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960" windowHeight="7050"/>
  </bookViews>
  <sheets>
    <sheet name="fuel capture" sheetId="2" r:id="rId1"/>
    <sheet name="IHS DATABASE" sheetId="3" r:id="rId2"/>
    <sheet name="Sheet5" sheetId="11" r:id="rId3"/>
  </sheets>
  <externalReferences>
    <externalReference r:id="rId4"/>
    <externalReference r:id="rId5"/>
    <externalReference r:id="rId6"/>
  </externalReferences>
  <definedNames>
    <definedName name="_xlnm._FilterDatabase" localSheetId="0" hidden="1">'fuel capture'!$A$2:$BE$855</definedName>
    <definedName name="_xlnm._FilterDatabase" localSheetId="1" hidden="1">'IHS DATABASE'!$A$1:$CG$1885</definedName>
    <definedName name="_xlnm._FilterDatabase" localSheetId="2" hidden="1">Sheet5!#REF!</definedName>
    <definedName name="Acct_Codes">'[1]Exp-Codes'!$C$3:$C$22</definedName>
    <definedName name="emma1">#REF!</definedName>
    <definedName name="KeyCustom1">[2]January!$N$2</definedName>
    <definedName name="KeyCustom2">[2]January!$R$2</definedName>
    <definedName name="KeyPersonal">[2]January!$G$2</definedName>
    <definedName name="KeySick">[2]January!$K$2</definedName>
    <definedName name="KeyVacation">[2]January!$C$2</definedName>
    <definedName name="simt1">#REF!</definedName>
    <definedName name="sunche">#REF!</definedName>
    <definedName name="sunche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Simon Sinkala</author>
  </authors>
  <commentList>
    <comment ref="D1255" authorId="0">
      <text>
        <r>
          <rPr>
            <b/>
            <sz val="9"/>
            <rFont val="Tahoma"/>
            <charset val="134"/>
          </rPr>
          <t>Simon Sinkala:</t>
        </r>
        <r>
          <rPr>
            <sz val="9"/>
            <rFont val="Tahoma"/>
            <charset val="134"/>
          </rPr>
          <t xml:space="preserve">
Replaced Kawambwa Tea Estate Site</t>
        </r>
      </text>
    </comment>
  </commentList>
</comments>
</file>

<file path=xl/sharedStrings.xml><?xml version="1.0" encoding="utf-8"?>
<sst xmlns="http://schemas.openxmlformats.org/spreadsheetml/2006/main" count="100071" uniqueCount="7142">
  <si>
    <t>I.H.S SITE ID</t>
  </si>
  <si>
    <t>SITE NAME</t>
  </si>
  <si>
    <t>SBC</t>
  </si>
  <si>
    <t>REGION</t>
  </si>
  <si>
    <t>REGION MANAGER</t>
  </si>
  <si>
    <t>QUALITY AUDITOR</t>
  </si>
  <si>
    <t>SECURITY (YES/NO)</t>
  </si>
  <si>
    <t>INDOOR / OUTDOOR</t>
  </si>
  <si>
    <t>POWER TOPOLOGY</t>
  </si>
  <si>
    <t>CURRENT TOPOLOGY</t>
  </si>
  <si>
    <t>REASONS OF POWER TOPOLOGY CHANGE</t>
  </si>
  <si>
    <t>SITE TYPE</t>
  </si>
  <si>
    <t>ORDER NUMBERS</t>
  </si>
  <si>
    <t>CURRENT VISIT DATE</t>
  </si>
  <si>
    <t>LAST VISIT DATE</t>
  </si>
  <si>
    <t>TYPE OF VISIT</t>
  </si>
  <si>
    <t>DG SERIAL NUMBER</t>
  </si>
  <si>
    <t>DG BRAND</t>
  </si>
  <si>
    <t xml:space="preserve">AC / DC </t>
  </si>
  <si>
    <t>DG KVA</t>
  </si>
  <si>
    <t>DG REPLACEMENT DATE</t>
  </si>
  <si>
    <t>PREVIOUS DG RUN HOURS</t>
  </si>
  <si>
    <t>CURRENT DG RUN HOURS</t>
  </si>
  <si>
    <t>RUNING HOURS</t>
  </si>
  <si>
    <t xml:space="preserve">MAX RH </t>
  </si>
  <si>
    <t>RH TEST</t>
  </si>
  <si>
    <t>Last servicing</t>
  </si>
  <si>
    <t>CURRENT SERVICING</t>
  </si>
  <si>
    <t>NEXT SERVICE PLANED</t>
  </si>
  <si>
    <t>DG serviced Hour</t>
  </si>
  <si>
    <t>PREVIOUS DIESEL LEVEL</t>
  </si>
  <si>
    <t xml:space="preserve"> DG DIMENSION </t>
  </si>
  <si>
    <t>FUEL FOUND IN CM</t>
  </si>
  <si>
    <t>FUEL FOUND</t>
  </si>
  <si>
    <t>FUEL ADDED</t>
  </si>
  <si>
    <t>FUEL LEFT ON SITE</t>
  </si>
  <si>
    <t>FUEL CONSUMED</t>
  </si>
  <si>
    <t>CPH</t>
  </si>
  <si>
    <t>Manufacturer CPH</t>
  </si>
  <si>
    <t xml:space="preserve"> CPH Test</t>
  </si>
  <si>
    <t>ZESCO METER S/NO</t>
  </si>
  <si>
    <t>PHASE TYPE</t>
  </si>
  <si>
    <t>CURRENT GRID METER READING</t>
  </si>
  <si>
    <t>PREVIOUS GRID METER READING</t>
  </si>
  <si>
    <t>GRID CONSUMPTION (kWh)</t>
  </si>
  <si>
    <t>N-PH1 VOLTAGE</t>
  </si>
  <si>
    <t>N-PH2 VOLTAGE</t>
  </si>
  <si>
    <t>N-PH3 VOLTAGE</t>
  </si>
  <si>
    <t>LOAD 1 (A)</t>
  </si>
  <si>
    <t>LOAD 2 (A)</t>
  </si>
  <si>
    <t>LOAD 3 (A)</t>
  </si>
  <si>
    <t>DC LOAD (A)</t>
  </si>
  <si>
    <t>COMMENT</t>
  </si>
  <si>
    <t>SUPPLIER</t>
  </si>
  <si>
    <t>NOC CAPTURED</t>
  </si>
  <si>
    <t>IHS_EST_017M</t>
  </si>
  <si>
    <t>Patrick</t>
  </si>
  <si>
    <t>CAPTURED</t>
  </si>
  <si>
    <t>IHS_EST_046M</t>
  </si>
  <si>
    <t>Howard</t>
  </si>
  <si>
    <t>MERU</t>
  </si>
  <si>
    <t>IHS_EST_208A</t>
  </si>
  <si>
    <t>Charles</t>
  </si>
  <si>
    <t>IHS_EST_222A</t>
  </si>
  <si>
    <t>IHS_EST_235A</t>
  </si>
  <si>
    <t>IHS_EST_247A</t>
  </si>
  <si>
    <t>IHS_EST_276A</t>
  </si>
  <si>
    <t>IHS_EST_001M</t>
  </si>
  <si>
    <t>dg swap</t>
  </si>
  <si>
    <t>CCS FUEL</t>
  </si>
  <si>
    <t>IHS_EST_316A</t>
  </si>
  <si>
    <t>Dunda2</t>
  </si>
  <si>
    <t>IHS_EST_012M</t>
  </si>
  <si>
    <t>IHS_EST_209A</t>
  </si>
  <si>
    <t>IHS_EST_025M</t>
  </si>
  <si>
    <t>IHS_EST_260A</t>
  </si>
  <si>
    <t>ZKE/GEORGE</t>
  </si>
  <si>
    <t>IHS_EST_251A</t>
  </si>
  <si>
    <t>IHS_EST_297A</t>
  </si>
  <si>
    <t>IHS_EST_250A</t>
  </si>
  <si>
    <t>IHS_EST_015M</t>
  </si>
  <si>
    <t>IHS_EST_202A</t>
  </si>
  <si>
    <t>IHS_EST_039M</t>
  </si>
  <si>
    <t>IHS_EST_033M</t>
  </si>
  <si>
    <t>IHS_EST_008M</t>
  </si>
  <si>
    <t>IHS_EST_002M</t>
  </si>
  <si>
    <t>IHS_EST_035M</t>
  </si>
  <si>
    <t>IHS_EST_274A</t>
  </si>
  <si>
    <t>IHS_EST_271A</t>
  </si>
  <si>
    <t>IHS_EST_037M</t>
  </si>
  <si>
    <t>IHS_EST_026M</t>
  </si>
  <si>
    <t>faulty</t>
  </si>
  <si>
    <t>IHS_EST_285A</t>
  </si>
  <si>
    <t>kwenje</t>
  </si>
  <si>
    <t>IHS_EST_214A</t>
  </si>
  <si>
    <t>IHS_EST_044M</t>
  </si>
  <si>
    <t>IHS_EST_013M</t>
  </si>
  <si>
    <t>IHS_EST_233A</t>
  </si>
  <si>
    <t>IHS_EST_236A</t>
  </si>
  <si>
    <t>IHS_EST_029M</t>
  </si>
  <si>
    <t>IHS_EST_201A</t>
  </si>
  <si>
    <t>IHS_EST_016M</t>
  </si>
  <si>
    <t>IHS_EST_211A</t>
  </si>
  <si>
    <t>IHS_EST_218A</t>
  </si>
  <si>
    <t>IHS_EST_022M</t>
  </si>
  <si>
    <t>IHS_EST_275A</t>
  </si>
  <si>
    <t>IHS_EST_254A</t>
  </si>
  <si>
    <t>IHS_EST_261A</t>
  </si>
  <si>
    <t>IHS_EST_303A</t>
  </si>
  <si>
    <t>IHS_EST_262A</t>
  </si>
  <si>
    <t>IHS_EST_315A</t>
  </si>
  <si>
    <t>Nyimba Mtendere</t>
  </si>
  <si>
    <t>IHS_EST_318A</t>
  </si>
  <si>
    <t>Nyimba Water Tank</t>
  </si>
  <si>
    <t>IHS_EST_282A</t>
  </si>
  <si>
    <t>IHS_EST_227A</t>
  </si>
  <si>
    <t>IHS_EST_283A</t>
  </si>
  <si>
    <t>IHS_EST_281A</t>
  </si>
  <si>
    <t>IHS_EST_007M</t>
  </si>
  <si>
    <t>IHS_EST_006M</t>
  </si>
  <si>
    <t>IHS_EST_280A</t>
  </si>
  <si>
    <t>IHS_EST_020M</t>
  </si>
  <si>
    <t>IHS_EST_023M</t>
  </si>
  <si>
    <t>IHS_EST_279A</t>
  </si>
  <si>
    <t>IHS_EST_291A</t>
  </si>
  <si>
    <t>IHS_EST_307A</t>
  </si>
  <si>
    <t>HILL SIDE</t>
  </si>
  <si>
    <t>IHS_EST_289A</t>
  </si>
  <si>
    <t>IHS PUMA</t>
  </si>
  <si>
    <t>IHS_EST_311A</t>
  </si>
  <si>
    <t>Anusa Primary</t>
  </si>
  <si>
    <t>IHS_EST_232A</t>
  </si>
  <si>
    <t>IHS_EST_241A</t>
  </si>
  <si>
    <t>IHS_EST_240A</t>
  </si>
  <si>
    <t>IHS_EST_047M</t>
  </si>
  <si>
    <t>IHS_EST_024M</t>
  </si>
  <si>
    <t>IHS_EST_203A</t>
  </si>
  <si>
    <t>IHS_EST_290A</t>
  </si>
  <si>
    <t>IHS_EST_245A</t>
  </si>
  <si>
    <t>IHS_EST_014M</t>
  </si>
  <si>
    <t>IHS_EST_253A</t>
  </si>
  <si>
    <t>IHS_EST_277A</t>
  </si>
  <si>
    <t>IHS_EST_257A</t>
  </si>
  <si>
    <t>IHS_EST_313A</t>
  </si>
  <si>
    <t>Sinda Yellow Shop</t>
  </si>
  <si>
    <t>IHS_EST_300A</t>
  </si>
  <si>
    <t>IHS_EST_273A</t>
  </si>
  <si>
    <t>IHS_EST_295A</t>
  </si>
  <si>
    <t>IHS_EST_299A</t>
  </si>
  <si>
    <t>IHS_EST_308A</t>
  </si>
  <si>
    <t>katete chigaga</t>
  </si>
  <si>
    <t>IHS_EST_293A</t>
  </si>
  <si>
    <t>IHS_EST_294A</t>
  </si>
  <si>
    <t>IHS_EST_210A</t>
  </si>
  <si>
    <t>IHS_EST_266A</t>
  </si>
  <si>
    <t>IHS_EST_243A</t>
  </si>
  <si>
    <t>IHS_EST_226A</t>
  </si>
  <si>
    <t>IHS_EST_302A</t>
  </si>
  <si>
    <t>IHS_EST_263A</t>
  </si>
  <si>
    <t>IHS_EST_310A</t>
  </si>
  <si>
    <t>Islamic</t>
  </si>
  <si>
    <t>IHS_EST_284A</t>
  </si>
  <si>
    <t>IHS_EST_229A</t>
  </si>
  <si>
    <t>IHS_EST_312A</t>
  </si>
  <si>
    <t>Chikwete</t>
  </si>
  <si>
    <t>IHS_EST_309A</t>
  </si>
  <si>
    <t>Stambuli</t>
  </si>
  <si>
    <t>IHS_EST_317A</t>
  </si>
  <si>
    <t>chimate</t>
  </si>
  <si>
    <t>IHS_EST_252A</t>
  </si>
  <si>
    <t>IHS_EST_278A</t>
  </si>
  <si>
    <t>IHS_EST_246A</t>
  </si>
  <si>
    <t>IHS_EST_314A</t>
  </si>
  <si>
    <t>CHIMFULE</t>
  </si>
  <si>
    <t>IHS_EST_237A</t>
  </si>
  <si>
    <t>IHS_EST_270A</t>
  </si>
  <si>
    <t>IHS_EST_231A</t>
  </si>
  <si>
    <t>IHS_EST_040M</t>
  </si>
  <si>
    <t>IHS_EST_301A</t>
  </si>
  <si>
    <t>IHS_EST_296A</t>
  </si>
  <si>
    <t>IHS_EST_224A</t>
  </si>
  <si>
    <t>IHS_EST_036M</t>
  </si>
  <si>
    <t>IHS_EST_230A</t>
  </si>
  <si>
    <t>IHS_EST_268A</t>
  </si>
  <si>
    <t>IHS_EST_225A</t>
  </si>
  <si>
    <t>IHS_EST_216A</t>
  </si>
  <si>
    <t>IHS_EST_221A</t>
  </si>
  <si>
    <t>IHS_EST_306A</t>
  </si>
  <si>
    <t>IHS_EST_269A</t>
  </si>
  <si>
    <t>IHS_NTH_061M</t>
  </si>
  <si>
    <t>IHS_EST_249A</t>
  </si>
  <si>
    <t>IHS_EST_234A</t>
  </si>
  <si>
    <t>IHS_EST_292A</t>
  </si>
  <si>
    <t>IHS_EST_267A</t>
  </si>
  <si>
    <t>IHS_EST_010M</t>
  </si>
  <si>
    <t>IHS_EST_021M</t>
  </si>
  <si>
    <t>IHS_EST_286A</t>
  </si>
  <si>
    <t>IHS_EST_206A</t>
  </si>
  <si>
    <t>IHS_EST_259A</t>
  </si>
  <si>
    <t>IHS_EST_045M</t>
  </si>
  <si>
    <t>IHS_EST_205A</t>
  </si>
  <si>
    <t>IHS_EST_028M</t>
  </si>
  <si>
    <t>IHS_EST_027M</t>
  </si>
  <si>
    <t>NEW BWALO</t>
  </si>
  <si>
    <t>IHS_EST_207A</t>
  </si>
  <si>
    <t>IHS_EST_298A</t>
  </si>
  <si>
    <t>IHS_EST_304A</t>
  </si>
  <si>
    <t>IHS_EST_009M</t>
  </si>
  <si>
    <t>IHS_EST_258A</t>
  </si>
  <si>
    <t>IHS_EST_244A</t>
  </si>
  <si>
    <t>IHS_EST_213A</t>
  </si>
  <si>
    <t>IHS_EST_018M</t>
  </si>
  <si>
    <t>IHS_EST_204A</t>
  </si>
  <si>
    <t>IHS_EST_239A</t>
  </si>
  <si>
    <t>IHS_EST_030M</t>
  </si>
  <si>
    <t>IHS_EST_265A</t>
  </si>
  <si>
    <t>IHS_EST_228A</t>
  </si>
  <si>
    <t>Madzmawe</t>
  </si>
  <si>
    <t xml:space="preserve">PETAUKE HILLSIDE </t>
  </si>
  <si>
    <t>IHS_EST_032M</t>
  </si>
  <si>
    <t>IHS_EST_034M</t>
  </si>
  <si>
    <t>IHS_EST_255A</t>
  </si>
  <si>
    <t>IHS_EST_272A</t>
  </si>
  <si>
    <t>IHS_EST_238A</t>
  </si>
  <si>
    <t>RUBIS</t>
  </si>
  <si>
    <t>CCS</t>
  </si>
  <si>
    <t>IHS_EST_288A</t>
  </si>
  <si>
    <t>Nyimba town</t>
  </si>
  <si>
    <t>IHS_EST_011M</t>
  </si>
  <si>
    <t>#</t>
  </si>
  <si>
    <t>Client ID</t>
  </si>
  <si>
    <t xml:space="preserve">Site ID </t>
  </si>
  <si>
    <t>Site Name</t>
  </si>
  <si>
    <t>Longitude</t>
  </si>
  <si>
    <t>Latitude</t>
  </si>
  <si>
    <t>Region</t>
  </si>
  <si>
    <t>Manufacturers CPH</t>
  </si>
  <si>
    <t>State</t>
  </si>
  <si>
    <t>District</t>
  </si>
  <si>
    <t>Liquid Fiber (Y/N)</t>
  </si>
  <si>
    <t>MTN Fiber (Y/N)</t>
  </si>
  <si>
    <t>Airtel Fiber (Y/N)</t>
  </si>
  <si>
    <t>Demo. Classification</t>
  </si>
  <si>
    <t>Technology</t>
  </si>
  <si>
    <t>Site Classification 2. 
(Platinum/Gold/Silver)</t>
  </si>
  <si>
    <t>TIS Priority</t>
  </si>
  <si>
    <t>TIS</t>
  </si>
  <si>
    <t>Tower Status</t>
  </si>
  <si>
    <t>Power Topology</t>
  </si>
  <si>
    <t>Tower Type</t>
  </si>
  <si>
    <t>Tower Height (m)</t>
  </si>
  <si>
    <t>Site Configuration (Indoor/Outdoor)</t>
  </si>
  <si>
    <t>zu</t>
  </si>
  <si>
    <t>Maintenance Technician Inhouse</t>
  </si>
  <si>
    <t>Refueling Technician Inhouse</t>
  </si>
  <si>
    <t>MNO</t>
  </si>
  <si>
    <t>RM</t>
  </si>
  <si>
    <t>Subcon</t>
  </si>
  <si>
    <t>Refuelling Subcon</t>
  </si>
  <si>
    <t>Assembler</t>
  </si>
  <si>
    <t>Gen Make</t>
  </si>
  <si>
    <t>Gen Capacity (KVA)</t>
  </si>
  <si>
    <t>Engine Brand</t>
  </si>
  <si>
    <t>Engine Model</t>
  </si>
  <si>
    <t>Alternator Brand</t>
  </si>
  <si>
    <t>Alternator Model</t>
  </si>
  <si>
    <t>Tank Size (L)</t>
  </si>
  <si>
    <t>Rectifier Brand</t>
  </si>
  <si>
    <t>Rectifier Model</t>
  </si>
  <si>
    <t>Rectifier Capacity (A)</t>
  </si>
  <si>
    <t>Battery Brand</t>
  </si>
  <si>
    <t>Site Battery Capcity</t>
  </si>
  <si>
    <t>One Battery Voltage (V)</t>
  </si>
  <si>
    <t>One Battery Amperage (AH)</t>
  </si>
  <si>
    <t>Number of batteries</t>
  </si>
  <si>
    <t>Aircon 1 Brand</t>
  </si>
  <si>
    <t>Aircon 2 Brand</t>
  </si>
  <si>
    <t>Capacity (BTU) ac1</t>
  </si>
  <si>
    <t>Capacity (BTU)ac2</t>
  </si>
  <si>
    <t>Number of Aircons</t>
  </si>
  <si>
    <t>Total DC loads (A)</t>
  </si>
  <si>
    <t>Total DC load (KW)</t>
  </si>
  <si>
    <t>No. of tenants on site</t>
  </si>
  <si>
    <t>Tenants on site</t>
  </si>
  <si>
    <t>MTN Site ID</t>
  </si>
  <si>
    <t>AIRTEL Site ID</t>
  </si>
  <si>
    <t>Fire Extinguisher (yes/No)</t>
  </si>
  <si>
    <t>Fire Extinguisher service date</t>
  </si>
  <si>
    <t>Security light(working/not working)</t>
  </si>
  <si>
    <t>palisade/mesh</t>
  </si>
  <si>
    <t>Inala/Netco</t>
  </si>
  <si>
    <t xml:space="preserve">Date Updated </t>
  </si>
  <si>
    <t xml:space="preserve">BUB requirements </t>
  </si>
  <si>
    <t xml:space="preserve">BUB allocated </t>
  </si>
  <si>
    <t>Idle BUB</t>
  </si>
  <si>
    <t xml:space="preserve">BUB collected </t>
  </si>
  <si>
    <t xml:space="preserve">region offices </t>
  </si>
  <si>
    <t xml:space="preserve">Remarks </t>
  </si>
  <si>
    <t xml:space="preserve">status </t>
  </si>
  <si>
    <t xml:space="preserve">BUB installation Date </t>
  </si>
  <si>
    <t xml:space="preserve"> Mains Rectifier </t>
  </si>
  <si>
    <t xml:space="preserve">hauwei solar </t>
  </si>
  <si>
    <t>DG Swaps</t>
  </si>
  <si>
    <t>Idle DGs</t>
  </si>
  <si>
    <t xml:space="preserve">DGs collected </t>
  </si>
  <si>
    <t>Allocation</t>
  </si>
  <si>
    <t xml:space="preserve">Reccommended DG capacity ( KVA ) </t>
  </si>
  <si>
    <t xml:space="preserve">date installed </t>
  </si>
  <si>
    <t>Status</t>
  </si>
  <si>
    <t>Average Solar/Hybrid Running Hours (hrs per day, for last quarter period)</t>
  </si>
  <si>
    <t>Average Grid (hrs per day, for last quarter period)</t>
  </si>
  <si>
    <t>Average Generator Running Hours (hrs per day, for last quarter period)</t>
  </si>
  <si>
    <t>Remarks</t>
  </si>
  <si>
    <t>Comment</t>
  </si>
  <si>
    <t> IHS_LSK_477A</t>
  </si>
  <si>
    <t>New Kenneth Kaunda International Airport</t>
  </si>
  <si>
    <t>Lusaka</t>
  </si>
  <si>
    <t>No</t>
  </si>
  <si>
    <t>Rural</t>
  </si>
  <si>
    <t>Silver</t>
  </si>
  <si>
    <t>BTS</t>
  </si>
  <si>
    <t>On Air</t>
  </si>
  <si>
    <t>Grid only</t>
  </si>
  <si>
    <t>Green Field</t>
  </si>
  <si>
    <t>RT</t>
  </si>
  <si>
    <t>Outdoor</t>
  </si>
  <si>
    <t>Kennedy Mwansa</t>
  </si>
  <si>
    <t>N/A</t>
  </si>
  <si>
    <t xml:space="preserve">Airtel </t>
  </si>
  <si>
    <t>Evans Ngonga</t>
  </si>
  <si>
    <t>In House</t>
  </si>
  <si>
    <t xml:space="preserve">perkins </t>
  </si>
  <si>
    <t>Power cube</t>
  </si>
  <si>
    <t>Lithium</t>
  </si>
  <si>
    <t>T3299</t>
  </si>
  <si>
    <t>IHS_CBT_001M</t>
  </si>
  <si>
    <t>Kanini</t>
  </si>
  <si>
    <t xml:space="preserve">Copperbelt </t>
  </si>
  <si>
    <t>COPPERBELT</t>
  </si>
  <si>
    <t>NDOLA</t>
  </si>
  <si>
    <t>Yes</t>
  </si>
  <si>
    <t>Urban</t>
  </si>
  <si>
    <t>2G 3G 4G</t>
  </si>
  <si>
    <t>P3</t>
  </si>
  <si>
    <t>Grid-Gen</t>
  </si>
  <si>
    <t>Elvis Mumba</t>
  </si>
  <si>
    <t>MTN</t>
  </si>
  <si>
    <t>Mwenya Banda</t>
  </si>
  <si>
    <t>GNM</t>
  </si>
  <si>
    <t>IMG</t>
  </si>
  <si>
    <t>perkins</t>
  </si>
  <si>
    <t>Leroy Sommer</t>
  </si>
  <si>
    <t>ICC330-H1-C1</t>
  </si>
  <si>
    <t>n/a</t>
  </si>
  <si>
    <t>MTNAirtelLiquid Telecom</t>
  </si>
  <si>
    <t>ZM6957</t>
  </si>
  <si>
    <t>yes</t>
  </si>
  <si>
    <t>Palisade</t>
  </si>
  <si>
    <t>Inala</t>
  </si>
  <si>
    <t/>
  </si>
  <si>
    <t xml:space="preserve">No </t>
  </si>
  <si>
    <t>T3202</t>
  </si>
  <si>
    <t>IHS_CBT_002M</t>
  </si>
  <si>
    <t>Hillcrest</t>
  </si>
  <si>
    <t>2G 3G</t>
  </si>
  <si>
    <t>P4</t>
  </si>
  <si>
    <t xml:space="preserve">Indoor </t>
  </si>
  <si>
    <t>GL Yanmar</t>
  </si>
  <si>
    <t>Yanmar</t>
  </si>
  <si>
    <t>4TNE</t>
  </si>
  <si>
    <t>Mecc Alte</t>
  </si>
  <si>
    <t>Delta</t>
  </si>
  <si>
    <t>DPS 2400B-48-5</t>
  </si>
  <si>
    <t>Wolong</t>
  </si>
  <si>
    <t xml:space="preserve"> samsung</t>
  </si>
  <si>
    <t>MTNAirtel</t>
  </si>
  <si>
    <t>ZM0404</t>
  </si>
  <si>
    <t>T3023</t>
  </si>
  <si>
    <t>IHS_CBT_003M</t>
  </si>
  <si>
    <t>Swimming Pool</t>
  </si>
  <si>
    <t>P2</t>
  </si>
  <si>
    <t>BB</t>
  </si>
  <si>
    <t>CK Works</t>
  </si>
  <si>
    <t>DJ83400S</t>
  </si>
  <si>
    <t>NARADA</t>
  </si>
  <si>
    <t>LG</t>
  </si>
  <si>
    <t xml:space="preserve">MTNAir-link </t>
  </si>
  <si>
    <t>T3323</t>
  </si>
  <si>
    <t>IHS_CBT_004M</t>
  </si>
  <si>
    <t>Ndola T. Centre</t>
  </si>
  <si>
    <t>HUB</t>
  </si>
  <si>
    <t>Falcon</t>
  </si>
  <si>
    <t>GV 51790V</t>
  </si>
  <si>
    <t>ZM0243</t>
  </si>
  <si>
    <t>T3022</t>
  </si>
  <si>
    <t>IHS_CBT_005M</t>
  </si>
  <si>
    <t>Premium Plaza</t>
  </si>
  <si>
    <t>Roof Top</t>
  </si>
  <si>
    <t>MTNLiquid Telecom</t>
  </si>
  <si>
    <t>T3352</t>
  </si>
  <si>
    <t>IHS_CBT_006M</t>
  </si>
  <si>
    <t>Lubuto Central</t>
  </si>
  <si>
    <t>Suburban</t>
  </si>
  <si>
    <t>Lamasat</t>
  </si>
  <si>
    <t>ICC330-HA1-C10</t>
  </si>
  <si>
    <t>T3218</t>
  </si>
  <si>
    <t>IHS_CBT_007M</t>
  </si>
  <si>
    <t>Mpelembe House</t>
  </si>
  <si>
    <t>Emerson</t>
  </si>
  <si>
    <t>701 IG4</t>
  </si>
  <si>
    <t>T3198</t>
  </si>
  <si>
    <t>IHS_CBT_008M</t>
  </si>
  <si>
    <t>Masala</t>
  </si>
  <si>
    <t>P1</t>
  </si>
  <si>
    <t>Generator City</t>
  </si>
  <si>
    <t>3TNE88-G1A</t>
  </si>
  <si>
    <t>ALPHAGEN</t>
  </si>
  <si>
    <t>T3024</t>
  </si>
  <si>
    <t>IHS_CBT_009M</t>
  </si>
  <si>
    <t>Tazama Building</t>
  </si>
  <si>
    <t>T3084</t>
  </si>
  <si>
    <t>IHS_CBT_010M</t>
  </si>
  <si>
    <t>Kabushi</t>
  </si>
  <si>
    <t>T3353</t>
  </si>
  <si>
    <t>IHS_CBT_011M</t>
  </si>
  <si>
    <t>Monkey Mountain</t>
  </si>
  <si>
    <t>Green Power</t>
  </si>
  <si>
    <t xml:space="preserve">Power safe </t>
  </si>
  <si>
    <t>ZM0403</t>
  </si>
  <si>
    <t>T3354</t>
  </si>
  <si>
    <t>IHS_CBT_012M</t>
  </si>
  <si>
    <t>Itawa West</t>
  </si>
  <si>
    <t>T3211</t>
  </si>
  <si>
    <t>IHS_CBT_013M</t>
  </si>
  <si>
    <t>Dola Hill</t>
  </si>
  <si>
    <t>Himoinsa</t>
  </si>
  <si>
    <t>4TNV</t>
  </si>
  <si>
    <t>HIMOINSA</t>
  </si>
  <si>
    <t>SK 160 LB</t>
  </si>
  <si>
    <t>Agisson</t>
  </si>
  <si>
    <t>ZM3962</t>
  </si>
  <si>
    <t>T3201</t>
  </si>
  <si>
    <t>IHS_CBT_014M</t>
  </si>
  <si>
    <t>Lubuto</t>
  </si>
  <si>
    <t>U 988804 C</t>
  </si>
  <si>
    <t>T3055</t>
  </si>
  <si>
    <t>IHS_CBT_015M</t>
  </si>
  <si>
    <t>Yengwe</t>
  </si>
  <si>
    <t xml:space="preserve">LG </t>
  </si>
  <si>
    <t>ZM6740</t>
  </si>
  <si>
    <t>T3083</t>
  </si>
  <si>
    <t>IHS_CBT_016M</t>
  </si>
  <si>
    <t xml:space="preserve">Itawa </t>
  </si>
  <si>
    <t>Vitalgen</t>
  </si>
  <si>
    <t>ZM6838</t>
  </si>
  <si>
    <t>T3324</t>
  </si>
  <si>
    <t>IHS_CBT_017M</t>
  </si>
  <si>
    <t>Overspill</t>
  </si>
  <si>
    <t>GN66044U</t>
  </si>
  <si>
    <t>T3204</t>
  </si>
  <si>
    <t>IHS_CBT_018M</t>
  </si>
  <si>
    <t>Nkwanzi</t>
  </si>
  <si>
    <t>ZM6785</t>
  </si>
  <si>
    <t>T3203</t>
  </si>
  <si>
    <t>IHS_CBT_020M</t>
  </si>
  <si>
    <t xml:space="preserve">Mushili   </t>
  </si>
  <si>
    <t>ZM3468</t>
  </si>
  <si>
    <t>T3229</t>
  </si>
  <si>
    <t>IHS_CBT_021M</t>
  </si>
  <si>
    <t>Sky ways</t>
  </si>
  <si>
    <t>MTNAirtelINQLiquid Telecom</t>
  </si>
  <si>
    <t>ZM6582</t>
  </si>
  <si>
    <t xml:space="preserve">Pending </t>
  </si>
  <si>
    <t>T3077</t>
  </si>
  <si>
    <t>IHS_CBT_022M</t>
  </si>
  <si>
    <t xml:space="preserve">Kasembo </t>
  </si>
  <si>
    <t>Gen Logic</t>
  </si>
  <si>
    <t>ZM3293</t>
  </si>
  <si>
    <t>T3054</t>
  </si>
  <si>
    <t>IHS_CBT_023M</t>
  </si>
  <si>
    <t>Twapia</t>
  </si>
  <si>
    <t>T3233</t>
  </si>
  <si>
    <t>IHS_CBT_024M</t>
  </si>
  <si>
    <t>Ndeke Township</t>
  </si>
  <si>
    <t>ZM6959</t>
  </si>
  <si>
    <t>T3205</t>
  </si>
  <si>
    <t>IHS_CBT_025M</t>
  </si>
  <si>
    <t>Pamozi Extension</t>
  </si>
  <si>
    <t>T3351</t>
  </si>
  <si>
    <t>IHS_CBT_027M</t>
  </si>
  <si>
    <t>Kantolomba</t>
  </si>
  <si>
    <t>ZM0237</t>
  </si>
  <si>
    <t>T3355</t>
  </si>
  <si>
    <t>IHS_CBT_029M</t>
  </si>
  <si>
    <t>Zafico</t>
  </si>
  <si>
    <t>ZM6868</t>
  </si>
  <si>
    <t>T3274</t>
  </si>
  <si>
    <t>IHS_CBT_030M</t>
  </si>
  <si>
    <t xml:space="preserve">Ndola Industrial </t>
  </si>
  <si>
    <t>MPI</t>
  </si>
  <si>
    <t>T3102</t>
  </si>
  <si>
    <t>IHS_CBT_031M</t>
  </si>
  <si>
    <t>Kawama</t>
  </si>
  <si>
    <t xml:space="preserve">C&amp;D True </t>
  </si>
  <si>
    <t>T3197</t>
  </si>
  <si>
    <t>IHS_CBT_032M</t>
  </si>
  <si>
    <t>Cleveland</t>
  </si>
  <si>
    <t>ZM3966</t>
  </si>
  <si>
    <t>pending</t>
  </si>
  <si>
    <t>T3209</t>
  </si>
  <si>
    <t>IHS_CBT_033M</t>
  </si>
  <si>
    <t>Bwana Mukubwa</t>
  </si>
  <si>
    <t>ZM6730</t>
  </si>
  <si>
    <t>T3199</t>
  </si>
  <si>
    <t>IHS_CBT_034M</t>
  </si>
  <si>
    <t>Mushili Baracks</t>
  </si>
  <si>
    <t>Hub</t>
  </si>
  <si>
    <t>T3005</t>
  </si>
  <si>
    <t>IHS_CBT_035M</t>
  </si>
  <si>
    <t>Kaloko</t>
  </si>
  <si>
    <t xml:space="preserve">MTNLiquid( Former Hai)Paratus TelecomGo tvKNCAir-link </t>
  </si>
  <si>
    <t>T3208</t>
  </si>
  <si>
    <t>IHS_CBT_036M</t>
  </si>
  <si>
    <t>Lubendo</t>
  </si>
  <si>
    <t>Amaron</t>
  </si>
  <si>
    <t>Airtel</t>
  </si>
  <si>
    <t>ZM6590</t>
  </si>
  <si>
    <t>T3207</t>
  </si>
  <si>
    <t>IHS_CBT_037M</t>
  </si>
  <si>
    <t>Minsundu</t>
  </si>
  <si>
    <t>ZM3964</t>
  </si>
  <si>
    <t>T3196</t>
  </si>
  <si>
    <t>IHS_CBT_039M</t>
  </si>
  <si>
    <t>Masaiti/ ChIwala Basic</t>
  </si>
  <si>
    <t>MASAITI</t>
  </si>
  <si>
    <t>T3350</t>
  </si>
  <si>
    <t>IHS_CBT_040M</t>
  </si>
  <si>
    <t>Seed Of Hope</t>
  </si>
  <si>
    <t>ZM0431</t>
  </si>
  <si>
    <t>T3200</t>
  </si>
  <si>
    <t>IHS_CBT_041M</t>
  </si>
  <si>
    <t>Kaniki</t>
  </si>
  <si>
    <t>T3360</t>
  </si>
  <si>
    <t>IHS_CBT_042M</t>
  </si>
  <si>
    <t>Golden Lay</t>
  </si>
  <si>
    <t>LUANSHYA</t>
  </si>
  <si>
    <t>Neddy Chiwasa</t>
  </si>
  <si>
    <t>MTNGoldenLay</t>
  </si>
  <si>
    <t>T3031</t>
  </si>
  <si>
    <t>IHS_CBT_043M</t>
  </si>
  <si>
    <t>Fisenge</t>
  </si>
  <si>
    <t>T3189</t>
  </si>
  <si>
    <t>IHS_CBT_044M</t>
  </si>
  <si>
    <t>Kafubu Block</t>
  </si>
  <si>
    <t>2G</t>
  </si>
  <si>
    <t>T3210</t>
  </si>
  <si>
    <t>IHS_CBT_045M</t>
  </si>
  <si>
    <t>Tuckugan</t>
  </si>
  <si>
    <t>T3042</t>
  </si>
  <si>
    <t>IHS_CBT_046M</t>
  </si>
  <si>
    <t>Maposa</t>
  </si>
  <si>
    <t xml:space="preserve">Gen Logic </t>
  </si>
  <si>
    <t>Done</t>
  </si>
  <si>
    <t>T3187</t>
  </si>
  <si>
    <t>IHS_CBT_047M</t>
  </si>
  <si>
    <t>Kamirenda</t>
  </si>
  <si>
    <t>Gold</t>
  </si>
  <si>
    <t>T3238</t>
  </si>
  <si>
    <t>IHS_CBT_048M</t>
  </si>
  <si>
    <t>Kamirenda Extension</t>
  </si>
  <si>
    <t>ZM6864</t>
  </si>
  <si>
    <t>T3321</t>
  </si>
  <si>
    <t>IHS_CBT_049M</t>
  </si>
  <si>
    <t>Mikomfwa East</t>
  </si>
  <si>
    <t>ZM6781</t>
  </si>
  <si>
    <t>T3402</t>
  </si>
  <si>
    <t>IHS_CBT_050M</t>
  </si>
  <si>
    <t>Luanshya Town Center</t>
  </si>
  <si>
    <t>ZM6815</t>
  </si>
  <si>
    <t>T3011</t>
  </si>
  <si>
    <t>IHS_CBT_051M</t>
  </si>
  <si>
    <t>Luanshya</t>
  </si>
  <si>
    <t>MTNParatus TelecomSmartnet</t>
  </si>
  <si>
    <t>T3186</t>
  </si>
  <si>
    <t>IHS_CBT_052M</t>
  </si>
  <si>
    <t>Luanshya New Town</t>
  </si>
  <si>
    <t>T3052</t>
  </si>
  <si>
    <t>IHS_CBT_053M</t>
  </si>
  <si>
    <t>Sakania</t>
  </si>
  <si>
    <t>T3277</t>
  </si>
  <si>
    <t>IHS_CBT_054M</t>
  </si>
  <si>
    <t>Mikomfwa Market</t>
  </si>
  <si>
    <t>ZM6733</t>
  </si>
  <si>
    <t>T3257</t>
  </si>
  <si>
    <t>IHS_CBT_055M</t>
  </si>
  <si>
    <t>Chinese Colony</t>
  </si>
  <si>
    <t xml:space="preserve">No DG </t>
  </si>
  <si>
    <t>T3043</t>
  </si>
  <si>
    <t>IHS_CBT_056M</t>
  </si>
  <si>
    <t>Masangano</t>
  </si>
  <si>
    <t xml:space="preserve">MTNZambia Railways </t>
  </si>
  <si>
    <t>T3188</t>
  </si>
  <si>
    <t>IHS_CBT_057M</t>
  </si>
  <si>
    <t>Luanshya Industrial Area</t>
  </si>
  <si>
    <t>T3044</t>
  </si>
  <si>
    <t>IHS_CBT_058M</t>
  </si>
  <si>
    <t>Mikomfwa</t>
  </si>
  <si>
    <t>GREE</t>
  </si>
  <si>
    <t>T3184</t>
  </si>
  <si>
    <t>IHS_CBT_059M</t>
  </si>
  <si>
    <t>Luanshya Mine</t>
  </si>
  <si>
    <t>ZM0249</t>
  </si>
  <si>
    <t>T3038</t>
  </si>
  <si>
    <t>IHS_CBT_060M</t>
  </si>
  <si>
    <t>Kansafu</t>
  </si>
  <si>
    <t>MTNParatus Telecom</t>
  </si>
  <si>
    <t>T3093</t>
  </si>
  <si>
    <t>IHS_CBT_061M</t>
  </si>
  <si>
    <t>Mwekera</t>
  </si>
  <si>
    <t>KITWE</t>
  </si>
  <si>
    <t>Chrispin Lindundu</t>
  </si>
  <si>
    <t>ZM6862</t>
  </si>
  <si>
    <t>T3094</t>
  </si>
  <si>
    <t>IHS_CBT_062M</t>
  </si>
  <si>
    <t xml:space="preserve">Roan Township </t>
  </si>
  <si>
    <t>T3087</t>
  </si>
  <si>
    <t>IHS_CBT_063M</t>
  </si>
  <si>
    <t>Baluba</t>
  </si>
  <si>
    <t>T3320</t>
  </si>
  <si>
    <t>IHS_CBT_064M</t>
  </si>
  <si>
    <t>Finsansa Basic</t>
  </si>
  <si>
    <t>ZM6808</t>
  </si>
  <si>
    <t>T3247</t>
  </si>
  <si>
    <t>IHS_CBT_065M</t>
  </si>
  <si>
    <t>Mpatamato East</t>
  </si>
  <si>
    <t>ZM0248</t>
  </si>
  <si>
    <t>T3282</t>
  </si>
  <si>
    <t>IHS_CBT_066M</t>
  </si>
  <si>
    <t>Mulyashi</t>
  </si>
  <si>
    <t>T3014</t>
  </si>
  <si>
    <t>IHS_CBT_067M</t>
  </si>
  <si>
    <t>Mpatamato</t>
  </si>
  <si>
    <t>T3364</t>
  </si>
  <si>
    <t>IHS_CBT_068M</t>
  </si>
  <si>
    <t>Mpatamato Central</t>
  </si>
  <si>
    <t>T3185</t>
  </si>
  <si>
    <t>IHS_CBT_069M</t>
  </si>
  <si>
    <t>Mpatamato West</t>
  </si>
  <si>
    <t>ZM6151</t>
  </si>
  <si>
    <t>T3295</t>
  </si>
  <si>
    <t>IHS_CBT_070M</t>
  </si>
  <si>
    <t>Kauanga Basic</t>
  </si>
  <si>
    <t xml:space="preserve">Central </t>
  </si>
  <si>
    <t>KAPIRI</t>
  </si>
  <si>
    <t>Earth Technology</t>
  </si>
  <si>
    <t>Earth technology</t>
  </si>
  <si>
    <t>T3212</t>
  </si>
  <si>
    <t>IHS_CBT_071M</t>
  </si>
  <si>
    <t>Masaiti Council</t>
  </si>
  <si>
    <t>ZM3761</t>
  </si>
  <si>
    <t>T3155</t>
  </si>
  <si>
    <t>IHS_CBT_072M</t>
  </si>
  <si>
    <t>Twasekela Basic</t>
  </si>
  <si>
    <t>MUFULIRA</t>
  </si>
  <si>
    <t>Ghadder</t>
  </si>
  <si>
    <t>T3347</t>
  </si>
  <si>
    <t>IHS_CBT_073M</t>
  </si>
  <si>
    <t>Cedrics Farm</t>
  </si>
  <si>
    <t>ZM6869</t>
  </si>
  <si>
    <t>T3178</t>
  </si>
  <si>
    <t>IHS_CBT_074M</t>
  </si>
  <si>
    <t xml:space="preserve">Luangwa  </t>
  </si>
  <si>
    <t>T3245</t>
  </si>
  <si>
    <t>IHS_CBT_075M</t>
  </si>
  <si>
    <t>Ndeke Changachanga</t>
  </si>
  <si>
    <t>T3012</t>
  </si>
  <si>
    <t>IHS_CBT_076M</t>
  </si>
  <si>
    <t>Masaiti</t>
  </si>
  <si>
    <t>T3015</t>
  </si>
  <si>
    <t>IHS_CBT_077M</t>
  </si>
  <si>
    <t>Mpelembe</t>
  </si>
  <si>
    <t>T3325</t>
  </si>
  <si>
    <t>IHS_CBT_078M</t>
  </si>
  <si>
    <t>Bupe</t>
  </si>
  <si>
    <t>T3121</t>
  </si>
  <si>
    <t>IHS_CBT_079M</t>
  </si>
  <si>
    <t xml:space="preserve">Ndeke </t>
  </si>
  <si>
    <t>Energy star</t>
  </si>
  <si>
    <t>ZM0254</t>
  </si>
  <si>
    <t>T3169</t>
  </si>
  <si>
    <t>IHS_CBT_080M</t>
  </si>
  <si>
    <t>Kalambo</t>
  </si>
  <si>
    <t>T3028</t>
  </si>
  <si>
    <t>IHS_CBT_081M</t>
  </si>
  <si>
    <t>Chamboli</t>
  </si>
  <si>
    <t>T3235</t>
  </si>
  <si>
    <t>IHS_CBT_082M</t>
  </si>
  <si>
    <t>Ndeke Extension</t>
  </si>
  <si>
    <t>ZM6786</t>
  </si>
  <si>
    <t>Pending</t>
  </si>
  <si>
    <t>T3171</t>
  </si>
  <si>
    <t>IHS_CBT_083M</t>
  </si>
  <si>
    <t>Nkana East</t>
  </si>
  <si>
    <t>T3092</t>
  </si>
  <si>
    <t>IHS_CBT_084M</t>
  </si>
  <si>
    <t>Kitwe ZNS</t>
  </si>
  <si>
    <t>CDP</t>
  </si>
  <si>
    <t>T3384</t>
  </si>
  <si>
    <t>IHS_CBT_085M</t>
  </si>
  <si>
    <t>Dangote</t>
  </si>
  <si>
    <t>T3246</t>
  </si>
  <si>
    <t>ZM6634</t>
  </si>
  <si>
    <t>T3179</t>
  </si>
  <si>
    <t>IHS_CBT_086M</t>
  </si>
  <si>
    <t>Minsenshi-natwange</t>
  </si>
  <si>
    <t>Exciss</t>
  </si>
  <si>
    <t>T3343</t>
  </si>
  <si>
    <t>IHS_CBT_087M</t>
  </si>
  <si>
    <t>Lulamba School</t>
  </si>
  <si>
    <t>ZM6809</t>
  </si>
  <si>
    <t>T3291</t>
  </si>
  <si>
    <t>IHS_CBT_088M</t>
  </si>
  <si>
    <t>Geddis</t>
  </si>
  <si>
    <t>T3026</t>
  </si>
  <si>
    <t>IHS_CBT_089M</t>
  </si>
  <si>
    <t>Valley View</t>
  </si>
  <si>
    <t>ASCOT</t>
  </si>
  <si>
    <t>Deutz</t>
  </si>
  <si>
    <t>T3173</t>
  </si>
  <si>
    <t>IHS_CBT_090M</t>
  </si>
  <si>
    <t>Jambo Drive</t>
  </si>
  <si>
    <t>ZM0256</t>
  </si>
  <si>
    <t>T3004</t>
  </si>
  <si>
    <t>IHS_CBT_091M</t>
  </si>
  <si>
    <t>Kalalangabo</t>
  </si>
  <si>
    <t>T3234</t>
  </si>
  <si>
    <t>IHS_CBT_092M</t>
  </si>
  <si>
    <t>Nkana Stadium</t>
  </si>
  <si>
    <t>ZM6882</t>
  </si>
  <si>
    <t>T3166</t>
  </si>
  <si>
    <t>IHS_CBT_093M</t>
  </si>
  <si>
    <t>Kwacha East</t>
  </si>
  <si>
    <t>ZM0281</t>
  </si>
  <si>
    <t>T3050</t>
  </si>
  <si>
    <t>IHS_CBT_094M</t>
  </si>
  <si>
    <t>Kitwe Primary</t>
  </si>
  <si>
    <t>T3010</t>
  </si>
  <si>
    <t>IHS_CBT_095M</t>
  </si>
  <si>
    <t>Kitwe MTSO</t>
  </si>
  <si>
    <t>T3317</t>
  </si>
  <si>
    <t>IHS_CBT_096M</t>
  </si>
  <si>
    <t>Nkana West 9th Street</t>
  </si>
  <si>
    <t>T3027</t>
  </si>
  <si>
    <t>IHS_CBT_098M</t>
  </si>
  <si>
    <t>Bulangililo</t>
  </si>
  <si>
    <t>T3326</t>
  </si>
  <si>
    <t>IHS_CBT_099M</t>
  </si>
  <si>
    <t>Kitwe Town Center</t>
  </si>
  <si>
    <t>T3025</t>
  </si>
  <si>
    <t>IHS_CBT_100M</t>
  </si>
  <si>
    <t>Buchi</t>
  </si>
  <si>
    <t>ZM0152</t>
  </si>
  <si>
    <t>T3223</t>
  </si>
  <si>
    <t>IHS_CBT_101M</t>
  </si>
  <si>
    <t>Chisokone</t>
  </si>
  <si>
    <t>Grid Only</t>
  </si>
  <si>
    <t>T3181</t>
  </si>
  <si>
    <t>IHS_CBT_102M</t>
  </si>
  <si>
    <t>Richmond</t>
  </si>
  <si>
    <t>T3167</t>
  </si>
  <si>
    <t>IHS_CBT_103M</t>
  </si>
  <si>
    <t>Kwacha central</t>
  </si>
  <si>
    <t>T3180</t>
  </si>
  <si>
    <t>IHS_CBT_104M</t>
  </si>
  <si>
    <t>Twibukishe</t>
  </si>
  <si>
    <t>T3035</t>
  </si>
  <si>
    <t>IHS_CBT_105M</t>
  </si>
  <si>
    <t>Buntungwa</t>
  </si>
  <si>
    <t>T3380</t>
  </si>
  <si>
    <t>IHS_CBT_106M</t>
  </si>
  <si>
    <t>Grizzly Mining</t>
  </si>
  <si>
    <t>KALULUSHI</t>
  </si>
  <si>
    <t>Solar-Gen</t>
  </si>
  <si>
    <t>ZM6874</t>
  </si>
  <si>
    <t>T3342</t>
  </si>
  <si>
    <t>IHS_CBT_107M</t>
  </si>
  <si>
    <t>Mindolo South</t>
  </si>
  <si>
    <t>ZM6772</t>
  </si>
  <si>
    <t>T3341</t>
  </si>
  <si>
    <t>IHS_CBT_108M</t>
  </si>
  <si>
    <t>Chachacha</t>
  </si>
  <si>
    <t>Vital Gen</t>
  </si>
  <si>
    <t>ZM0270</t>
  </si>
  <si>
    <t>T3219</t>
  </si>
  <si>
    <t>IHS_CBT_109M</t>
  </si>
  <si>
    <t>Chimwemwe</t>
  </si>
  <si>
    <t>GL (EMK)</t>
  </si>
  <si>
    <t>GN65732U</t>
  </si>
  <si>
    <t>T3195</t>
  </si>
  <si>
    <t>IHS_CBT_110M</t>
  </si>
  <si>
    <t>Mutundu</t>
  </si>
  <si>
    <t>Panji Njovu</t>
  </si>
  <si>
    <t>coslight</t>
  </si>
  <si>
    <t>T3285</t>
  </si>
  <si>
    <t>IHS_CBT_111M</t>
  </si>
  <si>
    <t>Chimwemwe Nakadoli</t>
  </si>
  <si>
    <t>T3099</t>
  </si>
  <si>
    <t>IHS_CBT_112M</t>
  </si>
  <si>
    <t>Kamtipa</t>
  </si>
  <si>
    <t>T3009</t>
  </si>
  <si>
    <t>IHS_CBT_113M</t>
  </si>
  <si>
    <t>Green Belt</t>
  </si>
  <si>
    <t>T3371</t>
  </si>
  <si>
    <t>IHS_CBT_114M</t>
  </si>
  <si>
    <t>Kamatipa North</t>
  </si>
  <si>
    <t>ZM0401</t>
  </si>
  <si>
    <t>T3168</t>
  </si>
  <si>
    <t>IHS_CBT_115M</t>
  </si>
  <si>
    <t>Mindolo</t>
  </si>
  <si>
    <t>T3174</t>
  </si>
  <si>
    <t>IHS_CBT_116M</t>
  </si>
  <si>
    <t>Twatacha</t>
  </si>
  <si>
    <t>ZM6721</t>
  </si>
  <si>
    <t>T3177</t>
  </si>
  <si>
    <t>IHS_CBT_117M</t>
  </si>
  <si>
    <t>Chibote</t>
  </si>
  <si>
    <t>ZM6783</t>
  </si>
  <si>
    <t>T3176</t>
  </si>
  <si>
    <t>IHS_CBT_118M</t>
  </si>
  <si>
    <t>Kamaronde</t>
  </si>
  <si>
    <t>BB/HUB</t>
  </si>
  <si>
    <t>ZM3510</t>
  </si>
  <si>
    <t>T3175</t>
  </si>
  <si>
    <t>IHS_CBT_119M</t>
  </si>
  <si>
    <t>Lumumba</t>
  </si>
  <si>
    <t>T3033</t>
  </si>
  <si>
    <t>IHS_CBT_120M</t>
  </si>
  <si>
    <t>Garneton</t>
  </si>
  <si>
    <t>T3344</t>
  </si>
  <si>
    <t>IHS_CBT_121M</t>
  </si>
  <si>
    <t>Ichipe</t>
  </si>
  <si>
    <t>ZM6870</t>
  </si>
  <si>
    <t>T3214</t>
  </si>
  <si>
    <t>IHS_CBT_122M</t>
  </si>
  <si>
    <t>Theka Farms</t>
  </si>
  <si>
    <t>T3345</t>
  </si>
  <si>
    <t>IHS_CBT_123M</t>
  </si>
  <si>
    <t>Mukuba University</t>
  </si>
  <si>
    <t>ZM6866</t>
  </si>
  <si>
    <t>T3358</t>
  </si>
  <si>
    <t>IHS_CBT_124M</t>
  </si>
  <si>
    <t>Kawama East</t>
  </si>
  <si>
    <t>ZM6787</t>
  </si>
  <si>
    <t>T3328</t>
  </si>
  <si>
    <t>IHS_CBT_125M</t>
  </si>
  <si>
    <t>Eastlea</t>
  </si>
  <si>
    <t xml:space="preserve">MTNAirtelCC Systems </t>
  </si>
  <si>
    <t>ZM6819</t>
  </si>
  <si>
    <t>T3088</t>
  </si>
  <si>
    <t>IHS_CBT_126M</t>
  </si>
  <si>
    <t>Chibuluma</t>
  </si>
  <si>
    <t>LUFWANYAMA</t>
  </si>
  <si>
    <t>T3006</t>
  </si>
  <si>
    <t>IHS_CBT_127M</t>
  </si>
  <si>
    <t>Kalulushi</t>
  </si>
  <si>
    <t>T3193</t>
  </si>
  <si>
    <t>IHS_CBT_128M</t>
  </si>
  <si>
    <t>Kamuchanga</t>
  </si>
  <si>
    <t>ZM6788</t>
  </si>
  <si>
    <t>T3030</t>
  </si>
  <si>
    <t>IHS_CBT_129M</t>
  </si>
  <si>
    <t>Emerald Mine Lufwanyama</t>
  </si>
  <si>
    <t>T3192</t>
  </si>
  <si>
    <t>IHS_CBT_130M</t>
  </si>
  <si>
    <t>Sikalangwe Police</t>
  </si>
  <si>
    <t>ZM0273</t>
  </si>
  <si>
    <t>T3053</t>
  </si>
  <si>
    <t>IHS_CBT_131M</t>
  </si>
  <si>
    <t>Top Shops</t>
  </si>
  <si>
    <t>T3224</t>
  </si>
  <si>
    <t>IHS_CBT_132M</t>
  </si>
  <si>
    <t>Kalulushi West</t>
  </si>
  <si>
    <t>T3183</t>
  </si>
  <si>
    <t>IHS_CBT_133M</t>
  </si>
  <si>
    <t>Chibuluma Golf Club</t>
  </si>
  <si>
    <t>Powerol</t>
  </si>
  <si>
    <t>T3276</t>
  </si>
  <si>
    <t>IHS_CBT_134M</t>
  </si>
  <si>
    <t>Kalulushi East</t>
  </si>
  <si>
    <t>ZM6775</t>
  </si>
  <si>
    <t>T3242</t>
  </si>
  <si>
    <t>IHS_CBT_135M</t>
  </si>
  <si>
    <t>Mufulira Central</t>
  </si>
  <si>
    <t>MTNAirtelLiquid( Former Hai)Liquid Telecom</t>
  </si>
  <si>
    <t>ZM6762</t>
  </si>
  <si>
    <t>T3359</t>
  </si>
  <si>
    <t>IHS_CBT_136M</t>
  </si>
  <si>
    <t>Nalikwanda Street</t>
  </si>
  <si>
    <t>T3213</t>
  </si>
  <si>
    <t>IHS_CBT_137M</t>
  </si>
  <si>
    <t>Nkanga Hills</t>
  </si>
  <si>
    <t>T3039</t>
  </si>
  <si>
    <t>IHS_CBT_138M</t>
  </si>
  <si>
    <t>Kasunswa</t>
  </si>
  <si>
    <t>ICC330-H1-C10</t>
  </si>
  <si>
    <t>ZM6584</t>
  </si>
  <si>
    <t>T3019</t>
  </si>
  <si>
    <t>IHS_CBT_140M</t>
  </si>
  <si>
    <t>Mufulira</t>
  </si>
  <si>
    <t>HIMOISA</t>
  </si>
  <si>
    <t>T3357</t>
  </si>
  <si>
    <t>IHS_CBT_141M</t>
  </si>
  <si>
    <t>Kamuchanga North</t>
  </si>
  <si>
    <t>T3051</t>
  </si>
  <si>
    <t>IHS_CBT_142M</t>
  </si>
  <si>
    <t>Sabina</t>
  </si>
  <si>
    <t>T3190</t>
  </si>
  <si>
    <t>IHS_CBT_143M</t>
  </si>
  <si>
    <t>Kantashi</t>
  </si>
  <si>
    <t>T3225</t>
  </si>
  <si>
    <t>IHS_CBT_144M</t>
  </si>
  <si>
    <t>Mopani</t>
  </si>
  <si>
    <t>T3194</t>
  </si>
  <si>
    <t>IHS_CBT_145M</t>
  </si>
  <si>
    <t>Minambe</t>
  </si>
  <si>
    <t>ZM6152</t>
  </si>
  <si>
    <t>T3383</t>
  </si>
  <si>
    <t>IHS_CBT_146M</t>
  </si>
  <si>
    <t>Miku Mining</t>
  </si>
  <si>
    <t>T3356</t>
  </si>
  <si>
    <t>IHS_CBT_147M</t>
  </si>
  <si>
    <t>Murundu</t>
  </si>
  <si>
    <t>ZM6871</t>
  </si>
  <si>
    <t>T3296</t>
  </si>
  <si>
    <t>IHS_CBT_148M</t>
  </si>
  <si>
    <t>Kaloko Trust</t>
  </si>
  <si>
    <t>MPONGWE</t>
  </si>
  <si>
    <t>T3243</t>
  </si>
  <si>
    <t>IHS_CBT_149M</t>
  </si>
  <si>
    <t>Shinde Stadium</t>
  </si>
  <si>
    <t>T3336</t>
  </si>
  <si>
    <t>IHS_CBT_150M</t>
  </si>
  <si>
    <t>Chambishi Economic Zone</t>
  </si>
  <si>
    <t>T3362</t>
  </si>
  <si>
    <t>IHS_CBT_151M</t>
  </si>
  <si>
    <t>Fifteen NMCC Chambishi</t>
  </si>
  <si>
    <t>ZM0421</t>
  </si>
  <si>
    <t>T3048</t>
  </si>
  <si>
    <t>IHS_CBT_152M</t>
  </si>
  <si>
    <t>Mufulira West</t>
  </si>
  <si>
    <t>T3085</t>
  </si>
  <si>
    <t>IHS_CBT_153M</t>
  </si>
  <si>
    <t>Mokambo</t>
  </si>
  <si>
    <t>ZM0259</t>
  </si>
  <si>
    <t>T3157</t>
  </si>
  <si>
    <t>IHS_CBT_154M</t>
  </si>
  <si>
    <t>Copper smelter</t>
  </si>
  <si>
    <t>T3091</t>
  </si>
  <si>
    <t>IHS_CBT_155M</t>
  </si>
  <si>
    <t>St. Joseph</t>
  </si>
  <si>
    <t>T3047</t>
  </si>
  <si>
    <t>IHS_CBT_156M</t>
  </si>
  <si>
    <t>Mpongwe Turnoff</t>
  </si>
  <si>
    <t>ZM3582</t>
  </si>
  <si>
    <t>T3191</t>
  </si>
  <si>
    <t>IHS_CBT_157M</t>
  </si>
  <si>
    <t>Butondo</t>
  </si>
  <si>
    <t>T3156</t>
  </si>
  <si>
    <t>IHS_CBT_158M</t>
  </si>
  <si>
    <t>Chambeshi Stadium</t>
  </si>
  <si>
    <t>T3182</t>
  </si>
  <si>
    <t>IHS_CBT_159M</t>
  </si>
  <si>
    <t>Chembe South</t>
  </si>
  <si>
    <t>T3000</t>
  </si>
  <si>
    <t>IHS_CBT_160M</t>
  </si>
  <si>
    <t>Chambeshi</t>
  </si>
  <si>
    <t>ZM0006</t>
  </si>
  <si>
    <t>T3304</t>
  </si>
  <si>
    <t>IHS_CBT_161M</t>
  </si>
  <si>
    <t>Mikata Mpongwe</t>
  </si>
  <si>
    <t>ZM0955</t>
  </si>
  <si>
    <t>T3046</t>
  </si>
  <si>
    <t>IHS_CBT_162M</t>
  </si>
  <si>
    <t>Mpongweboma</t>
  </si>
  <si>
    <t>MTNINQ</t>
  </si>
  <si>
    <t>T3279</t>
  </si>
  <si>
    <t>IHS_CBT_163M</t>
  </si>
  <si>
    <t>Tripple Farm</t>
  </si>
  <si>
    <t>T3057</t>
  </si>
  <si>
    <t>IHS_CBT_164M</t>
  </si>
  <si>
    <t>Kashitu</t>
  </si>
  <si>
    <t>T3045</t>
  </si>
  <si>
    <t>IHS_CBT_165M</t>
  </si>
  <si>
    <t>Misenga</t>
  </si>
  <si>
    <t>CHINGOLA</t>
  </si>
  <si>
    <t>ELCOS</t>
  </si>
  <si>
    <t>T3298</t>
  </si>
  <si>
    <t>IHS_CBT_166M</t>
  </si>
  <si>
    <t>Kampoya</t>
  </si>
  <si>
    <t>T3037</t>
  </si>
  <si>
    <t>IHS_CBT_167M</t>
  </si>
  <si>
    <t>Kafubu</t>
  </si>
  <si>
    <t>LISTER PETTER</t>
  </si>
  <si>
    <t>Lister petter</t>
  </si>
  <si>
    <t>T3017</t>
  </si>
  <si>
    <t>IHS_CBT_168M</t>
  </si>
  <si>
    <t>Mpongwe</t>
  </si>
  <si>
    <t>ZM0062</t>
  </si>
  <si>
    <t>T3162</t>
  </si>
  <si>
    <t>IHS_CBT_169M</t>
  </si>
  <si>
    <t>Kasompe</t>
  </si>
  <si>
    <t>T3126</t>
  </si>
  <si>
    <t>IHS_CBT_170M</t>
  </si>
  <si>
    <t>Filando</t>
  </si>
  <si>
    <t>T3258</t>
  </si>
  <si>
    <t>IHS_CBT_171M</t>
  </si>
  <si>
    <t>Zalawi</t>
  </si>
  <si>
    <t>ZM6840</t>
  </si>
  <si>
    <t>T3370</t>
  </si>
  <si>
    <t>IHS_CBT_172M</t>
  </si>
  <si>
    <t>ST. Anthony</t>
  </si>
  <si>
    <t>T3160</t>
  </si>
  <si>
    <t>IHS_CBT_173M</t>
  </si>
  <si>
    <t>Bupililo</t>
  </si>
  <si>
    <t>ZM6852</t>
  </si>
  <si>
    <t>T3330</t>
  </si>
  <si>
    <t>IHS_CBT_174M</t>
  </si>
  <si>
    <t xml:space="preserve">River Side Extension  </t>
  </si>
  <si>
    <t>ZM6791</t>
  </si>
  <si>
    <t>T3164</t>
  </si>
  <si>
    <t>IHS_CBT_175M</t>
  </si>
  <si>
    <t>Kapisha</t>
  </si>
  <si>
    <t>ZM6792</t>
  </si>
  <si>
    <t>T3329</t>
  </si>
  <si>
    <t>IHS_CBT_176M</t>
  </si>
  <si>
    <t>Kapisha Central</t>
  </si>
  <si>
    <t>ZM0284</t>
  </si>
  <si>
    <t>T3165</t>
  </si>
  <si>
    <t>IHS_CBT_177M</t>
  </si>
  <si>
    <t>Magoye court</t>
  </si>
  <si>
    <t>T3036</t>
  </si>
  <si>
    <t>IHS_CBT_178M</t>
  </si>
  <si>
    <t>Kabundi</t>
  </si>
  <si>
    <t>T3289</t>
  </si>
  <si>
    <t>IHS_CBT_179M</t>
  </si>
  <si>
    <t>ETC Bio Energy Farm</t>
  </si>
  <si>
    <t>T3163</t>
  </si>
  <si>
    <t>IHS_CBT_180M</t>
  </si>
  <si>
    <t>Kapale</t>
  </si>
  <si>
    <t>T3372</t>
  </si>
  <si>
    <t>IHS_CBT_181M</t>
  </si>
  <si>
    <t>Lukanga resettlement</t>
  </si>
  <si>
    <t>EPW30-48A</t>
  </si>
  <si>
    <t>T3256</t>
  </si>
  <si>
    <t>IHS_CBT_182M</t>
  </si>
  <si>
    <t>Kabundi Park</t>
  </si>
  <si>
    <t>ZM0288</t>
  </si>
  <si>
    <t>T3241</t>
  </si>
  <si>
    <t>IHS_CBT_183M</t>
  </si>
  <si>
    <t>Kabundi Central</t>
  </si>
  <si>
    <t>T3041</t>
  </si>
  <si>
    <t>IHS_CBT_184M</t>
  </si>
  <si>
    <t xml:space="preserve">Lulamba   </t>
  </si>
  <si>
    <t>ICC330-H1A-C10</t>
  </si>
  <si>
    <t>T3002</t>
  </si>
  <si>
    <t>IHS_CBT_185M</t>
  </si>
  <si>
    <t>Chingola</t>
  </si>
  <si>
    <t>MTNLiquid( Former Hai)Liquid TelecomParatus TelecomSmartnet</t>
  </si>
  <si>
    <t>T3049</t>
  </si>
  <si>
    <t>IHS_CBT_186M</t>
  </si>
  <si>
    <t>Nchanga North</t>
  </si>
  <si>
    <t>T3260</t>
  </si>
  <si>
    <t>IHS_CBT_187M</t>
  </si>
  <si>
    <t>Lulamba North</t>
  </si>
  <si>
    <t>T3161</t>
  </si>
  <si>
    <t>IHS_CBT_188M</t>
  </si>
  <si>
    <t>Nchanga Mine</t>
  </si>
  <si>
    <t>T3086</t>
  </si>
  <si>
    <t>IHS_CBT_189M</t>
  </si>
  <si>
    <t>Chiwempala</t>
  </si>
  <si>
    <t>T3240</t>
  </si>
  <si>
    <t>IHS_CBT_190M</t>
  </si>
  <si>
    <t>Atheneon</t>
  </si>
  <si>
    <t>T3331</t>
  </si>
  <si>
    <t>IHS_CBT_191M</t>
  </si>
  <si>
    <t>Chiwempala Stadium</t>
  </si>
  <si>
    <t>T3127</t>
  </si>
  <si>
    <t>IHS_CBT_193M</t>
  </si>
  <si>
    <t>Chambatata</t>
  </si>
  <si>
    <t>T3244</t>
  </si>
  <si>
    <t>IHS_CBT_194M</t>
  </si>
  <si>
    <t>Kakoso</t>
  </si>
  <si>
    <t>CHILILABOMBWE</t>
  </si>
  <si>
    <t>ZM6635</t>
  </si>
  <si>
    <t>T3159</t>
  </si>
  <si>
    <t>IHS_CBT_195M</t>
  </si>
  <si>
    <t>Chililabombwe</t>
  </si>
  <si>
    <t>T3090</t>
  </si>
  <si>
    <t>IHS_CBT_196M</t>
  </si>
  <si>
    <t xml:space="preserve">New Lands </t>
  </si>
  <si>
    <t>ZM3583</t>
  </si>
  <si>
    <t>T3001</t>
  </si>
  <si>
    <t>IHS_CBT_197M</t>
  </si>
  <si>
    <t>T3333</t>
  </si>
  <si>
    <t>IHS_CBT_198M</t>
  </si>
  <si>
    <t>Kameza 2</t>
  </si>
  <si>
    <t>T3332</t>
  </si>
  <si>
    <t>IHS_CBT_199M</t>
  </si>
  <si>
    <t>Chililabomwe Central</t>
  </si>
  <si>
    <t>ZM0516</t>
  </si>
  <si>
    <t>T3275</t>
  </si>
  <si>
    <t>IHS_CBT_200M</t>
  </si>
  <si>
    <t>Lubengele B. School</t>
  </si>
  <si>
    <t>ZM6842</t>
  </si>
  <si>
    <t>ZM0004</t>
  </si>
  <si>
    <t>IHS_CBT_201A</t>
  </si>
  <si>
    <t>BALUBA</t>
  </si>
  <si>
    <t>T3105</t>
  </si>
  <si>
    <t>IHS_CBT_202M</t>
  </si>
  <si>
    <t xml:space="preserve">Konkola  </t>
  </si>
  <si>
    <t>ZM0395</t>
  </si>
  <si>
    <t>ZM0011</t>
  </si>
  <si>
    <t>IHS_CBT_203A</t>
  </si>
  <si>
    <t>T3107</t>
  </si>
  <si>
    <t>IHS_CBT_203M</t>
  </si>
  <si>
    <t>Lufwanyama</t>
  </si>
  <si>
    <t>ZM0012</t>
  </si>
  <si>
    <t>IHS_CBT_204A</t>
  </si>
  <si>
    <t>AirtelINQ</t>
  </si>
  <si>
    <t>T3367</t>
  </si>
  <si>
    <t>IHS_CBT_204M</t>
  </si>
  <si>
    <t>Chililabombwe North</t>
  </si>
  <si>
    <t>ZM0289</t>
  </si>
  <si>
    <t>ZM0018</t>
  </si>
  <si>
    <t>IHS_CBT_205A</t>
  </si>
  <si>
    <t>EASTLEA</t>
  </si>
  <si>
    <t>T3158</t>
  </si>
  <si>
    <t>IHS_CBT_205M</t>
  </si>
  <si>
    <t>Chililabombwe Mapelo Road</t>
  </si>
  <si>
    <t>ZM0030</t>
  </si>
  <si>
    <t>IHS_CBT_206A</t>
  </si>
  <si>
    <t>Kitwe</t>
  </si>
  <si>
    <t>Mesh</t>
  </si>
  <si>
    <t>T1041</t>
  </si>
  <si>
    <t>IHS_CBT_206M</t>
  </si>
  <si>
    <t>Ipafu</t>
  </si>
  <si>
    <t>GU 51798V</t>
  </si>
  <si>
    <t>ZM6591</t>
  </si>
  <si>
    <t>ZM0032</t>
  </si>
  <si>
    <t>IHS_CBT_207A</t>
  </si>
  <si>
    <t>KANINI</t>
  </si>
  <si>
    <t>Ndola</t>
  </si>
  <si>
    <t>T3365</t>
  </si>
  <si>
    <t>IHS_CBT_207M</t>
  </si>
  <si>
    <t>Konocco</t>
  </si>
  <si>
    <t>ZM0033</t>
  </si>
  <si>
    <t>IHS_CBT_208A</t>
  </si>
  <si>
    <t>KANKOYO</t>
  </si>
  <si>
    <t>T3268</t>
  </si>
  <si>
    <t>T3089</t>
  </si>
  <si>
    <t>IHS_CBT_208M</t>
  </si>
  <si>
    <t>Kasumbalesa</t>
  </si>
  <si>
    <t xml:space="preserve">MTNAirtelLiquid TelecomParatus TelecomSmartnetJenny Internet Services </t>
  </si>
  <si>
    <t>ZM0037</t>
  </si>
  <si>
    <t>ZM0039</t>
  </si>
  <si>
    <t>IHS_CBT_209A</t>
  </si>
  <si>
    <t>Katanino</t>
  </si>
  <si>
    <t>MPongwe</t>
  </si>
  <si>
    <t>ZM0050</t>
  </si>
  <si>
    <t>IHS_CBT_210A</t>
  </si>
  <si>
    <t>T3114</t>
  </si>
  <si>
    <t>IHS_CBT_210M</t>
  </si>
  <si>
    <t>Mukumpu</t>
  </si>
  <si>
    <t>ZM0061</t>
  </si>
  <si>
    <t>IHS_CBT_211A</t>
  </si>
  <si>
    <t>MPATAMATU</t>
  </si>
  <si>
    <t>T3103</t>
  </si>
  <si>
    <t>IHS_CBT_212M</t>
  </si>
  <si>
    <t>Kayolelwa</t>
  </si>
  <si>
    <t>ZM4009</t>
  </si>
  <si>
    <t>ZM0063</t>
  </si>
  <si>
    <t>IHS_CBT_213A</t>
  </si>
  <si>
    <t>T3294</t>
  </si>
  <si>
    <t>IHS_CBT_213M</t>
  </si>
  <si>
    <t xml:space="preserve">St. Marys Mission </t>
  </si>
  <si>
    <t>Pramac</t>
  </si>
  <si>
    <t>ZM0066</t>
  </si>
  <si>
    <t>IHS_CBT_214A</t>
  </si>
  <si>
    <t>NDOLA FRA SILOS</t>
  </si>
  <si>
    <t>T3100</t>
  </si>
  <si>
    <t>IHS_CBT_214M</t>
  </si>
  <si>
    <t>Kangwena</t>
  </si>
  <si>
    <t>NORTH WESTERN</t>
  </si>
  <si>
    <t>SOLWEZI</t>
  </si>
  <si>
    <t>ZM6597</t>
  </si>
  <si>
    <t>T3386</t>
  </si>
  <si>
    <t>IHS_CBT_215M</t>
  </si>
  <si>
    <t>PHILIP FARM</t>
  </si>
  <si>
    <t>T3388</t>
  </si>
  <si>
    <t>IHS_CBT_216M</t>
  </si>
  <si>
    <t>COOL BANANAS</t>
  </si>
  <si>
    <t>ZM0097</t>
  </si>
  <si>
    <t>IHS_CBT_217A</t>
  </si>
  <si>
    <t>MAPOSA</t>
  </si>
  <si>
    <t xml:space="preserve">BB </t>
  </si>
  <si>
    <t>T3393</t>
  </si>
  <si>
    <t>IHS_CBT_217M</t>
  </si>
  <si>
    <t>KITWE MAIN SCHOOL</t>
  </si>
  <si>
    <t>ZM0098</t>
  </si>
  <si>
    <t>IHS_CBT_218A</t>
  </si>
  <si>
    <t>PAMODZI</t>
  </si>
  <si>
    <t>T3395</t>
  </si>
  <si>
    <t>IHS_CBT_218M</t>
  </si>
  <si>
    <t>WUSAKILE POLICE CAMP</t>
  </si>
  <si>
    <t>ZM0100</t>
  </si>
  <si>
    <t>IHS_CBT_219A</t>
  </si>
  <si>
    <t>CHINGOLA HILL</t>
  </si>
  <si>
    <t>T3396</t>
  </si>
  <si>
    <t>IHS_CBT_219M</t>
  </si>
  <si>
    <t>PETAUKE CRESCENT</t>
  </si>
  <si>
    <t>ZM0245</t>
  </si>
  <si>
    <t>ZM0105</t>
  </si>
  <si>
    <t>IHS_CBT_220A</t>
  </si>
  <si>
    <t>ITIMPI</t>
  </si>
  <si>
    <t>AirtelLiquid Telecom</t>
  </si>
  <si>
    <t>T3398</t>
  </si>
  <si>
    <t>IHS_CBT_220M</t>
  </si>
  <si>
    <t>RAILWAY STATION</t>
  </si>
  <si>
    <t>ZM0244</t>
  </si>
  <si>
    <t>ZM0106</t>
  </si>
  <si>
    <t>IHS_CBT_221A</t>
  </si>
  <si>
    <t>CHIBULUMA SOUTH</t>
  </si>
  <si>
    <t>T3369</t>
  </si>
  <si>
    <t>T3400</t>
  </si>
  <si>
    <t>IHS_CBT_221M</t>
  </si>
  <si>
    <t>POLO CLUB</t>
  </si>
  <si>
    <t>3TNV88</t>
  </si>
  <si>
    <t>ZM0278</t>
  </si>
  <si>
    <t>ZM0109</t>
  </si>
  <si>
    <t>IHS_CBT_222A</t>
  </si>
  <si>
    <t>CHAMBOLI</t>
  </si>
  <si>
    <t>T3267</t>
  </si>
  <si>
    <t>T3401</t>
  </si>
  <si>
    <t>IHS_CBT_222M</t>
  </si>
  <si>
    <t>TWAPIA OVERSPILL</t>
  </si>
  <si>
    <t>ZM0189</t>
  </si>
  <si>
    <t>IHS_CBT_223A</t>
  </si>
  <si>
    <t>T3403</t>
  </si>
  <si>
    <t>IHS_CBT_223M</t>
  </si>
  <si>
    <t>SHOW GROUNDS</t>
  </si>
  <si>
    <t>ZM0197</t>
  </si>
  <si>
    <t>IHS_CBT_224A</t>
  </si>
  <si>
    <t>T3404</t>
  </si>
  <si>
    <t>IHS_CBT_224M</t>
  </si>
  <si>
    <t>SKYWAYS KAPIRI ROAD</t>
  </si>
  <si>
    <t>ZM0383</t>
  </si>
  <si>
    <t>ZM0210</t>
  </si>
  <si>
    <t>IHS_CBT_225A</t>
  </si>
  <si>
    <t>MISENGA</t>
  </si>
  <si>
    <t>T3408</t>
  </si>
  <si>
    <t>IHS_CBT_225M</t>
  </si>
  <si>
    <t>MUSHIPI</t>
  </si>
  <si>
    <t>ZM0211</t>
  </si>
  <si>
    <t>IHS_CBT_226A</t>
  </si>
  <si>
    <t>SAKANIA</t>
  </si>
  <si>
    <t>T3412</t>
  </si>
  <si>
    <t>IHS_CBT_226M</t>
  </si>
  <si>
    <t>CHIFUBU WEST</t>
  </si>
  <si>
    <t>ZM0219</t>
  </si>
  <si>
    <t>IHS_CBT_227A</t>
  </si>
  <si>
    <t>FIWALE</t>
  </si>
  <si>
    <t>T3414</t>
  </si>
  <si>
    <t>IHS_CBT_227M</t>
  </si>
  <si>
    <t>LUANSHYA EAST</t>
  </si>
  <si>
    <t>ZM0250</t>
  </si>
  <si>
    <t>ZM0230</t>
  </si>
  <si>
    <t>IHS_CBT_228A</t>
  </si>
  <si>
    <t>MINDOLO</t>
  </si>
  <si>
    <t>T3415</t>
  </si>
  <si>
    <t>IHS_CBT_228M</t>
  </si>
  <si>
    <t>CHINGOLA INDUSTRIAL</t>
  </si>
  <si>
    <t>ZM0282</t>
  </si>
  <si>
    <t>ZM0231</t>
  </si>
  <si>
    <t>IHS_CBT_229A</t>
  </si>
  <si>
    <t>CHIMWEMWE</t>
  </si>
  <si>
    <t>T3420</t>
  </si>
  <si>
    <t>IHS_CBT_229M</t>
  </si>
  <si>
    <t>KAPISHA NORTH</t>
  </si>
  <si>
    <t>ZM0223</t>
  </si>
  <si>
    <t>ZM0239</t>
  </si>
  <si>
    <t>IHS_CBT_230A</t>
  </si>
  <si>
    <t>MIKOMFWA</t>
  </si>
  <si>
    <t>T3425</t>
  </si>
  <si>
    <t>IHS_CBT_230M</t>
  </si>
  <si>
    <t>JUMBE ROAD</t>
  </si>
  <si>
    <t>T3475</t>
  </si>
  <si>
    <t>IHS_CBT_231M</t>
  </si>
  <si>
    <t>Kalilo</t>
  </si>
  <si>
    <t>ZM0267</t>
  </si>
  <si>
    <t>IHS_CBT_232A</t>
  </si>
  <si>
    <t>LUBUTO</t>
  </si>
  <si>
    <t>GV51790V</t>
  </si>
  <si>
    <t>T3273</t>
  </si>
  <si>
    <t>T3468</t>
  </si>
  <si>
    <t>IHS_CBT_232M</t>
  </si>
  <si>
    <t>Chikola Valley</t>
  </si>
  <si>
    <t>ZM6960</t>
  </si>
  <si>
    <t>ZM0268</t>
  </si>
  <si>
    <t>IHS_CBT_233A</t>
  </si>
  <si>
    <t>CHIPULUKUSU</t>
  </si>
  <si>
    <t>T3457</t>
  </si>
  <si>
    <t>IHS_CBT_233M</t>
  </si>
  <si>
    <t>Zambeef Mpongwe</t>
  </si>
  <si>
    <t xml:space="preserve">Falcon </t>
  </si>
  <si>
    <t>ZM0269</t>
  </si>
  <si>
    <t>IHS_CBT_234A</t>
  </si>
  <si>
    <t>CHIWALA</t>
  </si>
  <si>
    <t>T3535</t>
  </si>
  <si>
    <t>IHS_CBT_234M</t>
  </si>
  <si>
    <t>Zumran</t>
  </si>
  <si>
    <t>BSB</t>
  </si>
  <si>
    <t>ZM0379</t>
  </si>
  <si>
    <t>IHS_CBT_235A</t>
  </si>
  <si>
    <t>KAFULAFUTA</t>
  </si>
  <si>
    <t>T3536</t>
  </si>
  <si>
    <t>IHS_CBT_235M</t>
  </si>
  <si>
    <t>KAWAMA KCC (Chimwemwe rlf</t>
  </si>
  <si>
    <t>ZM0469</t>
  </si>
  <si>
    <t>ZM0650</t>
  </si>
  <si>
    <t>IHS_CBT_236A</t>
  </si>
  <si>
    <t>KALALANGABO</t>
  </si>
  <si>
    <t>T3552</t>
  </si>
  <si>
    <t>IHS_CBT_236M</t>
  </si>
  <si>
    <t>Ndola ZSIC Rooftop</t>
  </si>
  <si>
    <t>ZM0651</t>
  </si>
  <si>
    <t>IHS_CBT_237A</t>
  </si>
  <si>
    <t>NKANA WEST</t>
  </si>
  <si>
    <t>T3563</t>
  </si>
  <si>
    <t>IHS_CBT_237M</t>
  </si>
  <si>
    <t>Ndola- Hospital</t>
  </si>
  <si>
    <t>ZM0652</t>
  </si>
  <si>
    <t>IHS_CBT_238A</t>
  </si>
  <si>
    <t>LULAMBA</t>
  </si>
  <si>
    <t>T1170</t>
  </si>
  <si>
    <t>IHS_CBT_238M</t>
  </si>
  <si>
    <t xml:space="preserve">NAPSA Complex </t>
  </si>
  <si>
    <t>MPMC</t>
  </si>
  <si>
    <t>T3564</t>
  </si>
  <si>
    <t>ZM0678</t>
  </si>
  <si>
    <t>IHS_CBT_239A</t>
  </si>
  <si>
    <t>LUFWANYAMA ROAD</t>
  </si>
  <si>
    <t>Diesel Electric</t>
  </si>
  <si>
    <t>T3577</t>
  </si>
  <si>
    <t>IHS_CBT_239M</t>
  </si>
  <si>
    <t>Nfca mine</t>
  </si>
  <si>
    <t>T3565</t>
  </si>
  <si>
    <t>ZM0792</t>
  </si>
  <si>
    <t>IHS_CBT_240A</t>
  </si>
  <si>
    <t>KAMUCHANGA</t>
  </si>
  <si>
    <t>T3576</t>
  </si>
  <si>
    <t>IHS_CBT_240M</t>
  </si>
  <si>
    <t>Mopani mindola mine</t>
  </si>
  <si>
    <t>T3567</t>
  </si>
  <si>
    <t>ZM0793</t>
  </si>
  <si>
    <t>IHS_CBT_241A</t>
  </si>
  <si>
    <t>BULANGILILO</t>
  </si>
  <si>
    <t>T3575</t>
  </si>
  <si>
    <t>IHS_CBT_241M</t>
  </si>
  <si>
    <t>Kagem mine</t>
  </si>
  <si>
    <t>T3568</t>
  </si>
  <si>
    <t>ZM0794</t>
  </si>
  <si>
    <t>IHS_CBT_242A</t>
  </si>
  <si>
    <t>PARKLANDS</t>
  </si>
  <si>
    <t>ZM0795</t>
  </si>
  <si>
    <t>IHS_CBT_243A</t>
  </si>
  <si>
    <t>GEDDIS</t>
  </si>
  <si>
    <t>T3571</t>
  </si>
  <si>
    <t>IHS_CBT_243M</t>
  </si>
  <si>
    <t>ZM0796</t>
  </si>
  <si>
    <t>IHS_CBT_244A</t>
  </si>
  <si>
    <t>NDEKE</t>
  </si>
  <si>
    <t>T3547</t>
  </si>
  <si>
    <t>ZM0797</t>
  </si>
  <si>
    <t>IHS_CBT_245A</t>
  </si>
  <si>
    <t>NORTHRISE</t>
  </si>
  <si>
    <t>T3237</t>
  </si>
  <si>
    <t>ZM0798</t>
  </si>
  <si>
    <t>IHS_CBT_246A</t>
  </si>
  <si>
    <t>NDOLA TOWN</t>
  </si>
  <si>
    <t>IMG Perkins</t>
  </si>
  <si>
    <t>CK Power</t>
  </si>
  <si>
    <t>ZM0799</t>
  </si>
  <si>
    <t>IHS_CBT_247A</t>
  </si>
  <si>
    <t>NCHANGA</t>
  </si>
  <si>
    <t>ZM0800</t>
  </si>
  <si>
    <t>IHS_CBT_248A</t>
  </si>
  <si>
    <t>MALCOM WATSON</t>
  </si>
  <si>
    <t>ZM0801</t>
  </si>
  <si>
    <t>IHS_CBT_249A</t>
  </si>
  <si>
    <t>BUCHI</t>
  </si>
  <si>
    <t>T3263</t>
  </si>
  <si>
    <t>ZM0802</t>
  </si>
  <si>
    <t>IHS_CBT_250A</t>
  </si>
  <si>
    <t>SOB</t>
  </si>
  <si>
    <t>ZM0803</t>
  </si>
  <si>
    <t>IHS_CBT_251A</t>
  </si>
  <si>
    <t>Kitwe Railways</t>
  </si>
  <si>
    <t>T3266</t>
  </si>
  <si>
    <t>ZM0804</t>
  </si>
  <si>
    <t>IHS_CBT_252A</t>
  </si>
  <si>
    <t>CHIFUBU</t>
  </si>
  <si>
    <t>LPW4</t>
  </si>
  <si>
    <t>T3029</t>
  </si>
  <si>
    <t>yes - Emergency</t>
  </si>
  <si>
    <t>closed</t>
  </si>
  <si>
    <t>ZM0805</t>
  </si>
  <si>
    <t>IHS_CBT_253A</t>
  </si>
  <si>
    <t>ITAWA</t>
  </si>
  <si>
    <t>Listerpetter</t>
  </si>
  <si>
    <t>ZM0821</t>
  </si>
  <si>
    <t>IHS_CBT_254A</t>
  </si>
  <si>
    <t>MPONGWE BOMA</t>
  </si>
  <si>
    <t>AirtelTop Star</t>
  </si>
  <si>
    <t>ZM0856</t>
  </si>
  <si>
    <t>IHS_CBT_255A</t>
  </si>
  <si>
    <t>CHIWEMPALA</t>
  </si>
  <si>
    <t>ZM0858</t>
  </si>
  <si>
    <t>IHS_CBT_257A</t>
  </si>
  <si>
    <t>TWAPIA</t>
  </si>
  <si>
    <t>T3546</t>
  </si>
  <si>
    <t>ZM0860</t>
  </si>
  <si>
    <t>IHS_CBT_258A</t>
  </si>
  <si>
    <t>MUTENDA</t>
  </si>
  <si>
    <t>ZM0876</t>
  </si>
  <si>
    <t>IHS_CBT_259A</t>
  </si>
  <si>
    <t>KAMAKANGA I &amp; II</t>
  </si>
  <si>
    <t>ZM0877</t>
  </si>
  <si>
    <t>IHS_CBT_260A</t>
  </si>
  <si>
    <t>KAMFINSA</t>
  </si>
  <si>
    <t>T3348</t>
  </si>
  <si>
    <t>ZM0883</t>
  </si>
  <si>
    <t>IHS_CBT_261A</t>
  </si>
  <si>
    <t>CHATI</t>
  </si>
  <si>
    <t xml:space="preserve">Zanardi </t>
  </si>
  <si>
    <t>ZM0889</t>
  </si>
  <si>
    <t>IHS_CBT_262A</t>
  </si>
  <si>
    <t>MISESHI NATWANGE</t>
  </si>
  <si>
    <t>ZM0890</t>
  </si>
  <si>
    <t>IHS_CBT_263A</t>
  </si>
  <si>
    <t>NAKADOLI</t>
  </si>
  <si>
    <t>ZM0891</t>
  </si>
  <si>
    <t>IHS_CBT_264A</t>
  </si>
  <si>
    <t>NDOLA OVERSPILL</t>
  </si>
  <si>
    <t>ZM0894</t>
  </si>
  <si>
    <t>IHS_CBT_265A</t>
  </si>
  <si>
    <t>NEW TOWN</t>
  </si>
  <si>
    <t>ZM0896</t>
  </si>
  <si>
    <t>IHS_CBT_266A</t>
  </si>
  <si>
    <t>KAWAMA Copperbelt</t>
  </si>
  <si>
    <t>ZM0897</t>
  </si>
  <si>
    <t>IHS_CBT_267A</t>
  </si>
  <si>
    <t>KALULUSHI EAST</t>
  </si>
  <si>
    <t>T3543</t>
  </si>
  <si>
    <t>ZM0898</t>
  </si>
  <si>
    <t>IHS_CBT_268A</t>
  </si>
  <si>
    <t>FRANCIS MUKUKA</t>
  </si>
  <si>
    <t>T3270</t>
  </si>
  <si>
    <t>ZM0899</t>
  </si>
  <si>
    <t>IHS_CBT_269A</t>
  </si>
  <si>
    <t>SOSOLISO</t>
  </si>
  <si>
    <t>Jiuan</t>
  </si>
  <si>
    <t>ZM3108</t>
  </si>
  <si>
    <t>IHS_CBT_270A</t>
  </si>
  <si>
    <t>KASOMPE</t>
  </si>
  <si>
    <t>ZM3215</t>
  </si>
  <si>
    <t>IHS_CBT_271A</t>
  </si>
  <si>
    <t>MUFULIRA TURNOFF</t>
  </si>
  <si>
    <t>ZM3216</t>
  </si>
  <si>
    <t>IHS_CBT_272A</t>
  </si>
  <si>
    <t>CHILILABOMBWE ROAD</t>
  </si>
  <si>
    <t>Sincro</t>
  </si>
  <si>
    <t>T3032</t>
  </si>
  <si>
    <t>ZM3240</t>
  </si>
  <si>
    <t>IHS_CBT_273A</t>
  </si>
  <si>
    <t>CHINGOLA INDUSTRIAL Solwezi Road</t>
  </si>
  <si>
    <t>Battery Tech</t>
  </si>
  <si>
    <t>Shoto</t>
  </si>
  <si>
    <t>ZM3261</t>
  </si>
  <si>
    <t>IHS_CBT_274A</t>
  </si>
  <si>
    <t>ZNS</t>
  </si>
  <si>
    <t>ZM3262</t>
  </si>
  <si>
    <t>IHS_CBT_275A</t>
  </si>
  <si>
    <t>KABUNDI EAST</t>
  </si>
  <si>
    <t>ZM3263</t>
  </si>
  <si>
    <t>IHS_CBT_276A</t>
  </si>
  <si>
    <t>KAKOLO I &amp; II</t>
  </si>
  <si>
    <t>Mitsubishi</t>
  </si>
  <si>
    <t>SL40</t>
  </si>
  <si>
    <t>ZM3265</t>
  </si>
  <si>
    <t>IHS_CBT_277A</t>
  </si>
  <si>
    <t>ROAN</t>
  </si>
  <si>
    <t>Narada</t>
  </si>
  <si>
    <t>ZM3266</t>
  </si>
  <si>
    <t>IHS_CBT_278A</t>
  </si>
  <si>
    <t>MUKUMPU I &amp; II</t>
  </si>
  <si>
    <t>ZM3267</t>
  </si>
  <si>
    <t>IHS_CBT_279A</t>
  </si>
  <si>
    <t>CHAMBATATA I &amp; II</t>
  </si>
  <si>
    <t>ZM3271</t>
  </si>
  <si>
    <t>IHS_CBT_280A</t>
  </si>
  <si>
    <t>FRONTIER MINE</t>
  </si>
  <si>
    <t>AirtelParatus Telecom</t>
  </si>
  <si>
    <t>ZM3275</t>
  </si>
  <si>
    <t>IHS_CBT_281A</t>
  </si>
  <si>
    <t>CHABANYAMA</t>
  </si>
  <si>
    <t>T3248</t>
  </si>
  <si>
    <t>ZM3278</t>
  </si>
  <si>
    <t>IHS_CBT_283A</t>
  </si>
  <si>
    <t>MASALA</t>
  </si>
  <si>
    <t>ZM3279</t>
  </si>
  <si>
    <t>IHS_CBT_284A</t>
  </si>
  <si>
    <t>CBU</t>
  </si>
  <si>
    <t>T3264</t>
  </si>
  <si>
    <t>ZM3290</t>
  </si>
  <si>
    <t>IHS_CBT_285A</t>
  </si>
  <si>
    <t>KWACHA</t>
  </si>
  <si>
    <t>T3570</t>
  </si>
  <si>
    <t>ZM3291</t>
  </si>
  <si>
    <t>IHS_CBT_286A</t>
  </si>
  <si>
    <t>ROKANA</t>
  </si>
  <si>
    <t>ZM3292</t>
  </si>
  <si>
    <t>IHS_CBT_287A</t>
  </si>
  <si>
    <t>HELLEN KAUNDA</t>
  </si>
  <si>
    <t>ZM3294</t>
  </si>
  <si>
    <t>IHS_CBT_288A</t>
  </si>
  <si>
    <t>NDOLA BUS STATION</t>
  </si>
  <si>
    <t>EBU Hub</t>
  </si>
  <si>
    <t>T3397</t>
  </si>
  <si>
    <t>ZM3295</t>
  </si>
  <si>
    <t>IHS_CBT_289A</t>
  </si>
  <si>
    <t>BUPE</t>
  </si>
  <si>
    <t>ZM3296</t>
  </si>
  <si>
    <t>IHS_CBT_290A</t>
  </si>
  <si>
    <t>MUCHINSHI</t>
  </si>
  <si>
    <t>ZM3336</t>
  </si>
  <si>
    <t>IHS_CBT_291A</t>
  </si>
  <si>
    <t>MWATAYANVWA</t>
  </si>
  <si>
    <t>T3272</t>
  </si>
  <si>
    <t>ZM3337</t>
  </si>
  <si>
    <t>IHS_CBT_292A</t>
  </si>
  <si>
    <t>KAWAMA MARKET</t>
  </si>
  <si>
    <t>ZM3338</t>
  </si>
  <si>
    <t>IHS_CBT_293A</t>
  </si>
  <si>
    <t>MUSAKASONKA</t>
  </si>
  <si>
    <t>ZM3350</t>
  </si>
  <si>
    <t>IHS_CBT_294A</t>
  </si>
  <si>
    <t>PROTEA</t>
  </si>
  <si>
    <t>ZM3356</t>
  </si>
  <si>
    <t>IHS_CBT_295A</t>
  </si>
  <si>
    <t>TWALUBUKA</t>
  </si>
  <si>
    <t>ZM3375</t>
  </si>
  <si>
    <t>IHS_CBT_296A</t>
  </si>
  <si>
    <t>KAMUNGA</t>
  </si>
  <si>
    <t>T3262</t>
  </si>
  <si>
    <t>ZM1502</t>
  </si>
  <si>
    <t>ZM3376</t>
  </si>
  <si>
    <t>IHS_CBT_297A</t>
  </si>
  <si>
    <t>KITWE POLICE</t>
  </si>
  <si>
    <t>ZM3378</t>
  </si>
  <si>
    <t>IHS_CBT_299A</t>
  </si>
  <si>
    <t>KITWE POST OFFICE</t>
  </si>
  <si>
    <t>ZM3380</t>
  </si>
  <si>
    <t>IHS_CBT_300A</t>
  </si>
  <si>
    <t>LUBAMBE</t>
  </si>
  <si>
    <t>T3327</t>
  </si>
  <si>
    <t>ZM3381</t>
  </si>
  <si>
    <t>IHS_CBT_301A</t>
  </si>
  <si>
    <t>CHIBULUMA TOWN</t>
  </si>
  <si>
    <t>ZM3382</t>
  </si>
  <si>
    <t>IHS_CBT_302A</t>
  </si>
  <si>
    <t>MILYASHI</t>
  </si>
  <si>
    <t>ZM3383</t>
  </si>
  <si>
    <t>IHS_CBT_303A</t>
  </si>
  <si>
    <t>CHAMBISHI SMELTER</t>
  </si>
  <si>
    <t>LAMASAT</t>
  </si>
  <si>
    <t>ZM3393</t>
  </si>
  <si>
    <t>IHS_CBT_304A</t>
  </si>
  <si>
    <t>ORCHARD</t>
  </si>
  <si>
    <t>T3269</t>
  </si>
  <si>
    <t>ZM3396</t>
  </si>
  <si>
    <t>IHS_CBT_305A</t>
  </si>
  <si>
    <t>LUANGWA KAFUE</t>
  </si>
  <si>
    <t>T3349</t>
  </si>
  <si>
    <t>ZM3397</t>
  </si>
  <si>
    <t>IHS_CBT_306A</t>
  </si>
  <si>
    <t>TUG-ARGAN</t>
  </si>
  <si>
    <t>ZM3398</t>
  </si>
  <si>
    <t>IHS_CBT_307A</t>
  </si>
  <si>
    <t>TVTC</t>
  </si>
  <si>
    <t>ZM3470</t>
  </si>
  <si>
    <t>IHS_CBT_309A</t>
  </si>
  <si>
    <t>NDOLA LIME</t>
  </si>
  <si>
    <t>T3499</t>
  </si>
  <si>
    <t>ZM3505</t>
  </si>
  <si>
    <t>IHS_CBT_310A</t>
  </si>
  <si>
    <t xml:space="preserve">CHEMBE CHATI </t>
  </si>
  <si>
    <t>ZM3507</t>
  </si>
  <si>
    <t>IHS_CBT_311A</t>
  </si>
  <si>
    <t xml:space="preserve">KAMPOYO </t>
  </si>
  <si>
    <t>ZM3546</t>
  </si>
  <si>
    <t>IHS_CBT_312A</t>
  </si>
  <si>
    <t>FISENGE</t>
  </si>
  <si>
    <t>T3381</t>
  </si>
  <si>
    <t>ZM3573</t>
  </si>
  <si>
    <t>IHS_CBT_313A</t>
  </si>
  <si>
    <t xml:space="preserve">KICHIKWE </t>
  </si>
  <si>
    <t>out back</t>
  </si>
  <si>
    <t>flex max-80</t>
  </si>
  <si>
    <t>ZM3580</t>
  </si>
  <si>
    <t>IHS_CBT_314A</t>
  </si>
  <si>
    <t xml:space="preserve">KAFUBU BLOCK </t>
  </si>
  <si>
    <t>ZM3705</t>
  </si>
  <si>
    <t>IHS_CBT_316A</t>
  </si>
  <si>
    <t>Konkola North</t>
  </si>
  <si>
    <t>T3040</t>
  </si>
  <si>
    <t>ZM3707</t>
  </si>
  <si>
    <t>IHS_CBT_317A</t>
  </si>
  <si>
    <t xml:space="preserve">Namumba </t>
  </si>
  <si>
    <t>ZM3756</t>
  </si>
  <si>
    <t>IHS_CBT_319A</t>
  </si>
  <si>
    <t>Nkanga Hill (Mumena_1)</t>
  </si>
  <si>
    <t>ZM3757</t>
  </si>
  <si>
    <t>IHS_CBT_320A</t>
  </si>
  <si>
    <t>Silangwa (Ndola Rural_1)</t>
  </si>
  <si>
    <t>ZM3758</t>
  </si>
  <si>
    <t>IHS_CBT_321A</t>
  </si>
  <si>
    <t>Fred Station (MAPOSA_2)</t>
  </si>
  <si>
    <t>ZM3759</t>
  </si>
  <si>
    <t>IHS_CBT_322A</t>
  </si>
  <si>
    <t>KAFIRONDA</t>
  </si>
  <si>
    <t>ZM3762</t>
  </si>
  <si>
    <t>IHS_CBT_324A</t>
  </si>
  <si>
    <t>Kwa Zimba (Mufulira_Too)</t>
  </si>
  <si>
    <t>ZM3764</t>
  </si>
  <si>
    <t>IHS_CBT_325A</t>
  </si>
  <si>
    <t>KALOKO KAFULAFUTA</t>
  </si>
  <si>
    <t>ZM3766</t>
  </si>
  <si>
    <t>IHS_CBT_326A</t>
  </si>
  <si>
    <t>Mukolwe (Kafulafuta_Luan)</t>
  </si>
  <si>
    <t>ZM3878</t>
  </si>
  <si>
    <t>IHS_CBT_328A</t>
  </si>
  <si>
    <t>Lumpuma</t>
  </si>
  <si>
    <t>ZM3881</t>
  </si>
  <si>
    <t>IHS_CBT_329A</t>
  </si>
  <si>
    <t>St. Marys Mission (MUTENDA ST. MARYS_1)</t>
  </si>
  <si>
    <t>METCO</t>
  </si>
  <si>
    <t>ZM3884</t>
  </si>
  <si>
    <t>IHS_CBT_330A</t>
  </si>
  <si>
    <t>Funda Junction (Mumena_5)</t>
  </si>
  <si>
    <t>T3310</t>
  </si>
  <si>
    <t>ZM3963</t>
  </si>
  <si>
    <t>IHS_CBT_331A</t>
  </si>
  <si>
    <t>GL Isuzu</t>
  </si>
  <si>
    <t>ISUZU</t>
  </si>
  <si>
    <t>T3569</t>
  </si>
  <si>
    <t>ZM3965</t>
  </si>
  <si>
    <t>IHS_CBT_332A</t>
  </si>
  <si>
    <t>Ndeke_Ndola</t>
  </si>
  <si>
    <t>ZM3967</t>
  </si>
  <si>
    <t>IHS_CBT_333A</t>
  </si>
  <si>
    <t>Mindolo North</t>
  </si>
  <si>
    <t>ZM3968</t>
  </si>
  <si>
    <t>IHS_CBT_334A</t>
  </si>
  <si>
    <t>Miseshi Village</t>
  </si>
  <si>
    <t>T3424</t>
  </si>
  <si>
    <t>ZM4007</t>
  </si>
  <si>
    <t>IHS_CBT_335A</t>
  </si>
  <si>
    <t>Daag Hamershold</t>
  </si>
  <si>
    <t>ZM6036</t>
  </si>
  <si>
    <t>IHS_CBT_336A</t>
  </si>
  <si>
    <t xml:space="preserve">Fatima Girls </t>
  </si>
  <si>
    <t>T3290</t>
  </si>
  <si>
    <t>ZM6085</t>
  </si>
  <si>
    <t>IHS_CBT_338A</t>
  </si>
  <si>
    <t>Musa Kasonka_3_Rlf</t>
  </si>
  <si>
    <t>T3542</t>
  </si>
  <si>
    <t>ZM6150</t>
  </si>
  <si>
    <t>IHS_CBT_339A</t>
  </si>
  <si>
    <t>Katuni Eden Institute</t>
  </si>
  <si>
    <t>T3363</t>
  </si>
  <si>
    <t>ZM6202</t>
  </si>
  <si>
    <t>IHS_CBT_340A</t>
  </si>
  <si>
    <t>Chinfunshi Wildlife Orphange</t>
  </si>
  <si>
    <t>ZM6675</t>
  </si>
  <si>
    <t>IHS_CBT_342A</t>
  </si>
  <si>
    <t>Kantanta Street</t>
  </si>
  <si>
    <t>ZM6763</t>
  </si>
  <si>
    <t>IHS_CBT_343A</t>
  </si>
  <si>
    <t xml:space="preserve">AirtelAir-link </t>
  </si>
  <si>
    <t>ZM6771</t>
  </si>
  <si>
    <t>IHS_CBT_344A</t>
  </si>
  <si>
    <t>Nkwazi 3G</t>
  </si>
  <si>
    <t>ZM6773</t>
  </si>
  <si>
    <t>IHS_CBT_345A</t>
  </si>
  <si>
    <t>Ndeke Changachanga south 3G</t>
  </si>
  <si>
    <t>ZM6950</t>
  </si>
  <si>
    <t>IHS_CBT_346A</t>
  </si>
  <si>
    <t>Nilkant Mine</t>
  </si>
  <si>
    <t>ZM0274</t>
  </si>
  <si>
    <t>IHS_CBT_347A</t>
  </si>
  <si>
    <t>Ndola International Airport</t>
  </si>
  <si>
    <t>T1173</t>
  </si>
  <si>
    <t>ZM0394</t>
  </si>
  <si>
    <t>IHS_CBT_348A</t>
  </si>
  <si>
    <t>Profund Flats</t>
  </si>
  <si>
    <t>ZM0475</t>
  </si>
  <si>
    <t>IHS_CBT_349A</t>
  </si>
  <si>
    <t>Kafubu Mall</t>
  </si>
  <si>
    <t>On air</t>
  </si>
  <si>
    <t>Not working</t>
  </si>
  <si>
    <t>ZM1504</t>
  </si>
  <si>
    <t>IHS_CBT_351A</t>
  </si>
  <si>
    <t>Riverside Congo Way</t>
  </si>
  <si>
    <t>Copperbelt</t>
  </si>
  <si>
    <t>ZM1500</t>
  </si>
  <si>
    <t>IHS_CBT_352A</t>
  </si>
  <si>
    <t>Parklands TBN</t>
  </si>
  <si>
    <t>ZM1499</t>
  </si>
  <si>
    <t>IHS_CBT_353A</t>
  </si>
  <si>
    <t>Court Barrifs</t>
  </si>
  <si>
    <t>ZM1501</t>
  </si>
  <si>
    <t>IHS_CBT_354A</t>
  </si>
  <si>
    <t>Mufuchani</t>
  </si>
  <si>
    <t>Gen Only</t>
  </si>
  <si>
    <t>ZM1503</t>
  </si>
  <si>
    <t>IHS_CBT_355A</t>
  </si>
  <si>
    <t>Ndeke Sub. A</t>
  </si>
  <si>
    <t>ZM1497</t>
  </si>
  <si>
    <t>IHS_CBT_356A</t>
  </si>
  <si>
    <t>New Ndeke Village</t>
  </si>
  <si>
    <t>ZM1517</t>
  </si>
  <si>
    <t>IHS_CBT_358A</t>
  </si>
  <si>
    <t>Thangata Sec. School</t>
  </si>
  <si>
    <t>ZM1526</t>
  </si>
  <si>
    <t>IHS_CBT_359A</t>
  </si>
  <si>
    <t xml:space="preserve">Cross Crescent </t>
  </si>
  <si>
    <t>ZM1524</t>
  </si>
  <si>
    <t>IHS_CBT_360A</t>
  </si>
  <si>
    <t>Hilcrest Extension</t>
  </si>
  <si>
    <t>ZM1529</t>
  </si>
  <si>
    <t>IHS_CBT_361A</t>
  </si>
  <si>
    <t>Mitengo TDRC</t>
  </si>
  <si>
    <t>ZM1522</t>
  </si>
  <si>
    <t>IHS_CBT_362A</t>
  </si>
  <si>
    <t>Ndola Central Police</t>
  </si>
  <si>
    <t>ZM1523</t>
  </si>
  <si>
    <t>IHS_CBT_363A</t>
  </si>
  <si>
    <t>Milemu Sec. School</t>
  </si>
  <si>
    <t>ZM1527</t>
  </si>
  <si>
    <t>IHS_CBT_364A</t>
  </si>
  <si>
    <t>Chifubu Sec. School</t>
  </si>
  <si>
    <t>ZM1470</t>
  </si>
  <si>
    <t>IHS_CBT_365A</t>
  </si>
  <si>
    <t>Kameza East</t>
  </si>
  <si>
    <t>ZM1494</t>
  </si>
  <si>
    <t>IHS_CBT_366A</t>
  </si>
  <si>
    <t>Kasumbalesa Riverside</t>
  </si>
  <si>
    <t>ZM1509</t>
  </si>
  <si>
    <t>IHS_CBT_367A</t>
  </si>
  <si>
    <t>Ibenge Girls</t>
  </si>
  <si>
    <t>Masati</t>
  </si>
  <si>
    <t>ZM1498</t>
  </si>
  <si>
    <t>IHS_CBT_368A</t>
  </si>
  <si>
    <t>Highland Sec School</t>
  </si>
  <si>
    <t>T0009</t>
  </si>
  <si>
    <t>IHS_CTR_001M</t>
  </si>
  <si>
    <t>Kabwe</t>
  </si>
  <si>
    <t>KABWE</t>
  </si>
  <si>
    <t>Robert Mwewa</t>
  </si>
  <si>
    <t>Benson Phiri</t>
  </si>
  <si>
    <t xml:space="preserve">Lithandi </t>
  </si>
  <si>
    <t>ICC330-HI-CI</t>
  </si>
  <si>
    <t>Chigo/Energy star</t>
  </si>
  <si>
    <t xml:space="preserve"> working</t>
  </si>
  <si>
    <t>Nil</t>
  </si>
  <si>
    <t>T0134</t>
  </si>
  <si>
    <t>IHS_CTR_002M</t>
  </si>
  <si>
    <t>Kabwe Town</t>
  </si>
  <si>
    <t>ZM0382</t>
  </si>
  <si>
    <t>T0279</t>
  </si>
  <si>
    <t>IHS_CTR_003M</t>
  </si>
  <si>
    <t>Masiye Motel (Luangwa West)</t>
  </si>
  <si>
    <t>ZM6853</t>
  </si>
  <si>
    <t>T0129</t>
  </si>
  <si>
    <t>IHS_CTR_004M</t>
  </si>
  <si>
    <t>Bwacha</t>
  </si>
  <si>
    <t>Clear View</t>
  </si>
  <si>
    <t>T0274</t>
  </si>
  <si>
    <t>IHS_CTR_005M</t>
  </si>
  <si>
    <t>Pollen</t>
  </si>
  <si>
    <t>T0040</t>
  </si>
  <si>
    <t>IHS_CTR_006M</t>
  </si>
  <si>
    <t>Chowa</t>
  </si>
  <si>
    <t>4TNE88-G1A</t>
  </si>
  <si>
    <t>T0133</t>
  </si>
  <si>
    <t>IHS_CTR_007M</t>
  </si>
  <si>
    <t>Kasanda</t>
  </si>
  <si>
    <t>ZM0233</t>
  </si>
  <si>
    <t>T0041</t>
  </si>
  <si>
    <t>IHS_CTR_008M</t>
  </si>
  <si>
    <t>Mukobeko</t>
  </si>
  <si>
    <t>Sonnenschein</t>
  </si>
  <si>
    <t>T0128</t>
  </si>
  <si>
    <t>IHS_CTR_011M</t>
  </si>
  <si>
    <t>Chikusu Kabwe</t>
  </si>
  <si>
    <t>ZM6856</t>
  </si>
  <si>
    <t>T0127</t>
  </si>
  <si>
    <t>IHS_CTR_012M</t>
  </si>
  <si>
    <t>Makululu</t>
  </si>
  <si>
    <t>L/G/STAR ENERGY</t>
  </si>
  <si>
    <t>Available</t>
  </si>
  <si>
    <t>Not Collected</t>
  </si>
  <si>
    <t>T0099</t>
  </si>
  <si>
    <t>IHS_CTR_013M</t>
  </si>
  <si>
    <t>Kabwe ZNS</t>
  </si>
  <si>
    <t>working</t>
  </si>
  <si>
    <t>T0042</t>
  </si>
  <si>
    <t>IHS_CTR_014M</t>
  </si>
  <si>
    <t>Mulungushi</t>
  </si>
  <si>
    <t>LG/ENERGY STAR</t>
  </si>
  <si>
    <t>T0131</t>
  </si>
  <si>
    <t>IHS_CTR_015M</t>
  </si>
  <si>
    <t>Kasosoolo</t>
  </si>
  <si>
    <t>T0130</t>
  </si>
  <si>
    <t>IHS_CTR_016M</t>
  </si>
  <si>
    <t>Mukosha</t>
  </si>
  <si>
    <t>4TNE88</t>
  </si>
  <si>
    <t>T0112</t>
  </si>
  <si>
    <t>IHS_CTR_017M</t>
  </si>
  <si>
    <t>Mpunde Mission</t>
  </si>
  <si>
    <t>ZM3751</t>
  </si>
  <si>
    <t>T0018</t>
  </si>
  <si>
    <t>IHS_CTR_018M</t>
  </si>
  <si>
    <t>Mukumwanji Mountain</t>
  </si>
  <si>
    <t>CHIBOMBO</t>
  </si>
  <si>
    <t xml:space="preserve"> </t>
  </si>
  <si>
    <t>T3056</t>
  </si>
  <si>
    <t>IHS_CTR_019M</t>
  </si>
  <si>
    <t>Green Leaf</t>
  </si>
  <si>
    <t>GL/CHIGO</t>
  </si>
  <si>
    <t>ZM3506</t>
  </si>
  <si>
    <t>T0197</t>
  </si>
  <si>
    <t>IHS_CTR_020M</t>
  </si>
  <si>
    <t>Chikonkomene</t>
  </si>
  <si>
    <t>T0113</t>
  </si>
  <si>
    <t>IHS_CTR_021M</t>
  </si>
  <si>
    <t>Mukonchi</t>
  </si>
  <si>
    <t>ZM0692</t>
  </si>
  <si>
    <t>T0196</t>
  </si>
  <si>
    <t>IHS_CTR_022M</t>
  </si>
  <si>
    <t>Mulungushi Dam</t>
  </si>
  <si>
    <t>T0076</t>
  </si>
  <si>
    <t>IHS_CTR_023M</t>
  </si>
  <si>
    <t>Chisamba/chibombo Turnoff</t>
  </si>
  <si>
    <t>ZM6828</t>
  </si>
  <si>
    <t>T0060</t>
  </si>
  <si>
    <t>IHS_CTR_024M</t>
  </si>
  <si>
    <t>Chibombo Boma</t>
  </si>
  <si>
    <t>T0123</t>
  </si>
  <si>
    <t>IHS_CTR_025M</t>
  </si>
  <si>
    <t>Lukanga Swamp</t>
  </si>
  <si>
    <t>ZM3743</t>
  </si>
  <si>
    <t>Netco</t>
  </si>
  <si>
    <t>T0195</t>
  </si>
  <si>
    <t>IHS_CTR_026M</t>
  </si>
  <si>
    <t>Chimanimani</t>
  </si>
  <si>
    <t>ZM1096</t>
  </si>
  <si>
    <t>T0090</t>
  </si>
  <si>
    <t>IHS_CTR_027M</t>
  </si>
  <si>
    <t>Chipembi</t>
  </si>
  <si>
    <t xml:space="preserve">John Banda </t>
  </si>
  <si>
    <t>LSC 28S2</t>
  </si>
  <si>
    <t>DPR 2400B-48</t>
  </si>
  <si>
    <t>NO</t>
  </si>
  <si>
    <t>No working</t>
  </si>
  <si>
    <t>T0002</t>
  </si>
  <si>
    <t>IHS_CTR_028M</t>
  </si>
  <si>
    <t>Banani</t>
  </si>
  <si>
    <t>T3300</t>
  </si>
  <si>
    <t>IHS_CTR_029M</t>
  </si>
  <si>
    <t>Kapiri Tazara</t>
  </si>
  <si>
    <t>T0030</t>
  </si>
  <si>
    <t>IHS_CTR_030M</t>
  </si>
  <si>
    <t>Chisamba</t>
  </si>
  <si>
    <t>403A-15</t>
  </si>
  <si>
    <t>TAL 040F J 6S/4</t>
  </si>
  <si>
    <t>ECC500</t>
  </si>
  <si>
    <t>ZM3453</t>
  </si>
  <si>
    <t>Working</t>
  </si>
  <si>
    <t>T3034</t>
  </si>
  <si>
    <t>IHS_CTR_031M</t>
  </si>
  <si>
    <t>Kapiri glass factory</t>
  </si>
  <si>
    <t>T0193</t>
  </si>
  <si>
    <t>IHS_CTR_032M</t>
  </si>
  <si>
    <t>Landless Corner</t>
  </si>
  <si>
    <t>T0032</t>
  </si>
  <si>
    <t>IHS_CTR_033M</t>
  </si>
  <si>
    <t>Golden Valley</t>
  </si>
  <si>
    <t>ECO28-1LN/4</t>
  </si>
  <si>
    <t>IPT</t>
  </si>
  <si>
    <t>EVO</t>
  </si>
  <si>
    <t>ZM6827</t>
  </si>
  <si>
    <t>T0249</t>
  </si>
  <si>
    <t>IHS_CTR_034M</t>
  </si>
  <si>
    <t>Shimukunami</t>
  </si>
  <si>
    <t>ZM0994</t>
  </si>
  <si>
    <t>T0094</t>
  </si>
  <si>
    <t>IHS_CTR_035M</t>
  </si>
  <si>
    <t>Chibombo(Fringilla)</t>
  </si>
  <si>
    <t>MTNLiquid TelecomSmartnet</t>
  </si>
  <si>
    <t>T0250</t>
  </si>
  <si>
    <t>IHS_CTR_036M</t>
  </si>
  <si>
    <t>Kamaila</t>
  </si>
  <si>
    <t>LSAP 40H J 6S/4</t>
  </si>
  <si>
    <t>Coslight</t>
  </si>
  <si>
    <t>YES</t>
  </si>
  <si>
    <t>T0210</t>
  </si>
  <si>
    <t>IHS_CTR_037M</t>
  </si>
  <si>
    <t>Chisamba Protea</t>
  </si>
  <si>
    <t>Grid-Solar</t>
  </si>
  <si>
    <t>MPPT</t>
  </si>
  <si>
    <t>3.5KW</t>
  </si>
  <si>
    <t>T0019</t>
  </si>
  <si>
    <t>IHS_CTR_038M</t>
  </si>
  <si>
    <t>Ndesa</t>
  </si>
  <si>
    <t>ZM6826</t>
  </si>
  <si>
    <t>T0126</t>
  </si>
  <si>
    <t>IHS_CTR_039M</t>
  </si>
  <si>
    <t>Mwachisompola</t>
  </si>
  <si>
    <t>ZM3752</t>
  </si>
  <si>
    <t>T0021</t>
  </si>
  <si>
    <t>IHS_CTR_040M</t>
  </si>
  <si>
    <t>Penya Onse Farm</t>
  </si>
  <si>
    <t>LSA 40M5 C 6/4</t>
  </si>
  <si>
    <t>ZM3715</t>
  </si>
  <si>
    <t>T3111</t>
  </si>
  <si>
    <t>IHS_CTR_041M</t>
  </si>
  <si>
    <t>Mpula Masanga</t>
  </si>
  <si>
    <t>Linos Thole</t>
  </si>
  <si>
    <t>T0061</t>
  </si>
  <si>
    <t>IHS_CTR_042M</t>
  </si>
  <si>
    <t>Kembe</t>
  </si>
  <si>
    <t>T0044</t>
  </si>
  <si>
    <t>IHS_CTR_043M</t>
  </si>
  <si>
    <t>Savannah Park</t>
  </si>
  <si>
    <t>ZM3897</t>
  </si>
  <si>
    <t>T3288</t>
  </si>
  <si>
    <t>IHS_CTR_044M</t>
  </si>
  <si>
    <t>Farm Block West</t>
  </si>
  <si>
    <t>MKUSHI</t>
  </si>
  <si>
    <t>T0121</t>
  </si>
  <si>
    <t>IHS_CTR_045M</t>
  </si>
  <si>
    <t>Ten Miles</t>
  </si>
  <si>
    <t>LUSAKA</t>
  </si>
  <si>
    <t>404A-22</t>
  </si>
  <si>
    <t>ECP-28-M/4</t>
  </si>
  <si>
    <t xml:space="preserve">MTNAirtelLiquid TelecomAir-link </t>
  </si>
  <si>
    <t>ZM0864</t>
  </si>
  <si>
    <t>T0062</t>
  </si>
  <si>
    <t>IHS_CTR_046M</t>
  </si>
  <si>
    <t>Chiyuni</t>
  </si>
  <si>
    <t>T0144</t>
  </si>
  <si>
    <t>IHS_CTR_047M</t>
  </si>
  <si>
    <t>Chamba Valley</t>
  </si>
  <si>
    <t>Malvin Hakokole</t>
  </si>
  <si>
    <t>ZM3717</t>
  </si>
  <si>
    <t>N0</t>
  </si>
  <si>
    <t>T0299</t>
  </si>
  <si>
    <t>IHS_CTR_048M</t>
  </si>
  <si>
    <t xml:space="preserve">Kabangwe </t>
  </si>
  <si>
    <t>SUZUKI</t>
  </si>
  <si>
    <t>T0262</t>
  </si>
  <si>
    <t>IHS_CTR_049M</t>
  </si>
  <si>
    <t>Chazanga</t>
  </si>
  <si>
    <t>36</t>
  </si>
  <si>
    <t>ZM6736</t>
  </si>
  <si>
    <t>T0071</t>
  </si>
  <si>
    <t>IHS_CTR_050M</t>
  </si>
  <si>
    <t>Kabanana</t>
  </si>
  <si>
    <t>1103A-33</t>
  </si>
  <si>
    <t>LSAP 423F</t>
  </si>
  <si>
    <t>T0166</t>
  </si>
  <si>
    <t>IHS_CTR_051M</t>
  </si>
  <si>
    <t>Zani Moune</t>
  </si>
  <si>
    <t>TAL 042C J 6/4</t>
  </si>
  <si>
    <t>CHIGO</t>
  </si>
  <si>
    <t>ZM0563</t>
  </si>
  <si>
    <t>T3075</t>
  </si>
  <si>
    <t>IHS_CTR_052M</t>
  </si>
  <si>
    <t>Nkumbi</t>
  </si>
  <si>
    <t>T0302</t>
  </si>
  <si>
    <t>IHS_CTR_053M</t>
  </si>
  <si>
    <t>Kabanana West</t>
  </si>
  <si>
    <t>T0233</t>
  </si>
  <si>
    <t>IHS_CTR_054M</t>
  </si>
  <si>
    <t>Chipata Overspill</t>
  </si>
  <si>
    <t>ZM0118</t>
  </si>
  <si>
    <t>T3003</t>
  </si>
  <si>
    <t>IHS_CTR_055M</t>
  </si>
  <si>
    <t>Farm Centre</t>
  </si>
  <si>
    <t>T3080</t>
  </si>
  <si>
    <t>IHS_CTR_056M</t>
  </si>
  <si>
    <t>Forest Inn</t>
  </si>
  <si>
    <t>ZM3955</t>
  </si>
  <si>
    <t>T3231</t>
  </si>
  <si>
    <t>IHS_CTR_057M</t>
  </si>
  <si>
    <t>Masebe farm</t>
  </si>
  <si>
    <t>New way power</t>
  </si>
  <si>
    <t>T3076</t>
  </si>
  <si>
    <t>IHS_CTR_058M</t>
  </si>
  <si>
    <t>Masansa</t>
  </si>
  <si>
    <t>T1054</t>
  </si>
  <si>
    <t>IHS_CTR_059M</t>
  </si>
  <si>
    <t>Namitondwa</t>
  </si>
  <si>
    <t>MUMBWA</t>
  </si>
  <si>
    <t>Joseph Mulenga</t>
  </si>
  <si>
    <t>ROLLS</t>
  </si>
  <si>
    <t>T3339</t>
  </si>
  <si>
    <t>IHS_CTR_060M</t>
  </si>
  <si>
    <t>Mukushi Farm Block</t>
  </si>
  <si>
    <t>T0091</t>
  </si>
  <si>
    <t>IHS_CTR_061M</t>
  </si>
  <si>
    <t>Nampundwe</t>
  </si>
  <si>
    <t>KAFUE</t>
  </si>
  <si>
    <t>N/A (out door unity)</t>
  </si>
  <si>
    <t>ZM6645</t>
  </si>
  <si>
    <t>T3013</t>
  </si>
  <si>
    <t>IHS_CTR_062M</t>
  </si>
  <si>
    <t>Mukushi Hill</t>
  </si>
  <si>
    <t>MTNAirtelLiquid TelecomParatus Telecom</t>
  </si>
  <si>
    <t>ZM1236</t>
  </si>
  <si>
    <t>T3228</t>
  </si>
  <si>
    <t>IHS_CTR_063M</t>
  </si>
  <si>
    <t>Mukushi Boma</t>
  </si>
  <si>
    <t>ZM0392</t>
  </si>
  <si>
    <t>T3297</t>
  </si>
  <si>
    <t>IHS_CTR_064M</t>
  </si>
  <si>
    <t>Luanshimba ZNS</t>
  </si>
  <si>
    <t>T3059</t>
  </si>
  <si>
    <t>IHS_CTR_065M</t>
  </si>
  <si>
    <t>Chengelo</t>
  </si>
  <si>
    <t>MTNAirtelParatus Telecom</t>
  </si>
  <si>
    <t>ZM3746</t>
  </si>
  <si>
    <t>T1015</t>
  </si>
  <si>
    <t>IHS_CTR_066M</t>
  </si>
  <si>
    <t>Ginery Mumbwa</t>
  </si>
  <si>
    <t>T1008</t>
  </si>
  <si>
    <t>IHS_CTR_067M</t>
  </si>
  <si>
    <t>Mumbwa</t>
  </si>
  <si>
    <t>ECP 28-1L/4</t>
  </si>
  <si>
    <t>T3281</t>
  </si>
  <si>
    <t>IHS_CTR_068M</t>
  </si>
  <si>
    <t>Chalata</t>
  </si>
  <si>
    <t>T1053</t>
  </si>
  <si>
    <t>IHS_CTR_069M</t>
  </si>
  <si>
    <t>Nambala</t>
  </si>
  <si>
    <t>4TNV98-GGEH</t>
  </si>
  <si>
    <t>S 160 LB</t>
  </si>
  <si>
    <t>ZM3606</t>
  </si>
  <si>
    <t>T3120</t>
  </si>
  <si>
    <t>IHS_CTR_070M</t>
  </si>
  <si>
    <t>Ndabala</t>
  </si>
  <si>
    <t>T1094</t>
  </si>
  <si>
    <t>IHS_CTR_071M</t>
  </si>
  <si>
    <t>Nakanjoli</t>
  </si>
  <si>
    <t>RID</t>
  </si>
  <si>
    <t>S4L261SDBC</t>
  </si>
  <si>
    <t>AL 3/4</t>
  </si>
  <si>
    <t>T3115</t>
  </si>
  <si>
    <t>IHS_CTR_072M</t>
  </si>
  <si>
    <t>Mulilima</t>
  </si>
  <si>
    <t>SERENJE</t>
  </si>
  <si>
    <t>T3125</t>
  </si>
  <si>
    <t>IHS_CTR_073M</t>
  </si>
  <si>
    <t>Serenje Hill</t>
  </si>
  <si>
    <t>ZM3748</t>
  </si>
  <si>
    <t>T3060</t>
  </si>
  <si>
    <t>IHS_CTR_074M</t>
  </si>
  <si>
    <t>Serenje</t>
  </si>
  <si>
    <t>T3123</t>
  </si>
  <si>
    <t>IHS_CTR_075M</t>
  </si>
  <si>
    <t>Pensulo</t>
  </si>
  <si>
    <t>T3141</t>
  </si>
  <si>
    <t>IHS_CTR_076M</t>
  </si>
  <si>
    <t>Katunga BB</t>
  </si>
  <si>
    <t>T3215</t>
  </si>
  <si>
    <t>IHS_CTR_077M</t>
  </si>
  <si>
    <t>Mupepetwe</t>
  </si>
  <si>
    <t>MTNAirtelTop Star</t>
  </si>
  <si>
    <t>ZM3747</t>
  </si>
  <si>
    <t>T3130</t>
  </si>
  <si>
    <t>IHS_CTR_078M</t>
  </si>
  <si>
    <t>Muzamaly</t>
  </si>
  <si>
    <t>T3172</t>
  </si>
  <si>
    <t>IHS_CTR_079M</t>
  </si>
  <si>
    <t>Kunda</t>
  </si>
  <si>
    <t>AL3/3</t>
  </si>
  <si>
    <t>T1073</t>
  </si>
  <si>
    <t>IHS_CTR_080M</t>
  </si>
  <si>
    <t>TBZ Nkeyema</t>
  </si>
  <si>
    <t>Southern</t>
  </si>
  <si>
    <t>WESTERN</t>
  </si>
  <si>
    <t>KAOMA</t>
  </si>
  <si>
    <t>Kelvin Simpasa</t>
  </si>
  <si>
    <t>Joseph Banda</t>
  </si>
  <si>
    <t>GU51794U</t>
  </si>
  <si>
    <t>ZM3862</t>
  </si>
  <si>
    <t>T3391</t>
  </si>
  <si>
    <t>IHS_CTR_081M</t>
  </si>
  <si>
    <t>GORDON CHANCE FARM</t>
  </si>
  <si>
    <t>T3419</t>
  </si>
  <si>
    <t>IHS_CTR_082M</t>
  </si>
  <si>
    <t>CHIEF NKOLE</t>
  </si>
  <si>
    <t>MPOROKOSO</t>
  </si>
  <si>
    <t>Gen City</t>
  </si>
  <si>
    <t>3TNE88</t>
  </si>
  <si>
    <t>T1117</t>
  </si>
  <si>
    <t>IHS_CTR_084M</t>
  </si>
  <si>
    <t>KAPOKOLA BASIC</t>
  </si>
  <si>
    <t>3TNV88-GGGE</t>
  </si>
  <si>
    <t>SLG164</t>
  </si>
  <si>
    <t>T3390</t>
  </si>
  <si>
    <t>IHS_CTR_085M</t>
  </si>
  <si>
    <t>CAMPBELL FARMS</t>
  </si>
  <si>
    <t>T3410</t>
  </si>
  <si>
    <t>IHS_CTR_087M</t>
  </si>
  <si>
    <t>Chief Chibale</t>
  </si>
  <si>
    <t>T0407</t>
  </si>
  <si>
    <t>IHS_CTR_088M</t>
  </si>
  <si>
    <t>Chowa basic</t>
  </si>
  <si>
    <t>Netsure 701</t>
  </si>
  <si>
    <t>T0411</t>
  </si>
  <si>
    <t>ZM0122</t>
  </si>
  <si>
    <t>T3453</t>
  </si>
  <si>
    <t>IHS_CTR_089M</t>
  </si>
  <si>
    <t>Kapumba</t>
  </si>
  <si>
    <t>IHS_CTR_090M</t>
  </si>
  <si>
    <t>Chisamba Mukuyu Farm</t>
  </si>
  <si>
    <t>Emmerson/IPT</t>
  </si>
  <si>
    <t>250/450</t>
  </si>
  <si>
    <t>T0492</t>
  </si>
  <si>
    <t>IHS_CTR_091M</t>
  </si>
  <si>
    <t>Lisiwasi</t>
  </si>
  <si>
    <t>Mukushi</t>
  </si>
  <si>
    <t>T0524</t>
  </si>
  <si>
    <t>IHS_CTR_093M</t>
  </si>
  <si>
    <t>Pollen  Airtel Share</t>
  </si>
  <si>
    <t>kabwe</t>
  </si>
  <si>
    <t>ZM0015</t>
  </si>
  <si>
    <t>IHS_CTR_201A</t>
  </si>
  <si>
    <t>CHISAMBA</t>
  </si>
  <si>
    <t>Chibombo</t>
  </si>
  <si>
    <t>MPI -Perkins</t>
  </si>
  <si>
    <t>MPI-Perkins</t>
  </si>
  <si>
    <t>ECO-28-M/4</t>
  </si>
  <si>
    <t>ZM0026</t>
  </si>
  <si>
    <t>IHS_CTR_202A</t>
  </si>
  <si>
    <t>Kabwe Main</t>
  </si>
  <si>
    <t>BSC</t>
  </si>
  <si>
    <t>AirtelINQKNC</t>
  </si>
  <si>
    <t>ZM0031</t>
  </si>
  <si>
    <t>IHS_CTR_203A</t>
  </si>
  <si>
    <t>KAMAILA</t>
  </si>
  <si>
    <t>SAMSUNG/LG</t>
  </si>
  <si>
    <t>ZM0035</t>
  </si>
  <si>
    <t>IHS_CTR_204A</t>
  </si>
  <si>
    <t>Kapiri  Old</t>
  </si>
  <si>
    <t>Kapiri Mposhi</t>
  </si>
  <si>
    <t>ZM0064</t>
  </si>
  <si>
    <t>IHS_CTR_205A</t>
  </si>
  <si>
    <t>Mukumwanji</t>
  </si>
  <si>
    <t>ZM0108</t>
  </si>
  <si>
    <t>IHS_CTR_207A</t>
  </si>
  <si>
    <t xml:space="preserve">Mulungushi </t>
  </si>
  <si>
    <t>T0406</t>
  </si>
  <si>
    <t>ZM0143</t>
  </si>
  <si>
    <t>IHS_CTR_208A</t>
  </si>
  <si>
    <t>AirtelKNC</t>
  </si>
  <si>
    <t>ZM0146</t>
  </si>
  <si>
    <t>IHS_CTR_209A</t>
  </si>
  <si>
    <t>NAMITONDWE</t>
  </si>
  <si>
    <t xml:space="preserve">MPPT </t>
  </si>
  <si>
    <t>N/a</t>
  </si>
  <si>
    <t>Consolidated on IHS_CTR_059M Namitondwe</t>
  </si>
  <si>
    <t>ZM0147</t>
  </si>
  <si>
    <t>IHS_CTR_210A</t>
  </si>
  <si>
    <t>NANGOMA</t>
  </si>
  <si>
    <t>T1078</t>
  </si>
  <si>
    <t>ZM0204</t>
  </si>
  <si>
    <t>IHS_CTR_211A</t>
  </si>
  <si>
    <t>ZM0238</t>
  </si>
  <si>
    <t>IHS_CTR_212A</t>
  </si>
  <si>
    <t xml:space="preserve">Lunsemfwa  </t>
  </si>
  <si>
    <t>NA</t>
  </si>
  <si>
    <t>T0410</t>
  </si>
  <si>
    <t>ZM0292</t>
  </si>
  <si>
    <t>IHS_CTR_213A</t>
  </si>
  <si>
    <t>LUNSEMFWA REPEATER</t>
  </si>
  <si>
    <t>TPA 48200A</t>
  </si>
  <si>
    <t>ZM0452</t>
  </si>
  <si>
    <t>IHS_CTR_214A</t>
  </si>
  <si>
    <t>Mansansa</t>
  </si>
  <si>
    <t>Mkushi</t>
  </si>
  <si>
    <t>ZM0610</t>
  </si>
  <si>
    <t>IHS_CTR_215A</t>
  </si>
  <si>
    <t>Grid-Gen-solar</t>
  </si>
  <si>
    <t>ECC 500</t>
  </si>
  <si>
    <t>ZM0653</t>
  </si>
  <si>
    <t>IHS_CTR_216A</t>
  </si>
  <si>
    <t>MKUSHI EAST</t>
  </si>
  <si>
    <t>T3311</t>
  </si>
  <si>
    <t>ZM0676</t>
  </si>
  <si>
    <t>IHS_CTR_217A</t>
  </si>
  <si>
    <t>Mkushi West</t>
  </si>
  <si>
    <t>ZM0677</t>
  </si>
  <si>
    <t>IHS_CTR_218A</t>
  </si>
  <si>
    <t>Mkushi Town</t>
  </si>
  <si>
    <t>T3334</t>
  </si>
  <si>
    <t>ZM0679</t>
  </si>
  <si>
    <t>IHS_CTR_219A</t>
  </si>
  <si>
    <t>CHIPEMBI GIRLS</t>
  </si>
  <si>
    <t>Garda</t>
  </si>
  <si>
    <t>ZM0684</t>
  </si>
  <si>
    <t>IHS_CTR_220A</t>
  </si>
  <si>
    <t>ZM0697</t>
  </si>
  <si>
    <t>IHS_CTR_222A</t>
  </si>
  <si>
    <t>MULUNGUSHI DAM</t>
  </si>
  <si>
    <t>ZM0699</t>
  </si>
  <si>
    <t>IHS_CTR_223A</t>
  </si>
  <si>
    <t>CHUNGA</t>
  </si>
  <si>
    <t>Platinum</t>
  </si>
  <si>
    <t>FM25000</t>
  </si>
  <si>
    <t>ZM0700</t>
  </si>
  <si>
    <t>IHS_CTR_224A</t>
  </si>
  <si>
    <t xml:space="preserve">MATERO GIRLS </t>
  </si>
  <si>
    <t>LG18000</t>
  </si>
  <si>
    <t>ZM0709</t>
  </si>
  <si>
    <t>IHS_CTR_225A</t>
  </si>
  <si>
    <t>HIGHRIDGE</t>
  </si>
  <si>
    <t>ZM0710</t>
  </si>
  <si>
    <t>IHS_CTR_226A</t>
  </si>
  <si>
    <t>BWACHA</t>
  </si>
  <si>
    <t>ZM0736</t>
  </si>
  <si>
    <t>IHS_CTR_227A</t>
  </si>
  <si>
    <t>ZM0751</t>
  </si>
  <si>
    <t>IHS_CTR_228A</t>
  </si>
  <si>
    <t>LUKOMBA</t>
  </si>
  <si>
    <t>ZM0758</t>
  </si>
  <si>
    <t>IHS_CTR_229A</t>
  </si>
  <si>
    <t>CHITAMBO</t>
  </si>
  <si>
    <t>T3454</t>
  </si>
  <si>
    <t>ZM0782</t>
  </si>
  <si>
    <t>IHS_CTR_230A</t>
  </si>
  <si>
    <t>KABANANA WEST</t>
  </si>
  <si>
    <t>404D-22</t>
  </si>
  <si>
    <t>ZM0837</t>
  </si>
  <si>
    <t>IHS_CTR_231A</t>
  </si>
  <si>
    <t>NKUMBI</t>
  </si>
  <si>
    <t>ZM0878</t>
  </si>
  <si>
    <t>IHS_CTR_233A</t>
  </si>
  <si>
    <t>LANDLESS CORNER</t>
  </si>
  <si>
    <t>ZM0881</t>
  </si>
  <si>
    <t>IHS_CTR_234A</t>
  </si>
  <si>
    <t>KAPIRI GLASS PRODUCT</t>
  </si>
  <si>
    <t>T3338</t>
  </si>
  <si>
    <t>ZM0909</t>
  </si>
  <si>
    <t>IHS_CTR_235A</t>
  </si>
  <si>
    <t>Muchimupati</t>
  </si>
  <si>
    <t>ZM0910</t>
  </si>
  <si>
    <t>IHS_CTR_236A</t>
  </si>
  <si>
    <t>ZM0916</t>
  </si>
  <si>
    <t>IHS_CTR_237A</t>
  </si>
  <si>
    <t>MAKULULU</t>
  </si>
  <si>
    <t>T0216</t>
  </si>
  <si>
    <t>ZM3020</t>
  </si>
  <si>
    <t>IHS_CTR_238A</t>
  </si>
  <si>
    <t>CHUNGA DAMS</t>
  </si>
  <si>
    <t>T0478</t>
  </si>
  <si>
    <t>ZM3167</t>
  </si>
  <si>
    <t>IHS_CTR_239A</t>
  </si>
  <si>
    <t>KALENDE HILL</t>
  </si>
  <si>
    <t>T3529</t>
  </si>
  <si>
    <t>ZM3168</t>
  </si>
  <si>
    <t>IHS_CTR_240A</t>
  </si>
  <si>
    <t>CHITANDA</t>
  </si>
  <si>
    <t>ZM3220</t>
  </si>
  <si>
    <t>IHS_CTR_241A</t>
  </si>
  <si>
    <t>Kapiri Town</t>
  </si>
  <si>
    <t>T3538</t>
  </si>
  <si>
    <t>ZM3222</t>
  </si>
  <si>
    <t>IHS_CTR_242A</t>
  </si>
  <si>
    <t>MWALALA</t>
  </si>
  <si>
    <t>T3541</t>
  </si>
  <si>
    <t>ZM3224</t>
  </si>
  <si>
    <t>IHS_CTR_243A</t>
  </si>
  <si>
    <t>POLENI</t>
  </si>
  <si>
    <t>AirtelLiquid TelecomParatus Telecom</t>
  </si>
  <si>
    <t>ZM3246</t>
  </si>
  <si>
    <t>IHS_CTR_244A</t>
  </si>
  <si>
    <t>KABWE ZNS</t>
  </si>
  <si>
    <t>ZM3348</t>
  </si>
  <si>
    <t>IHS_CTR_245A</t>
  </si>
  <si>
    <t>Kohima</t>
  </si>
  <si>
    <t>T0012</t>
  </si>
  <si>
    <t>ZM3349</t>
  </si>
  <si>
    <t>IHS_CTR_246A</t>
  </si>
  <si>
    <t>T0521</t>
  </si>
  <si>
    <t>ZM3384</t>
  </si>
  <si>
    <t>IHS_CTR_247A</t>
  </si>
  <si>
    <t>RENEKAS</t>
  </si>
  <si>
    <t>LG/ENEGR STAR</t>
  </si>
  <si>
    <t>T0358</t>
  </si>
  <si>
    <t>ZM3394</t>
  </si>
  <si>
    <t>IHS_CTR_248A</t>
  </si>
  <si>
    <t>Chibombo Cov Imp</t>
  </si>
  <si>
    <t>ZM3422</t>
  </si>
  <si>
    <t>IHS_CTR_249A</t>
  </si>
  <si>
    <t>High Ridge_3RLF ( Railways Market)</t>
  </si>
  <si>
    <t>T0479</t>
  </si>
  <si>
    <t>ZM3423</t>
  </si>
  <si>
    <t>IHS_CTR_250A</t>
  </si>
  <si>
    <t>New Mkushi Mine</t>
  </si>
  <si>
    <t>T3232</t>
  </si>
  <si>
    <t>ZM3452</t>
  </si>
  <si>
    <t>IHS_CTR_251A</t>
  </si>
  <si>
    <t>Protea New</t>
  </si>
  <si>
    <t>T0527</t>
  </si>
  <si>
    <t>ZM3521</t>
  </si>
  <si>
    <t>IHS_CTR_252A</t>
  </si>
  <si>
    <t>KABANANA WEST-3-RLF</t>
  </si>
  <si>
    <t>ZM3571</t>
  </si>
  <si>
    <t>IHS_CTR_253A</t>
  </si>
  <si>
    <t>CHIKUPILI</t>
  </si>
  <si>
    <t>T3517</t>
  </si>
  <si>
    <t>ZM3620</t>
  </si>
  <si>
    <t>IHS_CTR_254A</t>
  </si>
  <si>
    <t>OLD MKUSHI</t>
  </si>
  <si>
    <t>T3502</t>
  </si>
  <si>
    <t>ZM3701</t>
  </si>
  <si>
    <t>IHS_CTR_255A</t>
  </si>
  <si>
    <t>Mpima Prison</t>
  </si>
  <si>
    <t>T0111</t>
  </si>
  <si>
    <t>ZM3702</t>
  </si>
  <si>
    <t>IHS_CTR_256A</t>
  </si>
  <si>
    <t>Kabwe West Kabwe Trades</t>
  </si>
  <si>
    <t>ZM3712</t>
  </si>
  <si>
    <t>IHS_CTR_257A</t>
  </si>
  <si>
    <t>Shikatende</t>
  </si>
  <si>
    <t>T1095</t>
  </si>
  <si>
    <t>ZM3737</t>
  </si>
  <si>
    <t>IHS_CTR_258A</t>
  </si>
  <si>
    <t>MUKOBEKO AREA Kabwe Dar Farms</t>
  </si>
  <si>
    <t>ZM3738</t>
  </si>
  <si>
    <t>IHS_CTR_259A</t>
  </si>
  <si>
    <t>FIWILA MISSION</t>
  </si>
  <si>
    <t>T3504</t>
  </si>
  <si>
    <t>ZM3739</t>
  </si>
  <si>
    <t>IHS_CTR_260A</t>
  </si>
  <si>
    <t>ST. PAULS MISSION</t>
  </si>
  <si>
    <t>T3455</t>
  </si>
  <si>
    <t>ZM3740</t>
  </si>
  <si>
    <t>IHS_CTR_261A</t>
  </si>
  <si>
    <t>MWEMBESHI FARMS</t>
  </si>
  <si>
    <t>R4850N2</t>
  </si>
  <si>
    <t>T0456</t>
  </si>
  <si>
    <t>ZM3741</t>
  </si>
  <si>
    <t>IHS_CTR_262A</t>
  </si>
  <si>
    <t>NGWERERE_3</t>
  </si>
  <si>
    <t>T0412</t>
  </si>
  <si>
    <t>ZM3742</t>
  </si>
  <si>
    <t>IHS_CTR_263A</t>
  </si>
  <si>
    <t>KASAVASA</t>
  </si>
  <si>
    <t>Metco</t>
  </si>
  <si>
    <t>T3387</t>
  </si>
  <si>
    <t>ZM3744</t>
  </si>
  <si>
    <t>IHS_CTR_264A</t>
  </si>
  <si>
    <t>KUNDA</t>
  </si>
  <si>
    <t>ZM3745</t>
  </si>
  <si>
    <t>IHS_CTR_265A</t>
  </si>
  <si>
    <t>KALUNGA BB</t>
  </si>
  <si>
    <t>ZM3753</t>
  </si>
  <si>
    <t>IHS_CTR_266A</t>
  </si>
  <si>
    <t>Chibombo Chiyuni (Chitanda Clinic)</t>
  </si>
  <si>
    <t>ZM3754</t>
  </si>
  <si>
    <t>IHS_CTR_267A</t>
  </si>
  <si>
    <t>Ginnery</t>
  </si>
  <si>
    <t>ZM3755</t>
  </si>
  <si>
    <t>IHS_CTR_268A</t>
  </si>
  <si>
    <t>Kabwe Kapiri Hi</t>
  </si>
  <si>
    <t>T0409</t>
  </si>
  <si>
    <t>ZM3844</t>
  </si>
  <si>
    <t>IHS_CTR_269A</t>
  </si>
  <si>
    <t>Nalusanga</t>
  </si>
  <si>
    <t>T3522</t>
  </si>
  <si>
    <t>ZM3885</t>
  </si>
  <si>
    <t>IHS_CTR_270A</t>
  </si>
  <si>
    <t xml:space="preserve">MUMBWA BHP_Exploration </t>
  </si>
  <si>
    <t>T3519</t>
  </si>
  <si>
    <t>ZM3886</t>
  </si>
  <si>
    <t>IHS_CTR_271A</t>
  </si>
  <si>
    <t>MACHIYA</t>
  </si>
  <si>
    <t xml:space="preserve">RID </t>
  </si>
  <si>
    <t>T3528</t>
  </si>
  <si>
    <t>ZM3888</t>
  </si>
  <si>
    <t>IHS_CTR_272A</t>
  </si>
  <si>
    <t>Nakanjoli (MUMBWA 2_6)</t>
  </si>
  <si>
    <t>T3512</t>
  </si>
  <si>
    <t>ZM3891</t>
  </si>
  <si>
    <t>IHS_CTR_273A</t>
  </si>
  <si>
    <t>MAKULULU-3 RLF David Ramusho</t>
  </si>
  <si>
    <t>T0522</t>
  </si>
  <si>
    <t>ZM3894</t>
  </si>
  <si>
    <t>IHS_CTR_274A</t>
  </si>
  <si>
    <t>Zani Munone</t>
  </si>
  <si>
    <t>T0324</t>
  </si>
  <si>
    <t>ZM3953</t>
  </si>
  <si>
    <t>IHS_CTR_275A</t>
  </si>
  <si>
    <t>Serenje_Town1</t>
  </si>
  <si>
    <t>T3531</t>
  </si>
  <si>
    <t>ZM3954</t>
  </si>
  <si>
    <t>IHS_CTR_276A</t>
  </si>
  <si>
    <t>Serenje_Town2</t>
  </si>
  <si>
    <t>T3451</t>
  </si>
  <si>
    <t>ZM4002</t>
  </si>
  <si>
    <t>IHS_CTR_277A</t>
  </si>
  <si>
    <t>Chengelo Kasalamakanga (CHENGELO AREA_1)</t>
  </si>
  <si>
    <t>ZM4003</t>
  </si>
  <si>
    <t>IHS_CTR_278A</t>
  </si>
  <si>
    <t>KABAMBA</t>
  </si>
  <si>
    <t>ZM4004</t>
  </si>
  <si>
    <t>IHS_CTR_279A</t>
  </si>
  <si>
    <t>MKUSHI ZNS</t>
  </si>
  <si>
    <t>ZM4005</t>
  </si>
  <si>
    <t>IHS_CTR_280A</t>
  </si>
  <si>
    <t>Katuba (Airtel_ZM0245)</t>
  </si>
  <si>
    <t>T3283</t>
  </si>
  <si>
    <t>ZM4006</t>
  </si>
  <si>
    <t>IHS_CTR_281A</t>
  </si>
  <si>
    <t>Chalata (ZAIN_ZM0246)</t>
  </si>
  <si>
    <t>ZM6004</t>
  </si>
  <si>
    <t>IHS_CTR_282A</t>
  </si>
  <si>
    <t>Ipongo</t>
  </si>
  <si>
    <t>ZM6006</t>
  </si>
  <si>
    <t>IHS_CTR_283A</t>
  </si>
  <si>
    <t>Kalola</t>
  </si>
  <si>
    <t>T0453</t>
  </si>
  <si>
    <t>ZM6026</t>
  </si>
  <si>
    <t>IHS_CTR_284A</t>
  </si>
  <si>
    <t>Chikonkomene Railway Station</t>
  </si>
  <si>
    <t>ZM6027</t>
  </si>
  <si>
    <t>IHS_CTR_285A</t>
  </si>
  <si>
    <t xml:space="preserve">Chikonkomene </t>
  </si>
  <si>
    <t>T0450</t>
  </si>
  <si>
    <t>ZM6042</t>
  </si>
  <si>
    <t>IHS_CTR_286A</t>
  </si>
  <si>
    <t>Muchabi Agic station</t>
  </si>
  <si>
    <t>T3507</t>
  </si>
  <si>
    <t>ZM6078</t>
  </si>
  <si>
    <t>IHS_CTR_287A</t>
  </si>
  <si>
    <t>Mungule (Ngwerere Area)</t>
  </si>
  <si>
    <t>T0424</t>
  </si>
  <si>
    <t>ZM6084</t>
  </si>
  <si>
    <t>IHS_CTR_288A</t>
  </si>
  <si>
    <t>Matero Oddys_1_Rlf</t>
  </si>
  <si>
    <t>lamasat</t>
  </si>
  <si>
    <t>T0499</t>
  </si>
  <si>
    <t>ZM6099</t>
  </si>
  <si>
    <t>IHS_CTR_289A</t>
  </si>
  <si>
    <t>Chimupati RP</t>
  </si>
  <si>
    <t>TX</t>
  </si>
  <si>
    <t>ZM6113</t>
  </si>
  <si>
    <t>IHS_CTR_290A</t>
  </si>
  <si>
    <t>Nsansa Hill (replaces MUSHUKULA)</t>
  </si>
  <si>
    <t>T3452</t>
  </si>
  <si>
    <t>ZM6335</t>
  </si>
  <si>
    <t>IHS_CTR_291A</t>
  </si>
  <si>
    <t>Lukanga Farm</t>
  </si>
  <si>
    <t>T0359</t>
  </si>
  <si>
    <t>ZM6370</t>
  </si>
  <si>
    <t>IHS_CTR_292A</t>
  </si>
  <si>
    <t>KAPOPO</t>
  </si>
  <si>
    <t>ZM6387</t>
  </si>
  <si>
    <t>IHS_CTR_293A</t>
  </si>
  <si>
    <t>Wile Chulu</t>
  </si>
  <si>
    <t>T3510</t>
  </si>
  <si>
    <t>ZM6451</t>
  </si>
  <si>
    <t>IHS_CTR_294A</t>
  </si>
  <si>
    <t>Nambwa</t>
  </si>
  <si>
    <t>T3506</t>
  </si>
  <si>
    <t>ZM6469</t>
  </si>
  <si>
    <t>IHS_CTR_295A</t>
  </si>
  <si>
    <t>TBZ 2</t>
  </si>
  <si>
    <t>HPS2000-TL</t>
  </si>
  <si>
    <t>T3514</t>
  </si>
  <si>
    <t>ZM6518</t>
  </si>
  <si>
    <t>IHS_CTR_296A</t>
  </si>
  <si>
    <t>NANSENGA REP</t>
  </si>
  <si>
    <t>MTNAirtelMusekese</t>
  </si>
  <si>
    <t>T3513</t>
  </si>
  <si>
    <t>ZM6803</t>
  </si>
  <si>
    <t>IHS_CTR_297A</t>
  </si>
  <si>
    <t>Luangwa  township 3G</t>
  </si>
  <si>
    <t>ZM0235</t>
  </si>
  <si>
    <t>IHS_CTR_298A</t>
  </si>
  <si>
    <t>LUOMBA FARMING BLOCK</t>
  </si>
  <si>
    <t>ZM6664</t>
  </si>
  <si>
    <t>IHS_CTR_299A</t>
  </si>
  <si>
    <t>MARANATHA IN KABWE</t>
  </si>
  <si>
    <t>ZM0468</t>
  </si>
  <si>
    <t>IHS_CTR_300A</t>
  </si>
  <si>
    <t>St. Edmund School (Kabobe) (Katala)</t>
  </si>
  <si>
    <t>R483200</t>
  </si>
  <si>
    <t>ZM0483</t>
  </si>
  <si>
    <t>IHS_CTR_301A</t>
  </si>
  <si>
    <t>St. Joseph-Chitaba</t>
  </si>
  <si>
    <t>ZM0485</t>
  </si>
  <si>
    <t>IHS_CTR_302A</t>
  </si>
  <si>
    <t>Imansa School</t>
  </si>
  <si>
    <t>ZM1484</t>
  </si>
  <si>
    <t>IHS_CTR_303A</t>
  </si>
  <si>
    <t>Lukanga Kabwe</t>
  </si>
  <si>
    <t>Central</t>
  </si>
  <si>
    <t>ZM1483</t>
  </si>
  <si>
    <t>IHS_CTR_304A</t>
  </si>
  <si>
    <t>Luchi Lodge</t>
  </si>
  <si>
    <t>ZM1492</t>
  </si>
  <si>
    <t>ZM1486</t>
  </si>
  <si>
    <t>IHS_CTR_305A</t>
  </si>
  <si>
    <t>Nkrumah Extension</t>
  </si>
  <si>
    <t>ZM1491</t>
  </si>
  <si>
    <t>ZM1485</t>
  </si>
  <si>
    <t>IHS_CTR_306A</t>
  </si>
  <si>
    <t>Natuseko</t>
  </si>
  <si>
    <t>ZM1495</t>
  </si>
  <si>
    <t>ZM1482</t>
  </si>
  <si>
    <t>IHS_CTR_307A</t>
  </si>
  <si>
    <t>Kabwe Bankers</t>
  </si>
  <si>
    <t>ZM1471</t>
  </si>
  <si>
    <t>ZM1481</t>
  </si>
  <si>
    <t>IHS_CTR_308A</t>
  </si>
  <si>
    <t>Kabwe Aerodrome</t>
  </si>
  <si>
    <t>ZM1480</t>
  </si>
  <si>
    <t>IHS_CTR_309A</t>
  </si>
  <si>
    <t>Makululu Moomba</t>
  </si>
  <si>
    <t>ZM1531</t>
  </si>
  <si>
    <t>IHS_CTR_310A</t>
  </si>
  <si>
    <t>Serenje Zambia Compound</t>
  </si>
  <si>
    <t>ZM1530</t>
  </si>
  <si>
    <t>ZM1391</t>
  </si>
  <si>
    <t>IHS_CTR_311A</t>
  </si>
  <si>
    <t>Malwita Primary School</t>
  </si>
  <si>
    <t>ZM1519</t>
  </si>
  <si>
    <t>IHS_CTR_312A</t>
  </si>
  <si>
    <t>Mumbwa Sec. School</t>
  </si>
  <si>
    <t>ZM1518</t>
  </si>
  <si>
    <t>IHS_CTR_313A</t>
  </si>
  <si>
    <t>Makasa Pri. School</t>
  </si>
  <si>
    <t>ZM1490</t>
  </si>
  <si>
    <t>IHS_CTR_314A</t>
  </si>
  <si>
    <t>Kapiri Ndeke</t>
  </si>
  <si>
    <t>Kapiri_Mposhi</t>
  </si>
  <si>
    <t>ZM1392</t>
  </si>
  <si>
    <t>IHS_CTR_315A</t>
  </si>
  <si>
    <t>Kasukwe</t>
  </si>
  <si>
    <t>central</t>
  </si>
  <si>
    <t>T2048</t>
  </si>
  <si>
    <t>Chipata Industries</t>
  </si>
  <si>
    <t xml:space="preserve">Eastern </t>
  </si>
  <si>
    <t>EASTERN</t>
  </si>
  <si>
    <t>CHIPATA</t>
  </si>
  <si>
    <t>Fetus Kalunga</t>
  </si>
  <si>
    <t>Huawei</t>
  </si>
  <si>
    <t>Hauwei</t>
  </si>
  <si>
    <t>Weichai</t>
  </si>
  <si>
    <t>Xingnuo</t>
  </si>
  <si>
    <t>inala</t>
  </si>
  <si>
    <t>T2000</t>
  </si>
  <si>
    <t>Chipata</t>
  </si>
  <si>
    <t>T2035</t>
  </si>
  <si>
    <t>IHS_EST_003M</t>
  </si>
  <si>
    <t>Katopola</t>
  </si>
  <si>
    <t>T2049</t>
  </si>
  <si>
    <t>IHS_EST_004M</t>
  </si>
  <si>
    <t>ST Paul Anglican</t>
  </si>
  <si>
    <t>T2026</t>
  </si>
  <si>
    <t>IHS_EST_005M</t>
  </si>
  <si>
    <t>Nyakutwa Hill</t>
  </si>
  <si>
    <t>T2003</t>
  </si>
  <si>
    <t>Gonda</t>
  </si>
  <si>
    <t>ZM3873</t>
  </si>
  <si>
    <t>not working</t>
  </si>
  <si>
    <t>T2059</t>
  </si>
  <si>
    <t>Mtengulen</t>
  </si>
  <si>
    <t>60</t>
  </si>
  <si>
    <t>ZM6873</t>
  </si>
  <si>
    <t>T2010</t>
  </si>
  <si>
    <t>Chipalamba BB</t>
  </si>
  <si>
    <t>ZM3825</t>
  </si>
  <si>
    <t>T2005</t>
  </si>
  <si>
    <t>Mwami</t>
  </si>
  <si>
    <t>T2054</t>
  </si>
  <si>
    <t>T2023</t>
  </si>
  <si>
    <t>New Mwami</t>
  </si>
  <si>
    <t>ZM6201</t>
  </si>
  <si>
    <t>T2053</t>
  </si>
  <si>
    <t>Chikando</t>
  </si>
  <si>
    <t>T2033</t>
  </si>
  <si>
    <t>St. Margret BB</t>
  </si>
  <si>
    <t>HIUB</t>
  </si>
  <si>
    <t>Elcos</t>
  </si>
  <si>
    <t>T2038</t>
  </si>
  <si>
    <t>Namsumba BB</t>
  </si>
  <si>
    <t>Shelf 19" Cordex 3.6KW</t>
  </si>
  <si>
    <t>ZM6602</t>
  </si>
  <si>
    <t>T2036</t>
  </si>
  <si>
    <t>Chichele BB</t>
  </si>
  <si>
    <t>KATETE</t>
  </si>
  <si>
    <t>T2029</t>
  </si>
  <si>
    <t>Chankandwe(Vubwi)</t>
  </si>
  <si>
    <t>CHADIZA</t>
  </si>
  <si>
    <t>ZM6872</t>
  </si>
  <si>
    <t>no</t>
  </si>
  <si>
    <t>T2007</t>
  </si>
  <si>
    <t>Chadiza</t>
  </si>
  <si>
    <t>T2006</t>
  </si>
  <si>
    <t>Vubwi</t>
  </si>
  <si>
    <t>CHAMA</t>
  </si>
  <si>
    <t>Ghaddar</t>
  </si>
  <si>
    <t>ZM6154</t>
  </si>
  <si>
    <t>T2024</t>
  </si>
  <si>
    <t>IHS_EST_019M</t>
  </si>
  <si>
    <t>New Bwarrow BB</t>
  </si>
  <si>
    <t>Consolidated on IHS_EST_22A</t>
  </si>
  <si>
    <t>T2040</t>
  </si>
  <si>
    <t>Walubwe Hill</t>
  </si>
  <si>
    <t>ZM0729</t>
  </si>
  <si>
    <t>T2009</t>
  </si>
  <si>
    <t>Mambwe</t>
  </si>
  <si>
    <t>MAMBWE</t>
  </si>
  <si>
    <t>T2014</t>
  </si>
  <si>
    <t>Mpata Hill</t>
  </si>
  <si>
    <t>T2062</t>
  </si>
  <si>
    <t>Katete Junction</t>
  </si>
  <si>
    <t>ZM3709</t>
  </si>
  <si>
    <t>T2002</t>
  </si>
  <si>
    <t>Katete</t>
  </si>
  <si>
    <t>T2008</t>
  </si>
  <si>
    <t>Chanida Border</t>
  </si>
  <si>
    <t>PETAUKE</t>
  </si>
  <si>
    <t>ZM6498</t>
  </si>
  <si>
    <t>T2061</t>
  </si>
  <si>
    <t>St. Frances</t>
  </si>
  <si>
    <t>ZM4001</t>
  </si>
  <si>
    <t>T2013</t>
  </si>
  <si>
    <t>Mfuwe int. Airport</t>
  </si>
  <si>
    <t>T2012</t>
  </si>
  <si>
    <t>Mfuwe Cropping</t>
  </si>
  <si>
    <t>ZM6024</t>
  </si>
  <si>
    <t>T2044</t>
  </si>
  <si>
    <t>Ukwimi</t>
  </si>
  <si>
    <t>T2011</t>
  </si>
  <si>
    <t>Sinda</t>
  </si>
  <si>
    <t>T2027</t>
  </si>
  <si>
    <t>IHS_EST_031M</t>
  </si>
  <si>
    <t>Nyanje</t>
  </si>
  <si>
    <t>T2052</t>
  </si>
  <si>
    <t>Lumezi</t>
  </si>
  <si>
    <t>LUNDAZI</t>
  </si>
  <si>
    <t>70</t>
  </si>
  <si>
    <t>T2022</t>
  </si>
  <si>
    <t>Mbwindi BB</t>
  </si>
  <si>
    <t>T2063</t>
  </si>
  <si>
    <t>Nthitimila</t>
  </si>
  <si>
    <t>T2001</t>
  </si>
  <si>
    <t>Petauke</t>
  </si>
  <si>
    <t>T2004</t>
  </si>
  <si>
    <t>Lundazi</t>
  </si>
  <si>
    <t>T2045</t>
  </si>
  <si>
    <t>Petauke Junction</t>
  </si>
  <si>
    <t>T2037</t>
  </si>
  <si>
    <t>Chisakasa BB</t>
  </si>
  <si>
    <t>T2030</t>
  </si>
  <si>
    <t>NYIMBA</t>
  </si>
  <si>
    <t>MTNSmartnet</t>
  </si>
  <si>
    <t>T2016</t>
  </si>
  <si>
    <t>IHS_EST_041M</t>
  </si>
  <si>
    <t>Kacholola</t>
  </si>
  <si>
    <t>consolidated on IHS_EST_219A Kacholola</t>
  </si>
  <si>
    <t>T2032</t>
  </si>
  <si>
    <t>IHS_EST_042M</t>
  </si>
  <si>
    <t>Shi Bwalya</t>
  </si>
  <si>
    <t>LUANGWA</t>
  </si>
  <si>
    <t>Cordex</t>
  </si>
  <si>
    <t>Consolidated on IHS_EST_220A Shi bwalya</t>
  </si>
  <si>
    <t>T2039</t>
  </si>
  <si>
    <t>IHS_EST_043M</t>
  </si>
  <si>
    <t>Luangwa Saulo</t>
  </si>
  <si>
    <t>T2069</t>
  </si>
  <si>
    <t>kaulembe</t>
  </si>
  <si>
    <t>LSA 40M5 J M/4</t>
  </si>
  <si>
    <t>ZM0165</t>
  </si>
  <si>
    <t>T2082</t>
  </si>
  <si>
    <t>Petauke Rlf</t>
  </si>
  <si>
    <t>T2094</t>
  </si>
  <si>
    <t>Katete CBD</t>
  </si>
  <si>
    <t>AL3/4</t>
  </si>
  <si>
    <t>T2091</t>
  </si>
  <si>
    <t>ZM0480</t>
  </si>
  <si>
    <t>T2093</t>
  </si>
  <si>
    <t>Kavulamukoko</t>
  </si>
  <si>
    <t>ZM6601</t>
  </si>
  <si>
    <t>ZM0013</t>
  </si>
  <si>
    <t>ZM0116</t>
  </si>
  <si>
    <t>CHICHELE VILLAGE</t>
  </si>
  <si>
    <t>ZM0120</t>
  </si>
  <si>
    <t>AirtelMphangwe</t>
  </si>
  <si>
    <t>ZM0125</t>
  </si>
  <si>
    <t>MCHINJI/MWAMI</t>
  </si>
  <si>
    <t>ZM0126</t>
  </si>
  <si>
    <t>MFUWE AIRPORT</t>
  </si>
  <si>
    <t>ZM0133</t>
  </si>
  <si>
    <t>Nyimba</t>
  </si>
  <si>
    <t>ZM0138</t>
  </si>
  <si>
    <t>SINDA</t>
  </si>
  <si>
    <t>ZM0173</t>
  </si>
  <si>
    <t>Chama</t>
  </si>
  <si>
    <t>T2041</t>
  </si>
  <si>
    <t>ZM0175</t>
  </si>
  <si>
    <t>ZM0187</t>
  </si>
  <si>
    <t>ZM0193</t>
  </si>
  <si>
    <t>ZM0260</t>
  </si>
  <si>
    <t>IHS_EST_212A</t>
  </si>
  <si>
    <t>MUGUBUDU</t>
  </si>
  <si>
    <t>ZM0264</t>
  </si>
  <si>
    <t>MWAMI MISSION</t>
  </si>
  <si>
    <t>T2088</t>
  </si>
  <si>
    <t>ZM0323</t>
  </si>
  <si>
    <t>NTHITIMILA</t>
  </si>
  <si>
    <t>T2079</t>
  </si>
  <si>
    <t>ZM0327</t>
  </si>
  <si>
    <t>IHS_EST_215A</t>
  </si>
  <si>
    <t>LUMEZI</t>
  </si>
  <si>
    <t>T2083</t>
  </si>
  <si>
    <t>ZM0332</t>
  </si>
  <si>
    <t>MPONDA</t>
  </si>
  <si>
    <t>EPC48200/2900-HC1</t>
  </si>
  <si>
    <t>T2058</t>
  </si>
  <si>
    <t>ZM0444</t>
  </si>
  <si>
    <t>IHS_EST_217A</t>
  </si>
  <si>
    <t>LUANGWA CATHOLIC Unyanya)</t>
  </si>
  <si>
    <t>ZM0602</t>
  </si>
  <si>
    <t>MPHATA HILL</t>
  </si>
  <si>
    <t>ZM0606</t>
  </si>
  <si>
    <t>IHS_EST_219A</t>
  </si>
  <si>
    <t>KACHOLOLA</t>
  </si>
  <si>
    <t>ZM0607</t>
  </si>
  <si>
    <t>IHS_EST_220A</t>
  </si>
  <si>
    <t>SIWALYA</t>
  </si>
  <si>
    <t>ZM0693</t>
  </si>
  <si>
    <t>NYAKUTWA</t>
  </si>
  <si>
    <t>ZM0694</t>
  </si>
  <si>
    <t>ZM0833</t>
  </si>
  <si>
    <t>CHIEF MWASE</t>
  </si>
  <si>
    <t>T2072</t>
  </si>
  <si>
    <t>ZM0834</t>
  </si>
  <si>
    <t>CHIEF MAGODI</t>
  </si>
  <si>
    <t>T2047</t>
  </si>
  <si>
    <t>ZM0835</t>
  </si>
  <si>
    <t>MAGODI REPEATER</t>
  </si>
  <si>
    <t>T2076</t>
  </si>
  <si>
    <t>ZM0836</t>
  </si>
  <si>
    <t>CHIPATA SHOPRITE</t>
  </si>
  <si>
    <t>T2046</t>
  </si>
  <si>
    <t>ZM0925</t>
  </si>
  <si>
    <t>MSORO</t>
  </si>
  <si>
    <t>T2042</t>
  </si>
  <si>
    <t>ZM0930</t>
  </si>
  <si>
    <t>MWASE MPHANGWE</t>
  </si>
  <si>
    <t>ICC300-H1</t>
  </si>
  <si>
    <t>T2021</t>
  </si>
  <si>
    <t>ZM3269</t>
  </si>
  <si>
    <t>MSORO REPEATER</t>
  </si>
  <si>
    <t>T2085</t>
  </si>
  <si>
    <t xml:space="preserve">yes </t>
  </si>
  <si>
    <t>ZM3309</t>
  </si>
  <si>
    <t>MPONDA REPEATER</t>
  </si>
  <si>
    <t>T2074</t>
  </si>
  <si>
    <t>ZM3341</t>
  </si>
  <si>
    <t>CHIPATA RELIEF 1 Katopola</t>
  </si>
  <si>
    <t>ZM3342</t>
  </si>
  <si>
    <t>CHIPATA RELIEF 2 (Kapata)</t>
  </si>
  <si>
    <t>T2051</t>
  </si>
  <si>
    <t>ZM3364</t>
  </si>
  <si>
    <t>MANDA HILL</t>
  </si>
  <si>
    <t>ZM3365</t>
  </si>
  <si>
    <t>Lyonekela</t>
  </si>
  <si>
    <t>T2080</t>
  </si>
  <si>
    <t>ZM3386</t>
  </si>
  <si>
    <t>MUTILANSEMBE</t>
  </si>
  <si>
    <t>ZM3429</t>
  </si>
  <si>
    <t>MFUWE</t>
  </si>
  <si>
    <t>ZM3515</t>
  </si>
  <si>
    <t>MADZIMAWE</t>
  </si>
  <si>
    <t>ZM3547</t>
  </si>
  <si>
    <t>PETAUKE RELIEF</t>
  </si>
  <si>
    <t>ZM3575</t>
  </si>
  <si>
    <t>Muyombe Repeater 1 A</t>
  </si>
  <si>
    <t>S4LZ</t>
  </si>
  <si>
    <t>ZM3576</t>
  </si>
  <si>
    <t>Muyombe Repeater 2 B</t>
  </si>
  <si>
    <t>ZM3710</t>
  </si>
  <si>
    <t>Muchereka</t>
  </si>
  <si>
    <t>T2084</t>
  </si>
  <si>
    <t>ZM3821</t>
  </si>
  <si>
    <t>NYANJE MISSION HOSPITAL</t>
  </si>
  <si>
    <t>ZM3822</t>
  </si>
  <si>
    <t>ZM3823</t>
  </si>
  <si>
    <t>Kalongwezi</t>
  </si>
  <si>
    <t>T2081</t>
  </si>
  <si>
    <t>ZM3824</t>
  </si>
  <si>
    <t>CHANIDA BORDER</t>
  </si>
  <si>
    <t>ZM3874</t>
  </si>
  <si>
    <t>IHS_EST_248A</t>
  </si>
  <si>
    <t>Lumezi Hospital</t>
  </si>
  <si>
    <t>ZM3875</t>
  </si>
  <si>
    <t>Ndondo (Lyonekela_7)</t>
  </si>
  <si>
    <t>ZM3877</t>
  </si>
  <si>
    <t>MWANJAWANTU</t>
  </si>
  <si>
    <t>T2043</t>
  </si>
  <si>
    <t>ZM3956</t>
  </si>
  <si>
    <t>Kamono (Nyimba Town_Town1)</t>
  </si>
  <si>
    <t>T2075</t>
  </si>
  <si>
    <t>ZM3957</t>
  </si>
  <si>
    <t>Sungani Village (Nyimba Town_Town2)</t>
  </si>
  <si>
    <t>ZM3958</t>
  </si>
  <si>
    <t>Nyanphande (Petauke town1)</t>
  </si>
  <si>
    <t>T2068</t>
  </si>
  <si>
    <t>ZM3959</t>
  </si>
  <si>
    <t>Chipata town1 (Mchenga)</t>
  </si>
  <si>
    <t>T2060</t>
  </si>
  <si>
    <t>ZM3961</t>
  </si>
  <si>
    <t>Luampamba (Lundazi town2)</t>
  </si>
  <si>
    <t>ZM4010</t>
  </si>
  <si>
    <t>Ndondo Hill (Mumbi)</t>
  </si>
  <si>
    <t>T2078</t>
  </si>
  <si>
    <t>ZM6022</t>
  </si>
  <si>
    <t>mwami boarder</t>
  </si>
  <si>
    <t>T2089</t>
  </si>
  <si>
    <t>ZM6023</t>
  </si>
  <si>
    <t>Minga</t>
  </si>
  <si>
    <t>T2057</t>
  </si>
  <si>
    <t>ZM6025</t>
  </si>
  <si>
    <t>Chipembe</t>
  </si>
  <si>
    <t>T2073</t>
  </si>
  <si>
    <t>ZM6080</t>
  </si>
  <si>
    <t>Chipata_1_Rlf</t>
  </si>
  <si>
    <t>ZM6098</t>
  </si>
  <si>
    <t>Mphata Hill Repeater</t>
  </si>
  <si>
    <t>PC48200/2900-HC1</t>
  </si>
  <si>
    <t>ZM6107</t>
  </si>
  <si>
    <t>Ukwimi A &amp; B</t>
  </si>
  <si>
    <t>ZM6174</t>
  </si>
  <si>
    <t>IHS_EST_264A</t>
  </si>
  <si>
    <t>UKWIMI_2</t>
  </si>
  <si>
    <t>T2071</t>
  </si>
  <si>
    <t>ZM6183</t>
  </si>
  <si>
    <t>Chipata 2 Rlf (mafarendum)</t>
  </si>
  <si>
    <t>T2087</t>
  </si>
  <si>
    <t>ZM6343</t>
  </si>
  <si>
    <t>Mwata</t>
  </si>
  <si>
    <t>T2070</t>
  </si>
  <si>
    <t>ZM6344</t>
  </si>
  <si>
    <t>Chasefu</t>
  </si>
  <si>
    <t>T2086</t>
  </si>
  <si>
    <t>ZM6345</t>
  </si>
  <si>
    <t>Nkhanga</t>
  </si>
  <si>
    <t>T2077</t>
  </si>
  <si>
    <t>ZM6396</t>
  </si>
  <si>
    <t>Naviruli</t>
  </si>
  <si>
    <t>Vital gen</t>
  </si>
  <si>
    <t>T2092</t>
  </si>
  <si>
    <t>ZM6805</t>
  </si>
  <si>
    <t>Lundazi 3G</t>
  </si>
  <si>
    <t>ZM0479</t>
  </si>
  <si>
    <t>Chipata ZCCF Command</t>
  </si>
  <si>
    <t>ZM0559</t>
  </si>
  <si>
    <t>Lundazi Old Airstrip</t>
  </si>
  <si>
    <t>ZM0577</t>
  </si>
  <si>
    <t>Zumaili (old chadiza road)</t>
  </si>
  <si>
    <t>ZM1472</t>
  </si>
  <si>
    <t>Chipata Magazine</t>
  </si>
  <si>
    <t>Eastern</t>
  </si>
  <si>
    <t>ZM1475</t>
  </si>
  <si>
    <t>Kapata Market</t>
  </si>
  <si>
    <t>ZM1473</t>
  </si>
  <si>
    <t>Chipata East Rise</t>
  </si>
  <si>
    <t>ZM1474</t>
  </si>
  <si>
    <t>Navutika</t>
  </si>
  <si>
    <t>Chipata Trades</t>
  </si>
  <si>
    <t>Katete Ibex</t>
  </si>
  <si>
    <t>Petauke Industrial</t>
  </si>
  <si>
    <t>silver</t>
  </si>
  <si>
    <t>ZM1352</t>
  </si>
  <si>
    <t>Tafelansoni Basic School</t>
  </si>
  <si>
    <t>ZM1363</t>
  </si>
  <si>
    <t>Chinunda RHC</t>
  </si>
  <si>
    <t>Chipangali</t>
  </si>
  <si>
    <t>ZM1348</t>
  </si>
  <si>
    <t>Bwanunkha Basic School</t>
  </si>
  <si>
    <t>ZM1337</t>
  </si>
  <si>
    <t>Kasenengwa Basic School</t>
  </si>
  <si>
    <t>Kasenengwa</t>
  </si>
  <si>
    <t>ZM1344</t>
  </si>
  <si>
    <t>Gundani Basic School</t>
  </si>
  <si>
    <t>ZM1353</t>
  </si>
  <si>
    <t>Choongo Turnoff</t>
  </si>
  <si>
    <t>ZM1357</t>
  </si>
  <si>
    <t>Kadama Basic School</t>
  </si>
  <si>
    <t>ZM1364</t>
  </si>
  <si>
    <t>Muzeyi Mission RHC</t>
  </si>
  <si>
    <t>ZM1299</t>
  </si>
  <si>
    <t>Mtandaza Basic School</t>
  </si>
  <si>
    <t>ZM1340</t>
  </si>
  <si>
    <t>David Seinfield school</t>
  </si>
  <si>
    <t>ZM1349</t>
  </si>
  <si>
    <t>Dole Primary School</t>
  </si>
  <si>
    <t>ZM1356</t>
  </si>
  <si>
    <t>Kagoro Basic School</t>
  </si>
  <si>
    <t>ZM1358</t>
  </si>
  <si>
    <t>Msazanla Primary school</t>
  </si>
  <si>
    <t>ZM1283</t>
  </si>
  <si>
    <t>Mawanda Basic School</t>
  </si>
  <si>
    <t>Lusangazi</t>
  </si>
  <si>
    <t>ZM1347</t>
  </si>
  <si>
    <t>Mumbi Primary School</t>
  </si>
  <si>
    <t>ZM1278</t>
  </si>
  <si>
    <t>Kaulu School</t>
  </si>
  <si>
    <t>ZM1284</t>
  </si>
  <si>
    <t>Chikalawa Basic School</t>
  </si>
  <si>
    <t>ZM1288</t>
  </si>
  <si>
    <t>Chipungu RHC</t>
  </si>
  <si>
    <t>ZM1294</t>
  </si>
  <si>
    <t>Kakwiya RHC</t>
  </si>
  <si>
    <t>ZM1411</t>
  </si>
  <si>
    <t>Mngoza Basic School</t>
  </si>
  <si>
    <t>ZM1280</t>
  </si>
  <si>
    <t>Monde Day Sec Sch</t>
  </si>
  <si>
    <t>ZM1345</t>
  </si>
  <si>
    <t>Nyamutuma Turn off</t>
  </si>
  <si>
    <t>ZM1351</t>
  </si>
  <si>
    <t>IHS_EST_305A</t>
  </si>
  <si>
    <t>Chilasa RHC</t>
  </si>
  <si>
    <t>ZM1366</t>
  </si>
  <si>
    <t>Chataika Primary School</t>
  </si>
  <si>
    <t>T0017</t>
  </si>
  <si>
    <t>IHS_LSK_001M</t>
  </si>
  <si>
    <t>MTSO</t>
  </si>
  <si>
    <t>MTNINQSmartnet</t>
  </si>
  <si>
    <t>T0161</t>
  </si>
  <si>
    <t>IHS_LSK_002M</t>
  </si>
  <si>
    <t>Salvation Army House</t>
  </si>
  <si>
    <t>Kelly Musama</t>
  </si>
  <si>
    <t xml:space="preserve">no  </t>
  </si>
  <si>
    <t>T0170</t>
  </si>
  <si>
    <t>IHS_LSK_003M</t>
  </si>
  <si>
    <t>Yotam Muleya</t>
  </si>
  <si>
    <t>ZM3400</t>
  </si>
  <si>
    <t>T0342</t>
  </si>
  <si>
    <t>IHS_LSK_004M</t>
  </si>
  <si>
    <t>Post Office</t>
  </si>
  <si>
    <t>T0311</t>
  </si>
  <si>
    <t>IHS_LSK_005M</t>
  </si>
  <si>
    <t>NIPA</t>
  </si>
  <si>
    <t>LSAP 40H</t>
  </si>
  <si>
    <t>ZM6647</t>
  </si>
  <si>
    <t>T0181</t>
  </si>
  <si>
    <t>IHS_LSK_007M</t>
  </si>
  <si>
    <t>Plaza3 Chachacha</t>
  </si>
  <si>
    <t>T0269</t>
  </si>
  <si>
    <t>IHS_LSK_008M</t>
  </si>
  <si>
    <t>Lagos Road</t>
  </si>
  <si>
    <t>ZM6830</t>
  </si>
  <si>
    <t>T0004</t>
  </si>
  <si>
    <t>IHS_LSK_009M</t>
  </si>
  <si>
    <t>Cairo Road</t>
  </si>
  <si>
    <t>T0301</t>
  </si>
  <si>
    <t>IHS_LSK_010M</t>
  </si>
  <si>
    <t>Chandwe Musonda</t>
  </si>
  <si>
    <t>403D-15</t>
  </si>
  <si>
    <t>ZM0417</t>
  </si>
  <si>
    <t>T0022</t>
  </si>
  <si>
    <t>IHS_LSK_011M</t>
  </si>
  <si>
    <t>Premium House</t>
  </si>
  <si>
    <t>T0034</t>
  </si>
  <si>
    <t>IHS_LSK_012M</t>
  </si>
  <si>
    <t>Jacaranda</t>
  </si>
  <si>
    <t>T0177</t>
  </si>
  <si>
    <t>IHS_LSK_013M</t>
  </si>
  <si>
    <t>WASHAMA RD</t>
  </si>
  <si>
    <t>New way</t>
  </si>
  <si>
    <t xml:space="preserve">LSA 4OM5 </t>
  </si>
  <si>
    <t>ZM6847</t>
  </si>
  <si>
    <t>T0211</t>
  </si>
  <si>
    <t>IHS_LSK_014M</t>
  </si>
  <si>
    <t>Kulima Tower</t>
  </si>
  <si>
    <t>T0212</t>
  </si>
  <si>
    <t>IHS_LSK_015M</t>
  </si>
  <si>
    <t>LKP Lusaka House</t>
  </si>
  <si>
    <t xml:space="preserve">Huawei </t>
  </si>
  <si>
    <t>T0160</t>
  </si>
  <si>
    <t>IHS_LSK_016M</t>
  </si>
  <si>
    <t>Lusaka city council</t>
  </si>
  <si>
    <t>T0294</t>
  </si>
  <si>
    <t>IHS_LSK_017M</t>
  </si>
  <si>
    <t>Kamwala Shops</t>
  </si>
  <si>
    <t>ZM0347</t>
  </si>
  <si>
    <t>T0069</t>
  </si>
  <si>
    <t>IHS_LSK_018M</t>
  </si>
  <si>
    <t>HIGHRISE FLATS LSK</t>
  </si>
  <si>
    <t>T0025</t>
  </si>
  <si>
    <t>IHS_LSK_019M</t>
  </si>
  <si>
    <t>Soweto</t>
  </si>
  <si>
    <t>1103C-33</t>
  </si>
  <si>
    <t>T0171</t>
  </si>
  <si>
    <t>IHS_LSK_020M</t>
  </si>
  <si>
    <t>FRA</t>
  </si>
  <si>
    <t>T0244</t>
  </si>
  <si>
    <t>IHS_LSK_021M</t>
  </si>
  <si>
    <t>Manda Road</t>
  </si>
  <si>
    <t>ZM0084</t>
  </si>
  <si>
    <t>T0268</t>
  </si>
  <si>
    <t>IHS_LSK_022M</t>
  </si>
  <si>
    <t>Lubu Road</t>
  </si>
  <si>
    <t>ZM6832</t>
  </si>
  <si>
    <t>T0305</t>
  </si>
  <si>
    <t>IHS_LSK_023M</t>
  </si>
  <si>
    <t>Soweto West</t>
  </si>
  <si>
    <t>T0204</t>
  </si>
  <si>
    <t>IHS_LSK_024M</t>
  </si>
  <si>
    <t>Madras</t>
  </si>
  <si>
    <t>ENLP30S-3</t>
  </si>
  <si>
    <t>TAL 040 DJ 6S/4</t>
  </si>
  <si>
    <t>T0229</t>
  </si>
  <si>
    <t>IHS_LSK_025M</t>
  </si>
  <si>
    <t>Chibolya</t>
  </si>
  <si>
    <t>Samuel Mumba</t>
  </si>
  <si>
    <t>T0003</t>
  </si>
  <si>
    <t>IHS_LSK_026M</t>
  </si>
  <si>
    <t>Cabinet</t>
  </si>
  <si>
    <t>Yarnmar</t>
  </si>
  <si>
    <t>T0014</t>
  </si>
  <si>
    <t>IHS_LSK_027M</t>
  </si>
  <si>
    <t>Manda Hill</t>
  </si>
  <si>
    <t>ZM0372</t>
  </si>
  <si>
    <t>T0033</t>
  </si>
  <si>
    <t>IHS_LSK_028M</t>
  </si>
  <si>
    <t>Parmalat</t>
  </si>
  <si>
    <t>T0183</t>
  </si>
  <si>
    <t>IHS_LSK_029M</t>
  </si>
  <si>
    <t>Chaisa</t>
  </si>
  <si>
    <t>T0295</t>
  </si>
  <si>
    <t>IHS_LSK_030M</t>
  </si>
  <si>
    <t>UTH</t>
  </si>
  <si>
    <t>ZM6892</t>
  </si>
  <si>
    <t>T0140</t>
  </si>
  <si>
    <t>IHS_LSK_031M</t>
  </si>
  <si>
    <t>Misisi</t>
  </si>
  <si>
    <t>403D-15T</t>
  </si>
  <si>
    <t>LSA 040M5 C 6/4</t>
  </si>
  <si>
    <t>T0152</t>
  </si>
  <si>
    <t>IHS_LSK_032M</t>
  </si>
  <si>
    <t>John Laing</t>
  </si>
  <si>
    <t>ECO 28-1LN/4</t>
  </si>
  <si>
    <t>ZM0561</t>
  </si>
  <si>
    <t>T0035</t>
  </si>
  <si>
    <t>IHS_LSK_034M</t>
  </si>
  <si>
    <t>Kabwata</t>
  </si>
  <si>
    <t>ZM0374</t>
  </si>
  <si>
    <t>T0038</t>
  </si>
  <si>
    <t>IHS_LSK_035M</t>
  </si>
  <si>
    <t>Mass Media</t>
  </si>
  <si>
    <t xml:space="preserve">MTNAirtelLiquid TelecomCgrateAir-link </t>
  </si>
  <si>
    <t>ZM6888</t>
  </si>
  <si>
    <t>T0241</t>
  </si>
  <si>
    <t>IHS_LSK_036M</t>
  </si>
  <si>
    <t xml:space="preserve">Heavy Industrial </t>
  </si>
  <si>
    <t>LSA 42.3VS2 J 6/4</t>
  </si>
  <si>
    <t>T0306</t>
  </si>
  <si>
    <t>IHS_LSK_037M</t>
  </si>
  <si>
    <t>Zambian Italian Hospital (Radian)</t>
  </si>
  <si>
    <t>T0086</t>
  </si>
  <si>
    <t>IHS_LSK_038M</t>
  </si>
  <si>
    <t>Simon Mwansa Kapwepwe</t>
  </si>
  <si>
    <t>ZM0142</t>
  </si>
  <si>
    <t>T0176</t>
  </si>
  <si>
    <t>IHS_LSK_039M</t>
  </si>
  <si>
    <t>Matero Boys Basic School</t>
  </si>
  <si>
    <t>403A-22</t>
  </si>
  <si>
    <t>T0026</t>
  </si>
  <si>
    <t>IHS_LSK_040M</t>
  </si>
  <si>
    <t>Stadium</t>
  </si>
  <si>
    <t>ZM1252</t>
  </si>
  <si>
    <t>T0100</t>
  </si>
  <si>
    <t>IHS_LSK_041M</t>
  </si>
  <si>
    <t>Kalundu</t>
  </si>
  <si>
    <t>ZM0156</t>
  </si>
  <si>
    <t>T0282</t>
  </si>
  <si>
    <t>IHS_LSK_043M</t>
  </si>
  <si>
    <t>Dell Motors</t>
  </si>
  <si>
    <t>ZM0515</t>
  </si>
  <si>
    <t>T0083</t>
  </si>
  <si>
    <t>IHS_LSK_044M</t>
  </si>
  <si>
    <t>Kamwala South</t>
  </si>
  <si>
    <t>ZM0096</t>
  </si>
  <si>
    <t>T0307</t>
  </si>
  <si>
    <t>IHS_LSK_045M</t>
  </si>
  <si>
    <t>Zecco  2 RIF</t>
  </si>
  <si>
    <t>ZM0095</t>
  </si>
  <si>
    <t>T0080</t>
  </si>
  <si>
    <t>IHS_LSK_046M</t>
  </si>
  <si>
    <t>Mukandawire</t>
  </si>
  <si>
    <t>ECO28-SN/4</t>
  </si>
  <si>
    <t>T0101</t>
  </si>
  <si>
    <t>IHS_LSK_047M</t>
  </si>
  <si>
    <t>Kanyama 2</t>
  </si>
  <si>
    <t>T0300</t>
  </si>
  <si>
    <t>IHS_LSK_048M</t>
  </si>
  <si>
    <t>Matero Girls Sec School</t>
  </si>
  <si>
    <t>T0085</t>
  </si>
  <si>
    <t>IHS_LSK_049M</t>
  </si>
  <si>
    <t>Roma Girls</t>
  </si>
  <si>
    <t>ZM0159</t>
  </si>
  <si>
    <t>T0237</t>
  </si>
  <si>
    <t>IHS_LSK_050M</t>
  </si>
  <si>
    <t>ZM0790</t>
  </si>
  <si>
    <t>T0149</t>
  </si>
  <si>
    <t>IHS_LSK_051M</t>
  </si>
  <si>
    <t>Small Airport</t>
  </si>
  <si>
    <t>T0153</t>
  </si>
  <si>
    <t>IHS_LSK_052M</t>
  </si>
  <si>
    <t>Libala</t>
  </si>
  <si>
    <t>SAMSUNG</t>
  </si>
  <si>
    <t>T0117</t>
  </si>
  <si>
    <t>IHS_LSK_053M</t>
  </si>
  <si>
    <t>Makeni East</t>
  </si>
  <si>
    <t>404A-15</t>
  </si>
  <si>
    <t>MTNAirtelINQ</t>
  </si>
  <si>
    <t>ZM0113</t>
  </si>
  <si>
    <t>T0291</t>
  </si>
  <si>
    <t>IHS_LSK_054M</t>
  </si>
  <si>
    <t>Chawama East</t>
  </si>
  <si>
    <t>T0143</t>
  </si>
  <si>
    <t>IHS_LSK_055M</t>
  </si>
  <si>
    <t>Kanyama West</t>
  </si>
  <si>
    <t>T0137</t>
  </si>
  <si>
    <t>IHS_LSK_057M</t>
  </si>
  <si>
    <t>Kalingalinga</t>
  </si>
  <si>
    <t>T0206</t>
  </si>
  <si>
    <t>IHS_LSK_058M</t>
  </si>
  <si>
    <t>George</t>
  </si>
  <si>
    <t>ZM3524</t>
  </si>
  <si>
    <t>T0067</t>
  </si>
  <si>
    <t>IHS_LSK_059M</t>
  </si>
  <si>
    <t>Lilanda</t>
  </si>
  <si>
    <t>T0027</t>
  </si>
  <si>
    <t>IHS_LSK_060M</t>
  </si>
  <si>
    <t>Woodlands</t>
  </si>
  <si>
    <t>LSAP42.3K</t>
  </si>
  <si>
    <t>MTNAirtelLiquid( Former Hai)Liquid TelecomSmartnet</t>
  </si>
  <si>
    <t>ZM0373</t>
  </si>
  <si>
    <t>T0313</t>
  </si>
  <si>
    <t>IHS_LSK_061M</t>
  </si>
  <si>
    <t>Kabulonga Girls</t>
  </si>
  <si>
    <t>MTNINQLiquid Telecom</t>
  </si>
  <si>
    <t>T0178</t>
  </si>
  <si>
    <t>IHS_LSK_062M</t>
  </si>
  <si>
    <t>Chilenje South</t>
  </si>
  <si>
    <t>T0059</t>
  </si>
  <si>
    <t>IHS_LSK_063M</t>
  </si>
  <si>
    <t>Kamulanga</t>
  </si>
  <si>
    <t>ZM0514</t>
  </si>
  <si>
    <t>T0136</t>
  </si>
  <si>
    <t>IHS_LSK_064M</t>
  </si>
  <si>
    <t>Munali Sec School</t>
  </si>
  <si>
    <t>SAP 40H J 6S/4</t>
  </si>
  <si>
    <t>T0163</t>
  </si>
  <si>
    <t>IHS_LSK_065M</t>
  </si>
  <si>
    <t>Chunga</t>
  </si>
  <si>
    <t>T0020</t>
  </si>
  <si>
    <t>IHS_LSK_066M</t>
  </si>
  <si>
    <t>Ngombe</t>
  </si>
  <si>
    <t>T0296</t>
  </si>
  <si>
    <t>IHS_LSK_067M</t>
  </si>
  <si>
    <t>Chilenje</t>
  </si>
  <si>
    <t>T0331</t>
  </si>
  <si>
    <t>IHS_LSK_068M</t>
  </si>
  <si>
    <t>Kanyama Central</t>
  </si>
  <si>
    <t>ZM0134</t>
  </si>
  <si>
    <t>T0238</t>
  </si>
  <si>
    <t>IHS_LSK_069M</t>
  </si>
  <si>
    <t>Chudleigh</t>
  </si>
  <si>
    <t>T0303</t>
  </si>
  <si>
    <t>IHS_LSK_070M</t>
  </si>
  <si>
    <t>Zingalume</t>
  </si>
  <si>
    <t>ECP 28-M/4</t>
  </si>
  <si>
    <t>ZM0430</t>
  </si>
  <si>
    <t>T0098</t>
  </si>
  <si>
    <t>IHS_LSK_071M</t>
  </si>
  <si>
    <t xml:space="preserve">Kabulonga  </t>
  </si>
  <si>
    <t>T0075</t>
  </si>
  <si>
    <t>IHS_LSK_072M</t>
  </si>
  <si>
    <t xml:space="preserve">Chalala  </t>
  </si>
  <si>
    <t>T0320</t>
  </si>
  <si>
    <t>IHS_LSK_073M</t>
  </si>
  <si>
    <t>Woodlands B</t>
  </si>
  <si>
    <t>ECP-28-M4</t>
  </si>
  <si>
    <t>T0203</t>
  </si>
  <si>
    <t>IHS_LSK_074M</t>
  </si>
  <si>
    <t>Nyunba Yanga</t>
  </si>
  <si>
    <t>T0028</t>
  </si>
  <si>
    <t>IHS_LSK_075M</t>
  </si>
  <si>
    <t>Bayuni</t>
  </si>
  <si>
    <t>T0318</t>
  </si>
  <si>
    <t>IHS_LSK_076M</t>
  </si>
  <si>
    <t>Lilanda West</t>
  </si>
  <si>
    <t>ZM0093</t>
  </si>
  <si>
    <t>T0005</t>
  </si>
  <si>
    <t>IHS_LSK_077M</t>
  </si>
  <si>
    <t>Chainama</t>
  </si>
  <si>
    <t>ZM0172</t>
  </si>
  <si>
    <t>T0240</t>
  </si>
  <si>
    <t>IHS_LSK_078M</t>
  </si>
  <si>
    <t>Munali Girls (Kaunda Square 2)</t>
  </si>
  <si>
    <t>T0148</t>
  </si>
  <si>
    <t>IHS_LSK_079M</t>
  </si>
  <si>
    <t>Makeni Simpson</t>
  </si>
  <si>
    <t>T0001</t>
  </si>
  <si>
    <t>IHS_LSK_080M</t>
  </si>
  <si>
    <t>Athur Wina</t>
  </si>
  <si>
    <t>T0155</t>
  </si>
  <si>
    <t>IHS_LSK_081M</t>
  </si>
  <si>
    <t>Jack Compound</t>
  </si>
  <si>
    <t>T0224</t>
  </si>
  <si>
    <t>IHS_LSK_082M</t>
  </si>
  <si>
    <t>Kamwema Meanwood</t>
  </si>
  <si>
    <t>ZM6731</t>
  </si>
  <si>
    <t>T0222</t>
  </si>
  <si>
    <t>IHS_LSK_083M</t>
  </si>
  <si>
    <t>Mtendere 2</t>
  </si>
  <si>
    <t>ZM6188</t>
  </si>
  <si>
    <t>T0293</t>
  </si>
  <si>
    <t>IHS_LSK_084M</t>
  </si>
  <si>
    <t>Chalala Rockfield</t>
  </si>
  <si>
    <t>ZM0416</t>
  </si>
  <si>
    <t>T0058</t>
  </si>
  <si>
    <t>IHS_LSK_085M</t>
  </si>
  <si>
    <t>Kanyama (Lusaka West School)</t>
  </si>
  <si>
    <t>ZM6860</t>
  </si>
  <si>
    <t>T0095</t>
  </si>
  <si>
    <t>IHS_LSK_086M</t>
  </si>
  <si>
    <t>Ibex Bahai</t>
  </si>
  <si>
    <t>ZM6854</t>
  </si>
  <si>
    <t>T0087</t>
  </si>
  <si>
    <t>IHS_LSK_087M</t>
  </si>
  <si>
    <t>St Charles</t>
  </si>
  <si>
    <t>ZM6846</t>
  </si>
  <si>
    <t>T0168</t>
  </si>
  <si>
    <t>IHS_LSK_088M</t>
  </si>
  <si>
    <t>NRDC</t>
  </si>
  <si>
    <t>ZM0375</t>
  </si>
  <si>
    <t>T0363</t>
  </si>
  <si>
    <t>IHS_LSK_089M</t>
  </si>
  <si>
    <t xml:space="preserve">Meanwood Chamba Valley </t>
  </si>
  <si>
    <t>T0146</t>
  </si>
  <si>
    <t>IHS_LSK_090M</t>
  </si>
  <si>
    <t>Ibex Hill</t>
  </si>
  <si>
    <t>T0154</t>
  </si>
  <si>
    <t>IHS_LSK_091M</t>
  </si>
  <si>
    <t>Makeni</t>
  </si>
  <si>
    <t>ZM6727</t>
  </si>
  <si>
    <t>T0078</t>
  </si>
  <si>
    <t>IHS_LSK_092M</t>
  </si>
  <si>
    <t>Kamanga</t>
  </si>
  <si>
    <t>MTNLiquid TelecomParatus Telecom</t>
  </si>
  <si>
    <t>T0145</t>
  </si>
  <si>
    <t>IHS_LSK_093M</t>
  </si>
  <si>
    <t>ZM6728</t>
  </si>
  <si>
    <t>T0219</t>
  </si>
  <si>
    <t>IHS_LSK_094M</t>
  </si>
  <si>
    <t>Bauleni</t>
  </si>
  <si>
    <t>SK160LB</t>
  </si>
  <si>
    <t>ZM0564</t>
  </si>
  <si>
    <t>T0138</t>
  </si>
  <si>
    <t>IHS_LSK_095M</t>
  </si>
  <si>
    <t>Lilayai Farms</t>
  </si>
  <si>
    <t>ZM6858</t>
  </si>
  <si>
    <t>T0135</t>
  </si>
  <si>
    <t>IHS_LSK_096M</t>
  </si>
  <si>
    <t>Lutheran</t>
  </si>
  <si>
    <t>ZM0163</t>
  </si>
  <si>
    <t>T0081</t>
  </si>
  <si>
    <t>IHS_LSK_097M</t>
  </si>
  <si>
    <t>New Kasama</t>
  </si>
  <si>
    <t>ECO28-VL/4</t>
  </si>
  <si>
    <t>T0150</t>
  </si>
  <si>
    <t>IHS_LSK_098M</t>
  </si>
  <si>
    <t>T0105</t>
  </si>
  <si>
    <t>IHS_LSK_099M</t>
  </si>
  <si>
    <t xml:space="preserve">Lilayai </t>
  </si>
  <si>
    <t>ZM6757</t>
  </si>
  <si>
    <t>T0039</t>
  </si>
  <si>
    <t>IHS_LSK_100M</t>
  </si>
  <si>
    <t>Rivonia</t>
  </si>
  <si>
    <t>T0321</t>
  </si>
  <si>
    <t>IHS_LSK_101M</t>
  </si>
  <si>
    <t>Ranchsdale</t>
  </si>
  <si>
    <t>ZM6663</t>
  </si>
  <si>
    <t>T0290</t>
  </si>
  <si>
    <t>IHS_LSK_102M</t>
  </si>
  <si>
    <t>Mt. Makulu</t>
  </si>
  <si>
    <t>ZM6855</t>
  </si>
  <si>
    <t>T0207</t>
  </si>
  <si>
    <t>IHS_LSK_103M</t>
  </si>
  <si>
    <t>Avondale Complex</t>
  </si>
  <si>
    <t>ZM0296</t>
  </si>
  <si>
    <t>T0073</t>
  </si>
  <si>
    <t>IHS_LSK_104M</t>
  </si>
  <si>
    <t>Avondale</t>
  </si>
  <si>
    <t>TAL A42F J 6S/4</t>
  </si>
  <si>
    <t>ZM3771</t>
  </si>
  <si>
    <t>T0270</t>
  </si>
  <si>
    <t>IHS_LSK_105M</t>
  </si>
  <si>
    <t>ZM3476</t>
  </si>
  <si>
    <t>T0006</t>
  </si>
  <si>
    <t>IHS_LSK_106M</t>
  </si>
  <si>
    <t>Chilanga</t>
  </si>
  <si>
    <t>T0079</t>
  </si>
  <si>
    <t>IHS_LSK_107M</t>
  </si>
  <si>
    <t>Ngwerere</t>
  </si>
  <si>
    <t>ZM0420</t>
  </si>
  <si>
    <t>T0082</t>
  </si>
  <si>
    <t>IHS_LSK_108M</t>
  </si>
  <si>
    <t>Makeni GRZ School</t>
  </si>
  <si>
    <t>T0072</t>
  </si>
  <si>
    <t>IHS_LSK_109M</t>
  </si>
  <si>
    <t>Linda</t>
  </si>
  <si>
    <t>ZM6863</t>
  </si>
  <si>
    <t>T0000</t>
  </si>
  <si>
    <t>IHS_LSK_110M</t>
  </si>
  <si>
    <t>Airport</t>
  </si>
  <si>
    <t>T0185</t>
  </si>
  <si>
    <t>IHS_LSK_112M</t>
  </si>
  <si>
    <t>Wilderness (Pebble Brook)</t>
  </si>
  <si>
    <t>T0066</t>
  </si>
  <si>
    <t>IHS_LSK_113M</t>
  </si>
  <si>
    <t>T0066_INTER-AIRPORT</t>
  </si>
  <si>
    <t>DPS 2400B-48</t>
  </si>
  <si>
    <t>DENG TA</t>
  </si>
  <si>
    <t>T0254</t>
  </si>
  <si>
    <t>IHS_LSK_115M</t>
  </si>
  <si>
    <t>Kyindu Ranch</t>
  </si>
  <si>
    <t>T0108</t>
  </si>
  <si>
    <t>IHS_LSK_116M</t>
  </si>
  <si>
    <t>Lusaka West Barrack</t>
  </si>
  <si>
    <t>ZM6128</t>
  </si>
  <si>
    <t>T0263</t>
  </si>
  <si>
    <t>IHS_LSK_117M</t>
  </si>
  <si>
    <t>Mapepe</t>
  </si>
  <si>
    <t>ZM0419</t>
  </si>
  <si>
    <t>T0232</t>
  </si>
  <si>
    <t>IHS_LSK_119M</t>
  </si>
  <si>
    <t>Chinyuyu (Hilltop Farms)</t>
  </si>
  <si>
    <t>T0103</t>
  </si>
  <si>
    <t>IHS_LSK_120M</t>
  </si>
  <si>
    <t>Kasisi</t>
  </si>
  <si>
    <t>T0043</t>
  </si>
  <si>
    <t>IHS_LSK_121M</t>
  </si>
  <si>
    <t>Palabana</t>
  </si>
  <si>
    <t>CHONGWE</t>
  </si>
  <si>
    <t>T0084</t>
  </si>
  <si>
    <t>IHS_LSK_123M</t>
  </si>
  <si>
    <t>Chinyanja basic School</t>
  </si>
  <si>
    <t>U</t>
  </si>
  <si>
    <t>ZM6153</t>
  </si>
  <si>
    <t>T0011</t>
  </si>
  <si>
    <t>IHS_LSK_124M</t>
  </si>
  <si>
    <t>Kafue Gorge</t>
  </si>
  <si>
    <t>LWP4</t>
  </si>
  <si>
    <t>T0151</t>
  </si>
  <si>
    <t>IHS_LSK_125M</t>
  </si>
  <si>
    <t>Kanakantapa 2</t>
  </si>
  <si>
    <t>ZM3770</t>
  </si>
  <si>
    <t>T0252</t>
  </si>
  <si>
    <t>IHS_LSK_126M</t>
  </si>
  <si>
    <t xml:space="preserve">Kasenga Resettlement </t>
  </si>
  <si>
    <t>T0010</t>
  </si>
  <si>
    <t>IHS_LSK_127M</t>
  </si>
  <si>
    <t>Kafue</t>
  </si>
  <si>
    <t>T0124</t>
  </si>
  <si>
    <t>IHS_LSK_128M</t>
  </si>
  <si>
    <t>Mwembeshi 2BB</t>
  </si>
  <si>
    <t>T0277</t>
  </si>
  <si>
    <t>IHS_LSK_129M</t>
  </si>
  <si>
    <t>Shikoswe East</t>
  </si>
  <si>
    <t>ZM3403</t>
  </si>
  <si>
    <t>T0036</t>
  </si>
  <si>
    <t>IHS_LSK_130M</t>
  </si>
  <si>
    <t>Kafue Estates</t>
  </si>
  <si>
    <t>T0156</t>
  </si>
  <si>
    <t>IHS_LSK_131M</t>
  </si>
  <si>
    <t>Mikango Barracks</t>
  </si>
  <si>
    <t>T0247</t>
  </si>
  <si>
    <t>IHS_LSK_132M</t>
  </si>
  <si>
    <t>Kafue Kaseba</t>
  </si>
  <si>
    <t>T0096</t>
  </si>
  <si>
    <t>IHS_LSK_133M</t>
  </si>
  <si>
    <t>Lolanda Water Works</t>
  </si>
  <si>
    <t>ZM0590</t>
  </si>
  <si>
    <t>T0031</t>
  </si>
  <si>
    <t>IHS_LSK_134M</t>
  </si>
  <si>
    <t>Chongwe</t>
  </si>
  <si>
    <t>T2015</t>
  </si>
  <si>
    <t>IHS_LSK_135M</t>
  </si>
  <si>
    <t xml:space="preserve">Chitema Lesa </t>
  </si>
  <si>
    <t>Consolidated on IHS_LSK_253A Chitemalesa</t>
  </si>
  <si>
    <t>T2028</t>
  </si>
  <si>
    <t>IHS_LSK_136M</t>
  </si>
  <si>
    <t>Nyautae Hill</t>
  </si>
  <si>
    <t>Consolidated on IHS_LSK_252A Nyautae hill</t>
  </si>
  <si>
    <t>T2031</t>
  </si>
  <si>
    <t>IHS_LSK_137M</t>
  </si>
  <si>
    <t>Rufunsa</t>
  </si>
  <si>
    <t>T2034</t>
  </si>
  <si>
    <t>IHS_LSK_138M</t>
  </si>
  <si>
    <t>Trabooka H BB</t>
  </si>
  <si>
    <t>T2025</t>
  </si>
  <si>
    <t>IHS_LSK_139M</t>
  </si>
  <si>
    <t>Nyakuseka BB</t>
  </si>
  <si>
    <t>T2019</t>
  </si>
  <si>
    <t>IHS_LSK_140M</t>
  </si>
  <si>
    <t>Luangwa Bridge</t>
  </si>
  <si>
    <t>Consolidated on IHS_LSK_261A Luangwa bridge</t>
  </si>
  <si>
    <t>T2020</t>
  </si>
  <si>
    <t>IHS_LSK_141M</t>
  </si>
  <si>
    <t>Luangwa High School</t>
  </si>
  <si>
    <t>T2018</t>
  </si>
  <si>
    <t>IHS_LSK_142M</t>
  </si>
  <si>
    <t>Luangwa</t>
  </si>
  <si>
    <t>T0349</t>
  </si>
  <si>
    <t>IHS_LSK_143M</t>
  </si>
  <si>
    <t>GARDEN HOUSE</t>
  </si>
  <si>
    <t>ZM0085</t>
  </si>
  <si>
    <t>T0350</t>
  </si>
  <si>
    <t>IHS_LSK_144M</t>
  </si>
  <si>
    <t>HILL SIDE SCHOOL</t>
  </si>
  <si>
    <t>T0351</t>
  </si>
  <si>
    <t>IHS_LSK_145M</t>
  </si>
  <si>
    <t>GARDEN CENTRAL</t>
  </si>
  <si>
    <t>ZM0376</t>
  </si>
  <si>
    <t>T0365</t>
  </si>
  <si>
    <t>IHS_LSK_146M</t>
  </si>
  <si>
    <t>MAKENI KONGA</t>
  </si>
  <si>
    <t>T0323</t>
  </si>
  <si>
    <t>IHS_LSK_147M</t>
  </si>
  <si>
    <t>IBEX MEANWOOD</t>
  </si>
  <si>
    <t>ZM6861</t>
  </si>
  <si>
    <t>T0418</t>
  </si>
  <si>
    <t>IHS_LSK_148M</t>
  </si>
  <si>
    <t>Mumpanshya</t>
  </si>
  <si>
    <t>RUFUNSA</t>
  </si>
  <si>
    <t>ZM0286</t>
  </si>
  <si>
    <t>T0430</t>
  </si>
  <si>
    <t>IHS_LSK_149M</t>
  </si>
  <si>
    <t>Mondengwe (formerly Apollo 56)</t>
  </si>
  <si>
    <t>T0429</t>
  </si>
  <si>
    <t>IHS_LSK_150M</t>
  </si>
  <si>
    <t>ZM0185</t>
  </si>
  <si>
    <t>T0272</t>
  </si>
  <si>
    <t>IHS_LSK_151M</t>
  </si>
  <si>
    <t>IHS HQ</t>
  </si>
  <si>
    <t>ZM0400</t>
  </si>
  <si>
    <t>IHS_LSK_152M</t>
  </si>
  <si>
    <t>Kafue Gorge RPT</t>
  </si>
  <si>
    <t>Eath Technologies</t>
  </si>
  <si>
    <t>ZM0597</t>
  </si>
  <si>
    <t>T0469</t>
  </si>
  <si>
    <t>IHS_LSK_153M</t>
  </si>
  <si>
    <t>Kafue Gorge RES</t>
  </si>
  <si>
    <t>TAL 040D J 6S/4</t>
  </si>
  <si>
    <t>ZM0556</t>
  </si>
  <si>
    <t>T0470</t>
  </si>
  <si>
    <t>IHS_LSK_154M</t>
  </si>
  <si>
    <t>Carousel</t>
  </si>
  <si>
    <t>T0495</t>
  </si>
  <si>
    <t>IHS_LSK_155M</t>
  </si>
  <si>
    <t>Laughing Waters</t>
  </si>
  <si>
    <t>TAL-A40-C J6/4</t>
  </si>
  <si>
    <t>T0496</t>
  </si>
  <si>
    <t>IHS_LSK_156M</t>
  </si>
  <si>
    <t>Makeni west 2</t>
  </si>
  <si>
    <t>ZM6953</t>
  </si>
  <si>
    <t>T0497</t>
  </si>
  <si>
    <t>IHS_LSK_157M</t>
  </si>
  <si>
    <t>Garden House</t>
  </si>
  <si>
    <t>T0332</t>
  </si>
  <si>
    <t>IHS_LSK_159M</t>
  </si>
  <si>
    <t>Makeni Road</t>
  </si>
  <si>
    <t>T0502</t>
  </si>
  <si>
    <t>ZM0399</t>
  </si>
  <si>
    <t>T0504</t>
  </si>
  <si>
    <t>IHS_LSK_160M</t>
  </si>
  <si>
    <t>ten miles</t>
  </si>
  <si>
    <t>T0510</t>
  </si>
  <si>
    <t>IHS_LSK_162M</t>
  </si>
  <si>
    <t>IBEX</t>
  </si>
  <si>
    <t>403D-15G</t>
  </si>
  <si>
    <t>T0340</t>
  </si>
  <si>
    <t>T0513</t>
  </si>
  <si>
    <t>IHS_LSK_165M</t>
  </si>
  <si>
    <t>silverest</t>
  </si>
  <si>
    <t>T0515</t>
  </si>
  <si>
    <t>IHS_LSK_166M</t>
  </si>
  <si>
    <t>Meanwood Chamba Valley</t>
  </si>
  <si>
    <t>lusaka</t>
  </si>
  <si>
    <t>T0534</t>
  </si>
  <si>
    <t>T0517</t>
  </si>
  <si>
    <t>IHS_LSK_167M</t>
  </si>
  <si>
    <t>Lusaka west-Apolo</t>
  </si>
  <si>
    <t>IHS_LSK_168M</t>
  </si>
  <si>
    <t>CHALALA MALL</t>
  </si>
  <si>
    <t xml:space="preserve">15.46458    </t>
  </si>
  <si>
    <t>Tube star</t>
  </si>
  <si>
    <t>Inhouse</t>
  </si>
  <si>
    <t>ZM0001</t>
  </si>
  <si>
    <t>IHS_LSK_201A</t>
  </si>
  <si>
    <t>AIRPORT ROOFTOP</t>
  </si>
  <si>
    <t>R48 3200</t>
  </si>
  <si>
    <t>ZM0002</t>
  </si>
  <si>
    <t>IHS_LSK_202A</t>
  </si>
  <si>
    <t>ASSEMBLY</t>
  </si>
  <si>
    <t>ZM0003</t>
  </si>
  <si>
    <t>IHS_LSK_203A</t>
  </si>
  <si>
    <t>AVONDALE</t>
  </si>
  <si>
    <t>T0221</t>
  </si>
  <si>
    <t>ZM0005</t>
  </si>
  <si>
    <t>IHS_LSK_204A</t>
  </si>
  <si>
    <t>CATHEDRAL HILL</t>
  </si>
  <si>
    <t>ZM0007</t>
  </si>
  <si>
    <t>IHS_LSK_205A</t>
  </si>
  <si>
    <t>CHAWAMA</t>
  </si>
  <si>
    <t>T0319</t>
  </si>
  <si>
    <t>ZM0008</t>
  </si>
  <si>
    <t>IHS_LSK_206A</t>
  </si>
  <si>
    <t>CHILANGA</t>
  </si>
  <si>
    <t>T0157</t>
  </si>
  <si>
    <t>ZM0009</t>
  </si>
  <si>
    <t>IHS_LSK_207A</t>
  </si>
  <si>
    <t>CHILENJE</t>
  </si>
  <si>
    <t>ZM0010</t>
  </si>
  <si>
    <t>IHS_LSK_208A</t>
  </si>
  <si>
    <t>CHILENJE SOUTH</t>
  </si>
  <si>
    <t>ZM0017</t>
  </si>
  <si>
    <t>IHS_LSK_209A</t>
  </si>
  <si>
    <t>DOWN SOWETO</t>
  </si>
  <si>
    <t>T0235</t>
  </si>
  <si>
    <t>ZM0019</t>
  </si>
  <si>
    <t>IHS_LSK_210A</t>
  </si>
  <si>
    <t>EMMERSDALE</t>
  </si>
  <si>
    <t>T0164</t>
  </si>
  <si>
    <t>ZM0020</t>
  </si>
  <si>
    <t>IHS_LSK_211A</t>
  </si>
  <si>
    <t>FAIRVIEW</t>
  </si>
  <si>
    <t>ZM0022</t>
  </si>
  <si>
    <t>IHS_LSK_212A</t>
  </si>
  <si>
    <t>IBEX HILL</t>
  </si>
  <si>
    <t>T0217</t>
  </si>
  <si>
    <t>ZM0024</t>
  </si>
  <si>
    <t>IHS_LSK_214A</t>
  </si>
  <si>
    <t>KABULONGA</t>
  </si>
  <si>
    <t>T0476</t>
  </si>
  <si>
    <t>ZM0025</t>
  </si>
  <si>
    <t>IHS_LSK_215A</t>
  </si>
  <si>
    <t>KABWATA</t>
  </si>
  <si>
    <t>ZM0027</t>
  </si>
  <si>
    <t>IHS_LSK_216A</t>
  </si>
  <si>
    <t>LG/CHIGO</t>
  </si>
  <si>
    <t>ZM0038</t>
  </si>
  <si>
    <t>IHS_LSK_217A</t>
  </si>
  <si>
    <t>KASUPE</t>
  </si>
  <si>
    <t>ZM0043</t>
  </si>
  <si>
    <t>IHS_LSK_218A</t>
  </si>
  <si>
    <t>LEOPARDS HILL</t>
  </si>
  <si>
    <t>MTNAirtelINQLiquid TelecomParatus Telecom</t>
  </si>
  <si>
    <t>T0037</t>
  </si>
  <si>
    <t>ZM0044</t>
  </si>
  <si>
    <t>IHS_LSK_219A</t>
  </si>
  <si>
    <t>LIBALA</t>
  </si>
  <si>
    <t>ZM0045</t>
  </si>
  <si>
    <t>IHS_LSK_220A</t>
  </si>
  <si>
    <t>LILANDA</t>
  </si>
  <si>
    <t>ZM0049</t>
  </si>
  <si>
    <t>IHS_LSK_221A</t>
  </si>
  <si>
    <t>NATSAVE</t>
  </si>
  <si>
    <t>ZM0051</t>
  </si>
  <si>
    <t>IHS_LSK_222A</t>
  </si>
  <si>
    <t>LUBURMA</t>
  </si>
  <si>
    <t>563585Y</t>
  </si>
  <si>
    <t>ZM0052</t>
  </si>
  <si>
    <t>IHS_LSK_223A</t>
  </si>
  <si>
    <t>LUSAKA AIRPORT</t>
  </si>
  <si>
    <t>ZM0053</t>
  </si>
  <si>
    <t>IHS_LSK_224A</t>
  </si>
  <si>
    <t>LUSAKA WEST</t>
  </si>
  <si>
    <t>ZM0055</t>
  </si>
  <si>
    <t>IHS_LSK_225A</t>
  </si>
  <si>
    <t>MAKENI</t>
  </si>
  <si>
    <t>CS7.5-20</t>
  </si>
  <si>
    <t>LG/GREE</t>
  </si>
  <si>
    <t>ZM0065</t>
  </si>
  <si>
    <t>IHS_LSK_226A</t>
  </si>
  <si>
    <t>MUNALI</t>
  </si>
  <si>
    <t>ZM0068</t>
  </si>
  <si>
    <t>IHS_LSK_227A</t>
  </si>
  <si>
    <t>NEW KABULONGA</t>
  </si>
  <si>
    <t>ZM0069</t>
  </si>
  <si>
    <t>IHS_LSK_228A</t>
  </si>
  <si>
    <t>NEW MAKENI</t>
  </si>
  <si>
    <t>ZM0071</t>
  </si>
  <si>
    <t>IHS_LSK_229A</t>
  </si>
  <si>
    <t>NORTHMEAD</t>
  </si>
  <si>
    <t>T0310</t>
  </si>
  <si>
    <t>ZM0074</t>
  </si>
  <si>
    <t>IHS_LSK_230A</t>
  </si>
  <si>
    <t>RHODESPARK</t>
  </si>
  <si>
    <t>ZM0079</t>
  </si>
  <si>
    <t>IHS_LSK_231A</t>
  </si>
  <si>
    <t>SOWETO</t>
  </si>
  <si>
    <t>T0198</t>
  </si>
  <si>
    <t>ZM0080</t>
  </si>
  <si>
    <t>IHS_LSK_232A</t>
  </si>
  <si>
    <t>STANDARD CHARTERED</t>
  </si>
  <si>
    <t>ZM0099</t>
  </si>
  <si>
    <t>IHS_LSK_233A</t>
  </si>
  <si>
    <t>ZM0107</t>
  </si>
  <si>
    <t>IHS_LSK_234A</t>
  </si>
  <si>
    <t>ARCADES</t>
  </si>
  <si>
    <t>ZM0110</t>
  </si>
  <si>
    <t>IHS_LSK_235A</t>
  </si>
  <si>
    <t>SOWETO NORTH</t>
  </si>
  <si>
    <t>ZM0111</t>
  </si>
  <si>
    <t>IHS_LSK_236A</t>
  </si>
  <si>
    <t>CHACHACHA</t>
  </si>
  <si>
    <t>52.5</t>
  </si>
  <si>
    <t>ZM0112</t>
  </si>
  <si>
    <t>IHS_LSK_237A</t>
  </si>
  <si>
    <t>PREMIUM HOUSE</t>
  </si>
  <si>
    <t>ZM0115</t>
  </si>
  <si>
    <t>IHS_LSK_238A</t>
  </si>
  <si>
    <t>CHAWAMA WEST</t>
  </si>
  <si>
    <t>ZM0117</t>
  </si>
  <si>
    <t>IHS_LSK_239A</t>
  </si>
  <si>
    <t>CHILENJE EAST</t>
  </si>
  <si>
    <t>Lead acid</t>
  </si>
  <si>
    <t>ZM0119</t>
  </si>
  <si>
    <t>IHS_LSK_241A</t>
  </si>
  <si>
    <t>ZM0123</t>
  </si>
  <si>
    <t>IHS_LSK_242A</t>
  </si>
  <si>
    <t>BandaRO EAST</t>
  </si>
  <si>
    <t>ZM0131</t>
  </si>
  <si>
    <t>IHS_LSK_243A</t>
  </si>
  <si>
    <t>CHAMBA VALLEY</t>
  </si>
  <si>
    <t>T0444</t>
  </si>
  <si>
    <t>ZM0139</t>
  </si>
  <si>
    <t>IHS_LSK_244A</t>
  </si>
  <si>
    <t>SOWETO WEST</t>
  </si>
  <si>
    <t>ZM0140</t>
  </si>
  <si>
    <t>IHS_LSK_245A</t>
  </si>
  <si>
    <t>KABWATA WEST</t>
  </si>
  <si>
    <t>ZM0162</t>
  </si>
  <si>
    <t>IHS_LSK_247A</t>
  </si>
  <si>
    <t>KALINGALINGA</t>
  </si>
  <si>
    <t>ZM0188</t>
  </si>
  <si>
    <t>IHS_LSK_248A</t>
  </si>
  <si>
    <t>LUANGWA FIERA</t>
  </si>
  <si>
    <t>Perkins</t>
  </si>
  <si>
    <t>ZM0203</t>
  </si>
  <si>
    <t>IHS_LSK_249A</t>
  </si>
  <si>
    <t>MPPT/Emerson</t>
  </si>
  <si>
    <t>T0516</t>
  </si>
  <si>
    <t>ZM0217</t>
  </si>
  <si>
    <t>IHS_LSK_250A</t>
  </si>
  <si>
    <t xml:space="preserve">CHIAWA  </t>
  </si>
  <si>
    <t>T0228</t>
  </si>
  <si>
    <t>ZM0445</t>
  </si>
  <si>
    <t>IHS_LSK_251A</t>
  </si>
  <si>
    <t>TALABUKU</t>
  </si>
  <si>
    <t>ZM0449</t>
  </si>
  <si>
    <t>IHS_LSK_252A</t>
  </si>
  <si>
    <t>NYAUTAYI</t>
  </si>
  <si>
    <t>ZM0450</t>
  </si>
  <si>
    <t>IHS_LSK_253A</t>
  </si>
  <si>
    <t>CHITEMALESA</t>
  </si>
  <si>
    <t>ZM0586</t>
  </si>
  <si>
    <t>IHS_LSK_254A</t>
  </si>
  <si>
    <t>NYAKUSEKA HILL</t>
  </si>
  <si>
    <t>SHELL19"CORDEX3.6KW</t>
  </si>
  <si>
    <t>Consolidated on IHS_LSK_139M Nyakuseka BB</t>
  </si>
  <si>
    <t>ZM0643</t>
  </si>
  <si>
    <t>IHS_LSK_255A</t>
  </si>
  <si>
    <t>ZM0645</t>
  </si>
  <si>
    <t>IHS_LSK_256A</t>
  </si>
  <si>
    <t>SHORT HORN</t>
  </si>
  <si>
    <t>T0023</t>
  </si>
  <si>
    <t>ZM0646</t>
  </si>
  <si>
    <t>IHS_LSK_257A</t>
  </si>
  <si>
    <t>PALABANA</t>
  </si>
  <si>
    <t>ZM0647</t>
  </si>
  <si>
    <t>IHS_LSK_258A</t>
  </si>
  <si>
    <t>WATER FALLS</t>
  </si>
  <si>
    <t>T0278</t>
  </si>
  <si>
    <t>ZM0648</t>
  </si>
  <si>
    <t>IHS_LSK_259A</t>
  </si>
  <si>
    <t>KANAKANTAPA</t>
  </si>
  <si>
    <t>T0251</t>
  </si>
  <si>
    <t>ZM0649</t>
  </si>
  <si>
    <t>IHS_LSK_260A</t>
  </si>
  <si>
    <t>NAKACHENJE</t>
  </si>
  <si>
    <t>T0289</t>
  </si>
  <si>
    <t>ZM0666</t>
  </si>
  <si>
    <t>IHS_LSK_261A</t>
  </si>
  <si>
    <t>LUANGWA BRIDGE</t>
  </si>
  <si>
    <t>ZM0675</t>
  </si>
  <si>
    <t>IHS_LSK_262A</t>
  </si>
  <si>
    <t xml:space="preserve">CHIAWA ROAD </t>
  </si>
  <si>
    <t>T0227</t>
  </si>
  <si>
    <t>ZM0698</t>
  </si>
  <si>
    <t>IHS_LSK_263A</t>
  </si>
  <si>
    <t xml:space="preserve">BUSEKO </t>
  </si>
  <si>
    <t>ZM0701</t>
  </si>
  <si>
    <t>IHS_LSK_264A</t>
  </si>
  <si>
    <t xml:space="preserve">ZINGALUME </t>
  </si>
  <si>
    <t>ZM0702</t>
  </si>
  <si>
    <t>IHS_LSK_265A</t>
  </si>
  <si>
    <t>DOWN TOWN</t>
  </si>
  <si>
    <t>ZM0703</t>
  </si>
  <si>
    <t>IHS_LSK_266A</t>
  </si>
  <si>
    <t xml:space="preserve">MATERO BOYS </t>
  </si>
  <si>
    <t>ZM0704</t>
  </si>
  <si>
    <t>IHS_LSK_267A</t>
  </si>
  <si>
    <t>KUOMBOKA</t>
  </si>
  <si>
    <t>ZM0705</t>
  </si>
  <si>
    <t>IHS_LSK_268A</t>
  </si>
  <si>
    <t xml:space="preserve">KABWATA SERVICE </t>
  </si>
  <si>
    <t>ZM0706</t>
  </si>
  <si>
    <t>IHS_LSK_269A</t>
  </si>
  <si>
    <t>ARAKAN</t>
  </si>
  <si>
    <t>T0297</t>
  </si>
  <si>
    <t>ZM0707</t>
  </si>
  <si>
    <t>IHS_LSK_270A</t>
  </si>
  <si>
    <t>CHELSTON</t>
  </si>
  <si>
    <t>ZM0708</t>
  </si>
  <si>
    <t>IHS_LSK_271A</t>
  </si>
  <si>
    <t>KAUNDA SQUARE</t>
  </si>
  <si>
    <t>ZM0714</t>
  </si>
  <si>
    <t>IHS_LSK_272A</t>
  </si>
  <si>
    <t>KANYAMA</t>
  </si>
  <si>
    <t>ZM0715</t>
  </si>
  <si>
    <t>IHS_LSK_273A</t>
  </si>
  <si>
    <t xml:space="preserve">CHALIMBANA </t>
  </si>
  <si>
    <t>T0223</t>
  </si>
  <si>
    <t>ZM0716</t>
  </si>
  <si>
    <t>IHS_LSK_274A</t>
  </si>
  <si>
    <t xml:space="preserve">IMPALA </t>
  </si>
  <si>
    <t>ZM0717</t>
  </si>
  <si>
    <t>IHS_LSK_275A</t>
  </si>
  <si>
    <t xml:space="preserve">MTENDERE </t>
  </si>
  <si>
    <t>ZM0718</t>
  </si>
  <si>
    <t>IHS_LSK_276A</t>
  </si>
  <si>
    <t>SIKANZE</t>
  </si>
  <si>
    <t>T0239</t>
  </si>
  <si>
    <t>ZM0719</t>
  </si>
  <si>
    <t>IHS_LSK_277A</t>
  </si>
  <si>
    <t>GARDEN</t>
  </si>
  <si>
    <t>T0162</t>
  </si>
  <si>
    <t>ZM0720</t>
  </si>
  <si>
    <t>IHS_LSK_278A</t>
  </si>
  <si>
    <t xml:space="preserve">OLD KANYAMA </t>
  </si>
  <si>
    <t>ZM0721</t>
  </si>
  <si>
    <t>IHS_LSK_279A</t>
  </si>
  <si>
    <t xml:space="preserve">CHILENJE SHOPRITE </t>
  </si>
  <si>
    <t>T0888</t>
  </si>
  <si>
    <t>ZM0726</t>
  </si>
  <si>
    <t>IHS_LSK_280A</t>
  </si>
  <si>
    <t>CHRISTIAN VOICE</t>
  </si>
  <si>
    <t>T0234</t>
  </si>
  <si>
    <t>ZM0727</t>
  </si>
  <si>
    <t>IHS_LSK_281A</t>
  </si>
  <si>
    <t xml:space="preserve">KAFUE TOWN </t>
  </si>
  <si>
    <t>T0357</t>
  </si>
  <si>
    <t>ZM0774</t>
  </si>
  <si>
    <t>IHS_LSK_282A</t>
  </si>
  <si>
    <t>KASISI</t>
  </si>
  <si>
    <t>ZM0783</t>
  </si>
  <si>
    <t>IHS_LSK_283A</t>
  </si>
  <si>
    <t>Lister Petter</t>
  </si>
  <si>
    <t>AirtelINQLiquid Telecom</t>
  </si>
  <si>
    <t>ZM0784</t>
  </si>
  <si>
    <t>IHS_LSK_284A</t>
  </si>
  <si>
    <t>RADIAN</t>
  </si>
  <si>
    <t>ZM0786</t>
  </si>
  <si>
    <t>IHS_LSK_285A</t>
  </si>
  <si>
    <t>JOHN LAING</t>
  </si>
  <si>
    <t>T0348</t>
  </si>
  <si>
    <t>ZM0787</t>
  </si>
  <si>
    <t>IHS_LSK_286A</t>
  </si>
  <si>
    <t>KAMWALA SOUTH</t>
  </si>
  <si>
    <t>T0345</t>
  </si>
  <si>
    <t>ZM0788</t>
  </si>
  <si>
    <t>IHS_LSK_287A</t>
  </si>
  <si>
    <t>MTENDERE MARKET</t>
  </si>
  <si>
    <t>ZM0789</t>
  </si>
  <si>
    <t>IHS_LSK_288A</t>
  </si>
  <si>
    <t>JOHN LAING BP</t>
  </si>
  <si>
    <t>ZM0791</t>
  </si>
  <si>
    <t>IHS_LSK_290A</t>
  </si>
  <si>
    <t>SAINT ANNE</t>
  </si>
  <si>
    <t>T0287</t>
  </si>
  <si>
    <t>ZM0808</t>
  </si>
  <si>
    <t>IHS_LSK_291A</t>
  </si>
  <si>
    <t>SOWETO MARKET</t>
  </si>
  <si>
    <t>T0213</t>
  </si>
  <si>
    <t>ZM0832</t>
  </si>
  <si>
    <t>IHS_LSK_292A</t>
  </si>
  <si>
    <t>LUANGWA HIGH SCHOOL</t>
  </si>
  <si>
    <t>MPP\Emerson</t>
  </si>
  <si>
    <t>ZM0846</t>
  </si>
  <si>
    <t>IHS_LSK_293A</t>
  </si>
  <si>
    <t>STATE LODGE</t>
  </si>
  <si>
    <t>T0322</t>
  </si>
  <si>
    <t>ZM0847</t>
  </si>
  <si>
    <t>IHS_LSK_294A</t>
  </si>
  <si>
    <t>APOLLO</t>
  </si>
  <si>
    <t>T0330</t>
  </si>
  <si>
    <t>ZM0848</t>
  </si>
  <si>
    <t>IHS_LSK_295A</t>
  </si>
  <si>
    <t>FAIRVIEW MAKISHI</t>
  </si>
  <si>
    <t>ZM0849</t>
  </si>
  <si>
    <t>IHS_LSK_296A</t>
  </si>
  <si>
    <t>MWAIWAKE</t>
  </si>
  <si>
    <t>T0260</t>
  </si>
  <si>
    <t>ZM0850</t>
  </si>
  <si>
    <t>IHS_LSK_297A</t>
  </si>
  <si>
    <t>KAUNDA SQUARE ZNS</t>
  </si>
  <si>
    <t>T0179</t>
  </si>
  <si>
    <t>ZM0851</t>
  </si>
  <si>
    <t>IHS_LSK_298A</t>
  </si>
  <si>
    <t>CHAISA</t>
  </si>
  <si>
    <t>ZM0852</t>
  </si>
  <si>
    <t>IHS_LSK_299A</t>
  </si>
  <si>
    <t>CHALALA</t>
  </si>
  <si>
    <t>ZM0853</t>
  </si>
  <si>
    <t>IHS_LSK_300A</t>
  </si>
  <si>
    <t>CHELSTON GREEN</t>
  </si>
  <si>
    <t>ZM0854</t>
  </si>
  <si>
    <t>IHS_LSK_301A</t>
  </si>
  <si>
    <t>MANDEVU</t>
  </si>
  <si>
    <t>T0312</t>
  </si>
  <si>
    <t>ZM0855</t>
  </si>
  <si>
    <t>IHS_LSK_302A</t>
  </si>
  <si>
    <t>KK MONUMENT</t>
  </si>
  <si>
    <t>ZM0865</t>
  </si>
  <si>
    <t>IHS_LSK_303A</t>
  </si>
  <si>
    <t>MOUNT MAKULU</t>
  </si>
  <si>
    <t>ZM0871</t>
  </si>
  <si>
    <t>IHS_LSK_304A</t>
  </si>
  <si>
    <t>JAKANA</t>
  </si>
  <si>
    <t>ZM0880</t>
  </si>
  <si>
    <t>IHS_LSK_305A</t>
  </si>
  <si>
    <t>KHAL AMAZI</t>
  </si>
  <si>
    <t>T0253</t>
  </si>
  <si>
    <t>ZM0952</t>
  </si>
  <si>
    <t>IHS_LSK_306A</t>
  </si>
  <si>
    <t>POST OFFICE</t>
  </si>
  <si>
    <t>ZM0959</t>
  </si>
  <si>
    <t>IHS_LSK_307A</t>
  </si>
  <si>
    <t>CHIBOLYA</t>
  </si>
  <si>
    <t>ZM0963</t>
  </si>
  <si>
    <t>IHS_LSK_308A</t>
  </si>
  <si>
    <t>DELL MOTORS</t>
  </si>
  <si>
    <t>ZM0965</t>
  </si>
  <si>
    <t>IHS_LSK_309A</t>
  </si>
  <si>
    <t>NGOMBE</t>
  </si>
  <si>
    <t>ZM0966</t>
  </si>
  <si>
    <t>IHS_LSK_310A</t>
  </si>
  <si>
    <t>JOHN HOWARD</t>
  </si>
  <si>
    <t>T0275</t>
  </si>
  <si>
    <t>ZM0974</t>
  </si>
  <si>
    <t>IHS_LSK_311A</t>
  </si>
  <si>
    <t>ZECCO</t>
  </si>
  <si>
    <t>ZM0975</t>
  </si>
  <si>
    <t>IHS_LSK_312A</t>
  </si>
  <si>
    <t>NYUMBA YANGA</t>
  </si>
  <si>
    <t>T0298</t>
  </si>
  <si>
    <t>ZM0976</t>
  </si>
  <si>
    <t>IHS_LSK_313A</t>
  </si>
  <si>
    <t>KANYAMA STATION</t>
  </si>
  <si>
    <t>ZM0977</t>
  </si>
  <si>
    <t>IHS_LSK_314A</t>
  </si>
  <si>
    <t>KALIKILIKI</t>
  </si>
  <si>
    <t>ZM0979</t>
  </si>
  <si>
    <t>IHS_LSK_315A</t>
  </si>
  <si>
    <t>MAKENI SABLE</t>
  </si>
  <si>
    <t>T0288</t>
  </si>
  <si>
    <t>ZM0981</t>
  </si>
  <si>
    <t>IHS_LSK_316A</t>
  </si>
  <si>
    <t>GEORGE</t>
  </si>
  <si>
    <t>ZM0982</t>
  </si>
  <si>
    <t>IHS_LSK_317A</t>
  </si>
  <si>
    <t>DESAI BASIC</t>
  </si>
  <si>
    <t>ZM0989</t>
  </si>
  <si>
    <t>IHS_LSK_318A</t>
  </si>
  <si>
    <t>INTERLAND</t>
  </si>
  <si>
    <t>ZM0992</t>
  </si>
  <si>
    <t>IHS_LSK_319A</t>
  </si>
  <si>
    <t>CHURDLEIGH</t>
  </si>
  <si>
    <t>ZM3000</t>
  </si>
  <si>
    <t>IHS_LSK_320A</t>
  </si>
  <si>
    <t>CITY AIRPORT</t>
  </si>
  <si>
    <t>ZM3001</t>
  </si>
  <si>
    <t>IHS_LSK_321A</t>
  </si>
  <si>
    <t>NORTHMEAD SCHOOL</t>
  </si>
  <si>
    <t>T0520</t>
  </si>
  <si>
    <t>ZM3002</t>
  </si>
  <si>
    <t>IHS_LSK_322A</t>
  </si>
  <si>
    <t>MTENDERE D</t>
  </si>
  <si>
    <t>ZM3011</t>
  </si>
  <si>
    <t>IHS_LSK_323A</t>
  </si>
  <si>
    <t>KULIMA TOWER</t>
  </si>
  <si>
    <t xml:space="preserve">R48-3200 </t>
  </si>
  <si>
    <t xml:space="preserve">UPS </t>
  </si>
  <si>
    <t>ZM3024</t>
  </si>
  <si>
    <t>IHS_LSK_325A</t>
  </si>
  <si>
    <t>KANYAMA WEST</t>
  </si>
  <si>
    <t>ZM3028</t>
  </si>
  <si>
    <t>IHS_LSK_326A</t>
  </si>
  <si>
    <t>CHIPATA COMPOUND</t>
  </si>
  <si>
    <t>ZM3211</t>
  </si>
  <si>
    <t>IHS_LSK_327A</t>
  </si>
  <si>
    <t>LILAYI</t>
  </si>
  <si>
    <t>T0503</t>
  </si>
  <si>
    <t>ZM3229</t>
  </si>
  <si>
    <t>IHS_LSK_328A</t>
  </si>
  <si>
    <t>MATERO ODDYS</t>
  </si>
  <si>
    <t>T0506</t>
  </si>
  <si>
    <t>ZM3230</t>
  </si>
  <si>
    <t>IHS_LSK_329A</t>
  </si>
  <si>
    <t>JUSTIN KABWE</t>
  </si>
  <si>
    <t>ZM3288</t>
  </si>
  <si>
    <t>IHS_LSK_331A</t>
  </si>
  <si>
    <t>KAFUE ESTATE</t>
  </si>
  <si>
    <t>ZM3304</t>
  </si>
  <si>
    <t>IHS_LSK_332A</t>
  </si>
  <si>
    <t>MIKANGO</t>
  </si>
  <si>
    <t>LSA P404</t>
  </si>
  <si>
    <t>ZM3305</t>
  </si>
  <si>
    <t>IHS_LSK_333A</t>
  </si>
  <si>
    <t>KAFUE SUGAR</t>
  </si>
  <si>
    <t>T0165</t>
  </si>
  <si>
    <t>ZM3327</t>
  </si>
  <si>
    <t>IHS_LSK_334A</t>
  </si>
  <si>
    <t>MISISI</t>
  </si>
  <si>
    <t>ZM3328</t>
  </si>
  <si>
    <t>IHS_LSK_335A</t>
  </si>
  <si>
    <t>CITY CLOTHING MICRO</t>
  </si>
  <si>
    <t>ZM3329</t>
  </si>
  <si>
    <t>IHS_LSK_336A</t>
  </si>
  <si>
    <t>SUN SOFT MICRO</t>
  </si>
  <si>
    <t>ZM3330</t>
  </si>
  <si>
    <t>IHS_LSK_337A</t>
  </si>
  <si>
    <t>JOHN LAING MARKET</t>
  </si>
  <si>
    <t>ZM3331</t>
  </si>
  <si>
    <t>IHS_LSK_338A</t>
  </si>
  <si>
    <t>CHIBOLYA BASIC</t>
  </si>
  <si>
    <t>ZM3333</t>
  </si>
  <si>
    <t>IHS_LSK_340A</t>
  </si>
  <si>
    <t>NAMUNUNGA SCHOOL</t>
  </si>
  <si>
    <t>ZM3334</t>
  </si>
  <si>
    <t>IHS_LSK_341A</t>
  </si>
  <si>
    <t>DOWNTOWN MICRO</t>
  </si>
  <si>
    <t>ZM3335</t>
  </si>
  <si>
    <t>IHS_LSK_342A</t>
  </si>
  <si>
    <t>KAMWALA BASIC</t>
  </si>
  <si>
    <t>T0489</t>
  </si>
  <si>
    <t>ZM3347</t>
  </si>
  <si>
    <t>IHS_LSK_343A</t>
  </si>
  <si>
    <t>SHOPRITE MICRO</t>
  </si>
  <si>
    <t>ZM3369</t>
  </si>
  <si>
    <t>IHS_LSK_344A</t>
  </si>
  <si>
    <t>CHAINDA CLINIC</t>
  </si>
  <si>
    <t>T0509</t>
  </si>
  <si>
    <t>ZM3370</t>
  </si>
  <si>
    <t>IHS_LSK_345A</t>
  </si>
  <si>
    <t>CHILULU</t>
  </si>
  <si>
    <t>ZM3371</t>
  </si>
  <si>
    <t>IHS_LSK_346A</t>
  </si>
  <si>
    <t>KABANANA MARKET</t>
  </si>
  <si>
    <t>T0347</t>
  </si>
  <si>
    <t>ZM3372</t>
  </si>
  <si>
    <t>IHS_LSK_347A</t>
  </si>
  <si>
    <t>KANYAMA CLINIC</t>
  </si>
  <si>
    <t>T0344</t>
  </si>
  <si>
    <t>ZM3373</t>
  </si>
  <si>
    <t>IHS_LSK_348A</t>
  </si>
  <si>
    <t>UNZA VET</t>
  </si>
  <si>
    <t>T0405</t>
  </si>
  <si>
    <t>ZM3374</t>
  </si>
  <si>
    <t>IHS_LSK_349A</t>
  </si>
  <si>
    <t>DAR FARMS</t>
  </si>
  <si>
    <t>ZM3379</t>
  </si>
  <si>
    <t>IHS_LSK_350A</t>
  </si>
  <si>
    <t>SNOW WHITE</t>
  </si>
  <si>
    <t>T0280</t>
  </si>
  <si>
    <t>ZM3387</t>
  </si>
  <si>
    <t>IHS_LSK_351A</t>
  </si>
  <si>
    <t>RIDGEWAY EXCHANGE</t>
  </si>
  <si>
    <t>ZM3388</t>
  </si>
  <si>
    <t>IHS_LSK_352A</t>
  </si>
  <si>
    <t>KABULONGA GIRLS</t>
  </si>
  <si>
    <t>ZM3389</t>
  </si>
  <si>
    <t>IHS_LSK_353A</t>
  </si>
  <si>
    <t>KYINDU RANCH</t>
  </si>
  <si>
    <t>ZM3390</t>
  </si>
  <si>
    <t>IHS_LSK_354A</t>
  </si>
  <si>
    <t>ROMA EXCHANGE</t>
  </si>
  <si>
    <t>T0308</t>
  </si>
  <si>
    <t>ZM3391</t>
  </si>
  <si>
    <t>IHS_LSK_355A</t>
  </si>
  <si>
    <t>BONAVENTURE RELOCATION</t>
  </si>
  <si>
    <t xml:space="preserve">AirtelLiquid TelecomAir-link </t>
  </si>
  <si>
    <t>ZM3399</t>
  </si>
  <si>
    <t>IHS_LSK_356A</t>
  </si>
  <si>
    <t>LUSAKA WEST NEW</t>
  </si>
  <si>
    <t>T0493</t>
  </si>
  <si>
    <t>ZM3401</t>
  </si>
  <si>
    <t>IHS_LSK_357A</t>
  </si>
  <si>
    <t>COOPERATIVE COLLEGE</t>
  </si>
  <si>
    <t>ZM3402</t>
  </si>
  <si>
    <t>IHS_LSK_358A</t>
  </si>
  <si>
    <t>MTENDERE BUS STOP</t>
  </si>
  <si>
    <t>T0184</t>
  </si>
  <si>
    <t>ZM3430</t>
  </si>
  <si>
    <t>IHS_LSK_360A</t>
  </si>
  <si>
    <t>ngwerere cov. Improv. (ellensdale)</t>
  </si>
  <si>
    <t>T0435</t>
  </si>
  <si>
    <t>ZM3432</t>
  </si>
  <si>
    <t>IHS_LSK_361A</t>
  </si>
  <si>
    <t>SUNNINGDALE</t>
  </si>
  <si>
    <t>ZM3462</t>
  </si>
  <si>
    <t>IHS_LSK_362A</t>
  </si>
  <si>
    <t>SHIMABALA</t>
  </si>
  <si>
    <t>T0118</t>
  </si>
  <si>
    <t>ZM3517</t>
  </si>
  <si>
    <t>IHS_LSK_364A</t>
  </si>
  <si>
    <t xml:space="preserve">ST. ANNE-3-RLF (St. Anne Mbasela)   </t>
  </si>
  <si>
    <t>ZM3518</t>
  </si>
  <si>
    <t>IHS_LSK_365A</t>
  </si>
  <si>
    <t>SNOW WHITE-1-RLF   (Snow White SDA)</t>
  </si>
  <si>
    <t>ZM3519</t>
  </si>
  <si>
    <t>IHS_LSK_366A</t>
  </si>
  <si>
    <t>OLD KANYAMA-3-RLF   (Simoson Makeni)</t>
  </si>
  <si>
    <t>ZM3526</t>
  </si>
  <si>
    <t>IHS_LSK_368A</t>
  </si>
  <si>
    <t>CHILENJE SHOPRITE-3-RLF   (Arthur Wina)</t>
  </si>
  <si>
    <t>ZM3527</t>
  </si>
  <si>
    <t>IHS_LSK_369A</t>
  </si>
  <si>
    <t>CHAISA-1-RLF    (Chaisa Market)</t>
  </si>
  <si>
    <t>ZM3529</t>
  </si>
  <si>
    <t>IHS_LSK_370A</t>
  </si>
  <si>
    <t>CHAWAMA-3-RLF     (Chawama Basic Sch.)</t>
  </si>
  <si>
    <t>CP14</t>
  </si>
  <si>
    <t>T0167</t>
  </si>
  <si>
    <t>ZM3548</t>
  </si>
  <si>
    <t>IHS_LSK_371A</t>
  </si>
  <si>
    <t>MTENDERE-MKT-3-RLF (Trust Medical Hospital)</t>
  </si>
  <si>
    <t>T0402</t>
  </si>
  <si>
    <t>ZM3570</t>
  </si>
  <si>
    <t>IHS_LSK_372A</t>
  </si>
  <si>
    <t>MAPEPE</t>
  </si>
  <si>
    <t>T0501</t>
  </si>
  <si>
    <t>ZM3600</t>
  </si>
  <si>
    <t>IHS_LSK_373A</t>
  </si>
  <si>
    <t>BAOBAB</t>
  </si>
  <si>
    <t>T0147</t>
  </si>
  <si>
    <t>ZM3713</t>
  </si>
  <si>
    <t>IHS_LSK_374A</t>
  </si>
  <si>
    <t>Silver rest School (CHAINDA EXT COMPLEX)</t>
  </si>
  <si>
    <t xml:space="preserve">MTNAirtelAir-link </t>
  </si>
  <si>
    <t>T0343</t>
  </si>
  <si>
    <t>ZM3714</t>
  </si>
  <si>
    <t>IHS_LSK_375A</t>
  </si>
  <si>
    <t xml:space="preserve">MAKENI WATCH TOWER </t>
  </si>
  <si>
    <t>T0445</t>
  </si>
  <si>
    <t>ZM3716</t>
  </si>
  <si>
    <t>IHS_LSK_376A</t>
  </si>
  <si>
    <t>Kafue Coverage Improvement</t>
  </si>
  <si>
    <t>ZM3719</t>
  </si>
  <si>
    <t>IHS_LSK_377A</t>
  </si>
  <si>
    <t>Chelstone Extension</t>
  </si>
  <si>
    <t>T0446</t>
  </si>
  <si>
    <t>ZM3720</t>
  </si>
  <si>
    <t>IHS_LSK_378A</t>
  </si>
  <si>
    <t>Diplomatic Mission</t>
  </si>
  <si>
    <t>ZM3721</t>
  </si>
  <si>
    <t>IHS_LSK_379A</t>
  </si>
  <si>
    <t>ZM3722</t>
  </si>
  <si>
    <t>IHS_LSK_380A</t>
  </si>
  <si>
    <t>State Lodge Farms</t>
  </si>
  <si>
    <t>T0230</t>
  </si>
  <si>
    <t>ZM3723</t>
  </si>
  <si>
    <t>IHS_LSK_381A</t>
  </si>
  <si>
    <t>New Chalala</t>
  </si>
  <si>
    <t>ZM3724</t>
  </si>
  <si>
    <t>IHS_LSK_382A</t>
  </si>
  <si>
    <t>Makeni Farms</t>
  </si>
  <si>
    <t>T0529</t>
  </si>
  <si>
    <t>ZM3769</t>
  </si>
  <si>
    <t>IHS_LSK_383A</t>
  </si>
  <si>
    <t>KASENGA RESETTLEMENT</t>
  </si>
  <si>
    <t>ZM3772</t>
  </si>
  <si>
    <t>IHS_LSK_384A</t>
  </si>
  <si>
    <t>Shantumbu</t>
  </si>
  <si>
    <t>T0442</t>
  </si>
  <si>
    <t>ZM3892</t>
  </si>
  <si>
    <t>IHS_LSK_385A</t>
  </si>
  <si>
    <t>CHAINAMA</t>
  </si>
  <si>
    <t>ZM3893</t>
  </si>
  <si>
    <t>IHS_LSK_386A</t>
  </si>
  <si>
    <t>Chitemalesa-Nyauti</t>
  </si>
  <si>
    <t>DCDC-400AS2</t>
  </si>
  <si>
    <t>T0452</t>
  </si>
  <si>
    <t>ZM3898</t>
  </si>
  <si>
    <t>IHS_LSK_387A</t>
  </si>
  <si>
    <t>Olympia Extension1</t>
  </si>
  <si>
    <t>T0281</t>
  </si>
  <si>
    <t>ZM3985</t>
  </si>
  <si>
    <t>IHS_LSK_388A</t>
  </si>
  <si>
    <t xml:space="preserve">MAKENI SOUTH </t>
  </si>
  <si>
    <t>T0443</t>
  </si>
  <si>
    <t>ZM3986</t>
  </si>
  <si>
    <t>IHS_LSK_389A</t>
  </si>
  <si>
    <t>MAKENI EAST</t>
  </si>
  <si>
    <t>T0482</t>
  </si>
  <si>
    <t>ZM3988</t>
  </si>
  <si>
    <t>IHS_LSK_390A</t>
  </si>
  <si>
    <t>ALICK NKHATA - Ndeke House</t>
  </si>
  <si>
    <t>ZM3989</t>
  </si>
  <si>
    <t>IHS_LSK_391A</t>
  </si>
  <si>
    <t>ROMA NORTH</t>
  </si>
  <si>
    <t>T0236</t>
  </si>
  <si>
    <t>ZM3990</t>
  </si>
  <si>
    <t>IHS_LSK_392A</t>
  </si>
  <si>
    <t>KAMANGA</t>
  </si>
  <si>
    <t>ZM3991</t>
  </si>
  <si>
    <t>IHS_LSK_393A</t>
  </si>
  <si>
    <t>AVONDALE EAST</t>
  </si>
  <si>
    <t>T0541</t>
  </si>
  <si>
    <t>ZM3992</t>
  </si>
  <si>
    <t>IHS_LSK_394A</t>
  </si>
  <si>
    <t>AIRPORT ROAD</t>
  </si>
  <si>
    <t>ZM3993</t>
  </si>
  <si>
    <t>IHS_LSK_395A</t>
  </si>
  <si>
    <t>BARLASTONE</t>
  </si>
  <si>
    <t>T0218</t>
  </si>
  <si>
    <t>ZM3995</t>
  </si>
  <si>
    <t>IHS_LSK_396A</t>
  </si>
  <si>
    <t>SHORT HORN_2</t>
  </si>
  <si>
    <t>T0329</t>
  </si>
  <si>
    <t>ZM4000</t>
  </si>
  <si>
    <t>IHS_LSK_397A</t>
  </si>
  <si>
    <t>WOODLANDS MICRO</t>
  </si>
  <si>
    <t>MTNAirtelLusaka Radio</t>
  </si>
  <si>
    <t>T0175</t>
  </si>
  <si>
    <t>ZM6007</t>
  </si>
  <si>
    <t>IHS_LSK_398A</t>
  </si>
  <si>
    <t>Kapete</t>
  </si>
  <si>
    <t>ZM6008</t>
  </si>
  <si>
    <t>IHS_LSK_399A</t>
  </si>
  <si>
    <t>Nangwenya</t>
  </si>
  <si>
    <t>ZM6012</t>
  </si>
  <si>
    <t>IHS_LSK_400A</t>
  </si>
  <si>
    <t>LUKWIPA</t>
  </si>
  <si>
    <t>ZM6013</t>
  </si>
  <si>
    <t>IHS_LSK_401A</t>
  </si>
  <si>
    <t>Chinyunyu</t>
  </si>
  <si>
    <t>T0427</t>
  </si>
  <si>
    <t>ZM6047</t>
  </si>
  <si>
    <t>IHS_LSK_402A</t>
  </si>
  <si>
    <t>Mwambilia Village</t>
  </si>
  <si>
    <t>ZM6070</t>
  </si>
  <si>
    <t>IHS_LSK_403A</t>
  </si>
  <si>
    <t>Shimabala_Mapepe Area</t>
  </si>
  <si>
    <t>T0528</t>
  </si>
  <si>
    <t>ZM6081</t>
  </si>
  <si>
    <t>IHS_LSK_404A</t>
  </si>
  <si>
    <t>Kabanana South_1_Rlf</t>
  </si>
  <si>
    <t>T0473</t>
  </si>
  <si>
    <t>ZM6082</t>
  </si>
  <si>
    <t>IHS_LSK_405A</t>
  </si>
  <si>
    <t>Kanyama West_1_Rlf</t>
  </si>
  <si>
    <t>ZM6083</t>
  </si>
  <si>
    <t>IHS_LSK_406A</t>
  </si>
  <si>
    <t>Kanyama West 2 Rlf</t>
  </si>
  <si>
    <t>T0346</t>
  </si>
  <si>
    <t>ZM6146</t>
  </si>
  <si>
    <t>IHS_LSK_407A</t>
  </si>
  <si>
    <t>Mpango Basic School</t>
  </si>
  <si>
    <t>T0454</t>
  </si>
  <si>
    <t>ZM6181</t>
  </si>
  <si>
    <t>IHS_LSK_408A</t>
  </si>
  <si>
    <t>Unza Vet_1 Rlf</t>
  </si>
  <si>
    <t>ZM6187</t>
  </si>
  <si>
    <t>IHS_LSK_409A</t>
  </si>
  <si>
    <t>Matero East_2_Rlf</t>
  </si>
  <si>
    <t>ZM6192</t>
  </si>
  <si>
    <t>IHS_LSK_411A</t>
  </si>
  <si>
    <t>Roma_2_Rlf</t>
  </si>
  <si>
    <t>ZM6477</t>
  </si>
  <si>
    <t>IHS_LSK_412A</t>
  </si>
  <si>
    <t>KANYAMA WEST_3_Rlf</t>
  </si>
  <si>
    <t>T0487</t>
  </si>
  <si>
    <t>ZM6481</t>
  </si>
  <si>
    <t>IHS_LSK_413A</t>
  </si>
  <si>
    <t>KABWATA SERVICE_2_Rlf</t>
  </si>
  <si>
    <t>T0292</t>
  </si>
  <si>
    <t>ZM6482</t>
  </si>
  <si>
    <t>IHS_LSK_414A</t>
  </si>
  <si>
    <t>INTERLAND_3_Rlf</t>
  </si>
  <si>
    <t>ZM6489</t>
  </si>
  <si>
    <t>IHS_LSK_415A</t>
  </si>
  <si>
    <t>KAFUE_3_Rlf</t>
  </si>
  <si>
    <t>T0474</t>
  </si>
  <si>
    <t>ZM6496</t>
  </si>
  <si>
    <t>IHS_LSK_416A</t>
  </si>
  <si>
    <t>KAMWALA SOUTH-2 rlf</t>
  </si>
  <si>
    <t>T0488</t>
  </si>
  <si>
    <t>ZM6575</t>
  </si>
  <si>
    <t>IHS_LSK_417A</t>
  </si>
  <si>
    <t>Bokomo</t>
  </si>
  <si>
    <t>T0439</t>
  </si>
  <si>
    <t>ZM6577</t>
  </si>
  <si>
    <t>IHS_LSK_418A</t>
  </si>
  <si>
    <t>Lwiimba</t>
  </si>
  <si>
    <t>T0462</t>
  </si>
  <si>
    <t>ZM6619</t>
  </si>
  <si>
    <t>IHS_LSK_419A</t>
  </si>
  <si>
    <t>Adventure City</t>
  </si>
  <si>
    <t>LSA 42.3 VS 2J M/4</t>
  </si>
  <si>
    <t>T0438</t>
  </si>
  <si>
    <t>ZM6651</t>
  </si>
  <si>
    <t>IHS_LSK_420A</t>
  </si>
  <si>
    <t>Chalala 3G rlf</t>
  </si>
  <si>
    <t>ZM6659</t>
  </si>
  <si>
    <t>IHS_LSK_421A</t>
  </si>
  <si>
    <t>Chamba valley 3G</t>
  </si>
  <si>
    <t>ZM6714</t>
  </si>
  <si>
    <t>IHS_LSK_422A</t>
  </si>
  <si>
    <t xml:space="preserve">Freedom (Makeni south end 3G) </t>
  </si>
  <si>
    <t>ZM6751</t>
  </si>
  <si>
    <t>IHS_LSK_423A</t>
  </si>
  <si>
    <t>Unza</t>
  </si>
  <si>
    <t>T0447</t>
  </si>
  <si>
    <t>ZM6758</t>
  </si>
  <si>
    <t>IHS_LSK_424A</t>
  </si>
  <si>
    <t>New kasama Cov improv.</t>
  </si>
  <si>
    <t>ZM6764</t>
  </si>
  <si>
    <t>IHS_LSK_425A</t>
  </si>
  <si>
    <t>Kamwala south rlf</t>
  </si>
  <si>
    <t>T0475</t>
  </si>
  <si>
    <t>ZM6765</t>
  </si>
  <si>
    <t>IHS_LSK_426A</t>
  </si>
  <si>
    <t>Makeni Ecumenical Centre</t>
  </si>
  <si>
    <t>ZM6767</t>
  </si>
  <si>
    <t>IHS_LSK_427A</t>
  </si>
  <si>
    <t>Ngwerere East</t>
  </si>
  <si>
    <t>T0437</t>
  </si>
  <si>
    <t>ZM6778</t>
  </si>
  <si>
    <t>IHS_LSK_428A</t>
  </si>
  <si>
    <t>Gray Zulu makeni  (Makeni 3G )</t>
  </si>
  <si>
    <t>ZM6779</t>
  </si>
  <si>
    <t>IHS_LSK_429A</t>
  </si>
  <si>
    <t>Waterworks (Makeni south 3G rlf )</t>
  </si>
  <si>
    <t>T0519</t>
  </si>
  <si>
    <t>ZM6780</t>
  </si>
  <si>
    <t>IHS_LSK_430A</t>
  </si>
  <si>
    <t>Nampundwe 3G</t>
  </si>
  <si>
    <t>ZM6834</t>
  </si>
  <si>
    <t>IHS_LSK_431A</t>
  </si>
  <si>
    <t>Foxdale Residential - Coverage</t>
  </si>
  <si>
    <t>T0436</t>
  </si>
  <si>
    <t>ZM6835</t>
  </si>
  <si>
    <t>IHS_LSK_432A</t>
  </si>
  <si>
    <t>Roma Exchange 3 rlf</t>
  </si>
  <si>
    <t>New Way</t>
  </si>
  <si>
    <t>ZM6848</t>
  </si>
  <si>
    <t>IHS_LSK_433A</t>
  </si>
  <si>
    <t>Garden Motel/Kanyama Area</t>
  </si>
  <si>
    <t>T0440</t>
  </si>
  <si>
    <t>IHS_LSK_434A</t>
  </si>
  <si>
    <t>Meanwood Ibex</t>
  </si>
  <si>
    <t>ZM6655</t>
  </si>
  <si>
    <t>ZM6887</t>
  </si>
  <si>
    <t>IHS_LSK_435A</t>
  </si>
  <si>
    <t>Sheki Sheki Road</t>
  </si>
  <si>
    <t>MTNAirtelINQLiquid TelecomSmartnet</t>
  </si>
  <si>
    <t>T0498</t>
  </si>
  <si>
    <t>ZM6961</t>
  </si>
  <si>
    <t>IHS_LSK_436A</t>
  </si>
  <si>
    <t>Salama</t>
  </si>
  <si>
    <t>T0491</t>
  </si>
  <si>
    <t>ZM0291</t>
  </si>
  <si>
    <t>IHS_LSK_437A</t>
  </si>
  <si>
    <t>G-Greens</t>
  </si>
  <si>
    <t>T0505</t>
  </si>
  <si>
    <t>ZM0135</t>
  </si>
  <si>
    <t>IHS_LSK_439A</t>
  </si>
  <si>
    <t>TEN MILES WEST</t>
  </si>
  <si>
    <t>T0500</t>
  </si>
  <si>
    <t>ZM0157</t>
  </si>
  <si>
    <t>IHS_LSK_440A</t>
  </si>
  <si>
    <t>Vorna Valley</t>
  </si>
  <si>
    <t>T0508</t>
  </si>
  <si>
    <t>ZM0294</t>
  </si>
  <si>
    <t>IHS_LSK_441A</t>
  </si>
  <si>
    <t>Bonanza</t>
  </si>
  <si>
    <t>T0246</t>
  </si>
  <si>
    <t>ZM0364</t>
  </si>
  <si>
    <t>IHS_LSK_444A</t>
  </si>
  <si>
    <t>Woodlands Stadium</t>
  </si>
  <si>
    <t>ZM0365</t>
  </si>
  <si>
    <t>IHS_LSK_445A</t>
  </si>
  <si>
    <t>Roma Park</t>
  </si>
  <si>
    <t>ZM0369</t>
  </si>
  <si>
    <t>IHS_LSK_446A</t>
  </si>
  <si>
    <t>Chelston Catholic Church</t>
  </si>
  <si>
    <t>T0543</t>
  </si>
  <si>
    <t>ZM0371</t>
  </si>
  <si>
    <t>IHS_LSK_447A</t>
  </si>
  <si>
    <t>Government Farms (Nelson Mandela)</t>
  </si>
  <si>
    <t>ZM0439</t>
  </si>
  <si>
    <t>IHS_LSK_448A</t>
  </si>
  <si>
    <t>PHI</t>
  </si>
  <si>
    <t>T0556</t>
  </si>
  <si>
    <t>ZM0440</t>
  </si>
  <si>
    <t>IHS_LSK_449A</t>
  </si>
  <si>
    <t>Garden Park</t>
  </si>
  <si>
    <t>ZM0443</t>
  </si>
  <si>
    <t>IHS_LSK_450A</t>
  </si>
  <si>
    <t>Shalom School (Mpondamali)</t>
  </si>
  <si>
    <t>ZM0447</t>
  </si>
  <si>
    <t>IHS_LSK_451A</t>
  </si>
  <si>
    <t>Libala South</t>
  </si>
  <si>
    <t>ZM0451</t>
  </si>
  <si>
    <t>IHS_LSK_452A</t>
  </si>
  <si>
    <t>Longacres</t>
  </si>
  <si>
    <t>ZM0453</t>
  </si>
  <si>
    <t>IHS_LSK_453A</t>
  </si>
  <si>
    <t>ETG</t>
  </si>
  <si>
    <t>ZM0457</t>
  </si>
  <si>
    <t>IHS_LSK_454A</t>
  </si>
  <si>
    <t>Dream Valley</t>
  </si>
  <si>
    <t>ZM0458</t>
  </si>
  <si>
    <t>IHS_LSK_455A</t>
  </si>
  <si>
    <t>Kwamwena Phase 3</t>
  </si>
  <si>
    <t>ZM0459</t>
  </si>
  <si>
    <t>IHS_LSK_456A</t>
  </si>
  <si>
    <t>Chongwe District Hospital</t>
  </si>
  <si>
    <t>ZM0462</t>
  </si>
  <si>
    <t>IHS_LSK_457A</t>
  </si>
  <si>
    <t>KK International Airport</t>
  </si>
  <si>
    <t>ZM0465</t>
  </si>
  <si>
    <t>IHS_LSK_458A</t>
  </si>
  <si>
    <t>Beit Cure</t>
  </si>
  <si>
    <t>ZM0478</t>
  </si>
  <si>
    <t>IHS_LSK_459A</t>
  </si>
  <si>
    <t>Barn Motel</t>
  </si>
  <si>
    <t>ZM0548</t>
  </si>
  <si>
    <t>IHS_LSK_460A</t>
  </si>
  <si>
    <t>Helen kaunda</t>
  </si>
  <si>
    <t>ZM0549</t>
  </si>
  <si>
    <t>IHS_LSK_461A</t>
  </si>
  <si>
    <t>Chikubabe Jack (Greg Lungu)</t>
  </si>
  <si>
    <t>ZM0551</t>
  </si>
  <si>
    <t>IHS_LSK_462A</t>
  </si>
  <si>
    <t>Chipichipi</t>
  </si>
  <si>
    <t>ZM0552</t>
  </si>
  <si>
    <t>IHS_LSK_463A</t>
  </si>
  <si>
    <t>St. Theresa Chainda</t>
  </si>
  <si>
    <t>ZM0553</t>
  </si>
  <si>
    <t>IHS_LSK_464A</t>
  </si>
  <si>
    <t>Nkoloma Stadium</t>
  </si>
  <si>
    <t>ZM0555</t>
  </si>
  <si>
    <t>IHS_LSK_465A</t>
  </si>
  <si>
    <t>Kafue Green Valley</t>
  </si>
  <si>
    <t>ZM0557</t>
  </si>
  <si>
    <t>IHS_LSK_466A</t>
  </si>
  <si>
    <t>Mai Chola</t>
  </si>
  <si>
    <t>ZM0558</t>
  </si>
  <si>
    <t>IHS_LSK_467A</t>
  </si>
  <si>
    <t>Matero St. Monicas (Matero St. Marys)</t>
  </si>
  <si>
    <t>ZM0565</t>
  </si>
  <si>
    <t>IHS_LSK_469A</t>
  </si>
  <si>
    <t>Mtendere West</t>
  </si>
  <si>
    <t>ZM0566</t>
  </si>
  <si>
    <t>IHS_LSK_470A</t>
  </si>
  <si>
    <t>Kasangula Petroda</t>
  </si>
  <si>
    <t>ZM0567</t>
  </si>
  <si>
    <t>IHS_LSK_471A</t>
  </si>
  <si>
    <t>Katima Mulilo Road</t>
  </si>
  <si>
    <t>Emmerson</t>
  </si>
  <si>
    <t>ZM0568</t>
  </si>
  <si>
    <t>IHS_LSK_472A</t>
  </si>
  <si>
    <t>Clema Kanyama</t>
  </si>
  <si>
    <t>ZM0569</t>
  </si>
  <si>
    <t>IHS_LSK_473A</t>
  </si>
  <si>
    <t>Chawama Railway</t>
  </si>
  <si>
    <t>ZM0570</t>
  </si>
  <si>
    <t>IHS_LSK_474A</t>
  </si>
  <si>
    <t>kwa banda masauko</t>
  </si>
  <si>
    <t>ZM0530</t>
  </si>
  <si>
    <t>IHS_LSK_475A</t>
  </si>
  <si>
    <t>Mikango West</t>
  </si>
  <si>
    <t>ZM1478</t>
  </si>
  <si>
    <t>IHS_LSK_478A</t>
  </si>
  <si>
    <t>PTC</t>
  </si>
  <si>
    <t>ZM1479</t>
  </si>
  <si>
    <t>IHS_LSK_479A</t>
  </si>
  <si>
    <t>Lusoke</t>
  </si>
  <si>
    <t>ZM1487</t>
  </si>
  <si>
    <t>IHS_LSK_480A</t>
  </si>
  <si>
    <t>Kafue Bata Site &amp; Service</t>
  </si>
  <si>
    <t>ZM1394</t>
  </si>
  <si>
    <t>IHS_LSK_481A</t>
  </si>
  <si>
    <t>Mwalubemba</t>
  </si>
  <si>
    <t>ICC330-H1-C2</t>
  </si>
  <si>
    <t>ZM1399</t>
  </si>
  <si>
    <t>IHS_LSK_482A</t>
  </si>
  <si>
    <t>Mikango Sec. School</t>
  </si>
  <si>
    <t>ZM1372</t>
  </si>
  <si>
    <t>IHS_LSK_483A</t>
  </si>
  <si>
    <t>Shibuyunji Basic School</t>
  </si>
  <si>
    <t>Shibuyunji</t>
  </si>
  <si>
    <t>ZM1395</t>
  </si>
  <si>
    <t>IHS_LSK_484A</t>
  </si>
  <si>
    <t>Chilyabale Primary School</t>
  </si>
  <si>
    <t>ZM1397</t>
  </si>
  <si>
    <t>IHS_LSK_485A</t>
  </si>
  <si>
    <t>Chanyanya RHC</t>
  </si>
  <si>
    <t>ZM1564</t>
  </si>
  <si>
    <t>IHS_LSK_486A</t>
  </si>
  <si>
    <t>Chikuli Primary School</t>
  </si>
  <si>
    <t>T3072</t>
  </si>
  <si>
    <t>IHS_LUP_001M</t>
  </si>
  <si>
    <t>Mansa main</t>
  </si>
  <si>
    <t xml:space="preserve">Northern </t>
  </si>
  <si>
    <t>LUAPULA</t>
  </si>
  <si>
    <t>MANSA</t>
  </si>
  <si>
    <t>Peter Choongo</t>
  </si>
  <si>
    <t>Emmanuel Mulayi</t>
  </si>
  <si>
    <t>Flavian Mazhambi</t>
  </si>
  <si>
    <t>sumsung</t>
  </si>
  <si>
    <t>T1171</t>
  </si>
  <si>
    <t>collected and already in central warehouse</t>
  </si>
  <si>
    <t>T3376</t>
  </si>
  <si>
    <t>IHS_LUP_002M</t>
  </si>
  <si>
    <t>Mansa South</t>
  </si>
  <si>
    <t>ZM6777</t>
  </si>
  <si>
    <t>Reused at Lengwe</t>
  </si>
  <si>
    <t>T3227</t>
  </si>
  <si>
    <t>IHS_LUP_003M</t>
  </si>
  <si>
    <t>Senama</t>
  </si>
  <si>
    <t>ZM0426</t>
  </si>
  <si>
    <t>T3308</t>
  </si>
  <si>
    <t>IHS_LUP_004M</t>
  </si>
  <si>
    <t>Mutende  2</t>
  </si>
  <si>
    <t>T3373</t>
  </si>
  <si>
    <t>IHS_LUP_005M</t>
  </si>
  <si>
    <t>Fimpulu</t>
  </si>
  <si>
    <t>Peter Sinkala</t>
  </si>
  <si>
    <t>T3109</t>
  </si>
  <si>
    <t>IHS_LUP_006M</t>
  </si>
  <si>
    <t>Mansa ZNS</t>
  </si>
  <si>
    <t>T3113</t>
  </si>
  <si>
    <t>IHS_LUP_007M</t>
  </si>
  <si>
    <t>Mufuma</t>
  </si>
  <si>
    <t>SAMFYA</t>
  </si>
  <si>
    <t>ZM3819</t>
  </si>
  <si>
    <t>still on site</t>
  </si>
  <si>
    <t>T3292</t>
  </si>
  <si>
    <t>IHS_LUP_008M</t>
  </si>
  <si>
    <t>Kabelenge</t>
  </si>
  <si>
    <t>ET</t>
  </si>
  <si>
    <t>GU51798V</t>
  </si>
  <si>
    <t>T3135</t>
  </si>
  <si>
    <t>IHS_LUP_009M</t>
  </si>
  <si>
    <t>Chisunka BB</t>
  </si>
  <si>
    <t>LSC 128S2</t>
  </si>
  <si>
    <t xml:space="preserve">Powercube </t>
  </si>
  <si>
    <t>ZM3820</t>
  </si>
  <si>
    <t>T3119</t>
  </si>
  <si>
    <t>IHS_LUP_010M</t>
  </si>
  <si>
    <t>Musonda Falls</t>
  </si>
  <si>
    <t>GL-PM-C1000-15-3P-7320</t>
  </si>
  <si>
    <t>ECP-28-1L/1</t>
  </si>
  <si>
    <t>ZM3810</t>
  </si>
  <si>
    <t>T3074</t>
  </si>
  <si>
    <t>IHS_LUP_011M</t>
  </si>
  <si>
    <t>Samfya</t>
  </si>
  <si>
    <t>T3131</t>
  </si>
  <si>
    <t>IHS_LUP_012M</t>
  </si>
  <si>
    <t>Bululu BB</t>
  </si>
  <si>
    <t>NORTHERN</t>
  </si>
  <si>
    <t>LUWINGU</t>
  </si>
  <si>
    <t>GU51794</t>
  </si>
  <si>
    <t>T3239</t>
  </si>
  <si>
    <t>IHS_LUP_013M</t>
  </si>
  <si>
    <t>Mambilima</t>
  </si>
  <si>
    <t>MWENSE</t>
  </si>
  <si>
    <t>36 KW ICC330-HA1-C10</t>
  </si>
  <si>
    <t>T3146</t>
  </si>
  <si>
    <t>IHS_LUP_014M</t>
  </si>
  <si>
    <t>Mukabi</t>
  </si>
  <si>
    <t>CodexH CX RF HP48-4KW</t>
  </si>
  <si>
    <t>T3073</t>
  </si>
  <si>
    <t>IHS_LUP_015M</t>
  </si>
  <si>
    <t>Mwanse</t>
  </si>
  <si>
    <t>PRO185 C/4</t>
  </si>
  <si>
    <t>T3136</t>
  </si>
  <si>
    <t>IHS_LUP_016M</t>
  </si>
  <si>
    <t>Diamond S</t>
  </si>
  <si>
    <t>GV51794V</t>
  </si>
  <si>
    <t>T3143</t>
  </si>
  <si>
    <t>IHS_LUP_017M</t>
  </si>
  <si>
    <t>Lukwesa</t>
  </si>
  <si>
    <t>Danny  Masumba</t>
  </si>
  <si>
    <t xml:space="preserve">Stanley Bwalya </t>
  </si>
  <si>
    <t>ZM3816</t>
  </si>
  <si>
    <t>stolen</t>
  </si>
  <si>
    <t>T3139</t>
  </si>
  <si>
    <t>IHS_LUP_018M</t>
  </si>
  <si>
    <t>Kapala</t>
  </si>
  <si>
    <t>collected still at regional office</t>
  </si>
  <si>
    <t>T3134</t>
  </si>
  <si>
    <t>IHS_LUP_019M</t>
  </si>
  <si>
    <t>Chinyanta BB</t>
  </si>
  <si>
    <t>KAWAMBWA</t>
  </si>
  <si>
    <t>T3151</t>
  </si>
  <si>
    <t>IHS_LUP_020M</t>
  </si>
  <si>
    <t>Ntumba Chushi</t>
  </si>
  <si>
    <t>T3104</t>
  </si>
  <si>
    <t>IHS_LUP_021M</t>
  </si>
  <si>
    <t>Kazembe</t>
  </si>
  <si>
    <t>ZM6578</t>
  </si>
  <si>
    <t>T3071</t>
  </si>
  <si>
    <t>IHS_LUP_022M</t>
  </si>
  <si>
    <t xml:space="preserve">Kawambwa  </t>
  </si>
  <si>
    <t>T3144</t>
  </si>
  <si>
    <t>IHS_LUP_023M</t>
  </si>
  <si>
    <t>Mbereshi</t>
  </si>
  <si>
    <t>T3249</t>
  </si>
  <si>
    <t>IHS_LUP_024M</t>
  </si>
  <si>
    <t>Kawambwa Tea Company</t>
  </si>
  <si>
    <t>T3153</t>
  </si>
  <si>
    <t>IHS_LUP_025M</t>
  </si>
  <si>
    <t>Tabita</t>
  </si>
  <si>
    <t>NCHELENGE</t>
  </si>
  <si>
    <t xml:space="preserve">Lazarous kupa Mutamali </t>
  </si>
  <si>
    <t>T3021</t>
  </si>
  <si>
    <t>IHS_LUP_026M</t>
  </si>
  <si>
    <t>Nchelenge</t>
  </si>
  <si>
    <t>GV51790R</t>
  </si>
  <si>
    <t>SAP 40H J6/4</t>
  </si>
  <si>
    <t>T3409</t>
  </si>
  <si>
    <t>IHS_LUP_027M</t>
  </si>
  <si>
    <t>MANSA EXT</t>
  </si>
  <si>
    <t>ZM6955</t>
  </si>
  <si>
    <t>T3484</t>
  </si>
  <si>
    <t>IHS_LUP_028M</t>
  </si>
  <si>
    <t>Bahati</t>
  </si>
  <si>
    <t>T3555</t>
  </si>
  <si>
    <t>IHS_LUP_029M</t>
  </si>
  <si>
    <t xml:space="preserve">Mantapala </t>
  </si>
  <si>
    <t>ZM0340</t>
  </si>
  <si>
    <t>ZM0174</t>
  </si>
  <si>
    <t>IHS_LUP_201A</t>
  </si>
  <si>
    <t>Chembe</t>
  </si>
  <si>
    <t>Mansa</t>
  </si>
  <si>
    <t>T3230</t>
  </si>
  <si>
    <t>ZM0176</t>
  </si>
  <si>
    <t>IHS_LUP_202A</t>
  </si>
  <si>
    <t>Chienge</t>
  </si>
  <si>
    <t>Chiengi</t>
  </si>
  <si>
    <t>T3222</t>
  </si>
  <si>
    <t>ZM0178</t>
  </si>
  <si>
    <t>IHS_LUP_203A</t>
  </si>
  <si>
    <t>Chilubi Island</t>
  </si>
  <si>
    <t>T3220</t>
  </si>
  <si>
    <t>ZM0183</t>
  </si>
  <si>
    <t>IHS_LUP_204A</t>
  </si>
  <si>
    <t>Kaputa</t>
  </si>
  <si>
    <t>ZM0186</t>
  </si>
  <si>
    <t>IHS_LUP_205A</t>
  </si>
  <si>
    <t>Kawambwa</t>
  </si>
  <si>
    <t>ZM0194</t>
  </si>
  <si>
    <t>IHS_LUP_206A</t>
  </si>
  <si>
    <t>ZM0199</t>
  </si>
  <si>
    <t>IHS_LUP_207A</t>
  </si>
  <si>
    <t>Mwense</t>
  </si>
  <si>
    <t>ZM0202</t>
  </si>
  <si>
    <t>IHS_LUP_208A</t>
  </si>
  <si>
    <t>T3556</t>
  </si>
  <si>
    <t>ZM0240</t>
  </si>
  <si>
    <t>IHS_LUP_209A</t>
  </si>
  <si>
    <t>Lubwe</t>
  </si>
  <si>
    <t xml:space="preserve"> -</t>
  </si>
  <si>
    <t>T3253</t>
  </si>
  <si>
    <t>ZM0262</t>
  </si>
  <si>
    <t>IHS_LUP_210A</t>
  </si>
  <si>
    <t>Mununga</t>
  </si>
  <si>
    <t>T3313</t>
  </si>
  <si>
    <t>ZM0265</t>
  </si>
  <si>
    <t>IHS_LUP_211A</t>
  </si>
  <si>
    <t>Kazembe (Mwansabombwe)</t>
  </si>
  <si>
    <t>ZM0428</t>
  </si>
  <si>
    <t>IHS_LUP_212A</t>
  </si>
  <si>
    <t>Kampampi</t>
  </si>
  <si>
    <t>T3466</t>
  </si>
  <si>
    <t>ZM0661</t>
  </si>
  <si>
    <t>IHS_LUP_213A</t>
  </si>
  <si>
    <t>Milenge</t>
  </si>
  <si>
    <t>T3221</t>
  </si>
  <si>
    <t>ZM0738</t>
  </si>
  <si>
    <t>IHS_LUP_214A</t>
  </si>
  <si>
    <t xml:space="preserve">Munchini </t>
  </si>
  <si>
    <t>ZM0739</t>
  </si>
  <si>
    <t>IHS_LUP_215A</t>
  </si>
  <si>
    <t xml:space="preserve">Kabengele </t>
  </si>
  <si>
    <t>ZM0740</t>
  </si>
  <si>
    <t>IHS_LUP_216A</t>
  </si>
  <si>
    <t>D.Chipemba (Chibalashi)</t>
  </si>
  <si>
    <t>ZM0741</t>
  </si>
  <si>
    <t>IHS_LUP_217A</t>
  </si>
  <si>
    <t xml:space="preserve">Mumba </t>
  </si>
  <si>
    <t>Luwingu</t>
  </si>
  <si>
    <t>ZM0747</t>
  </si>
  <si>
    <t>IHS_LUP_218A</t>
  </si>
  <si>
    <t>Mwewa</t>
  </si>
  <si>
    <t>ZM0748</t>
  </si>
  <si>
    <t>IHS_LUP_219A</t>
  </si>
  <si>
    <t>Kabuta</t>
  </si>
  <si>
    <t>T3293</t>
  </si>
  <si>
    <t>ZM0840</t>
  </si>
  <si>
    <t>IHS_LUP_220A</t>
  </si>
  <si>
    <t>Chakopo</t>
  </si>
  <si>
    <t>T3375</t>
  </si>
  <si>
    <t>ZM1266</t>
  </si>
  <si>
    <t>IHS_LUP_221A</t>
  </si>
  <si>
    <t>Kalisa</t>
  </si>
  <si>
    <t>ZM3038</t>
  </si>
  <si>
    <t>IHS_LUP_222A</t>
  </si>
  <si>
    <t>Mutende</t>
  </si>
  <si>
    <t>ZM3368</t>
  </si>
  <si>
    <t>IHS_LUP_223A</t>
  </si>
  <si>
    <t xml:space="preserve">Kanyangala </t>
  </si>
  <si>
    <t>ZM3426</t>
  </si>
  <si>
    <t>IHS_LUP_224A</t>
  </si>
  <si>
    <t>Ntoto</t>
  </si>
  <si>
    <t>Network Power</t>
  </si>
  <si>
    <t>192/80</t>
  </si>
  <si>
    <t>T3319</t>
  </si>
  <si>
    <t>ZM3809</t>
  </si>
  <si>
    <t>IHS_LUP_225A</t>
  </si>
  <si>
    <t>Musangu (KAMPALA)</t>
  </si>
  <si>
    <t>T3461</t>
  </si>
  <si>
    <t>ZM3811</t>
  </si>
  <si>
    <t>IHS_LUP_227A</t>
  </si>
  <si>
    <t>MANSA ZNS</t>
  </si>
  <si>
    <t>ZM3812</t>
  </si>
  <si>
    <t>IHS_LUP_228A</t>
  </si>
  <si>
    <t>Kanyembo (Tabita)</t>
  </si>
  <si>
    <t xml:space="preserve">Yanmar </t>
  </si>
  <si>
    <t>ZM3814</t>
  </si>
  <si>
    <t>IHS_LUP_230A</t>
  </si>
  <si>
    <t>Chinyanta</t>
  </si>
  <si>
    <t>ZM3815</t>
  </si>
  <si>
    <t>IHS_LUP_231A</t>
  </si>
  <si>
    <t>ZM3817</t>
  </si>
  <si>
    <t>IHS_LUP_232A</t>
  </si>
  <si>
    <t>Bululu</t>
  </si>
  <si>
    <t>Collected - And re-used at Kasuba</t>
  </si>
  <si>
    <t>ZM3848</t>
  </si>
  <si>
    <t>IHS_LUP_233A</t>
  </si>
  <si>
    <t>Twingi</t>
  </si>
  <si>
    <t>T3505</t>
  </si>
  <si>
    <t>ZM3849</t>
  </si>
  <si>
    <t>IHS_LUP_234A</t>
  </si>
  <si>
    <t>Kasanka</t>
  </si>
  <si>
    <t>ZM3872</t>
  </si>
  <si>
    <t>IHS_LUP_235A</t>
  </si>
  <si>
    <t>Mulundu</t>
  </si>
  <si>
    <t>ZM3974</t>
  </si>
  <si>
    <t>IHS_LUP_236A</t>
  </si>
  <si>
    <t>MUTENDE-2_RLF</t>
  </si>
  <si>
    <t>ZM6019</t>
  </si>
  <si>
    <t>IHS_LUP_237A</t>
  </si>
  <si>
    <t>Kasongole</t>
  </si>
  <si>
    <t>400/80</t>
  </si>
  <si>
    <t>T3498</t>
  </si>
  <si>
    <t>ZM6021</t>
  </si>
  <si>
    <t>IHS_LUP_238A</t>
  </si>
  <si>
    <t>Chipili North</t>
  </si>
  <si>
    <t>T3479</t>
  </si>
  <si>
    <t>ZM6041</t>
  </si>
  <si>
    <t>IHS_LUP_239A</t>
  </si>
  <si>
    <t>Chibote Mission</t>
  </si>
  <si>
    <t>FlexMax</t>
  </si>
  <si>
    <t>T3508</t>
  </si>
  <si>
    <t>ZM6053</t>
  </si>
  <si>
    <t>IHS_LUP_240A</t>
  </si>
  <si>
    <t>Kasuba</t>
  </si>
  <si>
    <t>120/80</t>
  </si>
  <si>
    <t>ZM6056</t>
  </si>
  <si>
    <t>IHS_LUP_241A</t>
  </si>
  <si>
    <t>Kasaba Mission</t>
  </si>
  <si>
    <t>ZM6087</t>
  </si>
  <si>
    <t>IHS_LUP_242A</t>
  </si>
  <si>
    <t>Chembe Repeater</t>
  </si>
  <si>
    <t>ZM6089</t>
  </si>
  <si>
    <t>IHS_LUP_243A</t>
  </si>
  <si>
    <t>Mansa Rp</t>
  </si>
  <si>
    <t>ZM6133</t>
  </si>
  <si>
    <t>IHS_LUP_244A</t>
  </si>
  <si>
    <t>KASONGOLE_Museshya</t>
  </si>
  <si>
    <t>T3497</t>
  </si>
  <si>
    <t>ZM6134</t>
  </si>
  <si>
    <t>IHS_LUP_245A</t>
  </si>
  <si>
    <t>Nkoshya</t>
  </si>
  <si>
    <t>TAL 040 F J 6s/4</t>
  </si>
  <si>
    <t>T3496</t>
  </si>
  <si>
    <t>ZM6139</t>
  </si>
  <si>
    <t>IHS_LUP_246A</t>
  </si>
  <si>
    <t>Chiengi Rp(Nyamwana [Mwinilunga - Kabompo Rd])</t>
  </si>
  <si>
    <t>ZM6164</t>
  </si>
  <si>
    <t>IHS_LUP_247A</t>
  </si>
  <si>
    <t>Mporokoso 2_1</t>
  </si>
  <si>
    <t>ZM6170</t>
  </si>
  <si>
    <t>IHS_LUP_248A</t>
  </si>
  <si>
    <t>BHART_AIRTEL024</t>
  </si>
  <si>
    <t>ZM6199</t>
  </si>
  <si>
    <t>IHS_LUP_249A</t>
  </si>
  <si>
    <t>Milenge Rp1</t>
  </si>
  <si>
    <t>T3525</t>
  </si>
  <si>
    <t>ZM6200</t>
  </si>
  <si>
    <t>IHS_LUP_250A</t>
  </si>
  <si>
    <t>Milenge Rp2</t>
  </si>
  <si>
    <t>ZM6313</t>
  </si>
  <si>
    <t>IHS_LUP_251A</t>
  </si>
  <si>
    <t>Mushota [Landmark: Catholic Mission/House]</t>
  </si>
  <si>
    <t>T3374</t>
  </si>
  <si>
    <t>ZM6322</t>
  </si>
  <si>
    <t>IHS_LUP_252A</t>
  </si>
  <si>
    <t>Chinsanka (Kanyense Village)</t>
  </si>
  <si>
    <t>T3480</t>
  </si>
  <si>
    <t>ZM6383</t>
  </si>
  <si>
    <t>IHS_LUP_253A</t>
  </si>
  <si>
    <t>Lengwe [7km for Kawambwa Tea Estate]</t>
  </si>
  <si>
    <t>ZM6389</t>
  </si>
  <si>
    <t>IHS_LUP_256A</t>
  </si>
  <si>
    <t>Mambilima Falls - Mulundu</t>
  </si>
  <si>
    <t>ZM6450</t>
  </si>
  <si>
    <t>IHS_LUP_257A</t>
  </si>
  <si>
    <t>Kashiba Village</t>
  </si>
  <si>
    <t>T3444</t>
  </si>
  <si>
    <t>ZM6572</t>
  </si>
  <si>
    <t>IHS_LUP_258A</t>
  </si>
  <si>
    <t>Mumanse</t>
  </si>
  <si>
    <t>ZM6573</t>
  </si>
  <si>
    <t>IHS_LUP_259A</t>
  </si>
  <si>
    <t>Milambo (wrong Milenge2)</t>
  </si>
  <si>
    <t>80 /120</t>
  </si>
  <si>
    <t>ZM0285</t>
  </si>
  <si>
    <t>IHS_LUP_260A</t>
  </si>
  <si>
    <t>LUPIYA BOARDER</t>
  </si>
  <si>
    <t>ZM0167</t>
  </si>
  <si>
    <t>IHS_LUP_261A</t>
  </si>
  <si>
    <t>MANSA SUGAR</t>
  </si>
  <si>
    <t>T3553</t>
  </si>
  <si>
    <t>ZM0247</t>
  </si>
  <si>
    <t>IHS_LUP_262A</t>
  </si>
  <si>
    <t>MUSAILA</t>
  </si>
  <si>
    <t>T3566</t>
  </si>
  <si>
    <t>ZM0560</t>
  </si>
  <si>
    <t>IHS_LUP_263A</t>
  </si>
  <si>
    <t>Kashikishi</t>
  </si>
  <si>
    <t>ZM1507</t>
  </si>
  <si>
    <t>IHS_LUP_264A</t>
  </si>
  <si>
    <t>Spark UCZ ST. Peter</t>
  </si>
  <si>
    <t>Northern</t>
  </si>
  <si>
    <t>ZM1508</t>
  </si>
  <si>
    <t>IHS_LUP_265A</t>
  </si>
  <si>
    <t>Musenga</t>
  </si>
  <si>
    <t>ZM1405</t>
  </si>
  <si>
    <t>IHS_LUP_266A</t>
  </si>
  <si>
    <t>Maiteneke</t>
  </si>
  <si>
    <t>ZM0949</t>
  </si>
  <si>
    <t>IHS_LUP_267A</t>
  </si>
  <si>
    <t>Mundubi sec sch</t>
  </si>
  <si>
    <t>Luapula</t>
  </si>
  <si>
    <t>Chifunabuli</t>
  </si>
  <si>
    <t>ZM1555</t>
  </si>
  <si>
    <t>IHS_LUP_269A</t>
  </si>
  <si>
    <t>Kawambwa Tea Estate</t>
  </si>
  <si>
    <t>ZM1361</t>
  </si>
  <si>
    <t>IHS_LUP_270A</t>
  </si>
  <si>
    <t>Muwanguni Sec sch</t>
  </si>
  <si>
    <t>ZM1338</t>
  </si>
  <si>
    <t>IHS_LUP_271A</t>
  </si>
  <si>
    <t>Lubunda Basic School</t>
  </si>
  <si>
    <t>ZM1346</t>
  </si>
  <si>
    <t>IHS_LUP_272A</t>
  </si>
  <si>
    <t>Munsa secondary school</t>
  </si>
  <si>
    <t>ZM1360</t>
  </si>
  <si>
    <t>IHS_LUP_273A</t>
  </si>
  <si>
    <t>Katanshya sec sch</t>
  </si>
  <si>
    <t>ZM0984</t>
  </si>
  <si>
    <t>IHS_LUP_274A</t>
  </si>
  <si>
    <t>Chisenga Islands</t>
  </si>
  <si>
    <t>ZM1335</t>
  </si>
  <si>
    <t>IHS_LUP_275A</t>
  </si>
  <si>
    <t>Kalobwa Sec Sch</t>
  </si>
  <si>
    <t>ZM1341</t>
  </si>
  <si>
    <t>IHS_LUP_276A</t>
  </si>
  <si>
    <t>Katele Primary school</t>
  </si>
  <si>
    <t>ZM1404</t>
  </si>
  <si>
    <t>IHS_LUP_277A</t>
  </si>
  <si>
    <t>Puta Primary school</t>
  </si>
  <si>
    <t>T1001</t>
  </si>
  <si>
    <t>IHS_NRW_001M</t>
  </si>
  <si>
    <t>Solwezi Main</t>
  </si>
  <si>
    <t>Humphrey Bwalya</t>
  </si>
  <si>
    <t>TAL-A42-C J 6S/4</t>
  </si>
  <si>
    <t>MTNINQLiquid TelecomSmartnet</t>
  </si>
  <si>
    <t>T1045</t>
  </si>
  <si>
    <t>IHS_NRW_002M</t>
  </si>
  <si>
    <t>Messangera</t>
  </si>
  <si>
    <t>T1100</t>
  </si>
  <si>
    <t>IHS_NRW_003M</t>
  </si>
  <si>
    <t>Solwezi Trades</t>
  </si>
  <si>
    <t>T1091</t>
  </si>
  <si>
    <t>IHS_NRW_004M</t>
  </si>
  <si>
    <t>Solwezi Teachers</t>
  </si>
  <si>
    <t>ZM0290</t>
  </si>
  <si>
    <t>T1011</t>
  </si>
  <si>
    <t>IHS_NRW_005M</t>
  </si>
  <si>
    <t>Chawama Area</t>
  </si>
  <si>
    <t>T1067</t>
  </si>
  <si>
    <t>IHS_NRW_006M</t>
  </si>
  <si>
    <t>Solwezi Town</t>
  </si>
  <si>
    <t>ZM6782</t>
  </si>
  <si>
    <t>T1112</t>
  </si>
  <si>
    <t>IHS_NRW_007M</t>
  </si>
  <si>
    <t>Solwezi Technical school</t>
  </si>
  <si>
    <t xml:space="preserve">MTNAirtelLiquid TelecomParatus TelecomCC Systems </t>
  </si>
  <si>
    <t>ZM6794</t>
  </si>
  <si>
    <t>T1081</t>
  </si>
  <si>
    <t>IHS_NRW_008M</t>
  </si>
  <si>
    <t>Kimasala</t>
  </si>
  <si>
    <t>ZM6807</t>
  </si>
  <si>
    <t>T1087</t>
  </si>
  <si>
    <t>IHS_NRW_009M</t>
  </si>
  <si>
    <t>Solwezi West (Kandemba Compound)</t>
  </si>
  <si>
    <t>ZM6801</t>
  </si>
  <si>
    <t>T1085</t>
  </si>
  <si>
    <t>IHS_NRW_010M</t>
  </si>
  <si>
    <t>Kabwela</t>
  </si>
  <si>
    <t>EPW30-48E</t>
  </si>
  <si>
    <t>T1024</t>
  </si>
  <si>
    <t>IHS_NRW_011M</t>
  </si>
  <si>
    <t>Kipemba Area</t>
  </si>
  <si>
    <t>T1000</t>
  </si>
  <si>
    <t>IHS_NRW_012M</t>
  </si>
  <si>
    <t>Kansanshi</t>
  </si>
  <si>
    <t>ZM0667</t>
  </si>
  <si>
    <t>T1018</t>
  </si>
  <si>
    <t>IHS_NRW_013M</t>
  </si>
  <si>
    <t>Mwansa Kombwe Village BB</t>
  </si>
  <si>
    <t>T1030</t>
  </si>
  <si>
    <t>IHS_NRW_014M</t>
  </si>
  <si>
    <t>Mapopo</t>
  </si>
  <si>
    <t>huawei</t>
  </si>
  <si>
    <t>xingnuo</t>
  </si>
  <si>
    <t>ZM3775</t>
  </si>
  <si>
    <t>T1049</t>
  </si>
  <si>
    <t>IHS_NRW_015M</t>
  </si>
  <si>
    <t>Mutanda Research</t>
  </si>
  <si>
    <t>T1028</t>
  </si>
  <si>
    <t>IHS_NRW_016M</t>
  </si>
  <si>
    <t xml:space="preserve">St Francis </t>
  </si>
  <si>
    <t>ZM3774</t>
  </si>
  <si>
    <t>T1026</t>
  </si>
  <si>
    <t>IHS_NRW_017M</t>
  </si>
  <si>
    <t>Kambazhia</t>
  </si>
  <si>
    <t>ZM0412</t>
  </si>
  <si>
    <t>T1039</t>
  </si>
  <si>
    <t>IHS_NRW_018M</t>
  </si>
  <si>
    <t>Kipona</t>
  </si>
  <si>
    <t>T1020</t>
  </si>
  <si>
    <t>IHS_NRW_019M</t>
  </si>
  <si>
    <t>Lumwana Estates</t>
  </si>
  <si>
    <t>ZM0407</t>
  </si>
  <si>
    <t>T1061</t>
  </si>
  <si>
    <t>IHS_NRW_020M</t>
  </si>
  <si>
    <t>Lumwana R1 Gate</t>
  </si>
  <si>
    <t>MTNAirtelLiquid TelecomTop Star</t>
  </si>
  <si>
    <t>ZM6843</t>
  </si>
  <si>
    <t>T1119</t>
  </si>
  <si>
    <t>IHS_NRW_021M</t>
  </si>
  <si>
    <t>T1119_KILUMBA</t>
  </si>
  <si>
    <t>ZM0224</t>
  </si>
  <si>
    <t>T1021</t>
  </si>
  <si>
    <t>IHS_NRW_022M</t>
  </si>
  <si>
    <t>Lumwana Plant</t>
  </si>
  <si>
    <t>T1027</t>
  </si>
  <si>
    <t>IHS_NRW_023M</t>
  </si>
  <si>
    <t>St. Dorothy BB</t>
  </si>
  <si>
    <t>T1031</t>
  </si>
  <si>
    <t>IHS_NRW_024M</t>
  </si>
  <si>
    <t>T1022</t>
  </si>
  <si>
    <t>IHS_NRW_025M</t>
  </si>
  <si>
    <t>Lumwana Town</t>
  </si>
  <si>
    <t>T1107</t>
  </si>
  <si>
    <t>IHS_NRW_026M</t>
  </si>
  <si>
    <t>Mumbezi ZNS</t>
  </si>
  <si>
    <t>ZM0415</t>
  </si>
  <si>
    <t>T1013</t>
  </si>
  <si>
    <t>IHS_NRW_027M</t>
  </si>
  <si>
    <t>Kisasa BB</t>
  </si>
  <si>
    <t>ZM3585</t>
  </si>
  <si>
    <t>T1103</t>
  </si>
  <si>
    <t>IHS_NRW_028M</t>
  </si>
  <si>
    <t>T1103_KIPUSHI BORDER</t>
  </si>
  <si>
    <t>ZM0236</t>
  </si>
  <si>
    <t>T1083</t>
  </si>
  <si>
    <t>IHS_NRW_029M</t>
  </si>
  <si>
    <t>Kalumbila 1</t>
  </si>
  <si>
    <t>ZM6799</t>
  </si>
  <si>
    <t>T1114</t>
  </si>
  <si>
    <t>IHS_NRW_030M</t>
  </si>
  <si>
    <t>Kalumbila golf</t>
  </si>
  <si>
    <t>ZM6958</t>
  </si>
  <si>
    <t>T1077</t>
  </si>
  <si>
    <t>IHS_NRW_031M</t>
  </si>
  <si>
    <t>Kalumbila</t>
  </si>
  <si>
    <t>GHADDAR</t>
  </si>
  <si>
    <t>INQParatus Telecom</t>
  </si>
  <si>
    <t>T1046</t>
  </si>
  <si>
    <t>IHS_NRW_032M</t>
  </si>
  <si>
    <t>Mpembwe</t>
  </si>
  <si>
    <t>T1122</t>
  </si>
  <si>
    <t>IHS_NRW_033M</t>
  </si>
  <si>
    <t>Kalumbila Mine</t>
  </si>
  <si>
    <t>MTNAirtelLiquid( Former Hai)Paratus Telecom</t>
  </si>
  <si>
    <t>ZM6800</t>
  </si>
  <si>
    <t>T1084</t>
  </si>
  <si>
    <t>IHS_NRW_034M</t>
  </si>
  <si>
    <t>Kalumbila 2</t>
  </si>
  <si>
    <t>T1116</t>
  </si>
  <si>
    <t>IHS_NRW_035M</t>
  </si>
  <si>
    <t>CEC Kabompo Hydro Power</t>
  </si>
  <si>
    <t>KABOMPO</t>
  </si>
  <si>
    <t>T1033</t>
  </si>
  <si>
    <t>IHS_NRW_036M</t>
  </si>
  <si>
    <t>Kanyangili</t>
  </si>
  <si>
    <t>MUFUMBWE</t>
  </si>
  <si>
    <t>T1038</t>
  </si>
  <si>
    <t>IHS_NRW_037M</t>
  </si>
  <si>
    <t>Kawama Junction</t>
  </si>
  <si>
    <t>T1047</t>
  </si>
  <si>
    <t>IHS_NRW_038M</t>
  </si>
  <si>
    <t>Mumfumbwe MTN</t>
  </si>
  <si>
    <t>T1025</t>
  </si>
  <si>
    <t>IHS_NRW_039M</t>
  </si>
  <si>
    <t>Kamayembe MTN</t>
  </si>
  <si>
    <t>T1012</t>
  </si>
  <si>
    <t>IHS_NRW_040M</t>
  </si>
  <si>
    <t>Mwinilunga</t>
  </si>
  <si>
    <t>MWINILUNGA</t>
  </si>
  <si>
    <t>4TNV88</t>
  </si>
  <si>
    <t>T1035</t>
  </si>
  <si>
    <t>IHS_NRW_041M</t>
  </si>
  <si>
    <t>Kashima East</t>
  </si>
  <si>
    <t xml:space="preserve">Consolidated on IHS_NRW_224A </t>
  </si>
  <si>
    <t>T1044</t>
  </si>
  <si>
    <t>IHS_NRW_042M</t>
  </si>
  <si>
    <t>Mayinga MTN</t>
  </si>
  <si>
    <t>T1014</t>
  </si>
  <si>
    <t>IHS_NRW_043M</t>
  </si>
  <si>
    <t xml:space="preserve">Kabompo   </t>
  </si>
  <si>
    <t>T1016</t>
  </si>
  <si>
    <t>IHS_NRW_044M</t>
  </si>
  <si>
    <t>Kabompo MTN BB</t>
  </si>
  <si>
    <t>T1017</t>
  </si>
  <si>
    <t>IHS_NRW_045M</t>
  </si>
  <si>
    <t>Kabulamena</t>
  </si>
  <si>
    <t>EPW50-48A</t>
  </si>
  <si>
    <t>Consolidated on IHS_NRW_227A</t>
  </si>
  <si>
    <t>T1048</t>
  </si>
  <si>
    <t>IHS_NRW_046M</t>
  </si>
  <si>
    <t>Munbeji</t>
  </si>
  <si>
    <t>MONGU</t>
  </si>
  <si>
    <t>ZM1167</t>
  </si>
  <si>
    <t>T1080</t>
  </si>
  <si>
    <t>IHS_NRW_047M</t>
  </si>
  <si>
    <t>Zambezi Repeater</t>
  </si>
  <si>
    <t>ZAMBEZI</t>
  </si>
  <si>
    <t>T1002</t>
  </si>
  <si>
    <t>IHS_NRW_048M</t>
  </si>
  <si>
    <t xml:space="preserve">Zambezi </t>
  </si>
  <si>
    <t>T1071</t>
  </si>
  <si>
    <t>IHS_NRW_049M</t>
  </si>
  <si>
    <t>Chavuma</t>
  </si>
  <si>
    <t>CHAVUMA</t>
  </si>
  <si>
    <t>ZM6598</t>
  </si>
  <si>
    <t>T3407</t>
  </si>
  <si>
    <t>IHS_NRW_050M</t>
  </si>
  <si>
    <t>KANDEMBA</t>
  </si>
  <si>
    <t>ZM0513</t>
  </si>
  <si>
    <t>T1126</t>
  </si>
  <si>
    <t>IHS_NRW_051M</t>
  </si>
  <si>
    <t>KABITAKA</t>
  </si>
  <si>
    <t>generator city</t>
  </si>
  <si>
    <t>MTNAirtelINQLiquid( Former Hai)Liquid Telecom</t>
  </si>
  <si>
    <t>ZM6949</t>
  </si>
  <si>
    <t>T1135</t>
  </si>
  <si>
    <t>IHS_NRW_052M</t>
  </si>
  <si>
    <t>Kandunda</t>
  </si>
  <si>
    <t>L/P</t>
  </si>
  <si>
    <t>T1138</t>
  </si>
  <si>
    <t>IHS_NRW_053M</t>
  </si>
  <si>
    <t>New logistics office</t>
  </si>
  <si>
    <t>ZM0410</t>
  </si>
  <si>
    <t>T1137</t>
  </si>
  <si>
    <t>IHS_NRW_054M</t>
  </si>
  <si>
    <t>Banana Township</t>
  </si>
  <si>
    <t>ZM0409</t>
  </si>
  <si>
    <t>T1136</t>
  </si>
  <si>
    <t>IHS_NRW_055M</t>
  </si>
  <si>
    <t>Roads Camp</t>
  </si>
  <si>
    <t>T1139</t>
  </si>
  <si>
    <t>IHS_NRW_056M</t>
  </si>
  <si>
    <t>Kalumbila Main Gate</t>
  </si>
  <si>
    <t>T1125</t>
  </si>
  <si>
    <t>IHS_NRW_057M</t>
  </si>
  <si>
    <t>Chisola Dam Tower</t>
  </si>
  <si>
    <t>T1160</t>
  </si>
  <si>
    <t>IHS_NRW_058M</t>
  </si>
  <si>
    <t>Trident College</t>
  </si>
  <si>
    <t>T1159</t>
  </si>
  <si>
    <t>IHS_NRW_059M</t>
  </si>
  <si>
    <t>Kandemba Rlf</t>
  </si>
  <si>
    <t>T1165</t>
  </si>
  <si>
    <t>IHS_NRW_062M</t>
  </si>
  <si>
    <t>Solwezi  CBD</t>
  </si>
  <si>
    <t>ZM0078</t>
  </si>
  <si>
    <t>IHS_NRW_201A</t>
  </si>
  <si>
    <t xml:space="preserve">Solwezi </t>
  </si>
  <si>
    <t>Solwezi</t>
  </si>
  <si>
    <t>AirtelINQLiquid( Former Hai)Liquid Telecom</t>
  </si>
  <si>
    <t>ZM0179</t>
  </si>
  <si>
    <t>IHS_NRW_202A</t>
  </si>
  <si>
    <t>ZM0184</t>
  </si>
  <si>
    <t>IHS_NRW_203A</t>
  </si>
  <si>
    <t>Kasempa</t>
  </si>
  <si>
    <t>ZM0200</t>
  </si>
  <si>
    <t>IHS_NRW_204A</t>
  </si>
  <si>
    <t>ZM0206</t>
  </si>
  <si>
    <t>IHS_NRW_205A</t>
  </si>
  <si>
    <t>Zambezi</t>
  </si>
  <si>
    <t>ZM0255</t>
  </si>
  <si>
    <t>IHS_NRW_206A</t>
  </si>
  <si>
    <t>Mufumbwe</t>
  </si>
  <si>
    <t>ZM0283</t>
  </si>
  <si>
    <t>IHS_NRW_207A</t>
  </si>
  <si>
    <t>Kabompo</t>
  </si>
  <si>
    <t>BATTERY TECH</t>
  </si>
  <si>
    <t>ZM0497</t>
  </si>
  <si>
    <t>IHS_NRW_208A</t>
  </si>
  <si>
    <t>Manyinga</t>
  </si>
  <si>
    <t>ZM0587</t>
  </si>
  <si>
    <t>IHS_NRW_209A</t>
  </si>
  <si>
    <t>Chavuma repeater</t>
  </si>
  <si>
    <t>T1082</t>
  </si>
  <si>
    <t>ZM0631</t>
  </si>
  <si>
    <t>IHS_NRW_210A</t>
  </si>
  <si>
    <t>Lumwana Mine</t>
  </si>
  <si>
    <t>EBU_BB</t>
  </si>
  <si>
    <t>T1068</t>
  </si>
  <si>
    <t>ZM0690</t>
  </si>
  <si>
    <t>IHS_NRW_212A</t>
  </si>
  <si>
    <t>Lumwana Repeater</t>
  </si>
  <si>
    <t xml:space="preserve">AirtelCC Systems </t>
  </si>
  <si>
    <t>ZM0781</t>
  </si>
  <si>
    <t>IHS_NRW_213A</t>
  </si>
  <si>
    <t>Manyinga Repeater</t>
  </si>
  <si>
    <t>ZM0810</t>
  </si>
  <si>
    <t>IHS_NRW_214A</t>
  </si>
  <si>
    <t>Chitokoloki</t>
  </si>
  <si>
    <t>T1105</t>
  </si>
  <si>
    <t>ZM0815</t>
  </si>
  <si>
    <t>IHS_NRW_215A</t>
  </si>
  <si>
    <t>Kalene Mission B</t>
  </si>
  <si>
    <t>T1201</t>
  </si>
  <si>
    <t>ZM0817</t>
  </si>
  <si>
    <t>IHS_NRW_216A</t>
  </si>
  <si>
    <t>Ikelenge</t>
  </si>
  <si>
    <t>T1076</t>
  </si>
  <si>
    <t>ZM0819</t>
  </si>
  <si>
    <t>IHS_NRW_217A</t>
  </si>
  <si>
    <t>ZM0862</t>
  </si>
  <si>
    <t>IHS_NRW_219A</t>
  </si>
  <si>
    <t>Kifubwa</t>
  </si>
  <si>
    <t>T1072</t>
  </si>
  <si>
    <t>ZM0882</t>
  </si>
  <si>
    <t>IHS_NRW_220A</t>
  </si>
  <si>
    <t xml:space="preserve">Kakombe </t>
  </si>
  <si>
    <t>ZM3310</t>
  </si>
  <si>
    <t>IHS_NRW_221A</t>
  </si>
  <si>
    <t>Construction camp</t>
  </si>
  <si>
    <t>T1056</t>
  </si>
  <si>
    <t>ZM3344</t>
  </si>
  <si>
    <t>IHS_NRW_222A</t>
  </si>
  <si>
    <t>Solwezi Relief(Messenger)</t>
  </si>
  <si>
    <t>ZM3359</t>
  </si>
  <si>
    <t>IHS_NRW_223A</t>
  </si>
  <si>
    <t>Zambezi  repeater</t>
  </si>
  <si>
    <t>Lukulu</t>
  </si>
  <si>
    <t>T1140</t>
  </si>
  <si>
    <t>ZM3360</t>
  </si>
  <si>
    <t>IHS_NRW_224A</t>
  </si>
  <si>
    <t>Mufumbwe repeater 1</t>
  </si>
  <si>
    <t>ZM3361</t>
  </si>
  <si>
    <t>IHS_NRW_225A</t>
  </si>
  <si>
    <t>Mufumbwe repeater 2</t>
  </si>
  <si>
    <t>ZM3362</t>
  </si>
  <si>
    <t>IHS_NRW_226A</t>
  </si>
  <si>
    <t>Kabompo repeater 1</t>
  </si>
  <si>
    <t>LEGEANT</t>
  </si>
  <si>
    <t>ZM3363</t>
  </si>
  <si>
    <t>IHS_NRW_227A</t>
  </si>
  <si>
    <t>Kabompo repeater 2</t>
  </si>
  <si>
    <t>ZM3395</t>
  </si>
  <si>
    <t>IHS_NRW_228A</t>
  </si>
  <si>
    <t>Kansanshi Residential</t>
  </si>
  <si>
    <t>MTNAirtelLiquid( Former Hai)</t>
  </si>
  <si>
    <t>T1098</t>
  </si>
  <si>
    <t>ZM3404</t>
  </si>
  <si>
    <t>IHS_NRW_229A</t>
  </si>
  <si>
    <t>Mufumbwe 4 (Kikonge)</t>
  </si>
  <si>
    <t>ZM3405</t>
  </si>
  <si>
    <t>IHS_NRW_230A</t>
  </si>
  <si>
    <t>Mufumbwe 3 (Nyansoso)</t>
  </si>
  <si>
    <t>ZM3406</t>
  </si>
  <si>
    <t>IHS_NRW_231A</t>
  </si>
  <si>
    <t>Matembo Juntion</t>
  </si>
  <si>
    <t>ZM3407</t>
  </si>
  <si>
    <t>IHS_NRW_232A</t>
  </si>
  <si>
    <t>Kasempa Junction (Janyauke)</t>
  </si>
  <si>
    <t>ZM3418</t>
  </si>
  <si>
    <t>IHS_NRW_233A</t>
  </si>
  <si>
    <t>Lumwana access</t>
  </si>
  <si>
    <t>NW</t>
  </si>
  <si>
    <t>ZM3427</t>
  </si>
  <si>
    <t>IHS_NRW_234A</t>
  </si>
  <si>
    <t>Lumwana East Mukumbi</t>
  </si>
  <si>
    <t>ZM3428</t>
  </si>
  <si>
    <t>IHS_NRW_235A</t>
  </si>
  <si>
    <t xml:space="preserve">Mutanda </t>
  </si>
  <si>
    <t>ZM3508</t>
  </si>
  <si>
    <t>IHS_NRW_236A</t>
  </si>
  <si>
    <t>MIKAMBO Kalilele</t>
  </si>
  <si>
    <t>linz</t>
  </si>
  <si>
    <t>T1151</t>
  </si>
  <si>
    <t>ZM3836</t>
  </si>
  <si>
    <t>IHS_NRW_239A</t>
  </si>
  <si>
    <t>Katandano ZNS</t>
  </si>
  <si>
    <t>T1104</t>
  </si>
  <si>
    <t>ZM6028</t>
  </si>
  <si>
    <t>IHS_NRW_240A</t>
  </si>
  <si>
    <t>Kabulamema Mission</t>
  </si>
  <si>
    <t>ZM6029</t>
  </si>
  <si>
    <t>IHS_NRW_241A</t>
  </si>
  <si>
    <t xml:space="preserve">Kalengwa Mine </t>
  </si>
  <si>
    <t>MTNTop Star</t>
  </si>
  <si>
    <t>T1143</t>
  </si>
  <si>
    <t>ZM6030</t>
  </si>
  <si>
    <t>IHS_NRW_242A</t>
  </si>
  <si>
    <t>Jimbe Boarder</t>
  </si>
  <si>
    <t>T1202</t>
  </si>
  <si>
    <t>ZM6031</t>
  </si>
  <si>
    <t>IHS_NRW_243A</t>
  </si>
  <si>
    <t>Kawanda (Manyinga) Area</t>
  </si>
  <si>
    <t>ZM6033</t>
  </si>
  <si>
    <t>IHS_NRW_244A</t>
  </si>
  <si>
    <t>NTAMBO MISSION</t>
  </si>
  <si>
    <t>T1148</t>
  </si>
  <si>
    <t>ZM6035</t>
  </si>
  <si>
    <t>IHS_NRW_245A</t>
  </si>
  <si>
    <t>Samuteba</t>
  </si>
  <si>
    <t>ZM6044</t>
  </si>
  <si>
    <t>IHS_NRW_246A</t>
  </si>
  <si>
    <t>Watopa (Mumbeji)</t>
  </si>
  <si>
    <t>Generator city</t>
  </si>
  <si>
    <t>ZM6048</t>
  </si>
  <si>
    <t>IHS_NRW_247A</t>
  </si>
  <si>
    <t>Mukumbi</t>
  </si>
  <si>
    <t>EP50 48A</t>
  </si>
  <si>
    <t>T1144</t>
  </si>
  <si>
    <t>ZM6054</t>
  </si>
  <si>
    <t>IHS_NRW_249A</t>
  </si>
  <si>
    <t xml:space="preserve">Sachibondo School (Sachibonda Mission) </t>
  </si>
  <si>
    <t>ZM6055</t>
  </si>
  <si>
    <t>IHS_NRW_250A</t>
  </si>
  <si>
    <t>Mujila</t>
  </si>
  <si>
    <t>ZM6057</t>
  </si>
  <si>
    <t>IHS_NRW_251A</t>
  </si>
  <si>
    <t>Chibwika [Mwinilunga - Kabompo Rd]</t>
  </si>
  <si>
    <t>ZM6090</t>
  </si>
  <si>
    <t>IHS_NRW_252A</t>
  </si>
  <si>
    <t>Ikelenge Rp1</t>
  </si>
  <si>
    <t>T1152</t>
  </si>
  <si>
    <t>ZM6091</t>
  </si>
  <si>
    <t>IHS_NRW_253A</t>
  </si>
  <si>
    <t>Ikelenge Rpt 2</t>
  </si>
  <si>
    <t>REMMY</t>
  </si>
  <si>
    <t>ZM6092</t>
  </si>
  <si>
    <t>IHS_NRW_254A</t>
  </si>
  <si>
    <t>Katyola (Chimwishi)</t>
  </si>
  <si>
    <t>T1153</t>
  </si>
  <si>
    <t>ZM6094</t>
  </si>
  <si>
    <t>IHS_NRW_255A</t>
  </si>
  <si>
    <t>Matimba (Kalene Rp2)</t>
  </si>
  <si>
    <t>ZM6095</t>
  </si>
  <si>
    <t>IHS_NRW_256A</t>
  </si>
  <si>
    <t>Lumwana West (Kalene Rp3)</t>
  </si>
  <si>
    <t>T3433</t>
  </si>
  <si>
    <t>Consoliadted at IHS_NRW_025M Lumwana town</t>
  </si>
  <si>
    <t>ZM6096</t>
  </si>
  <si>
    <t>IHS_NRW_257A</t>
  </si>
  <si>
    <t>Chitungu (Kalene Rp4)</t>
  </si>
  <si>
    <t>T1141</t>
  </si>
  <si>
    <t>ZM6097</t>
  </si>
  <si>
    <t>IHS_NRW_258A</t>
  </si>
  <si>
    <t>Kazhiba (Kisasa Rp)</t>
  </si>
  <si>
    <t>ZM6100</t>
  </si>
  <si>
    <t>IHS_NRW_259A</t>
  </si>
  <si>
    <t>manyinga-manyinga RP</t>
  </si>
  <si>
    <t>ZM6103</t>
  </si>
  <si>
    <t>IHS_NRW_260A</t>
  </si>
  <si>
    <t>Maheba Refugee Camp RP</t>
  </si>
  <si>
    <t>T1146</t>
  </si>
  <si>
    <t>ZM6303</t>
  </si>
  <si>
    <t>IHS_NRW_262A</t>
  </si>
  <si>
    <t>Senior Chief Musele's area</t>
  </si>
  <si>
    <t>ZM6305</t>
  </si>
  <si>
    <t>IHS_NRW_263A</t>
  </si>
  <si>
    <t>Chief Mumena's area</t>
  </si>
  <si>
    <t>ZM1533</t>
  </si>
  <si>
    <t>IHS_NRW_264A</t>
  </si>
  <si>
    <t>Urban Extension</t>
  </si>
  <si>
    <t>T1207</t>
  </si>
  <si>
    <t>ZM6037</t>
  </si>
  <si>
    <t>IHS_NRW_265A</t>
  </si>
  <si>
    <t>Former Kalumbila Minerals</t>
  </si>
  <si>
    <t>ZM1194</t>
  </si>
  <si>
    <t>IHS_NRW_266A</t>
  </si>
  <si>
    <t>Royal Solwezi Hotel</t>
  </si>
  <si>
    <t>T1205</t>
  </si>
  <si>
    <t>ZM1536</t>
  </si>
  <si>
    <t>IHS_NRW_267A</t>
  </si>
  <si>
    <t>Mushitala</t>
  </si>
  <si>
    <t>T1204</t>
  </si>
  <si>
    <t>ZM1535</t>
  </si>
  <si>
    <t>IHS_NRW_268A</t>
  </si>
  <si>
    <t>Magrede Extension</t>
  </si>
  <si>
    <t>T1203</t>
  </si>
  <si>
    <t>ZM1534</t>
  </si>
  <si>
    <t>IHS_NRW_269A</t>
  </si>
  <si>
    <t>Solwezi Hospital Compound</t>
  </si>
  <si>
    <t>T1206</t>
  </si>
  <si>
    <t>T3061</t>
  </si>
  <si>
    <t>IHS_NTH_001M</t>
  </si>
  <si>
    <t>Kasama Town</t>
  </si>
  <si>
    <t>KASAMA</t>
  </si>
  <si>
    <t>Samson Nyirenda</t>
  </si>
  <si>
    <t xml:space="preserve"> n/a</t>
  </si>
  <si>
    <t>Stunz</t>
  </si>
  <si>
    <t>MTNINQParatus TelecomSmartnet</t>
  </si>
  <si>
    <t>T3379</t>
  </si>
  <si>
    <t>IHS_NTH_002M</t>
  </si>
  <si>
    <t>New Town Market</t>
  </si>
  <si>
    <t>JIUAN GENERATOR</t>
  </si>
  <si>
    <t>T3226</t>
  </si>
  <si>
    <t>IHS_NTH_003M</t>
  </si>
  <si>
    <t>Sumina hill</t>
  </si>
  <si>
    <t>ZM6804</t>
  </si>
  <si>
    <t>T3303</t>
  </si>
  <si>
    <t>IHS_NTH_004M</t>
  </si>
  <si>
    <t>Chitambi</t>
  </si>
  <si>
    <t>T3217</t>
  </si>
  <si>
    <t>IHS_NTH_005M</t>
  </si>
  <si>
    <t>Kasama Farm Institute</t>
  </si>
  <si>
    <t>ZM6596</t>
  </si>
  <si>
    <t>T3064</t>
  </si>
  <si>
    <t>IHS_NTH_006M</t>
  </si>
  <si>
    <t>Mungwi</t>
  </si>
  <si>
    <t>MUNGWI</t>
  </si>
  <si>
    <t>LG / Sumsung</t>
  </si>
  <si>
    <t>T3063</t>
  </si>
  <si>
    <t>IHS_NTH_007M</t>
  </si>
  <si>
    <t>Coffee Estates</t>
  </si>
  <si>
    <t>T3149</t>
  </si>
  <si>
    <t>IHS_NTH_008M</t>
  </si>
  <si>
    <t>Nkolemfumu BB</t>
  </si>
  <si>
    <t>ZM3590</t>
  </si>
  <si>
    <t>T3062</t>
  </si>
  <si>
    <t>IHS_NTH_009M</t>
  </si>
  <si>
    <t>Malole</t>
  </si>
  <si>
    <t>T3148</t>
  </si>
  <si>
    <t>IHS_NTH_010M</t>
  </si>
  <si>
    <t>Munkonge BB</t>
  </si>
  <si>
    <t>Consolidated on IHS_NTH_221A</t>
  </si>
  <si>
    <t>T3082</t>
  </si>
  <si>
    <t>IHS_NTH_011M</t>
  </si>
  <si>
    <t>Indu BB</t>
  </si>
  <si>
    <t>B466 SN07</t>
  </si>
  <si>
    <t>T3133</t>
  </si>
  <si>
    <t>IHS_NTH_012M</t>
  </si>
  <si>
    <t>Chanda Mkulu BB</t>
  </si>
  <si>
    <t>T3132</t>
  </si>
  <si>
    <t>IHS_NTH_013M</t>
  </si>
  <si>
    <t>Francis Muwowo</t>
  </si>
  <si>
    <t>Gv51798U</t>
  </si>
  <si>
    <t>T3152</t>
  </si>
  <si>
    <t>IHS_NTH_014M</t>
  </si>
  <si>
    <t>Saladi BB</t>
  </si>
  <si>
    <t>BIA</t>
  </si>
  <si>
    <t>T3142</t>
  </si>
  <si>
    <t>IHS_NTH_015M</t>
  </si>
  <si>
    <t>Litoka Hill BB</t>
  </si>
  <si>
    <t>MBALA</t>
  </si>
  <si>
    <t>B208/SN07</t>
  </si>
  <si>
    <t>T3251</t>
  </si>
  <si>
    <t>IHS_NTH_016M</t>
  </si>
  <si>
    <t>Ilondola</t>
  </si>
  <si>
    <t>CHINSALI</t>
  </si>
  <si>
    <t>T3145</t>
  </si>
  <si>
    <t>IHS_NTH_017M</t>
  </si>
  <si>
    <t>Mpepo BB</t>
  </si>
  <si>
    <t>MPIKA</t>
  </si>
  <si>
    <t>Gv51790V</t>
  </si>
  <si>
    <t>LSA 40M5 J6/4</t>
  </si>
  <si>
    <t>T3067</t>
  </si>
  <si>
    <t>IHS_NTH_018M</t>
  </si>
  <si>
    <t>Chinsali</t>
  </si>
  <si>
    <t>T3124</t>
  </si>
  <si>
    <t>IHS_NTH_019M</t>
  </si>
  <si>
    <t>Senga hill BB</t>
  </si>
  <si>
    <t>ZM6594</t>
  </si>
  <si>
    <t>T3278</t>
  </si>
  <si>
    <t>IHS_NTH_020M</t>
  </si>
  <si>
    <t>Lubansenshi</t>
  </si>
  <si>
    <t>T3140</t>
  </si>
  <si>
    <t>IHS_NTH_021M</t>
  </si>
  <si>
    <t>Kasongo BB</t>
  </si>
  <si>
    <t>GV51790U</t>
  </si>
  <si>
    <t>T3129</t>
  </si>
  <si>
    <t>IHS_NTH_022M</t>
  </si>
  <si>
    <t>Matelo</t>
  </si>
  <si>
    <t>T3110</t>
  </si>
  <si>
    <t>IHS_NTH_023M</t>
  </si>
  <si>
    <t>Matumbo</t>
  </si>
  <si>
    <t>T3128</t>
  </si>
  <si>
    <t>IHS_NTH_024M</t>
  </si>
  <si>
    <t>Mutipe</t>
  </si>
  <si>
    <t xml:space="preserve">Kwibisa Mbindawina </t>
  </si>
  <si>
    <t>TAL 040D J6S/4</t>
  </si>
  <si>
    <t>T3096</t>
  </si>
  <si>
    <t>IHS_NTH_025M</t>
  </si>
  <si>
    <t>Kalantekwe 2 BB</t>
  </si>
  <si>
    <t>GK66187R</t>
  </si>
  <si>
    <t>T3150</t>
  </si>
  <si>
    <t>IHS_NTH_026M</t>
  </si>
  <si>
    <t>Ntenda BB</t>
  </si>
  <si>
    <t>T3116</t>
  </si>
  <si>
    <t>IHS_NTH_027M</t>
  </si>
  <si>
    <t>Mundulusi</t>
  </si>
  <si>
    <t>ISOKA</t>
  </si>
  <si>
    <t>T3106</t>
  </si>
  <si>
    <t>IHS_NTH_028M</t>
  </si>
  <si>
    <t>Lubu Farm BB</t>
  </si>
  <si>
    <t>LSA 40MS J 6/4</t>
  </si>
  <si>
    <t>T3070</t>
  </si>
  <si>
    <t>IHS_NTH_029M</t>
  </si>
  <si>
    <t>T3117</t>
  </si>
  <si>
    <t>IHS_NTH_030M</t>
  </si>
  <si>
    <t>Munyezi</t>
  </si>
  <si>
    <t>T3346</t>
  </si>
  <si>
    <t>IHS_NTH_031M</t>
  </si>
  <si>
    <t>Lunzua Power Station</t>
  </si>
  <si>
    <t>MPULUNGU</t>
  </si>
  <si>
    <t>GV517094U</t>
  </si>
  <si>
    <t>TAL 040 DJ 7 S/4</t>
  </si>
  <si>
    <t>T3079</t>
  </si>
  <si>
    <t>IHS_NTH_032M</t>
  </si>
  <si>
    <t>Chozi</t>
  </si>
  <si>
    <t>NAKONDE</t>
  </si>
  <si>
    <t>TAL 040 F</t>
  </si>
  <si>
    <t>T3058</t>
  </si>
  <si>
    <t>IHS_NTH_033M</t>
  </si>
  <si>
    <t>Chileshe</t>
  </si>
  <si>
    <t>T3252</t>
  </si>
  <si>
    <t>IHS_NTH_034M</t>
  </si>
  <si>
    <t>T3252_CHABA (CHILUBI MAIN LAND</t>
  </si>
  <si>
    <t>CHILUBI</t>
  </si>
  <si>
    <t>ZM0225</t>
  </si>
  <si>
    <t>T3069</t>
  </si>
  <si>
    <t>IHS_NTH_035M</t>
  </si>
  <si>
    <t>Mporokoso</t>
  </si>
  <si>
    <t>T3138</t>
  </si>
  <si>
    <t>IHS_NTH_036M</t>
  </si>
  <si>
    <t>Kanchibya BB</t>
  </si>
  <si>
    <t>T3137</t>
  </si>
  <si>
    <t>IHS_NTH_037M</t>
  </si>
  <si>
    <t>Kafwinbi BB</t>
  </si>
  <si>
    <t>GV51798V</t>
  </si>
  <si>
    <t>T3065</t>
  </si>
  <si>
    <t>IHS_NTH_038M</t>
  </si>
  <si>
    <t>Mbala</t>
  </si>
  <si>
    <t>T3095</t>
  </si>
  <si>
    <t>IHS_NTH_039M</t>
  </si>
  <si>
    <t>Kalantekwe 1 BB</t>
  </si>
  <si>
    <t>T3154</t>
  </si>
  <si>
    <t>IHS_NTH_040M</t>
  </si>
  <si>
    <t>Isanya Coffee</t>
  </si>
  <si>
    <t>ZM3731</t>
  </si>
  <si>
    <t>T3018</t>
  </si>
  <si>
    <t>IHS_NTH_041M</t>
  </si>
  <si>
    <t>Mpulungu</t>
  </si>
  <si>
    <t>GV 51794U</t>
  </si>
  <si>
    <t>ECP-3-5L/4</t>
  </si>
  <si>
    <t>T3101</t>
  </si>
  <si>
    <t>IHS_NTH_043M</t>
  </si>
  <si>
    <t>Kapwila BB</t>
  </si>
  <si>
    <t>ZM0460</t>
  </si>
  <si>
    <t>T3147</t>
  </si>
  <si>
    <t>IHS_NTH_044M</t>
  </si>
  <si>
    <t>Mumba BB</t>
  </si>
  <si>
    <t>T3122</t>
  </si>
  <si>
    <t>IHS_NTH_045M</t>
  </si>
  <si>
    <t>Nsansamwenji BB</t>
  </si>
  <si>
    <t>LSA 40M5 J 6/4</t>
  </si>
  <si>
    <t>T3081</t>
  </si>
  <si>
    <t>IHS_NTH_046M</t>
  </si>
  <si>
    <t>Ilonda</t>
  </si>
  <si>
    <t>access challenge</t>
  </si>
  <si>
    <t>Consolidated IHS_NTH_211A ILONDA</t>
  </si>
  <si>
    <t>T3216</t>
  </si>
  <si>
    <t>IHS_NTH_047M</t>
  </si>
  <si>
    <t>Mpika Malambwa School</t>
  </si>
  <si>
    <t>63052RSC3.</t>
  </si>
  <si>
    <t>T3312</t>
  </si>
  <si>
    <t>IHS_NTH_048M</t>
  </si>
  <si>
    <t>Mpika Tazara</t>
  </si>
  <si>
    <t>T3016</t>
  </si>
  <si>
    <t>IHS_NTH_049M</t>
  </si>
  <si>
    <t>Mpika</t>
  </si>
  <si>
    <t>T3315</t>
  </si>
  <si>
    <t>IHS_NTH_050M</t>
  </si>
  <si>
    <t>Mwenzo ( Nakonde)</t>
  </si>
  <si>
    <t>LSA 42.3VS2 J6/4</t>
  </si>
  <si>
    <t>T3250</t>
  </si>
  <si>
    <t>IHS_NTH_051M</t>
  </si>
  <si>
    <t>Nsumbu</t>
  </si>
  <si>
    <t>KAPUTA</t>
  </si>
  <si>
    <t>T3316</t>
  </si>
  <si>
    <t>IHS_NTH_052M</t>
  </si>
  <si>
    <t>Nakonde ZRA Dryport</t>
  </si>
  <si>
    <t>T3382</t>
  </si>
  <si>
    <t>IHS_NTH_053M</t>
  </si>
  <si>
    <t>Nakonde Mukoma</t>
  </si>
  <si>
    <t>Waichei</t>
  </si>
  <si>
    <t>T3020</t>
  </si>
  <si>
    <t>IHS_NTH_054M</t>
  </si>
  <si>
    <t>Nakonde</t>
  </si>
  <si>
    <t>T3066</t>
  </si>
  <si>
    <t>IHS_NTH_055M</t>
  </si>
  <si>
    <t>Chilonga</t>
  </si>
  <si>
    <t>ZM3249</t>
  </si>
  <si>
    <t>T3112</t>
  </si>
  <si>
    <t>IHS_NTH_056M</t>
  </si>
  <si>
    <t>Mpula Mukasenga BB</t>
  </si>
  <si>
    <t>s</t>
  </si>
  <si>
    <t>GV5190v</t>
  </si>
  <si>
    <t xml:space="preserve">codex </t>
  </si>
  <si>
    <t>T3097</t>
  </si>
  <si>
    <t>IHS_NTH_057M</t>
  </si>
  <si>
    <t>Kalonje BB</t>
  </si>
  <si>
    <t>Consolidated on IHS_NTH_239A Kalonje</t>
  </si>
  <si>
    <t>T3078</t>
  </si>
  <si>
    <t>IHS_NTH_058M</t>
  </si>
  <si>
    <t>GL</t>
  </si>
  <si>
    <t>T3098</t>
  </si>
  <si>
    <t>IHS_NTH_059M</t>
  </si>
  <si>
    <t>Kalonje Pump BB</t>
  </si>
  <si>
    <t>MTNLiquid( Former Hai)</t>
  </si>
  <si>
    <t>T3118</t>
  </si>
  <si>
    <t>IHS_NTH_060M</t>
  </si>
  <si>
    <t>Muso BB</t>
  </si>
  <si>
    <t>729619-51310</t>
  </si>
  <si>
    <t>Lsc2852</t>
  </si>
  <si>
    <t>T2017</t>
  </si>
  <si>
    <t>South Luangwa</t>
  </si>
  <si>
    <t>ZM3781</t>
  </si>
  <si>
    <t>T3470</t>
  </si>
  <si>
    <t>IHS_NTH_062M</t>
  </si>
  <si>
    <t>Kasonde Chisuna</t>
  </si>
  <si>
    <t>T3471</t>
  </si>
  <si>
    <t>IHS_NTH_063M</t>
  </si>
  <si>
    <t>Milengi Primary</t>
  </si>
  <si>
    <t>Leray Somer</t>
  </si>
  <si>
    <t>T3481</t>
  </si>
  <si>
    <t>IHS_NTH_064M</t>
  </si>
  <si>
    <t>Chinsali Turn OFF</t>
  </si>
  <si>
    <t>T3467</t>
  </si>
  <si>
    <t>IHS_NTH_065M</t>
  </si>
  <si>
    <t>Makasa</t>
  </si>
  <si>
    <t>ZM1166</t>
  </si>
  <si>
    <t>T3477</t>
  </si>
  <si>
    <t>IHS_NTH_066M</t>
  </si>
  <si>
    <t>Isoka Turn OFF</t>
  </si>
  <si>
    <t>ZM1132</t>
  </si>
  <si>
    <t>T3490</t>
  </si>
  <si>
    <t>IHS_NTH_068M</t>
  </si>
  <si>
    <t>Chisowa</t>
  </si>
  <si>
    <t>T3456</t>
  </si>
  <si>
    <t>IHS_NTH_069M</t>
  </si>
  <si>
    <t>Zombe</t>
  </si>
  <si>
    <t>T3464</t>
  </si>
  <si>
    <t>IHS_NTH_070M</t>
  </si>
  <si>
    <t>Mukosa</t>
  </si>
  <si>
    <t>T3489</t>
  </si>
  <si>
    <t>IHS_NTH_071M</t>
  </si>
  <si>
    <t>Zampalm</t>
  </si>
  <si>
    <t>T3557</t>
  </si>
  <si>
    <t>IHS_NTH_072M</t>
  </si>
  <si>
    <t>New chinsali cbd</t>
  </si>
  <si>
    <t>T3560</t>
  </si>
  <si>
    <t>IHS_NTH_073M</t>
  </si>
  <si>
    <t>Robert makasa un</t>
  </si>
  <si>
    <t>ZM0124</t>
  </si>
  <si>
    <t>IHS_NTH_201A</t>
  </si>
  <si>
    <t xml:space="preserve">MBALA </t>
  </si>
  <si>
    <t>ZM0128</t>
  </si>
  <si>
    <t>IHS_NTH_202A</t>
  </si>
  <si>
    <t>ECP -28-M/4</t>
  </si>
  <si>
    <t>ZM0130</t>
  </si>
  <si>
    <t>IHS_NTH_203A</t>
  </si>
  <si>
    <t>1103A33G</t>
  </si>
  <si>
    <t>LSAP423F</t>
  </si>
  <si>
    <t>Sumsung</t>
  </si>
  <si>
    <t>T3447</t>
  </si>
  <si>
    <t>ZM0177</t>
  </si>
  <si>
    <t>IHS_NTH_204A</t>
  </si>
  <si>
    <t>ECP28VL4</t>
  </si>
  <si>
    <t>ZM0180</t>
  </si>
  <si>
    <t>IHS_NTH_205A</t>
  </si>
  <si>
    <t>Isoka</t>
  </si>
  <si>
    <t>MTNAirtelISO FM</t>
  </si>
  <si>
    <t>T3068</t>
  </si>
  <si>
    <t>ZM0192</t>
  </si>
  <si>
    <t>IHS_NTH_206A</t>
  </si>
  <si>
    <t>GL-PM-2-1-M1000-30-7320</t>
  </si>
  <si>
    <t>ZM0195</t>
  </si>
  <si>
    <t>IHS_NTH_207A</t>
  </si>
  <si>
    <t>GLPM-2.1M-1000-30-3P-7320</t>
  </si>
  <si>
    <t>ZM0221</t>
  </si>
  <si>
    <t>IHS_NTH_208A</t>
  </si>
  <si>
    <t xml:space="preserve">INDU </t>
  </si>
  <si>
    <t>ZM0251</t>
  </si>
  <si>
    <t>IHS_NTH_209A</t>
  </si>
  <si>
    <t>ZM0276</t>
  </si>
  <si>
    <t>IHS_NTH_210A</t>
  </si>
  <si>
    <t>SENGA HILL</t>
  </si>
  <si>
    <t>ZM0455</t>
  </si>
  <si>
    <t>IHS_NTH_211A</t>
  </si>
  <si>
    <t>ILONDA NEW</t>
  </si>
  <si>
    <t>ZM0463</t>
  </si>
  <si>
    <t>IHS_NTH_213A</t>
  </si>
  <si>
    <t>CHOZI</t>
  </si>
  <si>
    <t>580112A</t>
  </si>
  <si>
    <t>ZM0467</t>
  </si>
  <si>
    <t>IHS_NTH_214A</t>
  </si>
  <si>
    <t>NSELUKA</t>
  </si>
  <si>
    <t>GU51790R</t>
  </si>
  <si>
    <t>T3318</t>
  </si>
  <si>
    <t>ZM0655</t>
  </si>
  <si>
    <t>IHS_NTH_215A</t>
  </si>
  <si>
    <t>KANCHIBIYA</t>
  </si>
  <si>
    <t>ZM0691</t>
  </si>
  <si>
    <t>IHS_NTH_216A</t>
  </si>
  <si>
    <t>MALOLE</t>
  </si>
  <si>
    <t>ZM0730</t>
  </si>
  <si>
    <t>IHS_NTH_217A</t>
  </si>
  <si>
    <t>NONDO</t>
  </si>
  <si>
    <t>GU51784U</t>
  </si>
  <si>
    <t>T3460</t>
  </si>
  <si>
    <t>ZM0731</t>
  </si>
  <si>
    <t>IHS_NTH_218A</t>
  </si>
  <si>
    <t>CHIMBA "A"</t>
  </si>
  <si>
    <t>T3284</t>
  </si>
  <si>
    <t>ZM0733</t>
  </si>
  <si>
    <t>IHS_NTH_219A</t>
  </si>
  <si>
    <t xml:space="preserve">MATUMBO </t>
  </si>
  <si>
    <t>2490/1500</t>
  </si>
  <si>
    <t>ECP 28-VL/4</t>
  </si>
  <si>
    <t>ZM0742</t>
  </si>
  <si>
    <t>IHS_NTH_220A</t>
  </si>
  <si>
    <t xml:space="preserve">MALATA </t>
  </si>
  <si>
    <t>GU51795U</t>
  </si>
  <si>
    <t>ZM0744</t>
  </si>
  <si>
    <t>IHS_NTH_221A</t>
  </si>
  <si>
    <t>MUNKONGE</t>
  </si>
  <si>
    <t>Kasama</t>
  </si>
  <si>
    <t>ZM0745</t>
  </si>
  <si>
    <t>IHS_NTH_222A</t>
  </si>
  <si>
    <t xml:space="preserve">KASENGA </t>
  </si>
  <si>
    <t>ZM0755</t>
  </si>
  <si>
    <t>IHS_NTH_223A</t>
  </si>
  <si>
    <t>MBALA NAKONDE JUNCTION</t>
  </si>
  <si>
    <t>530177A</t>
  </si>
  <si>
    <t>TAL 040 DJ 6 S/4</t>
  </si>
  <si>
    <t>ZM0756</t>
  </si>
  <si>
    <t>IHS_NTH_224A</t>
  </si>
  <si>
    <t xml:space="preserve">ROSA MISSION </t>
  </si>
  <si>
    <t>Mitsubishi  S4L2</t>
  </si>
  <si>
    <t>ZM0757</t>
  </si>
  <si>
    <t>IHS_NTH_225A</t>
  </si>
  <si>
    <t>KAYAMBI</t>
  </si>
  <si>
    <t>T3254</t>
  </si>
  <si>
    <t>ZM0759</t>
  </si>
  <si>
    <t>IHS_NTH_226A</t>
  </si>
  <si>
    <t xml:space="preserve">SANSAMWENJE </t>
  </si>
  <si>
    <t>ZM0838</t>
  </si>
  <si>
    <t>IHS_NTH_227A</t>
  </si>
  <si>
    <t>CHITO "A" (Mununga Repeater)</t>
  </si>
  <si>
    <t>T3526</t>
  </si>
  <si>
    <t>ZM0839</t>
  </si>
  <si>
    <t>IHS_NTH_228A</t>
  </si>
  <si>
    <t xml:space="preserve">MUNUNGA QUARRY </t>
  </si>
  <si>
    <t>ZM0841</t>
  </si>
  <si>
    <t>IHS_NTH_229A</t>
  </si>
  <si>
    <t>THENDERE RPT 'A"</t>
  </si>
  <si>
    <t>ZM0842</t>
  </si>
  <si>
    <t>IHS_NTH_230A</t>
  </si>
  <si>
    <t>THENDERE "A"</t>
  </si>
  <si>
    <t>Gv51790u</t>
  </si>
  <si>
    <t>T3476</t>
  </si>
  <si>
    <t>ZM0843</t>
  </si>
  <si>
    <t>IHS_NTH_231A</t>
  </si>
  <si>
    <t>MUYOMBE "A"</t>
  </si>
  <si>
    <t>GV 51790R</t>
  </si>
  <si>
    <t>T3442</t>
  </si>
  <si>
    <t>ZM0844</t>
  </si>
  <si>
    <t>IHS_NTH_232A</t>
  </si>
  <si>
    <t>CHISHIMBA FALLS</t>
  </si>
  <si>
    <t>B267-SN07</t>
  </si>
  <si>
    <t>T3255</t>
  </si>
  <si>
    <t>ZM0845</t>
  </si>
  <si>
    <t>IHS_NTH_233A</t>
  </si>
  <si>
    <t>MULENGA HILL (Kasama Town)</t>
  </si>
  <si>
    <t>T3539</t>
  </si>
  <si>
    <t>ZM3077</t>
  </si>
  <si>
    <t>IHS_NTH_235A</t>
  </si>
  <si>
    <t>LAURA SCHOOL</t>
  </si>
  <si>
    <t>T3301</t>
  </si>
  <si>
    <t>ZM3089</t>
  </si>
  <si>
    <t>IHS_NTH_236A</t>
  </si>
  <si>
    <t>SHIWANGANDU "A"</t>
  </si>
  <si>
    <t>Gv51790U</t>
  </si>
  <si>
    <t>TAL 040F J 6/4</t>
  </si>
  <si>
    <t>AirtelFrank Furt</t>
  </si>
  <si>
    <t>ZM3090</t>
  </si>
  <si>
    <t>IHS_NTH_237A</t>
  </si>
  <si>
    <t>KALALANTHEKWE "A'</t>
  </si>
  <si>
    <t>Consolidated IHS_NTH_039M</t>
  </si>
  <si>
    <t>ZM3212</t>
  </si>
  <si>
    <t>IHS_NTH_238A</t>
  </si>
  <si>
    <t>MPULAMUSENGA "A"</t>
  </si>
  <si>
    <t>Consolidated on IHS_NTH_056m</t>
  </si>
  <si>
    <t>ZM3248</t>
  </si>
  <si>
    <t>IHS_NTH_239A</t>
  </si>
  <si>
    <t>KALONJE</t>
  </si>
  <si>
    <t>Di32038</t>
  </si>
  <si>
    <t>ZM3250</t>
  </si>
  <si>
    <t>IHS_NTH_241A</t>
  </si>
  <si>
    <t>LUBWA MISSION "A"</t>
  </si>
  <si>
    <t>ECP-28VL4.</t>
  </si>
  <si>
    <t>T3469</t>
  </si>
  <si>
    <t>ZM3366</t>
  </si>
  <si>
    <t>IHS_NTH_242A</t>
  </si>
  <si>
    <t>KALUKANYA</t>
  </si>
  <si>
    <t>ZM3450</t>
  </si>
  <si>
    <t>IHS_NTH_243A</t>
  </si>
  <si>
    <t>KAPATU</t>
  </si>
  <si>
    <t>T3473</t>
  </si>
  <si>
    <t>ZM3451</t>
  </si>
  <si>
    <t>IHS_NTH_244A</t>
  </si>
  <si>
    <t>KAFWAMBE</t>
  </si>
  <si>
    <t>TAL  040 FJ 6s/4</t>
  </si>
  <si>
    <t>T3494</t>
  </si>
  <si>
    <t>ZM3728</t>
  </si>
  <si>
    <t>IHS_NTH_245A</t>
  </si>
  <si>
    <t>Mweniwisi</t>
  </si>
  <si>
    <t>ZM3729</t>
  </si>
  <si>
    <t>IHS_NTH_246A</t>
  </si>
  <si>
    <t>Muswilo</t>
  </si>
  <si>
    <t>T3314</t>
  </si>
  <si>
    <t>ZM3732</t>
  </si>
  <si>
    <t>IHS_NTH_247A</t>
  </si>
  <si>
    <t>Chitimukulu</t>
  </si>
  <si>
    <t>T3287</t>
  </si>
  <si>
    <t>ZM3779</t>
  </si>
  <si>
    <t>IHS_NTH_248A</t>
  </si>
  <si>
    <t>MALATA LUWINGU</t>
  </si>
  <si>
    <t>B096-507</t>
  </si>
  <si>
    <t>Collected and Re-used at Lubansenshi</t>
  </si>
  <si>
    <t>ZM3780</t>
  </si>
  <si>
    <t>IHS_NTH_249A</t>
  </si>
  <si>
    <t>Shauli (ZAIN_ZM0213)</t>
  </si>
  <si>
    <t>T3509</t>
  </si>
  <si>
    <t>ZM3782</t>
  </si>
  <si>
    <t>IHS_NTH_250A</t>
  </si>
  <si>
    <t>MPEPO BB</t>
  </si>
  <si>
    <t>ZM3783</t>
  </si>
  <si>
    <t>IHS_NTH_251A</t>
  </si>
  <si>
    <t>MUTIPE</t>
  </si>
  <si>
    <t>ZM3784</t>
  </si>
  <si>
    <t>IHS_NTH_252A</t>
  </si>
  <si>
    <t>CHILESHE</t>
  </si>
  <si>
    <t>ZM3785</t>
  </si>
  <si>
    <t>IHS_NTH_253A</t>
  </si>
  <si>
    <t>LUBU FARM BB</t>
  </si>
  <si>
    <t>Consolidated IHS_NTH_028M</t>
  </si>
  <si>
    <t>ZM3786</t>
  </si>
  <si>
    <t>IHS_NTH_254A</t>
  </si>
  <si>
    <t>MUNDULUSI BB</t>
  </si>
  <si>
    <t>150/80</t>
  </si>
  <si>
    <t>Consolidated IHS_NTH_027M</t>
  </si>
  <si>
    <t>ZM3787</t>
  </si>
  <si>
    <t>IHS_NTH_255A</t>
  </si>
  <si>
    <t>KASONGO BB</t>
  </si>
  <si>
    <t>ZM3788</t>
  </si>
  <si>
    <t>IHS_NTH_256A</t>
  </si>
  <si>
    <t>CHAMBISHI</t>
  </si>
  <si>
    <t>ZM3789</t>
  </si>
  <si>
    <t>IHS_NTH_257A</t>
  </si>
  <si>
    <t>SENGA MATELO</t>
  </si>
  <si>
    <t>GLPM-C1000-15-3P-7320</t>
  </si>
  <si>
    <t>T3554</t>
  </si>
  <si>
    <t>ZM3818</t>
  </si>
  <si>
    <t>IHS_NTH_258A</t>
  </si>
  <si>
    <t>Chalabesa (Mukabi)</t>
  </si>
  <si>
    <t>LSA 423VS2 J 6/4</t>
  </si>
  <si>
    <t>T3492</t>
  </si>
  <si>
    <t>ZM3833</t>
  </si>
  <si>
    <t>IHS_NTH_259A</t>
  </si>
  <si>
    <t>Chimbamilonga</t>
  </si>
  <si>
    <t>Huawei/MPPT</t>
  </si>
  <si>
    <t>ZM3871</t>
  </si>
  <si>
    <t>IHS_NTH_260A</t>
  </si>
  <si>
    <t>Tungati (CHIENGI 2_2)</t>
  </si>
  <si>
    <t>T3458</t>
  </si>
  <si>
    <t>ZM3900</t>
  </si>
  <si>
    <t>IHS_NTH_261A</t>
  </si>
  <si>
    <t>Kampumbu (Muyombe 2_2)</t>
  </si>
  <si>
    <t>ZM3902</t>
  </si>
  <si>
    <t>IHS_NTH_262A</t>
  </si>
  <si>
    <t>ILONDOLA MISSION</t>
  </si>
  <si>
    <t>ZM3907</t>
  </si>
  <si>
    <t>IHS_NTH_263A</t>
  </si>
  <si>
    <t>CHITAMBI</t>
  </si>
  <si>
    <t>ZM3973</t>
  </si>
  <si>
    <t>IHS_NTH_264A</t>
  </si>
  <si>
    <t>Nsambo (Chakopa_3_RLF)</t>
  </si>
  <si>
    <t>Chilubi</t>
  </si>
  <si>
    <t>T3439</t>
  </si>
  <si>
    <t>ZM3975</t>
  </si>
  <si>
    <t>IHS_NTH_265A</t>
  </si>
  <si>
    <t>MILIMA</t>
  </si>
  <si>
    <t>T3515</t>
  </si>
  <si>
    <t>ZM3976</t>
  </si>
  <si>
    <t>IHS_NTH_266A</t>
  </si>
  <si>
    <t>MWENZO</t>
  </si>
  <si>
    <t>ZM3977</t>
  </si>
  <si>
    <t>IHS_NTH_267A</t>
  </si>
  <si>
    <t>MBALA ZAF</t>
  </si>
  <si>
    <t>S4L2</t>
  </si>
  <si>
    <t>T3309</t>
  </si>
  <si>
    <t>ZM3978</t>
  </si>
  <si>
    <t>IHS_NTH_268A</t>
  </si>
  <si>
    <t>CHINSALI-2_RLF</t>
  </si>
  <si>
    <t>GK66187R.</t>
  </si>
  <si>
    <t>25A42.3V52S 6/4 IP23.</t>
  </si>
  <si>
    <t>T3286</t>
  </si>
  <si>
    <t>ZM3979</t>
  </si>
  <si>
    <t>IHS_NTH_269A</t>
  </si>
  <si>
    <t>LWITIKILA</t>
  </si>
  <si>
    <t>T3305</t>
  </si>
  <si>
    <t>ZM3980</t>
  </si>
  <si>
    <t>IHS_NTH_270A</t>
  </si>
  <si>
    <t>NAKONDE ZRA</t>
  </si>
  <si>
    <t>ZM3981</t>
  </si>
  <si>
    <t>IHS_NTH_271A</t>
  </si>
  <si>
    <t>KASAMA TOWN1</t>
  </si>
  <si>
    <t>ZM3982</t>
  </si>
  <si>
    <t>IHS_NTH_272A</t>
  </si>
  <si>
    <t>CHILA</t>
  </si>
  <si>
    <t>T3337</t>
  </si>
  <si>
    <t>ZM3984</t>
  </si>
  <si>
    <t>IHS_NTH_274A</t>
  </si>
  <si>
    <t>LUKASHYA</t>
  </si>
  <si>
    <t>ZM3998</t>
  </si>
  <si>
    <t>IHS_NTH_275A</t>
  </si>
  <si>
    <t>Kasama Airport</t>
  </si>
  <si>
    <t>ZM3999</t>
  </si>
  <si>
    <t>IHS_NTH_276A</t>
  </si>
  <si>
    <t>Mpika2</t>
  </si>
  <si>
    <t>T3448</t>
  </si>
  <si>
    <t>ZM6014</t>
  </si>
  <si>
    <t>IHS_NTH_277A</t>
  </si>
  <si>
    <t>Mambwe Mission</t>
  </si>
  <si>
    <t>T3418</t>
  </si>
  <si>
    <t>ZM6016</t>
  </si>
  <si>
    <t>IHS_NTH_279A</t>
  </si>
  <si>
    <t>Kabanda</t>
  </si>
  <si>
    <t>200/80</t>
  </si>
  <si>
    <t>ZM6017</t>
  </si>
  <si>
    <t>IHS_NTH_280A</t>
  </si>
  <si>
    <t>Kopa</t>
  </si>
  <si>
    <t>T3486</t>
  </si>
  <si>
    <t>ZM6034</t>
  </si>
  <si>
    <t>IHS_NTH_282A</t>
  </si>
  <si>
    <t>Shikulu Musonda (Bemba Makasa 1_6 Rpt)</t>
  </si>
  <si>
    <t>ZM6050</t>
  </si>
  <si>
    <t>IHS_NTH_283A</t>
  </si>
  <si>
    <t>Mulilansolo Mission</t>
  </si>
  <si>
    <t>T3417</t>
  </si>
  <si>
    <t>ZM6106</t>
  </si>
  <si>
    <t>IHS_NTH_284A</t>
  </si>
  <si>
    <t>Kopa rpt</t>
  </si>
  <si>
    <t>ZM6121</t>
  </si>
  <si>
    <t>IHS_NTH_285A</t>
  </si>
  <si>
    <t>Kapishya</t>
  </si>
  <si>
    <t>ZM6122</t>
  </si>
  <si>
    <t>IHS_NTH_286A</t>
  </si>
  <si>
    <t>Chunga Farm</t>
  </si>
  <si>
    <t>GLPMC1000</t>
  </si>
  <si>
    <t>T3520</t>
  </si>
  <si>
    <t>ZM6123</t>
  </si>
  <si>
    <t>IHS_NTH_287A</t>
  </si>
  <si>
    <t>Katenshya Mission</t>
  </si>
  <si>
    <t>T3533</t>
  </si>
  <si>
    <t>ZM6125</t>
  </si>
  <si>
    <t>IHS_NTH_288A</t>
  </si>
  <si>
    <t>Kaombwe</t>
  </si>
  <si>
    <t>GN66044V</t>
  </si>
  <si>
    <t>ECO 28-VL/4</t>
  </si>
  <si>
    <t>T3463</t>
  </si>
  <si>
    <t>ZM6127</t>
  </si>
  <si>
    <t>IHS_NTH_289A</t>
  </si>
  <si>
    <t>Musanza</t>
  </si>
  <si>
    <t>ECO-VL/4</t>
  </si>
  <si>
    <t>ZM6135</t>
  </si>
  <si>
    <t>IHS_NTH_290A</t>
  </si>
  <si>
    <t>New Kaseshya</t>
  </si>
  <si>
    <t>T3465</t>
  </si>
  <si>
    <t>ZM6162</t>
  </si>
  <si>
    <t>IHS_NTH_291A</t>
  </si>
  <si>
    <t>Muyombe 2_1 Kapililonga</t>
  </si>
  <si>
    <t>T3523</t>
  </si>
  <si>
    <t>ZM6166</t>
  </si>
  <si>
    <t>IHS_NTH_293A</t>
  </si>
  <si>
    <t>Makaka Village (ZAIN_ZM0202_1)</t>
  </si>
  <si>
    <t>ZM6167</t>
  </si>
  <si>
    <t>IHS_NTH_294A</t>
  </si>
  <si>
    <t>BHART_AIRTEL025</t>
  </si>
  <si>
    <t>54L2</t>
  </si>
  <si>
    <t>T3524</t>
  </si>
  <si>
    <t>ZM6168</t>
  </si>
  <si>
    <t>IHS_NTH_295A</t>
  </si>
  <si>
    <t>NSUMBU_1</t>
  </si>
  <si>
    <t>ZM6172</t>
  </si>
  <si>
    <t>IHS_NTH_296A</t>
  </si>
  <si>
    <t>Bemba Makasa 1_2</t>
  </si>
  <si>
    <t>AL4/4</t>
  </si>
  <si>
    <t>ZM6173</t>
  </si>
  <si>
    <t>IHS_NTH_297A</t>
  </si>
  <si>
    <t>Zain ZM0202_2 (Chapi Village) Katwatwa</t>
  </si>
  <si>
    <t>ZM6189</t>
  </si>
  <si>
    <t>IHS_NTH_299A</t>
  </si>
  <si>
    <t>NAKONDE_1_Rlf</t>
  </si>
  <si>
    <t>T3545</t>
  </si>
  <si>
    <t>ZM6190</t>
  </si>
  <si>
    <t>IHS_NTH_300A</t>
  </si>
  <si>
    <t>NAKONDE_3_Rlf</t>
  </si>
  <si>
    <t>ZM6197</t>
  </si>
  <si>
    <t>IHS_NTH_301A</t>
  </si>
  <si>
    <t>Kaputa Zicta</t>
  </si>
  <si>
    <t>ZM6198</t>
  </si>
  <si>
    <t>IHS_NTH_302A</t>
  </si>
  <si>
    <t>Chimbamilonga Rp</t>
  </si>
  <si>
    <t>MTNAirtelFrank Furt</t>
  </si>
  <si>
    <t>T3493</t>
  </si>
  <si>
    <t>ZM6318</t>
  </si>
  <si>
    <t>IHS_NTH_303A</t>
  </si>
  <si>
    <t>Chishela &amp; Kampinda - Chimbamilonga</t>
  </si>
  <si>
    <t>ZM6327</t>
  </si>
  <si>
    <t>IHS_NTH_304A</t>
  </si>
  <si>
    <t>Chitoshi</t>
  </si>
  <si>
    <t>T3478</t>
  </si>
  <si>
    <t>ZM6338</t>
  </si>
  <si>
    <t>IHS_NTH_305A</t>
  </si>
  <si>
    <t>Nsama</t>
  </si>
  <si>
    <t>GN66045U</t>
  </si>
  <si>
    <t>ECO-28-m/4</t>
  </si>
  <si>
    <t>T3459</t>
  </si>
  <si>
    <t>ZM6339</t>
  </si>
  <si>
    <t>IHS_NTH_306A</t>
  </si>
  <si>
    <t>Chishela</t>
  </si>
  <si>
    <t>GV15794U</t>
  </si>
  <si>
    <t>T3495</t>
  </si>
  <si>
    <t>ZM6340</t>
  </si>
  <si>
    <t>IHS_NTH_307A</t>
  </si>
  <si>
    <t>Kampinda</t>
  </si>
  <si>
    <t>GV 51780V</t>
  </si>
  <si>
    <t>ECP -28-m/4</t>
  </si>
  <si>
    <t>T3474</t>
  </si>
  <si>
    <t>ZM6365</t>
  </si>
  <si>
    <t>IHS_NTH_308A</t>
  </si>
  <si>
    <t>ZM6395</t>
  </si>
  <si>
    <t>IHS_NTH_309A</t>
  </si>
  <si>
    <t>Kalinda</t>
  </si>
  <si>
    <t>ZM6414</t>
  </si>
  <si>
    <t>IHS_NTH_310A</t>
  </si>
  <si>
    <t>Mpemba</t>
  </si>
  <si>
    <t>T3488</t>
  </si>
  <si>
    <t>ZM6418</t>
  </si>
  <si>
    <t>IHS_NTH_311A</t>
  </si>
  <si>
    <t>Lwena Mission</t>
  </si>
  <si>
    <t>GL-c100-20-3P-7320</t>
  </si>
  <si>
    <t>ZM6419</t>
  </si>
  <si>
    <t>IHS_NTH_312A</t>
  </si>
  <si>
    <t>Nkula</t>
  </si>
  <si>
    <t>Gv51794u</t>
  </si>
  <si>
    <t>T3511</t>
  </si>
  <si>
    <t>ZM6421</t>
  </si>
  <si>
    <t>IHS_NTH_313A</t>
  </si>
  <si>
    <t>Chimbele</t>
  </si>
  <si>
    <t>ZM6443</t>
  </si>
  <si>
    <t>IHS_NTH_314A</t>
  </si>
  <si>
    <t>Mulilo</t>
  </si>
  <si>
    <t>ZM6473</t>
  </si>
  <si>
    <t>IHS_NTH_315A</t>
  </si>
  <si>
    <t>Kasama Town_3_Rlf (Chiba)</t>
  </si>
  <si>
    <t>ZM6495</t>
  </si>
  <si>
    <t>IHS_NTH_316A</t>
  </si>
  <si>
    <t>Matipa Parish</t>
  </si>
  <si>
    <t>ZM6606</t>
  </si>
  <si>
    <t>IHS_NTH_317A</t>
  </si>
  <si>
    <t>Mukunta</t>
  </si>
  <si>
    <t>ZM6776</t>
  </si>
  <si>
    <t>IHS_NTH_318A</t>
  </si>
  <si>
    <t>Chiba 3G</t>
  </si>
  <si>
    <t>T3335</t>
  </si>
  <si>
    <t>IHS_NTH_319A</t>
  </si>
  <si>
    <t>Kasenda School</t>
  </si>
  <si>
    <t>ZM1493</t>
  </si>
  <si>
    <t>IHS_NTH_320A</t>
  </si>
  <si>
    <t>Central Town</t>
  </si>
  <si>
    <t>Lithandi</t>
  </si>
  <si>
    <t>IHS_NTH_321A</t>
  </si>
  <si>
    <t>Chisanga Two</t>
  </si>
  <si>
    <t>ZM1513</t>
  </si>
  <si>
    <t>IHS_NTH_322A</t>
  </si>
  <si>
    <t>Mbala Zambia Compound</t>
  </si>
  <si>
    <t>ZM1520</t>
  </si>
  <si>
    <t>IHS_NTH_323A</t>
  </si>
  <si>
    <t>Nakonde New Stadium</t>
  </si>
  <si>
    <t>ZM1521</t>
  </si>
  <si>
    <t>IHS_NTH_324A</t>
  </si>
  <si>
    <t>Malalo Compund</t>
  </si>
  <si>
    <t>ZM1336</t>
  </si>
  <si>
    <t>IHS_NTH_325A</t>
  </si>
  <si>
    <t>Lambwe Chomba Village</t>
  </si>
  <si>
    <t>ZM1415</t>
  </si>
  <si>
    <t>IHS_NTH_326A</t>
  </si>
  <si>
    <t>Kalaba village</t>
  </si>
  <si>
    <t>ZM1365</t>
  </si>
  <si>
    <t>IHS_NTH_327A</t>
  </si>
  <si>
    <t>Kakungu primary sch</t>
  </si>
  <si>
    <t>ZM1370</t>
  </si>
  <si>
    <t>IHS_NTH_328A</t>
  </si>
  <si>
    <t>Mukupa Kaoma</t>
  </si>
  <si>
    <t>Kapata</t>
  </si>
  <si>
    <t>T0132</t>
  </si>
  <si>
    <t>IHS_STR_001M</t>
  </si>
  <si>
    <t>Chipembi Road</t>
  </si>
  <si>
    <t>SOUTHERN</t>
  </si>
  <si>
    <t>LIVINGSTONE</t>
  </si>
  <si>
    <t>Mwamba Kalilo</t>
  </si>
  <si>
    <t>T0333</t>
  </si>
  <si>
    <t>IHS_STR_002M</t>
  </si>
  <si>
    <t>Livingstone Town Centre</t>
  </si>
  <si>
    <t>GU51790U</t>
  </si>
  <si>
    <t>T0264</t>
  </si>
  <si>
    <t>IHS_STR_003M</t>
  </si>
  <si>
    <t>Maramba</t>
  </si>
  <si>
    <t>GU51798U</t>
  </si>
  <si>
    <t>T0106</t>
  </si>
  <si>
    <t>IHS_STR_004M</t>
  </si>
  <si>
    <t>ZM6883</t>
  </si>
  <si>
    <t>T0013</t>
  </si>
  <si>
    <t>IHS_STR_005M</t>
  </si>
  <si>
    <t>Livingstone</t>
  </si>
  <si>
    <t>window/LG and CHIGO</t>
  </si>
  <si>
    <t>ZM6784</t>
  </si>
  <si>
    <t>T0093</t>
  </si>
  <si>
    <t>IHS_STR_006M</t>
  </si>
  <si>
    <t>Dambwa Central</t>
  </si>
  <si>
    <t>ZM0209</t>
  </si>
  <si>
    <t>T0120</t>
  </si>
  <si>
    <t>IHS_STR_007M</t>
  </si>
  <si>
    <t>Spur Shopping Centre</t>
  </si>
  <si>
    <t>T0273</t>
  </si>
  <si>
    <t>IHS_STR_008M</t>
  </si>
  <si>
    <t>Rottie Board</t>
  </si>
  <si>
    <t>GK65597R</t>
  </si>
  <si>
    <t>T0104</t>
  </si>
  <si>
    <t>IHS_STR_009M</t>
  </si>
  <si>
    <t>Libuyu</t>
  </si>
  <si>
    <t>FG wilson</t>
  </si>
  <si>
    <t>ZM0214</t>
  </si>
  <si>
    <t>T0284</t>
  </si>
  <si>
    <t>IHS_STR_010M</t>
  </si>
  <si>
    <t xml:space="preserve">St. Raphaels </t>
  </si>
  <si>
    <t>ECP 3-3L/4</t>
  </si>
  <si>
    <t>ZM6768</t>
  </si>
  <si>
    <t>T0257</t>
  </si>
  <si>
    <t>IHS_STR_011M</t>
  </si>
  <si>
    <t>Choma Secondary</t>
  </si>
  <si>
    <t>Aaron Ikenda</t>
  </si>
  <si>
    <t>3TNV76-GPGE</t>
  </si>
  <si>
    <t>LINZ</t>
  </si>
  <si>
    <t>ZM0220</t>
  </si>
  <si>
    <t>T0056</t>
  </si>
  <si>
    <t>IHS_STR_012M</t>
  </si>
  <si>
    <t>Dambo North</t>
  </si>
  <si>
    <t>window/LG</t>
  </si>
  <si>
    <t>ZM6770</t>
  </si>
  <si>
    <t>T0107</t>
  </si>
  <si>
    <t>IHS_STR_013M</t>
  </si>
  <si>
    <t>Livingstone Airport</t>
  </si>
  <si>
    <t>T0049</t>
  </si>
  <si>
    <t>IHS_STR_014M</t>
  </si>
  <si>
    <t>Victoria Falls</t>
  </si>
  <si>
    <t>Lister pitter</t>
  </si>
  <si>
    <t>LPW4A07</t>
  </si>
  <si>
    <t>42 2S4 J 6/4</t>
  </si>
  <si>
    <t>T0285</t>
  </si>
  <si>
    <t>IHS_STR_015M</t>
  </si>
  <si>
    <t>Simoonga</t>
  </si>
  <si>
    <t>T0053</t>
  </si>
  <si>
    <t>IHS_STR_016M</t>
  </si>
  <si>
    <t>Senkobo</t>
  </si>
  <si>
    <t>T0057</t>
  </si>
  <si>
    <t>IHS_STR_017M</t>
  </si>
  <si>
    <t>Katombola Kazungula</t>
  </si>
  <si>
    <t>KAZUNGULA</t>
  </si>
  <si>
    <t>ZM0171</t>
  </si>
  <si>
    <t>T0065</t>
  </si>
  <si>
    <t>IHS_STR_018M</t>
  </si>
  <si>
    <t>Camp site Livingstone</t>
  </si>
  <si>
    <t>T0048</t>
  </si>
  <si>
    <t>IHS_STR_019M</t>
  </si>
  <si>
    <t>Kazungula</t>
  </si>
  <si>
    <t>T0141</t>
  </si>
  <si>
    <t>IHS_STR_020M</t>
  </si>
  <si>
    <t>Lupani</t>
  </si>
  <si>
    <t>T0055</t>
  </si>
  <si>
    <t>IHS_STR_021M</t>
  </si>
  <si>
    <t>Zimba</t>
  </si>
  <si>
    <t>KALOMO</t>
  </si>
  <si>
    <t>T0110</t>
  </si>
  <si>
    <t>IHS_STR_022M</t>
  </si>
  <si>
    <t>Mayoba Zimba</t>
  </si>
  <si>
    <t>ZM3588</t>
  </si>
  <si>
    <t>T0047</t>
  </si>
  <si>
    <t>IHS_STR_023M</t>
  </si>
  <si>
    <t>Kalomo</t>
  </si>
  <si>
    <t>ICC330-H1_C1</t>
  </si>
  <si>
    <t xml:space="preserve">window/LG </t>
  </si>
  <si>
    <t>ZM0674</t>
  </si>
  <si>
    <t>T0114</t>
  </si>
  <si>
    <t>IHS_STR_024M</t>
  </si>
  <si>
    <t>Mukwela</t>
  </si>
  <si>
    <t>CHOMA</t>
  </si>
  <si>
    <t xml:space="preserve">3TNE88 </t>
  </si>
  <si>
    <t>ZM3799</t>
  </si>
  <si>
    <t>T0158</t>
  </si>
  <si>
    <t>IHS_STR_025M</t>
  </si>
  <si>
    <t>Tara</t>
  </si>
  <si>
    <t>T0074</t>
  </si>
  <si>
    <t>IHS_STR_026M</t>
  </si>
  <si>
    <t>Maamba</t>
  </si>
  <si>
    <t>SINAZONGWE</t>
  </si>
  <si>
    <t xml:space="preserve">4TNE88 </t>
  </si>
  <si>
    <t>T0337</t>
  </si>
  <si>
    <t>IHS_STR_027M</t>
  </si>
  <si>
    <t>Choma South</t>
  </si>
  <si>
    <t>WP2_1D18E2</t>
  </si>
  <si>
    <t>Xingnou</t>
  </si>
  <si>
    <t>ZM0418</t>
  </si>
  <si>
    <t>T0008</t>
  </si>
  <si>
    <t>IHS_STR_028M</t>
  </si>
  <si>
    <t>Choma</t>
  </si>
  <si>
    <t>Powercube</t>
  </si>
  <si>
    <t>ZM3128</t>
  </si>
  <si>
    <t>T0336</t>
  </si>
  <si>
    <t>IHS_STR_029M</t>
  </si>
  <si>
    <t>Choma North</t>
  </si>
  <si>
    <t>GV83540R</t>
  </si>
  <si>
    <t>ZM0222</t>
  </si>
  <si>
    <t>T0077</t>
  </si>
  <si>
    <t>IHS_STR_030M</t>
  </si>
  <si>
    <t>Njase</t>
  </si>
  <si>
    <t>ZM6889</t>
  </si>
  <si>
    <t>T0097</t>
  </si>
  <si>
    <t>IHS_STR_031M</t>
  </si>
  <si>
    <t>Mbabala</t>
  </si>
  <si>
    <t>NAMWALA</t>
  </si>
  <si>
    <t>T0119</t>
  </si>
  <si>
    <t>IHS_STR_032M</t>
  </si>
  <si>
    <t>Sinazeze</t>
  </si>
  <si>
    <t>ZM0280</t>
  </si>
  <si>
    <t>T0054</t>
  </si>
  <si>
    <t>IHS_STR_033M</t>
  </si>
  <si>
    <t>Sinazongwe</t>
  </si>
  <si>
    <t>T0122</t>
  </si>
  <si>
    <t>IHS_STR_034M</t>
  </si>
  <si>
    <t>Shamuleya Sinazongwe</t>
  </si>
  <si>
    <t>ZM6587</t>
  </si>
  <si>
    <t>T0064</t>
  </si>
  <si>
    <t>IHS_STR_035M</t>
  </si>
  <si>
    <t>Batoka Choma</t>
  </si>
  <si>
    <t>Gree</t>
  </si>
  <si>
    <t>T0391</t>
  </si>
  <si>
    <t>IHS_STR_036M</t>
  </si>
  <si>
    <t>Muzoka Choma</t>
  </si>
  <si>
    <t>T0045</t>
  </si>
  <si>
    <t>IHS_STR_037M</t>
  </si>
  <si>
    <t>Mapanza Namwala</t>
  </si>
  <si>
    <t>T0052</t>
  </si>
  <si>
    <t>IHS_STR_038M</t>
  </si>
  <si>
    <t>Pemba Choma</t>
  </si>
  <si>
    <t>T1009</t>
  </si>
  <si>
    <t>IHS_STR_039M</t>
  </si>
  <si>
    <t>Ithezhi Thezhi</t>
  </si>
  <si>
    <t>ITHEZI-TEZHI</t>
  </si>
  <si>
    <t>T0116</t>
  </si>
  <si>
    <t>IHS_STR_040M</t>
  </si>
  <si>
    <t>Mwangwe</t>
  </si>
  <si>
    <t>ZM6586</t>
  </si>
  <si>
    <t>T0125</t>
  </si>
  <si>
    <t>IHS_STR_041M</t>
  </si>
  <si>
    <t>Tuunga</t>
  </si>
  <si>
    <t>ZM6588</t>
  </si>
  <si>
    <t>T0089</t>
  </si>
  <si>
    <t>IHS_STR_042M</t>
  </si>
  <si>
    <t>Chisekesi Monze</t>
  </si>
  <si>
    <t>MONZE</t>
  </si>
  <si>
    <t>ZM3587</t>
  </si>
  <si>
    <t>T0051</t>
  </si>
  <si>
    <t>IHS_STR_043M</t>
  </si>
  <si>
    <t>Namwala</t>
  </si>
  <si>
    <t>T0063</t>
  </si>
  <si>
    <t>IHS_STR_044M</t>
  </si>
  <si>
    <t>Gwembe</t>
  </si>
  <si>
    <t>GWEMBE</t>
  </si>
  <si>
    <t>T0276</t>
  </si>
  <si>
    <t>IHS_STR_045M</t>
  </si>
  <si>
    <t>Rusangu Monze</t>
  </si>
  <si>
    <t>T0139</t>
  </si>
  <si>
    <t>IHS_STR_046M</t>
  </si>
  <si>
    <t>Kabulamwanda</t>
  </si>
  <si>
    <t>T0242</t>
  </si>
  <si>
    <t>IHS_STR_047M</t>
  </si>
  <si>
    <t>Kaanzwa</t>
  </si>
  <si>
    <t>T0339</t>
  </si>
  <si>
    <t>IHS_STR_048M</t>
  </si>
  <si>
    <t>Monze south</t>
  </si>
  <si>
    <t>ZM0481</t>
  </si>
  <si>
    <t>T0016</t>
  </si>
  <si>
    <t>IHS_STR_049M</t>
  </si>
  <si>
    <t>Monze</t>
  </si>
  <si>
    <t>GV51790</t>
  </si>
  <si>
    <t>T0258</t>
  </si>
  <si>
    <t>IHS_STR_050M</t>
  </si>
  <si>
    <t>Lochnivar/Blue Lagoon</t>
  </si>
  <si>
    <t>T0088</t>
  </si>
  <si>
    <t>IHS_STR_051M</t>
  </si>
  <si>
    <t>Magoye Mazabuka</t>
  </si>
  <si>
    <t>MAZABUKA</t>
  </si>
  <si>
    <t>Himoisa</t>
  </si>
  <si>
    <t>4TNV98/B5576</t>
  </si>
  <si>
    <t>ZM3455</t>
  </si>
  <si>
    <t>T0046</t>
  </si>
  <si>
    <t>IHS_STR_053M</t>
  </si>
  <si>
    <t>Musikili</t>
  </si>
  <si>
    <t>ZM9007</t>
  </si>
  <si>
    <t>T0202</t>
  </si>
  <si>
    <t>IHS_STR_054M</t>
  </si>
  <si>
    <t>Kaleya</t>
  </si>
  <si>
    <t>T0209</t>
  </si>
  <si>
    <t>IHS_STR_055M</t>
  </si>
  <si>
    <t>Mazabuka  BB</t>
  </si>
  <si>
    <t>T0338</t>
  </si>
  <si>
    <t>IHS_STR_056M</t>
  </si>
  <si>
    <t>Mazabuka Town Centre</t>
  </si>
  <si>
    <t>ZM0226</t>
  </si>
  <si>
    <t>T0015</t>
  </si>
  <si>
    <t>IHS_STR_057M</t>
  </si>
  <si>
    <t xml:space="preserve">Mazabuka  </t>
  </si>
  <si>
    <t>ECP28-1L/4</t>
  </si>
  <si>
    <t>MTNINQLiquid TelecomParatus Telecom</t>
  </si>
  <si>
    <t>T0159</t>
  </si>
  <si>
    <t>IHS_STR_058M</t>
  </si>
  <si>
    <t>Muninya</t>
  </si>
  <si>
    <t>T0050</t>
  </si>
  <si>
    <t>IHS_STR_059M</t>
  </si>
  <si>
    <t>Chikankata</t>
  </si>
  <si>
    <t>GN65732V</t>
  </si>
  <si>
    <t>T0115</t>
  </si>
  <si>
    <t>IHS_STR_060M</t>
  </si>
  <si>
    <t>Munali Hills</t>
  </si>
  <si>
    <t>T0194</t>
  </si>
  <si>
    <t>IHS_STR_061M</t>
  </si>
  <si>
    <t>Lubombo</t>
  </si>
  <si>
    <t>ZM6878</t>
  </si>
  <si>
    <t>T0315</t>
  </si>
  <si>
    <t>IHS_STR_063M</t>
  </si>
  <si>
    <t>Neganega</t>
  </si>
  <si>
    <t>ZM6790</t>
  </si>
  <si>
    <t>T0316</t>
  </si>
  <si>
    <t>IHS_STR_065M</t>
  </si>
  <si>
    <t>Siavonga Uranium</t>
  </si>
  <si>
    <t>SIAVONGA</t>
  </si>
  <si>
    <t>Consolidated IHS_STR_259A</t>
  </si>
  <si>
    <t>T0024</t>
  </si>
  <si>
    <t>IHS_STR_066M</t>
  </si>
  <si>
    <t>Siavonga</t>
  </si>
  <si>
    <t>T0200</t>
  </si>
  <si>
    <t>IHS_STR_067M</t>
  </si>
  <si>
    <t>Siavonga Hajuma</t>
  </si>
  <si>
    <t>T0102</t>
  </si>
  <si>
    <t>IHS_STR_068M</t>
  </si>
  <si>
    <t>Kariba</t>
  </si>
  <si>
    <t>T0109</t>
  </si>
  <si>
    <t>IHS_STR_069M</t>
  </si>
  <si>
    <t>Lusitu</t>
  </si>
  <si>
    <t>ZM3584</t>
  </si>
  <si>
    <t>T0007</t>
  </si>
  <si>
    <t>IHS_STR_070M</t>
  </si>
  <si>
    <t>Chirundu</t>
  </si>
  <si>
    <t>ZM0014</t>
  </si>
  <si>
    <t>T0092</t>
  </si>
  <si>
    <t>IHS_STR_071M</t>
  </si>
  <si>
    <t>Chirundu Border</t>
  </si>
  <si>
    <t>MTNAirtelINQParatus Telecom</t>
  </si>
  <si>
    <t>ZM0432</t>
  </si>
  <si>
    <t>T0261</t>
  </si>
  <si>
    <t>IHS_STR_072M</t>
  </si>
  <si>
    <t>T0361</t>
  </si>
  <si>
    <t>IHS_STR_073M</t>
  </si>
  <si>
    <t>MAMBOVA</t>
  </si>
  <si>
    <t>T0416</t>
  </si>
  <si>
    <t>IHS_STR_074M</t>
  </si>
  <si>
    <t>Nico Girls</t>
  </si>
  <si>
    <t>T0432</t>
  </si>
  <si>
    <t>IHS_STR_075M</t>
  </si>
  <si>
    <t>Munyumbwe</t>
  </si>
  <si>
    <t>MPL</t>
  </si>
  <si>
    <t>MPLS13S-1NS</t>
  </si>
  <si>
    <t>ZM0275</t>
  </si>
  <si>
    <t>T0434</t>
  </si>
  <si>
    <t>IHS_STR_076M</t>
  </si>
  <si>
    <t>Munyumbwe RPT</t>
  </si>
  <si>
    <t>T0423</t>
  </si>
  <si>
    <t>IHS_STR_077M</t>
  </si>
  <si>
    <t>Katombora Prison</t>
  </si>
  <si>
    <t>ZM0103</t>
  </si>
  <si>
    <t>T0415</t>
  </si>
  <si>
    <t>IHS_STR_079M</t>
  </si>
  <si>
    <t>Siankaba Islands</t>
  </si>
  <si>
    <t>T0425</t>
  </si>
  <si>
    <t>IHS_STR_080M</t>
  </si>
  <si>
    <t>Kasenga Girls School</t>
  </si>
  <si>
    <t>T1181</t>
  </si>
  <si>
    <t>IHS_STR_081M</t>
  </si>
  <si>
    <t>Monze Overspill</t>
  </si>
  <si>
    <t>GV83540U</t>
  </si>
  <si>
    <t>T0326</t>
  </si>
  <si>
    <t>IHS_STR_084M</t>
  </si>
  <si>
    <t>Maamba Town 2</t>
  </si>
  <si>
    <t>Mamba</t>
  </si>
  <si>
    <t>T1186</t>
  </si>
  <si>
    <t>T1193</t>
  </si>
  <si>
    <t>IHS_STR_088M</t>
  </si>
  <si>
    <t>Choma WT  Airtel Share</t>
  </si>
  <si>
    <t>ZM0016</t>
  </si>
  <si>
    <t>ZM0034</t>
  </si>
  <si>
    <t>IHS_STR_201A</t>
  </si>
  <si>
    <t>Kanyemeza</t>
  </si>
  <si>
    <t>ZM0047</t>
  </si>
  <si>
    <t>IHS_STR_202A</t>
  </si>
  <si>
    <t>ZM0048</t>
  </si>
  <si>
    <t>IHS_STR_203A</t>
  </si>
  <si>
    <t>Livingstone Sun</t>
  </si>
  <si>
    <t>ZM0054</t>
  </si>
  <si>
    <t>IHS_STR_204A</t>
  </si>
  <si>
    <t>Mbabala (Choma Backbone)</t>
  </si>
  <si>
    <t>DK32037</t>
  </si>
  <si>
    <t>TAL042F</t>
  </si>
  <si>
    <t>T0226</t>
  </si>
  <si>
    <t>ZM0057</t>
  </si>
  <si>
    <t>IHS_STR_205A</t>
  </si>
  <si>
    <t>Mazabuka BB</t>
  </si>
  <si>
    <t>Mazabuka</t>
  </si>
  <si>
    <t>DJ51434</t>
  </si>
  <si>
    <t>PowerCube</t>
  </si>
  <si>
    <t>ZM0060</t>
  </si>
  <si>
    <t>IHS_STR_206A</t>
  </si>
  <si>
    <t>Monze Silo</t>
  </si>
  <si>
    <t>ECP28-M/4</t>
  </si>
  <si>
    <t>ZM0072</t>
  </si>
  <si>
    <t>IHS_STR_207A</t>
  </si>
  <si>
    <t>Pemba</t>
  </si>
  <si>
    <t>ZM0077</t>
  </si>
  <si>
    <t>IHS_STR_208A</t>
  </si>
  <si>
    <t xml:space="preserve">SIAVONGA  </t>
  </si>
  <si>
    <t>AirtelLiquid( Former Hai)</t>
  </si>
  <si>
    <t>ZM0083</t>
  </si>
  <si>
    <t>IHS_STR_209A</t>
  </si>
  <si>
    <t>ZM0102</t>
  </si>
  <si>
    <t>IHS_STR_210A</t>
  </si>
  <si>
    <t>T1188</t>
  </si>
  <si>
    <t>ZM0104</t>
  </si>
  <si>
    <t>IHS_STR_211A</t>
  </si>
  <si>
    <t>KAFUE MAZABUKA</t>
  </si>
  <si>
    <t>T0428</t>
  </si>
  <si>
    <t>ZM0121</t>
  </si>
  <si>
    <t>IHS_STR_212A</t>
  </si>
  <si>
    <t>Livingstone Relief</t>
  </si>
  <si>
    <t>Up Time</t>
  </si>
  <si>
    <t>LPW4  A27</t>
  </si>
  <si>
    <t>Marelli</t>
  </si>
  <si>
    <t>MJB 160 MA4</t>
  </si>
  <si>
    <t>TP48200A</t>
  </si>
  <si>
    <t>ZM0150</t>
  </si>
  <si>
    <t>IHS_STR_213A</t>
  </si>
  <si>
    <t>CHIKANKATA</t>
  </si>
  <si>
    <t>GU51784V</t>
  </si>
  <si>
    <t>ZM0151</t>
  </si>
  <si>
    <t>IHS_STR_214A</t>
  </si>
  <si>
    <t>DUNDU</t>
  </si>
  <si>
    <t>star energy</t>
  </si>
  <si>
    <t>ZM0154</t>
  </si>
  <si>
    <t>IHS_STR_215A</t>
  </si>
  <si>
    <t>ZM0160</t>
  </si>
  <si>
    <t>IHS_STR_216A</t>
  </si>
  <si>
    <t>ZM0181</t>
  </si>
  <si>
    <t>IHS_STR_217A</t>
  </si>
  <si>
    <t>Itezhitezhi</t>
  </si>
  <si>
    <t>John Banda</t>
  </si>
  <si>
    <t>ZM0201</t>
  </si>
  <si>
    <t>IHS_STR_218A</t>
  </si>
  <si>
    <t>ZM0212</t>
  </si>
  <si>
    <t>IHS_STR_219A</t>
  </si>
  <si>
    <t>Chikuni</t>
  </si>
  <si>
    <t>T0188</t>
  </si>
  <si>
    <t>ZM0234</t>
  </si>
  <si>
    <t>IHS_STR_220A</t>
  </si>
  <si>
    <t>Maala</t>
  </si>
  <si>
    <t>Itezhi-Tezhi</t>
  </si>
  <si>
    <t>GN83012V</t>
  </si>
  <si>
    <t>T0187</t>
  </si>
  <si>
    <t>ZM0520</t>
  </si>
  <si>
    <t>IHS_STR_222A</t>
  </si>
  <si>
    <t>Siaskabole (Sinazeze West)</t>
  </si>
  <si>
    <t>T0466</t>
  </si>
  <si>
    <t>ZM0529</t>
  </si>
  <si>
    <t>IHS_STR_223A</t>
  </si>
  <si>
    <t>Sipatunyana</t>
  </si>
  <si>
    <t>T0464</t>
  </si>
  <si>
    <t>ZM0592</t>
  </si>
  <si>
    <t>IHS_STR_224A</t>
  </si>
  <si>
    <t>Masuku</t>
  </si>
  <si>
    <t>T0457</t>
  </si>
  <si>
    <t>ZM0594</t>
  </si>
  <si>
    <t>IHS_STR_225A</t>
  </si>
  <si>
    <t>Mulobezi Road</t>
  </si>
  <si>
    <t>TP48300/A 100A</t>
  </si>
  <si>
    <t>ZM0618</t>
  </si>
  <si>
    <t>IHS_STR_226A</t>
  </si>
  <si>
    <t>ZM0623</t>
  </si>
  <si>
    <t>IHS_STR_227A</t>
  </si>
  <si>
    <t>Monze South</t>
  </si>
  <si>
    <t>T1180</t>
  </si>
  <si>
    <t>ZM0685</t>
  </si>
  <si>
    <t>IHS_STR_229A</t>
  </si>
  <si>
    <t>ZM0695</t>
  </si>
  <si>
    <t>IHS_STR_230A</t>
  </si>
  <si>
    <t>Chitongo</t>
  </si>
  <si>
    <t>ZM0696</t>
  </si>
  <si>
    <t>IHS_STR_231A</t>
  </si>
  <si>
    <t>Mapatizya Mine</t>
  </si>
  <si>
    <t>T0248</t>
  </si>
  <si>
    <t>ZM0713</t>
  </si>
  <si>
    <t>IHS_STR_232A</t>
  </si>
  <si>
    <t>Nakambala</t>
  </si>
  <si>
    <t>T0314</t>
  </si>
  <si>
    <t>ZM0725</t>
  </si>
  <si>
    <t>IHS_STR_233A</t>
  </si>
  <si>
    <t>Mukuni</t>
  </si>
  <si>
    <t>T0189</t>
  </si>
  <si>
    <t>ZM0728</t>
  </si>
  <si>
    <t>IHS_STR_234A</t>
  </si>
  <si>
    <t>Kala Ranch (Mapatiziya North)</t>
  </si>
  <si>
    <t>T0463</t>
  </si>
  <si>
    <t>ZM0768</t>
  </si>
  <si>
    <t>IHS_STR_235A</t>
  </si>
  <si>
    <t>Mbabala Town</t>
  </si>
  <si>
    <t>LSA  42.2S4J6/4</t>
  </si>
  <si>
    <t>ZM0773</t>
  </si>
  <si>
    <t>IHS_STR_236A</t>
  </si>
  <si>
    <t>Choma Town</t>
  </si>
  <si>
    <t>T1191</t>
  </si>
  <si>
    <t>ZM0776</t>
  </si>
  <si>
    <t>IHS_STR_237A</t>
  </si>
  <si>
    <t>Batoka</t>
  </si>
  <si>
    <t>ZM0806</t>
  </si>
  <si>
    <t>IHS_STR_238A</t>
  </si>
  <si>
    <t>window/LG and sumsung</t>
  </si>
  <si>
    <t>ZM0807</t>
  </si>
  <si>
    <t>IHS_STR_239A</t>
  </si>
  <si>
    <t>ZM0827</t>
  </si>
  <si>
    <t>IHS_STR_240A</t>
  </si>
  <si>
    <t>Macha Mission</t>
  </si>
  <si>
    <t>T0191</t>
  </si>
  <si>
    <t>ZM0828</t>
  </si>
  <si>
    <t>IHS_STR_241A</t>
  </si>
  <si>
    <t>Siansowa</t>
  </si>
  <si>
    <t>T0286</t>
  </si>
  <si>
    <t>ZM0859</t>
  </si>
  <si>
    <t>IHS_STR_242A</t>
  </si>
  <si>
    <t>Kawama Southern</t>
  </si>
  <si>
    <t>T0186</t>
  </si>
  <si>
    <t>ZM0872</t>
  </si>
  <si>
    <t>IHS_STR_243A</t>
  </si>
  <si>
    <t>Mapanza</t>
  </si>
  <si>
    <t>ZM0879</t>
  </si>
  <si>
    <t>IHS_STR_244A</t>
  </si>
  <si>
    <t>KAFUE RIVERSIDE</t>
  </si>
  <si>
    <t>ZM3129</t>
  </si>
  <si>
    <t>IHS_STR_246A</t>
  </si>
  <si>
    <t>Jembo</t>
  </si>
  <si>
    <t>ZM3164</t>
  </si>
  <si>
    <t>IHS_STR_247A</t>
  </si>
  <si>
    <t>Zimba Town</t>
  </si>
  <si>
    <t>T0368</t>
  </si>
  <si>
    <t>ZM3217</t>
  </si>
  <si>
    <t>IHS_STR_248A</t>
  </si>
  <si>
    <t>Simonga</t>
  </si>
  <si>
    <t>T0192</t>
  </si>
  <si>
    <t>ZM3218</t>
  </si>
  <si>
    <t>IHS_STR_249A</t>
  </si>
  <si>
    <t>MUNALI NICKEL</t>
  </si>
  <si>
    <t>ZM3340</t>
  </si>
  <si>
    <t>IHS_STR_250A</t>
  </si>
  <si>
    <t>Monze Barclays</t>
  </si>
  <si>
    <t>T0215</t>
  </si>
  <si>
    <t>ZM3343</t>
  </si>
  <si>
    <t>IHS_STR_251A</t>
  </si>
  <si>
    <t>Nottie Broadie</t>
  </si>
  <si>
    <t>T1187</t>
  </si>
  <si>
    <t>ZM3346</t>
  </si>
  <si>
    <t>IHS_STR_252A</t>
  </si>
  <si>
    <t>Livingstone 217</t>
  </si>
  <si>
    <t>T0256</t>
  </si>
  <si>
    <t>ZM3357</t>
  </si>
  <si>
    <t>IHS_STR_253A</t>
  </si>
  <si>
    <t>ZM3408</t>
  </si>
  <si>
    <t>IHS_STR_254A</t>
  </si>
  <si>
    <t>NANGA FAMRS</t>
  </si>
  <si>
    <t>T0267</t>
  </si>
  <si>
    <t>ZM3410</t>
  </si>
  <si>
    <t>IHS_STR_255A</t>
  </si>
  <si>
    <t>St. Raphaels</t>
  </si>
  <si>
    <t>ZM3415</t>
  </si>
  <si>
    <t>IHS_STR_256A</t>
  </si>
  <si>
    <t xml:space="preserve">Dambwa North   </t>
  </si>
  <si>
    <t>T0352</t>
  </si>
  <si>
    <t>ZM3416</t>
  </si>
  <si>
    <t>IHS_STR_257A</t>
  </si>
  <si>
    <t>T0353</t>
  </si>
  <si>
    <t>ZM3417</t>
  </si>
  <si>
    <t>IHS_STR_258A</t>
  </si>
  <si>
    <t>Kapufi</t>
  </si>
  <si>
    <t>CK works</t>
  </si>
  <si>
    <t>T0494</t>
  </si>
  <si>
    <t>ZM3433</t>
  </si>
  <si>
    <t>IHS_STR_259A</t>
  </si>
  <si>
    <t>SIAVONGA URANIUM MINE</t>
  </si>
  <si>
    <t>404A-16</t>
  </si>
  <si>
    <t>ZM3434</t>
  </si>
  <si>
    <t>IHS_STR_260A</t>
  </si>
  <si>
    <t>Muzoka</t>
  </si>
  <si>
    <t>ZM3435</t>
  </si>
  <si>
    <t>IHS_STR_261A</t>
  </si>
  <si>
    <t>David Livingstone hotel</t>
  </si>
  <si>
    <t>T0441</t>
  </si>
  <si>
    <t>ZM3511</t>
  </si>
  <si>
    <t>IHS_STR_262A</t>
  </si>
  <si>
    <t>MAKOLI</t>
  </si>
  <si>
    <t>ZM3512</t>
  </si>
  <si>
    <t>IHS_STR_263A</t>
  </si>
  <si>
    <t>Tara Tuya Farms</t>
  </si>
  <si>
    <t>ZM3559</t>
  </si>
  <si>
    <t>IHS_STR_264A</t>
  </si>
  <si>
    <t xml:space="preserve">Kaanzwa </t>
  </si>
  <si>
    <t>ZM3560</t>
  </si>
  <si>
    <t>IHS_STR_265A</t>
  </si>
  <si>
    <t>Chivuna</t>
  </si>
  <si>
    <t>T0334</t>
  </si>
  <si>
    <t>ZM3577</t>
  </si>
  <si>
    <t>IHS_STR_266A</t>
  </si>
  <si>
    <t>No Name Camp</t>
  </si>
  <si>
    <t>ZM3592</t>
  </si>
  <si>
    <t>IHS_STR_267A</t>
  </si>
  <si>
    <t>NAKAMBALA SUGAR</t>
  </si>
  <si>
    <t>T0490</t>
  </si>
  <si>
    <t>ZM3733</t>
  </si>
  <si>
    <t>IHS_STR_268A</t>
  </si>
  <si>
    <t>GREEN SOLUTION</t>
  </si>
  <si>
    <t>ZM3734</t>
  </si>
  <si>
    <t>IHS_STR_269A</t>
  </si>
  <si>
    <t>NGWEZI RANCH</t>
  </si>
  <si>
    <t>T0459</t>
  </si>
  <si>
    <t>ZM3791</t>
  </si>
  <si>
    <t>IHS_STR_270A</t>
  </si>
  <si>
    <t>LIBUYU</t>
  </si>
  <si>
    <t>GK65597U</t>
  </si>
  <si>
    <t>ZM3792</t>
  </si>
  <si>
    <t>IHS_STR_271A</t>
  </si>
  <si>
    <t>SIAVONGA_1</t>
  </si>
  <si>
    <t>ZM3793</t>
  </si>
  <si>
    <t>IHS_STR_272A</t>
  </si>
  <si>
    <t>KABULAMWANDA</t>
  </si>
  <si>
    <t>ZM3794</t>
  </si>
  <si>
    <t>IHS_STR_273A</t>
  </si>
  <si>
    <t>SIMWATA CHELA</t>
  </si>
  <si>
    <t>ZM3795</t>
  </si>
  <si>
    <t>IHS_STR_274A</t>
  </si>
  <si>
    <t>Choma Biofuels</t>
  </si>
  <si>
    <t>T1190</t>
  </si>
  <si>
    <t>ZM3796</t>
  </si>
  <si>
    <t>IHS_STR_275A</t>
  </si>
  <si>
    <t>Kariba 47</t>
  </si>
  <si>
    <t>metico-perkins</t>
  </si>
  <si>
    <t>ZM3797</t>
  </si>
  <si>
    <t>IHS_STR_276A</t>
  </si>
  <si>
    <t>Makunka Settlement</t>
  </si>
  <si>
    <t>T0420</t>
  </si>
  <si>
    <t>ZM3798</t>
  </si>
  <si>
    <t>IHS_STR_277A</t>
  </si>
  <si>
    <t>SIKALONGO</t>
  </si>
  <si>
    <t>T1195</t>
  </si>
  <si>
    <t>ZM3801</t>
  </si>
  <si>
    <t>IHS_STR_278A</t>
  </si>
  <si>
    <t>MAZABUKA_KAFUE</t>
  </si>
  <si>
    <t>T0205</t>
  </si>
  <si>
    <t>ZM3802</t>
  </si>
  <si>
    <t>IHS_STR_279A</t>
  </si>
  <si>
    <t>Munali Hills Riverside</t>
  </si>
  <si>
    <t>ZM3803</t>
  </si>
  <si>
    <t>IHS_STR_280A</t>
  </si>
  <si>
    <t>PEMBA MUZOKA</t>
  </si>
  <si>
    <t>T0309</t>
  </si>
  <si>
    <t>ZM3804</t>
  </si>
  <si>
    <t>IHS_STR_281A</t>
  </si>
  <si>
    <t>Harmony</t>
  </si>
  <si>
    <t>Power2000</t>
  </si>
  <si>
    <t>T1184</t>
  </si>
  <si>
    <t>ZM3805</t>
  </si>
  <si>
    <t>IHS_STR_282A</t>
  </si>
  <si>
    <t>After Zimba Kananga</t>
  </si>
  <si>
    <t>T1194</t>
  </si>
  <si>
    <t>ZM3867</t>
  </si>
  <si>
    <t>IHS_STR_283A</t>
  </si>
  <si>
    <t>Rusangu Mission</t>
  </si>
  <si>
    <t>ZM3969</t>
  </si>
  <si>
    <t>IHS_STR_284A</t>
  </si>
  <si>
    <t>Kalomo Boma</t>
  </si>
  <si>
    <t>T1185</t>
  </si>
  <si>
    <t>ZM3970</t>
  </si>
  <si>
    <t>IHS_STR_285A</t>
  </si>
  <si>
    <t>Namiyanga</t>
  </si>
  <si>
    <t>T0271</t>
  </si>
  <si>
    <t>ZM3972</t>
  </si>
  <si>
    <t>IHS_STR_286A</t>
  </si>
  <si>
    <t>Maamba Town1</t>
  </si>
  <si>
    <t>T0449</t>
  </si>
  <si>
    <t>ZM3994</t>
  </si>
  <si>
    <t>IHS_STR_287A</t>
  </si>
  <si>
    <t>Bweengwa</t>
  </si>
  <si>
    <t>T0468</t>
  </si>
  <si>
    <t>ZM4012</t>
  </si>
  <si>
    <t>IHS_STR_288A</t>
  </si>
  <si>
    <t>SIACHITEMA</t>
  </si>
  <si>
    <t>T0414</t>
  </si>
  <si>
    <t>ZM6000</t>
  </si>
  <si>
    <t>IHS_STR_289A</t>
  </si>
  <si>
    <t>Ngoma</t>
  </si>
  <si>
    <t>T0465</t>
  </si>
  <si>
    <t>ZM6002</t>
  </si>
  <si>
    <t>IHS_STR_290A</t>
  </si>
  <si>
    <t>Mbila</t>
  </si>
  <si>
    <t>ZM6010</t>
  </si>
  <si>
    <t>IHS_STR_291A</t>
  </si>
  <si>
    <t xml:space="preserve">Mazabuka Town </t>
  </si>
  <si>
    <t>Netsure</t>
  </si>
  <si>
    <t>ZM6066</t>
  </si>
  <si>
    <t>IHS_STR_292A</t>
  </si>
  <si>
    <t>Chief Nyawa</t>
  </si>
  <si>
    <t>Rid</t>
  </si>
  <si>
    <t>Mitsubishi S 4L2</t>
  </si>
  <si>
    <t>Zanadi AL3/4</t>
  </si>
  <si>
    <t>ZM6069</t>
  </si>
  <si>
    <t>IHS_STR_293A</t>
  </si>
  <si>
    <t>Machipapa</t>
  </si>
  <si>
    <t>T0419</t>
  </si>
  <si>
    <t>ZM6071</t>
  </si>
  <si>
    <t>IHS_STR_294A</t>
  </si>
  <si>
    <t>Simwata chela (Luyaba)</t>
  </si>
  <si>
    <t>T0467</t>
  </si>
  <si>
    <t>ZM6073</t>
  </si>
  <si>
    <t>IHS_STR_295A</t>
  </si>
  <si>
    <t>Simaubi</t>
  </si>
  <si>
    <t>ZM6074</t>
  </si>
  <si>
    <t>IHS_STR_296A</t>
  </si>
  <si>
    <t>Muyobe</t>
  </si>
  <si>
    <t>ZM6075</t>
  </si>
  <si>
    <t>IHS_STR_297A</t>
  </si>
  <si>
    <t>Nalube</t>
  </si>
  <si>
    <t>ZM6076</t>
  </si>
  <si>
    <t>IHS_STR_298A</t>
  </si>
  <si>
    <t>Shanbwato</t>
  </si>
  <si>
    <t>MPLS13S-INS</t>
  </si>
  <si>
    <t>T0451</t>
  </si>
  <si>
    <t>ZM6104</t>
  </si>
  <si>
    <t>IHS_STR_299A</t>
  </si>
  <si>
    <t>Airtel_ZM0215</t>
  </si>
  <si>
    <t>T0455</t>
  </si>
  <si>
    <t>ZM6175</t>
  </si>
  <si>
    <t>IHS_STR_300A</t>
  </si>
  <si>
    <t>Kemba Basic School</t>
  </si>
  <si>
    <t>GN6644V</t>
  </si>
  <si>
    <t>T0422</t>
  </si>
  <si>
    <t>ZM6185</t>
  </si>
  <si>
    <t>IHS_STR_301A</t>
  </si>
  <si>
    <t>APOSTOLIC_3_Rlf</t>
  </si>
  <si>
    <t>ZM6186</t>
  </si>
  <si>
    <t>IHS_STR_302A</t>
  </si>
  <si>
    <t>MARAMBA_2_Rlf</t>
  </si>
  <si>
    <t>TAL 049F J 6S/4</t>
  </si>
  <si>
    <t>ZM6321</t>
  </si>
  <si>
    <t>IHS_STR_304A</t>
  </si>
  <si>
    <t>Chibozu</t>
  </si>
  <si>
    <t>ZM6363</t>
  </si>
  <si>
    <t>IHS_STR_305A</t>
  </si>
  <si>
    <t>Mangunza</t>
  </si>
  <si>
    <t>ZM6364</t>
  </si>
  <si>
    <t>IHS_STR_306A</t>
  </si>
  <si>
    <t>Moobola</t>
  </si>
  <si>
    <t>T0370</t>
  </si>
  <si>
    <t>ZM6377</t>
  </si>
  <si>
    <t>IHS_STR_307A</t>
  </si>
  <si>
    <t>Nkonkola high school</t>
  </si>
  <si>
    <t>ZM6407</t>
  </si>
  <si>
    <t>IHS_STR_308A</t>
  </si>
  <si>
    <t xml:space="preserve">Buleya Malima </t>
  </si>
  <si>
    <t>3TNV88-GGEP</t>
  </si>
  <si>
    <t>T1196</t>
  </si>
  <si>
    <t>ZM6438</t>
  </si>
  <si>
    <t>IHS_STR_309A</t>
  </si>
  <si>
    <t>ALEXSWILL FARM</t>
  </si>
  <si>
    <t>ZM6447</t>
  </si>
  <si>
    <t>IHS_STR_310A</t>
  </si>
  <si>
    <t>NTEME BASIC SCHOOL</t>
  </si>
  <si>
    <t>GK65597</t>
  </si>
  <si>
    <t>ZM6452</t>
  </si>
  <si>
    <t>IHS_STR_311A</t>
  </si>
  <si>
    <t>Chilindi Basic</t>
  </si>
  <si>
    <t>DCDU400</t>
  </si>
  <si>
    <t>ZM6463</t>
  </si>
  <si>
    <t>IHS_STR_312A</t>
  </si>
  <si>
    <t>LUPANIMWNDIHOP1</t>
  </si>
  <si>
    <t>T0461</t>
  </si>
  <si>
    <t>ZM6769</t>
  </si>
  <si>
    <t>IHS_STR_313A</t>
  </si>
  <si>
    <t>Maramba 3G</t>
  </si>
  <si>
    <t>falcon</t>
  </si>
  <si>
    <t>ZM0169</t>
  </si>
  <si>
    <t>IHS_STR_314A</t>
  </si>
  <si>
    <t>CHIPEPO</t>
  </si>
  <si>
    <t>T0327</t>
  </si>
  <si>
    <t>ZM3800</t>
  </si>
  <si>
    <t>IHS_STR_315A</t>
  </si>
  <si>
    <t>Mazabuka Monze</t>
  </si>
  <si>
    <t>AirtelZambia Railways</t>
  </si>
  <si>
    <t>ZM0216</t>
  </si>
  <si>
    <t>IHS_STR_316A</t>
  </si>
  <si>
    <t>MUNYUMBWE RPT 2 (Simwami)</t>
  </si>
  <si>
    <t>T1197</t>
  </si>
  <si>
    <t>ZM0207</t>
  </si>
  <si>
    <t>IHS_STR_317A</t>
  </si>
  <si>
    <t>SIAVONGA ROAD</t>
  </si>
  <si>
    <t>ZM0466</t>
  </si>
  <si>
    <t>IHS_STR_318A</t>
  </si>
  <si>
    <t>Choma CBD</t>
  </si>
  <si>
    <t>ZM0554</t>
  </si>
  <si>
    <t>IHS_STR_319A</t>
  </si>
  <si>
    <t>Chirundu High Cost</t>
  </si>
  <si>
    <t>ZM1476</t>
  </si>
  <si>
    <t>IHS_STR_320A</t>
  </si>
  <si>
    <t>Chirundu Gabon</t>
  </si>
  <si>
    <t>ZM0562</t>
  </si>
  <si>
    <t>IHS_STR_322A</t>
  </si>
  <si>
    <t>Choma Overspill</t>
  </si>
  <si>
    <t>aaron Ikenda</t>
  </si>
  <si>
    <t>ZM1477</t>
  </si>
  <si>
    <t>IHS_STR_324A</t>
  </si>
  <si>
    <t>Mount Gomali</t>
  </si>
  <si>
    <t>ZM1496</t>
  </si>
  <si>
    <t>IHS_STR_325A</t>
  </si>
  <si>
    <t>New Kazungula</t>
  </si>
  <si>
    <t>ZM1506</t>
  </si>
  <si>
    <t>IHS_STR_326A</t>
  </si>
  <si>
    <t>Dambwa Extension</t>
  </si>
  <si>
    <t>ZM1511</t>
  </si>
  <si>
    <t>IHS_STR_327A</t>
  </si>
  <si>
    <t>Kaonga</t>
  </si>
  <si>
    <t>ZM1510</t>
  </si>
  <si>
    <t>IHS_STR_328A</t>
  </si>
  <si>
    <t>Hill Side</t>
  </si>
  <si>
    <t>ZM1512</t>
  </si>
  <si>
    <t>IHS_STR_329A</t>
  </si>
  <si>
    <t>Mazabuka Airstrip</t>
  </si>
  <si>
    <t>ZM1367</t>
  </si>
  <si>
    <t>IHS_STR_330A</t>
  </si>
  <si>
    <t>Siantente Basic School</t>
  </si>
  <si>
    <t>ZM1290</t>
  </si>
  <si>
    <t>IHS_STR_331A</t>
  </si>
  <si>
    <t>Syamuyala Basic school</t>
  </si>
  <si>
    <t>ZM1371</t>
  </si>
  <si>
    <t>IHS_STR_332A</t>
  </si>
  <si>
    <t>Nkandanzovu Clinic</t>
  </si>
  <si>
    <t>ZM0954</t>
  </si>
  <si>
    <t>IHS_STR_333A</t>
  </si>
  <si>
    <t>Simanansa Basic School</t>
  </si>
  <si>
    <t>ZM0972</t>
  </si>
  <si>
    <t>IHS_STR_334A</t>
  </si>
  <si>
    <t>Mubanga Primary School</t>
  </si>
  <si>
    <t>ZM0980</t>
  </si>
  <si>
    <t>IHS_STR_335A</t>
  </si>
  <si>
    <t>Nakabanga Primary School</t>
  </si>
  <si>
    <t>ZM1030</t>
  </si>
  <si>
    <t>IHS_STR_336A</t>
  </si>
  <si>
    <t>Nameembo Basic School</t>
  </si>
  <si>
    <t>Chikankanta</t>
  </si>
  <si>
    <t>ZM1049</t>
  </si>
  <si>
    <t>IHS_STR_337A</t>
  </si>
  <si>
    <t>Chipembele Basic School</t>
  </si>
  <si>
    <t>ZM1410</t>
  </si>
  <si>
    <t>IHS_STR_338A</t>
  </si>
  <si>
    <t>Itapa Clinic</t>
  </si>
  <si>
    <t>ZM1413</t>
  </si>
  <si>
    <t>IHS_STR_339A</t>
  </si>
  <si>
    <t>Chikanta Basic School</t>
  </si>
  <si>
    <t>ZM1369</t>
  </si>
  <si>
    <t>IHS_STR_340A</t>
  </si>
  <si>
    <t>Sinamalima Basic School</t>
  </si>
  <si>
    <t>T1090</t>
  </si>
  <si>
    <t>IHS_WST_001M</t>
  </si>
  <si>
    <t>Mongu Central</t>
  </si>
  <si>
    <t>GN83537R</t>
  </si>
  <si>
    <t>TAL-A40-F J 6/4</t>
  </si>
  <si>
    <t>T1111</t>
  </si>
  <si>
    <t>IHS_WST_002M</t>
  </si>
  <si>
    <t>Mongu East</t>
  </si>
  <si>
    <t>ZM6844</t>
  </si>
  <si>
    <t>T1037</t>
  </si>
  <si>
    <t>IHS_WST_003M</t>
  </si>
  <si>
    <t>Katongo</t>
  </si>
  <si>
    <t>ZM6885</t>
  </si>
  <si>
    <t>T1043</t>
  </si>
  <si>
    <t>IHS_WST_004M</t>
  </si>
  <si>
    <t>Malengwa</t>
  </si>
  <si>
    <t>ZM6796</t>
  </si>
  <si>
    <t>T1004</t>
  </si>
  <si>
    <t>IHS_WST_005M</t>
  </si>
  <si>
    <t>Limulunga</t>
  </si>
  <si>
    <t>T1036</t>
  </si>
  <si>
    <t>IHS_WST_006M</t>
  </si>
  <si>
    <t>Kataba MTN</t>
  </si>
  <si>
    <t>ECO28-SN4</t>
  </si>
  <si>
    <t>T1050</t>
  </si>
  <si>
    <t>IHS_WST_007M</t>
  </si>
  <si>
    <t>Mweeke</t>
  </si>
  <si>
    <t>AMP30H</t>
  </si>
  <si>
    <t>ZM3807</t>
  </si>
  <si>
    <t>T1057</t>
  </si>
  <si>
    <t>IHS_WST_008M</t>
  </si>
  <si>
    <t>Ushaa</t>
  </si>
  <si>
    <t>Consolidated on IHS_WST_209A</t>
  </si>
  <si>
    <t>T1064</t>
  </si>
  <si>
    <t>IHS_WST_009M</t>
  </si>
  <si>
    <t>Nanjucha</t>
  </si>
  <si>
    <t>SENANGA</t>
  </si>
  <si>
    <t>GV51794U</t>
  </si>
  <si>
    <t>ZM6881</t>
  </si>
  <si>
    <t>T1010</t>
  </si>
  <si>
    <t>IHS_WST_010M</t>
  </si>
  <si>
    <t>Kalabo</t>
  </si>
  <si>
    <t>KALABO</t>
  </si>
  <si>
    <t>921931V</t>
  </si>
  <si>
    <t>EC0 28-VL/4</t>
  </si>
  <si>
    <t>ZM0141</t>
  </si>
  <si>
    <t>T1019</t>
  </si>
  <si>
    <t>IHS_WST_011M</t>
  </si>
  <si>
    <t>Uka</t>
  </si>
  <si>
    <t>ZM6797</t>
  </si>
  <si>
    <t>T1034</t>
  </si>
  <si>
    <t>IHS_WST_012M</t>
  </si>
  <si>
    <t>Kapungu</t>
  </si>
  <si>
    <t>LUKULU</t>
  </si>
  <si>
    <t>R48-3200W</t>
  </si>
  <si>
    <t>Consolidated on IHS_WST_216A Kapungu</t>
  </si>
  <si>
    <t>T1006</t>
  </si>
  <si>
    <t>IHS_WST_013M</t>
  </si>
  <si>
    <t>Senanga</t>
  </si>
  <si>
    <t>EC0 28-1LN/4</t>
  </si>
  <si>
    <t>T1042</t>
  </si>
  <si>
    <t>IHS_WST_014M</t>
  </si>
  <si>
    <t>Lukulu B</t>
  </si>
  <si>
    <t>LS 28S2</t>
  </si>
  <si>
    <t>T1065</t>
  </si>
  <si>
    <t>IHS_WST_015M</t>
  </si>
  <si>
    <t>Nangweshi</t>
  </si>
  <si>
    <t>SESHEKE</t>
  </si>
  <si>
    <t>LSA 40M5J6/4</t>
  </si>
  <si>
    <t>Shelf 19' Cordex 3.6kw</t>
  </si>
  <si>
    <t>T1029</t>
  </si>
  <si>
    <t>IHS_WST_016M</t>
  </si>
  <si>
    <t>Kamilende</t>
  </si>
  <si>
    <t>T1023</t>
  </si>
  <si>
    <t>IHS_WST_018M</t>
  </si>
  <si>
    <t>Sioma</t>
  </si>
  <si>
    <t>Elcose</t>
  </si>
  <si>
    <t>T1051</t>
  </si>
  <si>
    <t>IHS_WST_019M</t>
  </si>
  <si>
    <t>Mwetete</t>
  </si>
  <si>
    <t>T1060</t>
  </si>
  <si>
    <t>IHS_WST_020M</t>
  </si>
  <si>
    <t>Nkhale</t>
  </si>
  <si>
    <t>Consolidated at IHS_WST_212A</t>
  </si>
  <si>
    <t>T1040</t>
  </si>
  <si>
    <t>IHS_WST_021M</t>
  </si>
  <si>
    <t>Litiya A</t>
  </si>
  <si>
    <t>T1003</t>
  </si>
  <si>
    <t>IHS_WST_022M</t>
  </si>
  <si>
    <t>Kaoma</t>
  </si>
  <si>
    <t>T1089</t>
  </si>
  <si>
    <t>IHS_WST_023M</t>
  </si>
  <si>
    <t>Mayukwayukwa</t>
  </si>
  <si>
    <t>Eltek</t>
  </si>
  <si>
    <t>FP2 48V 8+6KW 400V+N BD LD</t>
  </si>
  <si>
    <t>T1059</t>
  </si>
  <si>
    <t>IHS_WST_024M</t>
  </si>
  <si>
    <t>Kalobolelwa</t>
  </si>
  <si>
    <t>T1032</t>
  </si>
  <si>
    <t>IHS_WST_025M</t>
  </si>
  <si>
    <t>KanKwanda</t>
  </si>
  <si>
    <t>T1058</t>
  </si>
  <si>
    <t>IHS_WST_026M</t>
  </si>
  <si>
    <t>Imbwae</t>
  </si>
  <si>
    <t>consolidated on IHS_WST_210A</t>
  </si>
  <si>
    <t>T1093</t>
  </si>
  <si>
    <t>IHS_WST_027M</t>
  </si>
  <si>
    <t>T1007</t>
  </si>
  <si>
    <t>IHS_WST_028M</t>
  </si>
  <si>
    <t>Sesheke</t>
  </si>
  <si>
    <t>T1062</t>
  </si>
  <si>
    <t>IHS_WST_030M</t>
  </si>
  <si>
    <t>Mushimbo</t>
  </si>
  <si>
    <t>Consolidated at IHS_WST_226A</t>
  </si>
  <si>
    <t>T1055</t>
  </si>
  <si>
    <t>IHS_WST_031M</t>
  </si>
  <si>
    <t>Sakankolonga</t>
  </si>
  <si>
    <t>T1063</t>
  </si>
  <si>
    <t>IHS_WST_032M</t>
  </si>
  <si>
    <t>Mwandi MTN</t>
  </si>
  <si>
    <t>T1130</t>
  </si>
  <si>
    <t>IHS_WST_033M</t>
  </si>
  <si>
    <t xml:space="preserve">LUVUZI VILLAGE  </t>
  </si>
  <si>
    <t>T1133</t>
  </si>
  <si>
    <t>IHS_WST_034M</t>
  </si>
  <si>
    <t>Lishiwa Repeater</t>
  </si>
  <si>
    <t>T1166</t>
  </si>
  <si>
    <t>IHS_WST_036M</t>
  </si>
  <si>
    <t xml:space="preserve">Kaoma Town </t>
  </si>
  <si>
    <t>ZM0059</t>
  </si>
  <si>
    <t>IHS_WST_201A</t>
  </si>
  <si>
    <t>Mongu</t>
  </si>
  <si>
    <t>ZM0129</t>
  </si>
  <si>
    <t>IHS_WST_202A</t>
  </si>
  <si>
    <t>Mwandi</t>
  </si>
  <si>
    <t>ICC330-H1C1</t>
  </si>
  <si>
    <t>ZM0137</t>
  </si>
  <si>
    <t>IHS_WST_203A</t>
  </si>
  <si>
    <t>ZM0182</t>
  </si>
  <si>
    <t>IHS_WST_204A</t>
  </si>
  <si>
    <t>ZM0198</t>
  </si>
  <si>
    <t>IHS_WST_205A</t>
  </si>
  <si>
    <t>Mulobezi</t>
  </si>
  <si>
    <t>T1092</t>
  </si>
  <si>
    <t>ZM0205</t>
  </si>
  <si>
    <t>IHS_WST_206A</t>
  </si>
  <si>
    <t>Shangombo</t>
  </si>
  <si>
    <t>Chigo</t>
  </si>
  <si>
    <t>T1070</t>
  </si>
  <si>
    <t>ZM0266</t>
  </si>
  <si>
    <t>IHS_WST_207A</t>
  </si>
  <si>
    <t>Consolidated on IHS_WST_015M Nangweshi</t>
  </si>
  <si>
    <t>ZM0279</t>
  </si>
  <si>
    <t>IHS_WST_208A</t>
  </si>
  <si>
    <t>TP48300/A-100A</t>
  </si>
  <si>
    <t>ZM0550</t>
  </si>
  <si>
    <t>IHS_WST_209A</t>
  </si>
  <si>
    <t>ICC900-HD2</t>
  </si>
  <si>
    <t>ZM0763</t>
  </si>
  <si>
    <t>IHS_WST_210A</t>
  </si>
  <si>
    <t>ZM0764</t>
  </si>
  <si>
    <t>IHS_WST_211A</t>
  </si>
  <si>
    <t>Illwendo</t>
  </si>
  <si>
    <t>ZM0766</t>
  </si>
  <si>
    <t>IHS_WST_212A</t>
  </si>
  <si>
    <t>Mbowe</t>
  </si>
  <si>
    <t>ZM0825</t>
  </si>
  <si>
    <t>IHS_WST_213A</t>
  </si>
  <si>
    <t>Namushakende</t>
  </si>
  <si>
    <t>GK66045U</t>
  </si>
  <si>
    <t>ZM0863</t>
  </si>
  <si>
    <t>IHS_WST_214A</t>
  </si>
  <si>
    <t>ZM3345</t>
  </si>
  <si>
    <t>IHS_WST_215A</t>
  </si>
  <si>
    <t>Winela</t>
  </si>
  <si>
    <t>T1052</t>
  </si>
  <si>
    <t>ZM3358</t>
  </si>
  <si>
    <t>IHS_WST_216A</t>
  </si>
  <si>
    <t>ZM3411</t>
  </si>
  <si>
    <t>IHS_WST_217A</t>
  </si>
  <si>
    <t>Mwilwe</t>
  </si>
  <si>
    <t>T1120</t>
  </si>
  <si>
    <t>ZM3412</t>
  </si>
  <si>
    <t>IHS_WST_218A</t>
  </si>
  <si>
    <t>Nalwei</t>
  </si>
  <si>
    <t>ICC300-H1-C1</t>
  </si>
  <si>
    <t>T1097</t>
  </si>
  <si>
    <t>ZM3413</t>
  </si>
  <si>
    <t>IHS_WST_219A</t>
  </si>
  <si>
    <t>Luiikuta</t>
  </si>
  <si>
    <t>999395X</t>
  </si>
  <si>
    <t>ZM3414</t>
  </si>
  <si>
    <t>IHS_WST_220A</t>
  </si>
  <si>
    <t>Namasheshe</t>
  </si>
  <si>
    <t>EU20050608</t>
  </si>
  <si>
    <t>ZM3513</t>
  </si>
  <si>
    <t>IHS_WST_221A</t>
  </si>
  <si>
    <t>SICHILI</t>
  </si>
  <si>
    <t>T1123</t>
  </si>
  <si>
    <t>ZM3579</t>
  </si>
  <si>
    <t>IHS_WST_222A</t>
  </si>
  <si>
    <t>MOOKA</t>
  </si>
  <si>
    <t>Gu51790U</t>
  </si>
  <si>
    <t>T0243</t>
  </si>
  <si>
    <t>ZM3581</t>
  </si>
  <si>
    <t>IHS_WST_223A</t>
  </si>
  <si>
    <t>LUAMPA MISSION</t>
  </si>
  <si>
    <t>T1088</t>
  </si>
  <si>
    <t>ZM3605</t>
  </si>
  <si>
    <t>IHS_WST_224A</t>
  </si>
  <si>
    <t>Simungoma</t>
  </si>
  <si>
    <t>GV5190U</t>
  </si>
  <si>
    <t>T0426</t>
  </si>
  <si>
    <t>ZM3735</t>
  </si>
  <si>
    <t>IHS_WST_225A</t>
  </si>
  <si>
    <t>KANKWANDA</t>
  </si>
  <si>
    <t>ZM3736</t>
  </si>
  <si>
    <t>IHS_WST_226A</t>
  </si>
  <si>
    <t>ZM3806</t>
  </si>
  <si>
    <t>IHS_WST_227A</t>
  </si>
  <si>
    <t>SEFULA</t>
  </si>
  <si>
    <t>ICC330-H1-CI</t>
  </si>
  <si>
    <t>T1163</t>
  </si>
  <si>
    <t>ZM3808</t>
  </si>
  <si>
    <t>IHS_WST_229A</t>
  </si>
  <si>
    <t>MWEETWE</t>
  </si>
  <si>
    <t>51794V</t>
  </si>
  <si>
    <t>LSA 42.3VS2J6/4</t>
  </si>
  <si>
    <t>T1132</t>
  </si>
  <si>
    <t>ZM3839</t>
  </si>
  <si>
    <t>IHS_WST_230A</t>
  </si>
  <si>
    <t>Natukoma</t>
  </si>
  <si>
    <t>T1128</t>
  </si>
  <si>
    <t>ZM3843</t>
  </si>
  <si>
    <t>IHS_WST_231A</t>
  </si>
  <si>
    <t>Namusheshe</t>
  </si>
  <si>
    <t>ZM3855</t>
  </si>
  <si>
    <t>IHS_WST_232A</t>
  </si>
  <si>
    <t>Libonda</t>
  </si>
  <si>
    <t>T1149</t>
  </si>
  <si>
    <t>ZM3863</t>
  </si>
  <si>
    <t>IHS_WST_233A</t>
  </si>
  <si>
    <t>Mulambwa harbour</t>
  </si>
  <si>
    <t>T1110</t>
  </si>
  <si>
    <t>ZM3865</t>
  </si>
  <si>
    <t>IHS_WST_234A</t>
  </si>
  <si>
    <t xml:space="preserve">Mangango Mission </t>
  </si>
  <si>
    <t>A48701z-1</t>
  </si>
  <si>
    <t>T1079</t>
  </si>
  <si>
    <t>ZM3971</t>
  </si>
  <si>
    <t>IHS_WST_235A</t>
  </si>
  <si>
    <t>Kaoma Town1</t>
  </si>
  <si>
    <t>998599X</t>
  </si>
  <si>
    <t>ECP 28M4</t>
  </si>
  <si>
    <t>T1121</t>
  </si>
  <si>
    <t>ZM3996</t>
  </si>
  <si>
    <t>IHS_WST_236A</t>
  </si>
  <si>
    <t>MAYUKWAYUKWA_3</t>
  </si>
  <si>
    <t>T1154</t>
  </si>
  <si>
    <t>ZM4014</t>
  </si>
  <si>
    <t>IHS_WST_237A</t>
  </si>
  <si>
    <t>Mbopuma Rpt</t>
  </si>
  <si>
    <t>T1134</t>
  </si>
  <si>
    <t>ZM6062</t>
  </si>
  <si>
    <t>IHS_WST_239A</t>
  </si>
  <si>
    <t>Muoyo</t>
  </si>
  <si>
    <t>T1124</t>
  </si>
  <si>
    <t>ZM6065</t>
  </si>
  <si>
    <t>IHS_WST_240A</t>
  </si>
  <si>
    <t>Namuzingu Mulobezi Plantation</t>
  </si>
  <si>
    <t>ZM6194</t>
  </si>
  <si>
    <t>IHS_WST_241A</t>
  </si>
  <si>
    <t>Mongu 1 Rfl</t>
  </si>
  <si>
    <t>ZM6301</t>
  </si>
  <si>
    <t>IHS_WST_243A</t>
  </si>
  <si>
    <t>Nakanyaa</t>
  </si>
  <si>
    <t>EPC 48200/2900-HC1</t>
  </si>
  <si>
    <t>ZM6323</t>
  </si>
  <si>
    <t>IHS_WST_244A</t>
  </si>
  <si>
    <t>Mishulundu</t>
  </si>
  <si>
    <t>T1142</t>
  </si>
  <si>
    <t>ZM6357</t>
  </si>
  <si>
    <t>IHS_WST_245A</t>
  </si>
  <si>
    <t>Simaa</t>
  </si>
  <si>
    <t>ZM6462</t>
  </si>
  <si>
    <t>IHS_WST_246A</t>
  </si>
  <si>
    <t>senenga-lyendela Hop Breaker</t>
  </si>
  <si>
    <t xml:space="preserve">Netsure  701 </t>
  </si>
  <si>
    <t>T1129</t>
  </si>
  <si>
    <t>ZM1532</t>
  </si>
  <si>
    <t>IHS_WST_247A</t>
  </si>
  <si>
    <t>Sesheke CBD</t>
  </si>
  <si>
    <t>ZM1376</t>
  </si>
  <si>
    <t>IHS_WST_248A</t>
  </si>
  <si>
    <t>Sesheke Nakatindi</t>
  </si>
  <si>
    <t>ZM1515</t>
  </si>
  <si>
    <t>IHS_WST_249A</t>
  </si>
  <si>
    <t>Mongu District Hospital</t>
  </si>
  <si>
    <t>ZM1516</t>
  </si>
  <si>
    <t>IHS_WST_250A</t>
  </si>
  <si>
    <t>Mongu SDA HQ</t>
  </si>
  <si>
    <t>ZM1489</t>
  </si>
  <si>
    <t>IHS_WST_251A</t>
  </si>
  <si>
    <t>Mulambwa Kaoma</t>
  </si>
  <si>
    <t>supplied</t>
  </si>
  <si>
    <t>solar</t>
  </si>
  <si>
    <t>Benson</t>
  </si>
  <si>
    <t>kalilo</t>
  </si>
  <si>
    <t>kalunga</t>
  </si>
  <si>
    <t>grc</t>
  </si>
  <si>
    <t>Chimeta</t>
  </si>
  <si>
    <t>unstable mains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</si>
</sst>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_-* #,##0.00000\ _€_-;\-* #,##0.00000\ _€_-;_-* &quot;-&quot;??\ _€_-;_-@_-"/>
    <numFmt numFmtId="179" formatCode="[$-409]dd\-mmm\-yy;@"/>
    <numFmt numFmtId="180" formatCode="&quot;$&quot;#,##0.00"/>
    <numFmt numFmtId="181" formatCode="dd\-mmm\-yyyy"/>
    <numFmt numFmtId="182" formatCode="_-* #,##0_-;\-* #,##0_-;_-* &quot;-&quot;??_-;_-@_-"/>
    <numFmt numFmtId="183" formatCode="_-* #,##0_-;\-* #,##0_-;_-* &quot;-&quot;_-;_-@_-"/>
    <numFmt numFmtId="184" formatCode="0.00000"/>
    <numFmt numFmtId="185" formatCode="dd\-mmm\-yy"/>
    <numFmt numFmtId="186" formatCode="[$-409]d\-mmm\-yy;@"/>
    <numFmt numFmtId="187" formatCode="0.0000"/>
    <numFmt numFmtId="188" formatCode="dd\/mm\/yyyy\ hh:mm"/>
  </numFmts>
  <fonts count="52">
    <font>
      <sz val="11"/>
      <color theme="1"/>
      <name val="Calibri"/>
      <charset val="134"/>
    </font>
    <font>
      <sz val="9"/>
      <color theme="1" tint="0.249977111117893"/>
      <name val="Segoe UI"/>
      <charset val="134"/>
    </font>
    <font>
      <sz val="11"/>
      <color theme="1"/>
      <name val="Calibri"/>
      <charset val="134"/>
      <scheme val="minor"/>
    </font>
    <font>
      <sz val="8"/>
      <color rgb="FF000000"/>
      <name val="宋体"/>
      <charset val="134"/>
    </font>
    <font>
      <sz val="9"/>
      <color rgb="FF404040"/>
      <name val="Segoe UI"/>
      <charset val="134"/>
    </font>
    <font>
      <sz val="9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theme="1"/>
      <name val="Calibri "/>
      <charset val="134"/>
    </font>
    <font>
      <b/>
      <sz val="10"/>
      <color rgb="FF000000"/>
      <name val="Calibri"/>
      <charset val="134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sz val="8"/>
      <color theme="1"/>
      <name val="Arial Unicode MS"/>
      <charset val="134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sz val="9"/>
      <color rgb="FF000000"/>
      <name val="Calibri"/>
      <charset val="134"/>
      <scheme val="minor"/>
    </font>
    <font>
      <sz val="8"/>
      <name val="Arial Unicode MS"/>
      <charset val="134"/>
    </font>
    <font>
      <sz val="9"/>
      <color theme="1"/>
      <name val="Calibri"/>
      <charset val="134"/>
    </font>
    <font>
      <sz val="10"/>
      <name val="Calibri"/>
      <charset val="134"/>
      <scheme val="minor"/>
    </font>
    <font>
      <sz val="9"/>
      <color theme="1"/>
      <name val="Arial Unicode MS"/>
      <charset val="134"/>
    </font>
    <font>
      <sz val="8"/>
      <name val="Calibri"/>
      <charset val="134"/>
      <scheme val="minor"/>
    </font>
    <font>
      <b/>
      <sz val="9"/>
      <name val="Segoe UI"/>
      <charset val="134"/>
    </font>
    <font>
      <sz val="9"/>
      <color theme="1" tint="0.249977111117893"/>
      <name val="Calibri Light"/>
      <charset val="134"/>
    </font>
    <font>
      <b/>
      <sz val="8"/>
      <name val="Segoe UI"/>
      <charset val="134"/>
    </font>
    <font>
      <b/>
      <sz val="9"/>
      <color rgb="FFFF0000"/>
      <name val="Segoe UI"/>
      <charset val="134"/>
    </font>
    <font>
      <b/>
      <sz val="18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2"/>
      <color theme="1"/>
      <name val="Calibri Light"/>
      <charset val="134"/>
    </font>
    <font>
      <sz val="12"/>
      <color theme="1"/>
      <name val="Calibri"/>
      <charset val="134"/>
      <scheme val="minor"/>
    </font>
    <font>
      <sz val="9"/>
      <color theme="1"/>
      <name val="Arial"/>
      <charset val="134"/>
    </font>
    <font>
      <sz val="12"/>
      <name val="Times New Roman"/>
      <charset val="134"/>
    </font>
    <font>
      <b/>
      <sz val="9"/>
      <name val="Tahoma"/>
      <charset val="134"/>
    </font>
    <font>
      <sz val="9"/>
      <name val="Tahoma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theme="8" tint="-0.249977111117893"/>
        <bgColor rgb="FF000000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799981688894314"/>
        <bgColor rgb="FF000000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4" tint="-0.249946592608417"/>
      </left>
      <right style="dashed">
        <color theme="4" tint="-0.249946592608417"/>
      </right>
      <top style="dashed">
        <color theme="4" tint="-0.249946592608417"/>
      </top>
      <bottom style="dashed">
        <color theme="4" tint="-0.249946592608417"/>
      </bottom>
      <diagonal/>
    </border>
    <border>
      <left style="dashed">
        <color theme="4" tint="-0.249946592608417"/>
      </left>
      <right style="dashed">
        <color theme="4" tint="-0.249946592608417"/>
      </right>
      <top style="dashed">
        <color theme="4" tint="-0.249946592608417"/>
      </top>
      <bottom style="dashed">
        <color theme="4" tint="-0.249946592608417"/>
      </bottom>
      <diagonal/>
    </border>
    <border>
      <left style="dotted">
        <color theme="4" tint="0.599993896298105"/>
      </left>
      <right style="dotted">
        <color theme="4" tint="0.599993896298105"/>
      </right>
      <top style="dotted">
        <color theme="4" tint="0.599993896298105"/>
      </top>
      <bottom style="dotted">
        <color theme="4" tint="0.599993896298105"/>
      </bottom>
      <diagonal/>
    </border>
    <border>
      <left style="dotted">
        <color theme="4" tint="0.599993896298105"/>
      </left>
      <right style="dotted">
        <color theme="4" tint="0.599993896298105"/>
      </right>
      <top style="dotted">
        <color theme="4" tint="0.599993896298105"/>
      </top>
      <bottom/>
      <diagonal/>
    </border>
    <border>
      <left style="dotted">
        <color theme="4" tint="0.599993896298105"/>
      </left>
      <right/>
      <top style="dotted">
        <color theme="4" tint="0.599993896298105"/>
      </top>
      <bottom style="dotted">
        <color theme="4" tint="0.599993896298105"/>
      </bottom>
      <diagonal/>
    </border>
    <border>
      <left/>
      <right style="dotted">
        <color theme="4" tint="0.599993896298105"/>
      </right>
      <top style="dotted">
        <color theme="4" tint="0.599993896298105"/>
      </top>
      <bottom style="dotted">
        <color theme="4" tint="0.599993896298105"/>
      </bottom>
      <diagonal/>
    </border>
    <border>
      <left style="dotted">
        <color theme="4" tint="0.599993896298105"/>
      </left>
      <right style="dotted">
        <color theme="4" tint="0.599993896298105"/>
      </right>
      <top/>
      <bottom style="dotted">
        <color theme="4" tint="0.599993896298105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dotted">
        <color theme="4" tint="0.599993896298105"/>
      </left>
      <right/>
      <top/>
      <bottom/>
      <diagonal/>
    </border>
    <border>
      <left style="dotted">
        <color theme="4" tint="0.599993896298105"/>
      </left>
      <right style="dotted">
        <color theme="4" tint="0.599993896298105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dotted">
        <color theme="4" tint="0.599993896298105"/>
      </left>
      <right/>
      <top style="dotted">
        <color theme="4" tint="0.599993896298105"/>
      </top>
      <bottom/>
      <diagonal/>
    </border>
    <border>
      <left style="thick">
        <color theme="4" tint="-0.249946592608417"/>
      </left>
      <right style="dashed">
        <color theme="4" tint="-0.249946592608417"/>
      </right>
      <top style="thick">
        <color theme="4" tint="-0.249946592608417"/>
      </top>
      <bottom/>
      <diagonal/>
    </border>
    <border>
      <left style="dashed">
        <color theme="4" tint="-0.249946592608417"/>
      </left>
      <right style="dashed">
        <color theme="4" tint="-0.249946592608417"/>
      </right>
      <top style="thick">
        <color theme="4" tint="-0.24994659260841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176" fontId="0" fillId="0" borderId="0" applyFont="0" applyFill="0" applyBorder="0" applyAlignment="0" applyProtection="0"/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" fillId="24" borderId="18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19" applyNumberFormat="0" applyFill="0" applyAlignment="0" applyProtection="0">
      <alignment vertical="center"/>
    </xf>
    <xf numFmtId="0" fontId="32" fillId="0" borderId="19" applyNumberFormat="0" applyFill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25" borderId="21" applyNumberFormat="0" applyAlignment="0" applyProtection="0">
      <alignment vertical="center"/>
    </xf>
    <xf numFmtId="0" fontId="35" fillId="26" borderId="22" applyNumberFormat="0" applyAlignment="0" applyProtection="0">
      <alignment vertical="center"/>
    </xf>
    <xf numFmtId="0" fontId="36" fillId="26" borderId="21" applyNumberFormat="0" applyAlignment="0" applyProtection="0">
      <alignment vertical="center"/>
    </xf>
    <xf numFmtId="0" fontId="37" fillId="27" borderId="23" applyNumberFormat="0" applyAlignment="0" applyProtection="0">
      <alignment vertical="center"/>
    </xf>
    <xf numFmtId="0" fontId="38" fillId="0" borderId="24" applyNumberFormat="0" applyFill="0" applyAlignment="0" applyProtection="0">
      <alignment vertical="center"/>
    </xf>
    <xf numFmtId="0" fontId="39" fillId="0" borderId="25" applyNumberFormat="0" applyFill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4" fillId="40" borderId="0" applyNumberFormat="0" applyBorder="0" applyAlignment="0" applyProtection="0">
      <alignment vertical="center"/>
    </xf>
    <xf numFmtId="0" fontId="44" fillId="41" borderId="0" applyNumberFormat="0" applyBorder="0" applyAlignment="0" applyProtection="0">
      <alignment vertical="center"/>
    </xf>
    <xf numFmtId="0" fontId="43" fillId="42" borderId="0" applyNumberFormat="0" applyBorder="0" applyAlignment="0" applyProtection="0">
      <alignment vertical="center"/>
    </xf>
    <xf numFmtId="0" fontId="43" fillId="43" borderId="0" applyNumberFormat="0" applyBorder="0" applyAlignment="0" applyProtection="0">
      <alignment vertical="center"/>
    </xf>
    <xf numFmtId="0" fontId="44" fillId="44" borderId="0" applyNumberFormat="0" applyBorder="0" applyAlignment="0" applyProtection="0">
      <alignment vertical="center"/>
    </xf>
    <xf numFmtId="0" fontId="44" fillId="45" borderId="0" applyNumberFormat="0" applyBorder="0" applyAlignment="0" applyProtection="0">
      <alignment vertical="center"/>
    </xf>
    <xf numFmtId="0" fontId="43" fillId="46" borderId="0" applyNumberFormat="0" applyBorder="0" applyAlignment="0" applyProtection="0">
      <alignment vertical="center"/>
    </xf>
    <xf numFmtId="0" fontId="43" fillId="4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3" fillId="50" borderId="0" applyNumberFormat="0" applyBorder="0" applyAlignment="0" applyProtection="0">
      <alignment vertical="center"/>
    </xf>
    <xf numFmtId="178" fontId="45" fillId="0" borderId="0" applyFont="0" applyFill="0" applyBorder="0" applyAlignment="0" applyProtection="0"/>
    <xf numFmtId="176" fontId="4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 applyNumberFormat="0" applyFill="0" applyBorder="0" applyAlignment="0" applyProtection="0"/>
    <xf numFmtId="0" fontId="47" fillId="0" borderId="0">
      <alignment vertical="center"/>
    </xf>
    <xf numFmtId="0" fontId="2" fillId="0" borderId="0" applyNumberFormat="0" applyFill="0" applyBorder="0" applyAlignment="0" applyProtection="0"/>
    <xf numFmtId="0" fontId="48" fillId="0" borderId="0"/>
    <xf numFmtId="179" fontId="2" fillId="0" borderId="0"/>
    <xf numFmtId="0" fontId="2" fillId="0" borderId="0"/>
    <xf numFmtId="180" fontId="49" fillId="0" borderId="0"/>
  </cellStyleXfs>
  <cellXfs count="263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center"/>
    </xf>
    <xf numFmtId="0" fontId="0" fillId="3" borderId="2" xfId="0" applyFill="1" applyBorder="1"/>
    <xf numFmtId="0" fontId="0" fillId="3" borderId="3" xfId="0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2" borderId="0" xfId="0" applyFont="1" applyFill="1" applyAlignment="1">
      <alignment vertical="center"/>
    </xf>
    <xf numFmtId="0" fontId="1" fillId="3" borderId="5" xfId="0" applyFont="1" applyFill="1" applyBorder="1"/>
    <xf numFmtId="181" fontId="3" fillId="4" borderId="3" xfId="0" applyNumberFormat="1" applyFont="1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>
      <alignment horizontal="left"/>
    </xf>
    <xf numFmtId="1" fontId="4" fillId="2" borderId="5" xfId="0" applyNumberFormat="1" applyFont="1" applyFill="1" applyBorder="1" applyAlignment="1">
      <alignment horizontal="left"/>
    </xf>
    <xf numFmtId="0" fontId="4" fillId="2" borderId="5" xfId="0" applyFont="1" applyFill="1" applyBorder="1"/>
    <xf numFmtId="0" fontId="1" fillId="0" borderId="5" xfId="0" applyFont="1" applyBorder="1" applyAlignment="1">
      <alignment horizontal="left"/>
    </xf>
    <xf numFmtId="0" fontId="1" fillId="0" borderId="5" xfId="0" applyFont="1" applyFill="1" applyBorder="1" applyAlignment="1">
      <alignment horizontal="left"/>
    </xf>
    <xf numFmtId="182" fontId="1" fillId="2" borderId="5" xfId="0" applyNumberFormat="1" applyFont="1" applyFill="1" applyBorder="1"/>
    <xf numFmtId="183" fontId="1" fillId="2" borderId="5" xfId="0" applyNumberFormat="1" applyFont="1" applyFill="1" applyBorder="1"/>
    <xf numFmtId="176" fontId="1" fillId="2" borderId="5" xfId="1" applyFont="1" applyFill="1" applyBorder="1" applyAlignment="1">
      <alignment vertical="center"/>
    </xf>
    <xf numFmtId="0" fontId="1" fillId="2" borderId="5" xfId="0" applyFont="1" applyFill="1" applyBorder="1" applyAlignment="1">
      <alignment horizontal="center"/>
    </xf>
    <xf numFmtId="0" fontId="2" fillId="0" borderId="0" xfId="51" applyAlignment="1">
      <alignment wrapText="1"/>
    </xf>
    <xf numFmtId="0" fontId="2" fillId="5" borderId="0" xfId="51" applyFill="1"/>
    <xf numFmtId="0" fontId="5" fillId="0" borderId="0" xfId="51" applyFont="1"/>
    <xf numFmtId="0" fontId="2" fillId="0" borderId="0" xfId="51" applyAlignment="1">
      <alignment horizontal="left"/>
    </xf>
    <xf numFmtId="0" fontId="6" fillId="0" borderId="0" xfId="51" applyFont="1" applyAlignment="1">
      <alignment horizontal="left"/>
    </xf>
    <xf numFmtId="0" fontId="7" fillId="0" borderId="0" xfId="51" applyFont="1" applyAlignment="1">
      <alignment horizontal="left"/>
    </xf>
    <xf numFmtId="0" fontId="7" fillId="5" borderId="0" xfId="51" applyFont="1" applyFill="1" applyAlignment="1">
      <alignment horizontal="left"/>
    </xf>
    <xf numFmtId="0" fontId="6" fillId="0" borderId="0" xfId="51" applyFont="1" applyAlignment="1">
      <alignment horizontal="center"/>
    </xf>
    <xf numFmtId="0" fontId="5" fillId="0" borderId="0" xfId="51" applyFont="1" applyAlignment="1">
      <alignment horizontal="left"/>
    </xf>
    <xf numFmtId="0" fontId="2" fillId="0" borderId="0" xfId="51"/>
    <xf numFmtId="0" fontId="5" fillId="6" borderId="6" xfId="51" applyFont="1" applyFill="1" applyBorder="1" applyAlignment="1">
      <alignment horizontal="center" vertical="center" wrapText="1"/>
    </xf>
    <xf numFmtId="0" fontId="5" fillId="6" borderId="7" xfId="51" applyFont="1" applyFill="1" applyBorder="1" applyAlignment="1">
      <alignment vertical="center" wrapText="1"/>
    </xf>
    <xf numFmtId="0" fontId="5" fillId="6" borderId="6" xfId="51" applyFont="1" applyFill="1" applyBorder="1" applyAlignment="1">
      <alignment horizontal="left" vertical="center" wrapText="1"/>
    </xf>
    <xf numFmtId="0" fontId="5" fillId="6" borderId="6" xfId="51" applyFont="1" applyFill="1" applyBorder="1" applyAlignment="1">
      <alignment vertical="center" wrapText="1"/>
    </xf>
    <xf numFmtId="0" fontId="8" fillId="6" borderId="6" xfId="52" applyFont="1" applyFill="1" applyBorder="1" applyAlignment="1">
      <alignment vertical="center" wrapText="1"/>
    </xf>
    <xf numFmtId="0" fontId="6" fillId="0" borderId="8" xfId="51" applyFont="1" applyBorder="1" applyAlignment="1">
      <alignment horizontal="center"/>
    </xf>
    <xf numFmtId="0" fontId="9" fillId="7" borderId="0" xfId="57" applyFont="1" applyFill="1" applyAlignment="1">
      <alignment horizontal="left" vertical="center"/>
    </xf>
    <xf numFmtId="0" fontId="10" fillId="7" borderId="9" xfId="57" applyFont="1" applyFill="1" applyBorder="1" applyAlignment="1">
      <alignment horizontal="left" vertical="center"/>
    </xf>
    <xf numFmtId="0" fontId="11" fillId="7" borderId="6" xfId="57" applyFont="1" applyFill="1" applyBorder="1" applyAlignment="1">
      <alignment horizontal="left" vertical="center"/>
    </xf>
    <xf numFmtId="0" fontId="11" fillId="7" borderId="6" xfId="57" applyFont="1" applyFill="1" applyBorder="1" applyAlignment="1">
      <alignment horizontal="center" vertical="center"/>
    </xf>
    <xf numFmtId="0" fontId="5" fillId="0" borderId="8" xfId="51" applyFont="1" applyBorder="1" applyAlignment="1">
      <alignment horizontal="center"/>
    </xf>
    <xf numFmtId="0" fontId="5" fillId="0" borderId="0" xfId="51" applyFont="1" applyBorder="1"/>
    <xf numFmtId="0" fontId="5" fillId="5" borderId="9" xfId="51" applyFont="1" applyFill="1" applyBorder="1" applyAlignment="1">
      <alignment horizontal="left"/>
    </xf>
    <xf numFmtId="0" fontId="5" fillId="0" borderId="6" xfId="51" applyFont="1" applyBorder="1"/>
    <xf numFmtId="0" fontId="5" fillId="0" borderId="6" xfId="51" applyFont="1" applyBorder="1" applyAlignment="1">
      <alignment horizontal="left"/>
    </xf>
    <xf numFmtId="0" fontId="5" fillId="0" borderId="0" xfId="51" applyFont="1" applyBorder="1" applyAlignment="1">
      <alignment horizontal="left"/>
    </xf>
    <xf numFmtId="0" fontId="5" fillId="0" borderId="10" xfId="51" applyFont="1" applyBorder="1"/>
    <xf numFmtId="0" fontId="5" fillId="5" borderId="6" xfId="51" applyFont="1" applyFill="1" applyBorder="1" applyAlignment="1">
      <alignment horizontal="left"/>
    </xf>
    <xf numFmtId="184" fontId="12" fillId="5" borderId="6" xfId="57" applyNumberFormat="1" applyFont="1" applyFill="1" applyBorder="1" applyAlignment="1">
      <alignment horizontal="left"/>
    </xf>
    <xf numFmtId="0" fontId="5" fillId="8" borderId="6" xfId="51" applyFont="1" applyFill="1" applyBorder="1" applyAlignment="1">
      <alignment vertical="center" wrapText="1"/>
    </xf>
    <xf numFmtId="0" fontId="6" fillId="0" borderId="6" xfId="51" applyFont="1" applyBorder="1" applyAlignment="1">
      <alignment horizontal="left"/>
    </xf>
    <xf numFmtId="0" fontId="6" fillId="0" borderId="6" xfId="51" applyFont="1" applyBorder="1" applyAlignment="1">
      <alignment horizontal="center"/>
    </xf>
    <xf numFmtId="0" fontId="6" fillId="0" borderId="6" xfId="51" applyFont="1" applyBorder="1" applyAlignment="1">
      <alignment horizontal="right"/>
    </xf>
    <xf numFmtId="0" fontId="5" fillId="0" borderId="6" xfId="51" applyFont="1" applyBorder="1" applyAlignment="1">
      <alignment horizontal="right"/>
    </xf>
    <xf numFmtId="0" fontId="6" fillId="0" borderId="6" xfId="51" applyFont="1" applyBorder="1"/>
    <xf numFmtId="2" fontId="5" fillId="9" borderId="11" xfId="57" applyNumberFormat="1" applyFont="1" applyFill="1" applyBorder="1" applyAlignment="1">
      <alignment horizontal="center" vertical="center" wrapText="1"/>
    </xf>
    <xf numFmtId="0" fontId="5" fillId="9" borderId="6" xfId="51" applyFont="1" applyFill="1" applyBorder="1" applyAlignment="1">
      <alignment vertical="center" wrapText="1"/>
    </xf>
    <xf numFmtId="0" fontId="5" fillId="10" borderId="6" xfId="51" applyFont="1" applyFill="1" applyBorder="1" applyAlignment="1">
      <alignment vertical="center" wrapText="1"/>
    </xf>
    <xf numFmtId="185" fontId="6" fillId="0" borderId="6" xfId="51" applyNumberFormat="1" applyFont="1" applyBorder="1" applyAlignment="1">
      <alignment horizontal="left"/>
    </xf>
    <xf numFmtId="4" fontId="5" fillId="9" borderId="11" xfId="57" applyNumberFormat="1" applyFont="1" applyFill="1" applyBorder="1" applyAlignment="1">
      <alignment horizontal="center" vertical="center" wrapText="1"/>
    </xf>
    <xf numFmtId="4" fontId="13" fillId="9" borderId="11" xfId="57" applyNumberFormat="1" applyFont="1" applyFill="1" applyBorder="1" applyAlignment="1">
      <alignment horizontal="center" vertical="center" wrapText="1"/>
    </xf>
    <xf numFmtId="186" fontId="5" fillId="0" borderId="6" xfId="51" applyNumberFormat="1" applyFont="1" applyBorder="1"/>
    <xf numFmtId="0" fontId="5" fillId="11" borderId="6" xfId="51" applyFont="1" applyFill="1" applyBorder="1"/>
    <xf numFmtId="0" fontId="14" fillId="0" borderId="6" xfId="51" applyFont="1" applyBorder="1"/>
    <xf numFmtId="0" fontId="5" fillId="0" borderId="6" xfId="55" applyFont="1" applyBorder="1" applyAlignment="1">
      <alignment horizontal="left"/>
    </xf>
    <xf numFmtId="0" fontId="5" fillId="5" borderId="6" xfId="59" applyFont="1" applyFill="1" applyBorder="1" applyAlignment="1">
      <alignment horizontal="left"/>
    </xf>
    <xf numFmtId="0" fontId="13" fillId="5" borderId="6" xfId="57" applyFont="1" applyFill="1" applyBorder="1" applyAlignment="1" applyProtection="1">
      <alignment horizontal="left"/>
      <protection locked="0"/>
    </xf>
    <xf numFmtId="186" fontId="5" fillId="5" borderId="6" xfId="57" applyNumberFormat="1" applyFont="1" applyFill="1" applyBorder="1" applyAlignment="1">
      <alignment horizontal="left"/>
    </xf>
    <xf numFmtId="184" fontId="5" fillId="5" borderId="6" xfId="57" applyNumberFormat="1" applyFont="1" applyFill="1" applyBorder="1" applyAlignment="1">
      <alignment horizontal="left"/>
    </xf>
    <xf numFmtId="0" fontId="13" fillId="0" borderId="6" xfId="57" applyFont="1" applyBorder="1" applyAlignment="1" applyProtection="1">
      <alignment horizontal="left"/>
      <protection locked="0"/>
    </xf>
    <xf numFmtId="186" fontId="5" fillId="0" borderId="6" xfId="57" applyNumberFormat="1" applyFont="1" applyBorder="1" applyAlignment="1">
      <alignment horizontal="left"/>
    </xf>
    <xf numFmtId="184" fontId="5" fillId="0" borderId="6" xfId="57" applyNumberFormat="1" applyFont="1" applyBorder="1" applyAlignment="1">
      <alignment horizontal="left"/>
    </xf>
    <xf numFmtId="186" fontId="5" fillId="0" borderId="6" xfId="57" applyNumberFormat="1" applyFont="1" applyBorder="1"/>
    <xf numFmtId="186" fontId="5" fillId="5" borderId="6" xfId="57" applyNumberFormat="1" applyFont="1" applyFill="1" applyBorder="1"/>
    <xf numFmtId="0" fontId="5" fillId="5" borderId="6" xfId="57" applyFont="1" applyFill="1" applyBorder="1" applyAlignment="1">
      <alignment horizontal="left"/>
    </xf>
    <xf numFmtId="0" fontId="5" fillId="0" borderId="6" xfId="52" applyFont="1" applyBorder="1" applyAlignment="1">
      <alignment horizontal="left"/>
    </xf>
    <xf numFmtId="184" fontId="5" fillId="0" borderId="6" xfId="57" applyNumberFormat="1" applyFont="1" applyBorder="1"/>
    <xf numFmtId="0" fontId="5" fillId="5" borderId="6" xfId="57" applyFont="1" applyFill="1" applyBorder="1" applyAlignment="1">
      <alignment horizontal="right"/>
    </xf>
    <xf numFmtId="0" fontId="5" fillId="5" borderId="6" xfId="51" applyFont="1" applyFill="1" applyBorder="1" applyAlignment="1">
      <alignment horizontal="right"/>
    </xf>
    <xf numFmtId="0" fontId="2" fillId="0" borderId="6" xfId="51" applyBorder="1"/>
    <xf numFmtId="0" fontId="5" fillId="5" borderId="6" xfId="51" applyFont="1" applyFill="1" applyBorder="1"/>
    <xf numFmtId="0" fontId="5" fillId="0" borderId="6" xfId="59" applyFont="1" applyBorder="1" applyAlignment="1">
      <alignment horizontal="center"/>
    </xf>
    <xf numFmtId="0" fontId="5" fillId="0" borderId="6" xfId="59" applyFont="1" applyBorder="1"/>
    <xf numFmtId="0" fontId="15" fillId="0" borderId="6" xfId="51" applyFont="1" applyBorder="1" applyAlignment="1">
      <alignment horizontal="center" vertical="center"/>
    </xf>
    <xf numFmtId="0" fontId="15" fillId="5" borderId="6" xfId="51" applyFont="1" applyFill="1" applyBorder="1" applyAlignment="1">
      <alignment horizontal="left" vertical="center"/>
    </xf>
    <xf numFmtId="0" fontId="15" fillId="0" borderId="6" xfId="51" applyFont="1" applyBorder="1" applyAlignment="1">
      <alignment vertical="center"/>
    </xf>
    <xf numFmtId="0" fontId="5" fillId="0" borderId="6" xfId="51" applyFont="1" applyBorder="1" applyAlignment="1">
      <alignment horizontal="center"/>
    </xf>
    <xf numFmtId="0" fontId="13" fillId="12" borderId="6" xfId="57" applyFont="1" applyFill="1" applyBorder="1" applyAlignment="1" applyProtection="1">
      <alignment horizontal="left"/>
      <protection locked="0"/>
    </xf>
    <xf numFmtId="0" fontId="5" fillId="0" borderId="6" xfId="59" applyFont="1" applyBorder="1" applyAlignment="1">
      <alignment horizontal="left"/>
    </xf>
    <xf numFmtId="0" fontId="13" fillId="0" borderId="6" xfId="57" applyFont="1" applyBorder="1" applyAlignment="1">
      <alignment horizontal="left" vertical="center"/>
    </xf>
    <xf numFmtId="0" fontId="5" fillId="5" borderId="6" xfId="57" applyFont="1" applyFill="1" applyBorder="1"/>
    <xf numFmtId="180" fontId="13" fillId="5" borderId="6" xfId="60" applyFont="1" applyFill="1" applyBorder="1" applyAlignment="1">
      <alignment vertical="top"/>
    </xf>
    <xf numFmtId="0" fontId="13" fillId="5" borderId="6" xfId="57" applyFont="1" applyFill="1" applyBorder="1"/>
    <xf numFmtId="0" fontId="5" fillId="13" borderId="6" xfId="51" applyFont="1" applyFill="1" applyBorder="1" applyAlignment="1">
      <alignment horizontal="left"/>
    </xf>
    <xf numFmtId="0" fontId="5" fillId="13" borderId="6" xfId="51" applyFont="1" applyFill="1" applyBorder="1"/>
    <xf numFmtId="184" fontId="5" fillId="5" borderId="6" xfId="57" applyNumberFormat="1" applyFont="1" applyFill="1" applyBorder="1"/>
    <xf numFmtId="0" fontId="13" fillId="0" borderId="6" xfId="57" applyFont="1" applyBorder="1" applyAlignment="1">
      <alignment horizontal="right" vertical="center"/>
    </xf>
    <xf numFmtId="0" fontId="13" fillId="0" borderId="6" xfId="57" applyFont="1" applyBorder="1" applyAlignment="1">
      <alignment vertical="center"/>
    </xf>
    <xf numFmtId="0" fontId="5" fillId="0" borderId="6" xfId="57" applyFont="1" applyBorder="1" applyAlignment="1">
      <alignment horizontal="left"/>
    </xf>
    <xf numFmtId="179" fontId="5" fillId="5" borderId="6" xfId="58" applyFont="1" applyFill="1" applyBorder="1"/>
    <xf numFmtId="179" fontId="5" fillId="0" borderId="6" xfId="58" applyFont="1" applyBorder="1" applyAlignment="1">
      <alignment horizontal="left"/>
    </xf>
    <xf numFmtId="187" fontId="5" fillId="0" borderId="6" xfId="58" applyNumberFormat="1" applyFont="1" applyBorder="1" applyAlignment="1">
      <alignment horizontal="left"/>
    </xf>
    <xf numFmtId="0" fontId="16" fillId="12" borderId="6" xfId="57" applyFont="1" applyFill="1" applyBorder="1" applyAlignment="1" applyProtection="1">
      <alignment horizontal="left"/>
      <protection locked="0"/>
    </xf>
    <xf numFmtId="0" fontId="12" fillId="0" borderId="6" xfId="57" applyFont="1" applyBorder="1" applyAlignment="1">
      <alignment horizontal="left"/>
    </xf>
    <xf numFmtId="186" fontId="12" fillId="5" borderId="6" xfId="57" applyNumberFormat="1" applyFont="1" applyFill="1" applyBorder="1" applyAlignment="1">
      <alignment horizontal="left"/>
    </xf>
    <xf numFmtId="184" fontId="12" fillId="5" borderId="6" xfId="57" applyNumberFormat="1" applyFont="1" applyFill="1" applyBorder="1" applyAlignment="1">
      <alignment horizontal="center"/>
    </xf>
    <xf numFmtId="184" fontId="12" fillId="0" borderId="6" xfId="57" applyNumberFormat="1" applyFont="1" applyBorder="1" applyAlignment="1">
      <alignment horizontal="left"/>
    </xf>
    <xf numFmtId="0" fontId="12" fillId="0" borderId="6" xfId="57" applyFont="1" applyBorder="1"/>
    <xf numFmtId="186" fontId="12" fillId="5" borderId="6" xfId="57" applyNumberFormat="1" applyFont="1" applyFill="1" applyBorder="1"/>
    <xf numFmtId="0" fontId="12" fillId="13" borderId="6" xfId="57" applyFont="1" applyFill="1" applyBorder="1" applyAlignment="1">
      <alignment horizontal="left"/>
    </xf>
    <xf numFmtId="186" fontId="12" fillId="13" borderId="6" xfId="57" applyNumberFormat="1" applyFont="1" applyFill="1" applyBorder="1" applyAlignment="1">
      <alignment horizontal="left"/>
    </xf>
    <xf numFmtId="0" fontId="12" fillId="13" borderId="6" xfId="57" applyFont="1" applyFill="1" applyBorder="1"/>
    <xf numFmtId="186" fontId="12" fillId="13" borderId="6" xfId="57" applyNumberFormat="1" applyFont="1" applyFill="1" applyBorder="1"/>
    <xf numFmtId="0" fontId="12" fillId="0" borderId="6" xfId="57" applyFont="1" applyFill="1" applyBorder="1"/>
    <xf numFmtId="186" fontId="12" fillId="0" borderId="6" xfId="57" applyNumberFormat="1" applyFont="1" applyFill="1" applyBorder="1"/>
    <xf numFmtId="0" fontId="16" fillId="0" borderId="6" xfId="57" applyFont="1" applyBorder="1" applyAlignment="1" applyProtection="1">
      <alignment horizontal="left"/>
      <protection locked="0"/>
    </xf>
    <xf numFmtId="184" fontId="12" fillId="0" borderId="6" xfId="57" applyNumberFormat="1" applyFont="1" applyBorder="1" applyAlignment="1">
      <alignment horizontal="center"/>
    </xf>
    <xf numFmtId="184" fontId="12" fillId="0" borderId="6" xfId="57" applyNumberFormat="1" applyFont="1" applyBorder="1"/>
    <xf numFmtId="0" fontId="12" fillId="0" borderId="6" xfId="57" applyFont="1" applyBorder="1" applyAlignment="1">
      <alignment horizontal="right"/>
    </xf>
    <xf numFmtId="185" fontId="5" fillId="0" borderId="6" xfId="51" applyNumberFormat="1" applyFont="1" applyBorder="1" applyAlignment="1">
      <alignment horizontal="left"/>
    </xf>
    <xf numFmtId="0" fontId="13" fillId="0" borderId="6" xfId="53" applyFont="1" applyBorder="1" applyAlignment="1">
      <alignment horizontal="left" vertical="center"/>
    </xf>
    <xf numFmtId="0" fontId="5" fillId="0" borderId="6" xfId="57" applyFont="1" applyBorder="1"/>
    <xf numFmtId="0" fontId="17" fillId="0" borderId="6" xfId="57" applyFont="1" applyBorder="1"/>
    <xf numFmtId="0" fontId="17" fillId="0" borderId="6" xfId="57" applyFont="1" applyBorder="1" applyAlignment="1">
      <alignment horizontal="left"/>
    </xf>
    <xf numFmtId="0" fontId="5" fillId="14" borderId="6" xfId="51" applyFont="1" applyFill="1" applyBorder="1"/>
    <xf numFmtId="186" fontId="12" fillId="0" borderId="6" xfId="57" applyNumberFormat="1" applyFont="1" applyBorder="1" applyAlignment="1">
      <alignment horizontal="left"/>
    </xf>
    <xf numFmtId="186" fontId="12" fillId="0" borderId="6" xfId="57" applyNumberFormat="1" applyFont="1" applyBorder="1"/>
    <xf numFmtId="0" fontId="2" fillId="0" borderId="6" xfId="51" applyBorder="1" applyAlignment="1">
      <alignment horizontal="left"/>
    </xf>
    <xf numFmtId="0" fontId="18" fillId="12" borderId="6" xfId="57" applyFont="1" applyFill="1" applyBorder="1" applyAlignment="1" applyProtection="1">
      <alignment horizontal="left"/>
      <protection locked="0"/>
    </xf>
    <xf numFmtId="186" fontId="6" fillId="5" borderId="6" xfId="57" applyNumberFormat="1" applyFont="1" applyFill="1" applyBorder="1" applyAlignment="1">
      <alignment horizontal="left"/>
    </xf>
    <xf numFmtId="186" fontId="6" fillId="5" borderId="6" xfId="57" applyNumberFormat="1" applyFont="1" applyFill="1" applyBorder="1"/>
    <xf numFmtId="184" fontId="6" fillId="0" borderId="6" xfId="57" applyNumberFormat="1" applyFont="1" applyBorder="1" applyAlignment="1">
      <alignment horizontal="left"/>
    </xf>
    <xf numFmtId="0" fontId="5" fillId="5" borderId="6" xfId="55" applyFont="1" applyFill="1" applyBorder="1" applyAlignment="1">
      <alignment horizontal="left"/>
    </xf>
    <xf numFmtId="0" fontId="5" fillId="10" borderId="6" xfId="51" applyFont="1" applyFill="1" applyBorder="1"/>
    <xf numFmtId="184" fontId="19" fillId="5" borderId="6" xfId="57" applyNumberFormat="1" applyFont="1" applyFill="1" applyBorder="1" applyAlignment="1">
      <alignment horizontal="left"/>
    </xf>
    <xf numFmtId="184" fontId="19" fillId="0" borderId="6" xfId="57" applyNumberFormat="1" applyFont="1" applyBorder="1" applyAlignment="1">
      <alignment horizontal="left"/>
    </xf>
    <xf numFmtId="0" fontId="2" fillId="0" borderId="8" xfId="51" applyBorder="1" applyAlignment="1">
      <alignment horizontal="left"/>
    </xf>
    <xf numFmtId="0" fontId="20" fillId="12" borderId="6" xfId="57" applyFont="1" applyFill="1" applyBorder="1" applyAlignment="1" applyProtection="1">
      <alignment horizontal="left"/>
      <protection locked="0"/>
    </xf>
    <xf numFmtId="0" fontId="7" fillId="5" borderId="6" xfId="57" applyFont="1" applyFill="1" applyBorder="1" applyAlignment="1">
      <alignment horizontal="left"/>
    </xf>
    <xf numFmtId="186" fontId="7" fillId="5" borderId="6" xfId="57" applyNumberFormat="1" applyFont="1" applyFill="1" applyBorder="1" applyAlignment="1">
      <alignment horizontal="left"/>
    </xf>
    <xf numFmtId="184" fontId="19" fillId="0" borderId="6" xfId="57" applyNumberFormat="1" applyFont="1" applyBorder="1"/>
    <xf numFmtId="0" fontId="19" fillId="0" borderId="6" xfId="57" applyFont="1" applyBorder="1" applyAlignment="1">
      <alignment horizontal="right"/>
    </xf>
    <xf numFmtId="0" fontId="5" fillId="7" borderId="6" xfId="51" applyFont="1" applyFill="1" applyBorder="1"/>
    <xf numFmtId="0" fontId="5" fillId="3" borderId="6" xfId="51" applyFont="1" applyFill="1" applyBorder="1"/>
    <xf numFmtId="0" fontId="5" fillId="5" borderId="0" xfId="51" applyFont="1" applyFill="1" applyBorder="1" applyAlignment="1">
      <alignment horizontal="left"/>
    </xf>
    <xf numFmtId="0" fontId="2" fillId="0" borderId="6" xfId="51" applyBorder="1" applyAlignment="1">
      <alignment horizontal="right"/>
    </xf>
    <xf numFmtId="0" fontId="5" fillId="0" borderId="0" xfId="51" applyFont="1" applyAlignment="1">
      <alignment horizontal="center"/>
    </xf>
    <xf numFmtId="0" fontId="5" fillId="0" borderId="7" xfId="51" applyFont="1" applyBorder="1"/>
    <xf numFmtId="0" fontId="5" fillId="5" borderId="7" xfId="51" applyFont="1" applyFill="1" applyBorder="1" applyAlignment="1">
      <alignment horizontal="left"/>
    </xf>
    <xf numFmtId="0" fontId="5" fillId="5" borderId="0" xfId="51" applyFont="1" applyFill="1" applyAlignment="1">
      <alignment horizontal="left"/>
    </xf>
    <xf numFmtId="0" fontId="5" fillId="0" borderId="12" xfId="51" applyFont="1" applyBorder="1"/>
    <xf numFmtId="0" fontId="5" fillId="0" borderId="13" xfId="51" applyFont="1" applyBorder="1"/>
    <xf numFmtId="0" fontId="5" fillId="0" borderId="9" xfId="51" applyFont="1" applyBorder="1" applyAlignment="1">
      <alignment horizontal="left"/>
    </xf>
    <xf numFmtId="0" fontId="5" fillId="0" borderId="7" xfId="51" applyFont="1" applyBorder="1" applyAlignment="1">
      <alignment horizontal="left"/>
    </xf>
    <xf numFmtId="184" fontId="12" fillId="0" borderId="0" xfId="57" applyNumberFormat="1" applyFont="1" applyAlignment="1">
      <alignment horizontal="left"/>
    </xf>
    <xf numFmtId="0" fontId="5" fillId="0" borderId="14" xfId="51" applyFont="1" applyBorder="1"/>
    <xf numFmtId="0" fontId="15" fillId="0" borderId="0" xfId="51" applyFont="1" applyBorder="1" applyAlignment="1">
      <alignment horizontal="center" vertical="center"/>
    </xf>
    <xf numFmtId="0" fontId="15" fillId="5" borderId="0" xfId="51" applyFont="1" applyFill="1" applyBorder="1" applyAlignment="1">
      <alignment horizontal="left" vertical="center"/>
    </xf>
    <xf numFmtId="0" fontId="15" fillId="0" borderId="0" xfId="51" applyFont="1" applyBorder="1" applyAlignment="1">
      <alignment vertical="center"/>
    </xf>
    <xf numFmtId="0" fontId="5" fillId="0" borderId="0" xfId="59" applyFont="1" applyAlignment="1">
      <alignment horizontal="center"/>
    </xf>
    <xf numFmtId="0" fontId="5" fillId="5" borderId="0" xfId="59" applyFont="1" applyFill="1" applyAlignment="1">
      <alignment horizontal="left"/>
    </xf>
    <xf numFmtId="0" fontId="5" fillId="0" borderId="0" xfId="59" applyFont="1"/>
    <xf numFmtId="0" fontId="13" fillId="5" borderId="0" xfId="57" applyFont="1" applyFill="1" applyAlignment="1" applyProtection="1">
      <alignment horizontal="left"/>
      <protection locked="0"/>
    </xf>
    <xf numFmtId="186" fontId="5" fillId="5" borderId="0" xfId="57" applyNumberFormat="1" applyFont="1" applyFill="1" applyAlignment="1">
      <alignment horizontal="left"/>
    </xf>
    <xf numFmtId="184" fontId="5" fillId="5" borderId="0" xfId="57" applyNumberFormat="1" applyFont="1" applyFill="1" applyAlignment="1">
      <alignment horizontal="left"/>
    </xf>
    <xf numFmtId="0" fontId="5" fillId="0" borderId="0" xfId="51" applyFont="1" applyBorder="1" applyAlignment="1">
      <alignment horizontal="center"/>
    </xf>
    <xf numFmtId="0" fontId="5" fillId="5" borderId="0" xfId="59" applyFont="1" applyFill="1" applyBorder="1" applyAlignment="1">
      <alignment horizontal="left"/>
    </xf>
    <xf numFmtId="0" fontId="5" fillId="0" borderId="0" xfId="59" applyFont="1" applyBorder="1"/>
    <xf numFmtId="0" fontId="13" fillId="5" borderId="0" xfId="57" applyFont="1" applyFill="1" applyBorder="1" applyAlignment="1" applyProtection="1">
      <alignment horizontal="left"/>
      <protection locked="0"/>
    </xf>
    <xf numFmtId="186" fontId="5" fillId="5" borderId="0" xfId="57" applyNumberFormat="1" applyFont="1" applyFill="1" applyBorder="1" applyAlignment="1">
      <alignment horizontal="left"/>
    </xf>
    <xf numFmtId="184" fontId="5" fillId="5" borderId="0" xfId="57" applyNumberFormat="1" applyFont="1" applyFill="1" applyBorder="1" applyAlignment="1">
      <alignment horizontal="left"/>
    </xf>
    <xf numFmtId="186" fontId="5" fillId="5" borderId="0" xfId="57" applyNumberFormat="1" applyFont="1" applyFill="1" applyBorder="1"/>
    <xf numFmtId="0" fontId="13" fillId="0" borderId="0" xfId="57" applyFont="1" applyBorder="1" applyAlignment="1" applyProtection="1">
      <alignment horizontal="left"/>
      <protection locked="0"/>
    </xf>
    <xf numFmtId="0" fontId="16" fillId="12" borderId="0" xfId="57" applyFont="1" applyFill="1" applyAlignment="1" applyProtection="1">
      <alignment horizontal="left"/>
      <protection locked="0"/>
    </xf>
    <xf numFmtId="0" fontId="12" fillId="0" borderId="0" xfId="57" applyFont="1" applyAlignment="1">
      <alignment horizontal="left"/>
    </xf>
    <xf numFmtId="186" fontId="12" fillId="5" borderId="0" xfId="57" applyNumberFormat="1" applyFont="1" applyFill="1" applyAlignment="1">
      <alignment horizontal="left"/>
    </xf>
    <xf numFmtId="184" fontId="12" fillId="5" borderId="0" xfId="57" applyNumberFormat="1" applyFont="1" applyFill="1" applyAlignment="1">
      <alignment horizontal="left"/>
    </xf>
    <xf numFmtId="0" fontId="12" fillId="0" borderId="0" xfId="57" applyFont="1"/>
    <xf numFmtId="186" fontId="12" fillId="5" borderId="0" xfId="57" applyNumberFormat="1" applyFont="1" applyFill="1"/>
    <xf numFmtId="184" fontId="12" fillId="5" borderId="0" xfId="57" applyNumberFormat="1" applyFont="1" applyFill="1" applyAlignment="1">
      <alignment horizontal="center"/>
    </xf>
    <xf numFmtId="0" fontId="5" fillId="5" borderId="0" xfId="51" applyFont="1" applyFill="1" applyBorder="1"/>
    <xf numFmtId="0" fontId="5" fillId="0" borderId="0" xfId="59" applyFont="1" applyAlignment="1">
      <alignment horizontal="left"/>
    </xf>
    <xf numFmtId="0" fontId="5" fillId="0" borderId="0" xfId="59" applyFont="1" applyBorder="1" applyAlignment="1">
      <alignment horizontal="left"/>
    </xf>
    <xf numFmtId="184" fontId="12" fillId="0" borderId="0" xfId="57" applyNumberFormat="1" applyFont="1"/>
    <xf numFmtId="184" fontId="12" fillId="0" borderId="0" xfId="57" applyNumberFormat="1" applyFont="1" applyAlignment="1">
      <alignment horizontal="center"/>
    </xf>
    <xf numFmtId="184" fontId="12" fillId="0" borderId="7" xfId="57" applyNumberFormat="1" applyFont="1" applyBorder="1" applyAlignment="1">
      <alignment horizontal="left"/>
    </xf>
    <xf numFmtId="184" fontId="12" fillId="0" borderId="13" xfId="57" applyNumberFormat="1" applyFont="1" applyBorder="1" applyAlignment="1">
      <alignment horizontal="left"/>
    </xf>
    <xf numFmtId="0" fontId="5" fillId="0" borderId="7" xfId="51" applyFont="1" applyBorder="1" applyAlignment="1">
      <alignment horizontal="right"/>
    </xf>
    <xf numFmtId="0" fontId="5" fillId="0" borderId="0" xfId="51" applyFont="1" applyBorder="1" applyAlignment="1">
      <alignment horizontal="right"/>
    </xf>
    <xf numFmtId="0" fontId="5" fillId="0" borderId="0" xfId="51" applyFont="1" applyAlignment="1">
      <alignment horizontal="right"/>
    </xf>
    <xf numFmtId="0" fontId="5" fillId="5" borderId="0" xfId="57" applyFont="1" applyFill="1" applyAlignment="1">
      <alignment horizontal="right"/>
    </xf>
    <xf numFmtId="0" fontId="5" fillId="5" borderId="0" xfId="57" applyFont="1" applyFill="1" applyBorder="1" applyAlignment="1">
      <alignment horizontal="right"/>
    </xf>
    <xf numFmtId="0" fontId="12" fillId="0" borderId="0" xfId="57" applyFont="1" applyAlignment="1">
      <alignment horizontal="right"/>
    </xf>
    <xf numFmtId="0" fontId="6" fillId="0" borderId="0" xfId="51" applyFont="1"/>
    <xf numFmtId="0" fontId="5" fillId="0" borderId="13" xfId="51" applyFont="1" applyBorder="1" applyAlignment="1">
      <alignment horizontal="left"/>
    </xf>
    <xf numFmtId="0" fontId="2" fillId="0" borderId="13" xfId="51" applyBorder="1"/>
    <xf numFmtId="0" fontId="2" fillId="0" borderId="7" xfId="51" applyBorder="1"/>
    <xf numFmtId="0" fontId="6" fillId="0" borderId="13" xfId="51" applyFont="1" applyBorder="1"/>
    <xf numFmtId="186" fontId="5" fillId="0" borderId="0" xfId="51" applyNumberFormat="1" applyFont="1" applyBorder="1"/>
    <xf numFmtId="0" fontId="5" fillId="5" borderId="0" xfId="51" applyFont="1" applyFill="1"/>
    <xf numFmtId="0" fontId="6" fillId="0" borderId="7" xfId="51" applyFont="1" applyBorder="1" applyAlignment="1">
      <alignment horizontal="left"/>
    </xf>
    <xf numFmtId="0" fontId="6" fillId="0" borderId="0" xfId="51" applyFont="1" applyBorder="1" applyAlignment="1">
      <alignment horizontal="left"/>
    </xf>
    <xf numFmtId="0" fontId="6" fillId="0" borderId="7" xfId="51" applyFont="1" applyBorder="1" applyAlignment="1">
      <alignment horizontal="right"/>
    </xf>
    <xf numFmtId="0" fontId="6" fillId="0" borderId="0" xfId="51" applyFont="1" applyBorder="1" applyAlignment="1">
      <alignment horizontal="right"/>
    </xf>
    <xf numFmtId="185" fontId="6" fillId="0" borderId="7" xfId="51" applyNumberFormat="1" applyFont="1" applyBorder="1" applyAlignment="1">
      <alignment horizontal="left"/>
    </xf>
    <xf numFmtId="185" fontId="6" fillId="0" borderId="0" xfId="51" applyNumberFormat="1" applyFont="1" applyBorder="1" applyAlignment="1">
      <alignment horizontal="left"/>
    </xf>
    <xf numFmtId="186" fontId="5" fillId="0" borderId="0" xfId="51" applyNumberFormat="1" applyFont="1"/>
    <xf numFmtId="0" fontId="6" fillId="0" borderId="15" xfId="51" applyFont="1" applyBorder="1" applyAlignment="1">
      <alignment horizontal="center"/>
    </xf>
    <xf numFmtId="186" fontId="2" fillId="0" borderId="3" xfId="0" applyNumberFormat="1" applyFont="1" applyFill="1" applyBorder="1" applyAlignment="1">
      <alignment horizontal="center" vertical="center"/>
    </xf>
    <xf numFmtId="0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0" fillId="15" borderId="0" xfId="0" applyFill="1"/>
    <xf numFmtId="0" fontId="0" fillId="0" borderId="0" xfId="0" applyFill="1"/>
    <xf numFmtId="0" fontId="2" fillId="0" borderId="0" xfId="0" applyFont="1" applyFill="1" applyAlignment="1">
      <alignment vertical="center"/>
    </xf>
    <xf numFmtId="181" fontId="3" fillId="16" borderId="3" xfId="0" applyNumberFormat="1" applyFont="1" applyFill="1" applyBorder="1" applyAlignment="1" applyProtection="1">
      <alignment horizontal="center" vertical="center"/>
      <protection locked="0"/>
    </xf>
    <xf numFmtId="182" fontId="1" fillId="17" borderId="5" xfId="0" applyNumberFormat="1" applyFont="1" applyFill="1" applyBorder="1"/>
    <xf numFmtId="0" fontId="21" fillId="18" borderId="16" xfId="56" applyNumberFormat="1" applyFont="1" applyFill="1" applyBorder="1" applyAlignment="1">
      <alignment wrapText="1"/>
    </xf>
    <xf numFmtId="0" fontId="21" fillId="19" borderId="17" xfId="50" applyNumberFormat="1" applyFont="1" applyFill="1" applyBorder="1" applyAlignment="1">
      <alignment wrapText="1"/>
    </xf>
    <xf numFmtId="0" fontId="21" fillId="19" borderId="17" xfId="49" applyNumberFormat="1" applyFont="1" applyFill="1" applyBorder="1" applyAlignment="1">
      <alignment wrapText="1"/>
    </xf>
    <xf numFmtId="0" fontId="21" fillId="18" borderId="17" xfId="49" applyNumberFormat="1" applyFont="1" applyFill="1" applyBorder="1" applyAlignment="1">
      <alignment wrapText="1"/>
    </xf>
    <xf numFmtId="0" fontId="21" fillId="19" borderId="17" xfId="0" applyFont="1" applyFill="1" applyBorder="1" applyAlignment="1">
      <alignment wrapText="1"/>
    </xf>
    <xf numFmtId="0" fontId="21" fillId="19" borderId="17" xfId="56" applyNumberFormat="1" applyFont="1" applyFill="1" applyBorder="1" applyAlignment="1">
      <alignment wrapText="1"/>
    </xf>
    <xf numFmtId="0" fontId="1" fillId="17" borderId="4" xfId="0" applyFont="1" applyFill="1" applyBorder="1"/>
    <xf numFmtId="0" fontId="1" fillId="0" borderId="5" xfId="0" applyFont="1" applyBorder="1"/>
    <xf numFmtId="0" fontId="1" fillId="17" borderId="5" xfId="0" applyFont="1" applyFill="1" applyBorder="1"/>
    <xf numFmtId="0" fontId="1" fillId="5" borderId="5" xfId="0" applyFont="1" applyFill="1" applyBorder="1"/>
    <xf numFmtId="0" fontId="1" fillId="17" borderId="6" xfId="0" applyFont="1" applyFill="1" applyBorder="1"/>
    <xf numFmtId="0" fontId="5" fillId="5" borderId="4" xfId="51" applyFont="1" applyFill="1" applyBorder="1" applyAlignment="1">
      <alignment horizontal="left"/>
    </xf>
    <xf numFmtId="0" fontId="1" fillId="17" borderId="4" xfId="0" applyFont="1" applyFill="1" applyBorder="1" applyAlignment="1"/>
    <xf numFmtId="0" fontId="21" fillId="18" borderId="17" xfId="56" applyNumberFormat="1" applyFont="1" applyFill="1" applyBorder="1" applyAlignment="1">
      <alignment wrapText="1"/>
    </xf>
    <xf numFmtId="22" fontId="21" fillId="20" borderId="17" xfId="50" applyNumberFormat="1" applyFont="1" applyFill="1" applyBorder="1" applyAlignment="1">
      <alignment wrapText="1"/>
    </xf>
    <xf numFmtId="0" fontId="0" fillId="21" borderId="0" xfId="0" applyFill="1"/>
    <xf numFmtId="0" fontId="21" fillId="18" borderId="17" xfId="50" applyNumberFormat="1" applyFont="1" applyFill="1" applyBorder="1" applyAlignment="1">
      <alignment horizontal="left" wrapText="1"/>
    </xf>
    <xf numFmtId="0" fontId="21" fillId="18" borderId="17" xfId="49" applyNumberFormat="1" applyFont="1" applyFill="1" applyBorder="1" applyAlignment="1">
      <alignment horizontal="left" wrapText="1"/>
    </xf>
    <xf numFmtId="4" fontId="22" fillId="0" borderId="5" xfId="54" applyNumberFormat="1" applyFont="1" applyBorder="1" applyAlignment="1"/>
    <xf numFmtId="0" fontId="1" fillId="17" borderId="5" xfId="0" applyFont="1" applyFill="1" applyBorder="1" applyAlignment="1">
      <alignment horizontal="left"/>
    </xf>
    <xf numFmtId="1" fontId="21" fillId="19" borderId="17" xfId="50" applyNumberFormat="1" applyFont="1" applyFill="1" applyBorder="1" applyAlignment="1">
      <alignment horizontal="left" wrapText="1"/>
    </xf>
    <xf numFmtId="0" fontId="21" fillId="18" borderId="17" xfId="50" applyNumberFormat="1" applyFont="1" applyFill="1" applyBorder="1" applyAlignment="1">
      <alignment wrapText="1"/>
    </xf>
    <xf numFmtId="1" fontId="4" fillId="17" borderId="5" xfId="0" applyNumberFormat="1" applyFont="1" applyFill="1" applyBorder="1" applyAlignment="1">
      <alignment horizontal="left"/>
    </xf>
    <xf numFmtId="188" fontId="4" fillId="0" borderId="5" xfId="0" applyNumberFormat="1" applyFont="1" applyBorder="1"/>
    <xf numFmtId="0" fontId="4" fillId="17" borderId="5" xfId="0" applyFont="1" applyFill="1" applyBorder="1"/>
    <xf numFmtId="183" fontId="1" fillId="17" borderId="5" xfId="0" applyNumberFormat="1" applyFont="1" applyFill="1" applyBorder="1"/>
    <xf numFmtId="37" fontId="0" fillId="21" borderId="0" xfId="0" applyNumberFormat="1" applyFill="1"/>
    <xf numFmtId="22" fontId="23" fillId="18" borderId="3" xfId="50" applyNumberFormat="1" applyFont="1" applyFill="1" applyBorder="1" applyAlignment="1">
      <alignment horizontal="center" vertical="center" wrapText="1"/>
    </xf>
    <xf numFmtId="0" fontId="23" fillId="18" borderId="3" xfId="49" applyNumberFormat="1" applyFont="1" applyFill="1" applyBorder="1" applyAlignment="1">
      <alignment horizontal="center" vertical="center" wrapText="1"/>
    </xf>
    <xf numFmtId="176" fontId="24" fillId="22" borderId="17" xfId="1" applyFont="1" applyFill="1" applyBorder="1" applyAlignment="1">
      <alignment wrapText="1"/>
    </xf>
    <xf numFmtId="183" fontId="1" fillId="0" borderId="5" xfId="0" applyNumberFormat="1" applyFont="1" applyBorder="1"/>
    <xf numFmtId="183" fontId="1" fillId="0" borderId="5" xfId="0" applyNumberFormat="1" applyFont="1" applyFill="1" applyBorder="1"/>
    <xf numFmtId="176" fontId="1" fillId="17" borderId="5" xfId="1" applyFont="1" applyFill="1" applyBorder="1" applyAlignment="1">
      <alignment vertical="center"/>
    </xf>
    <xf numFmtId="0" fontId="1" fillId="11" borderId="5" xfId="0" applyFont="1" applyFill="1" applyBorder="1"/>
    <xf numFmtId="0" fontId="1" fillId="0" borderId="5" xfId="0" applyFont="1" applyBorder="1" applyAlignment="1">
      <alignment horizontal="center"/>
    </xf>
    <xf numFmtId="183" fontId="25" fillId="23" borderId="3" xfId="0" applyNumberFormat="1" applyFont="1" applyFill="1" applyBorder="1" applyAlignment="1">
      <alignment horizontal="center" vertical="center"/>
    </xf>
    <xf numFmtId="0" fontId="21" fillId="18" borderId="17" xfId="50" applyNumberFormat="1" applyFont="1" applyFill="1" applyBorder="1" applyAlignment="1">
      <alignment horizontal="center" wrapText="1"/>
    </xf>
    <xf numFmtId="0" fontId="12" fillId="13" borderId="4" xfId="57" applyFont="1" applyFill="1" applyBorder="1"/>
    <xf numFmtId="0" fontId="12" fillId="0" borderId="4" xfId="57" applyFont="1" applyBorder="1" applyAlignment="1">
      <alignment horizontal="left"/>
    </xf>
    <xf numFmtId="0" fontId="1" fillId="0" borderId="6" xfId="0" applyFont="1" applyBorder="1"/>
    <xf numFmtId="0" fontId="1" fillId="0" borderId="4" xfId="0" applyFont="1" applyFill="1" applyBorder="1"/>
    <xf numFmtId="0" fontId="1" fillId="0" borderId="5" xfId="0" applyFont="1" applyFill="1" applyBorder="1"/>
    <xf numFmtId="181" fontId="3" fillId="0" borderId="3" xfId="0" applyNumberFormat="1" applyFont="1" applyFill="1" applyBorder="1" applyAlignment="1" applyProtection="1">
      <alignment horizontal="center" vertical="center"/>
      <protection locked="0"/>
    </xf>
    <xf numFmtId="1" fontId="4" fillId="0" borderId="5" xfId="0" applyNumberFormat="1" applyFont="1" applyFill="1" applyBorder="1" applyAlignment="1">
      <alignment horizontal="left"/>
    </xf>
    <xf numFmtId="0" fontId="4" fillId="0" borderId="5" xfId="0" applyFont="1" applyFill="1" applyBorder="1"/>
    <xf numFmtId="182" fontId="1" fillId="0" borderId="5" xfId="0" applyNumberFormat="1" applyFont="1" applyFill="1" applyBorder="1"/>
    <xf numFmtId="176" fontId="1" fillId="0" borderId="5" xfId="1" applyFont="1" applyFill="1" applyBorder="1" applyAlignment="1">
      <alignment vertical="center"/>
    </xf>
    <xf numFmtId="0" fontId="1" fillId="0" borderId="5" xfId="0" applyFont="1" applyFill="1" applyBorder="1" applyAlignment="1">
      <alignment horizontal="center"/>
    </xf>
  </cellXfs>
  <cellStyles count="6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" xfId="49"/>
    <cellStyle name="Comma 2 2" xfId="50"/>
    <cellStyle name="Normal 10 2 2 2" xfId="51"/>
    <cellStyle name="Normal 10 2 2 2 2" xfId="52"/>
    <cellStyle name="Normal 10 5" xfId="53"/>
    <cellStyle name="Normal 2" xfId="54"/>
    <cellStyle name="Normal 2 2" xfId="55"/>
    <cellStyle name="Normal 24 2" xfId="56"/>
    <cellStyle name="Normal 3" xfId="57"/>
    <cellStyle name="Normal 5" xfId="58"/>
    <cellStyle name="Normal 5 2" xfId="59"/>
    <cellStyle name="Normal_Sheet1" xfId="60"/>
  </cellStyles>
  <dxfs count="3">
    <dxf>
      <font>
        <color rgb="FFFF0000"/>
      </font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C000"/>
      <color rgb="0092D050"/>
      <color rgb="00FAA0B3"/>
      <color rgb="0000B0F0"/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ouhiroshi\Desktop\Users\ezekiel.mbewe\AppData\Local\Microsoft\Windows\INetCache\Content.Outlook\ZCD3SISM\Users\Canissius\Documents\01_CMB_MANAGEMENT\St%20Monica's%20PTA\Accounts\2013%20PTA%20Account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personal\emmanuel_mwaba_ihstowers_com\Documents\IHS%20LEAVE%20SCHEDULE%20(1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EST-_2024_Refueling_Report-OCT-07-_2025_OCT-%20CYCLE-Daily%20-Ja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xp CashBk"/>
      <sheetName val="Exp-Codes"/>
      <sheetName val="BARCLAYS Income CshBk"/>
      <sheetName val="ZANACO Income CshBk"/>
      <sheetName val="AGMrepo"/>
      <sheetName val="Variances"/>
      <sheetName val="Budget'2013"/>
      <sheetName val="IncomeQtrly"/>
      <sheetName val="IncomeMthly"/>
      <sheetName val="Exp_CashBk"/>
      <sheetName val="BARCLAYS_Income_CshBk"/>
      <sheetName val="ZANACO_Income_CshB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January"/>
      <sheetName val="February"/>
      <sheetName val="March"/>
      <sheetName val="April"/>
      <sheetName val="May"/>
      <sheetName val="June"/>
      <sheetName val="July"/>
      <sheetName val="August"/>
      <sheetName val="September"/>
      <sheetName val="October"/>
      <sheetName val="November"/>
      <sheetName val="December"/>
      <sheetName val="Employee Names"/>
      <sheetName val="IHS LEAVE SCHEDULE (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fuel capture"/>
      <sheetName val="IHS DATABASE"/>
      <sheetName val="Sheet5"/>
    </sheetNames>
    <sheetDataSet>
      <sheetData sheetId="0"/>
      <sheetData sheetId="1">
        <row r="1">
          <cell r="C1" t="str">
            <v>Site ID </v>
          </cell>
          <cell r="D1" t="str">
            <v>Site Name</v>
          </cell>
          <cell r="E1" t="str">
            <v>Longitude</v>
          </cell>
          <cell r="F1" t="str">
            <v>Latitude</v>
          </cell>
          <cell r="G1" t="str">
            <v>Region</v>
          </cell>
          <cell r="H1" t="str">
            <v>Manufacturers CPH</v>
          </cell>
          <cell r="I1" t="str">
            <v>State</v>
          </cell>
          <cell r="J1" t="str">
            <v>District</v>
          </cell>
          <cell r="K1" t="str">
            <v>Liquid Fiber (Y/N)</v>
          </cell>
          <cell r="L1" t="str">
            <v>MTN Fiber (Y/N)</v>
          </cell>
          <cell r="M1" t="str">
            <v>Airtel Fiber (Y/N)</v>
          </cell>
          <cell r="N1" t="str">
            <v>Demo. Classification</v>
          </cell>
          <cell r="O1" t="str">
            <v>Technology</v>
          </cell>
          <cell r="P1" t="str">
            <v>Site Classification 2. 
(Platinum/Gold/Silver)</v>
          </cell>
          <cell r="Q1" t="str">
            <v>TIS Priority</v>
          </cell>
          <cell r="R1" t="str">
            <v>TIS</v>
          </cell>
          <cell r="S1" t="str">
            <v>Tower Status</v>
          </cell>
          <cell r="T1" t="str">
            <v>Power Topology</v>
          </cell>
          <cell r="U1" t="str">
            <v>Tower Type</v>
          </cell>
          <cell r="V1" t="str">
            <v>Tower Height (m)</v>
          </cell>
          <cell r="W1" t="str">
            <v>Site Configuration (Indoor/Outdoor)</v>
          </cell>
          <cell r="X1" t="str">
            <v>zu</v>
          </cell>
          <cell r="Y1" t="str">
            <v>Maintenance Technician Inhouse</v>
          </cell>
          <cell r="Z1" t="str">
            <v>Refueling Technician Inhouse</v>
          </cell>
          <cell r="AA1" t="str">
            <v>MNO</v>
          </cell>
          <cell r="AB1" t="str">
            <v>RM</v>
          </cell>
          <cell r="AC1" t="str">
            <v>Subcon</v>
          </cell>
          <cell r="AD1" t="str">
            <v>Refuelling Subcon</v>
          </cell>
          <cell r="AE1" t="str">
            <v>Assembler</v>
          </cell>
          <cell r="AF1" t="str">
            <v>Gen Make</v>
          </cell>
          <cell r="AG1" t="str">
            <v>Gen Capacity (KVA)</v>
          </cell>
          <cell r="AH1" t="str">
            <v>Engine Brand</v>
          </cell>
          <cell r="AI1" t="str">
            <v>Engine Model</v>
          </cell>
          <cell r="AJ1" t="str">
            <v>Alternator Brand</v>
          </cell>
          <cell r="AK1" t="str">
            <v>Alternator Model</v>
          </cell>
          <cell r="AL1" t="str">
            <v>Tank Size (L)</v>
          </cell>
          <cell r="AM1" t="str">
            <v>Rectifier Brand</v>
          </cell>
          <cell r="AN1" t="str">
            <v>Rectifier Model</v>
          </cell>
          <cell r="AO1" t="str">
            <v>Rectifier Capacity (A)</v>
          </cell>
          <cell r="AP1" t="str">
            <v>Battery Brand</v>
          </cell>
          <cell r="AQ1" t="str">
            <v>Site Battery Capcity</v>
          </cell>
          <cell r="AR1" t="str">
            <v>One Battery Voltage (V)</v>
          </cell>
          <cell r="AS1" t="str">
            <v>One Battery Amperage (AH)</v>
          </cell>
          <cell r="AT1" t="str">
            <v>Number of batteries</v>
          </cell>
          <cell r="AU1" t="str">
            <v>Aircon 1 Brand</v>
          </cell>
          <cell r="AV1" t="str">
            <v>Aircon 2 Brand</v>
          </cell>
          <cell r="AW1" t="str">
            <v>Capacity (BTU) ac1</v>
          </cell>
          <cell r="AX1" t="str">
            <v>Capacity (BTU)ac2</v>
          </cell>
          <cell r="AY1" t="str">
            <v>Number of Aircons</v>
          </cell>
          <cell r="AZ1" t="str">
            <v>Total DC loads (A)</v>
          </cell>
          <cell r="BA1" t="str">
            <v>Total DC load (KW)</v>
          </cell>
          <cell r="BB1" t="str">
            <v>No. of tenants on site</v>
          </cell>
          <cell r="BC1" t="str">
            <v>Tenants on site</v>
          </cell>
          <cell r="BD1" t="str">
            <v>MTN Site ID</v>
          </cell>
          <cell r="BE1" t="str">
            <v>AIRTEL Site ID</v>
          </cell>
          <cell r="BF1" t="str">
            <v>Fire Extinguisher (yes/No)</v>
          </cell>
          <cell r="BG1" t="str">
            <v>Fire Extinguisher service date</v>
          </cell>
        </row>
        <row r="2">
          <cell r="C2" t="str">
            <v> IHS_LSK_477A</v>
          </cell>
          <cell r="D2" t="str">
            <v>New Kenneth Kaunda International Airport</v>
          </cell>
          <cell r="E2">
            <v>28.4493</v>
          </cell>
          <cell r="F2">
            <v>-15.3257</v>
          </cell>
          <cell r="G2" t="str">
            <v>Lusaka</v>
          </cell>
          <cell r="H2" t="e">
            <v>#N/A</v>
          </cell>
          <cell r="I2" t="str">
            <v>Lusaka</v>
          </cell>
          <cell r="J2" t="str">
            <v>Lusaka</v>
          </cell>
          <cell r="K2" t="str">
            <v>No</v>
          </cell>
          <cell r="L2" t="str">
            <v>No</v>
          </cell>
          <cell r="M2" t="str">
            <v>No</v>
          </cell>
          <cell r="N2" t="str">
            <v>Rural</v>
          </cell>
          <cell r="O2" t="str">
            <v>Silver</v>
          </cell>
          <cell r="P2" t="str">
            <v>Silver</v>
          </cell>
          <cell r="Q2" t="str">
            <v>BTS</v>
          </cell>
          <cell r="R2" t="str">
            <v>BTS</v>
          </cell>
          <cell r="S2" t="str">
            <v>On Air</v>
          </cell>
          <cell r="T2" t="str">
            <v>Grid only</v>
          </cell>
          <cell r="U2" t="str">
            <v>Green Field</v>
          </cell>
          <cell r="V2" t="str">
            <v>RT</v>
          </cell>
          <cell r="W2" t="str">
            <v>Outdoor</v>
          </cell>
          <cell r="X2" t="str">
            <v>Kennedy Mwansa</v>
          </cell>
          <cell r="Y2" t="str">
            <v>N/A</v>
          </cell>
          <cell r="Z2" t="str">
            <v>N/A</v>
          </cell>
          <cell r="AA2" t="str">
            <v>Airtel </v>
          </cell>
          <cell r="AB2" t="str">
            <v>Evans Ngonga</v>
          </cell>
          <cell r="AC2" t="str">
            <v>In House</v>
          </cell>
          <cell r="AD2" t="str">
            <v>In House</v>
          </cell>
          <cell r="AE2" t="str">
            <v>perkins </v>
          </cell>
        </row>
        <row r="2">
          <cell r="AL2" t="str">
            <v>N/A</v>
          </cell>
          <cell r="AM2" t="str">
            <v>Power cube</v>
          </cell>
        </row>
        <row r="2">
          <cell r="AP2" t="str">
            <v>Lithium</v>
          </cell>
          <cell r="AQ2">
            <v>100</v>
          </cell>
          <cell r="AR2">
            <v>48</v>
          </cell>
          <cell r="AS2">
            <v>100</v>
          </cell>
          <cell r="AT2">
            <v>2</v>
          </cell>
          <cell r="AU2" t="str">
            <v>N/A</v>
          </cell>
          <cell r="AV2" t="str">
            <v>N/A</v>
          </cell>
          <cell r="AW2" t="str">
            <v>N/A</v>
          </cell>
          <cell r="AX2" t="str">
            <v>N/A</v>
          </cell>
          <cell r="AY2" t="str">
            <v>N/A</v>
          </cell>
          <cell r="AZ2">
            <v>32</v>
          </cell>
        </row>
        <row r="3">
          <cell r="C3" t="str">
            <v>IHS_CBT_001M</v>
          </cell>
          <cell r="D3" t="str">
            <v>Kanini</v>
          </cell>
          <cell r="E3">
            <v>28.6277</v>
          </cell>
          <cell r="F3">
            <v>-12.97624</v>
          </cell>
          <cell r="G3" t="str">
            <v>Copperbelt </v>
          </cell>
          <cell r="H3">
            <v>2.5</v>
          </cell>
          <cell r="I3" t="str">
            <v>COPPERBELT</v>
          </cell>
          <cell r="J3" t="str">
            <v>NDOLA</v>
          </cell>
          <cell r="K3" t="str">
            <v>Yes</v>
          </cell>
          <cell r="L3" t="str">
            <v>Yes</v>
          </cell>
          <cell r="M3" t="str">
            <v>No</v>
          </cell>
          <cell r="N3" t="str">
            <v>Urban</v>
          </cell>
          <cell r="O3" t="str">
            <v>2G 3G 4G</v>
          </cell>
          <cell r="P3" t="str">
            <v>P3</v>
          </cell>
          <cell r="Q3" t="str">
            <v>BTS</v>
          </cell>
          <cell r="R3" t="str">
            <v>BTS</v>
          </cell>
          <cell r="S3" t="str">
            <v>On Air</v>
          </cell>
          <cell r="T3" t="str">
            <v>Grid-Gen</v>
          </cell>
          <cell r="U3" t="str">
            <v>Green Field</v>
          </cell>
          <cell r="V3">
            <v>60</v>
          </cell>
          <cell r="W3" t="str">
            <v>Outdoor</v>
          </cell>
          <cell r="X3" t="str">
            <v>Elvis Mumba</v>
          </cell>
          <cell r="Y3" t="str">
            <v>SBC</v>
          </cell>
          <cell r="Z3" t="str">
            <v>SBC</v>
          </cell>
          <cell r="AA3" t="str">
            <v>MTN</v>
          </cell>
          <cell r="AB3" t="str">
            <v>Mwenya Banda</v>
          </cell>
          <cell r="AC3" t="str">
            <v>GNM</v>
          </cell>
          <cell r="AD3" t="str">
            <v>GNM</v>
          </cell>
          <cell r="AE3" t="str">
            <v>IMG</v>
          </cell>
          <cell r="AF3" t="str">
            <v>IMG</v>
          </cell>
          <cell r="AG3">
            <v>20</v>
          </cell>
          <cell r="AH3" t="str">
            <v>perkins</v>
          </cell>
          <cell r="AI3">
            <v>0</v>
          </cell>
          <cell r="AJ3" t="str">
            <v>Leroy Sommer</v>
          </cell>
          <cell r="AK3">
            <v>0</v>
          </cell>
          <cell r="AL3">
            <v>600</v>
          </cell>
          <cell r="AM3" t="str">
            <v>Power cube</v>
          </cell>
          <cell r="AN3" t="str">
            <v>ICC330-H1-C1</v>
          </cell>
          <cell r="AO3">
            <v>400</v>
          </cell>
          <cell r="AP3" t="str">
            <v>Lithium</v>
          </cell>
          <cell r="AQ3">
            <v>400</v>
          </cell>
          <cell r="AR3">
            <v>48</v>
          </cell>
          <cell r="AS3">
            <v>100</v>
          </cell>
          <cell r="AT3">
            <v>4</v>
          </cell>
          <cell r="AU3" t="str">
            <v>N/A</v>
          </cell>
          <cell r="AV3" t="str">
            <v>N/A</v>
          </cell>
          <cell r="AW3" t="str">
            <v>N/A</v>
          </cell>
          <cell r="AX3" t="str">
            <v>n/a</v>
          </cell>
          <cell r="AY3" t="str">
            <v>N/A</v>
          </cell>
          <cell r="AZ3">
            <v>116.4</v>
          </cell>
          <cell r="BA3">
            <v>0</v>
          </cell>
          <cell r="BB3">
            <v>3</v>
          </cell>
          <cell r="BC3" t="str">
            <v>MTNAirtelLiquid Telecom</v>
          </cell>
          <cell r="BD3" t="str">
            <v>T3299</v>
          </cell>
          <cell r="BE3" t="str">
            <v>ZM6957</v>
          </cell>
          <cell r="BF3" t="str">
            <v>yes</v>
          </cell>
        </row>
        <row r="4">
          <cell r="C4" t="str">
            <v>IHS_CBT_002M</v>
          </cell>
          <cell r="D4" t="str">
            <v>Hillcrest</v>
          </cell>
          <cell r="E4">
            <v>28.61934</v>
          </cell>
          <cell r="F4">
            <v>-12.98005</v>
          </cell>
          <cell r="G4" t="str">
            <v>Copperbelt </v>
          </cell>
          <cell r="H4">
            <v>2.5</v>
          </cell>
          <cell r="I4" t="str">
            <v>COPPERBELT</v>
          </cell>
          <cell r="J4" t="str">
            <v>NDOLA</v>
          </cell>
          <cell r="K4" t="str">
            <v>Yes</v>
          </cell>
          <cell r="L4" t="str">
            <v>Yes</v>
          </cell>
          <cell r="M4" t="str">
            <v>No</v>
          </cell>
          <cell r="N4" t="str">
            <v>Urban</v>
          </cell>
          <cell r="O4" t="str">
            <v>2G 3G</v>
          </cell>
          <cell r="P4" t="str">
            <v>P4</v>
          </cell>
          <cell r="Q4" t="str">
            <v>BTS</v>
          </cell>
          <cell r="R4" t="str">
            <v>BTS</v>
          </cell>
          <cell r="S4" t="str">
            <v>On Air</v>
          </cell>
          <cell r="T4" t="str">
            <v>Grid-Gen</v>
          </cell>
          <cell r="U4" t="str">
            <v>Green Field</v>
          </cell>
          <cell r="V4">
            <v>36</v>
          </cell>
          <cell r="W4" t="str">
            <v>Indoor </v>
          </cell>
          <cell r="X4" t="str">
            <v>Elvis Mumba</v>
          </cell>
          <cell r="Y4" t="str">
            <v>SBC</v>
          </cell>
          <cell r="Z4" t="str">
            <v>SBC</v>
          </cell>
          <cell r="AA4" t="str">
            <v>MTN</v>
          </cell>
          <cell r="AB4" t="str">
            <v>Mwenya Banda</v>
          </cell>
          <cell r="AC4" t="str">
            <v>GNM</v>
          </cell>
          <cell r="AD4" t="str">
            <v>GNM</v>
          </cell>
          <cell r="AE4" t="str">
            <v>GL Yanmar</v>
          </cell>
          <cell r="AF4" t="str">
            <v>GL Yanmar</v>
          </cell>
          <cell r="AG4">
            <v>20</v>
          </cell>
          <cell r="AH4" t="str">
            <v>Yanmar</v>
          </cell>
          <cell r="AI4" t="str">
            <v>4TNE</v>
          </cell>
          <cell r="AJ4" t="str">
            <v>Mecc Alte</v>
          </cell>
          <cell r="AK4">
            <v>0</v>
          </cell>
          <cell r="AL4">
            <v>750</v>
          </cell>
          <cell r="AM4" t="str">
            <v>Delta</v>
          </cell>
          <cell r="AN4" t="str">
            <v>DPS 2400B-48-5</v>
          </cell>
          <cell r="AO4">
            <v>250</v>
          </cell>
          <cell r="AP4" t="str">
            <v>Wolong</v>
          </cell>
          <cell r="AQ4">
            <v>600</v>
          </cell>
          <cell r="AR4">
            <v>2</v>
          </cell>
          <cell r="AS4">
            <v>600</v>
          </cell>
          <cell r="AT4">
            <v>24</v>
          </cell>
          <cell r="AU4" t="str">
            <v> samsung</v>
          </cell>
          <cell r="AV4" t="str">
            <v> samsung</v>
          </cell>
          <cell r="AW4">
            <v>18000</v>
          </cell>
          <cell r="AX4">
            <v>18000</v>
          </cell>
          <cell r="AY4">
            <v>2</v>
          </cell>
          <cell r="AZ4">
            <v>68.2</v>
          </cell>
          <cell r="BA4">
            <v>0</v>
          </cell>
          <cell r="BB4">
            <v>2</v>
          </cell>
          <cell r="BC4" t="str">
            <v>MTNAirtel</v>
          </cell>
          <cell r="BD4" t="str">
            <v>T3202</v>
          </cell>
          <cell r="BE4" t="str">
            <v>ZM0404</v>
          </cell>
          <cell r="BF4" t="str">
            <v>yes</v>
          </cell>
        </row>
        <row r="5">
          <cell r="C5" t="str">
            <v>IHS_CBT_003M</v>
          </cell>
          <cell r="D5" t="str">
            <v>Swimming Pool</v>
          </cell>
          <cell r="E5">
            <v>28.63875</v>
          </cell>
          <cell r="F5">
            <v>-12.97328333</v>
          </cell>
          <cell r="G5" t="str">
            <v>Copperbelt </v>
          </cell>
          <cell r="H5">
            <v>4.5</v>
          </cell>
          <cell r="I5" t="str">
            <v>COPPERBELT</v>
          </cell>
          <cell r="J5" t="str">
            <v>NDOLA</v>
          </cell>
          <cell r="K5" t="str">
            <v>Yes</v>
          </cell>
          <cell r="L5" t="str">
            <v>Yes</v>
          </cell>
          <cell r="M5" t="str">
            <v>No</v>
          </cell>
          <cell r="N5" t="str">
            <v>Urban</v>
          </cell>
          <cell r="O5" t="str">
            <v>2G 3G 4G</v>
          </cell>
          <cell r="P5" t="str">
            <v>P2</v>
          </cell>
          <cell r="Q5" t="str">
            <v>BTS</v>
          </cell>
          <cell r="R5" t="str">
            <v>BB</v>
          </cell>
          <cell r="S5" t="str">
            <v>On Air</v>
          </cell>
          <cell r="T5" t="str">
            <v>Grid-Gen</v>
          </cell>
          <cell r="U5" t="str">
            <v>Green Field</v>
          </cell>
          <cell r="V5">
            <v>60</v>
          </cell>
          <cell r="W5" t="str">
            <v>Indoor </v>
          </cell>
          <cell r="X5" t="str">
            <v>Elvis Mumba</v>
          </cell>
          <cell r="Y5" t="str">
            <v>SBC</v>
          </cell>
          <cell r="Z5" t="str">
            <v>SBC</v>
          </cell>
          <cell r="AA5" t="str">
            <v>MTN</v>
          </cell>
          <cell r="AB5" t="str">
            <v>Mwenya Banda</v>
          </cell>
          <cell r="AC5" t="str">
            <v>GNM</v>
          </cell>
          <cell r="AD5" t="str">
            <v>GNM</v>
          </cell>
          <cell r="AE5" t="str">
            <v>CK Works</v>
          </cell>
          <cell r="AF5" t="str">
            <v>CK Works</v>
          </cell>
          <cell r="AG5">
            <v>30</v>
          </cell>
          <cell r="AH5" t="str">
            <v>perkins</v>
          </cell>
          <cell r="AI5" t="str">
            <v>DJ83400S</v>
          </cell>
          <cell r="AJ5" t="str">
            <v>Leroy Sommer</v>
          </cell>
          <cell r="AK5">
            <v>0</v>
          </cell>
          <cell r="AL5">
            <v>1000</v>
          </cell>
          <cell r="AM5" t="str">
            <v>Power cube</v>
          </cell>
          <cell r="AN5" t="str">
            <v>ICC330-H1-C1</v>
          </cell>
          <cell r="AO5">
            <v>400</v>
          </cell>
          <cell r="AP5" t="str">
            <v>NARADA</v>
          </cell>
          <cell r="AQ5">
            <v>1200</v>
          </cell>
          <cell r="AR5">
            <v>2</v>
          </cell>
          <cell r="AS5">
            <v>600</v>
          </cell>
          <cell r="AT5">
            <v>48</v>
          </cell>
          <cell r="AU5" t="str">
            <v>LG</v>
          </cell>
          <cell r="AV5" t="str">
            <v>LG</v>
          </cell>
          <cell r="AW5">
            <v>18000</v>
          </cell>
          <cell r="AX5">
            <v>18000</v>
          </cell>
          <cell r="AY5">
            <v>2</v>
          </cell>
          <cell r="AZ5">
            <v>135</v>
          </cell>
          <cell r="BA5">
            <v>0</v>
          </cell>
          <cell r="BB5">
            <v>2</v>
          </cell>
          <cell r="BC5" t="str">
            <v>MTNAir-link </v>
          </cell>
          <cell r="BD5" t="str">
            <v>T3023</v>
          </cell>
          <cell r="BE5">
            <v>0</v>
          </cell>
          <cell r="BF5" t="str">
            <v>yes</v>
          </cell>
        </row>
        <row r="6">
          <cell r="C6" t="str">
            <v>IHS_CBT_004M</v>
          </cell>
          <cell r="D6" t="str">
            <v>Ndola T. Centre</v>
          </cell>
          <cell r="E6">
            <v>28.63965</v>
          </cell>
          <cell r="F6">
            <v>-12.96452</v>
          </cell>
          <cell r="G6" t="str">
            <v>Copperbelt </v>
          </cell>
          <cell r="H6">
            <v>2.5</v>
          </cell>
          <cell r="I6" t="str">
            <v>COPPERBELT</v>
          </cell>
          <cell r="J6" t="str">
            <v>NDOLA</v>
          </cell>
          <cell r="K6" t="str">
            <v>Yes</v>
          </cell>
          <cell r="L6" t="str">
            <v>No</v>
          </cell>
          <cell r="M6" t="str">
            <v>No</v>
          </cell>
          <cell r="N6" t="str">
            <v>Urban</v>
          </cell>
          <cell r="O6" t="str">
            <v>2G 3G 4G</v>
          </cell>
          <cell r="P6" t="str">
            <v>P2</v>
          </cell>
          <cell r="Q6" t="str">
            <v>BTS</v>
          </cell>
          <cell r="R6" t="str">
            <v>HUB</v>
          </cell>
          <cell r="S6" t="str">
            <v>On Air</v>
          </cell>
          <cell r="T6" t="str">
            <v>Grid-Gen</v>
          </cell>
          <cell r="U6" t="str">
            <v>Green Field</v>
          </cell>
          <cell r="V6">
            <v>36</v>
          </cell>
          <cell r="W6" t="str">
            <v>Outdoor</v>
          </cell>
          <cell r="X6" t="str">
            <v>Elvis Mumba</v>
          </cell>
          <cell r="Y6" t="str">
            <v>SBC</v>
          </cell>
          <cell r="Z6" t="str">
            <v>SBC</v>
          </cell>
          <cell r="AA6" t="str">
            <v>MTN</v>
          </cell>
          <cell r="AB6" t="str">
            <v>Mwenya Banda</v>
          </cell>
          <cell r="AC6" t="str">
            <v>GNM</v>
          </cell>
          <cell r="AD6" t="str">
            <v>GNM</v>
          </cell>
          <cell r="AE6" t="str">
            <v>Falcon</v>
          </cell>
          <cell r="AF6" t="str">
            <v>Falcon</v>
          </cell>
          <cell r="AG6">
            <v>20</v>
          </cell>
          <cell r="AH6" t="str">
            <v>perkins</v>
          </cell>
          <cell r="AI6" t="str">
            <v>GV 51790V</v>
          </cell>
          <cell r="AJ6" t="str">
            <v>Leroy Sommer</v>
          </cell>
          <cell r="AK6">
            <v>0</v>
          </cell>
          <cell r="AL6">
            <v>600</v>
          </cell>
          <cell r="AM6" t="str">
            <v>Power cube</v>
          </cell>
          <cell r="AN6" t="str">
            <v>ICC330-H1-C1</v>
          </cell>
          <cell r="AO6">
            <v>400</v>
          </cell>
          <cell r="AP6" t="str">
            <v>NARADA</v>
          </cell>
          <cell r="AQ6">
            <v>600</v>
          </cell>
          <cell r="AR6">
            <v>2</v>
          </cell>
          <cell r="AS6">
            <v>600</v>
          </cell>
          <cell r="AT6">
            <v>24</v>
          </cell>
          <cell r="AU6" t="str">
            <v>N/A</v>
          </cell>
          <cell r="AV6" t="str">
            <v>N/A</v>
          </cell>
          <cell r="AW6" t="str">
            <v>N/A</v>
          </cell>
          <cell r="AX6" t="str">
            <v>n/a</v>
          </cell>
          <cell r="AY6" t="str">
            <v>N/A</v>
          </cell>
          <cell r="AZ6">
            <v>98</v>
          </cell>
          <cell r="BA6">
            <v>0</v>
          </cell>
          <cell r="BB6">
            <v>3</v>
          </cell>
          <cell r="BC6" t="str">
            <v>MTNAirtelLiquid Telecom</v>
          </cell>
          <cell r="BD6" t="str">
            <v>T3323</v>
          </cell>
          <cell r="BE6" t="str">
            <v>ZM0243</v>
          </cell>
          <cell r="BF6" t="str">
            <v>yes</v>
          </cell>
        </row>
        <row r="7">
          <cell r="C7" t="str">
            <v>IHS_CBT_005M</v>
          </cell>
          <cell r="D7" t="str">
            <v>Premium Plaza</v>
          </cell>
          <cell r="E7">
            <v>28.6305</v>
          </cell>
          <cell r="F7">
            <v>-12.95856667</v>
          </cell>
          <cell r="G7" t="str">
            <v>Copperbelt </v>
          </cell>
          <cell r="H7" t="str">
            <v>N/A</v>
          </cell>
          <cell r="I7" t="str">
            <v>COPPERBELT</v>
          </cell>
          <cell r="J7" t="str">
            <v>NDOLA</v>
          </cell>
          <cell r="K7" t="str">
            <v>Yes</v>
          </cell>
          <cell r="L7" t="str">
            <v>No</v>
          </cell>
          <cell r="M7" t="str">
            <v>No</v>
          </cell>
          <cell r="N7" t="str">
            <v>Urban</v>
          </cell>
          <cell r="O7" t="str">
            <v>2G 3G 4G</v>
          </cell>
          <cell r="P7" t="str">
            <v>P2</v>
          </cell>
          <cell r="Q7" t="str">
            <v>BTS</v>
          </cell>
          <cell r="R7" t="str">
            <v>BTS</v>
          </cell>
          <cell r="S7" t="str">
            <v>On Air</v>
          </cell>
          <cell r="T7" t="str">
            <v>Grid-Gen</v>
          </cell>
          <cell r="U7" t="str">
            <v>Roof Top</v>
          </cell>
          <cell r="V7" t="str">
            <v>RT</v>
          </cell>
          <cell r="W7" t="str">
            <v>Indoor </v>
          </cell>
          <cell r="X7" t="str">
            <v>Elvis Mumba</v>
          </cell>
          <cell r="Y7" t="str">
            <v>SBC</v>
          </cell>
          <cell r="Z7" t="str">
            <v>SBC</v>
          </cell>
          <cell r="AA7" t="str">
            <v>MTN</v>
          </cell>
          <cell r="AB7" t="str">
            <v>Mwenya Banda</v>
          </cell>
          <cell r="AC7" t="str">
            <v>CCS</v>
          </cell>
          <cell r="AD7" t="str">
            <v>In House</v>
          </cell>
          <cell r="AE7" t="str">
            <v>N/A</v>
          </cell>
          <cell r="AF7" t="str">
            <v>N/A</v>
          </cell>
          <cell r="AG7" t="str">
            <v>N/A</v>
          </cell>
          <cell r="AH7" t="str">
            <v>N/A</v>
          </cell>
          <cell r="AI7" t="str">
            <v>N/A</v>
          </cell>
          <cell r="AJ7" t="str">
            <v>N/A</v>
          </cell>
          <cell r="AK7" t="str">
            <v>N/A</v>
          </cell>
          <cell r="AL7" t="str">
            <v>N/A</v>
          </cell>
          <cell r="AM7" t="str">
            <v>Delta</v>
          </cell>
          <cell r="AN7" t="str">
            <v>DPS 2400B-48-5</v>
          </cell>
          <cell r="AO7">
            <v>250</v>
          </cell>
          <cell r="AP7" t="str">
            <v>Lithium</v>
          </cell>
          <cell r="AQ7">
            <v>300</v>
          </cell>
          <cell r="AR7">
            <v>48</v>
          </cell>
          <cell r="AS7">
            <v>100</v>
          </cell>
          <cell r="AT7">
            <v>3</v>
          </cell>
          <cell r="AU7" t="str">
            <v>LG</v>
          </cell>
          <cell r="AV7" t="str">
            <v>LG</v>
          </cell>
          <cell r="AW7">
            <v>18000</v>
          </cell>
          <cell r="AX7">
            <v>18000</v>
          </cell>
          <cell r="AY7">
            <v>2</v>
          </cell>
          <cell r="AZ7">
            <v>66</v>
          </cell>
          <cell r="BA7">
            <v>0</v>
          </cell>
          <cell r="BB7">
            <v>2</v>
          </cell>
          <cell r="BC7" t="str">
            <v>MTNLiquid Telecom</v>
          </cell>
          <cell r="BD7" t="str">
            <v>T3022</v>
          </cell>
          <cell r="BE7">
            <v>0</v>
          </cell>
          <cell r="BF7" t="str">
            <v>yes</v>
          </cell>
        </row>
        <row r="8">
          <cell r="C8" t="str">
            <v>IHS_CBT_006M</v>
          </cell>
          <cell r="D8" t="str">
            <v>Lubuto Central</v>
          </cell>
          <cell r="E8">
            <v>28.62047</v>
          </cell>
          <cell r="F8">
            <v>-12.99595</v>
          </cell>
          <cell r="G8" t="str">
            <v>Copperbelt </v>
          </cell>
          <cell r="H8">
            <v>1.8</v>
          </cell>
          <cell r="I8" t="str">
            <v>COPPERBELT</v>
          </cell>
          <cell r="J8" t="str">
            <v>NDOLA</v>
          </cell>
          <cell r="K8" t="str">
            <v>No</v>
          </cell>
          <cell r="L8" t="str">
            <v>Yes</v>
          </cell>
          <cell r="M8" t="str">
            <v>No</v>
          </cell>
          <cell r="N8" t="str">
            <v>Suburban</v>
          </cell>
          <cell r="O8" t="str">
            <v>2G 3G</v>
          </cell>
          <cell r="P8" t="str">
            <v>P3</v>
          </cell>
          <cell r="Q8" t="str">
            <v>BTS</v>
          </cell>
          <cell r="R8" t="str">
            <v>BTS</v>
          </cell>
          <cell r="S8" t="str">
            <v>On Air</v>
          </cell>
          <cell r="T8" t="str">
            <v>Grid-Gen</v>
          </cell>
          <cell r="U8" t="str">
            <v>Green Field</v>
          </cell>
          <cell r="V8">
            <v>36</v>
          </cell>
          <cell r="W8" t="str">
            <v>Outdoor</v>
          </cell>
          <cell r="X8" t="str">
            <v>Elvis Mumba</v>
          </cell>
          <cell r="Y8" t="str">
            <v>SBC</v>
          </cell>
          <cell r="Z8" t="str">
            <v>SBC</v>
          </cell>
          <cell r="AA8" t="str">
            <v>MTN</v>
          </cell>
          <cell r="AB8" t="str">
            <v>Mwenya Banda</v>
          </cell>
          <cell r="AC8" t="str">
            <v>GNM</v>
          </cell>
          <cell r="AD8" t="str">
            <v>GNM</v>
          </cell>
          <cell r="AE8" t="str">
            <v>Lamasat</v>
          </cell>
          <cell r="AF8" t="str">
            <v>Lamasat</v>
          </cell>
          <cell r="AG8">
            <v>15</v>
          </cell>
          <cell r="AH8" t="str">
            <v>perkins</v>
          </cell>
          <cell r="AI8">
            <v>0</v>
          </cell>
          <cell r="AJ8" t="str">
            <v>Leroy Sommer</v>
          </cell>
          <cell r="AK8">
            <v>0</v>
          </cell>
          <cell r="AL8">
            <v>600</v>
          </cell>
          <cell r="AM8" t="str">
            <v>Power cube</v>
          </cell>
          <cell r="AN8" t="str">
            <v>ICC330-HA1-C10</v>
          </cell>
          <cell r="AO8">
            <v>250</v>
          </cell>
          <cell r="AP8" t="str">
            <v>Lithium</v>
          </cell>
          <cell r="AQ8">
            <v>200</v>
          </cell>
          <cell r="AR8">
            <v>48</v>
          </cell>
          <cell r="AS8">
            <v>100</v>
          </cell>
          <cell r="AT8">
            <v>2</v>
          </cell>
          <cell r="AU8" t="str">
            <v>N/A</v>
          </cell>
          <cell r="AV8" t="str">
            <v>N/A</v>
          </cell>
          <cell r="AW8" t="str">
            <v>N/A</v>
          </cell>
          <cell r="AX8" t="str">
            <v>n/a</v>
          </cell>
          <cell r="AY8" t="str">
            <v>N/A</v>
          </cell>
          <cell r="AZ8">
            <v>88</v>
          </cell>
          <cell r="BA8">
            <v>0</v>
          </cell>
          <cell r="BB8">
            <v>1</v>
          </cell>
          <cell r="BC8" t="str">
            <v>MTN</v>
          </cell>
          <cell r="BD8" t="str">
            <v>T3352</v>
          </cell>
          <cell r="BE8">
            <v>0</v>
          </cell>
          <cell r="BF8" t="str">
            <v>yes</v>
          </cell>
        </row>
        <row r="9">
          <cell r="C9" t="str">
            <v>IHS_CBT_007M</v>
          </cell>
          <cell r="D9" t="str">
            <v>Mpelembe House</v>
          </cell>
          <cell r="E9">
            <v>28.6497494203441</v>
          </cell>
          <cell r="F9">
            <v>-12.9682424381763</v>
          </cell>
          <cell r="G9" t="str">
            <v>Copperbelt </v>
          </cell>
          <cell r="H9">
            <v>1.8</v>
          </cell>
          <cell r="I9" t="str">
            <v>COPPERBELT</v>
          </cell>
          <cell r="J9" t="str">
            <v>NDOLA</v>
          </cell>
          <cell r="K9" t="str">
            <v>No</v>
          </cell>
          <cell r="L9" t="str">
            <v>Yes</v>
          </cell>
          <cell r="M9" t="str">
            <v>No</v>
          </cell>
          <cell r="N9" t="str">
            <v>Urban</v>
          </cell>
          <cell r="O9" t="str">
            <v>2G 3G 4G</v>
          </cell>
          <cell r="P9" t="str">
            <v>P2</v>
          </cell>
          <cell r="Q9" t="str">
            <v>BTS</v>
          </cell>
          <cell r="R9" t="str">
            <v>BTS</v>
          </cell>
          <cell r="S9" t="str">
            <v>On Air</v>
          </cell>
          <cell r="T9" t="str">
            <v>Grid-Gen</v>
          </cell>
          <cell r="U9" t="str">
            <v>Roof Top</v>
          </cell>
          <cell r="V9" t="str">
            <v>RT</v>
          </cell>
          <cell r="W9" t="str">
            <v>Outdoor</v>
          </cell>
          <cell r="X9" t="str">
            <v>Elvis Mumba</v>
          </cell>
          <cell r="Y9" t="str">
            <v>SBC</v>
          </cell>
          <cell r="Z9" t="str">
            <v>SBC</v>
          </cell>
          <cell r="AA9" t="str">
            <v>MTN</v>
          </cell>
          <cell r="AB9" t="str">
            <v>Mwenya Banda</v>
          </cell>
          <cell r="AC9" t="str">
            <v>GNM</v>
          </cell>
          <cell r="AD9" t="str">
            <v>GNM</v>
          </cell>
          <cell r="AE9" t="str">
            <v>Lamasat</v>
          </cell>
          <cell r="AF9" t="str">
            <v>Lamasat</v>
          </cell>
          <cell r="AG9">
            <v>15</v>
          </cell>
          <cell r="AH9" t="str">
            <v>perkins</v>
          </cell>
          <cell r="AI9">
            <v>0</v>
          </cell>
          <cell r="AJ9" t="str">
            <v>Leroy Sommer</v>
          </cell>
          <cell r="AK9">
            <v>0</v>
          </cell>
          <cell r="AL9">
            <v>600</v>
          </cell>
          <cell r="AM9" t="str">
            <v>Emerson</v>
          </cell>
          <cell r="AN9" t="str">
            <v>701 IG4</v>
          </cell>
          <cell r="AO9">
            <v>300</v>
          </cell>
          <cell r="AP9" t="str">
            <v>Lithium</v>
          </cell>
          <cell r="AQ9">
            <v>300</v>
          </cell>
          <cell r="AR9">
            <v>48</v>
          </cell>
          <cell r="AS9">
            <v>100</v>
          </cell>
          <cell r="AT9">
            <v>3</v>
          </cell>
          <cell r="AU9" t="str">
            <v>N/A</v>
          </cell>
          <cell r="AV9" t="str">
            <v>N/A</v>
          </cell>
          <cell r="AW9" t="str">
            <v>N/A</v>
          </cell>
          <cell r="AX9" t="str">
            <v>n/a</v>
          </cell>
          <cell r="AY9" t="str">
            <v>N/A</v>
          </cell>
          <cell r="AZ9">
            <v>58</v>
          </cell>
          <cell r="BA9">
            <v>0</v>
          </cell>
          <cell r="BB9">
            <v>1</v>
          </cell>
          <cell r="BC9" t="str">
            <v>MTN</v>
          </cell>
          <cell r="BD9" t="str">
            <v>T3218</v>
          </cell>
          <cell r="BE9">
            <v>0</v>
          </cell>
          <cell r="BF9">
            <v>0</v>
          </cell>
        </row>
        <row r="10">
          <cell r="C10" t="str">
            <v>IHS_CBT_008M</v>
          </cell>
          <cell r="D10" t="str">
            <v>Masala</v>
          </cell>
          <cell r="E10">
            <v>28.64471111</v>
          </cell>
          <cell r="F10">
            <v>-12.99421</v>
          </cell>
          <cell r="G10" t="str">
            <v>Copperbelt </v>
          </cell>
          <cell r="H10">
            <v>2</v>
          </cell>
          <cell r="I10" t="str">
            <v>COPPERBELT</v>
          </cell>
          <cell r="J10" t="str">
            <v>NDOLA</v>
          </cell>
          <cell r="K10" t="str">
            <v>Yes</v>
          </cell>
          <cell r="L10" t="str">
            <v>No</v>
          </cell>
          <cell r="M10" t="str">
            <v>No</v>
          </cell>
          <cell r="N10" t="str">
            <v>Suburban</v>
          </cell>
          <cell r="O10" t="str">
            <v>2G 3G 4G</v>
          </cell>
          <cell r="P10" t="str">
            <v>P1</v>
          </cell>
          <cell r="Q10" t="str">
            <v>BTS</v>
          </cell>
          <cell r="R10" t="str">
            <v>BTS</v>
          </cell>
          <cell r="S10" t="str">
            <v>On Air</v>
          </cell>
          <cell r="T10" t="str">
            <v>Grid-Gen</v>
          </cell>
          <cell r="U10" t="str">
            <v>Green Field</v>
          </cell>
          <cell r="V10">
            <v>36</v>
          </cell>
          <cell r="W10" t="str">
            <v>Indoor </v>
          </cell>
          <cell r="X10" t="str">
            <v>Elvis Mumba</v>
          </cell>
          <cell r="Y10" t="str">
            <v>SBC</v>
          </cell>
          <cell r="Z10" t="str">
            <v>SBC</v>
          </cell>
          <cell r="AA10" t="str">
            <v>MTN</v>
          </cell>
          <cell r="AB10" t="str">
            <v>Mwenya Banda</v>
          </cell>
          <cell r="AC10" t="str">
            <v>GNM</v>
          </cell>
          <cell r="AD10" t="str">
            <v>GNM</v>
          </cell>
          <cell r="AE10" t="str">
            <v>Generator City</v>
          </cell>
          <cell r="AF10" t="str">
            <v>Generator City</v>
          </cell>
          <cell r="AG10">
            <v>13</v>
          </cell>
          <cell r="AH10" t="str">
            <v>Yanmar</v>
          </cell>
          <cell r="AI10" t="str">
            <v>3TNE88-G1A</v>
          </cell>
          <cell r="AJ10" t="str">
            <v>ALPHAGEN</v>
          </cell>
          <cell r="AK10">
            <v>0</v>
          </cell>
          <cell r="AL10">
            <v>600</v>
          </cell>
          <cell r="AM10" t="str">
            <v>Delta</v>
          </cell>
          <cell r="AN10" t="str">
            <v>DPS 2400B-48-5</v>
          </cell>
          <cell r="AO10">
            <v>250</v>
          </cell>
          <cell r="AP10" t="str">
            <v>NARADA</v>
          </cell>
          <cell r="AQ10">
            <v>600</v>
          </cell>
          <cell r="AR10">
            <v>2</v>
          </cell>
          <cell r="AS10">
            <v>600</v>
          </cell>
          <cell r="AT10">
            <v>24</v>
          </cell>
          <cell r="AU10" t="str">
            <v>LG</v>
          </cell>
          <cell r="AV10" t="str">
            <v>LG</v>
          </cell>
          <cell r="AW10">
            <v>18000</v>
          </cell>
          <cell r="AX10">
            <v>18000</v>
          </cell>
          <cell r="AY10">
            <v>2</v>
          </cell>
          <cell r="AZ10">
            <v>110</v>
          </cell>
          <cell r="BA10">
            <v>0</v>
          </cell>
          <cell r="BB10">
            <v>1</v>
          </cell>
          <cell r="BC10" t="str">
            <v>MTN</v>
          </cell>
          <cell r="BD10" t="str">
            <v>T3198</v>
          </cell>
          <cell r="BE10">
            <v>0</v>
          </cell>
          <cell r="BF10" t="str">
            <v>yes</v>
          </cell>
        </row>
        <row r="11">
          <cell r="C11" t="str">
            <v>IHS_CBT_009M</v>
          </cell>
          <cell r="D11" t="str">
            <v>Tazama Building</v>
          </cell>
          <cell r="E11">
            <v>28.65201667</v>
          </cell>
          <cell r="F11">
            <v>-12.96933333</v>
          </cell>
          <cell r="G11" t="str">
            <v>Copperbelt </v>
          </cell>
          <cell r="H11">
            <v>2</v>
          </cell>
          <cell r="I11" t="str">
            <v>COPPERBELT</v>
          </cell>
          <cell r="J11" t="str">
            <v>NDOLA</v>
          </cell>
          <cell r="K11" t="str">
            <v>No</v>
          </cell>
          <cell r="L11" t="str">
            <v>No</v>
          </cell>
          <cell r="M11" t="str">
            <v>No</v>
          </cell>
          <cell r="N11" t="str">
            <v>Urban</v>
          </cell>
          <cell r="O11" t="str">
            <v>2G 3G 4G</v>
          </cell>
          <cell r="P11" t="str">
            <v>P2</v>
          </cell>
          <cell r="Q11" t="str">
            <v>BTS</v>
          </cell>
          <cell r="R11" t="str">
            <v>BTS</v>
          </cell>
          <cell r="S11" t="str">
            <v>On Air</v>
          </cell>
          <cell r="T11" t="str">
            <v>Grid-Gen</v>
          </cell>
          <cell r="U11" t="str">
            <v>Roof Top</v>
          </cell>
          <cell r="V11" t="str">
            <v>RT</v>
          </cell>
          <cell r="W11" t="str">
            <v>Indoor </v>
          </cell>
          <cell r="X11" t="str">
            <v>Elvis Mumba</v>
          </cell>
          <cell r="Y11" t="str">
            <v>SBC</v>
          </cell>
          <cell r="Z11" t="str">
            <v>SBC</v>
          </cell>
          <cell r="AA11" t="str">
            <v>MTN</v>
          </cell>
          <cell r="AB11" t="str">
            <v>Mwenya Banda</v>
          </cell>
          <cell r="AC11" t="str">
            <v>GNM</v>
          </cell>
          <cell r="AD11" t="str">
            <v>GNM</v>
          </cell>
          <cell r="AE11" t="str">
            <v>IMG</v>
          </cell>
          <cell r="AF11" t="str">
            <v>IMG</v>
          </cell>
          <cell r="AG11">
            <v>16</v>
          </cell>
          <cell r="AH11" t="str">
            <v>perkins</v>
          </cell>
          <cell r="AI11">
            <v>0</v>
          </cell>
          <cell r="AJ11" t="str">
            <v>Leroy Sommer</v>
          </cell>
          <cell r="AK11">
            <v>0</v>
          </cell>
          <cell r="AL11">
            <v>600</v>
          </cell>
          <cell r="AM11" t="str">
            <v>Delta</v>
          </cell>
          <cell r="AN11" t="str">
            <v>DPS 2400B-48-5</v>
          </cell>
          <cell r="AO11">
            <v>250</v>
          </cell>
          <cell r="AP11" t="str">
            <v>Lithium</v>
          </cell>
          <cell r="AQ11">
            <v>400</v>
          </cell>
          <cell r="AR11">
            <v>48</v>
          </cell>
          <cell r="AS11">
            <v>100</v>
          </cell>
          <cell r="AT11">
            <v>4</v>
          </cell>
          <cell r="AU11" t="str">
            <v>LG</v>
          </cell>
          <cell r="AV11" t="str">
            <v>LG</v>
          </cell>
          <cell r="AW11">
            <v>18000</v>
          </cell>
          <cell r="AX11">
            <v>18000</v>
          </cell>
          <cell r="AY11">
            <v>2</v>
          </cell>
          <cell r="AZ11">
            <v>80</v>
          </cell>
          <cell r="BA11">
            <v>0</v>
          </cell>
          <cell r="BB11">
            <v>1</v>
          </cell>
          <cell r="BC11" t="str">
            <v>MTN</v>
          </cell>
          <cell r="BD11" t="str">
            <v>T3024</v>
          </cell>
          <cell r="BE11">
            <v>0</v>
          </cell>
          <cell r="BF11">
            <v>0</v>
          </cell>
        </row>
        <row r="12">
          <cell r="C12" t="str">
            <v>IHS_CBT_010M</v>
          </cell>
          <cell r="D12" t="str">
            <v>Kabushi</v>
          </cell>
          <cell r="E12">
            <v>28.62846667</v>
          </cell>
          <cell r="F12">
            <v>-13.00168611</v>
          </cell>
          <cell r="G12" t="str">
            <v>Copperbelt </v>
          </cell>
          <cell r="H12">
            <v>2.5</v>
          </cell>
          <cell r="I12" t="str">
            <v>COPPERBELT</v>
          </cell>
          <cell r="J12" t="str">
            <v>NDOLA</v>
          </cell>
          <cell r="K12" t="str">
            <v>No</v>
          </cell>
          <cell r="L12" t="str">
            <v>Yes</v>
          </cell>
          <cell r="M12" t="str">
            <v>No</v>
          </cell>
          <cell r="N12" t="str">
            <v>Suburban</v>
          </cell>
          <cell r="O12" t="str">
            <v>2G 3G</v>
          </cell>
          <cell r="P12" t="str">
            <v>P1</v>
          </cell>
          <cell r="Q12" t="str">
            <v>BTS</v>
          </cell>
          <cell r="R12" t="str">
            <v>BB</v>
          </cell>
          <cell r="S12" t="str">
            <v>On Air</v>
          </cell>
          <cell r="T12" t="str">
            <v>Grid-Gen</v>
          </cell>
          <cell r="U12" t="str">
            <v>Green Field</v>
          </cell>
          <cell r="V12">
            <v>54</v>
          </cell>
          <cell r="W12" t="str">
            <v>Indoor </v>
          </cell>
          <cell r="X12" t="str">
            <v>Elvis Mumba</v>
          </cell>
          <cell r="Y12" t="str">
            <v>SBC</v>
          </cell>
          <cell r="Z12" t="str">
            <v>SBC</v>
          </cell>
          <cell r="AA12" t="str">
            <v>MTN</v>
          </cell>
          <cell r="AB12" t="str">
            <v>Mwenya Banda</v>
          </cell>
          <cell r="AC12" t="str">
            <v>GNM</v>
          </cell>
          <cell r="AD12" t="str">
            <v>GNM</v>
          </cell>
          <cell r="AE12" t="str">
            <v>IMG</v>
          </cell>
          <cell r="AF12" t="str">
            <v>IMG</v>
          </cell>
          <cell r="AG12">
            <v>15</v>
          </cell>
          <cell r="AH12" t="str">
            <v>perkins</v>
          </cell>
          <cell r="AI12">
            <v>0</v>
          </cell>
          <cell r="AJ12" t="str">
            <v>Leroy Sommer</v>
          </cell>
          <cell r="AK12">
            <v>0</v>
          </cell>
          <cell r="AL12">
            <v>600</v>
          </cell>
          <cell r="AM12" t="str">
            <v>Power cube</v>
          </cell>
          <cell r="AN12" t="str">
            <v>ICC330-H1-C1</v>
          </cell>
          <cell r="AO12">
            <v>400</v>
          </cell>
          <cell r="AP12" t="str">
            <v>Lithium</v>
          </cell>
          <cell r="AQ12">
            <v>400</v>
          </cell>
          <cell r="AR12">
            <v>48</v>
          </cell>
          <cell r="AS12">
            <v>100</v>
          </cell>
          <cell r="AT12">
            <v>4</v>
          </cell>
          <cell r="AU12" t="str">
            <v>LG</v>
          </cell>
          <cell r="AV12" t="str">
            <v>LG</v>
          </cell>
          <cell r="AW12">
            <v>18000</v>
          </cell>
          <cell r="AX12">
            <v>18000</v>
          </cell>
          <cell r="AY12">
            <v>2</v>
          </cell>
          <cell r="AZ12">
            <v>125</v>
          </cell>
          <cell r="BA12">
            <v>0</v>
          </cell>
          <cell r="BB12">
            <v>1</v>
          </cell>
          <cell r="BC12" t="str">
            <v>MTN</v>
          </cell>
          <cell r="BD12" t="str">
            <v>T3084</v>
          </cell>
          <cell r="BE12">
            <v>0</v>
          </cell>
          <cell r="BF12" t="str">
            <v>yes</v>
          </cell>
        </row>
        <row r="13">
          <cell r="C13" t="str">
            <v>IHS_CBT_011M</v>
          </cell>
          <cell r="D13" t="str">
            <v>Monkey Mountain</v>
          </cell>
          <cell r="E13">
            <v>28.60197</v>
          </cell>
          <cell r="F13">
            <v>-12.97737</v>
          </cell>
          <cell r="G13" t="str">
            <v>Copperbelt </v>
          </cell>
          <cell r="H13">
            <v>2</v>
          </cell>
          <cell r="I13" t="str">
            <v>COPPERBELT</v>
          </cell>
          <cell r="J13" t="str">
            <v>NDOLA</v>
          </cell>
          <cell r="K13" t="str">
            <v>Yes</v>
          </cell>
          <cell r="L13" t="str">
            <v>No</v>
          </cell>
          <cell r="M13" t="str">
            <v>No</v>
          </cell>
          <cell r="N13" t="str">
            <v>Urban</v>
          </cell>
          <cell r="O13" t="str">
            <v>2G 3G</v>
          </cell>
          <cell r="P13" t="str">
            <v>P4</v>
          </cell>
          <cell r="Q13" t="str">
            <v>BTS</v>
          </cell>
          <cell r="R13" t="str">
            <v>BTS</v>
          </cell>
          <cell r="S13" t="str">
            <v>On Air</v>
          </cell>
          <cell r="T13" t="str">
            <v>Grid-Gen</v>
          </cell>
          <cell r="U13" t="str">
            <v>Green Field</v>
          </cell>
          <cell r="V13">
            <v>40</v>
          </cell>
          <cell r="W13" t="str">
            <v>Outdoor</v>
          </cell>
          <cell r="X13" t="str">
            <v>Elvis Mumba</v>
          </cell>
          <cell r="Y13" t="str">
            <v>SBC</v>
          </cell>
          <cell r="Z13" t="str">
            <v>SBC</v>
          </cell>
          <cell r="AA13" t="str">
            <v>MTN</v>
          </cell>
          <cell r="AB13" t="str">
            <v>Mwenya Banda</v>
          </cell>
          <cell r="AC13" t="str">
            <v>GNM</v>
          </cell>
          <cell r="AD13" t="str">
            <v>GNM</v>
          </cell>
          <cell r="AE13" t="str">
            <v>Green Power</v>
          </cell>
          <cell r="AF13" t="str">
            <v>Green Power</v>
          </cell>
          <cell r="AG13">
            <v>16</v>
          </cell>
          <cell r="AH13" t="str">
            <v>perkins</v>
          </cell>
          <cell r="AI13">
            <v>0</v>
          </cell>
          <cell r="AJ13" t="str">
            <v>Mecc Alte</v>
          </cell>
          <cell r="AK13">
            <v>0</v>
          </cell>
          <cell r="AL13">
            <v>600</v>
          </cell>
          <cell r="AM13" t="str">
            <v>Power cube</v>
          </cell>
          <cell r="AN13" t="str">
            <v>ICC330-HA1-C10</v>
          </cell>
          <cell r="AO13">
            <v>250</v>
          </cell>
          <cell r="AP13" t="str">
            <v>Power safe </v>
          </cell>
          <cell r="AQ13">
            <v>1200</v>
          </cell>
          <cell r="AR13">
            <v>2</v>
          </cell>
          <cell r="AS13">
            <v>1200</v>
          </cell>
          <cell r="AT13">
            <v>24</v>
          </cell>
          <cell r="AU13" t="str">
            <v>N/A</v>
          </cell>
          <cell r="AV13" t="str">
            <v>N/A</v>
          </cell>
          <cell r="AW13" t="str">
            <v>N/A</v>
          </cell>
          <cell r="AX13" t="str">
            <v>n/a</v>
          </cell>
          <cell r="AY13" t="str">
            <v>N/A</v>
          </cell>
          <cell r="AZ13">
            <v>118</v>
          </cell>
          <cell r="BA13">
            <v>0</v>
          </cell>
          <cell r="BB13">
            <v>3</v>
          </cell>
          <cell r="BC13" t="str">
            <v>MTNAirtelLiquid Telecom</v>
          </cell>
          <cell r="BD13" t="str">
            <v>T3353</v>
          </cell>
          <cell r="BE13" t="str">
            <v>ZM0403</v>
          </cell>
          <cell r="BF13" t="str">
            <v>yes</v>
          </cell>
        </row>
        <row r="14">
          <cell r="C14" t="str">
            <v>IHS_CBT_012M</v>
          </cell>
          <cell r="D14" t="str">
            <v>Itawa West</v>
          </cell>
          <cell r="E14">
            <v>28.65328</v>
          </cell>
          <cell r="F14">
            <v>-12.98349</v>
          </cell>
          <cell r="G14" t="str">
            <v>Copperbelt </v>
          </cell>
          <cell r="H14">
            <v>2.5</v>
          </cell>
          <cell r="I14" t="str">
            <v>COPPERBELT</v>
          </cell>
          <cell r="J14" t="str">
            <v>NDOLA</v>
          </cell>
          <cell r="K14" t="str">
            <v>No</v>
          </cell>
          <cell r="L14" t="str">
            <v>Yes</v>
          </cell>
          <cell r="M14" t="str">
            <v>No</v>
          </cell>
          <cell r="N14" t="str">
            <v>Urban</v>
          </cell>
          <cell r="O14" t="str">
            <v>2G 3G</v>
          </cell>
          <cell r="P14" t="str">
            <v>P3</v>
          </cell>
          <cell r="Q14" t="str">
            <v>BTS</v>
          </cell>
          <cell r="R14" t="str">
            <v>BTS</v>
          </cell>
          <cell r="S14" t="str">
            <v>On Air</v>
          </cell>
          <cell r="T14" t="str">
            <v>Grid-Gen</v>
          </cell>
          <cell r="U14" t="str">
            <v>Green Field</v>
          </cell>
          <cell r="V14">
            <v>36</v>
          </cell>
          <cell r="W14" t="str">
            <v>Outdoor</v>
          </cell>
          <cell r="X14" t="str">
            <v>Elvis Mumba</v>
          </cell>
          <cell r="Y14" t="str">
            <v>SBC</v>
          </cell>
          <cell r="Z14" t="str">
            <v>SBC</v>
          </cell>
          <cell r="AA14" t="str">
            <v>MTN</v>
          </cell>
          <cell r="AB14" t="str">
            <v>Mwenya Banda</v>
          </cell>
          <cell r="AC14" t="str">
            <v>GNM</v>
          </cell>
          <cell r="AD14" t="str">
            <v>GNM</v>
          </cell>
          <cell r="AE14" t="str">
            <v>Lamasat</v>
          </cell>
          <cell r="AF14" t="str">
            <v>Lamasat</v>
          </cell>
          <cell r="AG14">
            <v>20</v>
          </cell>
          <cell r="AH14" t="str">
            <v>perkins</v>
          </cell>
          <cell r="AI14">
            <v>0</v>
          </cell>
          <cell r="AJ14" t="str">
            <v>Leroy Sommer</v>
          </cell>
          <cell r="AK14">
            <v>0</v>
          </cell>
          <cell r="AL14">
            <v>600</v>
          </cell>
          <cell r="AM14" t="str">
            <v>Delta</v>
          </cell>
          <cell r="AN14" t="str">
            <v>DPS 2400B-48-5</v>
          </cell>
          <cell r="AO14">
            <v>250</v>
          </cell>
          <cell r="AP14" t="str">
            <v>Wolong</v>
          </cell>
          <cell r="AQ14">
            <v>600</v>
          </cell>
          <cell r="AR14">
            <v>2</v>
          </cell>
          <cell r="AS14">
            <v>600</v>
          </cell>
          <cell r="AT14">
            <v>24</v>
          </cell>
          <cell r="AU14" t="str">
            <v>N/A</v>
          </cell>
          <cell r="AV14" t="str">
            <v>N/A</v>
          </cell>
          <cell r="AW14" t="str">
            <v>N/A</v>
          </cell>
          <cell r="AX14" t="str">
            <v>n/a</v>
          </cell>
          <cell r="AY14" t="str">
            <v>N/A</v>
          </cell>
          <cell r="AZ14">
            <v>70</v>
          </cell>
          <cell r="BA14">
            <v>0</v>
          </cell>
          <cell r="BB14">
            <v>1</v>
          </cell>
          <cell r="BC14" t="str">
            <v>MTN</v>
          </cell>
          <cell r="BD14" t="str">
            <v>T3354</v>
          </cell>
          <cell r="BE14">
            <v>0</v>
          </cell>
          <cell r="BF14" t="str">
            <v>yes</v>
          </cell>
        </row>
        <row r="15">
          <cell r="C15" t="str">
            <v>IHS_CBT_013M</v>
          </cell>
          <cell r="D15" t="str">
            <v>Dola Hill</v>
          </cell>
          <cell r="E15">
            <v>28.6059</v>
          </cell>
          <cell r="F15">
            <v>-12.95727</v>
          </cell>
          <cell r="G15" t="str">
            <v>Copperbelt </v>
          </cell>
          <cell r="H15">
            <v>4.5</v>
          </cell>
          <cell r="I15" t="str">
            <v>COPPERBELT</v>
          </cell>
          <cell r="J15" t="str">
            <v>NDOLA</v>
          </cell>
          <cell r="K15" t="str">
            <v>Yes</v>
          </cell>
          <cell r="L15" t="str">
            <v>Yes</v>
          </cell>
          <cell r="M15" t="str">
            <v>No</v>
          </cell>
          <cell r="N15" t="str">
            <v>Urban</v>
          </cell>
          <cell r="O15" t="str">
            <v>2G 3G 4G</v>
          </cell>
          <cell r="P15" t="str">
            <v>P3</v>
          </cell>
          <cell r="Q15" t="str">
            <v>HUB</v>
          </cell>
          <cell r="R15" t="str">
            <v>BB</v>
          </cell>
          <cell r="S15" t="str">
            <v>On Air</v>
          </cell>
          <cell r="T15" t="str">
            <v>Grid-Gen</v>
          </cell>
          <cell r="U15" t="str">
            <v>Green Field</v>
          </cell>
          <cell r="V15">
            <v>80</v>
          </cell>
          <cell r="W15" t="str">
            <v>Indoor </v>
          </cell>
          <cell r="X15" t="str">
            <v>Elvis Mumba</v>
          </cell>
          <cell r="Y15" t="str">
            <v>SBC</v>
          </cell>
          <cell r="Z15" t="str">
            <v>SBC</v>
          </cell>
          <cell r="AA15" t="str">
            <v>MTN</v>
          </cell>
          <cell r="AB15" t="str">
            <v>Mwenya Banda</v>
          </cell>
          <cell r="AC15" t="str">
            <v>GNM</v>
          </cell>
          <cell r="AD15" t="str">
            <v>GNM</v>
          </cell>
          <cell r="AE15" t="str">
            <v>Himoinsa</v>
          </cell>
          <cell r="AF15" t="str">
            <v>Himoinsa</v>
          </cell>
          <cell r="AG15">
            <v>30</v>
          </cell>
          <cell r="AH15" t="str">
            <v>Yanmar</v>
          </cell>
          <cell r="AI15" t="str">
            <v>4TNV</v>
          </cell>
          <cell r="AJ15" t="str">
            <v>HIMOINSA</v>
          </cell>
          <cell r="AK15" t="str">
            <v>SK 160 LB</v>
          </cell>
          <cell r="AL15">
            <v>1000</v>
          </cell>
          <cell r="AM15" t="str">
            <v>Power cube</v>
          </cell>
          <cell r="AN15" t="str">
            <v>ICC330-H1-C1</v>
          </cell>
          <cell r="AO15">
            <v>400</v>
          </cell>
          <cell r="AP15" t="str">
            <v>Agisson</v>
          </cell>
          <cell r="AQ15">
            <v>1200</v>
          </cell>
          <cell r="AR15">
            <v>2</v>
          </cell>
          <cell r="AS15">
            <v>600</v>
          </cell>
          <cell r="AT15">
            <v>48</v>
          </cell>
          <cell r="AU15" t="str">
            <v>LG</v>
          </cell>
          <cell r="AV15" t="str">
            <v>LG</v>
          </cell>
          <cell r="AW15">
            <v>18000</v>
          </cell>
          <cell r="AX15">
            <v>18000</v>
          </cell>
          <cell r="AY15">
            <v>2</v>
          </cell>
          <cell r="AZ15">
            <v>175</v>
          </cell>
          <cell r="BA15">
            <v>0</v>
          </cell>
          <cell r="BB15">
            <v>2</v>
          </cell>
          <cell r="BC15" t="str">
            <v>MTNAirtel</v>
          </cell>
          <cell r="BD15" t="str">
            <v>T3211</v>
          </cell>
          <cell r="BE15" t="str">
            <v>ZM3962</v>
          </cell>
          <cell r="BF15" t="str">
            <v>yes</v>
          </cell>
        </row>
        <row r="16">
          <cell r="C16" t="str">
            <v>IHS_CBT_014M</v>
          </cell>
          <cell r="D16" t="str">
            <v>Lubuto</v>
          </cell>
          <cell r="E16">
            <v>28.61215</v>
          </cell>
          <cell r="F16">
            <v>-13.00405</v>
          </cell>
          <cell r="G16" t="str">
            <v>Copperbelt </v>
          </cell>
          <cell r="H16">
            <v>2.5</v>
          </cell>
          <cell r="I16" t="str">
            <v>COPPERBELT</v>
          </cell>
          <cell r="J16" t="str">
            <v>NDOLA</v>
          </cell>
          <cell r="K16" t="str">
            <v>Yes</v>
          </cell>
          <cell r="L16" t="str">
            <v>Yes</v>
          </cell>
          <cell r="M16" t="str">
            <v>No</v>
          </cell>
          <cell r="N16" t="str">
            <v>Suburban</v>
          </cell>
          <cell r="O16" t="str">
            <v>2G 3G 4G</v>
          </cell>
          <cell r="P16" t="str">
            <v>P2</v>
          </cell>
          <cell r="Q16" t="str">
            <v>BTS</v>
          </cell>
          <cell r="R16" t="str">
            <v>HUB</v>
          </cell>
          <cell r="S16" t="str">
            <v>On Air</v>
          </cell>
          <cell r="T16" t="str">
            <v>Grid-Gen</v>
          </cell>
          <cell r="U16" t="str">
            <v>Green Field</v>
          </cell>
          <cell r="V16">
            <v>42</v>
          </cell>
          <cell r="W16" t="str">
            <v>Indoor </v>
          </cell>
          <cell r="X16" t="str">
            <v>Elvis Mumba</v>
          </cell>
          <cell r="Y16" t="str">
            <v>SBC</v>
          </cell>
          <cell r="Z16" t="str">
            <v>SBC</v>
          </cell>
          <cell r="AA16" t="str">
            <v>MTN</v>
          </cell>
          <cell r="AB16" t="str">
            <v>Mwenya Banda</v>
          </cell>
          <cell r="AC16" t="str">
            <v>GNM</v>
          </cell>
          <cell r="AD16" t="str">
            <v>GNM</v>
          </cell>
          <cell r="AE16" t="str">
            <v>CK Works</v>
          </cell>
          <cell r="AF16" t="str">
            <v>CK Works</v>
          </cell>
          <cell r="AG16">
            <v>20</v>
          </cell>
          <cell r="AH16" t="str">
            <v>perkins</v>
          </cell>
          <cell r="AI16" t="str">
            <v>U 988804 C</v>
          </cell>
          <cell r="AJ16" t="str">
            <v>Leroy Sommer</v>
          </cell>
          <cell r="AK16">
            <v>0</v>
          </cell>
          <cell r="AL16">
            <v>600</v>
          </cell>
          <cell r="AM16" t="str">
            <v>Power cube</v>
          </cell>
          <cell r="AN16" t="str">
            <v>ICC330-H1-C1</v>
          </cell>
          <cell r="AO16">
            <v>400</v>
          </cell>
          <cell r="AP16" t="str">
            <v>Lithium</v>
          </cell>
          <cell r="AQ16">
            <v>500</v>
          </cell>
          <cell r="AR16">
            <v>48</v>
          </cell>
          <cell r="AS16">
            <v>100</v>
          </cell>
          <cell r="AT16">
            <v>5</v>
          </cell>
          <cell r="AU16" t="str">
            <v>LG</v>
          </cell>
          <cell r="AV16" t="str">
            <v>LG</v>
          </cell>
          <cell r="AW16">
            <v>18000</v>
          </cell>
          <cell r="AX16">
            <v>18000</v>
          </cell>
          <cell r="AY16">
            <v>2</v>
          </cell>
          <cell r="AZ16">
            <v>112</v>
          </cell>
          <cell r="BA16">
            <v>0</v>
          </cell>
          <cell r="BB16">
            <v>2</v>
          </cell>
          <cell r="BC16" t="str">
            <v>MTNLiquid Telecom</v>
          </cell>
          <cell r="BD16" t="str">
            <v>T3201</v>
          </cell>
          <cell r="BE16">
            <v>0</v>
          </cell>
          <cell r="BF16" t="str">
            <v>yes</v>
          </cell>
        </row>
        <row r="17">
          <cell r="C17" t="str">
            <v>IHS_CBT_015M</v>
          </cell>
          <cell r="D17" t="str">
            <v>Yengwe</v>
          </cell>
          <cell r="E17">
            <v>28.64841667</v>
          </cell>
          <cell r="F17">
            <v>-12.94835</v>
          </cell>
          <cell r="G17" t="str">
            <v>Copperbelt </v>
          </cell>
          <cell r="H17">
            <v>2.5</v>
          </cell>
          <cell r="I17" t="str">
            <v>COPPERBELT</v>
          </cell>
          <cell r="J17" t="str">
            <v>NDOLA</v>
          </cell>
          <cell r="K17" t="str">
            <v>Yes</v>
          </cell>
          <cell r="L17" t="str">
            <v>Yes</v>
          </cell>
          <cell r="M17" t="str">
            <v>No</v>
          </cell>
          <cell r="N17" t="str">
            <v>Urban</v>
          </cell>
          <cell r="O17" t="str">
            <v>2G 3G 4G</v>
          </cell>
          <cell r="P17" t="str">
            <v>P2</v>
          </cell>
          <cell r="Q17" t="str">
            <v>BTS</v>
          </cell>
          <cell r="R17" t="str">
            <v>BTS</v>
          </cell>
          <cell r="S17" t="str">
            <v>On Air</v>
          </cell>
          <cell r="T17" t="str">
            <v>Grid-Gen</v>
          </cell>
          <cell r="U17" t="str">
            <v>Green Field</v>
          </cell>
          <cell r="V17">
            <v>36</v>
          </cell>
          <cell r="W17" t="str">
            <v>Indoor </v>
          </cell>
          <cell r="X17" t="str">
            <v>Elvis Mumba</v>
          </cell>
          <cell r="Y17" t="str">
            <v>SBC</v>
          </cell>
          <cell r="Z17" t="str">
            <v>SBC</v>
          </cell>
          <cell r="AA17" t="str">
            <v>MTN</v>
          </cell>
          <cell r="AB17" t="str">
            <v>Mwenya Banda</v>
          </cell>
          <cell r="AC17" t="str">
            <v>GNM</v>
          </cell>
          <cell r="AD17" t="str">
            <v>GNM</v>
          </cell>
          <cell r="AE17" t="str">
            <v>CK Works</v>
          </cell>
          <cell r="AF17" t="str">
            <v>CK Works</v>
          </cell>
          <cell r="AG17">
            <v>20</v>
          </cell>
          <cell r="AH17" t="str">
            <v>perkins</v>
          </cell>
          <cell r="AI17">
            <v>0</v>
          </cell>
          <cell r="AJ17" t="str">
            <v>Leroy Sommer</v>
          </cell>
          <cell r="AK17">
            <v>0</v>
          </cell>
          <cell r="AL17">
            <v>600</v>
          </cell>
          <cell r="AM17" t="str">
            <v>Delta</v>
          </cell>
          <cell r="AN17" t="str">
            <v>DPS 2400B-48-5</v>
          </cell>
          <cell r="AO17">
            <v>250</v>
          </cell>
          <cell r="AP17" t="str">
            <v>Power safe </v>
          </cell>
          <cell r="AQ17">
            <v>1200</v>
          </cell>
          <cell r="AR17">
            <v>2</v>
          </cell>
          <cell r="AS17">
            <v>1200</v>
          </cell>
          <cell r="AT17">
            <v>24</v>
          </cell>
          <cell r="AU17" t="str">
            <v>LG </v>
          </cell>
          <cell r="AV17" t="str">
            <v>LG </v>
          </cell>
          <cell r="AW17">
            <v>18000</v>
          </cell>
          <cell r="AX17">
            <v>18000</v>
          </cell>
          <cell r="AY17">
            <v>2</v>
          </cell>
          <cell r="AZ17">
            <v>194</v>
          </cell>
          <cell r="BA17">
            <v>0</v>
          </cell>
          <cell r="BB17">
            <v>3</v>
          </cell>
          <cell r="BC17" t="str">
            <v>MTNAirtelLiquid Telecom</v>
          </cell>
          <cell r="BD17" t="str">
            <v>T3055</v>
          </cell>
          <cell r="BE17" t="str">
            <v>ZM6740</v>
          </cell>
          <cell r="BF17" t="str">
            <v>yes</v>
          </cell>
        </row>
        <row r="18">
          <cell r="C18" t="str">
            <v>IHS_CBT_016M</v>
          </cell>
          <cell r="D18" t="str">
            <v>Itawa </v>
          </cell>
          <cell r="E18">
            <v>28.66511111</v>
          </cell>
          <cell r="F18">
            <v>-12.98531389</v>
          </cell>
          <cell r="G18" t="str">
            <v>Copperbelt </v>
          </cell>
          <cell r="H18">
            <v>4.5</v>
          </cell>
          <cell r="I18" t="str">
            <v>COPPERBELT</v>
          </cell>
          <cell r="J18" t="str">
            <v>NDOLA</v>
          </cell>
          <cell r="K18" t="str">
            <v>No</v>
          </cell>
          <cell r="L18" t="str">
            <v>Yes</v>
          </cell>
          <cell r="M18" t="str">
            <v>No</v>
          </cell>
          <cell r="N18" t="str">
            <v>Urban</v>
          </cell>
          <cell r="O18" t="str">
            <v>2G 3G 4G</v>
          </cell>
          <cell r="P18" t="str">
            <v>P3</v>
          </cell>
          <cell r="Q18" t="str">
            <v>BTS</v>
          </cell>
          <cell r="R18" t="str">
            <v>BB</v>
          </cell>
          <cell r="S18" t="str">
            <v>On Air</v>
          </cell>
          <cell r="T18" t="str">
            <v>Grid-Gen</v>
          </cell>
          <cell r="U18" t="str">
            <v>Green Field</v>
          </cell>
          <cell r="V18">
            <v>54</v>
          </cell>
          <cell r="W18" t="str">
            <v>Indoor </v>
          </cell>
          <cell r="X18" t="str">
            <v>Elvis Mumba</v>
          </cell>
          <cell r="Y18" t="str">
            <v>SBC</v>
          </cell>
          <cell r="Z18" t="str">
            <v>SBC</v>
          </cell>
          <cell r="AA18" t="str">
            <v>MTN</v>
          </cell>
          <cell r="AB18" t="str">
            <v>Mwenya Banda</v>
          </cell>
          <cell r="AC18" t="str">
            <v>GNM</v>
          </cell>
          <cell r="AD18" t="str">
            <v>GNM</v>
          </cell>
          <cell r="AE18" t="str">
            <v>Vitalgen</v>
          </cell>
          <cell r="AF18" t="str">
            <v>Vitalgen</v>
          </cell>
          <cell r="AG18">
            <v>30</v>
          </cell>
          <cell r="AH18" t="str">
            <v>perkins</v>
          </cell>
          <cell r="AI18">
            <v>0</v>
          </cell>
          <cell r="AJ18" t="str">
            <v>Leroy Sommer</v>
          </cell>
          <cell r="AK18">
            <v>0</v>
          </cell>
          <cell r="AL18">
            <v>1000</v>
          </cell>
          <cell r="AM18" t="str">
            <v>Power cube</v>
          </cell>
          <cell r="AN18" t="str">
            <v>ICC330-H1-C1</v>
          </cell>
          <cell r="AO18">
            <v>400</v>
          </cell>
          <cell r="AP18" t="str">
            <v>Lithium</v>
          </cell>
          <cell r="AQ18">
            <v>300</v>
          </cell>
          <cell r="AR18">
            <v>48</v>
          </cell>
          <cell r="AS18">
            <v>100</v>
          </cell>
          <cell r="AT18">
            <v>3</v>
          </cell>
          <cell r="AU18" t="str">
            <v>LG </v>
          </cell>
          <cell r="AV18" t="str">
            <v>LG </v>
          </cell>
          <cell r="AW18">
            <v>18000</v>
          </cell>
          <cell r="AX18">
            <v>18000</v>
          </cell>
          <cell r="AY18">
            <v>2</v>
          </cell>
          <cell r="AZ18">
            <v>117</v>
          </cell>
          <cell r="BA18">
            <v>0</v>
          </cell>
          <cell r="BB18">
            <v>2</v>
          </cell>
          <cell r="BC18" t="str">
            <v>MTNAirtel</v>
          </cell>
          <cell r="BD18" t="str">
            <v>T3083</v>
          </cell>
          <cell r="BE18" t="str">
            <v>ZM6838</v>
          </cell>
          <cell r="BF18" t="str">
            <v>yes</v>
          </cell>
        </row>
        <row r="19">
          <cell r="C19" t="str">
            <v>IHS_CBT_017M</v>
          </cell>
          <cell r="D19" t="str">
            <v>Overspill</v>
          </cell>
          <cell r="E19">
            <v>28.62691</v>
          </cell>
          <cell r="F19">
            <v>-12.93633</v>
          </cell>
          <cell r="G19" t="str">
            <v>Copperbelt </v>
          </cell>
          <cell r="H19">
            <v>2.5</v>
          </cell>
          <cell r="I19" t="str">
            <v>COPPERBELT</v>
          </cell>
          <cell r="J19" t="str">
            <v>NDOLA</v>
          </cell>
          <cell r="K19" t="str">
            <v>Yes</v>
          </cell>
          <cell r="L19" t="str">
            <v>Yes</v>
          </cell>
          <cell r="M19" t="str">
            <v>No</v>
          </cell>
          <cell r="N19" t="str">
            <v>Urban</v>
          </cell>
          <cell r="O19" t="str">
            <v>2G 3G 4G</v>
          </cell>
          <cell r="P19" t="str">
            <v>P2</v>
          </cell>
          <cell r="Q19" t="str">
            <v>BTS</v>
          </cell>
          <cell r="R19" t="str">
            <v>BTS</v>
          </cell>
          <cell r="S19" t="str">
            <v>On Air</v>
          </cell>
          <cell r="T19" t="str">
            <v>Grid-Gen</v>
          </cell>
          <cell r="U19" t="str">
            <v>Green Field</v>
          </cell>
          <cell r="V19">
            <v>36</v>
          </cell>
          <cell r="W19" t="str">
            <v>Outdoor</v>
          </cell>
          <cell r="X19" t="str">
            <v>Elvis Mumba</v>
          </cell>
          <cell r="Y19" t="str">
            <v>SBC</v>
          </cell>
          <cell r="Z19" t="str">
            <v>SBC</v>
          </cell>
          <cell r="AA19" t="str">
            <v>MTN</v>
          </cell>
          <cell r="AB19" t="str">
            <v>Mwenya Banda</v>
          </cell>
          <cell r="AC19" t="str">
            <v>GNM</v>
          </cell>
          <cell r="AD19" t="str">
            <v>GNM</v>
          </cell>
          <cell r="AE19" t="str">
            <v>Falcon</v>
          </cell>
          <cell r="AF19" t="str">
            <v>Falcon</v>
          </cell>
          <cell r="AG19">
            <v>20</v>
          </cell>
          <cell r="AH19" t="str">
            <v>perkins</v>
          </cell>
          <cell r="AI19" t="str">
            <v>GN66044U</v>
          </cell>
          <cell r="AJ19" t="str">
            <v>Leroy Sommer</v>
          </cell>
          <cell r="AK19">
            <v>0</v>
          </cell>
          <cell r="AL19">
            <v>600</v>
          </cell>
          <cell r="AM19" t="str">
            <v>Delta</v>
          </cell>
          <cell r="AN19" t="str">
            <v>DPS 2400B-48-5</v>
          </cell>
          <cell r="AO19">
            <v>250</v>
          </cell>
          <cell r="AP19" t="str">
            <v>Lithium</v>
          </cell>
          <cell r="AQ19">
            <v>200</v>
          </cell>
          <cell r="AR19">
            <v>48</v>
          </cell>
          <cell r="AS19">
            <v>100</v>
          </cell>
          <cell r="AT19">
            <v>2</v>
          </cell>
          <cell r="AU19" t="str">
            <v>N/A</v>
          </cell>
          <cell r="AV19" t="str">
            <v>N/A</v>
          </cell>
          <cell r="AW19" t="str">
            <v>N/A</v>
          </cell>
          <cell r="AX19" t="str">
            <v>n/a</v>
          </cell>
          <cell r="AY19" t="str">
            <v>N/A</v>
          </cell>
          <cell r="AZ19">
            <v>85</v>
          </cell>
          <cell r="BA19">
            <v>0</v>
          </cell>
          <cell r="BB19">
            <v>1</v>
          </cell>
          <cell r="BC19" t="str">
            <v>MTN</v>
          </cell>
          <cell r="BD19" t="str">
            <v>T3324</v>
          </cell>
          <cell r="BE19">
            <v>0</v>
          </cell>
          <cell r="BF19" t="str">
            <v>yes</v>
          </cell>
        </row>
        <row r="20">
          <cell r="C20" t="str">
            <v>IHS_CBT_018M</v>
          </cell>
          <cell r="D20" t="str">
            <v>Nkwanzi</v>
          </cell>
          <cell r="E20">
            <v>28.64032</v>
          </cell>
          <cell r="F20">
            <v>-12.93674</v>
          </cell>
          <cell r="G20" t="str">
            <v>Copperbelt </v>
          </cell>
          <cell r="H20">
            <v>2.5</v>
          </cell>
          <cell r="I20" t="str">
            <v>COPPERBELT</v>
          </cell>
          <cell r="J20" t="str">
            <v>NDOLA</v>
          </cell>
          <cell r="K20" t="str">
            <v>Yes</v>
          </cell>
          <cell r="L20" t="str">
            <v>Yes</v>
          </cell>
          <cell r="M20" t="str">
            <v>No</v>
          </cell>
          <cell r="N20" t="str">
            <v>Suburban</v>
          </cell>
          <cell r="O20" t="str">
            <v>2G 3G</v>
          </cell>
          <cell r="P20" t="str">
            <v>P2</v>
          </cell>
          <cell r="Q20" t="str">
            <v>BTS</v>
          </cell>
          <cell r="R20" t="str">
            <v>HUB</v>
          </cell>
          <cell r="S20" t="str">
            <v>On Air</v>
          </cell>
          <cell r="T20" t="str">
            <v>Grid-Gen</v>
          </cell>
          <cell r="U20" t="str">
            <v>Green Field</v>
          </cell>
          <cell r="V20">
            <v>42</v>
          </cell>
          <cell r="W20" t="str">
            <v>Indoor </v>
          </cell>
          <cell r="X20" t="str">
            <v>Elvis Mumba</v>
          </cell>
          <cell r="Y20" t="str">
            <v>SBC</v>
          </cell>
          <cell r="Z20" t="str">
            <v>SBC</v>
          </cell>
          <cell r="AA20" t="str">
            <v>MTN</v>
          </cell>
          <cell r="AB20" t="str">
            <v>Mwenya Banda</v>
          </cell>
          <cell r="AC20" t="str">
            <v>GNM</v>
          </cell>
          <cell r="AD20" t="str">
            <v>GNM</v>
          </cell>
          <cell r="AE20" t="str">
            <v>CK Works</v>
          </cell>
          <cell r="AF20" t="str">
            <v>CK Works</v>
          </cell>
          <cell r="AG20">
            <v>20</v>
          </cell>
          <cell r="AH20" t="str">
            <v>perkins</v>
          </cell>
          <cell r="AI20">
            <v>0</v>
          </cell>
          <cell r="AJ20" t="str">
            <v>Leroy Sommer</v>
          </cell>
          <cell r="AK20">
            <v>0</v>
          </cell>
          <cell r="AL20">
            <v>600</v>
          </cell>
          <cell r="AM20" t="str">
            <v>Delta</v>
          </cell>
          <cell r="AN20" t="str">
            <v>DPS 2400B-48-5</v>
          </cell>
          <cell r="AO20">
            <v>250</v>
          </cell>
          <cell r="AP20" t="str">
            <v>Lithium</v>
          </cell>
          <cell r="AQ20">
            <v>400</v>
          </cell>
          <cell r="AR20">
            <v>48</v>
          </cell>
          <cell r="AS20">
            <v>100</v>
          </cell>
          <cell r="AT20">
            <v>4</v>
          </cell>
          <cell r="AU20" t="str">
            <v>LG</v>
          </cell>
          <cell r="AV20" t="str">
            <v>LG</v>
          </cell>
          <cell r="AW20">
            <v>18000</v>
          </cell>
          <cell r="AX20">
            <v>18000</v>
          </cell>
          <cell r="AY20">
            <v>2</v>
          </cell>
          <cell r="AZ20">
            <v>138</v>
          </cell>
          <cell r="BA20">
            <v>0</v>
          </cell>
          <cell r="BB20">
            <v>2</v>
          </cell>
          <cell r="BC20" t="str">
            <v>MTNAirtel</v>
          </cell>
          <cell r="BD20" t="str">
            <v>T3204</v>
          </cell>
          <cell r="BE20" t="str">
            <v>ZM6785</v>
          </cell>
          <cell r="BF20">
            <v>0</v>
          </cell>
        </row>
        <row r="21">
          <cell r="C21" t="str">
            <v>IHS_CBT_020M</v>
          </cell>
          <cell r="D21" t="str">
            <v>Mushili   </v>
          </cell>
          <cell r="E21">
            <v>28.63052</v>
          </cell>
          <cell r="F21">
            <v>-13.01879</v>
          </cell>
          <cell r="G21" t="str">
            <v>Copperbelt </v>
          </cell>
          <cell r="H21">
            <v>4.5</v>
          </cell>
          <cell r="I21" t="str">
            <v>COPPERBELT</v>
          </cell>
          <cell r="J21" t="str">
            <v>NDOLA</v>
          </cell>
          <cell r="K21" t="str">
            <v>No</v>
          </cell>
          <cell r="L21" t="str">
            <v>Yes</v>
          </cell>
          <cell r="M21" t="str">
            <v>No</v>
          </cell>
          <cell r="N21" t="str">
            <v>Suburban</v>
          </cell>
          <cell r="O21" t="str">
            <v>2G 3G</v>
          </cell>
          <cell r="P21" t="str">
            <v>P2</v>
          </cell>
          <cell r="Q21" t="str">
            <v>BTS</v>
          </cell>
          <cell r="R21" t="str">
            <v>BTS</v>
          </cell>
          <cell r="S21" t="str">
            <v>On Air</v>
          </cell>
          <cell r="T21" t="str">
            <v>Grid-Gen</v>
          </cell>
          <cell r="U21" t="str">
            <v>Green Field</v>
          </cell>
          <cell r="V21">
            <v>36</v>
          </cell>
          <cell r="W21" t="str">
            <v>Indoor </v>
          </cell>
          <cell r="X21" t="str">
            <v>Elvis Mumba</v>
          </cell>
          <cell r="Y21" t="str">
            <v>SBC</v>
          </cell>
          <cell r="Z21" t="str">
            <v>SBC</v>
          </cell>
          <cell r="AA21" t="str">
            <v>MTN</v>
          </cell>
          <cell r="AB21" t="str">
            <v>Mwenya Banda</v>
          </cell>
          <cell r="AC21" t="str">
            <v>GNM</v>
          </cell>
          <cell r="AD21" t="str">
            <v>GNM</v>
          </cell>
          <cell r="AE21" t="str">
            <v>CK Works</v>
          </cell>
          <cell r="AF21" t="str">
            <v>CK Works</v>
          </cell>
          <cell r="AG21">
            <v>30</v>
          </cell>
          <cell r="AH21" t="str">
            <v>perkins</v>
          </cell>
          <cell r="AI21">
            <v>0</v>
          </cell>
          <cell r="AJ21" t="str">
            <v>Leroy Sommer</v>
          </cell>
          <cell r="AK21">
            <v>0</v>
          </cell>
          <cell r="AL21">
            <v>1000</v>
          </cell>
          <cell r="AM21" t="str">
            <v>Power cube</v>
          </cell>
          <cell r="AN21" t="str">
            <v>ICC330-HA1-C10</v>
          </cell>
          <cell r="AO21">
            <v>750</v>
          </cell>
          <cell r="AP21" t="str">
            <v>Lithium</v>
          </cell>
          <cell r="AQ21">
            <v>400</v>
          </cell>
          <cell r="AR21">
            <v>48</v>
          </cell>
          <cell r="AS21">
            <v>100</v>
          </cell>
          <cell r="AT21">
            <v>4</v>
          </cell>
          <cell r="AU21" t="str">
            <v>LG</v>
          </cell>
          <cell r="AV21" t="str">
            <v>LG</v>
          </cell>
          <cell r="AW21">
            <v>18000</v>
          </cell>
          <cell r="AX21">
            <v>18000</v>
          </cell>
          <cell r="AY21">
            <v>2</v>
          </cell>
          <cell r="AZ21">
            <v>144</v>
          </cell>
          <cell r="BA21">
            <v>0</v>
          </cell>
          <cell r="BB21">
            <v>2</v>
          </cell>
          <cell r="BC21" t="str">
            <v>MTNAirtel</v>
          </cell>
          <cell r="BD21" t="str">
            <v>T3203</v>
          </cell>
          <cell r="BE21" t="str">
            <v>ZM3468</v>
          </cell>
          <cell r="BF21" t="str">
            <v>yes</v>
          </cell>
        </row>
        <row r="22">
          <cell r="C22" t="str">
            <v>IHS_CBT_021M</v>
          </cell>
          <cell r="D22" t="str">
            <v>Sky ways</v>
          </cell>
          <cell r="E22">
            <v>28.6</v>
          </cell>
          <cell r="F22">
            <v>-13.00924</v>
          </cell>
          <cell r="G22" t="str">
            <v>Copperbelt </v>
          </cell>
          <cell r="H22">
            <v>2.5</v>
          </cell>
          <cell r="I22" t="str">
            <v>COPPERBELT</v>
          </cell>
          <cell r="J22" t="str">
            <v>NDOLA</v>
          </cell>
          <cell r="K22" t="str">
            <v>No</v>
          </cell>
          <cell r="L22" t="str">
            <v>No</v>
          </cell>
          <cell r="M22" t="str">
            <v>No</v>
          </cell>
          <cell r="N22" t="str">
            <v>Urban</v>
          </cell>
          <cell r="O22" t="str">
            <v>2G 3G</v>
          </cell>
          <cell r="P22" t="str">
            <v>P4</v>
          </cell>
          <cell r="Q22" t="str">
            <v>BTS</v>
          </cell>
          <cell r="R22" t="str">
            <v>BTS</v>
          </cell>
          <cell r="S22" t="str">
            <v>On Air</v>
          </cell>
          <cell r="T22" t="str">
            <v>Grid-Gen</v>
          </cell>
          <cell r="U22" t="str">
            <v>Green Field</v>
          </cell>
          <cell r="V22">
            <v>36</v>
          </cell>
          <cell r="W22" t="str">
            <v>Indoor </v>
          </cell>
          <cell r="X22" t="str">
            <v>Elvis Mumba</v>
          </cell>
          <cell r="Y22" t="str">
            <v>SBC</v>
          </cell>
          <cell r="Z22" t="str">
            <v>SBC</v>
          </cell>
          <cell r="AA22" t="str">
            <v>MTN</v>
          </cell>
          <cell r="AB22" t="str">
            <v>Mwenya Banda</v>
          </cell>
          <cell r="AC22" t="str">
            <v>GNM</v>
          </cell>
          <cell r="AD22" t="str">
            <v>GNM</v>
          </cell>
          <cell r="AE22" t="str">
            <v>CK Works</v>
          </cell>
          <cell r="AF22" t="str">
            <v>CK Works</v>
          </cell>
          <cell r="AG22">
            <v>20</v>
          </cell>
          <cell r="AH22" t="str">
            <v>perkins</v>
          </cell>
          <cell r="AI22">
            <v>0</v>
          </cell>
          <cell r="AJ22" t="str">
            <v>Mecc Alte</v>
          </cell>
          <cell r="AK22">
            <v>0</v>
          </cell>
          <cell r="AL22">
            <v>1000</v>
          </cell>
          <cell r="AM22" t="str">
            <v>Power cube</v>
          </cell>
          <cell r="AN22" t="str">
            <v>ICC330-H1-C1</v>
          </cell>
          <cell r="AO22">
            <v>400</v>
          </cell>
          <cell r="AP22" t="str">
            <v>Lithium</v>
          </cell>
          <cell r="AQ22">
            <v>400</v>
          </cell>
          <cell r="AR22">
            <v>48</v>
          </cell>
          <cell r="AS22">
            <v>100</v>
          </cell>
          <cell r="AT22">
            <v>4</v>
          </cell>
          <cell r="AU22" t="str">
            <v>LG</v>
          </cell>
          <cell r="AV22" t="str">
            <v>LG</v>
          </cell>
          <cell r="AW22">
            <v>18000</v>
          </cell>
          <cell r="AX22">
            <v>18000</v>
          </cell>
          <cell r="AY22">
            <v>2</v>
          </cell>
          <cell r="AZ22">
            <v>126</v>
          </cell>
          <cell r="BA22">
            <v>0</v>
          </cell>
          <cell r="BB22">
            <v>4</v>
          </cell>
          <cell r="BC22" t="str">
            <v>MTNAirtelINQLiquid Telecom</v>
          </cell>
          <cell r="BD22" t="str">
            <v>T3229</v>
          </cell>
          <cell r="BE22" t="str">
            <v>ZM6582</v>
          </cell>
          <cell r="BF22">
            <v>0</v>
          </cell>
        </row>
        <row r="23">
          <cell r="C23" t="str">
            <v>IHS_CBT_022M</v>
          </cell>
          <cell r="D23" t="str">
            <v>Kasembo </v>
          </cell>
          <cell r="E23">
            <v>28.64386111</v>
          </cell>
          <cell r="F23">
            <v>-13.01633333</v>
          </cell>
          <cell r="G23" t="str">
            <v>Copperbelt </v>
          </cell>
          <cell r="H23">
            <v>2.5</v>
          </cell>
          <cell r="I23" t="str">
            <v>COPPERBELT</v>
          </cell>
          <cell r="J23" t="str">
            <v>NDOLA</v>
          </cell>
          <cell r="K23" t="str">
            <v>Yes</v>
          </cell>
          <cell r="L23" t="str">
            <v>Yes</v>
          </cell>
          <cell r="M23" t="str">
            <v>No</v>
          </cell>
          <cell r="N23" t="str">
            <v>Suburban</v>
          </cell>
          <cell r="O23" t="str">
            <v>2G 3G 4G</v>
          </cell>
          <cell r="P23" t="str">
            <v>P2</v>
          </cell>
          <cell r="Q23" t="str">
            <v>BTS</v>
          </cell>
          <cell r="R23" t="str">
            <v>BTS</v>
          </cell>
          <cell r="S23" t="str">
            <v>On Air</v>
          </cell>
          <cell r="T23" t="str">
            <v>Grid-Gen</v>
          </cell>
          <cell r="U23" t="str">
            <v>Green Field</v>
          </cell>
          <cell r="V23">
            <v>50</v>
          </cell>
          <cell r="W23" t="str">
            <v>Indoor </v>
          </cell>
          <cell r="X23" t="str">
            <v>Elvis Mumba</v>
          </cell>
          <cell r="Y23" t="str">
            <v>SBC</v>
          </cell>
          <cell r="Z23" t="str">
            <v>SBC</v>
          </cell>
          <cell r="AA23" t="str">
            <v>MTN</v>
          </cell>
          <cell r="AB23" t="str">
            <v>Mwenya Banda</v>
          </cell>
          <cell r="AC23" t="str">
            <v>GNM</v>
          </cell>
          <cell r="AD23" t="str">
            <v>GNM</v>
          </cell>
          <cell r="AE23" t="str">
            <v>Gen Logic</v>
          </cell>
          <cell r="AF23" t="str">
            <v>Gen Logic</v>
          </cell>
          <cell r="AG23">
            <v>20</v>
          </cell>
          <cell r="AH23" t="str">
            <v>perkins</v>
          </cell>
          <cell r="AI23">
            <v>0</v>
          </cell>
          <cell r="AJ23" t="str">
            <v>Leroy Sommer</v>
          </cell>
          <cell r="AK23">
            <v>0</v>
          </cell>
          <cell r="AL23">
            <v>1000</v>
          </cell>
          <cell r="AM23" t="str">
            <v>Delta</v>
          </cell>
          <cell r="AN23" t="str">
            <v>DPS 2400B-48-5</v>
          </cell>
          <cell r="AO23">
            <v>250</v>
          </cell>
          <cell r="AP23" t="str">
            <v>Lithium</v>
          </cell>
          <cell r="AQ23">
            <v>500</v>
          </cell>
          <cell r="AR23">
            <v>48</v>
          </cell>
          <cell r="AS23">
            <v>100</v>
          </cell>
          <cell r="AT23">
            <v>5</v>
          </cell>
          <cell r="AU23" t="str">
            <v>LG</v>
          </cell>
          <cell r="AV23" t="str">
            <v>LG</v>
          </cell>
          <cell r="AW23">
            <v>18000</v>
          </cell>
          <cell r="AX23">
            <v>18000</v>
          </cell>
          <cell r="AY23">
            <v>2</v>
          </cell>
          <cell r="AZ23">
            <v>125</v>
          </cell>
          <cell r="BA23">
            <v>0</v>
          </cell>
          <cell r="BB23">
            <v>3</v>
          </cell>
          <cell r="BC23" t="str">
            <v>MTNAirtelLiquid Telecom</v>
          </cell>
          <cell r="BD23" t="str">
            <v>T3077</v>
          </cell>
          <cell r="BE23" t="str">
            <v>ZM3293</v>
          </cell>
          <cell r="BF23">
            <v>0</v>
          </cell>
        </row>
        <row r="24">
          <cell r="C24" t="str">
            <v>IHS_CBT_023M</v>
          </cell>
          <cell r="D24" t="str">
            <v>Twapia</v>
          </cell>
          <cell r="E24">
            <v>28.58348333</v>
          </cell>
          <cell r="F24">
            <v>-12.9855</v>
          </cell>
          <cell r="G24" t="str">
            <v>Copperbelt </v>
          </cell>
          <cell r="H24">
            <v>1.8</v>
          </cell>
          <cell r="I24" t="str">
            <v>COPPERBELT</v>
          </cell>
          <cell r="J24" t="str">
            <v>NDOLA</v>
          </cell>
          <cell r="K24" t="str">
            <v>No</v>
          </cell>
          <cell r="L24" t="str">
            <v>No</v>
          </cell>
          <cell r="M24" t="str">
            <v>No</v>
          </cell>
          <cell r="N24" t="str">
            <v>Suburban</v>
          </cell>
          <cell r="O24" t="str">
            <v>2G 3G</v>
          </cell>
          <cell r="P24" t="str">
            <v>P3</v>
          </cell>
          <cell r="Q24" t="str">
            <v>BTS</v>
          </cell>
          <cell r="R24" t="str">
            <v>BTS</v>
          </cell>
          <cell r="S24" t="str">
            <v>On Air</v>
          </cell>
          <cell r="T24" t="str">
            <v>Grid-Gen</v>
          </cell>
          <cell r="U24" t="str">
            <v>Green Field</v>
          </cell>
          <cell r="V24">
            <v>50</v>
          </cell>
          <cell r="W24" t="str">
            <v>Indoor </v>
          </cell>
          <cell r="X24" t="str">
            <v>Elvis Mumba</v>
          </cell>
          <cell r="Y24" t="str">
            <v>SBC</v>
          </cell>
          <cell r="Z24" t="str">
            <v>SBC</v>
          </cell>
          <cell r="AA24" t="str">
            <v>MTN</v>
          </cell>
          <cell r="AB24" t="str">
            <v>Mwenya Banda</v>
          </cell>
          <cell r="AC24" t="str">
            <v>GNM</v>
          </cell>
          <cell r="AD24" t="str">
            <v>GNM</v>
          </cell>
          <cell r="AE24" t="str">
            <v>Gen Logic</v>
          </cell>
          <cell r="AF24" t="str">
            <v>Gen Logic</v>
          </cell>
          <cell r="AG24">
            <v>15</v>
          </cell>
          <cell r="AH24" t="str">
            <v>perkins</v>
          </cell>
          <cell r="AI24">
            <v>0</v>
          </cell>
          <cell r="AJ24" t="str">
            <v>Mecc Alte</v>
          </cell>
          <cell r="AK24">
            <v>0</v>
          </cell>
          <cell r="AL24">
            <v>1000</v>
          </cell>
          <cell r="AM24" t="str">
            <v>Delta</v>
          </cell>
          <cell r="AN24" t="str">
            <v>DPS 2400B-48-5</v>
          </cell>
          <cell r="AO24">
            <v>250</v>
          </cell>
          <cell r="AP24" t="str">
            <v>Lithium</v>
          </cell>
          <cell r="AQ24">
            <v>500</v>
          </cell>
          <cell r="AR24">
            <v>48</v>
          </cell>
          <cell r="AS24">
            <v>100</v>
          </cell>
          <cell r="AT24">
            <v>5</v>
          </cell>
          <cell r="AU24" t="str">
            <v>LG </v>
          </cell>
          <cell r="AV24" t="str">
            <v>LG </v>
          </cell>
          <cell r="AW24">
            <v>18000</v>
          </cell>
          <cell r="AX24">
            <v>18000</v>
          </cell>
          <cell r="AY24">
            <v>2</v>
          </cell>
          <cell r="AZ24">
            <v>51</v>
          </cell>
          <cell r="BA24">
            <v>0</v>
          </cell>
          <cell r="BB24">
            <v>1</v>
          </cell>
          <cell r="BC24" t="str">
            <v>MTN</v>
          </cell>
          <cell r="BD24" t="str">
            <v>T3054</v>
          </cell>
          <cell r="BE24">
            <v>0</v>
          </cell>
          <cell r="BF24" t="str">
            <v>yes</v>
          </cell>
        </row>
        <row r="25">
          <cell r="C25" t="str">
            <v>IHS_CBT_024M</v>
          </cell>
          <cell r="D25" t="str">
            <v>Ndeke Township</v>
          </cell>
          <cell r="E25">
            <v>28.66315</v>
          </cell>
          <cell r="F25">
            <v>-13.0066315</v>
          </cell>
          <cell r="G25" t="str">
            <v>Copperbelt </v>
          </cell>
          <cell r="H25">
            <v>4.5</v>
          </cell>
          <cell r="I25" t="str">
            <v>COPPERBELT</v>
          </cell>
          <cell r="J25" t="str">
            <v>NDOLA</v>
          </cell>
          <cell r="K25" t="str">
            <v>No</v>
          </cell>
          <cell r="L25" t="str">
            <v>Yes</v>
          </cell>
          <cell r="M25" t="str">
            <v>No</v>
          </cell>
          <cell r="N25" t="str">
            <v>Suburban</v>
          </cell>
          <cell r="O25" t="str">
            <v>2G 3G</v>
          </cell>
          <cell r="P25" t="str">
            <v>P2</v>
          </cell>
          <cell r="Q25" t="str">
            <v>BTS</v>
          </cell>
          <cell r="R25" t="str">
            <v>BB</v>
          </cell>
          <cell r="S25" t="str">
            <v>On Air</v>
          </cell>
          <cell r="T25" t="str">
            <v>Grid-Gen</v>
          </cell>
          <cell r="U25" t="str">
            <v>Green Field</v>
          </cell>
          <cell r="V25">
            <v>30</v>
          </cell>
          <cell r="W25" t="str">
            <v>Indoor </v>
          </cell>
          <cell r="X25" t="str">
            <v>Elvis Mumba</v>
          </cell>
          <cell r="Y25" t="str">
            <v>SBC</v>
          </cell>
          <cell r="Z25" t="str">
            <v>SBC</v>
          </cell>
          <cell r="AA25" t="str">
            <v>MTN</v>
          </cell>
          <cell r="AB25" t="str">
            <v>Mwenya Banda</v>
          </cell>
          <cell r="AC25" t="str">
            <v>GNM</v>
          </cell>
          <cell r="AD25" t="str">
            <v>GNM</v>
          </cell>
          <cell r="AE25" t="str">
            <v>CK Works</v>
          </cell>
          <cell r="AF25" t="str">
            <v>CK Works</v>
          </cell>
          <cell r="AG25">
            <v>30</v>
          </cell>
          <cell r="AH25" t="str">
            <v>perkins</v>
          </cell>
          <cell r="AI25">
            <v>0</v>
          </cell>
          <cell r="AJ25" t="str">
            <v>Leroy Sommer</v>
          </cell>
          <cell r="AK25">
            <v>0</v>
          </cell>
          <cell r="AL25">
            <v>600</v>
          </cell>
          <cell r="AM25" t="str">
            <v>Power cube</v>
          </cell>
          <cell r="AN25" t="str">
            <v>ICC330-H1-C1</v>
          </cell>
          <cell r="AO25">
            <v>400</v>
          </cell>
          <cell r="AP25" t="str">
            <v>Lithium</v>
          </cell>
          <cell r="AQ25">
            <v>500</v>
          </cell>
          <cell r="AR25">
            <v>48</v>
          </cell>
          <cell r="AS25">
            <v>100</v>
          </cell>
          <cell r="AT25">
            <v>5</v>
          </cell>
          <cell r="AU25" t="str">
            <v>LG</v>
          </cell>
          <cell r="AV25" t="str">
            <v>LG</v>
          </cell>
          <cell r="AW25">
            <v>18000</v>
          </cell>
          <cell r="AX25">
            <v>18000</v>
          </cell>
          <cell r="AY25">
            <v>2</v>
          </cell>
          <cell r="AZ25">
            <v>185</v>
          </cell>
          <cell r="BA25">
            <v>0</v>
          </cell>
          <cell r="BB25">
            <v>2</v>
          </cell>
          <cell r="BC25" t="str">
            <v>MTNAirtel</v>
          </cell>
          <cell r="BD25" t="str">
            <v>T3233</v>
          </cell>
          <cell r="BE25" t="str">
            <v>ZM6959</v>
          </cell>
          <cell r="BF25" t="str">
            <v>yes</v>
          </cell>
        </row>
        <row r="26">
          <cell r="C26" t="str">
            <v>IHS_CBT_025M</v>
          </cell>
          <cell r="D26" t="str">
            <v>Pamozi Extension</v>
          </cell>
          <cell r="E26">
            <v>28.62378</v>
          </cell>
          <cell r="F26">
            <v>-12.92625</v>
          </cell>
          <cell r="G26" t="str">
            <v>Copperbelt </v>
          </cell>
          <cell r="H26">
            <v>2</v>
          </cell>
          <cell r="I26" t="str">
            <v>COPPERBELT</v>
          </cell>
          <cell r="J26" t="str">
            <v>NDOLA</v>
          </cell>
          <cell r="K26" t="str">
            <v>Yes</v>
          </cell>
          <cell r="L26" t="str">
            <v>Yes</v>
          </cell>
          <cell r="M26" t="str">
            <v>No</v>
          </cell>
          <cell r="N26" t="str">
            <v>Suburban</v>
          </cell>
          <cell r="O26" t="str">
            <v>2G 3G 4G</v>
          </cell>
          <cell r="P26" t="str">
            <v>P2</v>
          </cell>
          <cell r="Q26" t="str">
            <v>BTS</v>
          </cell>
          <cell r="R26" t="str">
            <v>BTS</v>
          </cell>
          <cell r="S26" t="str">
            <v>On Air</v>
          </cell>
          <cell r="T26" t="str">
            <v>Grid-Gen</v>
          </cell>
          <cell r="U26" t="str">
            <v>Green Field</v>
          </cell>
          <cell r="V26">
            <v>36</v>
          </cell>
          <cell r="W26" t="str">
            <v>Indoor </v>
          </cell>
          <cell r="X26" t="str">
            <v>Elvis Mumba</v>
          </cell>
          <cell r="Y26" t="str">
            <v>SBC</v>
          </cell>
          <cell r="Z26" t="str">
            <v>SBC</v>
          </cell>
          <cell r="AA26" t="str">
            <v>MTN</v>
          </cell>
          <cell r="AB26" t="str">
            <v>Mwenya Banda</v>
          </cell>
          <cell r="AC26" t="str">
            <v>GNM</v>
          </cell>
          <cell r="AD26" t="str">
            <v>GNM</v>
          </cell>
          <cell r="AE26" t="str">
            <v>GL Yanmar</v>
          </cell>
          <cell r="AF26" t="str">
            <v>GL Yanmar</v>
          </cell>
          <cell r="AG26">
            <v>16</v>
          </cell>
          <cell r="AH26" t="str">
            <v>Yanmar</v>
          </cell>
          <cell r="AI26" t="str">
            <v>4TNE</v>
          </cell>
          <cell r="AJ26" t="str">
            <v>Mecc Alte</v>
          </cell>
          <cell r="AK26">
            <v>0</v>
          </cell>
          <cell r="AL26">
            <v>600</v>
          </cell>
          <cell r="AM26" t="str">
            <v>Power cube</v>
          </cell>
          <cell r="AN26" t="str">
            <v>ICC330-HA1-C10</v>
          </cell>
          <cell r="AO26">
            <v>250</v>
          </cell>
          <cell r="AP26" t="str">
            <v>Lithium</v>
          </cell>
          <cell r="AQ26">
            <v>300</v>
          </cell>
          <cell r="AR26">
            <v>48</v>
          </cell>
          <cell r="AS26">
            <v>100</v>
          </cell>
          <cell r="AT26">
            <v>3</v>
          </cell>
          <cell r="AU26" t="str">
            <v>LG</v>
          </cell>
          <cell r="AV26" t="str">
            <v>LG</v>
          </cell>
          <cell r="AW26">
            <v>18000</v>
          </cell>
          <cell r="AX26">
            <v>18000</v>
          </cell>
          <cell r="AY26">
            <v>2</v>
          </cell>
          <cell r="AZ26">
            <v>72.4</v>
          </cell>
          <cell r="BA26">
            <v>0</v>
          </cell>
          <cell r="BB26">
            <v>1</v>
          </cell>
          <cell r="BC26" t="str">
            <v>MTN</v>
          </cell>
          <cell r="BD26" t="str">
            <v>T3205</v>
          </cell>
          <cell r="BE26">
            <v>0</v>
          </cell>
          <cell r="BF26" t="str">
            <v>yes</v>
          </cell>
        </row>
        <row r="27">
          <cell r="C27" t="str">
            <v>IHS_CBT_027M</v>
          </cell>
          <cell r="D27" t="str">
            <v>Kantolomba</v>
          </cell>
          <cell r="E27">
            <v>28.63368</v>
          </cell>
          <cell r="F27">
            <v>-13.02945</v>
          </cell>
          <cell r="G27" t="str">
            <v>Copperbelt </v>
          </cell>
          <cell r="H27">
            <v>2.5</v>
          </cell>
          <cell r="I27" t="str">
            <v>COPPERBELT</v>
          </cell>
          <cell r="J27" t="str">
            <v>NDOLA</v>
          </cell>
          <cell r="K27" t="str">
            <v>No</v>
          </cell>
          <cell r="L27" t="str">
            <v>Yes</v>
          </cell>
          <cell r="M27" t="str">
            <v>No</v>
          </cell>
          <cell r="N27" t="str">
            <v>Suburban</v>
          </cell>
          <cell r="O27" t="str">
            <v>2G 3G</v>
          </cell>
          <cell r="P27" t="str">
            <v>P2</v>
          </cell>
          <cell r="Q27" t="str">
            <v>BTS</v>
          </cell>
          <cell r="R27" t="str">
            <v>BTS</v>
          </cell>
          <cell r="S27" t="str">
            <v>On Air</v>
          </cell>
          <cell r="T27" t="str">
            <v>Grid-Gen</v>
          </cell>
          <cell r="U27" t="str">
            <v>Green Field</v>
          </cell>
          <cell r="V27">
            <v>30</v>
          </cell>
          <cell r="W27" t="str">
            <v>Outdoor</v>
          </cell>
          <cell r="X27" t="str">
            <v>Elvis Mumba</v>
          </cell>
          <cell r="Y27" t="str">
            <v>SBC</v>
          </cell>
          <cell r="Z27" t="str">
            <v>SBC</v>
          </cell>
          <cell r="AA27" t="str">
            <v>MTN</v>
          </cell>
          <cell r="AB27" t="str">
            <v>Mwenya Banda</v>
          </cell>
          <cell r="AC27" t="str">
            <v>GNM</v>
          </cell>
          <cell r="AD27" t="str">
            <v>GNM</v>
          </cell>
          <cell r="AE27" t="str">
            <v>CK Works</v>
          </cell>
          <cell r="AF27" t="str">
            <v>CK Works</v>
          </cell>
          <cell r="AG27">
            <v>20</v>
          </cell>
          <cell r="AH27" t="str">
            <v>perkins</v>
          </cell>
          <cell r="AI27">
            <v>0</v>
          </cell>
          <cell r="AJ27" t="str">
            <v>Leroy Sommer</v>
          </cell>
          <cell r="AK27">
            <v>0</v>
          </cell>
          <cell r="AL27">
            <v>600</v>
          </cell>
          <cell r="AM27" t="str">
            <v>Delta</v>
          </cell>
          <cell r="AN27" t="str">
            <v>DPS 2400B-48-5</v>
          </cell>
          <cell r="AO27">
            <v>250</v>
          </cell>
          <cell r="AP27" t="str">
            <v>NARADA</v>
          </cell>
          <cell r="AQ27">
            <v>600</v>
          </cell>
          <cell r="AR27">
            <v>2</v>
          </cell>
          <cell r="AS27">
            <v>600</v>
          </cell>
          <cell r="AT27">
            <v>24</v>
          </cell>
          <cell r="AU27" t="str">
            <v>N/A</v>
          </cell>
          <cell r="AV27" t="str">
            <v>N/A</v>
          </cell>
          <cell r="AW27" t="str">
            <v>N/A</v>
          </cell>
          <cell r="AX27" t="str">
            <v>n/a</v>
          </cell>
          <cell r="AY27" t="str">
            <v>N/A</v>
          </cell>
          <cell r="AZ27">
            <v>154</v>
          </cell>
          <cell r="BA27">
            <v>0</v>
          </cell>
          <cell r="BB27">
            <v>2</v>
          </cell>
          <cell r="BC27" t="str">
            <v>MTNAirtel</v>
          </cell>
          <cell r="BD27" t="str">
            <v>T3351</v>
          </cell>
          <cell r="BE27" t="str">
            <v>ZM0237</v>
          </cell>
          <cell r="BF27" t="str">
            <v>yes</v>
          </cell>
        </row>
        <row r="28">
          <cell r="C28" t="str">
            <v>IHS_CBT_029M</v>
          </cell>
          <cell r="D28" t="str">
            <v>Zafico</v>
          </cell>
          <cell r="E28">
            <v>28.56954</v>
          </cell>
          <cell r="F28">
            <v>-12.97282</v>
          </cell>
          <cell r="G28" t="str">
            <v>Copperbelt </v>
          </cell>
          <cell r="H28">
            <v>1.8</v>
          </cell>
          <cell r="I28" t="str">
            <v>COPPERBELT</v>
          </cell>
          <cell r="J28" t="str">
            <v>NDOLA</v>
          </cell>
          <cell r="K28" t="str">
            <v>No</v>
          </cell>
          <cell r="L28" t="str">
            <v>No</v>
          </cell>
          <cell r="M28" t="str">
            <v>No</v>
          </cell>
          <cell r="N28" t="str">
            <v>Suburban</v>
          </cell>
          <cell r="O28" t="str">
            <v>2G 3G</v>
          </cell>
          <cell r="P28" t="str">
            <v>P4</v>
          </cell>
          <cell r="Q28" t="str">
            <v>BTS</v>
          </cell>
          <cell r="R28" t="str">
            <v>BTS</v>
          </cell>
          <cell r="S28" t="str">
            <v>On Air</v>
          </cell>
          <cell r="T28" t="str">
            <v>Grid-Gen</v>
          </cell>
          <cell r="U28" t="str">
            <v>Green Field</v>
          </cell>
          <cell r="V28">
            <v>36</v>
          </cell>
          <cell r="W28" t="str">
            <v>Outdoor</v>
          </cell>
          <cell r="X28" t="str">
            <v>Elvis Mumba</v>
          </cell>
          <cell r="Y28" t="str">
            <v>SBC</v>
          </cell>
          <cell r="Z28" t="str">
            <v>SBC</v>
          </cell>
          <cell r="AA28" t="str">
            <v>MTN</v>
          </cell>
          <cell r="AB28" t="str">
            <v>Mwenya Banda</v>
          </cell>
          <cell r="AC28" t="str">
            <v>GNM</v>
          </cell>
          <cell r="AD28" t="str">
            <v>GNM</v>
          </cell>
          <cell r="AE28" t="str">
            <v>Green Power</v>
          </cell>
          <cell r="AF28" t="str">
            <v>Green Power</v>
          </cell>
          <cell r="AG28">
            <v>15</v>
          </cell>
          <cell r="AH28" t="str">
            <v>perkins</v>
          </cell>
          <cell r="AI28">
            <v>0</v>
          </cell>
          <cell r="AJ28" t="str">
            <v>Mecc Alte</v>
          </cell>
          <cell r="AK28">
            <v>0</v>
          </cell>
          <cell r="AL28">
            <v>600</v>
          </cell>
          <cell r="AM28" t="str">
            <v>Delta</v>
          </cell>
          <cell r="AN28" t="str">
            <v>DPS 2400B-48-5</v>
          </cell>
          <cell r="AO28">
            <v>250</v>
          </cell>
          <cell r="AP28" t="str">
            <v>Agisson</v>
          </cell>
          <cell r="AQ28">
            <v>600</v>
          </cell>
          <cell r="AR28">
            <v>2</v>
          </cell>
          <cell r="AS28">
            <v>600</v>
          </cell>
          <cell r="AT28">
            <v>24</v>
          </cell>
          <cell r="AU28" t="str">
            <v>N/A</v>
          </cell>
          <cell r="AV28" t="str">
            <v>N/A</v>
          </cell>
          <cell r="AW28" t="str">
            <v>N/A</v>
          </cell>
          <cell r="AX28" t="str">
            <v>n/a</v>
          </cell>
          <cell r="AY28" t="str">
            <v>N/A</v>
          </cell>
          <cell r="AZ28">
            <v>56</v>
          </cell>
          <cell r="BA28">
            <v>0</v>
          </cell>
          <cell r="BB28">
            <v>2</v>
          </cell>
          <cell r="BC28" t="str">
            <v>MTNAirtel</v>
          </cell>
          <cell r="BD28" t="str">
            <v>T3355</v>
          </cell>
          <cell r="BE28" t="str">
            <v>ZM6868</v>
          </cell>
          <cell r="BF28">
            <v>0</v>
          </cell>
        </row>
        <row r="29">
          <cell r="C29" t="str">
            <v>IHS_CBT_030M</v>
          </cell>
          <cell r="D29" t="str">
            <v>Ndola Industrial </v>
          </cell>
          <cell r="E29">
            <v>28.66418</v>
          </cell>
          <cell r="F29">
            <v>-13.02343</v>
          </cell>
          <cell r="G29" t="str">
            <v>Copperbelt </v>
          </cell>
          <cell r="H29">
            <v>2.5</v>
          </cell>
          <cell r="I29" t="str">
            <v>COPPERBELT</v>
          </cell>
          <cell r="J29" t="str">
            <v>NDOLA</v>
          </cell>
          <cell r="K29" t="str">
            <v>Yes</v>
          </cell>
          <cell r="L29" t="str">
            <v>No</v>
          </cell>
          <cell r="M29" t="str">
            <v>No</v>
          </cell>
          <cell r="N29" t="str">
            <v>Suburban</v>
          </cell>
          <cell r="O29" t="str">
            <v>2G 3G</v>
          </cell>
          <cell r="P29" t="str">
            <v>P4</v>
          </cell>
          <cell r="Q29" t="str">
            <v>BTS</v>
          </cell>
          <cell r="R29" t="str">
            <v>BTS</v>
          </cell>
          <cell r="S29" t="str">
            <v>On Air</v>
          </cell>
          <cell r="T29" t="str">
            <v>Grid-Gen</v>
          </cell>
          <cell r="U29" t="str">
            <v>Green Field</v>
          </cell>
          <cell r="V29">
            <v>36</v>
          </cell>
          <cell r="W29" t="str">
            <v>Outdoor</v>
          </cell>
          <cell r="X29" t="str">
            <v>Elvis Mumba</v>
          </cell>
          <cell r="Y29" t="str">
            <v>SBC</v>
          </cell>
          <cell r="Z29" t="str">
            <v>SBC</v>
          </cell>
          <cell r="AA29" t="str">
            <v>MTN</v>
          </cell>
          <cell r="AB29" t="str">
            <v>Mwenya Banda</v>
          </cell>
          <cell r="AC29" t="str">
            <v>GNM</v>
          </cell>
          <cell r="AD29" t="str">
            <v>GNM</v>
          </cell>
          <cell r="AE29" t="str">
            <v>MPI</v>
          </cell>
          <cell r="AF29" t="str">
            <v>MPI</v>
          </cell>
          <cell r="AG29">
            <v>20</v>
          </cell>
          <cell r="AH29" t="str">
            <v>perkins</v>
          </cell>
          <cell r="AI29">
            <v>0</v>
          </cell>
          <cell r="AJ29" t="str">
            <v>Leroy Sommer</v>
          </cell>
          <cell r="AK29">
            <v>0</v>
          </cell>
          <cell r="AL29">
            <v>600</v>
          </cell>
          <cell r="AM29" t="str">
            <v>Power cube</v>
          </cell>
          <cell r="AN29" t="str">
            <v>ICC330-H1-C1</v>
          </cell>
          <cell r="AO29">
            <v>400</v>
          </cell>
          <cell r="AP29" t="str">
            <v>Agisson</v>
          </cell>
          <cell r="AQ29">
            <v>1200</v>
          </cell>
          <cell r="AR29">
            <v>2</v>
          </cell>
          <cell r="AS29">
            <v>600</v>
          </cell>
          <cell r="AT29">
            <v>48</v>
          </cell>
          <cell r="AU29" t="str">
            <v>N/A</v>
          </cell>
          <cell r="AV29" t="str">
            <v>N/A</v>
          </cell>
          <cell r="AW29" t="str">
            <v>N/A</v>
          </cell>
          <cell r="AX29" t="str">
            <v>n/a</v>
          </cell>
          <cell r="AY29" t="str">
            <v>N/A</v>
          </cell>
          <cell r="AZ29">
            <v>89</v>
          </cell>
          <cell r="BA29">
            <v>0</v>
          </cell>
          <cell r="BB29">
            <v>1</v>
          </cell>
          <cell r="BC29" t="str">
            <v>MTN</v>
          </cell>
          <cell r="BD29" t="str">
            <v>T3274</v>
          </cell>
          <cell r="BE29">
            <v>0</v>
          </cell>
          <cell r="BF29" t="str">
            <v>yes</v>
          </cell>
        </row>
        <row r="30">
          <cell r="C30" t="str">
            <v>IHS_CBT_031M</v>
          </cell>
          <cell r="D30" t="str">
            <v>Kawama</v>
          </cell>
          <cell r="E30">
            <v>28.61865833</v>
          </cell>
          <cell r="F30">
            <v>-12.91614444</v>
          </cell>
          <cell r="G30" t="str">
            <v>Copperbelt </v>
          </cell>
          <cell r="H30">
            <v>2</v>
          </cell>
          <cell r="I30" t="str">
            <v>COPPERBELT</v>
          </cell>
          <cell r="J30" t="str">
            <v>NDOLA</v>
          </cell>
          <cell r="K30" t="str">
            <v>No</v>
          </cell>
          <cell r="L30" t="str">
            <v>Yes</v>
          </cell>
          <cell r="M30" t="str">
            <v>No</v>
          </cell>
          <cell r="N30" t="str">
            <v>Suburban</v>
          </cell>
          <cell r="O30" t="str">
            <v>2G 3G</v>
          </cell>
          <cell r="P30" t="str">
            <v>P3</v>
          </cell>
          <cell r="Q30" t="str">
            <v>BTS</v>
          </cell>
          <cell r="R30" t="str">
            <v>BTS</v>
          </cell>
          <cell r="S30" t="str">
            <v>On Air</v>
          </cell>
          <cell r="T30" t="str">
            <v>Grid-Gen</v>
          </cell>
          <cell r="U30" t="str">
            <v>Green Field</v>
          </cell>
          <cell r="V30">
            <v>48</v>
          </cell>
          <cell r="W30" t="str">
            <v>Indoor </v>
          </cell>
          <cell r="X30" t="str">
            <v>Elvis Mumba</v>
          </cell>
          <cell r="Y30" t="str">
            <v>SBC</v>
          </cell>
          <cell r="Z30" t="str">
            <v>SBC</v>
          </cell>
          <cell r="AA30" t="str">
            <v>MTN</v>
          </cell>
          <cell r="AB30" t="str">
            <v>Mwenya Banda</v>
          </cell>
          <cell r="AC30" t="str">
            <v>GNM</v>
          </cell>
          <cell r="AD30" t="str">
            <v>GNM</v>
          </cell>
          <cell r="AE30" t="str">
            <v>GL Yanmar</v>
          </cell>
          <cell r="AF30" t="str">
            <v>GL Yanmar</v>
          </cell>
          <cell r="AG30">
            <v>20</v>
          </cell>
          <cell r="AH30" t="str">
            <v>Yanmar</v>
          </cell>
          <cell r="AI30" t="str">
            <v>4TNE</v>
          </cell>
          <cell r="AJ30" t="str">
            <v>Mecc Alte</v>
          </cell>
          <cell r="AK30">
            <v>0</v>
          </cell>
          <cell r="AL30">
            <v>600</v>
          </cell>
          <cell r="AM30" t="str">
            <v>Delta</v>
          </cell>
          <cell r="AN30" t="str">
            <v>DPS 2400B-48-5</v>
          </cell>
          <cell r="AO30">
            <v>250</v>
          </cell>
          <cell r="AP30" t="str">
            <v>C&amp;D True </v>
          </cell>
          <cell r="AQ30">
            <v>704</v>
          </cell>
          <cell r="AR30">
            <v>12</v>
          </cell>
          <cell r="AS30">
            <v>176</v>
          </cell>
          <cell r="AT30">
            <v>16</v>
          </cell>
          <cell r="AU30" t="str">
            <v>LG</v>
          </cell>
          <cell r="AV30" t="str">
            <v>LG</v>
          </cell>
          <cell r="AW30">
            <v>18000</v>
          </cell>
          <cell r="AX30">
            <v>18000</v>
          </cell>
          <cell r="AY30">
            <v>2</v>
          </cell>
          <cell r="AZ30">
            <v>48.6</v>
          </cell>
          <cell r="BA30">
            <v>0</v>
          </cell>
          <cell r="BB30">
            <v>1</v>
          </cell>
          <cell r="BC30" t="str">
            <v>MTN</v>
          </cell>
          <cell r="BD30" t="str">
            <v>T3102</v>
          </cell>
          <cell r="BE30">
            <v>0</v>
          </cell>
          <cell r="BF30">
            <v>0</v>
          </cell>
        </row>
        <row r="31">
          <cell r="C31" t="str">
            <v>IHS_CBT_032M</v>
          </cell>
          <cell r="D31" t="str">
            <v>Cleveland</v>
          </cell>
          <cell r="E31">
            <v>28.69061</v>
          </cell>
          <cell r="F31">
            <v>-12.97832</v>
          </cell>
          <cell r="G31" t="str">
            <v>Copperbelt </v>
          </cell>
          <cell r="H31">
            <v>2.5</v>
          </cell>
          <cell r="I31" t="str">
            <v>COPPERBELT</v>
          </cell>
          <cell r="J31" t="str">
            <v>NDOLA</v>
          </cell>
          <cell r="K31" t="str">
            <v>No</v>
          </cell>
          <cell r="L31" t="str">
            <v>No</v>
          </cell>
          <cell r="M31" t="str">
            <v>No</v>
          </cell>
          <cell r="N31" t="str">
            <v>Suburban</v>
          </cell>
          <cell r="O31" t="str">
            <v>2G 3G</v>
          </cell>
          <cell r="P31" t="str">
            <v>P4</v>
          </cell>
          <cell r="Q31" t="str">
            <v>BTS</v>
          </cell>
          <cell r="R31" t="str">
            <v>HUB</v>
          </cell>
          <cell r="S31" t="str">
            <v>On Air</v>
          </cell>
          <cell r="T31" t="str">
            <v>Grid-Gen</v>
          </cell>
          <cell r="U31" t="str">
            <v>Green Field</v>
          </cell>
          <cell r="V31">
            <v>42</v>
          </cell>
          <cell r="W31" t="str">
            <v>Indoor </v>
          </cell>
          <cell r="X31" t="str">
            <v>Elvis Mumba</v>
          </cell>
          <cell r="Y31" t="str">
            <v>SBC</v>
          </cell>
          <cell r="Z31" t="str">
            <v>SBC</v>
          </cell>
          <cell r="AA31" t="str">
            <v>MTN</v>
          </cell>
          <cell r="AB31" t="str">
            <v>Mwenya Banda</v>
          </cell>
          <cell r="AC31" t="str">
            <v>GNM</v>
          </cell>
          <cell r="AD31" t="str">
            <v>GNM</v>
          </cell>
          <cell r="AE31" t="str">
            <v>CK Works</v>
          </cell>
          <cell r="AF31" t="str">
            <v>CK Works</v>
          </cell>
          <cell r="AG31">
            <v>20</v>
          </cell>
          <cell r="AH31" t="str">
            <v>perkins</v>
          </cell>
          <cell r="AI31">
            <v>0</v>
          </cell>
          <cell r="AJ31" t="str">
            <v>Leroy Sommer</v>
          </cell>
          <cell r="AK31">
            <v>0</v>
          </cell>
          <cell r="AL31">
            <v>600</v>
          </cell>
          <cell r="AM31" t="str">
            <v>Delta</v>
          </cell>
          <cell r="AN31" t="str">
            <v>DPS 2400B-48-5</v>
          </cell>
          <cell r="AO31">
            <v>250</v>
          </cell>
          <cell r="AP31" t="str">
            <v>Lithium</v>
          </cell>
          <cell r="AQ31">
            <v>300</v>
          </cell>
          <cell r="AR31">
            <v>48</v>
          </cell>
          <cell r="AS31">
            <v>100</v>
          </cell>
          <cell r="AT31">
            <v>3</v>
          </cell>
          <cell r="AU31" t="str">
            <v>LG</v>
          </cell>
          <cell r="AV31" t="str">
            <v>LG</v>
          </cell>
          <cell r="AW31">
            <v>18000</v>
          </cell>
          <cell r="AX31">
            <v>18000</v>
          </cell>
          <cell r="AY31">
            <v>2</v>
          </cell>
          <cell r="AZ31">
            <v>50</v>
          </cell>
          <cell r="BA31">
            <v>0</v>
          </cell>
          <cell r="BB31">
            <v>2</v>
          </cell>
          <cell r="BC31" t="str">
            <v>MTNAirtel</v>
          </cell>
          <cell r="BD31" t="str">
            <v>T3197</v>
          </cell>
          <cell r="BE31" t="str">
            <v>ZM3966</v>
          </cell>
          <cell r="BF31" t="str">
            <v>yes</v>
          </cell>
        </row>
        <row r="32">
          <cell r="C32" t="str">
            <v>IHS_CBT_033M</v>
          </cell>
          <cell r="D32" t="str">
            <v>Bwana Mukubwa</v>
          </cell>
          <cell r="E32">
            <v>28.69584</v>
          </cell>
          <cell r="F32">
            <v>-13.01751</v>
          </cell>
          <cell r="G32" t="str">
            <v>Copperbelt </v>
          </cell>
          <cell r="H32">
            <v>2</v>
          </cell>
          <cell r="I32" t="str">
            <v>COPPERBELT</v>
          </cell>
          <cell r="J32" t="str">
            <v>NDOLA</v>
          </cell>
          <cell r="K32" t="str">
            <v>No</v>
          </cell>
          <cell r="L32" t="str">
            <v>No</v>
          </cell>
          <cell r="M32" t="str">
            <v>No</v>
          </cell>
          <cell r="N32" t="str">
            <v>Suburban</v>
          </cell>
          <cell r="O32" t="str">
            <v>2G 3G</v>
          </cell>
          <cell r="P32" t="str">
            <v>P4</v>
          </cell>
          <cell r="Q32" t="str">
            <v>BTS</v>
          </cell>
          <cell r="R32" t="str">
            <v>HUB</v>
          </cell>
          <cell r="S32" t="str">
            <v>On Air</v>
          </cell>
          <cell r="T32" t="str">
            <v>Grid-Gen</v>
          </cell>
          <cell r="U32" t="str">
            <v>Green Field</v>
          </cell>
          <cell r="V32">
            <v>36</v>
          </cell>
          <cell r="W32" t="str">
            <v>Indoor </v>
          </cell>
          <cell r="X32" t="str">
            <v>Elvis Mumba</v>
          </cell>
          <cell r="Y32" t="str">
            <v>SBC</v>
          </cell>
          <cell r="Z32" t="str">
            <v>SBC</v>
          </cell>
          <cell r="AA32" t="str">
            <v>MTN</v>
          </cell>
          <cell r="AB32" t="str">
            <v>Mwenya Banda</v>
          </cell>
          <cell r="AC32" t="str">
            <v>GNM</v>
          </cell>
          <cell r="AD32" t="str">
            <v>GNM</v>
          </cell>
          <cell r="AE32" t="str">
            <v>GL Yanmar</v>
          </cell>
          <cell r="AF32" t="str">
            <v>GL Yanmar</v>
          </cell>
          <cell r="AG32">
            <v>16</v>
          </cell>
          <cell r="AH32" t="str">
            <v>Yanmar</v>
          </cell>
          <cell r="AI32" t="str">
            <v>4TNE</v>
          </cell>
          <cell r="AJ32" t="str">
            <v>Mecc Alte</v>
          </cell>
          <cell r="AK32">
            <v>0</v>
          </cell>
          <cell r="AL32">
            <v>600</v>
          </cell>
          <cell r="AM32" t="str">
            <v>Delta</v>
          </cell>
          <cell r="AN32" t="str">
            <v>DPS 2400B-48-5</v>
          </cell>
          <cell r="AO32">
            <v>250</v>
          </cell>
          <cell r="AP32" t="str">
            <v>Lithium</v>
          </cell>
          <cell r="AQ32">
            <v>300</v>
          </cell>
          <cell r="AR32">
            <v>48</v>
          </cell>
          <cell r="AS32">
            <v>100</v>
          </cell>
          <cell r="AT32">
            <v>3</v>
          </cell>
          <cell r="AU32" t="str">
            <v>LG</v>
          </cell>
          <cell r="AV32" t="str">
            <v>LG</v>
          </cell>
          <cell r="AW32">
            <v>18000</v>
          </cell>
          <cell r="AX32">
            <v>18000</v>
          </cell>
          <cell r="AY32">
            <v>2</v>
          </cell>
          <cell r="AZ32">
            <v>56.7</v>
          </cell>
          <cell r="BA32">
            <v>0</v>
          </cell>
          <cell r="BB32">
            <v>2</v>
          </cell>
          <cell r="BC32" t="str">
            <v>MTNAirtel</v>
          </cell>
          <cell r="BD32" t="str">
            <v>T3209</v>
          </cell>
          <cell r="BE32" t="str">
            <v>ZM6730</v>
          </cell>
          <cell r="BF32">
            <v>0</v>
          </cell>
        </row>
        <row r="33">
          <cell r="C33" t="str">
            <v>IHS_CBT_034M</v>
          </cell>
          <cell r="D33" t="str">
            <v>Mushili Baracks</v>
          </cell>
          <cell r="E33">
            <v>28.62321111</v>
          </cell>
          <cell r="F33">
            <v>-13.05608056</v>
          </cell>
          <cell r="G33" t="str">
            <v>Copperbelt </v>
          </cell>
          <cell r="H33">
            <v>1.8</v>
          </cell>
          <cell r="I33" t="str">
            <v>COPPERBELT</v>
          </cell>
          <cell r="J33" t="str">
            <v>NDOLA</v>
          </cell>
          <cell r="K33" t="str">
            <v>No</v>
          </cell>
          <cell r="L33" t="str">
            <v>No</v>
          </cell>
          <cell r="M33" t="str">
            <v>No</v>
          </cell>
          <cell r="N33" t="str">
            <v>Suburban</v>
          </cell>
          <cell r="O33" t="str">
            <v>2G 3G</v>
          </cell>
          <cell r="P33" t="str">
            <v>P4</v>
          </cell>
          <cell r="Q33" t="str">
            <v>BTS</v>
          </cell>
          <cell r="R33" t="str">
            <v>Hub</v>
          </cell>
          <cell r="S33" t="str">
            <v>On Air</v>
          </cell>
          <cell r="T33" t="str">
            <v>Grid-Gen</v>
          </cell>
          <cell r="U33" t="str">
            <v>Green Field</v>
          </cell>
          <cell r="V33">
            <v>48</v>
          </cell>
          <cell r="W33" t="str">
            <v>Indoor </v>
          </cell>
          <cell r="X33" t="str">
            <v>Elvis Mumba</v>
          </cell>
          <cell r="Y33" t="str">
            <v>SBC</v>
          </cell>
          <cell r="Z33" t="str">
            <v>SBC</v>
          </cell>
          <cell r="AA33" t="str">
            <v>MTN</v>
          </cell>
          <cell r="AB33" t="str">
            <v>Mwenya Banda</v>
          </cell>
          <cell r="AC33" t="str">
            <v>GNM</v>
          </cell>
          <cell r="AD33" t="str">
            <v>GNM</v>
          </cell>
          <cell r="AE33" t="str">
            <v>GL Yanmar</v>
          </cell>
          <cell r="AF33" t="str">
            <v>GL Yanmar</v>
          </cell>
          <cell r="AG33">
            <v>15</v>
          </cell>
          <cell r="AH33" t="str">
            <v>Yanmar</v>
          </cell>
          <cell r="AI33" t="str">
            <v>4TNE</v>
          </cell>
          <cell r="AJ33" t="str">
            <v>Mecc Alte</v>
          </cell>
          <cell r="AK33">
            <v>0</v>
          </cell>
          <cell r="AL33">
            <v>600</v>
          </cell>
          <cell r="AM33" t="str">
            <v>Delta</v>
          </cell>
          <cell r="AN33" t="str">
            <v>DPS 2400B-48-5</v>
          </cell>
          <cell r="AO33">
            <v>250</v>
          </cell>
          <cell r="AP33" t="str">
            <v>NARADA</v>
          </cell>
          <cell r="AQ33">
            <v>600</v>
          </cell>
          <cell r="AR33">
            <v>2</v>
          </cell>
          <cell r="AS33">
            <v>600</v>
          </cell>
          <cell r="AT33">
            <v>24</v>
          </cell>
          <cell r="AU33" t="str">
            <v>LG </v>
          </cell>
          <cell r="AV33" t="str">
            <v>LG </v>
          </cell>
          <cell r="AW33">
            <v>18000</v>
          </cell>
          <cell r="AX33">
            <v>18000</v>
          </cell>
          <cell r="AY33">
            <v>2</v>
          </cell>
          <cell r="AZ33">
            <v>48.7</v>
          </cell>
          <cell r="BA33">
            <v>0</v>
          </cell>
          <cell r="BB33">
            <v>1</v>
          </cell>
          <cell r="BC33" t="str">
            <v>MTN</v>
          </cell>
          <cell r="BD33" t="str">
            <v>T3199</v>
          </cell>
          <cell r="BE33">
            <v>0</v>
          </cell>
          <cell r="BF33" t="str">
            <v>yes</v>
          </cell>
        </row>
        <row r="34">
          <cell r="C34" t="str">
            <v>IHS_CBT_035M</v>
          </cell>
          <cell r="D34" t="str">
            <v>Kaloko</v>
          </cell>
          <cell r="E34">
            <v>28.67233</v>
          </cell>
          <cell r="F34">
            <v>-13.04833</v>
          </cell>
          <cell r="G34" t="str">
            <v>Copperbelt </v>
          </cell>
          <cell r="H34">
            <v>4.5</v>
          </cell>
          <cell r="I34" t="str">
            <v>COPPERBELT</v>
          </cell>
          <cell r="J34" t="str">
            <v>NDOLA</v>
          </cell>
          <cell r="K34" t="str">
            <v>Yes</v>
          </cell>
          <cell r="L34" t="str">
            <v>Yes</v>
          </cell>
          <cell r="M34" t="str">
            <v>No</v>
          </cell>
          <cell r="N34" t="str">
            <v>Suburban</v>
          </cell>
          <cell r="O34" t="str">
            <v>2G 3G 4G</v>
          </cell>
          <cell r="P34" t="str">
            <v>P2</v>
          </cell>
          <cell r="Q34" t="str">
            <v>BB</v>
          </cell>
          <cell r="R34" t="str">
            <v>Hub</v>
          </cell>
          <cell r="S34" t="str">
            <v>On Air</v>
          </cell>
          <cell r="T34" t="str">
            <v>Grid-Gen</v>
          </cell>
          <cell r="U34" t="str">
            <v>Green Field</v>
          </cell>
          <cell r="V34">
            <v>60</v>
          </cell>
          <cell r="W34" t="str">
            <v>Indoor </v>
          </cell>
          <cell r="X34" t="str">
            <v>Elvis Mumba</v>
          </cell>
          <cell r="Y34" t="str">
            <v>SBC</v>
          </cell>
          <cell r="Z34" t="str">
            <v>SBC</v>
          </cell>
          <cell r="AA34" t="str">
            <v>MTN</v>
          </cell>
          <cell r="AB34" t="str">
            <v>Mwenya Banda</v>
          </cell>
          <cell r="AC34" t="str">
            <v>GNM</v>
          </cell>
          <cell r="AD34" t="str">
            <v>GNM</v>
          </cell>
          <cell r="AE34" t="str">
            <v>Himoinsa</v>
          </cell>
          <cell r="AF34" t="str">
            <v>Himoinsa</v>
          </cell>
          <cell r="AG34">
            <v>30</v>
          </cell>
          <cell r="AH34" t="str">
            <v>Yanmar</v>
          </cell>
          <cell r="AI34" t="str">
            <v>4TNV</v>
          </cell>
          <cell r="AJ34" t="str">
            <v>HIMOINSA</v>
          </cell>
          <cell r="AK34" t="str">
            <v>SK 160 LB</v>
          </cell>
          <cell r="AL34">
            <v>1000</v>
          </cell>
          <cell r="AM34" t="str">
            <v>Power cube</v>
          </cell>
          <cell r="AN34" t="str">
            <v>ICC330-H1-C1</v>
          </cell>
          <cell r="AO34">
            <v>400</v>
          </cell>
          <cell r="AP34" t="str">
            <v>Lithium</v>
          </cell>
          <cell r="AQ34">
            <v>600</v>
          </cell>
          <cell r="AR34">
            <v>48</v>
          </cell>
          <cell r="AS34">
            <v>100</v>
          </cell>
          <cell r="AT34">
            <v>6</v>
          </cell>
          <cell r="AU34" t="str">
            <v>LG </v>
          </cell>
          <cell r="AV34" t="str">
            <v>LG </v>
          </cell>
          <cell r="AW34">
            <v>18000</v>
          </cell>
          <cell r="AX34">
            <v>18000</v>
          </cell>
          <cell r="AY34">
            <v>2</v>
          </cell>
          <cell r="AZ34">
            <v>160</v>
          </cell>
          <cell r="BA34">
            <v>0</v>
          </cell>
          <cell r="BB34">
            <v>6</v>
          </cell>
          <cell r="BC34" t="str">
            <v>MTNLiquid( Former Hai)Paratus TelecomGo tvKNCAir-link </v>
          </cell>
          <cell r="BD34" t="str">
            <v>T3005</v>
          </cell>
          <cell r="BE34">
            <v>0</v>
          </cell>
          <cell r="BF34">
            <v>0</v>
          </cell>
        </row>
        <row r="35">
          <cell r="C35" t="str">
            <v>IHS_CBT_036M</v>
          </cell>
          <cell r="D35" t="str">
            <v>Lubendo</v>
          </cell>
          <cell r="E35">
            <v>28.71053056</v>
          </cell>
          <cell r="F35">
            <v>-12.94999</v>
          </cell>
          <cell r="G35" t="str">
            <v>Copperbelt </v>
          </cell>
          <cell r="H35">
            <v>2</v>
          </cell>
          <cell r="I35" t="str">
            <v>COPPERBELT</v>
          </cell>
          <cell r="J35" t="str">
            <v>NDOLA</v>
          </cell>
          <cell r="K35" t="str">
            <v>Yes</v>
          </cell>
          <cell r="L35" t="str">
            <v>No</v>
          </cell>
          <cell r="M35" t="str">
            <v>No</v>
          </cell>
          <cell r="N35" t="str">
            <v>Rural</v>
          </cell>
          <cell r="O35" t="e">
            <v>#N/A</v>
          </cell>
          <cell r="P35" t="str">
            <v>P4</v>
          </cell>
          <cell r="Q35" t="str">
            <v>BTS</v>
          </cell>
          <cell r="R35" t="str">
            <v>BTS</v>
          </cell>
          <cell r="S35" t="str">
            <v>On Air</v>
          </cell>
          <cell r="T35" t="str">
            <v>Grid-Gen</v>
          </cell>
          <cell r="U35" t="str">
            <v>Green Field</v>
          </cell>
          <cell r="V35">
            <v>36</v>
          </cell>
          <cell r="W35" t="str">
            <v>Indoor </v>
          </cell>
          <cell r="X35" t="str">
            <v>Elvis Mumba</v>
          </cell>
          <cell r="Y35" t="str">
            <v>SBC</v>
          </cell>
          <cell r="Z35" t="str">
            <v>SBC</v>
          </cell>
          <cell r="AA35" t="str">
            <v>MTN</v>
          </cell>
          <cell r="AB35" t="str">
            <v>Mwenya Banda</v>
          </cell>
          <cell r="AC35" t="str">
            <v>GNM</v>
          </cell>
          <cell r="AD35" t="str">
            <v>GNM</v>
          </cell>
          <cell r="AE35" t="str">
            <v>GL Yanmar</v>
          </cell>
          <cell r="AF35" t="str">
            <v>GL Yanmar</v>
          </cell>
          <cell r="AG35">
            <v>16</v>
          </cell>
          <cell r="AH35" t="str">
            <v>Yanmar</v>
          </cell>
          <cell r="AI35" t="str">
            <v>4TNE</v>
          </cell>
          <cell r="AJ35" t="str">
            <v>Mecc Alte</v>
          </cell>
          <cell r="AK35">
            <v>0</v>
          </cell>
          <cell r="AL35">
            <v>600</v>
          </cell>
          <cell r="AM35" t="str">
            <v>Delta</v>
          </cell>
          <cell r="AN35" t="str">
            <v>DPS 2400B-48-5</v>
          </cell>
          <cell r="AO35">
            <v>250</v>
          </cell>
          <cell r="AP35" t="str">
            <v>Amaron</v>
          </cell>
          <cell r="AQ35">
            <v>600</v>
          </cell>
          <cell r="AR35">
            <v>2</v>
          </cell>
          <cell r="AS35">
            <v>600</v>
          </cell>
          <cell r="AT35">
            <v>24</v>
          </cell>
          <cell r="AU35" t="str">
            <v>LG</v>
          </cell>
          <cell r="AV35" t="str">
            <v>LG</v>
          </cell>
          <cell r="AW35">
            <v>18000</v>
          </cell>
          <cell r="AX35">
            <v>18000</v>
          </cell>
          <cell r="AY35">
            <v>2</v>
          </cell>
          <cell r="AZ35">
            <v>45</v>
          </cell>
          <cell r="BA35">
            <v>0</v>
          </cell>
          <cell r="BB35">
            <v>1</v>
          </cell>
          <cell r="BC35" t="str">
            <v>Airtel</v>
          </cell>
          <cell r="BD35" t="str">
            <v>T3208</v>
          </cell>
          <cell r="BE35" t="str">
            <v>ZM6590</v>
          </cell>
          <cell r="BF35">
            <v>0</v>
          </cell>
        </row>
        <row r="36">
          <cell r="C36" t="str">
            <v>IHS_CBT_037M</v>
          </cell>
          <cell r="D36" t="str">
            <v>Minsundu</v>
          </cell>
          <cell r="E36">
            <v>28.63172</v>
          </cell>
          <cell r="F36">
            <v>-12.87315</v>
          </cell>
          <cell r="G36" t="str">
            <v>Copperbelt </v>
          </cell>
          <cell r="H36">
            <v>2</v>
          </cell>
          <cell r="I36" t="str">
            <v>COPPERBELT</v>
          </cell>
          <cell r="J36" t="str">
            <v>NDOLA</v>
          </cell>
          <cell r="K36" t="str">
            <v>No</v>
          </cell>
          <cell r="L36" t="str">
            <v>No</v>
          </cell>
          <cell r="M36" t="str">
            <v>No</v>
          </cell>
          <cell r="N36" t="str">
            <v>Rural</v>
          </cell>
          <cell r="O36" t="str">
            <v>2G 3G</v>
          </cell>
          <cell r="P36" t="str">
            <v>P4</v>
          </cell>
          <cell r="Q36" t="str">
            <v>BTS</v>
          </cell>
          <cell r="R36" t="str">
            <v>BTS</v>
          </cell>
          <cell r="S36" t="str">
            <v>On Air</v>
          </cell>
          <cell r="T36" t="str">
            <v>Grid-Gen</v>
          </cell>
          <cell r="U36" t="str">
            <v>Green Field</v>
          </cell>
          <cell r="V36">
            <v>70</v>
          </cell>
          <cell r="W36" t="str">
            <v>Indoor </v>
          </cell>
          <cell r="X36" t="str">
            <v>Elvis Mumba</v>
          </cell>
          <cell r="Y36" t="str">
            <v>SBC</v>
          </cell>
          <cell r="Z36" t="str">
            <v>SBC</v>
          </cell>
          <cell r="AA36" t="str">
            <v>MTN</v>
          </cell>
          <cell r="AB36" t="str">
            <v>Mwenya Banda</v>
          </cell>
          <cell r="AC36" t="str">
            <v>GNM</v>
          </cell>
          <cell r="AD36" t="str">
            <v>GNM</v>
          </cell>
          <cell r="AE36" t="str">
            <v>GL Yanmar</v>
          </cell>
          <cell r="AF36" t="str">
            <v>GL Yanmar</v>
          </cell>
          <cell r="AG36">
            <v>16</v>
          </cell>
          <cell r="AH36" t="str">
            <v>Yanmar</v>
          </cell>
          <cell r="AI36" t="str">
            <v>4TNE</v>
          </cell>
          <cell r="AJ36" t="str">
            <v>Mecc Alte</v>
          </cell>
          <cell r="AK36">
            <v>0</v>
          </cell>
          <cell r="AL36">
            <v>600</v>
          </cell>
          <cell r="AM36" t="str">
            <v>Delta</v>
          </cell>
          <cell r="AN36" t="str">
            <v>DPS 2400B-48-5</v>
          </cell>
          <cell r="AO36">
            <v>250</v>
          </cell>
          <cell r="AP36" t="str">
            <v>Power safe </v>
          </cell>
          <cell r="AQ36">
            <v>1200</v>
          </cell>
          <cell r="AR36">
            <v>2</v>
          </cell>
          <cell r="AS36">
            <v>1200</v>
          </cell>
          <cell r="AT36">
            <v>24</v>
          </cell>
          <cell r="AU36" t="str">
            <v>LG</v>
          </cell>
          <cell r="AV36" t="str">
            <v>LG</v>
          </cell>
          <cell r="AW36">
            <v>18000</v>
          </cell>
          <cell r="AX36">
            <v>18000</v>
          </cell>
          <cell r="AY36">
            <v>2</v>
          </cell>
          <cell r="AZ36">
            <v>96.6</v>
          </cell>
          <cell r="BA36">
            <v>0</v>
          </cell>
          <cell r="BB36">
            <v>2</v>
          </cell>
          <cell r="BC36" t="str">
            <v>MTNAirtel</v>
          </cell>
          <cell r="BD36" t="str">
            <v>T3207</v>
          </cell>
          <cell r="BE36" t="str">
            <v>ZM3964</v>
          </cell>
          <cell r="BF36">
            <v>0</v>
          </cell>
        </row>
        <row r="37">
          <cell r="C37" t="str">
            <v>IHS_CBT_039M</v>
          </cell>
          <cell r="D37" t="str">
            <v>Masaiti/ ChIwala Basic</v>
          </cell>
          <cell r="E37">
            <v>28.73957</v>
          </cell>
          <cell r="F37">
            <v>-12.99926</v>
          </cell>
          <cell r="G37" t="str">
            <v>Copperbelt </v>
          </cell>
          <cell r="H37">
            <v>2.5</v>
          </cell>
          <cell r="I37" t="str">
            <v>COPPERBELT</v>
          </cell>
          <cell r="J37" t="str">
            <v>MASAITI</v>
          </cell>
          <cell r="K37" t="str">
            <v>No</v>
          </cell>
          <cell r="L37" t="str">
            <v>No</v>
          </cell>
          <cell r="M37" t="str">
            <v>No</v>
          </cell>
          <cell r="N37" t="str">
            <v>Rural</v>
          </cell>
          <cell r="O37" t="str">
            <v>2G 3G</v>
          </cell>
          <cell r="P37" t="str">
            <v>P4</v>
          </cell>
          <cell r="Q37" t="str">
            <v>BTS</v>
          </cell>
          <cell r="R37" t="str">
            <v>BTS</v>
          </cell>
          <cell r="S37" t="str">
            <v>On Air</v>
          </cell>
          <cell r="T37" t="str">
            <v>Grid-Gen</v>
          </cell>
          <cell r="U37" t="str">
            <v>Green Field</v>
          </cell>
          <cell r="V37">
            <v>48</v>
          </cell>
          <cell r="W37" t="str">
            <v>Indoor </v>
          </cell>
          <cell r="X37" t="str">
            <v>Elvis Mumba</v>
          </cell>
          <cell r="Y37" t="str">
            <v>SBC</v>
          </cell>
          <cell r="Z37" t="str">
            <v>SBC</v>
          </cell>
          <cell r="AA37" t="str">
            <v>MTN</v>
          </cell>
          <cell r="AB37" t="str">
            <v>Mwenya Banda</v>
          </cell>
          <cell r="AC37" t="str">
            <v>GNM</v>
          </cell>
          <cell r="AD37" t="str">
            <v>GNM</v>
          </cell>
          <cell r="AE37" t="str">
            <v>Gen Logic</v>
          </cell>
          <cell r="AF37" t="str">
            <v>Gen Logic</v>
          </cell>
          <cell r="AG37">
            <v>20</v>
          </cell>
          <cell r="AH37" t="str">
            <v>perkins</v>
          </cell>
          <cell r="AI37">
            <v>0</v>
          </cell>
          <cell r="AJ37" t="str">
            <v>Mecc Alte</v>
          </cell>
          <cell r="AK37">
            <v>0</v>
          </cell>
          <cell r="AL37">
            <v>1000</v>
          </cell>
          <cell r="AM37" t="str">
            <v>Delta</v>
          </cell>
          <cell r="AN37" t="str">
            <v>DPS 2400B-48-5</v>
          </cell>
          <cell r="AO37">
            <v>250</v>
          </cell>
          <cell r="AP37" t="str">
            <v>Lithium</v>
          </cell>
          <cell r="AQ37">
            <v>300</v>
          </cell>
          <cell r="AR37">
            <v>48</v>
          </cell>
          <cell r="AS37">
            <v>100</v>
          </cell>
          <cell r="AT37">
            <v>3</v>
          </cell>
          <cell r="AU37" t="str">
            <v>LG</v>
          </cell>
          <cell r="AV37" t="str">
            <v>LG</v>
          </cell>
          <cell r="AW37">
            <v>18000</v>
          </cell>
          <cell r="AX37">
            <v>18000</v>
          </cell>
          <cell r="AY37">
            <v>2</v>
          </cell>
          <cell r="AZ37">
            <v>29</v>
          </cell>
          <cell r="BA37">
            <v>0</v>
          </cell>
          <cell r="BB37">
            <v>1</v>
          </cell>
          <cell r="BC37" t="str">
            <v>MTN</v>
          </cell>
          <cell r="BD37" t="str">
            <v>T3196</v>
          </cell>
          <cell r="BE37">
            <v>0</v>
          </cell>
          <cell r="BF37">
            <v>0</v>
          </cell>
        </row>
        <row r="38">
          <cell r="C38" t="str">
            <v>IHS_CBT_040M</v>
          </cell>
          <cell r="D38" t="str">
            <v>Seed Of Hope</v>
          </cell>
          <cell r="E38">
            <v>28.7014</v>
          </cell>
          <cell r="F38">
            <v>-13.07526</v>
          </cell>
          <cell r="G38" t="str">
            <v>Copperbelt </v>
          </cell>
          <cell r="H38">
            <v>1.8</v>
          </cell>
          <cell r="I38" t="str">
            <v>COPPERBELT</v>
          </cell>
          <cell r="J38" t="str">
            <v>NDOLA</v>
          </cell>
          <cell r="K38" t="str">
            <v>No</v>
          </cell>
          <cell r="L38" t="str">
            <v>Yes</v>
          </cell>
          <cell r="M38" t="str">
            <v>No</v>
          </cell>
          <cell r="N38" t="str">
            <v>Suburban</v>
          </cell>
          <cell r="O38" t="str">
            <v>2G 3G</v>
          </cell>
          <cell r="P38" t="str">
            <v>P4</v>
          </cell>
          <cell r="Q38" t="str">
            <v>BTS</v>
          </cell>
          <cell r="R38" t="str">
            <v>BTS</v>
          </cell>
          <cell r="S38" t="str">
            <v>On Air</v>
          </cell>
          <cell r="T38" t="str">
            <v>Grid-Gen</v>
          </cell>
          <cell r="U38" t="str">
            <v>Green Field</v>
          </cell>
          <cell r="V38">
            <v>36</v>
          </cell>
          <cell r="W38" t="str">
            <v>Outdoor</v>
          </cell>
          <cell r="X38" t="str">
            <v>Elvis Mumba</v>
          </cell>
          <cell r="Y38" t="str">
            <v>SBC</v>
          </cell>
          <cell r="Z38" t="str">
            <v>SBC</v>
          </cell>
          <cell r="AA38" t="str">
            <v>MTN</v>
          </cell>
          <cell r="AB38" t="str">
            <v>Mwenya Banda</v>
          </cell>
          <cell r="AC38" t="str">
            <v>GNM</v>
          </cell>
          <cell r="AD38" t="str">
            <v>GNM</v>
          </cell>
          <cell r="AE38" t="str">
            <v>Lamasat</v>
          </cell>
          <cell r="AF38" t="str">
            <v>Lamasat</v>
          </cell>
          <cell r="AG38">
            <v>15</v>
          </cell>
          <cell r="AH38" t="str">
            <v>perkins</v>
          </cell>
          <cell r="AI38">
            <v>0</v>
          </cell>
          <cell r="AJ38" t="str">
            <v>Leroy Sommer</v>
          </cell>
          <cell r="AK38">
            <v>0</v>
          </cell>
          <cell r="AL38">
            <v>600</v>
          </cell>
          <cell r="AM38" t="str">
            <v>Power cube</v>
          </cell>
          <cell r="AN38" t="str">
            <v>ICC330-HA1-C10</v>
          </cell>
          <cell r="AO38">
            <v>750</v>
          </cell>
          <cell r="AP38" t="str">
            <v>Lithium</v>
          </cell>
          <cell r="AQ38">
            <v>300</v>
          </cell>
          <cell r="AR38">
            <v>48</v>
          </cell>
          <cell r="AS38">
            <v>100</v>
          </cell>
          <cell r="AT38">
            <v>3</v>
          </cell>
          <cell r="AU38" t="str">
            <v>N/A</v>
          </cell>
          <cell r="AV38" t="str">
            <v>N/A</v>
          </cell>
          <cell r="AW38" t="str">
            <v>N/A</v>
          </cell>
          <cell r="AX38" t="str">
            <v>n/a</v>
          </cell>
          <cell r="AY38" t="str">
            <v>N/A</v>
          </cell>
          <cell r="AZ38">
            <v>47.8</v>
          </cell>
          <cell r="BA38">
            <v>0</v>
          </cell>
          <cell r="BB38">
            <v>2</v>
          </cell>
          <cell r="BC38" t="str">
            <v>MTNAirtel</v>
          </cell>
          <cell r="BD38" t="str">
            <v>T3350</v>
          </cell>
          <cell r="BE38" t="str">
            <v>ZM0431</v>
          </cell>
          <cell r="BF38" t="str">
            <v>yes</v>
          </cell>
        </row>
        <row r="39">
          <cell r="C39" t="str">
            <v>IHS_CBT_041M</v>
          </cell>
          <cell r="D39" t="str">
            <v>Kaniki</v>
          </cell>
          <cell r="E39">
            <v>28.54153</v>
          </cell>
          <cell r="F39">
            <v>-12.8763</v>
          </cell>
          <cell r="G39" t="str">
            <v>Copperbelt </v>
          </cell>
          <cell r="H39">
            <v>2</v>
          </cell>
          <cell r="I39" t="str">
            <v>COPPERBELT</v>
          </cell>
          <cell r="J39" t="str">
            <v>NDOLA</v>
          </cell>
          <cell r="K39" t="str">
            <v>No</v>
          </cell>
          <cell r="L39" t="str">
            <v>No</v>
          </cell>
          <cell r="M39" t="str">
            <v>No</v>
          </cell>
          <cell r="N39" t="str">
            <v>Rural</v>
          </cell>
          <cell r="O39" t="str">
            <v>2G 3G</v>
          </cell>
          <cell r="P39" t="str">
            <v>P4</v>
          </cell>
          <cell r="Q39" t="str">
            <v>HUB</v>
          </cell>
          <cell r="R39" t="str">
            <v>HUB</v>
          </cell>
          <cell r="S39" t="str">
            <v>On Air</v>
          </cell>
          <cell r="T39" t="str">
            <v>Grid-Gen</v>
          </cell>
          <cell r="U39" t="str">
            <v>Green Field</v>
          </cell>
          <cell r="V39">
            <v>80</v>
          </cell>
          <cell r="W39" t="str">
            <v>Indoor </v>
          </cell>
          <cell r="X39" t="str">
            <v>Elvis Mumba</v>
          </cell>
          <cell r="Y39" t="str">
            <v>SBC</v>
          </cell>
          <cell r="Z39" t="str">
            <v>SBC</v>
          </cell>
          <cell r="AA39" t="str">
            <v>MTN</v>
          </cell>
          <cell r="AB39" t="str">
            <v>Mwenya Banda</v>
          </cell>
          <cell r="AC39" t="str">
            <v>GNM</v>
          </cell>
          <cell r="AD39" t="str">
            <v>GNM</v>
          </cell>
          <cell r="AE39" t="str">
            <v>GL Yanmar</v>
          </cell>
          <cell r="AF39" t="str">
            <v>GL Yanmar</v>
          </cell>
          <cell r="AG39">
            <v>16</v>
          </cell>
          <cell r="AH39" t="str">
            <v>Yanmar</v>
          </cell>
          <cell r="AI39" t="str">
            <v>4TNE</v>
          </cell>
          <cell r="AJ39" t="str">
            <v>Mecc Alte</v>
          </cell>
          <cell r="AK39">
            <v>0</v>
          </cell>
          <cell r="AL39">
            <v>600</v>
          </cell>
          <cell r="AM39" t="str">
            <v>Delta</v>
          </cell>
          <cell r="AN39" t="str">
            <v>DPS 2400B-48-5</v>
          </cell>
          <cell r="AO39">
            <v>250</v>
          </cell>
          <cell r="AP39" t="str">
            <v>C&amp;D True </v>
          </cell>
          <cell r="AQ39">
            <v>1056</v>
          </cell>
          <cell r="AR39">
            <v>12</v>
          </cell>
          <cell r="AS39">
            <v>176</v>
          </cell>
          <cell r="AT39">
            <v>48</v>
          </cell>
          <cell r="AU39" t="str">
            <v>LG</v>
          </cell>
          <cell r="AV39" t="str">
            <v>LG</v>
          </cell>
          <cell r="AW39">
            <v>18000</v>
          </cell>
          <cell r="AX39">
            <v>18000</v>
          </cell>
          <cell r="AY39">
            <v>2</v>
          </cell>
          <cell r="AZ39">
            <v>42</v>
          </cell>
          <cell r="BA39">
            <v>0</v>
          </cell>
          <cell r="BB39">
            <v>1</v>
          </cell>
          <cell r="BC39" t="str">
            <v>MTN</v>
          </cell>
          <cell r="BD39" t="str">
            <v>T3200</v>
          </cell>
          <cell r="BE39">
            <v>0</v>
          </cell>
          <cell r="BF39">
            <v>0</v>
          </cell>
        </row>
        <row r="40">
          <cell r="C40" t="str">
            <v>IHS_CBT_042M</v>
          </cell>
          <cell r="D40" t="str">
            <v>Golden Lay</v>
          </cell>
          <cell r="E40">
            <v>28.45519</v>
          </cell>
          <cell r="F40">
            <v>-13.0077</v>
          </cell>
          <cell r="G40" t="str">
            <v>Copperbelt </v>
          </cell>
          <cell r="H40">
            <v>1.8</v>
          </cell>
          <cell r="I40" t="str">
            <v>COPPERBELT</v>
          </cell>
          <cell r="J40" t="str">
            <v>LUANSHYA</v>
          </cell>
          <cell r="K40" t="str">
            <v>No</v>
          </cell>
          <cell r="L40" t="str">
            <v>No</v>
          </cell>
          <cell r="M40" t="str">
            <v>No</v>
          </cell>
          <cell r="N40" t="str">
            <v>Rural</v>
          </cell>
          <cell r="O40" t="str">
            <v>2G 3G</v>
          </cell>
          <cell r="P40" t="str">
            <v>P4</v>
          </cell>
          <cell r="Q40" t="str">
            <v>BTS</v>
          </cell>
          <cell r="R40" t="str">
            <v>BTS</v>
          </cell>
          <cell r="S40" t="str">
            <v>On Air</v>
          </cell>
          <cell r="T40" t="str">
            <v>Grid-Gen</v>
          </cell>
          <cell r="U40" t="str">
            <v>Green Field</v>
          </cell>
          <cell r="V40">
            <v>60</v>
          </cell>
          <cell r="W40" t="str">
            <v>Outdoor</v>
          </cell>
          <cell r="X40" t="str">
            <v>Neddy Chiwasa</v>
          </cell>
          <cell r="Y40" t="str">
            <v>SBC</v>
          </cell>
          <cell r="Z40" t="str">
            <v>SBC</v>
          </cell>
          <cell r="AA40" t="str">
            <v>MTN</v>
          </cell>
          <cell r="AB40" t="str">
            <v>Mwenya Banda</v>
          </cell>
          <cell r="AC40" t="str">
            <v>GNM</v>
          </cell>
          <cell r="AD40" t="str">
            <v>GNM</v>
          </cell>
          <cell r="AE40" t="str">
            <v>MPI</v>
          </cell>
          <cell r="AF40" t="str">
            <v>MPI</v>
          </cell>
          <cell r="AG40">
            <v>15</v>
          </cell>
          <cell r="AH40" t="str">
            <v>perkins</v>
          </cell>
          <cell r="AI40">
            <v>0</v>
          </cell>
          <cell r="AJ40" t="str">
            <v>Leroy Sommer</v>
          </cell>
          <cell r="AK40">
            <v>0</v>
          </cell>
          <cell r="AL40">
            <v>600</v>
          </cell>
          <cell r="AM40" t="str">
            <v>Delta</v>
          </cell>
          <cell r="AN40" t="str">
            <v>DPS 2400B-48-5</v>
          </cell>
          <cell r="AO40">
            <v>250</v>
          </cell>
          <cell r="AP40" t="str">
            <v>C&amp;D True </v>
          </cell>
          <cell r="AQ40">
            <v>1056</v>
          </cell>
          <cell r="AR40">
            <v>12</v>
          </cell>
          <cell r="AS40">
            <v>176</v>
          </cell>
          <cell r="AT40">
            <v>24</v>
          </cell>
          <cell r="AU40" t="str">
            <v>N/A</v>
          </cell>
          <cell r="AV40" t="str">
            <v>N/A</v>
          </cell>
          <cell r="AW40" t="str">
            <v>N/A</v>
          </cell>
          <cell r="AX40" t="str">
            <v>n/a</v>
          </cell>
          <cell r="AY40" t="str">
            <v>N/A</v>
          </cell>
          <cell r="AZ40">
            <v>37</v>
          </cell>
          <cell r="BA40">
            <v>0</v>
          </cell>
          <cell r="BB40">
            <v>2</v>
          </cell>
          <cell r="BC40" t="str">
            <v>MTNGoldenLay</v>
          </cell>
          <cell r="BD40" t="str">
            <v>T3360</v>
          </cell>
          <cell r="BE40">
            <v>0</v>
          </cell>
          <cell r="BF40" t="str">
            <v>yes</v>
          </cell>
        </row>
        <row r="41">
          <cell r="C41" t="str">
            <v>IHS_CBT_043M</v>
          </cell>
          <cell r="D41" t="str">
            <v>Fisenge</v>
          </cell>
          <cell r="E41">
            <v>28.46321667</v>
          </cell>
          <cell r="F41">
            <v>-13.04611667</v>
          </cell>
          <cell r="G41" t="str">
            <v>Copperbelt </v>
          </cell>
          <cell r="H41">
            <v>2</v>
          </cell>
          <cell r="I41" t="str">
            <v>COPPERBELT</v>
          </cell>
          <cell r="J41" t="str">
            <v>LUANSHYA</v>
          </cell>
          <cell r="K41" t="str">
            <v>No</v>
          </cell>
          <cell r="L41" t="str">
            <v>No</v>
          </cell>
          <cell r="M41" t="str">
            <v>No</v>
          </cell>
          <cell r="N41" t="str">
            <v>Rural</v>
          </cell>
          <cell r="O41" t="str">
            <v>2G 3G</v>
          </cell>
          <cell r="P41" t="str">
            <v>P3</v>
          </cell>
          <cell r="Q41" t="str">
            <v>BTS</v>
          </cell>
          <cell r="R41" t="str">
            <v>BTS</v>
          </cell>
          <cell r="S41" t="str">
            <v>On Air</v>
          </cell>
          <cell r="T41" t="str">
            <v>Grid-Gen</v>
          </cell>
          <cell r="U41" t="str">
            <v>Green Field</v>
          </cell>
          <cell r="V41">
            <v>70</v>
          </cell>
          <cell r="W41" t="str">
            <v>Indoor </v>
          </cell>
          <cell r="X41" t="str">
            <v>Neddy Chiwasa</v>
          </cell>
          <cell r="Y41" t="str">
            <v>SBC</v>
          </cell>
          <cell r="Z41" t="str">
            <v>SBC</v>
          </cell>
          <cell r="AA41" t="str">
            <v>MTN</v>
          </cell>
          <cell r="AB41" t="str">
            <v>Mwenya Banda</v>
          </cell>
          <cell r="AC41" t="str">
            <v>GNM</v>
          </cell>
          <cell r="AD41" t="str">
            <v>GNM</v>
          </cell>
          <cell r="AE41" t="str">
            <v>Gen Logic</v>
          </cell>
          <cell r="AF41" t="str">
            <v>Gen Logic</v>
          </cell>
          <cell r="AG41">
            <v>16</v>
          </cell>
          <cell r="AH41" t="str">
            <v>perkins</v>
          </cell>
          <cell r="AI41">
            <v>0</v>
          </cell>
          <cell r="AJ41" t="str">
            <v>Leroy Sommer</v>
          </cell>
          <cell r="AK41">
            <v>0</v>
          </cell>
          <cell r="AL41">
            <v>600</v>
          </cell>
          <cell r="AM41" t="str">
            <v>Delta</v>
          </cell>
          <cell r="AN41" t="str">
            <v>DPS 2400B-48-5</v>
          </cell>
          <cell r="AO41">
            <v>250</v>
          </cell>
          <cell r="AP41" t="str">
            <v>NARADA</v>
          </cell>
          <cell r="AQ41">
            <v>600</v>
          </cell>
          <cell r="AR41">
            <v>2</v>
          </cell>
          <cell r="AS41">
            <v>600</v>
          </cell>
          <cell r="AT41">
            <v>24</v>
          </cell>
          <cell r="AU41" t="str">
            <v>LG </v>
          </cell>
          <cell r="AV41" t="str">
            <v>LG </v>
          </cell>
          <cell r="AW41">
            <v>18000</v>
          </cell>
          <cell r="AX41">
            <v>18000</v>
          </cell>
          <cell r="AY41">
            <v>2</v>
          </cell>
          <cell r="AZ41">
            <v>36</v>
          </cell>
          <cell r="BA41">
            <v>0</v>
          </cell>
          <cell r="BB41">
            <v>1</v>
          </cell>
          <cell r="BC41" t="str">
            <v>MTN</v>
          </cell>
          <cell r="BD41" t="str">
            <v>T3031</v>
          </cell>
          <cell r="BE41">
            <v>0</v>
          </cell>
          <cell r="BF41" t="str">
            <v>yes</v>
          </cell>
        </row>
        <row r="42">
          <cell r="C42" t="str">
            <v>IHS_CBT_044M</v>
          </cell>
          <cell r="D42" t="str">
            <v>Kafubu Block</v>
          </cell>
          <cell r="E42">
            <v>28.53065</v>
          </cell>
          <cell r="F42">
            <v>-13.154</v>
          </cell>
          <cell r="G42" t="str">
            <v>Copperbelt </v>
          </cell>
          <cell r="H42">
            <v>2</v>
          </cell>
          <cell r="I42" t="str">
            <v>COPPERBELT</v>
          </cell>
          <cell r="J42" t="str">
            <v>LUANSHYA</v>
          </cell>
          <cell r="K42" t="str">
            <v>No</v>
          </cell>
          <cell r="L42" t="str">
            <v>No</v>
          </cell>
          <cell r="M42" t="str">
            <v>No</v>
          </cell>
          <cell r="N42" t="str">
            <v>Rural</v>
          </cell>
          <cell r="O42" t="str">
            <v>2G</v>
          </cell>
          <cell r="P42" t="str">
            <v>P4</v>
          </cell>
          <cell r="Q42" t="str">
            <v>BTS</v>
          </cell>
          <cell r="R42" t="str">
            <v>BTS</v>
          </cell>
          <cell r="S42" t="str">
            <v>On Air</v>
          </cell>
          <cell r="T42" t="str">
            <v>Grid-Gen</v>
          </cell>
          <cell r="U42" t="str">
            <v>Green Field</v>
          </cell>
          <cell r="V42">
            <v>54</v>
          </cell>
          <cell r="W42" t="str">
            <v>Indoor </v>
          </cell>
          <cell r="X42" t="str">
            <v>Neddy Chiwasa</v>
          </cell>
          <cell r="Y42" t="str">
            <v>SBC</v>
          </cell>
          <cell r="Z42" t="str">
            <v>SBC</v>
          </cell>
          <cell r="AA42" t="str">
            <v>MTN</v>
          </cell>
          <cell r="AB42" t="str">
            <v>Mwenya Banda</v>
          </cell>
          <cell r="AC42" t="str">
            <v>GNM</v>
          </cell>
          <cell r="AD42" t="str">
            <v>GNM</v>
          </cell>
          <cell r="AE42" t="str">
            <v>Yanmar</v>
          </cell>
          <cell r="AF42" t="str">
            <v>Yanmar</v>
          </cell>
          <cell r="AG42">
            <v>16</v>
          </cell>
          <cell r="AH42" t="str">
            <v>Yanmar</v>
          </cell>
          <cell r="AI42" t="str">
            <v>4TNE</v>
          </cell>
          <cell r="AJ42" t="str">
            <v>Mecc Alte</v>
          </cell>
          <cell r="AK42">
            <v>0</v>
          </cell>
          <cell r="AL42">
            <v>600</v>
          </cell>
          <cell r="AM42" t="str">
            <v>Delta</v>
          </cell>
          <cell r="AN42" t="str">
            <v>DPS 2400B-48-5</v>
          </cell>
          <cell r="AO42">
            <v>250</v>
          </cell>
          <cell r="AP42" t="str">
            <v>NARADA</v>
          </cell>
          <cell r="AQ42">
            <v>600</v>
          </cell>
          <cell r="AR42">
            <v>2</v>
          </cell>
          <cell r="AS42">
            <v>600</v>
          </cell>
          <cell r="AT42">
            <v>24</v>
          </cell>
          <cell r="AU42" t="str">
            <v>LG</v>
          </cell>
          <cell r="AV42" t="str">
            <v>LG</v>
          </cell>
          <cell r="AW42">
            <v>18000</v>
          </cell>
          <cell r="AX42">
            <v>18000</v>
          </cell>
          <cell r="AY42">
            <v>2</v>
          </cell>
          <cell r="AZ42">
            <v>40</v>
          </cell>
          <cell r="BA42">
            <v>0</v>
          </cell>
          <cell r="BB42">
            <v>1</v>
          </cell>
          <cell r="BC42" t="str">
            <v>MTN</v>
          </cell>
          <cell r="BD42" t="str">
            <v>T3189</v>
          </cell>
          <cell r="BE42">
            <v>0</v>
          </cell>
          <cell r="BF42" t="str">
            <v>yes</v>
          </cell>
        </row>
        <row r="43">
          <cell r="C43" t="str">
            <v>IHS_CBT_045M</v>
          </cell>
          <cell r="D43" t="str">
            <v>Tuckugan</v>
          </cell>
          <cell r="E43">
            <v>28.779</v>
          </cell>
          <cell r="F43">
            <v>-13.11462</v>
          </cell>
          <cell r="G43" t="str">
            <v>Copperbelt </v>
          </cell>
          <cell r="H43">
            <v>2</v>
          </cell>
          <cell r="I43" t="str">
            <v>COPPERBELT</v>
          </cell>
          <cell r="J43" t="str">
            <v>NDOLA</v>
          </cell>
          <cell r="K43" t="str">
            <v>No</v>
          </cell>
          <cell r="L43" t="str">
            <v>No</v>
          </cell>
          <cell r="M43" t="str">
            <v>No</v>
          </cell>
          <cell r="N43" t="str">
            <v>Rural</v>
          </cell>
          <cell r="O43" t="str">
            <v>2G 3G</v>
          </cell>
          <cell r="P43" t="str">
            <v>P4</v>
          </cell>
          <cell r="Q43" t="str">
            <v>BTS</v>
          </cell>
          <cell r="R43" t="str">
            <v>BTS</v>
          </cell>
          <cell r="S43" t="str">
            <v>On Air</v>
          </cell>
          <cell r="T43" t="str">
            <v>Grid-Gen</v>
          </cell>
          <cell r="U43" t="str">
            <v>Green Field</v>
          </cell>
          <cell r="V43">
            <v>42</v>
          </cell>
          <cell r="W43" t="str">
            <v>Indoor </v>
          </cell>
          <cell r="X43" t="str">
            <v>Elvis Mumba</v>
          </cell>
          <cell r="Y43" t="str">
            <v>SBC</v>
          </cell>
          <cell r="Z43" t="str">
            <v>SBC</v>
          </cell>
          <cell r="AA43" t="str">
            <v>MTN</v>
          </cell>
          <cell r="AB43" t="str">
            <v>Mwenya Banda</v>
          </cell>
          <cell r="AC43" t="str">
            <v>GNM</v>
          </cell>
          <cell r="AD43" t="str">
            <v>GNM</v>
          </cell>
          <cell r="AE43" t="str">
            <v>GL Yanmar</v>
          </cell>
          <cell r="AF43" t="str">
            <v>GL Yanmar</v>
          </cell>
          <cell r="AG43">
            <v>16</v>
          </cell>
          <cell r="AH43" t="str">
            <v>Yanmar</v>
          </cell>
          <cell r="AI43" t="str">
            <v>4TNE</v>
          </cell>
          <cell r="AJ43" t="str">
            <v>Mecc Alte</v>
          </cell>
          <cell r="AK43">
            <v>0</v>
          </cell>
          <cell r="AL43">
            <v>600</v>
          </cell>
          <cell r="AM43" t="str">
            <v>Delta</v>
          </cell>
          <cell r="AN43" t="str">
            <v>DPS 2400B-48-5</v>
          </cell>
          <cell r="AO43">
            <v>250</v>
          </cell>
          <cell r="AP43" t="str">
            <v>Amaron</v>
          </cell>
          <cell r="AQ43">
            <v>600</v>
          </cell>
          <cell r="AR43">
            <v>2</v>
          </cell>
          <cell r="AS43">
            <v>600</v>
          </cell>
          <cell r="AT43">
            <v>24</v>
          </cell>
          <cell r="AU43" t="str">
            <v> samsung</v>
          </cell>
          <cell r="AV43" t="str">
            <v> samsung</v>
          </cell>
          <cell r="AW43">
            <v>18000</v>
          </cell>
          <cell r="AX43">
            <v>18000</v>
          </cell>
          <cell r="AY43">
            <v>2</v>
          </cell>
          <cell r="AZ43">
            <v>37</v>
          </cell>
          <cell r="BA43">
            <v>0</v>
          </cell>
          <cell r="BB43">
            <v>1</v>
          </cell>
          <cell r="BC43" t="str">
            <v>MTN</v>
          </cell>
          <cell r="BD43" t="str">
            <v>T3210</v>
          </cell>
          <cell r="BE43">
            <v>0</v>
          </cell>
          <cell r="BF43" t="str">
            <v>yes</v>
          </cell>
        </row>
        <row r="44">
          <cell r="C44" t="str">
            <v>IHS_CBT_046M</v>
          </cell>
          <cell r="D44" t="str">
            <v>Maposa</v>
          </cell>
          <cell r="E44">
            <v>28.40421667</v>
          </cell>
          <cell r="F44">
            <v>-12.97753333</v>
          </cell>
          <cell r="G44" t="str">
            <v>Copperbelt </v>
          </cell>
          <cell r="H44">
            <v>2</v>
          </cell>
          <cell r="I44" t="str">
            <v>COPPERBELT</v>
          </cell>
          <cell r="J44" t="str">
            <v>NDOLA</v>
          </cell>
          <cell r="K44" t="str">
            <v>No</v>
          </cell>
          <cell r="L44" t="str">
            <v>No</v>
          </cell>
          <cell r="M44" t="str">
            <v>No</v>
          </cell>
          <cell r="N44" t="str">
            <v>Rural</v>
          </cell>
          <cell r="O44" t="str">
            <v>2G 3G</v>
          </cell>
          <cell r="P44" t="str">
            <v>P4</v>
          </cell>
          <cell r="Q44" t="str">
            <v>BB</v>
          </cell>
          <cell r="R44" t="str">
            <v>HUB</v>
          </cell>
          <cell r="S44" t="str">
            <v>On Air</v>
          </cell>
          <cell r="T44" t="str">
            <v>Grid-Gen</v>
          </cell>
          <cell r="U44" t="str">
            <v>Green Field</v>
          </cell>
          <cell r="V44">
            <v>80</v>
          </cell>
          <cell r="W44" t="str">
            <v>Indoor </v>
          </cell>
          <cell r="X44" t="str">
            <v>Neddy Chiwasa</v>
          </cell>
          <cell r="Y44" t="str">
            <v>SBC</v>
          </cell>
          <cell r="Z44" t="str">
            <v>SBC</v>
          </cell>
          <cell r="AA44" t="str">
            <v>MTN</v>
          </cell>
          <cell r="AB44" t="str">
            <v>Mwenya Banda</v>
          </cell>
          <cell r="AC44" t="str">
            <v>GNM</v>
          </cell>
          <cell r="AD44" t="str">
            <v>GNM</v>
          </cell>
          <cell r="AE44" t="str">
            <v>Gen Logic </v>
          </cell>
          <cell r="AF44" t="str">
            <v>Gen Logic </v>
          </cell>
          <cell r="AG44">
            <v>16</v>
          </cell>
          <cell r="AH44" t="str">
            <v>Yanmar</v>
          </cell>
          <cell r="AI44">
            <v>0</v>
          </cell>
          <cell r="AJ44" t="str">
            <v>Mecc Alte</v>
          </cell>
          <cell r="AK44">
            <v>0</v>
          </cell>
          <cell r="AL44">
            <v>600</v>
          </cell>
          <cell r="AM44" t="str">
            <v>Delta</v>
          </cell>
          <cell r="AN44" t="str">
            <v>DPS 2400B-48-5</v>
          </cell>
          <cell r="AO44">
            <v>250</v>
          </cell>
          <cell r="AP44" t="str">
            <v>Agisson</v>
          </cell>
          <cell r="AQ44">
            <v>600</v>
          </cell>
          <cell r="AR44">
            <v>2</v>
          </cell>
          <cell r="AS44">
            <v>600</v>
          </cell>
          <cell r="AT44">
            <v>24</v>
          </cell>
          <cell r="AU44" t="str">
            <v>LG</v>
          </cell>
          <cell r="AV44" t="str">
            <v>LG</v>
          </cell>
          <cell r="AW44">
            <v>18000</v>
          </cell>
          <cell r="AX44">
            <v>18000</v>
          </cell>
          <cell r="AY44">
            <v>2</v>
          </cell>
          <cell r="AZ44">
            <v>61</v>
          </cell>
          <cell r="BA44">
            <v>0</v>
          </cell>
          <cell r="BB44">
            <v>1</v>
          </cell>
          <cell r="BC44" t="str">
            <v>MTN</v>
          </cell>
          <cell r="BD44" t="str">
            <v>T3042</v>
          </cell>
          <cell r="BE44">
            <v>0</v>
          </cell>
          <cell r="BF44" t="str">
            <v>yes</v>
          </cell>
        </row>
        <row r="45">
          <cell r="C45" t="str">
            <v>IHS_CBT_047M</v>
          </cell>
          <cell r="D45" t="str">
            <v>Kamirenda</v>
          </cell>
          <cell r="E45">
            <v>28.43649</v>
          </cell>
          <cell r="F45">
            <v>-13.12708</v>
          </cell>
          <cell r="G45" t="str">
            <v>Copperbelt </v>
          </cell>
          <cell r="H45">
            <v>2</v>
          </cell>
          <cell r="I45" t="str">
            <v>COPPERBELT</v>
          </cell>
          <cell r="J45" t="str">
            <v>LUANSHYA</v>
          </cell>
          <cell r="K45" t="str">
            <v>No</v>
          </cell>
          <cell r="L45" t="str">
            <v>No</v>
          </cell>
          <cell r="M45" t="str">
            <v>No</v>
          </cell>
          <cell r="N45" t="str">
            <v>Urban</v>
          </cell>
          <cell r="O45" t="str">
            <v>Gold</v>
          </cell>
          <cell r="P45" t="str">
            <v>P3</v>
          </cell>
          <cell r="Q45" t="str">
            <v>BTS</v>
          </cell>
          <cell r="R45" t="str">
            <v>BTS</v>
          </cell>
          <cell r="S45" t="str">
            <v>On Air</v>
          </cell>
          <cell r="T45" t="str">
            <v>Grid-Gen</v>
          </cell>
          <cell r="U45" t="str">
            <v>Green Field</v>
          </cell>
          <cell r="V45">
            <v>36</v>
          </cell>
          <cell r="W45" t="str">
            <v>Indoor </v>
          </cell>
          <cell r="X45" t="str">
            <v>Neddy Chiwasa</v>
          </cell>
          <cell r="Y45" t="str">
            <v>SBC</v>
          </cell>
          <cell r="Z45" t="str">
            <v>SBC</v>
          </cell>
          <cell r="AA45" t="str">
            <v>MTN</v>
          </cell>
          <cell r="AB45" t="str">
            <v>Mwenya Banda</v>
          </cell>
          <cell r="AC45" t="str">
            <v>GNM</v>
          </cell>
          <cell r="AD45" t="str">
            <v>GNM</v>
          </cell>
          <cell r="AE45" t="str">
            <v>Gen Logic </v>
          </cell>
          <cell r="AF45" t="str">
            <v>Gen Logic </v>
          </cell>
          <cell r="AG45">
            <v>16</v>
          </cell>
          <cell r="AH45" t="str">
            <v>Yanmar</v>
          </cell>
          <cell r="AI45">
            <v>0</v>
          </cell>
          <cell r="AJ45" t="str">
            <v>Leroy Sommer</v>
          </cell>
          <cell r="AK45">
            <v>0</v>
          </cell>
          <cell r="AL45">
            <v>600</v>
          </cell>
          <cell r="AM45" t="str">
            <v>Delta</v>
          </cell>
          <cell r="AN45" t="str">
            <v>DPS 2400B-48-5</v>
          </cell>
          <cell r="AO45">
            <v>250</v>
          </cell>
          <cell r="AP45" t="str">
            <v>Lithium</v>
          </cell>
          <cell r="AQ45">
            <v>300</v>
          </cell>
          <cell r="AR45">
            <v>48</v>
          </cell>
          <cell r="AS45">
            <v>100</v>
          </cell>
          <cell r="AT45">
            <v>3</v>
          </cell>
          <cell r="AU45" t="str">
            <v>LG</v>
          </cell>
          <cell r="AV45" t="str">
            <v>LG</v>
          </cell>
          <cell r="AW45">
            <v>18000</v>
          </cell>
          <cell r="AX45">
            <v>18000</v>
          </cell>
          <cell r="AY45">
            <v>2</v>
          </cell>
          <cell r="AZ45">
            <v>60</v>
          </cell>
          <cell r="BA45">
            <v>0</v>
          </cell>
          <cell r="BB45">
            <v>1</v>
          </cell>
          <cell r="BC45" t="str">
            <v>MTN</v>
          </cell>
          <cell r="BD45" t="str">
            <v>T3187</v>
          </cell>
          <cell r="BE45">
            <v>0</v>
          </cell>
          <cell r="BF45" t="str">
            <v>yes</v>
          </cell>
        </row>
        <row r="46">
          <cell r="C46" t="str">
            <v>IHS_CBT_048M</v>
          </cell>
          <cell r="D46" t="str">
            <v>Kamirenda Extension</v>
          </cell>
          <cell r="E46">
            <v>28.42629</v>
          </cell>
          <cell r="F46">
            <v>-13.1195</v>
          </cell>
          <cell r="G46" t="str">
            <v>Copperbelt </v>
          </cell>
          <cell r="H46">
            <v>2.5</v>
          </cell>
          <cell r="I46" t="str">
            <v>COPPERBELT</v>
          </cell>
          <cell r="J46" t="str">
            <v>LUANSHYA</v>
          </cell>
          <cell r="K46" t="str">
            <v>No</v>
          </cell>
          <cell r="L46" t="str">
            <v>No</v>
          </cell>
          <cell r="M46" t="str">
            <v>No</v>
          </cell>
          <cell r="N46" t="str">
            <v>Suburban</v>
          </cell>
          <cell r="O46" t="str">
            <v>Gold</v>
          </cell>
          <cell r="P46" t="str">
            <v>P3</v>
          </cell>
          <cell r="Q46" t="str">
            <v>BTS</v>
          </cell>
          <cell r="R46" t="str">
            <v>BTS</v>
          </cell>
          <cell r="S46" t="str">
            <v>On Air</v>
          </cell>
          <cell r="T46" t="str">
            <v>Grid-Gen</v>
          </cell>
          <cell r="U46" t="str">
            <v>Green Field</v>
          </cell>
          <cell r="V46">
            <v>40</v>
          </cell>
          <cell r="W46" t="str">
            <v>Outdoor</v>
          </cell>
          <cell r="X46" t="str">
            <v>Neddy Chiwasa</v>
          </cell>
          <cell r="Y46" t="str">
            <v>SBC</v>
          </cell>
          <cell r="Z46" t="str">
            <v>SBC</v>
          </cell>
          <cell r="AA46" t="str">
            <v>MTN</v>
          </cell>
          <cell r="AB46" t="str">
            <v>Mwenya Banda</v>
          </cell>
          <cell r="AC46" t="str">
            <v>GNM</v>
          </cell>
          <cell r="AD46" t="str">
            <v>GNM</v>
          </cell>
          <cell r="AE46" t="str">
            <v>Vitalgen</v>
          </cell>
          <cell r="AF46" t="str">
            <v>Vitalgen</v>
          </cell>
          <cell r="AG46">
            <v>20</v>
          </cell>
          <cell r="AH46" t="str">
            <v>perkins</v>
          </cell>
          <cell r="AI46">
            <v>0</v>
          </cell>
          <cell r="AJ46" t="str">
            <v>Mecc Alte</v>
          </cell>
          <cell r="AK46">
            <v>0</v>
          </cell>
          <cell r="AL46">
            <v>1000</v>
          </cell>
          <cell r="AM46" t="str">
            <v>Power cube</v>
          </cell>
          <cell r="AN46" t="str">
            <v>ICC330-H1-C1</v>
          </cell>
          <cell r="AO46">
            <v>400</v>
          </cell>
          <cell r="AP46" t="str">
            <v>Lithium</v>
          </cell>
          <cell r="AQ46">
            <v>400</v>
          </cell>
          <cell r="AR46">
            <v>48</v>
          </cell>
          <cell r="AS46">
            <v>100</v>
          </cell>
          <cell r="AT46">
            <v>4</v>
          </cell>
          <cell r="AU46" t="str">
            <v>N/A</v>
          </cell>
          <cell r="AV46" t="str">
            <v>N/A</v>
          </cell>
          <cell r="AW46" t="str">
            <v>N/A</v>
          </cell>
          <cell r="AX46">
            <v>0</v>
          </cell>
          <cell r="AY46" t="str">
            <v>N/A</v>
          </cell>
          <cell r="AZ46">
            <v>59</v>
          </cell>
          <cell r="BA46">
            <v>0</v>
          </cell>
          <cell r="BB46">
            <v>2</v>
          </cell>
          <cell r="BC46" t="str">
            <v>MTNAirtel</v>
          </cell>
          <cell r="BD46" t="str">
            <v>T3238</v>
          </cell>
          <cell r="BE46" t="str">
            <v>ZM6864</v>
          </cell>
          <cell r="BF46">
            <v>0</v>
          </cell>
        </row>
        <row r="47">
          <cell r="C47" t="str">
            <v>IHS_CBT_049M</v>
          </cell>
          <cell r="D47" t="str">
            <v>Mikomfwa East</v>
          </cell>
          <cell r="E47">
            <v>28.44164</v>
          </cell>
          <cell r="F47">
            <v>-13.15035</v>
          </cell>
          <cell r="G47" t="str">
            <v>Copperbelt </v>
          </cell>
          <cell r="H47">
            <v>2</v>
          </cell>
          <cell r="I47" t="str">
            <v>COPPERBELT</v>
          </cell>
          <cell r="J47" t="str">
            <v>LUANSHYA</v>
          </cell>
          <cell r="K47" t="str">
            <v>No</v>
          </cell>
          <cell r="L47" t="str">
            <v>No</v>
          </cell>
          <cell r="M47" t="str">
            <v>No</v>
          </cell>
          <cell r="N47" t="str">
            <v>Suburban</v>
          </cell>
          <cell r="O47" t="str">
            <v>2G 3G</v>
          </cell>
          <cell r="P47" t="str">
            <v>P4</v>
          </cell>
          <cell r="Q47" t="str">
            <v>BTS</v>
          </cell>
          <cell r="R47" t="str">
            <v>BTS</v>
          </cell>
          <cell r="S47" t="str">
            <v>On Air</v>
          </cell>
          <cell r="T47" t="str">
            <v>Grid-Gen</v>
          </cell>
          <cell r="U47" t="str">
            <v>Green Field</v>
          </cell>
          <cell r="V47">
            <v>60</v>
          </cell>
          <cell r="W47" t="str">
            <v>Outdoor</v>
          </cell>
          <cell r="X47" t="str">
            <v>Neddy Chiwasa</v>
          </cell>
          <cell r="Y47" t="str">
            <v>SBC</v>
          </cell>
          <cell r="Z47" t="str">
            <v>SBC</v>
          </cell>
          <cell r="AA47" t="str">
            <v>MTN</v>
          </cell>
          <cell r="AB47" t="str">
            <v>Mwenya Banda</v>
          </cell>
          <cell r="AC47" t="str">
            <v>GNM</v>
          </cell>
          <cell r="AD47" t="str">
            <v>GNM</v>
          </cell>
          <cell r="AE47" t="str">
            <v>Gen Logic </v>
          </cell>
          <cell r="AF47" t="str">
            <v>Gen Logic </v>
          </cell>
          <cell r="AG47">
            <v>16</v>
          </cell>
          <cell r="AH47" t="str">
            <v>Yanmar</v>
          </cell>
          <cell r="AI47">
            <v>0</v>
          </cell>
          <cell r="AJ47" t="str">
            <v>Mecc Alte</v>
          </cell>
          <cell r="AK47">
            <v>0</v>
          </cell>
          <cell r="AL47">
            <v>600</v>
          </cell>
          <cell r="AM47" t="str">
            <v>Delta</v>
          </cell>
          <cell r="AN47" t="str">
            <v>DPS 2400B-48-5</v>
          </cell>
          <cell r="AO47">
            <v>250</v>
          </cell>
          <cell r="AP47" t="str">
            <v>NARADA</v>
          </cell>
          <cell r="AQ47">
            <v>600</v>
          </cell>
          <cell r="AR47">
            <v>2</v>
          </cell>
          <cell r="AS47">
            <v>600</v>
          </cell>
          <cell r="AT47">
            <v>24</v>
          </cell>
          <cell r="AU47" t="str">
            <v>N/A</v>
          </cell>
          <cell r="AV47" t="str">
            <v>N/A</v>
          </cell>
          <cell r="AW47" t="str">
            <v>N/A</v>
          </cell>
          <cell r="AX47" t="str">
            <v>n/a</v>
          </cell>
          <cell r="AY47" t="str">
            <v>N/A</v>
          </cell>
          <cell r="AZ47">
            <v>70.5</v>
          </cell>
          <cell r="BA47">
            <v>0</v>
          </cell>
          <cell r="BB47">
            <v>2</v>
          </cell>
          <cell r="BC47" t="str">
            <v>MTNAirtel</v>
          </cell>
          <cell r="BD47" t="str">
            <v>T3321</v>
          </cell>
          <cell r="BE47" t="str">
            <v>ZM6781</v>
          </cell>
          <cell r="BF47">
            <v>0</v>
          </cell>
        </row>
        <row r="48">
          <cell r="C48" t="str">
            <v>IHS_CBT_050M</v>
          </cell>
          <cell r="D48" t="str">
            <v>Luanshya Town Center</v>
          </cell>
          <cell r="E48">
            <v>28.41684</v>
          </cell>
          <cell r="F48">
            <v>-13.12862</v>
          </cell>
          <cell r="G48" t="str">
            <v>Copperbelt </v>
          </cell>
          <cell r="H48">
            <v>2.5</v>
          </cell>
          <cell r="I48" t="str">
            <v>COPPERBELT</v>
          </cell>
          <cell r="J48" t="str">
            <v>LUANSHYA</v>
          </cell>
          <cell r="K48" t="str">
            <v>Yes</v>
          </cell>
          <cell r="L48" t="str">
            <v>No</v>
          </cell>
          <cell r="M48" t="str">
            <v>No</v>
          </cell>
          <cell r="N48" t="str">
            <v>Urban</v>
          </cell>
          <cell r="O48" t="str">
            <v>2G 3G</v>
          </cell>
          <cell r="P48" t="str">
            <v>P3</v>
          </cell>
          <cell r="Q48" t="str">
            <v>BTS</v>
          </cell>
          <cell r="R48" t="str">
            <v>BTS</v>
          </cell>
          <cell r="S48" t="str">
            <v>On Air</v>
          </cell>
          <cell r="T48" t="str">
            <v>Grid-Gen</v>
          </cell>
          <cell r="U48" t="str">
            <v>Green Field</v>
          </cell>
          <cell r="V48">
            <v>36</v>
          </cell>
          <cell r="W48" t="str">
            <v>Outdoor</v>
          </cell>
          <cell r="X48" t="str">
            <v>Neddy Chiwasa</v>
          </cell>
          <cell r="Y48" t="str">
            <v>SBC</v>
          </cell>
          <cell r="Z48" t="str">
            <v>SBC</v>
          </cell>
          <cell r="AA48" t="str">
            <v>MTN</v>
          </cell>
          <cell r="AB48" t="str">
            <v>Mwenya Banda</v>
          </cell>
          <cell r="AC48" t="str">
            <v>GNM</v>
          </cell>
          <cell r="AD48" t="str">
            <v>GNM</v>
          </cell>
          <cell r="AE48" t="str">
            <v>Gen Logic </v>
          </cell>
          <cell r="AF48" t="str">
            <v>Gen Logic </v>
          </cell>
          <cell r="AG48">
            <v>20</v>
          </cell>
          <cell r="AH48" t="str">
            <v>perkins</v>
          </cell>
          <cell r="AI48">
            <v>0</v>
          </cell>
          <cell r="AJ48" t="str">
            <v>Leroy Sommer</v>
          </cell>
          <cell r="AK48">
            <v>0</v>
          </cell>
          <cell r="AL48">
            <v>1000</v>
          </cell>
          <cell r="AM48" t="str">
            <v>Delta</v>
          </cell>
          <cell r="AN48" t="str">
            <v>DPS 2400B-48-5</v>
          </cell>
          <cell r="AO48">
            <v>250</v>
          </cell>
          <cell r="AP48" t="str">
            <v>Lithium</v>
          </cell>
          <cell r="AQ48">
            <v>300</v>
          </cell>
          <cell r="AR48">
            <v>48</v>
          </cell>
          <cell r="AS48">
            <v>100</v>
          </cell>
          <cell r="AT48">
            <v>3</v>
          </cell>
          <cell r="AU48" t="str">
            <v>N/A</v>
          </cell>
          <cell r="AV48" t="str">
            <v>N/A</v>
          </cell>
          <cell r="AW48" t="str">
            <v>N/A</v>
          </cell>
          <cell r="AX48" t="str">
            <v>n/a</v>
          </cell>
          <cell r="AY48" t="str">
            <v>N/A</v>
          </cell>
          <cell r="AZ48">
            <v>67</v>
          </cell>
          <cell r="BA48">
            <v>0</v>
          </cell>
          <cell r="BB48">
            <v>4</v>
          </cell>
          <cell r="BC48" t="str">
            <v>MTNAirtelINQLiquid Telecom</v>
          </cell>
          <cell r="BD48" t="str">
            <v>T3402</v>
          </cell>
          <cell r="BE48" t="str">
            <v>ZM6815</v>
          </cell>
          <cell r="BF48" t="str">
            <v>yes</v>
          </cell>
        </row>
        <row r="49">
          <cell r="C49" t="str">
            <v>IHS_CBT_051M</v>
          </cell>
          <cell r="D49" t="str">
            <v>Luanshya</v>
          </cell>
          <cell r="E49">
            <v>28.4217</v>
          </cell>
          <cell r="F49">
            <v>-13.1352</v>
          </cell>
          <cell r="G49" t="str">
            <v>Copperbelt </v>
          </cell>
          <cell r="H49">
            <v>4.5</v>
          </cell>
          <cell r="I49" t="str">
            <v>COPPERBELT</v>
          </cell>
          <cell r="J49" t="str">
            <v>LUANSHYA</v>
          </cell>
          <cell r="K49" t="str">
            <v>No</v>
          </cell>
          <cell r="L49" t="str">
            <v>Yes</v>
          </cell>
          <cell r="M49" t="str">
            <v>No</v>
          </cell>
          <cell r="N49" t="str">
            <v>Urban</v>
          </cell>
          <cell r="O49" t="str">
            <v>2G 3G 4G</v>
          </cell>
          <cell r="P49" t="str">
            <v>P2</v>
          </cell>
          <cell r="Q49" t="str">
            <v>HUB</v>
          </cell>
          <cell r="R49" t="str">
            <v>HUB</v>
          </cell>
          <cell r="S49" t="str">
            <v>On Air</v>
          </cell>
          <cell r="T49" t="str">
            <v>Grid-Gen</v>
          </cell>
          <cell r="U49" t="str">
            <v>Green Field</v>
          </cell>
          <cell r="V49">
            <v>50</v>
          </cell>
          <cell r="W49" t="str">
            <v>Indoor </v>
          </cell>
          <cell r="X49" t="str">
            <v>Neddy Chiwasa</v>
          </cell>
          <cell r="Y49" t="str">
            <v>SBC</v>
          </cell>
          <cell r="Z49" t="str">
            <v>SBC</v>
          </cell>
          <cell r="AA49" t="str">
            <v>MTN</v>
          </cell>
          <cell r="AB49" t="str">
            <v>Mwenya Banda</v>
          </cell>
          <cell r="AC49" t="str">
            <v>GNM</v>
          </cell>
          <cell r="AD49" t="str">
            <v>GNM</v>
          </cell>
          <cell r="AE49" t="str">
            <v>Gen Logic</v>
          </cell>
          <cell r="AF49" t="str">
            <v>Gen Logic</v>
          </cell>
          <cell r="AG49">
            <v>30</v>
          </cell>
          <cell r="AH49" t="str">
            <v>perkins</v>
          </cell>
          <cell r="AI49">
            <v>0</v>
          </cell>
          <cell r="AJ49" t="str">
            <v>Leroy Sommer</v>
          </cell>
          <cell r="AK49">
            <v>0</v>
          </cell>
          <cell r="AL49">
            <v>1000</v>
          </cell>
          <cell r="AM49" t="str">
            <v>Power cube</v>
          </cell>
          <cell r="AN49" t="str">
            <v>ICC330-H1-C1</v>
          </cell>
          <cell r="AO49">
            <v>400</v>
          </cell>
          <cell r="AP49" t="str">
            <v>Lithium</v>
          </cell>
          <cell r="AQ49">
            <v>600</v>
          </cell>
          <cell r="AR49">
            <v>48</v>
          </cell>
          <cell r="AS49">
            <v>100</v>
          </cell>
          <cell r="AT49">
            <v>6</v>
          </cell>
          <cell r="AU49" t="str">
            <v>LG</v>
          </cell>
          <cell r="AV49" t="str">
            <v>LG</v>
          </cell>
          <cell r="AW49">
            <v>18000</v>
          </cell>
          <cell r="AX49">
            <v>18000</v>
          </cell>
          <cell r="AY49">
            <v>2</v>
          </cell>
          <cell r="AZ49">
            <v>115</v>
          </cell>
          <cell r="BA49">
            <v>0</v>
          </cell>
          <cell r="BB49">
            <v>3</v>
          </cell>
          <cell r="BC49" t="str">
            <v>MTNParatus TelecomSmartnet</v>
          </cell>
          <cell r="BD49" t="str">
            <v>T3011</v>
          </cell>
          <cell r="BE49">
            <v>0</v>
          </cell>
          <cell r="BF49" t="str">
            <v>yes</v>
          </cell>
        </row>
        <row r="50">
          <cell r="C50" t="str">
            <v>IHS_CBT_052M</v>
          </cell>
          <cell r="D50" t="str">
            <v>Luanshya New Town</v>
          </cell>
          <cell r="E50">
            <v>28.40517</v>
          </cell>
          <cell r="F50">
            <v>-13.11295</v>
          </cell>
          <cell r="G50" t="str">
            <v>Copperbelt </v>
          </cell>
          <cell r="H50">
            <v>2</v>
          </cell>
          <cell r="I50" t="str">
            <v>COPPERBELT</v>
          </cell>
          <cell r="J50" t="str">
            <v>LUANSHYA</v>
          </cell>
          <cell r="K50" t="str">
            <v>No</v>
          </cell>
          <cell r="L50" t="str">
            <v>No</v>
          </cell>
          <cell r="M50" t="str">
            <v>No</v>
          </cell>
          <cell r="N50" t="str">
            <v>Suburban</v>
          </cell>
          <cell r="O50" t="str">
            <v>2G 3G 4G</v>
          </cell>
          <cell r="P50" t="str">
            <v>P3</v>
          </cell>
          <cell r="Q50" t="str">
            <v>BTS</v>
          </cell>
          <cell r="R50" t="str">
            <v>BTS</v>
          </cell>
          <cell r="S50" t="str">
            <v>On Air</v>
          </cell>
          <cell r="T50" t="str">
            <v>Grid-Gen</v>
          </cell>
          <cell r="U50" t="str">
            <v>Green Field</v>
          </cell>
          <cell r="V50">
            <v>36</v>
          </cell>
          <cell r="W50" t="str">
            <v>Indoor </v>
          </cell>
          <cell r="X50" t="str">
            <v>Neddy Chiwasa</v>
          </cell>
          <cell r="Y50" t="str">
            <v>SBC</v>
          </cell>
          <cell r="Z50" t="str">
            <v>SBC</v>
          </cell>
          <cell r="AA50" t="str">
            <v>MTN</v>
          </cell>
          <cell r="AB50" t="str">
            <v>Mwenya Banda</v>
          </cell>
          <cell r="AC50" t="str">
            <v>GNM</v>
          </cell>
          <cell r="AD50" t="str">
            <v>GNM</v>
          </cell>
          <cell r="AE50" t="str">
            <v>Gen Logic </v>
          </cell>
          <cell r="AF50" t="str">
            <v>Gen Logic </v>
          </cell>
          <cell r="AG50">
            <v>16</v>
          </cell>
          <cell r="AH50" t="str">
            <v>Yanmar</v>
          </cell>
          <cell r="AI50">
            <v>0</v>
          </cell>
          <cell r="AJ50" t="str">
            <v>Leroy Sommer</v>
          </cell>
          <cell r="AK50">
            <v>0</v>
          </cell>
          <cell r="AL50">
            <v>600</v>
          </cell>
          <cell r="AM50" t="str">
            <v>Delta</v>
          </cell>
          <cell r="AN50" t="str">
            <v>DPS 2400B-48-5</v>
          </cell>
          <cell r="AO50">
            <v>250</v>
          </cell>
          <cell r="AP50" t="str">
            <v>NARADA</v>
          </cell>
          <cell r="AQ50">
            <v>600</v>
          </cell>
          <cell r="AR50">
            <v>2</v>
          </cell>
          <cell r="AS50">
            <v>600</v>
          </cell>
          <cell r="AT50">
            <v>24</v>
          </cell>
          <cell r="AU50" t="str">
            <v>LG</v>
          </cell>
          <cell r="AV50" t="str">
            <v>LG</v>
          </cell>
          <cell r="AW50">
            <v>18000</v>
          </cell>
          <cell r="AX50">
            <v>18000</v>
          </cell>
          <cell r="AY50">
            <v>2</v>
          </cell>
          <cell r="AZ50">
            <v>56</v>
          </cell>
          <cell r="BA50">
            <v>0</v>
          </cell>
          <cell r="BB50">
            <v>1</v>
          </cell>
          <cell r="BC50" t="str">
            <v>MTN</v>
          </cell>
          <cell r="BD50" t="str">
            <v>T3186</v>
          </cell>
          <cell r="BE50">
            <v>0</v>
          </cell>
          <cell r="BF50" t="str">
            <v>yes</v>
          </cell>
        </row>
        <row r="51">
          <cell r="C51" t="str">
            <v>IHS_CBT_053M</v>
          </cell>
          <cell r="D51" t="str">
            <v>Sakania</v>
          </cell>
          <cell r="E51">
            <v>28.48274</v>
          </cell>
          <cell r="F51">
            <v>-12.75384</v>
          </cell>
          <cell r="G51" t="str">
            <v>Copperbelt </v>
          </cell>
          <cell r="H51">
            <v>2</v>
          </cell>
          <cell r="I51" t="str">
            <v>COPPERBELT</v>
          </cell>
          <cell r="J51" t="str">
            <v>NDOLA</v>
          </cell>
          <cell r="K51" t="str">
            <v>No</v>
          </cell>
          <cell r="L51" t="str">
            <v>No</v>
          </cell>
          <cell r="M51" t="str">
            <v>No</v>
          </cell>
          <cell r="N51" t="str">
            <v>Rural</v>
          </cell>
          <cell r="O51" t="str">
            <v>2G 3G</v>
          </cell>
          <cell r="P51" t="str">
            <v>P4</v>
          </cell>
          <cell r="Q51" t="str">
            <v>HUB</v>
          </cell>
          <cell r="R51" t="str">
            <v>HUB</v>
          </cell>
          <cell r="S51" t="str">
            <v>On Air</v>
          </cell>
          <cell r="T51" t="str">
            <v>Grid-Gen</v>
          </cell>
          <cell r="U51" t="str">
            <v>Green Field</v>
          </cell>
          <cell r="V51">
            <v>70</v>
          </cell>
          <cell r="W51" t="str">
            <v>Indoor </v>
          </cell>
          <cell r="X51" t="str">
            <v>Elvis Mumba</v>
          </cell>
          <cell r="Y51" t="str">
            <v>SBC</v>
          </cell>
          <cell r="Z51" t="str">
            <v>SBC</v>
          </cell>
          <cell r="AA51" t="str">
            <v>MTN</v>
          </cell>
          <cell r="AB51" t="str">
            <v>Mwenya Banda</v>
          </cell>
          <cell r="AC51" t="str">
            <v>GNM</v>
          </cell>
          <cell r="AD51" t="str">
            <v>GNM</v>
          </cell>
          <cell r="AE51" t="str">
            <v>GL Yanmar</v>
          </cell>
          <cell r="AF51" t="str">
            <v>GL Yanmar</v>
          </cell>
          <cell r="AG51">
            <v>16</v>
          </cell>
          <cell r="AH51" t="str">
            <v>Yanmar</v>
          </cell>
          <cell r="AI51" t="str">
            <v>4TNE</v>
          </cell>
          <cell r="AJ51" t="str">
            <v>Mecc Alte</v>
          </cell>
          <cell r="AK51">
            <v>0</v>
          </cell>
          <cell r="AL51">
            <v>600</v>
          </cell>
          <cell r="AM51" t="str">
            <v>Delta</v>
          </cell>
          <cell r="AN51" t="str">
            <v>DPS 2400B-48-5</v>
          </cell>
          <cell r="AO51">
            <v>250</v>
          </cell>
          <cell r="AP51" t="str">
            <v>Power safe </v>
          </cell>
          <cell r="AQ51">
            <v>1200</v>
          </cell>
          <cell r="AR51">
            <v>2</v>
          </cell>
          <cell r="AS51">
            <v>1200</v>
          </cell>
          <cell r="AT51">
            <v>24</v>
          </cell>
          <cell r="AU51" t="str">
            <v>LG</v>
          </cell>
          <cell r="AV51" t="str">
            <v>LG</v>
          </cell>
          <cell r="AW51">
            <v>18000</v>
          </cell>
          <cell r="AX51">
            <v>18000</v>
          </cell>
          <cell r="AY51">
            <v>2</v>
          </cell>
          <cell r="AZ51">
            <v>32.9</v>
          </cell>
          <cell r="BA51">
            <v>0</v>
          </cell>
          <cell r="BB51">
            <v>1</v>
          </cell>
          <cell r="BC51" t="str">
            <v>MTN</v>
          </cell>
          <cell r="BD51" t="str">
            <v>T3052</v>
          </cell>
          <cell r="BE51">
            <v>0</v>
          </cell>
          <cell r="BF51">
            <v>0</v>
          </cell>
        </row>
        <row r="52">
          <cell r="C52" t="str">
            <v>IHS_CBT_054M</v>
          </cell>
          <cell r="D52" t="str">
            <v>Mikomfwa Market</v>
          </cell>
          <cell r="E52">
            <v>28.428161</v>
          </cell>
          <cell r="F52">
            <v>-13.15186</v>
          </cell>
          <cell r="G52" t="str">
            <v>Copperbelt </v>
          </cell>
          <cell r="H52">
            <v>2</v>
          </cell>
          <cell r="I52" t="str">
            <v>COPPERBELT</v>
          </cell>
          <cell r="J52" t="str">
            <v>LUANSHYA</v>
          </cell>
          <cell r="K52" t="str">
            <v>No</v>
          </cell>
          <cell r="L52" t="str">
            <v>No</v>
          </cell>
          <cell r="M52" t="str">
            <v>No</v>
          </cell>
          <cell r="N52" t="str">
            <v>Suburban</v>
          </cell>
          <cell r="O52" t="str">
            <v>2G 3G</v>
          </cell>
          <cell r="P52" t="str">
            <v>P3</v>
          </cell>
          <cell r="Q52" t="str">
            <v>BTS</v>
          </cell>
          <cell r="R52" t="str">
            <v>BTS</v>
          </cell>
          <cell r="S52" t="str">
            <v>On Air</v>
          </cell>
          <cell r="T52" t="str">
            <v>Grid-Gen</v>
          </cell>
          <cell r="U52" t="str">
            <v>Green Field</v>
          </cell>
          <cell r="V52">
            <v>36</v>
          </cell>
          <cell r="W52" t="str">
            <v>Outdoor</v>
          </cell>
          <cell r="X52" t="str">
            <v>Neddy Chiwasa</v>
          </cell>
          <cell r="Y52" t="str">
            <v>SBC</v>
          </cell>
          <cell r="Z52" t="str">
            <v>SBC</v>
          </cell>
          <cell r="AA52" t="str">
            <v>MTN</v>
          </cell>
          <cell r="AB52" t="str">
            <v>Mwenya Banda</v>
          </cell>
          <cell r="AC52" t="str">
            <v>GNM</v>
          </cell>
          <cell r="AD52" t="str">
            <v>GNM</v>
          </cell>
          <cell r="AE52" t="str">
            <v>Yanmar</v>
          </cell>
          <cell r="AF52" t="str">
            <v>Yanmar</v>
          </cell>
          <cell r="AG52">
            <v>16</v>
          </cell>
          <cell r="AH52" t="str">
            <v>Yanmar</v>
          </cell>
          <cell r="AI52" t="str">
            <v>4TNE</v>
          </cell>
          <cell r="AJ52" t="str">
            <v>Mecc Alte</v>
          </cell>
          <cell r="AK52">
            <v>0</v>
          </cell>
          <cell r="AL52">
            <v>600</v>
          </cell>
          <cell r="AM52" t="str">
            <v>Delta</v>
          </cell>
          <cell r="AN52" t="str">
            <v>DPS 2400B-48-5</v>
          </cell>
          <cell r="AO52">
            <v>250</v>
          </cell>
          <cell r="AP52" t="str">
            <v>Lithium</v>
          </cell>
          <cell r="AQ52">
            <v>600</v>
          </cell>
          <cell r="AR52">
            <v>48</v>
          </cell>
          <cell r="AS52">
            <v>100</v>
          </cell>
          <cell r="AT52">
            <v>6</v>
          </cell>
          <cell r="AU52" t="str">
            <v>N/A</v>
          </cell>
          <cell r="AV52" t="str">
            <v>N/A</v>
          </cell>
          <cell r="AW52" t="str">
            <v>N/A</v>
          </cell>
          <cell r="AX52" t="str">
            <v>n/a</v>
          </cell>
          <cell r="AY52" t="str">
            <v>N/A</v>
          </cell>
          <cell r="AZ52">
            <v>75</v>
          </cell>
          <cell r="BA52">
            <v>0</v>
          </cell>
          <cell r="BB52">
            <v>2</v>
          </cell>
          <cell r="BC52" t="str">
            <v>MTNAirtel</v>
          </cell>
          <cell r="BD52" t="str">
            <v>T3277</v>
          </cell>
          <cell r="BE52" t="str">
            <v>ZM6733</v>
          </cell>
          <cell r="BF52">
            <v>0</v>
          </cell>
        </row>
        <row r="53">
          <cell r="C53" t="str">
            <v>IHS_CBT_055M</v>
          </cell>
          <cell r="D53" t="str">
            <v>Chinese Colony</v>
          </cell>
          <cell r="E53">
            <v>28.40694</v>
          </cell>
          <cell r="F53">
            <v>-13.1266</v>
          </cell>
          <cell r="G53" t="str">
            <v>Copperbelt </v>
          </cell>
          <cell r="H53">
            <v>2.5</v>
          </cell>
          <cell r="I53" t="str">
            <v>COPPERBELT</v>
          </cell>
          <cell r="J53" t="str">
            <v>LUANSHYA</v>
          </cell>
          <cell r="K53" t="str">
            <v>No</v>
          </cell>
          <cell r="L53" t="str">
            <v>No</v>
          </cell>
          <cell r="M53" t="str">
            <v>No</v>
          </cell>
          <cell r="N53" t="str">
            <v>Suburban</v>
          </cell>
          <cell r="O53" t="str">
            <v>2G 3G</v>
          </cell>
          <cell r="P53" t="str">
            <v>P4</v>
          </cell>
          <cell r="Q53" t="str">
            <v>BTS</v>
          </cell>
          <cell r="R53" t="str">
            <v>BTS</v>
          </cell>
          <cell r="S53" t="str">
            <v>On Air</v>
          </cell>
          <cell r="T53" t="str">
            <v>Grid-Gen</v>
          </cell>
          <cell r="U53" t="str">
            <v>Roof Top</v>
          </cell>
          <cell r="V53" t="str">
            <v>RT</v>
          </cell>
          <cell r="W53" t="str">
            <v>Outdoor</v>
          </cell>
          <cell r="X53" t="str">
            <v>Neddy Chiwasa</v>
          </cell>
          <cell r="Y53" t="str">
            <v>SBC</v>
          </cell>
          <cell r="Z53" t="str">
            <v>SBC</v>
          </cell>
          <cell r="AA53" t="str">
            <v>MTN</v>
          </cell>
          <cell r="AB53" t="str">
            <v>Mwenya Banda</v>
          </cell>
          <cell r="AC53" t="str">
            <v>CCS</v>
          </cell>
          <cell r="AD53" t="str">
            <v>In House</v>
          </cell>
          <cell r="AE53" t="str">
            <v>No DG </v>
          </cell>
          <cell r="AF53" t="str">
            <v>No DG </v>
          </cell>
          <cell r="AG53">
            <v>20</v>
          </cell>
          <cell r="AH53" t="str">
            <v>N/A</v>
          </cell>
          <cell r="AI53" t="str">
            <v>N/A</v>
          </cell>
          <cell r="AJ53" t="str">
            <v>N/A</v>
          </cell>
          <cell r="AK53">
            <v>0</v>
          </cell>
          <cell r="AL53" t="str">
            <v>N/A</v>
          </cell>
          <cell r="AM53" t="str">
            <v>Delta</v>
          </cell>
          <cell r="AN53" t="str">
            <v>DPS 2400B-48-5</v>
          </cell>
          <cell r="AO53">
            <v>250</v>
          </cell>
          <cell r="AP53" t="str">
            <v>NARADA</v>
          </cell>
          <cell r="AQ53">
            <v>600</v>
          </cell>
          <cell r="AR53">
            <v>2</v>
          </cell>
          <cell r="AS53">
            <v>600</v>
          </cell>
          <cell r="AT53">
            <v>24</v>
          </cell>
          <cell r="AU53" t="str">
            <v>N/A</v>
          </cell>
          <cell r="AV53" t="str">
            <v>N/A</v>
          </cell>
          <cell r="AW53" t="str">
            <v>N/A</v>
          </cell>
          <cell r="AX53" t="str">
            <v>n/a</v>
          </cell>
          <cell r="AY53" t="str">
            <v>N/A</v>
          </cell>
          <cell r="AZ53">
            <v>45</v>
          </cell>
          <cell r="BA53">
            <v>0</v>
          </cell>
          <cell r="BB53">
            <v>1</v>
          </cell>
          <cell r="BC53" t="str">
            <v>MTN</v>
          </cell>
          <cell r="BD53" t="str">
            <v>T3257</v>
          </cell>
          <cell r="BE53">
            <v>0</v>
          </cell>
          <cell r="BF53" t="str">
            <v>yes</v>
          </cell>
        </row>
        <row r="54">
          <cell r="C54" t="str">
            <v>IHS_CBT_056M</v>
          </cell>
          <cell r="D54" t="str">
            <v>Masangano</v>
          </cell>
          <cell r="E54">
            <v>28.67771667</v>
          </cell>
          <cell r="F54">
            <v>-13.24386667</v>
          </cell>
          <cell r="G54" t="str">
            <v>Copperbelt </v>
          </cell>
          <cell r="H54">
            <v>2</v>
          </cell>
          <cell r="I54" t="str">
            <v>COPPERBELT</v>
          </cell>
          <cell r="J54" t="str">
            <v>NDOLA</v>
          </cell>
          <cell r="K54" t="str">
            <v>No</v>
          </cell>
          <cell r="L54" t="str">
            <v>Yes</v>
          </cell>
          <cell r="M54" t="str">
            <v>No</v>
          </cell>
          <cell r="N54" t="str">
            <v>Rural</v>
          </cell>
          <cell r="O54" t="str">
            <v>2G 3G</v>
          </cell>
          <cell r="P54" t="str">
            <v>P4</v>
          </cell>
          <cell r="Q54" t="str">
            <v>BTS</v>
          </cell>
          <cell r="R54" t="str">
            <v>BTS</v>
          </cell>
          <cell r="S54" t="str">
            <v>On Air</v>
          </cell>
          <cell r="T54" t="str">
            <v>Grid-Gen</v>
          </cell>
          <cell r="U54" t="str">
            <v>Green Field</v>
          </cell>
          <cell r="V54">
            <v>70</v>
          </cell>
          <cell r="W54" t="str">
            <v>Indoor </v>
          </cell>
          <cell r="X54" t="str">
            <v>Elvis Mumba</v>
          </cell>
          <cell r="Y54" t="str">
            <v>SBC</v>
          </cell>
          <cell r="Z54" t="str">
            <v>SBC</v>
          </cell>
          <cell r="AA54" t="str">
            <v>MTN</v>
          </cell>
          <cell r="AB54" t="str">
            <v>Mwenya Banda</v>
          </cell>
          <cell r="AC54" t="str">
            <v>GNM</v>
          </cell>
          <cell r="AD54" t="str">
            <v>GNM</v>
          </cell>
          <cell r="AE54" t="str">
            <v>GL Yanmar</v>
          </cell>
          <cell r="AF54" t="str">
            <v>GL Yanmar</v>
          </cell>
          <cell r="AG54">
            <v>16</v>
          </cell>
          <cell r="AH54" t="str">
            <v>Yanmar</v>
          </cell>
          <cell r="AI54" t="str">
            <v>4TNE</v>
          </cell>
          <cell r="AJ54" t="str">
            <v>Mecc Alte</v>
          </cell>
          <cell r="AK54">
            <v>0</v>
          </cell>
          <cell r="AL54">
            <v>600</v>
          </cell>
          <cell r="AM54" t="str">
            <v>Delta</v>
          </cell>
          <cell r="AN54" t="str">
            <v>DPS 2400B-48-5</v>
          </cell>
          <cell r="AO54">
            <v>250</v>
          </cell>
          <cell r="AP54" t="str">
            <v>Amaron</v>
          </cell>
          <cell r="AQ54">
            <v>600</v>
          </cell>
          <cell r="AR54">
            <v>2</v>
          </cell>
          <cell r="AS54">
            <v>600</v>
          </cell>
          <cell r="AT54">
            <v>24</v>
          </cell>
          <cell r="AU54" t="str">
            <v>LG </v>
          </cell>
          <cell r="AV54" t="str">
            <v>LG </v>
          </cell>
          <cell r="AW54">
            <v>18000</v>
          </cell>
          <cell r="AX54">
            <v>18000</v>
          </cell>
          <cell r="AY54">
            <v>2</v>
          </cell>
          <cell r="AZ54">
            <v>56</v>
          </cell>
          <cell r="BA54">
            <v>0</v>
          </cell>
          <cell r="BB54">
            <v>2</v>
          </cell>
          <cell r="BC54" t="str">
            <v>MTNZambia Railways </v>
          </cell>
          <cell r="BD54" t="str">
            <v>T3043</v>
          </cell>
          <cell r="BE54">
            <v>0</v>
          </cell>
          <cell r="BF54" t="str">
            <v>yes</v>
          </cell>
        </row>
        <row r="55">
          <cell r="C55" t="str">
            <v>IHS_CBT_057M</v>
          </cell>
          <cell r="D55" t="str">
            <v>Luanshya Industrial Area</v>
          </cell>
          <cell r="E55">
            <v>28.41322</v>
          </cell>
          <cell r="F55">
            <v>-13.14892</v>
          </cell>
          <cell r="G55" t="str">
            <v>Copperbelt </v>
          </cell>
          <cell r="H55">
            <v>2</v>
          </cell>
          <cell r="I55" t="str">
            <v>COPPERBELT</v>
          </cell>
          <cell r="J55" t="str">
            <v>LUANSHYA</v>
          </cell>
          <cell r="K55" t="str">
            <v>No</v>
          </cell>
          <cell r="L55" t="str">
            <v>No</v>
          </cell>
          <cell r="M55" t="str">
            <v>No</v>
          </cell>
          <cell r="N55" t="str">
            <v>Urban</v>
          </cell>
          <cell r="O55" t="str">
            <v>2G 3G 4G</v>
          </cell>
          <cell r="P55" t="str">
            <v>P2</v>
          </cell>
          <cell r="Q55" t="str">
            <v>BTS</v>
          </cell>
          <cell r="R55" t="str">
            <v>BTS</v>
          </cell>
          <cell r="S55" t="str">
            <v>On Air</v>
          </cell>
          <cell r="T55" t="str">
            <v>Grid-Gen</v>
          </cell>
          <cell r="U55" t="str">
            <v>Green Field</v>
          </cell>
          <cell r="V55">
            <v>36</v>
          </cell>
          <cell r="W55" t="str">
            <v>Indoor </v>
          </cell>
          <cell r="X55" t="str">
            <v>Neddy Chiwasa</v>
          </cell>
          <cell r="Y55" t="str">
            <v>SBC</v>
          </cell>
          <cell r="Z55" t="str">
            <v>SBC</v>
          </cell>
          <cell r="AA55" t="str">
            <v>MTN</v>
          </cell>
          <cell r="AB55" t="str">
            <v>Mwenya Banda</v>
          </cell>
          <cell r="AC55" t="str">
            <v>GNM</v>
          </cell>
          <cell r="AD55" t="str">
            <v>GNM</v>
          </cell>
          <cell r="AE55" t="str">
            <v>Gen Logic </v>
          </cell>
          <cell r="AF55" t="str">
            <v>Gen Logic </v>
          </cell>
          <cell r="AG55">
            <v>16</v>
          </cell>
          <cell r="AH55" t="str">
            <v>Yanmar</v>
          </cell>
          <cell r="AI55">
            <v>0</v>
          </cell>
          <cell r="AJ55" t="str">
            <v>Mecc Alte</v>
          </cell>
          <cell r="AK55">
            <v>0</v>
          </cell>
          <cell r="AL55">
            <v>600</v>
          </cell>
          <cell r="AM55" t="str">
            <v>Delta</v>
          </cell>
          <cell r="AN55" t="str">
            <v>DPS 2400B-48-5</v>
          </cell>
          <cell r="AO55">
            <v>250</v>
          </cell>
          <cell r="AP55" t="str">
            <v>Lithium</v>
          </cell>
          <cell r="AQ55">
            <v>300</v>
          </cell>
          <cell r="AR55">
            <v>48</v>
          </cell>
          <cell r="AS55">
            <v>100</v>
          </cell>
          <cell r="AT55">
            <v>3</v>
          </cell>
          <cell r="AU55" t="str">
            <v>LG</v>
          </cell>
          <cell r="AV55" t="str">
            <v>LG</v>
          </cell>
          <cell r="AW55">
            <v>18000</v>
          </cell>
          <cell r="AX55">
            <v>18000</v>
          </cell>
          <cell r="AY55">
            <v>2</v>
          </cell>
          <cell r="AZ55">
            <v>65</v>
          </cell>
          <cell r="BA55">
            <v>0</v>
          </cell>
          <cell r="BB55">
            <v>1</v>
          </cell>
          <cell r="BC55" t="str">
            <v>MTN</v>
          </cell>
          <cell r="BD55" t="str">
            <v>T3188</v>
          </cell>
          <cell r="BE55">
            <v>0</v>
          </cell>
          <cell r="BF55">
            <v>0</v>
          </cell>
        </row>
        <row r="56">
          <cell r="C56" t="str">
            <v>IHS_CBT_058M</v>
          </cell>
          <cell r="D56" t="str">
            <v>Mikomfwa</v>
          </cell>
          <cell r="E56">
            <v>28.42083333</v>
          </cell>
          <cell r="F56">
            <v>-13.16108333</v>
          </cell>
          <cell r="G56" t="str">
            <v>Copperbelt </v>
          </cell>
          <cell r="H56">
            <v>2</v>
          </cell>
          <cell r="I56" t="str">
            <v>COPPERBELT</v>
          </cell>
          <cell r="J56" t="str">
            <v>LUANSHYA</v>
          </cell>
          <cell r="K56" t="str">
            <v>No</v>
          </cell>
          <cell r="L56" t="str">
            <v>No</v>
          </cell>
          <cell r="M56" t="str">
            <v>No</v>
          </cell>
          <cell r="N56" t="str">
            <v>Suburban</v>
          </cell>
          <cell r="O56" t="str">
            <v>2G 3G</v>
          </cell>
          <cell r="P56" t="str">
            <v>P2</v>
          </cell>
          <cell r="Q56" t="str">
            <v>BTS</v>
          </cell>
          <cell r="R56" t="str">
            <v>BB</v>
          </cell>
          <cell r="S56" t="str">
            <v>On Air</v>
          </cell>
          <cell r="T56" t="str">
            <v>Grid-Gen</v>
          </cell>
          <cell r="U56" t="str">
            <v>Green Field</v>
          </cell>
          <cell r="V56">
            <v>50</v>
          </cell>
          <cell r="W56" t="str">
            <v>Indoor </v>
          </cell>
          <cell r="X56" t="str">
            <v>Neddy Chiwasa</v>
          </cell>
          <cell r="Y56" t="str">
            <v>SBC</v>
          </cell>
          <cell r="Z56" t="str">
            <v>SBC</v>
          </cell>
          <cell r="AA56" t="str">
            <v>MTN</v>
          </cell>
          <cell r="AB56" t="str">
            <v>Mwenya Banda</v>
          </cell>
          <cell r="AC56" t="str">
            <v>GNM</v>
          </cell>
          <cell r="AD56" t="str">
            <v>GNM</v>
          </cell>
          <cell r="AE56" t="str">
            <v>Gen Logic </v>
          </cell>
          <cell r="AF56" t="str">
            <v>Gen Logic </v>
          </cell>
          <cell r="AG56">
            <v>16</v>
          </cell>
          <cell r="AH56" t="str">
            <v>Yanmar</v>
          </cell>
          <cell r="AI56">
            <v>0</v>
          </cell>
          <cell r="AJ56" t="str">
            <v>Leroy Sommer</v>
          </cell>
          <cell r="AK56">
            <v>0</v>
          </cell>
          <cell r="AL56">
            <v>600</v>
          </cell>
          <cell r="AM56" t="str">
            <v>Delta</v>
          </cell>
          <cell r="AN56" t="str">
            <v>DPS 2400B-48-5</v>
          </cell>
          <cell r="AO56">
            <v>250</v>
          </cell>
          <cell r="AP56" t="str">
            <v>NARADA</v>
          </cell>
          <cell r="AQ56">
            <v>600</v>
          </cell>
          <cell r="AR56">
            <v>2</v>
          </cell>
          <cell r="AS56">
            <v>600</v>
          </cell>
          <cell r="AT56">
            <v>24</v>
          </cell>
          <cell r="AU56" t="str">
            <v>GREE</v>
          </cell>
          <cell r="AV56" t="str">
            <v>GREE</v>
          </cell>
          <cell r="AW56">
            <v>18000</v>
          </cell>
          <cell r="AX56">
            <v>18000</v>
          </cell>
          <cell r="AY56">
            <v>2</v>
          </cell>
          <cell r="AZ56">
            <v>64</v>
          </cell>
          <cell r="BA56">
            <v>0</v>
          </cell>
          <cell r="BB56">
            <v>1</v>
          </cell>
          <cell r="BC56" t="str">
            <v>MTN</v>
          </cell>
          <cell r="BD56" t="str">
            <v>T3044</v>
          </cell>
          <cell r="BE56">
            <v>0</v>
          </cell>
          <cell r="BF56">
            <v>0</v>
          </cell>
        </row>
        <row r="57">
          <cell r="C57" t="str">
            <v>IHS_CBT_059M</v>
          </cell>
          <cell r="D57" t="str">
            <v>Luanshya Mine</v>
          </cell>
          <cell r="E57">
            <v>28.39602</v>
          </cell>
          <cell r="F57">
            <v>-13.13332</v>
          </cell>
          <cell r="G57" t="str">
            <v>Copperbelt </v>
          </cell>
          <cell r="H57">
            <v>2</v>
          </cell>
          <cell r="I57" t="str">
            <v>COPPERBELT</v>
          </cell>
          <cell r="J57" t="str">
            <v>LUANSHYA</v>
          </cell>
          <cell r="K57" t="str">
            <v>Yes</v>
          </cell>
          <cell r="L57" t="str">
            <v>No</v>
          </cell>
          <cell r="M57" t="str">
            <v>No</v>
          </cell>
          <cell r="N57" t="str">
            <v>Suburban</v>
          </cell>
          <cell r="O57" t="str">
            <v>2G 3G</v>
          </cell>
          <cell r="P57" t="str">
            <v>P3</v>
          </cell>
          <cell r="Q57" t="str">
            <v>BTS</v>
          </cell>
          <cell r="R57" t="str">
            <v>BTS</v>
          </cell>
          <cell r="S57" t="str">
            <v>On Air</v>
          </cell>
          <cell r="T57" t="str">
            <v>Grid-Gen</v>
          </cell>
          <cell r="U57" t="str">
            <v>Green Field</v>
          </cell>
          <cell r="V57">
            <v>42</v>
          </cell>
          <cell r="W57" t="str">
            <v>Indoor </v>
          </cell>
          <cell r="X57" t="str">
            <v>Neddy Chiwasa</v>
          </cell>
          <cell r="Y57" t="str">
            <v>SBC</v>
          </cell>
          <cell r="Z57" t="str">
            <v>SBC</v>
          </cell>
          <cell r="AA57" t="str">
            <v>MTN</v>
          </cell>
          <cell r="AB57" t="str">
            <v>Mwenya Banda</v>
          </cell>
          <cell r="AC57" t="str">
            <v>GNM</v>
          </cell>
          <cell r="AD57" t="str">
            <v>GNM</v>
          </cell>
          <cell r="AE57" t="str">
            <v>Gen Logic </v>
          </cell>
          <cell r="AF57" t="str">
            <v>Gen Logic </v>
          </cell>
          <cell r="AG57">
            <v>16</v>
          </cell>
          <cell r="AH57" t="str">
            <v>Yanmar</v>
          </cell>
          <cell r="AI57">
            <v>0</v>
          </cell>
          <cell r="AJ57" t="str">
            <v>Leroy Sommer</v>
          </cell>
          <cell r="AK57">
            <v>0</v>
          </cell>
          <cell r="AL57">
            <v>600</v>
          </cell>
          <cell r="AM57" t="str">
            <v>Delta</v>
          </cell>
          <cell r="AN57" t="str">
            <v>DPS 2400B-48-5</v>
          </cell>
          <cell r="AO57">
            <v>250</v>
          </cell>
          <cell r="AP57" t="str">
            <v>NARADA</v>
          </cell>
          <cell r="AQ57">
            <v>600</v>
          </cell>
          <cell r="AR57">
            <v>2</v>
          </cell>
          <cell r="AS57">
            <v>600</v>
          </cell>
          <cell r="AT57">
            <v>24</v>
          </cell>
          <cell r="AU57" t="str">
            <v>LG</v>
          </cell>
          <cell r="AV57" t="str">
            <v>LG</v>
          </cell>
          <cell r="AW57">
            <v>18000</v>
          </cell>
          <cell r="AX57">
            <v>18000</v>
          </cell>
          <cell r="AY57">
            <v>2</v>
          </cell>
          <cell r="AZ57">
            <v>70</v>
          </cell>
          <cell r="BA57">
            <v>0</v>
          </cell>
          <cell r="BB57">
            <v>2</v>
          </cell>
          <cell r="BC57" t="str">
            <v>MTNAirtel</v>
          </cell>
          <cell r="BD57" t="str">
            <v>T3184</v>
          </cell>
          <cell r="BE57" t="str">
            <v>ZM0249</v>
          </cell>
          <cell r="BF57">
            <v>0</v>
          </cell>
        </row>
        <row r="58">
          <cell r="C58" t="str">
            <v>IHS_CBT_060M</v>
          </cell>
          <cell r="D58" t="str">
            <v>Kansafu</v>
          </cell>
          <cell r="E58">
            <v>28.83353333</v>
          </cell>
          <cell r="F58">
            <v>-13.17448333</v>
          </cell>
          <cell r="G58" t="str">
            <v>Copperbelt </v>
          </cell>
          <cell r="H58">
            <v>2</v>
          </cell>
          <cell r="I58" t="str">
            <v>COPPERBELT</v>
          </cell>
          <cell r="J58" t="str">
            <v>NDOLA</v>
          </cell>
          <cell r="K58" t="str">
            <v>No</v>
          </cell>
          <cell r="L58" t="str">
            <v>No</v>
          </cell>
          <cell r="M58" t="str">
            <v>No</v>
          </cell>
          <cell r="N58" t="str">
            <v>Rural</v>
          </cell>
          <cell r="O58" t="str">
            <v>2G 3G</v>
          </cell>
          <cell r="P58" t="str">
            <v>P4</v>
          </cell>
          <cell r="Q58" t="str">
            <v>BTS</v>
          </cell>
          <cell r="R58" t="str">
            <v>BTS</v>
          </cell>
          <cell r="S58" t="str">
            <v>On Air</v>
          </cell>
          <cell r="T58" t="str">
            <v>Grid-Gen</v>
          </cell>
          <cell r="U58" t="str">
            <v>Green Field</v>
          </cell>
          <cell r="V58">
            <v>50</v>
          </cell>
          <cell r="W58" t="str">
            <v>Indoor </v>
          </cell>
          <cell r="X58" t="str">
            <v>Elvis Mumba</v>
          </cell>
          <cell r="Y58" t="str">
            <v>SBC</v>
          </cell>
          <cell r="Z58" t="str">
            <v>SBC</v>
          </cell>
          <cell r="AA58" t="str">
            <v>MTN</v>
          </cell>
          <cell r="AB58" t="str">
            <v>Mwenya Banda</v>
          </cell>
          <cell r="AC58" t="str">
            <v>GNM</v>
          </cell>
          <cell r="AD58" t="str">
            <v>GNM</v>
          </cell>
          <cell r="AE58" t="str">
            <v>Falcon</v>
          </cell>
          <cell r="AF58" t="str">
            <v>Falcon</v>
          </cell>
          <cell r="AG58">
            <v>16</v>
          </cell>
          <cell r="AH58" t="str">
            <v>perkins</v>
          </cell>
          <cell r="AI58">
            <v>0</v>
          </cell>
          <cell r="AJ58" t="str">
            <v>Mecc Alte</v>
          </cell>
          <cell r="AK58">
            <v>0</v>
          </cell>
          <cell r="AL58">
            <v>600</v>
          </cell>
          <cell r="AM58" t="str">
            <v>Delta</v>
          </cell>
          <cell r="AN58" t="str">
            <v>DPS 2400B-48-5</v>
          </cell>
          <cell r="AO58">
            <v>250</v>
          </cell>
          <cell r="AP58" t="str">
            <v>NARADA</v>
          </cell>
          <cell r="AQ58">
            <v>600</v>
          </cell>
          <cell r="AR58">
            <v>2</v>
          </cell>
          <cell r="AS58">
            <v>600</v>
          </cell>
          <cell r="AT58">
            <v>24</v>
          </cell>
          <cell r="AU58" t="str">
            <v>LG</v>
          </cell>
          <cell r="AV58" t="str">
            <v>LG</v>
          </cell>
          <cell r="AW58">
            <v>18000</v>
          </cell>
          <cell r="AX58">
            <v>18000</v>
          </cell>
          <cell r="AY58">
            <v>2</v>
          </cell>
          <cell r="AZ58">
            <v>53</v>
          </cell>
          <cell r="BA58">
            <v>0</v>
          </cell>
          <cell r="BB58">
            <v>2</v>
          </cell>
          <cell r="BC58" t="str">
            <v>MTNParatus Telecom</v>
          </cell>
          <cell r="BD58" t="str">
            <v>T3038</v>
          </cell>
          <cell r="BE58">
            <v>0</v>
          </cell>
          <cell r="BF58" t="str">
            <v>yes</v>
          </cell>
        </row>
        <row r="59">
          <cell r="C59" t="str">
            <v>IHS_CBT_061M</v>
          </cell>
          <cell r="D59" t="str">
            <v>Mwekera</v>
          </cell>
          <cell r="E59">
            <v>28.35833333</v>
          </cell>
          <cell r="F59">
            <v>-12.85388889</v>
          </cell>
          <cell r="G59" t="str">
            <v>Copperbelt </v>
          </cell>
          <cell r="H59">
            <v>2.5</v>
          </cell>
          <cell r="I59" t="str">
            <v>COPPERBELT</v>
          </cell>
          <cell r="J59" t="str">
            <v>KITWE</v>
          </cell>
          <cell r="K59" t="str">
            <v>No</v>
          </cell>
          <cell r="L59" t="str">
            <v>No</v>
          </cell>
          <cell r="M59" t="str">
            <v>No</v>
          </cell>
          <cell r="N59" t="str">
            <v>Rural</v>
          </cell>
          <cell r="O59" t="str">
            <v>2G 3G</v>
          </cell>
          <cell r="P59" t="str">
            <v>P4</v>
          </cell>
          <cell r="Q59" t="str">
            <v>BTS</v>
          </cell>
          <cell r="R59" t="str">
            <v>BTS</v>
          </cell>
          <cell r="S59" t="str">
            <v>On Air</v>
          </cell>
          <cell r="T59" t="str">
            <v>Grid-Gen</v>
          </cell>
          <cell r="U59" t="str">
            <v>Green Field</v>
          </cell>
          <cell r="V59">
            <v>50</v>
          </cell>
          <cell r="W59" t="str">
            <v>Indoor </v>
          </cell>
          <cell r="X59" t="str">
            <v>Chrispin Lindundu</v>
          </cell>
          <cell r="Y59" t="str">
            <v>SBC</v>
          </cell>
          <cell r="Z59" t="str">
            <v>SBC</v>
          </cell>
          <cell r="AA59" t="str">
            <v>MTN</v>
          </cell>
          <cell r="AB59" t="str">
            <v>Mwenya Banda</v>
          </cell>
          <cell r="AC59" t="str">
            <v>GNM</v>
          </cell>
          <cell r="AD59" t="str">
            <v>GNM</v>
          </cell>
          <cell r="AE59" t="str">
            <v>CK Works</v>
          </cell>
          <cell r="AF59" t="str">
            <v>CK Works</v>
          </cell>
          <cell r="AG59">
            <v>20</v>
          </cell>
          <cell r="AH59" t="str">
            <v>perkins</v>
          </cell>
          <cell r="AI59">
            <v>0</v>
          </cell>
          <cell r="AJ59" t="str">
            <v>Leroy Sommer</v>
          </cell>
          <cell r="AK59">
            <v>0</v>
          </cell>
          <cell r="AL59">
            <v>600</v>
          </cell>
          <cell r="AM59" t="str">
            <v>Delta</v>
          </cell>
          <cell r="AN59" t="str">
            <v>DPS 2400B-48-5</v>
          </cell>
          <cell r="AO59">
            <v>250</v>
          </cell>
          <cell r="AP59" t="str">
            <v>Wolong</v>
          </cell>
          <cell r="AQ59">
            <v>600</v>
          </cell>
          <cell r="AR59">
            <v>2</v>
          </cell>
          <cell r="AS59">
            <v>600</v>
          </cell>
          <cell r="AT59">
            <v>24</v>
          </cell>
          <cell r="AU59" t="str">
            <v>LG</v>
          </cell>
          <cell r="AV59" t="str">
            <v>LG</v>
          </cell>
          <cell r="AW59">
            <v>18000</v>
          </cell>
          <cell r="AX59">
            <v>18000</v>
          </cell>
          <cell r="AY59">
            <v>2</v>
          </cell>
          <cell r="AZ59">
            <v>45</v>
          </cell>
          <cell r="BA59">
            <v>0</v>
          </cell>
          <cell r="BB59">
            <v>2</v>
          </cell>
          <cell r="BC59" t="str">
            <v>MTNAirtel</v>
          </cell>
          <cell r="BD59" t="str">
            <v>T3093</v>
          </cell>
          <cell r="BE59" t="str">
            <v>ZM6862</v>
          </cell>
          <cell r="BF59">
            <v>0</v>
          </cell>
        </row>
        <row r="60">
          <cell r="C60" t="str">
            <v>IHS_CBT_062M</v>
          </cell>
          <cell r="D60" t="str">
            <v>Roan Township </v>
          </cell>
          <cell r="E60">
            <v>28.36992778</v>
          </cell>
          <cell r="F60">
            <v>-13.13216944</v>
          </cell>
          <cell r="G60" t="str">
            <v>Copperbelt </v>
          </cell>
          <cell r="H60">
            <v>2.5</v>
          </cell>
          <cell r="I60" t="str">
            <v>COPPERBELT</v>
          </cell>
          <cell r="J60" t="str">
            <v>LUANSHYA</v>
          </cell>
          <cell r="K60" t="str">
            <v>Yes</v>
          </cell>
          <cell r="L60" t="str">
            <v>Yes</v>
          </cell>
          <cell r="M60" t="str">
            <v>No</v>
          </cell>
          <cell r="N60" t="str">
            <v>Suburban</v>
          </cell>
          <cell r="O60" t="str">
            <v>2G 3G</v>
          </cell>
          <cell r="P60" t="str">
            <v>P2</v>
          </cell>
          <cell r="Q60" t="str">
            <v>BTS</v>
          </cell>
          <cell r="R60" t="str">
            <v>HUB</v>
          </cell>
          <cell r="S60" t="str">
            <v>On Air</v>
          </cell>
          <cell r="T60" t="str">
            <v>Grid-Gen</v>
          </cell>
          <cell r="U60" t="str">
            <v>Green Field</v>
          </cell>
          <cell r="V60">
            <v>48</v>
          </cell>
          <cell r="W60" t="str">
            <v>Indoor </v>
          </cell>
          <cell r="X60" t="str">
            <v>Neddy Chiwasa</v>
          </cell>
          <cell r="Y60" t="str">
            <v>SBC</v>
          </cell>
          <cell r="Z60" t="str">
            <v>SBC</v>
          </cell>
          <cell r="AA60" t="str">
            <v>MTN</v>
          </cell>
          <cell r="AB60" t="str">
            <v>Mwenya Banda</v>
          </cell>
          <cell r="AC60" t="str">
            <v>GNM</v>
          </cell>
          <cell r="AD60" t="str">
            <v>GNM</v>
          </cell>
          <cell r="AE60" t="str">
            <v>CK Works</v>
          </cell>
          <cell r="AF60" t="str">
            <v>CK Works</v>
          </cell>
          <cell r="AG60">
            <v>20</v>
          </cell>
          <cell r="AH60" t="str">
            <v>perkins</v>
          </cell>
          <cell r="AI60" t="str">
            <v>4TNE</v>
          </cell>
          <cell r="AJ60" t="str">
            <v>Leroy Sommer</v>
          </cell>
          <cell r="AK60">
            <v>0</v>
          </cell>
          <cell r="AL60">
            <v>600</v>
          </cell>
          <cell r="AM60" t="str">
            <v>Delta</v>
          </cell>
          <cell r="AN60" t="str">
            <v>DPS 2400B-48-5</v>
          </cell>
          <cell r="AO60">
            <v>250</v>
          </cell>
          <cell r="AP60" t="str">
            <v>Lithium</v>
          </cell>
          <cell r="AQ60">
            <v>500</v>
          </cell>
          <cell r="AR60">
            <v>48</v>
          </cell>
          <cell r="AS60">
            <v>100</v>
          </cell>
          <cell r="AT60">
            <v>5</v>
          </cell>
          <cell r="AU60" t="str">
            <v>LG</v>
          </cell>
          <cell r="AV60" t="str">
            <v>LG</v>
          </cell>
          <cell r="AW60">
            <v>18000</v>
          </cell>
          <cell r="AX60">
            <v>18000</v>
          </cell>
          <cell r="AY60">
            <v>2</v>
          </cell>
          <cell r="AZ60">
            <v>79</v>
          </cell>
          <cell r="BA60">
            <v>0</v>
          </cell>
          <cell r="BB60">
            <v>1</v>
          </cell>
          <cell r="BC60" t="str">
            <v>MTN</v>
          </cell>
          <cell r="BD60" t="str">
            <v>T3094</v>
          </cell>
          <cell r="BE60">
            <v>0</v>
          </cell>
          <cell r="BF60">
            <v>0</v>
          </cell>
        </row>
        <row r="61">
          <cell r="C61" t="str">
            <v>IHS_CBT_063M</v>
          </cell>
          <cell r="D61" t="str">
            <v>Baluba</v>
          </cell>
          <cell r="E61">
            <v>28.33575</v>
          </cell>
          <cell r="F61">
            <v>-14.01609</v>
          </cell>
          <cell r="G61" t="str">
            <v>Copperbelt </v>
          </cell>
          <cell r="H61">
            <v>2</v>
          </cell>
          <cell r="I61" t="str">
            <v>COPPERBELT</v>
          </cell>
          <cell r="J61" t="str">
            <v>LUANSHYA</v>
          </cell>
          <cell r="K61" t="str">
            <v>No</v>
          </cell>
          <cell r="L61" t="str">
            <v>No</v>
          </cell>
          <cell r="M61" t="str">
            <v>No</v>
          </cell>
          <cell r="N61" t="str">
            <v>Rural</v>
          </cell>
          <cell r="O61" t="str">
            <v>2G 3G</v>
          </cell>
          <cell r="P61" t="str">
            <v>P4</v>
          </cell>
          <cell r="Q61" t="str">
            <v>BTS</v>
          </cell>
          <cell r="R61" t="str">
            <v>BTS</v>
          </cell>
          <cell r="S61" t="str">
            <v>On Air</v>
          </cell>
          <cell r="T61" t="str">
            <v>Grid-Gen</v>
          </cell>
          <cell r="U61" t="str">
            <v>Green Field</v>
          </cell>
          <cell r="V61">
            <v>60</v>
          </cell>
          <cell r="W61" t="str">
            <v>Indoor </v>
          </cell>
          <cell r="X61" t="str">
            <v>Neddy Chiwasa</v>
          </cell>
          <cell r="Y61" t="str">
            <v>SBC</v>
          </cell>
          <cell r="Z61" t="str">
            <v>SBC</v>
          </cell>
          <cell r="AA61" t="str">
            <v>MTN</v>
          </cell>
          <cell r="AB61" t="str">
            <v>Mwenya Banda</v>
          </cell>
          <cell r="AC61" t="str">
            <v>GNM</v>
          </cell>
          <cell r="AD61" t="str">
            <v>GNM</v>
          </cell>
          <cell r="AE61" t="str">
            <v>Yanmar</v>
          </cell>
          <cell r="AF61" t="str">
            <v>Yanmar</v>
          </cell>
          <cell r="AG61">
            <v>16</v>
          </cell>
          <cell r="AH61" t="str">
            <v>Yanmar</v>
          </cell>
          <cell r="AI61" t="str">
            <v>4TNE</v>
          </cell>
          <cell r="AJ61" t="str">
            <v>Mecc Alte</v>
          </cell>
          <cell r="AK61">
            <v>0</v>
          </cell>
          <cell r="AL61">
            <v>600</v>
          </cell>
          <cell r="AM61" t="str">
            <v>Delta</v>
          </cell>
          <cell r="AN61" t="str">
            <v>DPS 2400B-48-5</v>
          </cell>
          <cell r="AO61">
            <v>250</v>
          </cell>
          <cell r="AP61" t="str">
            <v>C&amp;D True </v>
          </cell>
          <cell r="AQ61">
            <v>1056</v>
          </cell>
          <cell r="AR61">
            <v>12</v>
          </cell>
          <cell r="AS61">
            <v>176</v>
          </cell>
          <cell r="AT61">
            <v>24</v>
          </cell>
          <cell r="AU61" t="str">
            <v>LG</v>
          </cell>
          <cell r="AV61" t="str">
            <v>LG</v>
          </cell>
          <cell r="AW61">
            <v>18000</v>
          </cell>
          <cell r="AX61">
            <v>18000</v>
          </cell>
          <cell r="AY61">
            <v>2</v>
          </cell>
          <cell r="AZ61">
            <v>89</v>
          </cell>
          <cell r="BA61">
            <v>0</v>
          </cell>
          <cell r="BB61">
            <v>1</v>
          </cell>
          <cell r="BC61" t="str">
            <v>MTN</v>
          </cell>
          <cell r="BD61" t="str">
            <v>T3087</v>
          </cell>
          <cell r="BE61">
            <v>0</v>
          </cell>
          <cell r="BF61">
            <v>0</v>
          </cell>
        </row>
        <row r="62">
          <cell r="C62" t="str">
            <v>IHS_CBT_064M</v>
          </cell>
          <cell r="D62" t="str">
            <v>Finsansa Basic</v>
          </cell>
          <cell r="E62">
            <v>28.35937</v>
          </cell>
          <cell r="F62">
            <v>-13.12831</v>
          </cell>
          <cell r="G62" t="str">
            <v>Copperbelt </v>
          </cell>
          <cell r="H62">
            <v>2</v>
          </cell>
          <cell r="I62" t="str">
            <v>COPPERBELT</v>
          </cell>
          <cell r="J62" t="str">
            <v>LUANSHYA</v>
          </cell>
          <cell r="K62" t="str">
            <v>No</v>
          </cell>
          <cell r="L62" t="str">
            <v>No</v>
          </cell>
          <cell r="M62" t="str">
            <v>No</v>
          </cell>
          <cell r="N62" t="str">
            <v>Suburban</v>
          </cell>
          <cell r="O62" t="str">
            <v>2G 3G</v>
          </cell>
          <cell r="P62" t="str">
            <v>P4</v>
          </cell>
          <cell r="Q62" t="str">
            <v>BTS</v>
          </cell>
          <cell r="R62" t="str">
            <v>BTS</v>
          </cell>
          <cell r="S62" t="str">
            <v>On Air</v>
          </cell>
          <cell r="T62" t="str">
            <v>Grid-Gen</v>
          </cell>
          <cell r="U62" t="str">
            <v>Green Field</v>
          </cell>
          <cell r="V62">
            <v>30</v>
          </cell>
          <cell r="W62" t="str">
            <v>Outdoor</v>
          </cell>
          <cell r="X62" t="str">
            <v>Neddy Chiwasa</v>
          </cell>
          <cell r="Y62" t="str">
            <v>SBC</v>
          </cell>
          <cell r="Z62" t="str">
            <v>SBC</v>
          </cell>
          <cell r="AA62" t="str">
            <v>MTN</v>
          </cell>
          <cell r="AB62" t="str">
            <v>Mwenya Banda</v>
          </cell>
          <cell r="AC62" t="str">
            <v>GNM</v>
          </cell>
          <cell r="AD62" t="str">
            <v>GNM</v>
          </cell>
          <cell r="AE62" t="str">
            <v>Yanmar</v>
          </cell>
          <cell r="AF62" t="str">
            <v>Yanmar</v>
          </cell>
          <cell r="AG62">
            <v>16</v>
          </cell>
          <cell r="AH62" t="str">
            <v>Yanmar</v>
          </cell>
          <cell r="AI62" t="str">
            <v>4TNE</v>
          </cell>
          <cell r="AJ62" t="str">
            <v>Mecc Alte</v>
          </cell>
          <cell r="AK62">
            <v>0</v>
          </cell>
          <cell r="AL62">
            <v>600</v>
          </cell>
          <cell r="AM62" t="str">
            <v>Delta</v>
          </cell>
          <cell r="AN62" t="str">
            <v>DPS 2400B-48-5</v>
          </cell>
          <cell r="AO62">
            <v>250</v>
          </cell>
          <cell r="AP62" t="str">
            <v>Lithium</v>
          </cell>
          <cell r="AQ62">
            <v>300</v>
          </cell>
          <cell r="AR62">
            <v>48</v>
          </cell>
          <cell r="AS62">
            <v>100</v>
          </cell>
          <cell r="AT62">
            <v>3</v>
          </cell>
          <cell r="AU62" t="str">
            <v>N/A</v>
          </cell>
          <cell r="AV62" t="str">
            <v>N/A</v>
          </cell>
          <cell r="AW62" t="str">
            <v>N/A</v>
          </cell>
          <cell r="AX62" t="str">
            <v>n/a</v>
          </cell>
          <cell r="AY62" t="str">
            <v>N/A</v>
          </cell>
          <cell r="AZ62">
            <v>42</v>
          </cell>
          <cell r="BA62">
            <v>0</v>
          </cell>
          <cell r="BB62">
            <v>2</v>
          </cell>
          <cell r="BC62" t="str">
            <v>MTNAirtel</v>
          </cell>
          <cell r="BD62" t="str">
            <v>T3320</v>
          </cell>
          <cell r="BE62" t="str">
            <v>ZM6808</v>
          </cell>
          <cell r="BF62">
            <v>0</v>
          </cell>
        </row>
        <row r="63">
          <cell r="C63" t="str">
            <v>IHS_CBT_065M</v>
          </cell>
          <cell r="D63" t="str">
            <v>Mpatamato East</v>
          </cell>
          <cell r="E63">
            <v>28.33275</v>
          </cell>
          <cell r="F63">
            <v>-13.10713</v>
          </cell>
          <cell r="G63" t="str">
            <v>Copperbelt </v>
          </cell>
          <cell r="H63">
            <v>2</v>
          </cell>
          <cell r="I63" t="str">
            <v>COPPERBELT</v>
          </cell>
          <cell r="J63" t="str">
            <v>LUANSHYA</v>
          </cell>
          <cell r="K63" t="str">
            <v>No</v>
          </cell>
          <cell r="L63" t="str">
            <v>No</v>
          </cell>
          <cell r="M63" t="str">
            <v>No</v>
          </cell>
          <cell r="N63" t="str">
            <v>Suburban</v>
          </cell>
          <cell r="O63" t="str">
            <v>2G 3G</v>
          </cell>
          <cell r="P63" t="str">
            <v>P3</v>
          </cell>
          <cell r="Q63" t="str">
            <v>BTS</v>
          </cell>
          <cell r="R63" t="str">
            <v>BTS</v>
          </cell>
          <cell r="S63" t="str">
            <v>On Air</v>
          </cell>
          <cell r="T63" t="str">
            <v>Grid-Gen</v>
          </cell>
          <cell r="U63" t="str">
            <v>Green Field</v>
          </cell>
          <cell r="V63">
            <v>36</v>
          </cell>
          <cell r="W63" t="str">
            <v>Indoor </v>
          </cell>
          <cell r="X63" t="str">
            <v>Neddy Chiwasa</v>
          </cell>
          <cell r="Y63" t="str">
            <v>SBC</v>
          </cell>
          <cell r="Z63" t="str">
            <v>SBC</v>
          </cell>
          <cell r="AA63" t="str">
            <v>MTN</v>
          </cell>
          <cell r="AB63" t="str">
            <v>Mwenya Banda</v>
          </cell>
          <cell r="AC63" t="str">
            <v>GNM</v>
          </cell>
          <cell r="AD63" t="str">
            <v>GNM</v>
          </cell>
          <cell r="AE63" t="str">
            <v>Yanmar</v>
          </cell>
          <cell r="AF63" t="str">
            <v>Yanmar</v>
          </cell>
          <cell r="AG63">
            <v>16</v>
          </cell>
          <cell r="AH63" t="str">
            <v>Yanmar</v>
          </cell>
          <cell r="AI63" t="str">
            <v>4TNE</v>
          </cell>
          <cell r="AJ63" t="str">
            <v>Mecc Alte</v>
          </cell>
          <cell r="AK63">
            <v>0</v>
          </cell>
          <cell r="AL63">
            <v>600</v>
          </cell>
          <cell r="AM63" t="str">
            <v>Delta</v>
          </cell>
          <cell r="AN63" t="str">
            <v>DPS 2400B-48-5</v>
          </cell>
          <cell r="AO63">
            <v>250</v>
          </cell>
          <cell r="AP63" t="str">
            <v>NARADA</v>
          </cell>
          <cell r="AQ63">
            <v>600</v>
          </cell>
          <cell r="AR63">
            <v>2</v>
          </cell>
          <cell r="AS63">
            <v>600</v>
          </cell>
          <cell r="AT63">
            <v>24</v>
          </cell>
          <cell r="AU63" t="str">
            <v>GREE</v>
          </cell>
          <cell r="AV63" t="str">
            <v>GREE</v>
          </cell>
          <cell r="AW63">
            <v>18000</v>
          </cell>
          <cell r="AX63">
            <v>18000</v>
          </cell>
          <cell r="AY63">
            <v>2</v>
          </cell>
          <cell r="AZ63">
            <v>90</v>
          </cell>
          <cell r="BA63">
            <v>0</v>
          </cell>
          <cell r="BB63">
            <v>2</v>
          </cell>
          <cell r="BC63" t="str">
            <v>MTNAirtel</v>
          </cell>
          <cell r="BD63" t="str">
            <v>T3247</v>
          </cell>
          <cell r="BE63" t="str">
            <v>ZM0248</v>
          </cell>
          <cell r="BF63">
            <v>0</v>
          </cell>
        </row>
        <row r="64">
          <cell r="C64" t="str">
            <v>IHS_CBT_066M</v>
          </cell>
          <cell r="D64" t="str">
            <v>Mulyashi</v>
          </cell>
          <cell r="E64">
            <v>28.31629</v>
          </cell>
          <cell r="F64">
            <v>-13.06224</v>
          </cell>
          <cell r="G64" t="str">
            <v>Copperbelt </v>
          </cell>
          <cell r="H64">
            <v>2</v>
          </cell>
          <cell r="I64" t="str">
            <v>COPPERBELT</v>
          </cell>
          <cell r="J64" t="str">
            <v>LUANSHYA</v>
          </cell>
          <cell r="K64" t="str">
            <v>No</v>
          </cell>
          <cell r="L64" t="str">
            <v>No</v>
          </cell>
          <cell r="M64" t="str">
            <v>No</v>
          </cell>
          <cell r="N64" t="str">
            <v>Rural</v>
          </cell>
          <cell r="O64" t="str">
            <v>2G 3G</v>
          </cell>
          <cell r="P64" t="str">
            <v>P4</v>
          </cell>
          <cell r="Q64" t="str">
            <v>BTS</v>
          </cell>
          <cell r="R64" t="str">
            <v>BTS</v>
          </cell>
          <cell r="S64" t="str">
            <v>On Air</v>
          </cell>
          <cell r="T64" t="str">
            <v>Grid-Gen</v>
          </cell>
          <cell r="U64" t="str">
            <v>Green Field</v>
          </cell>
          <cell r="V64">
            <v>60</v>
          </cell>
          <cell r="W64" t="str">
            <v>Outdoor</v>
          </cell>
          <cell r="X64" t="str">
            <v>Neddy Chiwasa</v>
          </cell>
          <cell r="Y64" t="str">
            <v>SBC</v>
          </cell>
          <cell r="Z64" t="str">
            <v>SBC</v>
          </cell>
          <cell r="AA64" t="str">
            <v>MTN</v>
          </cell>
          <cell r="AB64" t="str">
            <v>Mwenya Banda</v>
          </cell>
          <cell r="AC64" t="str">
            <v>GNM</v>
          </cell>
          <cell r="AD64" t="str">
            <v>GNM</v>
          </cell>
          <cell r="AE64" t="str">
            <v>Yanmar</v>
          </cell>
          <cell r="AF64" t="str">
            <v>Yanmar</v>
          </cell>
          <cell r="AG64">
            <v>15</v>
          </cell>
          <cell r="AH64" t="str">
            <v>Yanmar</v>
          </cell>
          <cell r="AI64" t="str">
            <v>4TNE</v>
          </cell>
          <cell r="AJ64" t="str">
            <v>Mecc Alte</v>
          </cell>
          <cell r="AK64">
            <v>0</v>
          </cell>
          <cell r="AL64">
            <v>600</v>
          </cell>
          <cell r="AM64" t="str">
            <v>Delta</v>
          </cell>
          <cell r="AN64" t="str">
            <v>DPS 2400B-48-5</v>
          </cell>
          <cell r="AO64">
            <v>250</v>
          </cell>
          <cell r="AP64" t="str">
            <v>C&amp;D True </v>
          </cell>
          <cell r="AQ64">
            <v>1056</v>
          </cell>
          <cell r="AR64">
            <v>12</v>
          </cell>
          <cell r="AS64">
            <v>176</v>
          </cell>
          <cell r="AT64">
            <v>24</v>
          </cell>
          <cell r="AU64" t="str">
            <v>N/A</v>
          </cell>
          <cell r="AV64" t="str">
            <v>N/A</v>
          </cell>
          <cell r="AW64" t="str">
            <v>N/A</v>
          </cell>
          <cell r="AX64" t="str">
            <v>n/a</v>
          </cell>
          <cell r="AY64" t="str">
            <v>N/A</v>
          </cell>
          <cell r="AZ64">
            <v>49</v>
          </cell>
          <cell r="BA64">
            <v>0</v>
          </cell>
          <cell r="BB64">
            <v>1</v>
          </cell>
          <cell r="BC64" t="str">
            <v>MTN</v>
          </cell>
          <cell r="BD64" t="str">
            <v>T3282</v>
          </cell>
          <cell r="BE64">
            <v>0</v>
          </cell>
          <cell r="BF64">
            <v>0</v>
          </cell>
        </row>
        <row r="65">
          <cell r="C65" t="str">
            <v>IHS_CBT_067M</v>
          </cell>
          <cell r="D65" t="str">
            <v>Mpatamato</v>
          </cell>
          <cell r="E65">
            <v>28.32531667</v>
          </cell>
          <cell r="F65">
            <v>-13.09868333</v>
          </cell>
          <cell r="G65" t="str">
            <v>Copperbelt </v>
          </cell>
          <cell r="H65">
            <v>2</v>
          </cell>
          <cell r="I65" t="str">
            <v>COPPERBELT</v>
          </cell>
          <cell r="J65" t="str">
            <v>LUANSHYA</v>
          </cell>
          <cell r="K65" t="str">
            <v>No</v>
          </cell>
          <cell r="L65" t="str">
            <v>No</v>
          </cell>
          <cell r="M65" t="str">
            <v>No</v>
          </cell>
          <cell r="N65" t="str">
            <v>Suburban</v>
          </cell>
          <cell r="O65" t="str">
            <v>2G 3G</v>
          </cell>
          <cell r="P65" t="str">
            <v>P3</v>
          </cell>
          <cell r="Q65" t="str">
            <v>BTS</v>
          </cell>
          <cell r="R65" t="str">
            <v>Hub</v>
          </cell>
          <cell r="S65" t="str">
            <v>On Air</v>
          </cell>
          <cell r="T65" t="str">
            <v>Grid-Gen</v>
          </cell>
          <cell r="U65" t="str">
            <v>Green Field</v>
          </cell>
          <cell r="V65">
            <v>60</v>
          </cell>
          <cell r="W65" t="str">
            <v>Indoor </v>
          </cell>
          <cell r="X65" t="str">
            <v>Neddy Chiwasa</v>
          </cell>
          <cell r="Y65" t="str">
            <v>SBC</v>
          </cell>
          <cell r="Z65" t="str">
            <v>SBC</v>
          </cell>
          <cell r="AA65" t="str">
            <v>MTN</v>
          </cell>
          <cell r="AB65" t="str">
            <v>Mwenya Banda</v>
          </cell>
          <cell r="AC65" t="str">
            <v>GNM</v>
          </cell>
          <cell r="AD65" t="str">
            <v>GNM</v>
          </cell>
          <cell r="AE65" t="str">
            <v>Gen Logic </v>
          </cell>
          <cell r="AF65" t="str">
            <v>Gen Logic </v>
          </cell>
          <cell r="AG65">
            <v>16</v>
          </cell>
          <cell r="AH65" t="str">
            <v>Yanmar</v>
          </cell>
          <cell r="AI65" t="str">
            <v>4TNE</v>
          </cell>
          <cell r="AJ65" t="str">
            <v>Leroy Sommer</v>
          </cell>
          <cell r="AK65">
            <v>0</v>
          </cell>
          <cell r="AL65">
            <v>600</v>
          </cell>
          <cell r="AM65" t="str">
            <v>Delta</v>
          </cell>
          <cell r="AN65" t="str">
            <v>DPS 2400B-48-5</v>
          </cell>
          <cell r="AO65">
            <v>250</v>
          </cell>
          <cell r="AP65" t="str">
            <v>NARADA</v>
          </cell>
          <cell r="AQ65">
            <v>600</v>
          </cell>
          <cell r="AR65">
            <v>2</v>
          </cell>
          <cell r="AS65">
            <v>600</v>
          </cell>
          <cell r="AT65">
            <v>24</v>
          </cell>
          <cell r="AU65" t="str">
            <v>LG </v>
          </cell>
          <cell r="AV65" t="str">
            <v>LG </v>
          </cell>
          <cell r="AW65">
            <v>18000</v>
          </cell>
          <cell r="AX65">
            <v>18000</v>
          </cell>
          <cell r="AY65">
            <v>2</v>
          </cell>
          <cell r="AZ65">
            <v>55</v>
          </cell>
          <cell r="BA65">
            <v>0</v>
          </cell>
          <cell r="BB65">
            <v>1</v>
          </cell>
          <cell r="BC65" t="str">
            <v>MTN</v>
          </cell>
          <cell r="BD65" t="str">
            <v>T3014</v>
          </cell>
          <cell r="BE65">
            <v>0</v>
          </cell>
          <cell r="BF65">
            <v>0</v>
          </cell>
        </row>
        <row r="66">
          <cell r="C66" t="str">
            <v>IHS_CBT_068M</v>
          </cell>
          <cell r="D66" t="str">
            <v>Mpatamato Central</v>
          </cell>
          <cell r="E66">
            <v>28.30919</v>
          </cell>
          <cell r="F66">
            <v>-13.10214</v>
          </cell>
          <cell r="G66" t="str">
            <v>Copperbelt </v>
          </cell>
          <cell r="H66">
            <v>1.8</v>
          </cell>
          <cell r="I66" t="str">
            <v>COPPERBELT</v>
          </cell>
          <cell r="J66" t="str">
            <v>LUANSHYA</v>
          </cell>
          <cell r="K66" t="str">
            <v>No</v>
          </cell>
          <cell r="L66" t="str">
            <v>No</v>
          </cell>
          <cell r="M66" t="str">
            <v>No</v>
          </cell>
          <cell r="N66" t="str">
            <v>Suburban</v>
          </cell>
          <cell r="O66" t="str">
            <v>2G 3G</v>
          </cell>
          <cell r="P66" t="str">
            <v>P4</v>
          </cell>
          <cell r="Q66" t="str">
            <v>BTS</v>
          </cell>
          <cell r="R66" t="str">
            <v>BTS</v>
          </cell>
          <cell r="S66" t="str">
            <v>On Air</v>
          </cell>
          <cell r="T66" t="str">
            <v>Grid-Gen</v>
          </cell>
          <cell r="U66" t="str">
            <v>Green Field</v>
          </cell>
          <cell r="V66">
            <v>60</v>
          </cell>
          <cell r="W66" t="str">
            <v>Outdoor</v>
          </cell>
          <cell r="X66" t="str">
            <v>Neddy Chiwasa</v>
          </cell>
          <cell r="Y66" t="str">
            <v>SBC</v>
          </cell>
          <cell r="Z66" t="str">
            <v>SBC</v>
          </cell>
          <cell r="AA66" t="str">
            <v>MTN</v>
          </cell>
          <cell r="AB66" t="str">
            <v>Mwenya Banda</v>
          </cell>
          <cell r="AC66" t="str">
            <v>GNM</v>
          </cell>
          <cell r="AD66" t="str">
            <v>GNM</v>
          </cell>
          <cell r="AE66" t="str">
            <v>perkins </v>
          </cell>
          <cell r="AF66" t="str">
            <v>perkins </v>
          </cell>
          <cell r="AG66">
            <v>15</v>
          </cell>
          <cell r="AH66" t="str">
            <v>perkins</v>
          </cell>
          <cell r="AI66">
            <v>0</v>
          </cell>
          <cell r="AJ66" t="str">
            <v>Leroy Sommer</v>
          </cell>
          <cell r="AK66">
            <v>0</v>
          </cell>
          <cell r="AL66">
            <v>600</v>
          </cell>
          <cell r="AM66" t="str">
            <v>Delta</v>
          </cell>
          <cell r="AN66" t="str">
            <v>DPS 2400B-48-5</v>
          </cell>
          <cell r="AO66">
            <v>250</v>
          </cell>
          <cell r="AP66" t="str">
            <v>Lithium</v>
          </cell>
          <cell r="AQ66">
            <v>200</v>
          </cell>
          <cell r="AR66">
            <v>48</v>
          </cell>
          <cell r="AS66">
            <v>100</v>
          </cell>
          <cell r="AT66">
            <v>2</v>
          </cell>
          <cell r="AU66" t="str">
            <v>N/A</v>
          </cell>
          <cell r="AV66" t="str">
            <v>N/A</v>
          </cell>
          <cell r="AW66" t="str">
            <v>N/A</v>
          </cell>
          <cell r="AX66" t="str">
            <v>n/a</v>
          </cell>
          <cell r="AY66" t="str">
            <v>N/A</v>
          </cell>
          <cell r="AZ66">
            <v>51.3</v>
          </cell>
          <cell r="BA66">
            <v>0</v>
          </cell>
          <cell r="BB66">
            <v>1</v>
          </cell>
          <cell r="BC66" t="str">
            <v>MTN</v>
          </cell>
          <cell r="BD66" t="str">
            <v>T3364</v>
          </cell>
          <cell r="BE66">
            <v>0</v>
          </cell>
          <cell r="BF66">
            <v>0</v>
          </cell>
        </row>
        <row r="67">
          <cell r="C67" t="str">
            <v>IHS_CBT_069M</v>
          </cell>
          <cell r="D67" t="str">
            <v>Mpatamato West</v>
          </cell>
          <cell r="E67">
            <v>28.31</v>
          </cell>
          <cell r="F67">
            <v>-13.12076</v>
          </cell>
          <cell r="G67" t="str">
            <v>Copperbelt </v>
          </cell>
          <cell r="H67">
            <v>2</v>
          </cell>
          <cell r="I67" t="str">
            <v>COPPERBELT</v>
          </cell>
          <cell r="J67" t="str">
            <v>LUANSHYA</v>
          </cell>
          <cell r="K67" t="str">
            <v>No</v>
          </cell>
          <cell r="L67" t="str">
            <v>No</v>
          </cell>
          <cell r="M67" t="str">
            <v>No</v>
          </cell>
          <cell r="N67" t="str">
            <v>Suburban</v>
          </cell>
          <cell r="O67" t="str">
            <v>2G 3G</v>
          </cell>
          <cell r="P67" t="str">
            <v>P4</v>
          </cell>
          <cell r="Q67" t="str">
            <v>HUB</v>
          </cell>
          <cell r="R67" t="str">
            <v>BTS</v>
          </cell>
          <cell r="S67" t="str">
            <v>On Air</v>
          </cell>
          <cell r="T67" t="str">
            <v>Grid-Gen</v>
          </cell>
          <cell r="U67" t="str">
            <v>Green Field</v>
          </cell>
          <cell r="V67">
            <v>80</v>
          </cell>
          <cell r="W67" t="str">
            <v>Indoor </v>
          </cell>
          <cell r="X67" t="str">
            <v>Neddy Chiwasa</v>
          </cell>
          <cell r="Y67" t="str">
            <v>SBC</v>
          </cell>
          <cell r="Z67" t="str">
            <v>SBC</v>
          </cell>
          <cell r="AA67" t="str">
            <v>MTN</v>
          </cell>
          <cell r="AB67" t="str">
            <v>Mwenya Banda</v>
          </cell>
          <cell r="AC67" t="str">
            <v>GNM</v>
          </cell>
          <cell r="AD67" t="str">
            <v>GNM</v>
          </cell>
          <cell r="AE67" t="str">
            <v>Gen Logic </v>
          </cell>
          <cell r="AF67" t="str">
            <v>Gen Logic </v>
          </cell>
          <cell r="AG67">
            <v>16</v>
          </cell>
          <cell r="AH67" t="str">
            <v>Yanmar</v>
          </cell>
          <cell r="AI67">
            <v>0</v>
          </cell>
          <cell r="AJ67" t="str">
            <v>Leroy Sommer</v>
          </cell>
          <cell r="AK67">
            <v>0</v>
          </cell>
          <cell r="AL67">
            <v>600</v>
          </cell>
          <cell r="AM67" t="str">
            <v>Delta</v>
          </cell>
          <cell r="AN67" t="str">
            <v>DPS 2400B-48-5</v>
          </cell>
          <cell r="AO67">
            <v>250</v>
          </cell>
          <cell r="AP67" t="str">
            <v>NARADA</v>
          </cell>
          <cell r="AQ67">
            <v>600</v>
          </cell>
          <cell r="AR67">
            <v>2</v>
          </cell>
          <cell r="AS67">
            <v>600</v>
          </cell>
          <cell r="AT67">
            <v>24</v>
          </cell>
          <cell r="AU67" t="str">
            <v>LG</v>
          </cell>
          <cell r="AV67" t="str">
            <v>LG</v>
          </cell>
          <cell r="AW67">
            <v>18000</v>
          </cell>
          <cell r="AX67">
            <v>18000</v>
          </cell>
          <cell r="AY67">
            <v>2</v>
          </cell>
          <cell r="AZ67">
            <v>65</v>
          </cell>
          <cell r="BA67">
            <v>0</v>
          </cell>
          <cell r="BB67">
            <v>2</v>
          </cell>
          <cell r="BC67" t="str">
            <v>MTNAirtel</v>
          </cell>
          <cell r="BD67" t="str">
            <v>T3185</v>
          </cell>
          <cell r="BE67" t="str">
            <v>ZM6151</v>
          </cell>
          <cell r="BF67">
            <v>0</v>
          </cell>
        </row>
        <row r="68">
          <cell r="C68" t="str">
            <v>IHS_CBT_070M</v>
          </cell>
          <cell r="D68" t="str">
            <v>Kauanga Basic</v>
          </cell>
          <cell r="E68">
            <v>28.75039</v>
          </cell>
          <cell r="F68">
            <v>-13.31202</v>
          </cell>
          <cell r="G68" t="str">
            <v>Copperbelt </v>
          </cell>
          <cell r="H68">
            <v>2.5</v>
          </cell>
          <cell r="I68" t="str">
            <v>Central </v>
          </cell>
          <cell r="J68" t="str">
            <v>KAPIRI</v>
          </cell>
          <cell r="K68" t="str">
            <v>No</v>
          </cell>
          <cell r="L68" t="str">
            <v>No</v>
          </cell>
          <cell r="M68" t="str">
            <v>No</v>
          </cell>
          <cell r="N68" t="str">
            <v>Rural</v>
          </cell>
          <cell r="O68" t="str">
            <v>2G</v>
          </cell>
          <cell r="P68" t="str">
            <v>P4</v>
          </cell>
          <cell r="Q68" t="str">
            <v>BTS</v>
          </cell>
          <cell r="R68" t="str">
            <v>BTS</v>
          </cell>
          <cell r="S68" t="str">
            <v>On Air</v>
          </cell>
          <cell r="T68" t="str">
            <v>Grid-Gen</v>
          </cell>
          <cell r="U68" t="str">
            <v>Green Field</v>
          </cell>
          <cell r="V68">
            <v>60</v>
          </cell>
          <cell r="W68" t="str">
            <v>Outdoor</v>
          </cell>
          <cell r="X68" t="str">
            <v>Elvis Mumba</v>
          </cell>
          <cell r="Y68" t="str">
            <v>SBC</v>
          </cell>
          <cell r="Z68" t="str">
            <v>SBC</v>
          </cell>
          <cell r="AA68" t="str">
            <v>MTN</v>
          </cell>
          <cell r="AB68" t="str">
            <v>Mwenya Banda</v>
          </cell>
          <cell r="AC68" t="str">
            <v>GNM</v>
          </cell>
          <cell r="AD68" t="str">
            <v>GNM</v>
          </cell>
          <cell r="AE68" t="str">
            <v>Earth Technology</v>
          </cell>
          <cell r="AF68" t="str">
            <v>Earth technology</v>
          </cell>
          <cell r="AG68">
            <v>20</v>
          </cell>
          <cell r="AH68" t="str">
            <v>perkins</v>
          </cell>
          <cell r="AI68">
            <v>0</v>
          </cell>
          <cell r="AJ68" t="str">
            <v>Leroy Sommer</v>
          </cell>
          <cell r="AK68">
            <v>0</v>
          </cell>
          <cell r="AL68">
            <v>400</v>
          </cell>
          <cell r="AM68" t="str">
            <v>Delta</v>
          </cell>
          <cell r="AN68" t="str">
            <v>DPS 2400B-48-5</v>
          </cell>
          <cell r="AO68">
            <v>250</v>
          </cell>
          <cell r="AP68" t="str">
            <v>C&amp;D True </v>
          </cell>
          <cell r="AQ68">
            <v>1056</v>
          </cell>
          <cell r="AR68">
            <v>12</v>
          </cell>
          <cell r="AS68">
            <v>176</v>
          </cell>
          <cell r="AT68">
            <v>24</v>
          </cell>
          <cell r="AU68" t="str">
            <v>N/A</v>
          </cell>
          <cell r="AV68" t="str">
            <v>N/A</v>
          </cell>
          <cell r="AW68" t="str">
            <v>N/A</v>
          </cell>
          <cell r="AX68" t="str">
            <v>n/a</v>
          </cell>
          <cell r="AY68" t="str">
            <v>N/A</v>
          </cell>
          <cell r="AZ68">
            <v>56</v>
          </cell>
          <cell r="BA68">
            <v>0</v>
          </cell>
          <cell r="BB68">
            <v>1</v>
          </cell>
          <cell r="BC68" t="str">
            <v>MTN</v>
          </cell>
          <cell r="BD68" t="str">
            <v>T3295</v>
          </cell>
          <cell r="BE68">
            <v>0</v>
          </cell>
          <cell r="BF68">
            <v>0</v>
          </cell>
        </row>
        <row r="69">
          <cell r="C69" t="str">
            <v>IHS_CBT_071M</v>
          </cell>
          <cell r="D69" t="str">
            <v>Masaiti Council</v>
          </cell>
          <cell r="E69">
            <v>28.40496</v>
          </cell>
          <cell r="F69">
            <v>-13.2614</v>
          </cell>
          <cell r="G69" t="str">
            <v>Copperbelt </v>
          </cell>
          <cell r="H69">
            <v>2</v>
          </cell>
          <cell r="I69" t="str">
            <v>COPPERBELT</v>
          </cell>
          <cell r="J69" t="str">
            <v>MASAITI</v>
          </cell>
          <cell r="K69" t="str">
            <v>No</v>
          </cell>
          <cell r="L69" t="str">
            <v>No</v>
          </cell>
          <cell r="M69" t="str">
            <v>No</v>
          </cell>
          <cell r="N69" t="str">
            <v>Rural</v>
          </cell>
          <cell r="O69" t="str">
            <v>2G 3G</v>
          </cell>
          <cell r="P69" t="str">
            <v>P4</v>
          </cell>
          <cell r="Q69" t="str">
            <v>BTS</v>
          </cell>
          <cell r="R69" t="str">
            <v>BTS</v>
          </cell>
          <cell r="S69" t="str">
            <v>On Air</v>
          </cell>
          <cell r="T69" t="str">
            <v>Grid-Gen</v>
          </cell>
          <cell r="U69" t="str">
            <v>Green Field</v>
          </cell>
          <cell r="V69">
            <v>48</v>
          </cell>
          <cell r="W69" t="str">
            <v>Indoor </v>
          </cell>
          <cell r="X69" t="str">
            <v>Neddy Chiwasa</v>
          </cell>
          <cell r="Y69" t="str">
            <v>SBC</v>
          </cell>
          <cell r="Z69" t="str">
            <v>SBC</v>
          </cell>
          <cell r="AA69" t="str">
            <v>MTN</v>
          </cell>
          <cell r="AB69" t="str">
            <v>Mwenya Banda</v>
          </cell>
          <cell r="AC69" t="str">
            <v>GNM</v>
          </cell>
          <cell r="AD69" t="str">
            <v>GNM</v>
          </cell>
          <cell r="AE69" t="str">
            <v>GL Yanmar</v>
          </cell>
          <cell r="AF69" t="str">
            <v>GL Yanmar</v>
          </cell>
          <cell r="AG69">
            <v>16</v>
          </cell>
          <cell r="AH69" t="str">
            <v>Yanmar</v>
          </cell>
          <cell r="AI69" t="str">
            <v>4TNE</v>
          </cell>
          <cell r="AJ69" t="str">
            <v>Mecc Alte</v>
          </cell>
          <cell r="AK69">
            <v>0</v>
          </cell>
          <cell r="AL69">
            <v>600</v>
          </cell>
          <cell r="AM69" t="str">
            <v>Delta</v>
          </cell>
          <cell r="AN69" t="str">
            <v>DPS 2400B-48-5</v>
          </cell>
          <cell r="AO69">
            <v>250</v>
          </cell>
          <cell r="AP69" t="str">
            <v>Agisson</v>
          </cell>
          <cell r="AQ69">
            <v>600</v>
          </cell>
          <cell r="AR69">
            <v>2</v>
          </cell>
          <cell r="AS69">
            <v>600</v>
          </cell>
          <cell r="AT69">
            <v>24</v>
          </cell>
          <cell r="AU69" t="str">
            <v>LG</v>
          </cell>
          <cell r="AV69" t="str">
            <v>LG</v>
          </cell>
          <cell r="AW69">
            <v>18000</v>
          </cell>
          <cell r="AX69">
            <v>18000</v>
          </cell>
          <cell r="AY69">
            <v>2</v>
          </cell>
          <cell r="AZ69">
            <v>46</v>
          </cell>
          <cell r="BA69">
            <v>0</v>
          </cell>
          <cell r="BB69">
            <v>2</v>
          </cell>
          <cell r="BC69" t="str">
            <v>MTNAirtel</v>
          </cell>
          <cell r="BD69" t="str">
            <v>T3212</v>
          </cell>
          <cell r="BE69" t="str">
            <v>ZM3761</v>
          </cell>
          <cell r="BF69">
            <v>0</v>
          </cell>
        </row>
        <row r="70">
          <cell r="C70" t="str">
            <v>IHS_CBT_072M</v>
          </cell>
          <cell r="D70" t="str">
            <v>Twasekela Basic</v>
          </cell>
          <cell r="E70">
            <v>28.41024</v>
          </cell>
          <cell r="F70">
            <v>-12.67459</v>
          </cell>
          <cell r="G70" t="str">
            <v>Copperbelt </v>
          </cell>
          <cell r="H70">
            <v>2.5</v>
          </cell>
          <cell r="I70" t="str">
            <v>COPPERBELT</v>
          </cell>
          <cell r="J70" t="str">
            <v>MUFULIRA</v>
          </cell>
          <cell r="K70" t="str">
            <v>No</v>
          </cell>
          <cell r="L70" t="str">
            <v>No</v>
          </cell>
          <cell r="M70" t="str">
            <v>No</v>
          </cell>
          <cell r="N70" t="str">
            <v>Rural</v>
          </cell>
          <cell r="O70" t="str">
            <v>2G 3G</v>
          </cell>
          <cell r="P70" t="str">
            <v>P4</v>
          </cell>
          <cell r="Q70" t="str">
            <v>BTS</v>
          </cell>
          <cell r="R70" t="str">
            <v>HUB</v>
          </cell>
          <cell r="S70" t="str">
            <v>On Air</v>
          </cell>
          <cell r="T70" t="str">
            <v>Grid-Gen</v>
          </cell>
          <cell r="U70" t="str">
            <v>Green Field</v>
          </cell>
          <cell r="V70">
            <v>48</v>
          </cell>
          <cell r="W70" t="str">
            <v>Indoor </v>
          </cell>
          <cell r="X70" t="str">
            <v>Elvis Mumba</v>
          </cell>
          <cell r="Y70" t="str">
            <v>SBC</v>
          </cell>
          <cell r="Z70" t="str">
            <v>SBC</v>
          </cell>
          <cell r="AA70" t="str">
            <v>MTN</v>
          </cell>
          <cell r="AB70" t="str">
            <v>Mwenya Banda</v>
          </cell>
          <cell r="AC70" t="str">
            <v>GNM</v>
          </cell>
          <cell r="AD70" t="str">
            <v>GNM</v>
          </cell>
          <cell r="AE70" t="str">
            <v>Ghadder</v>
          </cell>
          <cell r="AF70" t="str">
            <v>Ghadder</v>
          </cell>
          <cell r="AG70">
            <v>20</v>
          </cell>
          <cell r="AH70" t="str">
            <v>perkins</v>
          </cell>
          <cell r="AI70">
            <v>0</v>
          </cell>
          <cell r="AJ70" t="str">
            <v>Leroy Sommer</v>
          </cell>
          <cell r="AK70">
            <v>0</v>
          </cell>
          <cell r="AL70">
            <v>750</v>
          </cell>
          <cell r="AM70" t="str">
            <v>Power cube</v>
          </cell>
          <cell r="AN70" t="str">
            <v>ICC330-HA1-C10</v>
          </cell>
          <cell r="AO70">
            <v>0</v>
          </cell>
          <cell r="AP70" t="str">
            <v>Lithium</v>
          </cell>
          <cell r="AQ70">
            <v>200</v>
          </cell>
          <cell r="AR70">
            <v>48</v>
          </cell>
          <cell r="AS70">
            <v>100</v>
          </cell>
          <cell r="AT70">
            <v>2</v>
          </cell>
          <cell r="AU70" t="str">
            <v>LG</v>
          </cell>
          <cell r="AV70" t="str">
            <v>LG</v>
          </cell>
          <cell r="AW70">
            <v>18000</v>
          </cell>
          <cell r="AX70">
            <v>18000</v>
          </cell>
          <cell r="AY70">
            <v>2</v>
          </cell>
          <cell r="AZ70">
            <v>35</v>
          </cell>
          <cell r="BA70">
            <v>0</v>
          </cell>
          <cell r="BB70">
            <v>1</v>
          </cell>
          <cell r="BC70" t="str">
            <v>MTN</v>
          </cell>
          <cell r="BD70" t="str">
            <v>T3155</v>
          </cell>
          <cell r="BE70">
            <v>0</v>
          </cell>
          <cell r="BF70">
            <v>0</v>
          </cell>
        </row>
        <row r="71">
          <cell r="C71" t="str">
            <v>IHS_CBT_073M</v>
          </cell>
          <cell r="D71" t="str">
            <v>Cedrics Farm</v>
          </cell>
          <cell r="E71">
            <v>28.25629</v>
          </cell>
          <cell r="F71">
            <v>-12.906</v>
          </cell>
          <cell r="G71" t="str">
            <v>Copperbelt </v>
          </cell>
          <cell r="H71">
            <v>1.8</v>
          </cell>
          <cell r="I71" t="str">
            <v>COPPERBELT</v>
          </cell>
          <cell r="J71" t="str">
            <v>KITWE</v>
          </cell>
          <cell r="K71" t="str">
            <v>No</v>
          </cell>
          <cell r="L71" t="str">
            <v>No</v>
          </cell>
          <cell r="M71" t="str">
            <v>No</v>
          </cell>
          <cell r="N71" t="str">
            <v>Rural</v>
          </cell>
          <cell r="O71" t="str">
            <v>2G 3G</v>
          </cell>
          <cell r="P71" t="str">
            <v>P4</v>
          </cell>
          <cell r="Q71" t="str">
            <v>BTS</v>
          </cell>
          <cell r="R71" t="str">
            <v>BTS</v>
          </cell>
          <cell r="S71" t="str">
            <v>On Air</v>
          </cell>
          <cell r="T71" t="str">
            <v>Grid-Gen</v>
          </cell>
          <cell r="U71" t="str">
            <v>Green Field</v>
          </cell>
          <cell r="V71">
            <v>40</v>
          </cell>
          <cell r="W71" t="str">
            <v>Outdoor</v>
          </cell>
          <cell r="X71" t="str">
            <v>Chrispin Lindundu</v>
          </cell>
          <cell r="Y71" t="str">
            <v>SBC</v>
          </cell>
          <cell r="Z71" t="str">
            <v>SBC</v>
          </cell>
          <cell r="AA71" t="str">
            <v>MTN</v>
          </cell>
          <cell r="AB71" t="str">
            <v>Mwenya Banda</v>
          </cell>
          <cell r="AC71" t="str">
            <v>GNM</v>
          </cell>
          <cell r="AD71" t="str">
            <v>GNM</v>
          </cell>
          <cell r="AE71" t="str">
            <v>perkins </v>
          </cell>
          <cell r="AF71" t="str">
            <v>perkins </v>
          </cell>
          <cell r="AG71">
            <v>15</v>
          </cell>
          <cell r="AH71" t="str">
            <v>perkins</v>
          </cell>
          <cell r="AI71">
            <v>0</v>
          </cell>
          <cell r="AJ71" t="str">
            <v>Leroy Sommer</v>
          </cell>
          <cell r="AK71">
            <v>0</v>
          </cell>
          <cell r="AL71">
            <v>1000</v>
          </cell>
          <cell r="AM71" t="str">
            <v>Delta</v>
          </cell>
          <cell r="AN71" t="str">
            <v>DPS 2400B-48-5</v>
          </cell>
          <cell r="AO71">
            <v>250</v>
          </cell>
          <cell r="AP71" t="str">
            <v>Agisson</v>
          </cell>
          <cell r="AQ71">
            <v>600</v>
          </cell>
          <cell r="AR71">
            <v>2</v>
          </cell>
          <cell r="AS71">
            <v>600</v>
          </cell>
          <cell r="AT71">
            <v>24</v>
          </cell>
          <cell r="AU71" t="str">
            <v>N/A</v>
          </cell>
          <cell r="AV71" t="str">
            <v>N/A</v>
          </cell>
          <cell r="AW71" t="str">
            <v>N/A</v>
          </cell>
          <cell r="AX71" t="str">
            <v>n/a</v>
          </cell>
          <cell r="AY71" t="str">
            <v>N/A</v>
          </cell>
          <cell r="AZ71">
            <v>89</v>
          </cell>
          <cell r="BA71">
            <v>0</v>
          </cell>
          <cell r="BB71">
            <v>2</v>
          </cell>
          <cell r="BC71" t="str">
            <v>MTNAirtel</v>
          </cell>
          <cell r="BD71" t="str">
            <v>T3347</v>
          </cell>
          <cell r="BE71" t="str">
            <v>ZM6869</v>
          </cell>
          <cell r="BF71">
            <v>0</v>
          </cell>
        </row>
        <row r="72">
          <cell r="C72" t="str">
            <v>IHS_CBT_074M</v>
          </cell>
          <cell r="D72" t="str">
            <v>Luangwa  </v>
          </cell>
          <cell r="E72">
            <v>28.24499</v>
          </cell>
          <cell r="F72">
            <v>-12.87562</v>
          </cell>
          <cell r="G72" t="str">
            <v>Copperbelt </v>
          </cell>
          <cell r="H72">
            <v>2</v>
          </cell>
          <cell r="I72" t="str">
            <v>COPPERBELT</v>
          </cell>
          <cell r="J72" t="str">
            <v>KITWE</v>
          </cell>
          <cell r="K72" t="str">
            <v>Yes</v>
          </cell>
          <cell r="L72" t="str">
            <v>No</v>
          </cell>
          <cell r="M72" t="str">
            <v>No</v>
          </cell>
          <cell r="N72" t="str">
            <v>Suburban</v>
          </cell>
          <cell r="O72" t="str">
            <v>2G 3G</v>
          </cell>
          <cell r="P72" t="str">
            <v>P3</v>
          </cell>
          <cell r="Q72" t="str">
            <v>BTS</v>
          </cell>
          <cell r="R72" t="str">
            <v>BTS</v>
          </cell>
          <cell r="S72" t="str">
            <v>On Air</v>
          </cell>
          <cell r="T72" t="str">
            <v>Grid-Gen</v>
          </cell>
          <cell r="U72" t="str">
            <v>Green Field</v>
          </cell>
          <cell r="V72">
            <v>48</v>
          </cell>
          <cell r="W72" t="str">
            <v>Indoor </v>
          </cell>
          <cell r="X72" t="str">
            <v>Chrispin Lindundu</v>
          </cell>
          <cell r="Y72" t="str">
            <v>SBC</v>
          </cell>
          <cell r="Z72" t="str">
            <v>SBC</v>
          </cell>
          <cell r="AA72" t="str">
            <v>MTN</v>
          </cell>
          <cell r="AB72" t="str">
            <v>Mwenya Banda</v>
          </cell>
          <cell r="AC72" t="str">
            <v>GNM</v>
          </cell>
          <cell r="AD72" t="str">
            <v>GNM</v>
          </cell>
          <cell r="AE72" t="str">
            <v>Gen Logic </v>
          </cell>
          <cell r="AF72" t="str">
            <v>Gen Logic </v>
          </cell>
          <cell r="AG72">
            <v>16</v>
          </cell>
          <cell r="AH72" t="str">
            <v>Yanmar</v>
          </cell>
          <cell r="AI72">
            <v>0</v>
          </cell>
          <cell r="AJ72" t="str">
            <v>Leroy Sommer</v>
          </cell>
          <cell r="AK72">
            <v>0</v>
          </cell>
          <cell r="AL72">
            <v>600</v>
          </cell>
          <cell r="AM72" t="str">
            <v>Delta</v>
          </cell>
          <cell r="AN72" t="str">
            <v>DPS 2400B-48-5</v>
          </cell>
          <cell r="AO72">
            <v>250</v>
          </cell>
          <cell r="AP72" t="str">
            <v>NARADA</v>
          </cell>
          <cell r="AQ72">
            <v>600</v>
          </cell>
          <cell r="AR72">
            <v>2</v>
          </cell>
          <cell r="AS72">
            <v>600</v>
          </cell>
          <cell r="AT72">
            <v>24</v>
          </cell>
          <cell r="AU72" t="str">
            <v>LG</v>
          </cell>
          <cell r="AV72" t="str">
            <v>LG</v>
          </cell>
          <cell r="AW72">
            <v>18000</v>
          </cell>
          <cell r="AX72">
            <v>18000</v>
          </cell>
          <cell r="AY72">
            <v>2</v>
          </cell>
          <cell r="AZ72">
            <v>75</v>
          </cell>
          <cell r="BA72">
            <v>0</v>
          </cell>
          <cell r="BB72">
            <v>1</v>
          </cell>
          <cell r="BC72" t="str">
            <v>MTN</v>
          </cell>
          <cell r="BD72" t="str">
            <v>T3178</v>
          </cell>
          <cell r="BE72">
            <v>0</v>
          </cell>
          <cell r="BF72" t="str">
            <v>yes</v>
          </cell>
        </row>
        <row r="73">
          <cell r="C73" t="str">
            <v>IHS_CBT_075M</v>
          </cell>
          <cell r="D73" t="str">
            <v>Ndeke Changachanga</v>
          </cell>
          <cell r="E73">
            <v>28.24864</v>
          </cell>
          <cell r="F73">
            <v>-12.85817</v>
          </cell>
          <cell r="G73" t="str">
            <v>Copperbelt </v>
          </cell>
          <cell r="H73">
            <v>2.5</v>
          </cell>
          <cell r="I73" t="str">
            <v>COPPERBELT</v>
          </cell>
          <cell r="J73" t="str">
            <v>KITWE</v>
          </cell>
          <cell r="K73" t="str">
            <v>Yes</v>
          </cell>
          <cell r="L73" t="str">
            <v>Yes</v>
          </cell>
          <cell r="M73" t="str">
            <v>No</v>
          </cell>
          <cell r="N73" t="str">
            <v>Suburban</v>
          </cell>
          <cell r="O73" t="str">
            <v>2G 3G</v>
          </cell>
          <cell r="P73" t="str">
            <v>P3</v>
          </cell>
          <cell r="Q73" t="str">
            <v>BTS</v>
          </cell>
          <cell r="R73" t="str">
            <v>BTS</v>
          </cell>
          <cell r="S73" t="str">
            <v>On Air</v>
          </cell>
          <cell r="T73" t="str">
            <v>Grid-Gen</v>
          </cell>
          <cell r="U73" t="str">
            <v>Green Field</v>
          </cell>
          <cell r="V73">
            <v>36</v>
          </cell>
          <cell r="W73" t="str">
            <v>Indoor </v>
          </cell>
          <cell r="X73" t="str">
            <v>Chrispin Lindundu</v>
          </cell>
          <cell r="Y73" t="str">
            <v>SBC</v>
          </cell>
          <cell r="Z73" t="str">
            <v>SBC</v>
          </cell>
          <cell r="AA73" t="str">
            <v>MTN</v>
          </cell>
          <cell r="AB73" t="str">
            <v>Mwenya Banda</v>
          </cell>
          <cell r="AC73" t="str">
            <v>GNM</v>
          </cell>
          <cell r="AD73" t="str">
            <v>GNM</v>
          </cell>
          <cell r="AE73" t="str">
            <v>Gen Logic </v>
          </cell>
          <cell r="AF73" t="str">
            <v>Gen Logic </v>
          </cell>
          <cell r="AG73">
            <v>20</v>
          </cell>
          <cell r="AH73" t="str">
            <v>Yanmar</v>
          </cell>
          <cell r="AI73">
            <v>0</v>
          </cell>
          <cell r="AJ73" t="str">
            <v>Mecc Alte</v>
          </cell>
          <cell r="AK73">
            <v>0</v>
          </cell>
          <cell r="AL73">
            <v>600</v>
          </cell>
          <cell r="AM73" t="str">
            <v>Delta</v>
          </cell>
          <cell r="AN73" t="str">
            <v>DPS 2400B-48-5</v>
          </cell>
          <cell r="AO73">
            <v>250</v>
          </cell>
          <cell r="AP73" t="str">
            <v>Lithium</v>
          </cell>
          <cell r="AQ73">
            <v>500</v>
          </cell>
          <cell r="AR73">
            <v>48</v>
          </cell>
          <cell r="AS73">
            <v>100</v>
          </cell>
          <cell r="AT73">
            <v>5</v>
          </cell>
          <cell r="AU73" t="str">
            <v>LG</v>
          </cell>
          <cell r="AV73" t="str">
            <v>LG</v>
          </cell>
          <cell r="AW73">
            <v>18000</v>
          </cell>
          <cell r="AX73">
            <v>18000</v>
          </cell>
          <cell r="AY73">
            <v>2</v>
          </cell>
          <cell r="AZ73">
            <v>110</v>
          </cell>
          <cell r="BA73">
            <v>0</v>
          </cell>
          <cell r="BB73">
            <v>1</v>
          </cell>
          <cell r="BC73" t="str">
            <v>MTN</v>
          </cell>
          <cell r="BD73" t="str">
            <v>T3245</v>
          </cell>
          <cell r="BE73">
            <v>0</v>
          </cell>
          <cell r="BF73" t="str">
            <v>yes</v>
          </cell>
        </row>
        <row r="74">
          <cell r="C74" t="str">
            <v>IHS_CBT_076M</v>
          </cell>
          <cell r="D74" t="str">
            <v>Masaiti</v>
          </cell>
          <cell r="E74">
            <v>28.41905</v>
          </cell>
          <cell r="F74">
            <v>-13.3241</v>
          </cell>
          <cell r="G74" t="str">
            <v>Copperbelt </v>
          </cell>
          <cell r="H74">
            <v>2</v>
          </cell>
          <cell r="I74" t="str">
            <v>COPPERBELT</v>
          </cell>
          <cell r="J74" t="str">
            <v>MASAITI</v>
          </cell>
          <cell r="K74" t="str">
            <v>No</v>
          </cell>
          <cell r="L74" t="str">
            <v>No</v>
          </cell>
          <cell r="M74" t="str">
            <v>No</v>
          </cell>
          <cell r="N74" t="str">
            <v>Rural</v>
          </cell>
          <cell r="O74" t="str">
            <v>2G 3G</v>
          </cell>
          <cell r="P74" t="str">
            <v>P3</v>
          </cell>
          <cell r="Q74" t="str">
            <v>BTS</v>
          </cell>
          <cell r="R74" t="str">
            <v>BTS</v>
          </cell>
          <cell r="S74" t="str">
            <v>On Air</v>
          </cell>
          <cell r="T74" t="str">
            <v>Grid-Gen</v>
          </cell>
          <cell r="U74" t="str">
            <v>Green Field</v>
          </cell>
          <cell r="V74">
            <v>48</v>
          </cell>
          <cell r="W74" t="str">
            <v>Indoor </v>
          </cell>
          <cell r="X74" t="str">
            <v>Neddy Chiwasa</v>
          </cell>
          <cell r="Y74" t="str">
            <v>SBC</v>
          </cell>
          <cell r="Z74" t="str">
            <v>SBC</v>
          </cell>
          <cell r="AA74" t="str">
            <v>MTN</v>
          </cell>
          <cell r="AB74" t="str">
            <v>Mwenya Banda</v>
          </cell>
          <cell r="AC74" t="str">
            <v>GNM</v>
          </cell>
          <cell r="AD74" t="str">
            <v>GNM</v>
          </cell>
          <cell r="AE74" t="str">
            <v>GL Yanmar</v>
          </cell>
          <cell r="AF74" t="str">
            <v>GL Yanmar</v>
          </cell>
          <cell r="AG74">
            <v>16</v>
          </cell>
          <cell r="AH74" t="str">
            <v>Yanmar</v>
          </cell>
          <cell r="AI74" t="str">
            <v>4TNE</v>
          </cell>
          <cell r="AJ74" t="str">
            <v>Mecc Alte</v>
          </cell>
          <cell r="AK74">
            <v>0</v>
          </cell>
          <cell r="AL74">
            <v>600</v>
          </cell>
          <cell r="AM74" t="str">
            <v>Delta</v>
          </cell>
          <cell r="AN74" t="str">
            <v>DPS 2400B-48-5</v>
          </cell>
          <cell r="AO74">
            <v>250</v>
          </cell>
          <cell r="AP74" t="str">
            <v>NARADA</v>
          </cell>
          <cell r="AQ74">
            <v>600</v>
          </cell>
          <cell r="AR74">
            <v>2</v>
          </cell>
          <cell r="AS74">
            <v>600</v>
          </cell>
          <cell r="AT74">
            <v>24</v>
          </cell>
          <cell r="AU74" t="str">
            <v>LG</v>
          </cell>
          <cell r="AV74" t="str">
            <v>LG</v>
          </cell>
          <cell r="AW74">
            <v>18000</v>
          </cell>
          <cell r="AX74">
            <v>18000</v>
          </cell>
          <cell r="AY74">
            <v>2</v>
          </cell>
          <cell r="AZ74">
            <v>37</v>
          </cell>
          <cell r="BA74">
            <v>0</v>
          </cell>
          <cell r="BB74">
            <v>1</v>
          </cell>
          <cell r="BC74" t="str">
            <v>MTN</v>
          </cell>
          <cell r="BD74" t="str">
            <v>T3012</v>
          </cell>
          <cell r="BE74">
            <v>0</v>
          </cell>
          <cell r="BF74">
            <v>0</v>
          </cell>
        </row>
        <row r="75">
          <cell r="C75" t="str">
            <v>IHS_CBT_077M</v>
          </cell>
          <cell r="D75" t="str">
            <v>Mpelembe</v>
          </cell>
          <cell r="E75">
            <v>28.25125</v>
          </cell>
          <cell r="F75">
            <v>-12.818</v>
          </cell>
          <cell r="G75" t="str">
            <v>Copperbelt </v>
          </cell>
          <cell r="H75">
            <v>2</v>
          </cell>
          <cell r="I75" t="str">
            <v>COPPERBELT</v>
          </cell>
          <cell r="J75" t="str">
            <v>KITWE</v>
          </cell>
          <cell r="K75" t="str">
            <v>Yes</v>
          </cell>
          <cell r="L75" t="str">
            <v>Yes</v>
          </cell>
          <cell r="M75" t="str">
            <v>No</v>
          </cell>
          <cell r="N75" t="str">
            <v>Urban</v>
          </cell>
          <cell r="O75" t="str">
            <v>2G 3G 4G</v>
          </cell>
          <cell r="P75" t="str">
            <v>P3</v>
          </cell>
          <cell r="Q75" t="str">
            <v>BTS</v>
          </cell>
          <cell r="R75" t="str">
            <v>BTS</v>
          </cell>
          <cell r="S75" t="str">
            <v>On Air</v>
          </cell>
          <cell r="T75" t="str">
            <v>Grid-Gen</v>
          </cell>
          <cell r="U75" t="str">
            <v>Green Field</v>
          </cell>
          <cell r="V75">
            <v>60</v>
          </cell>
          <cell r="W75" t="str">
            <v>Indoor </v>
          </cell>
          <cell r="X75" t="str">
            <v>Chrispin Lindundu</v>
          </cell>
          <cell r="Y75" t="str">
            <v>SBC</v>
          </cell>
          <cell r="Z75" t="str">
            <v>SBC</v>
          </cell>
          <cell r="AA75" t="str">
            <v>MTN</v>
          </cell>
          <cell r="AB75" t="str">
            <v>Mwenya Banda</v>
          </cell>
          <cell r="AC75" t="str">
            <v>GNM</v>
          </cell>
          <cell r="AD75" t="str">
            <v>GNM</v>
          </cell>
          <cell r="AE75" t="str">
            <v>Gen Logic </v>
          </cell>
          <cell r="AF75" t="str">
            <v>Gen Logic </v>
          </cell>
          <cell r="AG75">
            <v>16</v>
          </cell>
          <cell r="AH75" t="str">
            <v>Yanmar</v>
          </cell>
          <cell r="AI75" t="str">
            <v>4TNE</v>
          </cell>
          <cell r="AJ75" t="str">
            <v>Mecc Alte</v>
          </cell>
          <cell r="AK75">
            <v>0</v>
          </cell>
          <cell r="AL75">
            <v>600</v>
          </cell>
          <cell r="AM75" t="str">
            <v>Delta</v>
          </cell>
          <cell r="AN75" t="str">
            <v>DPS 2400B-48-5</v>
          </cell>
          <cell r="AO75">
            <v>250</v>
          </cell>
          <cell r="AP75" t="str">
            <v>NARADA</v>
          </cell>
          <cell r="AQ75">
            <v>600</v>
          </cell>
          <cell r="AR75">
            <v>2</v>
          </cell>
          <cell r="AS75">
            <v>600</v>
          </cell>
          <cell r="AT75">
            <v>24</v>
          </cell>
          <cell r="AU75" t="str">
            <v>LG</v>
          </cell>
          <cell r="AV75" t="str">
            <v>LG</v>
          </cell>
          <cell r="AW75">
            <v>18000</v>
          </cell>
          <cell r="AX75">
            <v>18000</v>
          </cell>
          <cell r="AY75">
            <v>2</v>
          </cell>
          <cell r="AZ75">
            <v>89.1</v>
          </cell>
          <cell r="BA75">
            <v>0</v>
          </cell>
          <cell r="BB75">
            <v>2</v>
          </cell>
          <cell r="BC75" t="str">
            <v>MTNLiquid Telecom</v>
          </cell>
          <cell r="BD75" t="str">
            <v>T3015</v>
          </cell>
          <cell r="BE75">
            <v>0</v>
          </cell>
          <cell r="BF75" t="str">
            <v>yes</v>
          </cell>
        </row>
        <row r="76">
          <cell r="C76" t="str">
            <v>IHS_CBT_078M</v>
          </cell>
          <cell r="D76" t="str">
            <v>Bupe</v>
          </cell>
          <cell r="E76">
            <v>28.23505</v>
          </cell>
          <cell r="F76">
            <v>-12.86375</v>
          </cell>
          <cell r="G76" t="str">
            <v>Copperbelt </v>
          </cell>
          <cell r="H76">
            <v>2</v>
          </cell>
          <cell r="I76" t="str">
            <v>COPPERBELT</v>
          </cell>
          <cell r="J76" t="str">
            <v>KITWE</v>
          </cell>
          <cell r="K76" t="str">
            <v>No</v>
          </cell>
          <cell r="L76" t="str">
            <v>No</v>
          </cell>
          <cell r="M76" t="str">
            <v>No</v>
          </cell>
          <cell r="N76" t="str">
            <v>Suburban</v>
          </cell>
          <cell r="O76" t="str">
            <v>2G 3G</v>
          </cell>
          <cell r="P76" t="str">
            <v>P2</v>
          </cell>
          <cell r="Q76" t="str">
            <v>BTS</v>
          </cell>
          <cell r="R76" t="str">
            <v>BTS</v>
          </cell>
          <cell r="S76" t="str">
            <v>On Air</v>
          </cell>
          <cell r="T76" t="str">
            <v>Grid-Gen</v>
          </cell>
          <cell r="U76" t="str">
            <v>Green Field</v>
          </cell>
          <cell r="V76">
            <v>36</v>
          </cell>
          <cell r="W76" t="str">
            <v>Outdoor</v>
          </cell>
          <cell r="X76" t="str">
            <v>Chrispin Lindundu</v>
          </cell>
          <cell r="Y76" t="str">
            <v>SBC</v>
          </cell>
          <cell r="Z76" t="str">
            <v>SBC</v>
          </cell>
          <cell r="AA76" t="str">
            <v>MTN</v>
          </cell>
          <cell r="AB76" t="str">
            <v>Mwenya Banda</v>
          </cell>
          <cell r="AC76" t="str">
            <v>GNM</v>
          </cell>
          <cell r="AD76" t="str">
            <v>GNM</v>
          </cell>
          <cell r="AE76" t="str">
            <v>Gen Logic </v>
          </cell>
          <cell r="AF76" t="str">
            <v>Gen Logic </v>
          </cell>
          <cell r="AG76">
            <v>16</v>
          </cell>
          <cell r="AH76" t="str">
            <v>Yanmar</v>
          </cell>
          <cell r="AI76">
            <v>0</v>
          </cell>
          <cell r="AJ76" t="str">
            <v>Leroy Sommer</v>
          </cell>
          <cell r="AK76">
            <v>0</v>
          </cell>
          <cell r="AL76">
            <v>600</v>
          </cell>
          <cell r="AM76" t="str">
            <v>Delta</v>
          </cell>
          <cell r="AN76" t="str">
            <v>DPS 2400B-48-5</v>
          </cell>
          <cell r="AO76">
            <v>250</v>
          </cell>
          <cell r="AP76" t="str">
            <v>Wolong</v>
          </cell>
          <cell r="AQ76">
            <v>600</v>
          </cell>
          <cell r="AR76">
            <v>2</v>
          </cell>
          <cell r="AS76">
            <v>600</v>
          </cell>
          <cell r="AT76">
            <v>24</v>
          </cell>
          <cell r="AU76" t="str">
            <v>N/A</v>
          </cell>
          <cell r="AV76" t="str">
            <v>N/A</v>
          </cell>
          <cell r="AW76" t="str">
            <v>N/A</v>
          </cell>
          <cell r="AX76" t="str">
            <v>n/a</v>
          </cell>
          <cell r="AY76" t="str">
            <v>N/A</v>
          </cell>
          <cell r="AZ76">
            <v>153</v>
          </cell>
          <cell r="BA76">
            <v>0</v>
          </cell>
          <cell r="BB76">
            <v>1</v>
          </cell>
          <cell r="BC76" t="str">
            <v>MTN</v>
          </cell>
          <cell r="BD76" t="str">
            <v>T3325</v>
          </cell>
          <cell r="BE76">
            <v>0</v>
          </cell>
          <cell r="BF76">
            <v>0</v>
          </cell>
        </row>
        <row r="77">
          <cell r="C77" t="str">
            <v>IHS_CBT_079M</v>
          </cell>
          <cell r="D77" t="str">
            <v>Ndeke </v>
          </cell>
          <cell r="E77">
            <v>28.238475</v>
          </cell>
          <cell r="F77">
            <v>-12.846225</v>
          </cell>
          <cell r="G77" t="str">
            <v>Copperbelt </v>
          </cell>
          <cell r="H77">
            <v>2.5</v>
          </cell>
          <cell r="I77" t="str">
            <v>COPPERBELT</v>
          </cell>
          <cell r="J77" t="str">
            <v>KITWE</v>
          </cell>
          <cell r="K77" t="str">
            <v>Yes</v>
          </cell>
          <cell r="L77" t="str">
            <v>Yes</v>
          </cell>
          <cell r="M77" t="str">
            <v>No</v>
          </cell>
          <cell r="N77" t="str">
            <v>Suburban</v>
          </cell>
          <cell r="O77" t="str">
            <v>2G 3G 4G</v>
          </cell>
          <cell r="P77" t="str">
            <v>P2</v>
          </cell>
          <cell r="Q77" t="str">
            <v>BTS</v>
          </cell>
          <cell r="R77" t="str">
            <v>BB</v>
          </cell>
          <cell r="S77" t="str">
            <v>On Air</v>
          </cell>
          <cell r="T77" t="str">
            <v>Grid-Gen</v>
          </cell>
          <cell r="U77" t="str">
            <v>Green Field</v>
          </cell>
          <cell r="V77">
            <v>54</v>
          </cell>
          <cell r="W77" t="str">
            <v>Indoor </v>
          </cell>
          <cell r="X77" t="str">
            <v>Chrispin Lindundu</v>
          </cell>
          <cell r="Y77" t="str">
            <v>SBC</v>
          </cell>
          <cell r="Z77" t="str">
            <v>SBC</v>
          </cell>
          <cell r="AA77" t="str">
            <v>MTN</v>
          </cell>
          <cell r="AB77" t="str">
            <v>Mwenya Banda</v>
          </cell>
          <cell r="AC77" t="str">
            <v>GNM</v>
          </cell>
          <cell r="AD77" t="str">
            <v>GNM</v>
          </cell>
          <cell r="AE77" t="str">
            <v>CK Works</v>
          </cell>
          <cell r="AF77" t="str">
            <v>CK Works</v>
          </cell>
          <cell r="AG77">
            <v>20</v>
          </cell>
          <cell r="AH77" t="str">
            <v>perkins</v>
          </cell>
          <cell r="AI77">
            <v>0</v>
          </cell>
          <cell r="AJ77" t="str">
            <v>Leroy Sommer</v>
          </cell>
          <cell r="AK77">
            <v>0</v>
          </cell>
          <cell r="AL77">
            <v>600</v>
          </cell>
          <cell r="AM77" t="str">
            <v>Power cube</v>
          </cell>
          <cell r="AN77" t="str">
            <v>ICC330-H1-C1</v>
          </cell>
          <cell r="AO77">
            <v>400</v>
          </cell>
          <cell r="AP77" t="str">
            <v>Lithium</v>
          </cell>
          <cell r="AQ77">
            <v>600</v>
          </cell>
          <cell r="AR77">
            <v>48</v>
          </cell>
          <cell r="AS77">
            <v>100</v>
          </cell>
          <cell r="AT77">
            <v>6</v>
          </cell>
          <cell r="AU77" t="str">
            <v>Energy star</v>
          </cell>
          <cell r="AV77" t="str">
            <v>Energy star</v>
          </cell>
          <cell r="AW77">
            <v>18000</v>
          </cell>
          <cell r="AX77">
            <v>18000</v>
          </cell>
          <cell r="AY77">
            <v>2</v>
          </cell>
          <cell r="AZ77">
            <v>101</v>
          </cell>
          <cell r="BA77">
            <v>0</v>
          </cell>
          <cell r="BB77">
            <v>2</v>
          </cell>
          <cell r="BC77" t="str">
            <v>MTNAirtel</v>
          </cell>
          <cell r="BD77" t="str">
            <v>T3121</v>
          </cell>
          <cell r="BE77" t="str">
            <v>ZM0254</v>
          </cell>
          <cell r="BF77">
            <v>0</v>
          </cell>
        </row>
        <row r="78">
          <cell r="C78" t="str">
            <v>IHS_CBT_080M</v>
          </cell>
          <cell r="D78" t="str">
            <v>Kalambo</v>
          </cell>
          <cell r="E78">
            <v>28.24863</v>
          </cell>
          <cell r="F78">
            <v>-12.80056</v>
          </cell>
          <cell r="G78" t="str">
            <v>Copperbelt </v>
          </cell>
          <cell r="H78">
            <v>2</v>
          </cell>
          <cell r="I78" t="str">
            <v>COPPERBELT</v>
          </cell>
          <cell r="J78" t="str">
            <v>KITWE</v>
          </cell>
          <cell r="K78" t="str">
            <v>Yes</v>
          </cell>
          <cell r="L78" t="str">
            <v>Yes</v>
          </cell>
          <cell r="M78" t="str">
            <v>No</v>
          </cell>
          <cell r="N78" t="str">
            <v>Suburban</v>
          </cell>
          <cell r="O78" t="str">
            <v>2G 3G 4G</v>
          </cell>
          <cell r="P78" t="str">
            <v>P1</v>
          </cell>
          <cell r="Q78" t="str">
            <v>BTS</v>
          </cell>
          <cell r="R78" t="str">
            <v>BTS</v>
          </cell>
          <cell r="S78" t="str">
            <v>On Air</v>
          </cell>
          <cell r="T78" t="str">
            <v>Grid-Gen</v>
          </cell>
          <cell r="U78" t="str">
            <v>Green Field</v>
          </cell>
          <cell r="V78">
            <v>42</v>
          </cell>
          <cell r="W78" t="str">
            <v>Indoor </v>
          </cell>
          <cell r="X78" t="str">
            <v>Chrispin Lindundu</v>
          </cell>
          <cell r="Y78" t="str">
            <v>SBC</v>
          </cell>
          <cell r="Z78" t="str">
            <v>SBC</v>
          </cell>
          <cell r="AA78" t="str">
            <v>MTN</v>
          </cell>
          <cell r="AB78" t="str">
            <v>Mwenya Banda</v>
          </cell>
          <cell r="AC78" t="str">
            <v>GNM</v>
          </cell>
          <cell r="AD78" t="str">
            <v>GNM</v>
          </cell>
          <cell r="AE78" t="str">
            <v>Gen Logic </v>
          </cell>
          <cell r="AF78" t="str">
            <v>Gen Logic </v>
          </cell>
          <cell r="AG78">
            <v>16</v>
          </cell>
          <cell r="AH78" t="str">
            <v>Yanmar</v>
          </cell>
          <cell r="AI78">
            <v>0</v>
          </cell>
          <cell r="AJ78" t="str">
            <v>Leroy Sommer</v>
          </cell>
          <cell r="AK78">
            <v>0</v>
          </cell>
          <cell r="AL78">
            <v>600</v>
          </cell>
          <cell r="AM78" t="str">
            <v>Delta</v>
          </cell>
          <cell r="AN78" t="str">
            <v>DPS 2400B-48-5</v>
          </cell>
          <cell r="AO78">
            <v>250</v>
          </cell>
          <cell r="AP78" t="str">
            <v>Agisson</v>
          </cell>
          <cell r="AQ78">
            <v>600</v>
          </cell>
          <cell r="AR78">
            <v>2</v>
          </cell>
          <cell r="AS78">
            <v>600</v>
          </cell>
          <cell r="AT78">
            <v>24</v>
          </cell>
          <cell r="AU78" t="str">
            <v>LG</v>
          </cell>
          <cell r="AV78" t="str">
            <v>LG</v>
          </cell>
          <cell r="AW78">
            <v>18000</v>
          </cell>
          <cell r="AX78">
            <v>18000</v>
          </cell>
          <cell r="AY78">
            <v>2</v>
          </cell>
          <cell r="AZ78">
            <v>78.5</v>
          </cell>
          <cell r="BA78">
            <v>0</v>
          </cell>
          <cell r="BB78">
            <v>2</v>
          </cell>
          <cell r="BC78" t="str">
            <v>MTNLiquid Telecom</v>
          </cell>
          <cell r="BD78" t="str">
            <v>T3169</v>
          </cell>
          <cell r="BE78">
            <v>0</v>
          </cell>
          <cell r="BF78">
            <v>0</v>
          </cell>
        </row>
        <row r="79">
          <cell r="C79" t="str">
            <v>IHS_CBT_081M</v>
          </cell>
          <cell r="D79" t="str">
            <v>Chamboli</v>
          </cell>
          <cell r="E79">
            <v>28.22556667</v>
          </cell>
          <cell r="F79">
            <v>-12.8606</v>
          </cell>
          <cell r="G79" t="str">
            <v>Copperbelt </v>
          </cell>
          <cell r="H79">
            <v>2</v>
          </cell>
          <cell r="I79" t="str">
            <v>COPPERBELT</v>
          </cell>
          <cell r="J79" t="str">
            <v>KITWE</v>
          </cell>
          <cell r="K79" t="str">
            <v>Yes</v>
          </cell>
          <cell r="L79" t="str">
            <v>No</v>
          </cell>
          <cell r="M79" t="str">
            <v>No</v>
          </cell>
          <cell r="N79" t="str">
            <v>Suburban</v>
          </cell>
          <cell r="O79" t="str">
            <v>2G 3G</v>
          </cell>
          <cell r="P79" t="str">
            <v>P3</v>
          </cell>
          <cell r="Q79" t="str">
            <v>BTS</v>
          </cell>
          <cell r="R79" t="str">
            <v>BTS</v>
          </cell>
          <cell r="S79" t="str">
            <v>On Air</v>
          </cell>
          <cell r="T79" t="str">
            <v>Grid-Gen</v>
          </cell>
          <cell r="U79" t="str">
            <v>Green Field</v>
          </cell>
          <cell r="V79">
            <v>36</v>
          </cell>
          <cell r="W79" t="str">
            <v>Indoor </v>
          </cell>
          <cell r="X79" t="str">
            <v>Chrispin Lindundu</v>
          </cell>
          <cell r="Y79" t="str">
            <v>SBC</v>
          </cell>
          <cell r="Z79" t="str">
            <v>SBC</v>
          </cell>
          <cell r="AA79" t="str">
            <v>MTN</v>
          </cell>
          <cell r="AB79" t="str">
            <v>Mwenya Banda</v>
          </cell>
          <cell r="AC79" t="str">
            <v>GNM</v>
          </cell>
          <cell r="AD79" t="str">
            <v>GNM</v>
          </cell>
          <cell r="AE79" t="str">
            <v>Gen Logic </v>
          </cell>
          <cell r="AF79" t="str">
            <v>Gen Logic </v>
          </cell>
          <cell r="AG79">
            <v>16</v>
          </cell>
          <cell r="AH79" t="str">
            <v>Yanmar</v>
          </cell>
          <cell r="AI79">
            <v>0</v>
          </cell>
          <cell r="AJ79" t="str">
            <v>Leroy Sommer</v>
          </cell>
          <cell r="AK79">
            <v>0</v>
          </cell>
          <cell r="AL79">
            <v>600</v>
          </cell>
          <cell r="AM79" t="str">
            <v>Delta</v>
          </cell>
          <cell r="AN79" t="str">
            <v>DPS 2400B-48-5</v>
          </cell>
          <cell r="AO79">
            <v>250</v>
          </cell>
          <cell r="AP79" t="str">
            <v>Amaron</v>
          </cell>
          <cell r="AQ79">
            <v>600</v>
          </cell>
          <cell r="AR79">
            <v>2</v>
          </cell>
          <cell r="AS79">
            <v>600</v>
          </cell>
          <cell r="AT79">
            <v>24</v>
          </cell>
          <cell r="AU79" t="str">
            <v>LG</v>
          </cell>
          <cell r="AV79" t="str">
            <v>LG</v>
          </cell>
          <cell r="AW79">
            <v>18000</v>
          </cell>
          <cell r="AX79">
            <v>18000</v>
          </cell>
          <cell r="AY79">
            <v>2</v>
          </cell>
          <cell r="AZ79">
            <v>86.5</v>
          </cell>
          <cell r="BA79">
            <v>0</v>
          </cell>
          <cell r="BB79">
            <v>1</v>
          </cell>
          <cell r="BC79" t="str">
            <v>MTN</v>
          </cell>
          <cell r="BD79" t="str">
            <v>T3028</v>
          </cell>
          <cell r="BE79">
            <v>0</v>
          </cell>
          <cell r="BF79">
            <v>0</v>
          </cell>
        </row>
        <row r="80">
          <cell r="C80" t="str">
            <v>IHS_CBT_082M</v>
          </cell>
          <cell r="D80" t="str">
            <v>Ndeke Extension</v>
          </cell>
          <cell r="E80">
            <v>28.23233</v>
          </cell>
          <cell r="F80">
            <v>-12.83707</v>
          </cell>
          <cell r="G80" t="str">
            <v>Copperbelt </v>
          </cell>
          <cell r="H80">
            <v>2.5</v>
          </cell>
          <cell r="I80" t="str">
            <v>COPPERBELT</v>
          </cell>
          <cell r="J80" t="str">
            <v>KITWE</v>
          </cell>
          <cell r="K80" t="str">
            <v>Yes</v>
          </cell>
          <cell r="L80" t="str">
            <v>Yes</v>
          </cell>
          <cell r="M80" t="str">
            <v>No</v>
          </cell>
          <cell r="N80" t="str">
            <v>Suburban</v>
          </cell>
          <cell r="O80" t="str">
            <v>2G 3G 4G</v>
          </cell>
          <cell r="P80" t="str">
            <v>P3</v>
          </cell>
          <cell r="Q80" t="str">
            <v>BTS</v>
          </cell>
          <cell r="R80" t="str">
            <v>BTS</v>
          </cell>
          <cell r="S80" t="str">
            <v>On Air</v>
          </cell>
          <cell r="T80" t="str">
            <v>Grid-Gen</v>
          </cell>
          <cell r="U80" t="str">
            <v>Green Field</v>
          </cell>
          <cell r="V80">
            <v>36</v>
          </cell>
          <cell r="W80" t="str">
            <v>Indoor </v>
          </cell>
          <cell r="X80" t="str">
            <v>Chrispin Lindundu</v>
          </cell>
          <cell r="Y80" t="str">
            <v>SBC</v>
          </cell>
          <cell r="Z80" t="str">
            <v>SBC</v>
          </cell>
          <cell r="AA80" t="str">
            <v>MTN</v>
          </cell>
          <cell r="AB80" t="str">
            <v>Mwenya Banda</v>
          </cell>
          <cell r="AC80" t="str">
            <v>GNM</v>
          </cell>
          <cell r="AD80" t="str">
            <v>GNM</v>
          </cell>
          <cell r="AE80" t="str">
            <v>Gen Logic </v>
          </cell>
          <cell r="AF80" t="str">
            <v>Gen Logic </v>
          </cell>
          <cell r="AG80">
            <v>20</v>
          </cell>
          <cell r="AH80" t="str">
            <v>Yanmar</v>
          </cell>
          <cell r="AI80">
            <v>0</v>
          </cell>
          <cell r="AJ80" t="str">
            <v>Leroy Sommer</v>
          </cell>
          <cell r="AK80">
            <v>0</v>
          </cell>
          <cell r="AL80">
            <v>600</v>
          </cell>
          <cell r="AM80" t="str">
            <v>Delta</v>
          </cell>
          <cell r="AN80" t="str">
            <v>DPS 2400B-48-5</v>
          </cell>
          <cell r="AO80">
            <v>250</v>
          </cell>
          <cell r="AP80" t="str">
            <v>Amaron</v>
          </cell>
          <cell r="AQ80">
            <v>600</v>
          </cell>
          <cell r="AR80">
            <v>2</v>
          </cell>
          <cell r="AS80">
            <v>600</v>
          </cell>
          <cell r="AT80">
            <v>24</v>
          </cell>
          <cell r="AU80" t="str">
            <v>Energy star</v>
          </cell>
          <cell r="AV80" t="str">
            <v>Energy star</v>
          </cell>
          <cell r="AW80">
            <v>18000</v>
          </cell>
          <cell r="AX80">
            <v>18000</v>
          </cell>
          <cell r="AY80">
            <v>2</v>
          </cell>
          <cell r="AZ80">
            <v>153</v>
          </cell>
          <cell r="BA80">
            <v>0</v>
          </cell>
          <cell r="BB80">
            <v>2</v>
          </cell>
          <cell r="BC80" t="str">
            <v>MTNAirtel</v>
          </cell>
          <cell r="BD80" t="str">
            <v>T3235</v>
          </cell>
          <cell r="BE80" t="str">
            <v>ZM6786</v>
          </cell>
          <cell r="BF80">
            <v>0</v>
          </cell>
        </row>
        <row r="81">
          <cell r="C81" t="str">
            <v>IHS_CBT_083M</v>
          </cell>
          <cell r="D81" t="str">
            <v>Nkana East</v>
          </cell>
          <cell r="E81">
            <v>28.2365</v>
          </cell>
          <cell r="F81">
            <v>-12.82172</v>
          </cell>
          <cell r="G81" t="str">
            <v>Copperbelt </v>
          </cell>
          <cell r="H81">
            <v>2</v>
          </cell>
          <cell r="I81" t="str">
            <v>COPPERBELT</v>
          </cell>
          <cell r="J81" t="str">
            <v>KITWE</v>
          </cell>
          <cell r="K81" t="str">
            <v>Yes</v>
          </cell>
          <cell r="L81" t="str">
            <v>Yes</v>
          </cell>
          <cell r="M81" t="str">
            <v>No</v>
          </cell>
          <cell r="N81" t="str">
            <v>Urban</v>
          </cell>
          <cell r="O81" t="str">
            <v>2G 3G 4G</v>
          </cell>
          <cell r="P81" t="str">
            <v>P2</v>
          </cell>
          <cell r="Q81" t="str">
            <v>BTS</v>
          </cell>
          <cell r="R81" t="str">
            <v>HUB</v>
          </cell>
          <cell r="S81" t="str">
            <v>On Air</v>
          </cell>
          <cell r="T81" t="str">
            <v>Grid-Gen</v>
          </cell>
          <cell r="U81" t="str">
            <v>Green Field</v>
          </cell>
          <cell r="V81">
            <v>36</v>
          </cell>
          <cell r="W81" t="str">
            <v>Indoor </v>
          </cell>
          <cell r="X81" t="str">
            <v>Chrispin Lindundu</v>
          </cell>
          <cell r="Y81" t="str">
            <v>SBC</v>
          </cell>
          <cell r="Z81" t="str">
            <v>SBC</v>
          </cell>
          <cell r="AA81" t="str">
            <v>MTN</v>
          </cell>
          <cell r="AB81" t="str">
            <v>Mwenya Banda</v>
          </cell>
          <cell r="AC81" t="str">
            <v>GNM</v>
          </cell>
          <cell r="AD81" t="str">
            <v>GNM</v>
          </cell>
          <cell r="AE81" t="str">
            <v>Gen Logic </v>
          </cell>
          <cell r="AF81" t="str">
            <v>Gen Logic </v>
          </cell>
          <cell r="AG81">
            <v>16</v>
          </cell>
          <cell r="AH81" t="str">
            <v>Yanmar</v>
          </cell>
          <cell r="AI81">
            <v>0</v>
          </cell>
          <cell r="AJ81" t="str">
            <v>Leroy Sommer</v>
          </cell>
          <cell r="AK81">
            <v>0</v>
          </cell>
          <cell r="AL81">
            <v>600</v>
          </cell>
          <cell r="AM81" t="str">
            <v>Power cube</v>
          </cell>
          <cell r="AN81" t="str">
            <v>ICC330-H1-C1</v>
          </cell>
          <cell r="AO81">
            <v>250</v>
          </cell>
          <cell r="AP81" t="str">
            <v>Lithium</v>
          </cell>
          <cell r="AQ81">
            <v>400</v>
          </cell>
          <cell r="AR81">
            <v>48</v>
          </cell>
          <cell r="AS81">
            <v>100</v>
          </cell>
          <cell r="AT81">
            <v>4</v>
          </cell>
          <cell r="AU81" t="str">
            <v>LG</v>
          </cell>
          <cell r="AV81" t="str">
            <v>LG</v>
          </cell>
          <cell r="AW81">
            <v>18000</v>
          </cell>
          <cell r="AX81">
            <v>18000</v>
          </cell>
          <cell r="AY81">
            <v>2</v>
          </cell>
          <cell r="AZ81">
            <v>75</v>
          </cell>
          <cell r="BA81">
            <v>0</v>
          </cell>
          <cell r="BB81">
            <v>2</v>
          </cell>
          <cell r="BC81" t="str">
            <v>MTNLiquid Telecom</v>
          </cell>
          <cell r="BD81" t="str">
            <v>T3171</v>
          </cell>
          <cell r="BE81">
            <v>0</v>
          </cell>
          <cell r="BF81" t="str">
            <v>yes</v>
          </cell>
        </row>
        <row r="82">
          <cell r="C82" t="str">
            <v>IHS_CBT_084M</v>
          </cell>
          <cell r="D82" t="str">
            <v>Kitwe ZNS</v>
          </cell>
          <cell r="E82">
            <v>28.2049</v>
          </cell>
          <cell r="F82">
            <v>-12.94404</v>
          </cell>
          <cell r="G82" t="str">
            <v>Copperbelt </v>
          </cell>
          <cell r="H82">
            <v>1.8</v>
          </cell>
          <cell r="I82" t="str">
            <v>COPPERBELT</v>
          </cell>
          <cell r="J82" t="str">
            <v>KITWE</v>
          </cell>
          <cell r="K82" t="str">
            <v>No</v>
          </cell>
          <cell r="L82" t="str">
            <v>No</v>
          </cell>
          <cell r="M82" t="str">
            <v>No</v>
          </cell>
          <cell r="N82" t="str">
            <v>Rural</v>
          </cell>
          <cell r="O82" t="str">
            <v>2G 3G</v>
          </cell>
          <cell r="P82" t="str">
            <v>P4</v>
          </cell>
          <cell r="Q82" t="str">
            <v>HUB</v>
          </cell>
          <cell r="R82" t="str">
            <v>HUB</v>
          </cell>
          <cell r="S82" t="str">
            <v>On Air</v>
          </cell>
          <cell r="T82" t="str">
            <v>Grid-Gen</v>
          </cell>
          <cell r="U82" t="str">
            <v>Green Field</v>
          </cell>
          <cell r="V82">
            <v>70</v>
          </cell>
          <cell r="W82" t="str">
            <v>Indoor </v>
          </cell>
          <cell r="X82" t="str">
            <v>Chrispin Lindundu</v>
          </cell>
          <cell r="Y82" t="str">
            <v>SBC</v>
          </cell>
          <cell r="Z82" t="str">
            <v>SBC</v>
          </cell>
          <cell r="AA82" t="str">
            <v>MTN</v>
          </cell>
          <cell r="AB82" t="str">
            <v>Mwenya Banda</v>
          </cell>
          <cell r="AC82" t="str">
            <v>GNM</v>
          </cell>
          <cell r="AD82" t="str">
            <v>GNM</v>
          </cell>
          <cell r="AE82" t="str">
            <v>CDP</v>
          </cell>
          <cell r="AF82" t="str">
            <v>CDP</v>
          </cell>
          <cell r="AG82">
            <v>15</v>
          </cell>
          <cell r="AH82" t="str">
            <v>perkins</v>
          </cell>
          <cell r="AI82">
            <v>0</v>
          </cell>
          <cell r="AJ82" t="str">
            <v>Leroy Sommer</v>
          </cell>
          <cell r="AK82">
            <v>0</v>
          </cell>
          <cell r="AL82">
            <v>600</v>
          </cell>
          <cell r="AM82" t="str">
            <v>Delta</v>
          </cell>
          <cell r="AN82" t="str">
            <v>DPS 2400B-48-5</v>
          </cell>
          <cell r="AO82">
            <v>250</v>
          </cell>
          <cell r="AP82" t="str">
            <v>C&amp;D True </v>
          </cell>
          <cell r="AQ82">
            <v>1056</v>
          </cell>
          <cell r="AR82">
            <v>12</v>
          </cell>
          <cell r="AS82">
            <v>176</v>
          </cell>
          <cell r="AT82">
            <v>24</v>
          </cell>
          <cell r="AU82" t="str">
            <v>LG</v>
          </cell>
          <cell r="AV82" t="str">
            <v>LG</v>
          </cell>
          <cell r="AW82">
            <v>18000</v>
          </cell>
          <cell r="AX82">
            <v>18000</v>
          </cell>
          <cell r="AY82">
            <v>2</v>
          </cell>
          <cell r="AZ82">
            <v>35</v>
          </cell>
          <cell r="BA82">
            <v>0</v>
          </cell>
          <cell r="BB82">
            <v>1</v>
          </cell>
          <cell r="BC82" t="str">
            <v>MTN</v>
          </cell>
          <cell r="BD82" t="str">
            <v>T3092</v>
          </cell>
          <cell r="BE82">
            <v>0</v>
          </cell>
          <cell r="BF82" t="str">
            <v>yes</v>
          </cell>
        </row>
        <row r="83">
          <cell r="C83" t="str">
            <v>IHS_CBT_085M</v>
          </cell>
          <cell r="D83" t="str">
            <v>Dangote</v>
          </cell>
          <cell r="E83">
            <v>28.24504</v>
          </cell>
          <cell r="F83">
            <v>-12.79135</v>
          </cell>
          <cell r="G83" t="str">
            <v>Copperbelt </v>
          </cell>
          <cell r="H83">
            <v>2.5</v>
          </cell>
          <cell r="I83" t="str">
            <v>COPPERBELT</v>
          </cell>
          <cell r="J83" t="str">
            <v>NDOLA</v>
          </cell>
          <cell r="K83" t="str">
            <v>No</v>
          </cell>
          <cell r="L83" t="str">
            <v>No</v>
          </cell>
          <cell r="M83" t="str">
            <v>No</v>
          </cell>
          <cell r="N83" t="str">
            <v>Rural</v>
          </cell>
          <cell r="O83" t="str">
            <v>2G 3G 4G</v>
          </cell>
          <cell r="P83" t="str">
            <v>P4</v>
          </cell>
          <cell r="Q83" t="str">
            <v>BTS</v>
          </cell>
          <cell r="R83" t="str">
            <v>BTS</v>
          </cell>
          <cell r="S83" t="str">
            <v>On Air</v>
          </cell>
          <cell r="T83" t="str">
            <v>Grid-Gen</v>
          </cell>
          <cell r="U83" t="str">
            <v>Green Field</v>
          </cell>
          <cell r="V83">
            <v>54</v>
          </cell>
          <cell r="W83" t="str">
            <v>Outdoor</v>
          </cell>
          <cell r="X83" t="str">
            <v>Elvis Mumba</v>
          </cell>
          <cell r="Y83" t="str">
            <v>SBC</v>
          </cell>
          <cell r="Z83" t="str">
            <v>SBC</v>
          </cell>
          <cell r="AA83" t="str">
            <v>MTN</v>
          </cell>
          <cell r="AB83" t="str">
            <v>Mwenya Banda</v>
          </cell>
          <cell r="AC83" t="str">
            <v>GNM</v>
          </cell>
          <cell r="AD83" t="str">
            <v>GNM</v>
          </cell>
          <cell r="AE83" t="str">
            <v>Earth Technology</v>
          </cell>
          <cell r="AF83" t="str">
            <v>Earth technology</v>
          </cell>
          <cell r="AG83">
            <v>13</v>
          </cell>
          <cell r="AH83" t="str">
            <v>perkins</v>
          </cell>
          <cell r="AI83">
            <v>0</v>
          </cell>
          <cell r="AJ83" t="str">
            <v>Leroy Sommer</v>
          </cell>
          <cell r="AK83">
            <v>0</v>
          </cell>
          <cell r="AL83">
            <v>600</v>
          </cell>
          <cell r="AM83" t="str">
            <v>Delta</v>
          </cell>
          <cell r="AN83" t="str">
            <v>DPS 2400B-48-5</v>
          </cell>
          <cell r="AO83">
            <v>250</v>
          </cell>
          <cell r="AP83" t="str">
            <v>Lithium</v>
          </cell>
          <cell r="AQ83">
            <v>200</v>
          </cell>
          <cell r="AR83">
            <v>48</v>
          </cell>
          <cell r="AS83">
            <v>100</v>
          </cell>
          <cell r="AT83">
            <v>2</v>
          </cell>
          <cell r="AU83" t="str">
            <v>N/A</v>
          </cell>
          <cell r="AV83" t="str">
            <v>N/A</v>
          </cell>
          <cell r="AW83" t="str">
            <v>N/A</v>
          </cell>
          <cell r="AX83" t="str">
            <v>n/a</v>
          </cell>
          <cell r="AY83" t="str">
            <v>N/A</v>
          </cell>
          <cell r="AZ83">
            <v>90</v>
          </cell>
          <cell r="BA83">
            <v>0</v>
          </cell>
          <cell r="BB83">
            <v>2</v>
          </cell>
          <cell r="BC83" t="str">
            <v>MTNAirtel</v>
          </cell>
          <cell r="BD83" t="str">
            <v>T3246</v>
          </cell>
          <cell r="BE83" t="str">
            <v>ZM6634</v>
          </cell>
          <cell r="BF83">
            <v>0</v>
          </cell>
        </row>
        <row r="84">
          <cell r="C84" t="str">
            <v>IHS_CBT_086M</v>
          </cell>
          <cell r="D84" t="str">
            <v>Minsenshi-natwange</v>
          </cell>
          <cell r="E84">
            <v>28.22344</v>
          </cell>
          <cell r="F84">
            <v>-12.84361</v>
          </cell>
          <cell r="G84" t="str">
            <v>Copperbelt </v>
          </cell>
          <cell r="H84">
            <v>2</v>
          </cell>
          <cell r="I84" t="str">
            <v>COPPERBELT</v>
          </cell>
          <cell r="J84" t="str">
            <v>KITWE</v>
          </cell>
          <cell r="K84" t="str">
            <v>Yes</v>
          </cell>
          <cell r="L84" t="str">
            <v>No</v>
          </cell>
          <cell r="M84" t="str">
            <v>No</v>
          </cell>
          <cell r="N84" t="str">
            <v>Suburban</v>
          </cell>
          <cell r="O84" t="str">
            <v>2G 3G 4G</v>
          </cell>
          <cell r="P84" t="str">
            <v>P3</v>
          </cell>
          <cell r="Q84" t="str">
            <v>BTS</v>
          </cell>
          <cell r="R84" t="str">
            <v>BTS</v>
          </cell>
          <cell r="S84" t="str">
            <v>On Air</v>
          </cell>
          <cell r="T84" t="str">
            <v>Grid-Gen</v>
          </cell>
          <cell r="U84" t="str">
            <v>Green Field</v>
          </cell>
          <cell r="V84">
            <v>36</v>
          </cell>
          <cell r="W84" t="str">
            <v>Indoor </v>
          </cell>
          <cell r="X84" t="str">
            <v>Chrispin Lindundu</v>
          </cell>
          <cell r="Y84" t="str">
            <v>SBC</v>
          </cell>
          <cell r="Z84" t="str">
            <v>SBC</v>
          </cell>
          <cell r="AA84" t="str">
            <v>MTN</v>
          </cell>
          <cell r="AB84" t="str">
            <v>Mwenya Banda</v>
          </cell>
          <cell r="AC84" t="str">
            <v>GNM</v>
          </cell>
          <cell r="AD84" t="str">
            <v>GNM</v>
          </cell>
          <cell r="AE84" t="str">
            <v>Gen Logic </v>
          </cell>
          <cell r="AF84" t="str">
            <v>Gen Logic </v>
          </cell>
          <cell r="AG84">
            <v>16</v>
          </cell>
          <cell r="AH84" t="str">
            <v>Yanmar</v>
          </cell>
          <cell r="AI84">
            <v>0</v>
          </cell>
          <cell r="AJ84" t="str">
            <v>Leroy Sommer</v>
          </cell>
          <cell r="AK84">
            <v>0</v>
          </cell>
          <cell r="AL84">
            <v>600</v>
          </cell>
          <cell r="AM84" t="str">
            <v>Delta</v>
          </cell>
          <cell r="AN84" t="str">
            <v>DPS 2400B-48-5</v>
          </cell>
          <cell r="AO84">
            <v>250</v>
          </cell>
          <cell r="AP84" t="str">
            <v>Exciss</v>
          </cell>
          <cell r="AQ84">
            <v>460</v>
          </cell>
          <cell r="AR84">
            <v>12</v>
          </cell>
          <cell r="AS84">
            <v>230</v>
          </cell>
          <cell r="AT84">
            <v>8</v>
          </cell>
          <cell r="AU84" t="str">
            <v>LG</v>
          </cell>
          <cell r="AV84" t="str">
            <v>LG</v>
          </cell>
          <cell r="AW84">
            <v>18000</v>
          </cell>
          <cell r="AX84">
            <v>18000</v>
          </cell>
          <cell r="AY84">
            <v>2</v>
          </cell>
          <cell r="AZ84">
            <v>65</v>
          </cell>
          <cell r="BA84">
            <v>0</v>
          </cell>
          <cell r="BB84">
            <v>1</v>
          </cell>
          <cell r="BC84" t="str">
            <v>MTN</v>
          </cell>
          <cell r="BD84" t="str">
            <v>T3179</v>
          </cell>
          <cell r="BE84">
            <v>0</v>
          </cell>
          <cell r="BF84">
            <v>0</v>
          </cell>
        </row>
        <row r="85">
          <cell r="C85" t="str">
            <v>IHS_CBT_087M</v>
          </cell>
          <cell r="D85" t="str">
            <v>Lulamba School</v>
          </cell>
          <cell r="E85">
            <v>28.24684</v>
          </cell>
          <cell r="F85">
            <v>-12.77406</v>
          </cell>
          <cell r="G85" t="str">
            <v>Copperbelt </v>
          </cell>
          <cell r="H85">
            <v>2.5</v>
          </cell>
          <cell r="I85" t="str">
            <v>COPPERBELT</v>
          </cell>
          <cell r="J85" t="str">
            <v>KITWE</v>
          </cell>
          <cell r="K85" t="str">
            <v>No</v>
          </cell>
          <cell r="L85" t="str">
            <v>Yes</v>
          </cell>
          <cell r="M85" t="str">
            <v>No</v>
          </cell>
          <cell r="N85" t="str">
            <v>Suburban</v>
          </cell>
          <cell r="O85" t="str">
            <v>2G 3G</v>
          </cell>
          <cell r="P85" t="str">
            <v>P3</v>
          </cell>
          <cell r="Q85" t="str">
            <v>BTS</v>
          </cell>
          <cell r="R85" t="str">
            <v>BTS</v>
          </cell>
          <cell r="S85" t="str">
            <v>On Air</v>
          </cell>
          <cell r="T85" t="str">
            <v>Grid-Gen</v>
          </cell>
          <cell r="U85" t="str">
            <v>Green Field</v>
          </cell>
          <cell r="V85">
            <v>36</v>
          </cell>
          <cell r="W85" t="str">
            <v>Outdoor</v>
          </cell>
          <cell r="X85" t="str">
            <v>Chrispin Lindundu</v>
          </cell>
          <cell r="Y85" t="str">
            <v>SBC</v>
          </cell>
          <cell r="Z85" t="str">
            <v>SBC</v>
          </cell>
          <cell r="AA85" t="str">
            <v>MTN</v>
          </cell>
          <cell r="AB85" t="str">
            <v>Mwenya Banda</v>
          </cell>
          <cell r="AC85" t="str">
            <v>GNM</v>
          </cell>
          <cell r="AD85" t="str">
            <v>GNM</v>
          </cell>
          <cell r="AE85" t="str">
            <v>perkins </v>
          </cell>
          <cell r="AF85" t="str">
            <v>perkins </v>
          </cell>
          <cell r="AG85">
            <v>20</v>
          </cell>
          <cell r="AH85" t="str">
            <v>perkins</v>
          </cell>
          <cell r="AI85">
            <v>0</v>
          </cell>
          <cell r="AJ85" t="str">
            <v>Leroy Sommer</v>
          </cell>
          <cell r="AK85">
            <v>0</v>
          </cell>
          <cell r="AL85">
            <v>600</v>
          </cell>
          <cell r="AM85" t="str">
            <v>Delta</v>
          </cell>
          <cell r="AN85" t="str">
            <v>DPS 2400B-48-5</v>
          </cell>
          <cell r="AO85">
            <v>250</v>
          </cell>
          <cell r="AP85" t="str">
            <v>Lithium</v>
          </cell>
          <cell r="AQ85">
            <v>400</v>
          </cell>
          <cell r="AR85">
            <v>48</v>
          </cell>
          <cell r="AS85">
            <v>100</v>
          </cell>
          <cell r="AT85">
            <v>4</v>
          </cell>
          <cell r="AU85" t="str">
            <v>N/A</v>
          </cell>
          <cell r="AV85" t="str">
            <v>N/A</v>
          </cell>
          <cell r="AW85" t="str">
            <v>N/A</v>
          </cell>
          <cell r="AX85" t="str">
            <v>n/a</v>
          </cell>
          <cell r="AY85" t="str">
            <v>N/A</v>
          </cell>
          <cell r="AZ85">
            <v>76</v>
          </cell>
          <cell r="BA85">
            <v>0</v>
          </cell>
          <cell r="BB85">
            <v>2</v>
          </cell>
          <cell r="BC85" t="str">
            <v>MTNAirtel</v>
          </cell>
          <cell r="BD85" t="str">
            <v>T3343</v>
          </cell>
          <cell r="BE85" t="str">
            <v>ZM6809</v>
          </cell>
          <cell r="BF85">
            <v>0</v>
          </cell>
        </row>
        <row r="86">
          <cell r="C86" t="str">
            <v>IHS_CBT_088M</v>
          </cell>
          <cell r="D86" t="str">
            <v>Geddis</v>
          </cell>
          <cell r="E86">
            <v>28.22148</v>
          </cell>
          <cell r="F86">
            <v>-12.82479</v>
          </cell>
          <cell r="G86" t="str">
            <v>Copperbelt </v>
          </cell>
          <cell r="H86">
            <v>1.5</v>
          </cell>
          <cell r="I86" t="str">
            <v>COPPERBELT</v>
          </cell>
          <cell r="J86" t="str">
            <v>KITWE</v>
          </cell>
          <cell r="K86" t="str">
            <v>Yes</v>
          </cell>
          <cell r="L86" t="str">
            <v>No</v>
          </cell>
          <cell r="M86" t="str">
            <v>No</v>
          </cell>
          <cell r="N86" t="str">
            <v>Urban</v>
          </cell>
          <cell r="O86" t="str">
            <v>2G 3G 4G</v>
          </cell>
          <cell r="P86" t="str">
            <v>P3</v>
          </cell>
          <cell r="Q86" t="str">
            <v>BTS</v>
          </cell>
          <cell r="R86" t="str">
            <v>BTS</v>
          </cell>
          <cell r="S86" t="str">
            <v>On Air</v>
          </cell>
          <cell r="T86" t="str">
            <v>Grid-Gen</v>
          </cell>
          <cell r="U86" t="str">
            <v>Green Field</v>
          </cell>
          <cell r="V86">
            <v>36</v>
          </cell>
          <cell r="W86" t="str">
            <v>Outdoor</v>
          </cell>
          <cell r="X86" t="str">
            <v>Chrispin Lindundu</v>
          </cell>
          <cell r="Y86" t="str">
            <v>SBC</v>
          </cell>
          <cell r="Z86" t="str">
            <v>SBC</v>
          </cell>
          <cell r="AA86" t="str">
            <v>MTN</v>
          </cell>
          <cell r="AB86" t="str">
            <v>Mwenya Banda</v>
          </cell>
          <cell r="AC86" t="str">
            <v>GNM</v>
          </cell>
          <cell r="AD86" t="str">
            <v>GNM</v>
          </cell>
          <cell r="AE86" t="str">
            <v>CDP</v>
          </cell>
          <cell r="AF86" t="str">
            <v>CDP</v>
          </cell>
          <cell r="AG86">
            <v>13</v>
          </cell>
          <cell r="AH86" t="str">
            <v>perkins</v>
          </cell>
          <cell r="AI86">
            <v>0</v>
          </cell>
          <cell r="AJ86" t="str">
            <v>Leroy Sommer</v>
          </cell>
          <cell r="AK86">
            <v>0</v>
          </cell>
          <cell r="AL86">
            <v>500</v>
          </cell>
          <cell r="AM86" t="str">
            <v>Delta</v>
          </cell>
          <cell r="AN86" t="str">
            <v>DPS 2400B-48-5</v>
          </cell>
          <cell r="AO86">
            <v>250</v>
          </cell>
          <cell r="AP86" t="str">
            <v>Amaron</v>
          </cell>
          <cell r="AQ86">
            <v>600</v>
          </cell>
          <cell r="AR86">
            <v>2</v>
          </cell>
          <cell r="AS86">
            <v>600</v>
          </cell>
          <cell r="AT86">
            <v>24</v>
          </cell>
          <cell r="AU86" t="str">
            <v>N/A</v>
          </cell>
          <cell r="AV86" t="str">
            <v>N/A</v>
          </cell>
          <cell r="AW86" t="str">
            <v>N/A</v>
          </cell>
          <cell r="AX86" t="str">
            <v>n/a</v>
          </cell>
          <cell r="AY86" t="str">
            <v>N/A</v>
          </cell>
          <cell r="AZ86">
            <v>55</v>
          </cell>
          <cell r="BA86">
            <v>0</v>
          </cell>
          <cell r="BB86">
            <v>1</v>
          </cell>
          <cell r="BC86" t="str">
            <v>MTN</v>
          </cell>
          <cell r="BD86" t="str">
            <v>T3291</v>
          </cell>
          <cell r="BE86">
            <v>0</v>
          </cell>
          <cell r="BF86">
            <v>0</v>
          </cell>
        </row>
        <row r="87">
          <cell r="C87" t="str">
            <v>IHS_CBT_089M</v>
          </cell>
          <cell r="D87" t="str">
            <v>Valley View</v>
          </cell>
          <cell r="E87">
            <v>28.23546</v>
          </cell>
          <cell r="F87">
            <v>-12.79063</v>
          </cell>
          <cell r="G87" t="str">
            <v>Copperbelt </v>
          </cell>
          <cell r="H87">
            <v>4.5</v>
          </cell>
          <cell r="I87" t="str">
            <v>COPPERBELT</v>
          </cell>
          <cell r="J87" t="str">
            <v>KITWE</v>
          </cell>
          <cell r="K87" t="str">
            <v>Yes</v>
          </cell>
          <cell r="L87" t="str">
            <v>Yes</v>
          </cell>
          <cell r="M87" t="str">
            <v>No</v>
          </cell>
          <cell r="N87" t="str">
            <v>Urban</v>
          </cell>
          <cell r="O87" t="str">
            <v>2G 3G 4G</v>
          </cell>
          <cell r="P87" t="str">
            <v>P2</v>
          </cell>
          <cell r="Q87" t="str">
            <v>HUB</v>
          </cell>
          <cell r="R87" t="str">
            <v>BB</v>
          </cell>
          <cell r="S87" t="str">
            <v>On Air</v>
          </cell>
          <cell r="T87" t="str">
            <v>Grid-Gen</v>
          </cell>
          <cell r="U87" t="str">
            <v>Green Field</v>
          </cell>
          <cell r="V87">
            <v>50</v>
          </cell>
          <cell r="W87" t="str">
            <v>Indoor </v>
          </cell>
          <cell r="X87" t="str">
            <v>Chrispin Lindundu</v>
          </cell>
          <cell r="Y87" t="str">
            <v>SBC</v>
          </cell>
          <cell r="Z87" t="str">
            <v>SBC</v>
          </cell>
          <cell r="AA87" t="str">
            <v>MTN</v>
          </cell>
          <cell r="AB87" t="str">
            <v>Mwenya Banda</v>
          </cell>
          <cell r="AC87" t="str">
            <v>GNM</v>
          </cell>
          <cell r="AD87" t="str">
            <v>GNM</v>
          </cell>
          <cell r="AE87" t="str">
            <v>ASCOT</v>
          </cell>
          <cell r="AF87" t="str">
            <v>ASCOT</v>
          </cell>
          <cell r="AG87">
            <v>30</v>
          </cell>
          <cell r="AH87" t="str">
            <v>Deutz</v>
          </cell>
          <cell r="AI87">
            <v>0</v>
          </cell>
          <cell r="AJ87" t="str">
            <v>Mecc Alte</v>
          </cell>
          <cell r="AK87">
            <v>0</v>
          </cell>
          <cell r="AL87">
            <v>2000</v>
          </cell>
          <cell r="AM87" t="str">
            <v>Power cube</v>
          </cell>
          <cell r="AN87" t="str">
            <v>ICC330-H1-C1</v>
          </cell>
          <cell r="AO87">
            <v>400</v>
          </cell>
          <cell r="AP87" t="str">
            <v>Lithium</v>
          </cell>
          <cell r="AQ87">
            <v>700</v>
          </cell>
          <cell r="AR87">
            <v>48</v>
          </cell>
          <cell r="AS87">
            <v>100</v>
          </cell>
          <cell r="AT87">
            <v>7</v>
          </cell>
          <cell r="AU87" t="str">
            <v>LG</v>
          </cell>
          <cell r="AV87" t="str">
            <v>LG</v>
          </cell>
          <cell r="AW87">
            <v>18000</v>
          </cell>
          <cell r="AX87">
            <v>18000</v>
          </cell>
          <cell r="AY87">
            <v>2</v>
          </cell>
          <cell r="AZ87">
            <v>110</v>
          </cell>
          <cell r="BA87">
            <v>0</v>
          </cell>
          <cell r="BB87">
            <v>2</v>
          </cell>
          <cell r="BC87" t="str">
            <v>MTNLiquid Telecom</v>
          </cell>
          <cell r="BD87" t="str">
            <v>T3026</v>
          </cell>
          <cell r="BE87">
            <v>0</v>
          </cell>
          <cell r="BF87">
            <v>0</v>
          </cell>
        </row>
        <row r="88">
          <cell r="C88" t="str">
            <v>IHS_CBT_090M</v>
          </cell>
          <cell r="D88" t="str">
            <v>Jambo Drive</v>
          </cell>
          <cell r="E88">
            <v>28.22949</v>
          </cell>
          <cell r="F88">
            <v>-12.8029</v>
          </cell>
          <cell r="G88" t="str">
            <v>Copperbelt </v>
          </cell>
          <cell r="H88">
            <v>2</v>
          </cell>
          <cell r="I88" t="str">
            <v>COPPERBELT</v>
          </cell>
          <cell r="J88" t="str">
            <v>KITWE</v>
          </cell>
          <cell r="K88" t="str">
            <v>No</v>
          </cell>
          <cell r="L88" t="str">
            <v>Yes</v>
          </cell>
          <cell r="M88" t="str">
            <v>No</v>
          </cell>
          <cell r="N88" t="str">
            <v>Urban</v>
          </cell>
          <cell r="O88" t="str">
            <v>2G 3G 4G</v>
          </cell>
          <cell r="P88" t="str">
            <v>P2</v>
          </cell>
          <cell r="Q88" t="str">
            <v>BTS</v>
          </cell>
          <cell r="R88" t="str">
            <v>Hub</v>
          </cell>
          <cell r="S88" t="str">
            <v>On Air</v>
          </cell>
          <cell r="T88" t="str">
            <v>Grid-Gen</v>
          </cell>
          <cell r="U88" t="str">
            <v>Green Field</v>
          </cell>
          <cell r="V88">
            <v>36</v>
          </cell>
          <cell r="W88" t="str">
            <v>Indoor </v>
          </cell>
          <cell r="X88" t="str">
            <v>Chrispin Lindundu</v>
          </cell>
          <cell r="Y88" t="str">
            <v>SBC</v>
          </cell>
          <cell r="Z88" t="str">
            <v>SBC</v>
          </cell>
          <cell r="AA88" t="str">
            <v>MTN</v>
          </cell>
          <cell r="AB88" t="str">
            <v>Mwenya Banda</v>
          </cell>
          <cell r="AC88" t="str">
            <v>GNM</v>
          </cell>
          <cell r="AD88" t="str">
            <v>GNM</v>
          </cell>
          <cell r="AE88" t="str">
            <v>Gen Logic </v>
          </cell>
          <cell r="AF88" t="str">
            <v>Gen Logic </v>
          </cell>
          <cell r="AG88">
            <v>16</v>
          </cell>
          <cell r="AH88" t="str">
            <v>Yanmar</v>
          </cell>
          <cell r="AI88">
            <v>0</v>
          </cell>
          <cell r="AJ88" t="str">
            <v>Leroy Sommer</v>
          </cell>
          <cell r="AK88">
            <v>0</v>
          </cell>
          <cell r="AL88">
            <v>600</v>
          </cell>
          <cell r="AM88" t="str">
            <v>Delta</v>
          </cell>
          <cell r="AN88" t="str">
            <v>DPS 2400B-48-5</v>
          </cell>
          <cell r="AO88">
            <v>250</v>
          </cell>
          <cell r="AP88" t="str">
            <v>NARADA</v>
          </cell>
          <cell r="AQ88">
            <v>600</v>
          </cell>
          <cell r="AR88">
            <v>2</v>
          </cell>
          <cell r="AS88">
            <v>600</v>
          </cell>
          <cell r="AT88">
            <v>24</v>
          </cell>
          <cell r="AU88" t="str">
            <v>LG</v>
          </cell>
          <cell r="AV88" t="str">
            <v>LG</v>
          </cell>
          <cell r="AW88">
            <v>18000</v>
          </cell>
          <cell r="AX88">
            <v>18000</v>
          </cell>
          <cell r="AY88">
            <v>2</v>
          </cell>
          <cell r="AZ88">
            <v>80.8</v>
          </cell>
          <cell r="BA88">
            <v>0</v>
          </cell>
          <cell r="BB88">
            <v>2</v>
          </cell>
          <cell r="BC88" t="str">
            <v>MTNAirtel</v>
          </cell>
          <cell r="BD88" t="str">
            <v>T3173</v>
          </cell>
          <cell r="BE88" t="str">
            <v>ZM0256</v>
          </cell>
          <cell r="BF88">
            <v>0</v>
          </cell>
        </row>
        <row r="89">
          <cell r="C89" t="str">
            <v>IHS_CBT_091M</v>
          </cell>
          <cell r="D89" t="str">
            <v>Kalalangabo</v>
          </cell>
          <cell r="E89">
            <v>28.675</v>
          </cell>
          <cell r="F89">
            <v>-13.40834</v>
          </cell>
          <cell r="G89" t="str">
            <v>Copperbelt </v>
          </cell>
          <cell r="H89">
            <v>2</v>
          </cell>
          <cell r="I89" t="str">
            <v>COPPERBELT</v>
          </cell>
          <cell r="J89" t="str">
            <v>MASAITI</v>
          </cell>
          <cell r="K89" t="str">
            <v>No</v>
          </cell>
          <cell r="L89" t="str">
            <v>Yes</v>
          </cell>
          <cell r="M89" t="str">
            <v>No</v>
          </cell>
          <cell r="N89" t="str">
            <v>Rural</v>
          </cell>
          <cell r="O89" t="str">
            <v>2G 3G</v>
          </cell>
          <cell r="P89" t="str">
            <v>P4</v>
          </cell>
          <cell r="Q89" t="str">
            <v>BTS</v>
          </cell>
          <cell r="R89" t="str">
            <v>HUB</v>
          </cell>
          <cell r="S89" t="str">
            <v>On Air</v>
          </cell>
          <cell r="T89" t="str">
            <v>Grid-Gen</v>
          </cell>
          <cell r="U89" t="str">
            <v>Green Field</v>
          </cell>
          <cell r="V89">
            <v>80</v>
          </cell>
          <cell r="W89" t="str">
            <v>Indoor </v>
          </cell>
          <cell r="X89" t="str">
            <v>Elvis Mumba</v>
          </cell>
          <cell r="Y89" t="str">
            <v>SBC</v>
          </cell>
          <cell r="Z89" t="str">
            <v>SBC</v>
          </cell>
          <cell r="AA89" t="str">
            <v>MTN</v>
          </cell>
          <cell r="AB89" t="str">
            <v>Mwenya Banda</v>
          </cell>
          <cell r="AC89" t="str">
            <v>GNM</v>
          </cell>
          <cell r="AD89" t="str">
            <v>GNM</v>
          </cell>
          <cell r="AE89" t="str">
            <v>GL Yanmar</v>
          </cell>
          <cell r="AF89" t="str">
            <v>GL Yanmar</v>
          </cell>
          <cell r="AG89">
            <v>16</v>
          </cell>
          <cell r="AH89" t="str">
            <v>Yanmar</v>
          </cell>
          <cell r="AI89" t="str">
            <v>4TNE</v>
          </cell>
          <cell r="AJ89" t="str">
            <v>Mecc Alte</v>
          </cell>
          <cell r="AK89">
            <v>0</v>
          </cell>
          <cell r="AL89">
            <v>600</v>
          </cell>
          <cell r="AM89" t="str">
            <v>Power cube</v>
          </cell>
          <cell r="AN89" t="str">
            <v>ICC330-H1-C1</v>
          </cell>
          <cell r="AO89">
            <v>400</v>
          </cell>
          <cell r="AP89" t="str">
            <v>NARADA</v>
          </cell>
          <cell r="AQ89">
            <v>1200</v>
          </cell>
          <cell r="AR89">
            <v>2</v>
          </cell>
          <cell r="AS89">
            <v>600</v>
          </cell>
          <cell r="AT89">
            <v>48</v>
          </cell>
          <cell r="AU89" t="str">
            <v>LG</v>
          </cell>
          <cell r="AV89" t="str">
            <v>LG</v>
          </cell>
          <cell r="AW89">
            <v>18000</v>
          </cell>
          <cell r="AX89">
            <v>18000</v>
          </cell>
          <cell r="AY89">
            <v>2</v>
          </cell>
          <cell r="AZ89">
            <v>67</v>
          </cell>
          <cell r="BA89">
            <v>0</v>
          </cell>
          <cell r="BB89">
            <v>1</v>
          </cell>
          <cell r="BC89" t="str">
            <v>MTN</v>
          </cell>
          <cell r="BD89" t="str">
            <v>T3004</v>
          </cell>
          <cell r="BE89">
            <v>0</v>
          </cell>
          <cell r="BF89" t="str">
            <v>yes</v>
          </cell>
        </row>
        <row r="90">
          <cell r="C90" t="str">
            <v>IHS_CBT_092M</v>
          </cell>
          <cell r="D90" t="str">
            <v>Nkana Stadium</v>
          </cell>
          <cell r="E90">
            <v>28.21216</v>
          </cell>
          <cell r="F90">
            <v>-12.8469</v>
          </cell>
          <cell r="G90" t="str">
            <v>Copperbelt </v>
          </cell>
          <cell r="H90">
            <v>2</v>
          </cell>
          <cell r="I90" t="str">
            <v>COPPERBELT</v>
          </cell>
          <cell r="J90" t="str">
            <v>KITWE</v>
          </cell>
          <cell r="K90" t="str">
            <v>No</v>
          </cell>
          <cell r="L90" t="str">
            <v>No</v>
          </cell>
          <cell r="M90" t="str">
            <v>No</v>
          </cell>
          <cell r="N90" t="str">
            <v>Suburban</v>
          </cell>
          <cell r="O90" t="str">
            <v>2G 3G 4G</v>
          </cell>
          <cell r="P90" t="str">
            <v>P2</v>
          </cell>
          <cell r="Q90" t="str">
            <v>BTS</v>
          </cell>
          <cell r="R90" t="str">
            <v>BTS</v>
          </cell>
          <cell r="S90" t="str">
            <v>On Air</v>
          </cell>
          <cell r="T90" t="str">
            <v>Grid-Gen</v>
          </cell>
          <cell r="U90" t="str">
            <v>Green Field</v>
          </cell>
          <cell r="V90">
            <v>36</v>
          </cell>
          <cell r="W90" t="str">
            <v>Indoor </v>
          </cell>
          <cell r="X90" t="str">
            <v>Chrispin Lindundu</v>
          </cell>
          <cell r="Y90" t="str">
            <v>SBC</v>
          </cell>
          <cell r="Z90" t="str">
            <v>SBC</v>
          </cell>
          <cell r="AA90" t="str">
            <v>MTN</v>
          </cell>
          <cell r="AB90" t="str">
            <v>Mwenya Banda</v>
          </cell>
          <cell r="AC90" t="str">
            <v>GNM</v>
          </cell>
          <cell r="AD90" t="str">
            <v>GNM</v>
          </cell>
          <cell r="AE90" t="str">
            <v>Gen Logic </v>
          </cell>
          <cell r="AF90" t="str">
            <v>Gen Logic </v>
          </cell>
          <cell r="AG90">
            <v>16</v>
          </cell>
          <cell r="AH90" t="str">
            <v>Yanmar</v>
          </cell>
          <cell r="AI90">
            <v>0</v>
          </cell>
          <cell r="AJ90" t="str">
            <v>Leroy Sommer</v>
          </cell>
          <cell r="AK90">
            <v>0</v>
          </cell>
          <cell r="AL90">
            <v>600</v>
          </cell>
          <cell r="AM90" t="str">
            <v>Delta</v>
          </cell>
          <cell r="AN90" t="str">
            <v>DPS 2400B-48-5</v>
          </cell>
          <cell r="AO90">
            <v>250</v>
          </cell>
          <cell r="AP90" t="str">
            <v>Amaron</v>
          </cell>
          <cell r="AQ90">
            <v>600</v>
          </cell>
          <cell r="AR90">
            <v>2</v>
          </cell>
          <cell r="AS90">
            <v>600</v>
          </cell>
          <cell r="AT90">
            <v>24</v>
          </cell>
          <cell r="AU90" t="str">
            <v>LG</v>
          </cell>
          <cell r="AV90" t="str">
            <v>LG</v>
          </cell>
          <cell r="AW90">
            <v>18000</v>
          </cell>
          <cell r="AX90">
            <v>18000</v>
          </cell>
          <cell r="AY90">
            <v>2</v>
          </cell>
          <cell r="AZ90">
            <v>75</v>
          </cell>
          <cell r="BA90">
            <v>0</v>
          </cell>
          <cell r="BB90">
            <v>2</v>
          </cell>
          <cell r="BC90" t="str">
            <v>MTNAirtel</v>
          </cell>
          <cell r="BD90" t="str">
            <v>T3234</v>
          </cell>
          <cell r="BE90" t="str">
            <v>ZM6882</v>
          </cell>
          <cell r="BF90">
            <v>0</v>
          </cell>
        </row>
        <row r="91">
          <cell r="C91" t="str">
            <v>IHS_CBT_093M</v>
          </cell>
          <cell r="D91" t="str">
            <v>Kwacha East</v>
          </cell>
          <cell r="E91">
            <v>28.23493</v>
          </cell>
          <cell r="F91">
            <v>-12.77867</v>
          </cell>
          <cell r="G91" t="str">
            <v>Copperbelt </v>
          </cell>
          <cell r="H91">
            <v>4.5</v>
          </cell>
          <cell r="I91" t="str">
            <v>COPPERBELT</v>
          </cell>
          <cell r="J91" t="str">
            <v>KITWE</v>
          </cell>
          <cell r="K91" t="str">
            <v>No</v>
          </cell>
          <cell r="L91" t="str">
            <v>Yes</v>
          </cell>
          <cell r="M91" t="str">
            <v>No</v>
          </cell>
          <cell r="N91" t="str">
            <v>Suburban</v>
          </cell>
          <cell r="O91" t="str">
            <v>2G 3G 4G</v>
          </cell>
          <cell r="P91" t="str">
            <v>P1</v>
          </cell>
          <cell r="Q91" t="str">
            <v>BTS</v>
          </cell>
          <cell r="R91" t="str">
            <v>BTS</v>
          </cell>
          <cell r="S91" t="str">
            <v>On Air</v>
          </cell>
          <cell r="T91" t="str">
            <v>Grid-Gen</v>
          </cell>
          <cell r="U91" t="str">
            <v>Green Field</v>
          </cell>
          <cell r="V91">
            <v>42</v>
          </cell>
          <cell r="W91" t="str">
            <v>Indoor </v>
          </cell>
          <cell r="X91" t="str">
            <v>Chrispin Lindundu</v>
          </cell>
          <cell r="Y91" t="str">
            <v>SBC</v>
          </cell>
          <cell r="Z91" t="str">
            <v>SBC</v>
          </cell>
          <cell r="AA91" t="str">
            <v>MTN</v>
          </cell>
          <cell r="AB91" t="str">
            <v>Mwenya Banda</v>
          </cell>
          <cell r="AC91" t="str">
            <v>GNM</v>
          </cell>
          <cell r="AD91" t="str">
            <v>GNM</v>
          </cell>
          <cell r="AE91" t="str">
            <v>Gen Logic </v>
          </cell>
          <cell r="AF91" t="str">
            <v>Gen Logic </v>
          </cell>
          <cell r="AG91">
            <v>30</v>
          </cell>
          <cell r="AH91" t="str">
            <v>perkins</v>
          </cell>
          <cell r="AI91">
            <v>0</v>
          </cell>
          <cell r="AJ91" t="str">
            <v>Leroy Sommer</v>
          </cell>
          <cell r="AK91">
            <v>0</v>
          </cell>
          <cell r="AL91">
            <v>1000</v>
          </cell>
          <cell r="AM91" t="str">
            <v>Power cube</v>
          </cell>
          <cell r="AN91" t="str">
            <v>ICC330-HA1-C10</v>
          </cell>
          <cell r="AO91">
            <v>250</v>
          </cell>
          <cell r="AP91" t="str">
            <v>Lithium</v>
          </cell>
          <cell r="AQ91">
            <v>500</v>
          </cell>
          <cell r="AR91">
            <v>48</v>
          </cell>
          <cell r="AS91">
            <v>100</v>
          </cell>
          <cell r="AT91">
            <v>5</v>
          </cell>
          <cell r="AU91" t="str">
            <v>LG</v>
          </cell>
          <cell r="AV91" t="str">
            <v>LG</v>
          </cell>
          <cell r="AW91">
            <v>18000</v>
          </cell>
          <cell r="AX91">
            <v>18000</v>
          </cell>
          <cell r="AY91">
            <v>2</v>
          </cell>
          <cell r="AZ91">
            <v>204</v>
          </cell>
          <cell r="BA91">
            <v>0</v>
          </cell>
          <cell r="BB91">
            <v>2</v>
          </cell>
          <cell r="BC91" t="str">
            <v>MTNAirtel</v>
          </cell>
          <cell r="BD91" t="str">
            <v>T3166</v>
          </cell>
          <cell r="BE91" t="str">
            <v>ZM0281</v>
          </cell>
          <cell r="BF91">
            <v>0</v>
          </cell>
        </row>
        <row r="92">
          <cell r="C92" t="str">
            <v>IHS_CBT_094M</v>
          </cell>
          <cell r="D92" t="str">
            <v>Kitwe Primary</v>
          </cell>
          <cell r="E92">
            <v>28.21675</v>
          </cell>
          <cell r="F92">
            <v>-12.81373333</v>
          </cell>
          <cell r="G92" t="str">
            <v>Copperbelt </v>
          </cell>
          <cell r="H92">
            <v>2</v>
          </cell>
          <cell r="I92" t="str">
            <v>COPPERBELT</v>
          </cell>
          <cell r="J92" t="str">
            <v>KITWE</v>
          </cell>
          <cell r="K92" t="str">
            <v>Yes</v>
          </cell>
          <cell r="L92" t="str">
            <v>No</v>
          </cell>
          <cell r="M92" t="str">
            <v>No</v>
          </cell>
          <cell r="N92" t="str">
            <v>Urban</v>
          </cell>
          <cell r="O92" t="str">
            <v>2G 3G 4G</v>
          </cell>
          <cell r="P92" t="str">
            <v>P3</v>
          </cell>
          <cell r="Q92" t="str">
            <v>BTS</v>
          </cell>
          <cell r="R92" t="str">
            <v>BTS</v>
          </cell>
          <cell r="S92" t="str">
            <v>On Air</v>
          </cell>
          <cell r="T92" t="str">
            <v>Grid-Gen</v>
          </cell>
          <cell r="U92" t="str">
            <v>Green Field</v>
          </cell>
          <cell r="V92">
            <v>54</v>
          </cell>
          <cell r="W92" t="str">
            <v>Indoor </v>
          </cell>
          <cell r="X92" t="str">
            <v>Chrispin Lindundu</v>
          </cell>
          <cell r="Y92" t="str">
            <v>SBC</v>
          </cell>
          <cell r="Z92" t="str">
            <v>SBC</v>
          </cell>
          <cell r="AA92" t="str">
            <v>MTN</v>
          </cell>
          <cell r="AB92" t="str">
            <v>Mwenya Banda</v>
          </cell>
          <cell r="AC92" t="str">
            <v>GNM</v>
          </cell>
          <cell r="AD92" t="str">
            <v>GNM</v>
          </cell>
          <cell r="AE92" t="str">
            <v>Gen Logic </v>
          </cell>
          <cell r="AF92" t="str">
            <v>Gen Logic </v>
          </cell>
          <cell r="AG92">
            <v>16</v>
          </cell>
          <cell r="AH92" t="str">
            <v>Yanmar</v>
          </cell>
          <cell r="AI92">
            <v>0</v>
          </cell>
          <cell r="AJ92" t="str">
            <v>Leroy Sommer</v>
          </cell>
          <cell r="AK92">
            <v>0</v>
          </cell>
          <cell r="AL92">
            <v>600</v>
          </cell>
          <cell r="AM92" t="str">
            <v>Delta</v>
          </cell>
          <cell r="AN92" t="str">
            <v>DPS 2400B-48-5</v>
          </cell>
          <cell r="AO92">
            <v>250</v>
          </cell>
          <cell r="AP92" t="str">
            <v>Lithium</v>
          </cell>
          <cell r="AQ92">
            <v>500</v>
          </cell>
          <cell r="AR92">
            <v>48</v>
          </cell>
          <cell r="AS92">
            <v>100</v>
          </cell>
          <cell r="AT92">
            <v>5</v>
          </cell>
          <cell r="AU92" t="str">
            <v>LG</v>
          </cell>
          <cell r="AV92" t="str">
            <v>LG</v>
          </cell>
          <cell r="AW92">
            <v>18000</v>
          </cell>
          <cell r="AX92">
            <v>18000</v>
          </cell>
          <cell r="AY92">
            <v>2</v>
          </cell>
          <cell r="AZ92">
            <v>56</v>
          </cell>
          <cell r="BA92">
            <v>0</v>
          </cell>
          <cell r="BB92">
            <v>2</v>
          </cell>
          <cell r="BC92" t="str">
            <v>MTNLiquid Telecom</v>
          </cell>
          <cell r="BD92" t="str">
            <v>T3050</v>
          </cell>
          <cell r="BE92">
            <v>0</v>
          </cell>
          <cell r="BF92">
            <v>0</v>
          </cell>
        </row>
        <row r="93">
          <cell r="C93" t="str">
            <v>IHS_CBT_095M</v>
          </cell>
          <cell r="D93" t="str">
            <v>Kitwe MTSO</v>
          </cell>
          <cell r="E93">
            <v>28.21193889</v>
          </cell>
          <cell r="F93">
            <v>-12.8212</v>
          </cell>
          <cell r="G93" t="str">
            <v>Copperbelt </v>
          </cell>
          <cell r="H93">
            <v>0</v>
          </cell>
          <cell r="I93" t="str">
            <v>COPPERBELT</v>
          </cell>
          <cell r="J93" t="str">
            <v>KITWE</v>
          </cell>
          <cell r="K93" t="str">
            <v>Yes</v>
          </cell>
          <cell r="L93" t="str">
            <v>Yes</v>
          </cell>
          <cell r="M93" t="str">
            <v>No</v>
          </cell>
          <cell r="N93" t="str">
            <v>Urban</v>
          </cell>
          <cell r="O93" t="str">
            <v>2G 3G 4G</v>
          </cell>
          <cell r="P93" t="str">
            <v>P1</v>
          </cell>
          <cell r="Q93" t="str">
            <v>HUB</v>
          </cell>
          <cell r="R93" t="str">
            <v>HUB</v>
          </cell>
          <cell r="S93" t="str">
            <v>On Air</v>
          </cell>
          <cell r="T93" t="str">
            <v>Grid-Gen</v>
          </cell>
          <cell r="U93" t="str">
            <v>Green Field</v>
          </cell>
          <cell r="V93">
            <v>80</v>
          </cell>
          <cell r="W93" t="str">
            <v>Indoor </v>
          </cell>
          <cell r="X93" t="str">
            <v>Chrispin Lindundu</v>
          </cell>
          <cell r="Y93" t="str">
            <v>SBC</v>
          </cell>
          <cell r="Z93" t="str">
            <v>SBC</v>
          </cell>
          <cell r="AA93" t="str">
            <v>MTN</v>
          </cell>
          <cell r="AB93" t="str">
            <v>Mwenya Banda</v>
          </cell>
          <cell r="AC93" t="str">
            <v>In House</v>
          </cell>
          <cell r="AD93" t="str">
            <v>In House</v>
          </cell>
          <cell r="AE93" t="str">
            <v>No DG </v>
          </cell>
          <cell r="AF93" t="str">
            <v>No DG </v>
          </cell>
          <cell r="AG93">
            <v>0</v>
          </cell>
          <cell r="AH93" t="str">
            <v>N/A</v>
          </cell>
          <cell r="AI93" t="str">
            <v>N/A</v>
          </cell>
          <cell r="AJ93" t="str">
            <v>N/A</v>
          </cell>
          <cell r="AK93">
            <v>0</v>
          </cell>
          <cell r="AL93" t="str">
            <v>N/A</v>
          </cell>
          <cell r="AM93" t="str">
            <v>Delta</v>
          </cell>
          <cell r="AN93" t="str">
            <v>DPS 2400B-48-5</v>
          </cell>
          <cell r="AO93">
            <v>250</v>
          </cell>
          <cell r="AP93" t="str">
            <v>C&amp;D True </v>
          </cell>
          <cell r="AQ93">
            <v>1056</v>
          </cell>
          <cell r="AR93">
            <v>12</v>
          </cell>
          <cell r="AS93">
            <v>176</v>
          </cell>
          <cell r="AT93">
            <v>24</v>
          </cell>
          <cell r="AU93" t="str">
            <v>LG</v>
          </cell>
          <cell r="AV93" t="str">
            <v>LG</v>
          </cell>
          <cell r="AW93">
            <v>18000</v>
          </cell>
          <cell r="AX93">
            <v>18000</v>
          </cell>
          <cell r="AY93">
            <v>2</v>
          </cell>
          <cell r="AZ93">
            <v>76</v>
          </cell>
          <cell r="BA93">
            <v>0</v>
          </cell>
          <cell r="BB93">
            <v>2</v>
          </cell>
          <cell r="BC93" t="str">
            <v>MTNParatus Telecom</v>
          </cell>
          <cell r="BD93" t="str">
            <v>T3010</v>
          </cell>
          <cell r="BE93">
            <v>0</v>
          </cell>
          <cell r="BF93">
            <v>0</v>
          </cell>
        </row>
        <row r="94">
          <cell r="C94" t="str">
            <v>IHS_CBT_096M</v>
          </cell>
          <cell r="D94" t="str">
            <v>Nkana West 9th Street</v>
          </cell>
          <cell r="E94">
            <v>28.20927</v>
          </cell>
          <cell r="F94">
            <v>-12.82713</v>
          </cell>
          <cell r="G94" t="str">
            <v>Copperbelt </v>
          </cell>
          <cell r="H94">
            <v>2.5</v>
          </cell>
          <cell r="I94" t="str">
            <v>COPPERBELT</v>
          </cell>
          <cell r="J94" t="str">
            <v>KITWE</v>
          </cell>
          <cell r="K94" t="str">
            <v>Yes</v>
          </cell>
          <cell r="L94" t="str">
            <v>Yes</v>
          </cell>
          <cell r="M94" t="str">
            <v>No</v>
          </cell>
          <cell r="N94" t="str">
            <v>Urban</v>
          </cell>
          <cell r="O94" t="str">
            <v>2G 3G 4G</v>
          </cell>
          <cell r="P94" t="str">
            <v>P3</v>
          </cell>
          <cell r="Q94" t="str">
            <v>BTS</v>
          </cell>
          <cell r="R94" t="str">
            <v>HUB</v>
          </cell>
          <cell r="S94" t="str">
            <v>On Air</v>
          </cell>
          <cell r="T94" t="str">
            <v>Grid-Gen</v>
          </cell>
          <cell r="U94" t="str">
            <v>Green Field</v>
          </cell>
          <cell r="V94">
            <v>36</v>
          </cell>
          <cell r="W94" t="str">
            <v>Outdoor</v>
          </cell>
          <cell r="X94" t="str">
            <v>Chrispin Lindundu</v>
          </cell>
          <cell r="Y94" t="str">
            <v>SBC</v>
          </cell>
          <cell r="Z94" t="str">
            <v>SBC</v>
          </cell>
          <cell r="AA94" t="str">
            <v>MTN</v>
          </cell>
          <cell r="AB94" t="str">
            <v>Mwenya Banda</v>
          </cell>
          <cell r="AC94" t="str">
            <v>GNM</v>
          </cell>
          <cell r="AD94" t="str">
            <v>GNM</v>
          </cell>
          <cell r="AE94" t="str">
            <v>Gen Logic </v>
          </cell>
          <cell r="AF94" t="str">
            <v>Gen Logic </v>
          </cell>
          <cell r="AG94">
            <v>20</v>
          </cell>
          <cell r="AH94" t="str">
            <v>Yanmar</v>
          </cell>
          <cell r="AI94">
            <v>0</v>
          </cell>
          <cell r="AJ94" t="str">
            <v>Leroy Sommer</v>
          </cell>
          <cell r="AK94">
            <v>0</v>
          </cell>
          <cell r="AL94">
            <v>600</v>
          </cell>
          <cell r="AM94" t="str">
            <v>Power cube</v>
          </cell>
          <cell r="AN94" t="str">
            <v>ICC330-H1-C1</v>
          </cell>
          <cell r="AO94">
            <v>400</v>
          </cell>
          <cell r="AP94" t="str">
            <v>NARADA</v>
          </cell>
          <cell r="AQ94">
            <v>600</v>
          </cell>
          <cell r="AR94">
            <v>2</v>
          </cell>
          <cell r="AS94">
            <v>600</v>
          </cell>
          <cell r="AT94">
            <v>24</v>
          </cell>
          <cell r="AU94" t="str">
            <v>N/A</v>
          </cell>
          <cell r="AV94" t="str">
            <v>N/A</v>
          </cell>
          <cell r="AW94" t="str">
            <v>N/A</v>
          </cell>
          <cell r="AX94" t="str">
            <v>n/a</v>
          </cell>
          <cell r="AY94" t="str">
            <v>N/A</v>
          </cell>
          <cell r="AZ94">
            <v>64</v>
          </cell>
          <cell r="BA94">
            <v>0</v>
          </cell>
          <cell r="BB94">
            <v>2</v>
          </cell>
          <cell r="BC94" t="str">
            <v>MTNLiquid Telecom</v>
          </cell>
          <cell r="BD94" t="str">
            <v>T3317</v>
          </cell>
          <cell r="BE94">
            <v>0</v>
          </cell>
          <cell r="BF94">
            <v>0</v>
          </cell>
        </row>
        <row r="95">
          <cell r="C95" t="str">
            <v>IHS_CBT_098M</v>
          </cell>
          <cell r="D95" t="str">
            <v>Bulangililo</v>
          </cell>
          <cell r="E95">
            <v>28.22818333</v>
          </cell>
          <cell r="F95">
            <v>-12.76906944</v>
          </cell>
          <cell r="G95" t="str">
            <v>Copperbelt </v>
          </cell>
          <cell r="H95">
            <v>2</v>
          </cell>
          <cell r="I95" t="str">
            <v>COPPERBELT</v>
          </cell>
          <cell r="J95" t="str">
            <v>KITWE</v>
          </cell>
          <cell r="K95" t="str">
            <v>No</v>
          </cell>
          <cell r="L95" t="str">
            <v>Yes</v>
          </cell>
          <cell r="M95" t="str">
            <v>No</v>
          </cell>
          <cell r="N95" t="str">
            <v>Suburban</v>
          </cell>
          <cell r="O95" t="str">
            <v>2G 3G 4G</v>
          </cell>
          <cell r="P95" t="str">
            <v>P2</v>
          </cell>
          <cell r="Q95" t="str">
            <v>BTS</v>
          </cell>
          <cell r="R95" t="str">
            <v>BTS</v>
          </cell>
          <cell r="S95" t="str">
            <v>On Air</v>
          </cell>
          <cell r="T95" t="str">
            <v>Grid-Gen</v>
          </cell>
          <cell r="U95" t="str">
            <v>Green Field</v>
          </cell>
          <cell r="V95">
            <v>36</v>
          </cell>
          <cell r="W95" t="str">
            <v>Indoor </v>
          </cell>
          <cell r="X95" t="str">
            <v>Chrispin Lindundu</v>
          </cell>
          <cell r="Y95" t="str">
            <v>SBC</v>
          </cell>
          <cell r="Z95" t="str">
            <v>SBC</v>
          </cell>
          <cell r="AA95" t="str">
            <v>MTN</v>
          </cell>
          <cell r="AB95" t="str">
            <v>Mwenya Banda</v>
          </cell>
          <cell r="AC95" t="str">
            <v>GNM</v>
          </cell>
          <cell r="AD95" t="str">
            <v>GNM</v>
          </cell>
          <cell r="AE95" t="str">
            <v>Gen Logic </v>
          </cell>
          <cell r="AF95" t="str">
            <v>Gen Logic </v>
          </cell>
          <cell r="AG95">
            <v>16</v>
          </cell>
          <cell r="AH95" t="str">
            <v>Yanmar</v>
          </cell>
          <cell r="AI95">
            <v>0</v>
          </cell>
          <cell r="AJ95" t="str">
            <v>Leroy Sommer</v>
          </cell>
          <cell r="AK95">
            <v>0</v>
          </cell>
          <cell r="AL95">
            <v>500</v>
          </cell>
          <cell r="AM95" t="str">
            <v>Delta</v>
          </cell>
          <cell r="AN95" t="str">
            <v>DPS 2400B-48-5</v>
          </cell>
          <cell r="AO95">
            <v>250</v>
          </cell>
          <cell r="AP95" t="str">
            <v>Power safe </v>
          </cell>
          <cell r="AQ95">
            <v>1200</v>
          </cell>
          <cell r="AR95">
            <v>2</v>
          </cell>
          <cell r="AS95">
            <v>1200</v>
          </cell>
          <cell r="AT95">
            <v>24</v>
          </cell>
          <cell r="AU95" t="str">
            <v>LG</v>
          </cell>
          <cell r="AV95" t="str">
            <v>LG</v>
          </cell>
          <cell r="AW95">
            <v>18000</v>
          </cell>
          <cell r="AX95">
            <v>18000</v>
          </cell>
          <cell r="AY95">
            <v>2</v>
          </cell>
          <cell r="AZ95">
            <v>62</v>
          </cell>
          <cell r="BA95">
            <v>0</v>
          </cell>
          <cell r="BB95">
            <v>1</v>
          </cell>
          <cell r="BC95" t="str">
            <v>MTN</v>
          </cell>
          <cell r="BD95" t="str">
            <v>T3027</v>
          </cell>
          <cell r="BE95">
            <v>0</v>
          </cell>
          <cell r="BF95">
            <v>0</v>
          </cell>
        </row>
        <row r="96">
          <cell r="C96" t="str">
            <v>IHS_CBT_099M</v>
          </cell>
          <cell r="D96" t="str">
            <v>Kitwe Town Center</v>
          </cell>
          <cell r="E96">
            <v>28.20848</v>
          </cell>
          <cell r="F96">
            <v>-12.81255</v>
          </cell>
          <cell r="G96" t="str">
            <v>Copperbelt </v>
          </cell>
          <cell r="H96">
            <v>1.8</v>
          </cell>
          <cell r="I96" t="str">
            <v>COPPERBELT</v>
          </cell>
          <cell r="J96" t="str">
            <v>KITWE</v>
          </cell>
          <cell r="K96" t="str">
            <v>Yes</v>
          </cell>
          <cell r="L96" t="str">
            <v>No</v>
          </cell>
          <cell r="M96" t="str">
            <v>No</v>
          </cell>
          <cell r="N96" t="str">
            <v>Urban</v>
          </cell>
          <cell r="O96" t="str">
            <v>2G 3G 4G</v>
          </cell>
          <cell r="P96" t="str">
            <v>P2</v>
          </cell>
          <cell r="Q96" t="str">
            <v>BTS</v>
          </cell>
          <cell r="R96" t="str">
            <v>BTS</v>
          </cell>
          <cell r="S96" t="str">
            <v>On Air</v>
          </cell>
          <cell r="T96" t="str">
            <v>Grid-Gen</v>
          </cell>
          <cell r="U96" t="str">
            <v>Green Field</v>
          </cell>
          <cell r="V96">
            <v>36</v>
          </cell>
          <cell r="W96" t="str">
            <v>Outdoor</v>
          </cell>
          <cell r="X96" t="str">
            <v>Chrispin Lindundu</v>
          </cell>
          <cell r="Y96" t="str">
            <v>SBC</v>
          </cell>
          <cell r="Z96" t="str">
            <v>SBC</v>
          </cell>
          <cell r="AA96" t="str">
            <v>MTN</v>
          </cell>
          <cell r="AB96" t="str">
            <v>Mwenya Banda</v>
          </cell>
          <cell r="AC96" t="str">
            <v>GNM</v>
          </cell>
          <cell r="AD96" t="str">
            <v>GNM</v>
          </cell>
          <cell r="AE96" t="str">
            <v>CDP</v>
          </cell>
          <cell r="AF96" t="str">
            <v>CDP</v>
          </cell>
          <cell r="AG96">
            <v>15</v>
          </cell>
          <cell r="AH96" t="str">
            <v>perkins</v>
          </cell>
          <cell r="AI96">
            <v>0</v>
          </cell>
          <cell r="AJ96" t="str">
            <v>Leroy Sommer</v>
          </cell>
          <cell r="AK96">
            <v>0</v>
          </cell>
          <cell r="AL96">
            <v>600</v>
          </cell>
          <cell r="AM96" t="str">
            <v>Delta</v>
          </cell>
          <cell r="AN96" t="str">
            <v>DPS 2400B-48-5</v>
          </cell>
          <cell r="AO96">
            <v>250</v>
          </cell>
          <cell r="AP96" t="str">
            <v>Wolong</v>
          </cell>
          <cell r="AQ96">
            <v>600</v>
          </cell>
          <cell r="AR96">
            <v>2</v>
          </cell>
          <cell r="AS96">
            <v>600</v>
          </cell>
          <cell r="AT96">
            <v>24</v>
          </cell>
          <cell r="AU96" t="str">
            <v>N/A</v>
          </cell>
          <cell r="AV96" t="str">
            <v>N/A</v>
          </cell>
          <cell r="AW96" t="str">
            <v>N/A</v>
          </cell>
          <cell r="AX96" t="str">
            <v>n/a</v>
          </cell>
          <cell r="AY96" t="str">
            <v>N/A</v>
          </cell>
          <cell r="AZ96">
            <v>65</v>
          </cell>
          <cell r="BA96">
            <v>0</v>
          </cell>
          <cell r="BB96">
            <v>1</v>
          </cell>
          <cell r="BC96" t="str">
            <v>MTN</v>
          </cell>
          <cell r="BD96" t="str">
            <v>T3326</v>
          </cell>
          <cell r="BE96">
            <v>0</v>
          </cell>
          <cell r="BF96">
            <v>0</v>
          </cell>
        </row>
        <row r="97">
          <cell r="C97" t="str">
            <v>IHS_CBT_100M</v>
          </cell>
          <cell r="D97" t="str">
            <v>Buchi</v>
          </cell>
          <cell r="E97">
            <v>28.21500278</v>
          </cell>
          <cell r="F97">
            <v>-12.79384722</v>
          </cell>
          <cell r="G97" t="str">
            <v>Copperbelt </v>
          </cell>
          <cell r="H97">
            <v>2</v>
          </cell>
          <cell r="I97" t="str">
            <v>COPPERBELT</v>
          </cell>
          <cell r="J97" t="str">
            <v>KITWE</v>
          </cell>
          <cell r="K97" t="str">
            <v>No</v>
          </cell>
          <cell r="L97" t="str">
            <v>Yes</v>
          </cell>
          <cell r="M97" t="str">
            <v>No</v>
          </cell>
          <cell r="N97" t="str">
            <v>Suburban</v>
          </cell>
          <cell r="O97" t="str">
            <v>2G 3G</v>
          </cell>
          <cell r="P97" t="str">
            <v>P2</v>
          </cell>
          <cell r="Q97" t="str">
            <v>BTS</v>
          </cell>
          <cell r="R97" t="str">
            <v>BB</v>
          </cell>
          <cell r="S97" t="str">
            <v>On Air</v>
          </cell>
          <cell r="T97" t="str">
            <v>Grid-Gen</v>
          </cell>
          <cell r="U97" t="str">
            <v>Green Field</v>
          </cell>
          <cell r="V97">
            <v>48</v>
          </cell>
          <cell r="W97" t="str">
            <v>Indoor </v>
          </cell>
          <cell r="X97" t="str">
            <v>Chrispin Lindundu</v>
          </cell>
          <cell r="Y97" t="str">
            <v>SBC</v>
          </cell>
          <cell r="Z97" t="str">
            <v>SBC</v>
          </cell>
          <cell r="AA97" t="str">
            <v>MTN</v>
          </cell>
          <cell r="AB97" t="str">
            <v>Mwenya Banda</v>
          </cell>
          <cell r="AC97" t="str">
            <v>GNM</v>
          </cell>
          <cell r="AD97" t="str">
            <v>GNM</v>
          </cell>
          <cell r="AE97" t="str">
            <v>Gen Logic </v>
          </cell>
          <cell r="AF97" t="str">
            <v>Gen Logic </v>
          </cell>
          <cell r="AG97">
            <v>16</v>
          </cell>
          <cell r="AH97" t="str">
            <v>Yanmar</v>
          </cell>
          <cell r="AI97">
            <v>0</v>
          </cell>
          <cell r="AJ97" t="str">
            <v>Leroy Sommer</v>
          </cell>
          <cell r="AK97">
            <v>0</v>
          </cell>
          <cell r="AL97">
            <v>600</v>
          </cell>
          <cell r="AM97" t="str">
            <v>Delta</v>
          </cell>
          <cell r="AN97" t="str">
            <v>DPS 2400B-48-5</v>
          </cell>
          <cell r="AO97">
            <v>250</v>
          </cell>
          <cell r="AP97" t="str">
            <v>NARADA</v>
          </cell>
          <cell r="AQ97">
            <v>1200</v>
          </cell>
          <cell r="AR97">
            <v>2</v>
          </cell>
          <cell r="AS97">
            <v>600</v>
          </cell>
          <cell r="AT97">
            <v>48</v>
          </cell>
          <cell r="AU97" t="str">
            <v>LG</v>
          </cell>
          <cell r="AV97" t="str">
            <v>LG</v>
          </cell>
          <cell r="AW97">
            <v>18000</v>
          </cell>
          <cell r="AX97">
            <v>18000</v>
          </cell>
          <cell r="AY97">
            <v>2</v>
          </cell>
          <cell r="AZ97">
            <v>68</v>
          </cell>
          <cell r="BA97">
            <v>0</v>
          </cell>
          <cell r="BB97">
            <v>2</v>
          </cell>
          <cell r="BC97" t="str">
            <v>MTNAirtel</v>
          </cell>
          <cell r="BD97" t="str">
            <v>T3025</v>
          </cell>
          <cell r="BE97" t="str">
            <v>ZM0152</v>
          </cell>
          <cell r="BF97">
            <v>0</v>
          </cell>
        </row>
        <row r="98">
          <cell r="C98" t="str">
            <v>IHS_CBT_101M</v>
          </cell>
          <cell r="D98" t="str">
            <v>Chisokone</v>
          </cell>
          <cell r="E98">
            <v>28.2056</v>
          </cell>
          <cell r="F98">
            <v>-12.8166</v>
          </cell>
          <cell r="G98" t="str">
            <v>Copperbelt </v>
          </cell>
          <cell r="H98" t="str">
            <v>N/A</v>
          </cell>
          <cell r="I98" t="str">
            <v>COPPERBELT</v>
          </cell>
          <cell r="J98" t="str">
            <v>KITWE</v>
          </cell>
          <cell r="K98" t="str">
            <v>No</v>
          </cell>
          <cell r="L98" t="str">
            <v>Yes</v>
          </cell>
          <cell r="M98" t="str">
            <v>No</v>
          </cell>
          <cell r="N98" t="str">
            <v>Urban</v>
          </cell>
          <cell r="O98" t="str">
            <v>2G 3G 4G</v>
          </cell>
          <cell r="P98" t="str">
            <v>P1</v>
          </cell>
          <cell r="Q98" t="str">
            <v>BTS</v>
          </cell>
          <cell r="R98" t="str">
            <v>BTS</v>
          </cell>
          <cell r="S98" t="str">
            <v>On Air</v>
          </cell>
          <cell r="T98" t="str">
            <v>Grid Only</v>
          </cell>
          <cell r="U98" t="str">
            <v>Roof Top</v>
          </cell>
          <cell r="V98" t="str">
            <v>RT</v>
          </cell>
          <cell r="W98" t="str">
            <v>Indoor </v>
          </cell>
          <cell r="X98" t="str">
            <v>Chrispin Lindundu</v>
          </cell>
          <cell r="Y98" t="str">
            <v>SBC</v>
          </cell>
          <cell r="Z98" t="str">
            <v>SBC</v>
          </cell>
          <cell r="AA98" t="str">
            <v>MTN</v>
          </cell>
          <cell r="AB98" t="str">
            <v>Mwenya Banda</v>
          </cell>
          <cell r="AC98" t="str">
            <v>In House</v>
          </cell>
          <cell r="AD98" t="str">
            <v>In House</v>
          </cell>
          <cell r="AE98" t="str">
            <v>No DG </v>
          </cell>
          <cell r="AF98" t="str">
            <v>No DG </v>
          </cell>
          <cell r="AG98" t="str">
            <v>N/A</v>
          </cell>
          <cell r="AH98" t="str">
            <v>N/A</v>
          </cell>
          <cell r="AI98" t="str">
            <v>N/A</v>
          </cell>
          <cell r="AJ98" t="str">
            <v>N/A</v>
          </cell>
          <cell r="AK98" t="str">
            <v>N/A</v>
          </cell>
          <cell r="AL98" t="str">
            <v>N/A</v>
          </cell>
          <cell r="AM98" t="str">
            <v>Power cube</v>
          </cell>
          <cell r="AN98" t="str">
            <v>ICC330-H1-C1</v>
          </cell>
          <cell r="AO98">
            <v>400</v>
          </cell>
          <cell r="AP98" t="str">
            <v>Lithium</v>
          </cell>
          <cell r="AQ98">
            <v>500</v>
          </cell>
          <cell r="AR98">
            <v>48</v>
          </cell>
          <cell r="AS98">
            <v>100</v>
          </cell>
          <cell r="AT98">
            <v>5</v>
          </cell>
          <cell r="AU98" t="str">
            <v>LG</v>
          </cell>
          <cell r="AV98" t="str">
            <v>LG</v>
          </cell>
          <cell r="AW98">
            <v>18000</v>
          </cell>
          <cell r="AX98">
            <v>18000</v>
          </cell>
          <cell r="AY98">
            <v>2</v>
          </cell>
          <cell r="AZ98">
            <v>82</v>
          </cell>
          <cell r="BA98">
            <v>0</v>
          </cell>
          <cell r="BB98">
            <v>1</v>
          </cell>
          <cell r="BC98" t="str">
            <v>MTN</v>
          </cell>
          <cell r="BD98" t="str">
            <v>T3223</v>
          </cell>
          <cell r="BE98">
            <v>0</v>
          </cell>
          <cell r="BF98">
            <v>0</v>
          </cell>
        </row>
        <row r="99">
          <cell r="C99" t="str">
            <v>IHS_CBT_102M</v>
          </cell>
          <cell r="D99" t="str">
            <v>Richmond</v>
          </cell>
          <cell r="E99">
            <v>28.20786</v>
          </cell>
          <cell r="F99">
            <v>-12.80617</v>
          </cell>
          <cell r="G99" t="str">
            <v>Copperbelt </v>
          </cell>
          <cell r="H99">
            <v>2</v>
          </cell>
          <cell r="I99" t="str">
            <v>COPPERBELT</v>
          </cell>
          <cell r="J99" t="str">
            <v>KITWE</v>
          </cell>
          <cell r="K99" t="str">
            <v>Yes</v>
          </cell>
          <cell r="L99" t="str">
            <v>No</v>
          </cell>
          <cell r="M99" t="str">
            <v>No</v>
          </cell>
          <cell r="N99" t="str">
            <v>Urban</v>
          </cell>
          <cell r="O99" t="str">
            <v>2G 3G 4G</v>
          </cell>
          <cell r="P99" t="str">
            <v>P2</v>
          </cell>
          <cell r="Q99" t="str">
            <v>BTS</v>
          </cell>
          <cell r="R99" t="str">
            <v>BTS</v>
          </cell>
          <cell r="S99" t="str">
            <v>On Air</v>
          </cell>
          <cell r="T99" t="str">
            <v>Grid-Gen</v>
          </cell>
          <cell r="U99" t="str">
            <v>Green Field</v>
          </cell>
          <cell r="V99">
            <v>36</v>
          </cell>
          <cell r="W99" t="str">
            <v>Indoor </v>
          </cell>
          <cell r="X99" t="str">
            <v>Chrispin Lindundu</v>
          </cell>
          <cell r="Y99" t="str">
            <v>SBC</v>
          </cell>
          <cell r="Z99" t="str">
            <v>SBC</v>
          </cell>
          <cell r="AA99" t="str">
            <v>MTN</v>
          </cell>
          <cell r="AB99" t="str">
            <v>Mwenya Banda</v>
          </cell>
          <cell r="AC99" t="str">
            <v>GNM</v>
          </cell>
          <cell r="AD99" t="str">
            <v>GNM</v>
          </cell>
          <cell r="AE99" t="str">
            <v>Gen Logic </v>
          </cell>
          <cell r="AF99" t="str">
            <v>Gen Logic </v>
          </cell>
          <cell r="AG99">
            <v>16</v>
          </cell>
          <cell r="AH99" t="str">
            <v>Yanmar</v>
          </cell>
          <cell r="AI99">
            <v>0</v>
          </cell>
          <cell r="AJ99" t="str">
            <v>Leroy Sommer</v>
          </cell>
          <cell r="AK99">
            <v>0</v>
          </cell>
          <cell r="AL99">
            <v>600</v>
          </cell>
          <cell r="AM99" t="str">
            <v>Delta</v>
          </cell>
          <cell r="AN99" t="str">
            <v>DPS 2400B-48-5</v>
          </cell>
          <cell r="AO99">
            <v>250</v>
          </cell>
          <cell r="AP99" t="str">
            <v>Agisson</v>
          </cell>
          <cell r="AQ99">
            <v>600</v>
          </cell>
          <cell r="AR99">
            <v>2</v>
          </cell>
          <cell r="AS99">
            <v>600</v>
          </cell>
          <cell r="AT99">
            <v>24</v>
          </cell>
          <cell r="AU99" t="str">
            <v>LG</v>
          </cell>
          <cell r="AV99" t="str">
            <v>LG</v>
          </cell>
          <cell r="AW99">
            <v>18000</v>
          </cell>
          <cell r="AX99">
            <v>18000</v>
          </cell>
          <cell r="AY99">
            <v>2</v>
          </cell>
          <cell r="AZ99">
            <v>68</v>
          </cell>
          <cell r="BA99">
            <v>0</v>
          </cell>
          <cell r="BB99">
            <v>2</v>
          </cell>
          <cell r="BC99" t="str">
            <v>MTNLiquid Telecom</v>
          </cell>
          <cell r="BD99" t="str">
            <v>T3181</v>
          </cell>
          <cell r="BE99">
            <v>0</v>
          </cell>
          <cell r="BF99">
            <v>0</v>
          </cell>
        </row>
        <row r="100">
          <cell r="C100" t="str">
            <v>IHS_CBT_103M</v>
          </cell>
          <cell r="D100" t="str">
            <v>Kwacha central</v>
          </cell>
          <cell r="E100">
            <v>28.2186</v>
          </cell>
          <cell r="F100">
            <v>-12.7763</v>
          </cell>
          <cell r="G100" t="str">
            <v>Copperbelt </v>
          </cell>
          <cell r="H100">
            <v>2</v>
          </cell>
          <cell r="I100" t="str">
            <v>COPPERBELT</v>
          </cell>
          <cell r="J100" t="str">
            <v>KITWE</v>
          </cell>
          <cell r="K100" t="str">
            <v>No</v>
          </cell>
          <cell r="L100" t="str">
            <v>Yes</v>
          </cell>
          <cell r="M100" t="str">
            <v>No</v>
          </cell>
          <cell r="N100" t="str">
            <v>Suburban</v>
          </cell>
          <cell r="O100" t="str">
            <v>2G 3G</v>
          </cell>
          <cell r="P100" t="str">
            <v>P2</v>
          </cell>
          <cell r="Q100" t="str">
            <v>BTS</v>
          </cell>
          <cell r="R100" t="str">
            <v>BTS</v>
          </cell>
          <cell r="S100" t="str">
            <v>On Air</v>
          </cell>
          <cell r="T100" t="str">
            <v>Grid-Gen</v>
          </cell>
          <cell r="U100" t="str">
            <v>Green Field</v>
          </cell>
          <cell r="V100">
            <v>42</v>
          </cell>
          <cell r="W100" t="str">
            <v>Indoor </v>
          </cell>
          <cell r="X100" t="str">
            <v>Chrispin Lindundu</v>
          </cell>
          <cell r="Y100" t="str">
            <v>SBC</v>
          </cell>
          <cell r="Z100" t="str">
            <v>SBC</v>
          </cell>
          <cell r="AA100" t="str">
            <v>MTN</v>
          </cell>
          <cell r="AB100" t="str">
            <v>Mwenya Banda</v>
          </cell>
          <cell r="AC100" t="str">
            <v>GNM</v>
          </cell>
          <cell r="AD100" t="str">
            <v>GNM</v>
          </cell>
          <cell r="AE100" t="str">
            <v>Gen Logic </v>
          </cell>
          <cell r="AF100" t="str">
            <v>Gen Logic </v>
          </cell>
          <cell r="AG100">
            <v>16</v>
          </cell>
          <cell r="AH100" t="str">
            <v>Yanmar</v>
          </cell>
          <cell r="AI100">
            <v>0</v>
          </cell>
          <cell r="AJ100" t="str">
            <v>Leroy Sommer</v>
          </cell>
          <cell r="AK100">
            <v>0</v>
          </cell>
          <cell r="AL100">
            <v>600</v>
          </cell>
          <cell r="AM100" t="str">
            <v>Delta</v>
          </cell>
          <cell r="AN100" t="str">
            <v>DPS 2400B-48-5</v>
          </cell>
          <cell r="AO100">
            <v>250</v>
          </cell>
          <cell r="AP100" t="str">
            <v>Agisson</v>
          </cell>
          <cell r="AQ100">
            <v>600</v>
          </cell>
          <cell r="AR100">
            <v>2</v>
          </cell>
          <cell r="AS100">
            <v>600</v>
          </cell>
          <cell r="AT100">
            <v>24</v>
          </cell>
          <cell r="AU100" t="str">
            <v>LG</v>
          </cell>
          <cell r="AV100" t="str">
            <v>LG</v>
          </cell>
          <cell r="AW100">
            <v>18000</v>
          </cell>
          <cell r="AX100">
            <v>18000</v>
          </cell>
          <cell r="AY100">
            <v>2</v>
          </cell>
          <cell r="AZ100">
            <v>71</v>
          </cell>
          <cell r="BA100">
            <v>0</v>
          </cell>
          <cell r="BB100">
            <v>1</v>
          </cell>
          <cell r="BC100" t="str">
            <v>MTN</v>
          </cell>
          <cell r="BD100" t="str">
            <v>T3167</v>
          </cell>
          <cell r="BE100">
            <v>0</v>
          </cell>
          <cell r="BF100">
            <v>0</v>
          </cell>
        </row>
        <row r="101">
          <cell r="C101" t="str">
            <v>IHS_CBT_104M</v>
          </cell>
          <cell r="D101" t="str">
            <v>Twibukishe</v>
          </cell>
          <cell r="E101">
            <v>28.19702</v>
          </cell>
          <cell r="F101">
            <v>-12.81858</v>
          </cell>
          <cell r="G101" t="str">
            <v>Copperbelt </v>
          </cell>
          <cell r="H101">
            <v>2</v>
          </cell>
          <cell r="I101" t="str">
            <v>COPPERBELT</v>
          </cell>
          <cell r="J101" t="str">
            <v>KITWE</v>
          </cell>
          <cell r="K101" t="str">
            <v>Yes</v>
          </cell>
          <cell r="L101" t="str">
            <v>Yes</v>
          </cell>
          <cell r="M101" t="str">
            <v>No</v>
          </cell>
          <cell r="N101" t="str">
            <v>Suburban</v>
          </cell>
          <cell r="O101" t="str">
            <v>2G 3G</v>
          </cell>
          <cell r="P101" t="str">
            <v>P3</v>
          </cell>
          <cell r="Q101" t="str">
            <v>BTS</v>
          </cell>
          <cell r="R101" t="str">
            <v>BTS</v>
          </cell>
          <cell r="S101" t="str">
            <v>On Air</v>
          </cell>
          <cell r="T101" t="str">
            <v>Grid-Gen</v>
          </cell>
          <cell r="U101" t="str">
            <v>Green Field</v>
          </cell>
          <cell r="V101">
            <v>36</v>
          </cell>
          <cell r="W101" t="str">
            <v>Indoor </v>
          </cell>
          <cell r="X101" t="str">
            <v>Chrispin Lindundu</v>
          </cell>
          <cell r="Y101" t="str">
            <v>SBC</v>
          </cell>
          <cell r="Z101" t="str">
            <v>SBC</v>
          </cell>
          <cell r="AA101" t="str">
            <v>MTN</v>
          </cell>
          <cell r="AB101" t="str">
            <v>Mwenya Banda</v>
          </cell>
          <cell r="AC101" t="str">
            <v>GNM</v>
          </cell>
          <cell r="AD101" t="str">
            <v>GNM</v>
          </cell>
          <cell r="AE101" t="str">
            <v>Gen Logic </v>
          </cell>
          <cell r="AF101" t="str">
            <v>Gen Logic </v>
          </cell>
          <cell r="AG101">
            <v>16</v>
          </cell>
          <cell r="AH101" t="str">
            <v>Yanmar</v>
          </cell>
          <cell r="AI101">
            <v>0</v>
          </cell>
          <cell r="AJ101" t="str">
            <v>Leroy Sommer</v>
          </cell>
          <cell r="AK101">
            <v>0</v>
          </cell>
          <cell r="AL101">
            <v>600</v>
          </cell>
          <cell r="AM101" t="str">
            <v>Delta</v>
          </cell>
          <cell r="AN101" t="str">
            <v>DPS 2400B-48-5</v>
          </cell>
          <cell r="AO101">
            <v>250</v>
          </cell>
          <cell r="AP101" t="str">
            <v>Agisson</v>
          </cell>
          <cell r="AQ101">
            <v>1200</v>
          </cell>
          <cell r="AR101">
            <v>2</v>
          </cell>
          <cell r="AS101">
            <v>600</v>
          </cell>
          <cell r="AT101">
            <v>48</v>
          </cell>
          <cell r="AU101" t="str">
            <v>LG</v>
          </cell>
          <cell r="AV101" t="str">
            <v>LG</v>
          </cell>
          <cell r="AW101">
            <v>18000</v>
          </cell>
          <cell r="AX101">
            <v>18000</v>
          </cell>
          <cell r="AY101">
            <v>2</v>
          </cell>
          <cell r="AZ101">
            <v>75</v>
          </cell>
          <cell r="BA101">
            <v>0</v>
          </cell>
          <cell r="BB101">
            <v>1</v>
          </cell>
          <cell r="BC101" t="str">
            <v>MTN</v>
          </cell>
          <cell r="BD101" t="str">
            <v>T3180</v>
          </cell>
          <cell r="BE101">
            <v>0</v>
          </cell>
          <cell r="BF101">
            <v>0</v>
          </cell>
        </row>
        <row r="102">
          <cell r="C102" t="str">
            <v>IHS_CBT_105M</v>
          </cell>
          <cell r="D102" t="str">
            <v>Buntungwa</v>
          </cell>
          <cell r="E102">
            <v>28.19453333</v>
          </cell>
          <cell r="F102">
            <v>-12.79971667</v>
          </cell>
          <cell r="G102" t="str">
            <v>Copperbelt </v>
          </cell>
          <cell r="H102">
            <v>2</v>
          </cell>
          <cell r="I102" t="str">
            <v>COPPERBELT</v>
          </cell>
          <cell r="J102" t="str">
            <v>KITWE</v>
          </cell>
          <cell r="K102" t="str">
            <v>Yes</v>
          </cell>
          <cell r="L102" t="str">
            <v>Yes</v>
          </cell>
          <cell r="M102" t="str">
            <v>No</v>
          </cell>
          <cell r="N102" t="str">
            <v>Suburban</v>
          </cell>
          <cell r="O102" t="str">
            <v>2G 3G 4G</v>
          </cell>
          <cell r="P102" t="str">
            <v>P3</v>
          </cell>
          <cell r="Q102" t="str">
            <v>BTS</v>
          </cell>
          <cell r="R102" t="str">
            <v>HUB</v>
          </cell>
          <cell r="S102" t="str">
            <v>On Air</v>
          </cell>
          <cell r="T102" t="str">
            <v>Grid-Gen</v>
          </cell>
          <cell r="U102" t="str">
            <v>Green Field</v>
          </cell>
          <cell r="V102">
            <v>40</v>
          </cell>
          <cell r="W102" t="str">
            <v>Indoor </v>
          </cell>
          <cell r="X102" t="str">
            <v>Chrispin Lindundu</v>
          </cell>
          <cell r="Y102" t="str">
            <v>SBC</v>
          </cell>
          <cell r="Z102" t="str">
            <v>SBC</v>
          </cell>
          <cell r="AA102" t="str">
            <v>MTN</v>
          </cell>
          <cell r="AB102" t="str">
            <v>Mwenya Banda</v>
          </cell>
          <cell r="AC102" t="str">
            <v>GNM</v>
          </cell>
          <cell r="AD102" t="str">
            <v>GNM</v>
          </cell>
          <cell r="AE102" t="str">
            <v>Gen Logic </v>
          </cell>
          <cell r="AF102" t="str">
            <v>Gen Logic </v>
          </cell>
          <cell r="AG102">
            <v>16</v>
          </cell>
          <cell r="AH102" t="str">
            <v>Yanmar</v>
          </cell>
          <cell r="AI102">
            <v>0</v>
          </cell>
          <cell r="AJ102" t="str">
            <v>Leroy Sommer</v>
          </cell>
          <cell r="AK102">
            <v>0</v>
          </cell>
          <cell r="AL102">
            <v>600</v>
          </cell>
          <cell r="AM102" t="str">
            <v>Power cube</v>
          </cell>
          <cell r="AN102" t="str">
            <v>ICC330-H1-C1</v>
          </cell>
          <cell r="AO102">
            <v>400</v>
          </cell>
          <cell r="AP102" t="str">
            <v>Lithium</v>
          </cell>
          <cell r="AQ102">
            <v>500</v>
          </cell>
          <cell r="AR102">
            <v>48</v>
          </cell>
          <cell r="AS102">
            <v>100</v>
          </cell>
          <cell r="AT102">
            <v>5</v>
          </cell>
          <cell r="AU102" t="str">
            <v>LG</v>
          </cell>
          <cell r="AV102" t="str">
            <v>LG</v>
          </cell>
          <cell r="AW102">
            <v>18000</v>
          </cell>
          <cell r="AX102">
            <v>18000</v>
          </cell>
          <cell r="AY102">
            <v>2</v>
          </cell>
          <cell r="AZ102">
            <v>92</v>
          </cell>
          <cell r="BA102">
            <v>0</v>
          </cell>
          <cell r="BB102">
            <v>1</v>
          </cell>
          <cell r="BC102" t="str">
            <v>MTN</v>
          </cell>
          <cell r="BD102" t="str">
            <v>T3035</v>
          </cell>
          <cell r="BE102">
            <v>0</v>
          </cell>
          <cell r="BF102">
            <v>0</v>
          </cell>
        </row>
        <row r="103">
          <cell r="C103" t="str">
            <v>IHS_CBT_106M</v>
          </cell>
          <cell r="D103" t="str">
            <v>Grizzly Mining</v>
          </cell>
          <cell r="E103">
            <v>28.16177</v>
          </cell>
          <cell r="F103">
            <v>-13.04384</v>
          </cell>
          <cell r="G103" t="str">
            <v>Copperbelt </v>
          </cell>
          <cell r="H103">
            <v>2.5</v>
          </cell>
          <cell r="I103" t="str">
            <v>COPPERBELT</v>
          </cell>
          <cell r="J103" t="str">
            <v>KALULUSHI</v>
          </cell>
          <cell r="K103" t="str">
            <v>No</v>
          </cell>
          <cell r="L103" t="str">
            <v>No</v>
          </cell>
          <cell r="M103" t="str">
            <v>No</v>
          </cell>
          <cell r="N103" t="str">
            <v>Rural</v>
          </cell>
          <cell r="O103" t="str">
            <v>2G 3G</v>
          </cell>
          <cell r="P103" t="str">
            <v>P4</v>
          </cell>
          <cell r="Q103" t="str">
            <v>BTS</v>
          </cell>
          <cell r="R103" t="str">
            <v>BTS</v>
          </cell>
          <cell r="S103" t="str">
            <v>On Air</v>
          </cell>
          <cell r="T103" t="str">
            <v>Solar-Gen</v>
          </cell>
          <cell r="U103" t="str">
            <v>Green Field</v>
          </cell>
          <cell r="V103">
            <v>60</v>
          </cell>
          <cell r="W103" t="str">
            <v>Outdoor</v>
          </cell>
          <cell r="X103" t="str">
            <v>Chrispin Lindundu</v>
          </cell>
          <cell r="Y103" t="str">
            <v>SBC</v>
          </cell>
          <cell r="Z103" t="str">
            <v>SBC</v>
          </cell>
          <cell r="AA103" t="str">
            <v>MTN</v>
          </cell>
          <cell r="AB103" t="str">
            <v>Mwenya Banda</v>
          </cell>
          <cell r="AC103" t="str">
            <v>GNM</v>
          </cell>
          <cell r="AD103" t="str">
            <v>GNM</v>
          </cell>
          <cell r="AE103" t="str">
            <v>Earth Technology</v>
          </cell>
          <cell r="AF103" t="str">
            <v>Earth technology</v>
          </cell>
          <cell r="AG103">
            <v>20</v>
          </cell>
          <cell r="AH103" t="str">
            <v>perkins</v>
          </cell>
          <cell r="AI103">
            <v>0</v>
          </cell>
          <cell r="AJ103" t="str">
            <v>Leroy Sommer</v>
          </cell>
          <cell r="AK103">
            <v>0</v>
          </cell>
          <cell r="AL103">
            <v>600</v>
          </cell>
          <cell r="AM103" t="str">
            <v>Power cube</v>
          </cell>
          <cell r="AN103" t="str">
            <v>ICC330-HA1-C10</v>
          </cell>
          <cell r="AO103">
            <v>750</v>
          </cell>
          <cell r="AP103" t="str">
            <v>Lithium</v>
          </cell>
          <cell r="AQ103">
            <v>500</v>
          </cell>
          <cell r="AR103">
            <v>48</v>
          </cell>
          <cell r="AS103">
            <v>100</v>
          </cell>
          <cell r="AT103">
            <v>5</v>
          </cell>
          <cell r="AU103" t="str">
            <v>N/A</v>
          </cell>
          <cell r="AV103" t="str">
            <v>N/A</v>
          </cell>
          <cell r="AW103" t="str">
            <v>N/A</v>
          </cell>
          <cell r="AX103" t="str">
            <v>n/a</v>
          </cell>
          <cell r="AY103" t="str">
            <v>N/A</v>
          </cell>
          <cell r="AZ103">
            <v>71</v>
          </cell>
          <cell r="BA103">
            <v>0</v>
          </cell>
          <cell r="BB103">
            <v>2</v>
          </cell>
          <cell r="BC103" t="str">
            <v>MTNAirtel</v>
          </cell>
          <cell r="BD103" t="str">
            <v>T3380</v>
          </cell>
          <cell r="BE103" t="str">
            <v>ZM6874</v>
          </cell>
          <cell r="BF103">
            <v>0</v>
          </cell>
        </row>
        <row r="104">
          <cell r="C104" t="str">
            <v>IHS_CBT_107M</v>
          </cell>
          <cell r="D104" t="str">
            <v>Mindolo South</v>
          </cell>
          <cell r="E104">
            <v>28.19533</v>
          </cell>
          <cell r="F104">
            <v>-12.78865</v>
          </cell>
          <cell r="G104" t="str">
            <v>Copperbelt </v>
          </cell>
          <cell r="H104">
            <v>2.5</v>
          </cell>
          <cell r="I104" t="str">
            <v>COPPERBELT</v>
          </cell>
          <cell r="J104" t="str">
            <v>KITWE</v>
          </cell>
          <cell r="K104" t="str">
            <v>No</v>
          </cell>
          <cell r="L104" t="str">
            <v>No</v>
          </cell>
          <cell r="M104" t="str">
            <v>No</v>
          </cell>
          <cell r="N104" t="str">
            <v>Suburban</v>
          </cell>
          <cell r="O104" t="str">
            <v>2G 3G</v>
          </cell>
          <cell r="P104" t="str">
            <v>P3</v>
          </cell>
          <cell r="Q104" t="str">
            <v>BTS</v>
          </cell>
          <cell r="R104" t="str">
            <v>BTS</v>
          </cell>
          <cell r="S104" t="str">
            <v>On Air</v>
          </cell>
          <cell r="T104" t="str">
            <v>Grid-Gen</v>
          </cell>
          <cell r="U104" t="str">
            <v>Green Field</v>
          </cell>
          <cell r="V104">
            <v>36</v>
          </cell>
          <cell r="W104" t="str">
            <v>Outdoor</v>
          </cell>
          <cell r="X104" t="str">
            <v>Chrispin Lindundu</v>
          </cell>
          <cell r="Y104" t="str">
            <v>SBC</v>
          </cell>
          <cell r="Z104" t="str">
            <v>SBC</v>
          </cell>
          <cell r="AA104" t="str">
            <v>MTN</v>
          </cell>
          <cell r="AB104" t="str">
            <v>Mwenya Banda</v>
          </cell>
          <cell r="AC104" t="str">
            <v>GNM</v>
          </cell>
          <cell r="AD104" t="str">
            <v>GNM</v>
          </cell>
          <cell r="AE104" t="str">
            <v>perkins </v>
          </cell>
          <cell r="AF104" t="str">
            <v>perkins </v>
          </cell>
          <cell r="AG104">
            <v>20</v>
          </cell>
          <cell r="AH104" t="str">
            <v>perkins</v>
          </cell>
          <cell r="AI104">
            <v>0</v>
          </cell>
          <cell r="AJ104" t="str">
            <v>Leroy Sommer</v>
          </cell>
          <cell r="AK104">
            <v>0</v>
          </cell>
          <cell r="AL104">
            <v>600</v>
          </cell>
          <cell r="AM104" t="str">
            <v>Power cube</v>
          </cell>
          <cell r="AN104" t="str">
            <v>ICC330-H1-C1</v>
          </cell>
          <cell r="AO104">
            <v>400</v>
          </cell>
          <cell r="AP104" t="str">
            <v>Lithium</v>
          </cell>
          <cell r="AQ104">
            <v>500</v>
          </cell>
          <cell r="AR104">
            <v>48</v>
          </cell>
          <cell r="AS104">
            <v>100</v>
          </cell>
          <cell r="AT104">
            <v>5</v>
          </cell>
          <cell r="AU104" t="str">
            <v>N/A</v>
          </cell>
          <cell r="AV104" t="str">
            <v>N/A</v>
          </cell>
          <cell r="AW104" t="str">
            <v>N/A</v>
          </cell>
          <cell r="AX104" t="str">
            <v>n/a</v>
          </cell>
          <cell r="AY104" t="str">
            <v>N/A</v>
          </cell>
          <cell r="AZ104">
            <v>72</v>
          </cell>
          <cell r="BA104">
            <v>0</v>
          </cell>
          <cell r="BB104">
            <v>2</v>
          </cell>
          <cell r="BC104" t="str">
            <v>MTNAirtel</v>
          </cell>
          <cell r="BD104" t="str">
            <v>T3342</v>
          </cell>
          <cell r="BE104" t="str">
            <v>ZM6772</v>
          </cell>
          <cell r="BF104">
            <v>0</v>
          </cell>
        </row>
        <row r="105">
          <cell r="C105" t="str">
            <v>IHS_CBT_108M</v>
          </cell>
          <cell r="D105" t="str">
            <v>Chachacha</v>
          </cell>
          <cell r="E105">
            <v>28.18769</v>
          </cell>
          <cell r="F105">
            <v>-12.80465</v>
          </cell>
          <cell r="G105" t="str">
            <v>Copperbelt </v>
          </cell>
          <cell r="H105">
            <v>2.5</v>
          </cell>
          <cell r="I105" t="str">
            <v>COPPERBELT</v>
          </cell>
          <cell r="J105" t="str">
            <v>KITWE</v>
          </cell>
          <cell r="K105" t="str">
            <v>No</v>
          </cell>
          <cell r="L105" t="str">
            <v>Yes</v>
          </cell>
          <cell r="M105" t="str">
            <v>No</v>
          </cell>
          <cell r="N105" t="str">
            <v>Suburban</v>
          </cell>
          <cell r="O105" t="str">
            <v>2G 3G 4G</v>
          </cell>
          <cell r="P105" t="str">
            <v>P2</v>
          </cell>
          <cell r="Q105" t="str">
            <v>BTS</v>
          </cell>
          <cell r="R105" t="str">
            <v>BTS</v>
          </cell>
          <cell r="S105" t="str">
            <v>On Air</v>
          </cell>
          <cell r="T105" t="str">
            <v>Grid-Gen</v>
          </cell>
          <cell r="U105" t="str">
            <v>Green Field</v>
          </cell>
          <cell r="V105">
            <v>36</v>
          </cell>
          <cell r="W105" t="str">
            <v>Outdoor</v>
          </cell>
          <cell r="X105" t="str">
            <v>Chrispin Lindundu</v>
          </cell>
          <cell r="Y105" t="str">
            <v>SBC</v>
          </cell>
          <cell r="Z105" t="str">
            <v>SBC</v>
          </cell>
          <cell r="AA105" t="str">
            <v>MTN</v>
          </cell>
          <cell r="AB105" t="str">
            <v>Mwenya Banda</v>
          </cell>
          <cell r="AC105" t="str">
            <v>GNM</v>
          </cell>
          <cell r="AD105" t="str">
            <v>GNM</v>
          </cell>
          <cell r="AE105" t="str">
            <v>Vital Gen</v>
          </cell>
          <cell r="AF105" t="str">
            <v>perkins </v>
          </cell>
          <cell r="AG105">
            <v>20</v>
          </cell>
          <cell r="AH105" t="str">
            <v>perkins</v>
          </cell>
          <cell r="AI105">
            <v>0</v>
          </cell>
          <cell r="AJ105" t="str">
            <v>Leroy Sommer</v>
          </cell>
          <cell r="AK105">
            <v>0</v>
          </cell>
          <cell r="AL105">
            <v>600</v>
          </cell>
          <cell r="AM105" t="str">
            <v>Power cube</v>
          </cell>
          <cell r="AN105" t="str">
            <v>ICC330-H1-C1</v>
          </cell>
          <cell r="AO105">
            <v>400</v>
          </cell>
          <cell r="AP105" t="str">
            <v>NARADA</v>
          </cell>
          <cell r="AQ105">
            <v>600</v>
          </cell>
          <cell r="AR105">
            <v>2</v>
          </cell>
          <cell r="AS105">
            <v>600</v>
          </cell>
          <cell r="AT105">
            <v>24</v>
          </cell>
          <cell r="AU105" t="str">
            <v>N/A</v>
          </cell>
          <cell r="AV105" t="str">
            <v>N/A</v>
          </cell>
          <cell r="AW105" t="str">
            <v>N/A</v>
          </cell>
          <cell r="AX105" t="str">
            <v>n/a</v>
          </cell>
          <cell r="AY105" t="str">
            <v>N/A</v>
          </cell>
          <cell r="AZ105">
            <v>109</v>
          </cell>
          <cell r="BA105">
            <v>0</v>
          </cell>
          <cell r="BB105">
            <v>2</v>
          </cell>
          <cell r="BC105" t="str">
            <v>MTNAirtel</v>
          </cell>
          <cell r="BD105" t="str">
            <v>T3341</v>
          </cell>
          <cell r="BE105" t="str">
            <v>ZM0270</v>
          </cell>
          <cell r="BF105">
            <v>0</v>
          </cell>
        </row>
        <row r="106">
          <cell r="C106" t="str">
            <v>IHS_CBT_109M</v>
          </cell>
          <cell r="D106" t="str">
            <v>Chimwemwe</v>
          </cell>
          <cell r="E106">
            <v>28.2010754380117</v>
          </cell>
          <cell r="F106">
            <v>-12.7721637088429</v>
          </cell>
          <cell r="G106" t="str">
            <v>Copperbelt </v>
          </cell>
          <cell r="H106">
            <v>2.5</v>
          </cell>
          <cell r="I106" t="str">
            <v>COPPERBELT</v>
          </cell>
          <cell r="J106" t="str">
            <v>KITWE</v>
          </cell>
          <cell r="K106" t="str">
            <v>Yes</v>
          </cell>
          <cell r="L106" t="str">
            <v>Yes</v>
          </cell>
          <cell r="M106" t="str">
            <v>No</v>
          </cell>
          <cell r="N106" t="str">
            <v>Suburban</v>
          </cell>
          <cell r="O106" t="str">
            <v>2G 3G 4G</v>
          </cell>
          <cell r="P106" t="str">
            <v>P1</v>
          </cell>
          <cell r="Q106" t="str">
            <v>BTS</v>
          </cell>
          <cell r="R106" t="str">
            <v>BTS</v>
          </cell>
          <cell r="S106" t="str">
            <v>On Air</v>
          </cell>
          <cell r="T106" t="str">
            <v>Grid-Gen</v>
          </cell>
          <cell r="U106" t="str">
            <v>Roof Top</v>
          </cell>
          <cell r="V106" t="str">
            <v>RT</v>
          </cell>
          <cell r="W106" t="str">
            <v>Indoor </v>
          </cell>
          <cell r="X106" t="str">
            <v>Chrispin Lindundu</v>
          </cell>
          <cell r="Y106" t="str">
            <v>SBC</v>
          </cell>
          <cell r="Z106" t="str">
            <v>SBC</v>
          </cell>
          <cell r="AA106" t="str">
            <v>MTN</v>
          </cell>
          <cell r="AB106" t="str">
            <v>Mwenya Banda</v>
          </cell>
          <cell r="AC106" t="str">
            <v>GNM</v>
          </cell>
          <cell r="AD106" t="str">
            <v>GNM</v>
          </cell>
          <cell r="AE106" t="str">
            <v>GL (EMK)</v>
          </cell>
          <cell r="AF106" t="str">
            <v>GL (EMK)</v>
          </cell>
          <cell r="AG106">
            <v>20</v>
          </cell>
          <cell r="AH106" t="str">
            <v>perkins</v>
          </cell>
          <cell r="AI106" t="str">
            <v>GN65732U</v>
          </cell>
          <cell r="AJ106" t="str">
            <v>Mecc Alte</v>
          </cell>
          <cell r="AK106">
            <v>0</v>
          </cell>
          <cell r="AL106">
            <v>1000</v>
          </cell>
          <cell r="AM106" t="str">
            <v>Delta</v>
          </cell>
          <cell r="AN106" t="str">
            <v>DPS 2400B-48-5</v>
          </cell>
          <cell r="AO106">
            <v>250</v>
          </cell>
          <cell r="AP106" t="str">
            <v>Lithium</v>
          </cell>
          <cell r="AQ106">
            <v>500</v>
          </cell>
          <cell r="AR106">
            <v>48</v>
          </cell>
          <cell r="AS106">
            <v>100</v>
          </cell>
          <cell r="AT106">
            <v>5</v>
          </cell>
          <cell r="AU106" t="str">
            <v>LG</v>
          </cell>
          <cell r="AV106" t="str">
            <v>LG</v>
          </cell>
          <cell r="AW106">
            <v>18000</v>
          </cell>
          <cell r="AX106">
            <v>18000</v>
          </cell>
          <cell r="AY106">
            <v>2</v>
          </cell>
          <cell r="AZ106">
            <v>78</v>
          </cell>
          <cell r="BA106">
            <v>0</v>
          </cell>
          <cell r="BB106">
            <v>2</v>
          </cell>
          <cell r="BC106" t="str">
            <v>MTNLiquid Telecom</v>
          </cell>
          <cell r="BD106" t="str">
            <v>T3219</v>
          </cell>
          <cell r="BE106">
            <v>0</v>
          </cell>
          <cell r="BF106">
            <v>0</v>
          </cell>
        </row>
        <row r="107">
          <cell r="C107" t="str">
            <v>IHS_CBT_110M</v>
          </cell>
          <cell r="D107" t="str">
            <v>Mutundu</v>
          </cell>
          <cell r="E107">
            <v>28.349</v>
          </cell>
          <cell r="F107">
            <v>-12.59265</v>
          </cell>
          <cell r="G107" t="str">
            <v>Copperbelt </v>
          </cell>
          <cell r="H107">
            <v>2</v>
          </cell>
          <cell r="I107" t="str">
            <v>COPPERBELT</v>
          </cell>
          <cell r="J107" t="str">
            <v>MUFULIRA</v>
          </cell>
          <cell r="K107" t="str">
            <v>No</v>
          </cell>
          <cell r="L107" t="str">
            <v>No</v>
          </cell>
          <cell r="M107" t="str">
            <v>No</v>
          </cell>
          <cell r="N107" t="str">
            <v>Suburban</v>
          </cell>
          <cell r="O107" t="str">
            <v>2G 3G</v>
          </cell>
          <cell r="P107" t="str">
            <v>P4</v>
          </cell>
          <cell r="Q107" t="str">
            <v>BTS</v>
          </cell>
          <cell r="R107" t="str">
            <v>BTS</v>
          </cell>
          <cell r="S107" t="str">
            <v>On Air</v>
          </cell>
          <cell r="T107" t="str">
            <v>Grid-Gen</v>
          </cell>
          <cell r="U107" t="str">
            <v>Green Field</v>
          </cell>
          <cell r="V107">
            <v>48</v>
          </cell>
          <cell r="W107" t="str">
            <v>Indoor </v>
          </cell>
          <cell r="X107" t="str">
            <v>Panji Njovu</v>
          </cell>
          <cell r="Y107" t="str">
            <v>SBC</v>
          </cell>
          <cell r="Z107" t="str">
            <v>SBC</v>
          </cell>
          <cell r="AA107" t="str">
            <v>MTN</v>
          </cell>
          <cell r="AB107" t="str">
            <v>Mwenya Banda</v>
          </cell>
          <cell r="AC107" t="str">
            <v>CCS</v>
          </cell>
          <cell r="AD107" t="str">
            <v>CCS</v>
          </cell>
          <cell r="AE107" t="str">
            <v>Gen Logic</v>
          </cell>
          <cell r="AF107" t="str">
            <v>Gen Logic</v>
          </cell>
          <cell r="AG107">
            <v>16</v>
          </cell>
          <cell r="AH107" t="str">
            <v>Yanmar</v>
          </cell>
          <cell r="AI107">
            <v>0</v>
          </cell>
          <cell r="AJ107" t="str">
            <v>Leroy Sommer</v>
          </cell>
          <cell r="AK107">
            <v>0</v>
          </cell>
          <cell r="AL107">
            <v>600</v>
          </cell>
          <cell r="AM107" t="str">
            <v>Delta</v>
          </cell>
          <cell r="AN107" t="str">
            <v>DPS 2400B-48-5</v>
          </cell>
          <cell r="AO107">
            <v>250</v>
          </cell>
          <cell r="AP107" t="str">
            <v>coslight</v>
          </cell>
          <cell r="AQ107">
            <v>600</v>
          </cell>
          <cell r="AR107">
            <v>2</v>
          </cell>
          <cell r="AS107">
            <v>600</v>
          </cell>
          <cell r="AT107">
            <v>24</v>
          </cell>
          <cell r="AU107" t="str">
            <v>LG</v>
          </cell>
          <cell r="AV107" t="str">
            <v>LG</v>
          </cell>
          <cell r="AW107">
            <v>18000</v>
          </cell>
          <cell r="AX107">
            <v>18000</v>
          </cell>
          <cell r="AY107">
            <v>2</v>
          </cell>
          <cell r="AZ107">
            <v>65</v>
          </cell>
          <cell r="BA107">
            <v>0</v>
          </cell>
          <cell r="BB107">
            <v>1</v>
          </cell>
          <cell r="BC107" t="str">
            <v>MTN</v>
          </cell>
          <cell r="BD107" t="str">
            <v>T3195</v>
          </cell>
          <cell r="BE107">
            <v>0</v>
          </cell>
          <cell r="BF107">
            <v>0</v>
          </cell>
        </row>
        <row r="108">
          <cell r="C108" t="str">
            <v>IHS_CBT_111M</v>
          </cell>
          <cell r="D108" t="str">
            <v>Chimwemwe Nakadoli</v>
          </cell>
          <cell r="E108">
            <v>28.19449</v>
          </cell>
          <cell r="F108">
            <v>-12.781</v>
          </cell>
          <cell r="G108" t="str">
            <v>Copperbelt </v>
          </cell>
          <cell r="H108">
            <v>1.8</v>
          </cell>
          <cell r="I108" t="str">
            <v>COPPERBELT</v>
          </cell>
          <cell r="J108" t="str">
            <v>KITWE</v>
          </cell>
          <cell r="K108" t="str">
            <v>No</v>
          </cell>
          <cell r="L108" t="str">
            <v>No</v>
          </cell>
          <cell r="M108" t="str">
            <v>No</v>
          </cell>
          <cell r="N108" t="str">
            <v>Suburban</v>
          </cell>
          <cell r="O108" t="str">
            <v>2G 3G 4G</v>
          </cell>
          <cell r="P108" t="str">
            <v>P1</v>
          </cell>
          <cell r="Q108" t="str">
            <v>BTS</v>
          </cell>
          <cell r="R108" t="str">
            <v>BTS</v>
          </cell>
          <cell r="S108" t="str">
            <v>On Air</v>
          </cell>
          <cell r="T108" t="str">
            <v>Grid-Gen</v>
          </cell>
          <cell r="U108" t="str">
            <v>Green Field</v>
          </cell>
          <cell r="V108">
            <v>36</v>
          </cell>
          <cell r="W108" t="str">
            <v>Outdoor</v>
          </cell>
          <cell r="X108" t="str">
            <v>Chrispin Lindundu</v>
          </cell>
          <cell r="Y108" t="str">
            <v>SBC</v>
          </cell>
          <cell r="Z108" t="str">
            <v>SBC</v>
          </cell>
          <cell r="AA108" t="str">
            <v>MTN</v>
          </cell>
          <cell r="AB108" t="str">
            <v>Mwenya Banda</v>
          </cell>
          <cell r="AC108" t="str">
            <v>GNM</v>
          </cell>
          <cell r="AD108" t="str">
            <v>GNM</v>
          </cell>
          <cell r="AE108" t="str">
            <v>GNM</v>
          </cell>
          <cell r="AF108" t="str">
            <v>GNM</v>
          </cell>
          <cell r="AG108">
            <v>15</v>
          </cell>
          <cell r="AH108" t="str">
            <v>perkins</v>
          </cell>
          <cell r="AI108">
            <v>0</v>
          </cell>
          <cell r="AJ108" t="str">
            <v>Leroy Sommer</v>
          </cell>
          <cell r="AK108">
            <v>0</v>
          </cell>
          <cell r="AL108">
            <v>600</v>
          </cell>
          <cell r="AM108" t="str">
            <v>Delta</v>
          </cell>
          <cell r="AN108" t="str">
            <v>DPS 2400B-48-5</v>
          </cell>
          <cell r="AO108">
            <v>250</v>
          </cell>
          <cell r="AP108" t="str">
            <v>coslight</v>
          </cell>
          <cell r="AQ108">
            <v>600</v>
          </cell>
          <cell r="AR108">
            <v>2</v>
          </cell>
          <cell r="AS108">
            <v>600</v>
          </cell>
          <cell r="AT108">
            <v>24</v>
          </cell>
          <cell r="AU108" t="str">
            <v>N/A</v>
          </cell>
          <cell r="AV108" t="str">
            <v>N/A</v>
          </cell>
          <cell r="AW108" t="str">
            <v>N/A</v>
          </cell>
          <cell r="AX108" t="str">
            <v>n/a</v>
          </cell>
          <cell r="AY108" t="str">
            <v>N/A</v>
          </cell>
          <cell r="AZ108">
            <v>65</v>
          </cell>
          <cell r="BA108">
            <v>0</v>
          </cell>
          <cell r="BB108">
            <v>1</v>
          </cell>
          <cell r="BC108" t="str">
            <v>MTN</v>
          </cell>
          <cell r="BD108" t="str">
            <v>T3285</v>
          </cell>
          <cell r="BE108">
            <v>0</v>
          </cell>
          <cell r="BF108">
            <v>0</v>
          </cell>
        </row>
        <row r="109">
          <cell r="C109" t="str">
            <v>IHS_CBT_112M</v>
          </cell>
          <cell r="D109" t="str">
            <v>Kamtipa</v>
          </cell>
          <cell r="E109">
            <v>28.20410278</v>
          </cell>
          <cell r="F109">
            <v>-12.75285</v>
          </cell>
          <cell r="G109" t="str">
            <v>Copperbelt </v>
          </cell>
          <cell r="H109">
            <v>2</v>
          </cell>
          <cell r="I109" t="str">
            <v>COPPERBELT</v>
          </cell>
          <cell r="J109" t="str">
            <v>KITWE</v>
          </cell>
          <cell r="K109" t="str">
            <v>No</v>
          </cell>
          <cell r="L109" t="str">
            <v>No</v>
          </cell>
          <cell r="M109" t="str">
            <v>No</v>
          </cell>
          <cell r="N109" t="str">
            <v>Suburban</v>
          </cell>
          <cell r="O109" t="str">
            <v>2G 3G</v>
          </cell>
          <cell r="P109" t="str">
            <v>P2</v>
          </cell>
          <cell r="Q109" t="str">
            <v>BTS</v>
          </cell>
          <cell r="R109" t="str">
            <v>BTS</v>
          </cell>
          <cell r="S109" t="str">
            <v>On Air</v>
          </cell>
          <cell r="T109" t="str">
            <v>Grid-Gen</v>
          </cell>
          <cell r="U109" t="str">
            <v>Green Field</v>
          </cell>
          <cell r="V109">
            <v>48</v>
          </cell>
          <cell r="W109" t="str">
            <v>Indoor </v>
          </cell>
          <cell r="X109" t="str">
            <v>Chrispin Lindundu</v>
          </cell>
          <cell r="Y109" t="str">
            <v>SBC</v>
          </cell>
          <cell r="Z109" t="str">
            <v>SBC</v>
          </cell>
          <cell r="AA109" t="str">
            <v>MTN</v>
          </cell>
          <cell r="AB109" t="str">
            <v>Mwenya Banda</v>
          </cell>
          <cell r="AC109" t="str">
            <v>GNM</v>
          </cell>
          <cell r="AD109" t="str">
            <v>GNM</v>
          </cell>
          <cell r="AE109" t="str">
            <v>Gen Logic </v>
          </cell>
          <cell r="AF109" t="str">
            <v>Gen Logic </v>
          </cell>
          <cell r="AG109">
            <v>16</v>
          </cell>
          <cell r="AH109" t="str">
            <v>Yanmar</v>
          </cell>
          <cell r="AI109">
            <v>0</v>
          </cell>
          <cell r="AJ109" t="str">
            <v>Leroy Sommer</v>
          </cell>
          <cell r="AK109">
            <v>0</v>
          </cell>
          <cell r="AL109">
            <v>600</v>
          </cell>
          <cell r="AM109" t="str">
            <v>Delta</v>
          </cell>
          <cell r="AN109" t="str">
            <v>DPS 2400B-48-5</v>
          </cell>
          <cell r="AO109">
            <v>250</v>
          </cell>
          <cell r="AP109" t="str">
            <v>Lithium</v>
          </cell>
          <cell r="AQ109">
            <v>300</v>
          </cell>
          <cell r="AR109">
            <v>48</v>
          </cell>
          <cell r="AS109">
            <v>100</v>
          </cell>
          <cell r="AT109">
            <v>3</v>
          </cell>
          <cell r="AU109" t="str">
            <v>LG</v>
          </cell>
          <cell r="AV109" t="str">
            <v>LG</v>
          </cell>
          <cell r="AW109">
            <v>18000</v>
          </cell>
          <cell r="AX109">
            <v>18000</v>
          </cell>
          <cell r="AY109">
            <v>2</v>
          </cell>
          <cell r="AZ109">
            <v>70</v>
          </cell>
          <cell r="BA109">
            <v>0</v>
          </cell>
          <cell r="BB109">
            <v>1</v>
          </cell>
          <cell r="BC109" t="str">
            <v>MTN</v>
          </cell>
          <cell r="BD109" t="str">
            <v>T3099</v>
          </cell>
          <cell r="BE109">
            <v>0</v>
          </cell>
          <cell r="BF109">
            <v>0</v>
          </cell>
        </row>
        <row r="110">
          <cell r="C110" t="str">
            <v>IHS_CBT_113M</v>
          </cell>
          <cell r="D110" t="str">
            <v>Green Belt</v>
          </cell>
          <cell r="E110">
            <v>28.18940278</v>
          </cell>
          <cell r="F110">
            <v>-12.77198333</v>
          </cell>
          <cell r="G110" t="str">
            <v>Copperbelt </v>
          </cell>
          <cell r="H110">
            <v>2.5</v>
          </cell>
          <cell r="I110" t="str">
            <v>COPPERBELT</v>
          </cell>
          <cell r="J110" t="str">
            <v>KITWE</v>
          </cell>
          <cell r="K110" t="str">
            <v>No</v>
          </cell>
          <cell r="L110" t="str">
            <v>Yes</v>
          </cell>
          <cell r="M110" t="str">
            <v>No</v>
          </cell>
          <cell r="N110" t="str">
            <v>Suburban</v>
          </cell>
          <cell r="O110" t="str">
            <v>2G 3G</v>
          </cell>
          <cell r="P110" t="str">
            <v>P3</v>
          </cell>
          <cell r="Q110" t="str">
            <v>HUB</v>
          </cell>
          <cell r="R110" t="str">
            <v>HUB</v>
          </cell>
          <cell r="S110" t="str">
            <v>On Air</v>
          </cell>
          <cell r="T110" t="str">
            <v>Grid-Gen</v>
          </cell>
          <cell r="U110" t="str">
            <v>Green Field</v>
          </cell>
          <cell r="V110">
            <v>50</v>
          </cell>
          <cell r="W110" t="str">
            <v>Indoor </v>
          </cell>
          <cell r="X110" t="str">
            <v>Chrispin Lindundu</v>
          </cell>
          <cell r="Y110" t="str">
            <v>SBC</v>
          </cell>
          <cell r="Z110" t="str">
            <v>SBC</v>
          </cell>
          <cell r="AA110" t="str">
            <v>MTN</v>
          </cell>
          <cell r="AB110" t="str">
            <v>Mwenya Banda</v>
          </cell>
          <cell r="AC110" t="str">
            <v>GNM</v>
          </cell>
          <cell r="AD110" t="str">
            <v>GNM</v>
          </cell>
          <cell r="AE110" t="str">
            <v>IMG</v>
          </cell>
          <cell r="AF110" t="str">
            <v>IMG</v>
          </cell>
          <cell r="AG110">
            <v>20</v>
          </cell>
          <cell r="AH110" t="str">
            <v>perkins</v>
          </cell>
          <cell r="AI110">
            <v>0</v>
          </cell>
          <cell r="AJ110" t="str">
            <v>Leroy Sommer</v>
          </cell>
          <cell r="AK110">
            <v>0</v>
          </cell>
          <cell r="AL110">
            <v>600</v>
          </cell>
          <cell r="AM110" t="str">
            <v>Power cube</v>
          </cell>
          <cell r="AN110" t="str">
            <v>ICC330-H1-C1</v>
          </cell>
          <cell r="AO110">
            <v>400</v>
          </cell>
          <cell r="AP110" t="str">
            <v>Lithium</v>
          </cell>
          <cell r="AQ110">
            <v>500</v>
          </cell>
          <cell r="AR110">
            <v>48</v>
          </cell>
          <cell r="AS110">
            <v>100</v>
          </cell>
          <cell r="AT110">
            <v>5</v>
          </cell>
          <cell r="AU110" t="str">
            <v>LG</v>
          </cell>
          <cell r="AV110" t="str">
            <v>LG</v>
          </cell>
          <cell r="AW110">
            <v>18000</v>
          </cell>
          <cell r="AX110">
            <v>18000</v>
          </cell>
          <cell r="AY110">
            <v>2</v>
          </cell>
          <cell r="AZ110">
            <v>115</v>
          </cell>
          <cell r="BA110">
            <v>0</v>
          </cell>
          <cell r="BB110">
            <v>1</v>
          </cell>
          <cell r="BC110" t="str">
            <v>MTN</v>
          </cell>
          <cell r="BD110" t="str">
            <v>T3009</v>
          </cell>
          <cell r="BE110">
            <v>0</v>
          </cell>
          <cell r="BF110">
            <v>0</v>
          </cell>
        </row>
        <row r="111">
          <cell r="C111" t="str">
            <v>IHS_CBT_114M</v>
          </cell>
          <cell r="D111" t="str">
            <v>Kamatipa North</v>
          </cell>
          <cell r="E111">
            <v>28.19723</v>
          </cell>
          <cell r="F111">
            <v>-12.7445</v>
          </cell>
          <cell r="G111" t="str">
            <v>Copperbelt </v>
          </cell>
          <cell r="H111">
            <v>1.8</v>
          </cell>
          <cell r="I111" t="str">
            <v>COPPERBELT</v>
          </cell>
          <cell r="J111" t="str">
            <v>KITWE</v>
          </cell>
          <cell r="K111" t="str">
            <v>Yes</v>
          </cell>
          <cell r="L111" t="str">
            <v>No</v>
          </cell>
          <cell r="M111" t="str">
            <v>No</v>
          </cell>
          <cell r="N111" t="str">
            <v>Suburban</v>
          </cell>
          <cell r="O111" t="str">
            <v>2G 3G</v>
          </cell>
          <cell r="P111" t="str">
            <v>P3</v>
          </cell>
          <cell r="Q111" t="str">
            <v>BTS</v>
          </cell>
          <cell r="R111" t="str">
            <v>BTS</v>
          </cell>
          <cell r="S111" t="str">
            <v>On Air</v>
          </cell>
          <cell r="T111" t="str">
            <v>Grid-Gen</v>
          </cell>
          <cell r="U111" t="str">
            <v>Green Field</v>
          </cell>
          <cell r="V111">
            <v>36</v>
          </cell>
          <cell r="W111" t="str">
            <v>Outdoor</v>
          </cell>
          <cell r="X111" t="str">
            <v>Chrispin Lindundu</v>
          </cell>
          <cell r="Y111" t="str">
            <v>SBC</v>
          </cell>
          <cell r="Z111" t="str">
            <v>SBC</v>
          </cell>
          <cell r="AA111" t="str">
            <v>MTN</v>
          </cell>
          <cell r="AB111" t="str">
            <v>Mwenya Banda</v>
          </cell>
          <cell r="AC111" t="str">
            <v>GNM</v>
          </cell>
          <cell r="AD111" t="str">
            <v>GNM</v>
          </cell>
          <cell r="AE111" t="str">
            <v>perkins </v>
          </cell>
          <cell r="AF111" t="str">
            <v>perkins </v>
          </cell>
          <cell r="AG111">
            <v>15</v>
          </cell>
          <cell r="AH111" t="str">
            <v>perkins</v>
          </cell>
          <cell r="AI111">
            <v>0</v>
          </cell>
          <cell r="AJ111" t="str">
            <v>Leroy Sommer</v>
          </cell>
          <cell r="AK111">
            <v>0</v>
          </cell>
          <cell r="AL111">
            <v>1000</v>
          </cell>
          <cell r="AM111" t="str">
            <v>Delta</v>
          </cell>
          <cell r="AN111" t="str">
            <v>DPS 2400B-48-5</v>
          </cell>
          <cell r="AO111">
            <v>250</v>
          </cell>
          <cell r="AP111" t="str">
            <v>NARADA</v>
          </cell>
          <cell r="AQ111">
            <v>600</v>
          </cell>
          <cell r="AR111">
            <v>2</v>
          </cell>
          <cell r="AS111">
            <v>600</v>
          </cell>
          <cell r="AT111">
            <v>24</v>
          </cell>
          <cell r="AU111" t="str">
            <v>N/A</v>
          </cell>
          <cell r="AV111" t="str">
            <v>N/A</v>
          </cell>
          <cell r="AW111" t="str">
            <v>N/A</v>
          </cell>
          <cell r="AX111" t="str">
            <v>n/a</v>
          </cell>
          <cell r="AY111" t="str">
            <v>N/A</v>
          </cell>
          <cell r="AZ111">
            <v>60</v>
          </cell>
          <cell r="BA111">
            <v>0</v>
          </cell>
          <cell r="BB111">
            <v>3</v>
          </cell>
          <cell r="BC111" t="str">
            <v>MTNAirtelLiquid Telecom</v>
          </cell>
          <cell r="BD111" t="str">
            <v>T3371</v>
          </cell>
          <cell r="BE111" t="str">
            <v>ZM0401</v>
          </cell>
          <cell r="BF111">
            <v>0</v>
          </cell>
        </row>
        <row r="112">
          <cell r="C112" t="str">
            <v>IHS_CBT_115M</v>
          </cell>
          <cell r="D112" t="str">
            <v>Mindolo</v>
          </cell>
          <cell r="E112">
            <v>28.17642</v>
          </cell>
          <cell r="F112">
            <v>-12.7844</v>
          </cell>
          <cell r="G112" t="str">
            <v>Copperbelt </v>
          </cell>
          <cell r="H112">
            <v>2</v>
          </cell>
          <cell r="I112" t="str">
            <v>COPPERBELT</v>
          </cell>
          <cell r="J112" t="str">
            <v>KITWE</v>
          </cell>
          <cell r="K112" t="str">
            <v>Yes</v>
          </cell>
          <cell r="L112" t="str">
            <v>No</v>
          </cell>
          <cell r="M112" t="str">
            <v>No</v>
          </cell>
          <cell r="N112" t="str">
            <v>Suburban</v>
          </cell>
          <cell r="O112" t="str">
            <v>2G 3G 4G</v>
          </cell>
          <cell r="P112" t="str">
            <v>P2</v>
          </cell>
          <cell r="Q112" t="str">
            <v>BTS</v>
          </cell>
          <cell r="R112" t="str">
            <v>BTS</v>
          </cell>
          <cell r="S112" t="str">
            <v>On Air</v>
          </cell>
          <cell r="T112" t="str">
            <v>Grid-Gen</v>
          </cell>
          <cell r="U112" t="str">
            <v>Green Field</v>
          </cell>
          <cell r="V112">
            <v>40</v>
          </cell>
          <cell r="W112" t="str">
            <v>Indoor </v>
          </cell>
          <cell r="X112" t="str">
            <v>Chrispin Lindundu</v>
          </cell>
          <cell r="Y112" t="str">
            <v>SBC</v>
          </cell>
          <cell r="Z112" t="str">
            <v>SBC</v>
          </cell>
          <cell r="AA112" t="str">
            <v>MTN</v>
          </cell>
          <cell r="AB112" t="str">
            <v>Mwenya Banda</v>
          </cell>
          <cell r="AC112" t="str">
            <v>GNM</v>
          </cell>
          <cell r="AD112" t="str">
            <v>GNM</v>
          </cell>
          <cell r="AE112" t="str">
            <v>Gen Logic </v>
          </cell>
          <cell r="AF112" t="str">
            <v>Gen Logic </v>
          </cell>
          <cell r="AG112">
            <v>16</v>
          </cell>
          <cell r="AH112" t="str">
            <v>Yanmar</v>
          </cell>
          <cell r="AI112">
            <v>0</v>
          </cell>
          <cell r="AJ112" t="str">
            <v>Leroy Sommer</v>
          </cell>
          <cell r="AK112">
            <v>0</v>
          </cell>
          <cell r="AL112">
            <v>600</v>
          </cell>
          <cell r="AM112" t="str">
            <v>Delta</v>
          </cell>
          <cell r="AN112" t="str">
            <v>DPS 2400B-48-5</v>
          </cell>
          <cell r="AO112">
            <v>250</v>
          </cell>
          <cell r="AP112" t="str">
            <v>Agisson</v>
          </cell>
          <cell r="AQ112">
            <v>600</v>
          </cell>
          <cell r="AR112">
            <v>2</v>
          </cell>
          <cell r="AS112">
            <v>600</v>
          </cell>
          <cell r="AT112">
            <v>24</v>
          </cell>
          <cell r="AU112" t="str">
            <v>LG</v>
          </cell>
          <cell r="AV112" t="str">
            <v>LG</v>
          </cell>
          <cell r="AW112">
            <v>18000</v>
          </cell>
          <cell r="AX112">
            <v>18000</v>
          </cell>
          <cell r="AY112">
            <v>2</v>
          </cell>
          <cell r="AZ112">
            <v>68</v>
          </cell>
          <cell r="BA112">
            <v>0</v>
          </cell>
          <cell r="BB112">
            <v>1</v>
          </cell>
          <cell r="BC112" t="str">
            <v>MTN</v>
          </cell>
          <cell r="BD112" t="str">
            <v>T3168</v>
          </cell>
          <cell r="BE112">
            <v>0</v>
          </cell>
          <cell r="BF112">
            <v>0</v>
          </cell>
        </row>
        <row r="113">
          <cell r="C113" t="str">
            <v>IHS_CBT_116M</v>
          </cell>
          <cell r="D113" t="str">
            <v>Twatacha</v>
          </cell>
          <cell r="E113">
            <v>28.18118</v>
          </cell>
          <cell r="F113">
            <v>-12.75501</v>
          </cell>
          <cell r="G113" t="str">
            <v>Copperbelt </v>
          </cell>
          <cell r="H113">
            <v>2</v>
          </cell>
          <cell r="I113" t="str">
            <v>COPPERBELT</v>
          </cell>
          <cell r="J113" t="str">
            <v>KITWE</v>
          </cell>
          <cell r="K113" t="str">
            <v>Yes</v>
          </cell>
          <cell r="L113" t="str">
            <v>No</v>
          </cell>
          <cell r="M113" t="str">
            <v>No</v>
          </cell>
          <cell r="N113" t="str">
            <v>Suburban</v>
          </cell>
          <cell r="O113" t="str">
            <v>2G 3G</v>
          </cell>
          <cell r="P113" t="str">
            <v>P3</v>
          </cell>
          <cell r="Q113" t="str">
            <v>BTS</v>
          </cell>
          <cell r="R113" t="str">
            <v>BTS</v>
          </cell>
          <cell r="S113" t="str">
            <v>On Air</v>
          </cell>
          <cell r="T113" t="str">
            <v>Grid-Gen</v>
          </cell>
          <cell r="U113" t="str">
            <v>Green Field</v>
          </cell>
          <cell r="V113">
            <v>48</v>
          </cell>
          <cell r="W113" t="str">
            <v>Indoor </v>
          </cell>
          <cell r="X113" t="str">
            <v>Chrispin Lindundu</v>
          </cell>
          <cell r="Y113" t="str">
            <v>SBC</v>
          </cell>
          <cell r="Z113" t="str">
            <v>SBC</v>
          </cell>
          <cell r="AA113" t="str">
            <v>MTN</v>
          </cell>
          <cell r="AB113" t="str">
            <v>Mwenya Banda</v>
          </cell>
          <cell r="AC113" t="str">
            <v>GNM</v>
          </cell>
          <cell r="AD113" t="str">
            <v>GNM</v>
          </cell>
          <cell r="AE113" t="str">
            <v>Gen Logic </v>
          </cell>
          <cell r="AF113" t="str">
            <v>Gen Logic </v>
          </cell>
          <cell r="AG113">
            <v>16</v>
          </cell>
          <cell r="AH113" t="str">
            <v>Yanmar</v>
          </cell>
          <cell r="AI113">
            <v>0</v>
          </cell>
          <cell r="AJ113" t="str">
            <v>Leroy Sommer</v>
          </cell>
          <cell r="AK113">
            <v>0</v>
          </cell>
          <cell r="AL113">
            <v>600</v>
          </cell>
          <cell r="AM113" t="str">
            <v>Power cube</v>
          </cell>
          <cell r="AN113" t="str">
            <v>ICC330-H1-C1</v>
          </cell>
          <cell r="AO113">
            <v>400</v>
          </cell>
          <cell r="AP113" t="str">
            <v>Power safe </v>
          </cell>
          <cell r="AQ113">
            <v>1200</v>
          </cell>
          <cell r="AR113">
            <v>2</v>
          </cell>
          <cell r="AS113">
            <v>1200</v>
          </cell>
          <cell r="AT113">
            <v>24</v>
          </cell>
          <cell r="AU113" t="str">
            <v>LG</v>
          </cell>
          <cell r="AV113" t="str">
            <v>LG</v>
          </cell>
          <cell r="AW113">
            <v>18000</v>
          </cell>
          <cell r="AX113">
            <v>18000</v>
          </cell>
          <cell r="AY113">
            <v>2</v>
          </cell>
          <cell r="AZ113">
            <v>65</v>
          </cell>
          <cell r="BA113">
            <v>0</v>
          </cell>
          <cell r="BB113">
            <v>2</v>
          </cell>
          <cell r="BC113" t="str">
            <v>MTNAirtel</v>
          </cell>
          <cell r="BD113" t="str">
            <v>T3174</v>
          </cell>
          <cell r="BE113" t="str">
            <v>ZM6721</v>
          </cell>
          <cell r="BF113">
            <v>0</v>
          </cell>
        </row>
        <row r="114">
          <cell r="C114" t="str">
            <v>IHS_CBT_117M</v>
          </cell>
          <cell r="D114" t="str">
            <v>Chibote</v>
          </cell>
          <cell r="E114">
            <v>28.14</v>
          </cell>
          <cell r="F114">
            <v>-12.86525</v>
          </cell>
          <cell r="G114" t="str">
            <v>Copperbelt </v>
          </cell>
          <cell r="H114">
            <v>1.8</v>
          </cell>
          <cell r="I114" t="str">
            <v>COPPERBELT</v>
          </cell>
          <cell r="J114" t="str">
            <v>KITWE</v>
          </cell>
          <cell r="K114" t="str">
            <v>No</v>
          </cell>
          <cell r="L114" t="str">
            <v>No</v>
          </cell>
          <cell r="M114" t="str">
            <v>No</v>
          </cell>
          <cell r="N114" t="str">
            <v>Suburban</v>
          </cell>
          <cell r="O114" t="str">
            <v>2G 3G</v>
          </cell>
          <cell r="P114" t="str">
            <v>P4</v>
          </cell>
          <cell r="Q114" t="str">
            <v>BTS</v>
          </cell>
          <cell r="R114" t="str">
            <v>HUB</v>
          </cell>
          <cell r="S114" t="str">
            <v>On Air</v>
          </cell>
          <cell r="T114" t="str">
            <v>Grid-Gen</v>
          </cell>
          <cell r="U114" t="str">
            <v>Green Field</v>
          </cell>
          <cell r="V114">
            <v>36</v>
          </cell>
          <cell r="W114" t="str">
            <v>Indoor </v>
          </cell>
          <cell r="X114" t="str">
            <v>Chrispin Lindundu</v>
          </cell>
          <cell r="Y114" t="str">
            <v>SBC</v>
          </cell>
          <cell r="Z114" t="str">
            <v>SBC</v>
          </cell>
          <cell r="AA114" t="str">
            <v>MTN</v>
          </cell>
          <cell r="AB114" t="str">
            <v>Mwenya Banda</v>
          </cell>
          <cell r="AC114" t="str">
            <v>GNM</v>
          </cell>
          <cell r="AD114" t="str">
            <v>GNM</v>
          </cell>
          <cell r="AE114" t="str">
            <v>Gen Logic </v>
          </cell>
          <cell r="AF114" t="str">
            <v>Gen Logic </v>
          </cell>
          <cell r="AG114">
            <v>15</v>
          </cell>
          <cell r="AH114" t="str">
            <v>Yanmar</v>
          </cell>
          <cell r="AI114">
            <v>0</v>
          </cell>
          <cell r="AJ114" t="str">
            <v>Leroy Sommer</v>
          </cell>
          <cell r="AK114">
            <v>0</v>
          </cell>
          <cell r="AL114">
            <v>600</v>
          </cell>
          <cell r="AM114" t="str">
            <v>Delta</v>
          </cell>
          <cell r="AN114" t="str">
            <v>DPS 2400B-48-5</v>
          </cell>
          <cell r="AO114">
            <v>250</v>
          </cell>
          <cell r="AP114" t="str">
            <v>NARADA</v>
          </cell>
          <cell r="AQ114">
            <v>600</v>
          </cell>
          <cell r="AR114">
            <v>2</v>
          </cell>
          <cell r="AS114">
            <v>600</v>
          </cell>
          <cell r="AT114">
            <v>24</v>
          </cell>
          <cell r="AU114" t="str">
            <v>LG</v>
          </cell>
          <cell r="AV114" t="str">
            <v>LG</v>
          </cell>
          <cell r="AW114">
            <v>18000</v>
          </cell>
          <cell r="AX114">
            <v>18000</v>
          </cell>
          <cell r="AY114">
            <v>2</v>
          </cell>
          <cell r="AZ114">
            <v>52</v>
          </cell>
          <cell r="BA114">
            <v>0</v>
          </cell>
          <cell r="BB114">
            <v>2</v>
          </cell>
          <cell r="BC114" t="str">
            <v>MTNAirtel</v>
          </cell>
          <cell r="BD114" t="str">
            <v>T3177</v>
          </cell>
          <cell r="BE114" t="str">
            <v>ZM6783</v>
          </cell>
          <cell r="BF114">
            <v>0</v>
          </cell>
        </row>
        <row r="115">
          <cell r="C115" t="str">
            <v>IHS_CBT_118M</v>
          </cell>
          <cell r="D115" t="str">
            <v>Kamaronde</v>
          </cell>
          <cell r="E115">
            <v>28.14214</v>
          </cell>
          <cell r="F115">
            <v>-12.82893</v>
          </cell>
          <cell r="G115" t="str">
            <v>Copperbelt </v>
          </cell>
          <cell r="H115">
            <v>2.5</v>
          </cell>
          <cell r="I115" t="str">
            <v>COPPERBELT</v>
          </cell>
          <cell r="J115" t="str">
            <v>KITWE</v>
          </cell>
          <cell r="K115" t="str">
            <v>Yes</v>
          </cell>
          <cell r="L115" t="str">
            <v>No</v>
          </cell>
          <cell r="M115" t="str">
            <v>No</v>
          </cell>
          <cell r="N115" t="str">
            <v>Suburban</v>
          </cell>
          <cell r="O115" t="str">
            <v>2G 3G</v>
          </cell>
          <cell r="P115" t="str">
            <v>P4</v>
          </cell>
          <cell r="Q115" t="str">
            <v>BTS</v>
          </cell>
          <cell r="R115" t="str">
            <v>BB/HUB</v>
          </cell>
          <cell r="S115" t="str">
            <v>On Air</v>
          </cell>
          <cell r="T115" t="str">
            <v>Grid-Gen</v>
          </cell>
          <cell r="U115" t="str">
            <v>Green Field</v>
          </cell>
          <cell r="V115">
            <v>36</v>
          </cell>
          <cell r="W115" t="str">
            <v>Indoor </v>
          </cell>
          <cell r="X115" t="str">
            <v>Chrispin Lindundu</v>
          </cell>
          <cell r="Y115" t="str">
            <v>SBC</v>
          </cell>
          <cell r="Z115" t="str">
            <v>SBC</v>
          </cell>
          <cell r="AA115" t="str">
            <v>MTN</v>
          </cell>
          <cell r="AB115" t="str">
            <v>Mwenya Banda</v>
          </cell>
          <cell r="AC115" t="str">
            <v>GNM</v>
          </cell>
          <cell r="AD115" t="str">
            <v>GNM</v>
          </cell>
          <cell r="AE115" t="str">
            <v>CK Works</v>
          </cell>
          <cell r="AF115" t="str">
            <v>CK Works</v>
          </cell>
          <cell r="AG115">
            <v>20</v>
          </cell>
          <cell r="AH115" t="str">
            <v>perkins</v>
          </cell>
          <cell r="AI115">
            <v>0</v>
          </cell>
          <cell r="AJ115" t="str">
            <v>Leroy Sommer</v>
          </cell>
          <cell r="AK115">
            <v>0</v>
          </cell>
          <cell r="AL115">
            <v>1000</v>
          </cell>
          <cell r="AM115" t="str">
            <v>Power cube</v>
          </cell>
          <cell r="AN115" t="str">
            <v>ICC330-HA1-C10</v>
          </cell>
          <cell r="AO115">
            <v>750</v>
          </cell>
          <cell r="AP115" t="str">
            <v>Lithium</v>
          </cell>
          <cell r="AQ115">
            <v>500</v>
          </cell>
          <cell r="AR115">
            <v>48</v>
          </cell>
          <cell r="AS115">
            <v>100</v>
          </cell>
          <cell r="AT115">
            <v>5</v>
          </cell>
          <cell r="AU115" t="str">
            <v>LG</v>
          </cell>
          <cell r="AV115" t="str">
            <v>LG</v>
          </cell>
          <cell r="AW115">
            <v>18000</v>
          </cell>
          <cell r="AX115">
            <v>18000</v>
          </cell>
          <cell r="AY115">
            <v>2</v>
          </cell>
          <cell r="AZ115">
            <v>118</v>
          </cell>
          <cell r="BA115">
            <v>0</v>
          </cell>
          <cell r="BB115">
            <v>3</v>
          </cell>
          <cell r="BC115" t="str">
            <v>MTNAirtelLiquid Telecom</v>
          </cell>
          <cell r="BD115" t="str">
            <v>T3176</v>
          </cell>
          <cell r="BE115" t="str">
            <v>ZM3510</v>
          </cell>
          <cell r="BF115">
            <v>0</v>
          </cell>
        </row>
        <row r="116">
          <cell r="C116" t="str">
            <v>IHS_CBT_119M</v>
          </cell>
          <cell r="D116" t="str">
            <v>Lumumba</v>
          </cell>
          <cell r="E116">
            <v>28.13502</v>
          </cell>
          <cell r="F116">
            <v>-12.85081</v>
          </cell>
          <cell r="G116" t="str">
            <v>Copperbelt </v>
          </cell>
          <cell r="H116">
            <v>2</v>
          </cell>
          <cell r="I116" t="str">
            <v>COPPERBELT</v>
          </cell>
          <cell r="J116" t="str">
            <v>KALULUSHI</v>
          </cell>
          <cell r="K116" t="str">
            <v>Yes</v>
          </cell>
          <cell r="L116" t="str">
            <v>No</v>
          </cell>
          <cell r="M116" t="str">
            <v>No</v>
          </cell>
          <cell r="N116" t="str">
            <v>Suburban</v>
          </cell>
          <cell r="O116" t="str">
            <v>2G 3G</v>
          </cell>
          <cell r="P116" t="str">
            <v>P3</v>
          </cell>
          <cell r="Q116" t="str">
            <v>BTS</v>
          </cell>
          <cell r="R116" t="str">
            <v>BTS</v>
          </cell>
          <cell r="S116" t="str">
            <v>On Air</v>
          </cell>
          <cell r="T116" t="str">
            <v>Grid-Gen</v>
          </cell>
          <cell r="U116" t="str">
            <v>Green Field</v>
          </cell>
          <cell r="V116">
            <v>42</v>
          </cell>
          <cell r="W116" t="str">
            <v>Indoor </v>
          </cell>
          <cell r="X116" t="str">
            <v>Chrispin Lindundu</v>
          </cell>
          <cell r="Y116" t="str">
            <v>SBC</v>
          </cell>
          <cell r="Z116" t="str">
            <v>SBC</v>
          </cell>
          <cell r="AA116" t="str">
            <v>MTN</v>
          </cell>
          <cell r="AB116" t="str">
            <v>Mwenya Banda</v>
          </cell>
          <cell r="AC116" t="str">
            <v>GNM</v>
          </cell>
          <cell r="AD116" t="str">
            <v>GNM</v>
          </cell>
          <cell r="AE116" t="str">
            <v>Gen Logic </v>
          </cell>
          <cell r="AF116" t="str">
            <v>Gen Logic </v>
          </cell>
          <cell r="AG116">
            <v>16</v>
          </cell>
          <cell r="AH116" t="str">
            <v>Yanmar</v>
          </cell>
          <cell r="AI116">
            <v>0</v>
          </cell>
          <cell r="AJ116" t="str">
            <v>Leroy Sommer</v>
          </cell>
          <cell r="AK116">
            <v>0</v>
          </cell>
          <cell r="AL116">
            <v>600</v>
          </cell>
          <cell r="AM116" t="str">
            <v>Delta</v>
          </cell>
          <cell r="AN116" t="str">
            <v>DPS 2400B-48-5</v>
          </cell>
          <cell r="AO116">
            <v>250</v>
          </cell>
          <cell r="AP116" t="str">
            <v>NARADA</v>
          </cell>
          <cell r="AQ116">
            <v>600</v>
          </cell>
          <cell r="AR116">
            <v>2</v>
          </cell>
          <cell r="AS116">
            <v>600</v>
          </cell>
          <cell r="AT116">
            <v>24</v>
          </cell>
          <cell r="AU116" t="str">
            <v>LG</v>
          </cell>
          <cell r="AV116" t="str">
            <v>LG</v>
          </cell>
          <cell r="AW116">
            <v>18000</v>
          </cell>
          <cell r="AX116">
            <v>18000</v>
          </cell>
          <cell r="AY116">
            <v>2</v>
          </cell>
          <cell r="AZ116">
            <v>45</v>
          </cell>
          <cell r="BA116">
            <v>0</v>
          </cell>
          <cell r="BB116">
            <v>1</v>
          </cell>
          <cell r="BC116" t="str">
            <v>MTN</v>
          </cell>
          <cell r="BD116" t="str">
            <v>T3175</v>
          </cell>
          <cell r="BE116">
            <v>0</v>
          </cell>
          <cell r="BF116">
            <v>0</v>
          </cell>
        </row>
        <row r="117">
          <cell r="C117" t="str">
            <v>IHS_CBT_120M</v>
          </cell>
          <cell r="D117" t="str">
            <v>Garneton</v>
          </cell>
          <cell r="E117">
            <v>28.17428333</v>
          </cell>
          <cell r="F117">
            <v>-12.73231667</v>
          </cell>
          <cell r="G117" t="str">
            <v>Copperbelt </v>
          </cell>
          <cell r="H117">
            <v>2</v>
          </cell>
          <cell r="I117" t="str">
            <v>COPPERBELT</v>
          </cell>
          <cell r="J117" t="str">
            <v>KITWE</v>
          </cell>
          <cell r="K117" t="str">
            <v>No</v>
          </cell>
          <cell r="L117" t="str">
            <v>No</v>
          </cell>
          <cell r="M117" t="str">
            <v>No</v>
          </cell>
          <cell r="N117" t="str">
            <v>Suburban</v>
          </cell>
          <cell r="O117" t="str">
            <v>2G 3G</v>
          </cell>
          <cell r="P117" t="str">
            <v>P3</v>
          </cell>
          <cell r="Q117" t="str">
            <v>BTS</v>
          </cell>
          <cell r="R117" t="str">
            <v>Hub</v>
          </cell>
          <cell r="S117" t="str">
            <v>On Air</v>
          </cell>
          <cell r="T117" t="str">
            <v>Grid-Gen</v>
          </cell>
          <cell r="U117" t="str">
            <v>Green Field</v>
          </cell>
          <cell r="V117">
            <v>60</v>
          </cell>
          <cell r="W117" t="str">
            <v>Indoor </v>
          </cell>
          <cell r="X117" t="str">
            <v>Chrispin Lindundu</v>
          </cell>
          <cell r="Y117" t="str">
            <v>SBC</v>
          </cell>
          <cell r="Z117" t="str">
            <v>SBC</v>
          </cell>
          <cell r="AA117" t="str">
            <v>MTN</v>
          </cell>
          <cell r="AB117" t="str">
            <v>Mwenya Banda</v>
          </cell>
          <cell r="AC117" t="str">
            <v>GNM</v>
          </cell>
          <cell r="AD117" t="str">
            <v>GNM</v>
          </cell>
          <cell r="AE117" t="str">
            <v>Gen Logic </v>
          </cell>
          <cell r="AF117" t="str">
            <v>Gen Logic </v>
          </cell>
          <cell r="AG117">
            <v>16</v>
          </cell>
          <cell r="AH117" t="str">
            <v>Yanmar</v>
          </cell>
          <cell r="AI117">
            <v>0</v>
          </cell>
          <cell r="AJ117" t="str">
            <v>Mecc Alte</v>
          </cell>
          <cell r="AK117">
            <v>0</v>
          </cell>
          <cell r="AL117">
            <v>600</v>
          </cell>
          <cell r="AM117" t="str">
            <v>Delta</v>
          </cell>
          <cell r="AN117" t="str">
            <v>DPS 2400B-48-5</v>
          </cell>
          <cell r="AO117">
            <v>250</v>
          </cell>
          <cell r="AP117" t="str">
            <v>NARADA</v>
          </cell>
          <cell r="AQ117">
            <v>600</v>
          </cell>
          <cell r="AR117">
            <v>2</v>
          </cell>
          <cell r="AS117">
            <v>600</v>
          </cell>
          <cell r="AT117">
            <v>24</v>
          </cell>
          <cell r="AU117" t="str">
            <v>LG</v>
          </cell>
          <cell r="AV117" t="str">
            <v>LG</v>
          </cell>
          <cell r="AW117">
            <v>18000</v>
          </cell>
          <cell r="AX117">
            <v>18000</v>
          </cell>
          <cell r="AY117">
            <v>2</v>
          </cell>
          <cell r="AZ117">
            <v>48</v>
          </cell>
          <cell r="BA117">
            <v>0</v>
          </cell>
          <cell r="BB117">
            <v>1</v>
          </cell>
          <cell r="BC117" t="str">
            <v>MTN</v>
          </cell>
          <cell r="BD117" t="str">
            <v>T3033</v>
          </cell>
          <cell r="BE117">
            <v>0</v>
          </cell>
          <cell r="BF117" t="str">
            <v>Yes</v>
          </cell>
        </row>
        <row r="118">
          <cell r="C118" t="str">
            <v>IHS_CBT_121M</v>
          </cell>
          <cell r="D118" t="str">
            <v>Ichipe</v>
          </cell>
          <cell r="E118">
            <v>28.16033</v>
          </cell>
          <cell r="F118">
            <v>-12.75475</v>
          </cell>
          <cell r="G118" t="str">
            <v>Copperbelt </v>
          </cell>
          <cell r="H118">
            <v>1.8</v>
          </cell>
          <cell r="I118" t="str">
            <v>COPPERBELT</v>
          </cell>
          <cell r="J118" t="str">
            <v>KITWE</v>
          </cell>
          <cell r="K118" t="str">
            <v>No</v>
          </cell>
          <cell r="L118" t="str">
            <v>Yes</v>
          </cell>
          <cell r="M118" t="str">
            <v>No</v>
          </cell>
          <cell r="N118" t="str">
            <v>Suburban</v>
          </cell>
          <cell r="O118" t="str">
            <v>2G 3G</v>
          </cell>
          <cell r="P118" t="str">
            <v>P4</v>
          </cell>
          <cell r="Q118" t="str">
            <v>BTS</v>
          </cell>
          <cell r="R118" t="str">
            <v>BTS</v>
          </cell>
          <cell r="S118" t="str">
            <v>On Air</v>
          </cell>
          <cell r="T118" t="str">
            <v>Grid-Gen</v>
          </cell>
          <cell r="U118" t="str">
            <v>Green Field</v>
          </cell>
          <cell r="V118">
            <v>36</v>
          </cell>
          <cell r="W118" t="str">
            <v>Outdoor</v>
          </cell>
          <cell r="X118" t="str">
            <v>Chrispin Lindundu</v>
          </cell>
          <cell r="Y118" t="str">
            <v>SBC</v>
          </cell>
          <cell r="Z118" t="str">
            <v>SBC</v>
          </cell>
          <cell r="AA118" t="str">
            <v>MTN</v>
          </cell>
          <cell r="AB118" t="str">
            <v>Mwenya Banda</v>
          </cell>
          <cell r="AC118" t="str">
            <v>GNM</v>
          </cell>
          <cell r="AD118" t="str">
            <v>GNM</v>
          </cell>
          <cell r="AE118" t="str">
            <v>IHS_CBT_121M</v>
          </cell>
          <cell r="AF118" t="str">
            <v>IHS_CBT_121M</v>
          </cell>
          <cell r="AG118">
            <v>15</v>
          </cell>
          <cell r="AH118" t="str">
            <v>perkins</v>
          </cell>
          <cell r="AI118">
            <v>0</v>
          </cell>
          <cell r="AJ118" t="str">
            <v>Leroy Sommer</v>
          </cell>
          <cell r="AK118">
            <v>0</v>
          </cell>
          <cell r="AL118">
            <v>500</v>
          </cell>
          <cell r="AM118" t="str">
            <v>Delta</v>
          </cell>
          <cell r="AN118" t="str">
            <v>DPS 2400B-48-5</v>
          </cell>
          <cell r="AO118">
            <v>250</v>
          </cell>
          <cell r="AP118" t="str">
            <v>Wolong</v>
          </cell>
          <cell r="AQ118">
            <v>600</v>
          </cell>
          <cell r="AR118">
            <v>2</v>
          </cell>
          <cell r="AS118">
            <v>600</v>
          </cell>
          <cell r="AT118">
            <v>24</v>
          </cell>
          <cell r="AU118" t="str">
            <v>N/A</v>
          </cell>
          <cell r="AV118" t="str">
            <v>N/A</v>
          </cell>
          <cell r="AW118" t="str">
            <v>N/A</v>
          </cell>
          <cell r="AX118" t="str">
            <v>n/a</v>
          </cell>
          <cell r="AY118" t="str">
            <v>N/A</v>
          </cell>
          <cell r="AZ118">
            <v>64</v>
          </cell>
          <cell r="BA118">
            <v>0</v>
          </cell>
          <cell r="BB118">
            <v>2</v>
          </cell>
          <cell r="BC118" t="str">
            <v>MTNAirtel</v>
          </cell>
          <cell r="BD118" t="str">
            <v>T3344</v>
          </cell>
          <cell r="BE118" t="str">
            <v>ZM6870</v>
          </cell>
          <cell r="BF118">
            <v>0</v>
          </cell>
        </row>
        <row r="119">
          <cell r="C119" t="str">
            <v>IHS_CBT_122M</v>
          </cell>
          <cell r="D119" t="str">
            <v>Theka Farms</v>
          </cell>
          <cell r="E119">
            <v>28.79496</v>
          </cell>
          <cell r="F119">
            <v>-13.47252</v>
          </cell>
          <cell r="G119" t="str">
            <v>Copperbelt </v>
          </cell>
          <cell r="H119">
            <v>2</v>
          </cell>
          <cell r="I119" t="str">
            <v>COPPERBELT</v>
          </cell>
          <cell r="J119" t="str">
            <v>MASAITI</v>
          </cell>
          <cell r="K119" t="str">
            <v>No</v>
          </cell>
          <cell r="L119" t="str">
            <v>No</v>
          </cell>
          <cell r="M119" t="str">
            <v>No</v>
          </cell>
          <cell r="N119" t="str">
            <v>Rural</v>
          </cell>
          <cell r="O119" t="str">
            <v>2G</v>
          </cell>
          <cell r="P119" t="str">
            <v>P4</v>
          </cell>
          <cell r="Q119" t="str">
            <v>BTS</v>
          </cell>
          <cell r="R119" t="str">
            <v>BTS</v>
          </cell>
          <cell r="S119" t="str">
            <v>On Air</v>
          </cell>
          <cell r="T119" t="str">
            <v>Grid-Gen</v>
          </cell>
          <cell r="U119" t="str">
            <v>Green Field</v>
          </cell>
          <cell r="V119">
            <v>36</v>
          </cell>
          <cell r="W119" t="str">
            <v>Indoor </v>
          </cell>
          <cell r="X119" t="str">
            <v>Elvis Mumba</v>
          </cell>
          <cell r="Y119" t="str">
            <v>SBC</v>
          </cell>
          <cell r="Z119" t="str">
            <v>SBC</v>
          </cell>
          <cell r="AA119" t="str">
            <v>MTN</v>
          </cell>
          <cell r="AB119" t="str">
            <v>Mwenya Banda</v>
          </cell>
          <cell r="AC119" t="str">
            <v>GNM</v>
          </cell>
          <cell r="AD119" t="str">
            <v>GNM</v>
          </cell>
          <cell r="AE119" t="str">
            <v>GL Yanmar</v>
          </cell>
          <cell r="AF119" t="str">
            <v>GL Yanmar</v>
          </cell>
          <cell r="AG119">
            <v>16</v>
          </cell>
          <cell r="AH119" t="str">
            <v>Yanmar</v>
          </cell>
          <cell r="AI119" t="str">
            <v>4TNE</v>
          </cell>
          <cell r="AJ119" t="str">
            <v>Mecc Alte</v>
          </cell>
          <cell r="AK119">
            <v>0</v>
          </cell>
          <cell r="AL119">
            <v>750</v>
          </cell>
          <cell r="AM119" t="str">
            <v>Delta</v>
          </cell>
          <cell r="AN119" t="str">
            <v>DPS 2400B-48-5</v>
          </cell>
          <cell r="AO119">
            <v>250</v>
          </cell>
          <cell r="AP119" t="str">
            <v>Power safe </v>
          </cell>
          <cell r="AQ119">
            <v>600</v>
          </cell>
          <cell r="AR119">
            <v>2</v>
          </cell>
          <cell r="AS119">
            <v>600</v>
          </cell>
          <cell r="AT119">
            <v>24</v>
          </cell>
          <cell r="AU119" t="str">
            <v>LG</v>
          </cell>
          <cell r="AV119" t="str">
            <v>LG</v>
          </cell>
          <cell r="AW119">
            <v>18000</v>
          </cell>
          <cell r="AX119">
            <v>18000</v>
          </cell>
          <cell r="AY119">
            <v>2</v>
          </cell>
          <cell r="AZ119">
            <v>75</v>
          </cell>
          <cell r="BA119">
            <v>0</v>
          </cell>
          <cell r="BB119">
            <v>1</v>
          </cell>
          <cell r="BC119" t="str">
            <v>MTN</v>
          </cell>
          <cell r="BD119" t="str">
            <v>T3214</v>
          </cell>
          <cell r="BE119">
            <v>0</v>
          </cell>
          <cell r="BF119">
            <v>0</v>
          </cell>
        </row>
        <row r="120">
          <cell r="C120" t="str">
            <v>IHS_CBT_123M</v>
          </cell>
          <cell r="D120" t="str">
            <v>Mukuba University</v>
          </cell>
          <cell r="E120">
            <v>28.15442</v>
          </cell>
          <cell r="F120">
            <v>-12.72339</v>
          </cell>
          <cell r="G120" t="str">
            <v>Copperbelt </v>
          </cell>
          <cell r="H120">
            <v>1.8</v>
          </cell>
          <cell r="I120" t="str">
            <v>COPPERBELT</v>
          </cell>
          <cell r="J120" t="str">
            <v>KITWE</v>
          </cell>
          <cell r="K120" t="str">
            <v>No</v>
          </cell>
          <cell r="L120" t="str">
            <v>No</v>
          </cell>
          <cell r="M120" t="str">
            <v>No</v>
          </cell>
          <cell r="N120" t="str">
            <v>Urban</v>
          </cell>
          <cell r="O120" t="str">
            <v>2G 3G</v>
          </cell>
          <cell r="P120" t="str">
            <v>P4</v>
          </cell>
          <cell r="Q120" t="str">
            <v>BTS</v>
          </cell>
          <cell r="R120" t="str">
            <v>BTS</v>
          </cell>
          <cell r="S120" t="str">
            <v>On Air</v>
          </cell>
          <cell r="T120" t="str">
            <v>Grid-Gen</v>
          </cell>
          <cell r="U120" t="str">
            <v>Green Field</v>
          </cell>
          <cell r="V120">
            <v>36</v>
          </cell>
          <cell r="W120" t="str">
            <v>Outdoor</v>
          </cell>
          <cell r="X120" t="str">
            <v>Chrispin Lindundu</v>
          </cell>
          <cell r="Y120" t="str">
            <v>SBC</v>
          </cell>
          <cell r="Z120" t="str">
            <v>SBC</v>
          </cell>
          <cell r="AA120" t="str">
            <v>MTN</v>
          </cell>
          <cell r="AB120" t="str">
            <v>Mwenya Banda</v>
          </cell>
          <cell r="AC120" t="str">
            <v>GNM</v>
          </cell>
          <cell r="AD120" t="str">
            <v>GNM</v>
          </cell>
          <cell r="AE120" t="str">
            <v>IMG</v>
          </cell>
          <cell r="AF120" t="str">
            <v>IMG</v>
          </cell>
          <cell r="AG120">
            <v>15</v>
          </cell>
          <cell r="AH120" t="str">
            <v>perkins</v>
          </cell>
          <cell r="AI120">
            <v>0</v>
          </cell>
          <cell r="AJ120" t="str">
            <v>Leroy Sommer</v>
          </cell>
          <cell r="AK120">
            <v>0</v>
          </cell>
          <cell r="AL120">
            <v>600</v>
          </cell>
          <cell r="AM120" t="str">
            <v>Delta</v>
          </cell>
          <cell r="AN120" t="str">
            <v>DPS 2400B-48-5</v>
          </cell>
          <cell r="AO120">
            <v>250</v>
          </cell>
          <cell r="AP120" t="str">
            <v>Lithium</v>
          </cell>
          <cell r="AQ120">
            <v>400</v>
          </cell>
          <cell r="AR120">
            <v>48</v>
          </cell>
          <cell r="AS120">
            <v>100</v>
          </cell>
          <cell r="AT120">
            <v>4</v>
          </cell>
          <cell r="AU120" t="str">
            <v>N/A</v>
          </cell>
          <cell r="AV120" t="str">
            <v>N/A</v>
          </cell>
          <cell r="AW120" t="str">
            <v>N/A</v>
          </cell>
          <cell r="AX120" t="str">
            <v>n/a</v>
          </cell>
          <cell r="AY120" t="str">
            <v>N/A</v>
          </cell>
          <cell r="AZ120">
            <v>71.3</v>
          </cell>
          <cell r="BA120">
            <v>0</v>
          </cell>
          <cell r="BB120">
            <v>2</v>
          </cell>
          <cell r="BC120" t="str">
            <v>MTNAirtel</v>
          </cell>
          <cell r="BD120" t="str">
            <v>T3345</v>
          </cell>
          <cell r="BE120" t="str">
            <v>ZM6866</v>
          </cell>
          <cell r="BF120">
            <v>0</v>
          </cell>
        </row>
        <row r="121">
          <cell r="C121" t="str">
            <v>IHS_CBT_124M</v>
          </cell>
          <cell r="D121" t="str">
            <v>Kawama East</v>
          </cell>
          <cell r="E121">
            <v>28.27041</v>
          </cell>
          <cell r="F121">
            <v>-12.57452</v>
          </cell>
          <cell r="G121" t="str">
            <v>Copperbelt </v>
          </cell>
          <cell r="H121">
            <v>1.8</v>
          </cell>
          <cell r="I121" t="str">
            <v>COPPERBELT</v>
          </cell>
          <cell r="J121" t="str">
            <v>MUFULIRA</v>
          </cell>
          <cell r="K121" t="str">
            <v>No</v>
          </cell>
          <cell r="L121" t="str">
            <v>No</v>
          </cell>
          <cell r="M121" t="str">
            <v>No</v>
          </cell>
          <cell r="N121" t="str">
            <v>Suburban</v>
          </cell>
          <cell r="O121" t="str">
            <v>2G 3G</v>
          </cell>
          <cell r="P121" t="str">
            <v>P4</v>
          </cell>
          <cell r="Q121" t="str">
            <v>BTS</v>
          </cell>
          <cell r="R121" t="str">
            <v>BTS</v>
          </cell>
          <cell r="S121" t="str">
            <v>On Air</v>
          </cell>
          <cell r="T121" t="str">
            <v>Grid-Gen</v>
          </cell>
          <cell r="U121" t="str">
            <v>Green Field</v>
          </cell>
          <cell r="V121">
            <v>36</v>
          </cell>
          <cell r="W121" t="str">
            <v>Outdoor</v>
          </cell>
          <cell r="X121" t="str">
            <v>Panji Njovu</v>
          </cell>
          <cell r="Y121" t="str">
            <v>SBC</v>
          </cell>
          <cell r="Z121" t="str">
            <v>SBC</v>
          </cell>
          <cell r="AA121" t="str">
            <v>MTN</v>
          </cell>
          <cell r="AB121" t="str">
            <v>Mwenya Banda</v>
          </cell>
          <cell r="AC121" t="str">
            <v>CCS</v>
          </cell>
          <cell r="AD121" t="str">
            <v>CCS</v>
          </cell>
          <cell r="AE121" t="str">
            <v>perkins </v>
          </cell>
          <cell r="AF121" t="str">
            <v>perkins </v>
          </cell>
          <cell r="AG121">
            <v>15</v>
          </cell>
          <cell r="AH121" t="str">
            <v>perkins</v>
          </cell>
          <cell r="AI121">
            <v>0</v>
          </cell>
          <cell r="AJ121" t="str">
            <v>Leroy Sommer</v>
          </cell>
          <cell r="AK121">
            <v>0</v>
          </cell>
          <cell r="AL121">
            <v>600</v>
          </cell>
          <cell r="AM121" t="str">
            <v>Delta</v>
          </cell>
          <cell r="AN121" t="str">
            <v>DPS 2400B-48-5</v>
          </cell>
          <cell r="AO121">
            <v>250</v>
          </cell>
          <cell r="AP121" t="str">
            <v>Lithium</v>
          </cell>
          <cell r="AQ121">
            <v>400</v>
          </cell>
          <cell r="AR121">
            <v>48</v>
          </cell>
          <cell r="AS121">
            <v>100</v>
          </cell>
          <cell r="AT121">
            <v>4</v>
          </cell>
          <cell r="AU121" t="str">
            <v>N/A</v>
          </cell>
          <cell r="AV121" t="str">
            <v>N/A</v>
          </cell>
          <cell r="AW121" t="str">
            <v>N/A</v>
          </cell>
          <cell r="AX121" t="str">
            <v>n/a</v>
          </cell>
          <cell r="AY121" t="str">
            <v>N/A</v>
          </cell>
          <cell r="AZ121">
            <v>85.7</v>
          </cell>
          <cell r="BA121">
            <v>0</v>
          </cell>
          <cell r="BB121">
            <v>2</v>
          </cell>
          <cell r="BC121" t="str">
            <v>MTNAirtel</v>
          </cell>
          <cell r="BD121" t="str">
            <v>T3358</v>
          </cell>
          <cell r="BE121" t="str">
            <v>ZM6787</v>
          </cell>
          <cell r="BF121">
            <v>0</v>
          </cell>
        </row>
        <row r="122">
          <cell r="C122" t="str">
            <v>IHS_CBT_125M</v>
          </cell>
          <cell r="D122" t="str">
            <v>Eastlea</v>
          </cell>
          <cell r="E122">
            <v>28.27873</v>
          </cell>
          <cell r="F122">
            <v>-12.56224</v>
          </cell>
          <cell r="G122" t="str">
            <v>Copperbelt </v>
          </cell>
          <cell r="H122">
            <v>1.5</v>
          </cell>
          <cell r="I122" t="str">
            <v>COPPERBELT</v>
          </cell>
          <cell r="J122" t="str">
            <v>MUFULIRA</v>
          </cell>
          <cell r="K122" t="str">
            <v>No</v>
          </cell>
          <cell r="L122" t="str">
            <v>No</v>
          </cell>
          <cell r="M122" t="str">
            <v>No</v>
          </cell>
          <cell r="N122" t="str">
            <v>Urban</v>
          </cell>
          <cell r="O122" t="str">
            <v>2G 3G</v>
          </cell>
          <cell r="P122" t="str">
            <v>P4</v>
          </cell>
          <cell r="Q122" t="str">
            <v>BTS</v>
          </cell>
          <cell r="R122" t="str">
            <v>BTS</v>
          </cell>
          <cell r="S122" t="str">
            <v>On Air</v>
          </cell>
          <cell r="T122" t="str">
            <v>Grid-Gen</v>
          </cell>
          <cell r="U122" t="str">
            <v>Green Field</v>
          </cell>
          <cell r="V122">
            <v>54</v>
          </cell>
          <cell r="W122" t="str">
            <v>Outdoor</v>
          </cell>
          <cell r="X122" t="str">
            <v>Panji Njovu</v>
          </cell>
          <cell r="Y122" t="str">
            <v>SBC</v>
          </cell>
          <cell r="Z122" t="str">
            <v>SBC</v>
          </cell>
          <cell r="AA122" t="str">
            <v>MTN</v>
          </cell>
          <cell r="AB122" t="str">
            <v>Mwenya Banda</v>
          </cell>
          <cell r="AC122" t="str">
            <v>CCS</v>
          </cell>
          <cell r="AD122" t="str">
            <v>CCS</v>
          </cell>
          <cell r="AE122" t="str">
            <v>Gen Logic</v>
          </cell>
          <cell r="AF122" t="str">
            <v>Gen Logic</v>
          </cell>
          <cell r="AG122">
            <v>11</v>
          </cell>
          <cell r="AH122" t="str">
            <v>Yanmar</v>
          </cell>
          <cell r="AI122" t="str">
            <v>3TNE88-G1A</v>
          </cell>
          <cell r="AJ122" t="str">
            <v>Leroy Sommer</v>
          </cell>
          <cell r="AK122">
            <v>0</v>
          </cell>
          <cell r="AL122">
            <v>600</v>
          </cell>
          <cell r="AM122" t="str">
            <v>Delta</v>
          </cell>
          <cell r="AN122" t="str">
            <v>DPS 2400B-48-5</v>
          </cell>
          <cell r="AO122">
            <v>250</v>
          </cell>
          <cell r="AP122" t="str">
            <v>Amaron</v>
          </cell>
          <cell r="AQ122">
            <v>600</v>
          </cell>
          <cell r="AR122">
            <v>2</v>
          </cell>
          <cell r="AS122">
            <v>600</v>
          </cell>
          <cell r="AT122">
            <v>24</v>
          </cell>
          <cell r="AU122" t="str">
            <v>N/A</v>
          </cell>
          <cell r="AV122" t="str">
            <v>N/A</v>
          </cell>
          <cell r="AW122" t="str">
            <v>N/A</v>
          </cell>
          <cell r="AX122" t="str">
            <v>n/a</v>
          </cell>
          <cell r="AY122" t="str">
            <v>N/A</v>
          </cell>
          <cell r="AZ122">
            <v>69</v>
          </cell>
          <cell r="BA122">
            <v>0</v>
          </cell>
          <cell r="BB122">
            <v>3</v>
          </cell>
          <cell r="BC122" t="str">
            <v>MTNAirtelCC Systems </v>
          </cell>
          <cell r="BD122" t="str">
            <v>T3328</v>
          </cell>
          <cell r="BE122" t="str">
            <v>ZM6819</v>
          </cell>
          <cell r="BF122">
            <v>0</v>
          </cell>
        </row>
        <row r="123">
          <cell r="C123" t="str">
            <v>IHS_CBT_126M</v>
          </cell>
          <cell r="D123" t="str">
            <v>Chibuluma</v>
          </cell>
          <cell r="E123">
            <v>28.0907</v>
          </cell>
          <cell r="F123">
            <v>-12.8796</v>
          </cell>
          <cell r="G123" t="str">
            <v>Copperbelt </v>
          </cell>
          <cell r="H123">
            <v>2.5</v>
          </cell>
          <cell r="I123" t="str">
            <v>COPPERBELT</v>
          </cell>
          <cell r="J123" t="str">
            <v>LUFWANYAMA</v>
          </cell>
          <cell r="K123" t="str">
            <v>No</v>
          </cell>
          <cell r="L123" t="str">
            <v>No</v>
          </cell>
          <cell r="M123" t="str">
            <v>No</v>
          </cell>
          <cell r="N123" t="str">
            <v>Suburban</v>
          </cell>
          <cell r="O123" t="str">
            <v>2G 3G</v>
          </cell>
          <cell r="P123" t="str">
            <v>P4</v>
          </cell>
          <cell r="Q123" t="str">
            <v>BTS</v>
          </cell>
          <cell r="R123" t="str">
            <v>BTS</v>
          </cell>
          <cell r="S123" t="str">
            <v>On Air</v>
          </cell>
          <cell r="T123" t="str">
            <v>Grid-Gen</v>
          </cell>
          <cell r="U123" t="str">
            <v>Green Field</v>
          </cell>
          <cell r="V123">
            <v>54</v>
          </cell>
          <cell r="W123" t="str">
            <v>Indoor </v>
          </cell>
          <cell r="X123" t="str">
            <v>Chrispin Lindundu</v>
          </cell>
          <cell r="Y123" t="str">
            <v>SBC</v>
          </cell>
          <cell r="Z123" t="str">
            <v>SBC</v>
          </cell>
          <cell r="AA123" t="str">
            <v>MTN</v>
          </cell>
          <cell r="AB123" t="str">
            <v>Mwenya Banda</v>
          </cell>
          <cell r="AC123" t="str">
            <v>GNM</v>
          </cell>
          <cell r="AD123" t="str">
            <v>GNM</v>
          </cell>
          <cell r="AE123" t="str">
            <v>Gen Logic </v>
          </cell>
          <cell r="AF123" t="str">
            <v>Gen Logic </v>
          </cell>
          <cell r="AG123">
            <v>20</v>
          </cell>
          <cell r="AH123" t="str">
            <v>Yanmar</v>
          </cell>
          <cell r="AI123">
            <v>0</v>
          </cell>
          <cell r="AJ123" t="str">
            <v>Leroy Sommer</v>
          </cell>
          <cell r="AK123">
            <v>0</v>
          </cell>
          <cell r="AL123">
            <v>600</v>
          </cell>
          <cell r="AM123" t="str">
            <v>Delta</v>
          </cell>
          <cell r="AN123" t="str">
            <v>DPS 2400B-48-5</v>
          </cell>
          <cell r="AO123">
            <v>250</v>
          </cell>
          <cell r="AP123" t="str">
            <v>C&amp;D True </v>
          </cell>
          <cell r="AQ123">
            <v>1056</v>
          </cell>
          <cell r="AR123">
            <v>12</v>
          </cell>
          <cell r="AS123">
            <v>176</v>
          </cell>
          <cell r="AT123">
            <v>24</v>
          </cell>
          <cell r="AU123" t="str">
            <v>LG</v>
          </cell>
          <cell r="AV123" t="str">
            <v>LG</v>
          </cell>
          <cell r="AW123">
            <v>18000</v>
          </cell>
          <cell r="AX123">
            <v>18000</v>
          </cell>
          <cell r="AY123">
            <v>2</v>
          </cell>
          <cell r="AZ123">
            <v>50</v>
          </cell>
          <cell r="BA123">
            <v>0</v>
          </cell>
          <cell r="BB123">
            <v>1</v>
          </cell>
          <cell r="BC123" t="str">
            <v>MTN</v>
          </cell>
          <cell r="BD123" t="str">
            <v>T3088</v>
          </cell>
          <cell r="BE123">
            <v>0</v>
          </cell>
          <cell r="BF123">
            <v>0</v>
          </cell>
        </row>
        <row r="124">
          <cell r="C124" t="str">
            <v>IHS_CBT_127M</v>
          </cell>
          <cell r="D124" t="str">
            <v>Kalulushi</v>
          </cell>
          <cell r="E124">
            <v>28.09459</v>
          </cell>
          <cell r="F124">
            <v>-12.84232</v>
          </cell>
          <cell r="G124" t="str">
            <v>Copperbelt </v>
          </cell>
          <cell r="H124">
            <v>4.5</v>
          </cell>
          <cell r="I124" t="str">
            <v>COPPERBELT</v>
          </cell>
          <cell r="J124" t="str">
            <v>KALULUSHI</v>
          </cell>
          <cell r="K124" t="str">
            <v>Yes</v>
          </cell>
          <cell r="L124" t="str">
            <v>Yes</v>
          </cell>
          <cell r="M124" t="str">
            <v>No</v>
          </cell>
          <cell r="N124" t="str">
            <v>Urban</v>
          </cell>
          <cell r="O124" t="str">
            <v>2G 3G 4G</v>
          </cell>
          <cell r="P124" t="str">
            <v>P2</v>
          </cell>
          <cell r="Q124" t="str">
            <v>HUB</v>
          </cell>
          <cell r="R124" t="str">
            <v>HUB</v>
          </cell>
          <cell r="S124" t="str">
            <v>On Air</v>
          </cell>
          <cell r="T124" t="str">
            <v>Grid-Gen</v>
          </cell>
          <cell r="U124" t="str">
            <v>Green Field</v>
          </cell>
          <cell r="V124">
            <v>60</v>
          </cell>
          <cell r="W124" t="str">
            <v>Indoor </v>
          </cell>
          <cell r="X124" t="str">
            <v>Chrispin Lindundu</v>
          </cell>
          <cell r="Y124" t="str">
            <v>SBC</v>
          </cell>
          <cell r="Z124" t="str">
            <v>SBC</v>
          </cell>
          <cell r="AA124" t="str">
            <v>MTN</v>
          </cell>
          <cell r="AB124" t="str">
            <v>Mwenya Banda</v>
          </cell>
          <cell r="AC124" t="str">
            <v>GNM</v>
          </cell>
          <cell r="AD124" t="str">
            <v>GNM</v>
          </cell>
          <cell r="AE124" t="str">
            <v>Himoinsa</v>
          </cell>
          <cell r="AF124" t="str">
            <v>Himoinsa</v>
          </cell>
          <cell r="AG124">
            <v>30</v>
          </cell>
          <cell r="AH124" t="str">
            <v>Yanmar</v>
          </cell>
          <cell r="AI124" t="str">
            <v>4TNV</v>
          </cell>
          <cell r="AJ124" t="str">
            <v>HIMOINSA</v>
          </cell>
          <cell r="AK124" t="str">
            <v>SK 160 LB</v>
          </cell>
          <cell r="AL124">
            <v>1000</v>
          </cell>
          <cell r="AM124" t="str">
            <v>Power cube</v>
          </cell>
          <cell r="AN124" t="str">
            <v>ICC330-H1-C1</v>
          </cell>
          <cell r="AO124">
            <v>250</v>
          </cell>
          <cell r="AP124" t="str">
            <v>Agisson</v>
          </cell>
          <cell r="AQ124">
            <v>1200</v>
          </cell>
          <cell r="AR124">
            <v>2</v>
          </cell>
          <cell r="AS124">
            <v>600</v>
          </cell>
          <cell r="AT124">
            <v>48</v>
          </cell>
          <cell r="AU124" t="str">
            <v>LG</v>
          </cell>
          <cell r="AV124" t="str">
            <v>LG</v>
          </cell>
          <cell r="AW124">
            <v>18000</v>
          </cell>
          <cell r="AX124">
            <v>18000</v>
          </cell>
          <cell r="AY124">
            <v>2</v>
          </cell>
          <cell r="AZ124">
            <v>92.7</v>
          </cell>
          <cell r="BA124">
            <v>0</v>
          </cell>
          <cell r="BB124">
            <v>2</v>
          </cell>
          <cell r="BC124" t="str">
            <v>MTNLiquid Telecom</v>
          </cell>
          <cell r="BD124" t="str">
            <v>T3006</v>
          </cell>
          <cell r="BE124">
            <v>0</v>
          </cell>
          <cell r="BF124">
            <v>0</v>
          </cell>
        </row>
        <row r="125">
          <cell r="C125" t="str">
            <v>IHS_CBT_128M</v>
          </cell>
          <cell r="D125" t="str">
            <v>Kamuchanga</v>
          </cell>
          <cell r="E125">
            <v>28.24488</v>
          </cell>
          <cell r="F125">
            <v>-12.57998</v>
          </cell>
          <cell r="G125" t="str">
            <v>Copperbelt </v>
          </cell>
          <cell r="H125">
            <v>2.5</v>
          </cell>
          <cell r="I125" t="str">
            <v>COPPERBELT</v>
          </cell>
          <cell r="J125" t="str">
            <v>MUFULIRA</v>
          </cell>
          <cell r="K125" t="str">
            <v>No</v>
          </cell>
          <cell r="L125" t="str">
            <v>No</v>
          </cell>
          <cell r="M125" t="str">
            <v>No</v>
          </cell>
          <cell r="N125" t="str">
            <v>Suburban</v>
          </cell>
          <cell r="O125" t="str">
            <v>2G 3G</v>
          </cell>
          <cell r="P125" t="str">
            <v>P3</v>
          </cell>
          <cell r="Q125" t="str">
            <v>BTS</v>
          </cell>
          <cell r="R125" t="str">
            <v>BTS</v>
          </cell>
          <cell r="S125" t="str">
            <v>On Air</v>
          </cell>
          <cell r="T125" t="str">
            <v>Grid-Gen</v>
          </cell>
          <cell r="U125" t="str">
            <v>Green Field</v>
          </cell>
          <cell r="V125">
            <v>36</v>
          </cell>
          <cell r="W125" t="str">
            <v>Indoor </v>
          </cell>
          <cell r="X125" t="str">
            <v>Panji Njovu</v>
          </cell>
          <cell r="Y125" t="str">
            <v>SBC</v>
          </cell>
          <cell r="Z125" t="str">
            <v>SBC</v>
          </cell>
          <cell r="AA125" t="str">
            <v>MTN</v>
          </cell>
          <cell r="AB125" t="str">
            <v>Mwenya Banda</v>
          </cell>
          <cell r="AC125" t="str">
            <v>CCS</v>
          </cell>
          <cell r="AD125" t="str">
            <v>CCS</v>
          </cell>
          <cell r="AE125" t="str">
            <v>Earth Technology</v>
          </cell>
          <cell r="AF125" t="str">
            <v>Earth technology</v>
          </cell>
          <cell r="AG125">
            <v>20</v>
          </cell>
          <cell r="AH125" t="str">
            <v>perkins</v>
          </cell>
          <cell r="AI125">
            <v>0</v>
          </cell>
          <cell r="AJ125" t="str">
            <v>Leroy Sommer</v>
          </cell>
          <cell r="AK125">
            <v>0</v>
          </cell>
          <cell r="AL125">
            <v>600</v>
          </cell>
          <cell r="AM125" t="str">
            <v>Power cube</v>
          </cell>
          <cell r="AN125" t="str">
            <v>ICC330-HA1-C10</v>
          </cell>
          <cell r="AO125">
            <v>250</v>
          </cell>
          <cell r="AP125" t="str">
            <v>Lithium</v>
          </cell>
          <cell r="AQ125">
            <v>400</v>
          </cell>
          <cell r="AR125">
            <v>48</v>
          </cell>
          <cell r="AS125">
            <v>100</v>
          </cell>
          <cell r="AT125">
            <v>4</v>
          </cell>
          <cell r="AU125" t="str">
            <v>LG </v>
          </cell>
          <cell r="AV125" t="str">
            <v>LG </v>
          </cell>
          <cell r="AW125">
            <v>18000</v>
          </cell>
          <cell r="AX125">
            <v>18000</v>
          </cell>
          <cell r="AY125">
            <v>2</v>
          </cell>
          <cell r="AZ125">
            <v>67</v>
          </cell>
          <cell r="BA125">
            <v>0</v>
          </cell>
          <cell r="BB125">
            <v>2</v>
          </cell>
          <cell r="BC125" t="str">
            <v>MTNAirtel</v>
          </cell>
          <cell r="BD125" t="str">
            <v>T3193</v>
          </cell>
          <cell r="BE125" t="str">
            <v>ZM6788</v>
          </cell>
          <cell r="BF125">
            <v>0</v>
          </cell>
        </row>
        <row r="126">
          <cell r="C126" t="str">
            <v>IHS_CBT_129M</v>
          </cell>
          <cell r="D126" t="str">
            <v>Emerald Mine Lufwanyama</v>
          </cell>
          <cell r="E126">
            <v>28.09411</v>
          </cell>
          <cell r="F126">
            <v>-13.11487</v>
          </cell>
          <cell r="G126" t="str">
            <v>Copperbelt </v>
          </cell>
          <cell r="H126">
            <v>1.8</v>
          </cell>
          <cell r="I126" t="str">
            <v>COPPERBELT</v>
          </cell>
          <cell r="J126" t="str">
            <v>LUFWANYAMA</v>
          </cell>
          <cell r="K126" t="str">
            <v>No</v>
          </cell>
          <cell r="L126" t="str">
            <v>No</v>
          </cell>
          <cell r="M126" t="str">
            <v>No</v>
          </cell>
          <cell r="N126" t="str">
            <v>Rural</v>
          </cell>
          <cell r="O126" t="str">
            <v>2G 3G</v>
          </cell>
          <cell r="P126" t="str">
            <v>P3</v>
          </cell>
          <cell r="Q126" t="str">
            <v>HUB</v>
          </cell>
          <cell r="R126" t="str">
            <v>HUB</v>
          </cell>
          <cell r="S126" t="str">
            <v>On Air</v>
          </cell>
          <cell r="T126" t="str">
            <v>Grid-Gen</v>
          </cell>
          <cell r="U126" t="str">
            <v>Green Field</v>
          </cell>
          <cell r="V126">
            <v>80</v>
          </cell>
          <cell r="W126" t="str">
            <v>Indoor </v>
          </cell>
          <cell r="X126" t="str">
            <v>Chrispin Lindundu</v>
          </cell>
          <cell r="Y126" t="str">
            <v>SBC</v>
          </cell>
          <cell r="Z126" t="str">
            <v>SBC</v>
          </cell>
          <cell r="AA126" t="str">
            <v>MTN</v>
          </cell>
          <cell r="AB126" t="str">
            <v>Mwenya Banda</v>
          </cell>
          <cell r="AC126" t="str">
            <v>GNM</v>
          </cell>
          <cell r="AD126" t="str">
            <v>GNM</v>
          </cell>
          <cell r="AE126" t="str">
            <v>Gen Logic</v>
          </cell>
          <cell r="AF126" t="str">
            <v>Gen Logic</v>
          </cell>
          <cell r="AG126">
            <v>15</v>
          </cell>
          <cell r="AH126" t="str">
            <v>perkins</v>
          </cell>
          <cell r="AI126">
            <v>0</v>
          </cell>
          <cell r="AJ126" t="str">
            <v>Leroy Sommer</v>
          </cell>
          <cell r="AK126">
            <v>0</v>
          </cell>
          <cell r="AL126">
            <v>600</v>
          </cell>
          <cell r="AM126" t="str">
            <v>Delta</v>
          </cell>
          <cell r="AN126" t="str">
            <v>DPS 2400B-48-5</v>
          </cell>
          <cell r="AO126">
            <v>250</v>
          </cell>
          <cell r="AP126" t="str">
            <v>NARADA</v>
          </cell>
          <cell r="AQ126">
            <v>600</v>
          </cell>
          <cell r="AR126">
            <v>2</v>
          </cell>
          <cell r="AS126">
            <v>600</v>
          </cell>
          <cell r="AT126">
            <v>24</v>
          </cell>
          <cell r="AU126" t="str">
            <v>LG</v>
          </cell>
          <cell r="AV126" t="str">
            <v>LG</v>
          </cell>
          <cell r="AW126">
            <v>18000</v>
          </cell>
          <cell r="AX126">
            <v>18000</v>
          </cell>
          <cell r="AY126">
            <v>2</v>
          </cell>
          <cell r="AZ126">
            <v>59</v>
          </cell>
          <cell r="BA126">
            <v>0</v>
          </cell>
          <cell r="BB126">
            <v>1</v>
          </cell>
          <cell r="BC126" t="str">
            <v>MTN</v>
          </cell>
          <cell r="BD126" t="str">
            <v>T3030</v>
          </cell>
          <cell r="BE126">
            <v>0</v>
          </cell>
          <cell r="BF126">
            <v>0</v>
          </cell>
        </row>
        <row r="127">
          <cell r="C127" t="str">
            <v>IHS_CBT_130M</v>
          </cell>
          <cell r="D127" t="str">
            <v>Sikalangwe Police</v>
          </cell>
          <cell r="E127">
            <v>28.26425</v>
          </cell>
          <cell r="F127">
            <v>-12.56057</v>
          </cell>
          <cell r="G127" t="str">
            <v>Copperbelt </v>
          </cell>
          <cell r="H127">
            <v>2</v>
          </cell>
          <cell r="I127" t="str">
            <v>COPPERBELT</v>
          </cell>
          <cell r="J127" t="str">
            <v>MUFULIRA</v>
          </cell>
          <cell r="K127" t="str">
            <v>No</v>
          </cell>
          <cell r="L127" t="str">
            <v>No</v>
          </cell>
          <cell r="M127" t="str">
            <v>No</v>
          </cell>
          <cell r="N127" t="str">
            <v>Suburban</v>
          </cell>
          <cell r="O127" t="str">
            <v>2G 3G 4G</v>
          </cell>
          <cell r="P127" t="str">
            <v>P3</v>
          </cell>
          <cell r="Q127" t="str">
            <v>BTS</v>
          </cell>
          <cell r="R127" t="str">
            <v>HUB</v>
          </cell>
          <cell r="S127" t="str">
            <v>On Air</v>
          </cell>
          <cell r="T127" t="str">
            <v>Grid-Gen</v>
          </cell>
          <cell r="U127" t="str">
            <v>Green Field</v>
          </cell>
          <cell r="V127">
            <v>42</v>
          </cell>
          <cell r="W127" t="str">
            <v>Indoor </v>
          </cell>
          <cell r="X127" t="str">
            <v>Panji Njovu</v>
          </cell>
          <cell r="Y127" t="str">
            <v>SBC</v>
          </cell>
          <cell r="Z127" t="str">
            <v>SBC</v>
          </cell>
          <cell r="AA127" t="str">
            <v>MTN</v>
          </cell>
          <cell r="AB127" t="str">
            <v>Mwenya Banda</v>
          </cell>
          <cell r="AC127" t="str">
            <v>CCS</v>
          </cell>
          <cell r="AD127" t="str">
            <v>CCS</v>
          </cell>
          <cell r="AE127" t="str">
            <v>Gen Logic</v>
          </cell>
          <cell r="AF127" t="str">
            <v>Gen Logic</v>
          </cell>
          <cell r="AG127">
            <v>16</v>
          </cell>
          <cell r="AH127" t="str">
            <v>Yanmar</v>
          </cell>
          <cell r="AI127">
            <v>0</v>
          </cell>
          <cell r="AJ127" t="str">
            <v>Leroy Sommer</v>
          </cell>
          <cell r="AK127">
            <v>0</v>
          </cell>
          <cell r="AL127">
            <v>600</v>
          </cell>
          <cell r="AM127" t="str">
            <v>Delta</v>
          </cell>
          <cell r="AN127" t="str">
            <v>DPS 2400B-48-5</v>
          </cell>
          <cell r="AO127">
            <v>250</v>
          </cell>
          <cell r="AP127" t="str">
            <v>coslight</v>
          </cell>
          <cell r="AQ127">
            <v>600</v>
          </cell>
          <cell r="AR127">
            <v>2</v>
          </cell>
          <cell r="AS127">
            <v>600</v>
          </cell>
          <cell r="AT127">
            <v>24</v>
          </cell>
          <cell r="AU127" t="str">
            <v>LG</v>
          </cell>
          <cell r="AV127" t="str">
            <v>LG</v>
          </cell>
          <cell r="AW127">
            <v>18000</v>
          </cell>
          <cell r="AX127">
            <v>18000</v>
          </cell>
          <cell r="AY127">
            <v>2</v>
          </cell>
          <cell r="AZ127">
            <v>89.8</v>
          </cell>
          <cell r="BA127">
            <v>0</v>
          </cell>
          <cell r="BB127">
            <v>2</v>
          </cell>
          <cell r="BC127" t="str">
            <v>MTNAirtel</v>
          </cell>
          <cell r="BD127" t="str">
            <v>T3192</v>
          </cell>
          <cell r="BE127" t="str">
            <v>ZM0273</v>
          </cell>
          <cell r="BF127">
            <v>0</v>
          </cell>
        </row>
        <row r="128">
          <cell r="C128" t="str">
            <v>IHS_CBT_131M</v>
          </cell>
          <cell r="D128" t="str">
            <v>Top Shops</v>
          </cell>
          <cell r="E128">
            <v>28.27131667</v>
          </cell>
          <cell r="F128">
            <v>-12.55441667</v>
          </cell>
          <cell r="G128" t="str">
            <v>Copperbelt </v>
          </cell>
          <cell r="H128">
            <v>1.8</v>
          </cell>
          <cell r="I128" t="str">
            <v>COPPERBELT</v>
          </cell>
          <cell r="J128" t="str">
            <v>MUFULIRA</v>
          </cell>
          <cell r="K128" t="str">
            <v>No</v>
          </cell>
          <cell r="L128" t="str">
            <v>No</v>
          </cell>
          <cell r="M128" t="str">
            <v>No</v>
          </cell>
          <cell r="N128" t="str">
            <v>Urban</v>
          </cell>
          <cell r="O128" t="str">
            <v>2G 3G 4G</v>
          </cell>
          <cell r="P128" t="str">
            <v>P3</v>
          </cell>
          <cell r="Q128" t="str">
            <v>BTS</v>
          </cell>
          <cell r="R128" t="str">
            <v>BTS</v>
          </cell>
          <cell r="S128" t="str">
            <v>On Air</v>
          </cell>
          <cell r="T128" t="str">
            <v>Grid-Gen</v>
          </cell>
          <cell r="U128" t="str">
            <v>Green Field</v>
          </cell>
          <cell r="V128">
            <v>48</v>
          </cell>
          <cell r="W128" t="str">
            <v>Indoor </v>
          </cell>
          <cell r="X128" t="str">
            <v>Panji Njovu</v>
          </cell>
          <cell r="Y128" t="str">
            <v>SBC</v>
          </cell>
          <cell r="Z128" t="str">
            <v>SBC</v>
          </cell>
          <cell r="AA128" t="str">
            <v>MTN</v>
          </cell>
          <cell r="AB128" t="str">
            <v>Mwenya Banda</v>
          </cell>
          <cell r="AC128" t="str">
            <v>CCS</v>
          </cell>
          <cell r="AD128" t="str">
            <v>CCS</v>
          </cell>
          <cell r="AE128" t="str">
            <v>Lamasat</v>
          </cell>
          <cell r="AF128" t="str">
            <v>Lamasat</v>
          </cell>
          <cell r="AG128">
            <v>15</v>
          </cell>
          <cell r="AH128" t="str">
            <v>perkins</v>
          </cell>
          <cell r="AI128">
            <v>0</v>
          </cell>
          <cell r="AJ128" t="str">
            <v>Leroy Sommer</v>
          </cell>
          <cell r="AK128">
            <v>0</v>
          </cell>
          <cell r="AL128">
            <v>400</v>
          </cell>
          <cell r="AM128" t="str">
            <v>Delta</v>
          </cell>
          <cell r="AN128" t="str">
            <v>DPS 2400B-48-5</v>
          </cell>
          <cell r="AO128">
            <v>250</v>
          </cell>
          <cell r="AP128" t="str">
            <v>NARADA</v>
          </cell>
          <cell r="AQ128">
            <v>600</v>
          </cell>
          <cell r="AR128">
            <v>2</v>
          </cell>
          <cell r="AS128">
            <v>600</v>
          </cell>
          <cell r="AT128">
            <v>24</v>
          </cell>
          <cell r="AU128" t="str">
            <v>LG</v>
          </cell>
          <cell r="AV128" t="str">
            <v>LG</v>
          </cell>
          <cell r="AW128">
            <v>18000</v>
          </cell>
          <cell r="AX128">
            <v>18000</v>
          </cell>
          <cell r="AY128">
            <v>2</v>
          </cell>
          <cell r="AZ128">
            <v>45.6</v>
          </cell>
          <cell r="BA128">
            <v>0</v>
          </cell>
          <cell r="BB128">
            <v>1</v>
          </cell>
          <cell r="BC128" t="str">
            <v>MTN</v>
          </cell>
          <cell r="BD128" t="str">
            <v>T3053</v>
          </cell>
          <cell r="BE128">
            <v>0</v>
          </cell>
          <cell r="BF128">
            <v>0</v>
          </cell>
        </row>
        <row r="129">
          <cell r="C129" t="str">
            <v>IHS_CBT_132M</v>
          </cell>
          <cell r="D129" t="str">
            <v>Kalulushi West</v>
          </cell>
          <cell r="E129">
            <v>28.0891</v>
          </cell>
          <cell r="F129">
            <v>-12.8526</v>
          </cell>
          <cell r="G129" t="str">
            <v>Copperbelt </v>
          </cell>
          <cell r="H129">
            <v>2.5</v>
          </cell>
          <cell r="I129" t="str">
            <v>COPPERBELT</v>
          </cell>
          <cell r="J129" t="str">
            <v>KALULUSHI</v>
          </cell>
          <cell r="K129" t="str">
            <v>No</v>
          </cell>
          <cell r="L129" t="str">
            <v>Yes</v>
          </cell>
          <cell r="M129" t="str">
            <v>No</v>
          </cell>
          <cell r="N129" t="str">
            <v>Suburban</v>
          </cell>
          <cell r="O129" t="str">
            <v>2G 3G</v>
          </cell>
          <cell r="P129" t="str">
            <v>P2</v>
          </cell>
          <cell r="Q129" t="str">
            <v>BTS</v>
          </cell>
          <cell r="R129" t="str">
            <v>BTS</v>
          </cell>
          <cell r="S129" t="str">
            <v>On Air</v>
          </cell>
          <cell r="T129" t="str">
            <v>Grid-Gen</v>
          </cell>
          <cell r="U129" t="str">
            <v>Green Field</v>
          </cell>
          <cell r="V129">
            <v>54</v>
          </cell>
          <cell r="W129" t="str">
            <v>Indoor </v>
          </cell>
          <cell r="X129" t="str">
            <v>Chrispin Lindundu</v>
          </cell>
          <cell r="Y129" t="str">
            <v>SBC</v>
          </cell>
          <cell r="Z129" t="str">
            <v>SBC</v>
          </cell>
          <cell r="AA129" t="str">
            <v>MTN</v>
          </cell>
          <cell r="AB129" t="str">
            <v>Mwenya Banda</v>
          </cell>
          <cell r="AC129" t="str">
            <v>GNM</v>
          </cell>
          <cell r="AD129" t="str">
            <v>GNM</v>
          </cell>
          <cell r="AE129" t="str">
            <v>Gen Logic </v>
          </cell>
          <cell r="AF129" t="str">
            <v>Gen Logic </v>
          </cell>
          <cell r="AG129">
            <v>20</v>
          </cell>
          <cell r="AH129" t="str">
            <v>perkins</v>
          </cell>
          <cell r="AI129">
            <v>0</v>
          </cell>
          <cell r="AJ129" t="str">
            <v>Mecc Alte</v>
          </cell>
          <cell r="AK129">
            <v>0</v>
          </cell>
          <cell r="AL129">
            <v>1000</v>
          </cell>
          <cell r="AM129" t="str">
            <v>Power cube</v>
          </cell>
          <cell r="AN129" t="str">
            <v>ICC330-H1-C1</v>
          </cell>
          <cell r="AO129">
            <v>400</v>
          </cell>
          <cell r="AP129" t="str">
            <v>NARADA</v>
          </cell>
          <cell r="AQ129">
            <v>600</v>
          </cell>
          <cell r="AR129">
            <v>2</v>
          </cell>
          <cell r="AS129">
            <v>600</v>
          </cell>
          <cell r="AT129">
            <v>24</v>
          </cell>
          <cell r="AU129" t="str">
            <v>LG</v>
          </cell>
          <cell r="AV129" t="str">
            <v>LG</v>
          </cell>
          <cell r="AW129">
            <v>18000</v>
          </cell>
          <cell r="AX129">
            <v>18000</v>
          </cell>
          <cell r="AY129">
            <v>2</v>
          </cell>
          <cell r="AZ129">
            <v>109.7</v>
          </cell>
          <cell r="BA129">
            <v>0</v>
          </cell>
          <cell r="BB129">
            <v>2</v>
          </cell>
          <cell r="BC129" t="str">
            <v>MTNLiquid Telecom</v>
          </cell>
          <cell r="BD129" t="str">
            <v>T3224</v>
          </cell>
          <cell r="BE129">
            <v>0</v>
          </cell>
          <cell r="BF129">
            <v>0</v>
          </cell>
        </row>
        <row r="130">
          <cell r="C130" t="str">
            <v>IHS_CBT_133M</v>
          </cell>
          <cell r="D130" t="str">
            <v>Chibuluma Golf Club</v>
          </cell>
          <cell r="E130">
            <v>28.08908</v>
          </cell>
          <cell r="F130">
            <v>-12.83095</v>
          </cell>
          <cell r="G130" t="str">
            <v>Copperbelt </v>
          </cell>
          <cell r="H130">
            <v>1.5</v>
          </cell>
          <cell r="I130" t="str">
            <v>COPPERBELT</v>
          </cell>
          <cell r="J130" t="str">
            <v>KALULUSHI</v>
          </cell>
          <cell r="K130" t="str">
            <v>Yes</v>
          </cell>
          <cell r="L130" t="str">
            <v>No</v>
          </cell>
          <cell r="M130" t="str">
            <v>No</v>
          </cell>
          <cell r="N130" t="str">
            <v>Suburban</v>
          </cell>
          <cell r="O130" t="str">
            <v>2G 3G 4G</v>
          </cell>
          <cell r="P130" t="str">
            <v>P2</v>
          </cell>
          <cell r="Q130" t="str">
            <v>BTS</v>
          </cell>
          <cell r="R130" t="str">
            <v>BTS</v>
          </cell>
          <cell r="S130" t="str">
            <v>On Air</v>
          </cell>
          <cell r="T130" t="str">
            <v>Grid-Gen</v>
          </cell>
          <cell r="U130" t="str">
            <v>Green Field</v>
          </cell>
          <cell r="V130">
            <v>60</v>
          </cell>
          <cell r="W130" t="str">
            <v>Indoor </v>
          </cell>
          <cell r="X130" t="str">
            <v>Chrispin Lindundu</v>
          </cell>
          <cell r="Y130" t="str">
            <v>SBC</v>
          </cell>
          <cell r="Z130" t="str">
            <v>SBC</v>
          </cell>
          <cell r="AA130" t="str">
            <v>MTN</v>
          </cell>
          <cell r="AB130" t="str">
            <v>Mwenya Banda</v>
          </cell>
          <cell r="AC130" t="str">
            <v>GNM</v>
          </cell>
          <cell r="AD130" t="str">
            <v>GNM</v>
          </cell>
          <cell r="AE130" t="str">
            <v>Powerol</v>
          </cell>
          <cell r="AF130" t="str">
            <v>Powerol</v>
          </cell>
          <cell r="AG130">
            <v>13</v>
          </cell>
          <cell r="AH130" t="str">
            <v>perkins</v>
          </cell>
          <cell r="AI130">
            <v>0</v>
          </cell>
          <cell r="AJ130" t="str">
            <v>Leroy Sommer</v>
          </cell>
          <cell r="AK130">
            <v>0</v>
          </cell>
          <cell r="AL130">
            <v>600</v>
          </cell>
          <cell r="AM130" t="str">
            <v>Delta</v>
          </cell>
          <cell r="AN130" t="str">
            <v>DPS 2400B-48-5</v>
          </cell>
          <cell r="AO130">
            <v>250</v>
          </cell>
          <cell r="AP130" t="str">
            <v>Amaron</v>
          </cell>
          <cell r="AQ130">
            <v>600</v>
          </cell>
          <cell r="AR130">
            <v>2</v>
          </cell>
          <cell r="AS130">
            <v>600</v>
          </cell>
          <cell r="AT130">
            <v>24</v>
          </cell>
          <cell r="AU130" t="str">
            <v>LG</v>
          </cell>
          <cell r="AV130" t="str">
            <v>LG</v>
          </cell>
          <cell r="AW130">
            <v>18000</v>
          </cell>
          <cell r="AX130">
            <v>18000</v>
          </cell>
          <cell r="AY130">
            <v>2</v>
          </cell>
          <cell r="AZ130">
            <v>65</v>
          </cell>
          <cell r="BA130">
            <v>0</v>
          </cell>
          <cell r="BB130">
            <v>1</v>
          </cell>
          <cell r="BC130" t="str">
            <v>MTN</v>
          </cell>
          <cell r="BD130" t="str">
            <v>T3183</v>
          </cell>
          <cell r="BE130">
            <v>0</v>
          </cell>
          <cell r="BF130">
            <v>0</v>
          </cell>
        </row>
        <row r="131">
          <cell r="C131" t="str">
            <v>IHS_CBT_134M</v>
          </cell>
          <cell r="D131" t="str">
            <v>Kalulushi East</v>
          </cell>
          <cell r="E131">
            <v>28.08199</v>
          </cell>
          <cell r="F131">
            <v>-12.85005</v>
          </cell>
          <cell r="G131" t="str">
            <v>Copperbelt </v>
          </cell>
          <cell r="H131">
            <v>2.5</v>
          </cell>
          <cell r="I131" t="str">
            <v>COPPERBELT</v>
          </cell>
          <cell r="J131" t="str">
            <v>KALULUSHI</v>
          </cell>
          <cell r="K131" t="str">
            <v>Yes</v>
          </cell>
          <cell r="L131" t="str">
            <v>No</v>
          </cell>
          <cell r="M131" t="str">
            <v>No</v>
          </cell>
          <cell r="N131" t="str">
            <v>Suburban</v>
          </cell>
          <cell r="O131" t="str">
            <v>2G 3G</v>
          </cell>
          <cell r="P131" t="str">
            <v>P3</v>
          </cell>
          <cell r="Q131" t="str">
            <v>BTS</v>
          </cell>
          <cell r="R131" t="str">
            <v>BTS</v>
          </cell>
          <cell r="S131" t="str">
            <v>On Air</v>
          </cell>
          <cell r="T131" t="str">
            <v>Grid-Gen</v>
          </cell>
          <cell r="U131" t="str">
            <v>Green Field</v>
          </cell>
          <cell r="V131">
            <v>36</v>
          </cell>
          <cell r="W131" t="str">
            <v>Outdoor</v>
          </cell>
          <cell r="X131" t="str">
            <v>Chrispin Lindundu</v>
          </cell>
          <cell r="Y131" t="str">
            <v>SBC</v>
          </cell>
          <cell r="Z131" t="str">
            <v>SBC</v>
          </cell>
          <cell r="AA131" t="str">
            <v>MTN</v>
          </cell>
          <cell r="AB131" t="str">
            <v>Mwenya Banda</v>
          </cell>
          <cell r="AC131" t="str">
            <v>GNM</v>
          </cell>
          <cell r="AD131" t="str">
            <v>GNM</v>
          </cell>
          <cell r="AE131" t="str">
            <v>CK Works</v>
          </cell>
          <cell r="AF131" t="str">
            <v>CK Works</v>
          </cell>
          <cell r="AG131">
            <v>20</v>
          </cell>
          <cell r="AH131" t="str">
            <v>perkins</v>
          </cell>
          <cell r="AI131">
            <v>0</v>
          </cell>
          <cell r="AJ131" t="str">
            <v>Leroy Sommer</v>
          </cell>
          <cell r="AK131">
            <v>0</v>
          </cell>
          <cell r="AL131">
            <v>600</v>
          </cell>
          <cell r="AM131" t="str">
            <v>Power cube</v>
          </cell>
          <cell r="AN131" t="str">
            <v>ICC330-HA1-C10</v>
          </cell>
          <cell r="AO131">
            <v>750</v>
          </cell>
          <cell r="AP131" t="str">
            <v>Lithium</v>
          </cell>
          <cell r="AQ131">
            <v>500</v>
          </cell>
          <cell r="AR131">
            <v>48</v>
          </cell>
          <cell r="AS131">
            <v>100</v>
          </cell>
          <cell r="AT131">
            <v>5</v>
          </cell>
          <cell r="AU131" t="str">
            <v>N/A</v>
          </cell>
          <cell r="AV131" t="str">
            <v>N/A</v>
          </cell>
          <cell r="AW131" t="str">
            <v>N/A</v>
          </cell>
          <cell r="AX131" t="str">
            <v>n/a</v>
          </cell>
          <cell r="AY131" t="str">
            <v>N/A</v>
          </cell>
          <cell r="AZ131">
            <v>50</v>
          </cell>
          <cell r="BA131">
            <v>0</v>
          </cell>
          <cell r="BB131">
            <v>3</v>
          </cell>
          <cell r="BC131" t="str">
            <v>MTNAirtelLiquid Telecom</v>
          </cell>
          <cell r="BD131" t="str">
            <v>T3276</v>
          </cell>
          <cell r="BE131" t="str">
            <v>ZM6775</v>
          </cell>
          <cell r="BF131">
            <v>0</v>
          </cell>
        </row>
        <row r="132">
          <cell r="C132" t="str">
            <v>IHS_CBT_135M</v>
          </cell>
          <cell r="D132" t="str">
            <v>Mufulira Central</v>
          </cell>
          <cell r="E132">
            <v>28.26146</v>
          </cell>
          <cell r="F132">
            <v>-12.54996</v>
          </cell>
          <cell r="G132" t="str">
            <v>Copperbelt </v>
          </cell>
          <cell r="H132">
            <v>2</v>
          </cell>
          <cell r="I132" t="str">
            <v>COPPERBELT</v>
          </cell>
          <cell r="J132" t="str">
            <v>MUFULIRA</v>
          </cell>
          <cell r="K132" t="str">
            <v>Yes</v>
          </cell>
          <cell r="L132" t="str">
            <v>No</v>
          </cell>
          <cell r="M132" t="str">
            <v>No</v>
          </cell>
          <cell r="N132" t="str">
            <v>Urban</v>
          </cell>
          <cell r="O132" t="str">
            <v>2G 3G</v>
          </cell>
          <cell r="P132" t="str">
            <v>P4</v>
          </cell>
          <cell r="Q132" t="str">
            <v>HUB</v>
          </cell>
          <cell r="R132" t="str">
            <v>BTS</v>
          </cell>
          <cell r="S132" t="str">
            <v>On Air</v>
          </cell>
          <cell r="T132" t="str">
            <v>Grid-Gen</v>
          </cell>
          <cell r="U132" t="str">
            <v>Green Field</v>
          </cell>
          <cell r="V132">
            <v>36</v>
          </cell>
          <cell r="W132" t="str">
            <v>Indoor </v>
          </cell>
          <cell r="X132" t="str">
            <v>Panji Njovu</v>
          </cell>
          <cell r="Y132" t="str">
            <v>SBC</v>
          </cell>
          <cell r="Z132" t="str">
            <v>SBC</v>
          </cell>
          <cell r="AA132" t="str">
            <v>MTN</v>
          </cell>
          <cell r="AB132" t="str">
            <v>Mwenya Banda</v>
          </cell>
          <cell r="AC132" t="str">
            <v>CCS</v>
          </cell>
          <cell r="AD132" t="str">
            <v>CCS</v>
          </cell>
          <cell r="AE132" t="str">
            <v>Yanmar</v>
          </cell>
          <cell r="AF132" t="str">
            <v>Yanmar</v>
          </cell>
          <cell r="AG132">
            <v>16</v>
          </cell>
          <cell r="AH132" t="str">
            <v>Yanmar</v>
          </cell>
          <cell r="AI132" t="str">
            <v>4TNE</v>
          </cell>
          <cell r="AJ132" t="str">
            <v>Mecc Alte</v>
          </cell>
          <cell r="AK132">
            <v>0</v>
          </cell>
          <cell r="AL132">
            <v>600</v>
          </cell>
          <cell r="AM132" t="str">
            <v>Delta</v>
          </cell>
          <cell r="AN132" t="str">
            <v>DPS 2400B-48-5</v>
          </cell>
          <cell r="AO132">
            <v>250</v>
          </cell>
          <cell r="AP132" t="str">
            <v>NARADA</v>
          </cell>
          <cell r="AQ132">
            <v>600</v>
          </cell>
          <cell r="AR132">
            <v>2</v>
          </cell>
          <cell r="AS132">
            <v>600</v>
          </cell>
          <cell r="AT132">
            <v>24</v>
          </cell>
          <cell r="AU132" t="str">
            <v>LG</v>
          </cell>
          <cell r="AV132" t="str">
            <v>LG</v>
          </cell>
          <cell r="AW132">
            <v>18000</v>
          </cell>
          <cell r="AX132">
            <v>18000</v>
          </cell>
          <cell r="AY132">
            <v>2</v>
          </cell>
          <cell r="AZ132">
            <v>91.5</v>
          </cell>
          <cell r="BA132">
            <v>0</v>
          </cell>
          <cell r="BB132">
            <v>4</v>
          </cell>
          <cell r="BC132" t="str">
            <v>MTNAirtelLiquid( Former Hai)Liquid Telecom</v>
          </cell>
          <cell r="BD132" t="str">
            <v>T3242</v>
          </cell>
          <cell r="BE132" t="str">
            <v>ZM6762</v>
          </cell>
          <cell r="BF132">
            <v>0</v>
          </cell>
        </row>
        <row r="133">
          <cell r="C133" t="str">
            <v>IHS_CBT_136M</v>
          </cell>
          <cell r="D133" t="str">
            <v>Nalikwanda Street</v>
          </cell>
          <cell r="E133">
            <v>28.24794</v>
          </cell>
          <cell r="F133">
            <v>-12.56187</v>
          </cell>
          <cell r="G133" t="str">
            <v>Copperbelt </v>
          </cell>
          <cell r="H133">
            <v>1.8</v>
          </cell>
          <cell r="I133" t="str">
            <v>COPPERBELT</v>
          </cell>
          <cell r="J133" t="str">
            <v>MUFULIRA</v>
          </cell>
          <cell r="K133" t="str">
            <v>No</v>
          </cell>
          <cell r="L133" t="str">
            <v>Yes</v>
          </cell>
          <cell r="M133" t="str">
            <v>No</v>
          </cell>
          <cell r="N133" t="str">
            <v>Suburban</v>
          </cell>
          <cell r="O133" t="str">
            <v>2G 3G</v>
          </cell>
          <cell r="P133" t="str">
            <v>P3</v>
          </cell>
          <cell r="Q133" t="str">
            <v>BTS</v>
          </cell>
          <cell r="R133" t="str">
            <v>BB</v>
          </cell>
          <cell r="S133" t="str">
            <v>On Air</v>
          </cell>
          <cell r="T133" t="str">
            <v>Grid-Gen</v>
          </cell>
          <cell r="U133" t="str">
            <v>Green Field</v>
          </cell>
          <cell r="V133">
            <v>36</v>
          </cell>
          <cell r="W133" t="str">
            <v>Outdoor</v>
          </cell>
          <cell r="X133" t="str">
            <v>Panji Njovu</v>
          </cell>
          <cell r="Y133" t="str">
            <v>SBC</v>
          </cell>
          <cell r="Z133" t="str">
            <v>SBC</v>
          </cell>
          <cell r="AA133" t="str">
            <v>MTN</v>
          </cell>
          <cell r="AB133" t="str">
            <v>Mwenya Banda</v>
          </cell>
          <cell r="AC133" t="str">
            <v>CCS</v>
          </cell>
          <cell r="AD133" t="str">
            <v>CCS</v>
          </cell>
          <cell r="AE133" t="str">
            <v>IMG</v>
          </cell>
          <cell r="AF133" t="str">
            <v>IMG</v>
          </cell>
          <cell r="AG133">
            <v>15</v>
          </cell>
          <cell r="AH133" t="str">
            <v>perkins</v>
          </cell>
          <cell r="AI133">
            <v>0</v>
          </cell>
          <cell r="AJ133" t="str">
            <v>Leroy Sommer</v>
          </cell>
          <cell r="AK133">
            <v>0</v>
          </cell>
          <cell r="AL133">
            <v>600</v>
          </cell>
          <cell r="AM133" t="str">
            <v>Delta</v>
          </cell>
          <cell r="AN133" t="str">
            <v>DPS 2400B-48-5</v>
          </cell>
          <cell r="AO133">
            <v>250</v>
          </cell>
          <cell r="AP133" t="str">
            <v>NARADA</v>
          </cell>
          <cell r="AQ133">
            <v>600</v>
          </cell>
          <cell r="AR133">
            <v>2</v>
          </cell>
          <cell r="AS133">
            <v>600</v>
          </cell>
          <cell r="AT133">
            <v>24</v>
          </cell>
          <cell r="AU133" t="str">
            <v>N/A</v>
          </cell>
          <cell r="AV133" t="str">
            <v>N/A</v>
          </cell>
          <cell r="AW133" t="str">
            <v>N/A</v>
          </cell>
          <cell r="AX133" t="str">
            <v>n/a</v>
          </cell>
          <cell r="AY133" t="str">
            <v>N/A</v>
          </cell>
          <cell r="AZ133">
            <v>75.2</v>
          </cell>
          <cell r="BA133">
            <v>0</v>
          </cell>
          <cell r="BB133">
            <v>1</v>
          </cell>
          <cell r="BC133" t="str">
            <v>MTN</v>
          </cell>
          <cell r="BD133" t="str">
            <v>T3359</v>
          </cell>
          <cell r="BE133">
            <v>0</v>
          </cell>
          <cell r="BF133">
            <v>0</v>
          </cell>
        </row>
        <row r="134">
          <cell r="C134" t="str">
            <v>IHS_CBT_137M</v>
          </cell>
          <cell r="D134" t="str">
            <v>Nkanga Hills</v>
          </cell>
          <cell r="E134">
            <v>28.26178</v>
          </cell>
          <cell r="F134">
            <v>-13.40688</v>
          </cell>
          <cell r="G134" t="str">
            <v>Copperbelt </v>
          </cell>
          <cell r="H134">
            <v>2</v>
          </cell>
          <cell r="I134" t="str">
            <v>COPPERBELT</v>
          </cell>
          <cell r="J134" t="str">
            <v>MASAITI</v>
          </cell>
          <cell r="K134" t="str">
            <v>No</v>
          </cell>
          <cell r="L134" t="str">
            <v>No</v>
          </cell>
          <cell r="M134" t="str">
            <v>No</v>
          </cell>
          <cell r="N134" t="str">
            <v>Rural</v>
          </cell>
          <cell r="O134" t="str">
            <v>2G 3G</v>
          </cell>
          <cell r="P134" t="str">
            <v>P4</v>
          </cell>
          <cell r="Q134" t="str">
            <v>BTS</v>
          </cell>
          <cell r="R134" t="str">
            <v>BB</v>
          </cell>
          <cell r="S134" t="str">
            <v>On Air</v>
          </cell>
          <cell r="T134" t="str">
            <v>Grid-Gen</v>
          </cell>
          <cell r="U134" t="str">
            <v>Green Field</v>
          </cell>
          <cell r="V134">
            <v>36</v>
          </cell>
          <cell r="W134" t="str">
            <v>Indoor </v>
          </cell>
          <cell r="X134" t="str">
            <v>Neddy Chiwasa</v>
          </cell>
          <cell r="Y134" t="str">
            <v>SBC</v>
          </cell>
          <cell r="Z134" t="str">
            <v>SBC</v>
          </cell>
          <cell r="AA134" t="str">
            <v>MTN</v>
          </cell>
          <cell r="AB134" t="str">
            <v>Mwenya Banda</v>
          </cell>
          <cell r="AC134" t="str">
            <v>GNM</v>
          </cell>
          <cell r="AD134" t="str">
            <v>GNM</v>
          </cell>
          <cell r="AE134" t="str">
            <v>GL Yanmar</v>
          </cell>
          <cell r="AF134" t="str">
            <v>GL Yanmar</v>
          </cell>
          <cell r="AG134">
            <v>16</v>
          </cell>
          <cell r="AH134" t="str">
            <v>Yanmar</v>
          </cell>
          <cell r="AI134" t="str">
            <v>4TNE</v>
          </cell>
          <cell r="AJ134" t="str">
            <v>Mecc Alte</v>
          </cell>
          <cell r="AK134">
            <v>0</v>
          </cell>
          <cell r="AL134">
            <v>600</v>
          </cell>
          <cell r="AM134" t="str">
            <v>Power cube</v>
          </cell>
          <cell r="AN134" t="str">
            <v>ICC330-H1-C1</v>
          </cell>
          <cell r="AO134">
            <v>400</v>
          </cell>
          <cell r="AP134" t="str">
            <v>Agisson</v>
          </cell>
          <cell r="AQ134">
            <v>600</v>
          </cell>
          <cell r="AR134">
            <v>2</v>
          </cell>
          <cell r="AS134">
            <v>600</v>
          </cell>
          <cell r="AT134">
            <v>24</v>
          </cell>
          <cell r="AU134" t="str">
            <v>LG</v>
          </cell>
          <cell r="AV134" t="str">
            <v>LG</v>
          </cell>
          <cell r="AW134">
            <v>18000</v>
          </cell>
          <cell r="AX134">
            <v>18000</v>
          </cell>
          <cell r="AY134">
            <v>2</v>
          </cell>
          <cell r="AZ134">
            <v>29</v>
          </cell>
          <cell r="BA134">
            <v>0</v>
          </cell>
          <cell r="BB134">
            <v>1</v>
          </cell>
          <cell r="BC134" t="str">
            <v>MTN</v>
          </cell>
          <cell r="BD134" t="str">
            <v>T3213</v>
          </cell>
          <cell r="BE134">
            <v>0</v>
          </cell>
          <cell r="BF134">
            <v>0</v>
          </cell>
        </row>
        <row r="135">
          <cell r="C135" t="str">
            <v>IHS_CBT_138M</v>
          </cell>
          <cell r="D135" t="str">
            <v>Kasunswa</v>
          </cell>
          <cell r="E135">
            <v>28.20481667</v>
          </cell>
          <cell r="F135">
            <v>-12.60013333</v>
          </cell>
          <cell r="G135" t="str">
            <v>Copperbelt </v>
          </cell>
          <cell r="H135">
            <v>2.5</v>
          </cell>
          <cell r="I135" t="str">
            <v>COPPERBELT</v>
          </cell>
          <cell r="J135" t="str">
            <v>MUFULIRA</v>
          </cell>
          <cell r="K135" t="str">
            <v>No</v>
          </cell>
          <cell r="L135" t="str">
            <v>Yes</v>
          </cell>
          <cell r="M135" t="str">
            <v>No</v>
          </cell>
          <cell r="N135" t="str">
            <v>Suburban</v>
          </cell>
          <cell r="O135" t="str">
            <v>2G 3G</v>
          </cell>
          <cell r="P135" t="str">
            <v>P4</v>
          </cell>
          <cell r="Q135" t="str">
            <v>BTS</v>
          </cell>
          <cell r="R135" t="str">
            <v>BTS</v>
          </cell>
          <cell r="S135" t="str">
            <v>On Air</v>
          </cell>
          <cell r="T135" t="str">
            <v>Grid-Gen</v>
          </cell>
          <cell r="U135" t="str">
            <v>Green Field</v>
          </cell>
          <cell r="V135">
            <v>40</v>
          </cell>
          <cell r="W135" t="str">
            <v>Indoor </v>
          </cell>
          <cell r="X135" t="str">
            <v>Panji Njovu</v>
          </cell>
          <cell r="Y135" t="str">
            <v>SBC</v>
          </cell>
          <cell r="Z135" t="str">
            <v>SBC</v>
          </cell>
          <cell r="AA135" t="str">
            <v>MTN</v>
          </cell>
          <cell r="AB135" t="str">
            <v>Mwenya Banda</v>
          </cell>
          <cell r="AC135" t="str">
            <v>CCS</v>
          </cell>
          <cell r="AD135" t="str">
            <v>CCS</v>
          </cell>
          <cell r="AE135" t="str">
            <v>Gen Logic</v>
          </cell>
          <cell r="AF135" t="str">
            <v>Gen Logic</v>
          </cell>
          <cell r="AG135">
            <v>20</v>
          </cell>
          <cell r="AH135" t="str">
            <v>perkins</v>
          </cell>
          <cell r="AI135">
            <v>0</v>
          </cell>
          <cell r="AJ135" t="str">
            <v>Mecc Alte</v>
          </cell>
          <cell r="AK135">
            <v>0</v>
          </cell>
          <cell r="AL135">
            <v>600</v>
          </cell>
          <cell r="AM135" t="str">
            <v>Power cube</v>
          </cell>
          <cell r="AN135" t="str">
            <v>ICC330-H1-C10</v>
          </cell>
          <cell r="AO135">
            <v>750</v>
          </cell>
          <cell r="AP135" t="str">
            <v>Lithium</v>
          </cell>
          <cell r="AQ135">
            <v>400</v>
          </cell>
          <cell r="AR135">
            <v>48</v>
          </cell>
          <cell r="AS135">
            <v>100</v>
          </cell>
          <cell r="AT135">
            <v>4</v>
          </cell>
          <cell r="AU135" t="str">
            <v>LG </v>
          </cell>
          <cell r="AV135" t="str">
            <v>LG </v>
          </cell>
          <cell r="AW135">
            <v>18000</v>
          </cell>
          <cell r="AX135">
            <v>18000</v>
          </cell>
          <cell r="AY135">
            <v>2</v>
          </cell>
          <cell r="AZ135">
            <v>55</v>
          </cell>
          <cell r="BA135">
            <v>0</v>
          </cell>
          <cell r="BB135">
            <v>2</v>
          </cell>
          <cell r="BC135" t="str">
            <v>MTNAirtel</v>
          </cell>
          <cell r="BD135" t="str">
            <v>T3039</v>
          </cell>
          <cell r="BE135" t="str">
            <v>ZM6584</v>
          </cell>
          <cell r="BF135">
            <v>0</v>
          </cell>
        </row>
        <row r="136">
          <cell r="C136" t="str">
            <v>IHS_CBT_140M</v>
          </cell>
          <cell r="D136" t="str">
            <v>Mufulira</v>
          </cell>
          <cell r="E136">
            <v>28.24962</v>
          </cell>
          <cell r="F136">
            <v>-12.55033</v>
          </cell>
          <cell r="G136" t="str">
            <v>Copperbelt </v>
          </cell>
          <cell r="H136">
            <v>4.5</v>
          </cell>
          <cell r="I136" t="str">
            <v>COPPERBELT</v>
          </cell>
          <cell r="J136" t="str">
            <v>MUFULIRA</v>
          </cell>
          <cell r="K136" t="str">
            <v>Yes</v>
          </cell>
          <cell r="L136" t="str">
            <v>Yes</v>
          </cell>
          <cell r="M136" t="str">
            <v>No</v>
          </cell>
          <cell r="N136" t="str">
            <v>Urban</v>
          </cell>
          <cell r="O136" t="str">
            <v>2G 3G 4G</v>
          </cell>
          <cell r="P136" t="str">
            <v>P2</v>
          </cell>
          <cell r="Q136" t="str">
            <v>HUB</v>
          </cell>
          <cell r="R136" t="str">
            <v>BB</v>
          </cell>
          <cell r="S136" t="str">
            <v>On Air</v>
          </cell>
          <cell r="T136" t="str">
            <v>Grid-Gen</v>
          </cell>
          <cell r="U136" t="str">
            <v>Green Field</v>
          </cell>
          <cell r="V136">
            <v>70</v>
          </cell>
          <cell r="W136" t="str">
            <v>Indoor </v>
          </cell>
          <cell r="X136" t="str">
            <v>Panji Njovu</v>
          </cell>
          <cell r="Y136" t="str">
            <v>SBC</v>
          </cell>
          <cell r="Z136" t="str">
            <v>SBC</v>
          </cell>
          <cell r="AA136" t="str">
            <v>MTN</v>
          </cell>
          <cell r="AB136" t="str">
            <v>Mwenya Banda</v>
          </cell>
          <cell r="AC136" t="str">
            <v>CCS</v>
          </cell>
          <cell r="AD136" t="str">
            <v>CCS</v>
          </cell>
          <cell r="AE136" t="str">
            <v>Himoinsa</v>
          </cell>
          <cell r="AF136" t="str">
            <v>Himoinsa</v>
          </cell>
          <cell r="AG136">
            <v>30</v>
          </cell>
          <cell r="AH136" t="str">
            <v>HIMOISA</v>
          </cell>
          <cell r="AI136" t="str">
            <v>4TNV</v>
          </cell>
          <cell r="AJ136" t="str">
            <v>HIMOINSA</v>
          </cell>
          <cell r="AK136" t="str">
            <v>SK 160 LB</v>
          </cell>
          <cell r="AL136">
            <v>1000</v>
          </cell>
          <cell r="AM136" t="str">
            <v>Power cube</v>
          </cell>
          <cell r="AN136" t="str">
            <v>ICC330-H1-C1</v>
          </cell>
          <cell r="AO136">
            <v>400</v>
          </cell>
          <cell r="AP136" t="str">
            <v>Lithium</v>
          </cell>
          <cell r="AQ136">
            <v>500</v>
          </cell>
          <cell r="AR136">
            <v>48</v>
          </cell>
          <cell r="AS136">
            <v>100</v>
          </cell>
          <cell r="AT136">
            <v>5</v>
          </cell>
          <cell r="AU136" t="str">
            <v>LG</v>
          </cell>
          <cell r="AV136" t="str">
            <v>LG</v>
          </cell>
          <cell r="AW136">
            <v>18000</v>
          </cell>
          <cell r="AX136">
            <v>18000</v>
          </cell>
          <cell r="AY136">
            <v>2</v>
          </cell>
          <cell r="AZ136">
            <v>165</v>
          </cell>
          <cell r="BA136">
            <v>0</v>
          </cell>
          <cell r="BB136">
            <v>2</v>
          </cell>
          <cell r="BC136" t="str">
            <v>MTNLiquid Telecom</v>
          </cell>
          <cell r="BD136" t="str">
            <v>T3019</v>
          </cell>
          <cell r="BE136">
            <v>0</v>
          </cell>
          <cell r="BF136">
            <v>0</v>
          </cell>
        </row>
        <row r="137">
          <cell r="C137" t="str">
            <v>IHS_CBT_141M</v>
          </cell>
          <cell r="D137" t="str">
            <v>Kamuchanga North</v>
          </cell>
          <cell r="E137">
            <v>28.22807</v>
          </cell>
          <cell r="F137">
            <v>-12.56693</v>
          </cell>
          <cell r="G137" t="str">
            <v>Copperbelt </v>
          </cell>
          <cell r="H137">
            <v>1.8</v>
          </cell>
          <cell r="I137" t="str">
            <v>COPPERBELT</v>
          </cell>
          <cell r="J137" t="str">
            <v>MUFULIRA</v>
          </cell>
          <cell r="K137" t="str">
            <v>No</v>
          </cell>
          <cell r="L137" t="str">
            <v>Yes</v>
          </cell>
          <cell r="M137" t="str">
            <v>No</v>
          </cell>
          <cell r="N137" t="str">
            <v>Suburban</v>
          </cell>
          <cell r="O137" t="str">
            <v>2G 3G</v>
          </cell>
          <cell r="P137" t="str">
            <v>P4</v>
          </cell>
          <cell r="Q137" t="str">
            <v>BTS</v>
          </cell>
          <cell r="R137" t="str">
            <v>BTS</v>
          </cell>
          <cell r="S137" t="str">
            <v>On Air</v>
          </cell>
          <cell r="T137" t="str">
            <v>Grid-Gen</v>
          </cell>
          <cell r="U137" t="str">
            <v>Green Field</v>
          </cell>
          <cell r="V137">
            <v>36</v>
          </cell>
          <cell r="W137" t="str">
            <v>Outdoor</v>
          </cell>
          <cell r="X137" t="str">
            <v>Panji Njovu</v>
          </cell>
          <cell r="Y137" t="str">
            <v>SBC</v>
          </cell>
          <cell r="Z137" t="str">
            <v>SBC</v>
          </cell>
          <cell r="AA137" t="str">
            <v>MTN</v>
          </cell>
          <cell r="AB137" t="str">
            <v>Mwenya Banda</v>
          </cell>
          <cell r="AC137" t="str">
            <v>CCS</v>
          </cell>
          <cell r="AD137" t="str">
            <v>CCS</v>
          </cell>
          <cell r="AE137" t="str">
            <v>Gen Logic</v>
          </cell>
          <cell r="AF137" t="str">
            <v>Gen Logic</v>
          </cell>
          <cell r="AG137">
            <v>15</v>
          </cell>
          <cell r="AH137" t="str">
            <v>perkins</v>
          </cell>
          <cell r="AI137">
            <v>0</v>
          </cell>
          <cell r="AJ137" t="str">
            <v>Leroy Sommer</v>
          </cell>
          <cell r="AK137">
            <v>0</v>
          </cell>
          <cell r="AL137">
            <v>600</v>
          </cell>
          <cell r="AM137" t="str">
            <v>Delta</v>
          </cell>
          <cell r="AN137" t="str">
            <v>DPS 2400B-48-5</v>
          </cell>
          <cell r="AO137">
            <v>250</v>
          </cell>
          <cell r="AP137" t="str">
            <v>NARADA</v>
          </cell>
          <cell r="AQ137">
            <v>600</v>
          </cell>
          <cell r="AR137">
            <v>2</v>
          </cell>
          <cell r="AS137">
            <v>600</v>
          </cell>
          <cell r="AT137">
            <v>24</v>
          </cell>
          <cell r="AU137" t="str">
            <v>N/A</v>
          </cell>
          <cell r="AV137" t="str">
            <v>N/A</v>
          </cell>
          <cell r="AW137" t="str">
            <v>N/A</v>
          </cell>
          <cell r="AX137" t="str">
            <v>n/a</v>
          </cell>
          <cell r="AY137" t="str">
            <v>N/A</v>
          </cell>
          <cell r="AZ137">
            <v>50</v>
          </cell>
          <cell r="BA137">
            <v>0</v>
          </cell>
          <cell r="BB137">
            <v>1</v>
          </cell>
          <cell r="BC137" t="str">
            <v>MTN</v>
          </cell>
          <cell r="BD137" t="str">
            <v>T3357</v>
          </cell>
          <cell r="BE137">
            <v>0</v>
          </cell>
          <cell r="BF137">
            <v>0</v>
          </cell>
        </row>
        <row r="138">
          <cell r="C138" t="str">
            <v>IHS_CBT_142M</v>
          </cell>
          <cell r="D138" t="str">
            <v>Sabina</v>
          </cell>
          <cell r="E138">
            <v>28.11818333</v>
          </cell>
          <cell r="F138">
            <v>-12.71198333</v>
          </cell>
          <cell r="G138" t="str">
            <v>Copperbelt </v>
          </cell>
          <cell r="H138">
            <v>2</v>
          </cell>
          <cell r="I138" t="str">
            <v>COPPERBELT</v>
          </cell>
          <cell r="J138" t="str">
            <v>KITWE</v>
          </cell>
          <cell r="K138" t="str">
            <v>No</v>
          </cell>
          <cell r="L138" t="str">
            <v>Yes</v>
          </cell>
          <cell r="M138" t="str">
            <v>No</v>
          </cell>
          <cell r="N138" t="str">
            <v>Rural</v>
          </cell>
          <cell r="O138" t="str">
            <v>2G 3G</v>
          </cell>
          <cell r="P138" t="str">
            <v>P4</v>
          </cell>
          <cell r="Q138" t="str">
            <v>BTS</v>
          </cell>
          <cell r="R138" t="str">
            <v>BTS</v>
          </cell>
          <cell r="S138" t="str">
            <v>On Air</v>
          </cell>
          <cell r="T138" t="str">
            <v>Grid-Gen</v>
          </cell>
          <cell r="U138" t="str">
            <v>Green Field</v>
          </cell>
          <cell r="V138">
            <v>60</v>
          </cell>
          <cell r="W138" t="str">
            <v>Indoor </v>
          </cell>
          <cell r="X138" t="str">
            <v>Panji Njovu</v>
          </cell>
          <cell r="Y138" t="str">
            <v>SBC</v>
          </cell>
          <cell r="Z138" t="str">
            <v>SBC</v>
          </cell>
          <cell r="AA138" t="str">
            <v>MTN</v>
          </cell>
          <cell r="AB138" t="str">
            <v>Mwenya Banda</v>
          </cell>
          <cell r="AC138" t="str">
            <v>CCS</v>
          </cell>
          <cell r="AD138" t="str">
            <v>CCS</v>
          </cell>
          <cell r="AE138" t="str">
            <v>Yanmar</v>
          </cell>
          <cell r="AF138" t="str">
            <v>Yanmar</v>
          </cell>
          <cell r="AG138">
            <v>16</v>
          </cell>
          <cell r="AH138" t="str">
            <v>Yanmar</v>
          </cell>
          <cell r="AI138" t="str">
            <v>4TNE</v>
          </cell>
          <cell r="AJ138" t="str">
            <v>Mecc Alte</v>
          </cell>
          <cell r="AK138">
            <v>0</v>
          </cell>
          <cell r="AL138">
            <v>600</v>
          </cell>
          <cell r="AM138" t="str">
            <v>Delta</v>
          </cell>
          <cell r="AN138" t="str">
            <v>DPS 2400B-48-5</v>
          </cell>
          <cell r="AO138">
            <v>250</v>
          </cell>
          <cell r="AP138" t="str">
            <v>Wolong</v>
          </cell>
          <cell r="AQ138">
            <v>600</v>
          </cell>
          <cell r="AR138">
            <v>2</v>
          </cell>
          <cell r="AS138">
            <v>600</v>
          </cell>
          <cell r="AT138">
            <v>24</v>
          </cell>
          <cell r="AU138" t="str">
            <v>LG</v>
          </cell>
          <cell r="AV138" t="str">
            <v>LG</v>
          </cell>
          <cell r="AW138">
            <v>18000</v>
          </cell>
          <cell r="AX138">
            <v>18000</v>
          </cell>
          <cell r="AY138">
            <v>2</v>
          </cell>
          <cell r="AZ138">
            <v>48.6</v>
          </cell>
          <cell r="BA138">
            <v>0</v>
          </cell>
          <cell r="BB138">
            <v>1</v>
          </cell>
          <cell r="BC138" t="str">
            <v>MTN</v>
          </cell>
          <cell r="BD138" t="str">
            <v>T3051</v>
          </cell>
          <cell r="BE138">
            <v>0</v>
          </cell>
          <cell r="BF138">
            <v>0</v>
          </cell>
        </row>
        <row r="139">
          <cell r="C139" t="str">
            <v>IHS_CBT_143M</v>
          </cell>
          <cell r="D139" t="str">
            <v>Kantashi</v>
          </cell>
          <cell r="E139">
            <v>28.23665</v>
          </cell>
          <cell r="F139">
            <v>-12.55413</v>
          </cell>
          <cell r="G139" t="str">
            <v>Copperbelt </v>
          </cell>
          <cell r="H139">
            <v>2</v>
          </cell>
          <cell r="I139" t="str">
            <v>COPPERBELT</v>
          </cell>
          <cell r="J139" t="str">
            <v>MUFULIRA</v>
          </cell>
          <cell r="K139" t="str">
            <v>No</v>
          </cell>
          <cell r="L139" t="str">
            <v>No</v>
          </cell>
          <cell r="M139" t="str">
            <v>No</v>
          </cell>
          <cell r="N139" t="str">
            <v>Suburban</v>
          </cell>
          <cell r="O139" t="str">
            <v>2G 3G 4G</v>
          </cell>
          <cell r="P139" t="str">
            <v>P3</v>
          </cell>
          <cell r="Q139" t="str">
            <v>BTS</v>
          </cell>
          <cell r="R139" t="str">
            <v>BTS</v>
          </cell>
          <cell r="S139" t="str">
            <v>On Air</v>
          </cell>
          <cell r="T139" t="str">
            <v>Grid-Gen</v>
          </cell>
          <cell r="U139" t="str">
            <v>Green Field</v>
          </cell>
          <cell r="V139">
            <v>36</v>
          </cell>
          <cell r="W139" t="str">
            <v>Indoor </v>
          </cell>
          <cell r="X139" t="str">
            <v>Panji Njovu</v>
          </cell>
          <cell r="Y139" t="str">
            <v>SBC</v>
          </cell>
          <cell r="Z139" t="str">
            <v>SBC</v>
          </cell>
          <cell r="AA139" t="str">
            <v>MTN</v>
          </cell>
          <cell r="AB139" t="str">
            <v>Mwenya Banda</v>
          </cell>
          <cell r="AC139" t="str">
            <v>CCS</v>
          </cell>
          <cell r="AD139" t="str">
            <v>CCS</v>
          </cell>
          <cell r="AE139" t="str">
            <v>Gen Logic</v>
          </cell>
          <cell r="AF139" t="str">
            <v>Gen Logic</v>
          </cell>
          <cell r="AG139">
            <v>16</v>
          </cell>
          <cell r="AH139" t="str">
            <v>Yanmar</v>
          </cell>
          <cell r="AI139">
            <v>0</v>
          </cell>
          <cell r="AJ139" t="str">
            <v>Leroy Sommer</v>
          </cell>
          <cell r="AK139">
            <v>0</v>
          </cell>
          <cell r="AL139">
            <v>600</v>
          </cell>
          <cell r="AM139" t="str">
            <v>Delta</v>
          </cell>
          <cell r="AN139" t="str">
            <v>DPS 2400B-48-5</v>
          </cell>
          <cell r="AO139">
            <v>250</v>
          </cell>
          <cell r="AP139" t="str">
            <v>coslight</v>
          </cell>
          <cell r="AQ139">
            <v>600</v>
          </cell>
          <cell r="AR139">
            <v>2</v>
          </cell>
          <cell r="AS139">
            <v>600</v>
          </cell>
          <cell r="AT139">
            <v>24</v>
          </cell>
          <cell r="AU139" t="str">
            <v>LG </v>
          </cell>
          <cell r="AV139" t="str">
            <v>LG </v>
          </cell>
          <cell r="AW139">
            <v>18000</v>
          </cell>
          <cell r="AX139">
            <v>18000</v>
          </cell>
          <cell r="AY139">
            <v>2</v>
          </cell>
          <cell r="AZ139">
            <v>56.4</v>
          </cell>
          <cell r="BA139">
            <v>0</v>
          </cell>
          <cell r="BB139">
            <v>1</v>
          </cell>
          <cell r="BC139" t="str">
            <v>MTN</v>
          </cell>
          <cell r="BD139" t="str">
            <v>T3190</v>
          </cell>
          <cell r="BE139">
            <v>0</v>
          </cell>
          <cell r="BF139">
            <v>0</v>
          </cell>
        </row>
        <row r="140">
          <cell r="C140" t="str">
            <v>IHS_CBT_144M</v>
          </cell>
          <cell r="D140" t="str">
            <v>Mopani</v>
          </cell>
          <cell r="E140">
            <v>28.2484</v>
          </cell>
          <cell r="F140">
            <v>-12.5416</v>
          </cell>
          <cell r="G140" t="str">
            <v>Copperbelt </v>
          </cell>
          <cell r="H140">
            <v>2</v>
          </cell>
          <cell r="I140" t="str">
            <v>COPPERBELT</v>
          </cell>
          <cell r="J140" t="str">
            <v>MUFULIRA</v>
          </cell>
          <cell r="K140" t="str">
            <v>No</v>
          </cell>
          <cell r="L140" t="str">
            <v>No</v>
          </cell>
          <cell r="M140" t="str">
            <v>No</v>
          </cell>
          <cell r="N140" t="str">
            <v>Suburban</v>
          </cell>
          <cell r="O140" t="str">
            <v>2G 3G 4G</v>
          </cell>
          <cell r="P140" t="str">
            <v>P3</v>
          </cell>
          <cell r="Q140" t="str">
            <v>BTS</v>
          </cell>
          <cell r="R140" t="str">
            <v>BTS</v>
          </cell>
          <cell r="S140" t="str">
            <v>On Air</v>
          </cell>
          <cell r="T140" t="str">
            <v>Grid-Gen</v>
          </cell>
          <cell r="U140" t="str">
            <v>Green Field</v>
          </cell>
          <cell r="V140">
            <v>42</v>
          </cell>
          <cell r="W140" t="str">
            <v>Indoor </v>
          </cell>
          <cell r="X140" t="str">
            <v>Panji Njovu</v>
          </cell>
          <cell r="Y140" t="str">
            <v>SBC</v>
          </cell>
          <cell r="Z140" t="str">
            <v>SBC</v>
          </cell>
          <cell r="AA140" t="str">
            <v>MTN</v>
          </cell>
          <cell r="AB140" t="str">
            <v>Mwenya Banda</v>
          </cell>
          <cell r="AC140" t="str">
            <v>CCS</v>
          </cell>
          <cell r="AD140" t="str">
            <v>CCS</v>
          </cell>
          <cell r="AE140" t="str">
            <v>Yanmar</v>
          </cell>
          <cell r="AF140" t="str">
            <v>Yanmar</v>
          </cell>
          <cell r="AG140">
            <v>16</v>
          </cell>
          <cell r="AH140" t="str">
            <v>Yanmar</v>
          </cell>
          <cell r="AI140" t="str">
            <v>4TNE</v>
          </cell>
          <cell r="AJ140" t="str">
            <v>Mecc Alte</v>
          </cell>
          <cell r="AK140">
            <v>0</v>
          </cell>
          <cell r="AL140">
            <v>600</v>
          </cell>
          <cell r="AM140" t="str">
            <v>Delta</v>
          </cell>
          <cell r="AN140" t="str">
            <v>DPS 2400B-48-5</v>
          </cell>
          <cell r="AO140">
            <v>250</v>
          </cell>
          <cell r="AP140" t="str">
            <v>NARADA</v>
          </cell>
          <cell r="AQ140">
            <v>600</v>
          </cell>
          <cell r="AR140">
            <v>2</v>
          </cell>
          <cell r="AS140">
            <v>600</v>
          </cell>
          <cell r="AT140">
            <v>24</v>
          </cell>
          <cell r="AU140" t="str">
            <v>LG</v>
          </cell>
          <cell r="AV140" t="str">
            <v>LG</v>
          </cell>
          <cell r="AW140">
            <v>18000</v>
          </cell>
          <cell r="AX140">
            <v>18000</v>
          </cell>
          <cell r="AY140">
            <v>2</v>
          </cell>
          <cell r="AZ140">
            <v>56.7</v>
          </cell>
          <cell r="BA140">
            <v>0</v>
          </cell>
          <cell r="BB140">
            <v>1</v>
          </cell>
          <cell r="BC140" t="str">
            <v>MTN</v>
          </cell>
          <cell r="BD140" t="str">
            <v>T3225</v>
          </cell>
          <cell r="BE140">
            <v>0</v>
          </cell>
          <cell r="BF140">
            <v>0</v>
          </cell>
        </row>
        <row r="141">
          <cell r="C141" t="str">
            <v>IHS_CBT_145M</v>
          </cell>
          <cell r="D141" t="str">
            <v>Minambe</v>
          </cell>
          <cell r="E141">
            <v>28.28749</v>
          </cell>
          <cell r="F141">
            <v>-12.50641</v>
          </cell>
          <cell r="G141" t="str">
            <v>Copperbelt </v>
          </cell>
          <cell r="H141">
            <v>2</v>
          </cell>
          <cell r="I141" t="str">
            <v>COPPERBELT</v>
          </cell>
          <cell r="J141" t="str">
            <v>MUFULIRA</v>
          </cell>
          <cell r="K141" t="str">
            <v>No</v>
          </cell>
          <cell r="L141" t="str">
            <v>No</v>
          </cell>
          <cell r="M141" t="str">
            <v>No</v>
          </cell>
          <cell r="N141" t="str">
            <v>Suburban</v>
          </cell>
          <cell r="O141" t="str">
            <v>2G 3G</v>
          </cell>
          <cell r="P141" t="str">
            <v>P4</v>
          </cell>
          <cell r="Q141" t="str">
            <v>BTS</v>
          </cell>
          <cell r="R141" t="str">
            <v>BTS</v>
          </cell>
          <cell r="S141" t="str">
            <v>On Air</v>
          </cell>
          <cell r="T141" t="str">
            <v>Grid-Gen</v>
          </cell>
          <cell r="U141" t="str">
            <v>Green Field</v>
          </cell>
          <cell r="V141">
            <v>42</v>
          </cell>
          <cell r="W141" t="str">
            <v>Indoor </v>
          </cell>
          <cell r="X141" t="str">
            <v>Panji Njovu</v>
          </cell>
          <cell r="Y141" t="str">
            <v>SBC</v>
          </cell>
          <cell r="Z141" t="str">
            <v>SBC</v>
          </cell>
          <cell r="AA141" t="str">
            <v>MTN</v>
          </cell>
          <cell r="AB141" t="str">
            <v>Mwenya Banda</v>
          </cell>
          <cell r="AC141" t="str">
            <v>CCS</v>
          </cell>
          <cell r="AD141" t="str">
            <v>CCS</v>
          </cell>
          <cell r="AE141" t="str">
            <v>Gen Logic</v>
          </cell>
          <cell r="AF141" t="str">
            <v>Gen Logic</v>
          </cell>
          <cell r="AG141">
            <v>16</v>
          </cell>
          <cell r="AH141" t="str">
            <v>Yanmar</v>
          </cell>
          <cell r="AI141">
            <v>0</v>
          </cell>
          <cell r="AJ141" t="str">
            <v>Leroy Sommer</v>
          </cell>
          <cell r="AK141">
            <v>0</v>
          </cell>
          <cell r="AL141">
            <v>600</v>
          </cell>
          <cell r="AM141" t="str">
            <v>Delta</v>
          </cell>
          <cell r="AN141" t="str">
            <v>DPS 2400B-48-5</v>
          </cell>
          <cell r="AO141">
            <v>250</v>
          </cell>
          <cell r="AP141" t="str">
            <v>Amaron</v>
          </cell>
          <cell r="AQ141">
            <v>600</v>
          </cell>
          <cell r="AR141">
            <v>2</v>
          </cell>
          <cell r="AS141">
            <v>600</v>
          </cell>
          <cell r="AT141">
            <v>24</v>
          </cell>
          <cell r="AU141" t="str">
            <v>LG </v>
          </cell>
          <cell r="AV141" t="str">
            <v>LG </v>
          </cell>
          <cell r="AW141">
            <v>18000</v>
          </cell>
          <cell r="AX141">
            <v>18000</v>
          </cell>
          <cell r="AY141">
            <v>2</v>
          </cell>
          <cell r="AZ141">
            <v>54.6</v>
          </cell>
          <cell r="BA141">
            <v>0</v>
          </cell>
          <cell r="BB141">
            <v>2</v>
          </cell>
          <cell r="BC141" t="str">
            <v>MTNAirtel</v>
          </cell>
          <cell r="BD141" t="str">
            <v>T3194</v>
          </cell>
          <cell r="BE141" t="str">
            <v>ZM6152</v>
          </cell>
          <cell r="BF141">
            <v>0</v>
          </cell>
        </row>
        <row r="142">
          <cell r="C142" t="str">
            <v>IHS_CBT_146M</v>
          </cell>
          <cell r="D142" t="str">
            <v>Miku Mining</v>
          </cell>
          <cell r="E142">
            <v>28.0529</v>
          </cell>
          <cell r="F142">
            <v>-13.07187</v>
          </cell>
          <cell r="G142" t="str">
            <v>Copperbelt </v>
          </cell>
          <cell r="H142">
            <v>2.5</v>
          </cell>
          <cell r="I142" t="str">
            <v>COPPERBELT</v>
          </cell>
          <cell r="J142" t="str">
            <v>LUFWANYAMA</v>
          </cell>
          <cell r="K142" t="str">
            <v>No</v>
          </cell>
          <cell r="L142" t="str">
            <v>No</v>
          </cell>
          <cell r="M142" t="str">
            <v>No</v>
          </cell>
          <cell r="N142" t="str">
            <v>Rural</v>
          </cell>
          <cell r="O142" t="str">
            <v>2G 3G</v>
          </cell>
          <cell r="P142" t="str">
            <v>P4</v>
          </cell>
          <cell r="Q142" t="str">
            <v>BTS</v>
          </cell>
          <cell r="R142" t="str">
            <v>BTS</v>
          </cell>
          <cell r="S142" t="str">
            <v>On Air</v>
          </cell>
          <cell r="T142" t="str">
            <v>Grid-Gen</v>
          </cell>
          <cell r="U142" t="str">
            <v>Green Field</v>
          </cell>
          <cell r="V142">
            <v>36</v>
          </cell>
          <cell r="W142" t="str">
            <v>Outdoor</v>
          </cell>
          <cell r="X142" t="str">
            <v>Chrispin Lindundu</v>
          </cell>
          <cell r="Y142" t="str">
            <v>SBC</v>
          </cell>
          <cell r="Z142" t="str">
            <v>SBC</v>
          </cell>
          <cell r="AA142" t="str">
            <v>MTN</v>
          </cell>
          <cell r="AB142" t="str">
            <v>Mwenya Banda</v>
          </cell>
          <cell r="AC142" t="str">
            <v>GNM</v>
          </cell>
          <cell r="AD142" t="str">
            <v>GNM</v>
          </cell>
          <cell r="AE142" t="str">
            <v>Gen Logic </v>
          </cell>
          <cell r="AF142" t="str">
            <v>Gen Logic </v>
          </cell>
          <cell r="AG142">
            <v>20</v>
          </cell>
          <cell r="AH142" t="str">
            <v>perkins</v>
          </cell>
          <cell r="AI142">
            <v>0</v>
          </cell>
          <cell r="AJ142" t="str">
            <v>Leroy Sommer</v>
          </cell>
          <cell r="AK142">
            <v>0</v>
          </cell>
          <cell r="AL142">
            <v>1000</v>
          </cell>
          <cell r="AM142" t="str">
            <v>Delta</v>
          </cell>
          <cell r="AN142" t="str">
            <v>DPS 2400B-48-5</v>
          </cell>
          <cell r="AO142">
            <v>250</v>
          </cell>
          <cell r="AP142" t="str">
            <v>Wolong</v>
          </cell>
          <cell r="AQ142">
            <v>600</v>
          </cell>
          <cell r="AR142">
            <v>2</v>
          </cell>
          <cell r="AS142">
            <v>600</v>
          </cell>
          <cell r="AT142">
            <v>24</v>
          </cell>
          <cell r="AU142" t="str">
            <v>N/A</v>
          </cell>
          <cell r="AV142" t="str">
            <v>N/A</v>
          </cell>
          <cell r="AW142" t="str">
            <v>N/A</v>
          </cell>
          <cell r="AX142" t="str">
            <v>n/a</v>
          </cell>
          <cell r="AY142" t="str">
            <v>N/A</v>
          </cell>
          <cell r="AZ142">
            <v>44</v>
          </cell>
          <cell r="BA142">
            <v>0</v>
          </cell>
          <cell r="BB142">
            <v>1</v>
          </cell>
          <cell r="BC142" t="str">
            <v>MTN</v>
          </cell>
          <cell r="BD142" t="str">
            <v>T3383</v>
          </cell>
          <cell r="BE142">
            <v>0</v>
          </cell>
          <cell r="BF142">
            <v>0</v>
          </cell>
        </row>
        <row r="143">
          <cell r="C143" t="str">
            <v>IHS_CBT_147M</v>
          </cell>
          <cell r="D143" t="str">
            <v>Murundu</v>
          </cell>
          <cell r="E143">
            <v>28.31319</v>
          </cell>
          <cell r="F143">
            <v>-12.4847</v>
          </cell>
          <cell r="G143" t="str">
            <v>Copperbelt </v>
          </cell>
          <cell r="H143">
            <v>1.8</v>
          </cell>
          <cell r="I143" t="str">
            <v>COPPERBELT</v>
          </cell>
          <cell r="J143" t="str">
            <v>MUFULIRA</v>
          </cell>
          <cell r="K143" t="str">
            <v>No</v>
          </cell>
          <cell r="L143" t="str">
            <v>No</v>
          </cell>
          <cell r="M143" t="str">
            <v>No</v>
          </cell>
          <cell r="N143" t="str">
            <v>Suburban</v>
          </cell>
          <cell r="O143" t="str">
            <v>2G</v>
          </cell>
          <cell r="P143" t="str">
            <v>P4</v>
          </cell>
          <cell r="Q143" t="str">
            <v>BTS</v>
          </cell>
          <cell r="R143" t="str">
            <v>BTS</v>
          </cell>
          <cell r="S143" t="str">
            <v>On Air</v>
          </cell>
          <cell r="T143" t="str">
            <v>Grid-Gen</v>
          </cell>
          <cell r="U143" t="str">
            <v>Green Field</v>
          </cell>
          <cell r="V143">
            <v>36</v>
          </cell>
          <cell r="W143" t="str">
            <v>Outdoor</v>
          </cell>
          <cell r="X143" t="str">
            <v>Panji Njovu</v>
          </cell>
          <cell r="Y143" t="str">
            <v>SBC</v>
          </cell>
          <cell r="Z143" t="str">
            <v>SBC</v>
          </cell>
          <cell r="AA143" t="str">
            <v>MTN</v>
          </cell>
          <cell r="AB143" t="str">
            <v>Mwenya Banda</v>
          </cell>
          <cell r="AC143" t="str">
            <v>CCS</v>
          </cell>
          <cell r="AD143" t="str">
            <v>CCS</v>
          </cell>
          <cell r="AE143" t="str">
            <v>Gen Logic</v>
          </cell>
          <cell r="AF143" t="str">
            <v>Gen Logic</v>
          </cell>
          <cell r="AG143">
            <v>15</v>
          </cell>
          <cell r="AH143" t="str">
            <v>perkins</v>
          </cell>
          <cell r="AI143">
            <v>0</v>
          </cell>
          <cell r="AJ143" t="str">
            <v>Leroy Sommer</v>
          </cell>
          <cell r="AK143">
            <v>0</v>
          </cell>
          <cell r="AL143">
            <v>600</v>
          </cell>
          <cell r="AM143" t="str">
            <v>Delta</v>
          </cell>
          <cell r="AN143" t="str">
            <v>DPS 2400B-48-5</v>
          </cell>
          <cell r="AO143">
            <v>250</v>
          </cell>
          <cell r="AP143" t="str">
            <v>C&amp;D True </v>
          </cell>
          <cell r="AQ143">
            <v>1056</v>
          </cell>
          <cell r="AR143">
            <v>12</v>
          </cell>
          <cell r="AS143">
            <v>176</v>
          </cell>
          <cell r="AT143">
            <v>24</v>
          </cell>
          <cell r="AU143" t="str">
            <v>N/A</v>
          </cell>
          <cell r="AV143" t="str">
            <v>N/A</v>
          </cell>
          <cell r="AW143" t="str">
            <v>N/A</v>
          </cell>
          <cell r="AX143" t="str">
            <v>n/a</v>
          </cell>
          <cell r="AY143" t="str">
            <v>N/A</v>
          </cell>
          <cell r="AZ143">
            <v>60.2</v>
          </cell>
          <cell r="BA143">
            <v>0</v>
          </cell>
          <cell r="BB143">
            <v>2</v>
          </cell>
          <cell r="BC143" t="str">
            <v>MTNAirtel</v>
          </cell>
          <cell r="BD143" t="str">
            <v>T3356</v>
          </cell>
          <cell r="BE143" t="str">
            <v>ZM6871</v>
          </cell>
          <cell r="BF143">
            <v>0</v>
          </cell>
        </row>
        <row r="144">
          <cell r="C144" t="str">
            <v>IHS_CBT_148M</v>
          </cell>
          <cell r="D144" t="str">
            <v>Kaloko Trust</v>
          </cell>
          <cell r="E144">
            <v>28.52516</v>
          </cell>
          <cell r="F144">
            <v>-13.55215</v>
          </cell>
          <cell r="G144" t="str">
            <v>Copperbelt </v>
          </cell>
          <cell r="H144">
            <v>2</v>
          </cell>
          <cell r="I144" t="str">
            <v>COPPERBELT</v>
          </cell>
          <cell r="J144" t="str">
            <v>MPONGWE</v>
          </cell>
          <cell r="K144" t="str">
            <v>No</v>
          </cell>
          <cell r="L144" t="str">
            <v>No</v>
          </cell>
          <cell r="M144" t="str">
            <v>No</v>
          </cell>
          <cell r="N144" t="str">
            <v>Rural</v>
          </cell>
          <cell r="O144" t="str">
            <v>2G 3G</v>
          </cell>
          <cell r="P144" t="str">
            <v>P4</v>
          </cell>
          <cell r="Q144" t="str">
            <v>BTS</v>
          </cell>
          <cell r="R144" t="str">
            <v>BTS</v>
          </cell>
          <cell r="S144" t="str">
            <v>On Air</v>
          </cell>
          <cell r="T144" t="str">
            <v>Grid-Gen</v>
          </cell>
          <cell r="U144" t="str">
            <v>Green Field</v>
          </cell>
          <cell r="V144">
            <v>56</v>
          </cell>
          <cell r="W144" t="str">
            <v>Outdoor</v>
          </cell>
          <cell r="X144" t="str">
            <v>Neddy Chiwasa</v>
          </cell>
          <cell r="Y144" t="str">
            <v>SBC</v>
          </cell>
          <cell r="Z144" t="str">
            <v>SBC</v>
          </cell>
          <cell r="AA144" t="str">
            <v>MTN</v>
          </cell>
          <cell r="AB144" t="str">
            <v>Mwenya Banda</v>
          </cell>
          <cell r="AC144" t="str">
            <v>GNM</v>
          </cell>
          <cell r="AD144" t="str">
            <v>GNM</v>
          </cell>
          <cell r="AE144" t="str">
            <v>Yanmar</v>
          </cell>
          <cell r="AF144" t="str">
            <v>Yanmar</v>
          </cell>
          <cell r="AG144">
            <v>16</v>
          </cell>
          <cell r="AH144" t="str">
            <v>Yanmar</v>
          </cell>
          <cell r="AI144" t="str">
            <v>4TNE</v>
          </cell>
          <cell r="AJ144" t="str">
            <v>Mecc Alte</v>
          </cell>
          <cell r="AK144">
            <v>0</v>
          </cell>
          <cell r="AL144">
            <v>600</v>
          </cell>
          <cell r="AM144" t="str">
            <v>Delta</v>
          </cell>
          <cell r="AN144" t="str">
            <v>DPS 2400B-48-5</v>
          </cell>
          <cell r="AO144">
            <v>250</v>
          </cell>
          <cell r="AP144" t="str">
            <v>Wolong</v>
          </cell>
          <cell r="AQ144">
            <v>600</v>
          </cell>
          <cell r="AR144">
            <v>2</v>
          </cell>
          <cell r="AS144">
            <v>600</v>
          </cell>
          <cell r="AT144">
            <v>24</v>
          </cell>
          <cell r="AU144" t="str">
            <v>N/A</v>
          </cell>
          <cell r="AV144" t="str">
            <v>N/A</v>
          </cell>
          <cell r="AW144" t="str">
            <v>N/A</v>
          </cell>
          <cell r="AX144" t="str">
            <v>n/a</v>
          </cell>
          <cell r="AY144" t="str">
            <v>N/A</v>
          </cell>
          <cell r="AZ144">
            <v>32</v>
          </cell>
          <cell r="BA144">
            <v>0</v>
          </cell>
          <cell r="BB144">
            <v>1</v>
          </cell>
          <cell r="BC144" t="str">
            <v>MTN</v>
          </cell>
          <cell r="BD144" t="str">
            <v>T3296</v>
          </cell>
          <cell r="BE144">
            <v>0</v>
          </cell>
          <cell r="BF144">
            <v>0</v>
          </cell>
        </row>
        <row r="145">
          <cell r="C145" t="str">
            <v>IHS_CBT_149M</v>
          </cell>
          <cell r="D145" t="str">
            <v>Shinde Stadium</v>
          </cell>
          <cell r="E145">
            <v>28.23246</v>
          </cell>
          <cell r="F145">
            <v>-12.54363</v>
          </cell>
          <cell r="G145" t="str">
            <v>Copperbelt </v>
          </cell>
          <cell r="H145">
            <v>2</v>
          </cell>
          <cell r="I145" t="str">
            <v>COPPERBELT</v>
          </cell>
          <cell r="J145" t="str">
            <v>MUFULIRA</v>
          </cell>
          <cell r="K145" t="str">
            <v>No</v>
          </cell>
          <cell r="L145" t="str">
            <v>No</v>
          </cell>
          <cell r="M145" t="str">
            <v>No</v>
          </cell>
          <cell r="N145" t="str">
            <v>Suburban</v>
          </cell>
          <cell r="O145" t="str">
            <v>2G 3G</v>
          </cell>
          <cell r="P145" t="str">
            <v>P3</v>
          </cell>
          <cell r="Q145" t="str">
            <v>BTS</v>
          </cell>
          <cell r="R145" t="str">
            <v>BTS</v>
          </cell>
          <cell r="S145" t="str">
            <v>On Air</v>
          </cell>
          <cell r="T145" t="str">
            <v>Grid-Gen</v>
          </cell>
          <cell r="U145" t="str">
            <v>Green Field</v>
          </cell>
          <cell r="V145">
            <v>36</v>
          </cell>
          <cell r="W145" t="str">
            <v>Indoor </v>
          </cell>
          <cell r="X145" t="str">
            <v>Panji Njovu</v>
          </cell>
          <cell r="Y145" t="str">
            <v>SBC</v>
          </cell>
          <cell r="Z145" t="str">
            <v>SBC</v>
          </cell>
          <cell r="AA145" t="str">
            <v>MTN</v>
          </cell>
          <cell r="AB145" t="str">
            <v>Mwenya Banda</v>
          </cell>
          <cell r="AC145" t="str">
            <v>CCS</v>
          </cell>
          <cell r="AD145" t="str">
            <v>CCS</v>
          </cell>
          <cell r="AE145" t="str">
            <v>Gen Logic</v>
          </cell>
          <cell r="AF145" t="str">
            <v>Gen Logic</v>
          </cell>
          <cell r="AG145">
            <v>16</v>
          </cell>
          <cell r="AH145" t="str">
            <v>Yanmar</v>
          </cell>
          <cell r="AI145">
            <v>0</v>
          </cell>
          <cell r="AJ145" t="str">
            <v>Leroy Sommer</v>
          </cell>
          <cell r="AK145">
            <v>0</v>
          </cell>
          <cell r="AL145">
            <v>600</v>
          </cell>
          <cell r="AM145" t="str">
            <v>Delta</v>
          </cell>
          <cell r="AN145" t="str">
            <v>DPS 2400B-48-5</v>
          </cell>
          <cell r="AO145">
            <v>250</v>
          </cell>
          <cell r="AP145" t="str">
            <v>coslight</v>
          </cell>
          <cell r="AQ145">
            <v>600</v>
          </cell>
          <cell r="AR145">
            <v>2</v>
          </cell>
          <cell r="AS145">
            <v>600</v>
          </cell>
          <cell r="AT145">
            <v>24</v>
          </cell>
          <cell r="AU145" t="str">
            <v>LG </v>
          </cell>
          <cell r="AV145" t="str">
            <v>LG </v>
          </cell>
          <cell r="AW145">
            <v>18000</v>
          </cell>
          <cell r="AX145">
            <v>18000</v>
          </cell>
          <cell r="AY145">
            <v>2</v>
          </cell>
          <cell r="AZ145">
            <v>53.5</v>
          </cell>
          <cell r="BA145">
            <v>0</v>
          </cell>
          <cell r="BB145">
            <v>1</v>
          </cell>
          <cell r="BC145" t="str">
            <v>MTN</v>
          </cell>
          <cell r="BD145" t="str">
            <v>T3243</v>
          </cell>
          <cell r="BE145">
            <v>0</v>
          </cell>
          <cell r="BF145">
            <v>0</v>
          </cell>
        </row>
        <row r="146">
          <cell r="C146" t="str">
            <v>IHS_CBT_150M</v>
          </cell>
          <cell r="D146" t="str">
            <v>Chambishi Economic Zone</v>
          </cell>
          <cell r="E146">
            <v>28.119208</v>
          </cell>
          <cell r="F146">
            <v>-12.678461</v>
          </cell>
          <cell r="G146" t="str">
            <v>Copperbelt </v>
          </cell>
          <cell r="H146">
            <v>2.5</v>
          </cell>
          <cell r="I146" t="str">
            <v>COPPERBELT</v>
          </cell>
          <cell r="J146" t="str">
            <v>KALULUSHI</v>
          </cell>
          <cell r="K146" t="str">
            <v>No</v>
          </cell>
          <cell r="L146" t="str">
            <v>Yes</v>
          </cell>
          <cell r="M146" t="str">
            <v>No</v>
          </cell>
          <cell r="N146" t="str">
            <v>Suburban</v>
          </cell>
          <cell r="O146" t="str">
            <v>2G 3G</v>
          </cell>
          <cell r="P146" t="str">
            <v>P4</v>
          </cell>
          <cell r="Q146" t="str">
            <v>BTS</v>
          </cell>
          <cell r="R146" t="str">
            <v>BTS</v>
          </cell>
          <cell r="S146" t="str">
            <v>On Air</v>
          </cell>
          <cell r="T146" t="str">
            <v>Grid-Gen</v>
          </cell>
          <cell r="U146" t="str">
            <v>Green Field</v>
          </cell>
          <cell r="V146">
            <v>36</v>
          </cell>
          <cell r="W146" t="str">
            <v>Outdoor</v>
          </cell>
          <cell r="X146" t="str">
            <v>Panji Njovu</v>
          </cell>
          <cell r="Y146" t="str">
            <v>SBC</v>
          </cell>
          <cell r="Z146" t="str">
            <v>SBC</v>
          </cell>
          <cell r="AA146" t="str">
            <v>MTN</v>
          </cell>
          <cell r="AB146" t="str">
            <v>Mwenya Banda</v>
          </cell>
          <cell r="AC146" t="str">
            <v>CCS</v>
          </cell>
          <cell r="AD146" t="str">
            <v>CCS</v>
          </cell>
          <cell r="AE146" t="str">
            <v>IMG</v>
          </cell>
          <cell r="AF146" t="str">
            <v>IMG</v>
          </cell>
          <cell r="AG146">
            <v>20</v>
          </cell>
          <cell r="AH146" t="str">
            <v>perkins</v>
          </cell>
          <cell r="AI146">
            <v>0</v>
          </cell>
          <cell r="AJ146" t="str">
            <v>Leroy Sommer</v>
          </cell>
          <cell r="AK146">
            <v>0</v>
          </cell>
          <cell r="AL146">
            <v>600</v>
          </cell>
          <cell r="AM146" t="str">
            <v>Delta</v>
          </cell>
          <cell r="AN146" t="str">
            <v>DPS 2400B-48-5</v>
          </cell>
          <cell r="AO146">
            <v>250</v>
          </cell>
          <cell r="AP146" t="str">
            <v>Lithium</v>
          </cell>
          <cell r="AQ146">
            <v>300</v>
          </cell>
          <cell r="AR146">
            <v>48</v>
          </cell>
          <cell r="AS146">
            <v>100</v>
          </cell>
          <cell r="AT146">
            <v>3</v>
          </cell>
          <cell r="AU146" t="str">
            <v>N/A</v>
          </cell>
          <cell r="AV146" t="str">
            <v>N/A</v>
          </cell>
          <cell r="AW146" t="str">
            <v>N/A</v>
          </cell>
          <cell r="AX146" t="str">
            <v>n/a</v>
          </cell>
          <cell r="AY146" t="str">
            <v>N/A</v>
          </cell>
          <cell r="AZ146">
            <v>50</v>
          </cell>
          <cell r="BA146">
            <v>0</v>
          </cell>
          <cell r="BB146">
            <v>2</v>
          </cell>
          <cell r="BC146" t="str">
            <v>MTNAir-link </v>
          </cell>
          <cell r="BD146" t="str">
            <v>T3336</v>
          </cell>
          <cell r="BE146">
            <v>0</v>
          </cell>
          <cell r="BF146">
            <v>0</v>
          </cell>
        </row>
        <row r="147">
          <cell r="C147" t="str">
            <v>IHS_CBT_151M</v>
          </cell>
          <cell r="D147" t="str">
            <v>Fifteen NMCC Chambishi</v>
          </cell>
          <cell r="E147">
            <v>28.13829</v>
          </cell>
          <cell r="F147">
            <v>-12.64569</v>
          </cell>
          <cell r="G147" t="str">
            <v>Copperbelt </v>
          </cell>
          <cell r="H147">
            <v>2.5</v>
          </cell>
          <cell r="I147" t="str">
            <v>COPPERBELT</v>
          </cell>
          <cell r="J147" t="str">
            <v>KALULUSHI</v>
          </cell>
          <cell r="K147" t="str">
            <v>No</v>
          </cell>
          <cell r="L147" t="str">
            <v>No</v>
          </cell>
          <cell r="M147" t="str">
            <v>No</v>
          </cell>
          <cell r="N147" t="str">
            <v>Suburban</v>
          </cell>
          <cell r="O147" t="str">
            <v>2G 3G</v>
          </cell>
          <cell r="P147" t="str">
            <v>P4</v>
          </cell>
          <cell r="Q147" t="str">
            <v>BTS</v>
          </cell>
          <cell r="R147" t="str">
            <v>BTS</v>
          </cell>
          <cell r="S147" t="str">
            <v>On Air</v>
          </cell>
          <cell r="T147" t="str">
            <v>Grid-Gen</v>
          </cell>
          <cell r="U147" t="str">
            <v>Green Field</v>
          </cell>
          <cell r="V147">
            <v>36</v>
          </cell>
          <cell r="W147" t="str">
            <v>Outdoor</v>
          </cell>
          <cell r="X147" t="str">
            <v>Panji Njovu</v>
          </cell>
          <cell r="Y147" t="str">
            <v>SBC</v>
          </cell>
          <cell r="Z147" t="str">
            <v>SBC</v>
          </cell>
          <cell r="AA147" t="str">
            <v>MTN</v>
          </cell>
          <cell r="AB147" t="str">
            <v>Mwenya Banda</v>
          </cell>
          <cell r="AC147" t="str">
            <v>CCS</v>
          </cell>
          <cell r="AD147" t="str">
            <v>CCS</v>
          </cell>
          <cell r="AE147" t="str">
            <v>Vitalgen</v>
          </cell>
          <cell r="AF147" t="str">
            <v>Vitalgen</v>
          </cell>
          <cell r="AG147">
            <v>20</v>
          </cell>
          <cell r="AH147" t="str">
            <v>perkins</v>
          </cell>
          <cell r="AI147">
            <v>0</v>
          </cell>
          <cell r="AJ147" t="str">
            <v>Leroy Sommer</v>
          </cell>
          <cell r="AK147">
            <v>0</v>
          </cell>
          <cell r="AL147">
            <v>600</v>
          </cell>
          <cell r="AM147" t="str">
            <v>Delta</v>
          </cell>
          <cell r="AN147" t="str">
            <v>DPS 2400B-48-5</v>
          </cell>
          <cell r="AO147">
            <v>250</v>
          </cell>
          <cell r="AP147" t="str">
            <v>Lithium</v>
          </cell>
          <cell r="AQ147">
            <v>300</v>
          </cell>
          <cell r="AR147">
            <v>48</v>
          </cell>
          <cell r="AS147">
            <v>100</v>
          </cell>
          <cell r="AT147">
            <v>3</v>
          </cell>
          <cell r="AU147" t="str">
            <v>N/A</v>
          </cell>
          <cell r="AV147" t="str">
            <v>N/A</v>
          </cell>
          <cell r="AW147" t="str">
            <v>N/A</v>
          </cell>
          <cell r="AX147" t="str">
            <v>n/a</v>
          </cell>
          <cell r="AY147" t="str">
            <v>N/A</v>
          </cell>
          <cell r="AZ147">
            <v>56.5</v>
          </cell>
          <cell r="BA147">
            <v>0</v>
          </cell>
          <cell r="BB147">
            <v>2</v>
          </cell>
          <cell r="BC147" t="str">
            <v>MTNAirtel</v>
          </cell>
          <cell r="BD147" t="str">
            <v>T3362</v>
          </cell>
          <cell r="BE147" t="str">
            <v>ZM0421</v>
          </cell>
          <cell r="BF147">
            <v>0</v>
          </cell>
        </row>
        <row r="148">
          <cell r="C148" t="str">
            <v>IHS_CBT_152M</v>
          </cell>
          <cell r="D148" t="str">
            <v>Mufulira West</v>
          </cell>
          <cell r="E148">
            <v>28.22731</v>
          </cell>
          <cell r="F148">
            <v>-12.53307</v>
          </cell>
          <cell r="G148" t="str">
            <v>Copperbelt </v>
          </cell>
          <cell r="H148">
            <v>2</v>
          </cell>
          <cell r="I148" t="str">
            <v>COPPERBELT</v>
          </cell>
          <cell r="J148" t="str">
            <v>MUFULIRA</v>
          </cell>
          <cell r="K148" t="str">
            <v>No</v>
          </cell>
          <cell r="L148" t="str">
            <v>No</v>
          </cell>
          <cell r="M148" t="str">
            <v>No</v>
          </cell>
          <cell r="N148" t="str">
            <v>Suburban</v>
          </cell>
          <cell r="O148" t="str">
            <v>2G 3G</v>
          </cell>
          <cell r="P148" t="str">
            <v>P3</v>
          </cell>
          <cell r="Q148" t="str">
            <v>BTS</v>
          </cell>
          <cell r="R148" t="str">
            <v>BTS</v>
          </cell>
          <cell r="S148" t="str">
            <v>On Air</v>
          </cell>
          <cell r="T148" t="str">
            <v>Grid-Gen</v>
          </cell>
          <cell r="U148" t="str">
            <v>Green Field</v>
          </cell>
          <cell r="V148">
            <v>40</v>
          </cell>
          <cell r="W148" t="str">
            <v>Indoor </v>
          </cell>
          <cell r="X148" t="str">
            <v>Panji Njovu</v>
          </cell>
          <cell r="Y148" t="str">
            <v>SBC</v>
          </cell>
          <cell r="Z148" t="str">
            <v>SBC</v>
          </cell>
          <cell r="AA148" t="str">
            <v>MTN</v>
          </cell>
          <cell r="AB148" t="str">
            <v>Mwenya Banda</v>
          </cell>
          <cell r="AC148" t="str">
            <v>CCS</v>
          </cell>
          <cell r="AD148" t="str">
            <v>CCS</v>
          </cell>
          <cell r="AE148" t="str">
            <v>Gen Logic</v>
          </cell>
          <cell r="AF148" t="str">
            <v>Gen Logic</v>
          </cell>
          <cell r="AG148">
            <v>16</v>
          </cell>
          <cell r="AH148" t="str">
            <v>Yanmar</v>
          </cell>
          <cell r="AI148">
            <v>0</v>
          </cell>
          <cell r="AJ148" t="str">
            <v>Leroy Sommer</v>
          </cell>
          <cell r="AK148">
            <v>0</v>
          </cell>
          <cell r="AL148">
            <v>400</v>
          </cell>
          <cell r="AM148" t="str">
            <v>Delta</v>
          </cell>
          <cell r="AN148" t="str">
            <v>DPS 2400B-48-5</v>
          </cell>
          <cell r="AO148">
            <v>250</v>
          </cell>
          <cell r="AP148" t="str">
            <v>coslight</v>
          </cell>
          <cell r="AQ148">
            <v>600</v>
          </cell>
          <cell r="AR148">
            <v>2</v>
          </cell>
          <cell r="AS148">
            <v>600</v>
          </cell>
          <cell r="AT148">
            <v>24</v>
          </cell>
          <cell r="AU148" t="str">
            <v>LG</v>
          </cell>
          <cell r="AV148" t="str">
            <v>LG</v>
          </cell>
          <cell r="AW148">
            <v>18000</v>
          </cell>
          <cell r="AX148">
            <v>18000</v>
          </cell>
          <cell r="AY148">
            <v>2</v>
          </cell>
          <cell r="AZ148">
            <v>48.3</v>
          </cell>
          <cell r="BA148">
            <v>0</v>
          </cell>
          <cell r="BB148">
            <v>1</v>
          </cell>
          <cell r="BC148" t="str">
            <v>MTN</v>
          </cell>
          <cell r="BD148" t="str">
            <v>T3048</v>
          </cell>
          <cell r="BE148">
            <v>0</v>
          </cell>
          <cell r="BF148">
            <v>0</v>
          </cell>
        </row>
        <row r="149">
          <cell r="C149" t="str">
            <v>IHS_CBT_153M</v>
          </cell>
          <cell r="D149" t="str">
            <v>Mokambo</v>
          </cell>
          <cell r="E149">
            <v>28.33911111</v>
          </cell>
          <cell r="F149">
            <v>-12.4418056</v>
          </cell>
          <cell r="G149" t="str">
            <v>Copperbelt </v>
          </cell>
          <cell r="H149">
            <v>2</v>
          </cell>
          <cell r="I149" t="str">
            <v>COPPERBELT</v>
          </cell>
          <cell r="J149" t="str">
            <v>MUFULIRA</v>
          </cell>
          <cell r="K149" t="str">
            <v>No</v>
          </cell>
          <cell r="L149" t="str">
            <v>No</v>
          </cell>
          <cell r="M149" t="str">
            <v>No</v>
          </cell>
          <cell r="N149" t="str">
            <v>Rural</v>
          </cell>
          <cell r="O149" t="str">
            <v>2G 3G</v>
          </cell>
          <cell r="P149" t="str">
            <v>P4</v>
          </cell>
          <cell r="Q149" t="str">
            <v>BTS</v>
          </cell>
          <cell r="R149" t="str">
            <v>BB</v>
          </cell>
          <cell r="S149" t="str">
            <v>On Air</v>
          </cell>
          <cell r="T149" t="str">
            <v>Grid-Gen</v>
          </cell>
          <cell r="U149" t="str">
            <v>Green Field</v>
          </cell>
          <cell r="V149">
            <v>60</v>
          </cell>
          <cell r="W149" t="str">
            <v>Indoor </v>
          </cell>
          <cell r="X149" t="str">
            <v>Panji Njovu</v>
          </cell>
          <cell r="Y149" t="str">
            <v>SBC</v>
          </cell>
          <cell r="Z149" t="str">
            <v>SBC</v>
          </cell>
          <cell r="AA149" t="str">
            <v>MTN</v>
          </cell>
          <cell r="AB149" t="str">
            <v>Mwenya Banda</v>
          </cell>
          <cell r="AC149" t="str">
            <v>CCS</v>
          </cell>
          <cell r="AD149" t="str">
            <v>CCS</v>
          </cell>
          <cell r="AE149" t="str">
            <v>Gen Logic</v>
          </cell>
          <cell r="AF149" t="str">
            <v>Gen Logic</v>
          </cell>
          <cell r="AG149">
            <v>16</v>
          </cell>
          <cell r="AH149" t="str">
            <v>Yanmar</v>
          </cell>
          <cell r="AI149">
            <v>0</v>
          </cell>
          <cell r="AJ149" t="str">
            <v>Leroy Sommer</v>
          </cell>
          <cell r="AK149">
            <v>0</v>
          </cell>
          <cell r="AL149">
            <v>600</v>
          </cell>
          <cell r="AM149" t="str">
            <v>Delta</v>
          </cell>
          <cell r="AN149" t="str">
            <v>DPS 2400B-48-5</v>
          </cell>
          <cell r="AO149">
            <v>250</v>
          </cell>
          <cell r="AP149" t="str">
            <v>NARADA</v>
          </cell>
          <cell r="AQ149">
            <v>600</v>
          </cell>
          <cell r="AR149">
            <v>2</v>
          </cell>
          <cell r="AS149">
            <v>600</v>
          </cell>
          <cell r="AT149">
            <v>24</v>
          </cell>
          <cell r="AU149" t="str">
            <v>LG </v>
          </cell>
          <cell r="AV149" t="str">
            <v>LG </v>
          </cell>
          <cell r="AW149">
            <v>18000</v>
          </cell>
          <cell r="AX149">
            <v>18000</v>
          </cell>
          <cell r="AY149">
            <v>2</v>
          </cell>
          <cell r="AZ149">
            <v>56.5</v>
          </cell>
          <cell r="BA149">
            <v>0</v>
          </cell>
          <cell r="BB149">
            <v>2</v>
          </cell>
          <cell r="BC149" t="str">
            <v>MTNAirtel</v>
          </cell>
          <cell r="BD149" t="str">
            <v>T3085</v>
          </cell>
          <cell r="BE149" t="str">
            <v>ZM0259</v>
          </cell>
          <cell r="BF149">
            <v>0</v>
          </cell>
        </row>
        <row r="150">
          <cell r="C150" t="str">
            <v>IHS_CBT_154M</v>
          </cell>
          <cell r="D150" t="str">
            <v>Copper smelter</v>
          </cell>
          <cell r="E150">
            <v>28.1036</v>
          </cell>
          <cell r="F150">
            <v>-12.65425</v>
          </cell>
          <cell r="G150" t="str">
            <v>Copperbelt </v>
          </cell>
          <cell r="H150">
            <v>2.5</v>
          </cell>
          <cell r="I150" t="str">
            <v>COPPERBELT</v>
          </cell>
          <cell r="J150" t="str">
            <v>KITWE</v>
          </cell>
          <cell r="K150" t="str">
            <v>Yes</v>
          </cell>
          <cell r="L150" t="str">
            <v>Yes</v>
          </cell>
          <cell r="M150" t="str">
            <v>No</v>
          </cell>
          <cell r="N150" t="str">
            <v>Suburban</v>
          </cell>
          <cell r="O150" t="str">
            <v>2G 3G 4G</v>
          </cell>
          <cell r="P150" t="str">
            <v>P3</v>
          </cell>
          <cell r="Q150" t="str">
            <v>BTS</v>
          </cell>
          <cell r="R150" t="str">
            <v>BTS</v>
          </cell>
          <cell r="S150" t="str">
            <v>On Air</v>
          </cell>
          <cell r="T150" t="str">
            <v>Grid-Gen</v>
          </cell>
          <cell r="U150" t="str">
            <v>Green Field</v>
          </cell>
          <cell r="V150">
            <v>48</v>
          </cell>
          <cell r="W150" t="str">
            <v>Indoor </v>
          </cell>
          <cell r="X150" t="str">
            <v>Panji Njovu</v>
          </cell>
          <cell r="Y150" t="str">
            <v>SBC</v>
          </cell>
          <cell r="Z150" t="str">
            <v>SBC</v>
          </cell>
          <cell r="AA150" t="str">
            <v>MTN</v>
          </cell>
          <cell r="AB150" t="str">
            <v>Mwenya Banda</v>
          </cell>
          <cell r="AC150" t="str">
            <v>CCS</v>
          </cell>
          <cell r="AD150" t="str">
            <v>CCS</v>
          </cell>
          <cell r="AE150" t="str">
            <v>IMG</v>
          </cell>
          <cell r="AF150" t="str">
            <v>IMG</v>
          </cell>
          <cell r="AG150">
            <v>20</v>
          </cell>
          <cell r="AH150" t="str">
            <v>perkins</v>
          </cell>
          <cell r="AI150">
            <v>0</v>
          </cell>
          <cell r="AJ150" t="str">
            <v>Leroy Sommer</v>
          </cell>
          <cell r="AK150">
            <v>0</v>
          </cell>
          <cell r="AL150">
            <v>600</v>
          </cell>
          <cell r="AM150" t="str">
            <v>Delta</v>
          </cell>
          <cell r="AN150" t="str">
            <v>DPS 2400B-48-5</v>
          </cell>
          <cell r="AO150">
            <v>250</v>
          </cell>
          <cell r="AP150" t="str">
            <v>NARADA</v>
          </cell>
          <cell r="AQ150">
            <v>600</v>
          </cell>
          <cell r="AR150">
            <v>2</v>
          </cell>
          <cell r="AS150">
            <v>600</v>
          </cell>
          <cell r="AT150">
            <v>24</v>
          </cell>
          <cell r="AU150" t="str">
            <v>LG</v>
          </cell>
          <cell r="AV150" t="str">
            <v>LG</v>
          </cell>
          <cell r="AW150">
            <v>18000</v>
          </cell>
          <cell r="AX150">
            <v>18000</v>
          </cell>
          <cell r="AY150">
            <v>2</v>
          </cell>
          <cell r="AZ150">
            <v>69.5</v>
          </cell>
          <cell r="BA150">
            <v>0</v>
          </cell>
          <cell r="BB150">
            <v>1</v>
          </cell>
          <cell r="BC150" t="str">
            <v>MTN</v>
          </cell>
          <cell r="BD150" t="str">
            <v>T3157</v>
          </cell>
          <cell r="BE150">
            <v>0</v>
          </cell>
          <cell r="BF150">
            <v>0</v>
          </cell>
        </row>
        <row r="151">
          <cell r="C151" t="str">
            <v>IHS_CBT_155M</v>
          </cell>
          <cell r="D151" t="str">
            <v>St. Joseph</v>
          </cell>
          <cell r="E151">
            <v>28.01250833</v>
          </cell>
          <cell r="F151">
            <v>-12.89245556</v>
          </cell>
          <cell r="G151" t="str">
            <v>Copperbelt </v>
          </cell>
          <cell r="H151">
            <v>2</v>
          </cell>
          <cell r="I151" t="str">
            <v>COPPERBELT</v>
          </cell>
          <cell r="J151" t="str">
            <v>LUFWANYAMA</v>
          </cell>
          <cell r="K151" t="str">
            <v>No</v>
          </cell>
          <cell r="L151" t="str">
            <v>No</v>
          </cell>
          <cell r="M151" t="str">
            <v>No</v>
          </cell>
          <cell r="N151" t="str">
            <v>Rural</v>
          </cell>
          <cell r="O151" t="str">
            <v>2G 3G</v>
          </cell>
          <cell r="P151" t="str">
            <v>P4</v>
          </cell>
          <cell r="Q151" t="str">
            <v>BTS</v>
          </cell>
          <cell r="R151" t="str">
            <v>BTS</v>
          </cell>
          <cell r="S151" t="str">
            <v>On Air</v>
          </cell>
          <cell r="T151" t="str">
            <v>Grid-Gen</v>
          </cell>
          <cell r="U151" t="str">
            <v>Green Field</v>
          </cell>
          <cell r="V151">
            <v>54</v>
          </cell>
          <cell r="W151" t="str">
            <v>Indoor </v>
          </cell>
          <cell r="X151" t="str">
            <v>Chrispin Lindundu</v>
          </cell>
          <cell r="Y151" t="str">
            <v>SBC</v>
          </cell>
          <cell r="Z151" t="str">
            <v>SBC</v>
          </cell>
          <cell r="AA151" t="str">
            <v>MTN</v>
          </cell>
          <cell r="AB151" t="str">
            <v>Mwenya Banda</v>
          </cell>
          <cell r="AC151" t="str">
            <v>GNM</v>
          </cell>
          <cell r="AD151" t="str">
            <v>GNM</v>
          </cell>
          <cell r="AE151" t="str">
            <v>Gen Logic </v>
          </cell>
          <cell r="AF151" t="str">
            <v>Gen Logic </v>
          </cell>
          <cell r="AG151">
            <v>16</v>
          </cell>
          <cell r="AH151" t="str">
            <v>Yanmar</v>
          </cell>
          <cell r="AI151">
            <v>0</v>
          </cell>
          <cell r="AJ151" t="str">
            <v>Leroy Sommer</v>
          </cell>
          <cell r="AK151">
            <v>0</v>
          </cell>
          <cell r="AL151">
            <v>600</v>
          </cell>
          <cell r="AM151" t="str">
            <v>Delta</v>
          </cell>
          <cell r="AN151" t="str">
            <v>DPS 2400B-48-5</v>
          </cell>
          <cell r="AO151">
            <v>250</v>
          </cell>
          <cell r="AP151" t="str">
            <v>Power safe </v>
          </cell>
          <cell r="AQ151">
            <v>1200</v>
          </cell>
          <cell r="AR151">
            <v>2</v>
          </cell>
          <cell r="AS151">
            <v>1200</v>
          </cell>
          <cell r="AT151">
            <v>24</v>
          </cell>
          <cell r="AU151" t="str">
            <v>LG</v>
          </cell>
          <cell r="AV151" t="str">
            <v>LG</v>
          </cell>
          <cell r="AW151">
            <v>18000</v>
          </cell>
          <cell r="AX151">
            <v>18000</v>
          </cell>
          <cell r="AY151">
            <v>2</v>
          </cell>
          <cell r="AZ151">
            <v>42</v>
          </cell>
          <cell r="BA151">
            <v>0</v>
          </cell>
          <cell r="BB151">
            <v>1</v>
          </cell>
          <cell r="BC151" t="str">
            <v>MTN</v>
          </cell>
          <cell r="BD151" t="str">
            <v>T3091</v>
          </cell>
          <cell r="BE151">
            <v>0</v>
          </cell>
          <cell r="BF151">
            <v>0</v>
          </cell>
        </row>
        <row r="152">
          <cell r="C152" t="str">
            <v>IHS_CBT_156M</v>
          </cell>
          <cell r="D152" t="str">
            <v>Mpongwe Turnoff</v>
          </cell>
          <cell r="E152">
            <v>28.6227</v>
          </cell>
          <cell r="F152">
            <v>-13.59923333</v>
          </cell>
          <cell r="G152" t="str">
            <v>Copperbelt </v>
          </cell>
          <cell r="H152">
            <v>4.5</v>
          </cell>
          <cell r="I152" t="str">
            <v>COPPERBELT</v>
          </cell>
          <cell r="J152" t="str">
            <v>NDOLA</v>
          </cell>
          <cell r="K152" t="str">
            <v>No</v>
          </cell>
          <cell r="L152" t="str">
            <v>Yes</v>
          </cell>
          <cell r="M152" t="str">
            <v>No</v>
          </cell>
          <cell r="N152" t="str">
            <v>Rural</v>
          </cell>
          <cell r="O152" t="str">
            <v>2G 3G</v>
          </cell>
          <cell r="P152" t="str">
            <v>P4</v>
          </cell>
          <cell r="Q152" t="str">
            <v>BTS</v>
          </cell>
          <cell r="R152" t="str">
            <v>BTS</v>
          </cell>
          <cell r="S152" t="str">
            <v>On Air</v>
          </cell>
          <cell r="T152" t="str">
            <v>Grid-Gen</v>
          </cell>
          <cell r="U152" t="str">
            <v>Green Field</v>
          </cell>
          <cell r="V152">
            <v>70</v>
          </cell>
          <cell r="W152" t="str">
            <v>Indoor </v>
          </cell>
          <cell r="X152" t="str">
            <v>Elvis Mumba</v>
          </cell>
          <cell r="Y152" t="str">
            <v>SBC</v>
          </cell>
          <cell r="Z152" t="str">
            <v>SBC</v>
          </cell>
          <cell r="AA152" t="str">
            <v>MTN</v>
          </cell>
          <cell r="AB152" t="str">
            <v>Mwenya Banda</v>
          </cell>
          <cell r="AC152" t="str">
            <v>GNM</v>
          </cell>
          <cell r="AD152" t="str">
            <v>GNM</v>
          </cell>
          <cell r="AE152" t="str">
            <v>Himoinsa</v>
          </cell>
          <cell r="AF152" t="str">
            <v>Himoinsa</v>
          </cell>
          <cell r="AG152">
            <v>30</v>
          </cell>
          <cell r="AH152" t="str">
            <v>Yanmar</v>
          </cell>
          <cell r="AI152" t="str">
            <v>4TNV</v>
          </cell>
          <cell r="AJ152" t="str">
            <v>HIMOINSA</v>
          </cell>
          <cell r="AK152" t="str">
            <v>SK 160 LB</v>
          </cell>
          <cell r="AL152">
            <v>1000</v>
          </cell>
          <cell r="AM152" t="str">
            <v>Delta</v>
          </cell>
          <cell r="AN152" t="str">
            <v>DPS 2400B-48-5</v>
          </cell>
          <cell r="AO152">
            <v>250</v>
          </cell>
          <cell r="AP152" t="str">
            <v>Power safe </v>
          </cell>
          <cell r="AQ152">
            <v>1200</v>
          </cell>
          <cell r="AR152">
            <v>2</v>
          </cell>
          <cell r="AS152">
            <v>1200</v>
          </cell>
          <cell r="AT152">
            <v>24</v>
          </cell>
          <cell r="AU152" t="str">
            <v>LG </v>
          </cell>
          <cell r="AV152" t="str">
            <v>LG </v>
          </cell>
          <cell r="AW152">
            <v>18000</v>
          </cell>
          <cell r="AX152">
            <v>18000</v>
          </cell>
          <cell r="AY152">
            <v>2</v>
          </cell>
          <cell r="AZ152">
            <v>29</v>
          </cell>
          <cell r="BA152">
            <v>0</v>
          </cell>
          <cell r="BB152">
            <v>2</v>
          </cell>
          <cell r="BC152" t="str">
            <v>MTNAirtel</v>
          </cell>
          <cell r="BD152" t="str">
            <v>T3047</v>
          </cell>
          <cell r="BE152" t="str">
            <v>ZM3582</v>
          </cell>
          <cell r="BF152" t="str">
            <v>yes</v>
          </cell>
        </row>
        <row r="153">
          <cell r="C153" t="str">
            <v>IHS_CBT_157M</v>
          </cell>
          <cell r="D153" t="str">
            <v>Butondo</v>
          </cell>
          <cell r="E153">
            <v>28.18961</v>
          </cell>
          <cell r="F153">
            <v>-12.51056</v>
          </cell>
          <cell r="G153" t="str">
            <v>Copperbelt </v>
          </cell>
          <cell r="H153">
            <v>2</v>
          </cell>
          <cell r="I153" t="str">
            <v>COPPERBELT</v>
          </cell>
          <cell r="J153" t="str">
            <v>MUFULIRA</v>
          </cell>
          <cell r="K153" t="str">
            <v>No</v>
          </cell>
          <cell r="L153" t="str">
            <v>No</v>
          </cell>
          <cell r="M153" t="str">
            <v>No</v>
          </cell>
          <cell r="N153" t="str">
            <v>Suburban</v>
          </cell>
          <cell r="O153" t="str">
            <v>2G 3G</v>
          </cell>
          <cell r="P153" t="str">
            <v>P4</v>
          </cell>
          <cell r="Q153" t="str">
            <v>BTS</v>
          </cell>
          <cell r="R153" t="str">
            <v>BTS</v>
          </cell>
          <cell r="S153" t="str">
            <v>On Air</v>
          </cell>
          <cell r="T153" t="str">
            <v>Grid-Gen</v>
          </cell>
          <cell r="U153" t="str">
            <v>Green Field</v>
          </cell>
          <cell r="V153">
            <v>36</v>
          </cell>
          <cell r="W153" t="str">
            <v>Indoor </v>
          </cell>
          <cell r="X153" t="str">
            <v>Panji Njovu</v>
          </cell>
          <cell r="Y153" t="str">
            <v>SBC</v>
          </cell>
          <cell r="Z153" t="str">
            <v>SBC</v>
          </cell>
          <cell r="AA153" t="str">
            <v>MTN</v>
          </cell>
          <cell r="AB153" t="str">
            <v>Mwenya Banda</v>
          </cell>
          <cell r="AC153" t="str">
            <v>CCS</v>
          </cell>
          <cell r="AD153" t="str">
            <v>CCS</v>
          </cell>
          <cell r="AE153" t="str">
            <v>Gen Logic</v>
          </cell>
          <cell r="AF153" t="str">
            <v>Gen Logic</v>
          </cell>
          <cell r="AG153">
            <v>16</v>
          </cell>
          <cell r="AH153" t="str">
            <v>Yanmar</v>
          </cell>
          <cell r="AI153">
            <v>0</v>
          </cell>
          <cell r="AJ153" t="str">
            <v>Leroy Sommer</v>
          </cell>
          <cell r="AK153">
            <v>0</v>
          </cell>
          <cell r="AL153">
            <v>600</v>
          </cell>
          <cell r="AM153" t="str">
            <v>Delta</v>
          </cell>
          <cell r="AN153" t="str">
            <v>DPS 2400B-48-5</v>
          </cell>
          <cell r="AO153">
            <v>250</v>
          </cell>
          <cell r="AP153" t="str">
            <v>coslight</v>
          </cell>
          <cell r="AQ153">
            <v>600</v>
          </cell>
          <cell r="AR153">
            <v>2</v>
          </cell>
          <cell r="AS153">
            <v>600</v>
          </cell>
          <cell r="AT153">
            <v>24</v>
          </cell>
          <cell r="AU153" t="str">
            <v>Energy star</v>
          </cell>
          <cell r="AV153" t="str">
            <v>Energy star</v>
          </cell>
          <cell r="AW153">
            <v>18000</v>
          </cell>
          <cell r="AX153">
            <v>18000</v>
          </cell>
          <cell r="AY153">
            <v>2</v>
          </cell>
          <cell r="AZ153">
            <v>45</v>
          </cell>
          <cell r="BA153">
            <v>0</v>
          </cell>
          <cell r="BB153">
            <v>1</v>
          </cell>
          <cell r="BC153" t="str">
            <v>MTN</v>
          </cell>
          <cell r="BD153" t="str">
            <v>T3191</v>
          </cell>
          <cell r="BE153">
            <v>0</v>
          </cell>
          <cell r="BF153">
            <v>0</v>
          </cell>
        </row>
        <row r="154">
          <cell r="C154" t="str">
            <v>IHS_CBT_158M</v>
          </cell>
          <cell r="D154" t="str">
            <v>Chambeshi Stadium</v>
          </cell>
          <cell r="E154">
            <v>28.0636</v>
          </cell>
          <cell r="F154">
            <v>-12.63687</v>
          </cell>
          <cell r="G154" t="str">
            <v>Copperbelt </v>
          </cell>
          <cell r="H154">
            <v>2</v>
          </cell>
          <cell r="I154" t="str">
            <v>COPPERBELT</v>
          </cell>
          <cell r="J154" t="str">
            <v>KALULUSHI</v>
          </cell>
          <cell r="K154" t="str">
            <v>No</v>
          </cell>
          <cell r="L154" t="str">
            <v>No</v>
          </cell>
          <cell r="M154" t="str">
            <v>No</v>
          </cell>
          <cell r="N154" t="str">
            <v>Suburban</v>
          </cell>
          <cell r="O154" t="str">
            <v>2G 3G</v>
          </cell>
          <cell r="P154" t="str">
            <v>P2</v>
          </cell>
          <cell r="Q154" t="str">
            <v>BTS</v>
          </cell>
          <cell r="R154" t="str">
            <v>BTS</v>
          </cell>
          <cell r="S154" t="str">
            <v>On Air</v>
          </cell>
          <cell r="T154" t="str">
            <v>Grid-Gen</v>
          </cell>
          <cell r="U154" t="str">
            <v>Green Field</v>
          </cell>
          <cell r="V154">
            <v>48</v>
          </cell>
          <cell r="W154" t="str">
            <v>Indoor </v>
          </cell>
          <cell r="X154" t="str">
            <v>Panji Njovu</v>
          </cell>
          <cell r="Y154" t="str">
            <v>SBC</v>
          </cell>
          <cell r="Z154" t="str">
            <v>SBC</v>
          </cell>
          <cell r="AA154" t="str">
            <v>MTN</v>
          </cell>
          <cell r="AB154" t="str">
            <v>Mwenya Banda</v>
          </cell>
          <cell r="AC154" t="str">
            <v>CCS</v>
          </cell>
          <cell r="AD154" t="str">
            <v>CCS</v>
          </cell>
          <cell r="AE154" t="str">
            <v>Yanmar</v>
          </cell>
          <cell r="AF154" t="str">
            <v>Yanmar</v>
          </cell>
          <cell r="AG154">
            <v>16</v>
          </cell>
          <cell r="AH154" t="str">
            <v>Yanmar</v>
          </cell>
          <cell r="AI154" t="str">
            <v>4TNE</v>
          </cell>
          <cell r="AJ154" t="str">
            <v>Mecc Alte</v>
          </cell>
          <cell r="AK154">
            <v>0</v>
          </cell>
          <cell r="AL154">
            <v>600</v>
          </cell>
          <cell r="AM154" t="str">
            <v>Delta</v>
          </cell>
          <cell r="AN154" t="str">
            <v>DPS 2400B-48-5</v>
          </cell>
          <cell r="AO154">
            <v>250</v>
          </cell>
          <cell r="AP154" t="str">
            <v>Amaron</v>
          </cell>
          <cell r="AQ154">
            <v>600</v>
          </cell>
          <cell r="AR154">
            <v>2</v>
          </cell>
          <cell r="AS154">
            <v>600</v>
          </cell>
          <cell r="AT154">
            <v>24</v>
          </cell>
          <cell r="AU154" t="str">
            <v>LG</v>
          </cell>
          <cell r="AV154" t="str">
            <v>LG</v>
          </cell>
          <cell r="AW154">
            <v>18000</v>
          </cell>
          <cell r="AX154">
            <v>18000</v>
          </cell>
          <cell r="AY154">
            <v>2</v>
          </cell>
          <cell r="AZ154">
            <v>43.8</v>
          </cell>
          <cell r="BA154">
            <v>0</v>
          </cell>
          <cell r="BB154">
            <v>1</v>
          </cell>
          <cell r="BC154" t="str">
            <v>MTN</v>
          </cell>
          <cell r="BD154" t="str">
            <v>T3156</v>
          </cell>
          <cell r="BE154">
            <v>0</v>
          </cell>
          <cell r="BF154">
            <v>0</v>
          </cell>
        </row>
        <row r="155">
          <cell r="C155" t="str">
            <v>IHS_CBT_159M</v>
          </cell>
          <cell r="D155" t="str">
            <v>Chembe South</v>
          </cell>
          <cell r="E155">
            <v>27.98071</v>
          </cell>
          <cell r="F155">
            <v>-12.83687</v>
          </cell>
          <cell r="G155" t="str">
            <v>Copperbelt </v>
          </cell>
          <cell r="H155">
            <v>2.5</v>
          </cell>
          <cell r="I155" t="str">
            <v>COPPERBELT</v>
          </cell>
          <cell r="J155" t="str">
            <v>KALULUSHI</v>
          </cell>
          <cell r="K155" t="str">
            <v>No</v>
          </cell>
          <cell r="L155" t="str">
            <v>No</v>
          </cell>
          <cell r="M155" t="str">
            <v>No</v>
          </cell>
          <cell r="N155" t="str">
            <v>Rural</v>
          </cell>
          <cell r="O155" t="str">
            <v>2G 3G</v>
          </cell>
          <cell r="P155" t="str">
            <v>P4</v>
          </cell>
          <cell r="Q155" t="str">
            <v>BTS</v>
          </cell>
          <cell r="R155" t="str">
            <v>BTS</v>
          </cell>
          <cell r="S155" t="str">
            <v>On Air</v>
          </cell>
          <cell r="T155" t="str">
            <v>Grid-Gen</v>
          </cell>
          <cell r="U155" t="str">
            <v>Green Field</v>
          </cell>
          <cell r="V155">
            <v>48</v>
          </cell>
          <cell r="W155" t="str">
            <v>Indoor </v>
          </cell>
          <cell r="X155" t="str">
            <v>Chrispin Lindundu</v>
          </cell>
          <cell r="Y155" t="str">
            <v>SBC</v>
          </cell>
          <cell r="Z155" t="str">
            <v>SBC</v>
          </cell>
          <cell r="AA155" t="str">
            <v>MTN</v>
          </cell>
          <cell r="AB155" t="str">
            <v>Mwenya Banda</v>
          </cell>
          <cell r="AC155" t="str">
            <v>GNM</v>
          </cell>
          <cell r="AD155" t="str">
            <v>GNM</v>
          </cell>
          <cell r="AE155" t="str">
            <v>Gen Logic </v>
          </cell>
          <cell r="AF155" t="str">
            <v>Gen Logic </v>
          </cell>
          <cell r="AG155">
            <v>20</v>
          </cell>
          <cell r="AH155" t="str">
            <v>Yanmar</v>
          </cell>
          <cell r="AI155">
            <v>0</v>
          </cell>
          <cell r="AJ155" t="str">
            <v>Leroy Sommer</v>
          </cell>
          <cell r="AK155">
            <v>0</v>
          </cell>
          <cell r="AL155">
            <v>600</v>
          </cell>
          <cell r="AM155" t="str">
            <v>Delta</v>
          </cell>
          <cell r="AN155" t="str">
            <v>DPS 2400B-48-5</v>
          </cell>
          <cell r="AO155">
            <v>250</v>
          </cell>
          <cell r="AP155" t="str">
            <v>Agisson</v>
          </cell>
          <cell r="AQ155">
            <v>600</v>
          </cell>
          <cell r="AR155">
            <v>2</v>
          </cell>
          <cell r="AS155">
            <v>600</v>
          </cell>
          <cell r="AT155">
            <v>24</v>
          </cell>
          <cell r="AU155" t="str">
            <v>LG</v>
          </cell>
          <cell r="AV155" t="str">
            <v>LG</v>
          </cell>
          <cell r="AW155">
            <v>18000</v>
          </cell>
          <cell r="AX155">
            <v>18000</v>
          </cell>
          <cell r="AY155">
            <v>2</v>
          </cell>
          <cell r="AZ155">
            <v>53</v>
          </cell>
          <cell r="BA155">
            <v>0</v>
          </cell>
          <cell r="BB155">
            <v>1</v>
          </cell>
          <cell r="BC155" t="str">
            <v>MTN</v>
          </cell>
          <cell r="BD155" t="str">
            <v>T3182</v>
          </cell>
          <cell r="BE155">
            <v>0</v>
          </cell>
          <cell r="BF155">
            <v>0</v>
          </cell>
        </row>
        <row r="156">
          <cell r="C156" t="str">
            <v>IHS_CBT_160M</v>
          </cell>
          <cell r="D156" t="str">
            <v>Chambeshi</v>
          </cell>
          <cell r="E156">
            <v>28.04911667</v>
          </cell>
          <cell r="F156">
            <v>-12.65356667</v>
          </cell>
          <cell r="G156" t="str">
            <v>Copperbelt </v>
          </cell>
          <cell r="H156">
            <v>2</v>
          </cell>
          <cell r="I156" t="str">
            <v>COPPERBELT</v>
          </cell>
          <cell r="J156" t="str">
            <v>KALULUSHI</v>
          </cell>
          <cell r="K156" t="str">
            <v>No</v>
          </cell>
          <cell r="L156" t="str">
            <v>No</v>
          </cell>
          <cell r="M156" t="str">
            <v>No</v>
          </cell>
          <cell r="N156" t="str">
            <v>Suburban</v>
          </cell>
          <cell r="O156" t="str">
            <v>2G 3G</v>
          </cell>
          <cell r="P156" t="str">
            <v>P3</v>
          </cell>
          <cell r="Q156" t="str">
            <v>BTS</v>
          </cell>
          <cell r="R156" t="str">
            <v>BB</v>
          </cell>
          <cell r="S156" t="str">
            <v>On Air</v>
          </cell>
          <cell r="T156" t="str">
            <v>Grid-Gen</v>
          </cell>
          <cell r="U156" t="str">
            <v>Green Field</v>
          </cell>
          <cell r="V156">
            <v>50</v>
          </cell>
          <cell r="W156" t="str">
            <v>Indoor </v>
          </cell>
          <cell r="X156" t="str">
            <v>Panji Njovu</v>
          </cell>
          <cell r="Y156" t="str">
            <v>SBC</v>
          </cell>
          <cell r="Z156" t="str">
            <v>SBC</v>
          </cell>
          <cell r="AA156" t="str">
            <v>MTN</v>
          </cell>
          <cell r="AB156" t="str">
            <v>Mwenya Banda</v>
          </cell>
          <cell r="AC156" t="str">
            <v>CCS</v>
          </cell>
          <cell r="AD156" t="str">
            <v>CCS</v>
          </cell>
          <cell r="AE156" t="str">
            <v>Yanmar</v>
          </cell>
          <cell r="AF156" t="str">
            <v>Yanmar</v>
          </cell>
          <cell r="AG156">
            <v>16</v>
          </cell>
          <cell r="AH156" t="str">
            <v>Yanmar</v>
          </cell>
          <cell r="AI156" t="str">
            <v>4TNE</v>
          </cell>
          <cell r="AJ156" t="str">
            <v>Mecc Alte</v>
          </cell>
          <cell r="AK156">
            <v>0</v>
          </cell>
          <cell r="AL156">
            <v>600</v>
          </cell>
          <cell r="AM156" t="str">
            <v>Delta</v>
          </cell>
          <cell r="AN156" t="str">
            <v>DPS 2400B-48-5</v>
          </cell>
          <cell r="AO156">
            <v>250</v>
          </cell>
          <cell r="AP156" t="str">
            <v>NARADA</v>
          </cell>
          <cell r="AQ156">
            <v>600</v>
          </cell>
          <cell r="AR156">
            <v>2</v>
          </cell>
          <cell r="AS156">
            <v>600</v>
          </cell>
          <cell r="AT156">
            <v>24</v>
          </cell>
          <cell r="AU156" t="str">
            <v>LG</v>
          </cell>
          <cell r="AV156" t="str">
            <v>LG</v>
          </cell>
          <cell r="AW156">
            <v>18000</v>
          </cell>
          <cell r="AX156">
            <v>18000</v>
          </cell>
          <cell r="AY156">
            <v>2</v>
          </cell>
          <cell r="AZ156">
            <v>98.3</v>
          </cell>
          <cell r="BA156">
            <v>0</v>
          </cell>
          <cell r="BB156">
            <v>2</v>
          </cell>
          <cell r="BC156" t="str">
            <v>MTNAirtel</v>
          </cell>
          <cell r="BD156" t="str">
            <v>T3000</v>
          </cell>
          <cell r="BE156" t="str">
            <v>ZM0006</v>
          </cell>
          <cell r="BF156">
            <v>0</v>
          </cell>
        </row>
        <row r="157">
          <cell r="C157" t="str">
            <v>IHS_CBT_161M</v>
          </cell>
          <cell r="D157" t="str">
            <v>Mikata Mpongwe</v>
          </cell>
          <cell r="E157">
            <v>28.38399</v>
          </cell>
          <cell r="F157">
            <v>-13.614</v>
          </cell>
          <cell r="G157" t="str">
            <v>Copperbelt </v>
          </cell>
          <cell r="H157">
            <v>2.5</v>
          </cell>
          <cell r="I157" t="str">
            <v>COPPERBELT</v>
          </cell>
          <cell r="J157" t="str">
            <v>MPONGWE</v>
          </cell>
          <cell r="K157" t="str">
            <v>No</v>
          </cell>
          <cell r="L157" t="str">
            <v>No</v>
          </cell>
          <cell r="M157" t="str">
            <v>No</v>
          </cell>
          <cell r="N157" t="str">
            <v>Rural</v>
          </cell>
          <cell r="O157" t="str">
            <v>2G 3G</v>
          </cell>
          <cell r="P157" t="str">
            <v>P4</v>
          </cell>
          <cell r="Q157" t="str">
            <v>BTS</v>
          </cell>
          <cell r="R157" t="str">
            <v>BTS</v>
          </cell>
          <cell r="S157" t="str">
            <v>On Air</v>
          </cell>
          <cell r="T157" t="str">
            <v>Solar-Gen</v>
          </cell>
          <cell r="U157" t="str">
            <v>Green Field</v>
          </cell>
          <cell r="V157">
            <v>60</v>
          </cell>
          <cell r="W157" t="str">
            <v>Outdoor</v>
          </cell>
          <cell r="X157" t="str">
            <v>Neddy Chiwasa</v>
          </cell>
          <cell r="Y157" t="str">
            <v>SBC</v>
          </cell>
          <cell r="Z157" t="str">
            <v>SBC</v>
          </cell>
          <cell r="AA157" t="str">
            <v>MTN</v>
          </cell>
          <cell r="AB157" t="str">
            <v>Mwenya Banda</v>
          </cell>
          <cell r="AC157" t="str">
            <v>GNM</v>
          </cell>
          <cell r="AD157" t="str">
            <v>GNM</v>
          </cell>
          <cell r="AE157" t="str">
            <v>IMG</v>
          </cell>
          <cell r="AF157" t="str">
            <v>IMG</v>
          </cell>
          <cell r="AG157">
            <v>20</v>
          </cell>
          <cell r="AH157" t="str">
            <v>perkins</v>
          </cell>
          <cell r="AI157">
            <v>0</v>
          </cell>
          <cell r="AJ157" t="str">
            <v>Leroy Sommer</v>
          </cell>
          <cell r="AK157">
            <v>0</v>
          </cell>
          <cell r="AL157">
            <v>600</v>
          </cell>
          <cell r="AM157" t="str">
            <v>Power cube</v>
          </cell>
          <cell r="AN157" t="str">
            <v>ICC330-HA1-C10</v>
          </cell>
          <cell r="AO157">
            <v>750</v>
          </cell>
          <cell r="AP157" t="str">
            <v>NARADA</v>
          </cell>
          <cell r="AQ157">
            <v>600</v>
          </cell>
          <cell r="AR157">
            <v>2</v>
          </cell>
          <cell r="AS157">
            <v>600</v>
          </cell>
          <cell r="AT157">
            <v>24</v>
          </cell>
          <cell r="AU157" t="str">
            <v>N/A</v>
          </cell>
          <cell r="AV157" t="str">
            <v>N/A</v>
          </cell>
          <cell r="AW157" t="str">
            <v>N/A</v>
          </cell>
          <cell r="AX157" t="str">
            <v>n/a</v>
          </cell>
          <cell r="AY157" t="str">
            <v>N/A</v>
          </cell>
          <cell r="AZ157">
            <v>87</v>
          </cell>
          <cell r="BA157">
            <v>0</v>
          </cell>
          <cell r="BB157">
            <v>2</v>
          </cell>
          <cell r="BC157" t="str">
            <v>MTNAirtel</v>
          </cell>
          <cell r="BD157" t="str">
            <v>T3304</v>
          </cell>
          <cell r="BE157" t="str">
            <v>ZM0955</v>
          </cell>
          <cell r="BF157">
            <v>0</v>
          </cell>
        </row>
        <row r="158">
          <cell r="C158" t="str">
            <v>IHS_CBT_162M</v>
          </cell>
          <cell r="D158" t="str">
            <v>Mpongweboma</v>
          </cell>
          <cell r="E158">
            <v>28.16139</v>
          </cell>
          <cell r="F158">
            <v>-13.51054</v>
          </cell>
          <cell r="G158" t="str">
            <v>Copperbelt </v>
          </cell>
          <cell r="H158">
            <v>2</v>
          </cell>
          <cell r="I158" t="str">
            <v>COPPERBELT</v>
          </cell>
          <cell r="J158" t="str">
            <v>MPONGWE</v>
          </cell>
          <cell r="K158" t="str">
            <v>No</v>
          </cell>
          <cell r="L158" t="str">
            <v>No</v>
          </cell>
          <cell r="M158" t="str">
            <v>No</v>
          </cell>
          <cell r="N158" t="str">
            <v>Suburban</v>
          </cell>
          <cell r="O158" t="str">
            <v>2G 3G</v>
          </cell>
          <cell r="P158" t="str">
            <v>P2</v>
          </cell>
          <cell r="Q158" t="str">
            <v>BTS</v>
          </cell>
          <cell r="R158" t="str">
            <v>BB</v>
          </cell>
          <cell r="S158" t="str">
            <v>On Air</v>
          </cell>
          <cell r="T158" t="str">
            <v>Grid-Gen</v>
          </cell>
          <cell r="U158" t="str">
            <v>Green Field</v>
          </cell>
          <cell r="V158">
            <v>70</v>
          </cell>
          <cell r="W158" t="str">
            <v>Indoor </v>
          </cell>
          <cell r="X158" t="str">
            <v>Neddy Chiwasa</v>
          </cell>
          <cell r="Y158" t="str">
            <v>SBC</v>
          </cell>
          <cell r="Z158" t="str">
            <v>SBC</v>
          </cell>
          <cell r="AA158" t="str">
            <v>MTN</v>
          </cell>
          <cell r="AB158" t="str">
            <v>Mwenya Banda</v>
          </cell>
          <cell r="AC158" t="str">
            <v>GNM</v>
          </cell>
          <cell r="AD158" t="str">
            <v>GNM</v>
          </cell>
          <cell r="AE158" t="str">
            <v>Yanmar</v>
          </cell>
          <cell r="AF158" t="str">
            <v>Yanmar</v>
          </cell>
          <cell r="AG158">
            <v>16</v>
          </cell>
          <cell r="AH158" t="str">
            <v>Yanmar</v>
          </cell>
          <cell r="AI158" t="str">
            <v>4TNE</v>
          </cell>
          <cell r="AJ158" t="str">
            <v>Mecc Alte</v>
          </cell>
          <cell r="AK158">
            <v>0</v>
          </cell>
          <cell r="AL158">
            <v>600</v>
          </cell>
          <cell r="AM158" t="str">
            <v>Delta</v>
          </cell>
          <cell r="AN158" t="str">
            <v>DPS 2400B-48-5</v>
          </cell>
          <cell r="AO158">
            <v>250</v>
          </cell>
          <cell r="AP158" t="str">
            <v>Agisson</v>
          </cell>
          <cell r="AQ158">
            <v>600</v>
          </cell>
          <cell r="AR158">
            <v>2</v>
          </cell>
          <cell r="AS158">
            <v>600</v>
          </cell>
          <cell r="AT158">
            <v>24</v>
          </cell>
          <cell r="AU158" t="str">
            <v>LG</v>
          </cell>
          <cell r="AV158" t="str">
            <v>LG</v>
          </cell>
          <cell r="AW158">
            <v>18000</v>
          </cell>
          <cell r="AX158">
            <v>18000</v>
          </cell>
          <cell r="AY158">
            <v>2</v>
          </cell>
          <cell r="AZ158">
            <v>58</v>
          </cell>
          <cell r="BA158">
            <v>0</v>
          </cell>
          <cell r="BB158">
            <v>2</v>
          </cell>
          <cell r="BC158" t="str">
            <v>MTNINQ</v>
          </cell>
          <cell r="BD158" t="str">
            <v>T3046</v>
          </cell>
          <cell r="BE158">
            <v>0</v>
          </cell>
          <cell r="BF158">
            <v>0</v>
          </cell>
        </row>
        <row r="159">
          <cell r="C159" t="str">
            <v>IHS_CBT_163M</v>
          </cell>
          <cell r="D159" t="str">
            <v>Tripple Farm</v>
          </cell>
          <cell r="E159">
            <v>28.07827</v>
          </cell>
          <cell r="F159">
            <v>-12.51494</v>
          </cell>
          <cell r="G159" t="str">
            <v>Copperbelt </v>
          </cell>
          <cell r="H159">
            <v>2</v>
          </cell>
          <cell r="I159" t="str">
            <v>COPPERBELT</v>
          </cell>
          <cell r="J159" t="str">
            <v>KALULUSHI</v>
          </cell>
          <cell r="K159" t="str">
            <v>No</v>
          </cell>
          <cell r="L159" t="str">
            <v>No</v>
          </cell>
          <cell r="M159" t="str">
            <v>No</v>
          </cell>
          <cell r="N159" t="str">
            <v>Rural</v>
          </cell>
          <cell r="O159" t="str">
            <v>2G 3G</v>
          </cell>
          <cell r="P159" t="str">
            <v>P4</v>
          </cell>
          <cell r="Q159" t="str">
            <v>BTS</v>
          </cell>
          <cell r="R159" t="str">
            <v>BTS</v>
          </cell>
          <cell r="S159" t="str">
            <v>On Air</v>
          </cell>
          <cell r="T159" t="str">
            <v>Grid-Gen</v>
          </cell>
          <cell r="U159" t="str">
            <v>Green Field</v>
          </cell>
          <cell r="V159">
            <v>48</v>
          </cell>
          <cell r="W159" t="str">
            <v>Outdoor</v>
          </cell>
          <cell r="X159" t="str">
            <v>Panji Njovu</v>
          </cell>
          <cell r="Y159" t="str">
            <v>SBC</v>
          </cell>
          <cell r="Z159" t="str">
            <v>SBC</v>
          </cell>
          <cell r="AA159" t="str">
            <v>MTN</v>
          </cell>
          <cell r="AB159" t="str">
            <v>Mwenya Banda</v>
          </cell>
          <cell r="AC159" t="str">
            <v>CCS</v>
          </cell>
          <cell r="AD159" t="str">
            <v>CCS</v>
          </cell>
          <cell r="AE159" t="str">
            <v>Yanmar</v>
          </cell>
          <cell r="AF159" t="str">
            <v>Yanmar</v>
          </cell>
          <cell r="AG159">
            <v>15</v>
          </cell>
          <cell r="AH159" t="str">
            <v>Yanmar</v>
          </cell>
          <cell r="AI159" t="str">
            <v>4TNE</v>
          </cell>
          <cell r="AJ159" t="str">
            <v>Mecc Alte</v>
          </cell>
          <cell r="AK159">
            <v>0</v>
          </cell>
          <cell r="AL159">
            <v>600</v>
          </cell>
          <cell r="AM159" t="str">
            <v>Delta</v>
          </cell>
          <cell r="AN159" t="str">
            <v>DPS 2400B-48-5</v>
          </cell>
          <cell r="AO159">
            <v>250</v>
          </cell>
          <cell r="AP159" t="str">
            <v>NARADA</v>
          </cell>
          <cell r="AQ159">
            <v>600</v>
          </cell>
          <cell r="AR159">
            <v>2</v>
          </cell>
          <cell r="AS159">
            <v>600</v>
          </cell>
          <cell r="AT159">
            <v>24</v>
          </cell>
          <cell r="AU159" t="str">
            <v>N/A</v>
          </cell>
          <cell r="AV159" t="str">
            <v>N/A</v>
          </cell>
          <cell r="AW159" t="str">
            <v>N/A</v>
          </cell>
          <cell r="AX159" t="str">
            <v>n/a</v>
          </cell>
          <cell r="AY159" t="str">
            <v>N/A</v>
          </cell>
          <cell r="AZ159">
            <v>40</v>
          </cell>
          <cell r="BA159">
            <v>0</v>
          </cell>
          <cell r="BB159">
            <v>1</v>
          </cell>
          <cell r="BC159" t="str">
            <v>MTN</v>
          </cell>
          <cell r="BD159" t="str">
            <v>T3279</v>
          </cell>
          <cell r="BE159">
            <v>0</v>
          </cell>
          <cell r="BF159">
            <v>0</v>
          </cell>
        </row>
        <row r="160">
          <cell r="C160" t="str">
            <v>IHS_CBT_164M</v>
          </cell>
          <cell r="D160" t="str">
            <v>Kashitu</v>
          </cell>
          <cell r="E160">
            <v>28.62943333</v>
          </cell>
          <cell r="F160">
            <v>-13.70011667</v>
          </cell>
          <cell r="G160" t="str">
            <v>Copperbelt </v>
          </cell>
          <cell r="H160">
            <v>2</v>
          </cell>
          <cell r="I160" t="str">
            <v>COPPERBELT</v>
          </cell>
          <cell r="J160" t="str">
            <v>NDOLA</v>
          </cell>
          <cell r="K160" t="str">
            <v>No</v>
          </cell>
          <cell r="L160" t="str">
            <v>Yes</v>
          </cell>
          <cell r="M160" t="str">
            <v>No</v>
          </cell>
          <cell r="N160" t="str">
            <v>Rural</v>
          </cell>
          <cell r="O160" t="str">
            <v>2G</v>
          </cell>
          <cell r="P160" t="str">
            <v>P4</v>
          </cell>
          <cell r="Q160" t="str">
            <v>HUB</v>
          </cell>
          <cell r="R160" t="str">
            <v>BTS</v>
          </cell>
          <cell r="S160" t="str">
            <v>On Air</v>
          </cell>
          <cell r="T160" t="str">
            <v>Grid-Gen</v>
          </cell>
          <cell r="U160" t="str">
            <v>Green Field</v>
          </cell>
          <cell r="V160">
            <v>80</v>
          </cell>
          <cell r="W160" t="str">
            <v>Indoor </v>
          </cell>
          <cell r="X160" t="str">
            <v>Elvis Mumba</v>
          </cell>
          <cell r="Y160" t="str">
            <v>SBC</v>
          </cell>
          <cell r="Z160" t="str">
            <v>SBC</v>
          </cell>
          <cell r="AA160" t="str">
            <v>MTN</v>
          </cell>
          <cell r="AB160" t="str">
            <v>Mwenya Banda</v>
          </cell>
          <cell r="AC160" t="str">
            <v>GNM</v>
          </cell>
          <cell r="AD160" t="str">
            <v>GNM</v>
          </cell>
          <cell r="AE160" t="str">
            <v>Falcon</v>
          </cell>
          <cell r="AF160" t="str">
            <v>Falcon</v>
          </cell>
          <cell r="AG160">
            <v>16</v>
          </cell>
          <cell r="AH160" t="str">
            <v>perkins</v>
          </cell>
          <cell r="AI160">
            <v>0</v>
          </cell>
          <cell r="AJ160" t="str">
            <v>Leroy Sommer</v>
          </cell>
          <cell r="AK160">
            <v>0</v>
          </cell>
          <cell r="AL160">
            <v>600</v>
          </cell>
          <cell r="AM160" t="str">
            <v>Delta</v>
          </cell>
          <cell r="AN160" t="str">
            <v>DPS 2400B-48-5</v>
          </cell>
          <cell r="AO160">
            <v>250</v>
          </cell>
          <cell r="AP160" t="str">
            <v>NARADA</v>
          </cell>
          <cell r="AQ160">
            <v>600</v>
          </cell>
          <cell r="AR160">
            <v>2</v>
          </cell>
          <cell r="AS160">
            <v>600</v>
          </cell>
          <cell r="AT160">
            <v>24</v>
          </cell>
          <cell r="AU160" t="str">
            <v>LG</v>
          </cell>
          <cell r="AV160" t="str">
            <v>LG</v>
          </cell>
          <cell r="AW160">
            <v>18000</v>
          </cell>
          <cell r="AX160">
            <v>18000</v>
          </cell>
          <cell r="AY160">
            <v>2</v>
          </cell>
          <cell r="AZ160">
            <v>56</v>
          </cell>
          <cell r="BA160">
            <v>0</v>
          </cell>
          <cell r="BB160">
            <v>1</v>
          </cell>
          <cell r="BC160" t="str">
            <v>MTN</v>
          </cell>
          <cell r="BD160" t="str">
            <v>T3057</v>
          </cell>
          <cell r="BE160">
            <v>0</v>
          </cell>
          <cell r="BF160" t="str">
            <v>yes</v>
          </cell>
        </row>
        <row r="161">
          <cell r="C161" t="str">
            <v>IHS_CBT_165M</v>
          </cell>
          <cell r="D161" t="str">
            <v>Misenga</v>
          </cell>
          <cell r="E161">
            <v>27.95508</v>
          </cell>
          <cell r="F161">
            <v>-12.59406</v>
          </cell>
          <cell r="G161" t="str">
            <v>Copperbelt </v>
          </cell>
          <cell r="H161">
            <v>1.8</v>
          </cell>
          <cell r="I161" t="str">
            <v>COPPERBELT</v>
          </cell>
          <cell r="J161" t="str">
            <v>CHINGOLA</v>
          </cell>
          <cell r="K161" t="str">
            <v>No</v>
          </cell>
          <cell r="L161" t="str">
            <v>Yes</v>
          </cell>
          <cell r="M161" t="str">
            <v>No</v>
          </cell>
          <cell r="N161" t="str">
            <v>Rural</v>
          </cell>
          <cell r="O161" t="str">
            <v>2G 3G</v>
          </cell>
          <cell r="P161" t="str">
            <v>P3</v>
          </cell>
          <cell r="Q161" t="str">
            <v>HUB</v>
          </cell>
          <cell r="R161" t="str">
            <v>BB</v>
          </cell>
          <cell r="S161" t="str">
            <v>On Air</v>
          </cell>
          <cell r="T161" t="str">
            <v>Grid-Gen</v>
          </cell>
          <cell r="U161" t="str">
            <v>Green Field</v>
          </cell>
          <cell r="V161">
            <v>70</v>
          </cell>
          <cell r="W161" t="str">
            <v>Indoor </v>
          </cell>
          <cell r="X161" t="str">
            <v>Panji Njovu</v>
          </cell>
          <cell r="Y161" t="str">
            <v>SBC</v>
          </cell>
          <cell r="Z161" t="str">
            <v>SBC</v>
          </cell>
          <cell r="AA161" t="str">
            <v>MTN</v>
          </cell>
          <cell r="AB161" t="str">
            <v>Mwenya Banda</v>
          </cell>
          <cell r="AC161" t="str">
            <v>CCS</v>
          </cell>
          <cell r="AD161" t="str">
            <v>CCS</v>
          </cell>
          <cell r="AE161" t="str">
            <v>ELCOS</v>
          </cell>
          <cell r="AF161" t="str">
            <v>ELCOS</v>
          </cell>
          <cell r="AG161">
            <v>15</v>
          </cell>
          <cell r="AH161" t="str">
            <v>perkins</v>
          </cell>
          <cell r="AI161">
            <v>0</v>
          </cell>
          <cell r="AJ161" t="str">
            <v>Leroy Sommer</v>
          </cell>
          <cell r="AK161">
            <v>0</v>
          </cell>
          <cell r="AL161">
            <v>400</v>
          </cell>
          <cell r="AM161" t="str">
            <v>Delta</v>
          </cell>
          <cell r="AN161" t="str">
            <v>DPS 2400B-48-5</v>
          </cell>
          <cell r="AO161">
            <v>250</v>
          </cell>
          <cell r="AP161" t="str">
            <v>NARADA</v>
          </cell>
          <cell r="AQ161">
            <v>600</v>
          </cell>
          <cell r="AR161">
            <v>2</v>
          </cell>
          <cell r="AS161">
            <v>600</v>
          </cell>
          <cell r="AT161">
            <v>24</v>
          </cell>
          <cell r="AU161" t="str">
            <v>LG</v>
          </cell>
          <cell r="AV161" t="str">
            <v>LG</v>
          </cell>
          <cell r="AW161">
            <v>18000</v>
          </cell>
          <cell r="AX161">
            <v>18000</v>
          </cell>
          <cell r="AY161">
            <v>2</v>
          </cell>
          <cell r="AZ161">
            <v>44.8</v>
          </cell>
          <cell r="BA161">
            <v>0</v>
          </cell>
          <cell r="BB161">
            <v>1</v>
          </cell>
          <cell r="BC161" t="str">
            <v>MTN</v>
          </cell>
          <cell r="BD161" t="str">
            <v>T3045</v>
          </cell>
          <cell r="BE161">
            <v>0</v>
          </cell>
          <cell r="BF161">
            <v>0</v>
          </cell>
        </row>
        <row r="162">
          <cell r="C162" t="str">
            <v>IHS_CBT_166M</v>
          </cell>
          <cell r="D162" t="str">
            <v>Kampoya</v>
          </cell>
          <cell r="E162">
            <v>28.64512</v>
          </cell>
          <cell r="F162">
            <v>-13.77061</v>
          </cell>
          <cell r="G162" t="str">
            <v>Copperbelt </v>
          </cell>
          <cell r="H162">
            <v>1.8</v>
          </cell>
          <cell r="I162" t="str">
            <v>Central </v>
          </cell>
          <cell r="J162" t="str">
            <v>KAPIRI</v>
          </cell>
          <cell r="K162" t="str">
            <v>No</v>
          </cell>
          <cell r="L162" t="str">
            <v>Yes</v>
          </cell>
          <cell r="M162" t="str">
            <v>No</v>
          </cell>
          <cell r="N162" t="str">
            <v>Rural</v>
          </cell>
          <cell r="O162" t="str">
            <v>2G 3G</v>
          </cell>
          <cell r="P162" t="str">
            <v>P4</v>
          </cell>
          <cell r="Q162" t="str">
            <v>BTS</v>
          </cell>
          <cell r="R162" t="str">
            <v>BTS</v>
          </cell>
          <cell r="S162" t="str">
            <v>On Air</v>
          </cell>
          <cell r="T162" t="str">
            <v>Grid-Gen</v>
          </cell>
          <cell r="U162" t="str">
            <v>Green Field</v>
          </cell>
          <cell r="V162">
            <v>60</v>
          </cell>
          <cell r="W162" t="str">
            <v>Outdoor</v>
          </cell>
          <cell r="X162" t="str">
            <v>Elvis Mumba</v>
          </cell>
          <cell r="Y162" t="str">
            <v>SBC</v>
          </cell>
          <cell r="Z162" t="str">
            <v>SBC</v>
          </cell>
          <cell r="AA162" t="str">
            <v>MTN</v>
          </cell>
          <cell r="AB162" t="str">
            <v>Mwenya Banda</v>
          </cell>
          <cell r="AC162" t="str">
            <v>GNM</v>
          </cell>
          <cell r="AD162" t="str">
            <v>GNM</v>
          </cell>
          <cell r="AE162" t="str">
            <v>Lamasat</v>
          </cell>
          <cell r="AF162" t="str">
            <v>Lamasat</v>
          </cell>
          <cell r="AG162">
            <v>15</v>
          </cell>
          <cell r="AH162" t="str">
            <v>perkins</v>
          </cell>
          <cell r="AI162">
            <v>0</v>
          </cell>
          <cell r="AJ162" t="str">
            <v>Leroy Sommer</v>
          </cell>
          <cell r="AK162">
            <v>0</v>
          </cell>
          <cell r="AL162">
            <v>600</v>
          </cell>
          <cell r="AM162" t="str">
            <v>Delta</v>
          </cell>
          <cell r="AN162" t="str">
            <v>DPS 2400B-48-5</v>
          </cell>
          <cell r="AO162">
            <v>250</v>
          </cell>
          <cell r="AP162" t="str">
            <v>C&amp;D True </v>
          </cell>
          <cell r="AQ162">
            <v>1056</v>
          </cell>
          <cell r="AR162">
            <v>12</v>
          </cell>
          <cell r="AS162">
            <v>176</v>
          </cell>
          <cell r="AT162">
            <v>24</v>
          </cell>
          <cell r="AU162" t="str">
            <v>N/A</v>
          </cell>
          <cell r="AV162" t="str">
            <v>N/A</v>
          </cell>
          <cell r="AW162" t="str">
            <v>N/A</v>
          </cell>
          <cell r="AX162" t="str">
            <v>n/a</v>
          </cell>
          <cell r="AY162" t="str">
            <v>N/A</v>
          </cell>
          <cell r="AZ162">
            <v>26</v>
          </cell>
          <cell r="BA162">
            <v>0</v>
          </cell>
          <cell r="BB162">
            <v>1</v>
          </cell>
          <cell r="BC162" t="str">
            <v>MTN</v>
          </cell>
          <cell r="BD162" t="str">
            <v>T3298</v>
          </cell>
          <cell r="BE162">
            <v>0</v>
          </cell>
          <cell r="BF162" t="str">
            <v>yes</v>
          </cell>
        </row>
        <row r="163">
          <cell r="C163" t="str">
            <v>IHS_CBT_167M</v>
          </cell>
          <cell r="D163" t="str">
            <v>Kafubu</v>
          </cell>
          <cell r="E163">
            <v>27.83155</v>
          </cell>
          <cell r="F163">
            <v>-12.84322</v>
          </cell>
          <cell r="G163" t="str">
            <v>Copperbelt </v>
          </cell>
          <cell r="H163">
            <v>2</v>
          </cell>
          <cell r="I163" t="str">
            <v>COPPERBELT</v>
          </cell>
          <cell r="J163" t="str">
            <v>KALULUSHI</v>
          </cell>
          <cell r="K163" t="str">
            <v>No</v>
          </cell>
          <cell r="L163" t="str">
            <v>No</v>
          </cell>
          <cell r="M163" t="str">
            <v>No</v>
          </cell>
          <cell r="N163" t="str">
            <v>Urban</v>
          </cell>
          <cell r="O163" t="str">
            <v>2G 3G</v>
          </cell>
          <cell r="P163" t="str">
            <v>P4</v>
          </cell>
          <cell r="Q163" t="str">
            <v>BTS</v>
          </cell>
          <cell r="R163" t="str">
            <v>HUB</v>
          </cell>
          <cell r="S163" t="str">
            <v>On Air</v>
          </cell>
          <cell r="T163" t="str">
            <v>Grid-Gen</v>
          </cell>
          <cell r="U163" t="str">
            <v>Green Field</v>
          </cell>
          <cell r="V163">
            <v>60</v>
          </cell>
          <cell r="W163" t="str">
            <v>Indoor </v>
          </cell>
          <cell r="X163" t="str">
            <v>Chrispin Lindundu</v>
          </cell>
          <cell r="Y163" t="str">
            <v>SBC</v>
          </cell>
          <cell r="Z163" t="str">
            <v>SBC</v>
          </cell>
          <cell r="AA163" t="str">
            <v>MTN</v>
          </cell>
          <cell r="AB163" t="str">
            <v>Mwenya Banda</v>
          </cell>
          <cell r="AC163" t="str">
            <v>GNM</v>
          </cell>
          <cell r="AD163" t="str">
            <v>GNM</v>
          </cell>
          <cell r="AE163" t="str">
            <v>LISTER PETTER</v>
          </cell>
          <cell r="AF163" t="str">
            <v>LISTER PETTER</v>
          </cell>
          <cell r="AG163">
            <v>16</v>
          </cell>
          <cell r="AH163" t="str">
            <v>Lister petter</v>
          </cell>
          <cell r="AI163">
            <v>0</v>
          </cell>
          <cell r="AJ163" t="str">
            <v>Leroy Sommer</v>
          </cell>
          <cell r="AK163">
            <v>0</v>
          </cell>
          <cell r="AL163">
            <v>600</v>
          </cell>
          <cell r="AM163" t="str">
            <v>Delta</v>
          </cell>
          <cell r="AN163" t="str">
            <v>DPS 2400B-48-5</v>
          </cell>
          <cell r="AO163">
            <v>250</v>
          </cell>
          <cell r="AP163" t="str">
            <v>NARADA</v>
          </cell>
          <cell r="AQ163">
            <v>600</v>
          </cell>
          <cell r="AR163">
            <v>2</v>
          </cell>
          <cell r="AS163">
            <v>600</v>
          </cell>
          <cell r="AT163">
            <v>24</v>
          </cell>
          <cell r="AU163" t="str">
            <v>LG</v>
          </cell>
          <cell r="AV163" t="str">
            <v>LG</v>
          </cell>
          <cell r="AW163">
            <v>18000</v>
          </cell>
          <cell r="AX163">
            <v>18000</v>
          </cell>
          <cell r="AY163">
            <v>2</v>
          </cell>
          <cell r="AZ163">
            <v>40.1</v>
          </cell>
          <cell r="BA163">
            <v>0</v>
          </cell>
          <cell r="BB163">
            <v>1</v>
          </cell>
          <cell r="BC163" t="str">
            <v>MTN</v>
          </cell>
          <cell r="BD163" t="str">
            <v>T3037</v>
          </cell>
          <cell r="BE163">
            <v>0</v>
          </cell>
          <cell r="BF163">
            <v>0</v>
          </cell>
        </row>
        <row r="164">
          <cell r="C164" t="str">
            <v>IHS_CBT_168M</v>
          </cell>
          <cell r="D164" t="str">
            <v>Mpongwe</v>
          </cell>
          <cell r="E164">
            <v>28.06718</v>
          </cell>
          <cell r="F164">
            <v>-13.57342</v>
          </cell>
          <cell r="G164" t="str">
            <v>Copperbelt </v>
          </cell>
          <cell r="H164">
            <v>2</v>
          </cell>
          <cell r="I164" t="str">
            <v>COPPERBELT</v>
          </cell>
          <cell r="J164" t="str">
            <v>MPONGWE</v>
          </cell>
          <cell r="K164" t="str">
            <v>No</v>
          </cell>
          <cell r="L164" t="str">
            <v>No</v>
          </cell>
          <cell r="M164" t="str">
            <v>No</v>
          </cell>
          <cell r="N164" t="str">
            <v>Rural</v>
          </cell>
          <cell r="O164" t="str">
            <v>2G 3G</v>
          </cell>
          <cell r="P164" t="str">
            <v>P4</v>
          </cell>
          <cell r="Q164" t="str">
            <v>HUB</v>
          </cell>
          <cell r="R164" t="str">
            <v>BB</v>
          </cell>
          <cell r="S164" t="str">
            <v>On Air</v>
          </cell>
          <cell r="T164" t="str">
            <v>Grid-Gen</v>
          </cell>
          <cell r="U164" t="str">
            <v>Green Field</v>
          </cell>
          <cell r="V164">
            <v>80</v>
          </cell>
          <cell r="W164" t="str">
            <v>Indoor </v>
          </cell>
          <cell r="X164" t="str">
            <v>Neddy Chiwasa</v>
          </cell>
          <cell r="Y164" t="str">
            <v>SBC</v>
          </cell>
          <cell r="Z164" t="str">
            <v>SBC</v>
          </cell>
          <cell r="AA164" t="str">
            <v>MTN</v>
          </cell>
          <cell r="AB164" t="str">
            <v>Mwenya Banda</v>
          </cell>
          <cell r="AC164" t="str">
            <v>GNM</v>
          </cell>
          <cell r="AD164" t="str">
            <v>GNM</v>
          </cell>
          <cell r="AE164" t="str">
            <v>GL Yanmar</v>
          </cell>
          <cell r="AF164" t="str">
            <v>GL Yanmar</v>
          </cell>
          <cell r="AG164">
            <v>16</v>
          </cell>
          <cell r="AH164" t="str">
            <v>Yanmar</v>
          </cell>
          <cell r="AI164" t="str">
            <v>4TNE</v>
          </cell>
          <cell r="AJ164" t="str">
            <v>Mecc Alte</v>
          </cell>
          <cell r="AK164">
            <v>0</v>
          </cell>
          <cell r="AL164">
            <v>600</v>
          </cell>
          <cell r="AM164" t="str">
            <v>Delta</v>
          </cell>
          <cell r="AN164" t="str">
            <v>DPS 2400B-48-5</v>
          </cell>
          <cell r="AO164">
            <v>250</v>
          </cell>
          <cell r="AP164" t="str">
            <v>Power safe </v>
          </cell>
          <cell r="AQ164">
            <v>1200</v>
          </cell>
          <cell r="AR164">
            <v>2</v>
          </cell>
          <cell r="AS164">
            <v>1200</v>
          </cell>
          <cell r="AT164">
            <v>24</v>
          </cell>
          <cell r="AU164" t="str">
            <v>GREE</v>
          </cell>
          <cell r="AV164" t="str">
            <v>GREE</v>
          </cell>
          <cell r="AW164">
            <v>18000</v>
          </cell>
          <cell r="AX164">
            <v>18000</v>
          </cell>
          <cell r="AY164">
            <v>2</v>
          </cell>
          <cell r="AZ164">
            <v>45.3</v>
          </cell>
          <cell r="BA164">
            <v>0</v>
          </cell>
          <cell r="BB164">
            <v>3</v>
          </cell>
          <cell r="BC164" t="str">
            <v>MTNAirtelLiquid Telecom</v>
          </cell>
          <cell r="BD164" t="str">
            <v>T3017</v>
          </cell>
          <cell r="BE164" t="str">
            <v>ZM0062</v>
          </cell>
          <cell r="BF164">
            <v>0</v>
          </cell>
        </row>
        <row r="165">
          <cell r="C165" t="str">
            <v>IHS_CBT_169M</v>
          </cell>
          <cell r="D165" t="str">
            <v>Kasompe</v>
          </cell>
          <cell r="E165">
            <v>27.89242</v>
          </cell>
          <cell r="F165">
            <v>-12.58836</v>
          </cell>
          <cell r="G165" t="str">
            <v>Copperbelt </v>
          </cell>
          <cell r="H165">
            <v>2</v>
          </cell>
          <cell r="I165" t="str">
            <v>COPPERBELT</v>
          </cell>
          <cell r="J165" t="str">
            <v>CHINGOLA</v>
          </cell>
          <cell r="K165" t="str">
            <v>Yes</v>
          </cell>
          <cell r="L165" t="str">
            <v>No</v>
          </cell>
          <cell r="M165" t="str">
            <v>No</v>
          </cell>
          <cell r="N165" t="str">
            <v>Suburban</v>
          </cell>
          <cell r="O165" t="str">
            <v>2G 3G</v>
          </cell>
          <cell r="P165" t="str">
            <v>P3</v>
          </cell>
          <cell r="Q165" t="str">
            <v>BTS</v>
          </cell>
          <cell r="R165" t="str">
            <v>BTS</v>
          </cell>
          <cell r="S165" t="str">
            <v>On Air</v>
          </cell>
          <cell r="T165" t="str">
            <v>Grid-Gen</v>
          </cell>
          <cell r="U165" t="str">
            <v>Green Field</v>
          </cell>
          <cell r="V165">
            <v>54</v>
          </cell>
          <cell r="W165" t="str">
            <v>Indoor </v>
          </cell>
          <cell r="X165" t="str">
            <v>Panji Njovu</v>
          </cell>
          <cell r="Y165" t="str">
            <v>SBC</v>
          </cell>
          <cell r="Z165" t="str">
            <v>SBC</v>
          </cell>
          <cell r="AA165" t="str">
            <v>MTN</v>
          </cell>
          <cell r="AB165" t="str">
            <v>Mwenya Banda</v>
          </cell>
          <cell r="AC165" t="str">
            <v>CCS</v>
          </cell>
          <cell r="AD165" t="str">
            <v>CCS</v>
          </cell>
          <cell r="AE165" t="str">
            <v>Gen Logic</v>
          </cell>
          <cell r="AF165" t="str">
            <v>Gen Logic</v>
          </cell>
          <cell r="AG165">
            <v>16</v>
          </cell>
          <cell r="AH165" t="str">
            <v>perkins</v>
          </cell>
          <cell r="AI165">
            <v>0</v>
          </cell>
          <cell r="AJ165" t="str">
            <v>Leroy Sommer</v>
          </cell>
          <cell r="AK165">
            <v>0</v>
          </cell>
          <cell r="AL165">
            <v>600</v>
          </cell>
          <cell r="AM165" t="str">
            <v>Delta</v>
          </cell>
          <cell r="AN165" t="str">
            <v>DPS 2400B-48-5</v>
          </cell>
          <cell r="AO165">
            <v>250</v>
          </cell>
          <cell r="AP165" t="str">
            <v>Agisson</v>
          </cell>
          <cell r="AQ165">
            <v>600</v>
          </cell>
          <cell r="AR165">
            <v>2</v>
          </cell>
          <cell r="AS165">
            <v>600</v>
          </cell>
          <cell r="AT165">
            <v>24</v>
          </cell>
          <cell r="AU165" t="str">
            <v>LG</v>
          </cell>
          <cell r="AV165" t="str">
            <v>LG</v>
          </cell>
          <cell r="AW165">
            <v>18000</v>
          </cell>
          <cell r="AX165">
            <v>18000</v>
          </cell>
          <cell r="AY165">
            <v>2</v>
          </cell>
          <cell r="AZ165">
            <v>45</v>
          </cell>
          <cell r="BA165">
            <v>0</v>
          </cell>
          <cell r="BB165">
            <v>1</v>
          </cell>
          <cell r="BC165" t="str">
            <v>MTN</v>
          </cell>
          <cell r="BD165" t="str">
            <v>T3162</v>
          </cell>
          <cell r="BE165">
            <v>0</v>
          </cell>
          <cell r="BF165">
            <v>0</v>
          </cell>
        </row>
        <row r="166">
          <cell r="C166" t="str">
            <v>IHS_CBT_170M</v>
          </cell>
          <cell r="D166" t="str">
            <v>Filando</v>
          </cell>
          <cell r="E166">
            <v>27.80378</v>
          </cell>
          <cell r="F166">
            <v>-12.84883</v>
          </cell>
          <cell r="G166" t="str">
            <v>Copperbelt </v>
          </cell>
          <cell r="H166">
            <v>1.5</v>
          </cell>
          <cell r="I166" t="str">
            <v>COPPERBELT</v>
          </cell>
          <cell r="J166" t="str">
            <v>KALULUSHI</v>
          </cell>
          <cell r="K166" t="str">
            <v>No</v>
          </cell>
          <cell r="L166" t="str">
            <v>No</v>
          </cell>
          <cell r="M166" t="str">
            <v>No</v>
          </cell>
          <cell r="N166" t="str">
            <v>Rural</v>
          </cell>
          <cell r="O166" t="str">
            <v>2G 3G</v>
          </cell>
          <cell r="P166" t="str">
            <v>P4</v>
          </cell>
          <cell r="Q166" t="str">
            <v>BTS</v>
          </cell>
          <cell r="R166" t="str">
            <v>BB</v>
          </cell>
          <cell r="S166" t="str">
            <v>On Air</v>
          </cell>
          <cell r="T166" t="str">
            <v>Grid-Gen</v>
          </cell>
          <cell r="U166" t="str">
            <v>Green Field</v>
          </cell>
          <cell r="V166">
            <v>66</v>
          </cell>
          <cell r="W166" t="str">
            <v>Indoor </v>
          </cell>
          <cell r="X166" t="str">
            <v>Chrispin Lindundu</v>
          </cell>
          <cell r="Y166" t="str">
            <v>SBC</v>
          </cell>
          <cell r="Z166" t="str">
            <v>SBC</v>
          </cell>
          <cell r="AA166" t="str">
            <v>MTN</v>
          </cell>
          <cell r="AB166" t="str">
            <v>Mwenya Banda</v>
          </cell>
          <cell r="AC166" t="str">
            <v>GNM</v>
          </cell>
          <cell r="AD166" t="str">
            <v>GNM</v>
          </cell>
          <cell r="AE166" t="str">
            <v>Gen Logic </v>
          </cell>
          <cell r="AF166" t="str">
            <v>Gen Logic </v>
          </cell>
          <cell r="AG166">
            <v>13</v>
          </cell>
          <cell r="AH166" t="str">
            <v>Yanmar</v>
          </cell>
          <cell r="AI166" t="str">
            <v>3TNE88-G1A</v>
          </cell>
          <cell r="AJ166" t="str">
            <v>Leroy Sommer</v>
          </cell>
          <cell r="AK166">
            <v>0</v>
          </cell>
          <cell r="AL166">
            <v>600</v>
          </cell>
          <cell r="AM166" t="str">
            <v>Delta</v>
          </cell>
          <cell r="AN166" t="str">
            <v>DPS 2400B-48-5</v>
          </cell>
          <cell r="AO166">
            <v>250</v>
          </cell>
          <cell r="AP166" t="str">
            <v>Lithium</v>
          </cell>
          <cell r="AQ166">
            <v>400</v>
          </cell>
          <cell r="AR166">
            <v>48</v>
          </cell>
          <cell r="AS166">
            <v>100</v>
          </cell>
          <cell r="AT166">
            <v>4</v>
          </cell>
          <cell r="AU166" t="str">
            <v>LG</v>
          </cell>
          <cell r="AV166" t="str">
            <v>LG</v>
          </cell>
          <cell r="AW166">
            <v>18000</v>
          </cell>
          <cell r="AX166">
            <v>18000</v>
          </cell>
          <cell r="AY166">
            <v>2</v>
          </cell>
          <cell r="AZ166">
            <v>35</v>
          </cell>
          <cell r="BA166">
            <v>0</v>
          </cell>
          <cell r="BB166">
            <v>1</v>
          </cell>
          <cell r="BC166" t="str">
            <v>MTN</v>
          </cell>
          <cell r="BD166" t="str">
            <v>T3126</v>
          </cell>
          <cell r="BE166">
            <v>0</v>
          </cell>
          <cell r="BF166">
            <v>0</v>
          </cell>
        </row>
        <row r="167">
          <cell r="C167" t="str">
            <v>IHS_CBT_171M</v>
          </cell>
          <cell r="D167" t="str">
            <v>Zalawi</v>
          </cell>
          <cell r="E167">
            <v>27.89688</v>
          </cell>
          <cell r="F167">
            <v>-12.57076</v>
          </cell>
          <cell r="G167" t="str">
            <v>Copperbelt </v>
          </cell>
          <cell r="H167">
            <v>2.5</v>
          </cell>
          <cell r="I167" t="str">
            <v>COPPERBELT</v>
          </cell>
          <cell r="J167" t="str">
            <v>CHINGOLA</v>
          </cell>
          <cell r="K167" t="str">
            <v>No</v>
          </cell>
          <cell r="L167" t="str">
            <v>Yes</v>
          </cell>
          <cell r="M167" t="str">
            <v>No</v>
          </cell>
          <cell r="N167" t="str">
            <v>Suburban</v>
          </cell>
          <cell r="O167" t="str">
            <v>2G 3G</v>
          </cell>
          <cell r="P167" t="str">
            <v>P4</v>
          </cell>
          <cell r="Q167" t="str">
            <v>BTS</v>
          </cell>
          <cell r="R167" t="str">
            <v>BTS</v>
          </cell>
          <cell r="S167" t="str">
            <v>On Air</v>
          </cell>
          <cell r="T167" t="str">
            <v>Grid-Gen</v>
          </cell>
          <cell r="U167" t="str">
            <v>Green Field</v>
          </cell>
          <cell r="V167">
            <v>36</v>
          </cell>
          <cell r="W167" t="str">
            <v>Outdoor</v>
          </cell>
          <cell r="X167" t="str">
            <v>Panji Njovu</v>
          </cell>
          <cell r="Y167" t="str">
            <v>SBC</v>
          </cell>
          <cell r="Z167" t="str">
            <v>SBC</v>
          </cell>
          <cell r="AA167" t="str">
            <v>MTN</v>
          </cell>
          <cell r="AB167" t="str">
            <v>Mwenya Banda</v>
          </cell>
          <cell r="AC167" t="str">
            <v>CCS</v>
          </cell>
          <cell r="AD167" t="str">
            <v>CCS</v>
          </cell>
          <cell r="AE167" t="str">
            <v>IMG</v>
          </cell>
          <cell r="AF167" t="str">
            <v>IMG</v>
          </cell>
          <cell r="AG167">
            <v>20</v>
          </cell>
          <cell r="AH167" t="str">
            <v>perkins</v>
          </cell>
          <cell r="AI167">
            <v>0</v>
          </cell>
          <cell r="AJ167" t="str">
            <v>Leroy Sommer</v>
          </cell>
          <cell r="AK167">
            <v>0</v>
          </cell>
          <cell r="AL167">
            <v>600</v>
          </cell>
          <cell r="AM167" t="str">
            <v>Delta</v>
          </cell>
          <cell r="AN167" t="str">
            <v>DPS 2400B-48-5</v>
          </cell>
          <cell r="AO167">
            <v>250</v>
          </cell>
          <cell r="AP167" t="str">
            <v>NARADA</v>
          </cell>
          <cell r="AQ167">
            <v>600</v>
          </cell>
          <cell r="AR167">
            <v>2</v>
          </cell>
          <cell r="AS167">
            <v>600</v>
          </cell>
          <cell r="AT167">
            <v>24</v>
          </cell>
          <cell r="AU167" t="str">
            <v>N/A</v>
          </cell>
          <cell r="AV167" t="str">
            <v>N/A</v>
          </cell>
          <cell r="AW167" t="str">
            <v>N/A</v>
          </cell>
          <cell r="AX167" t="str">
            <v>n/a</v>
          </cell>
          <cell r="AY167" t="str">
            <v>N/A</v>
          </cell>
          <cell r="AZ167">
            <v>76.7</v>
          </cell>
          <cell r="BA167">
            <v>0</v>
          </cell>
          <cell r="BB167">
            <v>2</v>
          </cell>
          <cell r="BC167" t="str">
            <v>MTNAirtel</v>
          </cell>
          <cell r="BD167" t="str">
            <v>T3258</v>
          </cell>
          <cell r="BE167" t="str">
            <v>ZM6840</v>
          </cell>
          <cell r="BF167">
            <v>0</v>
          </cell>
        </row>
        <row r="168">
          <cell r="C168" t="str">
            <v>IHS_CBT_172M</v>
          </cell>
          <cell r="D168" t="str">
            <v>ST. Anthony</v>
          </cell>
          <cell r="E168">
            <v>27.93315</v>
          </cell>
          <cell r="F168">
            <v>-13.45691</v>
          </cell>
          <cell r="G168" t="str">
            <v>Copperbelt </v>
          </cell>
          <cell r="H168">
            <v>2.5</v>
          </cell>
          <cell r="I168" t="str">
            <v>COPPERBELT</v>
          </cell>
          <cell r="J168" t="str">
            <v>MPONGWE</v>
          </cell>
          <cell r="K168" t="str">
            <v>No</v>
          </cell>
          <cell r="L168" t="str">
            <v>No</v>
          </cell>
          <cell r="M168" t="str">
            <v>No</v>
          </cell>
          <cell r="N168" t="str">
            <v>Suburban</v>
          </cell>
          <cell r="O168" t="str">
            <v>2G 3G</v>
          </cell>
          <cell r="P168" t="str">
            <v>P4</v>
          </cell>
          <cell r="Q168" t="str">
            <v>BTS</v>
          </cell>
          <cell r="R168" t="str">
            <v>BTS</v>
          </cell>
          <cell r="S168" t="str">
            <v>On Air</v>
          </cell>
          <cell r="T168" t="str">
            <v>Grid-Gen</v>
          </cell>
          <cell r="U168" t="str">
            <v>Green Field</v>
          </cell>
          <cell r="V168">
            <v>60</v>
          </cell>
          <cell r="W168" t="str">
            <v>Outdoor</v>
          </cell>
          <cell r="X168" t="str">
            <v>Neddy Chiwasa</v>
          </cell>
          <cell r="Y168" t="str">
            <v>SBC</v>
          </cell>
          <cell r="Z168" t="str">
            <v>SBC</v>
          </cell>
          <cell r="AA168" t="str">
            <v>MTN</v>
          </cell>
          <cell r="AB168" t="str">
            <v>Mwenya Banda</v>
          </cell>
          <cell r="AC168" t="str">
            <v>GNM</v>
          </cell>
          <cell r="AD168" t="str">
            <v>GNM</v>
          </cell>
          <cell r="AE168" t="str">
            <v>CK Works</v>
          </cell>
          <cell r="AF168" t="str">
            <v>CK Works</v>
          </cell>
          <cell r="AG168">
            <v>20</v>
          </cell>
          <cell r="AH168" t="str">
            <v>perkins</v>
          </cell>
          <cell r="AI168">
            <v>0</v>
          </cell>
          <cell r="AJ168" t="str">
            <v>Leroy Sommer</v>
          </cell>
          <cell r="AK168">
            <v>0</v>
          </cell>
          <cell r="AL168">
            <v>600</v>
          </cell>
          <cell r="AM168" t="str">
            <v>Delta</v>
          </cell>
          <cell r="AN168" t="str">
            <v>DPS 2400B-48-5</v>
          </cell>
          <cell r="AO168">
            <v>250</v>
          </cell>
          <cell r="AP168" t="str">
            <v>Wolong</v>
          </cell>
          <cell r="AQ168">
            <v>600</v>
          </cell>
          <cell r="AR168">
            <v>2</v>
          </cell>
          <cell r="AS168">
            <v>600</v>
          </cell>
          <cell r="AT168">
            <v>24</v>
          </cell>
          <cell r="AU168" t="str">
            <v>N/A</v>
          </cell>
          <cell r="AV168" t="str">
            <v>N/A</v>
          </cell>
          <cell r="AW168" t="str">
            <v>N/A</v>
          </cell>
          <cell r="AX168" t="str">
            <v>n/a</v>
          </cell>
          <cell r="AY168" t="str">
            <v>N/A</v>
          </cell>
          <cell r="AZ168">
            <v>41.7</v>
          </cell>
          <cell r="BA168">
            <v>0</v>
          </cell>
          <cell r="BB168">
            <v>1</v>
          </cell>
          <cell r="BC168" t="str">
            <v>MTN</v>
          </cell>
          <cell r="BD168" t="str">
            <v>T3370</v>
          </cell>
          <cell r="BE168">
            <v>0</v>
          </cell>
          <cell r="BF168">
            <v>0</v>
          </cell>
        </row>
        <row r="169">
          <cell r="C169" t="str">
            <v>IHS_CBT_173M</v>
          </cell>
          <cell r="D169" t="str">
            <v>Bupililo</v>
          </cell>
          <cell r="E169">
            <v>27.90114</v>
          </cell>
          <cell r="F169">
            <v>-12.54265</v>
          </cell>
          <cell r="G169" t="str">
            <v>Copperbelt </v>
          </cell>
          <cell r="H169">
            <v>1.8</v>
          </cell>
          <cell r="I169" t="str">
            <v>COPPERBELT</v>
          </cell>
          <cell r="J169" t="str">
            <v>CHINGOLA</v>
          </cell>
          <cell r="K169" t="str">
            <v>Yes</v>
          </cell>
          <cell r="L169" t="str">
            <v>No</v>
          </cell>
          <cell r="M169" t="str">
            <v>No</v>
          </cell>
          <cell r="N169" t="str">
            <v>Suburban</v>
          </cell>
          <cell r="O169" t="str">
            <v>2G 3G</v>
          </cell>
          <cell r="P169" t="str">
            <v>P4</v>
          </cell>
          <cell r="Q169" t="str">
            <v>BTS</v>
          </cell>
          <cell r="R169" t="str">
            <v>BTS</v>
          </cell>
          <cell r="S169" t="str">
            <v>On Air</v>
          </cell>
          <cell r="T169" t="str">
            <v>Grid-Gen</v>
          </cell>
          <cell r="U169" t="str">
            <v>Green Field</v>
          </cell>
          <cell r="V169">
            <v>42</v>
          </cell>
          <cell r="W169" t="str">
            <v>Indoor </v>
          </cell>
          <cell r="X169" t="str">
            <v>Panji Njovu</v>
          </cell>
          <cell r="Y169" t="str">
            <v>SBC</v>
          </cell>
          <cell r="Z169" t="str">
            <v>SBC</v>
          </cell>
          <cell r="AA169" t="str">
            <v>MTN</v>
          </cell>
          <cell r="AB169" t="str">
            <v>Mwenya Banda</v>
          </cell>
          <cell r="AC169" t="str">
            <v>CCS</v>
          </cell>
          <cell r="AD169" t="str">
            <v>CCS</v>
          </cell>
          <cell r="AE169" t="str">
            <v>Gen Logic</v>
          </cell>
          <cell r="AF169" t="str">
            <v>Gen Logic</v>
          </cell>
          <cell r="AG169">
            <v>20</v>
          </cell>
          <cell r="AH169" t="str">
            <v>perkins</v>
          </cell>
          <cell r="AI169">
            <v>0</v>
          </cell>
          <cell r="AJ169" t="str">
            <v>Leroy Sommer</v>
          </cell>
          <cell r="AK169">
            <v>0</v>
          </cell>
          <cell r="AL169">
            <v>400</v>
          </cell>
          <cell r="AM169" t="str">
            <v>Delta</v>
          </cell>
          <cell r="AN169" t="str">
            <v>DPS 2400B-48-5</v>
          </cell>
          <cell r="AO169">
            <v>250</v>
          </cell>
          <cell r="AP169" t="str">
            <v>coslight</v>
          </cell>
          <cell r="AQ169">
            <v>600</v>
          </cell>
          <cell r="AR169">
            <v>2</v>
          </cell>
          <cell r="AS169">
            <v>600</v>
          </cell>
          <cell r="AT169">
            <v>24</v>
          </cell>
          <cell r="AU169" t="str">
            <v>GREE</v>
          </cell>
          <cell r="AV169" t="str">
            <v>GREE</v>
          </cell>
          <cell r="AW169">
            <v>18000</v>
          </cell>
          <cell r="AX169">
            <v>18000</v>
          </cell>
          <cell r="AY169">
            <v>2</v>
          </cell>
          <cell r="AZ169">
            <v>84.1</v>
          </cell>
          <cell r="BA169">
            <v>0</v>
          </cell>
          <cell r="BB169">
            <v>2</v>
          </cell>
          <cell r="BC169" t="str">
            <v>MTNAirtel</v>
          </cell>
          <cell r="BD169" t="str">
            <v>T3160</v>
          </cell>
          <cell r="BE169" t="str">
            <v>ZM6852</v>
          </cell>
          <cell r="BF169">
            <v>0</v>
          </cell>
        </row>
        <row r="170">
          <cell r="C170" t="str">
            <v>IHS_CBT_174M</v>
          </cell>
          <cell r="D170" t="str">
            <v>River Side Extension  </v>
          </cell>
          <cell r="E170">
            <v>27.89391</v>
          </cell>
          <cell r="F170">
            <v>-12.54792</v>
          </cell>
          <cell r="G170" t="str">
            <v>Copperbelt </v>
          </cell>
          <cell r="H170">
            <v>1.8</v>
          </cell>
          <cell r="I170" t="str">
            <v>COPPERBELT</v>
          </cell>
          <cell r="J170" t="str">
            <v>CHINGOLA</v>
          </cell>
          <cell r="K170" t="str">
            <v>Yes</v>
          </cell>
          <cell r="L170" t="str">
            <v>Yes</v>
          </cell>
          <cell r="M170" t="str">
            <v>No</v>
          </cell>
          <cell r="N170" t="str">
            <v>Urban</v>
          </cell>
          <cell r="O170" t="str">
            <v>2G 3G</v>
          </cell>
          <cell r="P170" t="str">
            <v>P4</v>
          </cell>
          <cell r="Q170" t="str">
            <v>BTS</v>
          </cell>
          <cell r="R170" t="str">
            <v>BTS</v>
          </cell>
          <cell r="S170" t="str">
            <v>On Air</v>
          </cell>
          <cell r="T170" t="str">
            <v>Grid-Gen</v>
          </cell>
          <cell r="U170" t="str">
            <v>Green Field</v>
          </cell>
          <cell r="V170">
            <v>36</v>
          </cell>
          <cell r="W170" t="str">
            <v>Outdoor</v>
          </cell>
          <cell r="X170" t="str">
            <v>Panji Njovu</v>
          </cell>
          <cell r="Y170" t="str">
            <v>SBC</v>
          </cell>
          <cell r="Z170" t="str">
            <v>SBC</v>
          </cell>
          <cell r="AA170" t="str">
            <v>MTN</v>
          </cell>
          <cell r="AB170" t="str">
            <v>Mwenya Banda</v>
          </cell>
          <cell r="AC170" t="str">
            <v>CCS</v>
          </cell>
          <cell r="AD170" t="str">
            <v>CCS</v>
          </cell>
          <cell r="AE170" t="str">
            <v>IMG</v>
          </cell>
          <cell r="AF170" t="str">
            <v>IMG</v>
          </cell>
          <cell r="AG170">
            <v>15</v>
          </cell>
          <cell r="AH170" t="str">
            <v>perkins</v>
          </cell>
          <cell r="AI170">
            <v>0</v>
          </cell>
          <cell r="AJ170" t="str">
            <v>Leroy Sommer</v>
          </cell>
          <cell r="AK170">
            <v>0</v>
          </cell>
          <cell r="AL170">
            <v>600</v>
          </cell>
          <cell r="AM170" t="str">
            <v>Power cube</v>
          </cell>
          <cell r="AN170" t="str">
            <v>ICC330-H1-C1</v>
          </cell>
          <cell r="AO170">
            <v>400</v>
          </cell>
          <cell r="AP170" t="str">
            <v>Lithium</v>
          </cell>
          <cell r="AQ170">
            <v>400</v>
          </cell>
          <cell r="AR170">
            <v>48</v>
          </cell>
          <cell r="AS170">
            <v>100</v>
          </cell>
          <cell r="AT170">
            <v>4</v>
          </cell>
          <cell r="AU170" t="str">
            <v>N/A</v>
          </cell>
          <cell r="AV170" t="str">
            <v>N/A</v>
          </cell>
          <cell r="AW170" t="str">
            <v>N/A</v>
          </cell>
          <cell r="AX170" t="str">
            <v>n/a</v>
          </cell>
          <cell r="AY170" t="str">
            <v>N/A</v>
          </cell>
          <cell r="AZ170">
            <v>75.8</v>
          </cell>
          <cell r="BA170">
            <v>0</v>
          </cell>
          <cell r="BB170">
            <v>3</v>
          </cell>
          <cell r="BC170" t="str">
            <v>MTNAirtelLiquid Telecom</v>
          </cell>
          <cell r="BD170" t="str">
            <v>T3330</v>
          </cell>
          <cell r="BE170" t="str">
            <v>ZM6791</v>
          </cell>
          <cell r="BF170">
            <v>0</v>
          </cell>
        </row>
        <row r="171">
          <cell r="C171" t="str">
            <v>IHS_CBT_175M</v>
          </cell>
          <cell r="D171" t="str">
            <v>Kapisha</v>
          </cell>
          <cell r="E171">
            <v>27.90448</v>
          </cell>
          <cell r="F171">
            <v>-12.52612</v>
          </cell>
          <cell r="G171" t="str">
            <v>Copperbelt </v>
          </cell>
          <cell r="H171">
            <v>2</v>
          </cell>
          <cell r="I171" t="str">
            <v>COPPERBELT</v>
          </cell>
          <cell r="J171" t="str">
            <v>CHINGOLA</v>
          </cell>
          <cell r="K171" t="str">
            <v>Yes</v>
          </cell>
          <cell r="L171" t="str">
            <v>No</v>
          </cell>
          <cell r="M171" t="str">
            <v>No</v>
          </cell>
          <cell r="N171" t="str">
            <v>Suburban</v>
          </cell>
          <cell r="O171" t="str">
            <v>2G 3G</v>
          </cell>
          <cell r="P171" t="str">
            <v>P3</v>
          </cell>
          <cell r="Q171" t="str">
            <v>BTS</v>
          </cell>
          <cell r="R171" t="str">
            <v>BTS</v>
          </cell>
          <cell r="S171" t="str">
            <v>On Air</v>
          </cell>
          <cell r="T171" t="str">
            <v>Grid-Gen</v>
          </cell>
          <cell r="U171" t="str">
            <v>Green Field</v>
          </cell>
          <cell r="V171">
            <v>42</v>
          </cell>
          <cell r="W171" t="str">
            <v>Indoor </v>
          </cell>
          <cell r="X171" t="str">
            <v>Panji Njovu</v>
          </cell>
          <cell r="Y171" t="str">
            <v>SBC</v>
          </cell>
          <cell r="Z171" t="str">
            <v>SBC</v>
          </cell>
          <cell r="AA171" t="str">
            <v>MTN</v>
          </cell>
          <cell r="AB171" t="str">
            <v>Mwenya Banda</v>
          </cell>
          <cell r="AC171" t="str">
            <v>CCS</v>
          </cell>
          <cell r="AD171" t="str">
            <v>CCS</v>
          </cell>
          <cell r="AE171" t="str">
            <v>Gen Logic</v>
          </cell>
          <cell r="AF171" t="str">
            <v>Gen Logic</v>
          </cell>
          <cell r="AG171">
            <v>16</v>
          </cell>
          <cell r="AH171" t="str">
            <v>Yanmar</v>
          </cell>
          <cell r="AI171">
            <v>0</v>
          </cell>
          <cell r="AJ171" t="str">
            <v>Leroy Sommer</v>
          </cell>
          <cell r="AK171">
            <v>0</v>
          </cell>
          <cell r="AL171">
            <v>600</v>
          </cell>
          <cell r="AM171" t="str">
            <v>Delta</v>
          </cell>
          <cell r="AN171" t="str">
            <v>DPS 2400B-48-5</v>
          </cell>
          <cell r="AO171">
            <v>250</v>
          </cell>
          <cell r="AP171" t="str">
            <v>coslight</v>
          </cell>
          <cell r="AQ171">
            <v>600</v>
          </cell>
          <cell r="AR171">
            <v>2</v>
          </cell>
          <cell r="AS171">
            <v>600</v>
          </cell>
          <cell r="AT171">
            <v>24</v>
          </cell>
          <cell r="AU171" t="str">
            <v>LG</v>
          </cell>
          <cell r="AV171" t="str">
            <v>LG</v>
          </cell>
          <cell r="AW171">
            <v>18000</v>
          </cell>
          <cell r="AX171">
            <v>18000</v>
          </cell>
          <cell r="AY171">
            <v>2</v>
          </cell>
          <cell r="AZ171">
            <v>77.8</v>
          </cell>
          <cell r="BA171">
            <v>0</v>
          </cell>
          <cell r="BB171">
            <v>2</v>
          </cell>
          <cell r="BC171" t="str">
            <v>MTNAirtel</v>
          </cell>
          <cell r="BD171" t="str">
            <v>T3164</v>
          </cell>
          <cell r="BE171" t="str">
            <v>ZM6792</v>
          </cell>
          <cell r="BF171">
            <v>0</v>
          </cell>
        </row>
        <row r="172">
          <cell r="C172" t="str">
            <v>IHS_CBT_176M</v>
          </cell>
          <cell r="D172" t="str">
            <v>Kapisha Central</v>
          </cell>
          <cell r="E172">
            <v>27.89763</v>
          </cell>
          <cell r="F172">
            <v>-12.53315</v>
          </cell>
          <cell r="G172" t="str">
            <v>Copperbelt </v>
          </cell>
          <cell r="H172">
            <v>1.8</v>
          </cell>
          <cell r="I172" t="str">
            <v>COPPERBELT</v>
          </cell>
          <cell r="J172" t="str">
            <v>CHINGOLA</v>
          </cell>
          <cell r="K172" t="str">
            <v>No</v>
          </cell>
          <cell r="L172" t="str">
            <v>No</v>
          </cell>
          <cell r="M172" t="str">
            <v>No</v>
          </cell>
          <cell r="N172" t="str">
            <v>Suburban</v>
          </cell>
          <cell r="O172" t="str">
            <v>2G 3G</v>
          </cell>
          <cell r="P172" t="str">
            <v>P4</v>
          </cell>
          <cell r="Q172" t="str">
            <v>BTS</v>
          </cell>
          <cell r="R172" t="str">
            <v>BTS</v>
          </cell>
          <cell r="S172" t="str">
            <v>On Air</v>
          </cell>
          <cell r="T172" t="str">
            <v>Grid-Gen</v>
          </cell>
          <cell r="U172" t="str">
            <v>Green Field</v>
          </cell>
          <cell r="V172">
            <v>36</v>
          </cell>
          <cell r="W172" t="str">
            <v>Outdoor</v>
          </cell>
          <cell r="X172" t="str">
            <v>Panji Njovu</v>
          </cell>
          <cell r="Y172" t="str">
            <v>SBC</v>
          </cell>
          <cell r="Z172" t="str">
            <v>SBC</v>
          </cell>
          <cell r="AA172" t="str">
            <v>MTN</v>
          </cell>
          <cell r="AB172" t="str">
            <v>Mwenya Banda</v>
          </cell>
          <cell r="AC172" t="str">
            <v>CCS</v>
          </cell>
          <cell r="AD172" t="str">
            <v>CCS</v>
          </cell>
          <cell r="AE172" t="str">
            <v>Gen Logic</v>
          </cell>
          <cell r="AF172" t="str">
            <v>Gen Logic</v>
          </cell>
          <cell r="AG172">
            <v>15</v>
          </cell>
          <cell r="AH172" t="str">
            <v>perkins</v>
          </cell>
          <cell r="AI172">
            <v>0</v>
          </cell>
          <cell r="AJ172" t="str">
            <v>Leroy Sommer</v>
          </cell>
          <cell r="AK172">
            <v>0</v>
          </cell>
          <cell r="AL172">
            <v>1000</v>
          </cell>
          <cell r="AM172" t="str">
            <v>Power cube</v>
          </cell>
          <cell r="AN172" t="str">
            <v>ICC330-H1-C1</v>
          </cell>
          <cell r="AO172">
            <v>400</v>
          </cell>
          <cell r="AP172" t="str">
            <v>NARADA</v>
          </cell>
          <cell r="AQ172">
            <v>600</v>
          </cell>
          <cell r="AR172">
            <v>2</v>
          </cell>
          <cell r="AS172">
            <v>600</v>
          </cell>
          <cell r="AT172">
            <v>24</v>
          </cell>
          <cell r="AU172" t="str">
            <v>N/A</v>
          </cell>
          <cell r="AV172" t="str">
            <v>N/A</v>
          </cell>
          <cell r="AW172" t="str">
            <v>N/A</v>
          </cell>
          <cell r="AX172" t="str">
            <v>n/a</v>
          </cell>
          <cell r="AY172" t="str">
            <v>N/A</v>
          </cell>
          <cell r="AZ172">
            <v>75</v>
          </cell>
          <cell r="BA172">
            <v>0</v>
          </cell>
          <cell r="BB172">
            <v>2</v>
          </cell>
          <cell r="BC172" t="str">
            <v>MTNAirtel</v>
          </cell>
          <cell r="BD172" t="str">
            <v>T3329</v>
          </cell>
          <cell r="BE172" t="str">
            <v>ZM0284</v>
          </cell>
          <cell r="BF172">
            <v>0</v>
          </cell>
        </row>
        <row r="173">
          <cell r="C173" t="str">
            <v>IHS_CBT_177M</v>
          </cell>
          <cell r="D173" t="str">
            <v>Magoye court</v>
          </cell>
          <cell r="E173">
            <v>27.88675</v>
          </cell>
          <cell r="F173">
            <v>-12.54005</v>
          </cell>
          <cell r="G173" t="str">
            <v>Copperbelt </v>
          </cell>
          <cell r="H173">
            <v>2</v>
          </cell>
          <cell r="I173" t="str">
            <v>COPPERBELT</v>
          </cell>
          <cell r="J173" t="str">
            <v>CHINGOLA</v>
          </cell>
          <cell r="K173" t="str">
            <v>No</v>
          </cell>
          <cell r="L173" t="str">
            <v>No</v>
          </cell>
          <cell r="M173" t="str">
            <v>No</v>
          </cell>
          <cell r="N173" t="str">
            <v>Urban</v>
          </cell>
          <cell r="O173" t="str">
            <v>2G 3G 4G</v>
          </cell>
          <cell r="P173" t="str">
            <v>P3</v>
          </cell>
          <cell r="Q173" t="str">
            <v>BTS</v>
          </cell>
          <cell r="R173" t="str">
            <v>BTS</v>
          </cell>
          <cell r="S173" t="str">
            <v>On Air</v>
          </cell>
          <cell r="T173" t="str">
            <v>Grid-Gen</v>
          </cell>
          <cell r="U173" t="str">
            <v>Green Field</v>
          </cell>
          <cell r="V173">
            <v>42</v>
          </cell>
          <cell r="W173" t="str">
            <v>Indoor </v>
          </cell>
          <cell r="X173" t="str">
            <v>Panji Njovu</v>
          </cell>
          <cell r="Y173" t="str">
            <v>SBC</v>
          </cell>
          <cell r="Z173" t="str">
            <v>SBC</v>
          </cell>
          <cell r="AA173" t="str">
            <v>MTN</v>
          </cell>
          <cell r="AB173" t="str">
            <v>Mwenya Banda</v>
          </cell>
          <cell r="AC173" t="str">
            <v>CCS</v>
          </cell>
          <cell r="AD173" t="str">
            <v>CCS</v>
          </cell>
          <cell r="AE173" t="str">
            <v>Gen Logic</v>
          </cell>
          <cell r="AF173" t="str">
            <v>Gen Logic</v>
          </cell>
          <cell r="AG173">
            <v>16</v>
          </cell>
          <cell r="AH173" t="str">
            <v>Yanmar</v>
          </cell>
          <cell r="AI173">
            <v>0</v>
          </cell>
          <cell r="AJ173" t="str">
            <v>Leroy Sommer</v>
          </cell>
          <cell r="AK173">
            <v>0</v>
          </cell>
          <cell r="AL173">
            <v>600</v>
          </cell>
          <cell r="AM173" t="str">
            <v>Delta</v>
          </cell>
          <cell r="AN173" t="str">
            <v>DPS 2400B-48-5</v>
          </cell>
          <cell r="AO173">
            <v>250</v>
          </cell>
          <cell r="AP173" t="str">
            <v>coslight</v>
          </cell>
          <cell r="AQ173">
            <v>600</v>
          </cell>
          <cell r="AR173">
            <v>2</v>
          </cell>
          <cell r="AS173">
            <v>600</v>
          </cell>
          <cell r="AT173">
            <v>24</v>
          </cell>
          <cell r="AU173" t="str">
            <v>LG</v>
          </cell>
          <cell r="AV173" t="str">
            <v>LG</v>
          </cell>
          <cell r="AW173">
            <v>18000</v>
          </cell>
          <cell r="AX173">
            <v>18000</v>
          </cell>
          <cell r="AY173">
            <v>2</v>
          </cell>
          <cell r="AZ173">
            <v>65</v>
          </cell>
          <cell r="BA173">
            <v>0</v>
          </cell>
          <cell r="BB173">
            <v>1</v>
          </cell>
          <cell r="BC173" t="str">
            <v>MTN</v>
          </cell>
          <cell r="BD173" t="str">
            <v>T3165</v>
          </cell>
          <cell r="BE173">
            <v>0</v>
          </cell>
          <cell r="BF173">
            <v>0</v>
          </cell>
        </row>
        <row r="174">
          <cell r="C174" t="str">
            <v>IHS_CBT_178M</v>
          </cell>
          <cell r="D174" t="str">
            <v>Kabundi</v>
          </cell>
          <cell r="E174">
            <v>27.88984</v>
          </cell>
          <cell r="F174">
            <v>-12.52791</v>
          </cell>
          <cell r="G174" t="str">
            <v>Copperbelt </v>
          </cell>
          <cell r="H174">
            <v>2.5</v>
          </cell>
          <cell r="I174" t="str">
            <v>COPPERBELT</v>
          </cell>
          <cell r="J174" t="str">
            <v>CHINGOLA</v>
          </cell>
          <cell r="K174" t="str">
            <v>No</v>
          </cell>
          <cell r="L174" t="str">
            <v>Yes</v>
          </cell>
          <cell r="M174" t="str">
            <v>No</v>
          </cell>
          <cell r="N174" t="str">
            <v>Suburban</v>
          </cell>
          <cell r="O174" t="str">
            <v>2G 3G 4G</v>
          </cell>
          <cell r="P174" t="str">
            <v>P3</v>
          </cell>
          <cell r="Q174" t="str">
            <v>BTS</v>
          </cell>
          <cell r="R174" t="str">
            <v>HUB</v>
          </cell>
          <cell r="S174" t="str">
            <v>On Air</v>
          </cell>
          <cell r="T174" t="str">
            <v>Grid-Gen</v>
          </cell>
          <cell r="U174" t="str">
            <v>Green Field</v>
          </cell>
          <cell r="V174">
            <v>40</v>
          </cell>
          <cell r="W174" t="str">
            <v>Indoor </v>
          </cell>
          <cell r="X174" t="str">
            <v>Panji Njovu</v>
          </cell>
          <cell r="Y174" t="str">
            <v>SBC</v>
          </cell>
          <cell r="Z174" t="str">
            <v>SBC</v>
          </cell>
          <cell r="AA174" t="str">
            <v>MTN</v>
          </cell>
          <cell r="AB174" t="str">
            <v>Mwenya Banda</v>
          </cell>
          <cell r="AC174" t="str">
            <v>CCS</v>
          </cell>
          <cell r="AD174" t="str">
            <v>CCS</v>
          </cell>
          <cell r="AE174" t="str">
            <v>CK Works</v>
          </cell>
          <cell r="AF174" t="str">
            <v>CK Works</v>
          </cell>
          <cell r="AG174">
            <v>20</v>
          </cell>
          <cell r="AH174" t="str">
            <v>perkins</v>
          </cell>
          <cell r="AI174">
            <v>0</v>
          </cell>
          <cell r="AJ174" t="str">
            <v>Leroy Sommer</v>
          </cell>
          <cell r="AK174">
            <v>0</v>
          </cell>
          <cell r="AL174">
            <v>1000</v>
          </cell>
          <cell r="AM174" t="str">
            <v>Power cube</v>
          </cell>
          <cell r="AN174" t="str">
            <v>ICC330-H1-C1</v>
          </cell>
          <cell r="AO174">
            <v>400</v>
          </cell>
          <cell r="AP174" t="str">
            <v>coslight</v>
          </cell>
          <cell r="AQ174">
            <v>600</v>
          </cell>
          <cell r="AR174">
            <v>2</v>
          </cell>
          <cell r="AS174">
            <v>600</v>
          </cell>
          <cell r="AT174">
            <v>24</v>
          </cell>
          <cell r="AU174" t="str">
            <v>LG </v>
          </cell>
          <cell r="AV174" t="str">
            <v>LG </v>
          </cell>
          <cell r="AW174">
            <v>18000</v>
          </cell>
          <cell r="AX174">
            <v>18000</v>
          </cell>
          <cell r="AY174">
            <v>2</v>
          </cell>
          <cell r="AZ174">
            <v>72</v>
          </cell>
          <cell r="BA174">
            <v>0</v>
          </cell>
          <cell r="BB174">
            <v>1</v>
          </cell>
          <cell r="BC174" t="str">
            <v>MTN</v>
          </cell>
          <cell r="BD174" t="str">
            <v>T3036</v>
          </cell>
          <cell r="BE174">
            <v>0</v>
          </cell>
          <cell r="BF174">
            <v>0</v>
          </cell>
        </row>
        <row r="175">
          <cell r="C175" t="str">
            <v>IHS_CBT_179M</v>
          </cell>
          <cell r="D175" t="str">
            <v>ETC Bio Energy Farm</v>
          </cell>
          <cell r="E175">
            <v>27.95439</v>
          </cell>
          <cell r="F175">
            <v>-13.52055</v>
          </cell>
          <cell r="G175" t="str">
            <v>Copperbelt </v>
          </cell>
          <cell r="H175">
            <v>1.8</v>
          </cell>
          <cell r="I175" t="str">
            <v>COPPERBELT</v>
          </cell>
          <cell r="J175" t="str">
            <v>MPONGWE</v>
          </cell>
          <cell r="K175" t="str">
            <v>No</v>
          </cell>
          <cell r="L175" t="str">
            <v>No</v>
          </cell>
          <cell r="M175" t="str">
            <v>No</v>
          </cell>
          <cell r="N175" t="str">
            <v>Rural</v>
          </cell>
          <cell r="O175" t="str">
            <v>2G 3G</v>
          </cell>
          <cell r="P175" t="str">
            <v>P4</v>
          </cell>
          <cell r="Q175" t="str">
            <v>BTS</v>
          </cell>
          <cell r="R175" t="str">
            <v>BTS</v>
          </cell>
          <cell r="S175" t="str">
            <v>On Air</v>
          </cell>
          <cell r="T175" t="str">
            <v>Grid-Gen</v>
          </cell>
          <cell r="U175" t="str">
            <v>Green Field</v>
          </cell>
          <cell r="V175">
            <v>56</v>
          </cell>
          <cell r="W175" t="str">
            <v>Outdoor</v>
          </cell>
          <cell r="X175" t="str">
            <v>Neddy Chiwasa</v>
          </cell>
          <cell r="Y175" t="str">
            <v>SBC</v>
          </cell>
          <cell r="Z175" t="str">
            <v>SBC</v>
          </cell>
          <cell r="AA175" t="str">
            <v>MTN</v>
          </cell>
          <cell r="AB175" t="str">
            <v>Mwenya Banda</v>
          </cell>
          <cell r="AC175" t="str">
            <v>GNM</v>
          </cell>
          <cell r="AD175" t="str">
            <v>GNM</v>
          </cell>
          <cell r="AE175" t="str">
            <v>Gen Logic </v>
          </cell>
          <cell r="AF175" t="str">
            <v>Gen Logic </v>
          </cell>
          <cell r="AG175">
            <v>15</v>
          </cell>
          <cell r="AH175" t="str">
            <v>perkins</v>
          </cell>
          <cell r="AI175">
            <v>0</v>
          </cell>
          <cell r="AJ175" t="str">
            <v>Leroy Sommer</v>
          </cell>
          <cell r="AK175">
            <v>0</v>
          </cell>
          <cell r="AL175">
            <v>600</v>
          </cell>
          <cell r="AM175" t="str">
            <v>Delta</v>
          </cell>
          <cell r="AN175" t="str">
            <v>DPS 2400B-48-5</v>
          </cell>
          <cell r="AO175">
            <v>250</v>
          </cell>
          <cell r="AP175" t="str">
            <v>C&amp;D True </v>
          </cell>
          <cell r="AQ175">
            <v>1056</v>
          </cell>
          <cell r="AR175">
            <v>12</v>
          </cell>
          <cell r="AS175">
            <v>176</v>
          </cell>
          <cell r="AT175">
            <v>24</v>
          </cell>
          <cell r="AU175" t="str">
            <v>N/A</v>
          </cell>
          <cell r="AV175" t="str">
            <v>N/A</v>
          </cell>
          <cell r="AW175" t="str">
            <v>N/A</v>
          </cell>
          <cell r="AX175" t="str">
            <v>n/a</v>
          </cell>
          <cell r="AY175" t="str">
            <v>N/A</v>
          </cell>
          <cell r="AZ175">
            <v>22</v>
          </cell>
          <cell r="BA175">
            <v>0</v>
          </cell>
          <cell r="BB175">
            <v>1</v>
          </cell>
          <cell r="BC175" t="str">
            <v>MTN</v>
          </cell>
          <cell r="BD175" t="str">
            <v>T3289</v>
          </cell>
          <cell r="BE175">
            <v>0</v>
          </cell>
          <cell r="BF175">
            <v>0</v>
          </cell>
        </row>
        <row r="176">
          <cell r="C176" t="str">
            <v>IHS_CBT_180M</v>
          </cell>
          <cell r="D176" t="str">
            <v>Kapale</v>
          </cell>
          <cell r="E176">
            <v>27.86744</v>
          </cell>
          <cell r="F176">
            <v>-12.55408</v>
          </cell>
          <cell r="G176" t="str">
            <v>Copperbelt </v>
          </cell>
          <cell r="H176">
            <v>2.5</v>
          </cell>
          <cell r="I176" t="str">
            <v>COPPERBELT</v>
          </cell>
          <cell r="J176" t="str">
            <v>CHINGOLA</v>
          </cell>
          <cell r="K176" t="str">
            <v>No</v>
          </cell>
          <cell r="L176" t="str">
            <v>No</v>
          </cell>
          <cell r="M176" t="str">
            <v>No</v>
          </cell>
          <cell r="N176" t="str">
            <v>Suburban</v>
          </cell>
          <cell r="O176" t="str">
            <v>2G 3G</v>
          </cell>
          <cell r="P176" t="str">
            <v>P3</v>
          </cell>
          <cell r="Q176" t="str">
            <v>BTS</v>
          </cell>
          <cell r="R176" t="str">
            <v>HUB</v>
          </cell>
          <cell r="S176" t="str">
            <v>On Air</v>
          </cell>
          <cell r="T176" t="str">
            <v>Grid-Gen</v>
          </cell>
          <cell r="U176" t="str">
            <v>Green Field</v>
          </cell>
          <cell r="V176">
            <v>42</v>
          </cell>
          <cell r="W176" t="str">
            <v>Indoor </v>
          </cell>
          <cell r="X176" t="str">
            <v>Panji Njovu</v>
          </cell>
          <cell r="Y176" t="str">
            <v>SBC</v>
          </cell>
          <cell r="Z176" t="str">
            <v>SBC</v>
          </cell>
          <cell r="AA176" t="str">
            <v>MTN</v>
          </cell>
          <cell r="AB176" t="str">
            <v>Mwenya Banda</v>
          </cell>
          <cell r="AC176" t="str">
            <v>CCS</v>
          </cell>
          <cell r="AD176" t="str">
            <v>CCS</v>
          </cell>
          <cell r="AE176" t="str">
            <v>Earth Technology</v>
          </cell>
          <cell r="AF176" t="str">
            <v>Earth technology</v>
          </cell>
          <cell r="AG176">
            <v>20</v>
          </cell>
          <cell r="AH176" t="str">
            <v>perkins</v>
          </cell>
          <cell r="AI176">
            <v>0</v>
          </cell>
          <cell r="AJ176" t="str">
            <v>Leroy Sommer</v>
          </cell>
          <cell r="AK176">
            <v>0</v>
          </cell>
          <cell r="AL176">
            <v>400</v>
          </cell>
          <cell r="AM176" t="str">
            <v>Delta</v>
          </cell>
          <cell r="AN176" t="str">
            <v>DPS 2400B-48-5</v>
          </cell>
          <cell r="AO176">
            <v>250</v>
          </cell>
          <cell r="AP176" t="str">
            <v>NARADA</v>
          </cell>
          <cell r="AQ176">
            <v>600</v>
          </cell>
          <cell r="AR176">
            <v>2</v>
          </cell>
          <cell r="AS176">
            <v>600</v>
          </cell>
          <cell r="AT176">
            <v>24</v>
          </cell>
          <cell r="AU176" t="str">
            <v>LG</v>
          </cell>
          <cell r="AV176" t="str">
            <v>LG</v>
          </cell>
          <cell r="AW176">
            <v>18000</v>
          </cell>
          <cell r="AX176">
            <v>18000</v>
          </cell>
          <cell r="AY176">
            <v>2</v>
          </cell>
          <cell r="AZ176">
            <v>43</v>
          </cell>
          <cell r="BA176">
            <v>0</v>
          </cell>
          <cell r="BB176">
            <v>1</v>
          </cell>
          <cell r="BC176" t="str">
            <v>MTN</v>
          </cell>
          <cell r="BD176" t="str">
            <v>T3163</v>
          </cell>
          <cell r="BE176">
            <v>0</v>
          </cell>
          <cell r="BF176">
            <v>0</v>
          </cell>
        </row>
        <row r="177">
          <cell r="C177" t="str">
            <v>IHS_CBT_181M</v>
          </cell>
          <cell r="D177" t="str">
            <v>Lukanga resettlement</v>
          </cell>
          <cell r="E177">
            <v>28.18635</v>
          </cell>
          <cell r="F177">
            <v>-13.72587</v>
          </cell>
          <cell r="G177" t="str">
            <v>Copperbelt </v>
          </cell>
          <cell r="H177">
            <v>2.5</v>
          </cell>
          <cell r="I177" t="str">
            <v>COPPERBELT</v>
          </cell>
          <cell r="J177" t="str">
            <v>MPONGWE</v>
          </cell>
          <cell r="K177" t="str">
            <v>No</v>
          </cell>
          <cell r="L177" t="str">
            <v>No</v>
          </cell>
          <cell r="M177" t="str">
            <v>No</v>
          </cell>
          <cell r="N177" t="str">
            <v>Rural</v>
          </cell>
          <cell r="O177" t="str">
            <v>2G</v>
          </cell>
          <cell r="P177" t="str">
            <v>P4</v>
          </cell>
          <cell r="Q177" t="str">
            <v>BTS</v>
          </cell>
          <cell r="R177" t="str">
            <v>BTS</v>
          </cell>
          <cell r="S177" t="str">
            <v>On Air</v>
          </cell>
          <cell r="T177" t="str">
            <v>Solar-Gen</v>
          </cell>
          <cell r="U177" t="str">
            <v>Green Field</v>
          </cell>
          <cell r="V177">
            <v>60</v>
          </cell>
          <cell r="W177" t="str">
            <v>Outdoor</v>
          </cell>
          <cell r="X177" t="str">
            <v>Neddy Chiwasa</v>
          </cell>
          <cell r="Y177" t="str">
            <v>SBC</v>
          </cell>
          <cell r="Z177" t="str">
            <v>SBC</v>
          </cell>
          <cell r="AA177" t="str">
            <v>MTN</v>
          </cell>
          <cell r="AB177" t="str">
            <v>Mwenya Banda</v>
          </cell>
          <cell r="AC177" t="str">
            <v>GNM</v>
          </cell>
          <cell r="AD177" t="str">
            <v>GNM</v>
          </cell>
          <cell r="AE177" t="str">
            <v>CK Works</v>
          </cell>
          <cell r="AF177" t="str">
            <v>CK Works</v>
          </cell>
          <cell r="AG177">
            <v>20</v>
          </cell>
          <cell r="AH177" t="str">
            <v>perkins</v>
          </cell>
          <cell r="AI177">
            <v>0</v>
          </cell>
          <cell r="AJ177" t="str">
            <v>Leroy Sommer</v>
          </cell>
          <cell r="AK177">
            <v>0</v>
          </cell>
          <cell r="AL177">
            <v>1000</v>
          </cell>
          <cell r="AM177" t="str">
            <v>Power cube</v>
          </cell>
          <cell r="AN177" t="str">
            <v>EPW30-48A</v>
          </cell>
          <cell r="AO177">
            <v>300</v>
          </cell>
          <cell r="AP177" t="str">
            <v>NARADA</v>
          </cell>
          <cell r="AQ177">
            <v>600</v>
          </cell>
          <cell r="AR177">
            <v>2</v>
          </cell>
          <cell r="AS177">
            <v>600</v>
          </cell>
          <cell r="AT177">
            <v>24</v>
          </cell>
          <cell r="AU177" t="str">
            <v>N/A</v>
          </cell>
          <cell r="AV177" t="str">
            <v>N/A</v>
          </cell>
          <cell r="AW177" t="str">
            <v>N/A</v>
          </cell>
          <cell r="AX177" t="str">
            <v>n/a</v>
          </cell>
          <cell r="AY177" t="str">
            <v>N/A</v>
          </cell>
          <cell r="AZ177">
            <v>23</v>
          </cell>
          <cell r="BA177">
            <v>0</v>
          </cell>
          <cell r="BB177">
            <v>1</v>
          </cell>
          <cell r="BC177" t="str">
            <v>MTN</v>
          </cell>
          <cell r="BD177" t="str">
            <v>T3372</v>
          </cell>
          <cell r="BE177">
            <v>0</v>
          </cell>
          <cell r="BF177">
            <v>0</v>
          </cell>
        </row>
        <row r="178">
          <cell r="C178" t="str">
            <v>IHS_CBT_182M</v>
          </cell>
          <cell r="D178" t="str">
            <v>Kabundi Park</v>
          </cell>
          <cell r="E178">
            <v>27.88507</v>
          </cell>
          <cell r="F178">
            <v>-12.52214</v>
          </cell>
          <cell r="G178" t="str">
            <v>Copperbelt </v>
          </cell>
          <cell r="H178">
            <v>2</v>
          </cell>
          <cell r="I178" t="str">
            <v>COPPERBELT</v>
          </cell>
          <cell r="J178" t="str">
            <v>CHINGOLA</v>
          </cell>
          <cell r="K178" t="str">
            <v>No</v>
          </cell>
          <cell r="L178" t="str">
            <v>No</v>
          </cell>
          <cell r="M178" t="str">
            <v>No</v>
          </cell>
          <cell r="N178" t="str">
            <v>Suburban</v>
          </cell>
          <cell r="O178" t="str">
            <v>2G 3G</v>
          </cell>
          <cell r="P178" t="str">
            <v>P3</v>
          </cell>
          <cell r="Q178" t="str">
            <v>BTS</v>
          </cell>
          <cell r="R178" t="str">
            <v>BTS</v>
          </cell>
          <cell r="S178" t="str">
            <v>On Air</v>
          </cell>
          <cell r="T178" t="str">
            <v>Grid-Gen</v>
          </cell>
          <cell r="U178" t="str">
            <v>Green Field</v>
          </cell>
          <cell r="V178">
            <v>36</v>
          </cell>
          <cell r="W178" t="str">
            <v>Outdoor</v>
          </cell>
          <cell r="X178" t="str">
            <v>Panji Njovu</v>
          </cell>
          <cell r="Y178" t="str">
            <v>SBC</v>
          </cell>
          <cell r="Z178" t="str">
            <v>SBC</v>
          </cell>
          <cell r="AA178" t="str">
            <v>MTN</v>
          </cell>
          <cell r="AB178" t="str">
            <v>Mwenya Banda</v>
          </cell>
          <cell r="AC178" t="str">
            <v>CCS</v>
          </cell>
          <cell r="AD178" t="str">
            <v>CCS</v>
          </cell>
          <cell r="AE178" t="str">
            <v>Gen Logic</v>
          </cell>
          <cell r="AF178" t="str">
            <v>Gen Logic</v>
          </cell>
          <cell r="AG178">
            <v>16</v>
          </cell>
          <cell r="AH178" t="str">
            <v>Yanmar</v>
          </cell>
          <cell r="AI178">
            <v>0</v>
          </cell>
          <cell r="AJ178">
            <v>0</v>
          </cell>
          <cell r="AK178">
            <v>0</v>
          </cell>
          <cell r="AL178">
            <v>600</v>
          </cell>
          <cell r="AM178" t="str">
            <v>Power cube</v>
          </cell>
          <cell r="AN178" t="str">
            <v>ICC330-HA1-C10</v>
          </cell>
          <cell r="AO178">
            <v>750</v>
          </cell>
          <cell r="AP178" t="str">
            <v>coslight</v>
          </cell>
          <cell r="AQ178">
            <v>600</v>
          </cell>
          <cell r="AR178">
            <v>2</v>
          </cell>
          <cell r="AS178">
            <v>600</v>
          </cell>
          <cell r="AT178">
            <v>24</v>
          </cell>
          <cell r="AU178" t="str">
            <v>N/A</v>
          </cell>
          <cell r="AV178" t="str">
            <v>N/A</v>
          </cell>
          <cell r="AW178" t="str">
            <v>N/A</v>
          </cell>
          <cell r="AX178" t="str">
            <v>n/a</v>
          </cell>
          <cell r="AY178" t="str">
            <v>N/A</v>
          </cell>
          <cell r="AZ178">
            <v>65</v>
          </cell>
          <cell r="BA178">
            <v>0</v>
          </cell>
          <cell r="BB178">
            <v>2</v>
          </cell>
          <cell r="BC178" t="str">
            <v>MTNAirtel</v>
          </cell>
          <cell r="BD178" t="str">
            <v>T3256</v>
          </cell>
          <cell r="BE178" t="str">
            <v>ZM0288</v>
          </cell>
          <cell r="BF178">
            <v>0</v>
          </cell>
        </row>
        <row r="179">
          <cell r="C179" t="str">
            <v>IHS_CBT_183M</v>
          </cell>
          <cell r="D179" t="str">
            <v>Kabundi Central</v>
          </cell>
          <cell r="E179">
            <v>27.87765</v>
          </cell>
          <cell r="F179">
            <v>-12.53236</v>
          </cell>
          <cell r="G179" t="str">
            <v>Copperbelt </v>
          </cell>
          <cell r="H179">
            <v>1.8</v>
          </cell>
          <cell r="I179" t="str">
            <v>COPPERBELT</v>
          </cell>
          <cell r="J179" t="str">
            <v>CHINGOLA</v>
          </cell>
          <cell r="K179" t="str">
            <v>Yes</v>
          </cell>
          <cell r="L179" t="str">
            <v>Yes</v>
          </cell>
          <cell r="M179" t="str">
            <v>No</v>
          </cell>
          <cell r="N179" t="str">
            <v>Suburban</v>
          </cell>
          <cell r="O179" t="str">
            <v>2G 3G</v>
          </cell>
          <cell r="P179" t="str">
            <v>P4</v>
          </cell>
          <cell r="Q179" t="str">
            <v>BTS</v>
          </cell>
          <cell r="R179" t="str">
            <v>BB</v>
          </cell>
          <cell r="S179" t="str">
            <v>On Air</v>
          </cell>
          <cell r="T179" t="str">
            <v>Grid-Gen</v>
          </cell>
          <cell r="U179" t="str">
            <v>Green Field</v>
          </cell>
          <cell r="V179">
            <v>40</v>
          </cell>
          <cell r="W179" t="str">
            <v>Indoor </v>
          </cell>
          <cell r="X179" t="str">
            <v>Panji Njovu</v>
          </cell>
          <cell r="Y179" t="str">
            <v>SBC</v>
          </cell>
          <cell r="Z179" t="str">
            <v>SBC</v>
          </cell>
          <cell r="AA179" t="str">
            <v>MTN</v>
          </cell>
          <cell r="AB179" t="str">
            <v>Mwenya Banda</v>
          </cell>
          <cell r="AC179" t="str">
            <v>CCS</v>
          </cell>
          <cell r="AD179" t="str">
            <v>CCS</v>
          </cell>
          <cell r="AE179" t="str">
            <v>Gen Logic</v>
          </cell>
          <cell r="AF179" t="str">
            <v>Gen Logic</v>
          </cell>
          <cell r="AG179">
            <v>15</v>
          </cell>
          <cell r="AH179" t="str">
            <v>Yanmar</v>
          </cell>
          <cell r="AI179">
            <v>0</v>
          </cell>
          <cell r="AJ179" t="str">
            <v>Leroy Sommer</v>
          </cell>
          <cell r="AK179">
            <v>0</v>
          </cell>
          <cell r="AL179">
            <v>400</v>
          </cell>
          <cell r="AM179" t="str">
            <v>Power cube</v>
          </cell>
          <cell r="AN179" t="str">
            <v>ICC330-HA1-C10</v>
          </cell>
          <cell r="AO179">
            <v>750</v>
          </cell>
          <cell r="AP179" t="str">
            <v>NARADA</v>
          </cell>
          <cell r="AQ179">
            <v>600</v>
          </cell>
          <cell r="AR179">
            <v>2</v>
          </cell>
          <cell r="AS179">
            <v>600</v>
          </cell>
          <cell r="AT179">
            <v>24</v>
          </cell>
          <cell r="AU179" t="str">
            <v>LG</v>
          </cell>
          <cell r="AV179" t="str">
            <v>LG</v>
          </cell>
          <cell r="AW179">
            <v>18000</v>
          </cell>
          <cell r="AX179">
            <v>18000</v>
          </cell>
          <cell r="AY179">
            <v>2</v>
          </cell>
          <cell r="AZ179">
            <v>104</v>
          </cell>
          <cell r="BA179">
            <v>0</v>
          </cell>
          <cell r="BB179">
            <v>2</v>
          </cell>
          <cell r="BC179" t="str">
            <v>MTNLiquid Telecom</v>
          </cell>
          <cell r="BD179" t="str">
            <v>T3241</v>
          </cell>
          <cell r="BE179">
            <v>0</v>
          </cell>
          <cell r="BF179">
            <v>0</v>
          </cell>
        </row>
        <row r="180">
          <cell r="C180" t="str">
            <v>IHS_CBT_184M</v>
          </cell>
          <cell r="D180" t="str">
            <v>Lulamba   </v>
          </cell>
          <cell r="E180">
            <v>27.8509</v>
          </cell>
          <cell r="F180">
            <v>-12.57325</v>
          </cell>
          <cell r="G180" t="str">
            <v>Copperbelt </v>
          </cell>
          <cell r="H180">
            <v>2</v>
          </cell>
          <cell r="I180" t="str">
            <v>COPPERBELT</v>
          </cell>
          <cell r="J180" t="str">
            <v>CHINGOLA</v>
          </cell>
          <cell r="K180" t="str">
            <v>No</v>
          </cell>
          <cell r="L180" t="str">
            <v>No</v>
          </cell>
          <cell r="M180" t="str">
            <v>No</v>
          </cell>
          <cell r="N180" t="str">
            <v>Suburban</v>
          </cell>
          <cell r="O180" t="str">
            <v>2G 3G</v>
          </cell>
          <cell r="P180" t="str">
            <v>P3</v>
          </cell>
          <cell r="Q180" t="str">
            <v>BTS</v>
          </cell>
          <cell r="R180" t="str">
            <v>BTS</v>
          </cell>
          <cell r="S180" t="str">
            <v>On Air</v>
          </cell>
          <cell r="T180" t="str">
            <v>Grid-Gen</v>
          </cell>
          <cell r="U180" t="str">
            <v>Green Field</v>
          </cell>
          <cell r="V180">
            <v>54</v>
          </cell>
          <cell r="W180" t="str">
            <v>Indoor </v>
          </cell>
          <cell r="X180" t="str">
            <v>Panji Njovu</v>
          </cell>
          <cell r="Y180" t="str">
            <v>SBC</v>
          </cell>
          <cell r="Z180" t="str">
            <v>SBC</v>
          </cell>
          <cell r="AA180" t="str">
            <v>MTN</v>
          </cell>
          <cell r="AB180" t="str">
            <v>Mwenya Banda</v>
          </cell>
          <cell r="AC180" t="str">
            <v>CCS</v>
          </cell>
          <cell r="AD180" t="str">
            <v>CCS</v>
          </cell>
          <cell r="AE180" t="str">
            <v>Gen Logic</v>
          </cell>
          <cell r="AF180" t="str">
            <v>Gen Logic</v>
          </cell>
          <cell r="AG180">
            <v>16</v>
          </cell>
          <cell r="AH180" t="str">
            <v>Yanmar</v>
          </cell>
          <cell r="AI180">
            <v>0</v>
          </cell>
          <cell r="AJ180" t="str">
            <v>Leroy Sommer</v>
          </cell>
          <cell r="AK180">
            <v>0</v>
          </cell>
          <cell r="AL180">
            <v>600</v>
          </cell>
          <cell r="AM180" t="str">
            <v>Power cube</v>
          </cell>
          <cell r="AN180" t="str">
            <v>ICC330-H1A-C10</v>
          </cell>
          <cell r="AO180">
            <v>750</v>
          </cell>
          <cell r="AP180" t="str">
            <v>coslight</v>
          </cell>
          <cell r="AQ180">
            <v>600</v>
          </cell>
          <cell r="AR180">
            <v>2</v>
          </cell>
          <cell r="AS180">
            <v>600</v>
          </cell>
          <cell r="AT180">
            <v>24</v>
          </cell>
          <cell r="AU180" t="str">
            <v>LG</v>
          </cell>
          <cell r="AV180" t="str">
            <v>LG</v>
          </cell>
          <cell r="AW180">
            <v>18000</v>
          </cell>
          <cell r="AX180">
            <v>18000</v>
          </cell>
          <cell r="AY180">
            <v>2</v>
          </cell>
          <cell r="AZ180">
            <v>48</v>
          </cell>
          <cell r="BA180">
            <v>0</v>
          </cell>
          <cell r="BB180">
            <v>1</v>
          </cell>
          <cell r="BC180" t="str">
            <v>MTN</v>
          </cell>
          <cell r="BD180" t="str">
            <v>T3041</v>
          </cell>
          <cell r="BE180">
            <v>0</v>
          </cell>
          <cell r="BF180">
            <v>0</v>
          </cell>
        </row>
        <row r="181">
          <cell r="C181" t="str">
            <v>IHS_CBT_185M</v>
          </cell>
          <cell r="D181" t="str">
            <v>Chingola</v>
          </cell>
          <cell r="E181">
            <v>27.86497</v>
          </cell>
          <cell r="F181">
            <v>-12.54136</v>
          </cell>
          <cell r="G181" t="str">
            <v>Copperbelt </v>
          </cell>
          <cell r="H181">
            <v>4.5</v>
          </cell>
          <cell r="I181" t="str">
            <v>COPPERBELT</v>
          </cell>
          <cell r="J181" t="str">
            <v>CHINGOLA</v>
          </cell>
          <cell r="K181" t="str">
            <v>Yes</v>
          </cell>
          <cell r="L181" t="str">
            <v>Yes</v>
          </cell>
          <cell r="M181" t="str">
            <v>No</v>
          </cell>
          <cell r="N181" t="str">
            <v>Urban</v>
          </cell>
          <cell r="O181" t="str">
            <v>2G 3G 4G</v>
          </cell>
          <cell r="P181" t="str">
            <v>P1</v>
          </cell>
          <cell r="Q181" t="str">
            <v>HUB</v>
          </cell>
          <cell r="R181" t="str">
            <v>Hub</v>
          </cell>
          <cell r="S181" t="str">
            <v>On Air</v>
          </cell>
          <cell r="T181" t="str">
            <v>Grid-Gen</v>
          </cell>
          <cell r="U181" t="str">
            <v>Green Field</v>
          </cell>
          <cell r="V181">
            <v>70</v>
          </cell>
          <cell r="W181" t="str">
            <v>Indoor </v>
          </cell>
          <cell r="X181" t="str">
            <v>Panji Njovu</v>
          </cell>
          <cell r="Y181" t="str">
            <v>SBC</v>
          </cell>
          <cell r="Z181" t="str">
            <v>SBC</v>
          </cell>
          <cell r="AA181" t="str">
            <v>MTN</v>
          </cell>
          <cell r="AB181" t="str">
            <v>Mwenya Banda</v>
          </cell>
          <cell r="AC181" t="str">
            <v>CCS</v>
          </cell>
          <cell r="AD181" t="str">
            <v>CCS</v>
          </cell>
          <cell r="AE181" t="str">
            <v>CK Works</v>
          </cell>
          <cell r="AF181" t="str">
            <v>CK Works</v>
          </cell>
          <cell r="AG181">
            <v>30</v>
          </cell>
          <cell r="AH181" t="str">
            <v>perkins</v>
          </cell>
          <cell r="AI181" t="str">
            <v>DJ83400S</v>
          </cell>
          <cell r="AJ181" t="str">
            <v>Leroy Sommer</v>
          </cell>
          <cell r="AK181">
            <v>0</v>
          </cell>
          <cell r="AL181">
            <v>1000</v>
          </cell>
          <cell r="AM181" t="str">
            <v>Power cube</v>
          </cell>
          <cell r="AN181" t="str">
            <v>ICC330-H1-C1</v>
          </cell>
          <cell r="AO181">
            <v>400</v>
          </cell>
          <cell r="AP181" t="str">
            <v>Agisson</v>
          </cell>
          <cell r="AQ181">
            <v>1200</v>
          </cell>
          <cell r="AR181">
            <v>2</v>
          </cell>
          <cell r="AS181">
            <v>600</v>
          </cell>
          <cell r="AT181">
            <v>48</v>
          </cell>
          <cell r="AU181" t="str">
            <v>LG</v>
          </cell>
          <cell r="AV181" t="str">
            <v>LG</v>
          </cell>
          <cell r="AW181">
            <v>18000</v>
          </cell>
          <cell r="AX181">
            <v>18000</v>
          </cell>
          <cell r="AY181">
            <v>2</v>
          </cell>
          <cell r="AZ181">
            <v>235</v>
          </cell>
          <cell r="BA181">
            <v>0</v>
          </cell>
          <cell r="BB181">
            <v>5</v>
          </cell>
          <cell r="BC181" t="str">
            <v>MTNLiquid( Former Hai)Liquid TelecomParatus TelecomSmartnet</v>
          </cell>
          <cell r="BD181" t="str">
            <v>T3002</v>
          </cell>
          <cell r="BE181">
            <v>0</v>
          </cell>
          <cell r="BF181">
            <v>0</v>
          </cell>
        </row>
        <row r="182">
          <cell r="C182" t="str">
            <v>IHS_CBT_186M</v>
          </cell>
          <cell r="D182" t="str">
            <v>Nchanga North</v>
          </cell>
          <cell r="E182">
            <v>27.87515</v>
          </cell>
          <cell r="F182">
            <v>-12.51915</v>
          </cell>
          <cell r="G182" t="str">
            <v>Copperbelt </v>
          </cell>
          <cell r="H182">
            <v>2</v>
          </cell>
          <cell r="I182" t="str">
            <v>COPPERBELT</v>
          </cell>
          <cell r="J182" t="str">
            <v>CHINGOLA</v>
          </cell>
          <cell r="K182" t="str">
            <v>No</v>
          </cell>
          <cell r="L182" t="str">
            <v>No</v>
          </cell>
          <cell r="M182" t="str">
            <v>No</v>
          </cell>
          <cell r="N182" t="str">
            <v>Urban</v>
          </cell>
          <cell r="O182" t="str">
            <v>2G 3G 4G</v>
          </cell>
          <cell r="P182" t="str">
            <v>P3</v>
          </cell>
          <cell r="Q182" t="str">
            <v>BTS</v>
          </cell>
          <cell r="R182" t="str">
            <v>BTS</v>
          </cell>
          <cell r="S182" t="str">
            <v>On Air</v>
          </cell>
          <cell r="T182" t="str">
            <v>Grid-Gen</v>
          </cell>
          <cell r="U182" t="str">
            <v>Green Field</v>
          </cell>
          <cell r="V182">
            <v>48</v>
          </cell>
          <cell r="W182" t="str">
            <v>Indoor </v>
          </cell>
          <cell r="X182" t="str">
            <v>Panji Njovu</v>
          </cell>
          <cell r="Y182" t="str">
            <v>SBC</v>
          </cell>
          <cell r="Z182" t="str">
            <v>SBC</v>
          </cell>
          <cell r="AA182" t="str">
            <v>MTN</v>
          </cell>
          <cell r="AB182" t="str">
            <v>Mwenya Banda</v>
          </cell>
          <cell r="AC182" t="str">
            <v>CCS</v>
          </cell>
          <cell r="AD182" t="str">
            <v>CCS</v>
          </cell>
          <cell r="AE182" t="str">
            <v>Gen Logic</v>
          </cell>
          <cell r="AF182" t="str">
            <v>Gen Logic</v>
          </cell>
          <cell r="AG182">
            <v>16</v>
          </cell>
          <cell r="AH182" t="str">
            <v>Yanmar</v>
          </cell>
          <cell r="AI182">
            <v>0</v>
          </cell>
          <cell r="AJ182" t="str">
            <v>Leroy Sommer</v>
          </cell>
          <cell r="AK182">
            <v>0</v>
          </cell>
          <cell r="AL182">
            <v>1000</v>
          </cell>
          <cell r="AM182" t="str">
            <v>Delta</v>
          </cell>
          <cell r="AN182" t="str">
            <v>DPS 2400B-48-5</v>
          </cell>
          <cell r="AO182">
            <v>250</v>
          </cell>
          <cell r="AP182" t="str">
            <v>Amaron</v>
          </cell>
          <cell r="AQ182">
            <v>600</v>
          </cell>
          <cell r="AR182">
            <v>2</v>
          </cell>
          <cell r="AS182">
            <v>600</v>
          </cell>
          <cell r="AT182">
            <v>24</v>
          </cell>
          <cell r="AU182" t="str">
            <v>LG</v>
          </cell>
          <cell r="AV182" t="str">
            <v>LG</v>
          </cell>
          <cell r="AW182">
            <v>18000</v>
          </cell>
          <cell r="AX182">
            <v>18000</v>
          </cell>
          <cell r="AY182">
            <v>2</v>
          </cell>
          <cell r="AZ182">
            <v>48</v>
          </cell>
          <cell r="BA182">
            <v>0</v>
          </cell>
          <cell r="BB182">
            <v>1</v>
          </cell>
          <cell r="BC182" t="str">
            <v>MTN</v>
          </cell>
          <cell r="BD182" t="str">
            <v>T3049</v>
          </cell>
          <cell r="BE182">
            <v>0</v>
          </cell>
          <cell r="BF182">
            <v>0</v>
          </cell>
        </row>
        <row r="183">
          <cell r="C183" t="str">
            <v>IHS_CBT_187M</v>
          </cell>
          <cell r="D183" t="str">
            <v>Lulamba North</v>
          </cell>
          <cell r="E183">
            <v>27.84389</v>
          </cell>
          <cell r="F183">
            <v>-12.56569</v>
          </cell>
          <cell r="G183" t="str">
            <v>Copperbelt </v>
          </cell>
          <cell r="H183">
            <v>2</v>
          </cell>
          <cell r="I183" t="str">
            <v>COPPERBELT</v>
          </cell>
          <cell r="J183" t="str">
            <v>CHINGOLA</v>
          </cell>
          <cell r="K183" t="str">
            <v>No</v>
          </cell>
          <cell r="L183" t="str">
            <v>No</v>
          </cell>
          <cell r="M183" t="str">
            <v>No</v>
          </cell>
          <cell r="N183" t="str">
            <v>Suburban</v>
          </cell>
          <cell r="O183" t="str">
            <v>2G 3G</v>
          </cell>
          <cell r="P183" t="str">
            <v>P4</v>
          </cell>
          <cell r="Q183" t="str">
            <v>BTS</v>
          </cell>
          <cell r="R183" t="str">
            <v>BTS</v>
          </cell>
          <cell r="S183" t="str">
            <v>On Air</v>
          </cell>
          <cell r="T183" t="str">
            <v>Grid-Gen</v>
          </cell>
          <cell r="U183" t="str">
            <v>Green Field</v>
          </cell>
          <cell r="V183">
            <v>36</v>
          </cell>
          <cell r="W183" t="str">
            <v>Outdoor</v>
          </cell>
          <cell r="X183" t="str">
            <v>Panji Njovu</v>
          </cell>
          <cell r="Y183" t="str">
            <v>SBC</v>
          </cell>
          <cell r="Z183" t="str">
            <v>SBC</v>
          </cell>
          <cell r="AA183" t="str">
            <v>MTN</v>
          </cell>
          <cell r="AB183" t="str">
            <v>Mwenya Banda</v>
          </cell>
          <cell r="AC183" t="str">
            <v>CCS</v>
          </cell>
          <cell r="AD183" t="str">
            <v>CCS</v>
          </cell>
          <cell r="AE183" t="str">
            <v>Gen Logic</v>
          </cell>
          <cell r="AF183" t="str">
            <v>Gen Logic</v>
          </cell>
          <cell r="AG183">
            <v>16</v>
          </cell>
          <cell r="AH183" t="str">
            <v>Yanmar</v>
          </cell>
          <cell r="AI183">
            <v>0</v>
          </cell>
          <cell r="AJ183" t="str">
            <v>Leroy Sommer</v>
          </cell>
          <cell r="AK183">
            <v>0</v>
          </cell>
          <cell r="AL183">
            <v>600</v>
          </cell>
          <cell r="AM183" t="str">
            <v>Delta</v>
          </cell>
          <cell r="AN183" t="str">
            <v>DPS 2400B-48-5</v>
          </cell>
          <cell r="AO183">
            <v>250</v>
          </cell>
          <cell r="AP183" t="str">
            <v>coslight</v>
          </cell>
          <cell r="AQ183">
            <v>600</v>
          </cell>
          <cell r="AR183">
            <v>2</v>
          </cell>
          <cell r="AS183">
            <v>600</v>
          </cell>
          <cell r="AT183">
            <v>24</v>
          </cell>
          <cell r="AU183" t="str">
            <v>N/A</v>
          </cell>
          <cell r="AV183" t="str">
            <v>N/A</v>
          </cell>
          <cell r="AW183" t="str">
            <v>N/A</v>
          </cell>
          <cell r="AX183" t="str">
            <v>n/a</v>
          </cell>
          <cell r="AY183" t="str">
            <v>N/A</v>
          </cell>
          <cell r="AZ183">
            <v>58.9</v>
          </cell>
          <cell r="BA183">
            <v>0</v>
          </cell>
          <cell r="BB183">
            <v>1</v>
          </cell>
          <cell r="BC183" t="str">
            <v>MTN</v>
          </cell>
          <cell r="BD183" t="str">
            <v>T3260</v>
          </cell>
          <cell r="BE183">
            <v>0</v>
          </cell>
          <cell r="BF183">
            <v>0</v>
          </cell>
        </row>
        <row r="184">
          <cell r="C184" t="str">
            <v>IHS_CBT_188M</v>
          </cell>
          <cell r="D184" t="str">
            <v>Nchanga Mine</v>
          </cell>
          <cell r="E184">
            <v>27.85931</v>
          </cell>
          <cell r="F184">
            <v>-12.53311</v>
          </cell>
          <cell r="G184" t="str">
            <v>Copperbelt </v>
          </cell>
          <cell r="H184">
            <v>1.8</v>
          </cell>
          <cell r="I184" t="str">
            <v>COPPERBELT</v>
          </cell>
          <cell r="J184" t="str">
            <v>CHINGOLA</v>
          </cell>
          <cell r="K184" t="str">
            <v>No</v>
          </cell>
          <cell r="L184" t="str">
            <v>No</v>
          </cell>
          <cell r="M184" t="str">
            <v>No</v>
          </cell>
          <cell r="N184" t="str">
            <v>Suburban</v>
          </cell>
          <cell r="O184" t="str">
            <v>2G 3G 4G</v>
          </cell>
          <cell r="P184" t="str">
            <v>P4</v>
          </cell>
          <cell r="Q184" t="str">
            <v>BTS</v>
          </cell>
          <cell r="R184" t="str">
            <v>BTS</v>
          </cell>
          <cell r="S184" t="str">
            <v>On Air</v>
          </cell>
          <cell r="T184" t="str">
            <v>Grid-Gen</v>
          </cell>
          <cell r="U184" t="str">
            <v>Green Field</v>
          </cell>
          <cell r="V184">
            <v>42</v>
          </cell>
          <cell r="W184" t="str">
            <v>Indoor </v>
          </cell>
          <cell r="X184" t="str">
            <v>Panji Njovu</v>
          </cell>
          <cell r="Y184" t="str">
            <v>SBC</v>
          </cell>
          <cell r="Z184" t="str">
            <v>SBC</v>
          </cell>
          <cell r="AA184" t="str">
            <v>MTN</v>
          </cell>
          <cell r="AB184" t="str">
            <v>Mwenya Banda</v>
          </cell>
          <cell r="AC184" t="str">
            <v>CCS</v>
          </cell>
          <cell r="AD184" t="str">
            <v>CCS</v>
          </cell>
          <cell r="AE184" t="str">
            <v>Gen Logic</v>
          </cell>
          <cell r="AF184" t="str">
            <v>Gen Logic</v>
          </cell>
          <cell r="AG184">
            <v>15</v>
          </cell>
          <cell r="AH184" t="str">
            <v>Yanmar</v>
          </cell>
          <cell r="AI184">
            <v>0</v>
          </cell>
          <cell r="AJ184" t="str">
            <v>Mecc Alte</v>
          </cell>
          <cell r="AK184">
            <v>0</v>
          </cell>
          <cell r="AL184">
            <v>600</v>
          </cell>
          <cell r="AM184" t="str">
            <v>Delta</v>
          </cell>
          <cell r="AN184" t="str">
            <v>DPS 2400B-48-5</v>
          </cell>
          <cell r="AO184">
            <v>250</v>
          </cell>
          <cell r="AP184" t="str">
            <v>C&amp;D True </v>
          </cell>
          <cell r="AQ184">
            <v>1056</v>
          </cell>
          <cell r="AR184">
            <v>12</v>
          </cell>
          <cell r="AS184">
            <v>176</v>
          </cell>
          <cell r="AT184">
            <v>24</v>
          </cell>
          <cell r="AU184" t="str">
            <v>LG</v>
          </cell>
          <cell r="AV184" t="str">
            <v>LG</v>
          </cell>
          <cell r="AW184">
            <v>18000</v>
          </cell>
          <cell r="AX184">
            <v>18000</v>
          </cell>
          <cell r="AY184">
            <v>2</v>
          </cell>
          <cell r="AZ184">
            <v>42.6</v>
          </cell>
          <cell r="BA184">
            <v>0</v>
          </cell>
          <cell r="BB184">
            <v>1</v>
          </cell>
          <cell r="BC184" t="str">
            <v>MTN</v>
          </cell>
          <cell r="BD184" t="str">
            <v>T3161</v>
          </cell>
          <cell r="BE184">
            <v>0</v>
          </cell>
          <cell r="BF184">
            <v>0</v>
          </cell>
        </row>
        <row r="185">
          <cell r="C185" t="str">
            <v>IHS_CBT_189M</v>
          </cell>
          <cell r="D185" t="str">
            <v>Chiwempala</v>
          </cell>
          <cell r="E185">
            <v>27.84225</v>
          </cell>
          <cell r="F185">
            <v>-12.55611111</v>
          </cell>
          <cell r="G185" t="str">
            <v>Copperbelt </v>
          </cell>
          <cell r="H185">
            <v>2</v>
          </cell>
          <cell r="I185" t="str">
            <v>COPPERBELT</v>
          </cell>
          <cell r="J185" t="str">
            <v>CHINGOLA</v>
          </cell>
          <cell r="K185" t="str">
            <v>Yes</v>
          </cell>
          <cell r="L185" t="str">
            <v>No</v>
          </cell>
          <cell r="M185" t="str">
            <v>No</v>
          </cell>
          <cell r="N185" t="str">
            <v>Suburban</v>
          </cell>
          <cell r="O185" t="str">
            <v>2G 3G 4G</v>
          </cell>
          <cell r="P185" t="str">
            <v>P1</v>
          </cell>
          <cell r="Q185" t="str">
            <v>BTS</v>
          </cell>
          <cell r="R185" t="str">
            <v>HUB</v>
          </cell>
          <cell r="S185" t="str">
            <v>On Air</v>
          </cell>
          <cell r="T185" t="str">
            <v>Grid-Gen</v>
          </cell>
          <cell r="U185" t="str">
            <v>Green Field</v>
          </cell>
          <cell r="V185">
            <v>54</v>
          </cell>
          <cell r="W185" t="str">
            <v>Indoor </v>
          </cell>
          <cell r="X185" t="str">
            <v>Panji Njovu</v>
          </cell>
          <cell r="Y185" t="str">
            <v>SBC</v>
          </cell>
          <cell r="Z185" t="str">
            <v>SBC</v>
          </cell>
          <cell r="AA185" t="str">
            <v>MTN</v>
          </cell>
          <cell r="AB185" t="str">
            <v>Mwenya Banda</v>
          </cell>
          <cell r="AC185" t="str">
            <v>CCS</v>
          </cell>
          <cell r="AD185" t="str">
            <v>CCS</v>
          </cell>
          <cell r="AE185" t="str">
            <v>IMG</v>
          </cell>
          <cell r="AF185" t="str">
            <v>IMG</v>
          </cell>
          <cell r="AG185">
            <v>20</v>
          </cell>
          <cell r="AH185" t="str">
            <v>perkins</v>
          </cell>
          <cell r="AI185">
            <v>0</v>
          </cell>
          <cell r="AJ185" t="str">
            <v>Leroy Sommer</v>
          </cell>
          <cell r="AK185">
            <v>0</v>
          </cell>
          <cell r="AL185">
            <v>400</v>
          </cell>
          <cell r="AM185" t="str">
            <v>Delta</v>
          </cell>
          <cell r="AN185" t="str">
            <v>DPS 2400B-48-5</v>
          </cell>
          <cell r="AO185">
            <v>250</v>
          </cell>
          <cell r="AP185" t="str">
            <v>NARADA</v>
          </cell>
          <cell r="AQ185">
            <v>600</v>
          </cell>
          <cell r="AR185">
            <v>2</v>
          </cell>
          <cell r="AS185">
            <v>600</v>
          </cell>
          <cell r="AT185">
            <v>24</v>
          </cell>
          <cell r="AU185" t="str">
            <v>LG</v>
          </cell>
          <cell r="AV185" t="str">
            <v>LG</v>
          </cell>
          <cell r="AW185">
            <v>18000</v>
          </cell>
          <cell r="AX185">
            <v>18000</v>
          </cell>
          <cell r="AY185">
            <v>2</v>
          </cell>
          <cell r="AZ185">
            <v>75.6</v>
          </cell>
          <cell r="BA185">
            <v>0</v>
          </cell>
          <cell r="BB185">
            <v>1</v>
          </cell>
          <cell r="BC185" t="str">
            <v>MTN</v>
          </cell>
          <cell r="BD185" t="str">
            <v>T3086</v>
          </cell>
          <cell r="BE185">
            <v>0</v>
          </cell>
          <cell r="BF185">
            <v>0</v>
          </cell>
        </row>
        <row r="186">
          <cell r="C186" t="str">
            <v>IHS_CBT_190M</v>
          </cell>
          <cell r="D186" t="str">
            <v>Atheneon</v>
          </cell>
          <cell r="E186">
            <v>27.84455</v>
          </cell>
          <cell r="F186">
            <v>-14.342568</v>
          </cell>
          <cell r="G186" t="str">
            <v>Copperbelt </v>
          </cell>
          <cell r="H186">
            <v>2</v>
          </cell>
          <cell r="I186" t="str">
            <v>COPPERBELT</v>
          </cell>
          <cell r="J186" t="str">
            <v>CHINGOLA</v>
          </cell>
          <cell r="K186" t="str">
            <v>Yes</v>
          </cell>
          <cell r="L186" t="str">
            <v>Yes</v>
          </cell>
          <cell r="M186" t="str">
            <v>No</v>
          </cell>
          <cell r="N186" t="str">
            <v>Urban</v>
          </cell>
          <cell r="O186" t="str">
            <v>2G 3G</v>
          </cell>
          <cell r="P186" t="str">
            <v>P2</v>
          </cell>
          <cell r="Q186" t="str">
            <v>BTS</v>
          </cell>
          <cell r="R186" t="str">
            <v>BTS</v>
          </cell>
          <cell r="S186" t="str">
            <v>On Air</v>
          </cell>
          <cell r="T186" t="str">
            <v>Grid-Gen</v>
          </cell>
          <cell r="U186" t="str">
            <v>Green Field</v>
          </cell>
          <cell r="V186">
            <v>36</v>
          </cell>
          <cell r="W186" t="str">
            <v>Outdoor</v>
          </cell>
          <cell r="X186" t="str">
            <v>Panji Njovu</v>
          </cell>
          <cell r="Y186" t="str">
            <v>SBC</v>
          </cell>
          <cell r="Z186" t="str">
            <v>SBC</v>
          </cell>
          <cell r="AA186" t="str">
            <v>MTN</v>
          </cell>
          <cell r="AB186" t="str">
            <v>Mwenya Banda</v>
          </cell>
          <cell r="AC186" t="str">
            <v>CCS</v>
          </cell>
          <cell r="AD186" t="str">
            <v>CCS</v>
          </cell>
          <cell r="AE186" t="str">
            <v>IMG</v>
          </cell>
          <cell r="AF186" t="str">
            <v>IMG</v>
          </cell>
          <cell r="AG186">
            <v>20</v>
          </cell>
          <cell r="AH186" t="str">
            <v>perkins</v>
          </cell>
          <cell r="AI186">
            <v>0</v>
          </cell>
          <cell r="AJ186" t="str">
            <v>Leroy Sommer</v>
          </cell>
          <cell r="AK186">
            <v>0</v>
          </cell>
          <cell r="AL186">
            <v>600</v>
          </cell>
          <cell r="AM186" t="str">
            <v>Delta</v>
          </cell>
          <cell r="AN186" t="str">
            <v>DPS 2400B-48-5</v>
          </cell>
          <cell r="AO186">
            <v>250</v>
          </cell>
          <cell r="AP186" t="str">
            <v>coslight</v>
          </cell>
          <cell r="AQ186">
            <v>600</v>
          </cell>
          <cell r="AR186">
            <v>2</v>
          </cell>
          <cell r="AS186">
            <v>600</v>
          </cell>
          <cell r="AT186">
            <v>24</v>
          </cell>
          <cell r="AU186" t="str">
            <v>N/A</v>
          </cell>
          <cell r="AV186" t="str">
            <v>N/A</v>
          </cell>
          <cell r="AW186" t="str">
            <v>N/A</v>
          </cell>
          <cell r="AX186">
            <v>0</v>
          </cell>
          <cell r="AY186" t="str">
            <v>N/A</v>
          </cell>
          <cell r="AZ186">
            <v>68.1</v>
          </cell>
          <cell r="BA186">
            <v>0</v>
          </cell>
          <cell r="BB186">
            <v>1</v>
          </cell>
          <cell r="BC186" t="str">
            <v>MTN</v>
          </cell>
          <cell r="BD186" t="str">
            <v>T3240</v>
          </cell>
          <cell r="BE186">
            <v>0</v>
          </cell>
          <cell r="BF186">
            <v>0</v>
          </cell>
        </row>
        <row r="187">
          <cell r="C187" t="str">
            <v>IHS_CBT_191M</v>
          </cell>
          <cell r="D187" t="str">
            <v>Chiwempala Stadium</v>
          </cell>
          <cell r="E187">
            <v>27.83325</v>
          </cell>
          <cell r="F187">
            <v>-12.56017</v>
          </cell>
          <cell r="G187" t="str">
            <v>Copperbelt </v>
          </cell>
          <cell r="H187">
            <v>2</v>
          </cell>
          <cell r="I187" t="str">
            <v>COPPERBELT</v>
          </cell>
          <cell r="J187" t="str">
            <v>CHINGOLA</v>
          </cell>
          <cell r="K187" t="str">
            <v>No</v>
          </cell>
          <cell r="L187" t="str">
            <v>No</v>
          </cell>
          <cell r="M187" t="str">
            <v>No</v>
          </cell>
          <cell r="N187" t="str">
            <v>Suburban</v>
          </cell>
          <cell r="O187" t="str">
            <v>2G 3G</v>
          </cell>
          <cell r="P187" t="str">
            <v>P3</v>
          </cell>
          <cell r="Q187" t="str">
            <v>BTS</v>
          </cell>
          <cell r="R187" t="str">
            <v>BTS</v>
          </cell>
          <cell r="S187" t="str">
            <v>On Air</v>
          </cell>
          <cell r="T187" t="str">
            <v>Grid-Gen</v>
          </cell>
          <cell r="U187" t="str">
            <v>Green Field</v>
          </cell>
          <cell r="V187">
            <v>36</v>
          </cell>
          <cell r="W187" t="str">
            <v>Outdoor</v>
          </cell>
          <cell r="X187" t="str">
            <v>Panji Njovu</v>
          </cell>
          <cell r="Y187" t="str">
            <v>SBC</v>
          </cell>
          <cell r="Z187" t="str">
            <v>SBC</v>
          </cell>
          <cell r="AA187" t="str">
            <v>MTN</v>
          </cell>
          <cell r="AB187" t="str">
            <v>Mwenya Banda</v>
          </cell>
          <cell r="AC187" t="str">
            <v>CCS</v>
          </cell>
          <cell r="AD187" t="str">
            <v>CCS</v>
          </cell>
          <cell r="AE187" t="str">
            <v>Yanmar</v>
          </cell>
          <cell r="AF187" t="str">
            <v>Yanmar</v>
          </cell>
          <cell r="AG187">
            <v>16</v>
          </cell>
          <cell r="AH187" t="str">
            <v>Yanmar</v>
          </cell>
          <cell r="AI187" t="str">
            <v>4TNE</v>
          </cell>
          <cell r="AJ187" t="str">
            <v>Mecc Alte</v>
          </cell>
          <cell r="AK187">
            <v>0</v>
          </cell>
          <cell r="AL187">
            <v>600</v>
          </cell>
          <cell r="AM187" t="str">
            <v>Delta</v>
          </cell>
          <cell r="AN187" t="str">
            <v>DPS 2400B-48-5</v>
          </cell>
          <cell r="AO187">
            <v>250</v>
          </cell>
          <cell r="AP187" t="str">
            <v>NARADA</v>
          </cell>
          <cell r="AQ187">
            <v>600</v>
          </cell>
          <cell r="AR187">
            <v>2</v>
          </cell>
          <cell r="AS187">
            <v>600</v>
          </cell>
          <cell r="AT187">
            <v>24</v>
          </cell>
          <cell r="AU187" t="str">
            <v>N/A</v>
          </cell>
          <cell r="AV187" t="str">
            <v>N/A</v>
          </cell>
          <cell r="AW187" t="str">
            <v>N/A</v>
          </cell>
          <cell r="AX187" t="str">
            <v>n/a</v>
          </cell>
          <cell r="AY187" t="str">
            <v>N/A</v>
          </cell>
          <cell r="AZ187">
            <v>46.8</v>
          </cell>
          <cell r="BA187">
            <v>0</v>
          </cell>
          <cell r="BB187">
            <v>1</v>
          </cell>
          <cell r="BC187" t="str">
            <v>MTN</v>
          </cell>
          <cell r="BD187" t="str">
            <v>T3331</v>
          </cell>
          <cell r="BE187">
            <v>0</v>
          </cell>
          <cell r="BF187">
            <v>0</v>
          </cell>
        </row>
        <row r="188">
          <cell r="C188" t="str">
            <v>IHS_CBT_193M</v>
          </cell>
          <cell r="D188" t="str">
            <v>Chambatata</v>
          </cell>
          <cell r="E188">
            <v>27.93668</v>
          </cell>
          <cell r="F188">
            <v>-13.61904</v>
          </cell>
          <cell r="G188" t="str">
            <v>Copperbelt </v>
          </cell>
          <cell r="H188">
            <v>2</v>
          </cell>
          <cell r="I188" t="str">
            <v>COPPERBELT</v>
          </cell>
          <cell r="J188" t="str">
            <v>MPONGWE</v>
          </cell>
          <cell r="K188" t="str">
            <v>No</v>
          </cell>
          <cell r="L188" t="str">
            <v>No</v>
          </cell>
          <cell r="M188" t="str">
            <v>No</v>
          </cell>
          <cell r="N188" t="str">
            <v>Rural</v>
          </cell>
          <cell r="O188" t="str">
            <v>2G</v>
          </cell>
          <cell r="P188" t="str">
            <v>P4</v>
          </cell>
          <cell r="Q188" t="str">
            <v>BTS</v>
          </cell>
          <cell r="R188" t="str">
            <v>BB</v>
          </cell>
          <cell r="S188" t="str">
            <v>On Air</v>
          </cell>
          <cell r="T188" t="str">
            <v>Grid-Gen</v>
          </cell>
          <cell r="U188" t="str">
            <v>Green Field</v>
          </cell>
          <cell r="V188">
            <v>66</v>
          </cell>
          <cell r="W188" t="str">
            <v>Indoor </v>
          </cell>
          <cell r="X188" t="str">
            <v>Neddy Chiwasa</v>
          </cell>
          <cell r="Y188" t="str">
            <v>SBC</v>
          </cell>
          <cell r="Z188" t="str">
            <v>SBC</v>
          </cell>
          <cell r="AA188" t="str">
            <v>MTN</v>
          </cell>
          <cell r="AB188" t="str">
            <v>Mwenya Banda</v>
          </cell>
          <cell r="AC188" t="str">
            <v>GNM</v>
          </cell>
          <cell r="AD188" t="str">
            <v>GNM</v>
          </cell>
          <cell r="AE188" t="str">
            <v>Yanmar</v>
          </cell>
          <cell r="AF188" t="str">
            <v>Yanmar</v>
          </cell>
          <cell r="AG188">
            <v>16</v>
          </cell>
          <cell r="AH188" t="str">
            <v>Yanmar</v>
          </cell>
          <cell r="AI188" t="str">
            <v>4TNE</v>
          </cell>
          <cell r="AJ188" t="str">
            <v>Mecc Alte</v>
          </cell>
          <cell r="AK188">
            <v>0</v>
          </cell>
          <cell r="AL188">
            <v>600</v>
          </cell>
          <cell r="AM188" t="str">
            <v>Delta</v>
          </cell>
          <cell r="AN188" t="str">
            <v>DPS 2400B-48-5</v>
          </cell>
          <cell r="AO188">
            <v>250</v>
          </cell>
          <cell r="AP188" t="str">
            <v>NARADA</v>
          </cell>
          <cell r="AQ188">
            <v>600</v>
          </cell>
          <cell r="AR188">
            <v>2</v>
          </cell>
          <cell r="AS188">
            <v>600</v>
          </cell>
          <cell r="AT188">
            <v>24</v>
          </cell>
          <cell r="AU188" t="str">
            <v>LG</v>
          </cell>
          <cell r="AV188" t="str">
            <v>LG</v>
          </cell>
          <cell r="AW188">
            <v>18000</v>
          </cell>
          <cell r="AX188">
            <v>18000</v>
          </cell>
          <cell r="AY188">
            <v>2</v>
          </cell>
          <cell r="AZ188">
            <v>88</v>
          </cell>
          <cell r="BA188">
            <v>0</v>
          </cell>
          <cell r="BB188">
            <v>1</v>
          </cell>
          <cell r="BC188" t="str">
            <v>MTN</v>
          </cell>
          <cell r="BD188" t="str">
            <v>T3127</v>
          </cell>
          <cell r="BE188">
            <v>0</v>
          </cell>
          <cell r="BF188">
            <v>0</v>
          </cell>
        </row>
        <row r="189">
          <cell r="C189" t="str">
            <v>IHS_CBT_194M</v>
          </cell>
          <cell r="D189" t="str">
            <v>Kakoso</v>
          </cell>
          <cell r="E189">
            <v>27.85591</v>
          </cell>
          <cell r="F189">
            <v>-12.3685</v>
          </cell>
          <cell r="G189" t="str">
            <v>Copperbelt </v>
          </cell>
          <cell r="H189">
            <v>1.8</v>
          </cell>
          <cell r="I189" t="str">
            <v>COPPERBELT</v>
          </cell>
          <cell r="J189" t="str">
            <v>CHILILABOMBWE</v>
          </cell>
          <cell r="K189" t="str">
            <v>No</v>
          </cell>
          <cell r="L189" t="str">
            <v>No</v>
          </cell>
          <cell r="M189" t="str">
            <v>No</v>
          </cell>
          <cell r="N189" t="str">
            <v>Suburban</v>
          </cell>
          <cell r="O189" t="str">
            <v>2G 3G</v>
          </cell>
          <cell r="P189" t="str">
            <v>P3</v>
          </cell>
          <cell r="Q189" t="str">
            <v>BTS</v>
          </cell>
          <cell r="R189" t="str">
            <v>BTS</v>
          </cell>
          <cell r="S189" t="str">
            <v>On Air</v>
          </cell>
          <cell r="T189" t="str">
            <v>Grid-Gen</v>
          </cell>
          <cell r="U189" t="str">
            <v>Green Field</v>
          </cell>
          <cell r="V189">
            <v>36</v>
          </cell>
          <cell r="W189" t="str">
            <v>Indoor </v>
          </cell>
          <cell r="X189" t="str">
            <v>Panji Njovu</v>
          </cell>
          <cell r="Y189" t="str">
            <v>SBC</v>
          </cell>
          <cell r="Z189" t="str">
            <v>SBC</v>
          </cell>
          <cell r="AA189" t="str">
            <v>MTN</v>
          </cell>
          <cell r="AB189" t="str">
            <v>Mwenya Banda</v>
          </cell>
          <cell r="AC189" t="str">
            <v>CCS</v>
          </cell>
          <cell r="AD189" t="str">
            <v>CCS</v>
          </cell>
          <cell r="AE189" t="str">
            <v>Gen Logic</v>
          </cell>
          <cell r="AF189" t="str">
            <v>Gen Logic</v>
          </cell>
          <cell r="AG189">
            <v>15</v>
          </cell>
          <cell r="AH189" t="str">
            <v>Yanmar</v>
          </cell>
          <cell r="AI189">
            <v>0</v>
          </cell>
          <cell r="AJ189" t="str">
            <v>Mecc Alte</v>
          </cell>
          <cell r="AK189">
            <v>0</v>
          </cell>
          <cell r="AL189">
            <v>600</v>
          </cell>
          <cell r="AM189" t="str">
            <v>Delta</v>
          </cell>
          <cell r="AN189" t="str">
            <v>DPS 2400B-48-5</v>
          </cell>
          <cell r="AO189">
            <v>250</v>
          </cell>
          <cell r="AP189" t="str">
            <v>Lithium</v>
          </cell>
          <cell r="AQ189">
            <v>300</v>
          </cell>
          <cell r="AR189">
            <v>48</v>
          </cell>
          <cell r="AS189">
            <v>100</v>
          </cell>
          <cell r="AT189">
            <v>3</v>
          </cell>
          <cell r="AU189" t="str">
            <v>LG </v>
          </cell>
          <cell r="AV189" t="str">
            <v>LG </v>
          </cell>
          <cell r="AW189">
            <v>18000</v>
          </cell>
          <cell r="AX189">
            <v>18000</v>
          </cell>
          <cell r="AY189">
            <v>2</v>
          </cell>
          <cell r="AZ189">
            <v>92.8</v>
          </cell>
          <cell r="BA189">
            <v>0</v>
          </cell>
          <cell r="BB189">
            <v>2</v>
          </cell>
          <cell r="BC189" t="str">
            <v>MTNAirtel</v>
          </cell>
          <cell r="BD189" t="str">
            <v>T3244</v>
          </cell>
          <cell r="BE189" t="str">
            <v>ZM6635</v>
          </cell>
          <cell r="BF189">
            <v>0</v>
          </cell>
        </row>
        <row r="190">
          <cell r="C190" t="str">
            <v>IHS_CBT_195M</v>
          </cell>
          <cell r="D190" t="str">
            <v>Chililabombwe</v>
          </cell>
          <cell r="E190">
            <v>27.84018</v>
          </cell>
          <cell r="F190">
            <v>-12.38161</v>
          </cell>
          <cell r="G190" t="str">
            <v>Copperbelt </v>
          </cell>
          <cell r="H190">
            <v>2.5</v>
          </cell>
          <cell r="I190" t="str">
            <v>COPPERBELT</v>
          </cell>
          <cell r="J190" t="str">
            <v>CHILILABOMBWE</v>
          </cell>
          <cell r="K190" t="str">
            <v>No</v>
          </cell>
          <cell r="L190" t="str">
            <v>No</v>
          </cell>
          <cell r="M190" t="str">
            <v>No</v>
          </cell>
          <cell r="N190" t="str">
            <v>Urban</v>
          </cell>
          <cell r="O190" t="str">
            <v>2G 3G</v>
          </cell>
          <cell r="P190" t="str">
            <v>P3</v>
          </cell>
          <cell r="Q190" t="str">
            <v>BTS</v>
          </cell>
          <cell r="R190" t="str">
            <v>BTS</v>
          </cell>
          <cell r="S190" t="str">
            <v>On Air</v>
          </cell>
          <cell r="T190" t="str">
            <v>Grid-Gen</v>
          </cell>
          <cell r="U190" t="str">
            <v>Green Field</v>
          </cell>
          <cell r="V190">
            <v>42</v>
          </cell>
          <cell r="W190" t="str">
            <v>Indoor </v>
          </cell>
          <cell r="X190" t="str">
            <v>Panji Njovu</v>
          </cell>
          <cell r="Y190" t="str">
            <v>SBC</v>
          </cell>
          <cell r="Z190" t="str">
            <v>SBC</v>
          </cell>
          <cell r="AA190" t="str">
            <v>MTN</v>
          </cell>
          <cell r="AB190" t="str">
            <v>Mwenya Banda</v>
          </cell>
          <cell r="AC190" t="str">
            <v>CCS</v>
          </cell>
          <cell r="AD190" t="str">
            <v>CCS</v>
          </cell>
          <cell r="AE190" t="str">
            <v>Gen Logic</v>
          </cell>
          <cell r="AF190" t="str">
            <v>Gen Logic</v>
          </cell>
          <cell r="AG190">
            <v>20</v>
          </cell>
          <cell r="AH190" t="str">
            <v>Yanmar</v>
          </cell>
          <cell r="AI190">
            <v>0</v>
          </cell>
          <cell r="AJ190" t="str">
            <v>Leroy Sommer</v>
          </cell>
          <cell r="AK190">
            <v>0</v>
          </cell>
          <cell r="AL190">
            <v>600</v>
          </cell>
          <cell r="AM190" t="str">
            <v>Delta</v>
          </cell>
          <cell r="AN190" t="str">
            <v>DPS 2400B-48-5</v>
          </cell>
          <cell r="AO190">
            <v>250</v>
          </cell>
          <cell r="AP190" t="str">
            <v>coslight</v>
          </cell>
          <cell r="AQ190">
            <v>600</v>
          </cell>
          <cell r="AR190">
            <v>2</v>
          </cell>
          <cell r="AS190">
            <v>600</v>
          </cell>
          <cell r="AT190">
            <v>24</v>
          </cell>
          <cell r="AU190" t="str">
            <v>LG </v>
          </cell>
          <cell r="AV190" t="str">
            <v>LG </v>
          </cell>
          <cell r="AW190">
            <v>18000</v>
          </cell>
          <cell r="AX190">
            <v>18000</v>
          </cell>
          <cell r="AY190">
            <v>2</v>
          </cell>
          <cell r="AZ190">
            <v>90.5</v>
          </cell>
          <cell r="BA190">
            <v>0</v>
          </cell>
          <cell r="BB190">
            <v>2</v>
          </cell>
          <cell r="BC190" t="str">
            <v>MTNINQ</v>
          </cell>
          <cell r="BD190" t="str">
            <v>T3159</v>
          </cell>
          <cell r="BE190">
            <v>0</v>
          </cell>
          <cell r="BF190">
            <v>0</v>
          </cell>
        </row>
        <row r="191">
          <cell r="C191" t="str">
            <v>IHS_CBT_196M</v>
          </cell>
          <cell r="D191" t="str">
            <v>New Lands </v>
          </cell>
          <cell r="E191">
            <v>27.7225</v>
          </cell>
          <cell r="F191">
            <v>-12.57555556</v>
          </cell>
          <cell r="G191" t="str">
            <v>Copperbelt </v>
          </cell>
          <cell r="H191">
            <v>2</v>
          </cell>
          <cell r="I191" t="str">
            <v>COPPERBELT</v>
          </cell>
          <cell r="J191" t="str">
            <v>CHINGOLA</v>
          </cell>
          <cell r="K191" t="str">
            <v>No</v>
          </cell>
          <cell r="L191" t="str">
            <v>No</v>
          </cell>
          <cell r="M191" t="str">
            <v>No</v>
          </cell>
          <cell r="N191" t="str">
            <v>Suburban</v>
          </cell>
          <cell r="O191" t="str">
            <v>2G 3G</v>
          </cell>
          <cell r="P191" t="str">
            <v>P4</v>
          </cell>
          <cell r="Q191" t="str">
            <v>BTS</v>
          </cell>
          <cell r="R191" t="str">
            <v>BTS</v>
          </cell>
          <cell r="S191" t="str">
            <v>On Air</v>
          </cell>
          <cell r="T191" t="str">
            <v>Grid-Gen</v>
          </cell>
          <cell r="U191" t="str">
            <v>Green Field</v>
          </cell>
          <cell r="V191">
            <v>66</v>
          </cell>
          <cell r="W191" t="str">
            <v>Indoor </v>
          </cell>
          <cell r="X191" t="str">
            <v>Panji Njovu</v>
          </cell>
          <cell r="Y191" t="str">
            <v>SBC</v>
          </cell>
          <cell r="Z191" t="str">
            <v>SBC</v>
          </cell>
          <cell r="AA191" t="str">
            <v>MTN</v>
          </cell>
          <cell r="AB191" t="str">
            <v>Mwenya Banda</v>
          </cell>
          <cell r="AC191" t="str">
            <v>CCS</v>
          </cell>
          <cell r="AD191" t="str">
            <v>CCS</v>
          </cell>
          <cell r="AE191" t="str">
            <v>Gen Logic</v>
          </cell>
          <cell r="AF191" t="str">
            <v>Gen Logic</v>
          </cell>
          <cell r="AG191">
            <v>16</v>
          </cell>
          <cell r="AH191" t="str">
            <v>Yanmar</v>
          </cell>
          <cell r="AI191">
            <v>0</v>
          </cell>
          <cell r="AJ191" t="str">
            <v>Mecc Alte</v>
          </cell>
          <cell r="AK191">
            <v>0</v>
          </cell>
          <cell r="AL191">
            <v>600</v>
          </cell>
          <cell r="AM191" t="str">
            <v>Power cube</v>
          </cell>
          <cell r="AN191" t="str">
            <v>ICC330-H1-C1</v>
          </cell>
          <cell r="AO191">
            <v>400</v>
          </cell>
          <cell r="AP191" t="str">
            <v>Wolong</v>
          </cell>
          <cell r="AQ191">
            <v>600</v>
          </cell>
          <cell r="AR191">
            <v>2</v>
          </cell>
          <cell r="AS191">
            <v>600</v>
          </cell>
          <cell r="AT191">
            <v>24</v>
          </cell>
          <cell r="AU191" t="str">
            <v>LG</v>
          </cell>
          <cell r="AV191" t="str">
            <v>LG</v>
          </cell>
          <cell r="AW191">
            <v>18000</v>
          </cell>
          <cell r="AX191">
            <v>18000</v>
          </cell>
          <cell r="AY191">
            <v>2</v>
          </cell>
          <cell r="AZ191">
            <v>58.3</v>
          </cell>
          <cell r="BA191">
            <v>0</v>
          </cell>
          <cell r="BB191">
            <v>2</v>
          </cell>
          <cell r="BC191" t="str">
            <v>MTNAirtel</v>
          </cell>
          <cell r="BD191" t="str">
            <v>T3090</v>
          </cell>
          <cell r="BE191" t="str">
            <v>ZM3583</v>
          </cell>
          <cell r="BF191">
            <v>0</v>
          </cell>
        </row>
        <row r="192">
          <cell r="C192" t="str">
            <v>IHS_CBT_197M</v>
          </cell>
          <cell r="D192" t="str">
            <v>Chililabombwe</v>
          </cell>
          <cell r="E192">
            <v>27.84503</v>
          </cell>
          <cell r="F192">
            <v>-12.36780556</v>
          </cell>
          <cell r="G192" t="str">
            <v>Copperbelt </v>
          </cell>
          <cell r="H192">
            <v>2</v>
          </cell>
          <cell r="I192" t="str">
            <v>COPPERBELT</v>
          </cell>
          <cell r="J192" t="str">
            <v>CHILILABOMBWE</v>
          </cell>
          <cell r="K192" t="str">
            <v>Yes</v>
          </cell>
          <cell r="L192" t="str">
            <v>Yes</v>
          </cell>
          <cell r="M192" t="str">
            <v>No</v>
          </cell>
          <cell r="N192" t="str">
            <v>Urban</v>
          </cell>
          <cell r="O192" t="str">
            <v>2G 3G 4G</v>
          </cell>
          <cell r="P192" t="str">
            <v>P1</v>
          </cell>
          <cell r="Q192" t="str">
            <v>HUB</v>
          </cell>
          <cell r="R192" t="str">
            <v>BB</v>
          </cell>
          <cell r="S192" t="str">
            <v>On Air</v>
          </cell>
          <cell r="T192" t="str">
            <v>Grid-Gen</v>
          </cell>
          <cell r="U192" t="str">
            <v>Green Field</v>
          </cell>
          <cell r="V192">
            <v>40</v>
          </cell>
          <cell r="W192" t="str">
            <v>Indoor </v>
          </cell>
          <cell r="X192" t="str">
            <v>Panji Njovu</v>
          </cell>
          <cell r="Y192" t="str">
            <v>SBC</v>
          </cell>
          <cell r="Z192" t="str">
            <v>SBC</v>
          </cell>
          <cell r="AA192" t="str">
            <v>MTN</v>
          </cell>
          <cell r="AB192" t="str">
            <v>Mwenya Banda</v>
          </cell>
          <cell r="AC192" t="str">
            <v>CCS</v>
          </cell>
          <cell r="AD192" t="str">
            <v>CCS</v>
          </cell>
          <cell r="AE192" t="str">
            <v>Gen Logic</v>
          </cell>
          <cell r="AF192" t="str">
            <v>Gen Logic</v>
          </cell>
          <cell r="AG192">
            <v>16</v>
          </cell>
          <cell r="AH192" t="str">
            <v>Yanmar</v>
          </cell>
          <cell r="AI192">
            <v>0</v>
          </cell>
          <cell r="AJ192" t="str">
            <v>Mecc Alte</v>
          </cell>
          <cell r="AK192">
            <v>0</v>
          </cell>
          <cell r="AL192">
            <v>600</v>
          </cell>
          <cell r="AM192" t="str">
            <v>Power cube</v>
          </cell>
          <cell r="AN192" t="str">
            <v>ICC330-H1-C1</v>
          </cell>
          <cell r="AO192">
            <v>400</v>
          </cell>
          <cell r="AP192" t="str">
            <v>Lithium</v>
          </cell>
          <cell r="AQ192">
            <v>400</v>
          </cell>
          <cell r="AR192">
            <v>48</v>
          </cell>
          <cell r="AS192">
            <v>100</v>
          </cell>
          <cell r="AT192">
            <v>4</v>
          </cell>
          <cell r="AU192" t="str">
            <v>LG</v>
          </cell>
          <cell r="AV192" t="str">
            <v>LG</v>
          </cell>
          <cell r="AW192">
            <v>18000</v>
          </cell>
          <cell r="AX192">
            <v>18000</v>
          </cell>
          <cell r="AY192">
            <v>2</v>
          </cell>
          <cell r="AZ192">
            <v>118</v>
          </cell>
          <cell r="BA192">
            <v>0</v>
          </cell>
          <cell r="BB192">
            <v>3</v>
          </cell>
          <cell r="BC192" t="str">
            <v>MTNParatus TelecomSmartnet</v>
          </cell>
          <cell r="BD192" t="str">
            <v>T3001</v>
          </cell>
          <cell r="BE192">
            <v>0</v>
          </cell>
          <cell r="BF192">
            <v>0</v>
          </cell>
        </row>
        <row r="193">
          <cell r="C193" t="str">
            <v>IHS_CBT_198M</v>
          </cell>
          <cell r="D193" t="str">
            <v>Kameza 2</v>
          </cell>
          <cell r="E193">
            <v>27.83553</v>
          </cell>
          <cell r="F193">
            <v>-12.3747</v>
          </cell>
          <cell r="G193" t="str">
            <v>Copperbelt </v>
          </cell>
          <cell r="H193">
            <v>2.5</v>
          </cell>
          <cell r="I193" t="str">
            <v>COPPERBELT</v>
          </cell>
          <cell r="J193" t="str">
            <v>CHILILABOMBWE</v>
          </cell>
          <cell r="K193" t="str">
            <v>No</v>
          </cell>
          <cell r="L193" t="str">
            <v>No</v>
          </cell>
          <cell r="M193" t="str">
            <v>No</v>
          </cell>
          <cell r="N193" t="str">
            <v>Suburban</v>
          </cell>
          <cell r="O193" t="str">
            <v>2G 3G</v>
          </cell>
          <cell r="P193" t="str">
            <v>P4</v>
          </cell>
          <cell r="Q193" t="str">
            <v>BTS</v>
          </cell>
          <cell r="R193" t="str">
            <v>BTS</v>
          </cell>
          <cell r="S193" t="str">
            <v>On Air</v>
          </cell>
          <cell r="T193" t="str">
            <v>Grid-Gen</v>
          </cell>
          <cell r="U193" t="str">
            <v>Green Field</v>
          </cell>
          <cell r="V193">
            <v>36</v>
          </cell>
          <cell r="W193" t="str">
            <v>Outdoor</v>
          </cell>
          <cell r="X193" t="str">
            <v>Panji Njovu</v>
          </cell>
          <cell r="Y193" t="str">
            <v>SBC</v>
          </cell>
          <cell r="Z193" t="str">
            <v>SBC</v>
          </cell>
          <cell r="AA193" t="str">
            <v>MTN</v>
          </cell>
          <cell r="AB193" t="str">
            <v>Mwenya Banda</v>
          </cell>
          <cell r="AC193" t="str">
            <v>CCS</v>
          </cell>
          <cell r="AD193" t="str">
            <v>CCS</v>
          </cell>
          <cell r="AE193" t="str">
            <v>Earth Technology</v>
          </cell>
          <cell r="AF193" t="str">
            <v>Earth technology</v>
          </cell>
          <cell r="AG193">
            <v>20</v>
          </cell>
          <cell r="AH193" t="str">
            <v>perkins</v>
          </cell>
          <cell r="AI193">
            <v>0</v>
          </cell>
          <cell r="AJ193" t="str">
            <v>Leroy Sommer</v>
          </cell>
          <cell r="AK193">
            <v>0</v>
          </cell>
          <cell r="AL193">
            <v>400</v>
          </cell>
          <cell r="AM193" t="str">
            <v>Delta</v>
          </cell>
          <cell r="AN193" t="str">
            <v>DPS 2400B-48-5</v>
          </cell>
          <cell r="AO193">
            <v>250</v>
          </cell>
          <cell r="AP193" t="str">
            <v>coslight</v>
          </cell>
          <cell r="AQ193">
            <v>600</v>
          </cell>
          <cell r="AR193">
            <v>2</v>
          </cell>
          <cell r="AS193">
            <v>600</v>
          </cell>
          <cell r="AT193">
            <v>24</v>
          </cell>
          <cell r="AU193" t="str">
            <v>N/A</v>
          </cell>
          <cell r="AV193" t="str">
            <v>N/A</v>
          </cell>
          <cell r="AW193" t="str">
            <v>N/A</v>
          </cell>
          <cell r="AX193" t="str">
            <v>n/a</v>
          </cell>
          <cell r="AY193" t="str">
            <v>N/A</v>
          </cell>
          <cell r="AZ193">
            <v>40.6</v>
          </cell>
          <cell r="BA193">
            <v>0</v>
          </cell>
          <cell r="BB193">
            <v>1</v>
          </cell>
          <cell r="BC193" t="str">
            <v>MTN</v>
          </cell>
          <cell r="BD193" t="str">
            <v>T3333</v>
          </cell>
          <cell r="BE193">
            <v>0</v>
          </cell>
          <cell r="BF193">
            <v>0</v>
          </cell>
        </row>
        <row r="194">
          <cell r="C194" t="str">
            <v>IHS_CBT_199M</v>
          </cell>
          <cell r="D194" t="str">
            <v>Chililabomwe Central</v>
          </cell>
          <cell r="E194">
            <v>27.83856</v>
          </cell>
          <cell r="F194">
            <v>-12.3592</v>
          </cell>
          <cell r="G194" t="str">
            <v>Copperbelt </v>
          </cell>
          <cell r="H194">
            <v>1.8</v>
          </cell>
          <cell r="I194" t="str">
            <v>COPPERBELT</v>
          </cell>
          <cell r="J194" t="str">
            <v>CHILILABOMBWE</v>
          </cell>
          <cell r="K194" t="str">
            <v>No</v>
          </cell>
          <cell r="L194" t="str">
            <v>No</v>
          </cell>
          <cell r="M194" t="str">
            <v>No</v>
          </cell>
          <cell r="N194" t="str">
            <v>Urban</v>
          </cell>
          <cell r="O194" t="str">
            <v>2G 3G</v>
          </cell>
          <cell r="P194" t="str">
            <v>P3</v>
          </cell>
          <cell r="Q194" t="str">
            <v>HUB</v>
          </cell>
          <cell r="R194" t="str">
            <v>BTS</v>
          </cell>
          <cell r="S194" t="str">
            <v>On Air</v>
          </cell>
          <cell r="T194" t="str">
            <v>Grid-Gen</v>
          </cell>
          <cell r="U194" t="str">
            <v>Green Field</v>
          </cell>
          <cell r="V194">
            <v>36</v>
          </cell>
          <cell r="W194" t="str">
            <v>Outdoor</v>
          </cell>
          <cell r="X194" t="str">
            <v>Panji Njovu</v>
          </cell>
          <cell r="Y194" t="str">
            <v>SBC</v>
          </cell>
          <cell r="Z194" t="str">
            <v>SBC</v>
          </cell>
          <cell r="AA194" t="str">
            <v>MTN</v>
          </cell>
          <cell r="AB194" t="str">
            <v>Mwenya Banda</v>
          </cell>
          <cell r="AC194" t="str">
            <v>CCS</v>
          </cell>
          <cell r="AD194" t="str">
            <v>CCS</v>
          </cell>
          <cell r="AE194" t="str">
            <v>perkins </v>
          </cell>
          <cell r="AF194" t="str">
            <v>perkins </v>
          </cell>
          <cell r="AG194">
            <v>15</v>
          </cell>
          <cell r="AH194" t="str">
            <v>perkins</v>
          </cell>
          <cell r="AI194">
            <v>0</v>
          </cell>
          <cell r="AJ194" t="str">
            <v>Leroy Sommer</v>
          </cell>
          <cell r="AK194">
            <v>0</v>
          </cell>
          <cell r="AL194">
            <v>600</v>
          </cell>
          <cell r="AM194" t="str">
            <v>Delta</v>
          </cell>
          <cell r="AN194" t="str">
            <v>DPS 2400B-48-5</v>
          </cell>
          <cell r="AO194">
            <v>250</v>
          </cell>
          <cell r="AP194" t="str">
            <v>C&amp;D True </v>
          </cell>
          <cell r="AQ194">
            <v>1056</v>
          </cell>
          <cell r="AR194">
            <v>12</v>
          </cell>
          <cell r="AS194">
            <v>176</v>
          </cell>
          <cell r="AT194">
            <v>24</v>
          </cell>
          <cell r="AU194" t="str">
            <v>N/A</v>
          </cell>
          <cell r="AV194" t="str">
            <v>N/A</v>
          </cell>
          <cell r="AW194" t="str">
            <v>N/A</v>
          </cell>
          <cell r="AX194" t="str">
            <v>n/a</v>
          </cell>
          <cell r="AY194" t="str">
            <v>N/A</v>
          </cell>
          <cell r="AZ194">
            <v>55.9</v>
          </cell>
          <cell r="BA194">
            <v>0</v>
          </cell>
          <cell r="BB194">
            <v>2</v>
          </cell>
          <cell r="BC194" t="str">
            <v>MTNAirtel</v>
          </cell>
          <cell r="BD194" t="str">
            <v>T3332</v>
          </cell>
          <cell r="BE194" t="str">
            <v>ZM0516</v>
          </cell>
          <cell r="BF194">
            <v>0</v>
          </cell>
        </row>
        <row r="195">
          <cell r="C195" t="str">
            <v>IHS_CBT_200M</v>
          </cell>
          <cell r="D195" t="str">
            <v>Lubengele B. School</v>
          </cell>
          <cell r="E195">
            <v>27.83208</v>
          </cell>
          <cell r="F195">
            <v>-12.36162</v>
          </cell>
          <cell r="G195" t="str">
            <v>Copperbelt </v>
          </cell>
          <cell r="H195">
            <v>1.8</v>
          </cell>
          <cell r="I195" t="str">
            <v>COPPERBELT</v>
          </cell>
          <cell r="J195" t="str">
            <v>CHILILABOMBWE</v>
          </cell>
          <cell r="K195" t="str">
            <v>No</v>
          </cell>
          <cell r="L195" t="str">
            <v>No</v>
          </cell>
          <cell r="M195" t="str">
            <v>No</v>
          </cell>
          <cell r="N195" t="str">
            <v>Suburban</v>
          </cell>
          <cell r="O195" t="str">
            <v>2G 3G</v>
          </cell>
          <cell r="P195" t="str">
            <v>P2</v>
          </cell>
          <cell r="Q195" t="str">
            <v>BTS</v>
          </cell>
          <cell r="R195" t="str">
            <v>BTS</v>
          </cell>
          <cell r="S195" t="str">
            <v>On Air</v>
          </cell>
          <cell r="T195" t="str">
            <v>Grid-Gen</v>
          </cell>
          <cell r="U195" t="str">
            <v>Green Field</v>
          </cell>
          <cell r="V195">
            <v>36</v>
          </cell>
          <cell r="W195" t="str">
            <v>Outdoor</v>
          </cell>
          <cell r="X195" t="str">
            <v>Panji Njovu</v>
          </cell>
          <cell r="Y195" t="str">
            <v>SBC</v>
          </cell>
          <cell r="Z195" t="str">
            <v>SBC</v>
          </cell>
          <cell r="AA195" t="str">
            <v>MTN</v>
          </cell>
          <cell r="AB195" t="str">
            <v>Mwenya Banda</v>
          </cell>
          <cell r="AC195" t="str">
            <v>CCS</v>
          </cell>
          <cell r="AD195" t="str">
            <v>CCS</v>
          </cell>
          <cell r="AE195" t="str">
            <v>Gen Logic</v>
          </cell>
          <cell r="AF195" t="str">
            <v>Gen Logic</v>
          </cell>
          <cell r="AG195">
            <v>15</v>
          </cell>
          <cell r="AH195" t="str">
            <v>Yanmar</v>
          </cell>
          <cell r="AI195">
            <v>0</v>
          </cell>
          <cell r="AJ195" t="str">
            <v>Mecc Alte</v>
          </cell>
          <cell r="AK195">
            <v>0</v>
          </cell>
          <cell r="AL195">
            <v>600</v>
          </cell>
          <cell r="AM195" t="str">
            <v>Delta</v>
          </cell>
          <cell r="AN195" t="str">
            <v>DPS 2400B-48-5</v>
          </cell>
          <cell r="AO195">
            <v>250</v>
          </cell>
          <cell r="AP195" t="str">
            <v>NARADA</v>
          </cell>
          <cell r="AQ195">
            <v>600</v>
          </cell>
          <cell r="AR195">
            <v>2</v>
          </cell>
          <cell r="AS195">
            <v>600</v>
          </cell>
          <cell r="AT195">
            <v>24</v>
          </cell>
          <cell r="AU195" t="str">
            <v>N/A</v>
          </cell>
          <cell r="AV195" t="str">
            <v>N/A</v>
          </cell>
          <cell r="AW195" t="str">
            <v>N/A</v>
          </cell>
          <cell r="AX195" t="str">
            <v>n/a</v>
          </cell>
          <cell r="AY195" t="str">
            <v>N/A</v>
          </cell>
          <cell r="AZ195">
            <v>86.4</v>
          </cell>
          <cell r="BA195">
            <v>0</v>
          </cell>
          <cell r="BB195">
            <v>2</v>
          </cell>
          <cell r="BC195" t="str">
            <v>MTNAirtel</v>
          </cell>
          <cell r="BD195" t="str">
            <v>T3275</v>
          </cell>
          <cell r="BE195" t="str">
            <v>ZM6842</v>
          </cell>
          <cell r="BF195" t="str">
            <v>yes</v>
          </cell>
        </row>
        <row r="196">
          <cell r="C196" t="str">
            <v>IHS_CBT_201A</v>
          </cell>
          <cell r="D196" t="str">
            <v>BALUBA</v>
          </cell>
          <cell r="E196">
            <v>28.4437</v>
          </cell>
          <cell r="F196">
            <v>-15.67043</v>
          </cell>
          <cell r="G196" t="str">
            <v>Copperbelt </v>
          </cell>
          <cell r="H196">
            <v>1.5</v>
          </cell>
          <cell r="I196" t="str">
            <v>COPPERBELT</v>
          </cell>
          <cell r="J196" t="str">
            <v>Luanshya</v>
          </cell>
          <cell r="K196" t="str">
            <v>No</v>
          </cell>
          <cell r="L196" t="str">
            <v>No</v>
          </cell>
          <cell r="M196" t="str">
            <v>No</v>
          </cell>
          <cell r="N196" t="str">
            <v>Suburban</v>
          </cell>
          <cell r="O196" t="str">
            <v>Silver</v>
          </cell>
          <cell r="P196" t="str">
            <v>Silver</v>
          </cell>
          <cell r="Q196" t="str">
            <v>BTS</v>
          </cell>
          <cell r="R196" t="str">
            <v>BTS</v>
          </cell>
          <cell r="S196" t="str">
            <v>On Air</v>
          </cell>
          <cell r="T196" t="str">
            <v>Grid-Gen</v>
          </cell>
          <cell r="U196" t="str">
            <v>Green Field</v>
          </cell>
          <cell r="V196">
            <v>52</v>
          </cell>
          <cell r="W196" t="str">
            <v>Indoor </v>
          </cell>
          <cell r="X196" t="str">
            <v>Neddy Chiwasa</v>
          </cell>
          <cell r="Y196" t="str">
            <v>SBC</v>
          </cell>
          <cell r="Z196" t="str">
            <v>SBC</v>
          </cell>
          <cell r="AA196" t="str">
            <v>Airtel </v>
          </cell>
          <cell r="AB196" t="str">
            <v>Mwenya Banda</v>
          </cell>
          <cell r="AC196" t="str">
            <v>GNM</v>
          </cell>
          <cell r="AD196" t="str">
            <v>GNM</v>
          </cell>
          <cell r="AE196" t="str">
            <v>Earth Technology</v>
          </cell>
          <cell r="AF196" t="str">
            <v>Earth technology</v>
          </cell>
          <cell r="AG196">
            <v>13</v>
          </cell>
          <cell r="AH196" t="str">
            <v>perkins</v>
          </cell>
          <cell r="AI196">
            <v>0</v>
          </cell>
          <cell r="AJ196" t="str">
            <v>Leroy Sommer</v>
          </cell>
          <cell r="AK196">
            <v>0</v>
          </cell>
          <cell r="AL196">
            <v>600</v>
          </cell>
          <cell r="AM196" t="str">
            <v>Power cube</v>
          </cell>
          <cell r="AN196" t="str">
            <v>ICC330-H1-C1</v>
          </cell>
          <cell r="AO196">
            <v>400</v>
          </cell>
          <cell r="AP196" t="str">
            <v>Agisson</v>
          </cell>
          <cell r="AQ196">
            <v>600</v>
          </cell>
          <cell r="AR196">
            <v>2</v>
          </cell>
          <cell r="AS196">
            <v>600</v>
          </cell>
          <cell r="AT196">
            <v>24</v>
          </cell>
          <cell r="AU196" t="str">
            <v>LG</v>
          </cell>
          <cell r="AV196" t="str">
            <v>LG</v>
          </cell>
          <cell r="AW196">
            <v>18000</v>
          </cell>
          <cell r="AX196">
            <v>18000</v>
          </cell>
          <cell r="AY196">
            <v>2</v>
          </cell>
          <cell r="AZ196">
            <v>46.2</v>
          </cell>
          <cell r="BA196">
            <v>0</v>
          </cell>
          <cell r="BB196">
            <v>1</v>
          </cell>
          <cell r="BC196" t="str">
            <v>Airtel</v>
          </cell>
          <cell r="BD196">
            <v>0</v>
          </cell>
          <cell r="BE196" t="str">
            <v>ZM0004</v>
          </cell>
          <cell r="BF196">
            <v>0</v>
          </cell>
        </row>
        <row r="197">
          <cell r="C197" t="str">
            <v>IHS_CBT_202M</v>
          </cell>
          <cell r="D197" t="str">
            <v>Konkola  </v>
          </cell>
          <cell r="E197">
            <v>27.82202778</v>
          </cell>
          <cell r="F197">
            <v>-12.37033333</v>
          </cell>
          <cell r="G197" t="str">
            <v>Copperbelt </v>
          </cell>
          <cell r="H197">
            <v>2</v>
          </cell>
          <cell r="I197" t="str">
            <v>COPPERBELT</v>
          </cell>
          <cell r="J197" t="str">
            <v>CHILILABOMBWE</v>
          </cell>
          <cell r="K197" t="str">
            <v>No</v>
          </cell>
          <cell r="L197" t="str">
            <v>No</v>
          </cell>
          <cell r="M197" t="str">
            <v>No</v>
          </cell>
          <cell r="N197" t="str">
            <v>Suburban</v>
          </cell>
          <cell r="O197" t="str">
            <v>2G 3G 4G</v>
          </cell>
          <cell r="P197" t="str">
            <v>P2</v>
          </cell>
          <cell r="Q197" t="str">
            <v>BTS</v>
          </cell>
          <cell r="R197" t="str">
            <v>BTS</v>
          </cell>
          <cell r="S197" t="str">
            <v>On Air</v>
          </cell>
          <cell r="T197" t="str">
            <v>Grid-Gen</v>
          </cell>
          <cell r="U197" t="str">
            <v>Green Field</v>
          </cell>
          <cell r="V197">
            <v>48</v>
          </cell>
          <cell r="W197" t="str">
            <v>Indoor </v>
          </cell>
          <cell r="X197" t="str">
            <v>Panji Njovu</v>
          </cell>
          <cell r="Y197" t="str">
            <v>SBC</v>
          </cell>
          <cell r="Z197" t="str">
            <v>SBC</v>
          </cell>
          <cell r="AA197" t="str">
            <v>MTN</v>
          </cell>
          <cell r="AB197" t="str">
            <v>Mwenya Banda</v>
          </cell>
          <cell r="AC197" t="str">
            <v>CCS</v>
          </cell>
          <cell r="AD197" t="str">
            <v>CCS</v>
          </cell>
          <cell r="AE197" t="str">
            <v>Gen Logic</v>
          </cell>
          <cell r="AF197" t="str">
            <v>Gen Logic</v>
          </cell>
          <cell r="AG197">
            <v>16</v>
          </cell>
          <cell r="AH197" t="str">
            <v>Yanmar</v>
          </cell>
          <cell r="AI197">
            <v>0</v>
          </cell>
          <cell r="AJ197" t="str">
            <v>Leroy Sommer</v>
          </cell>
          <cell r="AK197">
            <v>0</v>
          </cell>
          <cell r="AL197">
            <v>600</v>
          </cell>
          <cell r="AM197" t="str">
            <v>Delta</v>
          </cell>
          <cell r="AN197" t="str">
            <v>DPS 2400B-48-5</v>
          </cell>
          <cell r="AO197">
            <v>250</v>
          </cell>
          <cell r="AP197" t="str">
            <v>C&amp;D True </v>
          </cell>
          <cell r="AQ197">
            <v>1056</v>
          </cell>
          <cell r="AR197">
            <v>12</v>
          </cell>
          <cell r="AS197">
            <v>176</v>
          </cell>
          <cell r="AT197">
            <v>24</v>
          </cell>
          <cell r="AU197" t="str">
            <v>LG</v>
          </cell>
          <cell r="AV197" t="str">
            <v>LG</v>
          </cell>
          <cell r="AW197">
            <v>18000</v>
          </cell>
          <cell r="AX197">
            <v>18000</v>
          </cell>
          <cell r="AY197">
            <v>2</v>
          </cell>
          <cell r="AZ197">
            <v>65.2</v>
          </cell>
          <cell r="BA197">
            <v>0</v>
          </cell>
          <cell r="BB197">
            <v>2</v>
          </cell>
          <cell r="BC197" t="str">
            <v>MTNAirtel</v>
          </cell>
          <cell r="BD197" t="str">
            <v>T3105</v>
          </cell>
          <cell r="BE197" t="str">
            <v>ZM0395</v>
          </cell>
          <cell r="BF197" t="str">
            <v>yes</v>
          </cell>
        </row>
        <row r="198">
          <cell r="C198" t="str">
            <v>IHS_CBT_203A</v>
          </cell>
          <cell r="D198" t="str">
            <v>CHILILABOMBWE</v>
          </cell>
          <cell r="E198">
            <v>27.8432</v>
          </cell>
          <cell r="F198">
            <v>-12.3713</v>
          </cell>
          <cell r="G198" t="str">
            <v>Copperbelt </v>
          </cell>
          <cell r="H198">
            <v>2.5</v>
          </cell>
          <cell r="I198" t="str">
            <v>COPPERBELT</v>
          </cell>
          <cell r="J198" t="str">
            <v>Chililabombwe</v>
          </cell>
          <cell r="K198" t="str">
            <v>Yes</v>
          </cell>
          <cell r="L198" t="str">
            <v>No</v>
          </cell>
          <cell r="M198" t="str">
            <v>No</v>
          </cell>
          <cell r="N198" t="str">
            <v>Urban</v>
          </cell>
          <cell r="O198" t="str">
            <v>Silver</v>
          </cell>
          <cell r="P198" t="str">
            <v>Silver</v>
          </cell>
        </row>
        <row r="198">
          <cell r="R198" t="str">
            <v>BB/HUB</v>
          </cell>
          <cell r="S198" t="str">
            <v>On Air</v>
          </cell>
          <cell r="T198" t="str">
            <v>Grid-Gen</v>
          </cell>
          <cell r="U198" t="str">
            <v>Green Field</v>
          </cell>
          <cell r="V198">
            <v>60</v>
          </cell>
          <cell r="W198" t="str">
            <v>Indoor </v>
          </cell>
          <cell r="X198" t="str">
            <v>Panji Njovu</v>
          </cell>
          <cell r="Y198" t="str">
            <v>SBC</v>
          </cell>
          <cell r="Z198" t="str">
            <v>SBC</v>
          </cell>
          <cell r="AA198" t="str">
            <v>Airtel </v>
          </cell>
          <cell r="AB198" t="str">
            <v>Mwenya Banda</v>
          </cell>
          <cell r="AC198" t="str">
            <v>CCS</v>
          </cell>
          <cell r="AD198" t="str">
            <v>CCS</v>
          </cell>
          <cell r="AE198" t="str">
            <v>Gen Logic</v>
          </cell>
          <cell r="AF198" t="str">
            <v>Gen Logic</v>
          </cell>
          <cell r="AG198">
            <v>20</v>
          </cell>
          <cell r="AH198" t="str">
            <v>perkins</v>
          </cell>
          <cell r="AI198">
            <v>0</v>
          </cell>
          <cell r="AJ198" t="str">
            <v>Leroy Sommer</v>
          </cell>
          <cell r="AK198">
            <v>0</v>
          </cell>
          <cell r="AL198">
            <v>1000</v>
          </cell>
          <cell r="AM198" t="str">
            <v>Power cube</v>
          </cell>
          <cell r="AN198" t="str">
            <v>ICC330-H1-C1</v>
          </cell>
          <cell r="AO198">
            <v>400</v>
          </cell>
          <cell r="AP198" t="str">
            <v>Agisson</v>
          </cell>
          <cell r="AQ198">
            <v>1200</v>
          </cell>
          <cell r="AR198">
            <v>2</v>
          </cell>
          <cell r="AS198">
            <v>600</v>
          </cell>
          <cell r="AT198">
            <v>48</v>
          </cell>
          <cell r="AU198" t="str">
            <v>LG</v>
          </cell>
          <cell r="AV198" t="str">
            <v>LG</v>
          </cell>
          <cell r="AW198">
            <v>18000</v>
          </cell>
          <cell r="AX198">
            <v>18000</v>
          </cell>
          <cell r="AY198">
            <v>4</v>
          </cell>
          <cell r="AZ198">
            <v>117</v>
          </cell>
          <cell r="BA198">
            <v>0</v>
          </cell>
          <cell r="BB198">
            <v>1</v>
          </cell>
          <cell r="BC198" t="str">
            <v>Airtel</v>
          </cell>
          <cell r="BD198">
            <v>0</v>
          </cell>
          <cell r="BE198" t="str">
            <v>ZM0011</v>
          </cell>
          <cell r="BF198" t="str">
            <v>yes</v>
          </cell>
        </row>
        <row r="199">
          <cell r="C199" t="str">
            <v>IHS_CBT_203M</v>
          </cell>
          <cell r="D199" t="str">
            <v>Lufwanyama</v>
          </cell>
          <cell r="E199">
            <v>27.62586</v>
          </cell>
          <cell r="F199">
            <v>-12.85541</v>
          </cell>
          <cell r="G199" t="str">
            <v>Copperbelt </v>
          </cell>
          <cell r="H199">
            <v>1.5</v>
          </cell>
          <cell r="I199" t="str">
            <v>COPPERBELT</v>
          </cell>
          <cell r="J199" t="str">
            <v>LUFWANYAMA</v>
          </cell>
          <cell r="K199" t="str">
            <v>No</v>
          </cell>
          <cell r="L199" t="str">
            <v>No</v>
          </cell>
          <cell r="M199" t="str">
            <v>No</v>
          </cell>
          <cell r="N199" t="str">
            <v>Rural</v>
          </cell>
          <cell r="O199" t="str">
            <v>2G 3G</v>
          </cell>
          <cell r="P199" t="str">
            <v>P4</v>
          </cell>
          <cell r="Q199" t="str">
            <v>BTS</v>
          </cell>
          <cell r="R199" t="str">
            <v>BTS</v>
          </cell>
          <cell r="S199" t="str">
            <v>On Air</v>
          </cell>
          <cell r="T199" t="str">
            <v>Grid-Gen</v>
          </cell>
          <cell r="U199" t="str">
            <v>Green Field</v>
          </cell>
          <cell r="V199">
            <v>60</v>
          </cell>
          <cell r="W199" t="str">
            <v>Outdoor</v>
          </cell>
          <cell r="X199" t="str">
            <v>Chrispin Lindundu</v>
          </cell>
          <cell r="Y199" t="str">
            <v>SBC</v>
          </cell>
          <cell r="Z199" t="str">
            <v>SBC</v>
          </cell>
          <cell r="AA199" t="str">
            <v>MTN</v>
          </cell>
          <cell r="AB199" t="str">
            <v>Mwenya Banda</v>
          </cell>
          <cell r="AC199" t="str">
            <v>GNM</v>
          </cell>
          <cell r="AD199" t="str">
            <v>GNM</v>
          </cell>
          <cell r="AE199" t="str">
            <v>Gen Logic </v>
          </cell>
          <cell r="AF199" t="str">
            <v>Gen Logic </v>
          </cell>
          <cell r="AG199">
            <v>13</v>
          </cell>
          <cell r="AH199" t="str">
            <v>Yanmar</v>
          </cell>
          <cell r="AI199" t="str">
            <v>3TNE88-G1A</v>
          </cell>
          <cell r="AJ199" t="str">
            <v>Mecc Alte</v>
          </cell>
          <cell r="AK199">
            <v>0</v>
          </cell>
          <cell r="AL199">
            <v>600</v>
          </cell>
          <cell r="AM199" t="str">
            <v>Delta</v>
          </cell>
          <cell r="AN199" t="str">
            <v>DPS 2400B-48-5</v>
          </cell>
          <cell r="AO199">
            <v>250</v>
          </cell>
          <cell r="AP199" t="str">
            <v>C&amp;D True </v>
          </cell>
          <cell r="AQ199">
            <v>1056</v>
          </cell>
          <cell r="AR199">
            <v>12</v>
          </cell>
          <cell r="AS199">
            <v>176</v>
          </cell>
          <cell r="AT199">
            <v>24</v>
          </cell>
          <cell r="AU199" t="str">
            <v>N/A</v>
          </cell>
          <cell r="AV199" t="str">
            <v>N/A</v>
          </cell>
          <cell r="AW199" t="str">
            <v>N/A</v>
          </cell>
          <cell r="AX199" t="str">
            <v>n/a</v>
          </cell>
          <cell r="AY199" t="str">
            <v>N/A</v>
          </cell>
          <cell r="AZ199">
            <v>33.7</v>
          </cell>
          <cell r="BA199">
            <v>0</v>
          </cell>
          <cell r="BB199">
            <v>1</v>
          </cell>
          <cell r="BC199" t="str">
            <v>MTN</v>
          </cell>
          <cell r="BD199" t="str">
            <v>T3107</v>
          </cell>
          <cell r="BE199">
            <v>0</v>
          </cell>
          <cell r="BF199">
            <v>0</v>
          </cell>
        </row>
        <row r="200">
          <cell r="C200" t="str">
            <v>IHS_CBT_204A</v>
          </cell>
          <cell r="D200" t="str">
            <v>CHINGOLA</v>
          </cell>
          <cell r="E200">
            <v>27.8611</v>
          </cell>
          <cell r="F200">
            <v>-12.5493</v>
          </cell>
          <cell r="G200" t="str">
            <v>Copperbelt </v>
          </cell>
          <cell r="H200">
            <v>5.5</v>
          </cell>
          <cell r="I200" t="str">
            <v>COPPERBELT</v>
          </cell>
          <cell r="J200" t="str">
            <v>Chingola</v>
          </cell>
          <cell r="K200" t="str">
            <v>No</v>
          </cell>
          <cell r="L200" t="str">
            <v>No</v>
          </cell>
          <cell r="M200" t="str">
            <v>Yes</v>
          </cell>
          <cell r="N200" t="str">
            <v>Urban</v>
          </cell>
          <cell r="O200" t="str">
            <v>Silver</v>
          </cell>
          <cell r="P200" t="str">
            <v>Silver</v>
          </cell>
        </row>
        <row r="200">
          <cell r="R200" t="str">
            <v>BB/HUB</v>
          </cell>
          <cell r="S200" t="str">
            <v>On Air</v>
          </cell>
          <cell r="T200" t="str">
            <v>Grid-Gen</v>
          </cell>
          <cell r="U200" t="str">
            <v>Green Field</v>
          </cell>
          <cell r="V200">
            <v>50</v>
          </cell>
          <cell r="W200" t="str">
            <v>Indoor </v>
          </cell>
          <cell r="X200" t="str">
            <v>Panji Njovu</v>
          </cell>
          <cell r="Y200" t="str">
            <v>SBC</v>
          </cell>
          <cell r="Z200" t="str">
            <v>SBC</v>
          </cell>
          <cell r="AA200" t="str">
            <v>Airtel </v>
          </cell>
          <cell r="AB200" t="str">
            <v>Mwenya Banda</v>
          </cell>
          <cell r="AC200" t="str">
            <v>CCS</v>
          </cell>
          <cell r="AD200" t="str">
            <v>CCS</v>
          </cell>
          <cell r="AE200" t="str">
            <v>CK Works</v>
          </cell>
          <cell r="AF200" t="str">
            <v>CK Works</v>
          </cell>
          <cell r="AG200">
            <v>45</v>
          </cell>
          <cell r="AH200" t="str">
            <v>perkins</v>
          </cell>
          <cell r="AI200">
            <v>0</v>
          </cell>
          <cell r="AJ200" t="str">
            <v>Leroy Sommer</v>
          </cell>
          <cell r="AK200">
            <v>0</v>
          </cell>
          <cell r="AL200">
            <v>1000</v>
          </cell>
          <cell r="AM200" t="str">
            <v>Emerson</v>
          </cell>
          <cell r="AN200" t="str">
            <v>701 IG4</v>
          </cell>
          <cell r="AO200">
            <v>300</v>
          </cell>
          <cell r="AP200" t="str">
            <v>Agisson</v>
          </cell>
          <cell r="AQ200">
            <v>1200</v>
          </cell>
          <cell r="AR200">
            <v>2</v>
          </cell>
          <cell r="AS200">
            <v>600</v>
          </cell>
          <cell r="AT200">
            <v>48</v>
          </cell>
          <cell r="AU200" t="str">
            <v>LG</v>
          </cell>
          <cell r="AV200" t="str">
            <v>LG</v>
          </cell>
          <cell r="AW200">
            <v>18000</v>
          </cell>
          <cell r="AX200">
            <v>18000</v>
          </cell>
          <cell r="AY200">
            <v>2</v>
          </cell>
          <cell r="AZ200">
            <v>215</v>
          </cell>
          <cell r="BA200">
            <v>0</v>
          </cell>
          <cell r="BB200">
            <v>2</v>
          </cell>
          <cell r="BC200" t="str">
            <v>AirtelINQ</v>
          </cell>
          <cell r="BD200">
            <v>0</v>
          </cell>
          <cell r="BE200" t="str">
            <v>ZM0012</v>
          </cell>
          <cell r="BF200" t="str">
            <v>yes</v>
          </cell>
        </row>
        <row r="201">
          <cell r="C201" t="str">
            <v>IHS_CBT_204M</v>
          </cell>
          <cell r="D201" t="str">
            <v>Chililabombwe North</v>
          </cell>
          <cell r="E201">
            <v>27.83321</v>
          </cell>
          <cell r="F201">
            <v>-12.3507</v>
          </cell>
          <cell r="G201" t="str">
            <v>Copperbelt </v>
          </cell>
          <cell r="H201">
            <v>4.5</v>
          </cell>
          <cell r="I201" t="str">
            <v>COPPERBELT</v>
          </cell>
          <cell r="J201" t="str">
            <v>CHILILABOMBWE</v>
          </cell>
          <cell r="K201" t="str">
            <v>No</v>
          </cell>
          <cell r="L201" t="str">
            <v>No</v>
          </cell>
          <cell r="M201" t="str">
            <v>No</v>
          </cell>
          <cell r="N201" t="str">
            <v>Suburban</v>
          </cell>
          <cell r="O201" t="str">
            <v>2G 3G</v>
          </cell>
          <cell r="P201" t="str">
            <v>P3</v>
          </cell>
          <cell r="Q201" t="str">
            <v>BTS</v>
          </cell>
          <cell r="R201" t="str">
            <v>BTS</v>
          </cell>
          <cell r="S201" t="str">
            <v>On Air</v>
          </cell>
          <cell r="T201" t="str">
            <v>Grid-Gen</v>
          </cell>
          <cell r="U201" t="str">
            <v>Green Field</v>
          </cell>
          <cell r="V201">
            <v>36</v>
          </cell>
          <cell r="W201" t="str">
            <v>Outdoor</v>
          </cell>
          <cell r="X201" t="str">
            <v>Panji Njovu</v>
          </cell>
          <cell r="Y201" t="str">
            <v>SBC</v>
          </cell>
          <cell r="Z201" t="str">
            <v>SBC</v>
          </cell>
          <cell r="AA201" t="str">
            <v>MTN</v>
          </cell>
          <cell r="AB201" t="str">
            <v>Mwenya Banda</v>
          </cell>
          <cell r="AC201" t="str">
            <v>CCS</v>
          </cell>
          <cell r="AD201" t="str">
            <v>CCS</v>
          </cell>
          <cell r="AE201" t="str">
            <v>Gen Logic</v>
          </cell>
          <cell r="AF201" t="str">
            <v>Gen Logic</v>
          </cell>
          <cell r="AG201">
            <v>20</v>
          </cell>
          <cell r="AH201" t="str">
            <v>perkins</v>
          </cell>
          <cell r="AI201">
            <v>0</v>
          </cell>
          <cell r="AJ201" t="str">
            <v>Leroy Sommer</v>
          </cell>
          <cell r="AK201">
            <v>0</v>
          </cell>
          <cell r="AL201">
            <v>1000</v>
          </cell>
          <cell r="AM201" t="str">
            <v>Delta</v>
          </cell>
          <cell r="AN201" t="str">
            <v>DPS 2400B-48-5</v>
          </cell>
          <cell r="AO201">
            <v>250</v>
          </cell>
          <cell r="AP201" t="str">
            <v>C&amp;D True </v>
          </cell>
          <cell r="AQ201">
            <v>1056</v>
          </cell>
          <cell r="AR201">
            <v>12</v>
          </cell>
          <cell r="AS201">
            <v>176</v>
          </cell>
          <cell r="AT201">
            <v>24</v>
          </cell>
          <cell r="AU201" t="str">
            <v>N/A</v>
          </cell>
          <cell r="AV201" t="str">
            <v>N/A</v>
          </cell>
          <cell r="AW201" t="str">
            <v>N/A</v>
          </cell>
          <cell r="AX201" t="str">
            <v>n/a</v>
          </cell>
          <cell r="AY201" t="str">
            <v>N/A</v>
          </cell>
          <cell r="AZ201">
            <v>76.6</v>
          </cell>
          <cell r="BA201">
            <v>0</v>
          </cell>
          <cell r="BB201">
            <v>2</v>
          </cell>
          <cell r="BC201" t="str">
            <v>MTNAirtel</v>
          </cell>
          <cell r="BD201" t="str">
            <v>T3367</v>
          </cell>
          <cell r="BE201" t="str">
            <v>ZM0289</v>
          </cell>
          <cell r="BF201" t="str">
            <v>yes</v>
          </cell>
        </row>
        <row r="202">
          <cell r="C202" t="str">
            <v>IHS_CBT_205A</v>
          </cell>
          <cell r="D202" t="str">
            <v>EASTLEA</v>
          </cell>
          <cell r="E202">
            <v>28.2723</v>
          </cell>
          <cell r="F202">
            <v>-12.5559</v>
          </cell>
          <cell r="G202" t="str">
            <v>Copperbelt </v>
          </cell>
          <cell r="H202">
            <v>1.8</v>
          </cell>
          <cell r="I202" t="str">
            <v>COPPERBELT</v>
          </cell>
          <cell r="J202" t="str">
            <v>Mufulira</v>
          </cell>
          <cell r="K202" t="str">
            <v>No</v>
          </cell>
          <cell r="L202" t="str">
            <v>No</v>
          </cell>
          <cell r="M202" t="str">
            <v>No</v>
          </cell>
          <cell r="N202" t="str">
            <v>Urban</v>
          </cell>
          <cell r="O202" t="str">
            <v>Silver</v>
          </cell>
          <cell r="P202" t="str">
            <v>Silver</v>
          </cell>
        </row>
        <row r="202">
          <cell r="R202" t="str">
            <v>BTS</v>
          </cell>
          <cell r="S202" t="str">
            <v>On Air</v>
          </cell>
          <cell r="T202" t="str">
            <v>Grid-Gen</v>
          </cell>
          <cell r="U202" t="str">
            <v>Green Field</v>
          </cell>
          <cell r="V202">
            <v>50</v>
          </cell>
          <cell r="W202" t="str">
            <v>Indoor </v>
          </cell>
          <cell r="X202" t="str">
            <v>Panji Njovu</v>
          </cell>
          <cell r="Y202" t="str">
            <v>SBC</v>
          </cell>
          <cell r="Z202" t="str">
            <v>SBC</v>
          </cell>
          <cell r="AA202" t="str">
            <v>Airtel </v>
          </cell>
          <cell r="AB202" t="str">
            <v>Mwenya Banda</v>
          </cell>
          <cell r="AC202" t="str">
            <v>CCS</v>
          </cell>
          <cell r="AD202" t="str">
            <v>CCS</v>
          </cell>
          <cell r="AE202" t="str">
            <v>Gen Logic </v>
          </cell>
          <cell r="AF202" t="str">
            <v>Gen Logic </v>
          </cell>
          <cell r="AG202">
            <v>15</v>
          </cell>
          <cell r="AH202" t="str">
            <v>perkins</v>
          </cell>
          <cell r="AI202">
            <v>0</v>
          </cell>
          <cell r="AJ202" t="str">
            <v>Leroy Sommer</v>
          </cell>
          <cell r="AK202">
            <v>0</v>
          </cell>
          <cell r="AL202">
            <v>600</v>
          </cell>
          <cell r="AM202" t="str">
            <v>Emerson</v>
          </cell>
          <cell r="AN202" t="str">
            <v>701 IG4</v>
          </cell>
          <cell r="AO202">
            <v>300</v>
          </cell>
          <cell r="AP202" t="str">
            <v>coslight</v>
          </cell>
          <cell r="AQ202">
            <v>600</v>
          </cell>
          <cell r="AR202">
            <v>2</v>
          </cell>
          <cell r="AS202">
            <v>600</v>
          </cell>
          <cell r="AT202">
            <v>24</v>
          </cell>
          <cell r="AU202" t="str">
            <v>LG</v>
          </cell>
          <cell r="AV202" t="str">
            <v>LG</v>
          </cell>
          <cell r="AW202">
            <v>18000</v>
          </cell>
          <cell r="AX202">
            <v>18000</v>
          </cell>
          <cell r="AY202">
            <v>2</v>
          </cell>
          <cell r="AZ202">
            <v>42.2</v>
          </cell>
          <cell r="BA202">
            <v>0</v>
          </cell>
          <cell r="BB202">
            <v>1</v>
          </cell>
          <cell r="BC202" t="str">
            <v>Airtel</v>
          </cell>
          <cell r="BD202">
            <v>0</v>
          </cell>
          <cell r="BE202" t="str">
            <v>ZM0018</v>
          </cell>
          <cell r="BF202" t="str">
            <v>yes</v>
          </cell>
        </row>
        <row r="203">
          <cell r="C203" t="str">
            <v>IHS_CBT_205M</v>
          </cell>
          <cell r="D203" t="str">
            <v>Chililabombwe Mapelo Road</v>
          </cell>
          <cell r="E203">
            <v>27.82506</v>
          </cell>
          <cell r="F203">
            <v>-12.35896</v>
          </cell>
          <cell r="G203" t="str">
            <v>Copperbelt </v>
          </cell>
          <cell r="H203">
            <v>2</v>
          </cell>
          <cell r="I203" t="str">
            <v>COPPERBELT</v>
          </cell>
          <cell r="J203" t="str">
            <v>CHILILABOMBWE</v>
          </cell>
          <cell r="K203" t="str">
            <v>No</v>
          </cell>
          <cell r="L203" t="str">
            <v>No</v>
          </cell>
          <cell r="M203" t="str">
            <v>No</v>
          </cell>
          <cell r="N203" t="str">
            <v>Suburban</v>
          </cell>
          <cell r="O203" t="str">
            <v>2G 3G</v>
          </cell>
          <cell r="P203" t="str">
            <v>P3</v>
          </cell>
          <cell r="Q203" t="str">
            <v>BTS</v>
          </cell>
          <cell r="R203" t="str">
            <v>BTS</v>
          </cell>
          <cell r="S203" t="str">
            <v>On Air</v>
          </cell>
          <cell r="T203" t="str">
            <v>Grid-Gen</v>
          </cell>
          <cell r="U203" t="str">
            <v>Green Field</v>
          </cell>
          <cell r="V203">
            <v>42</v>
          </cell>
          <cell r="W203" t="str">
            <v>Indoor </v>
          </cell>
          <cell r="X203" t="str">
            <v>Panji Njovu</v>
          </cell>
          <cell r="Y203" t="str">
            <v>SBC</v>
          </cell>
          <cell r="Z203" t="str">
            <v>SBC</v>
          </cell>
          <cell r="AA203" t="str">
            <v>MTN</v>
          </cell>
          <cell r="AB203" t="str">
            <v>Mwenya Banda</v>
          </cell>
          <cell r="AC203" t="str">
            <v>CCS</v>
          </cell>
          <cell r="AD203" t="str">
            <v>CCS</v>
          </cell>
          <cell r="AE203" t="str">
            <v>Gen Logic</v>
          </cell>
          <cell r="AF203" t="str">
            <v>Gen Logic</v>
          </cell>
          <cell r="AG203">
            <v>16</v>
          </cell>
          <cell r="AH203" t="str">
            <v>Yanmar</v>
          </cell>
          <cell r="AI203">
            <v>0</v>
          </cell>
          <cell r="AJ203" t="str">
            <v>Mecc Alte</v>
          </cell>
          <cell r="AK203">
            <v>0</v>
          </cell>
          <cell r="AL203">
            <v>600</v>
          </cell>
          <cell r="AM203" t="str">
            <v>Delta</v>
          </cell>
          <cell r="AN203" t="str">
            <v>DPS 2400B-48-5</v>
          </cell>
          <cell r="AO203">
            <v>250</v>
          </cell>
          <cell r="AP203" t="str">
            <v>C&amp;D True </v>
          </cell>
          <cell r="AQ203">
            <v>1056</v>
          </cell>
          <cell r="AR203">
            <v>12</v>
          </cell>
          <cell r="AS203">
            <v>176</v>
          </cell>
          <cell r="AT203">
            <v>24</v>
          </cell>
          <cell r="AU203" t="str">
            <v>LG</v>
          </cell>
          <cell r="AV203" t="str">
            <v>LG</v>
          </cell>
          <cell r="AW203">
            <v>18000</v>
          </cell>
          <cell r="AX203">
            <v>18000</v>
          </cell>
          <cell r="AY203">
            <v>2</v>
          </cell>
          <cell r="AZ203">
            <v>57.2</v>
          </cell>
          <cell r="BA203">
            <v>0</v>
          </cell>
          <cell r="BB203">
            <v>1</v>
          </cell>
          <cell r="BC203" t="str">
            <v>MTN</v>
          </cell>
          <cell r="BD203" t="str">
            <v>T3158</v>
          </cell>
          <cell r="BE203">
            <v>0</v>
          </cell>
          <cell r="BF203" t="str">
            <v>yes</v>
          </cell>
        </row>
        <row r="204">
          <cell r="C204" t="str">
            <v>IHS_CBT_206A</v>
          </cell>
          <cell r="D204" t="str">
            <v>KALULUSHI</v>
          </cell>
          <cell r="E204">
            <v>28.0874</v>
          </cell>
          <cell r="F204">
            <v>-12.8356</v>
          </cell>
          <cell r="G204" t="str">
            <v>Copperbelt </v>
          </cell>
          <cell r="H204">
            <v>1.8</v>
          </cell>
          <cell r="I204" t="str">
            <v>COPPERBELT</v>
          </cell>
          <cell r="J204" t="str">
            <v>Kitwe</v>
          </cell>
          <cell r="K204" t="str">
            <v>No</v>
          </cell>
          <cell r="L204" t="str">
            <v>No</v>
          </cell>
          <cell r="M204" t="str">
            <v>No</v>
          </cell>
          <cell r="N204" t="str">
            <v>Urban</v>
          </cell>
          <cell r="O204" t="str">
            <v>Silver</v>
          </cell>
          <cell r="P204" t="str">
            <v>Silver</v>
          </cell>
          <cell r="Q204" t="str">
            <v>BTS</v>
          </cell>
          <cell r="R204" t="str">
            <v>BTS</v>
          </cell>
          <cell r="S204" t="str">
            <v>On Air</v>
          </cell>
          <cell r="T204" t="str">
            <v>Grid-Gen</v>
          </cell>
          <cell r="U204" t="str">
            <v>Green Field</v>
          </cell>
          <cell r="V204">
            <v>42</v>
          </cell>
          <cell r="W204" t="str">
            <v>Indoor </v>
          </cell>
          <cell r="X204" t="str">
            <v>Chrispin Lindundu</v>
          </cell>
          <cell r="Y204" t="str">
            <v>SBC</v>
          </cell>
          <cell r="Z204" t="str">
            <v>SBC</v>
          </cell>
          <cell r="AA204" t="str">
            <v>Airtel </v>
          </cell>
          <cell r="AB204" t="str">
            <v>Mwenya Banda</v>
          </cell>
          <cell r="AC204" t="str">
            <v>GNM</v>
          </cell>
          <cell r="AD204" t="str">
            <v>GNM</v>
          </cell>
          <cell r="AE204" t="str">
            <v>IMG</v>
          </cell>
          <cell r="AF204" t="str">
            <v>IMG</v>
          </cell>
          <cell r="AG204">
            <v>15</v>
          </cell>
          <cell r="AH204" t="str">
            <v>perkins</v>
          </cell>
          <cell r="AI204">
            <v>0</v>
          </cell>
          <cell r="AJ204" t="str">
            <v>Leroy Sommer</v>
          </cell>
          <cell r="AK204">
            <v>0</v>
          </cell>
          <cell r="AL204">
            <v>200</v>
          </cell>
          <cell r="AM204" t="str">
            <v>Power cube</v>
          </cell>
          <cell r="AN204" t="str">
            <v>ICC330-H1-C1</v>
          </cell>
          <cell r="AO204">
            <v>400</v>
          </cell>
          <cell r="AP204" t="str">
            <v>Agisson</v>
          </cell>
          <cell r="AQ204">
            <v>1200</v>
          </cell>
          <cell r="AR204">
            <v>2</v>
          </cell>
          <cell r="AS204">
            <v>600</v>
          </cell>
          <cell r="AT204">
            <v>48</v>
          </cell>
          <cell r="AU204" t="str">
            <v>LG</v>
          </cell>
          <cell r="AV204" t="str">
            <v>LG</v>
          </cell>
          <cell r="AW204">
            <v>18000</v>
          </cell>
          <cell r="AX204">
            <v>18000</v>
          </cell>
          <cell r="AY204">
            <v>2</v>
          </cell>
          <cell r="AZ204">
            <v>48</v>
          </cell>
          <cell r="BA204">
            <v>0</v>
          </cell>
          <cell r="BB204">
            <v>1</v>
          </cell>
          <cell r="BC204" t="str">
            <v>Airtel</v>
          </cell>
          <cell r="BD204">
            <v>0</v>
          </cell>
          <cell r="BE204" t="str">
            <v>ZM0030</v>
          </cell>
          <cell r="BF204" t="str">
            <v>yes</v>
          </cell>
        </row>
        <row r="205">
          <cell r="C205" t="str">
            <v>IHS_CBT_206M</v>
          </cell>
          <cell r="D205" t="str">
            <v>Ipafu</v>
          </cell>
          <cell r="E205">
            <v>27.69054</v>
          </cell>
          <cell r="F205">
            <v>-12.52558</v>
          </cell>
          <cell r="G205" t="str">
            <v>Copperbelt </v>
          </cell>
          <cell r="H205">
            <v>2.5</v>
          </cell>
          <cell r="I205" t="str">
            <v>COPPERBELT</v>
          </cell>
          <cell r="J205" t="str">
            <v>CHINGOLA</v>
          </cell>
          <cell r="K205" t="str">
            <v>No</v>
          </cell>
          <cell r="L205" t="str">
            <v>No</v>
          </cell>
          <cell r="M205" t="str">
            <v>No</v>
          </cell>
          <cell r="N205" t="str">
            <v>Rural</v>
          </cell>
          <cell r="O205" t="str">
            <v>2G 3G</v>
          </cell>
          <cell r="P205" t="str">
            <v>P4</v>
          </cell>
          <cell r="Q205" t="str">
            <v>BTS</v>
          </cell>
          <cell r="R205" t="str">
            <v>BTS</v>
          </cell>
          <cell r="S205" t="str">
            <v>On Air</v>
          </cell>
          <cell r="T205" t="str">
            <v>Grid-Gen</v>
          </cell>
          <cell r="U205" t="str">
            <v>Green Field</v>
          </cell>
          <cell r="V205">
            <v>42</v>
          </cell>
          <cell r="W205" t="str">
            <v>Indoor </v>
          </cell>
          <cell r="X205" t="str">
            <v>Panji Njovu</v>
          </cell>
          <cell r="Y205" t="str">
            <v>SBC</v>
          </cell>
          <cell r="Z205" t="str">
            <v>SBC</v>
          </cell>
          <cell r="AA205" t="str">
            <v>MTN</v>
          </cell>
          <cell r="AB205" t="str">
            <v>Mwenya Banda</v>
          </cell>
          <cell r="AC205" t="str">
            <v>CCS</v>
          </cell>
          <cell r="AD205" t="str">
            <v>CCS</v>
          </cell>
          <cell r="AE205" t="str">
            <v>Earth Technology</v>
          </cell>
          <cell r="AF205" t="str">
            <v>Earth technology</v>
          </cell>
          <cell r="AG205">
            <v>20</v>
          </cell>
          <cell r="AH205" t="str">
            <v>perkins</v>
          </cell>
          <cell r="AI205" t="str">
            <v>GU 51798V</v>
          </cell>
          <cell r="AJ205" t="str">
            <v>Leroy Sommer</v>
          </cell>
          <cell r="AK205">
            <v>0</v>
          </cell>
          <cell r="AL205">
            <v>600</v>
          </cell>
          <cell r="AM205" t="str">
            <v>Delta</v>
          </cell>
          <cell r="AN205" t="str">
            <v>DPS 2400B-48-5</v>
          </cell>
          <cell r="AO205">
            <v>250</v>
          </cell>
          <cell r="AP205" t="str">
            <v>NARADA</v>
          </cell>
          <cell r="AQ205">
            <v>600</v>
          </cell>
          <cell r="AR205">
            <v>2</v>
          </cell>
          <cell r="AS205">
            <v>600</v>
          </cell>
          <cell r="AT205">
            <v>24</v>
          </cell>
          <cell r="AU205" t="str">
            <v>LG</v>
          </cell>
          <cell r="AV205" t="str">
            <v>LG</v>
          </cell>
          <cell r="AW205">
            <v>18000</v>
          </cell>
          <cell r="AX205">
            <v>18000</v>
          </cell>
          <cell r="AY205">
            <v>2</v>
          </cell>
          <cell r="AZ205">
            <v>57.8</v>
          </cell>
          <cell r="BA205">
            <v>58</v>
          </cell>
          <cell r="BB205">
            <v>2</v>
          </cell>
          <cell r="BC205" t="str">
            <v>MTNAirtel</v>
          </cell>
          <cell r="BD205" t="str">
            <v>T1041</v>
          </cell>
          <cell r="BE205" t="str">
            <v>ZM6591</v>
          </cell>
          <cell r="BF205" t="str">
            <v>yes</v>
          </cell>
        </row>
        <row r="206">
          <cell r="C206" t="str">
            <v>IHS_CBT_207A</v>
          </cell>
          <cell r="D206" t="str">
            <v>KANINI</v>
          </cell>
          <cell r="E206">
            <v>28.6287</v>
          </cell>
          <cell r="F206">
            <v>-12.9777</v>
          </cell>
          <cell r="G206" t="str">
            <v>Copperbelt </v>
          </cell>
          <cell r="H206">
            <v>2</v>
          </cell>
          <cell r="I206" t="str">
            <v>COPPERBELT</v>
          </cell>
          <cell r="J206" t="str">
            <v>Ndola</v>
          </cell>
          <cell r="K206" t="str">
            <v>Yes</v>
          </cell>
          <cell r="L206" t="str">
            <v>No</v>
          </cell>
          <cell r="M206" t="str">
            <v>Yes</v>
          </cell>
          <cell r="N206" t="str">
            <v>Urban</v>
          </cell>
          <cell r="O206" t="str">
            <v>Gold</v>
          </cell>
          <cell r="P206" t="str">
            <v>Gold</v>
          </cell>
          <cell r="Q206" t="str">
            <v>HUB</v>
          </cell>
          <cell r="R206" t="str">
            <v>HUB</v>
          </cell>
          <cell r="S206" t="str">
            <v>On Air</v>
          </cell>
          <cell r="T206" t="str">
            <v>Grid-Gen</v>
          </cell>
          <cell r="U206" t="str">
            <v>Green Field</v>
          </cell>
          <cell r="V206">
            <v>45</v>
          </cell>
          <cell r="W206" t="str">
            <v>Indoor </v>
          </cell>
          <cell r="X206" t="str">
            <v>Elvis Mumba</v>
          </cell>
          <cell r="Y206" t="str">
            <v>SBC</v>
          </cell>
          <cell r="Z206" t="str">
            <v>SBC</v>
          </cell>
          <cell r="AA206" t="str">
            <v>Airtel </v>
          </cell>
          <cell r="AB206" t="str">
            <v>Mwenya Banda</v>
          </cell>
          <cell r="AC206" t="str">
            <v>GNM</v>
          </cell>
          <cell r="AD206" t="str">
            <v>GNM</v>
          </cell>
          <cell r="AE206" t="str">
            <v>Gen Logic</v>
          </cell>
          <cell r="AF206" t="str">
            <v>Gen Logic</v>
          </cell>
          <cell r="AG206">
            <v>16</v>
          </cell>
          <cell r="AH206" t="str">
            <v>perkins</v>
          </cell>
          <cell r="AI206">
            <v>0</v>
          </cell>
          <cell r="AJ206" t="str">
            <v>Mecc Alte</v>
          </cell>
          <cell r="AK206">
            <v>0</v>
          </cell>
          <cell r="AL206">
            <v>1000</v>
          </cell>
          <cell r="AM206" t="str">
            <v>Power cube</v>
          </cell>
          <cell r="AN206" t="str">
            <v>ICC330-H1-C1</v>
          </cell>
          <cell r="AO206">
            <v>400</v>
          </cell>
          <cell r="AP206" t="str">
            <v>Agisson</v>
          </cell>
          <cell r="AQ206">
            <v>1200</v>
          </cell>
          <cell r="AR206">
            <v>2</v>
          </cell>
          <cell r="AS206">
            <v>600</v>
          </cell>
          <cell r="AT206">
            <v>48</v>
          </cell>
          <cell r="AU206" t="str">
            <v>LG</v>
          </cell>
          <cell r="AV206" t="str">
            <v>LG</v>
          </cell>
          <cell r="AW206">
            <v>18000</v>
          </cell>
          <cell r="AX206">
            <v>18000</v>
          </cell>
          <cell r="AY206">
            <v>2</v>
          </cell>
          <cell r="AZ206">
            <v>64</v>
          </cell>
          <cell r="BA206">
            <v>0</v>
          </cell>
          <cell r="BB206">
            <v>1</v>
          </cell>
          <cell r="BC206" t="str">
            <v>Airtel</v>
          </cell>
          <cell r="BD206">
            <v>0</v>
          </cell>
          <cell r="BE206" t="str">
            <v>ZM0032</v>
          </cell>
          <cell r="BF206" t="str">
            <v>yes</v>
          </cell>
        </row>
        <row r="207">
          <cell r="C207" t="str">
            <v>IHS_CBT_207M</v>
          </cell>
          <cell r="D207" t="str">
            <v>Konocco</v>
          </cell>
          <cell r="E207">
            <v>27.78416</v>
          </cell>
          <cell r="F207">
            <v>-12.30463</v>
          </cell>
          <cell r="G207" t="str">
            <v>Copperbelt </v>
          </cell>
          <cell r="H207">
            <v>2</v>
          </cell>
          <cell r="I207" t="str">
            <v>COPPERBELT</v>
          </cell>
          <cell r="J207" t="str">
            <v>CHILILABOMBWE</v>
          </cell>
          <cell r="K207" t="str">
            <v>No</v>
          </cell>
          <cell r="L207" t="str">
            <v>No</v>
          </cell>
          <cell r="M207" t="str">
            <v>No</v>
          </cell>
          <cell r="N207" t="str">
            <v>Rural</v>
          </cell>
          <cell r="O207" t="str">
            <v>2G 3G</v>
          </cell>
          <cell r="P207" t="str">
            <v>P4</v>
          </cell>
          <cell r="Q207" t="str">
            <v>BTS</v>
          </cell>
          <cell r="R207" t="str">
            <v>BTS</v>
          </cell>
          <cell r="S207" t="str">
            <v>On Air</v>
          </cell>
          <cell r="T207" t="str">
            <v>Grid-Gen</v>
          </cell>
          <cell r="U207" t="str">
            <v>Green Field</v>
          </cell>
          <cell r="V207">
            <v>70</v>
          </cell>
          <cell r="W207" t="str">
            <v>Outdoor</v>
          </cell>
          <cell r="X207" t="str">
            <v>Panji Njovu</v>
          </cell>
          <cell r="Y207" t="str">
            <v>SBC</v>
          </cell>
          <cell r="Z207" t="str">
            <v>SBC</v>
          </cell>
          <cell r="AA207" t="str">
            <v>MTN</v>
          </cell>
          <cell r="AB207" t="str">
            <v>Mwenya Banda</v>
          </cell>
          <cell r="AC207" t="str">
            <v>CCS</v>
          </cell>
          <cell r="AD207" t="str">
            <v>CCS</v>
          </cell>
          <cell r="AE207" t="str">
            <v>Yanmar</v>
          </cell>
          <cell r="AF207" t="str">
            <v>Yanmar</v>
          </cell>
          <cell r="AG207">
            <v>16</v>
          </cell>
          <cell r="AH207" t="str">
            <v>Yanmar</v>
          </cell>
          <cell r="AI207" t="str">
            <v>4TNE</v>
          </cell>
          <cell r="AJ207" t="str">
            <v>Mecc Alte</v>
          </cell>
          <cell r="AK207">
            <v>0</v>
          </cell>
          <cell r="AL207">
            <v>600</v>
          </cell>
          <cell r="AM207" t="str">
            <v>Delta</v>
          </cell>
          <cell r="AN207" t="str">
            <v>DPS 2400B-48-5</v>
          </cell>
          <cell r="AO207">
            <v>250</v>
          </cell>
          <cell r="AP207" t="str">
            <v>NARADA</v>
          </cell>
          <cell r="AQ207">
            <v>600</v>
          </cell>
          <cell r="AR207">
            <v>2</v>
          </cell>
          <cell r="AS207">
            <v>600</v>
          </cell>
          <cell r="AT207">
            <v>24</v>
          </cell>
          <cell r="AU207" t="str">
            <v>N/A</v>
          </cell>
          <cell r="AV207" t="str">
            <v>N/A</v>
          </cell>
          <cell r="AW207" t="str">
            <v>N/A</v>
          </cell>
          <cell r="AX207" t="str">
            <v>n/a</v>
          </cell>
          <cell r="AY207" t="str">
            <v>N/A</v>
          </cell>
          <cell r="AZ207">
            <v>41.2</v>
          </cell>
          <cell r="BA207">
            <v>0</v>
          </cell>
          <cell r="BB207">
            <v>1</v>
          </cell>
          <cell r="BC207" t="str">
            <v>MTN</v>
          </cell>
          <cell r="BD207" t="str">
            <v>T3365</v>
          </cell>
          <cell r="BE207">
            <v>0</v>
          </cell>
          <cell r="BF207" t="str">
            <v>yes</v>
          </cell>
        </row>
        <row r="208">
          <cell r="C208" t="str">
            <v>IHS_CBT_208A</v>
          </cell>
          <cell r="D208" t="str">
            <v>KANKOYO</v>
          </cell>
          <cell r="E208">
            <v>28.2198</v>
          </cell>
          <cell r="F208">
            <v>-12.5314</v>
          </cell>
          <cell r="G208" t="str">
            <v>Copperbelt </v>
          </cell>
          <cell r="H208">
            <v>1.8</v>
          </cell>
          <cell r="I208" t="str">
            <v>COPPERBELT</v>
          </cell>
          <cell r="J208" t="str">
            <v>Mufulira</v>
          </cell>
          <cell r="K208" t="str">
            <v>No</v>
          </cell>
          <cell r="L208" t="str">
            <v>No</v>
          </cell>
          <cell r="M208" t="str">
            <v>No</v>
          </cell>
          <cell r="N208" t="str">
            <v>Suburban</v>
          </cell>
          <cell r="O208" t="str">
            <v>Silver</v>
          </cell>
          <cell r="P208" t="str">
            <v>Silver</v>
          </cell>
        </row>
        <row r="208">
          <cell r="R208" t="str">
            <v>BTS</v>
          </cell>
          <cell r="S208" t="str">
            <v>On Air</v>
          </cell>
          <cell r="T208" t="str">
            <v>Grid-Gen</v>
          </cell>
          <cell r="U208" t="str">
            <v>Green Field</v>
          </cell>
          <cell r="V208">
            <v>24</v>
          </cell>
          <cell r="W208" t="str">
            <v>Indoor </v>
          </cell>
          <cell r="X208" t="str">
            <v>Panji Njovu</v>
          </cell>
          <cell r="Y208" t="str">
            <v>SBC</v>
          </cell>
          <cell r="Z208" t="str">
            <v>SBC</v>
          </cell>
          <cell r="AA208" t="str">
            <v>Airtel </v>
          </cell>
          <cell r="AB208" t="str">
            <v>Mwenya Banda</v>
          </cell>
          <cell r="AC208" t="str">
            <v>CCS</v>
          </cell>
          <cell r="AD208" t="str">
            <v>CCS</v>
          </cell>
          <cell r="AE208" t="str">
            <v>GNM</v>
          </cell>
          <cell r="AF208" t="str">
            <v>GNM</v>
          </cell>
          <cell r="AG208">
            <v>15</v>
          </cell>
          <cell r="AH208" t="str">
            <v>perkins</v>
          </cell>
          <cell r="AI208">
            <v>0</v>
          </cell>
          <cell r="AJ208" t="str">
            <v>Leroy Sommer</v>
          </cell>
          <cell r="AK208">
            <v>0</v>
          </cell>
          <cell r="AL208">
            <v>600</v>
          </cell>
          <cell r="AM208" t="str">
            <v>Power cube</v>
          </cell>
          <cell r="AN208" t="str">
            <v>ICC330-H1-C1</v>
          </cell>
          <cell r="AO208">
            <v>400</v>
          </cell>
          <cell r="AP208" t="str">
            <v>Agisson</v>
          </cell>
          <cell r="AQ208">
            <v>600</v>
          </cell>
          <cell r="AR208">
            <v>2</v>
          </cell>
          <cell r="AS208">
            <v>600</v>
          </cell>
          <cell r="AT208">
            <v>24</v>
          </cell>
          <cell r="AU208" t="str">
            <v>LG</v>
          </cell>
          <cell r="AV208" t="str">
            <v>LG</v>
          </cell>
          <cell r="AW208">
            <v>18000</v>
          </cell>
          <cell r="AX208">
            <v>18000</v>
          </cell>
          <cell r="AY208">
            <v>2</v>
          </cell>
          <cell r="AZ208">
            <v>75.3</v>
          </cell>
          <cell r="BA208">
            <v>0</v>
          </cell>
          <cell r="BB208">
            <v>2</v>
          </cell>
          <cell r="BC208" t="str">
            <v>MTNAirtel</v>
          </cell>
          <cell r="BD208" t="str">
            <v>T3268</v>
          </cell>
          <cell r="BE208" t="str">
            <v>ZM0033</v>
          </cell>
          <cell r="BF208" t="str">
            <v>yes</v>
          </cell>
        </row>
        <row r="209">
          <cell r="C209" t="str">
            <v>IHS_CBT_208M</v>
          </cell>
          <cell r="D209" t="str">
            <v>Kasumbalesa</v>
          </cell>
          <cell r="E209">
            <v>27.79494444</v>
          </cell>
          <cell r="F209">
            <v>-12.26811111</v>
          </cell>
          <cell r="G209" t="str">
            <v>Copperbelt </v>
          </cell>
          <cell r="H209">
            <v>5.5</v>
          </cell>
          <cell r="I209" t="str">
            <v>COPPERBELT</v>
          </cell>
          <cell r="J209" t="str">
            <v>CHILILABOMBWE</v>
          </cell>
          <cell r="K209" t="str">
            <v>Yes</v>
          </cell>
          <cell r="L209" t="str">
            <v>No</v>
          </cell>
          <cell r="M209" t="str">
            <v>No</v>
          </cell>
          <cell r="N209" t="str">
            <v>Suburban</v>
          </cell>
          <cell r="O209" t="str">
            <v>2G 3G 4G</v>
          </cell>
          <cell r="P209" t="str">
            <v>P1</v>
          </cell>
          <cell r="Q209" t="str">
            <v>BTS</v>
          </cell>
          <cell r="R209" t="str">
            <v>BTS</v>
          </cell>
          <cell r="S209" t="str">
            <v>On Air</v>
          </cell>
          <cell r="T209" t="str">
            <v>Grid-Gen</v>
          </cell>
          <cell r="U209" t="str">
            <v>Green Field</v>
          </cell>
          <cell r="V209">
            <v>54</v>
          </cell>
          <cell r="W209" t="str">
            <v>Outdoor</v>
          </cell>
          <cell r="X209" t="str">
            <v>Panji Njovu</v>
          </cell>
          <cell r="Y209" t="str">
            <v>SBC</v>
          </cell>
          <cell r="Z209" t="str">
            <v>SBC</v>
          </cell>
          <cell r="AA209" t="str">
            <v>MTN</v>
          </cell>
          <cell r="AB209" t="str">
            <v>Mwenya Banda</v>
          </cell>
          <cell r="AC209" t="str">
            <v>CCS</v>
          </cell>
          <cell r="AD209" t="str">
            <v>CCS</v>
          </cell>
          <cell r="AE209" t="str">
            <v>Vitalgen</v>
          </cell>
          <cell r="AF209" t="str">
            <v>Vitalgen</v>
          </cell>
          <cell r="AG209">
            <v>40</v>
          </cell>
          <cell r="AH209" t="str">
            <v>perkins</v>
          </cell>
          <cell r="AI209">
            <v>0</v>
          </cell>
          <cell r="AJ209" t="str">
            <v>Leroy Sommer</v>
          </cell>
          <cell r="AK209">
            <v>0</v>
          </cell>
          <cell r="AL209">
            <v>600</v>
          </cell>
          <cell r="AM209" t="str">
            <v>Power cube</v>
          </cell>
          <cell r="AN209" t="str">
            <v>ICC330-H1-C1</v>
          </cell>
          <cell r="AO209">
            <v>400</v>
          </cell>
          <cell r="AP209" t="str">
            <v>Lithium</v>
          </cell>
          <cell r="AQ209">
            <v>900</v>
          </cell>
          <cell r="AR209">
            <v>48</v>
          </cell>
          <cell r="AS209">
            <v>100</v>
          </cell>
          <cell r="AT209">
            <v>9</v>
          </cell>
          <cell r="AU209" t="str">
            <v>N/A</v>
          </cell>
          <cell r="AV209" t="str">
            <v>N/A</v>
          </cell>
          <cell r="AW209" t="str">
            <v>N/A</v>
          </cell>
          <cell r="AX209" t="str">
            <v>n/a</v>
          </cell>
          <cell r="AY209" t="str">
            <v>N/A</v>
          </cell>
          <cell r="AZ209">
            <v>220</v>
          </cell>
          <cell r="BA209">
            <v>210</v>
          </cell>
          <cell r="BB209">
            <v>7</v>
          </cell>
          <cell r="BC209" t="str">
            <v>MTNAirtelLiquid TelecomParatus TelecomSmartnetJenny Internet Services </v>
          </cell>
          <cell r="BD209" t="str">
            <v>T3089</v>
          </cell>
          <cell r="BE209" t="str">
            <v>ZM0037</v>
          </cell>
          <cell r="BF209" t="str">
            <v>yes</v>
          </cell>
        </row>
        <row r="210">
          <cell r="C210" t="str">
            <v>IHS_CBT_209A</v>
          </cell>
          <cell r="D210" t="str">
            <v>Katanino</v>
          </cell>
          <cell r="E210">
            <v>28.5849</v>
          </cell>
          <cell r="F210">
            <v>-13.6477</v>
          </cell>
          <cell r="G210" t="str">
            <v>Copperbelt </v>
          </cell>
          <cell r="H210">
            <v>4.5</v>
          </cell>
          <cell r="I210" t="str">
            <v>COPPERBELT</v>
          </cell>
          <cell r="J210" t="str">
            <v>MPongwe</v>
          </cell>
          <cell r="K210" t="str">
            <v>No</v>
          </cell>
          <cell r="L210" t="str">
            <v>No</v>
          </cell>
          <cell r="M210" t="str">
            <v>No</v>
          </cell>
          <cell r="N210" t="str">
            <v>Rural</v>
          </cell>
          <cell r="O210" t="str">
            <v>Silver</v>
          </cell>
          <cell r="P210" t="str">
            <v>Silver</v>
          </cell>
          <cell r="Q210" t="str">
            <v>BTS</v>
          </cell>
          <cell r="R210" t="str">
            <v>BTS</v>
          </cell>
          <cell r="S210" t="str">
            <v>On Air</v>
          </cell>
          <cell r="T210" t="str">
            <v>Grid-Gen</v>
          </cell>
          <cell r="U210" t="str">
            <v>Green Field</v>
          </cell>
          <cell r="V210">
            <v>30</v>
          </cell>
          <cell r="W210" t="str">
            <v>Indoor </v>
          </cell>
          <cell r="X210" t="str">
            <v>Elvis Mumba</v>
          </cell>
          <cell r="Y210" t="str">
            <v>SBC</v>
          </cell>
          <cell r="Z210" t="str">
            <v>SBC</v>
          </cell>
          <cell r="AA210" t="str">
            <v>Airtel </v>
          </cell>
          <cell r="AB210" t="str">
            <v>Mwenya Banda</v>
          </cell>
          <cell r="AC210" t="str">
            <v>GNM</v>
          </cell>
          <cell r="AD210" t="str">
            <v>GNM</v>
          </cell>
          <cell r="AE210" t="str">
            <v>ASCOT</v>
          </cell>
          <cell r="AF210" t="str">
            <v>ASCOT</v>
          </cell>
          <cell r="AG210">
            <v>30</v>
          </cell>
          <cell r="AH210" t="str">
            <v>Deutz</v>
          </cell>
          <cell r="AI210">
            <v>0</v>
          </cell>
          <cell r="AJ210" t="str">
            <v>Mecc Alte</v>
          </cell>
          <cell r="AK210">
            <v>0</v>
          </cell>
          <cell r="AL210">
            <v>2000</v>
          </cell>
          <cell r="AM210" t="str">
            <v>Power cube</v>
          </cell>
          <cell r="AN210" t="str">
            <v>ICC330-H1-C1</v>
          </cell>
          <cell r="AO210">
            <v>400</v>
          </cell>
          <cell r="AP210" t="str">
            <v>Agisson</v>
          </cell>
          <cell r="AQ210">
            <v>1200</v>
          </cell>
          <cell r="AR210">
            <v>2</v>
          </cell>
          <cell r="AS210">
            <v>600</v>
          </cell>
          <cell r="AT210">
            <v>48</v>
          </cell>
          <cell r="AU210" t="str">
            <v>LG</v>
          </cell>
          <cell r="AV210" t="str">
            <v>LG</v>
          </cell>
          <cell r="AW210">
            <v>18000</v>
          </cell>
          <cell r="AX210">
            <v>18000</v>
          </cell>
          <cell r="AY210">
            <v>2</v>
          </cell>
          <cell r="AZ210">
            <v>59.968</v>
          </cell>
          <cell r="BA210">
            <v>0</v>
          </cell>
          <cell r="BB210">
            <v>1</v>
          </cell>
          <cell r="BC210" t="str">
            <v>Airtel</v>
          </cell>
          <cell r="BD210">
            <v>0</v>
          </cell>
          <cell r="BE210" t="str">
            <v>ZM0039</v>
          </cell>
          <cell r="BF210">
            <v>0</v>
          </cell>
        </row>
        <row r="211">
          <cell r="C211" t="str">
            <v>IHS_CBT_210A</v>
          </cell>
          <cell r="D211" t="str">
            <v>LUANSHYA</v>
          </cell>
          <cell r="E211">
            <v>28.4201</v>
          </cell>
          <cell r="F211">
            <v>-13.1351</v>
          </cell>
          <cell r="G211" t="str">
            <v>Copperbelt </v>
          </cell>
          <cell r="H211">
            <v>2.5</v>
          </cell>
          <cell r="I211" t="str">
            <v>COPPERBELT</v>
          </cell>
          <cell r="J211" t="str">
            <v>Luanshya</v>
          </cell>
          <cell r="K211" t="str">
            <v>No</v>
          </cell>
          <cell r="L211" t="str">
            <v>No</v>
          </cell>
          <cell r="M211" t="str">
            <v>No</v>
          </cell>
          <cell r="N211" t="str">
            <v>Urban</v>
          </cell>
          <cell r="O211" t="str">
            <v>Silver</v>
          </cell>
          <cell r="P211" t="str">
            <v>Silver</v>
          </cell>
          <cell r="Q211" t="str">
            <v>BB</v>
          </cell>
          <cell r="R211" t="str">
            <v>BB</v>
          </cell>
          <cell r="S211" t="str">
            <v>On Air</v>
          </cell>
          <cell r="T211" t="str">
            <v>Grid-Gen</v>
          </cell>
          <cell r="U211" t="str">
            <v>Green Field</v>
          </cell>
          <cell r="V211">
            <v>64</v>
          </cell>
          <cell r="W211" t="str">
            <v>Outdoor</v>
          </cell>
          <cell r="X211" t="str">
            <v>Neddy Chiwasa</v>
          </cell>
          <cell r="Y211" t="str">
            <v>SBC</v>
          </cell>
          <cell r="Z211" t="str">
            <v>SBC</v>
          </cell>
          <cell r="AA211" t="str">
            <v>Airtel </v>
          </cell>
          <cell r="AB211" t="str">
            <v>Mwenya Banda</v>
          </cell>
          <cell r="AC211" t="str">
            <v>GNM</v>
          </cell>
          <cell r="AD211" t="str">
            <v>GNM</v>
          </cell>
          <cell r="AE211" t="str">
            <v>CK Works</v>
          </cell>
          <cell r="AF211" t="str">
            <v>CK Works</v>
          </cell>
          <cell r="AG211">
            <v>20</v>
          </cell>
          <cell r="AH211" t="str">
            <v>perkins</v>
          </cell>
          <cell r="AI211">
            <v>0</v>
          </cell>
          <cell r="AJ211" t="str">
            <v>Mecc Alte</v>
          </cell>
          <cell r="AK211">
            <v>0</v>
          </cell>
          <cell r="AL211">
            <v>1000</v>
          </cell>
          <cell r="AM211" t="str">
            <v>Power cube</v>
          </cell>
          <cell r="AN211" t="str">
            <v>ICC330-H1-C1</v>
          </cell>
          <cell r="AO211">
            <v>400</v>
          </cell>
          <cell r="AP211" t="str">
            <v>Lithium</v>
          </cell>
          <cell r="AQ211">
            <v>500</v>
          </cell>
          <cell r="AR211">
            <v>48</v>
          </cell>
          <cell r="AS211">
            <v>100</v>
          </cell>
          <cell r="AT211">
            <v>5</v>
          </cell>
          <cell r="AU211" t="str">
            <v>N/A</v>
          </cell>
          <cell r="AV211" t="str">
            <v>N/A</v>
          </cell>
          <cell r="AW211" t="str">
            <v>N/A</v>
          </cell>
          <cell r="AX211">
            <v>18000</v>
          </cell>
          <cell r="AY211" t="str">
            <v>N/A</v>
          </cell>
          <cell r="AZ211">
            <v>82.142</v>
          </cell>
          <cell r="BA211">
            <v>0</v>
          </cell>
          <cell r="BB211">
            <v>1</v>
          </cell>
          <cell r="BC211" t="str">
            <v>Airtel</v>
          </cell>
          <cell r="BD211">
            <v>0</v>
          </cell>
          <cell r="BE211" t="str">
            <v>ZM0050</v>
          </cell>
          <cell r="BF211">
            <v>0</v>
          </cell>
        </row>
        <row r="212">
          <cell r="C212" t="str">
            <v>IHS_CBT_210M</v>
          </cell>
          <cell r="D212" t="str">
            <v>Mukumpu</v>
          </cell>
          <cell r="E212">
            <v>27.7504</v>
          </cell>
          <cell r="F212">
            <v>-13.67398</v>
          </cell>
          <cell r="G212" t="str">
            <v>Copperbelt </v>
          </cell>
          <cell r="H212">
            <v>2</v>
          </cell>
          <cell r="I212" t="str">
            <v>COPPERBELT</v>
          </cell>
          <cell r="J212" t="str">
            <v>MPONGWE</v>
          </cell>
          <cell r="K212" t="str">
            <v>No</v>
          </cell>
          <cell r="L212" t="str">
            <v>No</v>
          </cell>
          <cell r="M212" t="str">
            <v>No</v>
          </cell>
          <cell r="N212" t="str">
            <v>Rural</v>
          </cell>
          <cell r="O212" t="str">
            <v>2G 3G</v>
          </cell>
          <cell r="P212" t="str">
            <v>P4</v>
          </cell>
          <cell r="Q212" t="str">
            <v>BTS</v>
          </cell>
          <cell r="R212" t="str">
            <v>BTS</v>
          </cell>
          <cell r="S212" t="str">
            <v>On Air</v>
          </cell>
          <cell r="T212" t="str">
            <v>Grid-Gen</v>
          </cell>
          <cell r="U212" t="str">
            <v>Green Field</v>
          </cell>
          <cell r="V212">
            <v>66</v>
          </cell>
          <cell r="W212" t="str">
            <v>Outdoor</v>
          </cell>
          <cell r="X212" t="str">
            <v>Neddy Chiwasa</v>
          </cell>
          <cell r="Y212" t="str">
            <v>SBC</v>
          </cell>
          <cell r="Z212" t="str">
            <v>SBC</v>
          </cell>
          <cell r="AA212" t="str">
            <v>MTN</v>
          </cell>
          <cell r="AB212" t="str">
            <v>Mwenya Banda</v>
          </cell>
          <cell r="AC212" t="str">
            <v>GNM</v>
          </cell>
          <cell r="AD212" t="str">
            <v>GNM</v>
          </cell>
          <cell r="AE212" t="str">
            <v>Yanmar</v>
          </cell>
          <cell r="AF212" t="str">
            <v>Yanmar</v>
          </cell>
          <cell r="AG212">
            <v>16</v>
          </cell>
          <cell r="AH212" t="str">
            <v>Yanmar</v>
          </cell>
          <cell r="AI212" t="str">
            <v>4TNE</v>
          </cell>
          <cell r="AJ212" t="str">
            <v>Mecc Alte</v>
          </cell>
          <cell r="AK212">
            <v>0</v>
          </cell>
          <cell r="AL212">
            <v>600</v>
          </cell>
          <cell r="AM212" t="str">
            <v>Delta</v>
          </cell>
          <cell r="AN212" t="str">
            <v>DPS 2400B-48-5</v>
          </cell>
          <cell r="AO212">
            <v>250</v>
          </cell>
          <cell r="AP212" t="str">
            <v>C&amp;D True </v>
          </cell>
          <cell r="AQ212">
            <v>1056</v>
          </cell>
          <cell r="AR212">
            <v>12</v>
          </cell>
          <cell r="AS212">
            <v>176</v>
          </cell>
          <cell r="AT212">
            <v>24</v>
          </cell>
          <cell r="AU212" t="str">
            <v>N/A</v>
          </cell>
          <cell r="AV212" t="str">
            <v>N/A</v>
          </cell>
          <cell r="AW212" t="str">
            <v>N/A</v>
          </cell>
          <cell r="AX212" t="str">
            <v>n/a</v>
          </cell>
          <cell r="AY212" t="str">
            <v>N/A</v>
          </cell>
          <cell r="AZ212">
            <v>22</v>
          </cell>
          <cell r="BA212">
            <v>0</v>
          </cell>
          <cell r="BB212">
            <v>2</v>
          </cell>
          <cell r="BC212" t="str">
            <v>MTNParatus Telecom</v>
          </cell>
          <cell r="BD212" t="str">
            <v>T3114</v>
          </cell>
          <cell r="BE212">
            <v>0</v>
          </cell>
          <cell r="BF212" t="str">
            <v>yes</v>
          </cell>
        </row>
        <row r="213">
          <cell r="C213" t="str">
            <v>IHS_CBT_211A</v>
          </cell>
          <cell r="D213" t="str">
            <v>MPATAMATU</v>
          </cell>
          <cell r="E213">
            <v>28.3212</v>
          </cell>
          <cell r="F213">
            <v>-13.0999</v>
          </cell>
          <cell r="G213" t="str">
            <v>Copperbelt </v>
          </cell>
          <cell r="H213">
            <v>2.5</v>
          </cell>
          <cell r="I213" t="str">
            <v>COPPERBELT</v>
          </cell>
          <cell r="J213" t="str">
            <v>Luanshya</v>
          </cell>
          <cell r="K213" t="str">
            <v>No</v>
          </cell>
          <cell r="L213" t="str">
            <v>No</v>
          </cell>
          <cell r="M213" t="str">
            <v>No</v>
          </cell>
          <cell r="N213" t="str">
            <v>Suburban</v>
          </cell>
          <cell r="O213" t="str">
            <v>Silver</v>
          </cell>
          <cell r="P213" t="str">
            <v>Silver</v>
          </cell>
          <cell r="Q213" t="str">
            <v>BB</v>
          </cell>
          <cell r="R213" t="str">
            <v>BTS</v>
          </cell>
          <cell r="S213" t="str">
            <v>On Air</v>
          </cell>
          <cell r="T213" t="str">
            <v>Grid-Gen</v>
          </cell>
          <cell r="U213" t="str">
            <v>Green Field</v>
          </cell>
          <cell r="V213">
            <v>45</v>
          </cell>
          <cell r="W213" t="str">
            <v>Indoor </v>
          </cell>
          <cell r="X213" t="str">
            <v>Neddy Chiwasa</v>
          </cell>
          <cell r="Y213" t="str">
            <v>SBC</v>
          </cell>
          <cell r="Z213" t="str">
            <v>SBC</v>
          </cell>
          <cell r="AA213" t="str">
            <v>Airtel </v>
          </cell>
          <cell r="AB213" t="str">
            <v>Mwenya Banda</v>
          </cell>
          <cell r="AC213" t="str">
            <v>GNM</v>
          </cell>
          <cell r="AD213" t="str">
            <v>GNM</v>
          </cell>
          <cell r="AE213" t="str">
            <v>IMG</v>
          </cell>
          <cell r="AF213" t="str">
            <v>IMG</v>
          </cell>
          <cell r="AG213">
            <v>20</v>
          </cell>
          <cell r="AH213" t="str">
            <v>perkins</v>
          </cell>
          <cell r="AI213">
            <v>0</v>
          </cell>
          <cell r="AJ213" t="str">
            <v>Leroy Sommer</v>
          </cell>
          <cell r="AK213">
            <v>0</v>
          </cell>
          <cell r="AL213">
            <v>600</v>
          </cell>
          <cell r="AM213" t="str">
            <v>Power cube</v>
          </cell>
          <cell r="AN213" t="str">
            <v>ICC330-H1-C1</v>
          </cell>
          <cell r="AO213">
            <v>400</v>
          </cell>
          <cell r="AP213" t="str">
            <v>Agisson</v>
          </cell>
          <cell r="AQ213">
            <v>600</v>
          </cell>
          <cell r="AR213">
            <v>2</v>
          </cell>
          <cell r="AS213">
            <v>600</v>
          </cell>
          <cell r="AT213">
            <v>24</v>
          </cell>
          <cell r="AU213" t="str">
            <v>LG </v>
          </cell>
          <cell r="AV213" t="str">
            <v>LG </v>
          </cell>
          <cell r="AW213">
            <v>18000</v>
          </cell>
          <cell r="AX213">
            <v>18000</v>
          </cell>
          <cell r="AY213">
            <v>2</v>
          </cell>
          <cell r="AZ213">
            <v>47.917</v>
          </cell>
          <cell r="BA213">
            <v>0</v>
          </cell>
          <cell r="BB213">
            <v>1</v>
          </cell>
          <cell r="BC213" t="str">
            <v>Airtel</v>
          </cell>
          <cell r="BD213">
            <v>0</v>
          </cell>
          <cell r="BE213" t="str">
            <v>ZM0061</v>
          </cell>
          <cell r="BF213">
            <v>0</v>
          </cell>
        </row>
        <row r="214">
          <cell r="C214" t="str">
            <v>IHS_CBT_212M</v>
          </cell>
          <cell r="D214" t="str">
            <v>Kayolelwa</v>
          </cell>
          <cell r="E214">
            <v>27.4895</v>
          </cell>
          <cell r="F214">
            <v>-12.474825</v>
          </cell>
          <cell r="G214" t="str">
            <v>Copperbelt </v>
          </cell>
          <cell r="H214">
            <v>2.5</v>
          </cell>
          <cell r="I214" t="str">
            <v>COPPERBELT</v>
          </cell>
          <cell r="J214" t="str">
            <v>CHINGOLA</v>
          </cell>
          <cell r="K214" t="str">
            <v>No</v>
          </cell>
          <cell r="L214" t="str">
            <v>Yes</v>
          </cell>
          <cell r="M214" t="str">
            <v>No</v>
          </cell>
          <cell r="N214" t="str">
            <v>Rural</v>
          </cell>
          <cell r="O214" t="str">
            <v>2G 3G</v>
          </cell>
          <cell r="P214" t="str">
            <v>P4</v>
          </cell>
          <cell r="Q214" t="str">
            <v>BB</v>
          </cell>
          <cell r="R214" t="str">
            <v>BB</v>
          </cell>
          <cell r="S214" t="str">
            <v>On Air</v>
          </cell>
          <cell r="T214" t="str">
            <v>Grid-Gen</v>
          </cell>
          <cell r="U214" t="str">
            <v>Green Field</v>
          </cell>
          <cell r="V214">
            <v>66</v>
          </cell>
          <cell r="W214" t="str">
            <v>Indoor </v>
          </cell>
          <cell r="X214" t="str">
            <v>Panji Njovu</v>
          </cell>
          <cell r="Y214" t="str">
            <v>SBC</v>
          </cell>
          <cell r="Z214" t="str">
            <v>SBC</v>
          </cell>
          <cell r="AA214" t="str">
            <v>MTN</v>
          </cell>
          <cell r="AB214" t="str">
            <v>Mwenya Banda</v>
          </cell>
          <cell r="AC214" t="str">
            <v>CCS</v>
          </cell>
          <cell r="AD214" t="str">
            <v>CCS</v>
          </cell>
          <cell r="AE214" t="str">
            <v>Gen Logic</v>
          </cell>
          <cell r="AF214" t="str">
            <v>Gen Logic</v>
          </cell>
          <cell r="AG214">
            <v>20</v>
          </cell>
          <cell r="AH214" t="str">
            <v>perkins</v>
          </cell>
          <cell r="AI214">
            <v>0</v>
          </cell>
          <cell r="AJ214" t="str">
            <v>Leroy Sommer</v>
          </cell>
          <cell r="AK214">
            <v>0</v>
          </cell>
          <cell r="AL214">
            <v>1000</v>
          </cell>
          <cell r="AM214" t="str">
            <v>Delta</v>
          </cell>
          <cell r="AN214" t="str">
            <v>DPS 2400B-48-5</v>
          </cell>
          <cell r="AO214">
            <v>250</v>
          </cell>
          <cell r="AP214" t="str">
            <v>NARADA</v>
          </cell>
          <cell r="AQ214">
            <v>600</v>
          </cell>
          <cell r="AR214">
            <v>2</v>
          </cell>
          <cell r="AS214">
            <v>600</v>
          </cell>
          <cell r="AT214">
            <v>24</v>
          </cell>
          <cell r="AU214" t="str">
            <v>LG</v>
          </cell>
          <cell r="AV214" t="str">
            <v>LG</v>
          </cell>
          <cell r="AW214">
            <v>18000</v>
          </cell>
          <cell r="AX214">
            <v>18000</v>
          </cell>
          <cell r="AY214">
            <v>2</v>
          </cell>
          <cell r="AZ214">
            <v>62.4</v>
          </cell>
          <cell r="BA214">
            <v>0</v>
          </cell>
          <cell r="BB214">
            <v>2</v>
          </cell>
          <cell r="BC214" t="str">
            <v>MTNAirtel</v>
          </cell>
          <cell r="BD214" t="str">
            <v>T3103</v>
          </cell>
          <cell r="BE214" t="str">
            <v>ZM4009</v>
          </cell>
          <cell r="BF214" t="str">
            <v>yes</v>
          </cell>
        </row>
        <row r="215">
          <cell r="C215" t="str">
            <v>IHS_CBT_213A</v>
          </cell>
          <cell r="D215" t="str">
            <v>MUFULIRA</v>
          </cell>
          <cell r="E215">
            <v>28.2493</v>
          </cell>
          <cell r="F215">
            <v>-12.5509</v>
          </cell>
          <cell r="G215" t="str">
            <v>Copperbelt </v>
          </cell>
          <cell r="H215">
            <v>4.5</v>
          </cell>
          <cell r="I215" t="str">
            <v>COPPERBELT</v>
          </cell>
          <cell r="J215" t="str">
            <v>Mufulira</v>
          </cell>
          <cell r="K215" t="str">
            <v>No</v>
          </cell>
          <cell r="L215" t="str">
            <v>No</v>
          </cell>
          <cell r="M215" t="str">
            <v>No</v>
          </cell>
          <cell r="N215" t="str">
            <v>Urban</v>
          </cell>
          <cell r="O215" t="str">
            <v>Silver</v>
          </cell>
          <cell r="P215" t="str">
            <v>Silver</v>
          </cell>
        </row>
        <row r="215">
          <cell r="R215" t="str">
            <v>HUB</v>
          </cell>
          <cell r="S215" t="str">
            <v>On Air</v>
          </cell>
          <cell r="T215" t="str">
            <v>Grid-Gen</v>
          </cell>
          <cell r="U215" t="str">
            <v>Green Field</v>
          </cell>
          <cell r="V215">
            <v>50</v>
          </cell>
          <cell r="W215" t="str">
            <v>Indoor </v>
          </cell>
          <cell r="X215" t="str">
            <v>Panji Njovu</v>
          </cell>
          <cell r="Y215" t="str">
            <v>SBC</v>
          </cell>
          <cell r="Z215" t="str">
            <v>SBC</v>
          </cell>
          <cell r="AA215" t="str">
            <v>Airtel </v>
          </cell>
          <cell r="AB215" t="str">
            <v>Mwenya Banda</v>
          </cell>
          <cell r="AC215" t="str">
            <v>CCS</v>
          </cell>
          <cell r="AD215" t="str">
            <v>CCS</v>
          </cell>
          <cell r="AE215" t="str">
            <v>Gen Logic</v>
          </cell>
          <cell r="AF215" t="str">
            <v>Gen Logic</v>
          </cell>
          <cell r="AG215">
            <v>30</v>
          </cell>
          <cell r="AH215" t="str">
            <v>perkins</v>
          </cell>
          <cell r="AI215">
            <v>0</v>
          </cell>
          <cell r="AJ215" t="str">
            <v>Leroy Sommer</v>
          </cell>
          <cell r="AK215">
            <v>0</v>
          </cell>
          <cell r="AL215">
            <v>1000</v>
          </cell>
          <cell r="AM215" t="str">
            <v>Power cube</v>
          </cell>
          <cell r="AN215" t="str">
            <v>ICC330-H1-C1</v>
          </cell>
          <cell r="AO215">
            <v>400</v>
          </cell>
          <cell r="AP215" t="str">
            <v>Agisson</v>
          </cell>
          <cell r="AQ215">
            <v>1200</v>
          </cell>
          <cell r="AR215">
            <v>2</v>
          </cell>
          <cell r="AS215">
            <v>600</v>
          </cell>
          <cell r="AT215">
            <v>48</v>
          </cell>
          <cell r="AU215" t="str">
            <v>LG</v>
          </cell>
          <cell r="AV215" t="str">
            <v>LG</v>
          </cell>
          <cell r="AW215">
            <v>18000</v>
          </cell>
          <cell r="AX215">
            <v>18000</v>
          </cell>
          <cell r="AY215">
            <v>4</v>
          </cell>
          <cell r="AZ215">
            <v>97.734</v>
          </cell>
          <cell r="BA215">
            <v>0</v>
          </cell>
          <cell r="BB215">
            <v>2</v>
          </cell>
          <cell r="BC215" t="str">
            <v>AirtelINQ</v>
          </cell>
          <cell r="BD215">
            <v>0</v>
          </cell>
          <cell r="BE215" t="str">
            <v>ZM0063</v>
          </cell>
          <cell r="BF215">
            <v>0</v>
          </cell>
        </row>
        <row r="216">
          <cell r="C216" t="str">
            <v>IHS_CBT_213M</v>
          </cell>
          <cell r="D216" t="str">
            <v>St. Marys Mission </v>
          </cell>
          <cell r="E216">
            <v>27.37174</v>
          </cell>
          <cell r="F216">
            <v>-12.89748</v>
          </cell>
          <cell r="G216" t="str">
            <v>Copperbelt </v>
          </cell>
          <cell r="H216">
            <v>1.5</v>
          </cell>
          <cell r="I216" t="str">
            <v>COPPERBELT</v>
          </cell>
          <cell r="J216" t="str">
            <v>LUFWANYAMA</v>
          </cell>
          <cell r="K216" t="str">
            <v>No</v>
          </cell>
          <cell r="L216" t="str">
            <v>No</v>
          </cell>
          <cell r="M216" t="str">
            <v>No</v>
          </cell>
          <cell r="N216" t="str">
            <v>Rural</v>
          </cell>
          <cell r="O216" t="str">
            <v>2G 3G</v>
          </cell>
          <cell r="P216" t="str">
            <v>P4</v>
          </cell>
          <cell r="Q216" t="str">
            <v>BTS</v>
          </cell>
          <cell r="R216" t="str">
            <v>BTS</v>
          </cell>
          <cell r="S216" t="str">
            <v>On Air</v>
          </cell>
          <cell r="T216" t="str">
            <v>Grid-Gen</v>
          </cell>
          <cell r="U216" t="str">
            <v>Green Field</v>
          </cell>
          <cell r="V216">
            <v>60</v>
          </cell>
          <cell r="W216" t="str">
            <v>Outdoor</v>
          </cell>
          <cell r="X216" t="str">
            <v>Chrispin Lindundu</v>
          </cell>
          <cell r="Y216" t="str">
            <v>SBC</v>
          </cell>
          <cell r="Z216" t="str">
            <v>SBC</v>
          </cell>
          <cell r="AA216" t="str">
            <v>MTN</v>
          </cell>
          <cell r="AB216" t="str">
            <v>Mwenya Banda</v>
          </cell>
          <cell r="AC216" t="str">
            <v>GNM</v>
          </cell>
          <cell r="AD216" t="str">
            <v>GNM</v>
          </cell>
          <cell r="AE216" t="str">
            <v>Pramac</v>
          </cell>
          <cell r="AF216" t="str">
            <v>Pramac</v>
          </cell>
          <cell r="AG216">
            <v>10</v>
          </cell>
          <cell r="AH216" t="str">
            <v>Yanmar</v>
          </cell>
          <cell r="AI216" t="str">
            <v>3TNE88-G1A</v>
          </cell>
          <cell r="AJ216" t="str">
            <v>Leroy Sommer</v>
          </cell>
          <cell r="AK216">
            <v>0</v>
          </cell>
          <cell r="AL216">
            <v>600</v>
          </cell>
          <cell r="AM216" t="str">
            <v>Delta</v>
          </cell>
          <cell r="AN216" t="str">
            <v>DPS 2400B-48-5</v>
          </cell>
          <cell r="AO216">
            <v>250</v>
          </cell>
          <cell r="AP216" t="str">
            <v>Amaron</v>
          </cell>
          <cell r="AQ216">
            <v>600</v>
          </cell>
          <cell r="AR216">
            <v>2</v>
          </cell>
          <cell r="AS216">
            <v>600</v>
          </cell>
          <cell r="AT216">
            <v>24</v>
          </cell>
          <cell r="AU216" t="str">
            <v>N/A</v>
          </cell>
          <cell r="AV216" t="str">
            <v>N/A</v>
          </cell>
          <cell r="AW216" t="str">
            <v>N/A</v>
          </cell>
          <cell r="AX216" t="str">
            <v>n/a</v>
          </cell>
          <cell r="AY216" t="str">
            <v>N/A</v>
          </cell>
          <cell r="AZ216">
            <v>45</v>
          </cell>
          <cell r="BA216">
            <v>0</v>
          </cell>
          <cell r="BB216">
            <v>1</v>
          </cell>
          <cell r="BC216" t="str">
            <v>MTN</v>
          </cell>
          <cell r="BD216" t="str">
            <v>T3294</v>
          </cell>
          <cell r="BE216">
            <v>0</v>
          </cell>
          <cell r="BF216">
            <v>0</v>
          </cell>
        </row>
        <row r="217">
          <cell r="C217" t="str">
            <v>IHS_CBT_214A</v>
          </cell>
          <cell r="D217" t="str">
            <v>NDOLA FRA SILOS</v>
          </cell>
          <cell r="E217">
            <v>28.6657</v>
          </cell>
          <cell r="F217">
            <v>-13.0223</v>
          </cell>
          <cell r="G217" t="str">
            <v>Copperbelt </v>
          </cell>
          <cell r="H217">
            <v>2.5</v>
          </cell>
          <cell r="I217" t="str">
            <v>COPPERBELT</v>
          </cell>
          <cell r="J217" t="str">
            <v>Ndola</v>
          </cell>
          <cell r="K217" t="str">
            <v>No</v>
          </cell>
          <cell r="L217" t="str">
            <v>No</v>
          </cell>
          <cell r="M217" t="str">
            <v>Yes</v>
          </cell>
          <cell r="N217" t="str">
            <v>Urban</v>
          </cell>
          <cell r="O217" t="str">
            <v>Gold</v>
          </cell>
          <cell r="P217" t="str">
            <v>Gold</v>
          </cell>
          <cell r="Q217" t="str">
            <v>BTS</v>
          </cell>
          <cell r="R217" t="str">
            <v>BB/HUB</v>
          </cell>
          <cell r="S217" t="str">
            <v>On Air</v>
          </cell>
          <cell r="T217" t="str">
            <v>Grid-Gen</v>
          </cell>
          <cell r="U217" t="str">
            <v>Roof Top</v>
          </cell>
          <cell r="V217" t="str">
            <v>RT</v>
          </cell>
          <cell r="W217" t="str">
            <v>Indoor </v>
          </cell>
          <cell r="X217" t="str">
            <v>Elvis Mumba</v>
          </cell>
          <cell r="Y217" t="str">
            <v>SBC</v>
          </cell>
          <cell r="Z217" t="str">
            <v>SBC</v>
          </cell>
          <cell r="AA217" t="str">
            <v>Airtel </v>
          </cell>
          <cell r="AB217" t="str">
            <v>Mwenya Banda</v>
          </cell>
          <cell r="AC217" t="str">
            <v>GNM</v>
          </cell>
          <cell r="AD217" t="str">
            <v>GNM</v>
          </cell>
          <cell r="AE217" t="str">
            <v>Lamasat</v>
          </cell>
          <cell r="AF217" t="str">
            <v>Lamasat</v>
          </cell>
          <cell r="AG217">
            <v>20</v>
          </cell>
          <cell r="AH217" t="str">
            <v>perkins</v>
          </cell>
          <cell r="AI217">
            <v>0</v>
          </cell>
          <cell r="AJ217" t="str">
            <v>Leroy Sommer</v>
          </cell>
          <cell r="AK217">
            <v>0</v>
          </cell>
          <cell r="AL217">
            <v>600</v>
          </cell>
          <cell r="AM217" t="str">
            <v>Emerson</v>
          </cell>
          <cell r="AN217" t="str">
            <v>701 IG4</v>
          </cell>
          <cell r="AO217">
            <v>300</v>
          </cell>
          <cell r="AP217" t="str">
            <v>Agisson</v>
          </cell>
          <cell r="AQ217">
            <v>1200</v>
          </cell>
          <cell r="AR217">
            <v>2</v>
          </cell>
          <cell r="AS217">
            <v>600</v>
          </cell>
          <cell r="AT217">
            <v>48</v>
          </cell>
          <cell r="AU217" t="str">
            <v>LG</v>
          </cell>
          <cell r="AV217" t="str">
            <v>LG</v>
          </cell>
          <cell r="AW217">
            <v>18000</v>
          </cell>
          <cell r="AX217">
            <v>18000</v>
          </cell>
          <cell r="AY217">
            <v>2</v>
          </cell>
          <cell r="AZ217">
            <v>69</v>
          </cell>
          <cell r="BA217">
            <v>0</v>
          </cell>
          <cell r="BB217">
            <v>1</v>
          </cell>
          <cell r="BC217" t="str">
            <v>Airtel</v>
          </cell>
          <cell r="BD217">
            <v>0</v>
          </cell>
          <cell r="BE217" t="str">
            <v>ZM0066</v>
          </cell>
          <cell r="BF217">
            <v>0</v>
          </cell>
        </row>
        <row r="218">
          <cell r="C218" t="str">
            <v>IHS_CBT_214M</v>
          </cell>
          <cell r="D218" t="str">
            <v>Kangwena</v>
          </cell>
          <cell r="E218">
            <v>27.31415</v>
          </cell>
          <cell r="F218">
            <v>-12.37721</v>
          </cell>
          <cell r="G218" t="str">
            <v>Copperbelt </v>
          </cell>
          <cell r="H218">
            <v>2.5</v>
          </cell>
          <cell r="I218" t="str">
            <v>NORTH WESTERN</v>
          </cell>
          <cell r="J218" t="str">
            <v>SOLWEZI</v>
          </cell>
          <cell r="K218" t="str">
            <v>No</v>
          </cell>
          <cell r="L218" t="str">
            <v>Yes</v>
          </cell>
          <cell r="M218" t="str">
            <v>No</v>
          </cell>
          <cell r="N218" t="str">
            <v>Rural</v>
          </cell>
          <cell r="O218" t="str">
            <v>2G</v>
          </cell>
          <cell r="P218" t="str">
            <v>P4</v>
          </cell>
          <cell r="Q218" t="str">
            <v>BB</v>
          </cell>
          <cell r="R218" t="str">
            <v>BB</v>
          </cell>
          <cell r="S218" t="str">
            <v>On Air</v>
          </cell>
          <cell r="T218" t="str">
            <v>Grid-Gen</v>
          </cell>
          <cell r="U218" t="str">
            <v>Green Field</v>
          </cell>
          <cell r="V218">
            <v>66</v>
          </cell>
          <cell r="W218" t="str">
            <v>Indoor </v>
          </cell>
          <cell r="X218" t="str">
            <v>Panji Njovu</v>
          </cell>
          <cell r="Y218" t="str">
            <v>SBC</v>
          </cell>
          <cell r="Z218" t="str">
            <v>SBC</v>
          </cell>
          <cell r="AA218" t="str">
            <v>MTN</v>
          </cell>
          <cell r="AB218" t="str">
            <v>Mwenya Banda</v>
          </cell>
          <cell r="AC218" t="str">
            <v>CCS</v>
          </cell>
          <cell r="AD218" t="str">
            <v>CCS</v>
          </cell>
          <cell r="AE218" t="str">
            <v>Gen Logic</v>
          </cell>
          <cell r="AF218" t="str">
            <v>Gen Logic</v>
          </cell>
          <cell r="AG218">
            <v>20</v>
          </cell>
          <cell r="AH218" t="str">
            <v>perkins</v>
          </cell>
          <cell r="AI218" t="str">
            <v>4TNE</v>
          </cell>
          <cell r="AJ218" t="str">
            <v>Leroy Sommer</v>
          </cell>
          <cell r="AK218">
            <v>0</v>
          </cell>
          <cell r="AL218">
            <v>600</v>
          </cell>
          <cell r="AM218" t="str">
            <v>Delta</v>
          </cell>
          <cell r="AN218" t="str">
            <v>DPS 2400B-48-5</v>
          </cell>
          <cell r="AO218">
            <v>250</v>
          </cell>
          <cell r="AP218" t="str">
            <v>Agisson</v>
          </cell>
          <cell r="AQ218">
            <v>600</v>
          </cell>
          <cell r="AR218">
            <v>2</v>
          </cell>
          <cell r="AS218">
            <v>600</v>
          </cell>
          <cell r="AT218">
            <v>24</v>
          </cell>
          <cell r="AU218" t="str">
            <v>LG</v>
          </cell>
          <cell r="AV218" t="str">
            <v>LG</v>
          </cell>
          <cell r="AW218">
            <v>18000</v>
          </cell>
          <cell r="AX218">
            <v>18000</v>
          </cell>
          <cell r="AY218">
            <v>2</v>
          </cell>
          <cell r="AZ218">
            <v>58.4</v>
          </cell>
          <cell r="BA218">
            <v>0</v>
          </cell>
          <cell r="BB218">
            <v>2</v>
          </cell>
          <cell r="BC218" t="str">
            <v>MTNAirtel</v>
          </cell>
          <cell r="BD218" t="str">
            <v>T3100</v>
          </cell>
          <cell r="BE218" t="str">
            <v>ZM6597</v>
          </cell>
          <cell r="BF218">
            <v>0</v>
          </cell>
        </row>
        <row r="219">
          <cell r="C219" t="str">
            <v>IHS_CBT_215M</v>
          </cell>
          <cell r="D219" t="str">
            <v>PHILIP FARM</v>
          </cell>
          <cell r="E219">
            <v>28.35181</v>
          </cell>
          <cell r="F219">
            <v>-13.69702</v>
          </cell>
          <cell r="G219" t="str">
            <v>Copperbelt </v>
          </cell>
          <cell r="H219">
            <v>1.8</v>
          </cell>
          <cell r="I219" t="str">
            <v>COPPERBELT</v>
          </cell>
          <cell r="J219" t="str">
            <v>MPONGWE</v>
          </cell>
          <cell r="K219" t="str">
            <v>No</v>
          </cell>
          <cell r="L219" t="str">
            <v>No</v>
          </cell>
          <cell r="M219" t="str">
            <v>No</v>
          </cell>
          <cell r="N219" t="str">
            <v>Rural</v>
          </cell>
          <cell r="O219" t="str">
            <v>2G</v>
          </cell>
          <cell r="P219" t="str">
            <v>P4</v>
          </cell>
          <cell r="Q219" t="str">
            <v>BTS</v>
          </cell>
          <cell r="R219" t="str">
            <v>BTS</v>
          </cell>
          <cell r="S219" t="str">
            <v>On Air</v>
          </cell>
          <cell r="T219" t="str">
            <v>Solar-Gen</v>
          </cell>
          <cell r="U219" t="str">
            <v>Green Field</v>
          </cell>
          <cell r="V219">
            <v>54</v>
          </cell>
          <cell r="W219" t="str">
            <v>Outdoor</v>
          </cell>
          <cell r="X219" t="str">
            <v>Neddy Chiwasa</v>
          </cell>
          <cell r="Y219" t="str">
            <v>SBC</v>
          </cell>
          <cell r="Z219" t="str">
            <v>SBC</v>
          </cell>
          <cell r="AA219" t="str">
            <v>MTN</v>
          </cell>
          <cell r="AB219" t="str">
            <v>Mwenya Banda</v>
          </cell>
          <cell r="AC219" t="str">
            <v>GNM</v>
          </cell>
          <cell r="AD219" t="str">
            <v>GNM</v>
          </cell>
          <cell r="AE219" t="str">
            <v>perkins </v>
          </cell>
          <cell r="AF219" t="str">
            <v>perkins </v>
          </cell>
          <cell r="AG219">
            <v>15</v>
          </cell>
          <cell r="AH219" t="str">
            <v>perkins</v>
          </cell>
          <cell r="AI219">
            <v>0</v>
          </cell>
          <cell r="AJ219" t="str">
            <v>Leroy Sommer</v>
          </cell>
          <cell r="AK219">
            <v>0</v>
          </cell>
          <cell r="AL219">
            <v>600</v>
          </cell>
          <cell r="AM219" t="str">
            <v>Power cube</v>
          </cell>
          <cell r="AN219" t="str">
            <v>EPW30-48A</v>
          </cell>
          <cell r="AO219">
            <v>150</v>
          </cell>
          <cell r="AP219" t="str">
            <v>Amaron</v>
          </cell>
          <cell r="AQ219">
            <v>600</v>
          </cell>
          <cell r="AR219">
            <v>2</v>
          </cell>
          <cell r="AS219">
            <v>600</v>
          </cell>
          <cell r="AT219">
            <v>24</v>
          </cell>
          <cell r="AU219" t="str">
            <v>N/A</v>
          </cell>
          <cell r="AV219" t="str">
            <v>N/A</v>
          </cell>
          <cell r="AW219" t="str">
            <v>N/A</v>
          </cell>
          <cell r="AX219" t="str">
            <v>n/a</v>
          </cell>
          <cell r="AY219" t="str">
            <v>N/A</v>
          </cell>
          <cell r="AZ219">
            <v>23</v>
          </cell>
          <cell r="BA219">
            <v>0</v>
          </cell>
          <cell r="BB219">
            <v>1</v>
          </cell>
          <cell r="BC219" t="str">
            <v>MTN</v>
          </cell>
          <cell r="BD219" t="str">
            <v>T3386</v>
          </cell>
          <cell r="BE219">
            <v>0</v>
          </cell>
          <cell r="BF219">
            <v>0</v>
          </cell>
        </row>
        <row r="220">
          <cell r="C220" t="str">
            <v>IHS_CBT_216M</v>
          </cell>
          <cell r="D220" t="str">
            <v>COOL BANANAS</v>
          </cell>
          <cell r="E220">
            <v>28.55045</v>
          </cell>
          <cell r="F220">
            <v>-13.07038</v>
          </cell>
          <cell r="G220" t="str">
            <v>Copperbelt </v>
          </cell>
          <cell r="H220">
            <v>2</v>
          </cell>
          <cell r="I220" t="str">
            <v>COPPERBELT</v>
          </cell>
          <cell r="J220" t="str">
            <v>NDOLA</v>
          </cell>
          <cell r="K220" t="str">
            <v>No</v>
          </cell>
          <cell r="L220" t="str">
            <v>No</v>
          </cell>
          <cell r="M220" t="str">
            <v>No</v>
          </cell>
          <cell r="N220" t="str">
            <v>Rural</v>
          </cell>
          <cell r="O220" t="str">
            <v>2G 3G</v>
          </cell>
          <cell r="P220" t="str">
            <v>P4</v>
          </cell>
          <cell r="Q220" t="str">
            <v>BTS</v>
          </cell>
          <cell r="R220" t="str">
            <v>BTS</v>
          </cell>
          <cell r="S220" t="str">
            <v>On Air</v>
          </cell>
          <cell r="T220" t="str">
            <v>Grid-Gen</v>
          </cell>
          <cell r="U220" t="str">
            <v>Green Field</v>
          </cell>
          <cell r="V220">
            <v>54</v>
          </cell>
          <cell r="W220" t="str">
            <v>Outdoor</v>
          </cell>
          <cell r="X220" t="str">
            <v>Elvis Mumba</v>
          </cell>
          <cell r="Y220" t="str">
            <v>SBC</v>
          </cell>
          <cell r="Z220" t="str">
            <v>SBC</v>
          </cell>
          <cell r="AA220" t="str">
            <v>MTN</v>
          </cell>
          <cell r="AB220" t="str">
            <v>Mwenya Banda</v>
          </cell>
          <cell r="AC220" t="str">
            <v>GNM</v>
          </cell>
          <cell r="AD220" t="str">
            <v>GNM</v>
          </cell>
          <cell r="AE220" t="str">
            <v>Generator City</v>
          </cell>
          <cell r="AF220" t="str">
            <v>Generator City</v>
          </cell>
          <cell r="AG220">
            <v>13</v>
          </cell>
          <cell r="AH220" t="str">
            <v>Yanmar</v>
          </cell>
          <cell r="AI220" t="str">
            <v>3TNE88-G1A</v>
          </cell>
          <cell r="AJ220" t="str">
            <v>ALPHAGEN</v>
          </cell>
          <cell r="AK220">
            <v>0</v>
          </cell>
          <cell r="AL220">
            <v>600</v>
          </cell>
          <cell r="AM220" t="str">
            <v>Delta</v>
          </cell>
          <cell r="AN220" t="str">
            <v>DPS 2400B-48-5</v>
          </cell>
          <cell r="AO220">
            <v>250</v>
          </cell>
          <cell r="AP220" t="str">
            <v>Agisson</v>
          </cell>
          <cell r="AQ220">
            <v>600</v>
          </cell>
          <cell r="AR220">
            <v>2</v>
          </cell>
          <cell r="AS220">
            <v>600</v>
          </cell>
          <cell r="AT220">
            <v>24</v>
          </cell>
          <cell r="AU220" t="str">
            <v>N/A</v>
          </cell>
          <cell r="AV220" t="str">
            <v>N/A</v>
          </cell>
          <cell r="AW220" t="str">
            <v>N/A</v>
          </cell>
          <cell r="AX220" t="str">
            <v>n/a</v>
          </cell>
          <cell r="AY220" t="str">
            <v>N/A</v>
          </cell>
          <cell r="AZ220">
            <v>173.5</v>
          </cell>
          <cell r="BA220">
            <v>0</v>
          </cell>
          <cell r="BB220">
            <v>1</v>
          </cell>
          <cell r="BC220" t="str">
            <v>MTN</v>
          </cell>
          <cell r="BD220" t="str">
            <v>T3388</v>
          </cell>
          <cell r="BE220">
            <v>0</v>
          </cell>
          <cell r="BF220">
            <v>0</v>
          </cell>
        </row>
        <row r="221">
          <cell r="C221" t="str">
            <v>IHS_CBT_217A</v>
          </cell>
          <cell r="D221" t="str">
            <v>MAPOSA</v>
          </cell>
          <cell r="E221">
            <v>28.3692</v>
          </cell>
          <cell r="F221">
            <v>-12.9377</v>
          </cell>
          <cell r="G221" t="str">
            <v>Copperbelt </v>
          </cell>
          <cell r="H221">
            <v>4.5</v>
          </cell>
          <cell r="I221" t="str">
            <v>COPPERBELT</v>
          </cell>
          <cell r="J221" t="str">
            <v>Luanshya</v>
          </cell>
          <cell r="K221" t="str">
            <v>No</v>
          </cell>
          <cell r="L221" t="str">
            <v>No</v>
          </cell>
          <cell r="M221" t="str">
            <v>Yes</v>
          </cell>
          <cell r="N221" t="str">
            <v>Rural</v>
          </cell>
          <cell r="O221" t="str">
            <v>Silver</v>
          </cell>
          <cell r="P221" t="str">
            <v>Silver</v>
          </cell>
          <cell r="Q221" t="str">
            <v>BB</v>
          </cell>
          <cell r="R221" t="str">
            <v>BB </v>
          </cell>
          <cell r="S221" t="str">
            <v>On Air</v>
          </cell>
          <cell r="T221" t="str">
            <v>Grid-Gen</v>
          </cell>
          <cell r="U221" t="str">
            <v>Green Field</v>
          </cell>
          <cell r="V221">
            <v>52</v>
          </cell>
          <cell r="W221" t="str">
            <v>Indoor </v>
          </cell>
          <cell r="X221" t="str">
            <v>Neddy Chiwasa</v>
          </cell>
          <cell r="Y221" t="str">
            <v>SBC</v>
          </cell>
          <cell r="Z221" t="str">
            <v>SBC</v>
          </cell>
          <cell r="AA221" t="str">
            <v>Airtel </v>
          </cell>
          <cell r="AB221" t="str">
            <v>Mwenya Banda</v>
          </cell>
          <cell r="AC221" t="str">
            <v>GNM</v>
          </cell>
          <cell r="AD221" t="str">
            <v>GNM</v>
          </cell>
          <cell r="AE221" t="str">
            <v>Gen Logic </v>
          </cell>
          <cell r="AF221" t="str">
            <v>Gen Logic </v>
          </cell>
          <cell r="AG221">
            <v>30</v>
          </cell>
          <cell r="AH221" t="str">
            <v>perkins</v>
          </cell>
          <cell r="AI221">
            <v>0</v>
          </cell>
          <cell r="AJ221" t="str">
            <v>Mecc Alte</v>
          </cell>
          <cell r="AK221">
            <v>0</v>
          </cell>
          <cell r="AL221">
            <v>1000</v>
          </cell>
          <cell r="AM221" t="str">
            <v>Power cube</v>
          </cell>
          <cell r="AN221" t="str">
            <v>ICC330-H1-C1</v>
          </cell>
          <cell r="AO221">
            <v>400</v>
          </cell>
          <cell r="AP221" t="str">
            <v>Agisson</v>
          </cell>
          <cell r="AQ221">
            <v>1200</v>
          </cell>
          <cell r="AR221">
            <v>2</v>
          </cell>
          <cell r="AS221">
            <v>600</v>
          </cell>
          <cell r="AT221">
            <v>48</v>
          </cell>
          <cell r="AU221" t="str">
            <v>LG</v>
          </cell>
          <cell r="AV221" t="str">
            <v>LG</v>
          </cell>
          <cell r="AW221">
            <v>18000</v>
          </cell>
          <cell r="AX221">
            <v>18000</v>
          </cell>
          <cell r="AY221">
            <v>2</v>
          </cell>
          <cell r="AZ221">
            <v>68.552</v>
          </cell>
          <cell r="BA221">
            <v>0</v>
          </cell>
          <cell r="BB221">
            <v>1</v>
          </cell>
          <cell r="BC221" t="str">
            <v>Airtel</v>
          </cell>
          <cell r="BD221">
            <v>0</v>
          </cell>
          <cell r="BE221" t="str">
            <v>ZM0097</v>
          </cell>
          <cell r="BF221">
            <v>0</v>
          </cell>
        </row>
        <row r="222">
          <cell r="C222" t="str">
            <v>IHS_CBT_217M</v>
          </cell>
          <cell r="D222" t="str">
            <v>KITWE MAIN SCHOOL</v>
          </cell>
          <cell r="E222">
            <v>28.20757</v>
          </cell>
          <cell r="F222">
            <v>-12.81521</v>
          </cell>
          <cell r="G222" t="str">
            <v>Copperbelt </v>
          </cell>
          <cell r="H222">
            <v>2</v>
          </cell>
          <cell r="I222" t="str">
            <v>COPPERBELT</v>
          </cell>
          <cell r="J222" t="str">
            <v>KITWE</v>
          </cell>
          <cell r="K222" t="str">
            <v>No</v>
          </cell>
          <cell r="L222" t="str">
            <v>Yes</v>
          </cell>
          <cell r="M222" t="str">
            <v>No</v>
          </cell>
          <cell r="N222" t="str">
            <v>Urban</v>
          </cell>
          <cell r="O222" t="str">
            <v>2G 3G 4G</v>
          </cell>
          <cell r="P222" t="str">
            <v>P1</v>
          </cell>
          <cell r="Q222" t="str">
            <v>BTS</v>
          </cell>
          <cell r="R222" t="str">
            <v>BTS</v>
          </cell>
          <cell r="S222" t="str">
            <v>On Air</v>
          </cell>
          <cell r="T222" t="str">
            <v>Grid-Gen</v>
          </cell>
          <cell r="U222" t="str">
            <v>Green Field</v>
          </cell>
          <cell r="V222">
            <v>30</v>
          </cell>
          <cell r="W222" t="str">
            <v>Outdoor</v>
          </cell>
          <cell r="X222" t="str">
            <v>Chrispin Lindundu</v>
          </cell>
          <cell r="Y222" t="str">
            <v>SBC</v>
          </cell>
          <cell r="Z222" t="str">
            <v>SBC</v>
          </cell>
          <cell r="AA222" t="str">
            <v>MTN</v>
          </cell>
          <cell r="AB222" t="str">
            <v>Mwenya Banda</v>
          </cell>
          <cell r="AC222" t="str">
            <v>GNM</v>
          </cell>
          <cell r="AD222" t="str">
            <v>GNM</v>
          </cell>
          <cell r="AE222" t="str">
            <v>Generator City</v>
          </cell>
          <cell r="AF222" t="str">
            <v>Generator City</v>
          </cell>
          <cell r="AG222">
            <v>16</v>
          </cell>
          <cell r="AH222" t="str">
            <v>Yanmar</v>
          </cell>
          <cell r="AI222" t="str">
            <v>3TNE88-G1A</v>
          </cell>
          <cell r="AJ222" t="str">
            <v>ALPHAGEN</v>
          </cell>
          <cell r="AK222">
            <v>0</v>
          </cell>
          <cell r="AL222">
            <v>600</v>
          </cell>
          <cell r="AM222" t="str">
            <v>Delta</v>
          </cell>
          <cell r="AN222" t="str">
            <v>DPS 2400B-48-5</v>
          </cell>
          <cell r="AO222">
            <v>250</v>
          </cell>
          <cell r="AP222" t="str">
            <v>Amaron</v>
          </cell>
          <cell r="AQ222">
            <v>600</v>
          </cell>
          <cell r="AR222">
            <v>2</v>
          </cell>
          <cell r="AS222">
            <v>600</v>
          </cell>
          <cell r="AT222">
            <v>24</v>
          </cell>
          <cell r="AU222" t="str">
            <v>N/A</v>
          </cell>
          <cell r="AV222" t="str">
            <v>N/A</v>
          </cell>
          <cell r="AW222" t="str">
            <v>N/A</v>
          </cell>
          <cell r="AX222" t="str">
            <v>n/a</v>
          </cell>
          <cell r="AY222" t="str">
            <v>N/A</v>
          </cell>
          <cell r="AZ222">
            <v>57</v>
          </cell>
          <cell r="BA222">
            <v>0</v>
          </cell>
          <cell r="BB222">
            <v>1</v>
          </cell>
          <cell r="BC222" t="str">
            <v>MTN</v>
          </cell>
          <cell r="BD222" t="str">
            <v>T3393</v>
          </cell>
          <cell r="BE222">
            <v>0</v>
          </cell>
          <cell r="BF222">
            <v>0</v>
          </cell>
        </row>
        <row r="223">
          <cell r="C223" t="str">
            <v>IHS_CBT_218A</v>
          </cell>
          <cell r="D223" t="str">
            <v>PAMODZI</v>
          </cell>
          <cell r="E223">
            <v>28.6196</v>
          </cell>
          <cell r="F223">
            <v>-12.9291</v>
          </cell>
          <cell r="G223" t="str">
            <v>Copperbelt </v>
          </cell>
          <cell r="H223">
            <v>2.5</v>
          </cell>
          <cell r="I223" t="str">
            <v>COPPERBELT</v>
          </cell>
          <cell r="J223" t="str">
            <v>Ndola</v>
          </cell>
          <cell r="K223" t="str">
            <v>No</v>
          </cell>
          <cell r="L223" t="str">
            <v>No</v>
          </cell>
          <cell r="M223" t="str">
            <v>No</v>
          </cell>
          <cell r="N223" t="str">
            <v>Suburban</v>
          </cell>
          <cell r="O223" t="str">
            <v>Gold</v>
          </cell>
          <cell r="P223" t="str">
            <v>Gold</v>
          </cell>
          <cell r="Q223" t="str">
            <v>BTS</v>
          </cell>
          <cell r="R223" t="str">
            <v>BTS</v>
          </cell>
          <cell r="S223" t="str">
            <v>On Air</v>
          </cell>
          <cell r="T223" t="str">
            <v>Grid-Gen</v>
          </cell>
          <cell r="U223" t="str">
            <v>Green Field</v>
          </cell>
          <cell r="V223">
            <v>54</v>
          </cell>
          <cell r="W223" t="str">
            <v>Indoor </v>
          </cell>
          <cell r="X223" t="str">
            <v>Elvis Mumba</v>
          </cell>
          <cell r="Y223" t="str">
            <v>SBC</v>
          </cell>
          <cell r="Z223" t="str">
            <v>SBC</v>
          </cell>
          <cell r="AA223" t="str">
            <v>Airtel </v>
          </cell>
          <cell r="AB223" t="str">
            <v>Mwenya Banda</v>
          </cell>
          <cell r="AC223" t="str">
            <v>GNM</v>
          </cell>
          <cell r="AD223" t="str">
            <v>GNM</v>
          </cell>
          <cell r="AE223" t="str">
            <v>Gen Logic</v>
          </cell>
          <cell r="AF223" t="str">
            <v>Gen Logic</v>
          </cell>
          <cell r="AG223">
            <v>20</v>
          </cell>
          <cell r="AH223" t="str">
            <v>perkins</v>
          </cell>
          <cell r="AI223">
            <v>0</v>
          </cell>
          <cell r="AJ223" t="str">
            <v>Mecc Alte</v>
          </cell>
          <cell r="AK223">
            <v>0</v>
          </cell>
          <cell r="AL223">
            <v>1000</v>
          </cell>
          <cell r="AM223" t="str">
            <v>Power cube</v>
          </cell>
          <cell r="AN223" t="str">
            <v>ICC330-H1-C1</v>
          </cell>
          <cell r="AO223">
            <v>400</v>
          </cell>
          <cell r="AP223" t="str">
            <v>Agisson</v>
          </cell>
          <cell r="AQ223">
            <v>600</v>
          </cell>
          <cell r="AR223">
            <v>2</v>
          </cell>
          <cell r="AS223">
            <v>600</v>
          </cell>
          <cell r="AT223">
            <v>24</v>
          </cell>
          <cell r="AU223" t="str">
            <v>LG</v>
          </cell>
          <cell r="AV223" t="str">
            <v>LG</v>
          </cell>
          <cell r="AW223">
            <v>18000</v>
          </cell>
          <cell r="AX223">
            <v>18000</v>
          </cell>
          <cell r="AY223">
            <v>2</v>
          </cell>
          <cell r="AZ223">
            <v>77</v>
          </cell>
          <cell r="BA223">
            <v>0</v>
          </cell>
          <cell r="BB223">
            <v>1</v>
          </cell>
          <cell r="BC223" t="str">
            <v>Airtel</v>
          </cell>
          <cell r="BD223">
            <v>0</v>
          </cell>
          <cell r="BE223" t="str">
            <v>ZM0098</v>
          </cell>
          <cell r="BF223">
            <v>0</v>
          </cell>
        </row>
        <row r="224">
          <cell r="C224" t="str">
            <v>IHS_CBT_218M</v>
          </cell>
          <cell r="D224" t="str">
            <v>WUSAKILE POLICE CAMP</v>
          </cell>
          <cell r="E224">
            <v>28.230586</v>
          </cell>
          <cell r="F224">
            <v>-12.850689</v>
          </cell>
          <cell r="G224" t="str">
            <v>Copperbelt </v>
          </cell>
          <cell r="H224">
            <v>2</v>
          </cell>
          <cell r="I224" t="str">
            <v>COPPERBELT</v>
          </cell>
          <cell r="J224" t="str">
            <v>KITWE</v>
          </cell>
          <cell r="K224" t="str">
            <v>No</v>
          </cell>
          <cell r="L224" t="str">
            <v>Yes</v>
          </cell>
          <cell r="M224" t="str">
            <v>No</v>
          </cell>
          <cell r="N224" t="str">
            <v>Urban</v>
          </cell>
          <cell r="O224" t="str">
            <v>2G 3G 4G</v>
          </cell>
          <cell r="P224" t="str">
            <v>P2</v>
          </cell>
          <cell r="Q224" t="str">
            <v>BTS</v>
          </cell>
          <cell r="R224" t="str">
            <v>BTS</v>
          </cell>
          <cell r="S224" t="str">
            <v>On Air</v>
          </cell>
          <cell r="T224" t="str">
            <v>Grid-Gen</v>
          </cell>
          <cell r="U224" t="str">
            <v>Green Field</v>
          </cell>
          <cell r="V224">
            <v>30</v>
          </cell>
          <cell r="W224" t="str">
            <v>Outdoor</v>
          </cell>
          <cell r="X224" t="str">
            <v>Chrispin Lindundu</v>
          </cell>
          <cell r="Y224" t="str">
            <v>SBC</v>
          </cell>
          <cell r="Z224" t="str">
            <v>SBC</v>
          </cell>
          <cell r="AA224" t="str">
            <v>MTN</v>
          </cell>
          <cell r="AB224" t="str">
            <v>Mwenya Banda</v>
          </cell>
          <cell r="AC224" t="str">
            <v>GNM</v>
          </cell>
          <cell r="AD224" t="str">
            <v>GNM</v>
          </cell>
          <cell r="AE224" t="str">
            <v>Generator City</v>
          </cell>
          <cell r="AF224" t="str">
            <v>Generator City</v>
          </cell>
          <cell r="AG224">
            <v>16</v>
          </cell>
          <cell r="AH224" t="str">
            <v>Yanmar</v>
          </cell>
          <cell r="AI224" t="str">
            <v>3TNE88-G1A</v>
          </cell>
          <cell r="AJ224" t="str">
            <v>ALPHAGEN</v>
          </cell>
          <cell r="AK224">
            <v>0</v>
          </cell>
          <cell r="AL224">
            <v>600</v>
          </cell>
          <cell r="AM224" t="str">
            <v>Delta</v>
          </cell>
          <cell r="AN224" t="str">
            <v>DPS 2400B-48-5</v>
          </cell>
          <cell r="AO224">
            <v>250</v>
          </cell>
          <cell r="AP224" t="str">
            <v>coslight</v>
          </cell>
          <cell r="AQ224">
            <v>600</v>
          </cell>
          <cell r="AR224">
            <v>2</v>
          </cell>
          <cell r="AS224">
            <v>600</v>
          </cell>
          <cell r="AT224">
            <v>24</v>
          </cell>
          <cell r="AU224" t="str">
            <v>N/A</v>
          </cell>
          <cell r="AV224" t="str">
            <v>N/A</v>
          </cell>
          <cell r="AW224" t="str">
            <v>N/A</v>
          </cell>
          <cell r="AX224" t="str">
            <v>n/a</v>
          </cell>
          <cell r="AY224" t="str">
            <v>N/A</v>
          </cell>
          <cell r="AZ224">
            <v>72.1</v>
          </cell>
          <cell r="BA224">
            <v>0</v>
          </cell>
          <cell r="BB224">
            <v>1</v>
          </cell>
          <cell r="BC224" t="str">
            <v>MTN</v>
          </cell>
          <cell r="BD224" t="str">
            <v>T3395</v>
          </cell>
          <cell r="BE224">
            <v>0</v>
          </cell>
          <cell r="BF224">
            <v>0</v>
          </cell>
        </row>
        <row r="225">
          <cell r="C225" t="str">
            <v>IHS_CBT_219A</v>
          </cell>
          <cell r="D225" t="str">
            <v>CHINGOLA HILL</v>
          </cell>
          <cell r="E225">
            <v>27.8739</v>
          </cell>
          <cell r="F225">
            <v>-12.5222</v>
          </cell>
          <cell r="G225" t="str">
            <v>Copperbelt </v>
          </cell>
          <cell r="H225">
            <v>2</v>
          </cell>
          <cell r="I225" t="str">
            <v>COPPERBELT</v>
          </cell>
          <cell r="J225" t="str">
            <v>Chingola</v>
          </cell>
          <cell r="K225" t="str">
            <v>No</v>
          </cell>
          <cell r="L225" t="str">
            <v>No</v>
          </cell>
          <cell r="M225" t="str">
            <v>No</v>
          </cell>
          <cell r="N225" t="str">
            <v>Suburban</v>
          </cell>
          <cell r="O225" t="str">
            <v>Silver</v>
          </cell>
          <cell r="P225" t="str">
            <v>Silver</v>
          </cell>
        </row>
        <row r="225">
          <cell r="R225" t="str">
            <v>BB/HUB</v>
          </cell>
          <cell r="S225" t="str">
            <v>On Air</v>
          </cell>
          <cell r="T225" t="str">
            <v>Grid-Gen</v>
          </cell>
          <cell r="U225" t="str">
            <v>Green Field</v>
          </cell>
          <cell r="V225">
            <v>40</v>
          </cell>
          <cell r="W225" t="str">
            <v>Indoor </v>
          </cell>
          <cell r="X225" t="str">
            <v>Panji Njovu</v>
          </cell>
          <cell r="Y225" t="str">
            <v>SBC</v>
          </cell>
          <cell r="Z225" t="str">
            <v>SBC</v>
          </cell>
          <cell r="AA225" t="str">
            <v>Airtel </v>
          </cell>
          <cell r="AB225" t="str">
            <v>Mwenya Banda</v>
          </cell>
          <cell r="AC225" t="str">
            <v>CCS</v>
          </cell>
          <cell r="AD225" t="str">
            <v>CCS</v>
          </cell>
          <cell r="AE225" t="str">
            <v>Gen Logic</v>
          </cell>
          <cell r="AF225" t="str">
            <v>Gen Logic</v>
          </cell>
          <cell r="AG225">
            <v>20</v>
          </cell>
          <cell r="AH225" t="str">
            <v>Yanmar</v>
          </cell>
          <cell r="AI225">
            <v>0</v>
          </cell>
          <cell r="AJ225" t="str">
            <v>Mecc Alte</v>
          </cell>
          <cell r="AK225">
            <v>0</v>
          </cell>
          <cell r="AL225">
            <v>600</v>
          </cell>
          <cell r="AM225" t="str">
            <v>Power cube</v>
          </cell>
          <cell r="AN225" t="str">
            <v>ICC330-H1-C1</v>
          </cell>
          <cell r="AO225">
            <v>400</v>
          </cell>
          <cell r="AP225" t="str">
            <v>Agisson</v>
          </cell>
          <cell r="AQ225">
            <v>600</v>
          </cell>
          <cell r="AR225">
            <v>2</v>
          </cell>
          <cell r="AS225">
            <v>600</v>
          </cell>
          <cell r="AT225">
            <v>24</v>
          </cell>
          <cell r="AU225" t="str">
            <v>LG</v>
          </cell>
          <cell r="AV225" t="str">
            <v>LG</v>
          </cell>
          <cell r="AW225">
            <v>18000</v>
          </cell>
          <cell r="AX225">
            <v>18000</v>
          </cell>
          <cell r="AY225">
            <v>2</v>
          </cell>
          <cell r="AZ225">
            <v>54</v>
          </cell>
          <cell r="BA225">
            <v>0</v>
          </cell>
          <cell r="BB225">
            <v>1</v>
          </cell>
          <cell r="BC225" t="str">
            <v>Airtel</v>
          </cell>
          <cell r="BD225">
            <v>0</v>
          </cell>
          <cell r="BE225" t="str">
            <v>ZM0100</v>
          </cell>
          <cell r="BF225">
            <v>0</v>
          </cell>
        </row>
        <row r="226">
          <cell r="C226" t="str">
            <v>IHS_CBT_219M</v>
          </cell>
          <cell r="D226" t="str">
            <v>PETAUKE CRESCENT</v>
          </cell>
          <cell r="E226">
            <v>28.62268</v>
          </cell>
          <cell r="F226">
            <v>-12.95637</v>
          </cell>
          <cell r="G226" t="str">
            <v>Copperbelt </v>
          </cell>
          <cell r="H226">
            <v>2.5</v>
          </cell>
          <cell r="I226" t="str">
            <v>COPPERBELT</v>
          </cell>
          <cell r="J226" t="str">
            <v>NDOLA</v>
          </cell>
          <cell r="K226" t="str">
            <v>Yes</v>
          </cell>
          <cell r="L226" t="str">
            <v>Yes</v>
          </cell>
          <cell r="M226" t="str">
            <v>No</v>
          </cell>
          <cell r="N226" t="str">
            <v>Urban</v>
          </cell>
          <cell r="O226" t="str">
            <v>2G 3G 4G</v>
          </cell>
          <cell r="P226" t="str">
            <v>P3</v>
          </cell>
          <cell r="Q226" t="str">
            <v>BTS</v>
          </cell>
          <cell r="R226" t="str">
            <v>BTS</v>
          </cell>
          <cell r="S226" t="str">
            <v>On Air</v>
          </cell>
          <cell r="T226" t="str">
            <v>Grid-Gen</v>
          </cell>
          <cell r="U226" t="str">
            <v>Green Field</v>
          </cell>
          <cell r="V226">
            <v>30</v>
          </cell>
          <cell r="W226" t="str">
            <v>Outdoor</v>
          </cell>
          <cell r="X226" t="str">
            <v>Elvis Mumba</v>
          </cell>
          <cell r="Y226" t="str">
            <v>SBC</v>
          </cell>
          <cell r="Z226" t="str">
            <v>SBC</v>
          </cell>
          <cell r="AA226" t="str">
            <v>MTN</v>
          </cell>
          <cell r="AB226" t="str">
            <v>Mwenya Banda</v>
          </cell>
          <cell r="AC226" t="str">
            <v>GNM</v>
          </cell>
          <cell r="AD226" t="str">
            <v>GNM</v>
          </cell>
          <cell r="AE226" t="str">
            <v>CK Works</v>
          </cell>
          <cell r="AF226" t="str">
            <v>CK Works</v>
          </cell>
          <cell r="AG226">
            <v>20</v>
          </cell>
          <cell r="AH226" t="str">
            <v>Yanmar</v>
          </cell>
          <cell r="AI226">
            <v>0</v>
          </cell>
          <cell r="AJ226" t="str">
            <v>ALPHAGEN</v>
          </cell>
          <cell r="AK226">
            <v>0</v>
          </cell>
          <cell r="AL226">
            <v>600</v>
          </cell>
          <cell r="AM226" t="str">
            <v>Power cube</v>
          </cell>
          <cell r="AN226" t="str">
            <v>ICC330-HA1-C10</v>
          </cell>
          <cell r="AO226">
            <v>750</v>
          </cell>
          <cell r="AP226" t="str">
            <v>Lithium</v>
          </cell>
          <cell r="AQ226">
            <v>300</v>
          </cell>
          <cell r="AR226">
            <v>48</v>
          </cell>
          <cell r="AS226">
            <v>100</v>
          </cell>
          <cell r="AT226">
            <v>3</v>
          </cell>
          <cell r="AU226" t="str">
            <v>N/A</v>
          </cell>
          <cell r="AV226" t="str">
            <v>N/A</v>
          </cell>
          <cell r="AW226" t="str">
            <v>N/A</v>
          </cell>
          <cell r="AX226" t="str">
            <v>n/a</v>
          </cell>
          <cell r="AY226" t="str">
            <v>N/A</v>
          </cell>
          <cell r="AZ226">
            <v>165</v>
          </cell>
          <cell r="BA226">
            <v>0</v>
          </cell>
          <cell r="BB226">
            <v>3</v>
          </cell>
          <cell r="BC226" t="str">
            <v>MTNAirtelLiquid Telecom</v>
          </cell>
          <cell r="BD226" t="str">
            <v>T3396</v>
          </cell>
          <cell r="BE226" t="str">
            <v>ZM0245</v>
          </cell>
          <cell r="BF226" t="str">
            <v>yes</v>
          </cell>
        </row>
        <row r="227">
          <cell r="C227" t="str">
            <v>IHS_CBT_220A</v>
          </cell>
          <cell r="D227" t="str">
            <v>ITIMPI</v>
          </cell>
          <cell r="E227">
            <v>28.1746</v>
          </cell>
          <cell r="F227">
            <v>-12.7301</v>
          </cell>
          <cell r="G227" t="str">
            <v>Copperbelt </v>
          </cell>
          <cell r="H227">
            <v>2.5</v>
          </cell>
          <cell r="I227" t="str">
            <v>COPPERBELT</v>
          </cell>
          <cell r="J227" t="str">
            <v>Kitwe</v>
          </cell>
          <cell r="K227" t="str">
            <v>Yes</v>
          </cell>
          <cell r="L227" t="str">
            <v>No</v>
          </cell>
          <cell r="M227" t="str">
            <v>No</v>
          </cell>
          <cell r="N227" t="str">
            <v>Suburban</v>
          </cell>
          <cell r="O227" t="str">
            <v>Gold</v>
          </cell>
          <cell r="P227" t="str">
            <v>Gold</v>
          </cell>
          <cell r="Q227" t="str">
            <v>BB</v>
          </cell>
          <cell r="R227" t="str">
            <v>BB</v>
          </cell>
          <cell r="S227" t="str">
            <v>On Air</v>
          </cell>
          <cell r="T227" t="str">
            <v>Grid-Gen</v>
          </cell>
          <cell r="U227" t="str">
            <v>Green Field</v>
          </cell>
          <cell r="V227">
            <v>54</v>
          </cell>
          <cell r="W227" t="str">
            <v>Indoor </v>
          </cell>
          <cell r="X227" t="str">
            <v>Chrispin Lindundu</v>
          </cell>
          <cell r="Y227" t="str">
            <v>SBC</v>
          </cell>
          <cell r="Z227" t="str">
            <v>SBC</v>
          </cell>
          <cell r="AA227" t="str">
            <v>Airtel </v>
          </cell>
          <cell r="AB227" t="str">
            <v>Mwenya Banda</v>
          </cell>
          <cell r="AC227" t="str">
            <v>GNM</v>
          </cell>
          <cell r="AD227" t="str">
            <v>GNM</v>
          </cell>
          <cell r="AE227" t="str">
            <v>MPI</v>
          </cell>
          <cell r="AF227" t="str">
            <v>MPI</v>
          </cell>
          <cell r="AG227">
            <v>20</v>
          </cell>
          <cell r="AH227" t="str">
            <v>perkins</v>
          </cell>
          <cell r="AI227">
            <v>0</v>
          </cell>
          <cell r="AJ227" t="str">
            <v>Leroy Sommer</v>
          </cell>
          <cell r="AK227">
            <v>0</v>
          </cell>
          <cell r="AL227">
            <v>600</v>
          </cell>
          <cell r="AM227" t="str">
            <v>Power cube</v>
          </cell>
          <cell r="AN227" t="str">
            <v>ICC330-H1-C1</v>
          </cell>
          <cell r="AO227">
            <v>400</v>
          </cell>
          <cell r="AP227" t="str">
            <v>Agisson</v>
          </cell>
          <cell r="AQ227">
            <v>1200</v>
          </cell>
          <cell r="AR227">
            <v>2</v>
          </cell>
          <cell r="AS227">
            <v>600</v>
          </cell>
          <cell r="AT227">
            <v>48</v>
          </cell>
          <cell r="AU227" t="str">
            <v>LG</v>
          </cell>
          <cell r="AV227" t="str">
            <v>LG</v>
          </cell>
          <cell r="AW227">
            <v>18000</v>
          </cell>
          <cell r="AX227">
            <v>18000</v>
          </cell>
          <cell r="AY227">
            <v>2</v>
          </cell>
          <cell r="AZ227">
            <v>42.1</v>
          </cell>
          <cell r="BA227">
            <v>0</v>
          </cell>
          <cell r="BB227">
            <v>2</v>
          </cell>
          <cell r="BC227" t="str">
            <v>AirtelLiquid Telecom</v>
          </cell>
          <cell r="BD227">
            <v>0</v>
          </cell>
          <cell r="BE227" t="str">
            <v>ZM0105</v>
          </cell>
          <cell r="BF227" t="str">
            <v>yes</v>
          </cell>
        </row>
        <row r="228">
          <cell r="C228" t="str">
            <v>IHS_CBT_220M</v>
          </cell>
          <cell r="D228" t="str">
            <v>RAILWAY STATION</v>
          </cell>
          <cell r="E228">
            <v>28.65264</v>
          </cell>
          <cell r="F228">
            <v>-12.96358</v>
          </cell>
          <cell r="G228" t="str">
            <v>Copperbelt </v>
          </cell>
          <cell r="H228">
            <v>2.5</v>
          </cell>
          <cell r="I228" t="str">
            <v>COPPERBELT</v>
          </cell>
          <cell r="J228" t="str">
            <v>NDOLA</v>
          </cell>
          <cell r="K228" t="str">
            <v>No</v>
          </cell>
          <cell r="L228" t="str">
            <v>Yes</v>
          </cell>
          <cell r="M228" t="str">
            <v>No</v>
          </cell>
          <cell r="N228" t="str">
            <v>Urban</v>
          </cell>
          <cell r="O228" t="str">
            <v>2G 3G</v>
          </cell>
          <cell r="P228" t="str">
            <v>P2</v>
          </cell>
          <cell r="Q228" t="str">
            <v>BTS</v>
          </cell>
          <cell r="R228" t="str">
            <v>HUB</v>
          </cell>
          <cell r="S228" t="str">
            <v>On Air</v>
          </cell>
          <cell r="T228" t="str">
            <v>Grid-Gen</v>
          </cell>
          <cell r="U228" t="str">
            <v>Green Field</v>
          </cell>
          <cell r="V228">
            <v>30</v>
          </cell>
          <cell r="W228" t="str">
            <v>Outdoor</v>
          </cell>
          <cell r="X228" t="str">
            <v>Elvis Mumba</v>
          </cell>
          <cell r="Y228" t="str">
            <v>SBC</v>
          </cell>
          <cell r="Z228" t="str">
            <v>SBC</v>
          </cell>
          <cell r="AA228" t="str">
            <v>MTN</v>
          </cell>
          <cell r="AB228" t="str">
            <v>Mwenya Banda</v>
          </cell>
          <cell r="AC228" t="str">
            <v>GNM</v>
          </cell>
          <cell r="AD228" t="str">
            <v>GNM</v>
          </cell>
          <cell r="AE228" t="str">
            <v>CK Works</v>
          </cell>
          <cell r="AF228" t="str">
            <v>CK Works</v>
          </cell>
          <cell r="AG228">
            <v>20</v>
          </cell>
          <cell r="AH228" t="str">
            <v>Yanmar</v>
          </cell>
          <cell r="AI228">
            <v>0</v>
          </cell>
          <cell r="AJ228" t="str">
            <v>ALPHAGEN</v>
          </cell>
          <cell r="AK228">
            <v>0</v>
          </cell>
          <cell r="AL228">
            <v>600</v>
          </cell>
          <cell r="AM228" t="str">
            <v>Power cube</v>
          </cell>
          <cell r="AN228" t="str">
            <v>ICC330-HA1-C10</v>
          </cell>
          <cell r="AO228">
            <v>750</v>
          </cell>
          <cell r="AP228" t="str">
            <v>Lithium</v>
          </cell>
          <cell r="AQ228">
            <v>200</v>
          </cell>
          <cell r="AR228">
            <v>48</v>
          </cell>
          <cell r="AS228">
            <v>100</v>
          </cell>
          <cell r="AT228">
            <v>2</v>
          </cell>
          <cell r="AU228" t="str">
            <v>N/A</v>
          </cell>
          <cell r="AV228" t="str">
            <v>N/A</v>
          </cell>
          <cell r="AW228" t="str">
            <v>N/A</v>
          </cell>
          <cell r="AX228" t="str">
            <v>n/a</v>
          </cell>
          <cell r="AY228" t="str">
            <v>N/A</v>
          </cell>
          <cell r="AZ228">
            <v>115</v>
          </cell>
          <cell r="BA228">
            <v>0</v>
          </cell>
          <cell r="BB228">
            <v>2</v>
          </cell>
          <cell r="BC228" t="str">
            <v>MTNAirtel</v>
          </cell>
          <cell r="BD228" t="str">
            <v>T3398</v>
          </cell>
          <cell r="BE228" t="str">
            <v>ZM0244</v>
          </cell>
          <cell r="BF228" t="str">
            <v>yes</v>
          </cell>
        </row>
        <row r="229">
          <cell r="C229" t="str">
            <v>IHS_CBT_221A</v>
          </cell>
          <cell r="D229" t="str">
            <v>CHIBULUMA SOUTH</v>
          </cell>
          <cell r="E229">
            <v>28.1001</v>
          </cell>
          <cell r="F229">
            <v>-12.9011</v>
          </cell>
          <cell r="G229" t="str">
            <v>Copperbelt </v>
          </cell>
          <cell r="H229">
            <v>2.5</v>
          </cell>
          <cell r="I229" t="str">
            <v>COPPERBELT</v>
          </cell>
          <cell r="J229" t="str">
            <v>Kitwe</v>
          </cell>
          <cell r="K229" t="str">
            <v>No</v>
          </cell>
          <cell r="L229" t="str">
            <v>No</v>
          </cell>
          <cell r="M229" t="str">
            <v>No</v>
          </cell>
          <cell r="N229" t="str">
            <v>Suburban</v>
          </cell>
          <cell r="O229" t="str">
            <v>Silver</v>
          </cell>
          <cell r="P229" t="str">
            <v>Silver</v>
          </cell>
          <cell r="Q229" t="str">
            <v>BTS</v>
          </cell>
          <cell r="R229" t="str">
            <v>BTS</v>
          </cell>
          <cell r="S229" t="str">
            <v>On Air</v>
          </cell>
          <cell r="T229" t="str">
            <v>Grid-Gen</v>
          </cell>
          <cell r="U229" t="str">
            <v>Green Field</v>
          </cell>
          <cell r="V229">
            <v>54</v>
          </cell>
          <cell r="W229" t="str">
            <v>Indoor </v>
          </cell>
          <cell r="X229" t="str">
            <v>Chrispin Lindundu</v>
          </cell>
          <cell r="Y229" t="str">
            <v>SBC</v>
          </cell>
          <cell r="Z229" t="str">
            <v>SBC</v>
          </cell>
          <cell r="AA229" t="str">
            <v>Airtel </v>
          </cell>
          <cell r="AB229" t="str">
            <v>Mwenya Banda</v>
          </cell>
          <cell r="AC229" t="str">
            <v>GNM</v>
          </cell>
          <cell r="AD229" t="str">
            <v>GNM</v>
          </cell>
          <cell r="AE229" t="str">
            <v>CDP</v>
          </cell>
          <cell r="AF229" t="str">
            <v>CDP</v>
          </cell>
          <cell r="AG229">
            <v>20</v>
          </cell>
          <cell r="AH229" t="str">
            <v>perkins</v>
          </cell>
          <cell r="AI229">
            <v>0</v>
          </cell>
          <cell r="AJ229" t="str">
            <v>Leroy Sommer</v>
          </cell>
          <cell r="AK229">
            <v>0</v>
          </cell>
          <cell r="AL229">
            <v>600</v>
          </cell>
          <cell r="AM229" t="str">
            <v>Power cube</v>
          </cell>
          <cell r="AN229" t="str">
            <v>ICC330-H1-C1</v>
          </cell>
          <cell r="AO229">
            <v>400</v>
          </cell>
          <cell r="AP229" t="str">
            <v>Agisson</v>
          </cell>
          <cell r="AQ229">
            <v>600</v>
          </cell>
          <cell r="AR229">
            <v>2</v>
          </cell>
          <cell r="AS229">
            <v>600</v>
          </cell>
          <cell r="AT229">
            <v>24</v>
          </cell>
          <cell r="AU229" t="str">
            <v>LG</v>
          </cell>
          <cell r="AV229" t="str">
            <v>LG</v>
          </cell>
          <cell r="AW229">
            <v>18000</v>
          </cell>
          <cell r="AX229">
            <v>18000</v>
          </cell>
          <cell r="AY229">
            <v>2</v>
          </cell>
          <cell r="AZ229">
            <v>40.5</v>
          </cell>
          <cell r="BA229">
            <v>0</v>
          </cell>
          <cell r="BB229">
            <v>2</v>
          </cell>
          <cell r="BC229" t="str">
            <v>MTNAirtel</v>
          </cell>
          <cell r="BD229" t="str">
            <v>T3369</v>
          </cell>
          <cell r="BE229" t="str">
            <v>ZM0106</v>
          </cell>
          <cell r="BF229" t="str">
            <v>yes</v>
          </cell>
        </row>
        <row r="230">
          <cell r="C230" t="str">
            <v>IHS_CBT_221M</v>
          </cell>
          <cell r="D230" t="str">
            <v>POLO CLUB</v>
          </cell>
          <cell r="E230">
            <v>27.877603</v>
          </cell>
          <cell r="F230">
            <v>-12.553492</v>
          </cell>
          <cell r="G230" t="str">
            <v>Copperbelt </v>
          </cell>
          <cell r="H230">
            <v>2</v>
          </cell>
          <cell r="I230" t="str">
            <v>COPPERBELT</v>
          </cell>
          <cell r="J230" t="str">
            <v>CHINGOLA</v>
          </cell>
          <cell r="K230" t="str">
            <v>No</v>
          </cell>
          <cell r="L230" t="str">
            <v>No</v>
          </cell>
          <cell r="M230" t="str">
            <v>No</v>
          </cell>
          <cell r="N230" t="str">
            <v>Suburban</v>
          </cell>
          <cell r="O230" t="str">
            <v>2G 3G</v>
          </cell>
          <cell r="P230" t="str">
            <v>P4</v>
          </cell>
          <cell r="Q230" t="str">
            <v>BTS</v>
          </cell>
          <cell r="R230" t="str">
            <v>BTS</v>
          </cell>
          <cell r="S230" t="str">
            <v>On Air</v>
          </cell>
          <cell r="T230" t="str">
            <v>Grid-Gen</v>
          </cell>
          <cell r="U230" t="str">
            <v>Green Field</v>
          </cell>
          <cell r="V230">
            <v>30</v>
          </cell>
          <cell r="W230" t="str">
            <v>Outdoor</v>
          </cell>
          <cell r="X230" t="str">
            <v>Panji Njovu</v>
          </cell>
          <cell r="Y230" t="str">
            <v>SBC</v>
          </cell>
          <cell r="Z230" t="str">
            <v>SBC</v>
          </cell>
          <cell r="AA230" t="str">
            <v>MTN</v>
          </cell>
          <cell r="AB230" t="str">
            <v>Mwenya Banda</v>
          </cell>
          <cell r="AC230" t="str">
            <v>CCS</v>
          </cell>
          <cell r="AD230" t="str">
            <v>CCS</v>
          </cell>
          <cell r="AE230" t="str">
            <v>Generator City</v>
          </cell>
          <cell r="AF230" t="str">
            <v>Generator City</v>
          </cell>
          <cell r="AG230">
            <v>16</v>
          </cell>
          <cell r="AH230" t="str">
            <v>Yanmar</v>
          </cell>
          <cell r="AI230" t="str">
            <v>3TNV88</v>
          </cell>
          <cell r="AJ230" t="str">
            <v>ALPHAGEN</v>
          </cell>
          <cell r="AK230">
            <v>0</v>
          </cell>
          <cell r="AL230">
            <v>600</v>
          </cell>
          <cell r="AM230" t="str">
            <v>Delta</v>
          </cell>
          <cell r="AN230" t="str">
            <v>DPS 2400B-48-5</v>
          </cell>
          <cell r="AO230">
            <v>250</v>
          </cell>
          <cell r="AP230" t="str">
            <v>coslight</v>
          </cell>
          <cell r="AQ230">
            <v>600</v>
          </cell>
          <cell r="AR230">
            <v>2</v>
          </cell>
          <cell r="AS230">
            <v>600</v>
          </cell>
          <cell r="AT230">
            <v>24</v>
          </cell>
          <cell r="AU230" t="str">
            <v>N/A</v>
          </cell>
          <cell r="AV230" t="str">
            <v>N/A</v>
          </cell>
          <cell r="AW230" t="str">
            <v>N/A</v>
          </cell>
          <cell r="AX230" t="str">
            <v>n/a</v>
          </cell>
          <cell r="AY230" t="str">
            <v>N/A</v>
          </cell>
          <cell r="AZ230">
            <v>68.8</v>
          </cell>
          <cell r="BA230">
            <v>0</v>
          </cell>
          <cell r="BB230">
            <v>2</v>
          </cell>
          <cell r="BC230" t="str">
            <v>MTNAirtel</v>
          </cell>
          <cell r="BD230" t="str">
            <v>T3400</v>
          </cell>
          <cell r="BE230" t="str">
            <v>ZM0278</v>
          </cell>
          <cell r="BF230" t="str">
            <v>yes</v>
          </cell>
        </row>
        <row r="231">
          <cell r="C231" t="str">
            <v>IHS_CBT_222A</v>
          </cell>
          <cell r="D231" t="str">
            <v>CHAMBOLI</v>
          </cell>
          <cell r="E231">
            <v>28.2206</v>
          </cell>
          <cell r="F231">
            <v>-12.8513</v>
          </cell>
          <cell r="G231" t="str">
            <v>Copperbelt </v>
          </cell>
          <cell r="H231">
            <v>4.5</v>
          </cell>
          <cell r="I231" t="str">
            <v>COPPERBELT</v>
          </cell>
          <cell r="J231" t="str">
            <v>Kitwe</v>
          </cell>
          <cell r="K231" t="str">
            <v>No</v>
          </cell>
          <cell r="L231" t="str">
            <v>No</v>
          </cell>
          <cell r="M231" t="str">
            <v>Yes</v>
          </cell>
          <cell r="N231" t="str">
            <v>Suburban</v>
          </cell>
          <cell r="O231" t="str">
            <v>Gold</v>
          </cell>
          <cell r="P231" t="str">
            <v>Gold</v>
          </cell>
          <cell r="Q231" t="str">
            <v>HUB</v>
          </cell>
          <cell r="R231" t="str">
            <v>BTS</v>
          </cell>
          <cell r="S231" t="str">
            <v>On Air</v>
          </cell>
          <cell r="T231" t="str">
            <v>Grid-Gen</v>
          </cell>
          <cell r="U231" t="str">
            <v>Green Field</v>
          </cell>
          <cell r="V231">
            <v>54</v>
          </cell>
          <cell r="W231" t="str">
            <v>Indoor </v>
          </cell>
          <cell r="X231" t="str">
            <v>Chrispin Lindundu</v>
          </cell>
          <cell r="Y231" t="str">
            <v>SBC</v>
          </cell>
          <cell r="Z231" t="str">
            <v>SBC</v>
          </cell>
          <cell r="AA231" t="str">
            <v>Airtel </v>
          </cell>
          <cell r="AB231" t="str">
            <v>Mwenya Banda</v>
          </cell>
          <cell r="AC231" t="str">
            <v>GNM</v>
          </cell>
          <cell r="AD231" t="str">
            <v>GNM</v>
          </cell>
          <cell r="AE231" t="str">
            <v>Gen Logic </v>
          </cell>
          <cell r="AF231" t="str">
            <v>Gen Logic </v>
          </cell>
          <cell r="AG231">
            <v>30</v>
          </cell>
          <cell r="AH231" t="str">
            <v>perkins</v>
          </cell>
          <cell r="AI231">
            <v>0</v>
          </cell>
          <cell r="AJ231" t="str">
            <v>Mecc Alte</v>
          </cell>
          <cell r="AK231">
            <v>0</v>
          </cell>
          <cell r="AL231">
            <v>1000</v>
          </cell>
          <cell r="AM231" t="str">
            <v>Power cube</v>
          </cell>
          <cell r="AN231" t="str">
            <v>ICC330-H1-C1</v>
          </cell>
          <cell r="AO231">
            <v>400</v>
          </cell>
          <cell r="AP231" t="str">
            <v>Lithium</v>
          </cell>
          <cell r="AQ231">
            <v>400</v>
          </cell>
          <cell r="AR231">
            <v>48</v>
          </cell>
          <cell r="AS231">
            <v>100</v>
          </cell>
          <cell r="AT231">
            <v>4</v>
          </cell>
          <cell r="AU231" t="str">
            <v>LG</v>
          </cell>
          <cell r="AV231" t="str">
            <v>LG</v>
          </cell>
          <cell r="AW231">
            <v>18000</v>
          </cell>
          <cell r="AX231">
            <v>18000</v>
          </cell>
          <cell r="AY231">
            <v>2</v>
          </cell>
          <cell r="AZ231">
            <v>97</v>
          </cell>
          <cell r="BA231">
            <v>0</v>
          </cell>
          <cell r="BB231">
            <v>2</v>
          </cell>
          <cell r="BC231" t="str">
            <v>MTNAirtel</v>
          </cell>
          <cell r="BD231" t="str">
            <v>T3267</v>
          </cell>
          <cell r="BE231" t="str">
            <v>ZM0109</v>
          </cell>
          <cell r="BF231" t="str">
            <v>yes</v>
          </cell>
        </row>
        <row r="232">
          <cell r="C232" t="str">
            <v>IHS_CBT_222M</v>
          </cell>
          <cell r="D232" t="str">
            <v>TWAPIA OVERSPILL</v>
          </cell>
          <cell r="E232">
            <v>28.599486</v>
          </cell>
          <cell r="F232">
            <v>-12.992703</v>
          </cell>
          <cell r="G232" t="str">
            <v>Copperbelt </v>
          </cell>
          <cell r="H232">
            <v>2</v>
          </cell>
          <cell r="I232" t="str">
            <v>COPPERBELT</v>
          </cell>
          <cell r="J232" t="str">
            <v>NDOLA</v>
          </cell>
          <cell r="K232" t="str">
            <v>No</v>
          </cell>
          <cell r="L232" t="str">
            <v>Yes</v>
          </cell>
          <cell r="M232" t="str">
            <v>No</v>
          </cell>
          <cell r="N232" t="str">
            <v>Suburban</v>
          </cell>
          <cell r="O232" t="str">
            <v>2G 3G</v>
          </cell>
          <cell r="P232" t="str">
            <v>P3</v>
          </cell>
          <cell r="Q232" t="str">
            <v>BTS</v>
          </cell>
          <cell r="R232" t="str">
            <v>BTS</v>
          </cell>
          <cell r="S232" t="str">
            <v>On Air</v>
          </cell>
          <cell r="T232" t="str">
            <v>Grid-Gen</v>
          </cell>
          <cell r="U232" t="str">
            <v>Green Field</v>
          </cell>
          <cell r="V232">
            <v>30</v>
          </cell>
          <cell r="W232" t="str">
            <v>Outdoor</v>
          </cell>
          <cell r="X232" t="str">
            <v>Elvis Mumba</v>
          </cell>
          <cell r="Y232" t="str">
            <v>SBC</v>
          </cell>
          <cell r="Z232" t="str">
            <v>SBC</v>
          </cell>
          <cell r="AA232" t="str">
            <v>MTN</v>
          </cell>
          <cell r="AB232" t="str">
            <v>Mwenya Banda</v>
          </cell>
          <cell r="AC232" t="str">
            <v>GNM</v>
          </cell>
          <cell r="AD232" t="str">
            <v>GNM</v>
          </cell>
          <cell r="AE232" t="str">
            <v>Generator City</v>
          </cell>
          <cell r="AF232" t="str">
            <v>Generator City</v>
          </cell>
          <cell r="AG232">
            <v>13</v>
          </cell>
          <cell r="AH232" t="str">
            <v>Yanmar</v>
          </cell>
          <cell r="AI232" t="str">
            <v>3TNV88</v>
          </cell>
          <cell r="AJ232" t="str">
            <v>ALPHAGEN</v>
          </cell>
          <cell r="AK232">
            <v>0</v>
          </cell>
          <cell r="AL232">
            <v>600</v>
          </cell>
          <cell r="AM232" t="str">
            <v>Delta</v>
          </cell>
          <cell r="AN232" t="str">
            <v>DPS 2400B-48-5</v>
          </cell>
          <cell r="AO232">
            <v>250</v>
          </cell>
          <cell r="AP232" t="str">
            <v>C&amp;D True </v>
          </cell>
          <cell r="AQ232">
            <v>1056</v>
          </cell>
          <cell r="AR232">
            <v>12</v>
          </cell>
          <cell r="AS232">
            <v>176</v>
          </cell>
          <cell r="AT232">
            <v>24</v>
          </cell>
          <cell r="AU232" t="str">
            <v>N/A</v>
          </cell>
          <cell r="AV232" t="str">
            <v>N/A</v>
          </cell>
          <cell r="AW232" t="str">
            <v>N/A</v>
          </cell>
          <cell r="AX232" t="str">
            <v>n/a</v>
          </cell>
          <cell r="AY232" t="str">
            <v>N/A</v>
          </cell>
          <cell r="AZ232">
            <v>52.7</v>
          </cell>
          <cell r="BA232">
            <v>0</v>
          </cell>
          <cell r="BB232">
            <v>1</v>
          </cell>
          <cell r="BC232" t="str">
            <v>MTN</v>
          </cell>
          <cell r="BD232" t="str">
            <v>T3401</v>
          </cell>
          <cell r="BE232">
            <v>0</v>
          </cell>
          <cell r="BF232">
            <v>0</v>
          </cell>
        </row>
        <row r="233">
          <cell r="C233" t="str">
            <v>IHS_CBT_223A</v>
          </cell>
          <cell r="D233" t="str">
            <v>LUFWANYAMA</v>
          </cell>
          <cell r="E233">
            <v>27.6229</v>
          </cell>
          <cell r="F233">
            <v>-12.862</v>
          </cell>
          <cell r="G233" t="str">
            <v>Copperbelt </v>
          </cell>
          <cell r="H233">
            <v>2.5</v>
          </cell>
          <cell r="I233" t="str">
            <v>COPPERBELT</v>
          </cell>
          <cell r="J233" t="str">
            <v>Lufwanyama</v>
          </cell>
          <cell r="K233" t="str">
            <v>No</v>
          </cell>
          <cell r="L233" t="str">
            <v>No</v>
          </cell>
          <cell r="M233" t="str">
            <v>No</v>
          </cell>
          <cell r="N233" t="str">
            <v>Rural</v>
          </cell>
          <cell r="O233" t="str">
            <v>Silver</v>
          </cell>
          <cell r="P233" t="str">
            <v>Silver</v>
          </cell>
          <cell r="Q233" t="str">
            <v>BB</v>
          </cell>
          <cell r="R233" t="str">
            <v>HUB</v>
          </cell>
          <cell r="S233" t="str">
            <v>On Air</v>
          </cell>
          <cell r="T233" t="str">
            <v>Grid-Gen</v>
          </cell>
          <cell r="U233" t="str">
            <v>Green Field</v>
          </cell>
          <cell r="V233">
            <v>80</v>
          </cell>
          <cell r="W233" t="str">
            <v>Indoor </v>
          </cell>
          <cell r="X233" t="str">
            <v>Chrispin Lindundu</v>
          </cell>
          <cell r="Y233" t="str">
            <v>SBC</v>
          </cell>
          <cell r="Z233" t="str">
            <v>SBC</v>
          </cell>
          <cell r="AA233" t="str">
            <v>Airtel </v>
          </cell>
          <cell r="AB233" t="str">
            <v>Mwenya Banda</v>
          </cell>
          <cell r="AC233" t="str">
            <v>GNM</v>
          </cell>
          <cell r="AD233" t="str">
            <v>GNM</v>
          </cell>
          <cell r="AE233" t="str">
            <v>Gen Logic </v>
          </cell>
          <cell r="AF233" t="str">
            <v>Gen Logic </v>
          </cell>
          <cell r="AG233">
            <v>20</v>
          </cell>
          <cell r="AH233" t="str">
            <v>perkins</v>
          </cell>
          <cell r="AI233">
            <v>0</v>
          </cell>
          <cell r="AJ233" t="str">
            <v>Mecc Alte</v>
          </cell>
          <cell r="AK233">
            <v>0</v>
          </cell>
          <cell r="AL233">
            <v>1000</v>
          </cell>
          <cell r="AM233" t="str">
            <v>Power cube</v>
          </cell>
          <cell r="AN233" t="str">
            <v>ICC330-H1-C1</v>
          </cell>
          <cell r="AO233">
            <v>400</v>
          </cell>
          <cell r="AP233" t="str">
            <v>Agisson</v>
          </cell>
          <cell r="AQ233">
            <v>1200</v>
          </cell>
          <cell r="AR233">
            <v>2</v>
          </cell>
          <cell r="AS233">
            <v>600</v>
          </cell>
          <cell r="AT233">
            <v>48</v>
          </cell>
          <cell r="AU233" t="str">
            <v>LG</v>
          </cell>
          <cell r="AV233" t="str">
            <v>LG</v>
          </cell>
          <cell r="AW233">
            <v>18000</v>
          </cell>
          <cell r="AX233">
            <v>18000</v>
          </cell>
          <cell r="AY233">
            <v>2</v>
          </cell>
          <cell r="AZ233">
            <v>44.298</v>
          </cell>
          <cell r="BA233">
            <v>0</v>
          </cell>
          <cell r="BB233">
            <v>1</v>
          </cell>
          <cell r="BC233" t="str">
            <v>Airtel</v>
          </cell>
          <cell r="BD233">
            <v>0</v>
          </cell>
          <cell r="BE233" t="str">
            <v>ZM0189</v>
          </cell>
          <cell r="BF233">
            <v>0</v>
          </cell>
        </row>
        <row r="234">
          <cell r="C234" t="str">
            <v>IHS_CBT_223M</v>
          </cell>
          <cell r="D234" t="str">
            <v>SHOW GROUNDS</v>
          </cell>
          <cell r="E234">
            <v>28.216439</v>
          </cell>
          <cell r="F234">
            <v>-12.843691</v>
          </cell>
          <cell r="G234" t="str">
            <v>Copperbelt </v>
          </cell>
          <cell r="H234">
            <v>2</v>
          </cell>
          <cell r="I234" t="str">
            <v>COPPERBELT</v>
          </cell>
          <cell r="J234" t="str">
            <v>KITWE</v>
          </cell>
          <cell r="K234" t="str">
            <v>No</v>
          </cell>
          <cell r="L234" t="str">
            <v>No</v>
          </cell>
          <cell r="M234" t="str">
            <v>No</v>
          </cell>
          <cell r="N234" t="str">
            <v>Urban</v>
          </cell>
          <cell r="O234" t="str">
            <v>2G 3G</v>
          </cell>
          <cell r="P234" t="str">
            <v>P3</v>
          </cell>
          <cell r="Q234" t="str">
            <v>BTS</v>
          </cell>
          <cell r="R234" t="str">
            <v>BTS</v>
          </cell>
          <cell r="S234" t="str">
            <v>On Air</v>
          </cell>
          <cell r="T234" t="str">
            <v>Grid-Gen</v>
          </cell>
          <cell r="U234" t="str">
            <v>Green Field</v>
          </cell>
          <cell r="V234">
            <v>30</v>
          </cell>
          <cell r="W234" t="str">
            <v>Outdoor</v>
          </cell>
          <cell r="X234" t="str">
            <v>Chrispin Lindundu</v>
          </cell>
          <cell r="Y234" t="str">
            <v>SBC</v>
          </cell>
          <cell r="Z234" t="str">
            <v>SBC</v>
          </cell>
          <cell r="AA234" t="str">
            <v>MTN</v>
          </cell>
          <cell r="AB234" t="str">
            <v>Mwenya Banda</v>
          </cell>
          <cell r="AC234" t="str">
            <v>GNM</v>
          </cell>
          <cell r="AD234" t="str">
            <v>GNM</v>
          </cell>
          <cell r="AE234" t="str">
            <v>Generator City</v>
          </cell>
          <cell r="AF234" t="str">
            <v>Generator City</v>
          </cell>
          <cell r="AG234">
            <v>16</v>
          </cell>
          <cell r="AH234" t="str">
            <v>Yanmar</v>
          </cell>
          <cell r="AI234" t="str">
            <v>3TNV88</v>
          </cell>
          <cell r="AJ234" t="str">
            <v>ALPHAGEN</v>
          </cell>
          <cell r="AK234">
            <v>0</v>
          </cell>
          <cell r="AL234">
            <v>600</v>
          </cell>
          <cell r="AM234" t="str">
            <v>Delta</v>
          </cell>
          <cell r="AN234" t="str">
            <v>DPS 2400B-48-5</v>
          </cell>
          <cell r="AO234">
            <v>250</v>
          </cell>
          <cell r="AP234" t="str">
            <v>NARADA</v>
          </cell>
          <cell r="AQ234">
            <v>600</v>
          </cell>
          <cell r="AR234">
            <v>2</v>
          </cell>
          <cell r="AS234">
            <v>600</v>
          </cell>
          <cell r="AT234">
            <v>24</v>
          </cell>
          <cell r="AU234" t="str">
            <v>N/A</v>
          </cell>
          <cell r="AV234" t="str">
            <v>N/A</v>
          </cell>
          <cell r="AW234" t="str">
            <v>N/A</v>
          </cell>
          <cell r="AX234" t="str">
            <v>n/a</v>
          </cell>
          <cell r="AY234" t="str">
            <v>N/A</v>
          </cell>
          <cell r="AZ234">
            <v>69</v>
          </cell>
          <cell r="BA234">
            <v>0</v>
          </cell>
          <cell r="BB234">
            <v>1</v>
          </cell>
          <cell r="BC234" t="str">
            <v>MTN</v>
          </cell>
          <cell r="BD234" t="str">
            <v>T3403</v>
          </cell>
          <cell r="BE234">
            <v>0</v>
          </cell>
          <cell r="BF234">
            <v>0</v>
          </cell>
        </row>
        <row r="235">
          <cell r="C235" t="str">
            <v>IHS_CBT_224A</v>
          </cell>
          <cell r="D235" t="str">
            <v>MASAITI</v>
          </cell>
          <cell r="E235">
            <v>28.4159</v>
          </cell>
          <cell r="F235">
            <v>-13.3244</v>
          </cell>
          <cell r="G235" t="str">
            <v>Copperbelt </v>
          </cell>
          <cell r="H235">
            <v>4.5</v>
          </cell>
          <cell r="I235" t="str">
            <v>COPPERBELT</v>
          </cell>
          <cell r="J235" t="str">
            <v>MPongwe</v>
          </cell>
          <cell r="K235" t="str">
            <v>No</v>
          </cell>
          <cell r="L235" t="str">
            <v>No</v>
          </cell>
          <cell r="M235" t="str">
            <v>No</v>
          </cell>
          <cell r="N235" t="str">
            <v>Rural</v>
          </cell>
          <cell r="O235" t="str">
            <v>Silver</v>
          </cell>
          <cell r="P235" t="str">
            <v>Silver</v>
          </cell>
          <cell r="Q235" t="str">
            <v>HUB</v>
          </cell>
          <cell r="R235" t="str">
            <v>HUB</v>
          </cell>
          <cell r="S235" t="str">
            <v>On Air</v>
          </cell>
          <cell r="T235" t="str">
            <v>Grid-Gen</v>
          </cell>
          <cell r="U235" t="str">
            <v>Green Field</v>
          </cell>
          <cell r="V235">
            <v>50</v>
          </cell>
          <cell r="W235" t="str">
            <v>Indoor </v>
          </cell>
          <cell r="X235" t="str">
            <v>Neddy Chiwasa</v>
          </cell>
          <cell r="Y235" t="str">
            <v>SBC</v>
          </cell>
          <cell r="Z235" t="str">
            <v>SBC</v>
          </cell>
          <cell r="AA235" t="str">
            <v>Airtel </v>
          </cell>
          <cell r="AB235" t="str">
            <v>Mwenya Banda</v>
          </cell>
          <cell r="AC235" t="str">
            <v>GNM</v>
          </cell>
          <cell r="AD235" t="str">
            <v>GNM</v>
          </cell>
          <cell r="AE235" t="str">
            <v>Earth Technology</v>
          </cell>
          <cell r="AF235" t="str">
            <v>Earth Technology</v>
          </cell>
          <cell r="AG235">
            <v>20</v>
          </cell>
          <cell r="AH235" t="str">
            <v>perkins</v>
          </cell>
          <cell r="AI235">
            <v>0</v>
          </cell>
          <cell r="AJ235" t="str">
            <v>Leroy Sommer</v>
          </cell>
          <cell r="AK235">
            <v>0</v>
          </cell>
          <cell r="AL235">
            <v>500</v>
          </cell>
          <cell r="AM235" t="str">
            <v>Power cube</v>
          </cell>
          <cell r="AN235" t="str">
            <v>ICC330-H1-C1</v>
          </cell>
          <cell r="AO235">
            <v>400</v>
          </cell>
          <cell r="AP235" t="str">
            <v>Agisson</v>
          </cell>
          <cell r="AQ235">
            <v>600</v>
          </cell>
          <cell r="AR235">
            <v>2</v>
          </cell>
          <cell r="AS235">
            <v>600</v>
          </cell>
          <cell r="AT235">
            <v>24</v>
          </cell>
          <cell r="AU235" t="str">
            <v>LG</v>
          </cell>
          <cell r="AV235" t="str">
            <v>LG</v>
          </cell>
          <cell r="AW235">
            <v>18000</v>
          </cell>
          <cell r="AX235">
            <v>18000</v>
          </cell>
          <cell r="AY235">
            <v>2</v>
          </cell>
          <cell r="AZ235">
            <v>80</v>
          </cell>
          <cell r="BA235">
            <v>0</v>
          </cell>
          <cell r="BB235">
            <v>1</v>
          </cell>
          <cell r="BC235" t="str">
            <v>Airtel</v>
          </cell>
          <cell r="BD235">
            <v>0</v>
          </cell>
          <cell r="BE235" t="str">
            <v>ZM0197</v>
          </cell>
          <cell r="BF235">
            <v>0</v>
          </cell>
        </row>
        <row r="236">
          <cell r="C236" t="str">
            <v>IHS_CBT_224M</v>
          </cell>
          <cell r="D236" t="str">
            <v>SKYWAYS KAPIRI ROAD</v>
          </cell>
          <cell r="E236">
            <v>28.6589</v>
          </cell>
          <cell r="F236">
            <v>-13.01145</v>
          </cell>
          <cell r="G236" t="str">
            <v>Copperbelt </v>
          </cell>
          <cell r="H236">
            <v>2</v>
          </cell>
          <cell r="I236" t="str">
            <v>COPPERBELT</v>
          </cell>
          <cell r="J236" t="str">
            <v>NDOLA</v>
          </cell>
          <cell r="K236" t="str">
            <v>No</v>
          </cell>
          <cell r="L236" t="str">
            <v>Yes</v>
          </cell>
          <cell r="M236" t="str">
            <v>No</v>
          </cell>
          <cell r="N236" t="str">
            <v>Suburban</v>
          </cell>
          <cell r="O236" t="str">
            <v>2G 3G</v>
          </cell>
          <cell r="P236" t="str">
            <v>P3</v>
          </cell>
          <cell r="Q236" t="str">
            <v>BTS</v>
          </cell>
          <cell r="R236" t="str">
            <v>HUB</v>
          </cell>
          <cell r="S236" t="str">
            <v>On Air</v>
          </cell>
          <cell r="T236" t="str">
            <v>Grid-Gen</v>
          </cell>
          <cell r="U236" t="str">
            <v>Green Field</v>
          </cell>
          <cell r="V236">
            <v>30</v>
          </cell>
          <cell r="W236" t="str">
            <v>Outdoor</v>
          </cell>
          <cell r="X236" t="str">
            <v>Elvis Mumba</v>
          </cell>
          <cell r="Y236" t="str">
            <v>SBC</v>
          </cell>
          <cell r="Z236" t="str">
            <v>SBC</v>
          </cell>
          <cell r="AA236" t="str">
            <v>MTN</v>
          </cell>
          <cell r="AB236" t="str">
            <v>Mwenya Banda</v>
          </cell>
          <cell r="AC236" t="str">
            <v>GNM</v>
          </cell>
          <cell r="AD236" t="str">
            <v>GNM</v>
          </cell>
          <cell r="AE236" t="str">
            <v>Generator City</v>
          </cell>
          <cell r="AF236" t="str">
            <v>Generator City</v>
          </cell>
          <cell r="AG236">
            <v>13</v>
          </cell>
          <cell r="AH236" t="str">
            <v>Yanmar</v>
          </cell>
          <cell r="AI236" t="str">
            <v>3TNV88</v>
          </cell>
          <cell r="AJ236" t="str">
            <v>ALPHAGEN</v>
          </cell>
          <cell r="AK236">
            <v>0</v>
          </cell>
          <cell r="AL236">
            <v>600</v>
          </cell>
          <cell r="AM236" t="str">
            <v>Delta</v>
          </cell>
          <cell r="AN236" t="str">
            <v>DPS 2400B-48-5</v>
          </cell>
          <cell r="AO236">
            <v>250</v>
          </cell>
          <cell r="AP236" t="str">
            <v>C&amp;D True </v>
          </cell>
          <cell r="AQ236">
            <v>1056</v>
          </cell>
          <cell r="AR236">
            <v>12</v>
          </cell>
          <cell r="AS236">
            <v>176</v>
          </cell>
          <cell r="AT236">
            <v>24</v>
          </cell>
          <cell r="AU236" t="str">
            <v>N/A</v>
          </cell>
          <cell r="AV236" t="str">
            <v>N/A</v>
          </cell>
          <cell r="AW236" t="str">
            <v>N/A</v>
          </cell>
          <cell r="AX236" t="str">
            <v>n/a</v>
          </cell>
          <cell r="AY236" t="str">
            <v>N/A</v>
          </cell>
          <cell r="AZ236">
            <v>109</v>
          </cell>
          <cell r="BA236">
            <v>0</v>
          </cell>
          <cell r="BB236">
            <v>2</v>
          </cell>
          <cell r="BC236" t="str">
            <v>MTNAirtel</v>
          </cell>
          <cell r="BD236" t="str">
            <v>T3404</v>
          </cell>
          <cell r="BE236" t="str">
            <v>ZM0383</v>
          </cell>
          <cell r="BF236">
            <v>0</v>
          </cell>
        </row>
        <row r="237">
          <cell r="C237" t="str">
            <v>IHS_CBT_225A</v>
          </cell>
          <cell r="D237" t="str">
            <v>MISENGA</v>
          </cell>
          <cell r="E237">
            <v>27.9561</v>
          </cell>
          <cell r="F237">
            <v>-12.5994</v>
          </cell>
          <cell r="G237" t="str">
            <v>Copperbelt </v>
          </cell>
          <cell r="H237">
            <v>2.5</v>
          </cell>
          <cell r="I237" t="str">
            <v>COPPERBELT</v>
          </cell>
          <cell r="J237" t="str">
            <v>Kalulushi</v>
          </cell>
          <cell r="K237" t="str">
            <v>No</v>
          </cell>
          <cell r="L237" t="str">
            <v>No</v>
          </cell>
          <cell r="M237" t="str">
            <v>No</v>
          </cell>
          <cell r="N237" t="str">
            <v>Rural</v>
          </cell>
          <cell r="O237" t="str">
            <v>Silver</v>
          </cell>
          <cell r="P237" t="str">
            <v>Silver</v>
          </cell>
        </row>
        <row r="237">
          <cell r="R237" t="str">
            <v>BTS</v>
          </cell>
          <cell r="S237" t="str">
            <v>On Air</v>
          </cell>
          <cell r="T237" t="str">
            <v>Grid-Gen</v>
          </cell>
          <cell r="U237" t="str">
            <v>Green Field</v>
          </cell>
          <cell r="V237">
            <v>56</v>
          </cell>
          <cell r="W237" t="str">
            <v>Indoor </v>
          </cell>
          <cell r="X237" t="str">
            <v>Panji Njovu</v>
          </cell>
          <cell r="Y237" t="str">
            <v>SBC</v>
          </cell>
          <cell r="Z237" t="str">
            <v>SBC</v>
          </cell>
          <cell r="AA237" t="str">
            <v>Airtel </v>
          </cell>
          <cell r="AB237" t="str">
            <v>Mwenya Banda</v>
          </cell>
          <cell r="AC237" t="str">
            <v>CCS</v>
          </cell>
          <cell r="AD237" t="str">
            <v>CCS</v>
          </cell>
          <cell r="AE237" t="str">
            <v>Earth Technology</v>
          </cell>
          <cell r="AF237" t="str">
            <v>Earth technology</v>
          </cell>
          <cell r="AG237">
            <v>20</v>
          </cell>
          <cell r="AH237" t="str">
            <v>perkins</v>
          </cell>
          <cell r="AI237">
            <v>0</v>
          </cell>
          <cell r="AJ237" t="str">
            <v>Leroy Sommer</v>
          </cell>
          <cell r="AK237">
            <v>0</v>
          </cell>
          <cell r="AL237">
            <v>400</v>
          </cell>
          <cell r="AM237" t="str">
            <v>Power cube</v>
          </cell>
          <cell r="AN237" t="str">
            <v>ICC330-H1-C1</v>
          </cell>
          <cell r="AO237">
            <v>400</v>
          </cell>
          <cell r="AP237" t="str">
            <v>Agisson</v>
          </cell>
          <cell r="AQ237">
            <v>600</v>
          </cell>
          <cell r="AR237">
            <v>2</v>
          </cell>
          <cell r="AS237">
            <v>600</v>
          </cell>
          <cell r="AT237">
            <v>24</v>
          </cell>
          <cell r="AU237" t="str">
            <v>LG</v>
          </cell>
          <cell r="AV237" t="str">
            <v>LG</v>
          </cell>
          <cell r="AW237">
            <v>18000</v>
          </cell>
          <cell r="AX237">
            <v>18000</v>
          </cell>
          <cell r="AY237">
            <v>2</v>
          </cell>
          <cell r="AZ237">
            <v>32</v>
          </cell>
          <cell r="BA237">
            <v>0</v>
          </cell>
          <cell r="BB237">
            <v>1</v>
          </cell>
          <cell r="BC237" t="str">
            <v>Airtel</v>
          </cell>
          <cell r="BD237">
            <v>0</v>
          </cell>
          <cell r="BE237" t="str">
            <v>ZM0210</v>
          </cell>
          <cell r="BF237">
            <v>0</v>
          </cell>
        </row>
        <row r="238">
          <cell r="C238" t="str">
            <v>IHS_CBT_225M</v>
          </cell>
          <cell r="D238" t="str">
            <v>MUSHIPI</v>
          </cell>
          <cell r="E238">
            <v>28.228681</v>
          </cell>
          <cell r="F238">
            <v>-12.865224</v>
          </cell>
          <cell r="G238" t="str">
            <v>Copperbelt </v>
          </cell>
          <cell r="H238">
            <v>2</v>
          </cell>
          <cell r="I238" t="str">
            <v>COPPERBELT</v>
          </cell>
          <cell r="J238" t="str">
            <v>KITWE</v>
          </cell>
          <cell r="K238" t="str">
            <v>No</v>
          </cell>
          <cell r="L238" t="str">
            <v>No</v>
          </cell>
          <cell r="M238" t="str">
            <v>No</v>
          </cell>
          <cell r="N238" t="str">
            <v>Suburban</v>
          </cell>
          <cell r="O238" t="str">
            <v>2G 3G</v>
          </cell>
          <cell r="P238" t="str">
            <v>P3</v>
          </cell>
          <cell r="Q238" t="str">
            <v>BTS</v>
          </cell>
          <cell r="R238" t="str">
            <v>BTS</v>
          </cell>
          <cell r="S238" t="str">
            <v>On Air</v>
          </cell>
          <cell r="T238" t="str">
            <v>Grid-Gen</v>
          </cell>
          <cell r="U238" t="str">
            <v>Green Field</v>
          </cell>
          <cell r="V238">
            <v>30</v>
          </cell>
          <cell r="W238" t="str">
            <v>Outdoor</v>
          </cell>
          <cell r="X238" t="str">
            <v>Chrispin Lindundu</v>
          </cell>
          <cell r="Y238" t="str">
            <v>SBC</v>
          </cell>
          <cell r="Z238" t="str">
            <v>SBC</v>
          </cell>
          <cell r="AA238" t="str">
            <v>MTN</v>
          </cell>
          <cell r="AB238" t="str">
            <v>Mwenya Banda</v>
          </cell>
          <cell r="AC238" t="str">
            <v>GNM</v>
          </cell>
          <cell r="AD238" t="str">
            <v>GNM</v>
          </cell>
          <cell r="AE238" t="str">
            <v>Generator City</v>
          </cell>
          <cell r="AF238" t="str">
            <v>Generator City</v>
          </cell>
          <cell r="AG238">
            <v>16</v>
          </cell>
          <cell r="AH238" t="str">
            <v>Yanmar</v>
          </cell>
          <cell r="AI238" t="str">
            <v>3TNV88</v>
          </cell>
          <cell r="AJ238" t="str">
            <v>ALPHAGEN</v>
          </cell>
          <cell r="AK238">
            <v>0</v>
          </cell>
          <cell r="AL238">
            <v>600</v>
          </cell>
          <cell r="AM238" t="str">
            <v>Delta</v>
          </cell>
          <cell r="AN238" t="str">
            <v>DPS 2400B-48-5</v>
          </cell>
          <cell r="AO238">
            <v>250</v>
          </cell>
          <cell r="AP238" t="str">
            <v>Wolong</v>
          </cell>
          <cell r="AQ238">
            <v>600</v>
          </cell>
          <cell r="AR238">
            <v>2</v>
          </cell>
          <cell r="AS238">
            <v>600</v>
          </cell>
          <cell r="AT238">
            <v>24</v>
          </cell>
          <cell r="AU238" t="str">
            <v>N/A</v>
          </cell>
          <cell r="AV238" t="str">
            <v>N/A</v>
          </cell>
          <cell r="AW238" t="str">
            <v>N/A</v>
          </cell>
          <cell r="AX238" t="str">
            <v>n/a</v>
          </cell>
          <cell r="AY238" t="str">
            <v>N/A</v>
          </cell>
          <cell r="AZ238">
            <v>75</v>
          </cell>
          <cell r="BA238">
            <v>0</v>
          </cell>
          <cell r="BB238">
            <v>1</v>
          </cell>
          <cell r="BC238" t="str">
            <v>MTN</v>
          </cell>
          <cell r="BD238" t="str">
            <v>T3408</v>
          </cell>
          <cell r="BE238">
            <v>0</v>
          </cell>
          <cell r="BF238">
            <v>0</v>
          </cell>
        </row>
        <row r="239">
          <cell r="C239" t="str">
            <v>IHS_CBT_226A</v>
          </cell>
          <cell r="D239" t="str">
            <v>SAKANIA</v>
          </cell>
          <cell r="E239">
            <v>28.5344</v>
          </cell>
          <cell r="F239">
            <v>-12.8601</v>
          </cell>
          <cell r="G239" t="str">
            <v>Copperbelt </v>
          </cell>
          <cell r="H239">
            <v>2</v>
          </cell>
          <cell r="I239" t="str">
            <v>COPPERBELT</v>
          </cell>
          <cell r="J239" t="str">
            <v>Ndola</v>
          </cell>
          <cell r="K239" t="str">
            <v>No</v>
          </cell>
          <cell r="L239" t="str">
            <v>No</v>
          </cell>
          <cell r="M239" t="str">
            <v>No</v>
          </cell>
          <cell r="N239" t="str">
            <v>Rural</v>
          </cell>
          <cell r="O239" t="str">
            <v>Silver</v>
          </cell>
          <cell r="P239" t="str">
            <v>Silver</v>
          </cell>
          <cell r="Q239" t="str">
            <v>BTS</v>
          </cell>
          <cell r="R239" t="str">
            <v>BTS</v>
          </cell>
          <cell r="S239" t="str">
            <v>On Air</v>
          </cell>
          <cell r="T239" t="str">
            <v>Grid-Gen</v>
          </cell>
          <cell r="U239" t="str">
            <v>Green Field</v>
          </cell>
          <cell r="V239">
            <v>56</v>
          </cell>
          <cell r="W239" t="str">
            <v>Indoor </v>
          </cell>
          <cell r="X239" t="str">
            <v>Elvis Mumba</v>
          </cell>
          <cell r="Y239" t="str">
            <v>SBC</v>
          </cell>
          <cell r="Z239" t="str">
            <v>SBC</v>
          </cell>
          <cell r="AA239" t="str">
            <v>Airtel </v>
          </cell>
          <cell r="AB239" t="str">
            <v>Mwenya Banda</v>
          </cell>
          <cell r="AC239" t="str">
            <v>GNM</v>
          </cell>
          <cell r="AD239" t="str">
            <v>GNM</v>
          </cell>
          <cell r="AE239" t="str">
            <v>Gen Logic </v>
          </cell>
          <cell r="AF239" t="str">
            <v>Gen Logic </v>
          </cell>
          <cell r="AG239">
            <v>16</v>
          </cell>
          <cell r="AH239" t="str">
            <v>Yanmar</v>
          </cell>
          <cell r="AI239">
            <v>0</v>
          </cell>
          <cell r="AJ239" t="str">
            <v>Leroy Sommer</v>
          </cell>
          <cell r="AK239">
            <v>0</v>
          </cell>
          <cell r="AL239">
            <v>600</v>
          </cell>
          <cell r="AM239" t="str">
            <v>Power cube</v>
          </cell>
          <cell r="AN239" t="str">
            <v>ICC330-H1-C1</v>
          </cell>
          <cell r="AO239">
            <v>400</v>
          </cell>
          <cell r="AP239" t="str">
            <v>Agisson</v>
          </cell>
          <cell r="AQ239">
            <v>1200</v>
          </cell>
          <cell r="AR239">
            <v>2</v>
          </cell>
          <cell r="AS239">
            <v>600</v>
          </cell>
          <cell r="AT239">
            <v>48</v>
          </cell>
          <cell r="AU239" t="str">
            <v>LG</v>
          </cell>
          <cell r="AV239" t="str">
            <v>LG</v>
          </cell>
          <cell r="AW239">
            <v>18000</v>
          </cell>
          <cell r="AX239">
            <v>18000</v>
          </cell>
          <cell r="AY239">
            <v>2</v>
          </cell>
          <cell r="AZ239">
            <v>49</v>
          </cell>
          <cell r="BA239">
            <v>0</v>
          </cell>
          <cell r="BB239">
            <v>1</v>
          </cell>
          <cell r="BC239" t="str">
            <v>Airtel</v>
          </cell>
          <cell r="BD239">
            <v>0</v>
          </cell>
          <cell r="BE239" t="str">
            <v>ZM0211</v>
          </cell>
          <cell r="BF239">
            <v>0</v>
          </cell>
        </row>
        <row r="240">
          <cell r="C240" t="str">
            <v>IHS_CBT_226M</v>
          </cell>
          <cell r="D240" t="str">
            <v>CHIFUBU WEST</v>
          </cell>
          <cell r="E240">
            <v>28.607474</v>
          </cell>
          <cell r="F240">
            <v>-12.934531</v>
          </cell>
          <cell r="G240" t="str">
            <v>Copperbelt </v>
          </cell>
          <cell r="H240">
            <v>2</v>
          </cell>
          <cell r="I240" t="str">
            <v>COPPERBELT</v>
          </cell>
          <cell r="J240" t="str">
            <v>NDOLA</v>
          </cell>
          <cell r="K240" t="str">
            <v>No</v>
          </cell>
          <cell r="L240" t="str">
            <v>No</v>
          </cell>
          <cell r="M240" t="str">
            <v>No</v>
          </cell>
          <cell r="N240" t="str">
            <v>Suburban</v>
          </cell>
          <cell r="O240" t="str">
            <v>2G 3G</v>
          </cell>
          <cell r="P240" t="str">
            <v>P3</v>
          </cell>
          <cell r="Q240" t="str">
            <v>BTS</v>
          </cell>
          <cell r="R240" t="str">
            <v>BTS</v>
          </cell>
          <cell r="S240" t="str">
            <v>On Air</v>
          </cell>
          <cell r="T240" t="str">
            <v>Grid-Gen</v>
          </cell>
          <cell r="U240" t="str">
            <v>Green Field</v>
          </cell>
          <cell r="V240">
            <v>30</v>
          </cell>
          <cell r="W240" t="str">
            <v>Outdoor</v>
          </cell>
          <cell r="X240" t="str">
            <v>Elvis Mumba</v>
          </cell>
          <cell r="Y240" t="str">
            <v>SBC</v>
          </cell>
          <cell r="Z240" t="str">
            <v>SBC</v>
          </cell>
          <cell r="AA240" t="str">
            <v>MTN</v>
          </cell>
          <cell r="AB240" t="str">
            <v>Mwenya Banda</v>
          </cell>
          <cell r="AC240" t="str">
            <v>GNM</v>
          </cell>
          <cell r="AD240" t="str">
            <v>GNM</v>
          </cell>
          <cell r="AE240" t="str">
            <v>Generator City</v>
          </cell>
          <cell r="AF240" t="str">
            <v>Generator City</v>
          </cell>
          <cell r="AG240">
            <v>13</v>
          </cell>
          <cell r="AH240" t="str">
            <v>Yanmar</v>
          </cell>
          <cell r="AI240" t="str">
            <v>3TNV88</v>
          </cell>
          <cell r="AJ240" t="str">
            <v>ALPHAGEN</v>
          </cell>
          <cell r="AK240">
            <v>0</v>
          </cell>
          <cell r="AL240">
            <v>600</v>
          </cell>
          <cell r="AM240" t="str">
            <v>Delta</v>
          </cell>
          <cell r="AN240" t="str">
            <v>DPS 2400B-48-5</v>
          </cell>
          <cell r="AO240">
            <v>250</v>
          </cell>
          <cell r="AP240" t="str">
            <v>NARADA</v>
          </cell>
          <cell r="AQ240">
            <v>600</v>
          </cell>
          <cell r="AR240">
            <v>2</v>
          </cell>
          <cell r="AS240">
            <v>600</v>
          </cell>
          <cell r="AT240">
            <v>24</v>
          </cell>
          <cell r="AU240" t="str">
            <v>N/A</v>
          </cell>
          <cell r="AV240" t="str">
            <v>N/A</v>
          </cell>
          <cell r="AW240" t="str">
            <v>N/A</v>
          </cell>
          <cell r="AX240" t="str">
            <v>n/a</v>
          </cell>
          <cell r="AY240" t="str">
            <v>N/A</v>
          </cell>
          <cell r="AZ240">
            <v>69.6</v>
          </cell>
          <cell r="BA240">
            <v>0</v>
          </cell>
          <cell r="BB240">
            <v>1</v>
          </cell>
          <cell r="BC240" t="str">
            <v>MTN</v>
          </cell>
          <cell r="BD240" t="str">
            <v>T3412</v>
          </cell>
          <cell r="BE240">
            <v>0</v>
          </cell>
          <cell r="BF240">
            <v>0</v>
          </cell>
        </row>
        <row r="241">
          <cell r="C241" t="str">
            <v>IHS_CBT_227A</v>
          </cell>
          <cell r="D241" t="str">
            <v>FIWALE</v>
          </cell>
          <cell r="E241">
            <v>28.75</v>
          </cell>
          <cell r="F241">
            <v>-13.3118</v>
          </cell>
          <cell r="G241" t="str">
            <v>Copperbelt </v>
          </cell>
          <cell r="H241">
            <v>1.8</v>
          </cell>
          <cell r="I241" t="str">
            <v>COPPERBELT</v>
          </cell>
          <cell r="J241" t="str">
            <v>Masaiti</v>
          </cell>
          <cell r="K241" t="str">
            <v>No</v>
          </cell>
          <cell r="L241" t="str">
            <v>No</v>
          </cell>
          <cell r="M241" t="str">
            <v>No</v>
          </cell>
          <cell r="N241" t="str">
            <v>Rural</v>
          </cell>
          <cell r="O241" t="str">
            <v>Silver</v>
          </cell>
          <cell r="P241" t="str">
            <v>Silver</v>
          </cell>
          <cell r="Q241" t="str">
            <v>BTS</v>
          </cell>
          <cell r="R241" t="str">
            <v>BTS</v>
          </cell>
          <cell r="S241" t="str">
            <v>On Air</v>
          </cell>
          <cell r="T241" t="str">
            <v>Grid-Gen</v>
          </cell>
          <cell r="U241" t="str">
            <v>Green Field</v>
          </cell>
          <cell r="V241">
            <v>50</v>
          </cell>
          <cell r="W241" t="str">
            <v>Indoor </v>
          </cell>
          <cell r="X241" t="str">
            <v>Elvis Mumba</v>
          </cell>
          <cell r="Y241" t="str">
            <v>SBC</v>
          </cell>
          <cell r="Z241" t="str">
            <v>SBC</v>
          </cell>
          <cell r="AA241" t="str">
            <v>Airtel </v>
          </cell>
          <cell r="AB241" t="str">
            <v>Mwenya Banda</v>
          </cell>
          <cell r="AC241" t="str">
            <v>GNM</v>
          </cell>
          <cell r="AD241" t="str">
            <v>GNM</v>
          </cell>
          <cell r="AE241" t="str">
            <v>GNM</v>
          </cell>
          <cell r="AF241" t="str">
            <v>GNM</v>
          </cell>
          <cell r="AG241">
            <v>15</v>
          </cell>
          <cell r="AH241" t="str">
            <v>perkins</v>
          </cell>
          <cell r="AI241">
            <v>0</v>
          </cell>
          <cell r="AJ241" t="str">
            <v>Leroy Sommer</v>
          </cell>
          <cell r="AK241">
            <v>0</v>
          </cell>
          <cell r="AL241">
            <v>500</v>
          </cell>
          <cell r="AM241" t="str">
            <v>Power cube</v>
          </cell>
          <cell r="AN241" t="str">
            <v>ICC330-H1-C1</v>
          </cell>
          <cell r="AO241">
            <v>400</v>
          </cell>
          <cell r="AP241" t="str">
            <v>Agisson</v>
          </cell>
          <cell r="AQ241">
            <v>1200</v>
          </cell>
          <cell r="AR241">
            <v>2</v>
          </cell>
          <cell r="AS241">
            <v>600</v>
          </cell>
          <cell r="AT241">
            <v>48</v>
          </cell>
          <cell r="AU241" t="str">
            <v>LG</v>
          </cell>
          <cell r="AV241" t="str">
            <v>LG</v>
          </cell>
          <cell r="AW241">
            <v>18000</v>
          </cell>
          <cell r="AX241">
            <v>18000</v>
          </cell>
          <cell r="AY241">
            <v>2</v>
          </cell>
          <cell r="AZ241">
            <v>36</v>
          </cell>
          <cell r="BA241">
            <v>0</v>
          </cell>
          <cell r="BB241">
            <v>1</v>
          </cell>
          <cell r="BC241" t="str">
            <v>Airtel</v>
          </cell>
          <cell r="BD241">
            <v>0</v>
          </cell>
          <cell r="BE241" t="str">
            <v>ZM0219</v>
          </cell>
          <cell r="BF241">
            <v>0</v>
          </cell>
        </row>
        <row r="242">
          <cell r="C242" t="str">
            <v>IHS_CBT_227M</v>
          </cell>
          <cell r="D242" t="str">
            <v>LUANSHYA EAST</v>
          </cell>
          <cell r="E242">
            <v>28.429229</v>
          </cell>
          <cell r="F242">
            <v>-13.140438</v>
          </cell>
          <cell r="G242" t="str">
            <v>Copperbelt </v>
          </cell>
          <cell r="H242">
            <v>2</v>
          </cell>
          <cell r="I242" t="str">
            <v>COPPERBELT</v>
          </cell>
          <cell r="J242" t="str">
            <v>LUANSHYA</v>
          </cell>
          <cell r="K242" t="str">
            <v>Yes</v>
          </cell>
          <cell r="L242" t="str">
            <v>No</v>
          </cell>
          <cell r="M242" t="str">
            <v>No</v>
          </cell>
          <cell r="N242" t="str">
            <v>Suburban</v>
          </cell>
          <cell r="O242" t="str">
            <v>2G 3G</v>
          </cell>
          <cell r="P242" t="str">
            <v>P3</v>
          </cell>
          <cell r="Q242" t="str">
            <v>BTS</v>
          </cell>
          <cell r="R242" t="str">
            <v>BTS</v>
          </cell>
          <cell r="S242" t="str">
            <v>On Air</v>
          </cell>
          <cell r="T242" t="str">
            <v>Grid-Gen</v>
          </cell>
          <cell r="U242" t="str">
            <v>Green Field</v>
          </cell>
          <cell r="V242">
            <v>30</v>
          </cell>
          <cell r="W242" t="str">
            <v>Outdoor</v>
          </cell>
          <cell r="X242" t="str">
            <v>Neddy Chiwasa</v>
          </cell>
          <cell r="Y242" t="str">
            <v>SBC</v>
          </cell>
          <cell r="Z242" t="str">
            <v>SBC</v>
          </cell>
          <cell r="AA242" t="str">
            <v>MTN</v>
          </cell>
          <cell r="AB242" t="str">
            <v>Mwenya Banda</v>
          </cell>
          <cell r="AC242" t="str">
            <v>GNM</v>
          </cell>
          <cell r="AD242" t="str">
            <v>GNM</v>
          </cell>
          <cell r="AE242" t="str">
            <v>Generator City</v>
          </cell>
          <cell r="AF242" t="str">
            <v>Generator City</v>
          </cell>
          <cell r="AG242">
            <v>16</v>
          </cell>
          <cell r="AH242" t="str">
            <v>Yanmar</v>
          </cell>
          <cell r="AI242" t="str">
            <v>3TNV88</v>
          </cell>
          <cell r="AJ242" t="str">
            <v>ALPHAGEN</v>
          </cell>
          <cell r="AK242">
            <v>0</v>
          </cell>
          <cell r="AL242">
            <v>600</v>
          </cell>
          <cell r="AM242" t="str">
            <v>Delta</v>
          </cell>
          <cell r="AN242" t="str">
            <v>DPS 2400B-48-5</v>
          </cell>
          <cell r="AO242">
            <v>250</v>
          </cell>
          <cell r="AP242" t="str">
            <v>C&amp;D True </v>
          </cell>
          <cell r="AQ242">
            <v>1056</v>
          </cell>
          <cell r="AR242">
            <v>12</v>
          </cell>
          <cell r="AS242">
            <v>176</v>
          </cell>
          <cell r="AT242">
            <v>48</v>
          </cell>
          <cell r="AU242" t="str">
            <v>N/A</v>
          </cell>
          <cell r="AV242" t="str">
            <v>N/A</v>
          </cell>
          <cell r="AW242" t="str">
            <v>N/A</v>
          </cell>
          <cell r="AX242" t="str">
            <v>n/a</v>
          </cell>
          <cell r="AY242" t="str">
            <v>N/A</v>
          </cell>
          <cell r="AZ242">
            <v>60.3</v>
          </cell>
          <cell r="BA242">
            <v>0</v>
          </cell>
          <cell r="BB242">
            <v>3</v>
          </cell>
          <cell r="BC242" t="str">
            <v>MTNAirtelLiquid Telecom</v>
          </cell>
          <cell r="BD242" t="str">
            <v>T3414</v>
          </cell>
          <cell r="BE242" t="str">
            <v>ZM0250</v>
          </cell>
          <cell r="BF242">
            <v>0</v>
          </cell>
        </row>
        <row r="243">
          <cell r="C243" t="str">
            <v>IHS_CBT_228A</v>
          </cell>
          <cell r="D243" t="str">
            <v>MINDOLO</v>
          </cell>
          <cell r="E243">
            <v>28.1931</v>
          </cell>
          <cell r="F243">
            <v>-12.7981</v>
          </cell>
          <cell r="G243" t="str">
            <v>Copperbelt </v>
          </cell>
          <cell r="H243">
            <v>2.5</v>
          </cell>
          <cell r="I243" t="str">
            <v>COPPERBELT</v>
          </cell>
          <cell r="J243" t="str">
            <v>Kitwe</v>
          </cell>
          <cell r="K243" t="str">
            <v>No</v>
          </cell>
          <cell r="L243" t="str">
            <v>No</v>
          </cell>
          <cell r="M243" t="str">
            <v>Yes</v>
          </cell>
          <cell r="N243" t="str">
            <v>Suburban</v>
          </cell>
          <cell r="O243" t="str">
            <v>Gold</v>
          </cell>
          <cell r="P243" t="str">
            <v>Gold</v>
          </cell>
          <cell r="Q243" t="str">
            <v>HUB</v>
          </cell>
          <cell r="R243" t="str">
            <v>BTS</v>
          </cell>
          <cell r="S243" t="str">
            <v>On Air</v>
          </cell>
          <cell r="T243" t="str">
            <v>Grid-Gen</v>
          </cell>
          <cell r="U243" t="str">
            <v>Green Field</v>
          </cell>
          <cell r="V243">
            <v>50</v>
          </cell>
          <cell r="W243" t="str">
            <v>Indoor </v>
          </cell>
          <cell r="X243" t="str">
            <v>Chrispin Lindundu</v>
          </cell>
          <cell r="Y243" t="str">
            <v>SBC</v>
          </cell>
          <cell r="Z243" t="str">
            <v>SBC</v>
          </cell>
          <cell r="AA243" t="str">
            <v>Airtel </v>
          </cell>
          <cell r="AB243" t="str">
            <v>Mwenya Banda</v>
          </cell>
          <cell r="AC243" t="str">
            <v>GNM</v>
          </cell>
          <cell r="AD243" t="str">
            <v>GNM</v>
          </cell>
          <cell r="AE243" t="str">
            <v>Earth Technology</v>
          </cell>
          <cell r="AF243" t="str">
            <v>Earth technology</v>
          </cell>
          <cell r="AG243">
            <v>20</v>
          </cell>
          <cell r="AH243" t="str">
            <v>perkins</v>
          </cell>
          <cell r="AI243">
            <v>0</v>
          </cell>
          <cell r="AJ243" t="str">
            <v>Leroy Sommer</v>
          </cell>
          <cell r="AK243">
            <v>0</v>
          </cell>
          <cell r="AL243">
            <v>600</v>
          </cell>
          <cell r="AM243" t="str">
            <v>Power cube</v>
          </cell>
          <cell r="AN243" t="str">
            <v>ICC330-H1-C1</v>
          </cell>
          <cell r="AO243">
            <v>400</v>
          </cell>
          <cell r="AP243" t="str">
            <v>Agisson</v>
          </cell>
          <cell r="AQ243">
            <v>600</v>
          </cell>
          <cell r="AR243">
            <v>2</v>
          </cell>
          <cell r="AS243">
            <v>600</v>
          </cell>
          <cell r="AT243">
            <v>24</v>
          </cell>
          <cell r="AU243" t="str">
            <v>LG</v>
          </cell>
          <cell r="AV243" t="str">
            <v>LG</v>
          </cell>
          <cell r="AW243">
            <v>18000</v>
          </cell>
          <cell r="AX243">
            <v>18000</v>
          </cell>
          <cell r="AY243">
            <v>2</v>
          </cell>
          <cell r="AZ243">
            <v>81.903</v>
          </cell>
          <cell r="BA243">
            <v>0</v>
          </cell>
          <cell r="BB243">
            <v>2</v>
          </cell>
          <cell r="BC243" t="str">
            <v>AirtelINQ</v>
          </cell>
          <cell r="BD243">
            <v>0</v>
          </cell>
          <cell r="BE243" t="str">
            <v>ZM0230</v>
          </cell>
          <cell r="BF243">
            <v>0</v>
          </cell>
        </row>
        <row r="244">
          <cell r="C244" t="str">
            <v>IHS_CBT_228M</v>
          </cell>
          <cell r="D244" t="str">
            <v>CHINGOLA INDUSTRIAL</v>
          </cell>
          <cell r="E244">
            <v>27.554894</v>
          </cell>
          <cell r="F244">
            <v>-12.53873</v>
          </cell>
          <cell r="G244" t="str">
            <v>Copperbelt </v>
          </cell>
          <cell r="H244">
            <v>1.8</v>
          </cell>
          <cell r="I244" t="str">
            <v>COPPERBELT</v>
          </cell>
          <cell r="J244" t="str">
            <v>CHINGOLA</v>
          </cell>
          <cell r="K244" t="str">
            <v>No</v>
          </cell>
          <cell r="L244" t="str">
            <v>No</v>
          </cell>
          <cell r="M244" t="str">
            <v>No</v>
          </cell>
          <cell r="N244" t="str">
            <v>Urban</v>
          </cell>
          <cell r="O244" t="str">
            <v>2G 3G 4G</v>
          </cell>
          <cell r="P244" t="str">
            <v>P3</v>
          </cell>
          <cell r="Q244" t="str">
            <v>BTS</v>
          </cell>
          <cell r="R244" t="str">
            <v>BTS</v>
          </cell>
          <cell r="S244" t="str">
            <v>On Air</v>
          </cell>
          <cell r="T244" t="str">
            <v>Grid-Gen</v>
          </cell>
          <cell r="U244" t="str">
            <v>Green Field</v>
          </cell>
          <cell r="V244">
            <v>30</v>
          </cell>
          <cell r="W244" t="str">
            <v>Outdoor</v>
          </cell>
          <cell r="X244" t="str">
            <v>Panji Njovu</v>
          </cell>
          <cell r="Y244" t="str">
            <v>SBC</v>
          </cell>
          <cell r="Z244" t="str">
            <v>SBC</v>
          </cell>
          <cell r="AA244" t="str">
            <v>MTN</v>
          </cell>
          <cell r="AB244" t="str">
            <v>Mwenya Banda</v>
          </cell>
          <cell r="AC244" t="str">
            <v>CCS</v>
          </cell>
          <cell r="AD244" t="str">
            <v>CCS</v>
          </cell>
          <cell r="AE244" t="str">
            <v>Generator City</v>
          </cell>
          <cell r="AF244" t="str">
            <v>Generator City</v>
          </cell>
          <cell r="AG244">
            <v>15</v>
          </cell>
          <cell r="AH244" t="str">
            <v>Yanmar</v>
          </cell>
          <cell r="AI244" t="str">
            <v>3TNV88</v>
          </cell>
          <cell r="AJ244" t="str">
            <v>ALPHAGEN</v>
          </cell>
          <cell r="AK244">
            <v>0</v>
          </cell>
          <cell r="AL244">
            <v>400</v>
          </cell>
          <cell r="AM244" t="str">
            <v>Delta</v>
          </cell>
          <cell r="AN244" t="str">
            <v>DPS 2400B-48-5</v>
          </cell>
          <cell r="AO244">
            <v>250</v>
          </cell>
          <cell r="AP244" t="str">
            <v>coslight</v>
          </cell>
          <cell r="AQ244">
            <v>600</v>
          </cell>
          <cell r="AR244">
            <v>2</v>
          </cell>
          <cell r="AS244">
            <v>600</v>
          </cell>
          <cell r="AT244">
            <v>24</v>
          </cell>
          <cell r="AU244" t="str">
            <v>N/A</v>
          </cell>
          <cell r="AV244" t="str">
            <v>N/A</v>
          </cell>
          <cell r="AW244" t="str">
            <v>N/A</v>
          </cell>
          <cell r="AX244" t="str">
            <v>n/a</v>
          </cell>
          <cell r="AY244" t="str">
            <v>N/A</v>
          </cell>
          <cell r="AZ244">
            <v>100</v>
          </cell>
          <cell r="BA244">
            <v>0</v>
          </cell>
          <cell r="BB244">
            <v>2</v>
          </cell>
          <cell r="BC244" t="str">
            <v>MTNAirtel</v>
          </cell>
          <cell r="BD244" t="str">
            <v>T3415</v>
          </cell>
          <cell r="BE244" t="str">
            <v>ZM0282</v>
          </cell>
          <cell r="BF244" t="str">
            <v>yes</v>
          </cell>
        </row>
        <row r="245">
          <cell r="C245" t="str">
            <v>IHS_CBT_229A</v>
          </cell>
          <cell r="D245" t="str">
            <v>CHIMWEMWE</v>
          </cell>
          <cell r="E245">
            <v>28.2017</v>
          </cell>
          <cell r="F245">
            <v>-12.7726</v>
          </cell>
          <cell r="G245" t="str">
            <v>Copperbelt </v>
          </cell>
          <cell r="H245">
            <v>2.5</v>
          </cell>
          <cell r="I245" t="str">
            <v>COPPERBELT</v>
          </cell>
          <cell r="J245" t="str">
            <v>Kitwe</v>
          </cell>
          <cell r="K245" t="str">
            <v>Yes</v>
          </cell>
          <cell r="L245" t="str">
            <v>No</v>
          </cell>
          <cell r="M245" t="str">
            <v>Yes</v>
          </cell>
          <cell r="N245" t="str">
            <v>Suburban</v>
          </cell>
          <cell r="O245" t="str">
            <v>Gold</v>
          </cell>
          <cell r="P245" t="str">
            <v>Gold</v>
          </cell>
          <cell r="Q245" t="str">
            <v>BB</v>
          </cell>
          <cell r="R245" t="str">
            <v>BB</v>
          </cell>
          <cell r="S245" t="str">
            <v>On Air</v>
          </cell>
          <cell r="T245" t="str">
            <v>Grid-Gen</v>
          </cell>
          <cell r="U245" t="str">
            <v>Green Field</v>
          </cell>
          <cell r="V245">
            <v>50</v>
          </cell>
          <cell r="W245" t="str">
            <v>Outdoor</v>
          </cell>
          <cell r="X245" t="str">
            <v>Chrispin Lindundu</v>
          </cell>
          <cell r="Y245" t="str">
            <v>SBC</v>
          </cell>
          <cell r="Z245" t="str">
            <v>SBC</v>
          </cell>
          <cell r="AA245" t="str">
            <v>Airtel </v>
          </cell>
          <cell r="AB245" t="str">
            <v>Mwenya Banda</v>
          </cell>
          <cell r="AC245" t="str">
            <v>GNM</v>
          </cell>
          <cell r="AD245" t="str">
            <v>GNM</v>
          </cell>
          <cell r="AE245" t="str">
            <v>Gen Logic </v>
          </cell>
          <cell r="AF245" t="str">
            <v>Gen Logic </v>
          </cell>
          <cell r="AG245">
            <v>20</v>
          </cell>
          <cell r="AH245" t="str">
            <v>perkins</v>
          </cell>
          <cell r="AI245">
            <v>0</v>
          </cell>
          <cell r="AJ245" t="str">
            <v>Mecc Alte</v>
          </cell>
          <cell r="AK245">
            <v>0</v>
          </cell>
          <cell r="AL245">
            <v>600</v>
          </cell>
          <cell r="AM245" t="str">
            <v>Power cube</v>
          </cell>
          <cell r="AN245" t="str">
            <v>ICC330-H1-C1</v>
          </cell>
          <cell r="AO245">
            <v>400</v>
          </cell>
          <cell r="AP245" t="str">
            <v>Agisson</v>
          </cell>
          <cell r="AQ245">
            <v>1200</v>
          </cell>
          <cell r="AR245">
            <v>2</v>
          </cell>
          <cell r="AS245">
            <v>600</v>
          </cell>
          <cell r="AT245">
            <v>48</v>
          </cell>
          <cell r="AU245" t="str">
            <v>LG</v>
          </cell>
          <cell r="AV245" t="str">
            <v>LG</v>
          </cell>
          <cell r="AW245">
            <v>18000</v>
          </cell>
          <cell r="AX245">
            <v>18000</v>
          </cell>
          <cell r="AY245">
            <v>2</v>
          </cell>
          <cell r="AZ245">
            <v>109.4</v>
          </cell>
          <cell r="BA245">
            <v>0</v>
          </cell>
          <cell r="BB245">
            <v>1</v>
          </cell>
          <cell r="BC245" t="str">
            <v>Airtel</v>
          </cell>
          <cell r="BD245">
            <v>0</v>
          </cell>
          <cell r="BE245" t="str">
            <v>ZM0231</v>
          </cell>
          <cell r="BF245">
            <v>0</v>
          </cell>
        </row>
        <row r="246">
          <cell r="C246" t="str">
            <v>IHS_CBT_229M</v>
          </cell>
          <cell r="D246" t="str">
            <v>KAPISHA NORTH</v>
          </cell>
          <cell r="E246">
            <v>27.898251</v>
          </cell>
          <cell r="F246">
            <v>-12.52387</v>
          </cell>
          <cell r="G246" t="str">
            <v>Copperbelt </v>
          </cell>
          <cell r="H246">
            <v>1.8</v>
          </cell>
          <cell r="I246" t="str">
            <v>COPPERBELT</v>
          </cell>
          <cell r="J246" t="str">
            <v>CHINGOLA</v>
          </cell>
          <cell r="K246" t="str">
            <v>No</v>
          </cell>
          <cell r="L246" t="str">
            <v>No</v>
          </cell>
          <cell r="M246" t="str">
            <v>No</v>
          </cell>
          <cell r="N246" t="str">
            <v>Suburban</v>
          </cell>
          <cell r="O246" t="str">
            <v>2G 3G</v>
          </cell>
          <cell r="P246" t="str">
            <v>P4</v>
          </cell>
          <cell r="Q246" t="str">
            <v>BTS</v>
          </cell>
          <cell r="R246" t="str">
            <v>BTS</v>
          </cell>
          <cell r="S246" t="str">
            <v>On Air</v>
          </cell>
          <cell r="T246" t="str">
            <v>Grid-Gen</v>
          </cell>
          <cell r="U246" t="str">
            <v>Green Field</v>
          </cell>
          <cell r="V246">
            <v>30</v>
          </cell>
          <cell r="W246" t="str">
            <v>Outdoor</v>
          </cell>
          <cell r="X246" t="str">
            <v>Panji Njovu</v>
          </cell>
          <cell r="Y246" t="str">
            <v>SBC</v>
          </cell>
          <cell r="Z246" t="str">
            <v>SBC</v>
          </cell>
          <cell r="AA246" t="str">
            <v>MTN</v>
          </cell>
          <cell r="AB246" t="str">
            <v>Mwenya Banda</v>
          </cell>
          <cell r="AC246" t="str">
            <v>CCS</v>
          </cell>
          <cell r="AD246" t="str">
            <v>CCS</v>
          </cell>
          <cell r="AE246" t="str">
            <v>Generator City</v>
          </cell>
          <cell r="AF246" t="str">
            <v>Generator City</v>
          </cell>
          <cell r="AG246">
            <v>15</v>
          </cell>
          <cell r="AH246" t="str">
            <v>Yanmar</v>
          </cell>
          <cell r="AI246" t="str">
            <v>3TNV88</v>
          </cell>
          <cell r="AJ246" t="str">
            <v>ALPHAGEN</v>
          </cell>
          <cell r="AK246">
            <v>0</v>
          </cell>
          <cell r="AL246">
            <v>400</v>
          </cell>
          <cell r="AM246" t="str">
            <v>Delta</v>
          </cell>
          <cell r="AN246" t="str">
            <v>DPS 2400B-48-5</v>
          </cell>
          <cell r="AO246">
            <v>250</v>
          </cell>
          <cell r="AP246" t="str">
            <v>C&amp;D True </v>
          </cell>
          <cell r="AQ246">
            <v>1056</v>
          </cell>
          <cell r="AR246">
            <v>12</v>
          </cell>
          <cell r="AS246">
            <v>176</v>
          </cell>
          <cell r="AT246">
            <v>48</v>
          </cell>
          <cell r="AU246" t="str">
            <v>N/A</v>
          </cell>
          <cell r="AV246" t="str">
            <v>N/A</v>
          </cell>
          <cell r="AW246" t="str">
            <v>N/A</v>
          </cell>
          <cell r="AX246" t="str">
            <v>n/a</v>
          </cell>
          <cell r="AY246" t="str">
            <v>N/A</v>
          </cell>
          <cell r="AZ246">
            <v>35</v>
          </cell>
          <cell r="BA246">
            <v>0</v>
          </cell>
          <cell r="BB246">
            <v>2</v>
          </cell>
          <cell r="BC246" t="str">
            <v>MTNAirtel</v>
          </cell>
          <cell r="BD246" t="str">
            <v>T3420</v>
          </cell>
          <cell r="BE246" t="str">
            <v>ZM0223</v>
          </cell>
          <cell r="BF246" t="str">
            <v>yes</v>
          </cell>
        </row>
        <row r="247">
          <cell r="C247" t="str">
            <v>IHS_CBT_230A</v>
          </cell>
          <cell r="D247" t="str">
            <v>MIKOMFWA</v>
          </cell>
          <cell r="E247">
            <v>28.4145</v>
          </cell>
          <cell r="F247">
            <v>-13.1619</v>
          </cell>
          <cell r="G247" t="str">
            <v>Copperbelt </v>
          </cell>
          <cell r="H247">
            <v>1.8</v>
          </cell>
          <cell r="I247" t="str">
            <v>COPPERBELT</v>
          </cell>
          <cell r="J247" t="str">
            <v>Luanshya</v>
          </cell>
          <cell r="K247" t="str">
            <v>No</v>
          </cell>
          <cell r="L247" t="str">
            <v>No</v>
          </cell>
          <cell r="M247" t="str">
            <v>No</v>
          </cell>
          <cell r="N247" t="str">
            <v>Suburban</v>
          </cell>
          <cell r="O247" t="str">
            <v>Silver</v>
          </cell>
          <cell r="P247" t="str">
            <v>Silver</v>
          </cell>
          <cell r="Q247" t="str">
            <v>BTS</v>
          </cell>
          <cell r="R247" t="str">
            <v>BTS</v>
          </cell>
          <cell r="S247" t="str">
            <v>On Air</v>
          </cell>
          <cell r="T247" t="str">
            <v>Grid-Gen</v>
          </cell>
          <cell r="U247" t="str">
            <v>Green Field</v>
          </cell>
          <cell r="V247">
            <v>54</v>
          </cell>
          <cell r="W247" t="str">
            <v>Indoor </v>
          </cell>
          <cell r="X247" t="str">
            <v>Neddy Chiwasa</v>
          </cell>
          <cell r="Y247" t="str">
            <v>SBC</v>
          </cell>
          <cell r="Z247" t="str">
            <v>SBC</v>
          </cell>
          <cell r="AA247" t="str">
            <v>Airtel </v>
          </cell>
          <cell r="AB247" t="str">
            <v>Mwenya Banda</v>
          </cell>
          <cell r="AC247" t="str">
            <v>GNM</v>
          </cell>
          <cell r="AD247" t="str">
            <v>GNM</v>
          </cell>
          <cell r="AE247" t="str">
            <v>Earth Technology</v>
          </cell>
          <cell r="AF247" t="str">
            <v>Earth technology</v>
          </cell>
          <cell r="AG247">
            <v>15</v>
          </cell>
          <cell r="AH247" t="str">
            <v>perkins</v>
          </cell>
          <cell r="AI247">
            <v>0</v>
          </cell>
          <cell r="AJ247" t="str">
            <v>Leroy Sommer</v>
          </cell>
          <cell r="AK247">
            <v>0</v>
          </cell>
          <cell r="AL247">
            <v>600</v>
          </cell>
          <cell r="AM247" t="str">
            <v>Power cube</v>
          </cell>
          <cell r="AN247" t="str">
            <v>ICC330-H1-C1</v>
          </cell>
          <cell r="AO247">
            <v>400</v>
          </cell>
          <cell r="AP247" t="str">
            <v>Agisson</v>
          </cell>
          <cell r="AQ247">
            <v>600</v>
          </cell>
          <cell r="AR247">
            <v>2</v>
          </cell>
          <cell r="AS247">
            <v>600</v>
          </cell>
          <cell r="AT247">
            <v>24</v>
          </cell>
          <cell r="AU247" t="str">
            <v>LG</v>
          </cell>
          <cell r="AV247" t="str">
            <v>LG</v>
          </cell>
          <cell r="AW247">
            <v>18000</v>
          </cell>
          <cell r="AX247">
            <v>18000</v>
          </cell>
          <cell r="AY247">
            <v>2</v>
          </cell>
          <cell r="AZ247">
            <v>68.055</v>
          </cell>
          <cell r="BA247">
            <v>0</v>
          </cell>
          <cell r="BB247">
            <v>1</v>
          </cell>
          <cell r="BC247" t="str">
            <v>Airtel</v>
          </cell>
          <cell r="BD247">
            <v>0</v>
          </cell>
          <cell r="BE247" t="str">
            <v>ZM0239</v>
          </cell>
          <cell r="BF247">
            <v>0</v>
          </cell>
        </row>
        <row r="248">
          <cell r="C248" t="str">
            <v>IHS_CBT_230M</v>
          </cell>
          <cell r="D248" t="str">
            <v>JUMBE ROAD</v>
          </cell>
          <cell r="E248">
            <v>27.863668</v>
          </cell>
          <cell r="F248">
            <v>-12.522865</v>
          </cell>
          <cell r="G248" t="str">
            <v>Copperbelt </v>
          </cell>
          <cell r="H248">
            <v>2</v>
          </cell>
          <cell r="I248" t="str">
            <v>COPPERBELT</v>
          </cell>
          <cell r="J248" t="str">
            <v>CHINGOLA</v>
          </cell>
          <cell r="K248" t="str">
            <v>No</v>
          </cell>
          <cell r="L248" t="str">
            <v>No</v>
          </cell>
          <cell r="M248" t="str">
            <v>No</v>
          </cell>
          <cell r="N248" t="str">
            <v>Urban</v>
          </cell>
          <cell r="O248" t="str">
            <v>2G 3G 4G</v>
          </cell>
          <cell r="P248" t="str">
            <v>P3</v>
          </cell>
          <cell r="Q248" t="str">
            <v>BTS</v>
          </cell>
          <cell r="R248" t="str">
            <v>BTS</v>
          </cell>
          <cell r="S248" t="str">
            <v>On Air</v>
          </cell>
          <cell r="T248" t="str">
            <v>Grid-Gen</v>
          </cell>
          <cell r="U248" t="str">
            <v>Green Field</v>
          </cell>
          <cell r="V248">
            <v>30</v>
          </cell>
          <cell r="W248" t="str">
            <v>Outdoor</v>
          </cell>
          <cell r="X248" t="str">
            <v>Panji Njovu</v>
          </cell>
          <cell r="Y248" t="str">
            <v>SBC</v>
          </cell>
          <cell r="Z248" t="str">
            <v>SBC</v>
          </cell>
          <cell r="AA248" t="str">
            <v>MTN</v>
          </cell>
          <cell r="AB248" t="str">
            <v>Mwenya Banda</v>
          </cell>
          <cell r="AC248" t="str">
            <v>CCS</v>
          </cell>
          <cell r="AD248" t="str">
            <v>CCS</v>
          </cell>
          <cell r="AE248" t="str">
            <v>Generator City</v>
          </cell>
          <cell r="AF248" t="str">
            <v>Generator City</v>
          </cell>
          <cell r="AG248">
            <v>16</v>
          </cell>
          <cell r="AH248" t="str">
            <v>Yanmar</v>
          </cell>
          <cell r="AI248" t="str">
            <v>3TNV88</v>
          </cell>
          <cell r="AJ248" t="str">
            <v>ALPHAGEN</v>
          </cell>
          <cell r="AK248">
            <v>0</v>
          </cell>
          <cell r="AL248">
            <v>600</v>
          </cell>
          <cell r="AM248" t="str">
            <v>Delta</v>
          </cell>
          <cell r="AN248" t="str">
            <v>DPS 2400B-48-5</v>
          </cell>
          <cell r="AO248">
            <v>250</v>
          </cell>
          <cell r="AP248" t="str">
            <v>NARADA</v>
          </cell>
          <cell r="AQ248">
            <v>600</v>
          </cell>
          <cell r="AR248">
            <v>2</v>
          </cell>
          <cell r="AS248">
            <v>600</v>
          </cell>
          <cell r="AT248">
            <v>24</v>
          </cell>
          <cell r="AU248" t="str">
            <v>N/A</v>
          </cell>
          <cell r="AV248" t="str">
            <v>N/A</v>
          </cell>
          <cell r="AW248" t="str">
            <v>N/A</v>
          </cell>
          <cell r="AX248" t="str">
            <v>n/a</v>
          </cell>
          <cell r="AY248" t="str">
            <v>N/A</v>
          </cell>
          <cell r="AZ248">
            <v>61</v>
          </cell>
          <cell r="BA248">
            <v>0</v>
          </cell>
          <cell r="BB248">
            <v>1</v>
          </cell>
          <cell r="BC248" t="str">
            <v>MTN</v>
          </cell>
          <cell r="BD248" t="str">
            <v>T3425</v>
          </cell>
          <cell r="BE248">
            <v>0</v>
          </cell>
          <cell r="BF248">
            <v>0</v>
          </cell>
        </row>
        <row r="249">
          <cell r="C249" t="str">
            <v>IHS_CBT_231M</v>
          </cell>
          <cell r="D249" t="str">
            <v>Kalilo</v>
          </cell>
          <cell r="E249">
            <v>27.771808</v>
          </cell>
          <cell r="F249">
            <v>-12.486527</v>
          </cell>
          <cell r="G249" t="str">
            <v>Copperbelt </v>
          </cell>
          <cell r="H249">
            <v>2.5</v>
          </cell>
          <cell r="I249" t="str">
            <v>COPPERBELT</v>
          </cell>
          <cell r="J249" t="str">
            <v>CHINGOLA</v>
          </cell>
          <cell r="K249" t="str">
            <v>No</v>
          </cell>
          <cell r="L249" t="str">
            <v>No</v>
          </cell>
          <cell r="M249" t="str">
            <v>No</v>
          </cell>
          <cell r="N249" t="str">
            <v>Suburban</v>
          </cell>
          <cell r="O249" t="str">
            <v>2G 3G</v>
          </cell>
          <cell r="P249" t="str">
            <v>P4</v>
          </cell>
          <cell r="Q249" t="str">
            <v>BTS</v>
          </cell>
          <cell r="R249" t="str">
            <v>BTS</v>
          </cell>
          <cell r="S249" t="str">
            <v>On Air</v>
          </cell>
          <cell r="T249" t="str">
            <v>Grid-Gen</v>
          </cell>
          <cell r="U249" t="str">
            <v>Green Field</v>
          </cell>
          <cell r="V249">
            <v>55</v>
          </cell>
          <cell r="W249" t="str">
            <v>Outdoor</v>
          </cell>
          <cell r="X249" t="str">
            <v>Panji Njovu</v>
          </cell>
          <cell r="Y249" t="str">
            <v>SBC</v>
          </cell>
          <cell r="Z249" t="str">
            <v>SBC</v>
          </cell>
          <cell r="AA249" t="str">
            <v>MTN</v>
          </cell>
          <cell r="AB249" t="str">
            <v>Mwenya Banda</v>
          </cell>
          <cell r="AC249" t="str">
            <v>CCS</v>
          </cell>
          <cell r="AD249" t="str">
            <v>CCS</v>
          </cell>
          <cell r="AE249" t="str">
            <v>CK Works</v>
          </cell>
          <cell r="AF249" t="str">
            <v>CK Works</v>
          </cell>
          <cell r="AG249">
            <v>20</v>
          </cell>
          <cell r="AH249" t="str">
            <v>perkins</v>
          </cell>
          <cell r="AI249">
            <v>0</v>
          </cell>
          <cell r="AJ249" t="str">
            <v>Leroy Sommer</v>
          </cell>
          <cell r="AK249">
            <v>0</v>
          </cell>
          <cell r="AL249">
            <v>600</v>
          </cell>
          <cell r="AM249" t="str">
            <v>Delta</v>
          </cell>
          <cell r="AN249" t="str">
            <v>DPS 2400B-48-5</v>
          </cell>
          <cell r="AO249">
            <v>250</v>
          </cell>
          <cell r="AP249" t="str">
            <v>coslight</v>
          </cell>
          <cell r="AQ249">
            <v>600</v>
          </cell>
          <cell r="AR249">
            <v>2</v>
          </cell>
          <cell r="AS249">
            <v>600</v>
          </cell>
          <cell r="AT249">
            <v>24</v>
          </cell>
          <cell r="AU249" t="str">
            <v>N/A</v>
          </cell>
          <cell r="AV249" t="str">
            <v>N/A</v>
          </cell>
          <cell r="AW249" t="str">
            <v>N/A</v>
          </cell>
          <cell r="AX249" t="str">
            <v>n/a</v>
          </cell>
          <cell r="AY249" t="str">
            <v>N/A</v>
          </cell>
          <cell r="AZ249">
            <v>35.6</v>
          </cell>
          <cell r="BA249">
            <v>0</v>
          </cell>
          <cell r="BB249">
            <v>1</v>
          </cell>
          <cell r="BC249" t="str">
            <v>MTN</v>
          </cell>
          <cell r="BD249" t="str">
            <v>T3475</v>
          </cell>
          <cell r="BE249">
            <v>0</v>
          </cell>
          <cell r="BF249">
            <v>0</v>
          </cell>
        </row>
        <row r="250">
          <cell r="C250" t="str">
            <v>IHS_CBT_232A</v>
          </cell>
          <cell r="D250" t="str">
            <v>LUBUTO</v>
          </cell>
          <cell r="E250">
            <v>28.6248</v>
          </cell>
          <cell r="F250">
            <v>-13.0121</v>
          </cell>
          <cell r="G250" t="str">
            <v>Copperbelt </v>
          </cell>
          <cell r="H250">
            <v>2.5</v>
          </cell>
          <cell r="I250" t="str">
            <v>COPPERBELT</v>
          </cell>
          <cell r="J250" t="str">
            <v>Ndola</v>
          </cell>
          <cell r="K250" t="str">
            <v>Yes</v>
          </cell>
          <cell r="L250" t="str">
            <v>Yes</v>
          </cell>
          <cell r="M250" t="str">
            <v>No</v>
          </cell>
          <cell r="N250" t="str">
            <v>Suburban</v>
          </cell>
          <cell r="O250" t="str">
            <v>Gold</v>
          </cell>
          <cell r="P250" t="str">
            <v>Gold</v>
          </cell>
          <cell r="Q250" t="str">
            <v>HUB</v>
          </cell>
          <cell r="R250" t="str">
            <v>BTS</v>
          </cell>
          <cell r="S250" t="str">
            <v>On Air</v>
          </cell>
          <cell r="T250" t="str">
            <v>Grid-Gen</v>
          </cell>
          <cell r="U250" t="str">
            <v>Green Field</v>
          </cell>
          <cell r="V250">
            <v>50</v>
          </cell>
          <cell r="W250" t="str">
            <v>Indoor </v>
          </cell>
          <cell r="X250" t="str">
            <v>Elvis Mumba</v>
          </cell>
          <cell r="Y250" t="str">
            <v>SBC</v>
          </cell>
          <cell r="Z250" t="str">
            <v>SBC</v>
          </cell>
          <cell r="AA250" t="str">
            <v>Airtel </v>
          </cell>
          <cell r="AB250" t="str">
            <v>Mwenya Banda</v>
          </cell>
          <cell r="AC250" t="str">
            <v>GNM</v>
          </cell>
          <cell r="AD250" t="str">
            <v>GNM</v>
          </cell>
          <cell r="AE250" t="str">
            <v>Gen Logic</v>
          </cell>
          <cell r="AF250" t="str">
            <v>Gen Logic</v>
          </cell>
          <cell r="AG250">
            <v>20</v>
          </cell>
          <cell r="AH250" t="str">
            <v>perkins</v>
          </cell>
          <cell r="AI250" t="str">
            <v>GV51790V</v>
          </cell>
          <cell r="AJ250" t="str">
            <v>Mecc Alte</v>
          </cell>
          <cell r="AK250">
            <v>0</v>
          </cell>
          <cell r="AL250">
            <v>1000</v>
          </cell>
          <cell r="AM250" t="str">
            <v>Power cube</v>
          </cell>
          <cell r="AN250" t="str">
            <v>ICC330-H1-C1</v>
          </cell>
          <cell r="AO250">
            <v>400</v>
          </cell>
          <cell r="AP250" t="str">
            <v>Agisson</v>
          </cell>
          <cell r="AQ250">
            <v>1200</v>
          </cell>
          <cell r="AR250">
            <v>2</v>
          </cell>
          <cell r="AS250">
            <v>600</v>
          </cell>
          <cell r="AT250">
            <v>48</v>
          </cell>
          <cell r="AU250" t="str">
            <v>LG</v>
          </cell>
          <cell r="AV250" t="str">
            <v>LG</v>
          </cell>
          <cell r="AW250">
            <v>18000</v>
          </cell>
          <cell r="AX250">
            <v>18000</v>
          </cell>
          <cell r="AY250">
            <v>2</v>
          </cell>
          <cell r="AZ250">
            <v>136</v>
          </cell>
          <cell r="BA250">
            <v>0</v>
          </cell>
          <cell r="BB250">
            <v>2</v>
          </cell>
          <cell r="BC250" t="str">
            <v>MTNAirtel</v>
          </cell>
          <cell r="BD250" t="str">
            <v>T3273</v>
          </cell>
          <cell r="BE250" t="str">
            <v>ZM0267</v>
          </cell>
          <cell r="BF250" t="str">
            <v>yes</v>
          </cell>
        </row>
        <row r="251">
          <cell r="C251" t="str">
            <v>IHS_CBT_232M</v>
          </cell>
          <cell r="D251" t="str">
            <v>Chikola Valley</v>
          </cell>
          <cell r="E251">
            <v>27.857752</v>
          </cell>
          <cell r="F251">
            <v>-12.56201</v>
          </cell>
          <cell r="G251" t="str">
            <v>Copperbelt </v>
          </cell>
          <cell r="H251">
            <v>2</v>
          </cell>
          <cell r="I251" t="str">
            <v>COPPERBELT</v>
          </cell>
          <cell r="J251" t="str">
            <v>CHINGOLA</v>
          </cell>
          <cell r="K251" t="str">
            <v>No</v>
          </cell>
          <cell r="L251" t="str">
            <v>No</v>
          </cell>
          <cell r="M251" t="str">
            <v>No</v>
          </cell>
          <cell r="N251" t="str">
            <v>Suburban</v>
          </cell>
          <cell r="O251" t="str">
            <v>2G 3G</v>
          </cell>
          <cell r="P251" t="str">
            <v>P4</v>
          </cell>
          <cell r="Q251" t="str">
            <v>BTS</v>
          </cell>
          <cell r="R251" t="str">
            <v>BTS</v>
          </cell>
          <cell r="S251" t="str">
            <v>On Air</v>
          </cell>
          <cell r="T251" t="str">
            <v>Grid-Gen</v>
          </cell>
          <cell r="U251" t="str">
            <v>Green Field</v>
          </cell>
          <cell r="V251">
            <v>55</v>
          </cell>
          <cell r="W251" t="str">
            <v>Outdoor</v>
          </cell>
          <cell r="X251" t="str">
            <v>Panji Njovu</v>
          </cell>
          <cell r="Y251" t="str">
            <v>SBC</v>
          </cell>
          <cell r="Z251" t="str">
            <v>SBC</v>
          </cell>
          <cell r="AA251" t="str">
            <v>MTN</v>
          </cell>
          <cell r="AB251" t="str">
            <v>Mwenya Banda</v>
          </cell>
          <cell r="AC251" t="str">
            <v>CCS</v>
          </cell>
          <cell r="AD251" t="str">
            <v>CCS</v>
          </cell>
          <cell r="AE251" t="str">
            <v>Earth Technology</v>
          </cell>
          <cell r="AF251" t="str">
            <v>Earth technology</v>
          </cell>
          <cell r="AG251">
            <v>16</v>
          </cell>
          <cell r="AH251" t="str">
            <v>perkins</v>
          </cell>
          <cell r="AI251">
            <v>0</v>
          </cell>
          <cell r="AJ251" t="str">
            <v>Leroy Sommer</v>
          </cell>
          <cell r="AK251">
            <v>0</v>
          </cell>
          <cell r="AL251">
            <v>600</v>
          </cell>
          <cell r="AM251" t="str">
            <v>Power cube</v>
          </cell>
          <cell r="AN251" t="str">
            <v>ICC330-HA1-C10</v>
          </cell>
          <cell r="AO251">
            <v>750</v>
          </cell>
          <cell r="AP251" t="str">
            <v>NARADA</v>
          </cell>
          <cell r="AQ251">
            <v>600</v>
          </cell>
          <cell r="AR251">
            <v>2</v>
          </cell>
          <cell r="AS251">
            <v>600</v>
          </cell>
          <cell r="AT251">
            <v>24</v>
          </cell>
          <cell r="AU251" t="str">
            <v>N/A</v>
          </cell>
          <cell r="AV251" t="str">
            <v>N/A</v>
          </cell>
          <cell r="AW251" t="str">
            <v>N/A</v>
          </cell>
          <cell r="AX251" t="str">
            <v>n/a</v>
          </cell>
          <cell r="AY251" t="str">
            <v>N/A</v>
          </cell>
          <cell r="AZ251">
            <v>68</v>
          </cell>
          <cell r="BA251">
            <v>0</v>
          </cell>
          <cell r="BB251">
            <v>2</v>
          </cell>
          <cell r="BC251" t="str">
            <v>MTNAirtel</v>
          </cell>
          <cell r="BD251" t="str">
            <v>T3468</v>
          </cell>
          <cell r="BE251" t="str">
            <v>ZM6960</v>
          </cell>
          <cell r="BF251">
            <v>0</v>
          </cell>
        </row>
        <row r="252">
          <cell r="C252" t="str">
            <v>IHS_CBT_233A</v>
          </cell>
          <cell r="D252" t="str">
            <v>CHIPULUKUSU</v>
          </cell>
          <cell r="E252">
            <v>28.6635</v>
          </cell>
          <cell r="F252">
            <v>-12.9371</v>
          </cell>
          <cell r="G252" t="str">
            <v>Copperbelt </v>
          </cell>
          <cell r="H252">
            <v>1.8</v>
          </cell>
          <cell r="I252" t="str">
            <v>COPPERBELT</v>
          </cell>
          <cell r="J252" t="str">
            <v>Ndola</v>
          </cell>
          <cell r="K252" t="str">
            <v>Yes</v>
          </cell>
          <cell r="L252" t="str">
            <v>No</v>
          </cell>
          <cell r="M252" t="str">
            <v>No</v>
          </cell>
          <cell r="N252" t="str">
            <v>Suburban</v>
          </cell>
          <cell r="O252" t="str">
            <v>Gold</v>
          </cell>
          <cell r="P252" t="str">
            <v>Gold</v>
          </cell>
          <cell r="Q252" t="str">
            <v>HUB</v>
          </cell>
          <cell r="R252" t="str">
            <v>BTS</v>
          </cell>
          <cell r="S252" t="str">
            <v>On Air</v>
          </cell>
          <cell r="T252" t="str">
            <v>Grid-Gen</v>
          </cell>
          <cell r="U252" t="str">
            <v>Green Field</v>
          </cell>
          <cell r="V252">
            <v>50</v>
          </cell>
          <cell r="W252" t="str">
            <v>Indoor </v>
          </cell>
          <cell r="X252" t="str">
            <v>Elvis Mumba</v>
          </cell>
          <cell r="Y252" t="str">
            <v>SBC</v>
          </cell>
          <cell r="Z252" t="str">
            <v>SBC</v>
          </cell>
          <cell r="AA252" t="str">
            <v>Airtel </v>
          </cell>
          <cell r="AB252" t="str">
            <v>Mwenya Banda</v>
          </cell>
          <cell r="AC252" t="str">
            <v>GNM</v>
          </cell>
          <cell r="AD252" t="str">
            <v>GNM</v>
          </cell>
          <cell r="AE252" t="str">
            <v>Earth Technology</v>
          </cell>
          <cell r="AF252" t="str">
            <v>Earth Technology</v>
          </cell>
          <cell r="AG252">
            <v>15</v>
          </cell>
          <cell r="AH252" t="str">
            <v>perkins</v>
          </cell>
          <cell r="AI252">
            <v>0</v>
          </cell>
          <cell r="AJ252" t="str">
            <v>Leroy Sommer</v>
          </cell>
          <cell r="AK252">
            <v>0</v>
          </cell>
          <cell r="AL252">
            <v>400</v>
          </cell>
          <cell r="AM252" t="str">
            <v>Power cube</v>
          </cell>
          <cell r="AN252" t="str">
            <v>ICC330-HA1-C10</v>
          </cell>
          <cell r="AO252">
            <v>750</v>
          </cell>
          <cell r="AP252" t="str">
            <v>Lithium</v>
          </cell>
          <cell r="AQ252">
            <v>400</v>
          </cell>
          <cell r="AR252">
            <v>48</v>
          </cell>
          <cell r="AS252">
            <v>100</v>
          </cell>
          <cell r="AT252">
            <v>4</v>
          </cell>
          <cell r="AU252" t="str">
            <v>LG</v>
          </cell>
          <cell r="AV252" t="str">
            <v>LG</v>
          </cell>
          <cell r="AW252">
            <v>18000</v>
          </cell>
          <cell r="AX252">
            <v>18000</v>
          </cell>
          <cell r="AY252">
            <v>2</v>
          </cell>
          <cell r="AZ252">
            <v>147</v>
          </cell>
          <cell r="BA252">
            <v>0</v>
          </cell>
          <cell r="BB252">
            <v>1</v>
          </cell>
          <cell r="BC252" t="str">
            <v>Airtel</v>
          </cell>
          <cell r="BD252">
            <v>0</v>
          </cell>
          <cell r="BE252" t="str">
            <v>ZM0268</v>
          </cell>
          <cell r="BF252">
            <v>0</v>
          </cell>
        </row>
        <row r="253">
          <cell r="C253" t="str">
            <v>IHS_CBT_233M</v>
          </cell>
          <cell r="D253" t="str">
            <v>Zambeef Mpongwe</v>
          </cell>
          <cell r="E253">
            <v>27.75156111</v>
          </cell>
          <cell r="F253">
            <v>-13.57503056</v>
          </cell>
          <cell r="G253" t="str">
            <v>Copperbelt </v>
          </cell>
          <cell r="H253">
            <v>2</v>
          </cell>
          <cell r="I253" t="str">
            <v>COPPERBELT</v>
          </cell>
          <cell r="J253" t="str">
            <v>MPONGWE</v>
          </cell>
          <cell r="K253" t="str">
            <v>No</v>
          </cell>
          <cell r="L253" t="str">
            <v>No</v>
          </cell>
          <cell r="M253" t="str">
            <v>No</v>
          </cell>
          <cell r="N253" t="str">
            <v>Rural</v>
          </cell>
          <cell r="O253" t="str">
            <v>2G 3G</v>
          </cell>
          <cell r="P253" t="str">
            <v>P4</v>
          </cell>
          <cell r="Q253" t="str">
            <v>BTS</v>
          </cell>
          <cell r="R253" t="str">
            <v>BTS</v>
          </cell>
          <cell r="S253" t="str">
            <v>On Air</v>
          </cell>
          <cell r="T253" t="str">
            <v>Grid-Gen</v>
          </cell>
          <cell r="U253" t="str">
            <v>Green Field</v>
          </cell>
          <cell r="V253">
            <v>55</v>
          </cell>
          <cell r="W253" t="str">
            <v>Outdoor</v>
          </cell>
          <cell r="X253" t="str">
            <v>Neddy Chiwasa</v>
          </cell>
          <cell r="Y253" t="str">
            <v>SBC</v>
          </cell>
          <cell r="Z253" t="str">
            <v>SBC</v>
          </cell>
          <cell r="AA253" t="str">
            <v>MTN</v>
          </cell>
          <cell r="AB253" t="str">
            <v>Mwenya Banda</v>
          </cell>
          <cell r="AC253" t="str">
            <v>GNM</v>
          </cell>
          <cell r="AD253" t="str">
            <v>GNM</v>
          </cell>
          <cell r="AE253" t="str">
            <v>Falcon </v>
          </cell>
          <cell r="AF253" t="str">
            <v>Falcon </v>
          </cell>
          <cell r="AG253">
            <v>16</v>
          </cell>
          <cell r="AH253" t="str">
            <v>perkins</v>
          </cell>
          <cell r="AI253">
            <v>0</v>
          </cell>
          <cell r="AJ253" t="str">
            <v>Leroy Sommer</v>
          </cell>
          <cell r="AK253">
            <v>0</v>
          </cell>
          <cell r="AL253">
            <v>400</v>
          </cell>
          <cell r="AM253" t="str">
            <v>Delta</v>
          </cell>
          <cell r="AN253" t="str">
            <v>DPS 2400B-48-5</v>
          </cell>
          <cell r="AO253">
            <v>250</v>
          </cell>
          <cell r="AP253" t="str">
            <v>C&amp;D True </v>
          </cell>
          <cell r="AQ253">
            <v>1056</v>
          </cell>
          <cell r="AR253">
            <v>12</v>
          </cell>
          <cell r="AS253">
            <v>176</v>
          </cell>
          <cell r="AT253">
            <v>24</v>
          </cell>
          <cell r="AU253" t="str">
            <v>N/A</v>
          </cell>
          <cell r="AV253" t="str">
            <v>N/A</v>
          </cell>
          <cell r="AW253" t="str">
            <v>N/A</v>
          </cell>
          <cell r="AX253" t="str">
            <v>n/a</v>
          </cell>
          <cell r="AY253" t="str">
            <v>N/A</v>
          </cell>
          <cell r="AZ253">
            <v>38</v>
          </cell>
          <cell r="BA253">
            <v>0</v>
          </cell>
          <cell r="BB253">
            <v>1</v>
          </cell>
          <cell r="BC253" t="str">
            <v>MTN</v>
          </cell>
          <cell r="BD253" t="str">
            <v>T3457</v>
          </cell>
          <cell r="BE253">
            <v>0</v>
          </cell>
          <cell r="BF253">
            <v>0</v>
          </cell>
        </row>
        <row r="254">
          <cell r="C254" t="str">
            <v>IHS_CBT_234A</v>
          </cell>
          <cell r="D254" t="str">
            <v>CHIWALA</v>
          </cell>
          <cell r="E254">
            <v>28.7404</v>
          </cell>
          <cell r="F254">
            <v>-12.9997</v>
          </cell>
          <cell r="G254" t="str">
            <v>Copperbelt </v>
          </cell>
          <cell r="H254">
            <v>4.5</v>
          </cell>
          <cell r="I254" t="str">
            <v>COPPERBELT</v>
          </cell>
          <cell r="J254" t="str">
            <v>Masaiti</v>
          </cell>
          <cell r="K254" t="str">
            <v>No</v>
          </cell>
          <cell r="L254" t="str">
            <v>No</v>
          </cell>
          <cell r="M254" t="str">
            <v>No</v>
          </cell>
          <cell r="N254" t="str">
            <v>Rural</v>
          </cell>
          <cell r="O254" t="str">
            <v>Silver</v>
          </cell>
          <cell r="P254" t="str">
            <v>Silver</v>
          </cell>
          <cell r="Q254" t="str">
            <v>HUB</v>
          </cell>
          <cell r="R254" t="str">
            <v>HUB</v>
          </cell>
          <cell r="S254" t="str">
            <v>On Air</v>
          </cell>
          <cell r="T254" t="str">
            <v>Grid-Gen</v>
          </cell>
          <cell r="U254" t="str">
            <v>Green Field</v>
          </cell>
          <cell r="V254">
            <v>48</v>
          </cell>
          <cell r="W254" t="str">
            <v>Indoor </v>
          </cell>
          <cell r="X254" t="str">
            <v>Elvis Mumba</v>
          </cell>
          <cell r="Y254" t="str">
            <v>SBC</v>
          </cell>
          <cell r="Z254" t="str">
            <v>SBC</v>
          </cell>
          <cell r="AA254" t="str">
            <v>Airtel </v>
          </cell>
          <cell r="AB254" t="str">
            <v>Mwenya Banda</v>
          </cell>
          <cell r="AC254" t="str">
            <v>GNM</v>
          </cell>
          <cell r="AD254" t="str">
            <v>GNM</v>
          </cell>
          <cell r="AE254" t="str">
            <v>Gen Logic</v>
          </cell>
          <cell r="AF254" t="str">
            <v>Gen Logic</v>
          </cell>
          <cell r="AG254">
            <v>20</v>
          </cell>
          <cell r="AH254" t="str">
            <v>perkins</v>
          </cell>
          <cell r="AI254">
            <v>0</v>
          </cell>
          <cell r="AJ254" t="str">
            <v>Mecc Alte</v>
          </cell>
          <cell r="AK254">
            <v>0</v>
          </cell>
          <cell r="AL254">
            <v>1000</v>
          </cell>
          <cell r="AM254" t="str">
            <v>Power cube</v>
          </cell>
          <cell r="AN254" t="str">
            <v>ICC330-H1-C1</v>
          </cell>
          <cell r="AO254">
            <v>400</v>
          </cell>
          <cell r="AP254" t="str">
            <v>Agisson</v>
          </cell>
          <cell r="AQ254">
            <v>1200</v>
          </cell>
          <cell r="AR254">
            <v>2</v>
          </cell>
          <cell r="AS254">
            <v>600</v>
          </cell>
          <cell r="AT254">
            <v>48</v>
          </cell>
          <cell r="AU254" t="str">
            <v>LG</v>
          </cell>
          <cell r="AV254" t="str">
            <v>LG</v>
          </cell>
          <cell r="AW254">
            <v>18000</v>
          </cell>
          <cell r="AX254">
            <v>18000</v>
          </cell>
          <cell r="AY254">
            <v>2</v>
          </cell>
          <cell r="AZ254">
            <v>26.5</v>
          </cell>
          <cell r="BA254">
            <v>0</v>
          </cell>
          <cell r="BB254">
            <v>1</v>
          </cell>
          <cell r="BC254" t="str">
            <v>Airtel</v>
          </cell>
          <cell r="BD254">
            <v>0</v>
          </cell>
          <cell r="BE254" t="str">
            <v>ZM0269</v>
          </cell>
          <cell r="BF254">
            <v>0</v>
          </cell>
        </row>
        <row r="255">
          <cell r="C255" t="str">
            <v>IHS_CBT_234M</v>
          </cell>
          <cell r="D255" t="str">
            <v>Zumran</v>
          </cell>
          <cell r="E255">
            <v>27.879076</v>
          </cell>
          <cell r="F255">
            <v>-12.6653</v>
          </cell>
          <cell r="G255" t="str">
            <v>Copperbelt </v>
          </cell>
          <cell r="H255">
            <v>2.5</v>
          </cell>
          <cell r="I255" t="str">
            <v>COPPERBELT</v>
          </cell>
          <cell r="J255" t="str">
            <v>CHINGOLA</v>
          </cell>
          <cell r="K255" t="str">
            <v>No</v>
          </cell>
          <cell r="L255" t="str">
            <v>No</v>
          </cell>
          <cell r="M255" t="str">
            <v>No</v>
          </cell>
          <cell r="N255" t="str">
            <v>Suburban</v>
          </cell>
          <cell r="O255" t="str">
            <v>2G 3G</v>
          </cell>
          <cell r="P255" t="str">
            <v>P4</v>
          </cell>
          <cell r="Q255" t="str">
            <v>BTS</v>
          </cell>
          <cell r="R255" t="str">
            <v>BTS</v>
          </cell>
          <cell r="S255" t="str">
            <v>On Air</v>
          </cell>
          <cell r="T255" t="str">
            <v>Solar-Gen</v>
          </cell>
          <cell r="U255" t="str">
            <v>Green Field</v>
          </cell>
          <cell r="V255">
            <v>36</v>
          </cell>
          <cell r="W255" t="str">
            <v>Outdoor</v>
          </cell>
          <cell r="X255" t="str">
            <v>Panji Njovu</v>
          </cell>
          <cell r="Y255" t="str">
            <v>SBC</v>
          </cell>
          <cell r="Z255" t="str">
            <v>SBC</v>
          </cell>
          <cell r="AA255" t="str">
            <v>MTN</v>
          </cell>
          <cell r="AB255" t="str">
            <v>Mwenya Banda</v>
          </cell>
          <cell r="AC255" t="str">
            <v>CCS</v>
          </cell>
          <cell r="AD255" t="str">
            <v>CCS</v>
          </cell>
          <cell r="AE255" t="str">
            <v>IMG</v>
          </cell>
          <cell r="AF255" t="str">
            <v>IMG</v>
          </cell>
          <cell r="AG255">
            <v>20</v>
          </cell>
          <cell r="AH255" t="str">
            <v>perkins</v>
          </cell>
          <cell r="AI255">
            <v>0</v>
          </cell>
          <cell r="AJ255" t="str">
            <v>Leroy Sommer</v>
          </cell>
          <cell r="AK255">
            <v>0</v>
          </cell>
          <cell r="AL255">
            <v>600</v>
          </cell>
          <cell r="AM255" t="str">
            <v>Power cube</v>
          </cell>
          <cell r="AN255" t="str">
            <v>EPW30-48A</v>
          </cell>
          <cell r="AO255">
            <v>120</v>
          </cell>
          <cell r="AP255" t="str">
            <v>BSB</v>
          </cell>
          <cell r="AQ255">
            <v>1500</v>
          </cell>
          <cell r="AR255">
            <v>2</v>
          </cell>
          <cell r="AS255">
            <v>1500</v>
          </cell>
          <cell r="AT255">
            <v>24</v>
          </cell>
          <cell r="AU255" t="str">
            <v>N/A</v>
          </cell>
          <cell r="AV255" t="str">
            <v>N/A</v>
          </cell>
          <cell r="AW255" t="str">
            <v>N/A</v>
          </cell>
          <cell r="AX255" t="str">
            <v>N/A</v>
          </cell>
          <cell r="AY255" t="str">
            <v>N/A</v>
          </cell>
          <cell r="AZ255">
            <v>30</v>
          </cell>
          <cell r="BA255">
            <v>0</v>
          </cell>
          <cell r="BB255">
            <v>1</v>
          </cell>
          <cell r="BC255" t="str">
            <v>MTN</v>
          </cell>
          <cell r="BD255" t="str">
            <v>T3535</v>
          </cell>
          <cell r="BE255">
            <v>0</v>
          </cell>
          <cell r="BF255">
            <v>0</v>
          </cell>
        </row>
        <row r="256">
          <cell r="C256" t="str">
            <v>IHS_CBT_235A</v>
          </cell>
          <cell r="D256" t="str">
            <v>KAFULAFUTA</v>
          </cell>
          <cell r="E256">
            <v>28.6716</v>
          </cell>
          <cell r="F256">
            <v>-13.2496</v>
          </cell>
          <cell r="G256" t="str">
            <v>Copperbelt </v>
          </cell>
          <cell r="H256">
            <v>2.5</v>
          </cell>
          <cell r="I256" t="str">
            <v>COPPERBELT</v>
          </cell>
          <cell r="J256" t="str">
            <v>Masaiti</v>
          </cell>
          <cell r="K256" t="str">
            <v>No</v>
          </cell>
          <cell r="L256" t="str">
            <v>No</v>
          </cell>
          <cell r="M256" t="str">
            <v>No</v>
          </cell>
          <cell r="N256" t="str">
            <v>Rural</v>
          </cell>
          <cell r="O256" t="str">
            <v>Silver</v>
          </cell>
          <cell r="P256" t="str">
            <v>Silver</v>
          </cell>
          <cell r="Q256" t="str">
            <v>HUB</v>
          </cell>
          <cell r="R256" t="str">
            <v>BTS</v>
          </cell>
          <cell r="S256" t="str">
            <v>On Air</v>
          </cell>
          <cell r="T256" t="str">
            <v>Grid-Gen</v>
          </cell>
          <cell r="U256" t="str">
            <v>Green Field</v>
          </cell>
          <cell r="V256">
            <v>50</v>
          </cell>
          <cell r="W256" t="str">
            <v>Indoor </v>
          </cell>
          <cell r="X256" t="str">
            <v>Elvis Mumba</v>
          </cell>
          <cell r="Y256" t="str">
            <v>SBC</v>
          </cell>
          <cell r="Z256" t="str">
            <v>SBC</v>
          </cell>
          <cell r="AA256" t="str">
            <v>Airtel </v>
          </cell>
          <cell r="AB256" t="str">
            <v>Mwenya Banda</v>
          </cell>
          <cell r="AC256" t="str">
            <v>GNM</v>
          </cell>
          <cell r="AD256" t="str">
            <v>GNM</v>
          </cell>
          <cell r="AE256" t="str">
            <v>Lamasat</v>
          </cell>
          <cell r="AF256" t="str">
            <v>Lamasat</v>
          </cell>
          <cell r="AG256">
            <v>20</v>
          </cell>
          <cell r="AH256" t="str">
            <v>perkins</v>
          </cell>
          <cell r="AI256">
            <v>0</v>
          </cell>
          <cell r="AJ256" t="str">
            <v>Leroy Sommer</v>
          </cell>
          <cell r="AK256">
            <v>0</v>
          </cell>
          <cell r="AL256">
            <v>600</v>
          </cell>
          <cell r="AM256" t="str">
            <v>Power cube</v>
          </cell>
          <cell r="AN256" t="str">
            <v>ICC330-H1-C1</v>
          </cell>
          <cell r="AO256">
            <v>400</v>
          </cell>
          <cell r="AP256" t="str">
            <v>Agisson</v>
          </cell>
          <cell r="AQ256">
            <v>600</v>
          </cell>
          <cell r="AR256">
            <v>2</v>
          </cell>
          <cell r="AS256">
            <v>600</v>
          </cell>
          <cell r="AT256">
            <v>24</v>
          </cell>
          <cell r="AU256" t="str">
            <v>LG</v>
          </cell>
          <cell r="AV256" t="str">
            <v>LG</v>
          </cell>
          <cell r="AW256">
            <v>18000</v>
          </cell>
          <cell r="AX256">
            <v>18000</v>
          </cell>
          <cell r="AY256">
            <v>2</v>
          </cell>
          <cell r="AZ256">
            <v>42</v>
          </cell>
          <cell r="BA256">
            <v>0</v>
          </cell>
          <cell r="BB256">
            <v>1</v>
          </cell>
          <cell r="BC256" t="str">
            <v>Airtel</v>
          </cell>
          <cell r="BD256">
            <v>0</v>
          </cell>
          <cell r="BE256" t="str">
            <v>ZM0379</v>
          </cell>
          <cell r="BF256" t="str">
            <v>yes</v>
          </cell>
        </row>
        <row r="257">
          <cell r="C257" t="str">
            <v>IHS_CBT_235M</v>
          </cell>
          <cell r="D257" t="str">
            <v>KAWAMA KCC (Chimwemwe rlf</v>
          </cell>
          <cell r="E257">
            <v>28.21897</v>
          </cell>
          <cell r="F257">
            <v>-12.75744</v>
          </cell>
          <cell r="G257" t="str">
            <v>Copperbelt </v>
          </cell>
          <cell r="H257">
            <v>2.5</v>
          </cell>
          <cell r="I257" t="str">
            <v>COPPERBELT</v>
          </cell>
          <cell r="J257" t="str">
            <v>KITWE</v>
          </cell>
          <cell r="K257" t="str">
            <v>No</v>
          </cell>
          <cell r="L257" t="str">
            <v>No</v>
          </cell>
          <cell r="M257" t="str">
            <v>No</v>
          </cell>
          <cell r="N257" t="str">
            <v>Urban</v>
          </cell>
          <cell r="O257" t="e">
            <v>#N/A</v>
          </cell>
          <cell r="P257" t="str">
            <v>P4</v>
          </cell>
          <cell r="Q257" t="str">
            <v>BTS</v>
          </cell>
          <cell r="R257" t="str">
            <v>BTS</v>
          </cell>
          <cell r="S257" t="str">
            <v>On Air</v>
          </cell>
          <cell r="T257" t="str">
            <v>Grid-Gen</v>
          </cell>
          <cell r="U257" t="str">
            <v>Green Field</v>
          </cell>
          <cell r="V257">
            <v>36</v>
          </cell>
          <cell r="W257" t="str">
            <v>Outdoor</v>
          </cell>
          <cell r="X257" t="str">
            <v>Chrispin Lindundu</v>
          </cell>
          <cell r="Y257" t="str">
            <v>SBC</v>
          </cell>
          <cell r="Z257" t="str">
            <v>SBC</v>
          </cell>
          <cell r="AA257" t="str">
            <v>MTN</v>
          </cell>
          <cell r="AB257" t="str">
            <v>Mwenya Banda</v>
          </cell>
          <cell r="AC257" t="str">
            <v>GNM</v>
          </cell>
          <cell r="AD257" t="str">
            <v>GNM</v>
          </cell>
          <cell r="AE257" t="str">
            <v>CK Works</v>
          </cell>
          <cell r="AF257" t="str">
            <v>CK Works</v>
          </cell>
          <cell r="AG257">
            <v>20</v>
          </cell>
          <cell r="AH257" t="str">
            <v>perkins</v>
          </cell>
          <cell r="AI257">
            <v>0</v>
          </cell>
          <cell r="AJ257" t="str">
            <v>Leroy Sommer</v>
          </cell>
          <cell r="AK257">
            <v>0</v>
          </cell>
          <cell r="AL257">
            <v>600</v>
          </cell>
          <cell r="AM257" t="str">
            <v>Power cube</v>
          </cell>
          <cell r="AN257" t="str">
            <v>ICC330-HA1-C10</v>
          </cell>
          <cell r="AO257">
            <v>750</v>
          </cell>
          <cell r="AP257" t="str">
            <v>Lithium</v>
          </cell>
          <cell r="AQ257">
            <v>600</v>
          </cell>
          <cell r="AR257">
            <v>48</v>
          </cell>
          <cell r="AS257">
            <v>100</v>
          </cell>
          <cell r="AT257">
            <v>6</v>
          </cell>
          <cell r="AU257" t="str">
            <v>N/A</v>
          </cell>
          <cell r="AV257" t="str">
            <v>N/A</v>
          </cell>
          <cell r="AW257" t="str">
            <v>N/A</v>
          </cell>
          <cell r="AX257" t="str">
            <v>n/a</v>
          </cell>
          <cell r="AY257" t="str">
            <v>N/A</v>
          </cell>
          <cell r="AZ257">
            <v>104.9</v>
          </cell>
          <cell r="BA257">
            <v>0</v>
          </cell>
          <cell r="BB257">
            <v>2</v>
          </cell>
          <cell r="BC257" t="str">
            <v>MTNAirtel</v>
          </cell>
          <cell r="BD257" t="str">
            <v>T3358</v>
          </cell>
          <cell r="BE257" t="str">
            <v>ZM0469</v>
          </cell>
          <cell r="BF257">
            <v>0</v>
          </cell>
        </row>
        <row r="258">
          <cell r="C258" t="str">
            <v>IHS_CBT_236A</v>
          </cell>
          <cell r="D258" t="str">
            <v>KALALANGABO</v>
          </cell>
          <cell r="E258">
            <v>28.6766</v>
          </cell>
          <cell r="F258">
            <v>-13.4087</v>
          </cell>
          <cell r="G258" t="str">
            <v>Copperbelt </v>
          </cell>
          <cell r="H258">
            <v>4.5</v>
          </cell>
          <cell r="I258" t="str">
            <v>COPPERBELT</v>
          </cell>
          <cell r="J258" t="str">
            <v>Masaiti</v>
          </cell>
          <cell r="K258" t="str">
            <v>No</v>
          </cell>
          <cell r="L258" t="str">
            <v>No</v>
          </cell>
          <cell r="M258" t="str">
            <v>No</v>
          </cell>
          <cell r="N258" t="str">
            <v>Rural</v>
          </cell>
          <cell r="O258" t="str">
            <v>Silver</v>
          </cell>
          <cell r="P258" t="str">
            <v>Silver</v>
          </cell>
          <cell r="Q258" t="str">
            <v>BB</v>
          </cell>
          <cell r="R258" t="str">
            <v>BB</v>
          </cell>
          <cell r="S258" t="str">
            <v>On Air</v>
          </cell>
          <cell r="T258" t="str">
            <v>Grid-Gen</v>
          </cell>
          <cell r="U258" t="str">
            <v>Green Field</v>
          </cell>
          <cell r="V258">
            <v>80</v>
          </cell>
          <cell r="W258" t="str">
            <v>Indoor </v>
          </cell>
          <cell r="X258" t="str">
            <v>Elvis Mumba</v>
          </cell>
          <cell r="Y258" t="str">
            <v>SBC</v>
          </cell>
          <cell r="Z258" t="str">
            <v>SBC</v>
          </cell>
          <cell r="AA258" t="str">
            <v>Airtel </v>
          </cell>
          <cell r="AB258" t="str">
            <v>Mwenya Banda</v>
          </cell>
          <cell r="AC258" t="str">
            <v>GNM</v>
          </cell>
          <cell r="AD258" t="str">
            <v>GNM</v>
          </cell>
          <cell r="AE258" t="str">
            <v>ASCOT</v>
          </cell>
          <cell r="AF258" t="str">
            <v>ASCOT</v>
          </cell>
          <cell r="AG258">
            <v>30</v>
          </cell>
          <cell r="AH258" t="str">
            <v>Deutz</v>
          </cell>
          <cell r="AI258">
            <v>0</v>
          </cell>
          <cell r="AJ258" t="str">
            <v>Mecc Alte</v>
          </cell>
          <cell r="AK258">
            <v>0</v>
          </cell>
          <cell r="AL258">
            <v>2000</v>
          </cell>
          <cell r="AM258" t="str">
            <v>Power cube</v>
          </cell>
          <cell r="AN258" t="str">
            <v>ICC330-H1-C1</v>
          </cell>
          <cell r="AO258">
            <v>400</v>
          </cell>
          <cell r="AP258" t="str">
            <v>Lithium</v>
          </cell>
          <cell r="AQ258">
            <v>300</v>
          </cell>
          <cell r="AR258">
            <v>48</v>
          </cell>
          <cell r="AS258">
            <v>100</v>
          </cell>
          <cell r="AT258">
            <v>3</v>
          </cell>
          <cell r="AU258" t="str">
            <v>LG</v>
          </cell>
          <cell r="AV258" t="str">
            <v>LG</v>
          </cell>
          <cell r="AW258">
            <v>18000</v>
          </cell>
          <cell r="AX258">
            <v>18000</v>
          </cell>
          <cell r="AY258">
            <v>2</v>
          </cell>
          <cell r="AZ258">
            <v>70.469</v>
          </cell>
          <cell r="BA258">
            <v>0</v>
          </cell>
          <cell r="BB258">
            <v>1</v>
          </cell>
          <cell r="BC258" t="str">
            <v>Airtel</v>
          </cell>
          <cell r="BD258">
            <v>0</v>
          </cell>
          <cell r="BE258" t="str">
            <v>ZM0650</v>
          </cell>
          <cell r="BF258">
            <v>0</v>
          </cell>
        </row>
        <row r="259">
          <cell r="C259" t="str">
            <v>IHS_CBT_236M</v>
          </cell>
          <cell r="D259" t="str">
            <v>Ndola ZSIC Rooftop</v>
          </cell>
          <cell r="E259">
            <v>28.6475</v>
          </cell>
          <cell r="F259">
            <v>-12.9727</v>
          </cell>
          <cell r="G259" t="str">
            <v>Copperbelt </v>
          </cell>
          <cell r="H259">
            <v>1.8</v>
          </cell>
          <cell r="I259" t="str">
            <v>COPPERBELT</v>
          </cell>
          <cell r="J259">
            <v>1</v>
          </cell>
          <cell r="K259" t="str">
            <v>No</v>
          </cell>
          <cell r="L259" t="str">
            <v>No</v>
          </cell>
          <cell r="M259" t="str">
            <v>No</v>
          </cell>
          <cell r="N259" t="str">
            <v>Urban</v>
          </cell>
        </row>
        <row r="259">
          <cell r="P259" t="str">
            <v>P4</v>
          </cell>
          <cell r="Q259" t="str">
            <v>BTS</v>
          </cell>
          <cell r="R259" t="str">
            <v>BTS</v>
          </cell>
          <cell r="S259" t="str">
            <v>On Air</v>
          </cell>
          <cell r="T259" t="str">
            <v>Grid-Gen</v>
          </cell>
          <cell r="U259" t="str">
            <v>Roof Top</v>
          </cell>
          <cell r="V259" t="str">
            <v>RT</v>
          </cell>
          <cell r="W259" t="str">
            <v>Outdoor</v>
          </cell>
          <cell r="X259" t="str">
            <v>Elvis Mumba</v>
          </cell>
          <cell r="Y259" t="str">
            <v>SBC</v>
          </cell>
          <cell r="Z259" t="str">
            <v>SBC</v>
          </cell>
          <cell r="AA259" t="str">
            <v>MTN</v>
          </cell>
          <cell r="AB259" t="str">
            <v>Mwenya Banda</v>
          </cell>
          <cell r="AC259" t="str">
            <v>GNM</v>
          </cell>
          <cell r="AD259" t="str">
            <v>GNM</v>
          </cell>
          <cell r="AE259" t="str">
            <v>Gen Logic</v>
          </cell>
          <cell r="AF259" t="str">
            <v>Gen Logic</v>
          </cell>
          <cell r="AG259">
            <v>15</v>
          </cell>
          <cell r="AH259" t="str">
            <v>perkins</v>
          </cell>
          <cell r="AI259">
            <v>0</v>
          </cell>
          <cell r="AJ259" t="str">
            <v>Leroy Sommer</v>
          </cell>
          <cell r="AK259">
            <v>0</v>
          </cell>
          <cell r="AL259">
            <v>1000</v>
          </cell>
          <cell r="AM259" t="str">
            <v>Delta</v>
          </cell>
          <cell r="AN259" t="str">
            <v>DPS 2400B-48-5</v>
          </cell>
          <cell r="AO259">
            <v>250</v>
          </cell>
          <cell r="AP259" t="str">
            <v>NARADA</v>
          </cell>
          <cell r="AQ259">
            <v>600</v>
          </cell>
          <cell r="AR259">
            <v>2</v>
          </cell>
          <cell r="AS259">
            <v>600</v>
          </cell>
          <cell r="AT259">
            <v>24</v>
          </cell>
          <cell r="AU259" t="str">
            <v>N/A</v>
          </cell>
          <cell r="AV259" t="str">
            <v>N/A</v>
          </cell>
          <cell r="AW259" t="str">
            <v>N/A</v>
          </cell>
          <cell r="AX259">
            <v>0</v>
          </cell>
          <cell r="AY259" t="str">
            <v>N/A</v>
          </cell>
          <cell r="AZ259">
            <v>22</v>
          </cell>
          <cell r="BA259">
            <v>0</v>
          </cell>
          <cell r="BB259">
            <v>1</v>
          </cell>
          <cell r="BC259" t="str">
            <v>MTN</v>
          </cell>
          <cell r="BD259" t="str">
            <v>T3552</v>
          </cell>
          <cell r="BE259">
            <v>0</v>
          </cell>
          <cell r="BF259">
            <v>0</v>
          </cell>
        </row>
        <row r="260">
          <cell r="C260" t="str">
            <v>IHS_CBT_237A</v>
          </cell>
          <cell r="D260" t="str">
            <v>NKANA WEST</v>
          </cell>
          <cell r="E260">
            <v>28.2032</v>
          </cell>
          <cell r="F260">
            <v>-12.8312</v>
          </cell>
          <cell r="G260" t="str">
            <v>Copperbelt </v>
          </cell>
          <cell r="H260">
            <v>2.5</v>
          </cell>
          <cell r="I260" t="str">
            <v>COPPERBELT</v>
          </cell>
          <cell r="J260" t="str">
            <v>Kitwe</v>
          </cell>
          <cell r="K260" t="str">
            <v>No</v>
          </cell>
          <cell r="L260" t="str">
            <v>No</v>
          </cell>
          <cell r="M260" t="str">
            <v>Yes</v>
          </cell>
          <cell r="N260" t="str">
            <v>Urban</v>
          </cell>
          <cell r="O260" t="str">
            <v>Gold</v>
          </cell>
          <cell r="P260" t="str">
            <v>Gold</v>
          </cell>
          <cell r="Q260" t="str">
            <v>HUB</v>
          </cell>
          <cell r="R260" t="str">
            <v>HUB</v>
          </cell>
          <cell r="S260" t="str">
            <v>On Air</v>
          </cell>
          <cell r="T260" t="str">
            <v>Grid-Gen</v>
          </cell>
          <cell r="U260" t="str">
            <v>Green Field</v>
          </cell>
          <cell r="V260">
            <v>50</v>
          </cell>
          <cell r="W260" t="str">
            <v>Indoor </v>
          </cell>
          <cell r="X260" t="str">
            <v>Chrispin Lindundu</v>
          </cell>
          <cell r="Y260" t="str">
            <v>SBC</v>
          </cell>
          <cell r="Z260" t="str">
            <v>SBC</v>
          </cell>
          <cell r="AA260" t="str">
            <v>Airtel </v>
          </cell>
          <cell r="AB260" t="str">
            <v>Mwenya Banda</v>
          </cell>
          <cell r="AC260" t="str">
            <v>GNM</v>
          </cell>
          <cell r="AD260" t="str">
            <v>GNM</v>
          </cell>
          <cell r="AE260" t="str">
            <v>Earth Technology</v>
          </cell>
          <cell r="AF260" t="str">
            <v>Earth technology</v>
          </cell>
          <cell r="AG260">
            <v>20</v>
          </cell>
          <cell r="AH260" t="str">
            <v>perkins</v>
          </cell>
          <cell r="AI260">
            <v>0</v>
          </cell>
          <cell r="AJ260" t="str">
            <v>Leroy Sommer</v>
          </cell>
          <cell r="AK260">
            <v>0</v>
          </cell>
          <cell r="AL260">
            <v>600</v>
          </cell>
          <cell r="AM260" t="str">
            <v>Emerson</v>
          </cell>
          <cell r="AN260" t="str">
            <v>701 IG4</v>
          </cell>
          <cell r="AO260">
            <v>300</v>
          </cell>
          <cell r="AP260" t="str">
            <v>NARADA</v>
          </cell>
          <cell r="AQ260">
            <v>600</v>
          </cell>
          <cell r="AR260">
            <v>2</v>
          </cell>
          <cell r="AS260">
            <v>600</v>
          </cell>
          <cell r="AT260">
            <v>24</v>
          </cell>
          <cell r="AU260" t="str">
            <v>LG</v>
          </cell>
          <cell r="AV260" t="str">
            <v>LG</v>
          </cell>
          <cell r="AW260">
            <v>18000</v>
          </cell>
          <cell r="AX260">
            <v>18000</v>
          </cell>
          <cell r="AY260">
            <v>2</v>
          </cell>
          <cell r="AZ260">
            <v>104.315</v>
          </cell>
          <cell r="BA260">
            <v>0</v>
          </cell>
          <cell r="BB260">
            <v>2</v>
          </cell>
          <cell r="BC260" t="str">
            <v>MTNAirtel</v>
          </cell>
          <cell r="BD260" t="str">
            <v>T3317</v>
          </cell>
          <cell r="BE260" t="str">
            <v>ZM0651</v>
          </cell>
          <cell r="BF260">
            <v>0</v>
          </cell>
        </row>
        <row r="261">
          <cell r="C261" t="str">
            <v>IHS_CBT_237M</v>
          </cell>
          <cell r="D261" t="str">
            <v>Ndola- Hospital</v>
          </cell>
          <cell r="E261">
            <v>28.634157</v>
          </cell>
          <cell r="F261">
            <v>-12.970093</v>
          </cell>
          <cell r="G261" t="str">
            <v>Copperbelt </v>
          </cell>
          <cell r="H261" t="str">
            <v>N/A</v>
          </cell>
          <cell r="I261" t="str">
            <v>COPPERBELT</v>
          </cell>
          <cell r="J261" t="str">
            <v>Ndola</v>
          </cell>
          <cell r="K261" t="str">
            <v>No</v>
          </cell>
          <cell r="L261" t="str">
            <v>No</v>
          </cell>
          <cell r="M261" t="str">
            <v>No</v>
          </cell>
          <cell r="N261" t="str">
            <v>Urban</v>
          </cell>
          <cell r="O261" t="str">
            <v>P4</v>
          </cell>
          <cell r="P261" t="str">
            <v>P4</v>
          </cell>
          <cell r="Q261" t="str">
            <v>BTS</v>
          </cell>
          <cell r="R261" t="str">
            <v>BTS</v>
          </cell>
          <cell r="S261" t="str">
            <v>On Air</v>
          </cell>
          <cell r="T261" t="str">
            <v>Grid Only</v>
          </cell>
          <cell r="U261" t="str">
            <v>Roof Top</v>
          </cell>
          <cell r="V261" t="str">
            <v>RT</v>
          </cell>
          <cell r="W261" t="str">
            <v>Outdoor</v>
          </cell>
          <cell r="X261" t="str">
            <v>Elvis Mumba</v>
          </cell>
          <cell r="Y261" t="str">
            <v>SBC</v>
          </cell>
          <cell r="Z261" t="str">
            <v>SBC</v>
          </cell>
          <cell r="AA261" t="str">
            <v>MTN</v>
          </cell>
          <cell r="AB261" t="str">
            <v>Mwenya Banda</v>
          </cell>
          <cell r="AC261" t="str">
            <v>In House</v>
          </cell>
          <cell r="AD261" t="str">
            <v>GNM</v>
          </cell>
          <cell r="AE261" t="str">
            <v>n/a</v>
          </cell>
          <cell r="AF261" t="str">
            <v>n/a</v>
          </cell>
          <cell r="AG261" t="str">
            <v>N/A</v>
          </cell>
          <cell r="AH261" t="str">
            <v>N/A</v>
          </cell>
          <cell r="AI261" t="str">
            <v>N/A</v>
          </cell>
          <cell r="AJ261" t="str">
            <v>N/A</v>
          </cell>
          <cell r="AK261" t="str">
            <v>N/A</v>
          </cell>
          <cell r="AL261" t="str">
            <v>N/A</v>
          </cell>
          <cell r="AM261" t="str">
            <v>Power cube</v>
          </cell>
          <cell r="AN261" t="str">
            <v>ICC330-H1-C1</v>
          </cell>
          <cell r="AO261">
            <v>400</v>
          </cell>
          <cell r="AP261" t="str">
            <v>NARADA</v>
          </cell>
          <cell r="AQ261">
            <v>600</v>
          </cell>
          <cell r="AR261">
            <v>2</v>
          </cell>
          <cell r="AS261">
            <v>600</v>
          </cell>
          <cell r="AT261">
            <v>24</v>
          </cell>
          <cell r="AU261" t="str">
            <v>N/A</v>
          </cell>
          <cell r="AV261" t="str">
            <v>N/A</v>
          </cell>
          <cell r="AW261" t="str">
            <v>N/A</v>
          </cell>
          <cell r="AX261">
            <v>0</v>
          </cell>
          <cell r="AY261" t="str">
            <v>N/A</v>
          </cell>
          <cell r="AZ261">
            <v>104.315</v>
          </cell>
          <cell r="BA261">
            <v>0</v>
          </cell>
          <cell r="BB261">
            <v>1</v>
          </cell>
          <cell r="BC261" t="str">
            <v>MTN</v>
          </cell>
          <cell r="BD261" t="str">
            <v>T3563</v>
          </cell>
          <cell r="BE261">
            <v>0</v>
          </cell>
          <cell r="BF261">
            <v>0</v>
          </cell>
        </row>
        <row r="262">
          <cell r="C262" t="str">
            <v>IHS_CBT_238A</v>
          </cell>
          <cell r="D262" t="str">
            <v>LULAMBA</v>
          </cell>
          <cell r="E262">
            <v>27.8493</v>
          </cell>
          <cell r="F262">
            <v>-12.574</v>
          </cell>
          <cell r="G262" t="str">
            <v>Copperbelt </v>
          </cell>
          <cell r="H262">
            <v>2</v>
          </cell>
          <cell r="I262" t="str">
            <v>COPPERBELT</v>
          </cell>
          <cell r="J262" t="str">
            <v>Chingola</v>
          </cell>
          <cell r="K262" t="str">
            <v>Yes</v>
          </cell>
          <cell r="L262" t="str">
            <v>No</v>
          </cell>
          <cell r="M262" t="str">
            <v>No</v>
          </cell>
          <cell r="N262" t="str">
            <v>Suburban</v>
          </cell>
          <cell r="O262" t="str">
            <v>Silver</v>
          </cell>
          <cell r="P262" t="str">
            <v>Silver</v>
          </cell>
        </row>
        <row r="262">
          <cell r="R262" t="str">
            <v>BTS</v>
          </cell>
          <cell r="S262" t="str">
            <v>On Air</v>
          </cell>
          <cell r="T262" t="str">
            <v>Grid-Gen</v>
          </cell>
          <cell r="U262" t="str">
            <v>Green Field</v>
          </cell>
          <cell r="V262">
            <v>50</v>
          </cell>
          <cell r="W262" t="str">
            <v>Indoor </v>
          </cell>
          <cell r="X262" t="str">
            <v>Panji Njovu</v>
          </cell>
          <cell r="Y262" t="str">
            <v>SBC</v>
          </cell>
          <cell r="Z262" t="str">
            <v>SBC</v>
          </cell>
          <cell r="AA262" t="str">
            <v>Airtel </v>
          </cell>
          <cell r="AB262" t="str">
            <v>Mwenya Banda</v>
          </cell>
          <cell r="AC262" t="str">
            <v>CCS</v>
          </cell>
          <cell r="AD262" t="str">
            <v>CCS</v>
          </cell>
          <cell r="AE262" t="str">
            <v>Gen Logic</v>
          </cell>
          <cell r="AF262" t="str">
            <v>Gen Logic</v>
          </cell>
          <cell r="AG262">
            <v>20</v>
          </cell>
          <cell r="AH262" t="str">
            <v>Lister petter</v>
          </cell>
          <cell r="AI262">
            <v>0</v>
          </cell>
          <cell r="AJ262" t="str">
            <v>Leroy Sommer</v>
          </cell>
          <cell r="AK262">
            <v>0</v>
          </cell>
          <cell r="AL262">
            <v>600</v>
          </cell>
          <cell r="AM262" t="str">
            <v>Power cube</v>
          </cell>
          <cell r="AN262" t="str">
            <v>ICC330-H1-C1</v>
          </cell>
          <cell r="AO262">
            <v>400</v>
          </cell>
          <cell r="AP262" t="str">
            <v>Agisson</v>
          </cell>
          <cell r="AQ262">
            <v>600</v>
          </cell>
          <cell r="AR262">
            <v>2</v>
          </cell>
          <cell r="AS262">
            <v>600</v>
          </cell>
          <cell r="AT262">
            <v>24</v>
          </cell>
          <cell r="AU262" t="str">
            <v>LG</v>
          </cell>
          <cell r="AV262" t="str">
            <v>LG</v>
          </cell>
          <cell r="AW262">
            <v>18000</v>
          </cell>
          <cell r="AX262">
            <v>18000</v>
          </cell>
          <cell r="AY262">
            <v>2</v>
          </cell>
          <cell r="AZ262">
            <v>44.5</v>
          </cell>
          <cell r="BA262">
            <v>0</v>
          </cell>
          <cell r="BB262">
            <v>1</v>
          </cell>
          <cell r="BC262" t="str">
            <v>Airtel</v>
          </cell>
          <cell r="BD262">
            <v>0</v>
          </cell>
          <cell r="BE262" t="str">
            <v>ZM0652</v>
          </cell>
          <cell r="BF262" t="str">
            <v>yes</v>
          </cell>
        </row>
        <row r="263">
          <cell r="C263" t="str">
            <v>IHS_CBT_238M</v>
          </cell>
          <cell r="D263" t="str">
            <v>NAPSA Complex </v>
          </cell>
          <cell r="E263">
            <v>28.1251</v>
          </cell>
          <cell r="F263">
            <v>-12.8314</v>
          </cell>
          <cell r="G263" t="str">
            <v>Copperbelt </v>
          </cell>
          <cell r="H263">
            <v>1.8</v>
          </cell>
          <cell r="I263" t="str">
            <v>COPPERBELT</v>
          </cell>
          <cell r="J263" t="str">
            <v>Kalulushi</v>
          </cell>
          <cell r="K263" t="str">
            <v>No</v>
          </cell>
          <cell r="L263" t="str">
            <v>No</v>
          </cell>
          <cell r="M263" t="str">
            <v>No</v>
          </cell>
          <cell r="N263" t="str">
            <v>Urban</v>
          </cell>
          <cell r="O263" t="str">
            <v>P4</v>
          </cell>
          <cell r="P263" t="str">
            <v>P4</v>
          </cell>
          <cell r="Q263" t="str">
            <v>BTS</v>
          </cell>
          <cell r="R263" t="str">
            <v>BTS</v>
          </cell>
          <cell r="S263" t="str">
            <v>On Air</v>
          </cell>
          <cell r="T263" t="str">
            <v>Grid-Gen</v>
          </cell>
          <cell r="U263" t="str">
            <v>Green Field</v>
          </cell>
          <cell r="V263">
            <v>50</v>
          </cell>
          <cell r="W263" t="str">
            <v>Outdoor</v>
          </cell>
          <cell r="X263" t="str">
            <v>Chrispin Lindundu</v>
          </cell>
          <cell r="Y263" t="str">
            <v>SBC</v>
          </cell>
          <cell r="Z263" t="str">
            <v>SBC</v>
          </cell>
          <cell r="AA263" t="str">
            <v>MTN</v>
          </cell>
          <cell r="AB263" t="str">
            <v>Mwenya Banda</v>
          </cell>
          <cell r="AC263" t="str">
            <v>GNM</v>
          </cell>
          <cell r="AD263" t="str">
            <v>GNM</v>
          </cell>
          <cell r="AE263" t="str">
            <v>MPMC</v>
          </cell>
          <cell r="AF263" t="str">
            <v>MPMC</v>
          </cell>
          <cell r="AG263">
            <v>15</v>
          </cell>
          <cell r="AH263" t="str">
            <v>perkins</v>
          </cell>
          <cell r="AI263">
            <v>0</v>
          </cell>
          <cell r="AJ263" t="str">
            <v>Leroy Sommer</v>
          </cell>
          <cell r="AK263">
            <v>0</v>
          </cell>
          <cell r="AL263">
            <v>600</v>
          </cell>
          <cell r="AM263" t="str">
            <v>Power cube</v>
          </cell>
          <cell r="AN263" t="str">
            <v>ICC330-H1-C1</v>
          </cell>
          <cell r="AO263">
            <v>400</v>
          </cell>
          <cell r="AP263" t="str">
            <v>NARADA</v>
          </cell>
          <cell r="AQ263">
            <v>600</v>
          </cell>
          <cell r="AR263">
            <v>2</v>
          </cell>
          <cell r="AS263">
            <v>600</v>
          </cell>
          <cell r="AT263">
            <v>24</v>
          </cell>
          <cell r="AU263" t="str">
            <v>N/A</v>
          </cell>
          <cell r="AV263" t="str">
            <v>N/A</v>
          </cell>
          <cell r="AW263" t="str">
            <v>N/A</v>
          </cell>
          <cell r="AX263" t="str">
            <v>n/a</v>
          </cell>
          <cell r="AY263" t="str">
            <v>N/A</v>
          </cell>
          <cell r="AZ263">
            <v>28</v>
          </cell>
          <cell r="BA263">
            <v>0</v>
          </cell>
          <cell r="BB263">
            <v>1</v>
          </cell>
          <cell r="BC263" t="str">
            <v>MTN</v>
          </cell>
          <cell r="BD263" t="str">
            <v>T3564</v>
          </cell>
          <cell r="BE263">
            <v>0</v>
          </cell>
          <cell r="BF263">
            <v>0</v>
          </cell>
        </row>
        <row r="264">
          <cell r="C264" t="str">
            <v>IHS_CBT_239A</v>
          </cell>
          <cell r="D264" t="str">
            <v>LUFWANYAMA ROAD</v>
          </cell>
          <cell r="E264">
            <v>27.8039</v>
          </cell>
          <cell r="F264">
            <v>-12.8486</v>
          </cell>
          <cell r="G264" t="str">
            <v>Copperbelt </v>
          </cell>
          <cell r="H264">
            <v>2</v>
          </cell>
          <cell r="I264" t="str">
            <v>COPPERBELT</v>
          </cell>
          <cell r="J264" t="str">
            <v>Kalulushi</v>
          </cell>
          <cell r="K264" t="str">
            <v>No</v>
          </cell>
          <cell r="L264" t="str">
            <v>No</v>
          </cell>
          <cell r="M264" t="str">
            <v>No</v>
          </cell>
          <cell r="N264" t="str">
            <v>Rural</v>
          </cell>
          <cell r="O264" t="str">
            <v>Silver</v>
          </cell>
          <cell r="P264" t="str">
            <v>Silver</v>
          </cell>
          <cell r="Q264" t="str">
            <v>BB</v>
          </cell>
          <cell r="R264" t="str">
            <v>BB</v>
          </cell>
          <cell r="S264" t="str">
            <v>On Air</v>
          </cell>
          <cell r="T264" t="str">
            <v>Grid-Gen</v>
          </cell>
          <cell r="U264" t="str">
            <v>Green Field</v>
          </cell>
          <cell r="V264">
            <v>80</v>
          </cell>
          <cell r="W264" t="str">
            <v>Indoor </v>
          </cell>
          <cell r="X264" t="str">
            <v>Chrispin Lindundu</v>
          </cell>
          <cell r="Y264" t="str">
            <v>SBC</v>
          </cell>
          <cell r="Z264" t="str">
            <v>SBC</v>
          </cell>
          <cell r="AA264" t="str">
            <v>Airtel </v>
          </cell>
          <cell r="AB264" t="str">
            <v>Mwenya Banda</v>
          </cell>
          <cell r="AC264" t="str">
            <v>GNM</v>
          </cell>
          <cell r="AD264" t="str">
            <v>GNM</v>
          </cell>
          <cell r="AE264" t="str">
            <v>Diesel Electric</v>
          </cell>
          <cell r="AF264" t="str">
            <v>Diesel Electric</v>
          </cell>
          <cell r="AG264">
            <v>16</v>
          </cell>
          <cell r="AH264" t="str">
            <v>Lister petter</v>
          </cell>
          <cell r="AI264">
            <v>0</v>
          </cell>
          <cell r="AJ264" t="str">
            <v>Leroy Sommer</v>
          </cell>
          <cell r="AK264">
            <v>0</v>
          </cell>
          <cell r="AL264">
            <v>600</v>
          </cell>
          <cell r="AM264" t="str">
            <v>Power cube</v>
          </cell>
          <cell r="AN264" t="str">
            <v>ICC330-H1-C1</v>
          </cell>
          <cell r="AO264">
            <v>400</v>
          </cell>
          <cell r="AP264" t="str">
            <v>Lithium</v>
          </cell>
          <cell r="AQ264">
            <v>400</v>
          </cell>
          <cell r="AR264">
            <v>48</v>
          </cell>
          <cell r="AS264">
            <v>100</v>
          </cell>
          <cell r="AT264">
            <v>4</v>
          </cell>
          <cell r="AU264" t="str">
            <v>LG</v>
          </cell>
          <cell r="AV264" t="str">
            <v>LG</v>
          </cell>
          <cell r="AW264">
            <v>18000</v>
          </cell>
          <cell r="AX264">
            <v>18000</v>
          </cell>
          <cell r="AY264">
            <v>2</v>
          </cell>
          <cell r="AZ264">
            <v>48.054</v>
          </cell>
          <cell r="BA264">
            <v>0</v>
          </cell>
          <cell r="BB264">
            <v>1</v>
          </cell>
          <cell r="BC264" t="str">
            <v>Airtel</v>
          </cell>
          <cell r="BD264">
            <v>0</v>
          </cell>
          <cell r="BE264" t="str">
            <v>ZM0678</v>
          </cell>
          <cell r="BF264">
            <v>0</v>
          </cell>
        </row>
        <row r="265">
          <cell r="C265" t="str">
            <v>IHS_CBT_239M</v>
          </cell>
          <cell r="D265" t="str">
            <v>Nfca mine</v>
          </cell>
          <cell r="E265">
            <v>28.0474</v>
          </cell>
          <cell r="F265">
            <v>-12.6959</v>
          </cell>
          <cell r="G265" t="str">
            <v>Copperbelt </v>
          </cell>
          <cell r="H265">
            <v>2.5</v>
          </cell>
          <cell r="I265" t="str">
            <v>COPPERBELT</v>
          </cell>
          <cell r="J265" t="str">
            <v>Chambeshi</v>
          </cell>
          <cell r="K265" t="str">
            <v>No</v>
          </cell>
          <cell r="L265" t="str">
            <v>No</v>
          </cell>
          <cell r="M265" t="str">
            <v>No</v>
          </cell>
          <cell r="N265" t="str">
            <v>Rural</v>
          </cell>
          <cell r="O265" t="str">
            <v>P4</v>
          </cell>
          <cell r="P265" t="str">
            <v>P4</v>
          </cell>
          <cell r="Q265" t="str">
            <v>BTS</v>
          </cell>
          <cell r="R265" t="str">
            <v>BTS</v>
          </cell>
          <cell r="S265" t="str">
            <v>On Air</v>
          </cell>
          <cell r="T265" t="str">
            <v>Grid-Gen</v>
          </cell>
          <cell r="U265" t="str">
            <v>Green Field</v>
          </cell>
          <cell r="V265">
            <v>50</v>
          </cell>
          <cell r="W265" t="str">
            <v>Outdoor</v>
          </cell>
          <cell r="X265" t="str">
            <v>Panji Njovu</v>
          </cell>
          <cell r="Y265" t="str">
            <v>SBC</v>
          </cell>
          <cell r="Z265" t="str">
            <v>SBC</v>
          </cell>
          <cell r="AA265" t="str">
            <v>MTN</v>
          </cell>
          <cell r="AB265" t="str">
            <v>Mwenya Banda</v>
          </cell>
          <cell r="AC265" t="str">
            <v>CCS</v>
          </cell>
          <cell r="AD265" t="str">
            <v>CCS</v>
          </cell>
          <cell r="AE265" t="str">
            <v>CK Works</v>
          </cell>
          <cell r="AF265" t="str">
            <v>CK Works</v>
          </cell>
          <cell r="AG265">
            <v>20</v>
          </cell>
          <cell r="AH265" t="str">
            <v>perkins</v>
          </cell>
          <cell r="AI265">
            <v>0</v>
          </cell>
          <cell r="AJ265" t="str">
            <v>Leroy Sommer</v>
          </cell>
          <cell r="AK265">
            <v>0</v>
          </cell>
          <cell r="AL265">
            <v>600</v>
          </cell>
          <cell r="AM265" t="str">
            <v>Power cube</v>
          </cell>
          <cell r="AN265" t="str">
            <v>ICC330-H1-C1</v>
          </cell>
          <cell r="AO265">
            <v>400</v>
          </cell>
          <cell r="AP265" t="str">
            <v>NARADA</v>
          </cell>
          <cell r="AQ265">
            <v>600</v>
          </cell>
          <cell r="AR265">
            <v>2</v>
          </cell>
          <cell r="AS265">
            <v>600</v>
          </cell>
          <cell r="AT265">
            <v>24</v>
          </cell>
          <cell r="AU265" t="str">
            <v>N/A</v>
          </cell>
          <cell r="AV265" t="str">
            <v>N/A</v>
          </cell>
          <cell r="AW265" t="str">
            <v>N/A</v>
          </cell>
          <cell r="AX265">
            <v>0</v>
          </cell>
          <cell r="AY265" t="str">
            <v>N/A</v>
          </cell>
          <cell r="AZ265">
            <v>25.5</v>
          </cell>
          <cell r="BA265">
            <v>0</v>
          </cell>
          <cell r="BB265">
            <v>1</v>
          </cell>
          <cell r="BC265" t="str">
            <v>MTN</v>
          </cell>
          <cell r="BD265" t="str">
            <v>T3565</v>
          </cell>
          <cell r="BE265">
            <v>0</v>
          </cell>
          <cell r="BF265">
            <v>0</v>
          </cell>
        </row>
        <row r="266">
          <cell r="C266" t="str">
            <v>IHS_CBT_240A</v>
          </cell>
          <cell r="D266" t="str">
            <v>KAMUCHANGA</v>
          </cell>
          <cell r="E266">
            <v>28.237</v>
          </cell>
          <cell r="F266">
            <v>-12.5699</v>
          </cell>
          <cell r="G266" t="str">
            <v>Copperbelt </v>
          </cell>
          <cell r="H266">
            <v>2</v>
          </cell>
          <cell r="I266" t="str">
            <v>COPPERBELT</v>
          </cell>
          <cell r="J266" t="str">
            <v>Mufulira</v>
          </cell>
          <cell r="K266" t="str">
            <v>No</v>
          </cell>
          <cell r="L266" t="str">
            <v>No</v>
          </cell>
          <cell r="M266" t="str">
            <v>No</v>
          </cell>
          <cell r="N266" t="str">
            <v>Suburban</v>
          </cell>
          <cell r="O266" t="str">
            <v>Silver</v>
          </cell>
          <cell r="P266" t="str">
            <v>Silver</v>
          </cell>
        </row>
        <row r="266">
          <cell r="R266" t="str">
            <v>BTS</v>
          </cell>
          <cell r="S266" t="str">
            <v>On Air</v>
          </cell>
          <cell r="T266" t="str">
            <v>Grid-Gen</v>
          </cell>
          <cell r="U266" t="str">
            <v>Green Field</v>
          </cell>
          <cell r="V266">
            <v>36</v>
          </cell>
          <cell r="W266" t="str">
            <v>Indoor </v>
          </cell>
          <cell r="X266" t="str">
            <v>Panji Njovu</v>
          </cell>
          <cell r="Y266" t="str">
            <v>SBC</v>
          </cell>
          <cell r="Z266" t="str">
            <v>SBC</v>
          </cell>
          <cell r="AA266" t="str">
            <v>Airtel </v>
          </cell>
          <cell r="AB266" t="str">
            <v>Mwenya Banda</v>
          </cell>
          <cell r="AC266" t="str">
            <v>CCS</v>
          </cell>
          <cell r="AD266" t="str">
            <v>CCS</v>
          </cell>
          <cell r="AE266" t="str">
            <v>LISTER PETTER</v>
          </cell>
          <cell r="AF266" t="str">
            <v>LISTER PETTER</v>
          </cell>
          <cell r="AG266">
            <v>20</v>
          </cell>
          <cell r="AH266" t="str">
            <v>Lister petter</v>
          </cell>
          <cell r="AI266">
            <v>0</v>
          </cell>
          <cell r="AJ266" t="str">
            <v>Leroy Sommer</v>
          </cell>
          <cell r="AK266">
            <v>0</v>
          </cell>
          <cell r="AL266">
            <v>600</v>
          </cell>
          <cell r="AM266" t="str">
            <v>Power cube</v>
          </cell>
          <cell r="AN266" t="str">
            <v>ICC330-H1-C1</v>
          </cell>
          <cell r="AO266">
            <v>400</v>
          </cell>
          <cell r="AP266" t="str">
            <v>Agisson</v>
          </cell>
          <cell r="AQ266">
            <v>600</v>
          </cell>
          <cell r="AR266">
            <v>2</v>
          </cell>
          <cell r="AS266">
            <v>600</v>
          </cell>
          <cell r="AT266">
            <v>24</v>
          </cell>
          <cell r="AU266" t="str">
            <v>LG</v>
          </cell>
          <cell r="AV266" t="str">
            <v>LG</v>
          </cell>
          <cell r="AW266">
            <v>18000</v>
          </cell>
          <cell r="AX266">
            <v>18000</v>
          </cell>
          <cell r="AY266">
            <v>2</v>
          </cell>
          <cell r="AZ266">
            <v>71.465</v>
          </cell>
          <cell r="BA266">
            <v>0</v>
          </cell>
          <cell r="BB266">
            <v>1</v>
          </cell>
          <cell r="BC266" t="str">
            <v>Airtel</v>
          </cell>
          <cell r="BD266">
            <v>0</v>
          </cell>
          <cell r="BE266" t="str">
            <v>ZM0792</v>
          </cell>
          <cell r="BF266" t="str">
            <v>yes</v>
          </cell>
        </row>
        <row r="267">
          <cell r="C267" t="str">
            <v>IHS_CBT_240M</v>
          </cell>
          <cell r="D267" t="str">
            <v>Mopani mindola mine</v>
          </cell>
          <cell r="E267">
            <v>28.2404</v>
          </cell>
          <cell r="F267">
            <v>-12.5211</v>
          </cell>
          <cell r="G267" t="str">
            <v>Copperbelt </v>
          </cell>
          <cell r="H267">
            <v>2</v>
          </cell>
          <cell r="I267" t="str">
            <v>COPPERBELT</v>
          </cell>
          <cell r="J267" t="str">
            <v>KITWE</v>
          </cell>
          <cell r="K267" t="str">
            <v>No</v>
          </cell>
          <cell r="L267" t="str">
            <v>No</v>
          </cell>
          <cell r="M267" t="str">
            <v>No</v>
          </cell>
          <cell r="N267" t="str">
            <v>Suburban</v>
          </cell>
          <cell r="O267" t="str">
            <v>P4</v>
          </cell>
          <cell r="P267" t="str">
            <v>P4</v>
          </cell>
          <cell r="Q267" t="str">
            <v>BTS</v>
          </cell>
          <cell r="R267" t="str">
            <v>BTS</v>
          </cell>
          <cell r="S267" t="str">
            <v>On Air</v>
          </cell>
          <cell r="T267" t="str">
            <v>Solar-Gen</v>
          </cell>
          <cell r="U267" t="str">
            <v>Green Field</v>
          </cell>
          <cell r="V267">
            <v>50</v>
          </cell>
          <cell r="W267" t="str">
            <v>Outdoor</v>
          </cell>
          <cell r="X267" t="str">
            <v>Chrispin Lindundu</v>
          </cell>
          <cell r="Y267" t="str">
            <v>SBC</v>
          </cell>
          <cell r="Z267" t="str">
            <v>SBC</v>
          </cell>
          <cell r="AA267" t="str">
            <v>MTN</v>
          </cell>
          <cell r="AB267" t="str">
            <v>Mwenya Banda</v>
          </cell>
          <cell r="AC267" t="str">
            <v>GNM</v>
          </cell>
          <cell r="AD267" t="str">
            <v>GNM</v>
          </cell>
          <cell r="AE267" t="str">
            <v>CDP</v>
          </cell>
          <cell r="AF267" t="str">
            <v>CDP</v>
          </cell>
          <cell r="AG267">
            <v>16</v>
          </cell>
          <cell r="AH267" t="str">
            <v>perkins</v>
          </cell>
          <cell r="AI267">
            <v>0</v>
          </cell>
          <cell r="AJ267" t="str">
            <v>Leroy Sommer</v>
          </cell>
          <cell r="AK267">
            <v>0</v>
          </cell>
          <cell r="AL267">
            <v>600</v>
          </cell>
          <cell r="AM267" t="str">
            <v>Power cube</v>
          </cell>
          <cell r="AN267" t="str">
            <v>ICC330-H1-C1</v>
          </cell>
          <cell r="AO267">
            <v>400</v>
          </cell>
          <cell r="AP267" t="str">
            <v>NARADA</v>
          </cell>
          <cell r="AQ267">
            <v>600</v>
          </cell>
          <cell r="AR267">
            <v>2</v>
          </cell>
          <cell r="AS267">
            <v>600</v>
          </cell>
          <cell r="AT267">
            <v>24</v>
          </cell>
          <cell r="AU267" t="str">
            <v>N/A</v>
          </cell>
          <cell r="AV267" t="str">
            <v>N/A</v>
          </cell>
          <cell r="AW267" t="str">
            <v>N/A</v>
          </cell>
          <cell r="AX267">
            <v>0</v>
          </cell>
          <cell r="AY267" t="str">
            <v>N/A</v>
          </cell>
          <cell r="AZ267">
            <v>35.5</v>
          </cell>
          <cell r="BA267">
            <v>0</v>
          </cell>
          <cell r="BB267">
            <v>1</v>
          </cell>
          <cell r="BC267" t="str">
            <v>MTN</v>
          </cell>
          <cell r="BD267" t="str">
            <v>T3567</v>
          </cell>
          <cell r="BE267">
            <v>0</v>
          </cell>
          <cell r="BF267">
            <v>0</v>
          </cell>
        </row>
        <row r="268">
          <cell r="C268" t="str">
            <v>IHS_CBT_241A</v>
          </cell>
          <cell r="D268" t="str">
            <v>BULANGILILO</v>
          </cell>
          <cell r="E268">
            <v>28.2339</v>
          </cell>
          <cell r="F268">
            <v>-12.77</v>
          </cell>
          <cell r="G268" t="str">
            <v>Copperbelt </v>
          </cell>
          <cell r="H268">
            <v>2.5</v>
          </cell>
          <cell r="I268" t="str">
            <v>COPPERBELT</v>
          </cell>
          <cell r="J268" t="str">
            <v>Kitwe</v>
          </cell>
          <cell r="K268" t="str">
            <v>Yes</v>
          </cell>
          <cell r="L268" t="str">
            <v>No</v>
          </cell>
          <cell r="M268" t="str">
            <v>No</v>
          </cell>
          <cell r="N268" t="str">
            <v>Suburban</v>
          </cell>
          <cell r="O268" t="str">
            <v>Gold</v>
          </cell>
          <cell r="P268" t="str">
            <v>Gold</v>
          </cell>
          <cell r="Q268" t="str">
            <v>HUB</v>
          </cell>
          <cell r="R268" t="str">
            <v>BTS</v>
          </cell>
          <cell r="S268" t="str">
            <v>On Air</v>
          </cell>
          <cell r="T268" t="str">
            <v>Grid-Gen</v>
          </cell>
          <cell r="U268" t="str">
            <v>Green Field</v>
          </cell>
          <cell r="V268">
            <v>36</v>
          </cell>
          <cell r="W268" t="str">
            <v>Outdoor</v>
          </cell>
          <cell r="X268" t="str">
            <v>Chrispin Lindundu</v>
          </cell>
          <cell r="Y268" t="str">
            <v>SBC</v>
          </cell>
          <cell r="Z268" t="str">
            <v>SBC</v>
          </cell>
          <cell r="AA268" t="str">
            <v>Airtel </v>
          </cell>
          <cell r="AB268" t="str">
            <v>Mwenya Banda</v>
          </cell>
          <cell r="AC268" t="str">
            <v>GNM</v>
          </cell>
          <cell r="AD268" t="str">
            <v>GNM</v>
          </cell>
          <cell r="AE268" t="str">
            <v>perkins</v>
          </cell>
          <cell r="AF268" t="str">
            <v>perkins</v>
          </cell>
          <cell r="AG268">
            <v>20</v>
          </cell>
          <cell r="AH268" t="str">
            <v>perkins</v>
          </cell>
          <cell r="AI268">
            <v>0</v>
          </cell>
          <cell r="AJ268" t="str">
            <v>Leroy Sommer</v>
          </cell>
          <cell r="AK268">
            <v>0</v>
          </cell>
          <cell r="AL268">
            <v>600</v>
          </cell>
          <cell r="AM268" t="str">
            <v>Power cube</v>
          </cell>
          <cell r="AN268" t="str">
            <v>ICC330-H1-C1</v>
          </cell>
          <cell r="AO268">
            <v>400</v>
          </cell>
          <cell r="AP268" t="str">
            <v>Agisson</v>
          </cell>
          <cell r="AQ268">
            <v>600</v>
          </cell>
          <cell r="AR268">
            <v>2</v>
          </cell>
          <cell r="AS268">
            <v>600</v>
          </cell>
          <cell r="AT268">
            <v>24</v>
          </cell>
          <cell r="AU268" t="str">
            <v>N/A</v>
          </cell>
          <cell r="AV268" t="str">
            <v>N/A</v>
          </cell>
          <cell r="AW268" t="str">
            <v>N/A</v>
          </cell>
          <cell r="AX268">
            <v>0</v>
          </cell>
          <cell r="AY268" t="str">
            <v>N/A</v>
          </cell>
          <cell r="AZ268">
            <v>52.2</v>
          </cell>
          <cell r="BA268">
            <v>0</v>
          </cell>
          <cell r="BB268">
            <v>1</v>
          </cell>
          <cell r="BC268" t="str">
            <v>Airtel</v>
          </cell>
          <cell r="BD268">
            <v>0</v>
          </cell>
          <cell r="BE268" t="str">
            <v>ZM0793</v>
          </cell>
          <cell r="BF268">
            <v>0</v>
          </cell>
        </row>
        <row r="269">
          <cell r="C269" t="str">
            <v>IHS_CBT_241M</v>
          </cell>
          <cell r="D269" t="str">
            <v>Kagem mine</v>
          </cell>
          <cell r="E269">
            <v>28.1275</v>
          </cell>
          <cell r="F269">
            <v>-13.0877</v>
          </cell>
          <cell r="G269" t="str">
            <v>Copperbelt </v>
          </cell>
          <cell r="H269">
            <v>2.5</v>
          </cell>
          <cell r="I269" t="str">
            <v>COPPERBELT</v>
          </cell>
          <cell r="J269" t="str">
            <v>Kitwe</v>
          </cell>
          <cell r="K269" t="str">
            <v>No</v>
          </cell>
          <cell r="L269" t="str">
            <v>No</v>
          </cell>
          <cell r="M269" t="str">
            <v>No</v>
          </cell>
          <cell r="N269" t="str">
            <v>Rural</v>
          </cell>
          <cell r="O269" t="str">
            <v>P4</v>
          </cell>
          <cell r="P269" t="str">
            <v>P4</v>
          </cell>
          <cell r="Q269" t="str">
            <v>BTS</v>
          </cell>
          <cell r="R269" t="str">
            <v>BTS</v>
          </cell>
          <cell r="S269" t="str">
            <v>On Air</v>
          </cell>
          <cell r="T269" t="str">
            <v>Grid-Gen</v>
          </cell>
          <cell r="U269" t="str">
            <v>Green Field</v>
          </cell>
          <cell r="V269">
            <v>44</v>
          </cell>
          <cell r="W269" t="str">
            <v>Outdoor</v>
          </cell>
          <cell r="X269" t="str">
            <v>Chrispin Lindundu</v>
          </cell>
          <cell r="Y269" t="str">
            <v>SBC</v>
          </cell>
          <cell r="Z269" t="str">
            <v>SBC</v>
          </cell>
          <cell r="AA269" t="str">
            <v>MTN</v>
          </cell>
          <cell r="AB269" t="str">
            <v>Mwenya Banda</v>
          </cell>
          <cell r="AC269" t="str">
            <v>GNM</v>
          </cell>
          <cell r="AD269" t="str">
            <v>GNM</v>
          </cell>
          <cell r="AE269" t="str">
            <v>perkins</v>
          </cell>
          <cell r="AF269" t="str">
            <v>perkins</v>
          </cell>
          <cell r="AG269">
            <v>20</v>
          </cell>
          <cell r="AH269" t="str">
            <v>perkins</v>
          </cell>
          <cell r="AI269">
            <v>0</v>
          </cell>
          <cell r="AJ269" t="str">
            <v>Leroy Sommer</v>
          </cell>
          <cell r="AK269">
            <v>0</v>
          </cell>
          <cell r="AL269">
            <v>600</v>
          </cell>
          <cell r="AM269" t="str">
            <v>Power cube</v>
          </cell>
          <cell r="AN269" t="str">
            <v>ICC330-H1-C1</v>
          </cell>
          <cell r="AO269">
            <v>400</v>
          </cell>
          <cell r="AP269" t="str">
            <v>NARADA</v>
          </cell>
          <cell r="AQ269">
            <v>600</v>
          </cell>
          <cell r="AR269">
            <v>2</v>
          </cell>
          <cell r="AS269">
            <v>600</v>
          </cell>
          <cell r="AT269">
            <v>24</v>
          </cell>
          <cell r="AU269" t="str">
            <v>N/A</v>
          </cell>
          <cell r="AV269" t="str">
            <v>N/A</v>
          </cell>
          <cell r="AW269" t="str">
            <v>N/A</v>
          </cell>
          <cell r="AX269">
            <v>0</v>
          </cell>
          <cell r="AY269" t="str">
            <v>N/A</v>
          </cell>
          <cell r="AZ269">
            <v>37</v>
          </cell>
          <cell r="BA269">
            <v>0</v>
          </cell>
          <cell r="BB269">
            <v>1</v>
          </cell>
          <cell r="BC269" t="str">
            <v>MTN</v>
          </cell>
          <cell r="BD269" t="str">
            <v>T3568</v>
          </cell>
          <cell r="BE269">
            <v>0</v>
          </cell>
          <cell r="BF269">
            <v>0</v>
          </cell>
        </row>
        <row r="270">
          <cell r="C270" t="str">
            <v>IHS_CBT_242A</v>
          </cell>
          <cell r="D270" t="str">
            <v>PARKLANDS</v>
          </cell>
          <cell r="E270">
            <v>28.2084</v>
          </cell>
          <cell r="F270">
            <v>-12.8061</v>
          </cell>
          <cell r="G270" t="str">
            <v>Copperbelt </v>
          </cell>
          <cell r="H270">
            <v>2.5</v>
          </cell>
          <cell r="I270" t="str">
            <v>COPPERBELT</v>
          </cell>
          <cell r="J270" t="str">
            <v>Kitwe</v>
          </cell>
          <cell r="K270" t="str">
            <v>Yes</v>
          </cell>
          <cell r="L270" t="str">
            <v>No</v>
          </cell>
          <cell r="M270" t="str">
            <v>No</v>
          </cell>
          <cell r="N270" t="str">
            <v>Urban</v>
          </cell>
          <cell r="O270" t="str">
            <v>Gold</v>
          </cell>
          <cell r="P270" t="str">
            <v>Gold</v>
          </cell>
          <cell r="Q270" t="str">
            <v>BTS</v>
          </cell>
          <cell r="R270" t="str">
            <v>BTS</v>
          </cell>
          <cell r="S270" t="str">
            <v>On Air</v>
          </cell>
          <cell r="T270" t="str">
            <v>Grid-Gen</v>
          </cell>
          <cell r="U270" t="str">
            <v>Green Field</v>
          </cell>
          <cell r="V270">
            <v>36</v>
          </cell>
          <cell r="W270" t="str">
            <v>Indoor </v>
          </cell>
          <cell r="X270" t="str">
            <v>Chrispin Lindundu</v>
          </cell>
          <cell r="Y270" t="str">
            <v>SBC</v>
          </cell>
          <cell r="Z270" t="str">
            <v>SBC</v>
          </cell>
          <cell r="AA270" t="str">
            <v>Airtel </v>
          </cell>
          <cell r="AB270" t="str">
            <v>Mwenya Banda</v>
          </cell>
          <cell r="AC270" t="str">
            <v>GNM</v>
          </cell>
          <cell r="AD270" t="str">
            <v>GNM</v>
          </cell>
          <cell r="AE270" t="str">
            <v>Gen Logic </v>
          </cell>
          <cell r="AF270" t="str">
            <v>Gen Logic </v>
          </cell>
          <cell r="AG270">
            <v>20</v>
          </cell>
          <cell r="AH270" t="str">
            <v>perkins</v>
          </cell>
          <cell r="AI270">
            <v>0</v>
          </cell>
          <cell r="AJ270" t="str">
            <v>Leroy Sommer</v>
          </cell>
          <cell r="AK270">
            <v>0</v>
          </cell>
          <cell r="AL270">
            <v>600</v>
          </cell>
          <cell r="AM270" t="str">
            <v>Power cube</v>
          </cell>
          <cell r="AN270" t="str">
            <v>ICC330-H1-C1</v>
          </cell>
          <cell r="AO270">
            <v>400</v>
          </cell>
          <cell r="AP270" t="str">
            <v>Agisson</v>
          </cell>
          <cell r="AQ270">
            <v>600</v>
          </cell>
          <cell r="AR270">
            <v>2</v>
          </cell>
          <cell r="AS270">
            <v>600</v>
          </cell>
          <cell r="AT270">
            <v>24</v>
          </cell>
          <cell r="AU270" t="str">
            <v>LG</v>
          </cell>
          <cell r="AV270" t="str">
            <v>LG</v>
          </cell>
          <cell r="AW270">
            <v>18000</v>
          </cell>
          <cell r="AX270">
            <v>18000</v>
          </cell>
          <cell r="AY270">
            <v>2</v>
          </cell>
          <cell r="AZ270">
            <v>75.221</v>
          </cell>
          <cell r="BA270">
            <v>0</v>
          </cell>
          <cell r="BB270">
            <v>1</v>
          </cell>
          <cell r="BC270" t="str">
            <v>Airtel</v>
          </cell>
          <cell r="BD270">
            <v>0</v>
          </cell>
          <cell r="BE270" t="str">
            <v>ZM0794</v>
          </cell>
          <cell r="BF270">
            <v>0</v>
          </cell>
        </row>
        <row r="271">
          <cell r="C271" t="str">
            <v>IHS_CBT_243A</v>
          </cell>
          <cell r="D271" t="str">
            <v>GEDDIS</v>
          </cell>
          <cell r="E271">
            <v>28.2201</v>
          </cell>
          <cell r="F271">
            <v>-12.8252</v>
          </cell>
          <cell r="G271" t="str">
            <v>Copperbelt </v>
          </cell>
          <cell r="H271">
            <v>1.8</v>
          </cell>
          <cell r="I271" t="str">
            <v>COPPERBELT</v>
          </cell>
          <cell r="J271" t="str">
            <v>Kitwe</v>
          </cell>
          <cell r="K271" t="str">
            <v>Yes</v>
          </cell>
          <cell r="L271" t="str">
            <v>No</v>
          </cell>
          <cell r="M271" t="str">
            <v>No</v>
          </cell>
          <cell r="N271" t="str">
            <v>Urban</v>
          </cell>
          <cell r="O271" t="str">
            <v>Gold</v>
          </cell>
          <cell r="P271" t="str">
            <v>Gold</v>
          </cell>
          <cell r="Q271" t="str">
            <v>BTS</v>
          </cell>
          <cell r="R271" t="str">
            <v>BTS</v>
          </cell>
          <cell r="S271" t="str">
            <v>On Air</v>
          </cell>
          <cell r="T271" t="str">
            <v>Grid-Gen</v>
          </cell>
          <cell r="U271" t="str">
            <v>Green Field</v>
          </cell>
          <cell r="V271">
            <v>35</v>
          </cell>
          <cell r="W271" t="str">
            <v>Indoor </v>
          </cell>
          <cell r="X271" t="str">
            <v>Chrispin Lindundu</v>
          </cell>
          <cell r="Y271" t="str">
            <v>SBC</v>
          </cell>
          <cell r="Z271" t="str">
            <v>SBC</v>
          </cell>
          <cell r="AA271" t="str">
            <v>Airtel </v>
          </cell>
          <cell r="AB271" t="str">
            <v>Mwenya Banda</v>
          </cell>
          <cell r="AC271" t="str">
            <v>GNM</v>
          </cell>
          <cell r="AD271" t="str">
            <v>GNM</v>
          </cell>
          <cell r="AE271" t="str">
            <v>Gen Logic </v>
          </cell>
          <cell r="AF271" t="str">
            <v>Gen Logic </v>
          </cell>
          <cell r="AG271">
            <v>15</v>
          </cell>
          <cell r="AH271" t="str">
            <v>perkins</v>
          </cell>
          <cell r="AI271">
            <v>0</v>
          </cell>
          <cell r="AJ271" t="str">
            <v>Leroy Sommer</v>
          </cell>
          <cell r="AK271">
            <v>0</v>
          </cell>
          <cell r="AL271">
            <v>600</v>
          </cell>
          <cell r="AM271" t="str">
            <v>Power cube</v>
          </cell>
          <cell r="AN271" t="str">
            <v>ICC330-H1-C1</v>
          </cell>
          <cell r="AO271">
            <v>400</v>
          </cell>
          <cell r="AP271" t="str">
            <v>Agisson</v>
          </cell>
          <cell r="AQ271">
            <v>600</v>
          </cell>
          <cell r="AR271">
            <v>2</v>
          </cell>
          <cell r="AS271">
            <v>600</v>
          </cell>
          <cell r="AT271">
            <v>24</v>
          </cell>
          <cell r="AU271" t="str">
            <v>LG</v>
          </cell>
          <cell r="AV271" t="str">
            <v>LG</v>
          </cell>
          <cell r="AW271">
            <v>18000</v>
          </cell>
          <cell r="AX271">
            <v>18000</v>
          </cell>
          <cell r="AY271">
            <v>2</v>
          </cell>
          <cell r="AZ271">
            <v>48.9</v>
          </cell>
          <cell r="BA271">
            <v>0</v>
          </cell>
          <cell r="BB271">
            <v>1</v>
          </cell>
          <cell r="BC271" t="str">
            <v>Airtel</v>
          </cell>
          <cell r="BD271">
            <v>0</v>
          </cell>
          <cell r="BE271" t="str">
            <v>ZM0795</v>
          </cell>
          <cell r="BF271">
            <v>0</v>
          </cell>
        </row>
        <row r="272">
          <cell r="C272" t="str">
            <v>IHS_CBT_243M</v>
          </cell>
          <cell r="D272" t="str">
            <v>Chambeshi</v>
          </cell>
          <cell r="E272">
            <v>28.0715</v>
          </cell>
          <cell r="F272">
            <v>-12.6297</v>
          </cell>
          <cell r="G272" t="str">
            <v>Copperbelt </v>
          </cell>
          <cell r="H272">
            <v>2.5</v>
          </cell>
          <cell r="I272" t="str">
            <v>COPPERBELT</v>
          </cell>
          <cell r="J272" t="str">
            <v>Chambeshi</v>
          </cell>
          <cell r="K272" t="str">
            <v>No</v>
          </cell>
          <cell r="L272" t="str">
            <v>No</v>
          </cell>
          <cell r="M272" t="str">
            <v>No</v>
          </cell>
          <cell r="N272" t="str">
            <v>Suburban</v>
          </cell>
          <cell r="O272" t="str">
            <v>P4</v>
          </cell>
          <cell r="P272" t="str">
            <v>P4</v>
          </cell>
          <cell r="Q272" t="str">
            <v>BTS</v>
          </cell>
          <cell r="R272" t="str">
            <v>BTS</v>
          </cell>
          <cell r="S272" t="str">
            <v>On Air</v>
          </cell>
          <cell r="T272" t="str">
            <v>Grid-Gen</v>
          </cell>
          <cell r="U272" t="str">
            <v>Green Field</v>
          </cell>
          <cell r="V272">
            <v>50</v>
          </cell>
          <cell r="W272" t="str">
            <v>Outdoor</v>
          </cell>
          <cell r="X272" t="str">
            <v>Panji Njovu</v>
          </cell>
          <cell r="Y272" t="str">
            <v>SBC</v>
          </cell>
          <cell r="Z272" t="str">
            <v>SBC</v>
          </cell>
          <cell r="AA272" t="str">
            <v>MTN</v>
          </cell>
          <cell r="AB272" t="str">
            <v>Mwenya Banda</v>
          </cell>
          <cell r="AC272" t="str">
            <v>CCS</v>
          </cell>
          <cell r="AD272" t="str">
            <v>CCS</v>
          </cell>
          <cell r="AE272" t="str">
            <v>CK Works</v>
          </cell>
          <cell r="AF272" t="str">
            <v>CK Works</v>
          </cell>
          <cell r="AG272">
            <v>20</v>
          </cell>
          <cell r="AH272" t="str">
            <v>perkins</v>
          </cell>
          <cell r="AI272">
            <v>0</v>
          </cell>
          <cell r="AJ272" t="str">
            <v>Leroy Sommer</v>
          </cell>
          <cell r="AK272">
            <v>0</v>
          </cell>
          <cell r="AL272">
            <v>600</v>
          </cell>
          <cell r="AM272" t="str">
            <v>Power cube</v>
          </cell>
          <cell r="AN272" t="str">
            <v>ICC330-H1-C1</v>
          </cell>
          <cell r="AO272">
            <v>400</v>
          </cell>
          <cell r="AP272" t="str">
            <v>NARADA</v>
          </cell>
          <cell r="AQ272">
            <v>600</v>
          </cell>
          <cell r="AR272">
            <v>2</v>
          </cell>
          <cell r="AS272">
            <v>600</v>
          </cell>
          <cell r="AT272">
            <v>24</v>
          </cell>
          <cell r="AU272" t="str">
            <v>N/A</v>
          </cell>
          <cell r="AV272" t="str">
            <v>N/A</v>
          </cell>
          <cell r="AW272" t="str">
            <v>N/A</v>
          </cell>
          <cell r="AX272">
            <v>0</v>
          </cell>
          <cell r="AY272" t="str">
            <v>N/A</v>
          </cell>
          <cell r="AZ272">
            <v>40.1</v>
          </cell>
          <cell r="BA272">
            <v>0</v>
          </cell>
          <cell r="BB272">
            <v>1</v>
          </cell>
          <cell r="BC272" t="str">
            <v>MTN</v>
          </cell>
          <cell r="BD272" t="str">
            <v>T3571</v>
          </cell>
          <cell r="BE272">
            <v>0</v>
          </cell>
          <cell r="BF272">
            <v>0</v>
          </cell>
        </row>
        <row r="273">
          <cell r="C273" t="str">
            <v>IHS_CBT_244A</v>
          </cell>
          <cell r="D273" t="str">
            <v>NDEKE</v>
          </cell>
          <cell r="E273">
            <v>28.2436</v>
          </cell>
          <cell r="F273">
            <v>-12.8535</v>
          </cell>
          <cell r="G273" t="str">
            <v>Copperbelt </v>
          </cell>
          <cell r="H273">
            <v>1.8</v>
          </cell>
          <cell r="I273" t="str">
            <v>COPPERBELT</v>
          </cell>
          <cell r="J273" t="str">
            <v>Kitwe</v>
          </cell>
          <cell r="K273" t="str">
            <v>No</v>
          </cell>
          <cell r="L273" t="str">
            <v>No</v>
          </cell>
          <cell r="M273" t="str">
            <v>No</v>
          </cell>
          <cell r="N273" t="str">
            <v>Suburban</v>
          </cell>
          <cell r="O273" t="str">
            <v>Gold</v>
          </cell>
          <cell r="P273" t="str">
            <v>Gold</v>
          </cell>
          <cell r="Q273" t="str">
            <v>BTS</v>
          </cell>
          <cell r="R273" t="str">
            <v>BTS</v>
          </cell>
          <cell r="S273" t="str">
            <v>On Air</v>
          </cell>
          <cell r="T273" t="str">
            <v>Grid-Gen</v>
          </cell>
          <cell r="U273" t="str">
            <v>Green Field</v>
          </cell>
          <cell r="V273">
            <v>36</v>
          </cell>
          <cell r="W273" t="str">
            <v>Outdoor</v>
          </cell>
          <cell r="X273" t="str">
            <v>Chrispin Lindundu</v>
          </cell>
          <cell r="Y273" t="str">
            <v>SBC</v>
          </cell>
          <cell r="Z273" t="str">
            <v>SBC</v>
          </cell>
          <cell r="AA273" t="str">
            <v>Airtel </v>
          </cell>
          <cell r="AB273" t="str">
            <v>Mwenya Banda</v>
          </cell>
          <cell r="AC273" t="str">
            <v>GNM</v>
          </cell>
          <cell r="AD273" t="str">
            <v>GNM</v>
          </cell>
          <cell r="AE273" t="str">
            <v>Earth Technology</v>
          </cell>
          <cell r="AF273" t="str">
            <v>Earth technology</v>
          </cell>
          <cell r="AG273">
            <v>15</v>
          </cell>
          <cell r="AH273" t="str">
            <v>perkins</v>
          </cell>
          <cell r="AI273">
            <v>0</v>
          </cell>
          <cell r="AJ273" t="str">
            <v>Leroy Sommer</v>
          </cell>
          <cell r="AK273">
            <v>0</v>
          </cell>
          <cell r="AL273">
            <v>600</v>
          </cell>
          <cell r="AM273" t="str">
            <v>Power cube</v>
          </cell>
          <cell r="AN273" t="str">
            <v>ICC330-H1-C1</v>
          </cell>
          <cell r="AO273">
            <v>400</v>
          </cell>
          <cell r="AP273" t="str">
            <v>Agisson</v>
          </cell>
          <cell r="AQ273">
            <v>600</v>
          </cell>
          <cell r="AR273">
            <v>2</v>
          </cell>
          <cell r="AS273">
            <v>600</v>
          </cell>
          <cell r="AT273">
            <v>24</v>
          </cell>
          <cell r="AU273" t="str">
            <v>N/A</v>
          </cell>
          <cell r="AV273" t="str">
            <v>N/A</v>
          </cell>
          <cell r="AW273" t="str">
            <v>N/A</v>
          </cell>
          <cell r="AX273">
            <v>0</v>
          </cell>
          <cell r="AY273" t="str">
            <v>N/A</v>
          </cell>
          <cell r="AZ273">
            <v>132</v>
          </cell>
          <cell r="BA273">
            <v>0</v>
          </cell>
          <cell r="BB273">
            <v>2</v>
          </cell>
          <cell r="BC273" t="str">
            <v>MTNAirtel</v>
          </cell>
          <cell r="BD273" t="str">
            <v>T3547</v>
          </cell>
          <cell r="BE273" t="str">
            <v>ZM0796</v>
          </cell>
          <cell r="BF273">
            <v>0</v>
          </cell>
        </row>
        <row r="274">
          <cell r="C274" t="str">
            <v>IHS_CBT_245A</v>
          </cell>
          <cell r="D274" t="str">
            <v>NORTHRISE</v>
          </cell>
          <cell r="E274">
            <v>28.6322</v>
          </cell>
          <cell r="F274">
            <v>-12.947</v>
          </cell>
          <cell r="G274" t="str">
            <v>Copperbelt </v>
          </cell>
          <cell r="H274">
            <v>2.5</v>
          </cell>
          <cell r="I274" t="str">
            <v>COPPERBELT</v>
          </cell>
          <cell r="J274" t="str">
            <v>Ndola</v>
          </cell>
          <cell r="K274" t="str">
            <v>Yes</v>
          </cell>
          <cell r="L274" t="str">
            <v>Yes</v>
          </cell>
          <cell r="M274" t="str">
            <v>Yes</v>
          </cell>
          <cell r="N274" t="str">
            <v>Urban</v>
          </cell>
          <cell r="O274" t="str">
            <v>Gold</v>
          </cell>
          <cell r="P274" t="str">
            <v>Gold</v>
          </cell>
          <cell r="Q274" t="str">
            <v>BTS</v>
          </cell>
          <cell r="R274" t="str">
            <v>BTS</v>
          </cell>
          <cell r="S274" t="str">
            <v>On Air</v>
          </cell>
          <cell r="T274" t="str">
            <v>Grid-Gen</v>
          </cell>
          <cell r="U274" t="str">
            <v>Green Field</v>
          </cell>
          <cell r="V274">
            <v>35</v>
          </cell>
          <cell r="W274" t="str">
            <v>Indoor </v>
          </cell>
          <cell r="X274" t="str">
            <v>Elvis Mumba</v>
          </cell>
          <cell r="Y274" t="str">
            <v>SBC</v>
          </cell>
          <cell r="Z274" t="str">
            <v>SBC</v>
          </cell>
          <cell r="AA274" t="str">
            <v>Airtel </v>
          </cell>
          <cell r="AB274" t="str">
            <v>Mwenya Banda</v>
          </cell>
          <cell r="AC274" t="str">
            <v>GNM</v>
          </cell>
          <cell r="AD274" t="str">
            <v>GNM</v>
          </cell>
          <cell r="AE274" t="str">
            <v>Lamasat</v>
          </cell>
          <cell r="AF274" t="str">
            <v>Lamasat</v>
          </cell>
          <cell r="AG274">
            <v>20</v>
          </cell>
          <cell r="AH274" t="str">
            <v>perkins</v>
          </cell>
          <cell r="AI274">
            <v>0</v>
          </cell>
          <cell r="AJ274" t="str">
            <v>Leroy Sommer</v>
          </cell>
          <cell r="AK274">
            <v>0</v>
          </cell>
          <cell r="AL274">
            <v>600</v>
          </cell>
          <cell r="AM274" t="str">
            <v>Power cube</v>
          </cell>
          <cell r="AN274" t="str">
            <v>ICC330-H1-C1</v>
          </cell>
          <cell r="AO274">
            <v>400</v>
          </cell>
          <cell r="AP274" t="str">
            <v>Lithium</v>
          </cell>
          <cell r="AQ274">
            <v>500</v>
          </cell>
          <cell r="AR274">
            <v>48</v>
          </cell>
          <cell r="AS274">
            <v>100</v>
          </cell>
          <cell r="AT274">
            <v>5</v>
          </cell>
          <cell r="AU274" t="str">
            <v>LG</v>
          </cell>
          <cell r="AV274" t="str">
            <v>LG</v>
          </cell>
          <cell r="AW274">
            <v>18000</v>
          </cell>
          <cell r="AX274">
            <v>18000</v>
          </cell>
          <cell r="AY274">
            <v>2</v>
          </cell>
          <cell r="AZ274">
            <v>140</v>
          </cell>
          <cell r="BA274">
            <v>0</v>
          </cell>
          <cell r="BB274">
            <v>2</v>
          </cell>
          <cell r="BC274" t="str">
            <v>MTNAirtel</v>
          </cell>
          <cell r="BD274" t="str">
            <v>T3237</v>
          </cell>
          <cell r="BE274" t="str">
            <v>ZM0797</v>
          </cell>
          <cell r="BF274" t="str">
            <v>yes</v>
          </cell>
        </row>
        <row r="275">
          <cell r="C275" t="str">
            <v>IHS_CBT_246A</v>
          </cell>
          <cell r="D275" t="str">
            <v>NDOLA TOWN</v>
          </cell>
          <cell r="E275">
            <v>28.6419</v>
          </cell>
          <cell r="F275">
            <v>-12.9702</v>
          </cell>
          <cell r="G275" t="str">
            <v>Copperbelt </v>
          </cell>
          <cell r="H275">
            <v>4.5</v>
          </cell>
          <cell r="I275" t="str">
            <v>COPPERBELT</v>
          </cell>
          <cell r="J275" t="str">
            <v>Ndola</v>
          </cell>
          <cell r="K275" t="str">
            <v>Yes</v>
          </cell>
          <cell r="L275" t="str">
            <v>No</v>
          </cell>
          <cell r="M275" t="str">
            <v>Yes</v>
          </cell>
          <cell r="N275" t="str">
            <v>Urban</v>
          </cell>
          <cell r="O275" t="str">
            <v>Gold</v>
          </cell>
          <cell r="P275" t="str">
            <v>Gold</v>
          </cell>
          <cell r="Q275" t="str">
            <v>BTS</v>
          </cell>
          <cell r="R275" t="str">
            <v>HUB</v>
          </cell>
          <cell r="S275" t="str">
            <v>On Air</v>
          </cell>
          <cell r="T275" t="str">
            <v>Grid-Gen</v>
          </cell>
          <cell r="U275" t="str">
            <v>Green Field</v>
          </cell>
          <cell r="V275">
            <v>36</v>
          </cell>
          <cell r="W275" t="str">
            <v>Indoor </v>
          </cell>
          <cell r="X275" t="str">
            <v>Elvis Mumba</v>
          </cell>
          <cell r="Y275" t="str">
            <v>SBC</v>
          </cell>
          <cell r="Z275" t="str">
            <v>SBC</v>
          </cell>
          <cell r="AA275" t="str">
            <v>Airtel </v>
          </cell>
          <cell r="AB275" t="str">
            <v>Mwenya Banda</v>
          </cell>
          <cell r="AC275" t="str">
            <v>GNM</v>
          </cell>
          <cell r="AD275" t="str">
            <v>GNM</v>
          </cell>
          <cell r="AE275" t="str">
            <v>IMG Perkins</v>
          </cell>
          <cell r="AF275" t="str">
            <v>CK Power</v>
          </cell>
          <cell r="AG275">
            <v>30</v>
          </cell>
          <cell r="AH275" t="str">
            <v>perkins</v>
          </cell>
          <cell r="AI275">
            <v>0</v>
          </cell>
          <cell r="AJ275" t="str">
            <v>Leroy Sommer</v>
          </cell>
          <cell r="AK275">
            <v>0</v>
          </cell>
          <cell r="AL275">
            <v>1000</v>
          </cell>
          <cell r="AM275" t="str">
            <v>Power cube</v>
          </cell>
          <cell r="AN275" t="str">
            <v>ICC330-H1-C1</v>
          </cell>
          <cell r="AO275">
            <v>400</v>
          </cell>
          <cell r="AP275" t="str">
            <v>Lithium</v>
          </cell>
          <cell r="AQ275">
            <v>400</v>
          </cell>
          <cell r="AR275">
            <v>48</v>
          </cell>
          <cell r="AS275">
            <v>100</v>
          </cell>
          <cell r="AT275">
            <v>4</v>
          </cell>
          <cell r="AU275" t="str">
            <v>LG</v>
          </cell>
          <cell r="AV275" t="str">
            <v>LG</v>
          </cell>
          <cell r="AW275">
            <v>18000</v>
          </cell>
          <cell r="AX275">
            <v>18000</v>
          </cell>
          <cell r="AY275">
            <v>2</v>
          </cell>
          <cell r="AZ275">
            <v>180</v>
          </cell>
          <cell r="BA275">
            <v>0</v>
          </cell>
          <cell r="BB275">
            <v>1</v>
          </cell>
          <cell r="BC275" t="str">
            <v>Airtel</v>
          </cell>
          <cell r="BD275">
            <v>0</v>
          </cell>
          <cell r="BE275" t="str">
            <v>ZM0798</v>
          </cell>
          <cell r="BF275" t="str">
            <v>yes</v>
          </cell>
        </row>
        <row r="276">
          <cell r="C276" t="str">
            <v>IHS_CBT_247A</v>
          </cell>
          <cell r="D276" t="str">
            <v>NCHANGA</v>
          </cell>
          <cell r="E276">
            <v>27.8619</v>
          </cell>
          <cell r="F276">
            <v>-12.5346</v>
          </cell>
          <cell r="G276" t="str">
            <v>Copperbelt </v>
          </cell>
          <cell r="H276">
            <v>2</v>
          </cell>
          <cell r="I276" t="str">
            <v>COPPERBELT</v>
          </cell>
          <cell r="J276" t="str">
            <v>Chingola</v>
          </cell>
          <cell r="K276" t="str">
            <v>No</v>
          </cell>
          <cell r="L276" t="str">
            <v>No</v>
          </cell>
          <cell r="M276" t="str">
            <v>No</v>
          </cell>
          <cell r="N276" t="str">
            <v>Urban</v>
          </cell>
          <cell r="O276" t="str">
            <v>Silver</v>
          </cell>
          <cell r="P276" t="str">
            <v>Silver</v>
          </cell>
        </row>
        <row r="276">
          <cell r="R276" t="str">
            <v>BTS</v>
          </cell>
          <cell r="S276" t="str">
            <v>On Air</v>
          </cell>
          <cell r="T276" t="str">
            <v>Grid-Gen</v>
          </cell>
          <cell r="U276" t="str">
            <v>Green Field</v>
          </cell>
          <cell r="V276">
            <v>34</v>
          </cell>
          <cell r="W276" t="str">
            <v>Indoor </v>
          </cell>
          <cell r="X276" t="str">
            <v>Panji Njovu</v>
          </cell>
          <cell r="Y276" t="str">
            <v>SBC</v>
          </cell>
          <cell r="Z276" t="str">
            <v>SBC</v>
          </cell>
          <cell r="AA276" t="str">
            <v>Airtel </v>
          </cell>
          <cell r="AB276" t="str">
            <v>Mwenya Banda</v>
          </cell>
          <cell r="AC276" t="str">
            <v>CCS</v>
          </cell>
          <cell r="AD276" t="str">
            <v>CCS</v>
          </cell>
          <cell r="AE276" t="str">
            <v>IMG</v>
          </cell>
          <cell r="AF276" t="str">
            <v>IMG</v>
          </cell>
          <cell r="AG276">
            <v>20</v>
          </cell>
          <cell r="AH276" t="str">
            <v>perkins</v>
          </cell>
          <cell r="AI276">
            <v>0</v>
          </cell>
          <cell r="AJ276" t="str">
            <v>Leroy Sommer</v>
          </cell>
          <cell r="AK276">
            <v>0</v>
          </cell>
          <cell r="AL276">
            <v>600</v>
          </cell>
          <cell r="AM276" t="str">
            <v>Power cube</v>
          </cell>
          <cell r="AN276" t="str">
            <v>ICC330-H1-C1</v>
          </cell>
          <cell r="AO276">
            <v>400</v>
          </cell>
          <cell r="AP276" t="str">
            <v>Agisson</v>
          </cell>
          <cell r="AQ276">
            <v>600</v>
          </cell>
          <cell r="AR276">
            <v>2</v>
          </cell>
          <cell r="AS276">
            <v>600</v>
          </cell>
          <cell r="AT276">
            <v>24</v>
          </cell>
          <cell r="AU276" t="str">
            <v>LG</v>
          </cell>
          <cell r="AV276" t="str">
            <v>LG</v>
          </cell>
          <cell r="AW276">
            <v>18000</v>
          </cell>
          <cell r="AX276">
            <v>18000</v>
          </cell>
          <cell r="AY276">
            <v>2</v>
          </cell>
          <cell r="AZ276">
            <v>44.5</v>
          </cell>
          <cell r="BA276">
            <v>0</v>
          </cell>
          <cell r="BB276">
            <v>1</v>
          </cell>
          <cell r="BC276" t="str">
            <v>Airtel</v>
          </cell>
          <cell r="BD276">
            <v>0</v>
          </cell>
          <cell r="BE276" t="str">
            <v>ZM0799</v>
          </cell>
          <cell r="BF276" t="str">
            <v>yes</v>
          </cell>
        </row>
        <row r="277">
          <cell r="C277" t="str">
            <v>IHS_CBT_248A</v>
          </cell>
          <cell r="D277" t="str">
            <v>MALCOM WATSON</v>
          </cell>
          <cell r="E277">
            <v>28.2472</v>
          </cell>
          <cell r="F277">
            <v>-12.5423</v>
          </cell>
          <cell r="G277" t="str">
            <v>Copperbelt </v>
          </cell>
          <cell r="H277">
            <v>2</v>
          </cell>
          <cell r="I277" t="str">
            <v>COPPERBELT</v>
          </cell>
          <cell r="J277" t="str">
            <v>Mufulira</v>
          </cell>
          <cell r="K277" t="str">
            <v>No</v>
          </cell>
          <cell r="L277" t="str">
            <v>No</v>
          </cell>
          <cell r="M277" t="str">
            <v>No</v>
          </cell>
          <cell r="N277" t="str">
            <v>Urban</v>
          </cell>
          <cell r="O277" t="str">
            <v>Silver</v>
          </cell>
          <cell r="P277" t="str">
            <v>Silver</v>
          </cell>
        </row>
        <row r="277">
          <cell r="R277" t="str">
            <v>BTS</v>
          </cell>
          <cell r="S277" t="str">
            <v>On Air</v>
          </cell>
          <cell r="T277" t="str">
            <v>Grid-Gen</v>
          </cell>
          <cell r="U277" t="str">
            <v>Green Field</v>
          </cell>
          <cell r="V277">
            <v>36</v>
          </cell>
          <cell r="W277" t="str">
            <v>Indoor </v>
          </cell>
          <cell r="X277" t="str">
            <v>Panji Njovu</v>
          </cell>
          <cell r="Y277" t="str">
            <v>SBC</v>
          </cell>
          <cell r="Z277" t="str">
            <v>SBC</v>
          </cell>
          <cell r="AA277" t="str">
            <v>Airtel </v>
          </cell>
          <cell r="AB277" t="str">
            <v>Mwenya Banda</v>
          </cell>
          <cell r="AC277" t="str">
            <v>CCS</v>
          </cell>
          <cell r="AD277" t="str">
            <v>CCS</v>
          </cell>
          <cell r="AE277" t="str">
            <v>LISTER PETTER</v>
          </cell>
          <cell r="AF277" t="str">
            <v>LISTER PETTER</v>
          </cell>
          <cell r="AG277">
            <v>16</v>
          </cell>
          <cell r="AH277" t="str">
            <v>Lister petter</v>
          </cell>
          <cell r="AI277">
            <v>0</v>
          </cell>
          <cell r="AJ277" t="str">
            <v>Leroy Sommer</v>
          </cell>
          <cell r="AK277">
            <v>0</v>
          </cell>
          <cell r="AL277">
            <v>600</v>
          </cell>
          <cell r="AM277" t="str">
            <v>Power cube</v>
          </cell>
          <cell r="AN277" t="str">
            <v>ICC330-H1-C1</v>
          </cell>
          <cell r="AO277">
            <v>400</v>
          </cell>
          <cell r="AP277" t="str">
            <v>Agisson</v>
          </cell>
          <cell r="AQ277">
            <v>1200</v>
          </cell>
          <cell r="AR277">
            <v>2</v>
          </cell>
          <cell r="AS277">
            <v>600</v>
          </cell>
          <cell r="AT277">
            <v>48</v>
          </cell>
          <cell r="AU277" t="str">
            <v>LG</v>
          </cell>
          <cell r="AV277" t="str">
            <v>LG</v>
          </cell>
          <cell r="AW277">
            <v>18000</v>
          </cell>
          <cell r="AX277">
            <v>18000</v>
          </cell>
          <cell r="AY277">
            <v>2</v>
          </cell>
          <cell r="AZ277">
            <v>50.4</v>
          </cell>
          <cell r="BA277">
            <v>0</v>
          </cell>
          <cell r="BB277">
            <v>1</v>
          </cell>
          <cell r="BC277" t="str">
            <v>Airtel</v>
          </cell>
          <cell r="BD277">
            <v>0</v>
          </cell>
          <cell r="BE277" t="str">
            <v>ZM0800</v>
          </cell>
          <cell r="BF277" t="str">
            <v>yes</v>
          </cell>
        </row>
        <row r="278">
          <cell r="C278" t="str">
            <v>IHS_CBT_249A</v>
          </cell>
          <cell r="D278" t="str">
            <v>BUCHI</v>
          </cell>
          <cell r="E278">
            <v>28.2057</v>
          </cell>
          <cell r="F278">
            <v>-12.7871</v>
          </cell>
          <cell r="G278" t="str">
            <v>Copperbelt </v>
          </cell>
          <cell r="H278">
            <v>2</v>
          </cell>
          <cell r="I278" t="str">
            <v>COPPERBELT</v>
          </cell>
          <cell r="J278" t="str">
            <v>Kitwe</v>
          </cell>
          <cell r="K278" t="str">
            <v>Yes</v>
          </cell>
          <cell r="L278" t="str">
            <v>No</v>
          </cell>
          <cell r="M278" t="str">
            <v>No</v>
          </cell>
          <cell r="N278" t="str">
            <v>Suburban</v>
          </cell>
          <cell r="O278" t="str">
            <v>Gold</v>
          </cell>
          <cell r="P278" t="str">
            <v>Gold</v>
          </cell>
          <cell r="Q278" t="str">
            <v>BTS</v>
          </cell>
          <cell r="R278" t="str">
            <v>BTS</v>
          </cell>
          <cell r="S278" t="str">
            <v>On Air</v>
          </cell>
          <cell r="T278" t="str">
            <v>Grid-Gen</v>
          </cell>
          <cell r="U278" t="str">
            <v>Green Field</v>
          </cell>
          <cell r="V278">
            <v>36</v>
          </cell>
          <cell r="W278" t="str">
            <v>Indoor </v>
          </cell>
          <cell r="X278" t="str">
            <v>Chrispin Lindundu</v>
          </cell>
          <cell r="Y278" t="str">
            <v>SBC</v>
          </cell>
          <cell r="Z278" t="str">
            <v>SBC</v>
          </cell>
          <cell r="AA278" t="str">
            <v>Airtel </v>
          </cell>
          <cell r="AB278" t="str">
            <v>Mwenya Banda</v>
          </cell>
          <cell r="AC278" t="str">
            <v>GNM</v>
          </cell>
          <cell r="AD278" t="str">
            <v>GNM</v>
          </cell>
          <cell r="AE278" t="str">
            <v>Gen Logic </v>
          </cell>
          <cell r="AF278" t="str">
            <v>Gen Logic </v>
          </cell>
          <cell r="AG278">
            <v>16</v>
          </cell>
          <cell r="AH278" t="str">
            <v>perkins</v>
          </cell>
          <cell r="AI278">
            <v>0</v>
          </cell>
          <cell r="AJ278" t="str">
            <v>Leroy Sommer</v>
          </cell>
          <cell r="AK278">
            <v>0</v>
          </cell>
          <cell r="AL278">
            <v>600</v>
          </cell>
          <cell r="AM278" t="str">
            <v>Power cube</v>
          </cell>
          <cell r="AN278" t="str">
            <v>ICC330-H1-C1</v>
          </cell>
          <cell r="AO278">
            <v>400</v>
          </cell>
          <cell r="AP278" t="str">
            <v>Lithium</v>
          </cell>
          <cell r="AQ278">
            <v>500</v>
          </cell>
          <cell r="AR278">
            <v>48</v>
          </cell>
          <cell r="AS278">
            <v>100</v>
          </cell>
          <cell r="AT278">
            <v>5</v>
          </cell>
          <cell r="AU278" t="str">
            <v>LG</v>
          </cell>
          <cell r="AV278" t="str">
            <v>LG</v>
          </cell>
          <cell r="AW278">
            <v>18000</v>
          </cell>
          <cell r="AX278">
            <v>18000</v>
          </cell>
          <cell r="AY278">
            <v>2</v>
          </cell>
          <cell r="AZ278">
            <v>63.359</v>
          </cell>
          <cell r="BA278">
            <v>0</v>
          </cell>
          <cell r="BB278">
            <v>2</v>
          </cell>
          <cell r="BC278" t="str">
            <v>MTNAirtel</v>
          </cell>
          <cell r="BD278" t="str">
            <v>T3263</v>
          </cell>
          <cell r="BE278" t="str">
            <v>ZM0801</v>
          </cell>
          <cell r="BF278" t="str">
            <v>yes</v>
          </cell>
        </row>
        <row r="279">
          <cell r="C279" t="str">
            <v>IHS_CBT_250A</v>
          </cell>
          <cell r="D279" t="str">
            <v>SOB</v>
          </cell>
          <cell r="E279">
            <v>28.2204</v>
          </cell>
          <cell r="F279">
            <v>-12.8603</v>
          </cell>
          <cell r="G279" t="str">
            <v>Copperbelt </v>
          </cell>
          <cell r="H279">
            <v>1.8</v>
          </cell>
          <cell r="I279" t="str">
            <v>COPPERBELT</v>
          </cell>
          <cell r="J279" t="str">
            <v>Kitwe</v>
          </cell>
          <cell r="K279" t="str">
            <v>No</v>
          </cell>
          <cell r="L279" t="str">
            <v>No</v>
          </cell>
          <cell r="M279" t="str">
            <v>No</v>
          </cell>
          <cell r="N279" t="str">
            <v>Suburban</v>
          </cell>
          <cell r="O279" t="str">
            <v>Gold</v>
          </cell>
          <cell r="P279" t="str">
            <v>Gold</v>
          </cell>
          <cell r="Q279" t="str">
            <v>BTS</v>
          </cell>
          <cell r="R279" t="str">
            <v>BTS</v>
          </cell>
          <cell r="S279" t="str">
            <v>On Air</v>
          </cell>
          <cell r="T279" t="str">
            <v>Grid-Gen</v>
          </cell>
          <cell r="U279" t="str">
            <v>Green Field</v>
          </cell>
          <cell r="V279">
            <v>36</v>
          </cell>
          <cell r="W279" t="str">
            <v>Indoor </v>
          </cell>
          <cell r="X279" t="str">
            <v>Chrispin Lindundu</v>
          </cell>
          <cell r="Y279" t="str">
            <v>SBC</v>
          </cell>
          <cell r="Z279" t="str">
            <v>SBC</v>
          </cell>
          <cell r="AA279" t="str">
            <v>Airtel </v>
          </cell>
          <cell r="AB279" t="str">
            <v>Mwenya Banda</v>
          </cell>
          <cell r="AC279" t="str">
            <v>GNM</v>
          </cell>
          <cell r="AD279" t="str">
            <v>GNM</v>
          </cell>
          <cell r="AE279" t="str">
            <v>Gen Logic</v>
          </cell>
          <cell r="AF279" t="str">
            <v>Gen Logic</v>
          </cell>
          <cell r="AG279">
            <v>15</v>
          </cell>
          <cell r="AH279" t="str">
            <v>Lister petter</v>
          </cell>
          <cell r="AI279">
            <v>0</v>
          </cell>
          <cell r="AJ279" t="str">
            <v>Leroy Sommer</v>
          </cell>
          <cell r="AK279">
            <v>0</v>
          </cell>
          <cell r="AL279">
            <v>600</v>
          </cell>
          <cell r="AM279" t="str">
            <v>Power cube</v>
          </cell>
          <cell r="AN279" t="str">
            <v>ICC330-H1-C1</v>
          </cell>
          <cell r="AO279">
            <v>400</v>
          </cell>
          <cell r="AP279" t="str">
            <v>Agisson</v>
          </cell>
          <cell r="AQ279">
            <v>600</v>
          </cell>
          <cell r="AR279">
            <v>2</v>
          </cell>
          <cell r="AS279">
            <v>600</v>
          </cell>
          <cell r="AT279">
            <v>24</v>
          </cell>
          <cell r="AU279" t="str">
            <v>LG</v>
          </cell>
          <cell r="AV279" t="str">
            <v>LG</v>
          </cell>
          <cell r="AW279">
            <v>18000</v>
          </cell>
          <cell r="AX279">
            <v>18000</v>
          </cell>
          <cell r="AY279">
            <v>2</v>
          </cell>
          <cell r="AZ279">
            <v>48.3</v>
          </cell>
          <cell r="BA279">
            <v>0</v>
          </cell>
          <cell r="BB279">
            <v>1</v>
          </cell>
          <cell r="BC279" t="str">
            <v>Airtel</v>
          </cell>
          <cell r="BD279">
            <v>0</v>
          </cell>
          <cell r="BE279" t="str">
            <v>ZM0802</v>
          </cell>
          <cell r="BF279" t="str">
            <v>yes</v>
          </cell>
        </row>
        <row r="280">
          <cell r="C280" t="str">
            <v>IHS_CBT_251A</v>
          </cell>
          <cell r="D280" t="str">
            <v>Kitwe Railways</v>
          </cell>
          <cell r="E280">
            <v>28.2038</v>
          </cell>
          <cell r="F280">
            <v>-12.8204</v>
          </cell>
          <cell r="G280" t="str">
            <v>Copperbelt </v>
          </cell>
          <cell r="H280">
            <v>2.5</v>
          </cell>
          <cell r="I280" t="str">
            <v>COPPERBELT</v>
          </cell>
          <cell r="J280" t="str">
            <v>Kitwe</v>
          </cell>
          <cell r="K280" t="str">
            <v>No</v>
          </cell>
          <cell r="L280" t="str">
            <v>Yes</v>
          </cell>
          <cell r="M280" t="str">
            <v>No</v>
          </cell>
          <cell r="N280" t="str">
            <v>Urban</v>
          </cell>
          <cell r="O280" t="str">
            <v>Gold</v>
          </cell>
          <cell r="P280" t="str">
            <v>Gold</v>
          </cell>
          <cell r="Q280" t="str">
            <v>BTS</v>
          </cell>
          <cell r="R280" t="str">
            <v>BTS</v>
          </cell>
          <cell r="S280" t="str">
            <v>On Air</v>
          </cell>
          <cell r="T280" t="str">
            <v>Grid-Gen</v>
          </cell>
          <cell r="U280" t="str">
            <v>Green Field</v>
          </cell>
          <cell r="V280">
            <v>35</v>
          </cell>
          <cell r="W280" t="str">
            <v>Indoor </v>
          </cell>
          <cell r="X280" t="str">
            <v>Chrispin Lindundu</v>
          </cell>
          <cell r="Y280" t="str">
            <v>SBC</v>
          </cell>
          <cell r="Z280" t="str">
            <v>SBC</v>
          </cell>
          <cell r="AA280" t="str">
            <v>Airtel </v>
          </cell>
          <cell r="AB280" t="str">
            <v>Mwenya Banda</v>
          </cell>
          <cell r="AC280" t="str">
            <v>GNM</v>
          </cell>
          <cell r="AD280" t="str">
            <v>GNM</v>
          </cell>
          <cell r="AE280" t="str">
            <v>MPI</v>
          </cell>
          <cell r="AF280" t="str">
            <v>MPI</v>
          </cell>
          <cell r="AG280">
            <v>20</v>
          </cell>
          <cell r="AH280" t="str">
            <v>perkins</v>
          </cell>
          <cell r="AI280">
            <v>0</v>
          </cell>
          <cell r="AJ280" t="str">
            <v>Leroy Sommer</v>
          </cell>
          <cell r="AK280">
            <v>0</v>
          </cell>
          <cell r="AL280">
            <v>600</v>
          </cell>
          <cell r="AM280" t="str">
            <v>Power cube</v>
          </cell>
          <cell r="AN280" t="str">
            <v>ICC330-H1-C1</v>
          </cell>
          <cell r="AO280">
            <v>400</v>
          </cell>
          <cell r="AP280" t="str">
            <v>Agisson</v>
          </cell>
          <cell r="AQ280">
            <v>600</v>
          </cell>
          <cell r="AR280">
            <v>2</v>
          </cell>
          <cell r="AS280">
            <v>600</v>
          </cell>
          <cell r="AT280">
            <v>24</v>
          </cell>
          <cell r="AU280" t="str">
            <v>LG</v>
          </cell>
          <cell r="AV280" t="str">
            <v>LG</v>
          </cell>
          <cell r="AW280">
            <v>18000</v>
          </cell>
          <cell r="AX280">
            <v>18000</v>
          </cell>
          <cell r="AY280">
            <v>2</v>
          </cell>
          <cell r="AZ280">
            <v>71</v>
          </cell>
          <cell r="BA280">
            <v>0</v>
          </cell>
          <cell r="BB280">
            <v>2</v>
          </cell>
          <cell r="BC280" t="str">
            <v>MTNAirtel</v>
          </cell>
          <cell r="BD280" t="str">
            <v>T3266</v>
          </cell>
          <cell r="BE280" t="str">
            <v>ZM0803</v>
          </cell>
          <cell r="BF280">
            <v>0</v>
          </cell>
        </row>
        <row r="281">
          <cell r="C281" t="str">
            <v>IHS_CBT_252A</v>
          </cell>
          <cell r="D281" t="str">
            <v>CHIFUBU</v>
          </cell>
          <cell r="E281">
            <v>28.6115</v>
          </cell>
          <cell r="F281">
            <v>-12.9368</v>
          </cell>
          <cell r="G281" t="str">
            <v>Copperbelt </v>
          </cell>
          <cell r="H281">
            <v>4.5</v>
          </cell>
          <cell r="I281" t="str">
            <v>COPPERBELT</v>
          </cell>
          <cell r="J281" t="str">
            <v>Ndola</v>
          </cell>
          <cell r="K281" t="str">
            <v>Yes</v>
          </cell>
          <cell r="L281" t="str">
            <v>No</v>
          </cell>
          <cell r="M281" t="str">
            <v>No</v>
          </cell>
          <cell r="N281" t="str">
            <v>Suburban</v>
          </cell>
          <cell r="O281" t="str">
            <v>Gold</v>
          </cell>
          <cell r="P281" t="str">
            <v>Gold</v>
          </cell>
          <cell r="Q281" t="str">
            <v>BB</v>
          </cell>
          <cell r="R281" t="str">
            <v>BTS</v>
          </cell>
          <cell r="S281" t="str">
            <v>On Air</v>
          </cell>
          <cell r="T281" t="str">
            <v>Grid-Gen</v>
          </cell>
          <cell r="U281" t="str">
            <v>Green Field</v>
          </cell>
          <cell r="V281">
            <v>35</v>
          </cell>
          <cell r="W281" t="str">
            <v>Indoor </v>
          </cell>
          <cell r="X281" t="str">
            <v>Elvis Mumba</v>
          </cell>
          <cell r="Y281" t="str">
            <v>SBC</v>
          </cell>
          <cell r="Z281" t="str">
            <v>SBC</v>
          </cell>
          <cell r="AA281" t="str">
            <v>Airtel </v>
          </cell>
          <cell r="AB281" t="str">
            <v>Mwenya Banda</v>
          </cell>
          <cell r="AC281" t="str">
            <v>GNM</v>
          </cell>
          <cell r="AD281" t="str">
            <v>GNM</v>
          </cell>
          <cell r="AE281" t="str">
            <v>Gen Logic </v>
          </cell>
          <cell r="AF281" t="str">
            <v>Gen Logic </v>
          </cell>
          <cell r="AG281">
            <v>30</v>
          </cell>
          <cell r="AH281" t="str">
            <v>perkins</v>
          </cell>
          <cell r="AI281" t="str">
            <v>LPW4</v>
          </cell>
          <cell r="AJ281" t="str">
            <v>Leroy Sommer</v>
          </cell>
          <cell r="AK281">
            <v>0</v>
          </cell>
          <cell r="AL281">
            <v>600</v>
          </cell>
          <cell r="AM281" t="str">
            <v>Power cube</v>
          </cell>
          <cell r="AN281" t="str">
            <v>ICC330-H1-C1</v>
          </cell>
          <cell r="AO281">
            <v>400</v>
          </cell>
          <cell r="AP281" t="str">
            <v>Lithium</v>
          </cell>
          <cell r="AQ281">
            <v>400</v>
          </cell>
          <cell r="AR281">
            <v>48</v>
          </cell>
          <cell r="AS281">
            <v>100</v>
          </cell>
          <cell r="AT281">
            <v>4</v>
          </cell>
          <cell r="AU281" t="str">
            <v>LG</v>
          </cell>
          <cell r="AV281" t="str">
            <v>LG</v>
          </cell>
          <cell r="AW281">
            <v>18000</v>
          </cell>
          <cell r="AX281">
            <v>18000</v>
          </cell>
          <cell r="AY281">
            <v>2</v>
          </cell>
          <cell r="AZ281">
            <v>180</v>
          </cell>
          <cell r="BA281">
            <v>0</v>
          </cell>
          <cell r="BB281">
            <v>3</v>
          </cell>
          <cell r="BC281" t="str">
            <v>MTNAirtelLiquid Telecom</v>
          </cell>
          <cell r="BD281" t="str">
            <v>T3029</v>
          </cell>
          <cell r="BE281" t="str">
            <v>ZM0804</v>
          </cell>
          <cell r="BF281" t="str">
            <v>yes</v>
          </cell>
        </row>
        <row r="282">
          <cell r="C282" t="str">
            <v>IHS_CBT_253A</v>
          </cell>
          <cell r="D282" t="str">
            <v>ITAWA</v>
          </cell>
          <cell r="E282">
            <v>28.6546</v>
          </cell>
          <cell r="F282">
            <v>-12.9865</v>
          </cell>
          <cell r="G282" t="str">
            <v>Copperbelt </v>
          </cell>
          <cell r="H282">
            <v>2.5</v>
          </cell>
          <cell r="I282" t="str">
            <v>COPPERBELT</v>
          </cell>
          <cell r="J282" t="str">
            <v>Ndola</v>
          </cell>
          <cell r="K282" t="str">
            <v>Yes</v>
          </cell>
          <cell r="L282" t="str">
            <v>No</v>
          </cell>
          <cell r="M282" t="str">
            <v>No</v>
          </cell>
          <cell r="N282" t="str">
            <v>Urban</v>
          </cell>
          <cell r="O282" t="str">
            <v>Gold</v>
          </cell>
          <cell r="P282" t="str">
            <v>Gold</v>
          </cell>
          <cell r="Q282" t="str">
            <v>BTS</v>
          </cell>
          <cell r="R282" t="str">
            <v>BTS</v>
          </cell>
          <cell r="S282" t="str">
            <v>On Air</v>
          </cell>
          <cell r="T282" t="str">
            <v>Grid-Gen</v>
          </cell>
          <cell r="U282" t="str">
            <v>Green Field</v>
          </cell>
          <cell r="V282">
            <v>36</v>
          </cell>
          <cell r="W282" t="str">
            <v>Indoor </v>
          </cell>
          <cell r="X282" t="str">
            <v>Elvis Mumba</v>
          </cell>
          <cell r="Y282" t="str">
            <v>SBC</v>
          </cell>
          <cell r="Z282" t="str">
            <v>SBC</v>
          </cell>
          <cell r="AA282" t="str">
            <v>Airtel </v>
          </cell>
          <cell r="AB282" t="str">
            <v>Mwenya Banda</v>
          </cell>
          <cell r="AC282" t="str">
            <v>GNM</v>
          </cell>
          <cell r="AD282" t="str">
            <v>GNM</v>
          </cell>
          <cell r="AE282" t="str">
            <v>Gen Logic </v>
          </cell>
          <cell r="AF282" t="str">
            <v>Gen Logic </v>
          </cell>
          <cell r="AG282">
            <v>20</v>
          </cell>
          <cell r="AH282" t="str">
            <v>perkins</v>
          </cell>
          <cell r="AI282" t="str">
            <v>LPW4</v>
          </cell>
          <cell r="AJ282" t="str">
            <v>Listerpetter</v>
          </cell>
          <cell r="AK282">
            <v>0</v>
          </cell>
          <cell r="AL282">
            <v>600</v>
          </cell>
          <cell r="AM282" t="str">
            <v>Power cube</v>
          </cell>
          <cell r="AN282" t="str">
            <v>ICC330-H1-C1</v>
          </cell>
          <cell r="AO282">
            <v>400</v>
          </cell>
          <cell r="AP282" t="str">
            <v>Agisson</v>
          </cell>
          <cell r="AQ282">
            <v>1200</v>
          </cell>
          <cell r="AR282">
            <v>2</v>
          </cell>
          <cell r="AS282">
            <v>600</v>
          </cell>
          <cell r="AT282">
            <v>48</v>
          </cell>
          <cell r="AU282" t="str">
            <v>LG</v>
          </cell>
          <cell r="AV282" t="str">
            <v>LG</v>
          </cell>
          <cell r="AW282">
            <v>18000</v>
          </cell>
          <cell r="AX282">
            <v>18000</v>
          </cell>
          <cell r="AY282">
            <v>2</v>
          </cell>
          <cell r="AZ282">
            <v>73.8</v>
          </cell>
          <cell r="BA282">
            <v>0</v>
          </cell>
          <cell r="BB282">
            <v>2</v>
          </cell>
          <cell r="BC282" t="str">
            <v>AirtelLiquid Telecom</v>
          </cell>
          <cell r="BD282">
            <v>0</v>
          </cell>
          <cell r="BE282" t="str">
            <v>ZM0805</v>
          </cell>
          <cell r="BF282" t="str">
            <v>yes</v>
          </cell>
        </row>
        <row r="283">
          <cell r="C283" t="str">
            <v>IHS_CBT_254A</v>
          </cell>
          <cell r="D283" t="str">
            <v>MPONGWE BOMA</v>
          </cell>
          <cell r="E283">
            <v>28.1821</v>
          </cell>
          <cell r="F283">
            <v>-13.5149</v>
          </cell>
          <cell r="G283" t="str">
            <v>Copperbelt </v>
          </cell>
          <cell r="H283">
            <v>2.5</v>
          </cell>
          <cell r="I283" t="str">
            <v>COPPERBELT</v>
          </cell>
          <cell r="J283" t="str">
            <v>MPongwe</v>
          </cell>
          <cell r="K283" t="str">
            <v>No</v>
          </cell>
          <cell r="L283" t="str">
            <v>No</v>
          </cell>
          <cell r="M283" t="str">
            <v>No</v>
          </cell>
          <cell r="N283" t="str">
            <v>Rural</v>
          </cell>
          <cell r="O283" t="str">
            <v>Silver</v>
          </cell>
          <cell r="P283" t="str">
            <v>Silver</v>
          </cell>
          <cell r="Q283" t="str">
            <v>BTS</v>
          </cell>
          <cell r="R283" t="str">
            <v>BB/HUB</v>
          </cell>
          <cell r="S283" t="str">
            <v>On Air</v>
          </cell>
          <cell r="T283" t="str">
            <v>Grid-Gen</v>
          </cell>
          <cell r="U283" t="str">
            <v>Green Field</v>
          </cell>
          <cell r="V283">
            <v>70</v>
          </cell>
          <cell r="W283" t="str">
            <v>Indoor </v>
          </cell>
          <cell r="X283" t="str">
            <v>Neddy Chiwasa</v>
          </cell>
          <cell r="Y283" t="str">
            <v>SBC</v>
          </cell>
          <cell r="Z283" t="str">
            <v>SBC</v>
          </cell>
          <cell r="AA283" t="str">
            <v>Airtel </v>
          </cell>
          <cell r="AB283" t="str">
            <v>Mwenya Banda</v>
          </cell>
          <cell r="AC283" t="str">
            <v>GNM</v>
          </cell>
          <cell r="AD283" t="str">
            <v>GNM</v>
          </cell>
          <cell r="AE283" t="str">
            <v>CK Works</v>
          </cell>
          <cell r="AF283" t="str">
            <v>CK Works</v>
          </cell>
          <cell r="AG283">
            <v>20</v>
          </cell>
          <cell r="AH283" t="str">
            <v>perkins</v>
          </cell>
          <cell r="AI283">
            <v>0</v>
          </cell>
          <cell r="AJ283" t="str">
            <v>Leroy Sommer</v>
          </cell>
          <cell r="AK283">
            <v>0</v>
          </cell>
          <cell r="AL283">
            <v>1000</v>
          </cell>
          <cell r="AM283" t="str">
            <v>Power cube</v>
          </cell>
          <cell r="AN283" t="str">
            <v>ICC330-H1-C1</v>
          </cell>
          <cell r="AO283">
            <v>400</v>
          </cell>
          <cell r="AP283" t="str">
            <v>Agisson</v>
          </cell>
          <cell r="AQ283">
            <v>1200</v>
          </cell>
          <cell r="AR283">
            <v>2</v>
          </cell>
          <cell r="AS283">
            <v>600</v>
          </cell>
          <cell r="AT283">
            <v>48</v>
          </cell>
          <cell r="AU283" t="str">
            <v>LG</v>
          </cell>
          <cell r="AV283" t="str">
            <v>LG</v>
          </cell>
          <cell r="AW283">
            <v>18000</v>
          </cell>
          <cell r="AX283">
            <v>18000</v>
          </cell>
          <cell r="AY283">
            <v>2</v>
          </cell>
          <cell r="AZ283">
            <v>46</v>
          </cell>
          <cell r="BA283">
            <v>0</v>
          </cell>
          <cell r="BB283">
            <v>2</v>
          </cell>
          <cell r="BC283" t="str">
            <v>AirtelTop Star</v>
          </cell>
          <cell r="BD283">
            <v>0</v>
          </cell>
          <cell r="BE283" t="str">
            <v>ZM0821</v>
          </cell>
          <cell r="BF283">
            <v>0</v>
          </cell>
        </row>
        <row r="284">
          <cell r="C284" t="str">
            <v>IHS_CBT_255A</v>
          </cell>
          <cell r="D284" t="str">
            <v>CHIWEMPALA</v>
          </cell>
          <cell r="E284">
            <v>27.8444</v>
          </cell>
          <cell r="F284">
            <v>-12.5521</v>
          </cell>
          <cell r="G284" t="str">
            <v>Copperbelt </v>
          </cell>
          <cell r="H284">
            <v>1.8</v>
          </cell>
          <cell r="I284" t="str">
            <v>COPPERBELT</v>
          </cell>
          <cell r="J284" t="str">
            <v>Chingola</v>
          </cell>
          <cell r="K284" t="str">
            <v>No</v>
          </cell>
          <cell r="L284" t="str">
            <v>No</v>
          </cell>
          <cell r="M284" t="str">
            <v>No</v>
          </cell>
          <cell r="N284" t="str">
            <v>Suburban</v>
          </cell>
          <cell r="O284" t="str">
            <v>Silver</v>
          </cell>
          <cell r="P284" t="str">
            <v>Silver</v>
          </cell>
        </row>
        <row r="284">
          <cell r="R284" t="str">
            <v>BTS</v>
          </cell>
          <cell r="S284" t="str">
            <v>On Air</v>
          </cell>
          <cell r="T284" t="str">
            <v>Grid-Gen</v>
          </cell>
          <cell r="U284" t="str">
            <v>Green Field</v>
          </cell>
          <cell r="V284">
            <v>50</v>
          </cell>
          <cell r="W284" t="str">
            <v>Indoor </v>
          </cell>
          <cell r="X284" t="str">
            <v>Panji Njovu</v>
          </cell>
          <cell r="Y284" t="str">
            <v>SBC</v>
          </cell>
          <cell r="Z284" t="str">
            <v>SBC</v>
          </cell>
          <cell r="AA284" t="str">
            <v>Airtel </v>
          </cell>
          <cell r="AB284" t="str">
            <v>Mwenya Banda</v>
          </cell>
          <cell r="AC284" t="str">
            <v>CCS</v>
          </cell>
          <cell r="AD284" t="str">
            <v>CCS</v>
          </cell>
          <cell r="AE284" t="str">
            <v>Gen Logic</v>
          </cell>
          <cell r="AF284" t="str">
            <v>Gen Logic</v>
          </cell>
          <cell r="AG284">
            <v>20</v>
          </cell>
          <cell r="AH284" t="str">
            <v>perkins</v>
          </cell>
          <cell r="AI284">
            <v>0</v>
          </cell>
          <cell r="AJ284" t="str">
            <v>Leroy Sommer</v>
          </cell>
          <cell r="AK284">
            <v>0</v>
          </cell>
          <cell r="AL284">
            <v>1000</v>
          </cell>
          <cell r="AM284" t="str">
            <v>Power cube</v>
          </cell>
          <cell r="AN284" t="str">
            <v>ICC330-H1-C1</v>
          </cell>
          <cell r="AO284">
            <v>400</v>
          </cell>
          <cell r="AP284" t="str">
            <v>Agisson</v>
          </cell>
          <cell r="AQ284">
            <v>600</v>
          </cell>
          <cell r="AR284">
            <v>2</v>
          </cell>
          <cell r="AS284">
            <v>600</v>
          </cell>
          <cell r="AT284">
            <v>24</v>
          </cell>
          <cell r="AU284" t="str">
            <v>LG</v>
          </cell>
          <cell r="AV284" t="str">
            <v>LG</v>
          </cell>
          <cell r="AW284">
            <v>18000</v>
          </cell>
          <cell r="AX284">
            <v>18000</v>
          </cell>
          <cell r="AY284">
            <v>2</v>
          </cell>
          <cell r="AZ284">
            <v>55.284</v>
          </cell>
          <cell r="BA284">
            <v>0</v>
          </cell>
          <cell r="BB284">
            <v>1</v>
          </cell>
          <cell r="BC284" t="str">
            <v>Airtel</v>
          </cell>
          <cell r="BD284">
            <v>0</v>
          </cell>
          <cell r="BE284" t="str">
            <v>ZM0856</v>
          </cell>
          <cell r="BF284" t="str">
            <v>yes</v>
          </cell>
        </row>
        <row r="285">
          <cell r="C285" t="str">
            <v>IHS_CBT_257A</v>
          </cell>
          <cell r="D285" t="str">
            <v>TWAPIA</v>
          </cell>
          <cell r="E285">
            <v>28.5879</v>
          </cell>
          <cell r="F285">
            <v>-12.9902</v>
          </cell>
          <cell r="G285" t="str">
            <v>Copperbelt </v>
          </cell>
          <cell r="H285">
            <v>2.5</v>
          </cell>
          <cell r="I285" t="str">
            <v>COPPERBELT</v>
          </cell>
          <cell r="J285" t="str">
            <v>Ndola</v>
          </cell>
          <cell r="K285" t="str">
            <v>Yes</v>
          </cell>
          <cell r="L285" t="str">
            <v>No</v>
          </cell>
          <cell r="M285" t="str">
            <v>No</v>
          </cell>
          <cell r="N285" t="str">
            <v>Suburban</v>
          </cell>
          <cell r="O285" t="str">
            <v>Gold</v>
          </cell>
          <cell r="P285" t="str">
            <v>Gold</v>
          </cell>
          <cell r="Q285" t="str">
            <v>BTS</v>
          </cell>
          <cell r="R285" t="str">
            <v>BB/HUB</v>
          </cell>
          <cell r="S285" t="str">
            <v>On Air</v>
          </cell>
          <cell r="T285" t="str">
            <v>Grid-Gen</v>
          </cell>
          <cell r="U285" t="str">
            <v>Green Field</v>
          </cell>
          <cell r="V285">
            <v>40</v>
          </cell>
          <cell r="W285" t="str">
            <v>Outdoor</v>
          </cell>
          <cell r="X285" t="str">
            <v>Elvis Mumba</v>
          </cell>
          <cell r="Y285" t="str">
            <v>SBC</v>
          </cell>
          <cell r="Z285" t="str">
            <v>SBC</v>
          </cell>
          <cell r="AA285" t="str">
            <v>Airtel </v>
          </cell>
          <cell r="AB285" t="str">
            <v>Mwenya Banda</v>
          </cell>
          <cell r="AC285" t="str">
            <v>GNM</v>
          </cell>
          <cell r="AD285" t="str">
            <v>GNM</v>
          </cell>
          <cell r="AE285" t="str">
            <v>CK Works</v>
          </cell>
          <cell r="AF285" t="str">
            <v>CK Works</v>
          </cell>
          <cell r="AG285">
            <v>20</v>
          </cell>
          <cell r="AH285" t="str">
            <v>Lister petter</v>
          </cell>
          <cell r="AI285" t="str">
            <v>LPW4</v>
          </cell>
          <cell r="AJ285" t="str">
            <v>Leroy Sommer</v>
          </cell>
          <cell r="AK285">
            <v>0</v>
          </cell>
          <cell r="AL285">
            <v>600</v>
          </cell>
          <cell r="AM285" t="str">
            <v>Power cube</v>
          </cell>
          <cell r="AN285" t="str">
            <v>ICC330-H1-C1</v>
          </cell>
          <cell r="AO285">
            <v>400</v>
          </cell>
          <cell r="AP285" t="str">
            <v>Lithium</v>
          </cell>
          <cell r="AQ285">
            <v>500</v>
          </cell>
          <cell r="AR285">
            <v>48</v>
          </cell>
          <cell r="AS285">
            <v>100</v>
          </cell>
          <cell r="AT285">
            <v>5</v>
          </cell>
          <cell r="AU285" t="str">
            <v>N/A</v>
          </cell>
          <cell r="AV285" t="str">
            <v>N/A</v>
          </cell>
          <cell r="AW285" t="str">
            <v>N/A</v>
          </cell>
          <cell r="AX285">
            <v>0</v>
          </cell>
          <cell r="AY285" t="str">
            <v>N/A</v>
          </cell>
          <cell r="AZ285">
            <v>212</v>
          </cell>
          <cell r="BA285">
            <v>0</v>
          </cell>
          <cell r="BB285">
            <v>2</v>
          </cell>
          <cell r="BC285" t="str">
            <v>MTNAirtel</v>
          </cell>
          <cell r="BD285" t="str">
            <v>T3546</v>
          </cell>
          <cell r="BE285" t="str">
            <v>ZM0858</v>
          </cell>
          <cell r="BF285" t="str">
            <v>yes</v>
          </cell>
        </row>
        <row r="286">
          <cell r="C286" t="str">
            <v>IHS_CBT_258A</v>
          </cell>
          <cell r="D286" t="str">
            <v>MUTENDA</v>
          </cell>
          <cell r="E286">
            <v>27.4137</v>
          </cell>
          <cell r="F286">
            <v>-12.4334</v>
          </cell>
          <cell r="G286" t="str">
            <v>Copperbelt </v>
          </cell>
          <cell r="H286">
            <v>4.5</v>
          </cell>
          <cell r="I286" t="str">
            <v>COPPERBELT</v>
          </cell>
          <cell r="J286" t="str">
            <v>Chingola</v>
          </cell>
          <cell r="K286" t="str">
            <v>No</v>
          </cell>
          <cell r="L286" t="str">
            <v>No</v>
          </cell>
          <cell r="M286" t="str">
            <v>No</v>
          </cell>
          <cell r="N286" t="str">
            <v>Rural</v>
          </cell>
          <cell r="O286" t="str">
            <v>Silver</v>
          </cell>
          <cell r="P286" t="str">
            <v>Silver</v>
          </cell>
        </row>
        <row r="286">
          <cell r="R286" t="str">
            <v>BB </v>
          </cell>
          <cell r="S286" t="str">
            <v>On Air</v>
          </cell>
          <cell r="T286" t="str">
            <v>Grid-Gen</v>
          </cell>
          <cell r="U286" t="str">
            <v>Green Field</v>
          </cell>
          <cell r="V286">
            <v>80</v>
          </cell>
          <cell r="W286" t="str">
            <v>Indoor </v>
          </cell>
          <cell r="X286" t="str">
            <v>Panji Njovu</v>
          </cell>
          <cell r="Y286" t="str">
            <v>SBC</v>
          </cell>
          <cell r="Z286" t="str">
            <v>SBC</v>
          </cell>
          <cell r="AA286" t="str">
            <v>Airtel </v>
          </cell>
          <cell r="AB286" t="str">
            <v>Mwenya Banda</v>
          </cell>
          <cell r="AC286" t="str">
            <v>CCS</v>
          </cell>
          <cell r="AD286" t="str">
            <v>CCS</v>
          </cell>
          <cell r="AE286" t="str">
            <v>Gen Logic</v>
          </cell>
          <cell r="AF286" t="str">
            <v>Gen Logic</v>
          </cell>
          <cell r="AG286">
            <v>30</v>
          </cell>
          <cell r="AH286" t="str">
            <v>perkins</v>
          </cell>
          <cell r="AI286">
            <v>0</v>
          </cell>
          <cell r="AJ286" t="str">
            <v>Leroy Sommer</v>
          </cell>
          <cell r="AK286">
            <v>0</v>
          </cell>
          <cell r="AL286">
            <v>1000</v>
          </cell>
          <cell r="AM286" t="str">
            <v>Power cube</v>
          </cell>
          <cell r="AN286" t="str">
            <v>ICC330-H1-C1</v>
          </cell>
          <cell r="AO286">
            <v>400</v>
          </cell>
          <cell r="AP286" t="str">
            <v>Agisson</v>
          </cell>
          <cell r="AQ286">
            <v>600</v>
          </cell>
          <cell r="AR286">
            <v>2</v>
          </cell>
          <cell r="AS286">
            <v>600</v>
          </cell>
          <cell r="AT286">
            <v>24</v>
          </cell>
          <cell r="AU286" t="str">
            <v>LG</v>
          </cell>
          <cell r="AV286" t="str">
            <v>LG</v>
          </cell>
          <cell r="AW286">
            <v>18000</v>
          </cell>
          <cell r="AX286">
            <v>18000</v>
          </cell>
          <cell r="AY286">
            <v>2</v>
          </cell>
          <cell r="AZ286">
            <v>58.3</v>
          </cell>
          <cell r="BA286">
            <v>0</v>
          </cell>
          <cell r="BB286">
            <v>1</v>
          </cell>
          <cell r="BC286" t="str">
            <v>Airtel</v>
          </cell>
          <cell r="BD286">
            <v>0</v>
          </cell>
          <cell r="BE286" t="str">
            <v>ZM0860</v>
          </cell>
          <cell r="BF286" t="str">
            <v>yes</v>
          </cell>
        </row>
        <row r="287">
          <cell r="C287" t="str">
            <v>IHS_CBT_259A</v>
          </cell>
          <cell r="D287" t="str">
            <v>KAMAKANGA I &amp; II</v>
          </cell>
          <cell r="E287">
            <v>28.0939</v>
          </cell>
          <cell r="F287">
            <v>-13.114</v>
          </cell>
          <cell r="G287" t="str">
            <v>Copperbelt </v>
          </cell>
          <cell r="H287">
            <v>2.5</v>
          </cell>
          <cell r="I287" t="str">
            <v>COPPERBELT</v>
          </cell>
          <cell r="J287" t="str">
            <v>Lufwanyama</v>
          </cell>
          <cell r="K287" t="str">
            <v>No</v>
          </cell>
          <cell r="L287" t="str">
            <v>No</v>
          </cell>
          <cell r="M287" t="str">
            <v>No</v>
          </cell>
          <cell r="N287" t="str">
            <v>Rural</v>
          </cell>
          <cell r="O287" t="str">
            <v>Silver</v>
          </cell>
          <cell r="P287" t="str">
            <v>Silver</v>
          </cell>
        </row>
        <row r="287">
          <cell r="R287" t="str">
            <v>BTS</v>
          </cell>
          <cell r="S287" t="str">
            <v>On Air</v>
          </cell>
          <cell r="T287" t="str">
            <v>Grid-Gen</v>
          </cell>
          <cell r="U287" t="str">
            <v>Green Field</v>
          </cell>
          <cell r="V287">
            <v>70</v>
          </cell>
          <cell r="W287" t="str">
            <v>Indoor </v>
          </cell>
          <cell r="X287" t="str">
            <v>Chrispin Lindundu</v>
          </cell>
          <cell r="Y287" t="str">
            <v>SBC</v>
          </cell>
          <cell r="Z287" t="str">
            <v>SBC</v>
          </cell>
          <cell r="AA287" t="str">
            <v>Airtel </v>
          </cell>
          <cell r="AB287" t="str">
            <v>Mwenya Banda</v>
          </cell>
          <cell r="AC287" t="str">
            <v>GNM</v>
          </cell>
          <cell r="AD287" t="str">
            <v>GNM</v>
          </cell>
          <cell r="AE287" t="str">
            <v>perkins</v>
          </cell>
          <cell r="AF287" t="str">
            <v>perkins</v>
          </cell>
          <cell r="AG287">
            <v>20</v>
          </cell>
          <cell r="AH287" t="str">
            <v>perkins</v>
          </cell>
          <cell r="AI287">
            <v>0</v>
          </cell>
          <cell r="AJ287" t="str">
            <v>Leroy Sommer</v>
          </cell>
          <cell r="AK287">
            <v>0</v>
          </cell>
          <cell r="AL287">
            <v>600</v>
          </cell>
          <cell r="AM287" t="str">
            <v>Power cube</v>
          </cell>
          <cell r="AN287" t="str">
            <v>ICC330-H1-C1</v>
          </cell>
          <cell r="AO287">
            <v>400</v>
          </cell>
          <cell r="AP287" t="str">
            <v>Power safe </v>
          </cell>
          <cell r="AQ287">
            <v>1200</v>
          </cell>
          <cell r="AR287">
            <v>2</v>
          </cell>
          <cell r="AS287">
            <v>1200</v>
          </cell>
          <cell r="AT287">
            <v>24</v>
          </cell>
          <cell r="AU287" t="str">
            <v>LG</v>
          </cell>
          <cell r="AV287" t="str">
            <v>LG</v>
          </cell>
          <cell r="AW287">
            <v>18000</v>
          </cell>
          <cell r="AX287">
            <v>18000</v>
          </cell>
          <cell r="AY287">
            <v>2</v>
          </cell>
          <cell r="AZ287">
            <v>35.2</v>
          </cell>
          <cell r="BA287">
            <v>0</v>
          </cell>
          <cell r="BB287">
            <v>1</v>
          </cell>
          <cell r="BC287" t="str">
            <v>Airtel</v>
          </cell>
          <cell r="BD287">
            <v>0</v>
          </cell>
          <cell r="BE287" t="str">
            <v>ZM0876</v>
          </cell>
          <cell r="BF287">
            <v>0</v>
          </cell>
        </row>
        <row r="288">
          <cell r="C288" t="str">
            <v>IHS_CBT_260A</v>
          </cell>
          <cell r="D288" t="str">
            <v>KAMFINSA</v>
          </cell>
          <cell r="E288">
            <v>28.3313</v>
          </cell>
          <cell r="F288">
            <v>-12.8734</v>
          </cell>
          <cell r="G288" t="str">
            <v>Copperbelt </v>
          </cell>
          <cell r="H288">
            <v>2.5</v>
          </cell>
          <cell r="I288" t="str">
            <v>COPPERBELT</v>
          </cell>
          <cell r="J288" t="str">
            <v>Kitwe</v>
          </cell>
          <cell r="K288" t="str">
            <v>No</v>
          </cell>
          <cell r="L288" t="str">
            <v>No</v>
          </cell>
          <cell r="M288" t="str">
            <v>No</v>
          </cell>
          <cell r="N288" t="str">
            <v>Suburban</v>
          </cell>
          <cell r="O288" t="str">
            <v>Silver</v>
          </cell>
          <cell r="P288" t="str">
            <v>Silver</v>
          </cell>
        </row>
        <row r="288">
          <cell r="R288" t="str">
            <v>BTS</v>
          </cell>
          <cell r="S288" t="str">
            <v>On Air</v>
          </cell>
          <cell r="T288" t="str">
            <v>Grid-Gen</v>
          </cell>
          <cell r="U288" t="str">
            <v>Green Field</v>
          </cell>
          <cell r="V288">
            <v>60</v>
          </cell>
          <cell r="W288" t="str">
            <v>Indoor </v>
          </cell>
          <cell r="X288" t="str">
            <v>Chrispin Lindundu</v>
          </cell>
          <cell r="Y288" t="str">
            <v>SBC</v>
          </cell>
          <cell r="Z288" t="str">
            <v>SBC</v>
          </cell>
          <cell r="AA288" t="str">
            <v>Airtel </v>
          </cell>
          <cell r="AB288" t="str">
            <v>Mwenya Banda</v>
          </cell>
          <cell r="AC288" t="str">
            <v>GNM</v>
          </cell>
          <cell r="AD288" t="str">
            <v>GNM</v>
          </cell>
          <cell r="AE288" t="str">
            <v>perkins</v>
          </cell>
          <cell r="AF288" t="str">
            <v>perkins</v>
          </cell>
          <cell r="AG288">
            <v>20</v>
          </cell>
          <cell r="AH288" t="str">
            <v>perkins</v>
          </cell>
          <cell r="AI288">
            <v>0</v>
          </cell>
          <cell r="AJ288" t="str">
            <v>Leroy Sommer</v>
          </cell>
          <cell r="AK288">
            <v>0</v>
          </cell>
          <cell r="AL288">
            <v>600</v>
          </cell>
          <cell r="AM288" t="str">
            <v>Power cube</v>
          </cell>
          <cell r="AN288" t="str">
            <v>ICC330-H1-C1</v>
          </cell>
          <cell r="AO288">
            <v>400</v>
          </cell>
          <cell r="AP288" t="str">
            <v>Agisson</v>
          </cell>
          <cell r="AQ288">
            <v>600</v>
          </cell>
          <cell r="AR288">
            <v>2</v>
          </cell>
          <cell r="AS288">
            <v>600</v>
          </cell>
          <cell r="AT288">
            <v>24</v>
          </cell>
          <cell r="AU288" t="str">
            <v>LG</v>
          </cell>
          <cell r="AV288" t="str">
            <v>LG</v>
          </cell>
          <cell r="AW288">
            <v>18000</v>
          </cell>
          <cell r="AX288">
            <v>18000</v>
          </cell>
          <cell r="AY288">
            <v>2</v>
          </cell>
          <cell r="AZ288">
            <v>50.436</v>
          </cell>
          <cell r="BA288">
            <v>0</v>
          </cell>
          <cell r="BB288">
            <v>2</v>
          </cell>
          <cell r="BC288" t="str">
            <v>MTNAirtel</v>
          </cell>
          <cell r="BD288" t="str">
            <v>T3348</v>
          </cell>
          <cell r="BE288" t="str">
            <v>ZM0877</v>
          </cell>
          <cell r="BF288">
            <v>0</v>
          </cell>
        </row>
        <row r="289">
          <cell r="C289" t="str">
            <v>IHS_CBT_261A</v>
          </cell>
          <cell r="D289" t="str">
            <v>CHATI</v>
          </cell>
          <cell r="E289">
            <v>27.8178</v>
          </cell>
          <cell r="F289">
            <v>-12.8198</v>
          </cell>
          <cell r="G289" t="str">
            <v>Copperbelt </v>
          </cell>
          <cell r="H289">
            <v>2</v>
          </cell>
          <cell r="I289" t="str">
            <v>COPPERBELT</v>
          </cell>
          <cell r="J289" t="str">
            <v>Kalulushi</v>
          </cell>
          <cell r="K289" t="str">
            <v>No</v>
          </cell>
          <cell r="L289" t="str">
            <v>No</v>
          </cell>
          <cell r="M289" t="str">
            <v>No</v>
          </cell>
          <cell r="N289" t="str">
            <v>Rural</v>
          </cell>
          <cell r="O289" t="str">
            <v>Silver</v>
          </cell>
          <cell r="P289" t="str">
            <v>Silver</v>
          </cell>
        </row>
        <row r="289">
          <cell r="R289" t="str">
            <v>BTS</v>
          </cell>
          <cell r="S289" t="str">
            <v>On Air</v>
          </cell>
          <cell r="T289" t="str">
            <v>Solar-Gen</v>
          </cell>
          <cell r="U289" t="str">
            <v>Green Field</v>
          </cell>
          <cell r="V289">
            <v>60</v>
          </cell>
          <cell r="W289" t="str">
            <v>Indoor </v>
          </cell>
          <cell r="X289" t="str">
            <v>Chrispin Lindundu</v>
          </cell>
          <cell r="Y289" t="str">
            <v>SBC</v>
          </cell>
          <cell r="Z289" t="str">
            <v>SBC</v>
          </cell>
          <cell r="AA289" t="str">
            <v>Airtel </v>
          </cell>
          <cell r="AB289" t="str">
            <v>Mwenya Banda</v>
          </cell>
          <cell r="AC289" t="str">
            <v>GNM</v>
          </cell>
          <cell r="AD289" t="str">
            <v>GNM</v>
          </cell>
          <cell r="AE289" t="str">
            <v>perkins</v>
          </cell>
          <cell r="AF289" t="str">
            <v>perkins</v>
          </cell>
          <cell r="AG289">
            <v>16</v>
          </cell>
          <cell r="AH289" t="str">
            <v>perkins</v>
          </cell>
          <cell r="AI289">
            <v>0</v>
          </cell>
          <cell r="AJ289" t="str">
            <v>Zanardi </v>
          </cell>
          <cell r="AK289">
            <v>0</v>
          </cell>
          <cell r="AL289">
            <v>600</v>
          </cell>
          <cell r="AM289" t="str">
            <v>Power cube</v>
          </cell>
          <cell r="AN289" t="str">
            <v>ICC330-H1-C1</v>
          </cell>
          <cell r="AO289">
            <v>400</v>
          </cell>
          <cell r="AP289" t="str">
            <v>Lithium</v>
          </cell>
          <cell r="AQ289">
            <v>500</v>
          </cell>
          <cell r="AR289">
            <v>48</v>
          </cell>
          <cell r="AS289">
            <v>100</v>
          </cell>
          <cell r="AT289">
            <v>5</v>
          </cell>
          <cell r="AU289" t="str">
            <v>LG</v>
          </cell>
          <cell r="AV289" t="str">
            <v>LG</v>
          </cell>
          <cell r="AW289">
            <v>18000</v>
          </cell>
          <cell r="AX289">
            <v>18000</v>
          </cell>
          <cell r="AY289">
            <v>2</v>
          </cell>
          <cell r="AZ289">
            <v>51.258</v>
          </cell>
          <cell r="BA289">
            <v>0</v>
          </cell>
          <cell r="BB289">
            <v>1</v>
          </cell>
          <cell r="BC289" t="str">
            <v>Airtel</v>
          </cell>
          <cell r="BD289">
            <v>0</v>
          </cell>
          <cell r="BE289" t="str">
            <v>ZM0883</v>
          </cell>
          <cell r="BF289" t="str">
            <v>yes</v>
          </cell>
        </row>
        <row r="290">
          <cell r="C290" t="str">
            <v>IHS_CBT_262A</v>
          </cell>
          <cell r="D290" t="str">
            <v>MISESHI NATWANGE</v>
          </cell>
          <cell r="E290">
            <v>28.2209</v>
          </cell>
          <cell r="F290">
            <v>-12.8435</v>
          </cell>
          <cell r="G290" t="str">
            <v>Copperbelt </v>
          </cell>
          <cell r="H290">
            <v>2.5</v>
          </cell>
          <cell r="I290" t="str">
            <v>COPPERBELT</v>
          </cell>
          <cell r="J290" t="str">
            <v>Kitwe</v>
          </cell>
          <cell r="K290" t="str">
            <v>Yes</v>
          </cell>
          <cell r="L290" t="str">
            <v>No</v>
          </cell>
          <cell r="M290" t="str">
            <v>Yes</v>
          </cell>
          <cell r="N290" t="str">
            <v>Suburban</v>
          </cell>
          <cell r="O290" t="str">
            <v>Gold</v>
          </cell>
          <cell r="P290" t="str">
            <v>Gold</v>
          </cell>
        </row>
        <row r="290">
          <cell r="R290" t="str">
            <v>BB/HUB</v>
          </cell>
          <cell r="S290" t="str">
            <v>On Air</v>
          </cell>
          <cell r="T290" t="str">
            <v>Grid-Gen</v>
          </cell>
          <cell r="U290" t="str">
            <v>Green Field</v>
          </cell>
          <cell r="V290">
            <v>36</v>
          </cell>
          <cell r="W290" t="str">
            <v>Indoor </v>
          </cell>
          <cell r="X290" t="str">
            <v>Chrispin Lindundu</v>
          </cell>
          <cell r="Y290" t="str">
            <v>SBC</v>
          </cell>
          <cell r="Z290" t="str">
            <v>SBC</v>
          </cell>
          <cell r="AA290" t="str">
            <v>Airtel </v>
          </cell>
          <cell r="AB290" t="str">
            <v>Mwenya Banda</v>
          </cell>
          <cell r="AC290" t="str">
            <v>GNM</v>
          </cell>
          <cell r="AD290" t="str">
            <v>GNM</v>
          </cell>
          <cell r="AE290" t="str">
            <v>perkins</v>
          </cell>
          <cell r="AF290" t="str">
            <v>perkins</v>
          </cell>
          <cell r="AG290">
            <v>20</v>
          </cell>
          <cell r="AH290" t="str">
            <v>perkins</v>
          </cell>
          <cell r="AI290">
            <v>0</v>
          </cell>
          <cell r="AJ290" t="str">
            <v>Leroy Sommer</v>
          </cell>
          <cell r="AK290">
            <v>0</v>
          </cell>
          <cell r="AL290">
            <v>600</v>
          </cell>
          <cell r="AM290" t="str">
            <v>Power cube</v>
          </cell>
          <cell r="AN290" t="str">
            <v>ICC330-H1-C1</v>
          </cell>
          <cell r="AO290">
            <v>400</v>
          </cell>
          <cell r="AP290" t="str">
            <v>Agisson</v>
          </cell>
          <cell r="AQ290">
            <v>600</v>
          </cell>
          <cell r="AR290">
            <v>2</v>
          </cell>
          <cell r="AS290">
            <v>600</v>
          </cell>
          <cell r="AT290">
            <v>24</v>
          </cell>
          <cell r="AU290" t="str">
            <v>LG</v>
          </cell>
          <cell r="AV290" t="str">
            <v>LG</v>
          </cell>
          <cell r="AW290">
            <v>18000</v>
          </cell>
          <cell r="AX290">
            <v>18000</v>
          </cell>
          <cell r="AY290">
            <v>2</v>
          </cell>
          <cell r="AZ290">
            <v>55.8</v>
          </cell>
          <cell r="BA290">
            <v>0</v>
          </cell>
          <cell r="BB290">
            <v>1</v>
          </cell>
          <cell r="BC290" t="str">
            <v>Airtel</v>
          </cell>
          <cell r="BD290">
            <v>0</v>
          </cell>
          <cell r="BE290" t="str">
            <v>ZM0889</v>
          </cell>
          <cell r="BF290">
            <v>0</v>
          </cell>
        </row>
        <row r="291">
          <cell r="C291" t="str">
            <v>IHS_CBT_263A</v>
          </cell>
          <cell r="D291" t="str">
            <v>NAKADOLI</v>
          </cell>
          <cell r="E291">
            <v>28.1919</v>
          </cell>
          <cell r="F291">
            <v>-12.7775</v>
          </cell>
          <cell r="G291" t="str">
            <v>Copperbelt </v>
          </cell>
          <cell r="H291">
            <v>2</v>
          </cell>
          <cell r="I291" t="str">
            <v>COPPERBELT</v>
          </cell>
          <cell r="J291" t="str">
            <v>Kitwe</v>
          </cell>
          <cell r="K291" t="str">
            <v>Yes</v>
          </cell>
          <cell r="L291" t="str">
            <v>No</v>
          </cell>
          <cell r="M291" t="str">
            <v>No</v>
          </cell>
          <cell r="N291" t="str">
            <v>Suburban</v>
          </cell>
          <cell r="O291" t="str">
            <v>Gold</v>
          </cell>
          <cell r="P291" t="str">
            <v>Gold</v>
          </cell>
          <cell r="Q291" t="str">
            <v>HUB</v>
          </cell>
          <cell r="R291" t="str">
            <v>BTS</v>
          </cell>
          <cell r="S291" t="str">
            <v>On Air</v>
          </cell>
          <cell r="T291" t="str">
            <v>Grid-Gen</v>
          </cell>
          <cell r="U291" t="str">
            <v>Green Field</v>
          </cell>
          <cell r="V291">
            <v>35</v>
          </cell>
          <cell r="W291" t="str">
            <v>Indoor </v>
          </cell>
          <cell r="X291" t="str">
            <v>Chrispin Lindundu</v>
          </cell>
          <cell r="Y291" t="str">
            <v>SBC</v>
          </cell>
          <cell r="Z291" t="str">
            <v>SBC</v>
          </cell>
          <cell r="AA291" t="str">
            <v>Airtel </v>
          </cell>
          <cell r="AB291" t="str">
            <v>Mwenya Banda</v>
          </cell>
          <cell r="AC291" t="str">
            <v>GNM</v>
          </cell>
          <cell r="AD291" t="str">
            <v>GNM</v>
          </cell>
          <cell r="AE291" t="str">
            <v>Gen Logic </v>
          </cell>
          <cell r="AF291" t="str">
            <v>Gen Logic </v>
          </cell>
          <cell r="AG291">
            <v>16</v>
          </cell>
          <cell r="AH291" t="str">
            <v>Lister petter</v>
          </cell>
          <cell r="AI291">
            <v>0</v>
          </cell>
          <cell r="AJ291" t="str">
            <v>Leroy Sommer</v>
          </cell>
          <cell r="AK291">
            <v>0</v>
          </cell>
          <cell r="AL291">
            <v>600</v>
          </cell>
          <cell r="AM291" t="str">
            <v>Emerson</v>
          </cell>
          <cell r="AN291" t="str">
            <v>701 IG4</v>
          </cell>
          <cell r="AO291">
            <v>300</v>
          </cell>
          <cell r="AP291" t="str">
            <v>Lithium</v>
          </cell>
          <cell r="AQ291">
            <v>500</v>
          </cell>
          <cell r="AR291">
            <v>48</v>
          </cell>
          <cell r="AS291">
            <v>100</v>
          </cell>
          <cell r="AT291">
            <v>5</v>
          </cell>
          <cell r="AU291" t="str">
            <v>LG</v>
          </cell>
          <cell r="AV291" t="str">
            <v>LG</v>
          </cell>
          <cell r="AW291">
            <v>18000</v>
          </cell>
          <cell r="AX291">
            <v>18000</v>
          </cell>
          <cell r="AY291">
            <v>2</v>
          </cell>
          <cell r="AZ291">
            <v>68.2</v>
          </cell>
          <cell r="BA291">
            <v>0</v>
          </cell>
          <cell r="BB291">
            <v>1</v>
          </cell>
          <cell r="BC291" t="str">
            <v>Airtel</v>
          </cell>
          <cell r="BD291">
            <v>0</v>
          </cell>
          <cell r="BE291" t="str">
            <v>ZM0890</v>
          </cell>
          <cell r="BF291">
            <v>0</v>
          </cell>
        </row>
        <row r="292">
          <cell r="C292" t="str">
            <v>IHS_CBT_264A</v>
          </cell>
          <cell r="D292" t="str">
            <v>NDOLA OVERSPILL</v>
          </cell>
          <cell r="E292">
            <v>28.6306</v>
          </cell>
          <cell r="F292">
            <v>-12.933</v>
          </cell>
          <cell r="G292" t="str">
            <v>Copperbelt </v>
          </cell>
          <cell r="H292">
            <v>2</v>
          </cell>
          <cell r="I292" t="str">
            <v>COPPERBELT</v>
          </cell>
          <cell r="J292" t="str">
            <v>Ndola</v>
          </cell>
          <cell r="K292" t="str">
            <v>Yes</v>
          </cell>
          <cell r="L292" t="str">
            <v>No</v>
          </cell>
          <cell r="M292" t="str">
            <v>Yes</v>
          </cell>
          <cell r="N292" t="str">
            <v>Urban</v>
          </cell>
          <cell r="O292" t="str">
            <v>Gold</v>
          </cell>
          <cell r="P292" t="str">
            <v>Gold</v>
          </cell>
          <cell r="Q292" t="str">
            <v>HUB</v>
          </cell>
          <cell r="R292" t="str">
            <v>HUB</v>
          </cell>
          <cell r="S292" t="str">
            <v>On Air</v>
          </cell>
          <cell r="T292" t="str">
            <v>Grid-Gen</v>
          </cell>
          <cell r="U292" t="str">
            <v>Green Field</v>
          </cell>
          <cell r="V292">
            <v>36</v>
          </cell>
          <cell r="W292" t="str">
            <v>Indoor </v>
          </cell>
          <cell r="X292" t="str">
            <v>Elvis Mumba</v>
          </cell>
          <cell r="Y292" t="str">
            <v>SBC</v>
          </cell>
          <cell r="Z292" t="str">
            <v>SBC</v>
          </cell>
          <cell r="AA292" t="str">
            <v>Airtel </v>
          </cell>
          <cell r="AB292" t="str">
            <v>Mwenya Banda</v>
          </cell>
          <cell r="AC292" t="str">
            <v>GNM</v>
          </cell>
          <cell r="AD292" t="str">
            <v>GNM</v>
          </cell>
          <cell r="AE292" t="str">
            <v>Gen Logic </v>
          </cell>
          <cell r="AF292" t="str">
            <v>Gen Logic </v>
          </cell>
          <cell r="AG292">
            <v>16</v>
          </cell>
          <cell r="AH292" t="str">
            <v>perkins</v>
          </cell>
          <cell r="AI292">
            <v>0</v>
          </cell>
          <cell r="AJ292" t="str">
            <v>Leroy Sommer</v>
          </cell>
          <cell r="AK292">
            <v>0</v>
          </cell>
          <cell r="AL292">
            <v>700</v>
          </cell>
          <cell r="AM292" t="str">
            <v>Power cube</v>
          </cell>
          <cell r="AN292" t="str">
            <v>ICC330-H1-C1</v>
          </cell>
          <cell r="AO292">
            <v>400</v>
          </cell>
          <cell r="AP292" t="str">
            <v>Lithium</v>
          </cell>
          <cell r="AQ292">
            <v>400</v>
          </cell>
          <cell r="AR292">
            <v>48</v>
          </cell>
          <cell r="AS292">
            <v>100</v>
          </cell>
          <cell r="AT292">
            <v>4</v>
          </cell>
          <cell r="AU292" t="str">
            <v>LG</v>
          </cell>
          <cell r="AV292" t="str">
            <v>LG</v>
          </cell>
          <cell r="AW292">
            <v>18000</v>
          </cell>
          <cell r="AX292">
            <v>18000</v>
          </cell>
          <cell r="AY292">
            <v>2</v>
          </cell>
          <cell r="AZ292">
            <v>89</v>
          </cell>
          <cell r="BA292">
            <v>0</v>
          </cell>
          <cell r="BB292">
            <v>1</v>
          </cell>
          <cell r="BC292" t="str">
            <v>Airtel</v>
          </cell>
          <cell r="BD292">
            <v>0</v>
          </cell>
          <cell r="BE292" t="str">
            <v>ZM0891</v>
          </cell>
          <cell r="BF292" t="str">
            <v>yes</v>
          </cell>
        </row>
        <row r="293">
          <cell r="C293" t="str">
            <v>IHS_CBT_265A</v>
          </cell>
          <cell r="D293" t="str">
            <v>NEW TOWN</v>
          </cell>
          <cell r="E293">
            <v>28.4059</v>
          </cell>
          <cell r="F293">
            <v>-13.1134</v>
          </cell>
          <cell r="G293" t="str">
            <v>Copperbelt </v>
          </cell>
          <cell r="H293">
            <v>2</v>
          </cell>
          <cell r="I293" t="str">
            <v>COPPERBELT</v>
          </cell>
          <cell r="J293" t="str">
            <v>Luanshya</v>
          </cell>
          <cell r="K293" t="str">
            <v>No</v>
          </cell>
          <cell r="L293" t="str">
            <v>No</v>
          </cell>
          <cell r="M293" t="str">
            <v>No</v>
          </cell>
          <cell r="N293" t="str">
            <v>Urban</v>
          </cell>
          <cell r="O293" t="str">
            <v>Silver</v>
          </cell>
          <cell r="P293" t="str">
            <v>Silver</v>
          </cell>
          <cell r="Q293" t="str">
            <v>BTS</v>
          </cell>
          <cell r="R293" t="str">
            <v>BTS</v>
          </cell>
          <cell r="S293" t="str">
            <v>On Air</v>
          </cell>
          <cell r="T293" t="str">
            <v>Grid-Gen</v>
          </cell>
          <cell r="U293" t="str">
            <v>Green Field</v>
          </cell>
          <cell r="V293">
            <v>35</v>
          </cell>
          <cell r="W293" t="str">
            <v>Indoor </v>
          </cell>
          <cell r="X293" t="str">
            <v>Neddy Chiwasa</v>
          </cell>
          <cell r="Y293" t="str">
            <v>SBC</v>
          </cell>
          <cell r="Z293" t="str">
            <v>SBC</v>
          </cell>
          <cell r="AA293" t="str">
            <v>Airtel </v>
          </cell>
          <cell r="AB293" t="str">
            <v>Mwenya Banda</v>
          </cell>
          <cell r="AC293" t="str">
            <v>GNM</v>
          </cell>
          <cell r="AD293" t="str">
            <v>GNM</v>
          </cell>
          <cell r="AE293" t="str">
            <v>Gen Logic </v>
          </cell>
          <cell r="AF293" t="str">
            <v>Gen Logic </v>
          </cell>
          <cell r="AG293">
            <v>16</v>
          </cell>
          <cell r="AH293" t="str">
            <v>perkins</v>
          </cell>
          <cell r="AI293">
            <v>0</v>
          </cell>
          <cell r="AJ293" t="str">
            <v>Leroy Sommer</v>
          </cell>
          <cell r="AK293">
            <v>0</v>
          </cell>
          <cell r="AL293">
            <v>600</v>
          </cell>
          <cell r="AM293" t="str">
            <v>Power cube</v>
          </cell>
          <cell r="AN293" t="str">
            <v>ICC330-H1-C1</v>
          </cell>
          <cell r="AO293">
            <v>400</v>
          </cell>
          <cell r="AP293" t="str">
            <v>Lithium</v>
          </cell>
          <cell r="AQ293">
            <v>300</v>
          </cell>
          <cell r="AR293">
            <v>48</v>
          </cell>
          <cell r="AS293">
            <v>100</v>
          </cell>
          <cell r="AT293">
            <v>3</v>
          </cell>
          <cell r="AU293" t="str">
            <v>LG</v>
          </cell>
          <cell r="AV293" t="str">
            <v>LG</v>
          </cell>
          <cell r="AW293">
            <v>18000</v>
          </cell>
          <cell r="AX293">
            <v>18000</v>
          </cell>
          <cell r="AY293">
            <v>2</v>
          </cell>
          <cell r="AZ293">
            <v>56.658</v>
          </cell>
          <cell r="BA293">
            <v>0</v>
          </cell>
          <cell r="BB293">
            <v>1</v>
          </cell>
          <cell r="BC293" t="str">
            <v>Airtel</v>
          </cell>
          <cell r="BD293">
            <v>0</v>
          </cell>
          <cell r="BE293" t="str">
            <v>ZM0894</v>
          </cell>
          <cell r="BF293">
            <v>0</v>
          </cell>
        </row>
        <row r="294">
          <cell r="C294" t="str">
            <v>IHS_CBT_266A</v>
          </cell>
          <cell r="D294" t="str">
            <v>KAWAMA Copperbelt</v>
          </cell>
          <cell r="E294">
            <v>28.1997</v>
          </cell>
          <cell r="F294">
            <v>-12.7516</v>
          </cell>
          <cell r="G294" t="str">
            <v>Copperbelt </v>
          </cell>
          <cell r="H294">
            <v>2</v>
          </cell>
          <cell r="I294" t="str">
            <v>COPPERBELT</v>
          </cell>
          <cell r="J294" t="str">
            <v>Kitwe</v>
          </cell>
          <cell r="K294" t="str">
            <v>Yes</v>
          </cell>
          <cell r="L294" t="str">
            <v>No</v>
          </cell>
          <cell r="M294" t="str">
            <v>No</v>
          </cell>
          <cell r="N294" t="str">
            <v>Suburban</v>
          </cell>
          <cell r="O294" t="str">
            <v>Gold</v>
          </cell>
          <cell r="P294" t="str">
            <v>Gold</v>
          </cell>
          <cell r="Q294" t="str">
            <v>BTS</v>
          </cell>
          <cell r="R294" t="str">
            <v>BTS</v>
          </cell>
          <cell r="S294" t="str">
            <v>On Air</v>
          </cell>
          <cell r="T294" t="str">
            <v>Grid-Gen</v>
          </cell>
          <cell r="U294" t="str">
            <v>Green Field</v>
          </cell>
          <cell r="V294">
            <v>50</v>
          </cell>
          <cell r="W294" t="str">
            <v>Indoor </v>
          </cell>
          <cell r="X294" t="str">
            <v>Chrispin Lindundu</v>
          </cell>
          <cell r="Y294" t="str">
            <v>SBC</v>
          </cell>
          <cell r="Z294" t="str">
            <v>SBC</v>
          </cell>
          <cell r="AA294" t="str">
            <v>Airtel </v>
          </cell>
          <cell r="AB294" t="str">
            <v>Mwenya Banda</v>
          </cell>
          <cell r="AC294" t="str">
            <v>GNM</v>
          </cell>
          <cell r="AD294" t="str">
            <v>GNM</v>
          </cell>
          <cell r="AE294" t="str">
            <v>Gen Logic </v>
          </cell>
          <cell r="AF294" t="str">
            <v>Gen Logic </v>
          </cell>
          <cell r="AG294">
            <v>16</v>
          </cell>
          <cell r="AH294" t="str">
            <v>perkins</v>
          </cell>
          <cell r="AI294">
            <v>0</v>
          </cell>
          <cell r="AJ294" t="str">
            <v>Leroy Sommer</v>
          </cell>
          <cell r="AK294">
            <v>0</v>
          </cell>
          <cell r="AL294">
            <v>600</v>
          </cell>
          <cell r="AM294" t="str">
            <v>Power cube</v>
          </cell>
          <cell r="AN294" t="str">
            <v>ICC330-H1-C1</v>
          </cell>
          <cell r="AO294">
            <v>400</v>
          </cell>
          <cell r="AP294" t="str">
            <v>Agisson</v>
          </cell>
          <cell r="AQ294">
            <v>600</v>
          </cell>
          <cell r="AR294">
            <v>2</v>
          </cell>
          <cell r="AS294">
            <v>600</v>
          </cell>
          <cell r="AT294">
            <v>24</v>
          </cell>
          <cell r="AU294" t="str">
            <v>LG</v>
          </cell>
          <cell r="AV294" t="str">
            <v>LG</v>
          </cell>
          <cell r="AW294">
            <v>18000</v>
          </cell>
          <cell r="AX294">
            <v>18000</v>
          </cell>
          <cell r="AY294">
            <v>2</v>
          </cell>
          <cell r="AZ294">
            <v>54.31</v>
          </cell>
          <cell r="BA294">
            <v>0</v>
          </cell>
          <cell r="BB294">
            <v>1</v>
          </cell>
          <cell r="BC294" t="str">
            <v>Airtel</v>
          </cell>
          <cell r="BD294">
            <v>0</v>
          </cell>
          <cell r="BE294" t="str">
            <v>ZM0896</v>
          </cell>
          <cell r="BF294">
            <v>0</v>
          </cell>
        </row>
        <row r="295">
          <cell r="C295" t="str">
            <v>IHS_CBT_267A</v>
          </cell>
          <cell r="D295" t="str">
            <v>KALULUSHI EAST</v>
          </cell>
          <cell r="E295">
            <v>28.1008</v>
          </cell>
          <cell r="F295">
            <v>-12.8422</v>
          </cell>
          <cell r="G295" t="str">
            <v>Copperbelt </v>
          </cell>
          <cell r="H295">
            <v>2</v>
          </cell>
          <cell r="I295" t="str">
            <v>COPPERBELT</v>
          </cell>
          <cell r="J295" t="str">
            <v>Kitwe</v>
          </cell>
          <cell r="K295" t="str">
            <v>No</v>
          </cell>
          <cell r="L295" t="str">
            <v>No</v>
          </cell>
          <cell r="M295" t="str">
            <v>No</v>
          </cell>
          <cell r="N295" t="str">
            <v>Suburban</v>
          </cell>
          <cell r="O295" t="str">
            <v>Silver</v>
          </cell>
          <cell r="P295" t="str">
            <v>Silver</v>
          </cell>
          <cell r="Q295" t="str">
            <v>HUB</v>
          </cell>
          <cell r="R295" t="str">
            <v>BTS</v>
          </cell>
          <cell r="S295" t="str">
            <v>On Air</v>
          </cell>
          <cell r="T295" t="str">
            <v>Grid-Gen</v>
          </cell>
          <cell r="U295" t="str">
            <v>Green Field</v>
          </cell>
          <cell r="V295">
            <v>40</v>
          </cell>
          <cell r="W295" t="str">
            <v>Indoor </v>
          </cell>
          <cell r="X295" t="str">
            <v>Chrispin Lindundu</v>
          </cell>
          <cell r="Y295" t="str">
            <v>SBC</v>
          </cell>
          <cell r="Z295" t="str">
            <v>SBC</v>
          </cell>
          <cell r="AA295" t="str">
            <v>Airtel </v>
          </cell>
          <cell r="AB295" t="str">
            <v>Mwenya Banda</v>
          </cell>
          <cell r="AC295" t="str">
            <v>GNM</v>
          </cell>
          <cell r="AD295" t="str">
            <v>GNM</v>
          </cell>
          <cell r="AE295" t="str">
            <v>Gen Logic </v>
          </cell>
          <cell r="AF295" t="str">
            <v>Gen Logic </v>
          </cell>
          <cell r="AG295">
            <v>16</v>
          </cell>
          <cell r="AH295" t="str">
            <v>perkins</v>
          </cell>
          <cell r="AI295">
            <v>0</v>
          </cell>
          <cell r="AJ295" t="str">
            <v>Leroy Sommer</v>
          </cell>
          <cell r="AK295">
            <v>0</v>
          </cell>
          <cell r="AL295">
            <v>600</v>
          </cell>
          <cell r="AM295" t="str">
            <v>Power cube</v>
          </cell>
          <cell r="AN295" t="str">
            <v>ICC330-H1-C1</v>
          </cell>
          <cell r="AO295">
            <v>400</v>
          </cell>
          <cell r="AP295" t="str">
            <v>Agisson</v>
          </cell>
          <cell r="AQ295">
            <v>600</v>
          </cell>
          <cell r="AR295">
            <v>2</v>
          </cell>
          <cell r="AS295">
            <v>600</v>
          </cell>
          <cell r="AT295">
            <v>24</v>
          </cell>
          <cell r="AU295" t="str">
            <v>LG</v>
          </cell>
          <cell r="AV295" t="str">
            <v>LG</v>
          </cell>
          <cell r="AW295">
            <v>18000</v>
          </cell>
          <cell r="AX295">
            <v>18000</v>
          </cell>
          <cell r="AY295">
            <v>2</v>
          </cell>
          <cell r="AZ295">
            <v>60.5</v>
          </cell>
          <cell r="BA295">
            <v>0</v>
          </cell>
          <cell r="BB295">
            <v>2</v>
          </cell>
          <cell r="BC295" t="str">
            <v>MTNAirtel</v>
          </cell>
          <cell r="BD295" t="str">
            <v>T3543</v>
          </cell>
          <cell r="BE295" t="str">
            <v>ZM0897</v>
          </cell>
          <cell r="BF295">
            <v>0</v>
          </cell>
        </row>
        <row r="296">
          <cell r="C296" t="str">
            <v>IHS_CBT_268A</v>
          </cell>
          <cell r="D296" t="str">
            <v>FRANCIS MUKUKA</v>
          </cell>
          <cell r="E296">
            <v>28.2542</v>
          </cell>
          <cell r="F296">
            <v>-12.5713</v>
          </cell>
          <cell r="G296" t="str">
            <v>Copperbelt </v>
          </cell>
          <cell r="H296">
            <v>2.5</v>
          </cell>
          <cell r="I296" t="str">
            <v>COPPERBELT</v>
          </cell>
          <cell r="J296" t="str">
            <v>Mufulira</v>
          </cell>
          <cell r="K296" t="str">
            <v>No</v>
          </cell>
          <cell r="L296" t="str">
            <v>No</v>
          </cell>
          <cell r="M296" t="str">
            <v>No</v>
          </cell>
          <cell r="N296" t="str">
            <v>Suburban</v>
          </cell>
          <cell r="O296" t="str">
            <v>Silver</v>
          </cell>
          <cell r="P296" t="str">
            <v>Silver</v>
          </cell>
        </row>
        <row r="296">
          <cell r="R296" t="str">
            <v>HUB</v>
          </cell>
          <cell r="S296" t="str">
            <v>On Air</v>
          </cell>
          <cell r="T296" t="str">
            <v>Grid-Gen</v>
          </cell>
          <cell r="U296" t="str">
            <v>Green Field</v>
          </cell>
          <cell r="V296">
            <v>36</v>
          </cell>
          <cell r="W296" t="str">
            <v>Indoor </v>
          </cell>
          <cell r="X296" t="str">
            <v>Panji Njovu</v>
          </cell>
          <cell r="Y296" t="str">
            <v>SBC</v>
          </cell>
          <cell r="Z296" t="str">
            <v>SBC</v>
          </cell>
          <cell r="AA296" t="str">
            <v>Airtel </v>
          </cell>
          <cell r="AB296" t="str">
            <v>Mwenya Banda</v>
          </cell>
          <cell r="AC296" t="str">
            <v>CCS</v>
          </cell>
          <cell r="AD296" t="str">
            <v>CCS</v>
          </cell>
          <cell r="AE296" t="str">
            <v>CK Works</v>
          </cell>
          <cell r="AF296" t="str">
            <v>CK Works</v>
          </cell>
          <cell r="AG296">
            <v>20</v>
          </cell>
          <cell r="AH296" t="str">
            <v>perkins</v>
          </cell>
          <cell r="AI296">
            <v>0</v>
          </cell>
          <cell r="AJ296" t="str">
            <v>Leroy Sommer</v>
          </cell>
          <cell r="AK296">
            <v>0</v>
          </cell>
          <cell r="AL296">
            <v>600</v>
          </cell>
          <cell r="AM296" t="str">
            <v>Power cube</v>
          </cell>
          <cell r="AN296" t="str">
            <v>ICC330-H1-C1</v>
          </cell>
          <cell r="AO296">
            <v>400</v>
          </cell>
          <cell r="AP296" t="str">
            <v>Agisson</v>
          </cell>
          <cell r="AQ296">
            <v>1200</v>
          </cell>
          <cell r="AR296">
            <v>2</v>
          </cell>
          <cell r="AS296">
            <v>600</v>
          </cell>
          <cell r="AT296">
            <v>48</v>
          </cell>
          <cell r="AU296" t="str">
            <v>LG</v>
          </cell>
          <cell r="AV296" t="str">
            <v>LG</v>
          </cell>
          <cell r="AW296">
            <v>18000</v>
          </cell>
          <cell r="AX296">
            <v>18000</v>
          </cell>
          <cell r="AY296">
            <v>2</v>
          </cell>
          <cell r="AZ296">
            <v>85</v>
          </cell>
          <cell r="BA296">
            <v>0</v>
          </cell>
          <cell r="BB296">
            <v>2</v>
          </cell>
          <cell r="BC296" t="str">
            <v>MTNAirtel</v>
          </cell>
          <cell r="BD296" t="str">
            <v>T3270</v>
          </cell>
          <cell r="BE296" t="str">
            <v>ZM0898</v>
          </cell>
          <cell r="BF296">
            <v>0</v>
          </cell>
        </row>
        <row r="297">
          <cell r="C297" t="str">
            <v>IHS_CBT_269A</v>
          </cell>
          <cell r="D297" t="str">
            <v>SOSOLISO</v>
          </cell>
          <cell r="E297">
            <v>28.2496</v>
          </cell>
          <cell r="F297">
            <v>-12.7975</v>
          </cell>
          <cell r="G297" t="str">
            <v>Copperbelt </v>
          </cell>
          <cell r="H297">
            <v>1.8</v>
          </cell>
          <cell r="I297" t="str">
            <v>COPPERBELT</v>
          </cell>
          <cell r="J297" t="str">
            <v>Kitwe</v>
          </cell>
          <cell r="K297" t="str">
            <v>No</v>
          </cell>
          <cell r="L297" t="str">
            <v>No</v>
          </cell>
          <cell r="M297" t="str">
            <v>Yes</v>
          </cell>
          <cell r="N297" t="str">
            <v>Urban</v>
          </cell>
          <cell r="O297" t="str">
            <v>Gold</v>
          </cell>
          <cell r="P297" t="str">
            <v>Gold</v>
          </cell>
          <cell r="Q297" t="str">
            <v>BTS</v>
          </cell>
          <cell r="R297" t="str">
            <v>BTS</v>
          </cell>
          <cell r="S297" t="str">
            <v>On Air</v>
          </cell>
          <cell r="T297" t="str">
            <v>Grid-Gen</v>
          </cell>
          <cell r="U297" t="str">
            <v>Green Field</v>
          </cell>
          <cell r="V297">
            <v>36</v>
          </cell>
          <cell r="W297" t="str">
            <v>Indoor </v>
          </cell>
          <cell r="X297" t="str">
            <v>Chrispin Lindundu</v>
          </cell>
          <cell r="Y297" t="str">
            <v>SBC</v>
          </cell>
          <cell r="Z297" t="str">
            <v>SBC</v>
          </cell>
          <cell r="AA297" t="str">
            <v>Airtel </v>
          </cell>
          <cell r="AB297" t="str">
            <v>Mwenya Banda</v>
          </cell>
          <cell r="AC297" t="str">
            <v>GNM</v>
          </cell>
          <cell r="AD297" t="str">
            <v>GNM</v>
          </cell>
          <cell r="AE297" t="str">
            <v>Jiuan</v>
          </cell>
          <cell r="AF297" t="str">
            <v>Jiuan</v>
          </cell>
          <cell r="AG297">
            <v>15</v>
          </cell>
          <cell r="AH297" t="str">
            <v>perkins</v>
          </cell>
          <cell r="AI297">
            <v>0</v>
          </cell>
          <cell r="AJ297" t="str">
            <v>Leroy Sommer</v>
          </cell>
          <cell r="AK297">
            <v>0</v>
          </cell>
          <cell r="AL297">
            <v>600</v>
          </cell>
          <cell r="AM297" t="str">
            <v>Power cube</v>
          </cell>
          <cell r="AN297" t="str">
            <v>ICC330-H1-C1</v>
          </cell>
          <cell r="AO297">
            <v>400</v>
          </cell>
          <cell r="AP297" t="str">
            <v>Agisson</v>
          </cell>
          <cell r="AQ297">
            <v>1200</v>
          </cell>
          <cell r="AR297">
            <v>2</v>
          </cell>
          <cell r="AS297">
            <v>600</v>
          </cell>
          <cell r="AT297">
            <v>48</v>
          </cell>
          <cell r="AU297" t="str">
            <v>LG</v>
          </cell>
          <cell r="AV297" t="str">
            <v>LG</v>
          </cell>
          <cell r="AW297">
            <v>18000</v>
          </cell>
          <cell r="AX297">
            <v>18000</v>
          </cell>
          <cell r="AY297">
            <v>2</v>
          </cell>
          <cell r="AZ297">
            <v>47.5</v>
          </cell>
          <cell r="BA297">
            <v>0</v>
          </cell>
          <cell r="BB297">
            <v>1</v>
          </cell>
          <cell r="BC297" t="str">
            <v>Airtel</v>
          </cell>
          <cell r="BD297">
            <v>0</v>
          </cell>
          <cell r="BE297" t="str">
            <v>ZM0899</v>
          </cell>
          <cell r="BF297">
            <v>0</v>
          </cell>
        </row>
        <row r="298">
          <cell r="C298" t="str">
            <v>IHS_CBT_270A</v>
          </cell>
          <cell r="D298" t="str">
            <v>KASOMPE</v>
          </cell>
          <cell r="E298">
            <v>27.8898</v>
          </cell>
          <cell r="F298">
            <v>-12.5848</v>
          </cell>
          <cell r="G298" t="str">
            <v>Copperbelt </v>
          </cell>
          <cell r="H298">
            <v>4.5</v>
          </cell>
          <cell r="I298" t="str">
            <v>COPPERBELT</v>
          </cell>
          <cell r="J298" t="str">
            <v>Chingola</v>
          </cell>
          <cell r="K298" t="str">
            <v>Yes</v>
          </cell>
          <cell r="L298" t="str">
            <v>No</v>
          </cell>
          <cell r="M298" t="str">
            <v>No</v>
          </cell>
          <cell r="N298" t="str">
            <v>Suburban</v>
          </cell>
          <cell r="O298" t="str">
            <v>Silver</v>
          </cell>
          <cell r="P298" t="str">
            <v>Silver</v>
          </cell>
        </row>
        <row r="298">
          <cell r="R298" t="str">
            <v>BB/HUB</v>
          </cell>
          <cell r="S298" t="str">
            <v>On Air</v>
          </cell>
          <cell r="T298" t="str">
            <v>Grid-Gen</v>
          </cell>
          <cell r="U298" t="str">
            <v>Green Field</v>
          </cell>
          <cell r="V298">
            <v>50</v>
          </cell>
          <cell r="W298" t="str">
            <v>Indoor </v>
          </cell>
          <cell r="X298" t="str">
            <v>Panji Njovu</v>
          </cell>
          <cell r="Y298" t="str">
            <v>SBC</v>
          </cell>
          <cell r="Z298" t="str">
            <v>SBC</v>
          </cell>
          <cell r="AA298" t="str">
            <v>Airtel </v>
          </cell>
          <cell r="AB298" t="str">
            <v>Mwenya Banda</v>
          </cell>
          <cell r="AC298" t="str">
            <v>CCS</v>
          </cell>
          <cell r="AD298" t="str">
            <v>CCS</v>
          </cell>
          <cell r="AE298" t="str">
            <v>Gen Logic</v>
          </cell>
          <cell r="AF298" t="str">
            <v>Gen Logic</v>
          </cell>
          <cell r="AG298">
            <v>20</v>
          </cell>
          <cell r="AH298" t="str">
            <v>perkins</v>
          </cell>
          <cell r="AI298">
            <v>0</v>
          </cell>
          <cell r="AJ298" t="str">
            <v>Leroy Sommer</v>
          </cell>
          <cell r="AK298">
            <v>0</v>
          </cell>
          <cell r="AL298">
            <v>1000</v>
          </cell>
          <cell r="AM298" t="str">
            <v>Power cube</v>
          </cell>
          <cell r="AN298" t="str">
            <v>ICC330-H1-C1</v>
          </cell>
          <cell r="AO298">
            <v>400</v>
          </cell>
          <cell r="AP298" t="str">
            <v>Agisson</v>
          </cell>
          <cell r="AQ298">
            <v>600</v>
          </cell>
          <cell r="AR298">
            <v>2</v>
          </cell>
          <cell r="AS298">
            <v>600</v>
          </cell>
          <cell r="AT298">
            <v>24</v>
          </cell>
          <cell r="AU298" t="str">
            <v>LG</v>
          </cell>
          <cell r="AV298" t="str">
            <v>LG</v>
          </cell>
          <cell r="AW298">
            <v>18000</v>
          </cell>
          <cell r="AX298">
            <v>18000</v>
          </cell>
          <cell r="AY298">
            <v>2</v>
          </cell>
          <cell r="AZ298">
            <v>52.769</v>
          </cell>
          <cell r="BA298">
            <v>0</v>
          </cell>
          <cell r="BB298">
            <v>1</v>
          </cell>
          <cell r="BC298" t="str">
            <v>Airtel</v>
          </cell>
          <cell r="BD298">
            <v>0</v>
          </cell>
          <cell r="BE298" t="str">
            <v>ZM3108</v>
          </cell>
          <cell r="BF298">
            <v>0</v>
          </cell>
        </row>
        <row r="299">
          <cell r="C299" t="str">
            <v>IHS_CBT_271A</v>
          </cell>
          <cell r="D299" t="str">
            <v>MUFULIRA TURNOFF</v>
          </cell>
          <cell r="E299">
            <v>28.1241</v>
          </cell>
          <cell r="F299">
            <v>-12.7021</v>
          </cell>
          <cell r="G299" t="str">
            <v>Copperbelt </v>
          </cell>
          <cell r="H299">
            <v>2.5</v>
          </cell>
          <cell r="I299" t="str">
            <v>COPPERBELT</v>
          </cell>
          <cell r="J299" t="str">
            <v>Kitwe</v>
          </cell>
          <cell r="K299" t="str">
            <v>No</v>
          </cell>
          <cell r="L299" t="str">
            <v>No</v>
          </cell>
          <cell r="M299" t="str">
            <v>No</v>
          </cell>
          <cell r="N299" t="str">
            <v>Suburban</v>
          </cell>
          <cell r="O299" t="str">
            <v>Silver</v>
          </cell>
          <cell r="P299" t="str">
            <v>Silver</v>
          </cell>
        </row>
        <row r="299">
          <cell r="R299" t="str">
            <v>BB</v>
          </cell>
          <cell r="S299" t="str">
            <v>On Air</v>
          </cell>
          <cell r="T299" t="str">
            <v>Grid-Gen</v>
          </cell>
          <cell r="U299" t="str">
            <v>Green Field</v>
          </cell>
          <cell r="V299">
            <v>60</v>
          </cell>
          <cell r="W299" t="str">
            <v>Indoor </v>
          </cell>
          <cell r="X299" t="str">
            <v>Panji Njovu</v>
          </cell>
          <cell r="Y299" t="str">
            <v>SBC</v>
          </cell>
          <cell r="Z299" t="str">
            <v>SBC</v>
          </cell>
          <cell r="AA299" t="str">
            <v>Airtel </v>
          </cell>
          <cell r="AB299" t="str">
            <v>Mwenya Banda</v>
          </cell>
          <cell r="AC299" t="str">
            <v>CCS</v>
          </cell>
          <cell r="AD299" t="str">
            <v>CCS</v>
          </cell>
          <cell r="AE299" t="str">
            <v>perkins</v>
          </cell>
          <cell r="AF299" t="str">
            <v>perkins</v>
          </cell>
          <cell r="AG299">
            <v>20</v>
          </cell>
          <cell r="AH299" t="str">
            <v>perkins</v>
          </cell>
          <cell r="AI299">
            <v>0</v>
          </cell>
          <cell r="AJ299" t="str">
            <v>Leroy Sommer</v>
          </cell>
          <cell r="AK299">
            <v>0</v>
          </cell>
          <cell r="AL299">
            <v>600</v>
          </cell>
          <cell r="AM299" t="str">
            <v>Power cube</v>
          </cell>
          <cell r="AN299" t="str">
            <v>ICC330-H1-C1</v>
          </cell>
          <cell r="AO299">
            <v>400</v>
          </cell>
          <cell r="AP299" t="str">
            <v>Agisson</v>
          </cell>
          <cell r="AQ299">
            <v>600</v>
          </cell>
          <cell r="AR299">
            <v>2</v>
          </cell>
          <cell r="AS299">
            <v>600</v>
          </cell>
          <cell r="AT299">
            <v>24</v>
          </cell>
          <cell r="AU299" t="str">
            <v>LG</v>
          </cell>
          <cell r="AV299" t="str">
            <v>LG</v>
          </cell>
          <cell r="AW299">
            <v>18000</v>
          </cell>
          <cell r="AX299">
            <v>18000</v>
          </cell>
          <cell r="AY299">
            <v>2</v>
          </cell>
          <cell r="AZ299">
            <v>42.5</v>
          </cell>
          <cell r="BA299">
            <v>0</v>
          </cell>
          <cell r="BB299">
            <v>1</v>
          </cell>
          <cell r="BC299" t="str">
            <v>Airtel</v>
          </cell>
          <cell r="BD299">
            <v>0</v>
          </cell>
          <cell r="BE299" t="str">
            <v>ZM3215</v>
          </cell>
          <cell r="BF299">
            <v>0</v>
          </cell>
        </row>
        <row r="300">
          <cell r="C300" t="str">
            <v>IHS_CBT_272A</v>
          </cell>
          <cell r="D300" t="str">
            <v>CHILILABOMBWE ROAD</v>
          </cell>
          <cell r="E300">
            <v>27.854</v>
          </cell>
          <cell r="F300">
            <v>-12.4419</v>
          </cell>
          <cell r="G300" t="str">
            <v>Copperbelt </v>
          </cell>
          <cell r="H300">
            <v>2</v>
          </cell>
          <cell r="I300" t="str">
            <v>COPPERBELT</v>
          </cell>
          <cell r="J300" t="str">
            <v>Chingola</v>
          </cell>
          <cell r="K300" t="str">
            <v>No</v>
          </cell>
          <cell r="L300" t="str">
            <v>No</v>
          </cell>
          <cell r="M300" t="str">
            <v>No</v>
          </cell>
          <cell r="N300" t="str">
            <v>Rural</v>
          </cell>
          <cell r="O300" t="str">
            <v>Silver</v>
          </cell>
          <cell r="P300" t="str">
            <v>Silver</v>
          </cell>
        </row>
        <row r="300">
          <cell r="R300" t="str">
            <v>BTS</v>
          </cell>
          <cell r="S300" t="str">
            <v>On Air</v>
          </cell>
          <cell r="T300" t="str">
            <v>Grid-Gen</v>
          </cell>
          <cell r="U300" t="str">
            <v>Green Field</v>
          </cell>
          <cell r="V300">
            <v>60</v>
          </cell>
          <cell r="W300" t="str">
            <v>Indoor </v>
          </cell>
          <cell r="X300" t="str">
            <v>Panji Njovu</v>
          </cell>
          <cell r="Y300" t="str">
            <v>SBC</v>
          </cell>
          <cell r="Z300" t="str">
            <v>SBC</v>
          </cell>
          <cell r="AA300" t="str">
            <v>Airtel </v>
          </cell>
          <cell r="AB300" t="str">
            <v>Mwenya Banda</v>
          </cell>
          <cell r="AC300" t="str">
            <v>CCS</v>
          </cell>
          <cell r="AD300" t="str">
            <v>CCS</v>
          </cell>
          <cell r="AE300" t="str">
            <v>Gen Logic</v>
          </cell>
          <cell r="AF300" t="str">
            <v>Gen Logic</v>
          </cell>
          <cell r="AG300">
            <v>16</v>
          </cell>
          <cell r="AH300" t="str">
            <v>Lister petter</v>
          </cell>
          <cell r="AI300">
            <v>0</v>
          </cell>
          <cell r="AJ300" t="str">
            <v>Sincro</v>
          </cell>
          <cell r="AK300">
            <v>0</v>
          </cell>
          <cell r="AL300">
            <v>400</v>
          </cell>
          <cell r="AM300" t="str">
            <v>Power cube</v>
          </cell>
          <cell r="AN300" t="str">
            <v>ICC330-H1-C1</v>
          </cell>
          <cell r="AO300">
            <v>400</v>
          </cell>
          <cell r="AP300" t="str">
            <v>Agisson</v>
          </cell>
          <cell r="AQ300">
            <v>600</v>
          </cell>
          <cell r="AR300">
            <v>2</v>
          </cell>
          <cell r="AS300">
            <v>600</v>
          </cell>
          <cell r="AT300">
            <v>24</v>
          </cell>
          <cell r="AU300" t="str">
            <v>LG</v>
          </cell>
          <cell r="AV300" t="str">
            <v>LG</v>
          </cell>
          <cell r="AW300">
            <v>18000</v>
          </cell>
          <cell r="AX300">
            <v>18000</v>
          </cell>
          <cell r="AY300">
            <v>2</v>
          </cell>
          <cell r="AZ300">
            <v>35</v>
          </cell>
          <cell r="BA300">
            <v>0</v>
          </cell>
          <cell r="BB300">
            <v>2</v>
          </cell>
          <cell r="BC300" t="str">
            <v>MTNAirtel</v>
          </cell>
          <cell r="BD300" t="str">
            <v>T3032</v>
          </cell>
          <cell r="BE300" t="str">
            <v>ZM3216</v>
          </cell>
          <cell r="BF300">
            <v>0</v>
          </cell>
        </row>
        <row r="301">
          <cell r="C301" t="str">
            <v>IHS_CBT_273A</v>
          </cell>
          <cell r="D301" t="str">
            <v>CHINGOLA INDUSTRIAL Solwezi Road</v>
          </cell>
          <cell r="E301">
            <v>27.844</v>
          </cell>
          <cell r="F301">
            <v>-12.5413</v>
          </cell>
          <cell r="G301" t="str">
            <v>Copperbelt </v>
          </cell>
          <cell r="H301">
            <v>1.8</v>
          </cell>
          <cell r="I301" t="str">
            <v>COPPERBELT</v>
          </cell>
          <cell r="J301" t="str">
            <v>Chingola</v>
          </cell>
          <cell r="K301" t="str">
            <v>No</v>
          </cell>
          <cell r="L301" t="str">
            <v>No</v>
          </cell>
          <cell r="M301" t="str">
            <v>No</v>
          </cell>
          <cell r="N301" t="str">
            <v>Urban</v>
          </cell>
          <cell r="O301" t="str">
            <v>Silver</v>
          </cell>
          <cell r="P301" t="str">
            <v>Silver</v>
          </cell>
        </row>
        <row r="301">
          <cell r="R301" t="str">
            <v>BTS</v>
          </cell>
          <cell r="S301" t="str">
            <v>On Air</v>
          </cell>
          <cell r="T301" t="str">
            <v>Grid-Gen</v>
          </cell>
          <cell r="U301" t="str">
            <v>Green Field</v>
          </cell>
          <cell r="V301">
            <v>36</v>
          </cell>
          <cell r="W301" t="str">
            <v>Outdoor</v>
          </cell>
          <cell r="X301" t="str">
            <v>Panji Njovu</v>
          </cell>
          <cell r="Y301" t="str">
            <v>SBC</v>
          </cell>
          <cell r="Z301" t="str">
            <v>SBC</v>
          </cell>
          <cell r="AA301" t="str">
            <v>Airtel </v>
          </cell>
          <cell r="AB301" t="str">
            <v>Mwenya Banda</v>
          </cell>
          <cell r="AC301" t="str">
            <v>CCS</v>
          </cell>
          <cell r="AD301" t="str">
            <v>CCS</v>
          </cell>
          <cell r="AE301" t="str">
            <v>Gen Logic</v>
          </cell>
          <cell r="AF301" t="str">
            <v>Gen Logic</v>
          </cell>
          <cell r="AG301">
            <v>15</v>
          </cell>
          <cell r="AH301" t="str">
            <v>perkins</v>
          </cell>
          <cell r="AI301">
            <v>0</v>
          </cell>
          <cell r="AJ301" t="str">
            <v>Leroy Sommer</v>
          </cell>
          <cell r="AK301">
            <v>0</v>
          </cell>
          <cell r="AL301">
            <v>1000</v>
          </cell>
          <cell r="AM301" t="str">
            <v>Battery Tech</v>
          </cell>
          <cell r="AN301">
            <v>0</v>
          </cell>
          <cell r="AO301">
            <v>190</v>
          </cell>
          <cell r="AP301" t="str">
            <v>Shoto</v>
          </cell>
          <cell r="AQ301">
            <v>400</v>
          </cell>
          <cell r="AR301">
            <v>2</v>
          </cell>
          <cell r="AS301">
            <v>400</v>
          </cell>
          <cell r="AT301">
            <v>24</v>
          </cell>
          <cell r="AU301" t="str">
            <v>N/A</v>
          </cell>
          <cell r="AV301" t="str">
            <v>N/A</v>
          </cell>
          <cell r="AW301" t="str">
            <v>N/A</v>
          </cell>
          <cell r="AX301">
            <v>0</v>
          </cell>
          <cell r="AY301" t="str">
            <v>N/A</v>
          </cell>
          <cell r="AZ301">
            <v>41.1</v>
          </cell>
          <cell r="BA301">
            <v>0</v>
          </cell>
          <cell r="BB301">
            <v>1</v>
          </cell>
          <cell r="BC301" t="str">
            <v>Airtel</v>
          </cell>
          <cell r="BD301">
            <v>0</v>
          </cell>
          <cell r="BE301" t="str">
            <v>ZM3240</v>
          </cell>
          <cell r="BF301">
            <v>0</v>
          </cell>
        </row>
        <row r="302">
          <cell r="C302" t="str">
            <v>IHS_CBT_274A</v>
          </cell>
          <cell r="D302" t="str">
            <v>ZNS</v>
          </cell>
          <cell r="E302">
            <v>28.219</v>
          </cell>
          <cell r="F302">
            <v>-12.9428</v>
          </cell>
          <cell r="G302" t="str">
            <v>Copperbelt </v>
          </cell>
          <cell r="H302">
            <v>2</v>
          </cell>
          <cell r="I302" t="str">
            <v>COPPERBELT</v>
          </cell>
          <cell r="J302" t="str">
            <v>Kitwe</v>
          </cell>
          <cell r="K302" t="str">
            <v>No</v>
          </cell>
          <cell r="L302" t="str">
            <v>No</v>
          </cell>
          <cell r="M302" t="str">
            <v>No</v>
          </cell>
          <cell r="N302" t="str">
            <v>Rural</v>
          </cell>
          <cell r="O302" t="str">
            <v>Silver</v>
          </cell>
          <cell r="P302" t="str">
            <v>Silver</v>
          </cell>
          <cell r="Q302" t="str">
            <v>BTS</v>
          </cell>
          <cell r="R302" t="str">
            <v>BTS</v>
          </cell>
          <cell r="S302" t="str">
            <v>On Air</v>
          </cell>
          <cell r="T302" t="str">
            <v>Grid-Gen</v>
          </cell>
          <cell r="U302" t="str">
            <v>Green Field</v>
          </cell>
          <cell r="V302">
            <v>70</v>
          </cell>
          <cell r="W302" t="str">
            <v>Outdoor</v>
          </cell>
          <cell r="X302" t="str">
            <v>Chrispin Lindundu</v>
          </cell>
          <cell r="Y302" t="str">
            <v>SBC</v>
          </cell>
          <cell r="Z302" t="str">
            <v>SBC</v>
          </cell>
          <cell r="AA302" t="str">
            <v>Airtel </v>
          </cell>
          <cell r="AB302" t="str">
            <v>Mwenya Banda</v>
          </cell>
          <cell r="AC302" t="str">
            <v>GNM</v>
          </cell>
          <cell r="AD302" t="str">
            <v>GNM</v>
          </cell>
          <cell r="AE302" t="str">
            <v>Gen Logic </v>
          </cell>
          <cell r="AF302" t="str">
            <v>Gen Logic </v>
          </cell>
          <cell r="AG302">
            <v>16</v>
          </cell>
          <cell r="AH302" t="str">
            <v>Lister petter</v>
          </cell>
          <cell r="AI302">
            <v>0</v>
          </cell>
          <cell r="AJ302" t="str">
            <v>Leroy Sommer</v>
          </cell>
          <cell r="AK302">
            <v>0</v>
          </cell>
          <cell r="AL302">
            <v>600</v>
          </cell>
          <cell r="AM302" t="str">
            <v>Power cube</v>
          </cell>
          <cell r="AN302" t="str">
            <v>ICC330-H1-C1</v>
          </cell>
          <cell r="AO302">
            <v>400</v>
          </cell>
          <cell r="AP302" t="str">
            <v>Agisson</v>
          </cell>
          <cell r="AQ302">
            <v>1200</v>
          </cell>
          <cell r="AR302">
            <v>2</v>
          </cell>
          <cell r="AS302">
            <v>600</v>
          </cell>
          <cell r="AT302">
            <v>48</v>
          </cell>
          <cell r="AU302" t="str">
            <v>N/A</v>
          </cell>
          <cell r="AV302" t="str">
            <v>N/A</v>
          </cell>
          <cell r="AW302" t="str">
            <v>N/A</v>
          </cell>
          <cell r="AX302">
            <v>0</v>
          </cell>
          <cell r="AY302" t="str">
            <v>N/A</v>
          </cell>
          <cell r="AZ302">
            <v>48.288</v>
          </cell>
          <cell r="BA302">
            <v>0</v>
          </cell>
          <cell r="BB302">
            <v>1</v>
          </cell>
          <cell r="BC302" t="str">
            <v>Airtel</v>
          </cell>
          <cell r="BD302">
            <v>0</v>
          </cell>
          <cell r="BE302" t="str">
            <v>ZM3261</v>
          </cell>
          <cell r="BF302">
            <v>0</v>
          </cell>
        </row>
        <row r="303">
          <cell r="C303" t="str">
            <v>IHS_CBT_275A</v>
          </cell>
          <cell r="D303" t="str">
            <v>KABUNDI EAST</v>
          </cell>
          <cell r="E303">
            <v>27.8922</v>
          </cell>
          <cell r="F303">
            <v>-12.5261</v>
          </cell>
          <cell r="G303" t="str">
            <v>Copperbelt </v>
          </cell>
          <cell r="H303">
            <v>2.5</v>
          </cell>
          <cell r="I303" t="str">
            <v>COPPERBELT</v>
          </cell>
          <cell r="J303" t="str">
            <v>Chingola</v>
          </cell>
          <cell r="K303" t="str">
            <v>No</v>
          </cell>
          <cell r="L303" t="str">
            <v>No</v>
          </cell>
          <cell r="M303" t="str">
            <v>No</v>
          </cell>
          <cell r="N303" t="str">
            <v>Suburban</v>
          </cell>
          <cell r="O303" t="str">
            <v>Silver</v>
          </cell>
          <cell r="P303" t="str">
            <v>Silver</v>
          </cell>
        </row>
        <row r="303">
          <cell r="R303" t="str">
            <v>BB </v>
          </cell>
          <cell r="S303" t="str">
            <v>On Air</v>
          </cell>
          <cell r="T303" t="str">
            <v>Grid-Gen</v>
          </cell>
          <cell r="U303" t="str">
            <v>Green Field</v>
          </cell>
          <cell r="V303">
            <v>50</v>
          </cell>
          <cell r="W303" t="str">
            <v>Indoor </v>
          </cell>
          <cell r="X303" t="str">
            <v>Panji Njovu</v>
          </cell>
          <cell r="Y303" t="str">
            <v>SBC</v>
          </cell>
          <cell r="Z303" t="str">
            <v>SBC</v>
          </cell>
          <cell r="AA303" t="str">
            <v>Airtel </v>
          </cell>
          <cell r="AB303" t="str">
            <v>Mwenya Banda</v>
          </cell>
          <cell r="AC303" t="str">
            <v>CCS</v>
          </cell>
          <cell r="AD303" t="str">
            <v>CCS</v>
          </cell>
          <cell r="AE303" t="str">
            <v>IMG</v>
          </cell>
          <cell r="AF303" t="str">
            <v>IMG</v>
          </cell>
          <cell r="AG303">
            <v>20</v>
          </cell>
          <cell r="AH303" t="str">
            <v>perkins</v>
          </cell>
          <cell r="AI303">
            <v>0</v>
          </cell>
          <cell r="AJ303" t="str">
            <v>Leroy Sommer</v>
          </cell>
          <cell r="AK303">
            <v>0</v>
          </cell>
          <cell r="AL303">
            <v>600</v>
          </cell>
          <cell r="AM303" t="str">
            <v>Power cube</v>
          </cell>
          <cell r="AN303" t="str">
            <v>ICC330-H1-C1</v>
          </cell>
          <cell r="AO303">
            <v>400</v>
          </cell>
          <cell r="AP303" t="str">
            <v>Agisson</v>
          </cell>
          <cell r="AQ303">
            <v>1200</v>
          </cell>
          <cell r="AR303">
            <v>2</v>
          </cell>
          <cell r="AS303">
            <v>600</v>
          </cell>
          <cell r="AT303">
            <v>48</v>
          </cell>
          <cell r="AU303" t="str">
            <v>LG</v>
          </cell>
          <cell r="AV303" t="str">
            <v>LG</v>
          </cell>
          <cell r="AW303">
            <v>18000</v>
          </cell>
          <cell r="AX303">
            <v>18000</v>
          </cell>
          <cell r="AY303">
            <v>2</v>
          </cell>
          <cell r="AZ303">
            <v>28.4</v>
          </cell>
          <cell r="BA303">
            <v>0</v>
          </cell>
          <cell r="BB303">
            <v>1</v>
          </cell>
          <cell r="BC303" t="str">
            <v>Airtel</v>
          </cell>
          <cell r="BD303">
            <v>0</v>
          </cell>
          <cell r="BE303" t="str">
            <v>ZM3262</v>
          </cell>
          <cell r="BF303">
            <v>0</v>
          </cell>
        </row>
        <row r="304">
          <cell r="C304" t="str">
            <v>IHS_CBT_276A</v>
          </cell>
          <cell r="D304" t="str">
            <v>KAKOLO I &amp; II</v>
          </cell>
          <cell r="E304">
            <v>28.3194</v>
          </cell>
          <cell r="F304">
            <v>-12.8057</v>
          </cell>
          <cell r="G304" t="str">
            <v>Copperbelt </v>
          </cell>
          <cell r="H304">
            <v>1.8</v>
          </cell>
          <cell r="I304" t="str">
            <v>COPPERBELT</v>
          </cell>
          <cell r="J304" t="str">
            <v>Kitwe</v>
          </cell>
          <cell r="K304" t="str">
            <v>No</v>
          </cell>
          <cell r="L304" t="str">
            <v>No</v>
          </cell>
          <cell r="M304" t="str">
            <v>No</v>
          </cell>
          <cell r="N304" t="str">
            <v>Rural</v>
          </cell>
          <cell r="O304" t="str">
            <v>Silver</v>
          </cell>
          <cell r="P304" t="str">
            <v>Silver</v>
          </cell>
          <cell r="Q304" t="str">
            <v>BTS</v>
          </cell>
          <cell r="R304" t="str">
            <v>BTS</v>
          </cell>
          <cell r="S304" t="str">
            <v>On Air</v>
          </cell>
          <cell r="T304" t="str">
            <v>Solar-Gen</v>
          </cell>
          <cell r="U304" t="str">
            <v>Green Field</v>
          </cell>
          <cell r="V304">
            <v>70</v>
          </cell>
          <cell r="W304" t="str">
            <v>Indoor </v>
          </cell>
          <cell r="X304" t="str">
            <v>Chrispin Lindundu</v>
          </cell>
          <cell r="Y304" t="str">
            <v>SBC</v>
          </cell>
          <cell r="Z304" t="str">
            <v>SBC</v>
          </cell>
          <cell r="AA304" t="str">
            <v>Airtel </v>
          </cell>
          <cell r="AB304" t="str">
            <v>Mwenya Banda</v>
          </cell>
          <cell r="AC304" t="str">
            <v>GNM</v>
          </cell>
          <cell r="AD304" t="str">
            <v>GNM</v>
          </cell>
          <cell r="AE304" t="str">
            <v>Jiuan</v>
          </cell>
          <cell r="AF304" t="str">
            <v>Jiuan</v>
          </cell>
          <cell r="AG304">
            <v>15</v>
          </cell>
          <cell r="AH304" t="str">
            <v>Mitsubishi</v>
          </cell>
          <cell r="AI304" t="str">
            <v>SL40</v>
          </cell>
          <cell r="AJ304" t="str">
            <v>Zanardi </v>
          </cell>
          <cell r="AK304">
            <v>0</v>
          </cell>
          <cell r="AL304">
            <v>600</v>
          </cell>
          <cell r="AM304" t="str">
            <v>N/A</v>
          </cell>
          <cell r="AN304">
            <v>0</v>
          </cell>
          <cell r="AO304">
            <v>0</v>
          </cell>
          <cell r="AP304" t="str">
            <v>BSB</v>
          </cell>
          <cell r="AQ304">
            <v>1500</v>
          </cell>
          <cell r="AR304">
            <v>2</v>
          </cell>
          <cell r="AS304">
            <v>1500</v>
          </cell>
          <cell r="AT304">
            <v>24</v>
          </cell>
          <cell r="AU304" t="str">
            <v>LG</v>
          </cell>
          <cell r="AV304" t="str">
            <v>LG</v>
          </cell>
          <cell r="AW304">
            <v>18000</v>
          </cell>
          <cell r="AX304">
            <v>18000</v>
          </cell>
          <cell r="AY304">
            <v>2</v>
          </cell>
          <cell r="AZ304">
            <v>18.5</v>
          </cell>
          <cell r="BA304">
            <v>0</v>
          </cell>
          <cell r="BB304">
            <v>1</v>
          </cell>
          <cell r="BC304" t="str">
            <v>Airtel</v>
          </cell>
          <cell r="BD304">
            <v>0</v>
          </cell>
          <cell r="BE304" t="str">
            <v>ZM3263</v>
          </cell>
          <cell r="BF304">
            <v>0</v>
          </cell>
        </row>
        <row r="305">
          <cell r="C305" t="str">
            <v>IHS_CBT_277A</v>
          </cell>
          <cell r="D305" t="str">
            <v>ROAN</v>
          </cell>
          <cell r="E305">
            <v>28.3767</v>
          </cell>
          <cell r="F305">
            <v>-13.1347</v>
          </cell>
          <cell r="G305" t="str">
            <v>Copperbelt </v>
          </cell>
          <cell r="H305">
            <v>2</v>
          </cell>
          <cell r="I305" t="str">
            <v>COPPERBELT</v>
          </cell>
          <cell r="J305" t="str">
            <v>Luanshya</v>
          </cell>
          <cell r="K305" t="str">
            <v>Yes</v>
          </cell>
          <cell r="L305" t="str">
            <v>No</v>
          </cell>
          <cell r="M305" t="str">
            <v>No</v>
          </cell>
          <cell r="N305" t="str">
            <v>Suburban</v>
          </cell>
          <cell r="O305" t="str">
            <v>Silver</v>
          </cell>
          <cell r="P305" t="str">
            <v>Silver</v>
          </cell>
          <cell r="Q305" t="str">
            <v>BTS</v>
          </cell>
          <cell r="R305" t="str">
            <v>BTS</v>
          </cell>
          <cell r="S305" t="str">
            <v>On Air</v>
          </cell>
          <cell r="T305" t="str">
            <v>Grid-Gen</v>
          </cell>
          <cell r="U305" t="str">
            <v>Green Field</v>
          </cell>
          <cell r="V305">
            <v>50</v>
          </cell>
          <cell r="W305" t="str">
            <v>Outdoor</v>
          </cell>
          <cell r="X305" t="str">
            <v>Neddy Chiwasa</v>
          </cell>
          <cell r="Y305" t="str">
            <v>SBC</v>
          </cell>
          <cell r="Z305" t="str">
            <v>SBC</v>
          </cell>
          <cell r="AA305" t="str">
            <v>Airtel </v>
          </cell>
          <cell r="AB305" t="str">
            <v>Mwenya Banda</v>
          </cell>
          <cell r="AC305" t="str">
            <v>GNM</v>
          </cell>
          <cell r="AD305" t="str">
            <v>GNM</v>
          </cell>
          <cell r="AE305" t="str">
            <v>Gen Logic </v>
          </cell>
          <cell r="AF305" t="str">
            <v>Gen Logic </v>
          </cell>
          <cell r="AG305">
            <v>16</v>
          </cell>
          <cell r="AH305" t="str">
            <v>Yanmar</v>
          </cell>
          <cell r="AI305">
            <v>0</v>
          </cell>
          <cell r="AJ305" t="str">
            <v>Leroy Sommer</v>
          </cell>
          <cell r="AK305">
            <v>0</v>
          </cell>
          <cell r="AL305">
            <v>600</v>
          </cell>
          <cell r="AM305" t="str">
            <v>Power cube</v>
          </cell>
          <cell r="AN305" t="str">
            <v>ICC330-H1-C1</v>
          </cell>
          <cell r="AO305">
            <v>400</v>
          </cell>
          <cell r="AP305" t="str">
            <v>Narada</v>
          </cell>
          <cell r="AQ305">
            <v>600</v>
          </cell>
          <cell r="AR305">
            <v>2</v>
          </cell>
          <cell r="AS305">
            <v>600</v>
          </cell>
          <cell r="AT305">
            <v>24</v>
          </cell>
          <cell r="AU305" t="str">
            <v>N/A</v>
          </cell>
          <cell r="AV305" t="str">
            <v>N/A</v>
          </cell>
          <cell r="AW305" t="str">
            <v>N/A</v>
          </cell>
          <cell r="AX305">
            <v>0</v>
          </cell>
          <cell r="AY305" t="str">
            <v>N/A</v>
          </cell>
          <cell r="AZ305">
            <v>58</v>
          </cell>
          <cell r="BA305">
            <v>0</v>
          </cell>
          <cell r="BB305">
            <v>1</v>
          </cell>
          <cell r="BC305" t="str">
            <v>Airtel</v>
          </cell>
          <cell r="BD305">
            <v>0</v>
          </cell>
          <cell r="BE305" t="str">
            <v>ZM3265</v>
          </cell>
          <cell r="BF305">
            <v>0</v>
          </cell>
        </row>
        <row r="306">
          <cell r="C306" t="str">
            <v>IHS_CBT_278A</v>
          </cell>
          <cell r="D306" t="str">
            <v>MUKUMPU I &amp; II</v>
          </cell>
          <cell r="E306">
            <v>27.7487</v>
          </cell>
          <cell r="F306">
            <v>-13.6727</v>
          </cell>
          <cell r="G306" t="str">
            <v>Copperbelt </v>
          </cell>
          <cell r="H306">
            <v>1.8</v>
          </cell>
          <cell r="I306" t="str">
            <v>COPPERBELT</v>
          </cell>
          <cell r="J306" t="str">
            <v>MPongwe</v>
          </cell>
          <cell r="K306" t="str">
            <v>No</v>
          </cell>
          <cell r="L306" t="str">
            <v>No</v>
          </cell>
          <cell r="M306" t="str">
            <v>No</v>
          </cell>
          <cell r="N306" t="str">
            <v>Rural</v>
          </cell>
          <cell r="O306" t="str">
            <v>Silver</v>
          </cell>
          <cell r="P306" t="str">
            <v>Silver</v>
          </cell>
          <cell r="Q306" t="str">
            <v>BTS</v>
          </cell>
          <cell r="R306" t="str">
            <v>BTS</v>
          </cell>
          <cell r="S306" t="str">
            <v>On Air</v>
          </cell>
          <cell r="T306" t="str">
            <v>Grid-Gen</v>
          </cell>
          <cell r="U306" t="str">
            <v>Green Field</v>
          </cell>
          <cell r="V306">
            <v>70</v>
          </cell>
          <cell r="W306" t="str">
            <v>Outdoor</v>
          </cell>
          <cell r="X306" t="str">
            <v>Neddy Chiwasa</v>
          </cell>
          <cell r="Y306" t="str">
            <v>SBC</v>
          </cell>
          <cell r="Z306" t="str">
            <v>SBC</v>
          </cell>
          <cell r="AA306" t="str">
            <v>Airtel </v>
          </cell>
          <cell r="AB306" t="str">
            <v>Mwenya Banda</v>
          </cell>
          <cell r="AC306" t="str">
            <v>GNM</v>
          </cell>
          <cell r="AD306" t="str">
            <v>GNM</v>
          </cell>
          <cell r="AE306" t="str">
            <v>perkins</v>
          </cell>
          <cell r="AF306" t="str">
            <v>perkins</v>
          </cell>
          <cell r="AG306">
            <v>15</v>
          </cell>
          <cell r="AH306" t="str">
            <v>perkins</v>
          </cell>
          <cell r="AI306">
            <v>0</v>
          </cell>
          <cell r="AJ306" t="str">
            <v>Leroy Sommer</v>
          </cell>
          <cell r="AK306">
            <v>0</v>
          </cell>
          <cell r="AL306">
            <v>600</v>
          </cell>
          <cell r="AM306" t="str">
            <v>Emerson</v>
          </cell>
          <cell r="AN306" t="str">
            <v>701 IG4</v>
          </cell>
          <cell r="AO306">
            <v>300</v>
          </cell>
          <cell r="AP306" t="str">
            <v>Agisson</v>
          </cell>
          <cell r="AQ306">
            <v>600</v>
          </cell>
          <cell r="AR306">
            <v>2</v>
          </cell>
          <cell r="AS306">
            <v>600</v>
          </cell>
          <cell r="AT306">
            <v>24</v>
          </cell>
          <cell r="AU306" t="str">
            <v>N/A</v>
          </cell>
          <cell r="AV306" t="str">
            <v>N/A</v>
          </cell>
          <cell r="AW306" t="str">
            <v>N/A</v>
          </cell>
          <cell r="AX306">
            <v>0</v>
          </cell>
          <cell r="AY306" t="str">
            <v>N/A</v>
          </cell>
          <cell r="AZ306">
            <v>30</v>
          </cell>
          <cell r="BA306">
            <v>0</v>
          </cell>
          <cell r="BB306">
            <v>1</v>
          </cell>
          <cell r="BC306" t="str">
            <v>Airtel</v>
          </cell>
          <cell r="BD306">
            <v>0</v>
          </cell>
          <cell r="BE306" t="str">
            <v>ZM3266</v>
          </cell>
          <cell r="BF306">
            <v>0</v>
          </cell>
        </row>
        <row r="307">
          <cell r="C307" t="str">
            <v>IHS_CBT_279A</v>
          </cell>
          <cell r="D307" t="str">
            <v>CHAMBATATA I &amp; II</v>
          </cell>
          <cell r="E307">
            <v>27.9255</v>
          </cell>
          <cell r="F307">
            <v>-13.6016</v>
          </cell>
          <cell r="G307" t="str">
            <v>Copperbelt </v>
          </cell>
          <cell r="H307">
            <v>1.8</v>
          </cell>
          <cell r="I307" t="str">
            <v>COPPERBELT</v>
          </cell>
          <cell r="J307" t="str">
            <v>MPongwe</v>
          </cell>
          <cell r="K307" t="str">
            <v>No</v>
          </cell>
          <cell r="L307" t="str">
            <v>No</v>
          </cell>
          <cell r="M307" t="str">
            <v>No</v>
          </cell>
          <cell r="N307" t="str">
            <v>Rural</v>
          </cell>
          <cell r="O307" t="str">
            <v>Silver</v>
          </cell>
          <cell r="P307" t="str">
            <v>Silver</v>
          </cell>
          <cell r="Q307" t="str">
            <v>HUB</v>
          </cell>
          <cell r="R307" t="str">
            <v>BB </v>
          </cell>
          <cell r="S307" t="str">
            <v>On Air</v>
          </cell>
          <cell r="T307" t="str">
            <v>Grid-Gen</v>
          </cell>
          <cell r="U307" t="str">
            <v>Green Field</v>
          </cell>
          <cell r="V307">
            <v>70</v>
          </cell>
          <cell r="W307" t="str">
            <v>Indoor </v>
          </cell>
          <cell r="X307" t="str">
            <v>Neddy Chiwasa</v>
          </cell>
          <cell r="Y307" t="str">
            <v>SBC</v>
          </cell>
          <cell r="Z307" t="str">
            <v>SBC</v>
          </cell>
          <cell r="AA307" t="str">
            <v>Airtel </v>
          </cell>
          <cell r="AB307" t="str">
            <v>Mwenya Banda</v>
          </cell>
          <cell r="AC307" t="str">
            <v>GNM</v>
          </cell>
          <cell r="AD307" t="str">
            <v>GNM</v>
          </cell>
          <cell r="AE307" t="str">
            <v>Jiuan</v>
          </cell>
          <cell r="AF307" t="str">
            <v>Jiuan</v>
          </cell>
          <cell r="AG307">
            <v>15</v>
          </cell>
          <cell r="AH307" t="str">
            <v>perkins</v>
          </cell>
          <cell r="AI307">
            <v>0</v>
          </cell>
          <cell r="AJ307" t="str">
            <v>Leroy Sommer</v>
          </cell>
          <cell r="AK307">
            <v>0</v>
          </cell>
          <cell r="AL307">
            <v>600</v>
          </cell>
          <cell r="AM307" t="str">
            <v>Power cube</v>
          </cell>
          <cell r="AN307" t="str">
            <v>ICC330-H1-C1</v>
          </cell>
          <cell r="AO307">
            <v>400</v>
          </cell>
          <cell r="AP307" t="str">
            <v>Agisson</v>
          </cell>
          <cell r="AQ307">
            <v>600</v>
          </cell>
          <cell r="AR307">
            <v>2</v>
          </cell>
          <cell r="AS307">
            <v>600</v>
          </cell>
          <cell r="AT307">
            <v>24</v>
          </cell>
          <cell r="AU307" t="str">
            <v>LG</v>
          </cell>
          <cell r="AV307" t="str">
            <v>LG</v>
          </cell>
          <cell r="AW307">
            <v>18000</v>
          </cell>
          <cell r="AX307">
            <v>18000</v>
          </cell>
          <cell r="AY307">
            <v>2</v>
          </cell>
          <cell r="AZ307">
            <v>43.006</v>
          </cell>
          <cell r="BA307">
            <v>0</v>
          </cell>
          <cell r="BB307">
            <v>1</v>
          </cell>
          <cell r="BC307" t="str">
            <v>Airtel</v>
          </cell>
          <cell r="BD307">
            <v>0</v>
          </cell>
          <cell r="BE307" t="str">
            <v>ZM3267</v>
          </cell>
          <cell r="BF307">
            <v>0</v>
          </cell>
        </row>
        <row r="308">
          <cell r="C308" t="str">
            <v>IHS_CBT_280A</v>
          </cell>
          <cell r="D308" t="str">
            <v>FRONTIER MINE</v>
          </cell>
          <cell r="E308">
            <v>28.4827</v>
          </cell>
          <cell r="F308">
            <v>-12.7541</v>
          </cell>
          <cell r="G308" t="str">
            <v>Copperbelt </v>
          </cell>
          <cell r="H308">
            <v>2.5</v>
          </cell>
          <cell r="I308" t="str">
            <v>COPPERBELT</v>
          </cell>
          <cell r="J308" t="str">
            <v>Ndola</v>
          </cell>
          <cell r="K308" t="str">
            <v>No</v>
          </cell>
          <cell r="L308" t="str">
            <v>No</v>
          </cell>
          <cell r="M308" t="str">
            <v>No</v>
          </cell>
          <cell r="N308" t="str">
            <v>Rural</v>
          </cell>
          <cell r="O308" t="str">
            <v>Silver</v>
          </cell>
          <cell r="P308" t="str">
            <v>Silver</v>
          </cell>
          <cell r="Q308" t="str">
            <v>HUB</v>
          </cell>
          <cell r="R308" t="str">
            <v>BTS</v>
          </cell>
          <cell r="S308" t="str">
            <v>On Air</v>
          </cell>
          <cell r="T308" t="str">
            <v>Grid-Gen</v>
          </cell>
          <cell r="U308" t="str">
            <v>Green Field</v>
          </cell>
          <cell r="V308">
            <v>50</v>
          </cell>
          <cell r="W308" t="str">
            <v>Indoor </v>
          </cell>
          <cell r="X308" t="str">
            <v>Elvis Mumba</v>
          </cell>
          <cell r="Y308" t="str">
            <v>SBC</v>
          </cell>
          <cell r="Z308" t="str">
            <v>SBC</v>
          </cell>
          <cell r="AA308" t="str">
            <v>Airtel </v>
          </cell>
          <cell r="AB308" t="str">
            <v>Mwenya Banda</v>
          </cell>
          <cell r="AC308" t="str">
            <v>GNM</v>
          </cell>
          <cell r="AD308" t="str">
            <v>GNM</v>
          </cell>
          <cell r="AE308" t="str">
            <v>Gen Logic</v>
          </cell>
          <cell r="AF308" t="str">
            <v>Gen Logic</v>
          </cell>
          <cell r="AG308">
            <v>20</v>
          </cell>
          <cell r="AH308" t="str">
            <v>perkins</v>
          </cell>
          <cell r="AI308">
            <v>0</v>
          </cell>
          <cell r="AJ308" t="str">
            <v>Mecc Alte</v>
          </cell>
          <cell r="AK308">
            <v>0</v>
          </cell>
          <cell r="AL308">
            <v>1000</v>
          </cell>
          <cell r="AM308" t="str">
            <v>Battery Tech</v>
          </cell>
          <cell r="AN308">
            <v>0</v>
          </cell>
          <cell r="AO308">
            <v>190</v>
          </cell>
          <cell r="AP308" t="str">
            <v>Shoto</v>
          </cell>
          <cell r="AQ308">
            <v>400</v>
          </cell>
          <cell r="AR308">
            <v>2</v>
          </cell>
          <cell r="AS308">
            <v>400</v>
          </cell>
          <cell r="AT308">
            <v>24</v>
          </cell>
          <cell r="AU308" t="str">
            <v>LG</v>
          </cell>
          <cell r="AV308" t="str">
            <v>LG</v>
          </cell>
          <cell r="AW308">
            <v>18000</v>
          </cell>
          <cell r="AX308">
            <v>18000</v>
          </cell>
          <cell r="AY308">
            <v>2</v>
          </cell>
          <cell r="AZ308">
            <v>49.542</v>
          </cell>
          <cell r="BA308">
            <v>0</v>
          </cell>
          <cell r="BB308">
            <v>2</v>
          </cell>
          <cell r="BC308" t="str">
            <v>AirtelParatus Telecom</v>
          </cell>
          <cell r="BD308">
            <v>0</v>
          </cell>
          <cell r="BE308" t="str">
            <v>ZM3271</v>
          </cell>
          <cell r="BF308">
            <v>0</v>
          </cell>
        </row>
        <row r="309">
          <cell r="C309" t="str">
            <v>IHS_CBT_281A</v>
          </cell>
          <cell r="D309" t="str">
            <v>CHABANYAMA</v>
          </cell>
          <cell r="E309">
            <v>27.8361</v>
          </cell>
          <cell r="F309">
            <v>-12.5658</v>
          </cell>
          <cell r="G309" t="str">
            <v>Copperbelt </v>
          </cell>
          <cell r="H309">
            <v>2.5</v>
          </cell>
          <cell r="I309" t="str">
            <v>COPPERBELT</v>
          </cell>
          <cell r="J309" t="str">
            <v>Chingola</v>
          </cell>
          <cell r="K309" t="str">
            <v>No</v>
          </cell>
          <cell r="L309" t="str">
            <v>No</v>
          </cell>
          <cell r="M309" t="str">
            <v>No</v>
          </cell>
          <cell r="N309" t="str">
            <v>Suburban</v>
          </cell>
          <cell r="O309" t="str">
            <v>Silver</v>
          </cell>
          <cell r="P309" t="str">
            <v>Silver</v>
          </cell>
        </row>
        <row r="309">
          <cell r="R309" t="str">
            <v>HUB</v>
          </cell>
          <cell r="S309" t="str">
            <v>On Air</v>
          </cell>
          <cell r="T309" t="str">
            <v>Grid-Gen</v>
          </cell>
          <cell r="U309" t="str">
            <v>Green Field</v>
          </cell>
          <cell r="V309">
            <v>50</v>
          </cell>
          <cell r="W309" t="str">
            <v>Indoor </v>
          </cell>
          <cell r="X309" t="str">
            <v>Panji Njovu</v>
          </cell>
          <cell r="Y309" t="str">
            <v>SBC</v>
          </cell>
          <cell r="Z309" t="str">
            <v>SBC</v>
          </cell>
          <cell r="AA309" t="str">
            <v>Airtel </v>
          </cell>
          <cell r="AB309" t="str">
            <v>Mwenya Banda</v>
          </cell>
          <cell r="AC309" t="str">
            <v>CCS</v>
          </cell>
          <cell r="AD309" t="str">
            <v>CCS</v>
          </cell>
          <cell r="AE309" t="str">
            <v>Gen Logic</v>
          </cell>
          <cell r="AF309" t="str">
            <v>Gen Logic</v>
          </cell>
          <cell r="AG309">
            <v>20</v>
          </cell>
          <cell r="AH309" t="str">
            <v>perkins</v>
          </cell>
          <cell r="AI309">
            <v>0</v>
          </cell>
          <cell r="AJ309" t="str">
            <v>Leroy Sommer</v>
          </cell>
          <cell r="AK309">
            <v>0</v>
          </cell>
          <cell r="AL309">
            <v>1000</v>
          </cell>
          <cell r="AM309" t="str">
            <v>Power cube</v>
          </cell>
          <cell r="AN309" t="str">
            <v>ICC330-H1-C1</v>
          </cell>
          <cell r="AO309">
            <v>400</v>
          </cell>
          <cell r="AP309" t="str">
            <v>Agisson</v>
          </cell>
          <cell r="AQ309">
            <v>600</v>
          </cell>
          <cell r="AR309">
            <v>2</v>
          </cell>
          <cell r="AS309">
            <v>600</v>
          </cell>
          <cell r="AT309">
            <v>24</v>
          </cell>
          <cell r="AU309" t="str">
            <v>LG</v>
          </cell>
          <cell r="AV309" t="str">
            <v>LG</v>
          </cell>
          <cell r="AW309">
            <v>18000</v>
          </cell>
          <cell r="AX309">
            <v>18000</v>
          </cell>
          <cell r="AY309">
            <v>2</v>
          </cell>
          <cell r="AZ309">
            <v>85.8</v>
          </cell>
          <cell r="BA309">
            <v>0</v>
          </cell>
          <cell r="BB309">
            <v>2</v>
          </cell>
          <cell r="BC309" t="str">
            <v>MTNAirtel</v>
          </cell>
          <cell r="BD309" t="str">
            <v>T3248</v>
          </cell>
          <cell r="BE309" t="str">
            <v>ZM3275</v>
          </cell>
          <cell r="BF309">
            <v>0</v>
          </cell>
        </row>
        <row r="310">
          <cell r="C310" t="str">
            <v>IHS_CBT_283A</v>
          </cell>
          <cell r="D310" t="str">
            <v>MASALA</v>
          </cell>
          <cell r="E310">
            <v>28.6156</v>
          </cell>
          <cell r="F310">
            <v>-13.017</v>
          </cell>
          <cell r="G310" t="str">
            <v>Copperbelt </v>
          </cell>
          <cell r="H310">
            <v>2.5</v>
          </cell>
          <cell r="I310" t="str">
            <v>COPPERBELT</v>
          </cell>
          <cell r="J310" t="str">
            <v>Ndola</v>
          </cell>
          <cell r="K310" t="str">
            <v>Yes</v>
          </cell>
          <cell r="L310" t="str">
            <v>No</v>
          </cell>
          <cell r="M310" t="str">
            <v>Yes</v>
          </cell>
          <cell r="N310" t="str">
            <v>Suburban</v>
          </cell>
          <cell r="O310" t="str">
            <v>Gold</v>
          </cell>
          <cell r="P310" t="str">
            <v>Gold</v>
          </cell>
          <cell r="Q310" t="str">
            <v>BB</v>
          </cell>
          <cell r="R310" t="str">
            <v>BTS</v>
          </cell>
          <cell r="S310" t="str">
            <v>On Air</v>
          </cell>
          <cell r="T310" t="str">
            <v>Grid-Gen</v>
          </cell>
          <cell r="U310" t="str">
            <v>Green Field</v>
          </cell>
          <cell r="V310">
            <v>50</v>
          </cell>
          <cell r="W310" t="str">
            <v>Indoor </v>
          </cell>
          <cell r="X310" t="str">
            <v>Elvis Mumba</v>
          </cell>
          <cell r="Y310" t="str">
            <v>SBC</v>
          </cell>
          <cell r="Z310" t="str">
            <v>SBC</v>
          </cell>
          <cell r="AA310" t="str">
            <v>Airtel </v>
          </cell>
          <cell r="AB310" t="str">
            <v>Mwenya Banda</v>
          </cell>
          <cell r="AC310" t="str">
            <v>GNM</v>
          </cell>
          <cell r="AD310" t="str">
            <v>GNM</v>
          </cell>
          <cell r="AE310" t="str">
            <v>IMG</v>
          </cell>
          <cell r="AF310" t="str">
            <v>IMG</v>
          </cell>
          <cell r="AG310">
            <v>20</v>
          </cell>
          <cell r="AH310" t="str">
            <v>perkins</v>
          </cell>
          <cell r="AI310">
            <v>0</v>
          </cell>
          <cell r="AJ310" t="str">
            <v>Leroy Sommer</v>
          </cell>
          <cell r="AK310">
            <v>0</v>
          </cell>
          <cell r="AL310">
            <v>600</v>
          </cell>
          <cell r="AM310" t="str">
            <v>Power cube</v>
          </cell>
          <cell r="AN310" t="str">
            <v>ICC330-H1-C1</v>
          </cell>
          <cell r="AO310">
            <v>400</v>
          </cell>
          <cell r="AP310" t="str">
            <v>Agisson</v>
          </cell>
          <cell r="AQ310">
            <v>1200</v>
          </cell>
          <cell r="AR310">
            <v>2</v>
          </cell>
          <cell r="AS310">
            <v>600</v>
          </cell>
          <cell r="AT310">
            <v>48</v>
          </cell>
          <cell r="AU310" t="str">
            <v>LG</v>
          </cell>
          <cell r="AV310" t="str">
            <v>LG</v>
          </cell>
          <cell r="AW310">
            <v>18000</v>
          </cell>
          <cell r="AX310">
            <v>18000</v>
          </cell>
          <cell r="AY310">
            <v>2</v>
          </cell>
          <cell r="AZ310">
            <v>48.3</v>
          </cell>
          <cell r="BA310">
            <v>0</v>
          </cell>
          <cell r="BB310">
            <v>1</v>
          </cell>
          <cell r="BC310" t="str">
            <v>Airtel</v>
          </cell>
          <cell r="BD310">
            <v>0</v>
          </cell>
          <cell r="BE310" t="str">
            <v>ZM3278</v>
          </cell>
          <cell r="BF310">
            <v>0</v>
          </cell>
        </row>
        <row r="311">
          <cell r="C311" t="str">
            <v>IHS_CBT_284A</v>
          </cell>
          <cell r="D311" t="str">
            <v>CBU</v>
          </cell>
          <cell r="E311">
            <v>28.2371</v>
          </cell>
          <cell r="F311">
            <v>-12.8061</v>
          </cell>
          <cell r="G311" t="str">
            <v>Copperbelt </v>
          </cell>
          <cell r="H311">
            <v>4.5</v>
          </cell>
          <cell r="I311" t="str">
            <v>COPPERBELT</v>
          </cell>
          <cell r="J311" t="str">
            <v>Kitwe</v>
          </cell>
          <cell r="K311" t="str">
            <v>Yes</v>
          </cell>
          <cell r="L311" t="str">
            <v>No</v>
          </cell>
          <cell r="M311" t="str">
            <v>Yes</v>
          </cell>
          <cell r="N311" t="str">
            <v>Urban</v>
          </cell>
          <cell r="O311" t="str">
            <v>Gold</v>
          </cell>
          <cell r="P311" t="str">
            <v>Gold</v>
          </cell>
          <cell r="Q311" t="str">
            <v>HUB</v>
          </cell>
          <cell r="R311" t="str">
            <v>BTS</v>
          </cell>
          <cell r="S311" t="str">
            <v>On Air</v>
          </cell>
          <cell r="T311" t="str">
            <v>Grid-Gen</v>
          </cell>
          <cell r="U311" t="str">
            <v>Green Field</v>
          </cell>
          <cell r="V311">
            <v>50</v>
          </cell>
          <cell r="W311" t="str">
            <v>Indoor </v>
          </cell>
          <cell r="X311" t="str">
            <v>Chrispin Lindundu</v>
          </cell>
          <cell r="Y311" t="str">
            <v>SBC</v>
          </cell>
          <cell r="Z311" t="str">
            <v>SBC</v>
          </cell>
          <cell r="AA311" t="str">
            <v>Airtel </v>
          </cell>
          <cell r="AB311" t="str">
            <v>Mwenya Banda</v>
          </cell>
          <cell r="AC311" t="str">
            <v>GNM</v>
          </cell>
          <cell r="AD311" t="str">
            <v>GNM</v>
          </cell>
          <cell r="AE311" t="str">
            <v>Gen Logic </v>
          </cell>
          <cell r="AF311" t="str">
            <v>Gen Logic </v>
          </cell>
          <cell r="AG311">
            <v>30</v>
          </cell>
          <cell r="AH311" t="str">
            <v>perkins</v>
          </cell>
          <cell r="AI311">
            <v>0</v>
          </cell>
          <cell r="AJ311" t="str">
            <v>Mecc Alte</v>
          </cell>
          <cell r="AK311">
            <v>0</v>
          </cell>
          <cell r="AL311">
            <v>1000</v>
          </cell>
          <cell r="AM311" t="str">
            <v>Power cube</v>
          </cell>
          <cell r="AN311" t="str">
            <v>ICC330-H1-C1</v>
          </cell>
          <cell r="AO311">
            <v>400</v>
          </cell>
          <cell r="AP311" t="str">
            <v>Agisson</v>
          </cell>
          <cell r="AQ311">
            <v>1200</v>
          </cell>
          <cell r="AR311">
            <v>2</v>
          </cell>
          <cell r="AS311">
            <v>600</v>
          </cell>
          <cell r="AT311">
            <v>48</v>
          </cell>
          <cell r="AU311" t="str">
            <v>LG</v>
          </cell>
          <cell r="AV311" t="str">
            <v>LG</v>
          </cell>
          <cell r="AW311">
            <v>18000</v>
          </cell>
          <cell r="AX311">
            <v>18000</v>
          </cell>
          <cell r="AY311">
            <v>2</v>
          </cell>
          <cell r="AZ311">
            <v>146</v>
          </cell>
          <cell r="BA311">
            <v>0</v>
          </cell>
          <cell r="BB311">
            <v>2</v>
          </cell>
          <cell r="BC311" t="str">
            <v>MTNAirtel</v>
          </cell>
          <cell r="BD311" t="str">
            <v>T3264</v>
          </cell>
          <cell r="BE311" t="str">
            <v>ZM3279</v>
          </cell>
          <cell r="BF311">
            <v>0</v>
          </cell>
        </row>
        <row r="312">
          <cell r="C312" t="str">
            <v>IHS_CBT_285A</v>
          </cell>
          <cell r="D312" t="str">
            <v>KWACHA</v>
          </cell>
          <cell r="E312">
            <v>28.2235</v>
          </cell>
          <cell r="F312">
            <v>-12.7801</v>
          </cell>
          <cell r="G312" t="str">
            <v>Copperbelt </v>
          </cell>
          <cell r="H312">
            <v>2.5</v>
          </cell>
          <cell r="I312" t="str">
            <v>COPPERBELT</v>
          </cell>
          <cell r="J312" t="str">
            <v>Kitwe</v>
          </cell>
          <cell r="K312" t="str">
            <v>Yes</v>
          </cell>
          <cell r="L312" t="str">
            <v>No</v>
          </cell>
          <cell r="M312" t="str">
            <v>Yes</v>
          </cell>
          <cell r="N312" t="str">
            <v>Suburban</v>
          </cell>
          <cell r="O312" t="str">
            <v>Gold</v>
          </cell>
          <cell r="P312" t="str">
            <v>Gold</v>
          </cell>
          <cell r="Q312" t="str">
            <v>HUB</v>
          </cell>
          <cell r="R312" t="str">
            <v>BTS</v>
          </cell>
          <cell r="S312" t="str">
            <v>On Air</v>
          </cell>
          <cell r="T312" t="str">
            <v>Grid-Gen</v>
          </cell>
          <cell r="U312" t="str">
            <v>Green Field</v>
          </cell>
          <cell r="V312">
            <v>36</v>
          </cell>
          <cell r="W312" t="str">
            <v>Indoor </v>
          </cell>
          <cell r="X312" t="str">
            <v>Chrispin Lindundu</v>
          </cell>
          <cell r="Y312" t="str">
            <v>SBC</v>
          </cell>
          <cell r="Z312" t="str">
            <v>SBC</v>
          </cell>
          <cell r="AA312" t="str">
            <v>Airtel </v>
          </cell>
          <cell r="AB312" t="str">
            <v>Mwenya Banda</v>
          </cell>
          <cell r="AC312" t="str">
            <v>GNM</v>
          </cell>
          <cell r="AD312" t="str">
            <v>GNM</v>
          </cell>
          <cell r="AE312" t="str">
            <v>CK Works</v>
          </cell>
          <cell r="AF312" t="str">
            <v>CK Works</v>
          </cell>
          <cell r="AG312">
            <v>20</v>
          </cell>
          <cell r="AH312" t="str">
            <v>perkins</v>
          </cell>
          <cell r="AI312">
            <v>0</v>
          </cell>
          <cell r="AJ312" t="str">
            <v>Leroy Sommer</v>
          </cell>
          <cell r="AK312">
            <v>0</v>
          </cell>
          <cell r="AL312">
            <v>1000</v>
          </cell>
          <cell r="AM312" t="str">
            <v>Power cube</v>
          </cell>
          <cell r="AN312" t="str">
            <v>ICC330-H1-C1</v>
          </cell>
          <cell r="AO312">
            <v>400</v>
          </cell>
          <cell r="AP312" t="str">
            <v>Agisson</v>
          </cell>
          <cell r="AQ312">
            <v>1200</v>
          </cell>
          <cell r="AR312">
            <v>2</v>
          </cell>
          <cell r="AS312">
            <v>600</v>
          </cell>
          <cell r="AT312">
            <v>48</v>
          </cell>
          <cell r="AU312" t="str">
            <v>LG</v>
          </cell>
          <cell r="AV312" t="str">
            <v>LG</v>
          </cell>
          <cell r="AW312">
            <v>18000</v>
          </cell>
          <cell r="AX312">
            <v>18000</v>
          </cell>
          <cell r="AY312">
            <v>2</v>
          </cell>
          <cell r="AZ312">
            <v>125</v>
          </cell>
          <cell r="BA312">
            <v>0</v>
          </cell>
          <cell r="BB312">
            <v>3</v>
          </cell>
          <cell r="BC312" t="str">
            <v>MTNAirtelLiquid Telecom</v>
          </cell>
          <cell r="BD312" t="str">
            <v>T3570</v>
          </cell>
          <cell r="BE312" t="str">
            <v>ZM3290</v>
          </cell>
          <cell r="BF312">
            <v>0</v>
          </cell>
        </row>
        <row r="313">
          <cell r="C313" t="str">
            <v>IHS_CBT_286A</v>
          </cell>
          <cell r="D313" t="str">
            <v>ROKANA</v>
          </cell>
          <cell r="E313">
            <v>28.211</v>
          </cell>
          <cell r="F313">
            <v>-12.8241</v>
          </cell>
          <cell r="G313" t="str">
            <v>Copperbelt </v>
          </cell>
          <cell r="H313">
            <v>2</v>
          </cell>
          <cell r="I313" t="str">
            <v>COPPERBELT</v>
          </cell>
          <cell r="J313" t="str">
            <v>Kitwe</v>
          </cell>
          <cell r="K313" t="str">
            <v>No</v>
          </cell>
          <cell r="L313" t="str">
            <v>No</v>
          </cell>
          <cell r="M313" t="str">
            <v>Yes</v>
          </cell>
          <cell r="N313" t="str">
            <v>Urban</v>
          </cell>
          <cell r="O313" t="str">
            <v>Gold</v>
          </cell>
          <cell r="P313" t="str">
            <v>Gold</v>
          </cell>
          <cell r="Q313" t="str">
            <v>BTS</v>
          </cell>
          <cell r="R313" t="str">
            <v>BTS</v>
          </cell>
          <cell r="S313" t="str">
            <v>On Air</v>
          </cell>
          <cell r="T313" t="str">
            <v>Grid-Gen</v>
          </cell>
          <cell r="U313" t="str">
            <v>Green Field</v>
          </cell>
          <cell r="V313">
            <v>36</v>
          </cell>
          <cell r="W313" t="str">
            <v>Indoor </v>
          </cell>
          <cell r="X313" t="str">
            <v>Chrispin Lindundu</v>
          </cell>
          <cell r="Y313" t="str">
            <v>SBC</v>
          </cell>
          <cell r="Z313" t="str">
            <v>SBC</v>
          </cell>
          <cell r="AA313" t="str">
            <v>Airtel </v>
          </cell>
          <cell r="AB313" t="str">
            <v>Mwenya Banda</v>
          </cell>
          <cell r="AC313" t="str">
            <v>GNM</v>
          </cell>
          <cell r="AD313" t="str">
            <v>GNM</v>
          </cell>
          <cell r="AE313" t="str">
            <v>Gen Logic </v>
          </cell>
          <cell r="AF313" t="str">
            <v>Gen Logic </v>
          </cell>
          <cell r="AG313">
            <v>16</v>
          </cell>
          <cell r="AH313" t="str">
            <v>perkins</v>
          </cell>
          <cell r="AI313">
            <v>0</v>
          </cell>
          <cell r="AJ313" t="str">
            <v>Leroy Sommer</v>
          </cell>
          <cell r="AK313">
            <v>0</v>
          </cell>
          <cell r="AL313">
            <v>600</v>
          </cell>
          <cell r="AM313" t="str">
            <v>Power cube</v>
          </cell>
          <cell r="AN313" t="str">
            <v>ICC330-H1-C1</v>
          </cell>
          <cell r="AO313">
            <v>400</v>
          </cell>
          <cell r="AP313" t="str">
            <v>Agisson</v>
          </cell>
          <cell r="AQ313">
            <v>1200</v>
          </cell>
          <cell r="AR313">
            <v>2</v>
          </cell>
          <cell r="AS313">
            <v>600</v>
          </cell>
          <cell r="AT313">
            <v>48</v>
          </cell>
          <cell r="AU313" t="str">
            <v>LG</v>
          </cell>
          <cell r="AV313" t="str">
            <v>LG</v>
          </cell>
          <cell r="AW313">
            <v>18000</v>
          </cell>
          <cell r="AX313">
            <v>18000</v>
          </cell>
          <cell r="AY313">
            <v>2</v>
          </cell>
          <cell r="AZ313">
            <v>64.712</v>
          </cell>
          <cell r="BA313">
            <v>0</v>
          </cell>
          <cell r="BB313">
            <v>2</v>
          </cell>
          <cell r="BC313" t="str">
            <v>AirtelINQ</v>
          </cell>
          <cell r="BD313">
            <v>0</v>
          </cell>
          <cell r="BE313" t="str">
            <v>ZM3291</v>
          </cell>
          <cell r="BF313">
            <v>0</v>
          </cell>
        </row>
        <row r="314">
          <cell r="C314" t="str">
            <v>IHS_CBT_287A</v>
          </cell>
          <cell r="D314" t="str">
            <v>HELLEN KAUNDA</v>
          </cell>
          <cell r="E314">
            <v>27.8245</v>
          </cell>
          <cell r="F314">
            <v>-12.3581</v>
          </cell>
          <cell r="G314" t="str">
            <v>Copperbelt </v>
          </cell>
          <cell r="H314">
            <v>2</v>
          </cell>
          <cell r="I314" t="str">
            <v>COPPERBELT</v>
          </cell>
          <cell r="J314" t="str">
            <v>Chililabombwe</v>
          </cell>
          <cell r="K314" t="str">
            <v>No</v>
          </cell>
          <cell r="L314" t="str">
            <v>No</v>
          </cell>
          <cell r="M314" t="str">
            <v>No</v>
          </cell>
          <cell r="N314" t="str">
            <v>Suburban</v>
          </cell>
          <cell r="O314" t="str">
            <v>Silver</v>
          </cell>
          <cell r="P314" t="str">
            <v>Silver</v>
          </cell>
        </row>
        <row r="314">
          <cell r="R314" t="str">
            <v>BTS</v>
          </cell>
          <cell r="S314" t="str">
            <v>On Air</v>
          </cell>
          <cell r="T314" t="str">
            <v>Grid-Gen</v>
          </cell>
          <cell r="U314" t="str">
            <v>Green Field</v>
          </cell>
          <cell r="V314">
            <v>50</v>
          </cell>
          <cell r="W314" t="str">
            <v>Indoor </v>
          </cell>
          <cell r="X314" t="str">
            <v>Panji Njovu</v>
          </cell>
          <cell r="Y314" t="str">
            <v>SBC</v>
          </cell>
          <cell r="Z314" t="str">
            <v>SBC</v>
          </cell>
          <cell r="AA314" t="str">
            <v>Airtel </v>
          </cell>
          <cell r="AB314" t="str">
            <v>Mwenya Banda</v>
          </cell>
          <cell r="AC314" t="str">
            <v>CCS</v>
          </cell>
          <cell r="AD314" t="str">
            <v>CCS</v>
          </cell>
          <cell r="AE314" t="str">
            <v>Gen Logic</v>
          </cell>
          <cell r="AF314" t="str">
            <v>Gen Logic</v>
          </cell>
          <cell r="AG314">
            <v>16</v>
          </cell>
          <cell r="AH314" t="str">
            <v>perkins</v>
          </cell>
          <cell r="AI314">
            <v>0</v>
          </cell>
          <cell r="AJ314" t="str">
            <v>Leroy Sommer</v>
          </cell>
          <cell r="AK314">
            <v>0</v>
          </cell>
          <cell r="AL314">
            <v>600</v>
          </cell>
          <cell r="AM314" t="str">
            <v>Power cube</v>
          </cell>
          <cell r="AN314" t="str">
            <v>ICC330-H1-C1</v>
          </cell>
          <cell r="AO314">
            <v>300</v>
          </cell>
          <cell r="AP314" t="str">
            <v>Agisson</v>
          </cell>
          <cell r="AQ314">
            <v>1200</v>
          </cell>
          <cell r="AR314">
            <v>2</v>
          </cell>
          <cell r="AS314">
            <v>600</v>
          </cell>
          <cell r="AT314">
            <v>48</v>
          </cell>
          <cell r="AU314" t="str">
            <v>LG</v>
          </cell>
          <cell r="AV314" t="str">
            <v>LG</v>
          </cell>
          <cell r="AW314">
            <v>18000</v>
          </cell>
          <cell r="AX314">
            <v>18000</v>
          </cell>
          <cell r="AY314">
            <v>2</v>
          </cell>
          <cell r="AZ314">
            <v>39.5</v>
          </cell>
          <cell r="BA314">
            <v>0</v>
          </cell>
          <cell r="BB314">
            <v>1</v>
          </cell>
          <cell r="BC314" t="str">
            <v>Airtel</v>
          </cell>
          <cell r="BD314">
            <v>0</v>
          </cell>
          <cell r="BE314" t="str">
            <v>ZM3292</v>
          </cell>
          <cell r="BF314">
            <v>0</v>
          </cell>
        </row>
        <row r="315">
          <cell r="C315" t="str">
            <v>IHS_CBT_288A</v>
          </cell>
          <cell r="D315" t="str">
            <v>NDOLA BUS STATION</v>
          </cell>
          <cell r="E315">
            <v>28.6506</v>
          </cell>
          <cell r="F315">
            <v>-12.9754</v>
          </cell>
          <cell r="G315" t="str">
            <v>Copperbelt </v>
          </cell>
          <cell r="H315">
            <v>2.5</v>
          </cell>
          <cell r="I315" t="str">
            <v>COPPERBELT</v>
          </cell>
          <cell r="J315" t="str">
            <v>Ndola</v>
          </cell>
          <cell r="K315" t="str">
            <v>Yes</v>
          </cell>
          <cell r="L315" t="str">
            <v>Yes</v>
          </cell>
          <cell r="M315" t="str">
            <v>Yes</v>
          </cell>
          <cell r="N315" t="str">
            <v>Urban</v>
          </cell>
          <cell r="O315" t="str">
            <v>Gold</v>
          </cell>
          <cell r="P315" t="str">
            <v>Gold</v>
          </cell>
          <cell r="Q315" t="str">
            <v>BTS</v>
          </cell>
          <cell r="R315" t="str">
            <v>EBU Hub</v>
          </cell>
          <cell r="S315" t="str">
            <v>On Air</v>
          </cell>
          <cell r="T315" t="str">
            <v>Grid-Gen</v>
          </cell>
          <cell r="U315" t="str">
            <v>Green Field</v>
          </cell>
          <cell r="V315">
            <v>36</v>
          </cell>
          <cell r="W315" t="str">
            <v>Indoor </v>
          </cell>
          <cell r="X315" t="str">
            <v>Elvis Mumba</v>
          </cell>
          <cell r="Y315" t="str">
            <v>SBC</v>
          </cell>
          <cell r="Z315" t="str">
            <v>SBC</v>
          </cell>
          <cell r="AA315" t="str">
            <v>Airtel </v>
          </cell>
          <cell r="AB315" t="str">
            <v>Mwenya Banda</v>
          </cell>
          <cell r="AC315" t="str">
            <v>GNM</v>
          </cell>
          <cell r="AD315" t="str">
            <v>GNM</v>
          </cell>
          <cell r="AE315" t="str">
            <v>CK Works</v>
          </cell>
          <cell r="AF315" t="str">
            <v>CK Works</v>
          </cell>
          <cell r="AG315">
            <v>20</v>
          </cell>
          <cell r="AH315" t="str">
            <v>perkins</v>
          </cell>
          <cell r="AI315" t="str">
            <v>3TNV88</v>
          </cell>
          <cell r="AJ315" t="str">
            <v>ALPHAGEN</v>
          </cell>
          <cell r="AK315">
            <v>0</v>
          </cell>
          <cell r="AL315">
            <v>600</v>
          </cell>
          <cell r="AM315" t="str">
            <v>Power cube</v>
          </cell>
          <cell r="AN315" t="str">
            <v>ICC330-H1-C1</v>
          </cell>
          <cell r="AO315">
            <v>400</v>
          </cell>
          <cell r="AP315" t="str">
            <v>Lithium</v>
          </cell>
          <cell r="AQ315">
            <v>500</v>
          </cell>
          <cell r="AR315">
            <v>48</v>
          </cell>
          <cell r="AS315">
            <v>100</v>
          </cell>
          <cell r="AT315">
            <v>5</v>
          </cell>
          <cell r="AU315" t="str">
            <v>LG</v>
          </cell>
          <cell r="AV315" t="str">
            <v>LG</v>
          </cell>
          <cell r="AW315">
            <v>18000</v>
          </cell>
          <cell r="AX315">
            <v>18000</v>
          </cell>
          <cell r="AY315">
            <v>2</v>
          </cell>
          <cell r="AZ315">
            <v>204</v>
          </cell>
          <cell r="BA315">
            <v>0</v>
          </cell>
          <cell r="BB315">
            <v>3</v>
          </cell>
          <cell r="BC315" t="str">
            <v>MTNAirtelLiquid Telecom</v>
          </cell>
          <cell r="BD315" t="str">
            <v>T3397</v>
          </cell>
          <cell r="BE315" t="str">
            <v>ZM3294</v>
          </cell>
          <cell r="BF315" t="str">
            <v>yes</v>
          </cell>
        </row>
        <row r="316">
          <cell r="C316" t="str">
            <v>IHS_CBT_289A</v>
          </cell>
          <cell r="D316" t="str">
            <v>BUPE</v>
          </cell>
          <cell r="E316">
            <v>28.2328</v>
          </cell>
          <cell r="F316">
            <v>-12.864</v>
          </cell>
          <cell r="G316" t="str">
            <v>Copperbelt </v>
          </cell>
          <cell r="H316">
            <v>1.8</v>
          </cell>
          <cell r="I316" t="str">
            <v>COPPERBELT</v>
          </cell>
          <cell r="J316" t="str">
            <v>Kitwe</v>
          </cell>
          <cell r="K316" t="str">
            <v>No</v>
          </cell>
          <cell r="L316" t="str">
            <v>No</v>
          </cell>
          <cell r="M316" t="str">
            <v>No</v>
          </cell>
          <cell r="N316" t="str">
            <v>Suburban</v>
          </cell>
          <cell r="O316" t="str">
            <v>Gold</v>
          </cell>
          <cell r="P316" t="str">
            <v>Gold</v>
          </cell>
          <cell r="Q316" t="str">
            <v>BTS</v>
          </cell>
          <cell r="R316" t="str">
            <v>Hub</v>
          </cell>
          <cell r="S316" t="str">
            <v>On Air</v>
          </cell>
          <cell r="T316" t="str">
            <v>Grid-Gen</v>
          </cell>
          <cell r="U316" t="str">
            <v>Green Field</v>
          </cell>
          <cell r="V316">
            <v>36</v>
          </cell>
          <cell r="W316" t="str">
            <v>Indoor </v>
          </cell>
          <cell r="X316" t="str">
            <v>Chrispin Lindundu</v>
          </cell>
          <cell r="Y316" t="str">
            <v>SBC</v>
          </cell>
          <cell r="Z316" t="str">
            <v>SBC</v>
          </cell>
          <cell r="AA316" t="str">
            <v>Airtel </v>
          </cell>
          <cell r="AB316" t="str">
            <v>Mwenya Banda</v>
          </cell>
          <cell r="AC316" t="str">
            <v>GNM</v>
          </cell>
          <cell r="AD316" t="str">
            <v>GNM</v>
          </cell>
          <cell r="AE316" t="str">
            <v>Gen Logic </v>
          </cell>
          <cell r="AF316" t="str">
            <v>Gen Logic </v>
          </cell>
          <cell r="AG316">
            <v>15</v>
          </cell>
          <cell r="AH316" t="str">
            <v>perkins</v>
          </cell>
          <cell r="AI316">
            <v>0</v>
          </cell>
          <cell r="AJ316" t="str">
            <v>Leroy Sommer</v>
          </cell>
          <cell r="AK316">
            <v>0</v>
          </cell>
          <cell r="AL316">
            <v>1000</v>
          </cell>
          <cell r="AM316" t="str">
            <v>Power cube</v>
          </cell>
          <cell r="AN316" t="str">
            <v>ICC330-H1-C1</v>
          </cell>
          <cell r="AO316">
            <v>400</v>
          </cell>
          <cell r="AP316" t="str">
            <v>Agisson</v>
          </cell>
          <cell r="AQ316">
            <v>1200</v>
          </cell>
          <cell r="AR316">
            <v>2</v>
          </cell>
          <cell r="AS316">
            <v>600</v>
          </cell>
          <cell r="AT316">
            <v>48</v>
          </cell>
          <cell r="AU316" t="str">
            <v>LG</v>
          </cell>
          <cell r="AV316" t="str">
            <v>LG</v>
          </cell>
          <cell r="AW316">
            <v>18000</v>
          </cell>
          <cell r="AX316">
            <v>18000</v>
          </cell>
          <cell r="AY316">
            <v>2</v>
          </cell>
          <cell r="AZ316">
            <v>38.7</v>
          </cell>
          <cell r="BA316">
            <v>0</v>
          </cell>
          <cell r="BB316">
            <v>1</v>
          </cell>
          <cell r="BC316" t="str">
            <v>Airtel</v>
          </cell>
          <cell r="BD316">
            <v>0</v>
          </cell>
          <cell r="BE316" t="str">
            <v>ZM3295</v>
          </cell>
          <cell r="BF316">
            <v>0</v>
          </cell>
        </row>
        <row r="317">
          <cell r="C317" t="str">
            <v>IHS_CBT_290A</v>
          </cell>
          <cell r="D317" t="str">
            <v>MUCHINSHI</v>
          </cell>
          <cell r="E317">
            <v>28.4137</v>
          </cell>
          <cell r="F317">
            <v>-13.1491</v>
          </cell>
          <cell r="G317" t="str">
            <v>Copperbelt </v>
          </cell>
          <cell r="H317">
            <v>2</v>
          </cell>
          <cell r="I317" t="str">
            <v>COPPERBELT</v>
          </cell>
          <cell r="J317" t="str">
            <v>Luanshya</v>
          </cell>
          <cell r="K317" t="str">
            <v>No</v>
          </cell>
          <cell r="L317" t="str">
            <v>No</v>
          </cell>
          <cell r="M317" t="str">
            <v>No</v>
          </cell>
          <cell r="N317" t="str">
            <v>Suburban</v>
          </cell>
          <cell r="O317" t="str">
            <v>Silver</v>
          </cell>
          <cell r="P317" t="str">
            <v>Silver</v>
          </cell>
          <cell r="Q317" t="str">
            <v>BTS</v>
          </cell>
          <cell r="R317" t="str">
            <v>BTS</v>
          </cell>
          <cell r="S317" t="str">
            <v>On Air</v>
          </cell>
          <cell r="T317" t="str">
            <v>Grid-Gen</v>
          </cell>
          <cell r="U317" t="str">
            <v>Green Field</v>
          </cell>
          <cell r="V317">
            <v>36</v>
          </cell>
          <cell r="W317" t="str">
            <v>Indoor </v>
          </cell>
          <cell r="X317" t="str">
            <v>Neddy Chiwasa</v>
          </cell>
          <cell r="Y317" t="str">
            <v>SBC</v>
          </cell>
          <cell r="Z317" t="str">
            <v>SBC</v>
          </cell>
          <cell r="AA317" t="str">
            <v>Airtel </v>
          </cell>
          <cell r="AB317" t="str">
            <v>Mwenya Banda</v>
          </cell>
          <cell r="AC317" t="str">
            <v>GNM</v>
          </cell>
          <cell r="AD317" t="str">
            <v>GNM</v>
          </cell>
          <cell r="AE317" t="str">
            <v>Gen Logic </v>
          </cell>
          <cell r="AF317" t="str">
            <v>Gen Logic </v>
          </cell>
          <cell r="AG317">
            <v>17</v>
          </cell>
          <cell r="AH317" t="str">
            <v>perkins</v>
          </cell>
          <cell r="AI317">
            <v>0</v>
          </cell>
          <cell r="AJ317" t="str">
            <v>Leroy Sommer</v>
          </cell>
          <cell r="AK317">
            <v>0</v>
          </cell>
          <cell r="AL317">
            <v>600</v>
          </cell>
          <cell r="AM317" t="str">
            <v>Power cube</v>
          </cell>
          <cell r="AN317" t="str">
            <v>ICC330-H1-C1</v>
          </cell>
          <cell r="AO317">
            <v>400</v>
          </cell>
          <cell r="AP317" t="str">
            <v>Agisson</v>
          </cell>
          <cell r="AQ317">
            <v>600</v>
          </cell>
          <cell r="AR317">
            <v>2</v>
          </cell>
          <cell r="AS317">
            <v>600</v>
          </cell>
          <cell r="AT317">
            <v>24</v>
          </cell>
          <cell r="AU317" t="str">
            <v>LG</v>
          </cell>
          <cell r="AV317" t="str">
            <v>LG</v>
          </cell>
          <cell r="AW317">
            <v>18000</v>
          </cell>
          <cell r="AX317">
            <v>18000</v>
          </cell>
          <cell r="AY317">
            <v>2</v>
          </cell>
          <cell r="AZ317">
            <v>47.1</v>
          </cell>
          <cell r="BA317">
            <v>0</v>
          </cell>
          <cell r="BB317">
            <v>1</v>
          </cell>
          <cell r="BC317" t="str">
            <v>Airtel</v>
          </cell>
          <cell r="BD317">
            <v>0</v>
          </cell>
          <cell r="BE317" t="str">
            <v>ZM3296</v>
          </cell>
          <cell r="BF317">
            <v>0</v>
          </cell>
        </row>
        <row r="318">
          <cell r="C318" t="str">
            <v>IHS_CBT_291A</v>
          </cell>
          <cell r="D318" t="str">
            <v>MWATAYANVWA</v>
          </cell>
          <cell r="E318">
            <v>28.6447</v>
          </cell>
          <cell r="F318">
            <v>-12.955</v>
          </cell>
          <cell r="G318" t="str">
            <v>Copperbelt </v>
          </cell>
          <cell r="H318">
            <v>2.5</v>
          </cell>
          <cell r="I318" t="str">
            <v>COPPERBELT</v>
          </cell>
          <cell r="J318" t="str">
            <v>Ndola</v>
          </cell>
          <cell r="K318" t="str">
            <v>No</v>
          </cell>
          <cell r="L318" t="str">
            <v>Yes</v>
          </cell>
          <cell r="M318" t="str">
            <v>Yes</v>
          </cell>
          <cell r="N318" t="str">
            <v>Urban</v>
          </cell>
          <cell r="O318" t="str">
            <v>Gold</v>
          </cell>
          <cell r="P318" t="str">
            <v>Gold</v>
          </cell>
          <cell r="Q318" t="str">
            <v>BTS</v>
          </cell>
          <cell r="R318" t="str">
            <v>BTS</v>
          </cell>
          <cell r="S318" t="str">
            <v>On Air</v>
          </cell>
          <cell r="T318" t="str">
            <v>Grid-Gen</v>
          </cell>
          <cell r="U318" t="str">
            <v>Green Field</v>
          </cell>
          <cell r="V318">
            <v>34</v>
          </cell>
          <cell r="W318" t="str">
            <v>Outdoor</v>
          </cell>
          <cell r="X318" t="str">
            <v>Elvis Mumba</v>
          </cell>
          <cell r="Y318" t="str">
            <v>SBC</v>
          </cell>
          <cell r="Z318" t="str">
            <v>SBC</v>
          </cell>
          <cell r="AA318" t="str">
            <v>Airtel </v>
          </cell>
          <cell r="AB318" t="str">
            <v>Mwenya Banda</v>
          </cell>
          <cell r="AC318" t="str">
            <v>GNM</v>
          </cell>
          <cell r="AD318" t="str">
            <v>GNM</v>
          </cell>
          <cell r="AE318" t="str">
            <v>Gen Logic </v>
          </cell>
          <cell r="AF318" t="str">
            <v>Gen Logic </v>
          </cell>
          <cell r="AG318">
            <v>20</v>
          </cell>
          <cell r="AH318" t="str">
            <v>Lister petter</v>
          </cell>
          <cell r="AI318" t="str">
            <v>LPW4</v>
          </cell>
          <cell r="AJ318" t="str">
            <v>Leroy Sommer</v>
          </cell>
          <cell r="AK318">
            <v>0</v>
          </cell>
          <cell r="AL318">
            <v>600</v>
          </cell>
          <cell r="AM318" t="str">
            <v>Power cube</v>
          </cell>
          <cell r="AN318" t="str">
            <v>ICC330-H1-C1</v>
          </cell>
          <cell r="AO318">
            <v>400</v>
          </cell>
          <cell r="AP318" t="str">
            <v>Lithium</v>
          </cell>
          <cell r="AQ318">
            <v>300</v>
          </cell>
          <cell r="AR318">
            <v>48</v>
          </cell>
          <cell r="AS318">
            <v>100</v>
          </cell>
          <cell r="AT318">
            <v>3</v>
          </cell>
          <cell r="AU318" t="str">
            <v>N/A</v>
          </cell>
          <cell r="AV318" t="str">
            <v>N/A</v>
          </cell>
          <cell r="AW318" t="str">
            <v>N/A</v>
          </cell>
          <cell r="AX318">
            <v>0</v>
          </cell>
          <cell r="AY318" t="str">
            <v>N/A</v>
          </cell>
          <cell r="AZ318">
            <v>134</v>
          </cell>
          <cell r="BA318">
            <v>0</v>
          </cell>
          <cell r="BB318">
            <v>2</v>
          </cell>
          <cell r="BC318" t="str">
            <v>MTNAirtel</v>
          </cell>
          <cell r="BD318" t="str">
            <v>T3272</v>
          </cell>
          <cell r="BE318" t="str">
            <v>ZM3336</v>
          </cell>
          <cell r="BF318" t="str">
            <v>yes</v>
          </cell>
        </row>
        <row r="319">
          <cell r="C319" t="str">
            <v>IHS_CBT_292A</v>
          </cell>
          <cell r="D319" t="str">
            <v>KAWAMA MARKET</v>
          </cell>
          <cell r="E319">
            <v>28.6123</v>
          </cell>
          <cell r="F319">
            <v>-12.9171</v>
          </cell>
          <cell r="G319" t="str">
            <v>Copperbelt </v>
          </cell>
          <cell r="H319">
            <v>2.5</v>
          </cell>
          <cell r="I319" t="str">
            <v>COPPERBELT</v>
          </cell>
          <cell r="J319" t="str">
            <v>Ndola</v>
          </cell>
          <cell r="K319" t="str">
            <v>No</v>
          </cell>
          <cell r="L319" t="str">
            <v>No</v>
          </cell>
          <cell r="M319" t="str">
            <v>No</v>
          </cell>
          <cell r="N319" t="str">
            <v>Suburban</v>
          </cell>
          <cell r="O319" t="str">
            <v>Gold</v>
          </cell>
          <cell r="P319" t="str">
            <v>Gold</v>
          </cell>
          <cell r="Q319" t="str">
            <v>HUB</v>
          </cell>
          <cell r="R319" t="str">
            <v>HUB</v>
          </cell>
          <cell r="S319" t="str">
            <v>On Air</v>
          </cell>
          <cell r="T319" t="str">
            <v>Grid-Gen</v>
          </cell>
          <cell r="U319" t="str">
            <v>Green Field</v>
          </cell>
          <cell r="V319">
            <v>36</v>
          </cell>
          <cell r="W319" t="str">
            <v>Indoor </v>
          </cell>
          <cell r="X319" t="str">
            <v>Elvis Mumba</v>
          </cell>
          <cell r="Y319" t="str">
            <v>SBC</v>
          </cell>
          <cell r="Z319" t="str">
            <v>SBC</v>
          </cell>
          <cell r="AA319" t="str">
            <v>Airtel </v>
          </cell>
          <cell r="AB319" t="str">
            <v>Mwenya Banda</v>
          </cell>
          <cell r="AC319" t="str">
            <v>GNM</v>
          </cell>
          <cell r="AD319" t="str">
            <v>GNM</v>
          </cell>
          <cell r="AE319" t="str">
            <v>Gen Logic </v>
          </cell>
          <cell r="AF319" t="str">
            <v>Gen Logic </v>
          </cell>
          <cell r="AG319">
            <v>20</v>
          </cell>
          <cell r="AH319" t="str">
            <v>Lister petter</v>
          </cell>
          <cell r="AI319" t="str">
            <v>LPW4</v>
          </cell>
          <cell r="AJ319" t="str">
            <v>Leroy Sommer</v>
          </cell>
          <cell r="AK319">
            <v>0</v>
          </cell>
          <cell r="AL319">
            <v>600</v>
          </cell>
          <cell r="AM319" t="str">
            <v>Power cube</v>
          </cell>
          <cell r="AN319" t="str">
            <v>ICC330-H1-C1</v>
          </cell>
          <cell r="AO319">
            <v>400</v>
          </cell>
          <cell r="AP319" t="str">
            <v>Agisson</v>
          </cell>
          <cell r="AQ319">
            <v>600</v>
          </cell>
          <cell r="AR319">
            <v>2</v>
          </cell>
          <cell r="AS319">
            <v>600</v>
          </cell>
          <cell r="AT319">
            <v>24</v>
          </cell>
          <cell r="AU319" t="str">
            <v>LG</v>
          </cell>
          <cell r="AV319" t="str">
            <v>LG</v>
          </cell>
          <cell r="AW319">
            <v>18000</v>
          </cell>
          <cell r="AX319">
            <v>18000</v>
          </cell>
          <cell r="AY319">
            <v>2</v>
          </cell>
          <cell r="AZ319">
            <v>32.7</v>
          </cell>
          <cell r="BA319">
            <v>0</v>
          </cell>
          <cell r="BB319">
            <v>1</v>
          </cell>
          <cell r="BC319" t="str">
            <v>Airtel</v>
          </cell>
          <cell r="BD319">
            <v>0</v>
          </cell>
          <cell r="BE319" t="str">
            <v>ZM3337</v>
          </cell>
          <cell r="BF319">
            <v>0</v>
          </cell>
        </row>
        <row r="320">
          <cell r="C320" t="str">
            <v>IHS_CBT_293A</v>
          </cell>
          <cell r="D320" t="str">
            <v>MUSAKASONKA</v>
          </cell>
          <cell r="E320">
            <v>28.6422</v>
          </cell>
          <cell r="F320">
            <v>-12.9936</v>
          </cell>
          <cell r="G320" t="str">
            <v>Copperbelt </v>
          </cell>
          <cell r="H320">
            <v>2.5</v>
          </cell>
          <cell r="I320" t="str">
            <v>COPPERBELT</v>
          </cell>
          <cell r="J320" t="str">
            <v>Ndola</v>
          </cell>
          <cell r="K320" t="str">
            <v>No</v>
          </cell>
          <cell r="L320" t="str">
            <v>No</v>
          </cell>
          <cell r="M320" t="str">
            <v>No</v>
          </cell>
          <cell r="N320" t="str">
            <v>Suburban</v>
          </cell>
          <cell r="O320" t="str">
            <v>Gold</v>
          </cell>
          <cell r="P320" t="str">
            <v>Gold</v>
          </cell>
          <cell r="Q320" t="str">
            <v>BTS</v>
          </cell>
          <cell r="R320" t="str">
            <v>BTS</v>
          </cell>
          <cell r="S320" t="str">
            <v>On Air</v>
          </cell>
          <cell r="T320" t="str">
            <v>Grid-Gen</v>
          </cell>
          <cell r="U320" t="str">
            <v>Green Field</v>
          </cell>
          <cell r="V320">
            <v>35</v>
          </cell>
          <cell r="W320" t="str">
            <v>Indoor </v>
          </cell>
          <cell r="X320" t="str">
            <v>Elvis Mumba</v>
          </cell>
          <cell r="Y320" t="str">
            <v>SBC</v>
          </cell>
          <cell r="Z320" t="str">
            <v>SBC</v>
          </cell>
          <cell r="AA320" t="str">
            <v>Airtel </v>
          </cell>
          <cell r="AB320" t="str">
            <v>Mwenya Banda</v>
          </cell>
          <cell r="AC320" t="str">
            <v>GNM</v>
          </cell>
          <cell r="AD320" t="str">
            <v>GNM</v>
          </cell>
          <cell r="AE320" t="str">
            <v>Gen Logic</v>
          </cell>
          <cell r="AF320" t="str">
            <v>Gen Logic</v>
          </cell>
          <cell r="AG320">
            <v>20</v>
          </cell>
          <cell r="AH320" t="str">
            <v>perkins</v>
          </cell>
          <cell r="AI320">
            <v>0</v>
          </cell>
          <cell r="AJ320" t="str">
            <v>Mecc Alte</v>
          </cell>
          <cell r="AK320">
            <v>0</v>
          </cell>
          <cell r="AL320">
            <v>1000</v>
          </cell>
          <cell r="AM320" t="str">
            <v>Power cube</v>
          </cell>
          <cell r="AN320" t="str">
            <v>ICC330-H1-C1</v>
          </cell>
          <cell r="AO320">
            <v>400</v>
          </cell>
          <cell r="AP320" t="str">
            <v>Lithium</v>
          </cell>
          <cell r="AQ320">
            <v>400</v>
          </cell>
          <cell r="AR320">
            <v>48</v>
          </cell>
          <cell r="AS320">
            <v>100</v>
          </cell>
          <cell r="AT320">
            <v>4</v>
          </cell>
          <cell r="AU320" t="str">
            <v>LG</v>
          </cell>
          <cell r="AV320" t="str">
            <v>LG</v>
          </cell>
          <cell r="AW320">
            <v>18000</v>
          </cell>
          <cell r="AX320">
            <v>18000</v>
          </cell>
          <cell r="AY320">
            <v>2</v>
          </cell>
          <cell r="AZ320">
            <v>74.465</v>
          </cell>
          <cell r="BA320">
            <v>0</v>
          </cell>
          <cell r="BB320">
            <v>1</v>
          </cell>
          <cell r="BC320" t="str">
            <v>Airtel</v>
          </cell>
          <cell r="BD320">
            <v>0</v>
          </cell>
          <cell r="BE320" t="str">
            <v>ZM3338</v>
          </cell>
          <cell r="BF320" t="str">
            <v>yes</v>
          </cell>
        </row>
        <row r="321">
          <cell r="C321" t="str">
            <v>IHS_CBT_294A</v>
          </cell>
          <cell r="D321" t="str">
            <v>PROTEA</v>
          </cell>
          <cell r="E321">
            <v>27.8803</v>
          </cell>
          <cell r="F321">
            <v>-12.5396</v>
          </cell>
          <cell r="G321" t="str">
            <v>Copperbelt </v>
          </cell>
          <cell r="H321">
            <v>2</v>
          </cell>
          <cell r="I321" t="str">
            <v>COPPERBELT</v>
          </cell>
          <cell r="J321" t="str">
            <v>Chingola</v>
          </cell>
          <cell r="K321" t="str">
            <v>No</v>
          </cell>
          <cell r="L321" t="str">
            <v>No</v>
          </cell>
          <cell r="M321" t="str">
            <v>No</v>
          </cell>
          <cell r="N321" t="str">
            <v>Urban</v>
          </cell>
          <cell r="O321" t="str">
            <v>Silver</v>
          </cell>
          <cell r="P321" t="str">
            <v>Silver</v>
          </cell>
        </row>
        <row r="321">
          <cell r="R321" t="str">
            <v>BTS</v>
          </cell>
          <cell r="S321" t="str">
            <v>On Air</v>
          </cell>
          <cell r="T321" t="str">
            <v>Grid-Gen</v>
          </cell>
          <cell r="U321" t="str">
            <v>Green Field</v>
          </cell>
          <cell r="V321">
            <v>36</v>
          </cell>
          <cell r="W321" t="str">
            <v>Outdoor</v>
          </cell>
          <cell r="X321" t="str">
            <v>Panji Njovu</v>
          </cell>
          <cell r="Y321" t="str">
            <v>SBC</v>
          </cell>
          <cell r="Z321" t="str">
            <v>SBC</v>
          </cell>
          <cell r="AA321" t="str">
            <v>Airtel </v>
          </cell>
          <cell r="AB321" t="str">
            <v>Mwenya Banda</v>
          </cell>
          <cell r="AC321" t="str">
            <v>CCS</v>
          </cell>
          <cell r="AD321" t="str">
            <v>CCS</v>
          </cell>
          <cell r="AE321" t="str">
            <v>Gen Logic</v>
          </cell>
          <cell r="AF321" t="str">
            <v>Gen Logic</v>
          </cell>
          <cell r="AG321">
            <v>20</v>
          </cell>
          <cell r="AH321" t="str">
            <v>Lister petter</v>
          </cell>
          <cell r="AI321">
            <v>0</v>
          </cell>
          <cell r="AJ321" t="str">
            <v>Leroy Sommer</v>
          </cell>
          <cell r="AK321">
            <v>0</v>
          </cell>
          <cell r="AL321">
            <v>400</v>
          </cell>
          <cell r="AM321" t="str">
            <v>Power cube</v>
          </cell>
          <cell r="AN321" t="str">
            <v>ICC330-H1-C1</v>
          </cell>
          <cell r="AO321">
            <v>400</v>
          </cell>
          <cell r="AP321" t="str">
            <v>Agisson</v>
          </cell>
          <cell r="AQ321">
            <v>600</v>
          </cell>
          <cell r="AR321">
            <v>2</v>
          </cell>
          <cell r="AS321">
            <v>600</v>
          </cell>
          <cell r="AT321">
            <v>24</v>
          </cell>
          <cell r="AU321" t="str">
            <v>N/A</v>
          </cell>
          <cell r="AV321" t="str">
            <v>N/A</v>
          </cell>
          <cell r="AW321" t="str">
            <v>N/A</v>
          </cell>
          <cell r="AX321">
            <v>0</v>
          </cell>
          <cell r="AY321" t="str">
            <v>N/A</v>
          </cell>
          <cell r="AZ321">
            <v>41.6</v>
          </cell>
          <cell r="BA321">
            <v>0</v>
          </cell>
          <cell r="BB321">
            <v>1</v>
          </cell>
          <cell r="BC321" t="str">
            <v>Airtel</v>
          </cell>
          <cell r="BD321">
            <v>0</v>
          </cell>
          <cell r="BE321" t="str">
            <v>ZM3350</v>
          </cell>
          <cell r="BF321">
            <v>0</v>
          </cell>
        </row>
        <row r="322">
          <cell r="C322" t="str">
            <v>IHS_CBT_295A</v>
          </cell>
          <cell r="D322" t="str">
            <v>TWALUBUKA</v>
          </cell>
          <cell r="E322">
            <v>28.058</v>
          </cell>
          <cell r="F322">
            <v>-12.6335</v>
          </cell>
          <cell r="G322" t="str">
            <v>Copperbelt </v>
          </cell>
          <cell r="H322">
            <v>2</v>
          </cell>
          <cell r="I322" t="str">
            <v>COPPERBELT</v>
          </cell>
          <cell r="J322" t="str">
            <v>Kalulushi</v>
          </cell>
          <cell r="K322" t="str">
            <v>No</v>
          </cell>
          <cell r="L322" t="str">
            <v>No</v>
          </cell>
          <cell r="M322" t="str">
            <v>No</v>
          </cell>
          <cell r="N322" t="str">
            <v>Suburban</v>
          </cell>
          <cell r="O322" t="str">
            <v>Silver</v>
          </cell>
          <cell r="P322" t="str">
            <v>Silver</v>
          </cell>
        </row>
        <row r="322">
          <cell r="R322" t="str">
            <v>HUB</v>
          </cell>
          <cell r="S322" t="str">
            <v>On Air</v>
          </cell>
          <cell r="T322" t="str">
            <v>Grid-Gen</v>
          </cell>
          <cell r="U322" t="str">
            <v>Green Field</v>
          </cell>
          <cell r="V322">
            <v>50</v>
          </cell>
          <cell r="W322" t="str">
            <v>Outdoor</v>
          </cell>
          <cell r="X322" t="str">
            <v>Panji Njovu</v>
          </cell>
          <cell r="Y322" t="str">
            <v>SBC</v>
          </cell>
          <cell r="Z322" t="str">
            <v>SBC</v>
          </cell>
          <cell r="AA322" t="str">
            <v>Airtel </v>
          </cell>
          <cell r="AB322" t="str">
            <v>Mwenya Banda</v>
          </cell>
          <cell r="AC322" t="str">
            <v>CCS</v>
          </cell>
          <cell r="AD322" t="str">
            <v>CCS</v>
          </cell>
          <cell r="AE322" t="str">
            <v>Earth Technology</v>
          </cell>
          <cell r="AF322" t="str">
            <v>Earth technology</v>
          </cell>
          <cell r="AG322">
            <v>15</v>
          </cell>
          <cell r="AH322" t="str">
            <v>perkins</v>
          </cell>
          <cell r="AI322">
            <v>0</v>
          </cell>
          <cell r="AJ322" t="str">
            <v>Leroy Sommer</v>
          </cell>
          <cell r="AK322">
            <v>0</v>
          </cell>
          <cell r="AL322">
            <v>400</v>
          </cell>
          <cell r="AM322" t="str">
            <v>Power cube</v>
          </cell>
          <cell r="AN322" t="str">
            <v>ICC330-H1-C1</v>
          </cell>
          <cell r="AO322">
            <v>400</v>
          </cell>
          <cell r="AP322" t="str">
            <v>Agisson</v>
          </cell>
          <cell r="AQ322">
            <v>600</v>
          </cell>
          <cell r="AR322">
            <v>2</v>
          </cell>
          <cell r="AS322">
            <v>600</v>
          </cell>
          <cell r="AT322">
            <v>24</v>
          </cell>
          <cell r="AU322" t="str">
            <v>N/A</v>
          </cell>
          <cell r="AV322" t="str">
            <v>N/A</v>
          </cell>
          <cell r="AW322" t="str">
            <v>N/A</v>
          </cell>
          <cell r="AX322">
            <v>0</v>
          </cell>
          <cell r="AY322" t="str">
            <v>N/A</v>
          </cell>
          <cell r="AZ322">
            <v>40.1</v>
          </cell>
          <cell r="BA322">
            <v>0</v>
          </cell>
          <cell r="BB322">
            <v>1</v>
          </cell>
          <cell r="BC322" t="str">
            <v>Airtel</v>
          </cell>
          <cell r="BD322">
            <v>0</v>
          </cell>
          <cell r="BE322" t="str">
            <v>ZM3356</v>
          </cell>
          <cell r="BF322">
            <v>0</v>
          </cell>
        </row>
        <row r="323">
          <cell r="C323" t="str">
            <v>IHS_CBT_296A</v>
          </cell>
          <cell r="D323" t="str">
            <v>KAMUNGA</v>
          </cell>
          <cell r="E323">
            <v>28.2085</v>
          </cell>
          <cell r="F323">
            <v>-12.775</v>
          </cell>
          <cell r="G323" t="str">
            <v>Copperbelt </v>
          </cell>
          <cell r="H323">
            <v>2</v>
          </cell>
          <cell r="I323" t="str">
            <v>COPPERBELT</v>
          </cell>
          <cell r="J323" t="str">
            <v>Kitwe</v>
          </cell>
          <cell r="K323" t="str">
            <v>No</v>
          </cell>
          <cell r="L323" t="str">
            <v>Yes</v>
          </cell>
          <cell r="M323" t="str">
            <v>No</v>
          </cell>
          <cell r="N323" t="str">
            <v>Suburban</v>
          </cell>
          <cell r="O323" t="str">
            <v>Gold</v>
          </cell>
          <cell r="P323" t="str">
            <v>Gold</v>
          </cell>
          <cell r="Q323" t="str">
            <v>BTS</v>
          </cell>
          <cell r="R323" t="str">
            <v>BTS</v>
          </cell>
          <cell r="S323" t="str">
            <v>On Air</v>
          </cell>
          <cell r="T323" t="str">
            <v>Grid-Gen</v>
          </cell>
          <cell r="U323" t="str">
            <v>Green Field</v>
          </cell>
          <cell r="V323">
            <v>30</v>
          </cell>
          <cell r="W323" t="str">
            <v>Indoor </v>
          </cell>
          <cell r="X323" t="str">
            <v>Chrispin Lindundu</v>
          </cell>
          <cell r="Y323" t="str">
            <v>SBC</v>
          </cell>
          <cell r="Z323" t="str">
            <v>SBC</v>
          </cell>
          <cell r="AA323" t="str">
            <v>Airtel </v>
          </cell>
          <cell r="AB323" t="str">
            <v>Mwenya Banda</v>
          </cell>
          <cell r="AC323" t="str">
            <v>GNM</v>
          </cell>
          <cell r="AD323" t="str">
            <v>GNM</v>
          </cell>
          <cell r="AE323" t="str">
            <v>Gen Logic </v>
          </cell>
          <cell r="AF323" t="str">
            <v>Gen Logic </v>
          </cell>
          <cell r="AG323">
            <v>16</v>
          </cell>
          <cell r="AH323" t="str">
            <v>Yanmar</v>
          </cell>
          <cell r="AI323">
            <v>0</v>
          </cell>
          <cell r="AJ323" t="str">
            <v>Leroy Sommer</v>
          </cell>
          <cell r="AK323">
            <v>0</v>
          </cell>
          <cell r="AL323">
            <v>600</v>
          </cell>
          <cell r="AM323" t="str">
            <v>Power cube</v>
          </cell>
          <cell r="AN323" t="str">
            <v>ICC330-H1-C1</v>
          </cell>
          <cell r="AO323">
            <v>400</v>
          </cell>
          <cell r="AP323" t="str">
            <v>Lithium</v>
          </cell>
          <cell r="AQ323">
            <v>300</v>
          </cell>
          <cell r="AR323">
            <v>48</v>
          </cell>
          <cell r="AS323">
            <v>150</v>
          </cell>
          <cell r="AT323">
            <v>2</v>
          </cell>
          <cell r="AU323" t="str">
            <v>LG</v>
          </cell>
          <cell r="AV323" t="str">
            <v>LG</v>
          </cell>
          <cell r="AW323">
            <v>18000</v>
          </cell>
          <cell r="AX323">
            <v>18000</v>
          </cell>
          <cell r="AY323">
            <v>2</v>
          </cell>
          <cell r="AZ323">
            <v>75.6</v>
          </cell>
          <cell r="BA323">
            <v>0</v>
          </cell>
          <cell r="BB323">
            <v>2</v>
          </cell>
          <cell r="BC323" t="str">
            <v>MTNAirtel</v>
          </cell>
          <cell r="BD323" t="str">
            <v>T3262</v>
          </cell>
          <cell r="BE323" t="str">
            <v>ZM1502</v>
          </cell>
          <cell r="BF323">
            <v>0</v>
          </cell>
        </row>
        <row r="324">
          <cell r="C324" t="str">
            <v>IHS_CBT_297A</v>
          </cell>
          <cell r="D324" t="str">
            <v>KITWE POLICE</v>
          </cell>
          <cell r="E324">
            <v>28.2054</v>
          </cell>
          <cell r="F324">
            <v>-12.8165</v>
          </cell>
          <cell r="G324" t="str">
            <v>Copperbelt </v>
          </cell>
          <cell r="H324">
            <v>2</v>
          </cell>
          <cell r="I324" t="str">
            <v>COPPERBELT</v>
          </cell>
          <cell r="J324" t="str">
            <v>Kitwe</v>
          </cell>
          <cell r="K324" t="str">
            <v>No</v>
          </cell>
          <cell r="L324" t="str">
            <v>No</v>
          </cell>
          <cell r="M324" t="str">
            <v>No</v>
          </cell>
          <cell r="N324" t="str">
            <v>Urban</v>
          </cell>
          <cell r="O324" t="str">
            <v>Gold</v>
          </cell>
          <cell r="P324" t="str">
            <v>Gold</v>
          </cell>
          <cell r="Q324" t="str">
            <v>BTS</v>
          </cell>
          <cell r="R324" t="str">
            <v>BTS</v>
          </cell>
          <cell r="S324" t="str">
            <v>On Air</v>
          </cell>
          <cell r="T324" t="str">
            <v>Grid-Gen</v>
          </cell>
          <cell r="U324" t="str">
            <v>Green Field</v>
          </cell>
          <cell r="V324">
            <v>30</v>
          </cell>
          <cell r="W324" t="str">
            <v>Indoor </v>
          </cell>
          <cell r="X324" t="str">
            <v>Chrispin Lindundu</v>
          </cell>
          <cell r="Y324" t="str">
            <v>SBC</v>
          </cell>
          <cell r="Z324" t="str">
            <v>SBC</v>
          </cell>
          <cell r="AA324" t="str">
            <v>Airtel </v>
          </cell>
          <cell r="AB324" t="str">
            <v>Mwenya Banda</v>
          </cell>
          <cell r="AC324" t="str">
            <v>GNM</v>
          </cell>
          <cell r="AD324" t="str">
            <v>GNM</v>
          </cell>
          <cell r="AE324" t="str">
            <v>Gen Logic </v>
          </cell>
          <cell r="AF324" t="str">
            <v>Gen Logic </v>
          </cell>
          <cell r="AG324">
            <v>16</v>
          </cell>
          <cell r="AH324" t="str">
            <v>perkins</v>
          </cell>
          <cell r="AI324">
            <v>0</v>
          </cell>
          <cell r="AJ324" t="str">
            <v>Leroy Sommer</v>
          </cell>
          <cell r="AK324">
            <v>0</v>
          </cell>
          <cell r="AL324">
            <v>600</v>
          </cell>
          <cell r="AM324" t="str">
            <v>Power cube</v>
          </cell>
          <cell r="AN324" t="str">
            <v>ICC330-H1-C1</v>
          </cell>
          <cell r="AO324">
            <v>400</v>
          </cell>
          <cell r="AP324" t="str">
            <v>Agisson</v>
          </cell>
          <cell r="AQ324">
            <v>600</v>
          </cell>
          <cell r="AR324">
            <v>2</v>
          </cell>
          <cell r="AS324">
            <v>600</v>
          </cell>
          <cell r="AT324">
            <v>24</v>
          </cell>
          <cell r="AU324" t="str">
            <v>LG</v>
          </cell>
          <cell r="AV324" t="str">
            <v>LG</v>
          </cell>
          <cell r="AW324">
            <v>18000</v>
          </cell>
          <cell r="AX324">
            <v>18000</v>
          </cell>
          <cell r="AY324">
            <v>2</v>
          </cell>
          <cell r="AZ324">
            <v>51</v>
          </cell>
          <cell r="BA324">
            <v>0</v>
          </cell>
          <cell r="BB324">
            <v>1</v>
          </cell>
          <cell r="BC324" t="str">
            <v>Airtel</v>
          </cell>
          <cell r="BD324">
            <v>0</v>
          </cell>
          <cell r="BE324" t="str">
            <v>ZM3376</v>
          </cell>
          <cell r="BF324">
            <v>0</v>
          </cell>
        </row>
        <row r="325">
          <cell r="C325" t="str">
            <v>IHS_CBT_299A</v>
          </cell>
          <cell r="D325" t="str">
            <v>KITWE POST OFFICE</v>
          </cell>
          <cell r="E325">
            <v>28.2109</v>
          </cell>
          <cell r="F325">
            <v>-12.8206</v>
          </cell>
          <cell r="G325" t="str">
            <v>Copperbelt </v>
          </cell>
          <cell r="H325">
            <v>2</v>
          </cell>
          <cell r="I325" t="str">
            <v>COPPERBELT</v>
          </cell>
          <cell r="J325" t="str">
            <v>Kitwe</v>
          </cell>
          <cell r="K325" t="str">
            <v>No</v>
          </cell>
          <cell r="L325" t="str">
            <v>No</v>
          </cell>
          <cell r="M325" t="str">
            <v>No</v>
          </cell>
          <cell r="N325" t="str">
            <v>Urban</v>
          </cell>
          <cell r="O325" t="str">
            <v>Gold</v>
          </cell>
          <cell r="P325" t="str">
            <v>Gold</v>
          </cell>
          <cell r="Q325" t="str">
            <v>BTS</v>
          </cell>
          <cell r="R325" t="str">
            <v>BTS</v>
          </cell>
          <cell r="S325" t="str">
            <v>On Air</v>
          </cell>
          <cell r="T325" t="str">
            <v>Grid-Gen</v>
          </cell>
          <cell r="U325" t="str">
            <v>Roof Top</v>
          </cell>
          <cell r="V325" t="str">
            <v>RT</v>
          </cell>
          <cell r="W325" t="str">
            <v>Outdoor</v>
          </cell>
          <cell r="X325" t="str">
            <v>Chrispin Lindundu</v>
          </cell>
          <cell r="Y325" t="str">
            <v>SBC</v>
          </cell>
          <cell r="Z325" t="str">
            <v>SBC</v>
          </cell>
          <cell r="AA325" t="str">
            <v>Airtel </v>
          </cell>
          <cell r="AB325" t="str">
            <v>Mwenya Banda</v>
          </cell>
          <cell r="AC325" t="str">
            <v>GNM</v>
          </cell>
          <cell r="AD325" t="str">
            <v>GNM</v>
          </cell>
          <cell r="AE325" t="str">
            <v>Gen Logic </v>
          </cell>
          <cell r="AF325" t="str">
            <v>Gen Logic </v>
          </cell>
          <cell r="AG325">
            <v>17</v>
          </cell>
          <cell r="AH325" t="str">
            <v>Yanmar</v>
          </cell>
          <cell r="AI325">
            <v>0</v>
          </cell>
          <cell r="AJ325" t="str">
            <v>Leroy Sommer</v>
          </cell>
          <cell r="AK325">
            <v>0</v>
          </cell>
          <cell r="AL325">
            <v>600</v>
          </cell>
          <cell r="AM325" t="str">
            <v>Emerson</v>
          </cell>
          <cell r="AN325" t="str">
            <v>701 IG4</v>
          </cell>
          <cell r="AO325">
            <v>300</v>
          </cell>
          <cell r="AP325" t="str">
            <v>Power safe </v>
          </cell>
          <cell r="AQ325">
            <v>1200</v>
          </cell>
          <cell r="AR325">
            <v>2</v>
          </cell>
          <cell r="AS325">
            <v>1200</v>
          </cell>
          <cell r="AT325">
            <v>24</v>
          </cell>
          <cell r="AU325" t="str">
            <v>N/A</v>
          </cell>
          <cell r="AV325" t="str">
            <v>N/A</v>
          </cell>
          <cell r="AW325" t="str">
            <v>N/A</v>
          </cell>
          <cell r="AX325">
            <v>0</v>
          </cell>
          <cell r="AY325" t="str">
            <v>N/A</v>
          </cell>
          <cell r="AZ325">
            <v>45.6</v>
          </cell>
          <cell r="BA325">
            <v>0</v>
          </cell>
          <cell r="BB325">
            <v>1</v>
          </cell>
          <cell r="BC325" t="str">
            <v>Airtel</v>
          </cell>
          <cell r="BD325">
            <v>0</v>
          </cell>
          <cell r="BE325" t="str">
            <v>ZM3378</v>
          </cell>
          <cell r="BF325">
            <v>0</v>
          </cell>
        </row>
        <row r="326">
          <cell r="C326" t="str">
            <v>IHS_CBT_300A</v>
          </cell>
          <cell r="D326" t="str">
            <v>LUBAMBE</v>
          </cell>
          <cell r="E326">
            <v>28.2214</v>
          </cell>
          <cell r="F326">
            <v>-12.7987</v>
          </cell>
          <cell r="G326" t="str">
            <v>Copperbelt </v>
          </cell>
          <cell r="H326">
            <v>4.5</v>
          </cell>
          <cell r="I326" t="str">
            <v>COPPERBELT</v>
          </cell>
          <cell r="J326" t="str">
            <v>Kitwe</v>
          </cell>
          <cell r="K326" t="str">
            <v>Yes</v>
          </cell>
          <cell r="L326" t="str">
            <v>Yes</v>
          </cell>
          <cell r="M326" t="str">
            <v>No</v>
          </cell>
          <cell r="N326" t="str">
            <v>Urban</v>
          </cell>
          <cell r="O326" t="str">
            <v>Gold</v>
          </cell>
          <cell r="P326" t="str">
            <v>Gold</v>
          </cell>
          <cell r="Q326" t="str">
            <v>HUB</v>
          </cell>
          <cell r="R326" t="str">
            <v>HUB</v>
          </cell>
          <cell r="S326" t="str">
            <v>On Air</v>
          </cell>
          <cell r="T326" t="str">
            <v>Grid-Gen</v>
          </cell>
          <cell r="U326" t="str">
            <v>Green Field</v>
          </cell>
          <cell r="V326">
            <v>50</v>
          </cell>
          <cell r="W326" t="str">
            <v>Indoor </v>
          </cell>
          <cell r="X326" t="str">
            <v>Chrispin Lindundu</v>
          </cell>
          <cell r="Y326" t="str">
            <v>SBC</v>
          </cell>
          <cell r="Z326" t="str">
            <v>SBC</v>
          </cell>
          <cell r="AA326" t="str">
            <v>Airtel </v>
          </cell>
          <cell r="AB326" t="str">
            <v>Mwenya Banda</v>
          </cell>
          <cell r="AC326" t="str">
            <v>GNM</v>
          </cell>
          <cell r="AD326" t="str">
            <v>GNM</v>
          </cell>
          <cell r="AE326" t="str">
            <v>Jiuan</v>
          </cell>
          <cell r="AF326" t="str">
            <v>Jiuan</v>
          </cell>
          <cell r="AG326">
            <v>30</v>
          </cell>
          <cell r="AH326" t="str">
            <v>perkins</v>
          </cell>
          <cell r="AI326">
            <v>0</v>
          </cell>
          <cell r="AJ326" t="str">
            <v>Leroy Sommer</v>
          </cell>
          <cell r="AK326">
            <v>0</v>
          </cell>
          <cell r="AL326">
            <v>600</v>
          </cell>
          <cell r="AM326" t="str">
            <v>Power cube</v>
          </cell>
          <cell r="AN326" t="str">
            <v>ICC330-H1-C1</v>
          </cell>
          <cell r="AO326">
            <v>400</v>
          </cell>
          <cell r="AP326" t="str">
            <v>Agisson</v>
          </cell>
          <cell r="AQ326">
            <v>1200</v>
          </cell>
          <cell r="AR326">
            <v>2</v>
          </cell>
          <cell r="AS326">
            <v>600</v>
          </cell>
          <cell r="AT326">
            <v>48</v>
          </cell>
          <cell r="AU326" t="str">
            <v>LG</v>
          </cell>
          <cell r="AV326" t="str">
            <v>LG</v>
          </cell>
          <cell r="AW326">
            <v>18000</v>
          </cell>
          <cell r="AX326">
            <v>18000</v>
          </cell>
          <cell r="AY326">
            <v>2</v>
          </cell>
          <cell r="AZ326">
            <v>211</v>
          </cell>
          <cell r="BA326">
            <v>0</v>
          </cell>
          <cell r="BB326">
            <v>4</v>
          </cell>
          <cell r="BC326" t="str">
            <v>MTNAirtelINQLiquid Telecom</v>
          </cell>
          <cell r="BD326" t="str">
            <v>T3327</v>
          </cell>
          <cell r="BE326" t="str">
            <v>ZM3380</v>
          </cell>
          <cell r="BF326">
            <v>0</v>
          </cell>
        </row>
        <row r="327">
          <cell r="C327" t="str">
            <v>IHS_CBT_301A</v>
          </cell>
          <cell r="D327" t="str">
            <v>CHIBULUMA TOWN</v>
          </cell>
          <cell r="E327">
            <v>28.1352</v>
          </cell>
          <cell r="F327">
            <v>-12.8512</v>
          </cell>
          <cell r="G327" t="str">
            <v>Copperbelt </v>
          </cell>
          <cell r="H327">
            <v>2</v>
          </cell>
          <cell r="I327" t="str">
            <v>COPPERBELT</v>
          </cell>
          <cell r="J327" t="str">
            <v>Kitwe</v>
          </cell>
          <cell r="K327" t="str">
            <v>Yes</v>
          </cell>
          <cell r="L327" t="str">
            <v>No</v>
          </cell>
          <cell r="M327" t="str">
            <v>No</v>
          </cell>
          <cell r="N327" t="str">
            <v>Suburban</v>
          </cell>
          <cell r="O327" t="str">
            <v>Silver</v>
          </cell>
          <cell r="P327" t="str">
            <v>Silver</v>
          </cell>
          <cell r="Q327" t="str">
            <v>BTS</v>
          </cell>
          <cell r="R327" t="str">
            <v>BTS</v>
          </cell>
          <cell r="S327" t="str">
            <v>On Air</v>
          </cell>
          <cell r="T327" t="str">
            <v>Grid-Gen</v>
          </cell>
          <cell r="U327" t="str">
            <v>Green Field</v>
          </cell>
          <cell r="V327">
            <v>50</v>
          </cell>
          <cell r="W327" t="str">
            <v>Indoor </v>
          </cell>
          <cell r="X327" t="str">
            <v>Chrispin Lindundu</v>
          </cell>
          <cell r="Y327" t="str">
            <v>SBC</v>
          </cell>
          <cell r="Z327" t="str">
            <v>SBC</v>
          </cell>
          <cell r="AA327" t="str">
            <v>Airtel </v>
          </cell>
          <cell r="AB327" t="str">
            <v>Mwenya Banda</v>
          </cell>
          <cell r="AC327" t="str">
            <v>GNM</v>
          </cell>
          <cell r="AD327" t="str">
            <v>GNM</v>
          </cell>
          <cell r="AE327" t="str">
            <v>Gen Logic </v>
          </cell>
          <cell r="AF327" t="str">
            <v>Gen Logic </v>
          </cell>
          <cell r="AG327">
            <v>16</v>
          </cell>
          <cell r="AH327" t="str">
            <v>perkins</v>
          </cell>
          <cell r="AI327">
            <v>0</v>
          </cell>
          <cell r="AJ327" t="str">
            <v>Leroy Sommer</v>
          </cell>
          <cell r="AK327">
            <v>0</v>
          </cell>
          <cell r="AL327">
            <v>600</v>
          </cell>
          <cell r="AM327" t="str">
            <v>Power cube</v>
          </cell>
          <cell r="AN327" t="str">
            <v>ICC330-H1-C1</v>
          </cell>
          <cell r="AO327">
            <v>400</v>
          </cell>
          <cell r="AP327" t="str">
            <v>Agisson</v>
          </cell>
          <cell r="AQ327">
            <v>600</v>
          </cell>
          <cell r="AR327">
            <v>2</v>
          </cell>
          <cell r="AS327">
            <v>600</v>
          </cell>
          <cell r="AT327">
            <v>24</v>
          </cell>
          <cell r="AU327" t="str">
            <v>LG</v>
          </cell>
          <cell r="AV327" t="str">
            <v>LG</v>
          </cell>
          <cell r="AW327">
            <v>18000</v>
          </cell>
          <cell r="AX327">
            <v>18000</v>
          </cell>
          <cell r="AY327">
            <v>2</v>
          </cell>
          <cell r="AZ327">
            <v>49.544</v>
          </cell>
          <cell r="BA327">
            <v>0</v>
          </cell>
          <cell r="BB327">
            <v>1</v>
          </cell>
          <cell r="BC327" t="str">
            <v>Airtel</v>
          </cell>
          <cell r="BD327">
            <v>0</v>
          </cell>
          <cell r="BE327" t="str">
            <v>ZM3381</v>
          </cell>
          <cell r="BF327">
            <v>0</v>
          </cell>
        </row>
        <row r="328">
          <cell r="C328" t="str">
            <v>IHS_CBT_302A</v>
          </cell>
          <cell r="D328" t="str">
            <v>MILYASHI</v>
          </cell>
          <cell r="E328">
            <v>28.3293</v>
          </cell>
          <cell r="F328">
            <v>-13.0741</v>
          </cell>
          <cell r="G328" t="str">
            <v>Copperbelt </v>
          </cell>
          <cell r="H328">
            <v>2</v>
          </cell>
          <cell r="I328" t="str">
            <v>COPPERBELT</v>
          </cell>
          <cell r="J328" t="str">
            <v>Luanshya</v>
          </cell>
          <cell r="K328" t="str">
            <v>No</v>
          </cell>
          <cell r="L328" t="str">
            <v>No</v>
          </cell>
          <cell r="M328" t="str">
            <v>No</v>
          </cell>
          <cell r="N328" t="str">
            <v>Rural</v>
          </cell>
          <cell r="O328" t="str">
            <v>Silver</v>
          </cell>
          <cell r="P328" t="str">
            <v>Silver</v>
          </cell>
          <cell r="Q328" t="str">
            <v>BTS</v>
          </cell>
          <cell r="R328" t="str">
            <v>HUB</v>
          </cell>
          <cell r="S328" t="str">
            <v>On Air</v>
          </cell>
          <cell r="T328" t="str">
            <v>Grid-Gen</v>
          </cell>
          <cell r="U328" t="str">
            <v>Green Field</v>
          </cell>
          <cell r="V328">
            <v>70</v>
          </cell>
          <cell r="W328" t="str">
            <v>Indoor </v>
          </cell>
          <cell r="X328" t="str">
            <v>Neddy Chiwasa</v>
          </cell>
          <cell r="Y328" t="str">
            <v>SBC</v>
          </cell>
          <cell r="Z328" t="str">
            <v>SBC</v>
          </cell>
          <cell r="AA328" t="str">
            <v>Airtel </v>
          </cell>
          <cell r="AB328" t="str">
            <v>Mwenya Banda</v>
          </cell>
          <cell r="AC328" t="str">
            <v>GNM</v>
          </cell>
          <cell r="AD328" t="str">
            <v>GNM</v>
          </cell>
          <cell r="AE328" t="str">
            <v>Gen Logic </v>
          </cell>
          <cell r="AF328" t="str">
            <v>Gen Logic </v>
          </cell>
          <cell r="AG328">
            <v>16</v>
          </cell>
          <cell r="AH328" t="str">
            <v>perkins</v>
          </cell>
          <cell r="AI328">
            <v>0</v>
          </cell>
          <cell r="AJ328" t="str">
            <v>Leroy Sommer</v>
          </cell>
          <cell r="AK328">
            <v>0</v>
          </cell>
          <cell r="AL328">
            <v>600</v>
          </cell>
          <cell r="AM328" t="str">
            <v>Power cube</v>
          </cell>
          <cell r="AN328" t="str">
            <v>ICC330-H1-C1</v>
          </cell>
          <cell r="AO328">
            <v>400</v>
          </cell>
          <cell r="AP328" t="str">
            <v>Agisson</v>
          </cell>
          <cell r="AQ328">
            <v>600</v>
          </cell>
          <cell r="AR328">
            <v>2</v>
          </cell>
          <cell r="AS328">
            <v>600</v>
          </cell>
          <cell r="AT328">
            <v>24</v>
          </cell>
          <cell r="AU328" t="str">
            <v>LG</v>
          </cell>
          <cell r="AV328" t="str">
            <v>LG</v>
          </cell>
          <cell r="AW328">
            <v>18000</v>
          </cell>
          <cell r="AX328">
            <v>18000</v>
          </cell>
          <cell r="AY328">
            <v>2</v>
          </cell>
          <cell r="AZ328">
            <v>38.5498963411218</v>
          </cell>
          <cell r="BA328">
            <v>0</v>
          </cell>
          <cell r="BB328">
            <v>1</v>
          </cell>
          <cell r="BC328" t="str">
            <v>Airtel</v>
          </cell>
          <cell r="BD328">
            <v>0</v>
          </cell>
          <cell r="BE328" t="str">
            <v>ZM3382</v>
          </cell>
          <cell r="BF328">
            <v>0</v>
          </cell>
        </row>
        <row r="329">
          <cell r="C329" t="str">
            <v>IHS_CBT_303A</v>
          </cell>
          <cell r="D329" t="str">
            <v>CHAMBISHI SMELTER</v>
          </cell>
          <cell r="E329">
            <v>28.0986</v>
          </cell>
          <cell r="F329">
            <v>-12.6545</v>
          </cell>
          <cell r="G329" t="str">
            <v>Copperbelt </v>
          </cell>
          <cell r="H329">
            <v>1.8</v>
          </cell>
          <cell r="I329" t="str">
            <v>COPPERBELT</v>
          </cell>
          <cell r="J329" t="str">
            <v>Kalulushi</v>
          </cell>
          <cell r="K329" t="str">
            <v>No</v>
          </cell>
          <cell r="L329" t="str">
            <v>No</v>
          </cell>
          <cell r="M329" t="str">
            <v>No</v>
          </cell>
          <cell r="N329" t="str">
            <v>Suburban</v>
          </cell>
          <cell r="O329" t="str">
            <v>Silver</v>
          </cell>
          <cell r="P329" t="str">
            <v>Silver</v>
          </cell>
        </row>
        <row r="329">
          <cell r="R329" t="str">
            <v>BTS</v>
          </cell>
          <cell r="S329" t="str">
            <v>On Air</v>
          </cell>
          <cell r="T329" t="str">
            <v>Grid-Gen</v>
          </cell>
          <cell r="U329" t="str">
            <v>Green Field</v>
          </cell>
          <cell r="V329">
            <v>60</v>
          </cell>
          <cell r="W329" t="str">
            <v>Indoor </v>
          </cell>
          <cell r="X329" t="str">
            <v>Panji Njovu</v>
          </cell>
          <cell r="Y329" t="str">
            <v>SBC</v>
          </cell>
          <cell r="Z329" t="str">
            <v>SBC</v>
          </cell>
          <cell r="AA329" t="str">
            <v>Airtel </v>
          </cell>
          <cell r="AB329" t="str">
            <v>Mwenya Banda</v>
          </cell>
          <cell r="AC329" t="str">
            <v>CCS</v>
          </cell>
          <cell r="AD329" t="str">
            <v>CCS</v>
          </cell>
          <cell r="AE329" t="str">
            <v>LAMASAT</v>
          </cell>
          <cell r="AF329" t="str">
            <v>LAMASAT</v>
          </cell>
          <cell r="AG329">
            <v>15</v>
          </cell>
          <cell r="AH329" t="str">
            <v>perkins</v>
          </cell>
          <cell r="AI329">
            <v>0</v>
          </cell>
          <cell r="AJ329" t="str">
            <v>Leroy Sommer</v>
          </cell>
          <cell r="AK329">
            <v>0</v>
          </cell>
          <cell r="AL329">
            <v>600</v>
          </cell>
          <cell r="AM329" t="str">
            <v>Power cube</v>
          </cell>
          <cell r="AN329" t="str">
            <v>ICC330-H1-C1</v>
          </cell>
          <cell r="AO329">
            <v>400</v>
          </cell>
          <cell r="AP329" t="str">
            <v>Agisson</v>
          </cell>
          <cell r="AQ329">
            <v>600</v>
          </cell>
          <cell r="AR329">
            <v>2</v>
          </cell>
          <cell r="AS329">
            <v>600</v>
          </cell>
          <cell r="AT329">
            <v>24</v>
          </cell>
          <cell r="AU329" t="str">
            <v>LG</v>
          </cell>
          <cell r="AV329" t="str">
            <v>LG</v>
          </cell>
          <cell r="AW329">
            <v>18000</v>
          </cell>
          <cell r="AX329">
            <v>18000</v>
          </cell>
          <cell r="AY329">
            <v>2</v>
          </cell>
          <cell r="AZ329">
            <v>35.5</v>
          </cell>
          <cell r="BA329">
            <v>0</v>
          </cell>
          <cell r="BB329">
            <v>1</v>
          </cell>
          <cell r="BC329" t="str">
            <v>Airtel</v>
          </cell>
          <cell r="BD329">
            <v>0</v>
          </cell>
          <cell r="BE329" t="str">
            <v>ZM3383</v>
          </cell>
          <cell r="BF329">
            <v>0</v>
          </cell>
        </row>
        <row r="330">
          <cell r="C330" t="str">
            <v>IHS_CBT_304A</v>
          </cell>
          <cell r="D330" t="str">
            <v>ORCHARD</v>
          </cell>
          <cell r="E330">
            <v>28.2381</v>
          </cell>
          <cell r="F330">
            <v>-12.5463</v>
          </cell>
          <cell r="G330" t="str">
            <v>Copperbelt </v>
          </cell>
          <cell r="H330">
            <v>2.5</v>
          </cell>
          <cell r="I330" t="str">
            <v>COPPERBELT</v>
          </cell>
          <cell r="J330" t="str">
            <v>Mufulira</v>
          </cell>
          <cell r="K330" t="str">
            <v>No</v>
          </cell>
          <cell r="L330" t="str">
            <v>No</v>
          </cell>
          <cell r="M330" t="str">
            <v>No</v>
          </cell>
          <cell r="N330" t="str">
            <v>Suburban</v>
          </cell>
          <cell r="O330" t="str">
            <v>Silver</v>
          </cell>
          <cell r="P330" t="str">
            <v>Silver</v>
          </cell>
        </row>
        <row r="330">
          <cell r="R330" t="str">
            <v>HUB</v>
          </cell>
          <cell r="S330" t="str">
            <v>On Air</v>
          </cell>
          <cell r="T330" t="str">
            <v>Grid-Gen</v>
          </cell>
          <cell r="U330" t="str">
            <v>Green Field</v>
          </cell>
          <cell r="V330">
            <v>50</v>
          </cell>
          <cell r="W330" t="str">
            <v>Indoor </v>
          </cell>
          <cell r="X330" t="str">
            <v>Panji Njovu</v>
          </cell>
          <cell r="Y330" t="str">
            <v>SBC</v>
          </cell>
          <cell r="Z330" t="str">
            <v>SBC</v>
          </cell>
          <cell r="AA330" t="str">
            <v>Airtel </v>
          </cell>
          <cell r="AB330" t="str">
            <v>Mwenya Banda</v>
          </cell>
          <cell r="AC330" t="str">
            <v>CCS</v>
          </cell>
          <cell r="AD330" t="str">
            <v>CCS</v>
          </cell>
          <cell r="AE330" t="str">
            <v>CK Works</v>
          </cell>
          <cell r="AF330" t="str">
            <v>CK Works</v>
          </cell>
          <cell r="AG330">
            <v>20</v>
          </cell>
          <cell r="AH330" t="str">
            <v>perkins</v>
          </cell>
          <cell r="AI330">
            <v>0</v>
          </cell>
          <cell r="AJ330" t="str">
            <v>Leroy Sommer</v>
          </cell>
          <cell r="AK330">
            <v>0</v>
          </cell>
          <cell r="AL330">
            <v>600</v>
          </cell>
          <cell r="AM330" t="str">
            <v>Power cube</v>
          </cell>
          <cell r="AN330" t="str">
            <v>ICC330-H1-C1</v>
          </cell>
          <cell r="AO330">
            <v>400</v>
          </cell>
          <cell r="AP330" t="str">
            <v>Agisson</v>
          </cell>
          <cell r="AQ330">
            <v>600</v>
          </cell>
          <cell r="AR330">
            <v>2</v>
          </cell>
          <cell r="AS330">
            <v>600</v>
          </cell>
          <cell r="AT330">
            <v>24</v>
          </cell>
          <cell r="AU330" t="str">
            <v>Energy star</v>
          </cell>
          <cell r="AV330" t="str">
            <v>Energy star</v>
          </cell>
          <cell r="AW330">
            <v>18000</v>
          </cell>
          <cell r="AX330">
            <v>18000</v>
          </cell>
          <cell r="AY330">
            <v>2</v>
          </cell>
          <cell r="AZ330">
            <v>108</v>
          </cell>
          <cell r="BA330">
            <v>0</v>
          </cell>
          <cell r="BB330">
            <v>2</v>
          </cell>
          <cell r="BC330" t="str">
            <v>MTNAirtel</v>
          </cell>
          <cell r="BD330" t="str">
            <v>T3269</v>
          </cell>
          <cell r="BE330" t="str">
            <v>ZM3393</v>
          </cell>
          <cell r="BF330">
            <v>0</v>
          </cell>
        </row>
        <row r="331">
          <cell r="C331" t="str">
            <v>IHS_CBT_305A</v>
          </cell>
          <cell r="D331" t="str">
            <v>LUANGWA KAFUE</v>
          </cell>
          <cell r="E331">
            <v>28.2493</v>
          </cell>
          <cell r="F331">
            <v>-12.882</v>
          </cell>
          <cell r="G331" t="str">
            <v>Copperbelt </v>
          </cell>
          <cell r="H331">
            <v>2</v>
          </cell>
          <cell r="I331" t="str">
            <v>COPPERBELT</v>
          </cell>
          <cell r="J331" t="str">
            <v>Kitwe</v>
          </cell>
          <cell r="K331" t="str">
            <v>Yes</v>
          </cell>
          <cell r="L331" t="str">
            <v>No</v>
          </cell>
          <cell r="M331" t="str">
            <v>No</v>
          </cell>
          <cell r="N331" t="str">
            <v>Suburban</v>
          </cell>
          <cell r="O331" t="str">
            <v>Gold</v>
          </cell>
          <cell r="P331" t="str">
            <v>Gold</v>
          </cell>
          <cell r="Q331" t="str">
            <v>HUB</v>
          </cell>
          <cell r="R331" t="str">
            <v>HUB</v>
          </cell>
          <cell r="S331" t="str">
            <v>On Air</v>
          </cell>
          <cell r="T331" t="str">
            <v>Grid-Gen</v>
          </cell>
          <cell r="U331" t="str">
            <v>Green Field</v>
          </cell>
          <cell r="V331">
            <v>50</v>
          </cell>
          <cell r="W331" t="str">
            <v>Indoor </v>
          </cell>
          <cell r="X331" t="str">
            <v>Chrispin Lindundu</v>
          </cell>
          <cell r="Y331" t="str">
            <v>SBC</v>
          </cell>
          <cell r="Z331" t="str">
            <v>SBC</v>
          </cell>
          <cell r="AA331" t="str">
            <v>Airtel </v>
          </cell>
          <cell r="AB331" t="str">
            <v>Mwenya Banda</v>
          </cell>
          <cell r="AC331" t="str">
            <v>GNM</v>
          </cell>
          <cell r="AD331" t="str">
            <v>GNM</v>
          </cell>
          <cell r="AE331" t="str">
            <v>Yanmar</v>
          </cell>
          <cell r="AF331" t="str">
            <v>Yanmar</v>
          </cell>
          <cell r="AG331">
            <v>16</v>
          </cell>
          <cell r="AH331" t="str">
            <v>Yanmar</v>
          </cell>
          <cell r="AI331" t="str">
            <v>4TNE</v>
          </cell>
          <cell r="AJ331" t="str">
            <v>Mecc Alte</v>
          </cell>
          <cell r="AK331">
            <v>0</v>
          </cell>
          <cell r="AL331">
            <v>600</v>
          </cell>
          <cell r="AM331" t="str">
            <v>Power cube</v>
          </cell>
          <cell r="AN331" t="str">
            <v>ICC330-H1-C1</v>
          </cell>
          <cell r="AO331">
            <v>400</v>
          </cell>
          <cell r="AP331" t="str">
            <v>Agisson</v>
          </cell>
          <cell r="AQ331">
            <v>1200</v>
          </cell>
          <cell r="AR331">
            <v>2</v>
          </cell>
          <cell r="AS331">
            <v>600</v>
          </cell>
          <cell r="AT331">
            <v>48</v>
          </cell>
          <cell r="AU331" t="str">
            <v>LG</v>
          </cell>
          <cell r="AV331" t="str">
            <v>LG</v>
          </cell>
          <cell r="AW331">
            <v>18000</v>
          </cell>
          <cell r="AX331">
            <v>18000</v>
          </cell>
          <cell r="AY331">
            <v>2</v>
          </cell>
          <cell r="AZ331">
            <v>62.414</v>
          </cell>
          <cell r="BA331">
            <v>0</v>
          </cell>
          <cell r="BB331">
            <v>3</v>
          </cell>
          <cell r="BC331" t="str">
            <v>MTNAirtelLiquid Telecom</v>
          </cell>
          <cell r="BD331" t="str">
            <v>T3349</v>
          </cell>
          <cell r="BE331" t="str">
            <v>ZM3396</v>
          </cell>
          <cell r="BF331">
            <v>0</v>
          </cell>
        </row>
        <row r="332">
          <cell r="C332" t="str">
            <v>IHS_CBT_306A</v>
          </cell>
          <cell r="D332" t="str">
            <v>TUG-ARGAN</v>
          </cell>
          <cell r="E332">
            <v>28.7693</v>
          </cell>
          <cell r="F332">
            <v>-13.0855</v>
          </cell>
          <cell r="G332" t="str">
            <v>Copperbelt </v>
          </cell>
          <cell r="H332">
            <v>2</v>
          </cell>
          <cell r="I332" t="str">
            <v>COPPERBELT</v>
          </cell>
          <cell r="J332" t="str">
            <v>Masaiti</v>
          </cell>
          <cell r="K332" t="str">
            <v>No</v>
          </cell>
          <cell r="L332" t="str">
            <v>No</v>
          </cell>
          <cell r="M332" t="str">
            <v>No</v>
          </cell>
          <cell r="N332" t="str">
            <v>Rural</v>
          </cell>
          <cell r="O332" t="str">
            <v>Silver</v>
          </cell>
          <cell r="P332" t="str">
            <v>Silver</v>
          </cell>
          <cell r="Q332" t="str">
            <v>BTS</v>
          </cell>
          <cell r="R332" t="str">
            <v>BTS</v>
          </cell>
          <cell r="S332" t="str">
            <v>On Air</v>
          </cell>
          <cell r="T332" t="str">
            <v>Grid-Gen</v>
          </cell>
          <cell r="U332" t="str">
            <v>Green Field</v>
          </cell>
          <cell r="V332">
            <v>60</v>
          </cell>
          <cell r="W332" t="str">
            <v>Indoor </v>
          </cell>
          <cell r="X332" t="str">
            <v>Elvis Mumba</v>
          </cell>
          <cell r="Y332" t="str">
            <v>SBC</v>
          </cell>
          <cell r="Z332" t="str">
            <v>SBC</v>
          </cell>
          <cell r="AA332" t="str">
            <v>Airtel </v>
          </cell>
          <cell r="AB332" t="str">
            <v>Mwenya Banda</v>
          </cell>
          <cell r="AC332" t="str">
            <v>GNM</v>
          </cell>
          <cell r="AD332" t="str">
            <v>GNM</v>
          </cell>
          <cell r="AE332" t="str">
            <v>Yanmar</v>
          </cell>
          <cell r="AF332" t="str">
            <v>Yanmar</v>
          </cell>
          <cell r="AG332">
            <v>16</v>
          </cell>
          <cell r="AH332" t="str">
            <v>Yanmar</v>
          </cell>
          <cell r="AI332" t="str">
            <v>4TNE</v>
          </cell>
          <cell r="AJ332" t="str">
            <v>Mecc Alte</v>
          </cell>
          <cell r="AK332">
            <v>0</v>
          </cell>
          <cell r="AL332">
            <v>600</v>
          </cell>
          <cell r="AM332" t="str">
            <v>Power cube</v>
          </cell>
          <cell r="AN332" t="str">
            <v>ICC330-H1-C1</v>
          </cell>
          <cell r="AO332">
            <v>400</v>
          </cell>
          <cell r="AP332" t="str">
            <v>Agisson</v>
          </cell>
          <cell r="AQ332">
            <v>1200</v>
          </cell>
          <cell r="AR332">
            <v>2</v>
          </cell>
          <cell r="AS332">
            <v>600</v>
          </cell>
          <cell r="AT332">
            <v>48</v>
          </cell>
          <cell r="AU332" t="str">
            <v>LG</v>
          </cell>
          <cell r="AV332" t="str">
            <v>LG</v>
          </cell>
          <cell r="AW332">
            <v>18000</v>
          </cell>
          <cell r="AX332">
            <v>18000</v>
          </cell>
          <cell r="AY332">
            <v>2</v>
          </cell>
          <cell r="AZ332">
            <v>27</v>
          </cell>
          <cell r="BA332">
            <v>0</v>
          </cell>
          <cell r="BB332">
            <v>1</v>
          </cell>
          <cell r="BC332" t="str">
            <v>Airtel</v>
          </cell>
          <cell r="BD332">
            <v>0</v>
          </cell>
          <cell r="BE332" t="str">
            <v>ZM3397</v>
          </cell>
          <cell r="BF332">
            <v>0</v>
          </cell>
        </row>
        <row r="333">
          <cell r="C333" t="str">
            <v>IHS_CBT_307A</v>
          </cell>
          <cell r="D333" t="str">
            <v>TVTC</v>
          </cell>
          <cell r="E333">
            <v>28.4365</v>
          </cell>
          <cell r="F333">
            <v>-13.1276</v>
          </cell>
          <cell r="G333" t="str">
            <v>Copperbelt </v>
          </cell>
          <cell r="H333">
            <v>2</v>
          </cell>
          <cell r="I333" t="str">
            <v>COPPERBELT</v>
          </cell>
          <cell r="J333" t="str">
            <v>Luanshya</v>
          </cell>
          <cell r="K333" t="str">
            <v>No</v>
          </cell>
          <cell r="L333" t="str">
            <v>No</v>
          </cell>
          <cell r="M333" t="str">
            <v>No</v>
          </cell>
          <cell r="N333" t="str">
            <v>Urban</v>
          </cell>
          <cell r="O333" t="str">
            <v>Silver</v>
          </cell>
          <cell r="P333" t="str">
            <v>Silver</v>
          </cell>
          <cell r="Q333" t="str">
            <v>BTS</v>
          </cell>
          <cell r="R333" t="str">
            <v>BTS</v>
          </cell>
          <cell r="S333" t="str">
            <v>On Air</v>
          </cell>
          <cell r="T333" t="str">
            <v>Grid-Gen</v>
          </cell>
          <cell r="U333" t="str">
            <v>Green Field</v>
          </cell>
          <cell r="V333">
            <v>50</v>
          </cell>
          <cell r="W333" t="str">
            <v>Outdoor</v>
          </cell>
          <cell r="X333" t="str">
            <v>Neddy Chiwasa</v>
          </cell>
          <cell r="Y333" t="str">
            <v>SBC</v>
          </cell>
          <cell r="Z333" t="str">
            <v>SBC</v>
          </cell>
          <cell r="AA333" t="str">
            <v>Airtel </v>
          </cell>
          <cell r="AB333" t="str">
            <v>Mwenya Banda</v>
          </cell>
          <cell r="AC333" t="str">
            <v>GNM</v>
          </cell>
          <cell r="AD333" t="str">
            <v>GNM</v>
          </cell>
          <cell r="AE333" t="str">
            <v>Gen Logic </v>
          </cell>
          <cell r="AF333" t="str">
            <v>Gen Logic </v>
          </cell>
          <cell r="AG333">
            <v>16</v>
          </cell>
          <cell r="AH333" t="str">
            <v>Lister petter</v>
          </cell>
          <cell r="AI333">
            <v>0</v>
          </cell>
          <cell r="AJ333" t="str">
            <v>Leroy Sommer</v>
          </cell>
          <cell r="AK333">
            <v>0</v>
          </cell>
          <cell r="AL333">
            <v>600</v>
          </cell>
          <cell r="AM333" t="str">
            <v>Power cube</v>
          </cell>
          <cell r="AN333" t="str">
            <v>ICC330-H1-C1</v>
          </cell>
          <cell r="AO333">
            <v>400</v>
          </cell>
          <cell r="AP333" t="str">
            <v>Lithium</v>
          </cell>
          <cell r="AQ333">
            <v>200</v>
          </cell>
          <cell r="AR333">
            <v>48</v>
          </cell>
          <cell r="AS333">
            <v>100</v>
          </cell>
          <cell r="AT333">
            <v>2</v>
          </cell>
          <cell r="AU333" t="str">
            <v>N/A</v>
          </cell>
          <cell r="AV333" t="str">
            <v>N/A</v>
          </cell>
          <cell r="AW333" t="str">
            <v>N/A</v>
          </cell>
          <cell r="AX333">
            <v>0</v>
          </cell>
          <cell r="AY333" t="str">
            <v>N/A</v>
          </cell>
          <cell r="AZ333">
            <v>46.5</v>
          </cell>
          <cell r="BA333">
            <v>0</v>
          </cell>
          <cell r="BB333">
            <v>1</v>
          </cell>
          <cell r="BC333" t="str">
            <v>Airtel</v>
          </cell>
          <cell r="BD333">
            <v>0</v>
          </cell>
          <cell r="BE333" t="str">
            <v>ZM3398</v>
          </cell>
          <cell r="BF333">
            <v>0</v>
          </cell>
        </row>
        <row r="334">
          <cell r="C334" t="str">
            <v>IHS_CBT_309A</v>
          </cell>
          <cell r="D334" t="str">
            <v>NDOLA LIME</v>
          </cell>
          <cell r="E334">
            <v>28.6975</v>
          </cell>
          <cell r="F334">
            <v>-12.9973</v>
          </cell>
          <cell r="G334" t="str">
            <v>Copperbelt </v>
          </cell>
          <cell r="H334">
            <v>2.5</v>
          </cell>
          <cell r="I334" t="str">
            <v>COPPERBELT</v>
          </cell>
          <cell r="J334" t="str">
            <v>Ndola</v>
          </cell>
          <cell r="K334" t="str">
            <v>No</v>
          </cell>
          <cell r="L334" t="str">
            <v>No</v>
          </cell>
          <cell r="M334" t="str">
            <v>No</v>
          </cell>
          <cell r="N334" t="str">
            <v>Suburban</v>
          </cell>
          <cell r="O334" t="str">
            <v>Gold</v>
          </cell>
          <cell r="P334" t="str">
            <v>Gold</v>
          </cell>
          <cell r="Q334" t="str">
            <v>BTS</v>
          </cell>
          <cell r="R334" t="str">
            <v>BTS</v>
          </cell>
          <cell r="S334" t="str">
            <v>On Air</v>
          </cell>
          <cell r="T334" t="str">
            <v>Grid-Gen</v>
          </cell>
          <cell r="U334" t="str">
            <v>Green Field</v>
          </cell>
          <cell r="V334">
            <v>35</v>
          </cell>
          <cell r="W334" t="str">
            <v>Indoor </v>
          </cell>
          <cell r="X334" t="str">
            <v>Elvis Mumba</v>
          </cell>
          <cell r="Y334" t="str">
            <v>SBC</v>
          </cell>
          <cell r="Z334" t="str">
            <v>SBC</v>
          </cell>
          <cell r="AA334" t="str">
            <v>Airtel </v>
          </cell>
          <cell r="AB334" t="str">
            <v>Mwenya Banda</v>
          </cell>
          <cell r="AC334" t="str">
            <v>GNM</v>
          </cell>
          <cell r="AD334" t="str">
            <v>GNM</v>
          </cell>
          <cell r="AE334" t="str">
            <v>Gen Logic</v>
          </cell>
          <cell r="AF334" t="str">
            <v>Gen Logic</v>
          </cell>
          <cell r="AG334">
            <v>15</v>
          </cell>
          <cell r="AH334" t="str">
            <v>perkins</v>
          </cell>
          <cell r="AI334">
            <v>0</v>
          </cell>
          <cell r="AJ334" t="str">
            <v>Mecc Alte</v>
          </cell>
          <cell r="AK334">
            <v>0</v>
          </cell>
          <cell r="AL334">
            <v>1000</v>
          </cell>
          <cell r="AM334" t="str">
            <v>Power cube</v>
          </cell>
          <cell r="AN334" t="str">
            <v>ICC330-H1-C1</v>
          </cell>
          <cell r="AO334">
            <v>400</v>
          </cell>
          <cell r="AP334" t="str">
            <v>Lithium</v>
          </cell>
          <cell r="AQ334">
            <v>300</v>
          </cell>
          <cell r="AR334">
            <v>48</v>
          </cell>
          <cell r="AS334">
            <v>100</v>
          </cell>
          <cell r="AT334">
            <v>3</v>
          </cell>
          <cell r="AU334" t="str">
            <v>LG</v>
          </cell>
          <cell r="AV334" t="str">
            <v>LG</v>
          </cell>
          <cell r="AW334">
            <v>18000</v>
          </cell>
          <cell r="AX334">
            <v>18000</v>
          </cell>
          <cell r="AY334">
            <v>2</v>
          </cell>
          <cell r="AZ334">
            <v>50.2</v>
          </cell>
          <cell r="BA334">
            <v>0</v>
          </cell>
          <cell r="BB334">
            <v>2</v>
          </cell>
          <cell r="BC334" t="str">
            <v>MTNAirtel</v>
          </cell>
          <cell r="BD334" t="str">
            <v>T3499</v>
          </cell>
          <cell r="BE334" t="str">
            <v>ZM3470</v>
          </cell>
          <cell r="BF334" t="str">
            <v>yes</v>
          </cell>
        </row>
        <row r="335">
          <cell r="C335" t="str">
            <v>IHS_CBT_310A</v>
          </cell>
          <cell r="D335" t="str">
            <v>CHEMBE CHATI </v>
          </cell>
          <cell r="E335">
            <v>27.9883</v>
          </cell>
          <cell r="F335">
            <v>-12.8389</v>
          </cell>
          <cell r="G335" t="str">
            <v>Copperbelt </v>
          </cell>
          <cell r="H335">
            <v>2</v>
          </cell>
          <cell r="I335" t="str">
            <v>COPPERBELT</v>
          </cell>
          <cell r="J335" t="str">
            <v>Kalulushi</v>
          </cell>
          <cell r="K335" t="str">
            <v>No</v>
          </cell>
          <cell r="L335" t="str">
            <v>No</v>
          </cell>
          <cell r="M335" t="str">
            <v>No</v>
          </cell>
          <cell r="N335" t="str">
            <v>Rural</v>
          </cell>
          <cell r="O335" t="str">
            <v>Silver</v>
          </cell>
          <cell r="P335" t="str">
            <v>Silver</v>
          </cell>
          <cell r="Q335" t="str">
            <v>BTS</v>
          </cell>
          <cell r="R335" t="str">
            <v>BTS</v>
          </cell>
          <cell r="S335" t="str">
            <v>On Air</v>
          </cell>
          <cell r="T335" t="str">
            <v>Grid-Gen</v>
          </cell>
          <cell r="U335" t="str">
            <v>Green Field</v>
          </cell>
          <cell r="V335">
            <v>70</v>
          </cell>
          <cell r="W335" t="str">
            <v>Outdoor</v>
          </cell>
          <cell r="X335" t="str">
            <v>Chrispin Lindundu</v>
          </cell>
          <cell r="Y335" t="str">
            <v>SBC</v>
          </cell>
          <cell r="Z335" t="str">
            <v>SBC</v>
          </cell>
          <cell r="AA335" t="str">
            <v>Airtel </v>
          </cell>
          <cell r="AB335" t="str">
            <v>Mwenya Banda</v>
          </cell>
          <cell r="AC335" t="str">
            <v>GNM</v>
          </cell>
          <cell r="AD335" t="str">
            <v>GNM</v>
          </cell>
          <cell r="AE335" t="str">
            <v>Gen Logic </v>
          </cell>
          <cell r="AF335" t="str">
            <v>Gen Logic </v>
          </cell>
          <cell r="AG335">
            <v>17</v>
          </cell>
          <cell r="AH335" t="str">
            <v>Yanmar</v>
          </cell>
          <cell r="AI335">
            <v>0</v>
          </cell>
          <cell r="AJ335" t="str">
            <v>Leroy Sommer</v>
          </cell>
          <cell r="AK335">
            <v>0</v>
          </cell>
          <cell r="AL335">
            <v>600</v>
          </cell>
          <cell r="AM335" t="str">
            <v>Power cube</v>
          </cell>
          <cell r="AN335" t="str">
            <v>ICC330-H1-C1</v>
          </cell>
          <cell r="AO335">
            <v>400</v>
          </cell>
          <cell r="AP335" t="str">
            <v>Agisson</v>
          </cell>
          <cell r="AQ335">
            <v>1200</v>
          </cell>
          <cell r="AR335">
            <v>2</v>
          </cell>
          <cell r="AS335">
            <v>600</v>
          </cell>
          <cell r="AT335">
            <v>48</v>
          </cell>
          <cell r="AU335" t="str">
            <v>N/A</v>
          </cell>
          <cell r="AV335" t="str">
            <v>N/A</v>
          </cell>
          <cell r="AW335" t="str">
            <v>N/A</v>
          </cell>
          <cell r="AX335">
            <v>0</v>
          </cell>
          <cell r="AY335" t="str">
            <v>N/A</v>
          </cell>
          <cell r="AZ335">
            <v>39.793</v>
          </cell>
          <cell r="BA335">
            <v>0</v>
          </cell>
          <cell r="BB335">
            <v>1</v>
          </cell>
          <cell r="BC335" t="str">
            <v>Airtel</v>
          </cell>
          <cell r="BD335">
            <v>0</v>
          </cell>
          <cell r="BE335" t="str">
            <v>ZM3505</v>
          </cell>
          <cell r="BF335">
            <v>0</v>
          </cell>
        </row>
        <row r="336">
          <cell r="C336" t="str">
            <v>IHS_CBT_311A</v>
          </cell>
          <cell r="D336" t="str">
            <v>KAMPOYO </v>
          </cell>
          <cell r="E336">
            <v>28.6453</v>
          </cell>
          <cell r="F336">
            <v>-13.7712</v>
          </cell>
          <cell r="G336" t="str">
            <v>Copperbelt </v>
          </cell>
          <cell r="H336">
            <v>1.8</v>
          </cell>
          <cell r="I336" t="str">
            <v>COPPERBELT</v>
          </cell>
          <cell r="J336" t="str">
            <v>MPongwe</v>
          </cell>
          <cell r="K336" t="str">
            <v>No</v>
          </cell>
          <cell r="L336" t="str">
            <v>No</v>
          </cell>
          <cell r="M336" t="str">
            <v>No</v>
          </cell>
          <cell r="N336" t="str">
            <v>Rural</v>
          </cell>
          <cell r="O336" t="str">
            <v>Silver</v>
          </cell>
          <cell r="P336" t="str">
            <v>Silver</v>
          </cell>
          <cell r="Q336" t="str">
            <v>BB</v>
          </cell>
          <cell r="R336" t="str">
            <v>BTS</v>
          </cell>
          <cell r="S336" t="str">
            <v>On Air</v>
          </cell>
          <cell r="T336" t="str">
            <v>Grid-Gen</v>
          </cell>
          <cell r="U336" t="str">
            <v>Green Field</v>
          </cell>
          <cell r="V336">
            <v>60</v>
          </cell>
          <cell r="W336" t="str">
            <v>Outdoor</v>
          </cell>
          <cell r="X336" t="str">
            <v>Elvis Mumba</v>
          </cell>
          <cell r="Y336" t="str">
            <v>SBC</v>
          </cell>
          <cell r="Z336" t="str">
            <v>SBC</v>
          </cell>
          <cell r="AA336" t="str">
            <v>Airtel </v>
          </cell>
          <cell r="AB336" t="str">
            <v>Mwenya Banda</v>
          </cell>
          <cell r="AC336" t="str">
            <v>GNM</v>
          </cell>
          <cell r="AD336" t="str">
            <v>GNM</v>
          </cell>
          <cell r="AE336" t="str">
            <v>GL Yanmar</v>
          </cell>
          <cell r="AF336" t="str">
            <v>GL Yanmar</v>
          </cell>
          <cell r="AG336">
            <v>15</v>
          </cell>
          <cell r="AH336" t="str">
            <v>Yanmar</v>
          </cell>
          <cell r="AI336" t="str">
            <v>3TNE88-G1A</v>
          </cell>
          <cell r="AJ336" t="str">
            <v>Mecc Alte</v>
          </cell>
          <cell r="AK336">
            <v>0</v>
          </cell>
          <cell r="AL336">
            <v>700</v>
          </cell>
          <cell r="AM336" t="str">
            <v>Emerson</v>
          </cell>
          <cell r="AN336" t="str">
            <v>701 IG4</v>
          </cell>
          <cell r="AO336">
            <v>300</v>
          </cell>
          <cell r="AP336" t="str">
            <v>Amaron</v>
          </cell>
          <cell r="AQ336">
            <v>600</v>
          </cell>
          <cell r="AR336">
            <v>2</v>
          </cell>
          <cell r="AS336">
            <v>600</v>
          </cell>
          <cell r="AT336">
            <v>24</v>
          </cell>
          <cell r="AU336" t="str">
            <v>N/A</v>
          </cell>
          <cell r="AV336" t="str">
            <v>N/A</v>
          </cell>
          <cell r="AW336" t="str">
            <v>N/A</v>
          </cell>
          <cell r="AX336">
            <v>0</v>
          </cell>
          <cell r="AY336" t="str">
            <v>N/A</v>
          </cell>
          <cell r="AZ336">
            <v>32.4</v>
          </cell>
          <cell r="BA336">
            <v>0</v>
          </cell>
          <cell r="BB336">
            <v>1</v>
          </cell>
          <cell r="BC336" t="str">
            <v>Airtel</v>
          </cell>
          <cell r="BD336">
            <v>0</v>
          </cell>
          <cell r="BE336" t="str">
            <v>ZM3507</v>
          </cell>
          <cell r="BF336" t="str">
            <v>yes</v>
          </cell>
        </row>
        <row r="337">
          <cell r="C337" t="str">
            <v>IHS_CBT_312A</v>
          </cell>
          <cell r="D337" t="str">
            <v>FISENGE</v>
          </cell>
          <cell r="E337">
            <v>28.4687</v>
          </cell>
          <cell r="F337">
            <v>-13.0699</v>
          </cell>
          <cell r="G337" t="str">
            <v>Copperbelt </v>
          </cell>
          <cell r="H337">
            <v>2</v>
          </cell>
          <cell r="I337" t="str">
            <v>COPPERBELT</v>
          </cell>
          <cell r="J337" t="str">
            <v>Luanshya</v>
          </cell>
          <cell r="K337" t="str">
            <v>No</v>
          </cell>
          <cell r="L337" t="str">
            <v>No</v>
          </cell>
          <cell r="M337" t="str">
            <v>No</v>
          </cell>
          <cell r="N337" t="str">
            <v>Suburban</v>
          </cell>
          <cell r="O337" t="str">
            <v>Silver</v>
          </cell>
          <cell r="P337" t="str">
            <v>Silver</v>
          </cell>
          <cell r="Q337" t="str">
            <v>HUB</v>
          </cell>
          <cell r="R337" t="str">
            <v>BB</v>
          </cell>
          <cell r="S337" t="str">
            <v>On Air</v>
          </cell>
          <cell r="T337" t="str">
            <v>Grid-Gen</v>
          </cell>
          <cell r="U337" t="str">
            <v>Green Field</v>
          </cell>
          <cell r="V337">
            <v>60</v>
          </cell>
          <cell r="W337" t="str">
            <v>Indoor </v>
          </cell>
          <cell r="X337" t="str">
            <v>Neddy Chiwasa</v>
          </cell>
          <cell r="Y337" t="str">
            <v>SBC</v>
          </cell>
          <cell r="Z337" t="str">
            <v>SBC</v>
          </cell>
          <cell r="AA337" t="str">
            <v>Airtel </v>
          </cell>
          <cell r="AB337" t="str">
            <v>Mwenya Banda</v>
          </cell>
          <cell r="AC337" t="str">
            <v>GNM</v>
          </cell>
          <cell r="AD337" t="str">
            <v>GNM</v>
          </cell>
          <cell r="AE337" t="str">
            <v>Yanmar</v>
          </cell>
          <cell r="AF337" t="str">
            <v>Yanmar</v>
          </cell>
          <cell r="AG337">
            <v>16</v>
          </cell>
          <cell r="AH337" t="str">
            <v>Yanmar</v>
          </cell>
          <cell r="AI337" t="str">
            <v>4TNE</v>
          </cell>
          <cell r="AJ337" t="str">
            <v>Mecc Alte</v>
          </cell>
          <cell r="AK337">
            <v>0</v>
          </cell>
          <cell r="AL337">
            <v>600</v>
          </cell>
          <cell r="AM337" t="str">
            <v>Power cube</v>
          </cell>
          <cell r="AN337" t="str">
            <v>ICC330-H1-C1</v>
          </cell>
          <cell r="AO337">
            <v>400</v>
          </cell>
          <cell r="AP337" t="str">
            <v>Agisson</v>
          </cell>
          <cell r="AQ337">
            <v>1200</v>
          </cell>
          <cell r="AR337">
            <v>2</v>
          </cell>
          <cell r="AS337">
            <v>600</v>
          </cell>
          <cell r="AT337">
            <v>48</v>
          </cell>
          <cell r="AU337" t="str">
            <v>LG</v>
          </cell>
          <cell r="AV337" t="str">
            <v>LG</v>
          </cell>
          <cell r="AW337">
            <v>18000</v>
          </cell>
          <cell r="AX337">
            <v>18000</v>
          </cell>
          <cell r="AY337">
            <v>2</v>
          </cell>
          <cell r="AZ337">
            <v>42</v>
          </cell>
          <cell r="BA337">
            <v>0</v>
          </cell>
          <cell r="BB337">
            <v>2</v>
          </cell>
          <cell r="BC337" t="str">
            <v>MTNAirtel</v>
          </cell>
          <cell r="BD337" t="str">
            <v>T3381</v>
          </cell>
          <cell r="BE337" t="str">
            <v>ZM3546</v>
          </cell>
          <cell r="BF337">
            <v>0</v>
          </cell>
        </row>
        <row r="338">
          <cell r="C338" t="str">
            <v>IHS_CBT_313A</v>
          </cell>
          <cell r="D338" t="str">
            <v>KICHIKWE </v>
          </cell>
          <cell r="E338">
            <v>27.2209</v>
          </cell>
          <cell r="F338">
            <v>-12.3495</v>
          </cell>
          <cell r="G338" t="str">
            <v>Copperbelt </v>
          </cell>
          <cell r="H338">
            <v>1.8</v>
          </cell>
          <cell r="I338" t="str">
            <v>COPPERBELT</v>
          </cell>
          <cell r="J338" t="str">
            <v>Lufwanyama</v>
          </cell>
          <cell r="K338" t="str">
            <v>No</v>
          </cell>
          <cell r="L338" t="str">
            <v>No</v>
          </cell>
          <cell r="M338" t="str">
            <v>No</v>
          </cell>
          <cell r="N338" t="str">
            <v>Rural</v>
          </cell>
          <cell r="O338" t="str">
            <v>Silver</v>
          </cell>
          <cell r="P338" t="str">
            <v>Silver</v>
          </cell>
          <cell r="Q338" t="str">
            <v>BB</v>
          </cell>
          <cell r="R338" t="str">
            <v>BTS</v>
          </cell>
          <cell r="S338" t="str">
            <v>On Air</v>
          </cell>
          <cell r="T338" t="str">
            <v>Solar-Gen</v>
          </cell>
          <cell r="U338" t="str">
            <v>Green Field</v>
          </cell>
          <cell r="V338">
            <v>60</v>
          </cell>
          <cell r="W338" t="str">
            <v>Outdoor</v>
          </cell>
          <cell r="X338" t="str">
            <v>Chrispin Lindundu</v>
          </cell>
          <cell r="Y338" t="str">
            <v>SBC</v>
          </cell>
          <cell r="Z338" t="str">
            <v>SBC</v>
          </cell>
          <cell r="AA338" t="str">
            <v>Airtel </v>
          </cell>
          <cell r="AB338" t="str">
            <v>Mwenya Banda</v>
          </cell>
          <cell r="AC338" t="str">
            <v>CCS</v>
          </cell>
          <cell r="AD338" t="str">
            <v>CCS</v>
          </cell>
          <cell r="AE338" t="str">
            <v>IMG</v>
          </cell>
          <cell r="AF338" t="str">
            <v>IMG</v>
          </cell>
          <cell r="AG338">
            <v>15</v>
          </cell>
          <cell r="AH338" t="str">
            <v>Mitsubishi</v>
          </cell>
          <cell r="AI338" t="str">
            <v>SL40</v>
          </cell>
          <cell r="AJ338" t="str">
            <v>Zanardi </v>
          </cell>
          <cell r="AK338">
            <v>0</v>
          </cell>
          <cell r="AL338">
            <v>600</v>
          </cell>
          <cell r="AM338" t="str">
            <v>out back</v>
          </cell>
          <cell r="AN338" t="str">
            <v>flex max-80</v>
          </cell>
          <cell r="AO338">
            <v>0</v>
          </cell>
          <cell r="AP338" t="str">
            <v>BSB</v>
          </cell>
          <cell r="AQ338">
            <v>1500</v>
          </cell>
          <cell r="AR338">
            <v>2</v>
          </cell>
          <cell r="AS338">
            <v>1500</v>
          </cell>
          <cell r="AT338">
            <v>24</v>
          </cell>
          <cell r="AU338" t="str">
            <v>N/A</v>
          </cell>
          <cell r="AV338" t="str">
            <v>N/A</v>
          </cell>
          <cell r="AW338" t="str">
            <v>N/A</v>
          </cell>
          <cell r="AX338">
            <v>0</v>
          </cell>
          <cell r="AY338" t="str">
            <v>N/A</v>
          </cell>
          <cell r="AZ338">
            <v>53.043</v>
          </cell>
          <cell r="BA338">
            <v>0</v>
          </cell>
          <cell r="BB338">
            <v>1</v>
          </cell>
          <cell r="BC338" t="str">
            <v>Airtel</v>
          </cell>
          <cell r="BD338">
            <v>0</v>
          </cell>
          <cell r="BE338" t="str">
            <v>ZM3573</v>
          </cell>
          <cell r="BF338">
            <v>0</v>
          </cell>
        </row>
        <row r="339">
          <cell r="C339" t="str">
            <v>IHS_CBT_314A</v>
          </cell>
          <cell r="D339" t="str">
            <v>KAFUBU BLOCK </v>
          </cell>
          <cell r="E339">
            <v>28.5357</v>
          </cell>
          <cell r="F339">
            <v>-13.1271</v>
          </cell>
          <cell r="G339" t="str">
            <v>Copperbelt </v>
          </cell>
          <cell r="H339">
            <v>2.5</v>
          </cell>
          <cell r="I339" t="str">
            <v>COPPERBELT</v>
          </cell>
          <cell r="J339" t="str">
            <v>Ndola</v>
          </cell>
          <cell r="K339" t="str">
            <v>No</v>
          </cell>
          <cell r="L339" t="str">
            <v>No</v>
          </cell>
          <cell r="M339" t="str">
            <v>No</v>
          </cell>
          <cell r="N339" t="str">
            <v>Rural</v>
          </cell>
          <cell r="O339" t="str">
            <v>Silver</v>
          </cell>
          <cell r="P339" t="str">
            <v>Silver</v>
          </cell>
          <cell r="Q339" t="str">
            <v>HUB</v>
          </cell>
          <cell r="R339" t="str">
            <v>BB</v>
          </cell>
          <cell r="S339" t="str">
            <v>On Air</v>
          </cell>
          <cell r="T339" t="str">
            <v>Grid-Gen</v>
          </cell>
          <cell r="U339" t="str">
            <v>Green Field</v>
          </cell>
          <cell r="V339">
            <v>60</v>
          </cell>
          <cell r="W339" t="str">
            <v>Outdoor</v>
          </cell>
          <cell r="X339" t="str">
            <v>Elvis Mumba</v>
          </cell>
          <cell r="Y339" t="str">
            <v>SBC</v>
          </cell>
          <cell r="Z339" t="str">
            <v>SBC</v>
          </cell>
          <cell r="AA339" t="str">
            <v>Airtel </v>
          </cell>
          <cell r="AB339" t="str">
            <v>Mwenya Banda</v>
          </cell>
          <cell r="AC339" t="str">
            <v>GNM</v>
          </cell>
          <cell r="AD339" t="str">
            <v>GNM</v>
          </cell>
          <cell r="AE339" t="str">
            <v>CK Works</v>
          </cell>
          <cell r="AF339" t="str">
            <v>CK Works</v>
          </cell>
          <cell r="AG339">
            <v>20</v>
          </cell>
          <cell r="AH339" t="str">
            <v>perkins</v>
          </cell>
          <cell r="AI339">
            <v>0</v>
          </cell>
          <cell r="AJ339" t="str">
            <v>Leroy Sommer</v>
          </cell>
          <cell r="AK339">
            <v>0</v>
          </cell>
          <cell r="AL339">
            <v>600</v>
          </cell>
          <cell r="AM339" t="str">
            <v>N/A</v>
          </cell>
          <cell r="AN339" t="str">
            <v>N/A</v>
          </cell>
          <cell r="AO339">
            <v>0</v>
          </cell>
          <cell r="AP339" t="str">
            <v>NARADA</v>
          </cell>
          <cell r="AQ339">
            <v>600</v>
          </cell>
          <cell r="AR339">
            <v>2</v>
          </cell>
          <cell r="AS339">
            <v>600</v>
          </cell>
          <cell r="AT339">
            <v>24</v>
          </cell>
          <cell r="AU339" t="str">
            <v>N/A</v>
          </cell>
          <cell r="AV339" t="str">
            <v>N/A</v>
          </cell>
          <cell r="AW339" t="str">
            <v>N/A</v>
          </cell>
          <cell r="AX339">
            <v>0</v>
          </cell>
          <cell r="AY339" t="str">
            <v>N/A</v>
          </cell>
          <cell r="AZ339">
            <v>34.5</v>
          </cell>
          <cell r="BA339">
            <v>0</v>
          </cell>
          <cell r="BB339">
            <v>1</v>
          </cell>
          <cell r="BC339" t="str">
            <v>Airtel</v>
          </cell>
          <cell r="BD339">
            <v>0</v>
          </cell>
          <cell r="BE339" t="str">
            <v>ZM3580</v>
          </cell>
          <cell r="BF339">
            <v>0</v>
          </cell>
        </row>
        <row r="340">
          <cell r="C340" t="str">
            <v>IHS_CBT_316A</v>
          </cell>
          <cell r="D340" t="str">
            <v>Konkola North</v>
          </cell>
          <cell r="E340">
            <v>27.7535</v>
          </cell>
          <cell r="F340">
            <v>-12.3012</v>
          </cell>
          <cell r="G340" t="str">
            <v>Copperbelt </v>
          </cell>
          <cell r="H340">
            <v>1.5</v>
          </cell>
          <cell r="I340" t="str">
            <v>COPPERBELT</v>
          </cell>
          <cell r="J340" t="str">
            <v>Chililabombwe</v>
          </cell>
          <cell r="K340" t="str">
            <v>No</v>
          </cell>
          <cell r="L340" t="str">
            <v>No</v>
          </cell>
          <cell r="M340" t="str">
            <v>No</v>
          </cell>
          <cell r="N340" t="str">
            <v>Suburban</v>
          </cell>
          <cell r="O340" t="str">
            <v>Silver</v>
          </cell>
          <cell r="P340" t="str">
            <v>Silver</v>
          </cell>
        </row>
        <row r="340">
          <cell r="R340" t="str">
            <v>BTS</v>
          </cell>
          <cell r="S340" t="str">
            <v>On Air</v>
          </cell>
          <cell r="T340" t="str">
            <v>Grid-Gen</v>
          </cell>
          <cell r="U340" t="str">
            <v>Green Field</v>
          </cell>
          <cell r="V340">
            <v>60</v>
          </cell>
          <cell r="W340" t="str">
            <v>Outdoor</v>
          </cell>
          <cell r="X340" t="str">
            <v>Panji Njovu</v>
          </cell>
          <cell r="Y340" t="str">
            <v>SBC</v>
          </cell>
          <cell r="Z340" t="str">
            <v>SBC</v>
          </cell>
          <cell r="AA340" t="str">
            <v>Airtel </v>
          </cell>
          <cell r="AB340" t="str">
            <v>Mwenya Banda</v>
          </cell>
          <cell r="AC340" t="str">
            <v>CCS</v>
          </cell>
          <cell r="AD340" t="str">
            <v>CCS</v>
          </cell>
          <cell r="AE340" t="str">
            <v>Gen Logic</v>
          </cell>
          <cell r="AF340" t="str">
            <v>Gen Logic</v>
          </cell>
          <cell r="AG340">
            <v>20</v>
          </cell>
          <cell r="AH340" t="str">
            <v>Yanmar</v>
          </cell>
          <cell r="AI340">
            <v>0</v>
          </cell>
          <cell r="AJ340" t="str">
            <v>Leroy Sommer</v>
          </cell>
          <cell r="AK340">
            <v>0</v>
          </cell>
          <cell r="AL340">
            <v>400</v>
          </cell>
          <cell r="AM340" t="str">
            <v>Emerson</v>
          </cell>
          <cell r="AN340" t="str">
            <v>701 IG4</v>
          </cell>
          <cell r="AO340">
            <v>300</v>
          </cell>
          <cell r="AP340" t="str">
            <v>coslight</v>
          </cell>
          <cell r="AQ340">
            <v>600</v>
          </cell>
          <cell r="AR340">
            <v>2</v>
          </cell>
          <cell r="AS340">
            <v>600</v>
          </cell>
          <cell r="AT340">
            <v>24</v>
          </cell>
          <cell r="AU340" t="str">
            <v>N/A</v>
          </cell>
          <cell r="AV340" t="str">
            <v>N/A</v>
          </cell>
          <cell r="AW340" t="str">
            <v>N/A</v>
          </cell>
          <cell r="AX340">
            <v>0</v>
          </cell>
          <cell r="AY340" t="str">
            <v>N/A</v>
          </cell>
          <cell r="AZ340">
            <v>72</v>
          </cell>
          <cell r="BA340">
            <v>0</v>
          </cell>
          <cell r="BB340">
            <v>2</v>
          </cell>
          <cell r="BC340" t="str">
            <v>MTNAirtel</v>
          </cell>
          <cell r="BD340" t="str">
            <v>T3040</v>
          </cell>
          <cell r="BE340" t="str">
            <v>ZM3705</v>
          </cell>
          <cell r="BF340">
            <v>0</v>
          </cell>
        </row>
        <row r="341">
          <cell r="C341" t="str">
            <v>IHS_CBT_317A</v>
          </cell>
          <cell r="D341" t="str">
            <v>Namumba </v>
          </cell>
          <cell r="E341">
            <v>28.0008</v>
          </cell>
          <cell r="F341">
            <v>-12.6186</v>
          </cell>
          <cell r="G341" t="str">
            <v>Copperbelt </v>
          </cell>
          <cell r="H341">
            <v>2.5</v>
          </cell>
          <cell r="I341" t="str">
            <v>COPPERBELT</v>
          </cell>
          <cell r="J341" t="str">
            <v>Kalulushi</v>
          </cell>
          <cell r="K341" t="str">
            <v>No</v>
          </cell>
          <cell r="L341" t="str">
            <v>No</v>
          </cell>
          <cell r="M341" t="str">
            <v>No</v>
          </cell>
          <cell r="N341" t="str">
            <v>Rural</v>
          </cell>
          <cell r="O341" t="str">
            <v>Silver</v>
          </cell>
          <cell r="P341" t="str">
            <v>Silver</v>
          </cell>
        </row>
        <row r="341">
          <cell r="R341" t="str">
            <v>BTS</v>
          </cell>
          <cell r="S341" t="str">
            <v>On Air</v>
          </cell>
          <cell r="T341" t="str">
            <v>Grid-Gen</v>
          </cell>
          <cell r="U341" t="str">
            <v>Green Field</v>
          </cell>
          <cell r="V341">
            <v>50</v>
          </cell>
          <cell r="W341" t="str">
            <v>Outdoor</v>
          </cell>
          <cell r="X341" t="str">
            <v>Panji Njovu</v>
          </cell>
          <cell r="Y341" t="str">
            <v>SBC</v>
          </cell>
          <cell r="Z341" t="str">
            <v>SBC</v>
          </cell>
          <cell r="AA341" t="str">
            <v>Airtel </v>
          </cell>
          <cell r="AB341" t="str">
            <v>Mwenya Banda</v>
          </cell>
          <cell r="AC341" t="str">
            <v>CCS</v>
          </cell>
          <cell r="AD341" t="str">
            <v>CCS</v>
          </cell>
          <cell r="AE341" t="str">
            <v>Earth Technology</v>
          </cell>
          <cell r="AF341" t="str">
            <v>Earth technology</v>
          </cell>
          <cell r="AG341">
            <v>20</v>
          </cell>
          <cell r="AH341" t="str">
            <v>perkins</v>
          </cell>
          <cell r="AI341">
            <v>0</v>
          </cell>
          <cell r="AJ341" t="str">
            <v>Leroy Sommer</v>
          </cell>
          <cell r="AK341">
            <v>0</v>
          </cell>
          <cell r="AL341">
            <v>400</v>
          </cell>
          <cell r="AM341" t="str">
            <v>Power cube</v>
          </cell>
          <cell r="AN341" t="str">
            <v>ICC330-H1-C1</v>
          </cell>
          <cell r="AO341">
            <v>400</v>
          </cell>
          <cell r="AP341" t="str">
            <v>Agisson</v>
          </cell>
          <cell r="AQ341">
            <v>600</v>
          </cell>
          <cell r="AR341">
            <v>2</v>
          </cell>
          <cell r="AS341">
            <v>600</v>
          </cell>
          <cell r="AT341">
            <v>24</v>
          </cell>
          <cell r="AU341" t="str">
            <v>N/A</v>
          </cell>
          <cell r="AV341" t="str">
            <v>N/A</v>
          </cell>
          <cell r="AW341" t="str">
            <v>N/A</v>
          </cell>
          <cell r="AX341">
            <v>0</v>
          </cell>
          <cell r="AY341" t="str">
            <v>N/A</v>
          </cell>
          <cell r="AZ341">
            <v>30.5</v>
          </cell>
          <cell r="BA341">
            <v>0</v>
          </cell>
          <cell r="BB341">
            <v>1</v>
          </cell>
          <cell r="BC341" t="str">
            <v>Airtel</v>
          </cell>
          <cell r="BD341">
            <v>0</v>
          </cell>
          <cell r="BE341" t="str">
            <v>ZM3707</v>
          </cell>
          <cell r="BF341">
            <v>0</v>
          </cell>
        </row>
        <row r="342">
          <cell r="C342" t="str">
            <v>IHS_CBT_319A</v>
          </cell>
          <cell r="D342" t="str">
            <v>Nkanga Hill (Mumena_1)</v>
          </cell>
          <cell r="E342">
            <v>28.2616</v>
          </cell>
          <cell r="F342">
            <v>-13.4068</v>
          </cell>
          <cell r="G342" t="str">
            <v>Copperbelt </v>
          </cell>
          <cell r="H342">
            <v>1.8</v>
          </cell>
          <cell r="I342" t="str">
            <v>COPPERBELT</v>
          </cell>
          <cell r="J342" t="str">
            <v>MPongwe</v>
          </cell>
          <cell r="K342" t="str">
            <v>No</v>
          </cell>
          <cell r="L342" t="str">
            <v>No</v>
          </cell>
          <cell r="M342" t="str">
            <v>No</v>
          </cell>
          <cell r="N342" t="str">
            <v>Rural</v>
          </cell>
          <cell r="O342" t="str">
            <v>Silver</v>
          </cell>
          <cell r="P342" t="str">
            <v>Silver</v>
          </cell>
          <cell r="Q342" t="str">
            <v>HUB</v>
          </cell>
          <cell r="R342" t="str">
            <v>HUB</v>
          </cell>
          <cell r="S342" t="str">
            <v>On Air</v>
          </cell>
          <cell r="T342" t="str">
            <v>Grid-Gen</v>
          </cell>
          <cell r="U342" t="str">
            <v>Green Field</v>
          </cell>
          <cell r="V342">
            <v>36</v>
          </cell>
          <cell r="W342" t="str">
            <v>Outdoor</v>
          </cell>
          <cell r="X342" t="str">
            <v>Neddy Chiwasa</v>
          </cell>
          <cell r="Y342" t="str">
            <v>SBC</v>
          </cell>
          <cell r="Z342" t="str">
            <v>SBC</v>
          </cell>
          <cell r="AA342" t="str">
            <v>Airtel </v>
          </cell>
          <cell r="AB342" t="str">
            <v>Mwenya Banda</v>
          </cell>
          <cell r="AC342" t="str">
            <v>GNM</v>
          </cell>
          <cell r="AD342" t="str">
            <v>GNM</v>
          </cell>
          <cell r="AE342" t="str">
            <v>GL Yanmar</v>
          </cell>
          <cell r="AF342" t="str">
            <v>GL Yanmar</v>
          </cell>
          <cell r="AG342">
            <v>15</v>
          </cell>
          <cell r="AH342" t="str">
            <v>Yanmar</v>
          </cell>
          <cell r="AI342" t="str">
            <v>4TNE</v>
          </cell>
          <cell r="AJ342" t="str">
            <v>Mecc Alte</v>
          </cell>
          <cell r="AK342">
            <v>0</v>
          </cell>
          <cell r="AL342">
            <v>1000</v>
          </cell>
          <cell r="AM342" t="str">
            <v>Power cube</v>
          </cell>
          <cell r="AN342" t="str">
            <v>ICC330-HA1-C10</v>
          </cell>
          <cell r="AO342">
            <v>400</v>
          </cell>
          <cell r="AP342" t="str">
            <v>Agisson</v>
          </cell>
          <cell r="AQ342">
            <v>1200</v>
          </cell>
          <cell r="AR342">
            <v>2</v>
          </cell>
          <cell r="AS342">
            <v>600</v>
          </cell>
          <cell r="AT342">
            <v>48</v>
          </cell>
          <cell r="AU342" t="str">
            <v>N/A</v>
          </cell>
          <cell r="AV342" t="str">
            <v>N/A</v>
          </cell>
          <cell r="AW342" t="str">
            <v>N/A</v>
          </cell>
          <cell r="AX342">
            <v>0</v>
          </cell>
          <cell r="AY342" t="str">
            <v>N/A</v>
          </cell>
          <cell r="AZ342">
            <v>45.804</v>
          </cell>
          <cell r="BA342">
            <v>0</v>
          </cell>
          <cell r="BB342">
            <v>1</v>
          </cell>
          <cell r="BC342" t="str">
            <v>Airtel</v>
          </cell>
          <cell r="BD342">
            <v>0</v>
          </cell>
          <cell r="BE342" t="str">
            <v>ZM3756</v>
          </cell>
          <cell r="BF342">
            <v>0</v>
          </cell>
        </row>
        <row r="343">
          <cell r="C343" t="str">
            <v>IHS_CBT_320A</v>
          </cell>
          <cell r="D343" t="str">
            <v>Silangwa (Ndola Rural_1)</v>
          </cell>
          <cell r="E343">
            <v>28.7951</v>
          </cell>
          <cell r="F343">
            <v>-13.4723</v>
          </cell>
          <cell r="G343" t="str">
            <v>Copperbelt </v>
          </cell>
          <cell r="H343">
            <v>1.8</v>
          </cell>
          <cell r="I343" t="str">
            <v>COPPERBELT</v>
          </cell>
          <cell r="J343" t="str">
            <v>Masaiti</v>
          </cell>
          <cell r="K343" t="str">
            <v>No</v>
          </cell>
          <cell r="L343" t="str">
            <v>No</v>
          </cell>
          <cell r="M343" t="str">
            <v>No</v>
          </cell>
          <cell r="N343" t="str">
            <v>Rural</v>
          </cell>
          <cell r="O343" t="str">
            <v>Silver</v>
          </cell>
          <cell r="P343" t="str">
            <v>Silver</v>
          </cell>
          <cell r="Q343" t="str">
            <v>BTS</v>
          </cell>
          <cell r="R343" t="str">
            <v>BTS</v>
          </cell>
          <cell r="S343" t="str">
            <v>On Air</v>
          </cell>
          <cell r="T343" t="str">
            <v>Grid-Gen</v>
          </cell>
          <cell r="U343" t="str">
            <v>Green Field</v>
          </cell>
          <cell r="V343">
            <v>36</v>
          </cell>
          <cell r="W343" t="str">
            <v>Outdoor</v>
          </cell>
          <cell r="X343" t="str">
            <v>Elvis Mumba</v>
          </cell>
          <cell r="Y343" t="str">
            <v>SBC</v>
          </cell>
          <cell r="Z343" t="str">
            <v>SBC</v>
          </cell>
          <cell r="AA343" t="str">
            <v>Airtel </v>
          </cell>
          <cell r="AB343" t="str">
            <v>Mwenya Banda</v>
          </cell>
          <cell r="AC343" t="str">
            <v>GNM</v>
          </cell>
          <cell r="AD343" t="str">
            <v>GNM</v>
          </cell>
          <cell r="AE343" t="str">
            <v>GNM</v>
          </cell>
          <cell r="AF343" t="str">
            <v>GNM</v>
          </cell>
          <cell r="AG343">
            <v>15</v>
          </cell>
          <cell r="AH343" t="str">
            <v>perkins</v>
          </cell>
          <cell r="AI343">
            <v>0</v>
          </cell>
          <cell r="AJ343" t="str">
            <v>Leroy Sommer</v>
          </cell>
          <cell r="AK343">
            <v>0</v>
          </cell>
          <cell r="AL343">
            <v>500</v>
          </cell>
          <cell r="AM343" t="str">
            <v>Power cube</v>
          </cell>
          <cell r="AN343" t="str">
            <v>ICC330-H1-C1</v>
          </cell>
          <cell r="AO343">
            <v>400</v>
          </cell>
          <cell r="AP343" t="str">
            <v>Agisson</v>
          </cell>
          <cell r="AQ343">
            <v>1200</v>
          </cell>
          <cell r="AR343">
            <v>2</v>
          </cell>
          <cell r="AS343">
            <v>600</v>
          </cell>
          <cell r="AT343">
            <v>48</v>
          </cell>
          <cell r="AU343" t="str">
            <v>N/A</v>
          </cell>
          <cell r="AV343" t="str">
            <v>N/A</v>
          </cell>
          <cell r="AW343" t="str">
            <v>N/A</v>
          </cell>
          <cell r="AX343">
            <v>0</v>
          </cell>
          <cell r="AY343" t="str">
            <v>N/A</v>
          </cell>
          <cell r="AZ343">
            <v>18</v>
          </cell>
          <cell r="BA343">
            <v>0</v>
          </cell>
          <cell r="BB343">
            <v>1</v>
          </cell>
          <cell r="BC343" t="str">
            <v>Airtel</v>
          </cell>
          <cell r="BD343">
            <v>0</v>
          </cell>
          <cell r="BE343" t="str">
            <v>ZM3757</v>
          </cell>
          <cell r="BF343">
            <v>0</v>
          </cell>
        </row>
        <row r="344">
          <cell r="C344" t="str">
            <v>IHS_CBT_321A</v>
          </cell>
          <cell r="D344" t="str">
            <v>Fred Station (MAPOSA_2)</v>
          </cell>
          <cell r="E344">
            <v>28.42</v>
          </cell>
          <cell r="F344">
            <v>-12.9977</v>
          </cell>
          <cell r="G344" t="str">
            <v>Copperbelt </v>
          </cell>
          <cell r="H344">
            <v>2.5</v>
          </cell>
          <cell r="I344" t="str">
            <v>COPPERBELT</v>
          </cell>
          <cell r="J344" t="str">
            <v>Luanshya</v>
          </cell>
          <cell r="K344" t="str">
            <v>No</v>
          </cell>
          <cell r="L344" t="str">
            <v>No</v>
          </cell>
          <cell r="M344" t="str">
            <v>No</v>
          </cell>
          <cell r="N344" t="str">
            <v>Rural</v>
          </cell>
          <cell r="O344" t="str">
            <v>Silver</v>
          </cell>
          <cell r="P344" t="str">
            <v>Silver</v>
          </cell>
          <cell r="Q344" t="str">
            <v>BTS</v>
          </cell>
          <cell r="R344" t="str">
            <v>BTS</v>
          </cell>
          <cell r="S344" t="str">
            <v>On Air</v>
          </cell>
          <cell r="T344" t="str">
            <v>Grid-Gen</v>
          </cell>
          <cell r="U344" t="str">
            <v>Green Field</v>
          </cell>
          <cell r="V344">
            <v>50</v>
          </cell>
          <cell r="W344" t="str">
            <v>Indoor </v>
          </cell>
          <cell r="X344" t="str">
            <v>Neddy Chiwasa</v>
          </cell>
          <cell r="Y344" t="str">
            <v>SBC</v>
          </cell>
          <cell r="Z344" t="str">
            <v>SBC</v>
          </cell>
          <cell r="AA344" t="str">
            <v>Airtel </v>
          </cell>
          <cell r="AB344" t="str">
            <v>Mwenya Banda</v>
          </cell>
          <cell r="AC344" t="str">
            <v>GNM</v>
          </cell>
          <cell r="AD344" t="str">
            <v>GNM</v>
          </cell>
          <cell r="AE344" t="str">
            <v>Gen Logic </v>
          </cell>
          <cell r="AF344" t="str">
            <v>Gen Logic </v>
          </cell>
          <cell r="AG344">
            <v>20</v>
          </cell>
          <cell r="AH344" t="str">
            <v>perkins</v>
          </cell>
          <cell r="AI344">
            <v>0</v>
          </cell>
          <cell r="AJ344" t="str">
            <v>Mecc Alte</v>
          </cell>
          <cell r="AK344">
            <v>0</v>
          </cell>
          <cell r="AL344">
            <v>1000</v>
          </cell>
          <cell r="AM344" t="str">
            <v>Power cube</v>
          </cell>
          <cell r="AN344" t="str">
            <v>ICC330-H1-C1</v>
          </cell>
          <cell r="AO344">
            <v>400</v>
          </cell>
          <cell r="AP344" t="str">
            <v>Agisson</v>
          </cell>
          <cell r="AQ344">
            <v>600</v>
          </cell>
          <cell r="AR344">
            <v>2</v>
          </cell>
          <cell r="AS344">
            <v>600</v>
          </cell>
          <cell r="AT344">
            <v>24</v>
          </cell>
          <cell r="AU344" t="str">
            <v>LG</v>
          </cell>
          <cell r="AV344" t="str">
            <v>LG</v>
          </cell>
          <cell r="AW344">
            <v>18000</v>
          </cell>
          <cell r="AX344">
            <v>18000</v>
          </cell>
          <cell r="AY344">
            <v>2</v>
          </cell>
          <cell r="AZ344">
            <v>46.441</v>
          </cell>
          <cell r="BA344">
            <v>0</v>
          </cell>
          <cell r="BB344">
            <v>1</v>
          </cell>
          <cell r="BC344" t="str">
            <v>Airtel</v>
          </cell>
          <cell r="BD344">
            <v>0</v>
          </cell>
          <cell r="BE344" t="str">
            <v>ZM3758</v>
          </cell>
          <cell r="BF344">
            <v>0</v>
          </cell>
        </row>
        <row r="345">
          <cell r="C345" t="str">
            <v>IHS_CBT_322A</v>
          </cell>
          <cell r="D345" t="str">
            <v>KAFIRONDA</v>
          </cell>
          <cell r="E345">
            <v>28.1795</v>
          </cell>
          <cell r="F345">
            <v>-12.6264</v>
          </cell>
          <cell r="G345" t="str">
            <v>Copperbelt </v>
          </cell>
          <cell r="H345">
            <v>2</v>
          </cell>
          <cell r="I345" t="str">
            <v>COPPERBELT</v>
          </cell>
          <cell r="J345" t="str">
            <v>Kitwe</v>
          </cell>
          <cell r="K345" t="str">
            <v>No</v>
          </cell>
          <cell r="L345" t="str">
            <v>No</v>
          </cell>
          <cell r="M345" t="str">
            <v>No</v>
          </cell>
          <cell r="N345" t="str">
            <v>Rural</v>
          </cell>
          <cell r="O345" t="str">
            <v>Silver</v>
          </cell>
          <cell r="P345" t="str">
            <v>Silver</v>
          </cell>
        </row>
        <row r="345">
          <cell r="R345" t="str">
            <v>BTS</v>
          </cell>
          <cell r="S345" t="str">
            <v>On Air</v>
          </cell>
          <cell r="T345" t="str">
            <v>Grid-Gen</v>
          </cell>
          <cell r="U345" t="str">
            <v>Green Field</v>
          </cell>
          <cell r="V345">
            <v>60</v>
          </cell>
          <cell r="W345" t="str">
            <v>Indoor </v>
          </cell>
          <cell r="X345" t="str">
            <v>Panji Njovu</v>
          </cell>
          <cell r="Y345" t="str">
            <v>SBC</v>
          </cell>
          <cell r="Z345" t="str">
            <v>SBC</v>
          </cell>
          <cell r="AA345" t="str">
            <v>Airtel </v>
          </cell>
          <cell r="AB345" t="str">
            <v>Mwenya Banda</v>
          </cell>
          <cell r="AC345" t="str">
            <v>CCS</v>
          </cell>
          <cell r="AD345" t="str">
            <v>CCS</v>
          </cell>
          <cell r="AE345" t="str">
            <v>Vitalgen</v>
          </cell>
          <cell r="AF345" t="str">
            <v>Vitalgen</v>
          </cell>
          <cell r="AG345">
            <v>16</v>
          </cell>
          <cell r="AH345" t="str">
            <v>perkins</v>
          </cell>
          <cell r="AI345">
            <v>0</v>
          </cell>
          <cell r="AJ345" t="str">
            <v>Leroy Sommer</v>
          </cell>
          <cell r="AK345">
            <v>0</v>
          </cell>
          <cell r="AL345">
            <v>600</v>
          </cell>
          <cell r="AM345" t="str">
            <v>Power cube</v>
          </cell>
          <cell r="AN345" t="str">
            <v>ICC330-H1-C1</v>
          </cell>
          <cell r="AO345">
            <v>400</v>
          </cell>
          <cell r="AP345" t="str">
            <v>Agisson</v>
          </cell>
          <cell r="AQ345">
            <v>600</v>
          </cell>
          <cell r="AR345">
            <v>2</v>
          </cell>
          <cell r="AS345">
            <v>600</v>
          </cell>
          <cell r="AT345">
            <v>24</v>
          </cell>
          <cell r="AU345" t="str">
            <v>LG</v>
          </cell>
          <cell r="AV345" t="str">
            <v>LG</v>
          </cell>
          <cell r="AW345">
            <v>18000</v>
          </cell>
          <cell r="AX345">
            <v>18000</v>
          </cell>
          <cell r="AY345">
            <v>2</v>
          </cell>
          <cell r="AZ345">
            <v>23</v>
          </cell>
          <cell r="BA345">
            <v>0</v>
          </cell>
          <cell r="BB345">
            <v>1</v>
          </cell>
          <cell r="BC345" t="str">
            <v>MTN</v>
          </cell>
          <cell r="BD345">
            <v>0</v>
          </cell>
          <cell r="BE345">
            <v>0</v>
          </cell>
          <cell r="BF345" t="str">
            <v>yes</v>
          </cell>
        </row>
        <row r="346">
          <cell r="C346" t="str">
            <v>IHS_CBT_324A</v>
          </cell>
          <cell r="D346" t="str">
            <v>Kwa Zimba (Mufulira_Too)</v>
          </cell>
          <cell r="E346">
            <v>28.1886</v>
          </cell>
          <cell r="F346">
            <v>-12.5125</v>
          </cell>
          <cell r="G346" t="str">
            <v>Copperbelt </v>
          </cell>
          <cell r="H346">
            <v>2</v>
          </cell>
          <cell r="I346" t="str">
            <v>COPPERBELT</v>
          </cell>
          <cell r="J346" t="str">
            <v>Mufulira</v>
          </cell>
          <cell r="K346" t="str">
            <v>No</v>
          </cell>
          <cell r="L346" t="str">
            <v>No</v>
          </cell>
          <cell r="M346" t="str">
            <v>No</v>
          </cell>
          <cell r="N346" t="str">
            <v>Rural</v>
          </cell>
          <cell r="O346" t="str">
            <v>Silver</v>
          </cell>
          <cell r="P346" t="str">
            <v>Silver</v>
          </cell>
        </row>
        <row r="346">
          <cell r="R346" t="str">
            <v>BTS</v>
          </cell>
          <cell r="S346" t="str">
            <v>On Air</v>
          </cell>
          <cell r="T346" t="str">
            <v>Grid-Gen</v>
          </cell>
          <cell r="U346" t="str">
            <v>Green Field</v>
          </cell>
          <cell r="V346">
            <v>54</v>
          </cell>
          <cell r="W346" t="str">
            <v>Indoor </v>
          </cell>
          <cell r="X346" t="str">
            <v>Panji Njovu</v>
          </cell>
          <cell r="Y346" t="str">
            <v>SBC</v>
          </cell>
          <cell r="Z346" t="str">
            <v>SBC</v>
          </cell>
          <cell r="AA346" t="str">
            <v>Airtel </v>
          </cell>
          <cell r="AB346" t="str">
            <v>Mwenya Banda</v>
          </cell>
          <cell r="AC346" t="str">
            <v>CCS</v>
          </cell>
          <cell r="AD346" t="str">
            <v>CCS</v>
          </cell>
          <cell r="AE346" t="str">
            <v>Gen Logic</v>
          </cell>
          <cell r="AF346" t="str">
            <v>Gen Logic</v>
          </cell>
          <cell r="AG346">
            <v>16</v>
          </cell>
          <cell r="AH346" t="str">
            <v>Yanmar</v>
          </cell>
          <cell r="AI346">
            <v>0</v>
          </cell>
          <cell r="AJ346" t="str">
            <v>Leroy Sommer</v>
          </cell>
          <cell r="AK346">
            <v>0</v>
          </cell>
          <cell r="AL346">
            <v>600</v>
          </cell>
          <cell r="AM346" t="str">
            <v>Emerson</v>
          </cell>
          <cell r="AN346" t="str">
            <v>701 IG4</v>
          </cell>
          <cell r="AO346">
            <v>300</v>
          </cell>
          <cell r="AP346" t="str">
            <v>Power safe </v>
          </cell>
          <cell r="AQ346">
            <v>1200</v>
          </cell>
          <cell r="AR346">
            <v>2</v>
          </cell>
          <cell r="AS346">
            <v>1200</v>
          </cell>
          <cell r="AT346">
            <v>24</v>
          </cell>
          <cell r="AU346" t="str">
            <v>LG</v>
          </cell>
          <cell r="AV346" t="str">
            <v>LG</v>
          </cell>
          <cell r="AW346">
            <v>18000</v>
          </cell>
          <cell r="AX346">
            <v>18000</v>
          </cell>
          <cell r="AY346">
            <v>2</v>
          </cell>
          <cell r="AZ346">
            <v>43.6</v>
          </cell>
          <cell r="BA346">
            <v>0</v>
          </cell>
          <cell r="BB346">
            <v>1</v>
          </cell>
          <cell r="BC346" t="str">
            <v>Airtel</v>
          </cell>
          <cell r="BD346">
            <v>0</v>
          </cell>
          <cell r="BE346" t="str">
            <v>ZM3762</v>
          </cell>
          <cell r="BF346">
            <v>0</v>
          </cell>
        </row>
        <row r="347">
          <cell r="C347" t="str">
            <v>IHS_CBT_325A</v>
          </cell>
          <cell r="D347" t="str">
            <v>KALOKO KAFULAFUTA</v>
          </cell>
          <cell r="E347">
            <v>28.6933</v>
          </cell>
          <cell r="F347">
            <v>-13.1782</v>
          </cell>
          <cell r="G347" t="str">
            <v>Copperbelt </v>
          </cell>
          <cell r="H347">
            <v>1.8</v>
          </cell>
          <cell r="I347" t="str">
            <v>COPPERBELT</v>
          </cell>
          <cell r="J347" t="str">
            <v>Masaiti</v>
          </cell>
          <cell r="K347" t="str">
            <v>No</v>
          </cell>
          <cell r="L347" t="str">
            <v>No</v>
          </cell>
          <cell r="M347" t="str">
            <v>No</v>
          </cell>
          <cell r="N347" t="str">
            <v>Rural</v>
          </cell>
          <cell r="O347" t="str">
            <v>Silver</v>
          </cell>
          <cell r="P347" t="str">
            <v>Silver</v>
          </cell>
          <cell r="Q347" t="str">
            <v>BTS</v>
          </cell>
          <cell r="R347" t="str">
            <v>BTS</v>
          </cell>
          <cell r="S347" t="str">
            <v>On Air</v>
          </cell>
          <cell r="T347" t="str">
            <v>Grid-Gen</v>
          </cell>
          <cell r="U347" t="str">
            <v>Green Field</v>
          </cell>
          <cell r="V347">
            <v>54</v>
          </cell>
          <cell r="W347" t="str">
            <v>Outdoor</v>
          </cell>
          <cell r="X347" t="str">
            <v>Elvis Mumba</v>
          </cell>
          <cell r="Y347" t="str">
            <v>SBC</v>
          </cell>
          <cell r="Z347" t="str">
            <v>SBC</v>
          </cell>
          <cell r="AA347" t="str">
            <v>Airtel </v>
          </cell>
          <cell r="AB347" t="str">
            <v>Mwenya Banda</v>
          </cell>
          <cell r="AC347" t="str">
            <v>GNM</v>
          </cell>
          <cell r="AD347" t="str">
            <v>GNM</v>
          </cell>
          <cell r="AE347" t="str">
            <v>GL Yanmar</v>
          </cell>
          <cell r="AF347" t="str">
            <v>GL Yanmar</v>
          </cell>
          <cell r="AG347">
            <v>15</v>
          </cell>
          <cell r="AH347" t="str">
            <v>Yanmar</v>
          </cell>
          <cell r="AI347" t="str">
            <v>4TNE</v>
          </cell>
          <cell r="AJ347" t="str">
            <v>Mecc Alte</v>
          </cell>
          <cell r="AK347">
            <v>0</v>
          </cell>
          <cell r="AL347">
            <v>1000</v>
          </cell>
          <cell r="AM347" t="str">
            <v>Power cube</v>
          </cell>
          <cell r="AN347" t="str">
            <v>ICC330-H1-C1</v>
          </cell>
          <cell r="AO347">
            <v>400</v>
          </cell>
          <cell r="AP347" t="str">
            <v>coslight</v>
          </cell>
          <cell r="AQ347">
            <v>600</v>
          </cell>
          <cell r="AR347">
            <v>2</v>
          </cell>
          <cell r="AS347">
            <v>600</v>
          </cell>
          <cell r="AT347">
            <v>24</v>
          </cell>
          <cell r="AU347" t="str">
            <v>N/A</v>
          </cell>
          <cell r="AV347" t="str">
            <v>N/A</v>
          </cell>
          <cell r="AW347" t="str">
            <v>N/A</v>
          </cell>
          <cell r="AX347">
            <v>0</v>
          </cell>
          <cell r="AY347" t="str">
            <v>N/A</v>
          </cell>
          <cell r="AZ347">
            <v>32</v>
          </cell>
          <cell r="BA347">
            <v>0</v>
          </cell>
          <cell r="BB347">
            <v>1</v>
          </cell>
          <cell r="BC347" t="str">
            <v>Airtel</v>
          </cell>
          <cell r="BD347">
            <v>0</v>
          </cell>
          <cell r="BE347" t="str">
            <v>ZM3764</v>
          </cell>
          <cell r="BF347" t="str">
            <v>yes</v>
          </cell>
        </row>
        <row r="348">
          <cell r="C348" t="str">
            <v>IHS_CBT_326A</v>
          </cell>
          <cell r="D348" t="str">
            <v>Mukolwe (Kafulafuta_Luan)</v>
          </cell>
          <cell r="E348">
            <v>28.5884</v>
          </cell>
          <cell r="F348">
            <v>-13.1863</v>
          </cell>
          <cell r="G348" t="str">
            <v>Copperbelt </v>
          </cell>
          <cell r="H348">
            <v>2.5</v>
          </cell>
          <cell r="I348" t="str">
            <v>COPPERBELT</v>
          </cell>
          <cell r="J348" t="str">
            <v>Masaiti</v>
          </cell>
          <cell r="K348" t="str">
            <v>No</v>
          </cell>
          <cell r="L348" t="str">
            <v>No</v>
          </cell>
          <cell r="M348" t="str">
            <v>No</v>
          </cell>
          <cell r="N348" t="str">
            <v>Rural</v>
          </cell>
          <cell r="O348" t="str">
            <v>Silver</v>
          </cell>
          <cell r="P348" t="str">
            <v>Silver</v>
          </cell>
          <cell r="Q348" t="str">
            <v>BB</v>
          </cell>
          <cell r="R348" t="str">
            <v>HUB</v>
          </cell>
          <cell r="S348" t="str">
            <v>On Air</v>
          </cell>
          <cell r="T348" t="str">
            <v>Grid-Gen</v>
          </cell>
          <cell r="U348" t="str">
            <v>Green Field</v>
          </cell>
          <cell r="V348">
            <v>60</v>
          </cell>
          <cell r="W348" t="str">
            <v>Indoor </v>
          </cell>
          <cell r="X348" t="str">
            <v>Neddy Chiwasa</v>
          </cell>
          <cell r="Y348" t="str">
            <v>SBC</v>
          </cell>
          <cell r="Z348" t="str">
            <v>SBC</v>
          </cell>
          <cell r="AA348" t="str">
            <v>Airtel </v>
          </cell>
          <cell r="AB348" t="str">
            <v>Mwenya Banda</v>
          </cell>
          <cell r="AC348" t="str">
            <v>GNM</v>
          </cell>
          <cell r="AD348" t="str">
            <v>GNM</v>
          </cell>
          <cell r="AE348" t="str">
            <v>GNM</v>
          </cell>
          <cell r="AF348" t="str">
            <v>GNM</v>
          </cell>
          <cell r="AG348">
            <v>15</v>
          </cell>
          <cell r="AH348" t="str">
            <v>perkins</v>
          </cell>
          <cell r="AI348">
            <v>0</v>
          </cell>
          <cell r="AJ348" t="str">
            <v>Leroy Sommer</v>
          </cell>
          <cell r="AK348">
            <v>0</v>
          </cell>
          <cell r="AL348">
            <v>600</v>
          </cell>
          <cell r="AM348" t="str">
            <v>Power cube</v>
          </cell>
          <cell r="AN348" t="str">
            <v>ICC330-H1-C1</v>
          </cell>
          <cell r="AO348">
            <v>400</v>
          </cell>
          <cell r="AP348" t="str">
            <v>Agisson</v>
          </cell>
          <cell r="AQ348">
            <v>600</v>
          </cell>
          <cell r="AR348">
            <v>2</v>
          </cell>
          <cell r="AS348">
            <v>600</v>
          </cell>
          <cell r="AT348">
            <v>24</v>
          </cell>
          <cell r="AU348" t="str">
            <v>LG</v>
          </cell>
          <cell r="AV348" t="str">
            <v>LG</v>
          </cell>
          <cell r="AW348">
            <v>18000</v>
          </cell>
          <cell r="AX348">
            <v>18000</v>
          </cell>
          <cell r="AY348">
            <v>2</v>
          </cell>
          <cell r="AZ348">
            <v>70</v>
          </cell>
          <cell r="BA348">
            <v>0</v>
          </cell>
          <cell r="BB348">
            <v>1</v>
          </cell>
          <cell r="BC348" t="str">
            <v>Airtel</v>
          </cell>
          <cell r="BD348">
            <v>0</v>
          </cell>
          <cell r="BE348" t="str">
            <v>ZM3766</v>
          </cell>
          <cell r="BF348">
            <v>0</v>
          </cell>
        </row>
        <row r="349">
          <cell r="C349" t="str">
            <v>IHS_CBT_328A</v>
          </cell>
          <cell r="D349" t="str">
            <v>Lumpuma</v>
          </cell>
          <cell r="E349">
            <v>27.9097</v>
          </cell>
          <cell r="F349">
            <v>-12.719</v>
          </cell>
          <cell r="G349" t="str">
            <v>Copperbelt </v>
          </cell>
          <cell r="H349">
            <v>1.5</v>
          </cell>
          <cell r="I349" t="str">
            <v>COPPERBELT</v>
          </cell>
          <cell r="J349" t="str">
            <v>Kalulushi</v>
          </cell>
          <cell r="K349" t="str">
            <v>No</v>
          </cell>
          <cell r="L349" t="str">
            <v>No</v>
          </cell>
          <cell r="M349" t="str">
            <v>No</v>
          </cell>
          <cell r="N349" t="str">
            <v>Rural</v>
          </cell>
          <cell r="O349" t="str">
            <v>Silver</v>
          </cell>
          <cell r="P349" t="str">
            <v>Silver</v>
          </cell>
          <cell r="Q349" t="str">
            <v>BTS</v>
          </cell>
          <cell r="R349" t="str">
            <v>BTS</v>
          </cell>
          <cell r="S349" t="str">
            <v>On Air</v>
          </cell>
          <cell r="T349" t="str">
            <v>Grid-Gen</v>
          </cell>
          <cell r="U349" t="str">
            <v>Green Field</v>
          </cell>
          <cell r="V349">
            <v>48</v>
          </cell>
          <cell r="W349" t="str">
            <v>Outdoor</v>
          </cell>
          <cell r="X349" t="str">
            <v>Chrispin Lindundu</v>
          </cell>
          <cell r="Y349" t="str">
            <v>SBC</v>
          </cell>
          <cell r="Z349" t="str">
            <v>SBC</v>
          </cell>
          <cell r="AA349" t="str">
            <v>Airtel </v>
          </cell>
          <cell r="AB349" t="str">
            <v>Mwenya Banda</v>
          </cell>
          <cell r="AC349" t="str">
            <v>GNM</v>
          </cell>
          <cell r="AD349" t="str">
            <v>GNM</v>
          </cell>
          <cell r="AE349" t="str">
            <v>Gen Logic </v>
          </cell>
          <cell r="AF349" t="str">
            <v>Gen Logic </v>
          </cell>
          <cell r="AG349">
            <v>10</v>
          </cell>
          <cell r="AH349" t="str">
            <v>perkins</v>
          </cell>
          <cell r="AI349">
            <v>0</v>
          </cell>
          <cell r="AJ349" t="str">
            <v>Leroy Sommer</v>
          </cell>
          <cell r="AK349">
            <v>0</v>
          </cell>
          <cell r="AL349">
            <v>1000</v>
          </cell>
          <cell r="AM349" t="str">
            <v>Power cube</v>
          </cell>
          <cell r="AN349" t="str">
            <v>ICC330-H1-C1</v>
          </cell>
          <cell r="AO349">
            <v>400</v>
          </cell>
          <cell r="AP349" t="str">
            <v>Agisson</v>
          </cell>
          <cell r="AQ349">
            <v>600</v>
          </cell>
          <cell r="AR349">
            <v>2</v>
          </cell>
          <cell r="AS349">
            <v>600</v>
          </cell>
          <cell r="AT349">
            <v>24</v>
          </cell>
          <cell r="AU349" t="str">
            <v>N/A</v>
          </cell>
          <cell r="AV349" t="str">
            <v>N/A</v>
          </cell>
          <cell r="AW349" t="str">
            <v>N/A</v>
          </cell>
          <cell r="AX349">
            <v>0</v>
          </cell>
          <cell r="AY349" t="str">
            <v>N/A</v>
          </cell>
          <cell r="AZ349">
            <v>25</v>
          </cell>
          <cell r="BA349">
            <v>0</v>
          </cell>
          <cell r="BB349">
            <v>1</v>
          </cell>
          <cell r="BC349" t="str">
            <v>Airtel</v>
          </cell>
          <cell r="BD349">
            <v>0</v>
          </cell>
          <cell r="BE349" t="str">
            <v>ZM3878</v>
          </cell>
          <cell r="BF349">
            <v>0</v>
          </cell>
        </row>
        <row r="350">
          <cell r="C350" t="str">
            <v>IHS_CBT_329A</v>
          </cell>
          <cell r="D350" t="str">
            <v>St. Marys Mission (MUTENDA ST. MARYS_1)</v>
          </cell>
          <cell r="E350">
            <v>27.3717</v>
          </cell>
          <cell r="F350">
            <v>-12.8973</v>
          </cell>
          <cell r="G350" t="str">
            <v>Copperbelt </v>
          </cell>
          <cell r="H350">
            <v>1.8</v>
          </cell>
          <cell r="I350" t="str">
            <v>COPPERBELT</v>
          </cell>
          <cell r="J350" t="str">
            <v>Lufwanyama</v>
          </cell>
          <cell r="K350" t="str">
            <v>No</v>
          </cell>
          <cell r="L350" t="str">
            <v>No</v>
          </cell>
          <cell r="M350" t="str">
            <v>No</v>
          </cell>
          <cell r="N350" t="str">
            <v>Rural</v>
          </cell>
          <cell r="O350" t="str">
            <v>Silver</v>
          </cell>
          <cell r="P350" t="str">
            <v>Silver</v>
          </cell>
          <cell r="Q350" t="str">
            <v>BTS</v>
          </cell>
          <cell r="R350" t="str">
            <v>BTS</v>
          </cell>
          <cell r="S350" t="str">
            <v>On Air</v>
          </cell>
          <cell r="T350" t="str">
            <v>Grid-Gen</v>
          </cell>
          <cell r="U350" t="str">
            <v>Green Field</v>
          </cell>
          <cell r="V350">
            <v>60</v>
          </cell>
          <cell r="W350" t="str">
            <v>Indoor </v>
          </cell>
          <cell r="X350" t="str">
            <v>Chrispin Lindundu</v>
          </cell>
          <cell r="Y350" t="str">
            <v>SBC</v>
          </cell>
          <cell r="Z350" t="str">
            <v>SBC</v>
          </cell>
          <cell r="AA350" t="str">
            <v>Airtel </v>
          </cell>
          <cell r="AB350" t="str">
            <v>Mwenya Banda</v>
          </cell>
          <cell r="AC350" t="str">
            <v>GNM</v>
          </cell>
          <cell r="AD350" t="str">
            <v>GNM</v>
          </cell>
          <cell r="AE350" t="str">
            <v>METCO</v>
          </cell>
          <cell r="AF350" t="str">
            <v>METCO</v>
          </cell>
          <cell r="AG350">
            <v>15</v>
          </cell>
          <cell r="AH350" t="str">
            <v>perkins</v>
          </cell>
          <cell r="AI350">
            <v>0</v>
          </cell>
          <cell r="AJ350" t="str">
            <v>Leroy Sommer</v>
          </cell>
          <cell r="AK350">
            <v>0</v>
          </cell>
          <cell r="AL350">
            <v>1000</v>
          </cell>
          <cell r="AM350" t="str">
            <v>Power cube</v>
          </cell>
          <cell r="AN350" t="str">
            <v>ICC330-H1-C1</v>
          </cell>
          <cell r="AO350">
            <v>400</v>
          </cell>
          <cell r="AP350" t="str">
            <v>Agisson</v>
          </cell>
          <cell r="AQ350">
            <v>600</v>
          </cell>
          <cell r="AR350">
            <v>2</v>
          </cell>
          <cell r="AS350">
            <v>600</v>
          </cell>
          <cell r="AT350">
            <v>24</v>
          </cell>
          <cell r="AU350" t="str">
            <v>LG</v>
          </cell>
          <cell r="AV350" t="str">
            <v>LG</v>
          </cell>
          <cell r="AW350">
            <v>18000</v>
          </cell>
          <cell r="AX350">
            <v>18000</v>
          </cell>
          <cell r="AY350">
            <v>2</v>
          </cell>
          <cell r="AZ350">
            <v>42.9514186644793</v>
          </cell>
          <cell r="BA350">
            <v>0</v>
          </cell>
          <cell r="BB350">
            <v>1</v>
          </cell>
          <cell r="BC350" t="str">
            <v>Airtel</v>
          </cell>
          <cell r="BD350">
            <v>0</v>
          </cell>
          <cell r="BE350" t="str">
            <v>ZM3881</v>
          </cell>
          <cell r="BF350">
            <v>0</v>
          </cell>
        </row>
        <row r="351">
          <cell r="C351" t="str">
            <v>IHS_CBT_330A</v>
          </cell>
          <cell r="D351" t="str">
            <v>Funda Junction (Mumena_5)</v>
          </cell>
          <cell r="E351">
            <v>27.4841</v>
          </cell>
          <cell r="F351">
            <v>-12.9238</v>
          </cell>
          <cell r="G351" t="str">
            <v>Copperbelt </v>
          </cell>
          <cell r="H351">
            <v>1.8</v>
          </cell>
          <cell r="I351" t="str">
            <v>COPPERBELT</v>
          </cell>
          <cell r="J351" t="str">
            <v>Lufwanyama</v>
          </cell>
          <cell r="K351" t="str">
            <v>No</v>
          </cell>
          <cell r="L351" t="str">
            <v>No</v>
          </cell>
          <cell r="M351" t="str">
            <v>No</v>
          </cell>
          <cell r="N351" t="str">
            <v>Rural</v>
          </cell>
          <cell r="O351" t="str">
            <v>Silver</v>
          </cell>
          <cell r="P351" t="str">
            <v>Silver</v>
          </cell>
          <cell r="Q351" t="str">
            <v>BTS</v>
          </cell>
          <cell r="R351" t="str">
            <v>BTS</v>
          </cell>
          <cell r="S351" t="str">
            <v>On Air</v>
          </cell>
          <cell r="T351" t="str">
            <v>Grid-Gen</v>
          </cell>
          <cell r="U351" t="str">
            <v>Green Field</v>
          </cell>
          <cell r="V351">
            <v>80</v>
          </cell>
          <cell r="W351" t="str">
            <v>Outdoor</v>
          </cell>
          <cell r="X351" t="str">
            <v>Chrispin Lindundu</v>
          </cell>
          <cell r="Y351" t="str">
            <v>SBC</v>
          </cell>
          <cell r="Z351" t="str">
            <v>SBC</v>
          </cell>
          <cell r="AA351" t="str">
            <v>Airtel </v>
          </cell>
          <cell r="AB351" t="str">
            <v>Mwenya Banda</v>
          </cell>
          <cell r="AC351" t="str">
            <v>GNM</v>
          </cell>
          <cell r="AD351" t="str">
            <v>GNM</v>
          </cell>
          <cell r="AE351" t="str">
            <v>METCO</v>
          </cell>
          <cell r="AF351" t="str">
            <v>METCO</v>
          </cell>
          <cell r="AG351">
            <v>15</v>
          </cell>
          <cell r="AH351" t="str">
            <v>perkins</v>
          </cell>
          <cell r="AI351">
            <v>0</v>
          </cell>
          <cell r="AJ351" t="str">
            <v>Leroy Sommer</v>
          </cell>
          <cell r="AK351">
            <v>0</v>
          </cell>
          <cell r="AL351">
            <v>1000</v>
          </cell>
          <cell r="AM351" t="str">
            <v>Power cube</v>
          </cell>
          <cell r="AN351" t="str">
            <v>ICC330-H1-C1</v>
          </cell>
          <cell r="AO351">
            <v>400</v>
          </cell>
          <cell r="AP351" t="str">
            <v>Agisson</v>
          </cell>
          <cell r="AQ351">
            <v>1200</v>
          </cell>
          <cell r="AR351">
            <v>2</v>
          </cell>
          <cell r="AS351">
            <v>600</v>
          </cell>
          <cell r="AT351">
            <v>48</v>
          </cell>
          <cell r="AU351" t="str">
            <v>N/A</v>
          </cell>
          <cell r="AV351" t="str">
            <v>N/A</v>
          </cell>
          <cell r="AW351" t="str">
            <v>N/A</v>
          </cell>
          <cell r="AX351">
            <v>0</v>
          </cell>
          <cell r="AY351" t="str">
            <v>N/A</v>
          </cell>
          <cell r="AZ351">
            <v>37.7</v>
          </cell>
          <cell r="BA351">
            <v>0</v>
          </cell>
          <cell r="BB351">
            <v>2</v>
          </cell>
          <cell r="BC351" t="str">
            <v>MTNAirtel</v>
          </cell>
          <cell r="BD351" t="str">
            <v>T3310</v>
          </cell>
          <cell r="BE351" t="str">
            <v>ZM3884</v>
          </cell>
          <cell r="BF351">
            <v>0</v>
          </cell>
        </row>
        <row r="352">
          <cell r="C352" t="str">
            <v>IHS_CBT_331A</v>
          </cell>
          <cell r="D352" t="str">
            <v>Mushili Baracks</v>
          </cell>
          <cell r="E352">
            <v>28.6211</v>
          </cell>
          <cell r="F352">
            <v>-13.0648</v>
          </cell>
          <cell r="G352" t="str">
            <v>Copperbelt </v>
          </cell>
          <cell r="H352">
            <v>1.5</v>
          </cell>
          <cell r="I352" t="str">
            <v>COPPERBELT</v>
          </cell>
          <cell r="J352" t="str">
            <v>Ndola</v>
          </cell>
          <cell r="K352" t="str">
            <v>No</v>
          </cell>
          <cell r="L352" t="str">
            <v>No</v>
          </cell>
          <cell r="M352" t="str">
            <v>No</v>
          </cell>
          <cell r="N352" t="str">
            <v>Suburban</v>
          </cell>
          <cell r="O352" t="str">
            <v>Silver</v>
          </cell>
          <cell r="P352" t="str">
            <v>Silver</v>
          </cell>
          <cell r="Q352" t="str">
            <v>BTS</v>
          </cell>
          <cell r="R352" t="str">
            <v>BTS</v>
          </cell>
          <cell r="S352" t="str">
            <v>On Air</v>
          </cell>
          <cell r="T352" t="str">
            <v>Grid-Gen</v>
          </cell>
          <cell r="U352" t="str">
            <v>Green Field</v>
          </cell>
          <cell r="V352">
            <v>50</v>
          </cell>
          <cell r="W352" t="str">
            <v>Outdoor</v>
          </cell>
          <cell r="X352" t="str">
            <v>Elvis Mumba</v>
          </cell>
          <cell r="Y352" t="str">
            <v>SBC</v>
          </cell>
          <cell r="Z352" t="str">
            <v>SBC</v>
          </cell>
          <cell r="AA352" t="str">
            <v>Airtel </v>
          </cell>
          <cell r="AB352" t="str">
            <v>Mwenya Banda</v>
          </cell>
          <cell r="AC352" t="str">
            <v>GNM</v>
          </cell>
          <cell r="AD352" t="str">
            <v>GNM</v>
          </cell>
          <cell r="AE352" t="str">
            <v>GL Isuzu</v>
          </cell>
          <cell r="AF352" t="str">
            <v>GL Isuzu</v>
          </cell>
          <cell r="AG352">
            <v>10</v>
          </cell>
          <cell r="AH352" t="str">
            <v>ISUZU</v>
          </cell>
          <cell r="AI352">
            <v>0</v>
          </cell>
          <cell r="AJ352" t="str">
            <v>Mecc Alte</v>
          </cell>
          <cell r="AK352">
            <v>0</v>
          </cell>
          <cell r="AL352">
            <v>1000</v>
          </cell>
          <cell r="AM352" t="str">
            <v>Power cube</v>
          </cell>
          <cell r="AN352" t="str">
            <v>ICC330-H1-C1</v>
          </cell>
          <cell r="AO352">
            <v>400</v>
          </cell>
          <cell r="AP352" t="str">
            <v>Agisson</v>
          </cell>
          <cell r="AQ352">
            <v>1200</v>
          </cell>
          <cell r="AR352">
            <v>2</v>
          </cell>
          <cell r="AS352">
            <v>600</v>
          </cell>
          <cell r="AT352">
            <v>48</v>
          </cell>
          <cell r="AU352" t="str">
            <v>N/A</v>
          </cell>
          <cell r="AV352" t="str">
            <v>N/A</v>
          </cell>
          <cell r="AW352" t="str">
            <v>N/A</v>
          </cell>
          <cell r="AX352">
            <v>0</v>
          </cell>
          <cell r="AY352" t="str">
            <v>N/A</v>
          </cell>
          <cell r="AZ352">
            <v>91</v>
          </cell>
          <cell r="BA352">
            <v>0</v>
          </cell>
          <cell r="BB352">
            <v>2</v>
          </cell>
          <cell r="BC352" t="str">
            <v>MTNAirtel</v>
          </cell>
          <cell r="BD352" t="str">
            <v>T3569</v>
          </cell>
          <cell r="BE352" t="str">
            <v>ZM3963</v>
          </cell>
          <cell r="BF352" t="str">
            <v>yes</v>
          </cell>
        </row>
        <row r="353">
          <cell r="C353" t="str">
            <v>IHS_CBT_332A</v>
          </cell>
          <cell r="D353" t="str">
            <v>Ndeke_Ndola</v>
          </cell>
          <cell r="E353">
            <v>28.6589</v>
          </cell>
          <cell r="F353">
            <v>-12.9943</v>
          </cell>
          <cell r="G353" t="str">
            <v>Copperbelt </v>
          </cell>
          <cell r="H353">
            <v>1.5</v>
          </cell>
          <cell r="I353" t="str">
            <v>COPPERBELT</v>
          </cell>
          <cell r="J353" t="str">
            <v>Ndola</v>
          </cell>
          <cell r="K353" t="str">
            <v>No</v>
          </cell>
          <cell r="L353" t="str">
            <v>No</v>
          </cell>
          <cell r="M353" t="str">
            <v>No</v>
          </cell>
          <cell r="N353" t="str">
            <v>Suburban</v>
          </cell>
          <cell r="O353" t="str">
            <v>Gold</v>
          </cell>
          <cell r="P353" t="str">
            <v>Gold</v>
          </cell>
          <cell r="Q353" t="str">
            <v>BTS</v>
          </cell>
          <cell r="R353" t="str">
            <v>BTS</v>
          </cell>
          <cell r="S353" t="str">
            <v>On Air</v>
          </cell>
          <cell r="T353" t="str">
            <v>Grid-Gen</v>
          </cell>
          <cell r="U353" t="str">
            <v>Roof Top</v>
          </cell>
          <cell r="V353" t="str">
            <v>RT</v>
          </cell>
          <cell r="W353" t="str">
            <v>Outdoor</v>
          </cell>
          <cell r="X353" t="str">
            <v>Elvis Mumba</v>
          </cell>
          <cell r="Y353" t="str">
            <v>SBC</v>
          </cell>
          <cell r="Z353" t="str">
            <v>SBC</v>
          </cell>
          <cell r="AA353" t="str">
            <v>Airtel </v>
          </cell>
          <cell r="AB353" t="str">
            <v>Mwenya Banda</v>
          </cell>
          <cell r="AC353" t="str">
            <v>GNM</v>
          </cell>
          <cell r="AD353" t="str">
            <v>GNM</v>
          </cell>
          <cell r="AE353">
            <v>0</v>
          </cell>
          <cell r="AF353">
            <v>0</v>
          </cell>
          <cell r="AG353">
            <v>15</v>
          </cell>
          <cell r="AH353" t="str">
            <v>perkins</v>
          </cell>
          <cell r="AI353">
            <v>0</v>
          </cell>
          <cell r="AJ353" t="str">
            <v>Leroy Sommer</v>
          </cell>
          <cell r="AK353">
            <v>0</v>
          </cell>
          <cell r="AL353">
            <v>600</v>
          </cell>
          <cell r="AM353" t="str">
            <v>Power cube</v>
          </cell>
          <cell r="AN353" t="str">
            <v>ICC330-H1-C1</v>
          </cell>
          <cell r="AO353">
            <v>300</v>
          </cell>
          <cell r="AP353" t="str">
            <v>Lithium</v>
          </cell>
          <cell r="AQ353">
            <v>500</v>
          </cell>
          <cell r="AR353">
            <v>48</v>
          </cell>
          <cell r="AS353">
            <v>100</v>
          </cell>
          <cell r="AT353">
            <v>5</v>
          </cell>
          <cell r="AU353" t="str">
            <v>N/A</v>
          </cell>
          <cell r="AV353" t="str">
            <v>N/A</v>
          </cell>
          <cell r="AW353" t="str">
            <v>N/A</v>
          </cell>
          <cell r="AX353">
            <v>0</v>
          </cell>
          <cell r="AY353" t="str">
            <v>N/A</v>
          </cell>
          <cell r="AZ353">
            <v>48</v>
          </cell>
          <cell r="BA353">
            <v>0</v>
          </cell>
          <cell r="BB353">
            <v>1</v>
          </cell>
          <cell r="BC353" t="str">
            <v>Airtel</v>
          </cell>
          <cell r="BD353">
            <v>0</v>
          </cell>
          <cell r="BE353" t="str">
            <v>ZM3965</v>
          </cell>
          <cell r="BF353">
            <v>0</v>
          </cell>
        </row>
        <row r="354">
          <cell r="C354" t="str">
            <v>IHS_CBT_333A</v>
          </cell>
          <cell r="D354" t="str">
            <v>Mindolo North</v>
          </cell>
          <cell r="E354">
            <v>28.18</v>
          </cell>
          <cell r="F354">
            <v>-12.7839</v>
          </cell>
          <cell r="G354" t="str">
            <v>Copperbelt </v>
          </cell>
          <cell r="H354">
            <v>1.8</v>
          </cell>
          <cell r="I354" t="str">
            <v>COPPERBELT</v>
          </cell>
          <cell r="J354" t="str">
            <v>Kitwe</v>
          </cell>
          <cell r="K354" t="str">
            <v>Yes</v>
          </cell>
          <cell r="L354" t="str">
            <v>No</v>
          </cell>
          <cell r="M354" t="str">
            <v>No</v>
          </cell>
          <cell r="N354" t="str">
            <v>Suburban</v>
          </cell>
          <cell r="O354" t="str">
            <v>Gold</v>
          </cell>
          <cell r="P354" t="str">
            <v>Gold</v>
          </cell>
          <cell r="Q354" t="str">
            <v>HUB</v>
          </cell>
          <cell r="R354" t="str">
            <v>BTS</v>
          </cell>
          <cell r="S354" t="str">
            <v>On Air</v>
          </cell>
          <cell r="T354" t="str">
            <v>Grid-Gen</v>
          </cell>
          <cell r="U354" t="str">
            <v>Green Field</v>
          </cell>
          <cell r="V354">
            <v>40</v>
          </cell>
          <cell r="W354" t="str">
            <v>Outdoor</v>
          </cell>
          <cell r="X354" t="str">
            <v>Chrispin Lindundu</v>
          </cell>
          <cell r="Y354" t="str">
            <v>SBC</v>
          </cell>
          <cell r="Z354" t="str">
            <v>SBC</v>
          </cell>
          <cell r="AA354" t="str">
            <v>Airtel </v>
          </cell>
          <cell r="AB354" t="str">
            <v>Mwenya Banda</v>
          </cell>
          <cell r="AC354" t="str">
            <v>GNM</v>
          </cell>
          <cell r="AD354" t="str">
            <v>GNM</v>
          </cell>
          <cell r="AE354" t="str">
            <v>perkins</v>
          </cell>
          <cell r="AF354" t="str">
            <v>perkins</v>
          </cell>
          <cell r="AG354">
            <v>15</v>
          </cell>
          <cell r="AH354" t="str">
            <v>perkins</v>
          </cell>
          <cell r="AI354">
            <v>0</v>
          </cell>
          <cell r="AJ354" t="str">
            <v>Leroy Sommer</v>
          </cell>
          <cell r="AK354">
            <v>0</v>
          </cell>
          <cell r="AL354">
            <v>1000</v>
          </cell>
          <cell r="AM354" t="str">
            <v>Power cube</v>
          </cell>
          <cell r="AN354" t="str">
            <v>ICC330-H1-C1</v>
          </cell>
          <cell r="AO354">
            <v>400</v>
          </cell>
          <cell r="AP354" t="str">
            <v>Agisson</v>
          </cell>
          <cell r="AQ354">
            <v>600</v>
          </cell>
          <cell r="AR354">
            <v>2</v>
          </cell>
          <cell r="AS354">
            <v>600</v>
          </cell>
          <cell r="AT354">
            <v>24</v>
          </cell>
          <cell r="AU354" t="str">
            <v>N/A</v>
          </cell>
          <cell r="AV354" t="str">
            <v>N/A</v>
          </cell>
          <cell r="AW354" t="str">
            <v>N/A</v>
          </cell>
          <cell r="AX354">
            <v>0</v>
          </cell>
          <cell r="AY354" t="str">
            <v>N/A</v>
          </cell>
          <cell r="AZ354">
            <v>62.078</v>
          </cell>
          <cell r="BA354">
            <v>0</v>
          </cell>
          <cell r="BB354">
            <v>1</v>
          </cell>
          <cell r="BC354" t="str">
            <v>Airtel</v>
          </cell>
          <cell r="BD354">
            <v>0</v>
          </cell>
          <cell r="BE354" t="str">
            <v>ZM3967</v>
          </cell>
          <cell r="BF354">
            <v>0</v>
          </cell>
        </row>
        <row r="355">
          <cell r="C355" t="str">
            <v>IHS_CBT_334A</v>
          </cell>
          <cell r="D355" t="str">
            <v>Miseshi Village</v>
          </cell>
          <cell r="E355">
            <v>28.2441</v>
          </cell>
          <cell r="F355">
            <v>-12.8369</v>
          </cell>
          <cell r="G355" t="str">
            <v>Copperbelt </v>
          </cell>
          <cell r="H355">
            <v>2</v>
          </cell>
          <cell r="I355" t="str">
            <v>COPPERBELT</v>
          </cell>
          <cell r="J355" t="str">
            <v>Kitwe</v>
          </cell>
          <cell r="K355" t="str">
            <v>Yes</v>
          </cell>
          <cell r="L355" t="str">
            <v>Yes</v>
          </cell>
          <cell r="M355" t="str">
            <v>No</v>
          </cell>
          <cell r="N355" t="str">
            <v>Suburban</v>
          </cell>
          <cell r="O355" t="str">
            <v>Gold</v>
          </cell>
          <cell r="P355" t="str">
            <v>Gold</v>
          </cell>
          <cell r="Q355" t="str">
            <v>HUB</v>
          </cell>
          <cell r="R355" t="str">
            <v>HUB</v>
          </cell>
          <cell r="S355" t="str">
            <v>On Air</v>
          </cell>
          <cell r="T355" t="str">
            <v>Grid-Gen</v>
          </cell>
          <cell r="U355" t="str">
            <v>Green Field</v>
          </cell>
          <cell r="V355">
            <v>40</v>
          </cell>
          <cell r="W355" t="str">
            <v>Outdoor</v>
          </cell>
          <cell r="X355" t="str">
            <v>Chrispin Lindundu</v>
          </cell>
          <cell r="Y355" t="str">
            <v>SBC</v>
          </cell>
          <cell r="Z355" t="str">
            <v>SBC</v>
          </cell>
          <cell r="AA355" t="str">
            <v>Airtel </v>
          </cell>
          <cell r="AB355" t="str">
            <v>Mwenya Banda</v>
          </cell>
          <cell r="AC355" t="str">
            <v>GNM</v>
          </cell>
          <cell r="AD355" t="str">
            <v>GNM</v>
          </cell>
          <cell r="AE355" t="str">
            <v>Generator City</v>
          </cell>
          <cell r="AF355" t="str">
            <v>Generator City</v>
          </cell>
          <cell r="AG355">
            <v>16</v>
          </cell>
          <cell r="AH355" t="str">
            <v>Yanmar</v>
          </cell>
          <cell r="AI355" t="str">
            <v>3TNV88</v>
          </cell>
          <cell r="AJ355" t="str">
            <v>ALPHAGEN</v>
          </cell>
          <cell r="AK355">
            <v>0</v>
          </cell>
          <cell r="AL355">
            <v>600</v>
          </cell>
          <cell r="AM355" t="str">
            <v>Power cube</v>
          </cell>
          <cell r="AN355" t="str">
            <v>ICC330-H1-C1</v>
          </cell>
          <cell r="AO355">
            <v>400</v>
          </cell>
          <cell r="AP355" t="str">
            <v>Lithium</v>
          </cell>
          <cell r="AQ355">
            <v>500</v>
          </cell>
          <cell r="AR355">
            <v>48</v>
          </cell>
          <cell r="AS355">
            <v>100</v>
          </cell>
          <cell r="AT355">
            <v>5</v>
          </cell>
          <cell r="AU355" t="str">
            <v>N/A</v>
          </cell>
          <cell r="AV355" t="str">
            <v>N/A</v>
          </cell>
          <cell r="AW355" t="str">
            <v>N/A</v>
          </cell>
          <cell r="AX355">
            <v>0</v>
          </cell>
          <cell r="AY355" t="str">
            <v>N/A</v>
          </cell>
          <cell r="AZ355">
            <v>94.5</v>
          </cell>
          <cell r="BA355">
            <v>0</v>
          </cell>
          <cell r="BB355">
            <v>3</v>
          </cell>
          <cell r="BC355" t="str">
            <v>MTNAirtelLiquid Telecom</v>
          </cell>
          <cell r="BD355" t="str">
            <v>T3424</v>
          </cell>
          <cell r="BE355" t="str">
            <v>ZM3968</v>
          </cell>
          <cell r="BF355">
            <v>0</v>
          </cell>
        </row>
        <row r="356">
          <cell r="C356" t="str">
            <v>IHS_CBT_335A</v>
          </cell>
          <cell r="D356" t="str">
            <v>Daag Hamershold</v>
          </cell>
          <cell r="E356">
            <v>28.5215</v>
          </cell>
          <cell r="F356">
            <v>-13.0081</v>
          </cell>
          <cell r="G356" t="str">
            <v>Copperbelt </v>
          </cell>
          <cell r="H356">
            <v>1.8</v>
          </cell>
          <cell r="I356" t="str">
            <v>COPPERBELT</v>
          </cell>
          <cell r="J356" t="str">
            <v>Ndola</v>
          </cell>
          <cell r="K356" t="str">
            <v>No</v>
          </cell>
          <cell r="L356" t="str">
            <v>No</v>
          </cell>
          <cell r="M356" t="str">
            <v>No</v>
          </cell>
          <cell r="N356" t="str">
            <v>Suburban</v>
          </cell>
          <cell r="O356" t="str">
            <v>Silver</v>
          </cell>
          <cell r="P356" t="str">
            <v>Silver</v>
          </cell>
          <cell r="Q356" t="str">
            <v>BTS</v>
          </cell>
          <cell r="R356" t="str">
            <v>BTS</v>
          </cell>
          <cell r="S356" t="str">
            <v>On Air</v>
          </cell>
          <cell r="T356" t="str">
            <v>Grid-Gen</v>
          </cell>
          <cell r="U356" t="str">
            <v>Green Field</v>
          </cell>
          <cell r="V356">
            <v>60</v>
          </cell>
          <cell r="W356" t="str">
            <v>Outdoor</v>
          </cell>
          <cell r="X356" t="str">
            <v>Elvis Mumba</v>
          </cell>
          <cell r="Y356" t="str">
            <v>SBC</v>
          </cell>
          <cell r="Z356" t="str">
            <v>SBC</v>
          </cell>
          <cell r="AA356" t="str">
            <v>Airtel </v>
          </cell>
          <cell r="AB356" t="str">
            <v>Mwenya Banda</v>
          </cell>
          <cell r="AC356" t="str">
            <v>GNM</v>
          </cell>
          <cell r="AD356" t="str">
            <v>GNM</v>
          </cell>
          <cell r="AE356" t="str">
            <v>LAMASAT</v>
          </cell>
          <cell r="AF356" t="str">
            <v>LAMASAT</v>
          </cell>
          <cell r="AG356">
            <v>15</v>
          </cell>
          <cell r="AH356" t="str">
            <v>perkins</v>
          </cell>
          <cell r="AI356">
            <v>0</v>
          </cell>
          <cell r="AJ356" t="str">
            <v>Leroy Sommer</v>
          </cell>
          <cell r="AK356">
            <v>0</v>
          </cell>
          <cell r="AL356">
            <v>600</v>
          </cell>
          <cell r="AM356" t="str">
            <v>Power cube</v>
          </cell>
          <cell r="AN356" t="str">
            <v>ICC330-H1-C1</v>
          </cell>
          <cell r="AO356">
            <v>400</v>
          </cell>
          <cell r="AP356" t="str">
            <v>Agisson</v>
          </cell>
          <cell r="AQ356">
            <v>600</v>
          </cell>
          <cell r="AR356">
            <v>2</v>
          </cell>
          <cell r="AS356">
            <v>600</v>
          </cell>
          <cell r="AT356">
            <v>24</v>
          </cell>
          <cell r="AU356" t="str">
            <v>N/A</v>
          </cell>
          <cell r="AV356" t="str">
            <v>N/A</v>
          </cell>
          <cell r="AW356" t="str">
            <v>N/A</v>
          </cell>
          <cell r="AX356">
            <v>0</v>
          </cell>
          <cell r="AY356" t="str">
            <v>N/A</v>
          </cell>
          <cell r="AZ356">
            <v>40</v>
          </cell>
          <cell r="BA356">
            <v>0</v>
          </cell>
          <cell r="BB356">
            <v>2</v>
          </cell>
          <cell r="BC356" t="str">
            <v>AirtelParatus Telecom</v>
          </cell>
          <cell r="BD356">
            <v>0</v>
          </cell>
          <cell r="BE356" t="str">
            <v>ZM4007</v>
          </cell>
          <cell r="BF356" t="str">
            <v>yes</v>
          </cell>
        </row>
        <row r="357">
          <cell r="C357" t="str">
            <v>IHS_CBT_336A</v>
          </cell>
          <cell r="D357" t="str">
            <v>Fatima Girls </v>
          </cell>
          <cell r="E357">
            <v>28.6703</v>
          </cell>
          <cell r="F357">
            <v>-13.0919</v>
          </cell>
          <cell r="G357" t="str">
            <v>Copperbelt </v>
          </cell>
          <cell r="H357">
            <v>1.8</v>
          </cell>
          <cell r="I357" t="str">
            <v>COPPERBELT</v>
          </cell>
          <cell r="J357" t="str">
            <v>Luanshya</v>
          </cell>
          <cell r="K357" t="str">
            <v>No</v>
          </cell>
          <cell r="L357" t="str">
            <v>No</v>
          </cell>
          <cell r="M357" t="str">
            <v>No</v>
          </cell>
          <cell r="N357" t="str">
            <v>Rural</v>
          </cell>
          <cell r="O357" t="str">
            <v>Silver</v>
          </cell>
          <cell r="P357" t="str">
            <v>Silver</v>
          </cell>
          <cell r="Q357" t="str">
            <v>BB</v>
          </cell>
          <cell r="R357" t="str">
            <v>BB</v>
          </cell>
          <cell r="S357" t="str">
            <v>On Air</v>
          </cell>
          <cell r="T357" t="str">
            <v>Grid-Gen</v>
          </cell>
          <cell r="U357" t="str">
            <v>Green Field</v>
          </cell>
          <cell r="V357">
            <v>50</v>
          </cell>
          <cell r="W357" t="str">
            <v>Outdoor</v>
          </cell>
          <cell r="X357" t="str">
            <v>Elvis Mumba</v>
          </cell>
          <cell r="Y357" t="str">
            <v>SBC</v>
          </cell>
          <cell r="Z357" t="str">
            <v>SBC</v>
          </cell>
          <cell r="AA357" t="str">
            <v>Airtel </v>
          </cell>
          <cell r="AB357" t="str">
            <v>Mwenya Banda</v>
          </cell>
          <cell r="AC357" t="str">
            <v>GNM</v>
          </cell>
          <cell r="AD357" t="str">
            <v>GNM</v>
          </cell>
          <cell r="AE357" t="str">
            <v>perkins</v>
          </cell>
          <cell r="AF357" t="str">
            <v>perkins</v>
          </cell>
          <cell r="AG357">
            <v>15</v>
          </cell>
          <cell r="AH357" t="str">
            <v>perkins</v>
          </cell>
          <cell r="AI357">
            <v>0</v>
          </cell>
          <cell r="AJ357" t="str">
            <v>Leroy Sommer</v>
          </cell>
          <cell r="AK357">
            <v>0</v>
          </cell>
          <cell r="AL357">
            <v>600</v>
          </cell>
          <cell r="AM357" t="str">
            <v>Power cube</v>
          </cell>
          <cell r="AN357" t="str">
            <v>ICC330-H1-C1</v>
          </cell>
          <cell r="AO357">
            <v>400</v>
          </cell>
          <cell r="AP357" t="str">
            <v>Agisson</v>
          </cell>
          <cell r="AQ357">
            <v>600</v>
          </cell>
          <cell r="AR357">
            <v>2</v>
          </cell>
          <cell r="AS357">
            <v>600</v>
          </cell>
          <cell r="AT357">
            <v>24</v>
          </cell>
          <cell r="AU357" t="str">
            <v>N/A</v>
          </cell>
          <cell r="AV357" t="str">
            <v>N/A</v>
          </cell>
          <cell r="AW357" t="str">
            <v>N/A</v>
          </cell>
          <cell r="AX357">
            <v>0</v>
          </cell>
          <cell r="AY357" t="str">
            <v>N/A</v>
          </cell>
          <cell r="AZ357">
            <v>53.067</v>
          </cell>
          <cell r="BA357">
            <v>0</v>
          </cell>
          <cell r="BB357">
            <v>2</v>
          </cell>
          <cell r="BC357" t="str">
            <v>MTNAirtel</v>
          </cell>
          <cell r="BD357" t="str">
            <v>T3290</v>
          </cell>
          <cell r="BE357" t="str">
            <v>ZM6036</v>
          </cell>
          <cell r="BF357">
            <v>0</v>
          </cell>
        </row>
        <row r="358">
          <cell r="C358" t="str">
            <v>IHS_CBT_338A</v>
          </cell>
          <cell r="D358" t="str">
            <v>Musa Kasonka_3_Rlf</v>
          </cell>
          <cell r="E358">
            <v>28.6358</v>
          </cell>
          <cell r="F358">
            <v>-12.9988</v>
          </cell>
          <cell r="G358" t="str">
            <v>Copperbelt </v>
          </cell>
          <cell r="H358">
            <v>2.5</v>
          </cell>
          <cell r="I358" t="str">
            <v>COPPERBELT</v>
          </cell>
          <cell r="J358" t="str">
            <v>Ndola</v>
          </cell>
          <cell r="K358" t="str">
            <v>Yes</v>
          </cell>
          <cell r="L358" t="str">
            <v>No</v>
          </cell>
          <cell r="M358" t="str">
            <v>No</v>
          </cell>
          <cell r="N358" t="str">
            <v>Suburban</v>
          </cell>
          <cell r="O358" t="str">
            <v>Gold</v>
          </cell>
          <cell r="P358" t="str">
            <v>Gold</v>
          </cell>
          <cell r="Q358" t="str">
            <v>BTS</v>
          </cell>
          <cell r="R358" t="str">
            <v>BTS</v>
          </cell>
          <cell r="S358" t="str">
            <v>On Air</v>
          </cell>
          <cell r="T358" t="str">
            <v>Grid-Gen</v>
          </cell>
          <cell r="U358" t="str">
            <v>Green Field</v>
          </cell>
          <cell r="V358">
            <v>40</v>
          </cell>
          <cell r="W358" t="str">
            <v>Outdoor</v>
          </cell>
          <cell r="X358" t="str">
            <v>Elvis Mumba</v>
          </cell>
          <cell r="Y358" t="str">
            <v>SBC</v>
          </cell>
          <cell r="Z358" t="str">
            <v>SBC</v>
          </cell>
          <cell r="AA358" t="str">
            <v>Airtel </v>
          </cell>
          <cell r="AB358" t="str">
            <v>Mwenya Banda</v>
          </cell>
          <cell r="AC358" t="str">
            <v>GNM</v>
          </cell>
          <cell r="AD358" t="str">
            <v>GNM</v>
          </cell>
          <cell r="AE358" t="str">
            <v>CK Works</v>
          </cell>
          <cell r="AF358" t="str">
            <v>CK Works</v>
          </cell>
          <cell r="AG358">
            <v>20</v>
          </cell>
          <cell r="AH358" t="str">
            <v>perkins</v>
          </cell>
          <cell r="AI358">
            <v>0</v>
          </cell>
          <cell r="AJ358" t="str">
            <v>Leroy Sommer</v>
          </cell>
          <cell r="AK358">
            <v>0</v>
          </cell>
          <cell r="AL358">
            <v>1000</v>
          </cell>
          <cell r="AM358" t="str">
            <v>Power cube</v>
          </cell>
          <cell r="AN358" t="str">
            <v>ICC330-H1-C1</v>
          </cell>
          <cell r="AO358">
            <v>500</v>
          </cell>
          <cell r="AP358" t="str">
            <v>Lithium</v>
          </cell>
          <cell r="AQ358">
            <v>400</v>
          </cell>
          <cell r="AR358">
            <v>48</v>
          </cell>
          <cell r="AS358">
            <v>100</v>
          </cell>
          <cell r="AT358">
            <v>4</v>
          </cell>
          <cell r="AU358" t="str">
            <v>N/A</v>
          </cell>
          <cell r="AV358" t="str">
            <v>N/A</v>
          </cell>
          <cell r="AW358" t="str">
            <v>N/A</v>
          </cell>
          <cell r="AX358">
            <v>0</v>
          </cell>
          <cell r="AY358" t="str">
            <v>N/A</v>
          </cell>
          <cell r="AZ358">
            <v>122</v>
          </cell>
          <cell r="BA358">
            <v>0</v>
          </cell>
          <cell r="BB358">
            <v>2</v>
          </cell>
          <cell r="BC358" t="str">
            <v>MTNAirtel</v>
          </cell>
          <cell r="BD358" t="str">
            <v>T3542</v>
          </cell>
          <cell r="BE358" t="str">
            <v>ZM6085</v>
          </cell>
          <cell r="BF358">
            <v>0</v>
          </cell>
        </row>
        <row r="359">
          <cell r="C359" t="str">
            <v>IHS_CBT_339A</v>
          </cell>
          <cell r="D359" t="str">
            <v>Katuni Eden Institute</v>
          </cell>
          <cell r="E359">
            <v>28.4615</v>
          </cell>
          <cell r="F359">
            <v>-13.36</v>
          </cell>
          <cell r="G359" t="str">
            <v>Copperbelt </v>
          </cell>
          <cell r="H359">
            <v>1.5</v>
          </cell>
          <cell r="I359" t="str">
            <v>COPPERBELT</v>
          </cell>
          <cell r="J359" t="str">
            <v>MPongwe</v>
          </cell>
          <cell r="K359" t="str">
            <v>No</v>
          </cell>
          <cell r="L359" t="str">
            <v>No</v>
          </cell>
          <cell r="M359" t="str">
            <v>No</v>
          </cell>
          <cell r="N359" t="str">
            <v>Rural</v>
          </cell>
          <cell r="O359" t="str">
            <v>Silver</v>
          </cell>
          <cell r="P359" t="str">
            <v>Silver</v>
          </cell>
          <cell r="Q359" t="str">
            <v>BTS</v>
          </cell>
          <cell r="R359" t="str">
            <v>BTS</v>
          </cell>
          <cell r="S359" t="str">
            <v>On Air</v>
          </cell>
          <cell r="T359" t="str">
            <v>Grid-Gen</v>
          </cell>
          <cell r="U359" t="str">
            <v>Green Field</v>
          </cell>
          <cell r="V359">
            <v>50</v>
          </cell>
          <cell r="W359" t="str">
            <v>Outdoor</v>
          </cell>
          <cell r="X359" t="str">
            <v>Neddy Chiwasa</v>
          </cell>
          <cell r="Y359" t="str">
            <v>SBC</v>
          </cell>
          <cell r="Z359" t="str">
            <v>SBC</v>
          </cell>
          <cell r="AA359" t="str">
            <v>Airtel </v>
          </cell>
          <cell r="AB359" t="str">
            <v>Mwenya Banda</v>
          </cell>
          <cell r="AC359" t="str">
            <v>GNM</v>
          </cell>
          <cell r="AD359" t="str">
            <v>GNM</v>
          </cell>
          <cell r="AE359" t="str">
            <v>Gen Logic</v>
          </cell>
          <cell r="AF359" t="str">
            <v>Gen Logic</v>
          </cell>
          <cell r="AG359">
            <v>10</v>
          </cell>
          <cell r="AH359" t="str">
            <v>perkins</v>
          </cell>
          <cell r="AI359">
            <v>0</v>
          </cell>
          <cell r="AJ359" t="str">
            <v>Mecc Alte</v>
          </cell>
          <cell r="AK359">
            <v>0</v>
          </cell>
          <cell r="AL359">
            <v>1000</v>
          </cell>
          <cell r="AM359" t="str">
            <v>Power cube</v>
          </cell>
          <cell r="AN359" t="str">
            <v>ICC330-H1-C1</v>
          </cell>
          <cell r="AO359">
            <v>400</v>
          </cell>
          <cell r="AP359" t="str">
            <v>Lithium</v>
          </cell>
          <cell r="AQ359">
            <v>200</v>
          </cell>
          <cell r="AR359">
            <v>48</v>
          </cell>
          <cell r="AS359">
            <v>100</v>
          </cell>
          <cell r="AT359">
            <v>2</v>
          </cell>
          <cell r="AU359" t="str">
            <v>N/A</v>
          </cell>
          <cell r="AV359" t="str">
            <v>N/A</v>
          </cell>
          <cell r="AW359" t="str">
            <v>N/A</v>
          </cell>
          <cell r="AX359">
            <v>0</v>
          </cell>
          <cell r="AY359" t="str">
            <v>N/A</v>
          </cell>
          <cell r="AZ359">
            <v>81</v>
          </cell>
          <cell r="BA359">
            <v>0</v>
          </cell>
          <cell r="BB359">
            <v>2</v>
          </cell>
          <cell r="BC359" t="str">
            <v>MTNAirtel</v>
          </cell>
          <cell r="BD359" t="str">
            <v>T3363</v>
          </cell>
          <cell r="BE359" t="str">
            <v>ZM6150</v>
          </cell>
          <cell r="BF359">
            <v>0</v>
          </cell>
        </row>
        <row r="360">
          <cell r="C360" t="str">
            <v>IHS_CBT_340A</v>
          </cell>
          <cell r="D360" t="str">
            <v>Chinfunshi Wildlife Orphange</v>
          </cell>
          <cell r="E360">
            <v>27.4817</v>
          </cell>
          <cell r="F360">
            <v>-12.366</v>
          </cell>
          <cell r="G360" t="str">
            <v>Copperbelt </v>
          </cell>
          <cell r="H360">
            <v>2.5</v>
          </cell>
          <cell r="I360" t="str">
            <v>COPPERBELT</v>
          </cell>
          <cell r="J360" t="str">
            <v>Chingola</v>
          </cell>
          <cell r="K360" t="str">
            <v>No</v>
          </cell>
          <cell r="L360" t="str">
            <v>No</v>
          </cell>
          <cell r="M360" t="str">
            <v>No</v>
          </cell>
          <cell r="N360" t="str">
            <v>Rural</v>
          </cell>
          <cell r="O360" t="str">
            <v>Silver</v>
          </cell>
          <cell r="P360" t="str">
            <v>Silver</v>
          </cell>
        </row>
        <row r="360">
          <cell r="R360" t="str">
            <v>BTS</v>
          </cell>
          <cell r="S360" t="str">
            <v>On Air</v>
          </cell>
          <cell r="T360" t="str">
            <v>Solar-Gen</v>
          </cell>
          <cell r="U360" t="str">
            <v>Green Field</v>
          </cell>
          <cell r="V360">
            <v>60</v>
          </cell>
          <cell r="W360" t="str">
            <v>Outdoor</v>
          </cell>
          <cell r="X360" t="str">
            <v>Panji Njovu</v>
          </cell>
          <cell r="Y360" t="str">
            <v>SBC</v>
          </cell>
          <cell r="Z360" t="str">
            <v>SBC</v>
          </cell>
          <cell r="AA360" t="str">
            <v>Airtel </v>
          </cell>
          <cell r="AB360" t="str">
            <v>Mwenya Banda</v>
          </cell>
          <cell r="AC360" t="str">
            <v>CCS</v>
          </cell>
          <cell r="AD360" t="str">
            <v>CCS</v>
          </cell>
          <cell r="AE360" t="str">
            <v>Gen Logic</v>
          </cell>
          <cell r="AF360" t="str">
            <v>Gen Logic</v>
          </cell>
          <cell r="AG360">
            <v>20</v>
          </cell>
          <cell r="AH360" t="str">
            <v>perkins</v>
          </cell>
          <cell r="AI360">
            <v>0</v>
          </cell>
          <cell r="AJ360" t="str">
            <v>Leroy Sommer</v>
          </cell>
          <cell r="AK360">
            <v>0</v>
          </cell>
          <cell r="AL360">
            <v>1000</v>
          </cell>
          <cell r="AM360" t="str">
            <v>N/A</v>
          </cell>
          <cell r="AN360">
            <v>0</v>
          </cell>
          <cell r="AO360">
            <v>0</v>
          </cell>
          <cell r="AP360" t="str">
            <v>BSB</v>
          </cell>
          <cell r="AQ360">
            <v>1500</v>
          </cell>
          <cell r="AR360">
            <v>2</v>
          </cell>
          <cell r="AS360">
            <v>1500</v>
          </cell>
          <cell r="AT360">
            <v>24</v>
          </cell>
          <cell r="AU360" t="str">
            <v>N/A</v>
          </cell>
          <cell r="AV360" t="str">
            <v>N/A</v>
          </cell>
          <cell r="AW360" t="str">
            <v>N/A</v>
          </cell>
          <cell r="AX360">
            <v>0</v>
          </cell>
          <cell r="AY360" t="str">
            <v>N/A</v>
          </cell>
          <cell r="AZ360">
            <v>40.22</v>
          </cell>
          <cell r="BA360">
            <v>0</v>
          </cell>
          <cell r="BB360">
            <v>1</v>
          </cell>
          <cell r="BC360" t="str">
            <v>Airtel</v>
          </cell>
          <cell r="BD360">
            <v>0</v>
          </cell>
          <cell r="BE360" t="str">
            <v>ZM6202</v>
          </cell>
          <cell r="BF360">
            <v>0</v>
          </cell>
        </row>
        <row r="361">
          <cell r="C361" t="str">
            <v>IHS_CBT_342A</v>
          </cell>
          <cell r="D361" t="str">
            <v>Kantanta Street</v>
          </cell>
          <cell r="E361">
            <v>28.22662</v>
          </cell>
          <cell r="F361">
            <v>-12.81901</v>
          </cell>
          <cell r="G361" t="str">
            <v>Copperbelt </v>
          </cell>
          <cell r="H361">
            <v>2.5</v>
          </cell>
          <cell r="I361" t="str">
            <v>COPPERBELT</v>
          </cell>
          <cell r="J361" t="str">
            <v>Kitwe</v>
          </cell>
          <cell r="K361" t="str">
            <v>No</v>
          </cell>
          <cell r="L361" t="str">
            <v>No</v>
          </cell>
          <cell r="M361" t="str">
            <v>No</v>
          </cell>
          <cell r="N361" t="str">
            <v>Urban</v>
          </cell>
          <cell r="O361" t="str">
            <v>Gold</v>
          </cell>
          <cell r="P361" t="str">
            <v>Gold</v>
          </cell>
          <cell r="Q361" t="str">
            <v>BTS</v>
          </cell>
          <cell r="R361" t="str">
            <v>BTS</v>
          </cell>
          <cell r="S361" t="str">
            <v>On Air</v>
          </cell>
          <cell r="T361" t="str">
            <v>Grid-Gen</v>
          </cell>
          <cell r="U361" t="str">
            <v>Green Field</v>
          </cell>
          <cell r="V361">
            <v>50</v>
          </cell>
          <cell r="W361" t="str">
            <v>Outdoor</v>
          </cell>
          <cell r="X361" t="str">
            <v>Chrispin Lindundu</v>
          </cell>
          <cell r="Y361" t="str">
            <v>SBC</v>
          </cell>
          <cell r="Z361" t="str">
            <v>SBC</v>
          </cell>
          <cell r="AA361" t="str">
            <v>Airtel </v>
          </cell>
          <cell r="AB361" t="str">
            <v>Mwenya Banda</v>
          </cell>
          <cell r="AC361" t="str">
            <v>GNM</v>
          </cell>
          <cell r="AD361" t="str">
            <v>GNM</v>
          </cell>
          <cell r="AE361" t="str">
            <v>Gen Logic </v>
          </cell>
          <cell r="AF361" t="str">
            <v>Gen Logic </v>
          </cell>
          <cell r="AG361">
            <v>20</v>
          </cell>
          <cell r="AH361" t="str">
            <v>perkins</v>
          </cell>
          <cell r="AI361">
            <v>0</v>
          </cell>
          <cell r="AJ361" t="str">
            <v>Leroy Sommer</v>
          </cell>
          <cell r="AK361">
            <v>0</v>
          </cell>
          <cell r="AL361">
            <v>1000</v>
          </cell>
          <cell r="AM361" t="str">
            <v>Power cube</v>
          </cell>
          <cell r="AN361" t="str">
            <v>ICC330-H1-C1</v>
          </cell>
          <cell r="AO361">
            <v>400</v>
          </cell>
          <cell r="AP361" t="str">
            <v>Agisson</v>
          </cell>
          <cell r="AQ361">
            <v>600</v>
          </cell>
          <cell r="AR361">
            <v>2</v>
          </cell>
          <cell r="AS361">
            <v>600</v>
          </cell>
          <cell r="AT361">
            <v>24</v>
          </cell>
          <cell r="AU361" t="str">
            <v>N/A</v>
          </cell>
          <cell r="AV361" t="str">
            <v>N/A</v>
          </cell>
          <cell r="AW361" t="str">
            <v>N/A</v>
          </cell>
          <cell r="AX361">
            <v>0</v>
          </cell>
          <cell r="AY361" t="str">
            <v>N/A</v>
          </cell>
          <cell r="AZ361">
            <v>65</v>
          </cell>
          <cell r="BA361">
            <v>0</v>
          </cell>
          <cell r="BB361">
            <v>1</v>
          </cell>
          <cell r="BC361" t="str">
            <v>Airtel</v>
          </cell>
          <cell r="BD361">
            <v>0</v>
          </cell>
          <cell r="BE361" t="str">
            <v>ZM6675</v>
          </cell>
          <cell r="BF361">
            <v>0</v>
          </cell>
        </row>
        <row r="362">
          <cell r="C362" t="str">
            <v>IHS_CBT_343A</v>
          </cell>
          <cell r="D362" t="str">
            <v>Chinese Colony</v>
          </cell>
          <cell r="E362">
            <v>28.4069</v>
          </cell>
          <cell r="F362">
            <v>-13.1266</v>
          </cell>
          <cell r="G362" t="str">
            <v>Copperbelt </v>
          </cell>
          <cell r="H362">
            <v>2.5</v>
          </cell>
          <cell r="I362" t="str">
            <v>COPPERBELT</v>
          </cell>
          <cell r="J362" t="str">
            <v>Luanshya</v>
          </cell>
          <cell r="K362" t="str">
            <v>No</v>
          </cell>
          <cell r="L362" t="str">
            <v>No</v>
          </cell>
          <cell r="M362" t="str">
            <v>No</v>
          </cell>
          <cell r="N362" t="str">
            <v>Suburban</v>
          </cell>
          <cell r="O362" t="str">
            <v>Silver</v>
          </cell>
          <cell r="P362" t="str">
            <v>Silver</v>
          </cell>
          <cell r="Q362" t="str">
            <v>BTS</v>
          </cell>
          <cell r="R362" t="str">
            <v>BTS</v>
          </cell>
          <cell r="S362" t="str">
            <v>On Air</v>
          </cell>
          <cell r="T362" t="str">
            <v>Grid-Gen</v>
          </cell>
          <cell r="U362" t="str">
            <v>Green Field</v>
          </cell>
          <cell r="V362">
            <v>60</v>
          </cell>
          <cell r="W362" t="str">
            <v>Outdoor</v>
          </cell>
          <cell r="X362" t="str">
            <v>Neddy Chiwasa</v>
          </cell>
          <cell r="Y362" t="str">
            <v>SBC</v>
          </cell>
          <cell r="Z362" t="str">
            <v>SBC</v>
          </cell>
          <cell r="AA362" t="str">
            <v>Airtel </v>
          </cell>
          <cell r="AB362" t="str">
            <v>Mwenya Banda</v>
          </cell>
          <cell r="AC362" t="str">
            <v>GNM</v>
          </cell>
          <cell r="AD362" t="str">
            <v>GNM</v>
          </cell>
          <cell r="AE362" t="str">
            <v>Gen Logic </v>
          </cell>
          <cell r="AF362" t="str">
            <v>Gen Logic </v>
          </cell>
          <cell r="AG362">
            <v>20</v>
          </cell>
          <cell r="AH362" t="str">
            <v>perkins</v>
          </cell>
          <cell r="AI362">
            <v>0</v>
          </cell>
          <cell r="AJ362" t="str">
            <v>Leroy Sommer</v>
          </cell>
          <cell r="AK362">
            <v>0</v>
          </cell>
          <cell r="AL362">
            <v>1000</v>
          </cell>
          <cell r="AM362" t="str">
            <v>Power cube</v>
          </cell>
          <cell r="AN362" t="str">
            <v>ICC330-H1-C1</v>
          </cell>
          <cell r="AO362">
            <v>400</v>
          </cell>
          <cell r="AP362" t="str">
            <v>Lithium</v>
          </cell>
          <cell r="AQ362">
            <v>200</v>
          </cell>
          <cell r="AR362">
            <v>48</v>
          </cell>
          <cell r="AS362">
            <v>100</v>
          </cell>
          <cell r="AT362">
            <v>2</v>
          </cell>
          <cell r="AU362" t="str">
            <v>N/A</v>
          </cell>
          <cell r="AV362" t="str">
            <v>N/A</v>
          </cell>
          <cell r="AW362" t="str">
            <v>N/A</v>
          </cell>
          <cell r="AX362">
            <v>0</v>
          </cell>
          <cell r="AY362" t="str">
            <v>N/A</v>
          </cell>
          <cell r="AZ362">
            <v>62.38</v>
          </cell>
          <cell r="BA362">
            <v>0</v>
          </cell>
          <cell r="BB362">
            <v>2</v>
          </cell>
          <cell r="BC362" t="str">
            <v>AirtelAir-link </v>
          </cell>
          <cell r="BD362">
            <v>0</v>
          </cell>
          <cell r="BE362" t="str">
            <v>ZM6763</v>
          </cell>
          <cell r="BF362">
            <v>0</v>
          </cell>
        </row>
        <row r="363">
          <cell r="C363" t="str">
            <v>IHS_CBT_344A</v>
          </cell>
          <cell r="D363" t="str">
            <v>Nkwazi 3G</v>
          </cell>
          <cell r="E363">
            <v>28.6019444444444</v>
          </cell>
          <cell r="F363">
            <v>-12.927</v>
          </cell>
          <cell r="G363" t="str">
            <v>Copperbelt </v>
          </cell>
          <cell r="H363">
            <v>2.5</v>
          </cell>
          <cell r="I363" t="str">
            <v>COPPERBELT</v>
          </cell>
          <cell r="J363" t="str">
            <v>Ndola</v>
          </cell>
          <cell r="K363" t="str">
            <v>No</v>
          </cell>
          <cell r="L363" t="str">
            <v>No</v>
          </cell>
          <cell r="M363" t="str">
            <v>No</v>
          </cell>
          <cell r="N363" t="str">
            <v>Suburban</v>
          </cell>
          <cell r="O363" t="str">
            <v>Gold</v>
          </cell>
          <cell r="P363" t="str">
            <v>Gold</v>
          </cell>
          <cell r="Q363" t="str">
            <v>BTS</v>
          </cell>
          <cell r="R363" t="str">
            <v>HUB</v>
          </cell>
          <cell r="S363" t="str">
            <v>On Air</v>
          </cell>
          <cell r="T363" t="str">
            <v>Grid-Gen</v>
          </cell>
          <cell r="U363" t="str">
            <v>Green Field</v>
          </cell>
          <cell r="V363">
            <v>50</v>
          </cell>
          <cell r="W363" t="str">
            <v>Outdoor</v>
          </cell>
          <cell r="X363" t="str">
            <v>Elvis Mumba</v>
          </cell>
          <cell r="Y363" t="str">
            <v>SBC</v>
          </cell>
          <cell r="Z363" t="str">
            <v>SBC</v>
          </cell>
          <cell r="AA363" t="str">
            <v>Airtel </v>
          </cell>
          <cell r="AB363" t="str">
            <v>Mwenya Banda</v>
          </cell>
          <cell r="AC363" t="str">
            <v>GNM</v>
          </cell>
          <cell r="AD363" t="str">
            <v>GNM</v>
          </cell>
          <cell r="AE363" t="str">
            <v>CK Works</v>
          </cell>
          <cell r="AF363" t="str">
            <v>CK Works</v>
          </cell>
          <cell r="AG363">
            <v>20</v>
          </cell>
          <cell r="AH363" t="str">
            <v>perkins</v>
          </cell>
          <cell r="AI363">
            <v>0</v>
          </cell>
          <cell r="AJ363" t="str">
            <v>Mecc Alte</v>
          </cell>
          <cell r="AK363">
            <v>0</v>
          </cell>
          <cell r="AL363">
            <v>1000</v>
          </cell>
          <cell r="AM363" t="str">
            <v>Power cube</v>
          </cell>
          <cell r="AN363" t="str">
            <v>ICC330-H1-C1</v>
          </cell>
          <cell r="AO363">
            <v>400</v>
          </cell>
          <cell r="AP363" t="str">
            <v>Agisson</v>
          </cell>
          <cell r="AQ363">
            <v>1200</v>
          </cell>
          <cell r="AR363">
            <v>2</v>
          </cell>
          <cell r="AS363">
            <v>600</v>
          </cell>
          <cell r="AT363">
            <v>48</v>
          </cell>
          <cell r="AU363" t="str">
            <v>N/A</v>
          </cell>
          <cell r="AV363" t="str">
            <v>N/A</v>
          </cell>
          <cell r="AW363" t="str">
            <v>N/A</v>
          </cell>
          <cell r="AX363">
            <v>0</v>
          </cell>
          <cell r="AY363" t="str">
            <v>N/A</v>
          </cell>
          <cell r="AZ363">
            <v>60.6</v>
          </cell>
          <cell r="BA363">
            <v>0</v>
          </cell>
          <cell r="BB363">
            <v>1</v>
          </cell>
          <cell r="BC363" t="str">
            <v>Airtel</v>
          </cell>
          <cell r="BD363">
            <v>0</v>
          </cell>
          <cell r="BE363" t="str">
            <v>ZM6771</v>
          </cell>
          <cell r="BF363">
            <v>0</v>
          </cell>
        </row>
        <row r="364">
          <cell r="C364" t="str">
            <v>IHS_CBT_345A</v>
          </cell>
          <cell r="D364" t="str">
            <v>Ndeke Changachanga south 3G</v>
          </cell>
          <cell r="E364">
            <v>28.247361</v>
          </cell>
          <cell r="F364">
            <v>-12.886556</v>
          </cell>
          <cell r="G364" t="str">
            <v>Copperbelt </v>
          </cell>
          <cell r="H364">
            <v>2.5</v>
          </cell>
          <cell r="I364" t="str">
            <v>COPPERBELT</v>
          </cell>
          <cell r="J364" t="str">
            <v>Kitwe</v>
          </cell>
          <cell r="K364" t="str">
            <v>No</v>
          </cell>
          <cell r="L364" t="str">
            <v>No</v>
          </cell>
          <cell r="M364" t="str">
            <v>No</v>
          </cell>
          <cell r="N364" t="str">
            <v>Suburban</v>
          </cell>
          <cell r="O364" t="str">
            <v>Gold</v>
          </cell>
          <cell r="P364" t="str">
            <v>Gold</v>
          </cell>
          <cell r="Q364" t="str">
            <v>BTS</v>
          </cell>
          <cell r="R364" t="str">
            <v>BTS</v>
          </cell>
          <cell r="S364" t="str">
            <v>On Air</v>
          </cell>
          <cell r="T364" t="str">
            <v>Grid-Gen</v>
          </cell>
          <cell r="U364" t="str">
            <v>Green Field</v>
          </cell>
          <cell r="V364">
            <v>50</v>
          </cell>
          <cell r="W364" t="str">
            <v>Outdoor</v>
          </cell>
          <cell r="X364" t="str">
            <v>Chrispin Lindundu</v>
          </cell>
          <cell r="Y364" t="str">
            <v>SBC</v>
          </cell>
          <cell r="Z364" t="str">
            <v>SBC</v>
          </cell>
          <cell r="AA364" t="str">
            <v>Airtel </v>
          </cell>
          <cell r="AB364" t="str">
            <v>Mwenya Banda</v>
          </cell>
          <cell r="AC364" t="str">
            <v>GNM</v>
          </cell>
          <cell r="AD364" t="str">
            <v>GNM</v>
          </cell>
          <cell r="AE364" t="str">
            <v>Gen Logic </v>
          </cell>
          <cell r="AF364" t="str">
            <v>Gen Logic </v>
          </cell>
          <cell r="AG364">
            <v>20</v>
          </cell>
          <cell r="AH364" t="str">
            <v>perkins</v>
          </cell>
          <cell r="AI364">
            <v>0</v>
          </cell>
          <cell r="AJ364" t="str">
            <v>Mecc Alte</v>
          </cell>
          <cell r="AK364">
            <v>0</v>
          </cell>
          <cell r="AL364">
            <v>1000</v>
          </cell>
          <cell r="AM364" t="str">
            <v>Power cube</v>
          </cell>
          <cell r="AN364" t="str">
            <v>ICC330-H1-C1</v>
          </cell>
          <cell r="AO364">
            <v>400</v>
          </cell>
          <cell r="AP364" t="str">
            <v>Lithium</v>
          </cell>
          <cell r="AQ364">
            <v>500</v>
          </cell>
          <cell r="AR364">
            <v>48</v>
          </cell>
          <cell r="AS364">
            <v>100</v>
          </cell>
          <cell r="AT364">
            <v>5</v>
          </cell>
          <cell r="AU364" t="str">
            <v>N/A</v>
          </cell>
          <cell r="AV364" t="str">
            <v>N/A</v>
          </cell>
          <cell r="AW364" t="str">
            <v>N/A</v>
          </cell>
          <cell r="AX364">
            <v>0</v>
          </cell>
          <cell r="AY364" t="str">
            <v>N/A</v>
          </cell>
          <cell r="AZ364">
            <v>66.804</v>
          </cell>
          <cell r="BA364">
            <v>0</v>
          </cell>
          <cell r="BB364">
            <v>1</v>
          </cell>
          <cell r="BC364" t="str">
            <v>Airtel</v>
          </cell>
          <cell r="BD364">
            <v>0</v>
          </cell>
          <cell r="BE364" t="str">
            <v>ZM6773</v>
          </cell>
          <cell r="BF364">
            <v>0</v>
          </cell>
        </row>
        <row r="365">
          <cell r="C365" t="str">
            <v>IHS_CBT_346A</v>
          </cell>
          <cell r="D365" t="str">
            <v>Nilkant Mine</v>
          </cell>
          <cell r="E365">
            <v>28.770111</v>
          </cell>
          <cell r="F365">
            <v>-12.978083</v>
          </cell>
          <cell r="G365" t="str">
            <v>Copperbelt </v>
          </cell>
          <cell r="H365">
            <v>2.5</v>
          </cell>
          <cell r="I365" t="str">
            <v>COPPERBELT</v>
          </cell>
          <cell r="J365" t="str">
            <v>Ndola</v>
          </cell>
          <cell r="K365" t="str">
            <v>No</v>
          </cell>
          <cell r="L365" t="str">
            <v>No</v>
          </cell>
          <cell r="M365" t="str">
            <v>No</v>
          </cell>
          <cell r="N365" t="str">
            <v>Suburban</v>
          </cell>
          <cell r="O365" t="str">
            <v>Silver</v>
          </cell>
          <cell r="P365" t="str">
            <v>Silver</v>
          </cell>
          <cell r="Q365" t="str">
            <v>BTS</v>
          </cell>
          <cell r="R365" t="str">
            <v>BTS</v>
          </cell>
          <cell r="S365" t="str">
            <v>On Air</v>
          </cell>
          <cell r="T365" t="str">
            <v>Solar-Gen</v>
          </cell>
          <cell r="U365" t="str">
            <v>Green Field</v>
          </cell>
          <cell r="V365">
            <v>50</v>
          </cell>
          <cell r="W365" t="str">
            <v>Outdoor</v>
          </cell>
          <cell r="X365" t="str">
            <v>Elvis Mumba</v>
          </cell>
          <cell r="Y365" t="str">
            <v>SBC</v>
          </cell>
          <cell r="Z365" t="str">
            <v>SBC</v>
          </cell>
          <cell r="AA365" t="str">
            <v>Airtel </v>
          </cell>
          <cell r="AB365" t="str">
            <v>Mwenya Banda</v>
          </cell>
          <cell r="AC365" t="str">
            <v>GNM</v>
          </cell>
          <cell r="AD365" t="str">
            <v>GNM</v>
          </cell>
          <cell r="AE365" t="str">
            <v>CK Works</v>
          </cell>
          <cell r="AF365" t="str">
            <v>CK Works</v>
          </cell>
          <cell r="AG365">
            <v>20</v>
          </cell>
          <cell r="AH365" t="str">
            <v>perkins</v>
          </cell>
          <cell r="AI365">
            <v>0</v>
          </cell>
          <cell r="AJ365" t="str">
            <v>Leroy Sommer</v>
          </cell>
          <cell r="AK365">
            <v>0</v>
          </cell>
          <cell r="AL365">
            <v>1000</v>
          </cell>
          <cell r="AM365" t="str">
            <v>Power cube</v>
          </cell>
          <cell r="AN365" t="str">
            <v>ICC330-HA1-C10</v>
          </cell>
          <cell r="AO365">
            <v>0</v>
          </cell>
          <cell r="AP365" t="str">
            <v>Lithium</v>
          </cell>
          <cell r="AQ365">
            <v>400</v>
          </cell>
          <cell r="AR365">
            <v>48</v>
          </cell>
          <cell r="AS365">
            <v>100</v>
          </cell>
          <cell r="AT365">
            <v>4</v>
          </cell>
          <cell r="AU365" t="str">
            <v>N/A</v>
          </cell>
          <cell r="AV365" t="str">
            <v>N/A</v>
          </cell>
          <cell r="AW365" t="str">
            <v>N/A</v>
          </cell>
          <cell r="AX365">
            <v>0</v>
          </cell>
          <cell r="AY365" t="str">
            <v>N/A</v>
          </cell>
          <cell r="AZ365">
            <v>42.7</v>
          </cell>
          <cell r="BA365">
            <v>41</v>
          </cell>
          <cell r="BB365">
            <v>1</v>
          </cell>
          <cell r="BC365" t="str">
            <v>Airtel</v>
          </cell>
          <cell r="BD365">
            <v>0</v>
          </cell>
          <cell r="BE365" t="str">
            <v>ZM6950</v>
          </cell>
          <cell r="BF365" t="str">
            <v>yes</v>
          </cell>
        </row>
        <row r="366">
          <cell r="C366" t="str">
            <v>IHS_CBT_347A</v>
          </cell>
          <cell r="D366" t="str">
            <v>Ndola International Airport</v>
          </cell>
          <cell r="E366">
            <v>28.5156</v>
          </cell>
          <cell r="F366">
            <v>-12.9711</v>
          </cell>
          <cell r="G366" t="str">
            <v>Copperbelt </v>
          </cell>
          <cell r="H366">
            <v>2.5</v>
          </cell>
          <cell r="I366" t="str">
            <v>COPPERBELT</v>
          </cell>
          <cell r="J366" t="str">
            <v>NDOLA</v>
          </cell>
          <cell r="K366" t="str">
            <v>No</v>
          </cell>
          <cell r="L366" t="str">
            <v>No</v>
          </cell>
          <cell r="M366" t="str">
            <v>No</v>
          </cell>
          <cell r="N366" t="str">
            <v>Urban</v>
          </cell>
          <cell r="O366" t="str">
            <v>Silver</v>
          </cell>
          <cell r="P366" t="str">
            <v>Silver</v>
          </cell>
          <cell r="Q366" t="str">
            <v>BTS</v>
          </cell>
          <cell r="R366" t="str">
            <v>BTS</v>
          </cell>
          <cell r="S366" t="str">
            <v>On Air</v>
          </cell>
          <cell r="T366" t="str">
            <v>Grid-Gen</v>
          </cell>
          <cell r="U366" t="str">
            <v>Green Field</v>
          </cell>
          <cell r="V366">
            <v>35</v>
          </cell>
          <cell r="W366" t="str">
            <v>Outdoor</v>
          </cell>
          <cell r="X366" t="str">
            <v>Elvis Mumba</v>
          </cell>
          <cell r="Y366" t="str">
            <v>SBC</v>
          </cell>
          <cell r="Z366" t="str">
            <v>SBC</v>
          </cell>
          <cell r="AA366" t="str">
            <v>Airtel </v>
          </cell>
          <cell r="AB366" t="str">
            <v>Mwenya Banda</v>
          </cell>
          <cell r="AC366" t="str">
            <v>GNM</v>
          </cell>
          <cell r="AD366" t="str">
            <v>GNM</v>
          </cell>
          <cell r="AE366" t="str">
            <v>Vitalgen</v>
          </cell>
          <cell r="AF366" t="str">
            <v>Vitalgen</v>
          </cell>
          <cell r="AG366">
            <v>20</v>
          </cell>
          <cell r="AH366" t="str">
            <v>perkins</v>
          </cell>
          <cell r="AI366">
            <v>0</v>
          </cell>
          <cell r="AJ366" t="str">
            <v>Leroy Sommer</v>
          </cell>
          <cell r="AK366">
            <v>0</v>
          </cell>
          <cell r="AL366">
            <v>600</v>
          </cell>
          <cell r="AM366" t="str">
            <v>Power cube</v>
          </cell>
          <cell r="AN366" t="str">
            <v>ICC330-H1-C1</v>
          </cell>
          <cell r="AO366">
            <v>400</v>
          </cell>
          <cell r="AP366" t="str">
            <v>Agisson</v>
          </cell>
          <cell r="AQ366">
            <v>600</v>
          </cell>
          <cell r="AR366">
            <v>2</v>
          </cell>
          <cell r="AS366">
            <v>600</v>
          </cell>
          <cell r="AT366">
            <v>24</v>
          </cell>
          <cell r="AU366" t="str">
            <v>N/A</v>
          </cell>
          <cell r="AV366" t="str">
            <v>N/A</v>
          </cell>
          <cell r="AW366" t="str">
            <v>N/A</v>
          </cell>
          <cell r="AX366">
            <v>0</v>
          </cell>
          <cell r="AY366" t="str">
            <v>N/A</v>
          </cell>
          <cell r="AZ366">
            <v>82</v>
          </cell>
          <cell r="BA366">
            <v>0</v>
          </cell>
          <cell r="BB366">
            <v>2</v>
          </cell>
          <cell r="BC366" t="str">
            <v>MTNAirtel</v>
          </cell>
          <cell r="BD366" t="str">
            <v>T1173</v>
          </cell>
          <cell r="BE366" t="str">
            <v>ZM0274</v>
          </cell>
          <cell r="BF366">
            <v>0</v>
          </cell>
        </row>
        <row r="367">
          <cell r="C367" t="str">
            <v>IHS_CBT_348A</v>
          </cell>
          <cell r="D367" t="str">
            <v>Profund Flats</v>
          </cell>
          <cell r="E367">
            <v>28.65104</v>
          </cell>
          <cell r="F367">
            <v>-12.9926</v>
          </cell>
          <cell r="G367" t="str">
            <v>Copperbelt </v>
          </cell>
          <cell r="H367">
            <v>2.5</v>
          </cell>
          <cell r="I367" t="str">
            <v>COPPERBELT</v>
          </cell>
          <cell r="J367" t="str">
            <v>Ndola</v>
          </cell>
          <cell r="K367" t="str">
            <v>No</v>
          </cell>
          <cell r="L367" t="str">
            <v>No</v>
          </cell>
          <cell r="M367" t="str">
            <v>No</v>
          </cell>
          <cell r="N367" t="str">
            <v>Urban</v>
          </cell>
          <cell r="O367" t="str">
            <v>Silver</v>
          </cell>
          <cell r="P367" t="str">
            <v>Gold</v>
          </cell>
          <cell r="Q367" t="str">
            <v>BTS</v>
          </cell>
          <cell r="R367" t="str">
            <v>BTS</v>
          </cell>
          <cell r="S367" t="str">
            <v>On Air</v>
          </cell>
          <cell r="T367" t="str">
            <v>Grid-Gen</v>
          </cell>
          <cell r="U367" t="str">
            <v>Roof Top</v>
          </cell>
          <cell r="V367" t="str">
            <v>RT</v>
          </cell>
          <cell r="W367" t="str">
            <v>Outdoor</v>
          </cell>
          <cell r="X367" t="str">
            <v>Elvis Mumba</v>
          </cell>
          <cell r="Y367" t="str">
            <v>SBC</v>
          </cell>
          <cell r="Z367" t="str">
            <v>SBC</v>
          </cell>
          <cell r="AA367" t="str">
            <v>Airtel </v>
          </cell>
          <cell r="AB367" t="str">
            <v>Mwenya Banda</v>
          </cell>
          <cell r="AC367" t="str">
            <v>GNM</v>
          </cell>
          <cell r="AD367" t="str">
            <v>GNM</v>
          </cell>
          <cell r="AE367" t="str">
            <v>Gen Logic </v>
          </cell>
          <cell r="AF367" t="str">
            <v>Gen Logic </v>
          </cell>
          <cell r="AG367">
            <v>20</v>
          </cell>
          <cell r="AH367" t="str">
            <v>perkins</v>
          </cell>
          <cell r="AI367">
            <v>0</v>
          </cell>
          <cell r="AJ367" t="str">
            <v>Leroy Sommer</v>
          </cell>
          <cell r="AK367">
            <v>0</v>
          </cell>
          <cell r="AL367">
            <v>600</v>
          </cell>
          <cell r="AM367" t="str">
            <v>Power cube</v>
          </cell>
          <cell r="AN367" t="str">
            <v>ICC330-H1-C1</v>
          </cell>
          <cell r="AO367">
            <v>400</v>
          </cell>
          <cell r="AP367" t="str">
            <v>NARADA</v>
          </cell>
          <cell r="AQ367">
            <v>600</v>
          </cell>
          <cell r="AR367">
            <v>2</v>
          </cell>
          <cell r="AS367">
            <v>600</v>
          </cell>
          <cell r="AT367">
            <v>24</v>
          </cell>
          <cell r="AU367" t="str">
            <v>N/A</v>
          </cell>
          <cell r="AV367" t="str">
            <v>N/A</v>
          </cell>
          <cell r="AW367" t="str">
            <v>N/A</v>
          </cell>
          <cell r="AX367">
            <v>0</v>
          </cell>
          <cell r="AY367" t="str">
            <v>N/A</v>
          </cell>
          <cell r="AZ367">
            <v>69</v>
          </cell>
          <cell r="BA367">
            <v>0</v>
          </cell>
          <cell r="BB367">
            <v>1</v>
          </cell>
          <cell r="BC367" t="str">
            <v>Airtel</v>
          </cell>
          <cell r="BD367">
            <v>0</v>
          </cell>
          <cell r="BE367" t="str">
            <v>ZM0394</v>
          </cell>
          <cell r="BF367">
            <v>0</v>
          </cell>
        </row>
        <row r="368">
          <cell r="C368" t="str">
            <v>IHS_CBT_349A</v>
          </cell>
          <cell r="D368" t="str">
            <v>Kafubu Mall</v>
          </cell>
          <cell r="E368">
            <v>28.640312</v>
          </cell>
          <cell r="F368">
            <v>-12.97991</v>
          </cell>
          <cell r="G368" t="str">
            <v>Copperbelt </v>
          </cell>
          <cell r="H368">
            <v>2</v>
          </cell>
          <cell r="I368" t="str">
            <v>COPPERBELT</v>
          </cell>
          <cell r="J368" t="str">
            <v>Ndola</v>
          </cell>
          <cell r="K368" t="str">
            <v>No</v>
          </cell>
          <cell r="L368" t="str">
            <v>No</v>
          </cell>
          <cell r="M368" t="str">
            <v>No</v>
          </cell>
          <cell r="N368" t="str">
            <v>Rural</v>
          </cell>
          <cell r="O368" t="str">
            <v>Silver</v>
          </cell>
          <cell r="P368" t="str">
            <v>Silver</v>
          </cell>
          <cell r="Q368" t="str">
            <v>BTS</v>
          </cell>
          <cell r="R368" t="str">
            <v>BTS</v>
          </cell>
          <cell r="S368" t="str">
            <v>On air</v>
          </cell>
          <cell r="T368" t="str">
            <v>Grid-Gen</v>
          </cell>
          <cell r="U368" t="str">
            <v>Green Field</v>
          </cell>
          <cell r="V368">
            <v>45</v>
          </cell>
          <cell r="W368" t="str">
            <v>Outdoor</v>
          </cell>
          <cell r="X368" t="str">
            <v>Elvis Mumba</v>
          </cell>
          <cell r="Y368" t="str">
            <v>SBC</v>
          </cell>
          <cell r="Z368" t="str">
            <v>SBC</v>
          </cell>
          <cell r="AA368" t="str">
            <v>Airtel </v>
          </cell>
          <cell r="AB368" t="str">
            <v>Mwenya Banda</v>
          </cell>
          <cell r="AC368" t="str">
            <v>GNM</v>
          </cell>
          <cell r="AD368" t="str">
            <v>GNM</v>
          </cell>
          <cell r="AE368" t="str">
            <v>Gen Logic </v>
          </cell>
          <cell r="AF368" t="str">
            <v>Gen Logic </v>
          </cell>
          <cell r="AG368">
            <v>16</v>
          </cell>
          <cell r="AH368" t="str">
            <v>perkins</v>
          </cell>
          <cell r="AI368" t="str">
            <v>4TNE</v>
          </cell>
          <cell r="AJ368" t="str">
            <v>Mecc Alte</v>
          </cell>
          <cell r="AK368">
            <v>0</v>
          </cell>
          <cell r="AL368">
            <v>600</v>
          </cell>
          <cell r="AM368" t="str">
            <v>Power cube</v>
          </cell>
          <cell r="AN368" t="str">
            <v>ICC330-H1-C1</v>
          </cell>
          <cell r="AO368">
            <v>0</v>
          </cell>
          <cell r="AP368" t="str">
            <v>NARADA</v>
          </cell>
          <cell r="AQ368">
            <v>600</v>
          </cell>
          <cell r="AR368">
            <v>2</v>
          </cell>
          <cell r="AS368">
            <v>600</v>
          </cell>
          <cell r="AT368">
            <v>24</v>
          </cell>
          <cell r="AU368" t="str">
            <v>N/A</v>
          </cell>
          <cell r="AV368" t="str">
            <v>N/A</v>
          </cell>
          <cell r="AW368" t="str">
            <v>N/A</v>
          </cell>
          <cell r="AX368">
            <v>0</v>
          </cell>
          <cell r="AY368" t="str">
            <v>N/A</v>
          </cell>
          <cell r="AZ368">
            <v>46</v>
          </cell>
          <cell r="BA368">
            <v>0</v>
          </cell>
          <cell r="BB368">
            <v>1</v>
          </cell>
          <cell r="BC368" t="str">
            <v>Airtel</v>
          </cell>
          <cell r="BD368">
            <v>0</v>
          </cell>
          <cell r="BE368" t="str">
            <v>ZM0475</v>
          </cell>
          <cell r="BF368" t="str">
            <v>yes</v>
          </cell>
        </row>
        <row r="369">
          <cell r="C369" t="str">
            <v>IHS_CBT_351A</v>
          </cell>
          <cell r="D369" t="str">
            <v>Riverside Congo Way</v>
          </cell>
          <cell r="E369">
            <v>28.235901</v>
          </cell>
          <cell r="F369">
            <v>-12.79952</v>
          </cell>
          <cell r="G369" t="str">
            <v>Copperbelt</v>
          </cell>
          <cell r="H369">
            <v>2</v>
          </cell>
          <cell r="I369" t="str">
            <v>COPPERBELT</v>
          </cell>
          <cell r="J369" t="str">
            <v>Kitwe</v>
          </cell>
          <cell r="K369" t="str">
            <v>No</v>
          </cell>
          <cell r="L369" t="str">
            <v>No</v>
          </cell>
          <cell r="M369" t="str">
            <v>No</v>
          </cell>
          <cell r="N369" t="str">
            <v>Urban</v>
          </cell>
        </row>
        <row r="369">
          <cell r="P369" t="str">
            <v>Gold</v>
          </cell>
          <cell r="Q369" t="str">
            <v>BTS</v>
          </cell>
          <cell r="R369" t="str">
            <v>BTS</v>
          </cell>
          <cell r="S369" t="str">
            <v>On air</v>
          </cell>
          <cell r="T369" t="str">
            <v>Grid-Gen</v>
          </cell>
          <cell r="U369" t="str">
            <v>Green Field</v>
          </cell>
          <cell r="V369">
            <v>50</v>
          </cell>
          <cell r="W369" t="str">
            <v>Outdoor</v>
          </cell>
          <cell r="X369" t="str">
            <v>Chrispin Lindundu</v>
          </cell>
          <cell r="Y369" t="str">
            <v>SBC</v>
          </cell>
          <cell r="Z369" t="str">
            <v>SBC</v>
          </cell>
          <cell r="AA369" t="str">
            <v>Airtel </v>
          </cell>
          <cell r="AB369" t="str">
            <v>Mwenya Banda</v>
          </cell>
          <cell r="AC369" t="str">
            <v>GNM</v>
          </cell>
          <cell r="AD369" t="str">
            <v>GNM</v>
          </cell>
          <cell r="AE369" t="str">
            <v>perkins </v>
          </cell>
          <cell r="AF369" t="str">
            <v>CK Works</v>
          </cell>
          <cell r="AG369">
            <v>20</v>
          </cell>
          <cell r="AH369" t="str">
            <v>perkins</v>
          </cell>
        </row>
        <row r="369">
          <cell r="AJ369" t="str">
            <v>Leroy Sommer</v>
          </cell>
        </row>
        <row r="369">
          <cell r="AL369">
            <v>1000</v>
          </cell>
          <cell r="AM369" t="str">
            <v>Power cube</v>
          </cell>
          <cell r="AN369" t="str">
            <v>ICC330-H1-C1</v>
          </cell>
        </row>
        <row r="369">
          <cell r="AP369" t="str">
            <v>Lithium</v>
          </cell>
          <cell r="AQ369">
            <v>300</v>
          </cell>
          <cell r="AR369">
            <v>48</v>
          </cell>
          <cell r="AS369">
            <v>150</v>
          </cell>
          <cell r="AT369">
            <v>2</v>
          </cell>
          <cell r="AU369" t="str">
            <v>N/A</v>
          </cell>
          <cell r="AV369" t="str">
            <v>N/A</v>
          </cell>
          <cell r="AW369" t="str">
            <v>N/A</v>
          </cell>
          <cell r="AX369" t="str">
            <v>N/A</v>
          </cell>
          <cell r="AY369" t="str">
            <v>N/A</v>
          </cell>
          <cell r="AZ369">
            <v>78</v>
          </cell>
        </row>
        <row r="369">
          <cell r="BB369">
            <v>1</v>
          </cell>
          <cell r="BC369" t="str">
            <v>Airtel</v>
          </cell>
          <cell r="BD369">
            <v>0</v>
          </cell>
          <cell r="BE369" t="str">
            <v>ZM1504</v>
          </cell>
        </row>
        <row r="370">
          <cell r="C370" t="str">
            <v>IHS_CBT_352A</v>
          </cell>
          <cell r="D370" t="str">
            <v>Parklands TBN</v>
          </cell>
          <cell r="E370">
            <v>28.214495</v>
          </cell>
          <cell r="F370">
            <v>-12.805474</v>
          </cell>
          <cell r="G370" t="str">
            <v>Copperbelt</v>
          </cell>
          <cell r="H370">
            <v>2.5</v>
          </cell>
          <cell r="I370" t="str">
            <v>Copperbelt</v>
          </cell>
          <cell r="J370" t="str">
            <v>Kitwe</v>
          </cell>
          <cell r="K370" t="str">
            <v>No</v>
          </cell>
          <cell r="L370" t="str">
            <v>No</v>
          </cell>
          <cell r="M370" t="str">
            <v>No</v>
          </cell>
          <cell r="N370" t="str">
            <v>Urban</v>
          </cell>
        </row>
        <row r="370">
          <cell r="P370" t="str">
            <v>Gold</v>
          </cell>
          <cell r="Q370" t="str">
            <v>BTS</v>
          </cell>
          <cell r="R370" t="str">
            <v>BTS</v>
          </cell>
          <cell r="S370" t="str">
            <v>On air</v>
          </cell>
          <cell r="T370" t="str">
            <v>Grid-Gen</v>
          </cell>
          <cell r="U370" t="str">
            <v>Green Field</v>
          </cell>
          <cell r="V370">
            <v>50</v>
          </cell>
          <cell r="W370" t="str">
            <v>Outdoor</v>
          </cell>
          <cell r="X370" t="str">
            <v>Chrispin Lindundu</v>
          </cell>
          <cell r="Y370" t="str">
            <v>SBC</v>
          </cell>
          <cell r="Z370" t="str">
            <v>SBC</v>
          </cell>
          <cell r="AA370" t="str">
            <v>Airtel </v>
          </cell>
          <cell r="AB370" t="str">
            <v>Mwenya Banda</v>
          </cell>
          <cell r="AC370" t="str">
            <v>GNM</v>
          </cell>
          <cell r="AD370" t="str">
            <v>GNM</v>
          </cell>
          <cell r="AE370" t="str">
            <v>perkins </v>
          </cell>
          <cell r="AF370" t="str">
            <v>CK Works</v>
          </cell>
          <cell r="AG370">
            <v>20</v>
          </cell>
          <cell r="AH370" t="str">
            <v>perkins</v>
          </cell>
        </row>
        <row r="370">
          <cell r="AJ370" t="str">
            <v>Leroy Sommer</v>
          </cell>
        </row>
        <row r="370">
          <cell r="AL370">
            <v>1000</v>
          </cell>
          <cell r="AM370" t="str">
            <v>Power cube</v>
          </cell>
          <cell r="AN370" t="str">
            <v>ICC330-H1-C1</v>
          </cell>
        </row>
        <row r="370">
          <cell r="AP370" t="str">
            <v>Lithium</v>
          </cell>
          <cell r="AQ370">
            <v>300</v>
          </cell>
          <cell r="AR370">
            <v>48</v>
          </cell>
          <cell r="AS370">
            <v>150</v>
          </cell>
          <cell r="AT370">
            <v>2</v>
          </cell>
          <cell r="AU370" t="str">
            <v>N/A</v>
          </cell>
          <cell r="AV370" t="str">
            <v>N/A</v>
          </cell>
          <cell r="AW370" t="str">
            <v>N/A</v>
          </cell>
          <cell r="AX370" t="str">
            <v>N/A</v>
          </cell>
          <cell r="AY370" t="str">
            <v>N/A</v>
          </cell>
          <cell r="AZ370">
            <v>69</v>
          </cell>
        </row>
        <row r="370">
          <cell r="BB370">
            <v>1</v>
          </cell>
          <cell r="BC370" t="str">
            <v>Airtel</v>
          </cell>
          <cell r="BD370">
            <v>0</v>
          </cell>
          <cell r="BE370" t="str">
            <v>ZM1500</v>
          </cell>
        </row>
        <row r="371">
          <cell r="C371" t="str">
            <v>IHS_CBT_353A</v>
          </cell>
          <cell r="D371" t="str">
            <v>Court Barrifs</v>
          </cell>
          <cell r="E371">
            <v>28.198124</v>
          </cell>
          <cell r="F371">
            <v>-12.806214</v>
          </cell>
          <cell r="G371" t="str">
            <v>Copperbelt</v>
          </cell>
          <cell r="H371">
            <v>1.8</v>
          </cell>
          <cell r="I371" t="str">
            <v>COPPERBELT</v>
          </cell>
          <cell r="J371" t="str">
            <v>Kitwe</v>
          </cell>
          <cell r="K371" t="str">
            <v>No</v>
          </cell>
          <cell r="L371" t="str">
            <v>No</v>
          </cell>
          <cell r="M371" t="str">
            <v>No</v>
          </cell>
          <cell r="N371" t="str">
            <v>Urban</v>
          </cell>
        </row>
        <row r="371">
          <cell r="P371" t="str">
            <v>Gold</v>
          </cell>
          <cell r="Q371" t="str">
            <v>BTS</v>
          </cell>
          <cell r="R371" t="str">
            <v>BTS</v>
          </cell>
          <cell r="S371" t="str">
            <v>On air</v>
          </cell>
          <cell r="T371" t="str">
            <v>Grid-Gen</v>
          </cell>
          <cell r="U371" t="str">
            <v>Green Field</v>
          </cell>
          <cell r="V371">
            <v>50</v>
          </cell>
          <cell r="W371" t="str">
            <v>Outdoor</v>
          </cell>
          <cell r="X371" t="str">
            <v>Chrispin Lindundu</v>
          </cell>
          <cell r="Y371" t="str">
            <v>SBC</v>
          </cell>
          <cell r="Z371" t="str">
            <v>SBC</v>
          </cell>
          <cell r="AA371" t="str">
            <v>Airtel </v>
          </cell>
          <cell r="AB371" t="str">
            <v>Mwenya Banda</v>
          </cell>
          <cell r="AC371" t="str">
            <v>GNM</v>
          </cell>
          <cell r="AD371" t="str">
            <v>GNM</v>
          </cell>
          <cell r="AE371" t="str">
            <v>perkins </v>
          </cell>
          <cell r="AF371" t="str">
            <v>CK Works</v>
          </cell>
          <cell r="AG371">
            <v>20</v>
          </cell>
          <cell r="AH371" t="str">
            <v>perkins</v>
          </cell>
        </row>
        <row r="371">
          <cell r="AJ371" t="str">
            <v>Leroy Sommer</v>
          </cell>
        </row>
        <row r="371">
          <cell r="AL371">
            <v>1000</v>
          </cell>
          <cell r="AM371" t="str">
            <v>Power cube</v>
          </cell>
          <cell r="AN371" t="str">
            <v>ICC330-H1-C1</v>
          </cell>
        </row>
        <row r="371">
          <cell r="AP371" t="str">
            <v>Lithium</v>
          </cell>
          <cell r="AQ371">
            <v>300</v>
          </cell>
          <cell r="AR371">
            <v>48</v>
          </cell>
          <cell r="AS371">
            <v>150</v>
          </cell>
          <cell r="AT371">
            <v>2</v>
          </cell>
          <cell r="AU371" t="str">
            <v>N/A</v>
          </cell>
          <cell r="AV371" t="str">
            <v>N/A</v>
          </cell>
          <cell r="AW371" t="str">
            <v>N/A</v>
          </cell>
          <cell r="AX371" t="str">
            <v>N/A</v>
          </cell>
          <cell r="AY371" t="str">
            <v>N/A</v>
          </cell>
          <cell r="AZ371">
            <v>72</v>
          </cell>
        </row>
        <row r="371">
          <cell r="BB371">
            <v>1</v>
          </cell>
          <cell r="BC371" t="str">
            <v>Airtel</v>
          </cell>
          <cell r="BD371">
            <v>0</v>
          </cell>
          <cell r="BE371" t="str">
            <v>ZM1499</v>
          </cell>
        </row>
        <row r="372">
          <cell r="C372" t="str">
            <v>IHS_CBT_354A</v>
          </cell>
          <cell r="D372" t="str">
            <v>Mufuchani</v>
          </cell>
          <cell r="E372">
            <v>28.25989201</v>
          </cell>
          <cell r="F372">
            <v>-12.7850666</v>
          </cell>
          <cell r="G372" t="str">
            <v>Copperbelt</v>
          </cell>
          <cell r="H372">
            <v>2.5</v>
          </cell>
          <cell r="I372" t="str">
            <v>Copperbelt</v>
          </cell>
          <cell r="J372" t="str">
            <v>Kitwe</v>
          </cell>
          <cell r="K372" t="str">
            <v>No</v>
          </cell>
          <cell r="L372" t="str">
            <v>No</v>
          </cell>
          <cell r="M372" t="str">
            <v>No</v>
          </cell>
          <cell r="N372" t="str">
            <v>Urban</v>
          </cell>
          <cell r="O372" t="str">
            <v>Gold</v>
          </cell>
          <cell r="P372" t="str">
            <v>Gold</v>
          </cell>
          <cell r="Q372" t="str">
            <v>BTS</v>
          </cell>
          <cell r="R372" t="str">
            <v>BTS</v>
          </cell>
          <cell r="S372" t="str">
            <v>On air</v>
          </cell>
          <cell r="T372" t="str">
            <v>Gen Only</v>
          </cell>
          <cell r="U372" t="str">
            <v>Green Field</v>
          </cell>
          <cell r="V372">
            <v>50</v>
          </cell>
          <cell r="W372" t="str">
            <v>Outdoor</v>
          </cell>
          <cell r="X372" t="str">
            <v>Chrispin Lindundu</v>
          </cell>
          <cell r="Y372" t="str">
            <v>SBC</v>
          </cell>
          <cell r="Z372" t="str">
            <v>SBC</v>
          </cell>
          <cell r="AA372" t="str">
            <v>Airtel </v>
          </cell>
          <cell r="AB372" t="str">
            <v>Mwenya Banda</v>
          </cell>
          <cell r="AC372" t="str">
            <v>GNM</v>
          </cell>
          <cell r="AD372" t="str">
            <v>GNM</v>
          </cell>
          <cell r="AE372" t="str">
            <v>perkins </v>
          </cell>
          <cell r="AF372" t="str">
            <v>CK Works</v>
          </cell>
          <cell r="AG372">
            <v>20</v>
          </cell>
          <cell r="AH372" t="str">
            <v>perkins</v>
          </cell>
        </row>
        <row r="372">
          <cell r="AJ372" t="str">
            <v>Leroy Sommer</v>
          </cell>
        </row>
        <row r="372">
          <cell r="AL372">
            <v>1000</v>
          </cell>
          <cell r="AM372" t="str">
            <v>Power cube</v>
          </cell>
          <cell r="AN372" t="str">
            <v>ICC330-H1-C1</v>
          </cell>
        </row>
        <row r="372">
          <cell r="AP372" t="str">
            <v>Lithium</v>
          </cell>
          <cell r="AQ372">
            <v>300</v>
          </cell>
          <cell r="AR372">
            <v>48</v>
          </cell>
          <cell r="AS372">
            <v>150</v>
          </cell>
          <cell r="AT372">
            <v>2</v>
          </cell>
          <cell r="AU372" t="str">
            <v>N/A</v>
          </cell>
          <cell r="AV372" t="str">
            <v>N/A</v>
          </cell>
          <cell r="AW372" t="str">
            <v>N/A</v>
          </cell>
          <cell r="AX372" t="str">
            <v>N/A</v>
          </cell>
          <cell r="AY372" t="str">
            <v>N/A</v>
          </cell>
          <cell r="AZ372">
            <v>81</v>
          </cell>
        </row>
        <row r="372">
          <cell r="BB372">
            <v>1</v>
          </cell>
          <cell r="BC372" t="str">
            <v>Airtel</v>
          </cell>
          <cell r="BD372">
            <v>0</v>
          </cell>
          <cell r="BE372" t="str">
            <v>ZM1501</v>
          </cell>
        </row>
        <row r="373">
          <cell r="C373" t="str">
            <v>IHS_CBT_355A</v>
          </cell>
          <cell r="D373" t="str">
            <v>Ndeke Sub. A</v>
          </cell>
          <cell r="E373">
            <v>28.23090198</v>
          </cell>
          <cell r="F373">
            <v>-12.8516703</v>
          </cell>
          <cell r="G373" t="str">
            <v>Copperbelt</v>
          </cell>
          <cell r="H373">
            <v>2</v>
          </cell>
          <cell r="I373" t="str">
            <v>COPPERBELT</v>
          </cell>
          <cell r="J373" t="str">
            <v>Kitwe</v>
          </cell>
          <cell r="K373" t="str">
            <v>No</v>
          </cell>
          <cell r="L373" t="str">
            <v>No</v>
          </cell>
          <cell r="M373" t="str">
            <v>No</v>
          </cell>
          <cell r="N373" t="str">
            <v>Urban</v>
          </cell>
          <cell r="O373" t="str">
            <v>Gold</v>
          </cell>
          <cell r="P373" t="str">
            <v>Gold</v>
          </cell>
          <cell r="Q373" t="str">
            <v>BTS</v>
          </cell>
          <cell r="R373" t="str">
            <v>BTS</v>
          </cell>
          <cell r="S373" t="str">
            <v>On air</v>
          </cell>
          <cell r="T373" t="str">
            <v>Gen Only</v>
          </cell>
          <cell r="U373" t="str">
            <v>Green Field</v>
          </cell>
          <cell r="V373">
            <v>50</v>
          </cell>
          <cell r="W373" t="str">
            <v>Outdoor</v>
          </cell>
          <cell r="X373" t="str">
            <v>Chrispin Lindundu</v>
          </cell>
          <cell r="Y373" t="str">
            <v>SBC</v>
          </cell>
          <cell r="Z373" t="str">
            <v>SBC</v>
          </cell>
          <cell r="AA373" t="str">
            <v>Airtel </v>
          </cell>
          <cell r="AB373" t="str">
            <v>Mwenya Banda</v>
          </cell>
          <cell r="AC373" t="str">
            <v>GNM</v>
          </cell>
          <cell r="AD373" t="str">
            <v>GNM</v>
          </cell>
          <cell r="AE373" t="str">
            <v>perkins </v>
          </cell>
          <cell r="AF373" t="str">
            <v>CK Works</v>
          </cell>
          <cell r="AG373">
            <v>20</v>
          </cell>
          <cell r="AH373" t="str">
            <v>perkins</v>
          </cell>
        </row>
        <row r="373">
          <cell r="AJ373" t="str">
            <v>Leroy Sommer</v>
          </cell>
        </row>
        <row r="373">
          <cell r="AL373">
            <v>1000</v>
          </cell>
          <cell r="AM373" t="str">
            <v>Power cube</v>
          </cell>
          <cell r="AN373" t="str">
            <v>ICC330-H1-C1</v>
          </cell>
        </row>
        <row r="373">
          <cell r="AP373" t="str">
            <v>Lithium</v>
          </cell>
          <cell r="AQ373">
            <v>300</v>
          </cell>
          <cell r="AR373">
            <v>48</v>
          </cell>
          <cell r="AS373">
            <v>150</v>
          </cell>
          <cell r="AT373">
            <v>2</v>
          </cell>
          <cell r="AU373" t="str">
            <v>N/A</v>
          </cell>
          <cell r="AV373" t="str">
            <v>N/A</v>
          </cell>
          <cell r="AW373" t="str">
            <v>N/A</v>
          </cell>
          <cell r="AX373" t="str">
            <v>N/A</v>
          </cell>
          <cell r="AY373" t="str">
            <v>N/A</v>
          </cell>
          <cell r="AZ373">
            <v>84</v>
          </cell>
        </row>
        <row r="373">
          <cell r="BB373">
            <v>1</v>
          </cell>
          <cell r="BC373" t="str">
            <v>Airtel</v>
          </cell>
          <cell r="BD373">
            <v>0</v>
          </cell>
          <cell r="BE373" t="str">
            <v>ZM1503</v>
          </cell>
        </row>
        <row r="374">
          <cell r="C374" t="str">
            <v>IHS_CBT_356A</v>
          </cell>
          <cell r="D374" t="str">
            <v>New Ndeke Village</v>
          </cell>
          <cell r="E374">
            <v>28.248764</v>
          </cell>
          <cell r="F374">
            <v>-12.845522</v>
          </cell>
          <cell r="G374" t="str">
            <v>Copperbelt</v>
          </cell>
          <cell r="H374">
            <v>2</v>
          </cell>
          <cell r="I374" t="str">
            <v>COPPERBELT</v>
          </cell>
          <cell r="J374" t="str">
            <v>Kitwe</v>
          </cell>
          <cell r="K374" t="str">
            <v>No</v>
          </cell>
          <cell r="L374" t="str">
            <v>No</v>
          </cell>
          <cell r="M374" t="str">
            <v>No</v>
          </cell>
          <cell r="N374" t="str">
            <v>Urban</v>
          </cell>
        </row>
        <row r="374">
          <cell r="P374" t="str">
            <v>Gold</v>
          </cell>
          <cell r="Q374" t="str">
            <v>BTS</v>
          </cell>
          <cell r="R374" t="str">
            <v>BTS</v>
          </cell>
          <cell r="S374" t="str">
            <v>On air</v>
          </cell>
          <cell r="T374" t="str">
            <v>Grid-Gen</v>
          </cell>
          <cell r="U374" t="str">
            <v>Green Field</v>
          </cell>
          <cell r="V374">
            <v>50</v>
          </cell>
          <cell r="W374" t="str">
            <v>Outdoor</v>
          </cell>
          <cell r="X374" t="str">
            <v>Chrispin Lindundu</v>
          </cell>
          <cell r="Y374" t="str">
            <v>SBC</v>
          </cell>
          <cell r="Z374" t="str">
            <v>SBC</v>
          </cell>
          <cell r="AA374" t="str">
            <v>Airtel </v>
          </cell>
          <cell r="AB374" t="str">
            <v>Mwenya Banda</v>
          </cell>
          <cell r="AC374" t="str">
            <v>GNM</v>
          </cell>
          <cell r="AD374" t="str">
            <v>GNM</v>
          </cell>
          <cell r="AE374" t="str">
            <v>perkins </v>
          </cell>
          <cell r="AF374" t="str">
            <v>CK Works</v>
          </cell>
          <cell r="AG374">
            <v>20</v>
          </cell>
          <cell r="AH374" t="str">
            <v>perkins</v>
          </cell>
        </row>
        <row r="374">
          <cell r="AJ374" t="str">
            <v>Leroy Sommer</v>
          </cell>
        </row>
        <row r="374">
          <cell r="AL374">
            <v>1000</v>
          </cell>
          <cell r="AM374" t="str">
            <v>Power cube</v>
          </cell>
          <cell r="AN374" t="str">
            <v>ICC330-H1-C1</v>
          </cell>
        </row>
        <row r="374">
          <cell r="AP374" t="str">
            <v>Lithium</v>
          </cell>
          <cell r="AQ374">
            <v>300</v>
          </cell>
          <cell r="AR374">
            <v>48</v>
          </cell>
          <cell r="AS374">
            <v>150</v>
          </cell>
          <cell r="AT374">
            <v>2</v>
          </cell>
          <cell r="AU374" t="str">
            <v>N/A</v>
          </cell>
          <cell r="AV374" t="str">
            <v>N/A</v>
          </cell>
          <cell r="AW374" t="str">
            <v>N/A</v>
          </cell>
          <cell r="AX374" t="str">
            <v>N/A</v>
          </cell>
          <cell r="AY374" t="str">
            <v>N/A</v>
          </cell>
          <cell r="AZ374">
            <v>75</v>
          </cell>
        </row>
        <row r="374">
          <cell r="BB374">
            <v>1</v>
          </cell>
          <cell r="BC374" t="str">
            <v>Airtel</v>
          </cell>
          <cell r="BD374">
            <v>0</v>
          </cell>
          <cell r="BE374" t="str">
            <v>ZM1497</v>
          </cell>
        </row>
        <row r="375">
          <cell r="C375" t="str">
            <v>IHS_CBT_358A</v>
          </cell>
          <cell r="D375" t="str">
            <v>Thangata Sec. School</v>
          </cell>
          <cell r="E375">
            <v>28.22685461</v>
          </cell>
          <cell r="F375">
            <v>-12.5504918</v>
          </cell>
          <cell r="G375" t="str">
            <v>Copperbelt</v>
          </cell>
          <cell r="H375">
            <v>2.5</v>
          </cell>
          <cell r="I375" t="str">
            <v>Copperbelt</v>
          </cell>
          <cell r="J375" t="str">
            <v>Mufulira</v>
          </cell>
          <cell r="K375" t="str">
            <v>No</v>
          </cell>
          <cell r="L375" t="str">
            <v>No</v>
          </cell>
          <cell r="M375" t="str">
            <v>No</v>
          </cell>
          <cell r="N375" t="str">
            <v>Urban</v>
          </cell>
          <cell r="O375" t="str">
            <v>Silver</v>
          </cell>
          <cell r="P375" t="str">
            <v>Silver</v>
          </cell>
          <cell r="Q375" t="str">
            <v>BTS</v>
          </cell>
          <cell r="R375" t="str">
            <v>BTS</v>
          </cell>
          <cell r="S375" t="str">
            <v>On air</v>
          </cell>
          <cell r="T375" t="str">
            <v>Gen Only</v>
          </cell>
          <cell r="U375" t="str">
            <v>Green Field</v>
          </cell>
          <cell r="V375">
            <v>50</v>
          </cell>
          <cell r="W375" t="str">
            <v>Outdoor</v>
          </cell>
          <cell r="X375" t="str">
            <v>Neddy Chiwasa</v>
          </cell>
          <cell r="Y375" t="str">
            <v>SBC</v>
          </cell>
          <cell r="Z375" t="str">
            <v>SBC</v>
          </cell>
          <cell r="AA375" t="str">
            <v>Airtel </v>
          </cell>
          <cell r="AB375" t="str">
            <v>Mwenya Banda</v>
          </cell>
          <cell r="AC375" t="str">
            <v>CCS</v>
          </cell>
          <cell r="AD375" t="str">
            <v>CCS</v>
          </cell>
          <cell r="AE375" t="str">
            <v>perkins </v>
          </cell>
          <cell r="AF375" t="str">
            <v>CK Works</v>
          </cell>
          <cell r="AG375">
            <v>20</v>
          </cell>
          <cell r="AH375" t="str">
            <v>perkins</v>
          </cell>
        </row>
        <row r="375">
          <cell r="AJ375" t="str">
            <v>Leroy Sommer</v>
          </cell>
        </row>
        <row r="375">
          <cell r="AL375">
            <v>1000</v>
          </cell>
          <cell r="AM375" t="str">
            <v>Power cube</v>
          </cell>
          <cell r="AN375" t="str">
            <v>ICC330-H1-C1</v>
          </cell>
        </row>
        <row r="375">
          <cell r="AP375" t="str">
            <v>Lithium</v>
          </cell>
          <cell r="AQ375">
            <v>300</v>
          </cell>
          <cell r="AR375">
            <v>48</v>
          </cell>
          <cell r="AS375">
            <v>150</v>
          </cell>
          <cell r="AT375">
            <v>2</v>
          </cell>
          <cell r="AU375" t="str">
            <v>N/A</v>
          </cell>
          <cell r="AV375" t="str">
            <v>N/A</v>
          </cell>
          <cell r="AW375" t="str">
            <v>N/A</v>
          </cell>
          <cell r="AX375" t="str">
            <v>N/A</v>
          </cell>
          <cell r="AY375" t="str">
            <v>N/A</v>
          </cell>
          <cell r="AZ375">
            <v>75</v>
          </cell>
        </row>
        <row r="375">
          <cell r="BB375">
            <v>1</v>
          </cell>
          <cell r="BC375" t="str">
            <v>Airtel</v>
          </cell>
          <cell r="BD375">
            <v>0</v>
          </cell>
          <cell r="BE375" t="str">
            <v>ZM1517</v>
          </cell>
        </row>
        <row r="376">
          <cell r="C376" t="str">
            <v>IHS_CBT_359A</v>
          </cell>
          <cell r="D376" t="str">
            <v>Cross Crescent </v>
          </cell>
          <cell r="E376">
            <v>28.62214833</v>
          </cell>
          <cell r="F376">
            <v>-12.9647548</v>
          </cell>
          <cell r="G376" t="str">
            <v>Copperbelt</v>
          </cell>
          <cell r="H376">
            <v>4.5</v>
          </cell>
          <cell r="I376" t="str">
            <v>COPPERBELT</v>
          </cell>
          <cell r="J376" t="str">
            <v>Ndola</v>
          </cell>
          <cell r="K376" t="str">
            <v>No</v>
          </cell>
          <cell r="L376" t="str">
            <v>No</v>
          </cell>
          <cell r="M376" t="str">
            <v>No</v>
          </cell>
          <cell r="N376" t="str">
            <v>Urban</v>
          </cell>
        </row>
        <row r="376">
          <cell r="P376" t="str">
            <v>Gold</v>
          </cell>
          <cell r="Q376" t="str">
            <v>BTS</v>
          </cell>
          <cell r="R376" t="str">
            <v>BTS</v>
          </cell>
          <cell r="S376" t="str">
            <v>On air</v>
          </cell>
          <cell r="T376" t="str">
            <v>Grid-Gen</v>
          </cell>
          <cell r="U376" t="str">
            <v>Green Field</v>
          </cell>
          <cell r="V376">
            <v>50</v>
          </cell>
          <cell r="W376" t="str">
            <v>Outdoor</v>
          </cell>
          <cell r="X376" t="str">
            <v>Elvis Mumba</v>
          </cell>
          <cell r="Y376" t="str">
            <v>SBC</v>
          </cell>
          <cell r="Z376" t="str">
            <v>SBC</v>
          </cell>
          <cell r="AA376" t="str">
            <v>Airtel </v>
          </cell>
          <cell r="AB376" t="str">
            <v>Mwenya Banda</v>
          </cell>
          <cell r="AC376" t="str">
            <v>GNM</v>
          </cell>
          <cell r="AD376" t="str">
            <v>GNM</v>
          </cell>
          <cell r="AE376" t="str">
            <v>perkins </v>
          </cell>
          <cell r="AF376" t="str">
            <v>CK Works</v>
          </cell>
          <cell r="AG376">
            <v>20</v>
          </cell>
          <cell r="AH376" t="str">
            <v>perkins</v>
          </cell>
        </row>
        <row r="376">
          <cell r="AJ376" t="str">
            <v>Leroy Sommer</v>
          </cell>
        </row>
        <row r="376">
          <cell r="AL376">
            <v>1000</v>
          </cell>
          <cell r="AM376" t="str">
            <v>Power cube</v>
          </cell>
          <cell r="AN376" t="str">
            <v>ICC330-H1-C1</v>
          </cell>
        </row>
        <row r="376">
          <cell r="AP376" t="str">
            <v>Lithium</v>
          </cell>
          <cell r="AQ376">
            <v>300</v>
          </cell>
          <cell r="AR376">
            <v>48</v>
          </cell>
          <cell r="AS376">
            <v>150</v>
          </cell>
          <cell r="AT376">
            <v>2</v>
          </cell>
          <cell r="AU376" t="str">
            <v>N/A</v>
          </cell>
          <cell r="AV376" t="str">
            <v>N/A</v>
          </cell>
          <cell r="AW376" t="str">
            <v>N/A</v>
          </cell>
          <cell r="AX376" t="str">
            <v>N/A</v>
          </cell>
          <cell r="AY376" t="str">
            <v>N/A</v>
          </cell>
          <cell r="AZ376">
            <v>77</v>
          </cell>
        </row>
        <row r="376">
          <cell r="BB376">
            <v>1</v>
          </cell>
          <cell r="BC376" t="str">
            <v>Airtel</v>
          </cell>
          <cell r="BD376">
            <v>0</v>
          </cell>
          <cell r="BE376" t="str">
            <v>ZM1526</v>
          </cell>
        </row>
        <row r="377">
          <cell r="C377" t="str">
            <v>IHS_CBT_360A</v>
          </cell>
          <cell r="D377" t="str">
            <v>Hilcrest Extension</v>
          </cell>
          <cell r="E377">
            <v>28.62076288</v>
          </cell>
          <cell r="F377">
            <v>-12.9880636</v>
          </cell>
          <cell r="G377" t="str">
            <v>Copperbelt</v>
          </cell>
          <cell r="H377">
            <v>5.5</v>
          </cell>
          <cell r="I377" t="str">
            <v>COPPERBELT</v>
          </cell>
          <cell r="J377" t="str">
            <v>Ndola</v>
          </cell>
          <cell r="K377" t="str">
            <v>No</v>
          </cell>
          <cell r="L377" t="str">
            <v>No</v>
          </cell>
          <cell r="M377" t="str">
            <v>No</v>
          </cell>
          <cell r="N377" t="str">
            <v>Urban</v>
          </cell>
        </row>
        <row r="377">
          <cell r="P377" t="str">
            <v>Gold</v>
          </cell>
          <cell r="Q377" t="str">
            <v>BTS</v>
          </cell>
          <cell r="R377" t="str">
            <v>BTS</v>
          </cell>
          <cell r="S377" t="str">
            <v>On air</v>
          </cell>
          <cell r="T377" t="str">
            <v>Grid-Gen</v>
          </cell>
          <cell r="U377" t="str">
            <v>Green Field</v>
          </cell>
          <cell r="V377">
            <v>50</v>
          </cell>
          <cell r="W377" t="str">
            <v>Outdoor</v>
          </cell>
          <cell r="X377" t="str">
            <v>Elvis Mumba</v>
          </cell>
          <cell r="Y377" t="str">
            <v>SBC</v>
          </cell>
          <cell r="Z377" t="str">
            <v>SBC</v>
          </cell>
          <cell r="AA377" t="str">
            <v>Airtel </v>
          </cell>
          <cell r="AB377" t="str">
            <v>Mwenya Banda</v>
          </cell>
          <cell r="AC377" t="str">
            <v>GNM</v>
          </cell>
          <cell r="AD377" t="str">
            <v>GNM</v>
          </cell>
          <cell r="AE377" t="str">
            <v>perkins </v>
          </cell>
          <cell r="AF377" t="str">
            <v>CK Works</v>
          </cell>
          <cell r="AG377">
            <v>20</v>
          </cell>
          <cell r="AH377" t="str">
            <v>perkins</v>
          </cell>
        </row>
        <row r="377">
          <cell r="AJ377" t="str">
            <v>Leroy Sommer</v>
          </cell>
        </row>
        <row r="377">
          <cell r="AL377">
            <v>1000</v>
          </cell>
          <cell r="AM377" t="str">
            <v>Power cube</v>
          </cell>
          <cell r="AN377" t="str">
            <v>ICC330-H1-C1</v>
          </cell>
        </row>
        <row r="377">
          <cell r="AP377" t="str">
            <v>Lithium</v>
          </cell>
          <cell r="AQ377">
            <v>200</v>
          </cell>
          <cell r="AR377">
            <v>48</v>
          </cell>
          <cell r="AS377">
            <v>150</v>
          </cell>
          <cell r="AT377">
            <v>2</v>
          </cell>
          <cell r="AU377" t="str">
            <v>N/A</v>
          </cell>
          <cell r="AV377" t="str">
            <v>N/A</v>
          </cell>
          <cell r="AW377" t="str">
            <v>N/A</v>
          </cell>
          <cell r="AX377" t="str">
            <v>N/A</v>
          </cell>
          <cell r="AY377" t="str">
            <v>N/A</v>
          </cell>
          <cell r="AZ377">
            <v>81</v>
          </cell>
        </row>
        <row r="377">
          <cell r="BB377">
            <v>1</v>
          </cell>
          <cell r="BC377" t="str">
            <v>Airtel</v>
          </cell>
          <cell r="BD377" t="str">
            <v>ZM1524</v>
          </cell>
          <cell r="BE377" t="str">
            <v>ZM1524</v>
          </cell>
        </row>
        <row r="378">
          <cell r="C378" t="str">
            <v>IHS_CBT_361A</v>
          </cell>
          <cell r="D378" t="str">
            <v>Mitengo TDRC</v>
          </cell>
          <cell r="E378">
            <v>28.59847067</v>
          </cell>
          <cell r="F378">
            <v>-12.946101</v>
          </cell>
          <cell r="G378" t="str">
            <v>Copperbelt</v>
          </cell>
          <cell r="H378">
            <v>2.5</v>
          </cell>
          <cell r="I378" t="str">
            <v>COPPERBELT</v>
          </cell>
          <cell r="J378" t="str">
            <v>Ndola</v>
          </cell>
          <cell r="K378" t="str">
            <v>No</v>
          </cell>
          <cell r="L378" t="str">
            <v>No</v>
          </cell>
          <cell r="M378" t="str">
            <v>No</v>
          </cell>
          <cell r="N378" t="str">
            <v>Urban</v>
          </cell>
        </row>
        <row r="378">
          <cell r="P378" t="str">
            <v>Gold</v>
          </cell>
          <cell r="Q378" t="str">
            <v>BTS</v>
          </cell>
          <cell r="R378" t="str">
            <v>BTS</v>
          </cell>
          <cell r="S378" t="str">
            <v>On air</v>
          </cell>
          <cell r="T378" t="str">
            <v>Grid-Gen</v>
          </cell>
          <cell r="U378" t="str">
            <v>Green Field</v>
          </cell>
          <cell r="V378">
            <v>50</v>
          </cell>
          <cell r="W378" t="str">
            <v>Outdoor</v>
          </cell>
          <cell r="X378" t="str">
            <v>Elvis Mumba</v>
          </cell>
          <cell r="Y378" t="str">
            <v>SBC</v>
          </cell>
          <cell r="Z378" t="str">
            <v>SBC</v>
          </cell>
          <cell r="AA378" t="str">
            <v>Airtel </v>
          </cell>
          <cell r="AB378" t="str">
            <v>Mwenya Banda</v>
          </cell>
          <cell r="AC378" t="str">
            <v>GNM</v>
          </cell>
          <cell r="AD378" t="str">
            <v>GNM</v>
          </cell>
          <cell r="AE378" t="str">
            <v>perkins </v>
          </cell>
          <cell r="AF378" t="str">
            <v>CK Works</v>
          </cell>
          <cell r="AG378">
            <v>20</v>
          </cell>
          <cell r="AH378" t="str">
            <v>perkins</v>
          </cell>
        </row>
        <row r="378">
          <cell r="AJ378" t="str">
            <v>Leroy Sommer</v>
          </cell>
        </row>
        <row r="378">
          <cell r="AL378">
            <v>1000</v>
          </cell>
          <cell r="AM378" t="str">
            <v>Power cube</v>
          </cell>
          <cell r="AN378" t="str">
            <v>ICC330-H1-C1</v>
          </cell>
        </row>
        <row r="378">
          <cell r="AP378" t="str">
            <v>Lithium</v>
          </cell>
          <cell r="AQ378">
            <v>300</v>
          </cell>
          <cell r="AR378">
            <v>48</v>
          </cell>
          <cell r="AS378">
            <v>150</v>
          </cell>
          <cell r="AT378">
            <v>2</v>
          </cell>
          <cell r="AU378" t="str">
            <v>N/A</v>
          </cell>
          <cell r="AV378" t="str">
            <v>N/A</v>
          </cell>
          <cell r="AW378" t="str">
            <v>N/A</v>
          </cell>
          <cell r="AX378" t="str">
            <v>N/A</v>
          </cell>
          <cell r="AY378" t="str">
            <v>N/A</v>
          </cell>
          <cell r="AZ378">
            <v>102</v>
          </cell>
        </row>
        <row r="378">
          <cell r="BB378">
            <v>1</v>
          </cell>
          <cell r="BC378" t="str">
            <v>Airtel</v>
          </cell>
          <cell r="BD378" t="str">
            <v>ZM1529</v>
          </cell>
          <cell r="BE378" t="str">
            <v>ZM1529</v>
          </cell>
        </row>
        <row r="379">
          <cell r="C379" t="str">
            <v>IHS_CBT_362A</v>
          </cell>
          <cell r="D379" t="str">
            <v>Ndola Central Police</v>
          </cell>
          <cell r="E379">
            <v>28.67062149</v>
          </cell>
          <cell r="F379">
            <v>-13.0046267</v>
          </cell>
          <cell r="G379" t="str">
            <v>Copperbelt</v>
          </cell>
          <cell r="H379">
            <v>4.5</v>
          </cell>
          <cell r="I379" t="str">
            <v>COPPERBELT</v>
          </cell>
          <cell r="J379" t="str">
            <v>Ndola</v>
          </cell>
          <cell r="K379" t="str">
            <v>No</v>
          </cell>
          <cell r="L379" t="str">
            <v>No</v>
          </cell>
          <cell r="M379" t="str">
            <v>No</v>
          </cell>
          <cell r="N379" t="str">
            <v>Urban</v>
          </cell>
        </row>
        <row r="379">
          <cell r="P379" t="str">
            <v>Gold</v>
          </cell>
          <cell r="Q379" t="str">
            <v>BTS</v>
          </cell>
          <cell r="R379" t="str">
            <v>BTS</v>
          </cell>
          <cell r="S379" t="str">
            <v>On air</v>
          </cell>
          <cell r="T379" t="str">
            <v>Grid-Gen</v>
          </cell>
          <cell r="U379" t="str">
            <v>Green Field</v>
          </cell>
          <cell r="V379">
            <v>50</v>
          </cell>
          <cell r="W379" t="str">
            <v>Outdoor</v>
          </cell>
          <cell r="X379" t="str">
            <v>Elvis Mumba</v>
          </cell>
          <cell r="Y379" t="str">
            <v>SBC</v>
          </cell>
          <cell r="Z379" t="str">
            <v>SBC</v>
          </cell>
          <cell r="AA379" t="str">
            <v>Airtel </v>
          </cell>
          <cell r="AB379" t="str">
            <v>Mwenya Banda</v>
          </cell>
          <cell r="AC379" t="str">
            <v>GNM</v>
          </cell>
          <cell r="AD379" t="str">
            <v>GNM</v>
          </cell>
          <cell r="AE379" t="str">
            <v>perkins </v>
          </cell>
          <cell r="AF379" t="str">
            <v>CK Works</v>
          </cell>
          <cell r="AG379">
            <v>20</v>
          </cell>
          <cell r="AH379" t="str">
            <v>perkins</v>
          </cell>
        </row>
        <row r="379">
          <cell r="AJ379" t="str">
            <v>Leroy Sommer</v>
          </cell>
        </row>
        <row r="379">
          <cell r="AL379">
            <v>1000</v>
          </cell>
          <cell r="AM379" t="str">
            <v>Power cube</v>
          </cell>
          <cell r="AN379" t="str">
            <v>ICC330-H1-C1</v>
          </cell>
        </row>
        <row r="379">
          <cell r="AP379" t="str">
            <v>Lithium</v>
          </cell>
          <cell r="AQ379">
            <v>300</v>
          </cell>
          <cell r="AR379">
            <v>48</v>
          </cell>
          <cell r="AS379">
            <v>150</v>
          </cell>
          <cell r="AT379">
            <v>2</v>
          </cell>
          <cell r="AU379" t="str">
            <v>N/A</v>
          </cell>
          <cell r="AV379" t="str">
            <v>N/A</v>
          </cell>
          <cell r="AW379" t="str">
            <v>N/A</v>
          </cell>
          <cell r="AX379" t="str">
            <v>N/A</v>
          </cell>
          <cell r="AY379" t="str">
            <v>N/A</v>
          </cell>
          <cell r="AZ379">
            <v>110</v>
          </cell>
        </row>
        <row r="379">
          <cell r="BB379">
            <v>1</v>
          </cell>
          <cell r="BC379" t="str">
            <v>Airtel</v>
          </cell>
          <cell r="BD379" t="str">
            <v>ZM1522</v>
          </cell>
          <cell r="BE379" t="str">
            <v>ZM1522</v>
          </cell>
        </row>
        <row r="380">
          <cell r="C380" t="str">
            <v>IHS_CBT_363A</v>
          </cell>
          <cell r="D380" t="str">
            <v>Milemu Sec. School</v>
          </cell>
          <cell r="E380">
            <v>28.63739769</v>
          </cell>
          <cell r="F380">
            <v>-12.9404551</v>
          </cell>
          <cell r="G380" t="str">
            <v>Copperbelt</v>
          </cell>
          <cell r="H380">
            <v>2.5</v>
          </cell>
          <cell r="I380" t="str">
            <v>COPPERBELT</v>
          </cell>
          <cell r="J380" t="str">
            <v>Ndola</v>
          </cell>
          <cell r="K380" t="str">
            <v>No</v>
          </cell>
          <cell r="L380" t="str">
            <v>No</v>
          </cell>
          <cell r="M380" t="str">
            <v>No</v>
          </cell>
          <cell r="N380" t="str">
            <v>Urban</v>
          </cell>
        </row>
        <row r="380">
          <cell r="P380" t="str">
            <v>Gold</v>
          </cell>
          <cell r="Q380" t="str">
            <v>BTS</v>
          </cell>
          <cell r="R380" t="str">
            <v>BTS</v>
          </cell>
          <cell r="S380" t="str">
            <v>On air</v>
          </cell>
          <cell r="T380" t="str">
            <v>Grid-Gen</v>
          </cell>
          <cell r="U380" t="str">
            <v>Green Field</v>
          </cell>
          <cell r="V380">
            <v>50</v>
          </cell>
          <cell r="W380" t="str">
            <v>Outdoor</v>
          </cell>
          <cell r="X380" t="str">
            <v>Elvis Mumba</v>
          </cell>
          <cell r="Y380" t="str">
            <v>SBC</v>
          </cell>
          <cell r="Z380" t="str">
            <v>SBC</v>
          </cell>
          <cell r="AA380" t="str">
            <v>Airtel </v>
          </cell>
          <cell r="AB380" t="str">
            <v>Mwenya Banda</v>
          </cell>
          <cell r="AC380" t="str">
            <v>GNM</v>
          </cell>
          <cell r="AD380" t="str">
            <v>GNM</v>
          </cell>
          <cell r="AE380" t="str">
            <v>perkins </v>
          </cell>
          <cell r="AF380" t="str">
            <v>CK Works</v>
          </cell>
          <cell r="AG380">
            <v>20</v>
          </cell>
          <cell r="AH380" t="str">
            <v>perkins</v>
          </cell>
        </row>
        <row r="380">
          <cell r="AJ380" t="str">
            <v>Leroy Sommer</v>
          </cell>
        </row>
        <row r="380">
          <cell r="AL380">
            <v>1000</v>
          </cell>
          <cell r="AM380" t="str">
            <v>Power cube</v>
          </cell>
          <cell r="AN380" t="str">
            <v>ICC330-H1-C1</v>
          </cell>
        </row>
        <row r="380">
          <cell r="AP380" t="str">
            <v>Lithium</v>
          </cell>
          <cell r="AQ380">
            <v>300</v>
          </cell>
          <cell r="AR380">
            <v>48</v>
          </cell>
          <cell r="AS380">
            <v>150</v>
          </cell>
          <cell r="AT380">
            <v>2</v>
          </cell>
          <cell r="AU380" t="str">
            <v>N/A</v>
          </cell>
          <cell r="AV380" t="str">
            <v>N/A</v>
          </cell>
          <cell r="AW380" t="str">
            <v>N/A</v>
          </cell>
          <cell r="AX380" t="str">
            <v>N/A</v>
          </cell>
          <cell r="AY380" t="str">
            <v>N/A</v>
          </cell>
          <cell r="AZ380">
            <v>77</v>
          </cell>
        </row>
        <row r="380">
          <cell r="BB380">
            <v>1</v>
          </cell>
          <cell r="BC380" t="str">
            <v>Airtel</v>
          </cell>
          <cell r="BD380" t="str">
            <v>ZM1523</v>
          </cell>
          <cell r="BE380" t="str">
            <v>ZM1523</v>
          </cell>
        </row>
        <row r="381">
          <cell r="C381" t="str">
            <v>IHS_CBT_364A</v>
          </cell>
          <cell r="D381" t="str">
            <v>Chifubu Sec. School</v>
          </cell>
          <cell r="E381">
            <v>28.62269761</v>
          </cell>
          <cell r="F381">
            <v>-17.4754297</v>
          </cell>
          <cell r="G381" t="str">
            <v>Copperbelt</v>
          </cell>
          <cell r="H381">
            <v>4.5</v>
          </cell>
          <cell r="I381" t="str">
            <v>COPPERBELT</v>
          </cell>
          <cell r="J381" t="str">
            <v>Ndola</v>
          </cell>
          <cell r="K381" t="str">
            <v>No</v>
          </cell>
          <cell r="L381" t="str">
            <v>No</v>
          </cell>
          <cell r="M381" t="str">
            <v>No</v>
          </cell>
          <cell r="N381" t="str">
            <v>Urban</v>
          </cell>
        </row>
        <row r="381">
          <cell r="P381" t="str">
            <v>Gold</v>
          </cell>
          <cell r="Q381" t="str">
            <v>BTS</v>
          </cell>
          <cell r="R381" t="str">
            <v>BTS</v>
          </cell>
          <cell r="S381" t="str">
            <v>On air</v>
          </cell>
          <cell r="T381" t="str">
            <v>Grid-Gen</v>
          </cell>
          <cell r="U381" t="str">
            <v>Green Field</v>
          </cell>
          <cell r="V381">
            <v>50</v>
          </cell>
          <cell r="W381" t="str">
            <v>Outdoor</v>
          </cell>
          <cell r="X381" t="str">
            <v>Elvis Mumba</v>
          </cell>
          <cell r="Y381" t="str">
            <v>SBC</v>
          </cell>
          <cell r="Z381" t="str">
            <v>SBC</v>
          </cell>
          <cell r="AA381" t="str">
            <v>Airtel </v>
          </cell>
          <cell r="AB381" t="str">
            <v>Mwenya Banda</v>
          </cell>
          <cell r="AC381" t="str">
            <v>GNM</v>
          </cell>
          <cell r="AD381" t="str">
            <v>GNM</v>
          </cell>
          <cell r="AE381" t="str">
            <v>perkins </v>
          </cell>
          <cell r="AF381" t="str">
            <v>CK Works</v>
          </cell>
          <cell r="AG381">
            <v>20</v>
          </cell>
          <cell r="AH381" t="str">
            <v>perkins</v>
          </cell>
        </row>
        <row r="381">
          <cell r="AJ381" t="str">
            <v>Leroy Sommer</v>
          </cell>
        </row>
        <row r="381">
          <cell r="AL381">
            <v>1000</v>
          </cell>
          <cell r="AM381" t="str">
            <v>Power cube</v>
          </cell>
          <cell r="AN381" t="str">
            <v>ICC330-H1-C1</v>
          </cell>
        </row>
        <row r="381">
          <cell r="AP381" t="str">
            <v>Lithium</v>
          </cell>
          <cell r="AQ381">
            <v>300</v>
          </cell>
          <cell r="AR381">
            <v>48</v>
          </cell>
          <cell r="AS381">
            <v>150</v>
          </cell>
          <cell r="AT381">
            <v>2</v>
          </cell>
          <cell r="AU381" t="str">
            <v>N/A</v>
          </cell>
          <cell r="AV381" t="str">
            <v>N/A</v>
          </cell>
          <cell r="AW381" t="str">
            <v>N/A</v>
          </cell>
          <cell r="AX381" t="str">
            <v>N/A</v>
          </cell>
          <cell r="AY381" t="str">
            <v>N/A</v>
          </cell>
          <cell r="AZ381">
            <v>122</v>
          </cell>
        </row>
        <row r="381">
          <cell r="BB381">
            <v>1</v>
          </cell>
          <cell r="BC381" t="str">
            <v>Airtel</v>
          </cell>
          <cell r="BD381" t="str">
            <v>ZM1527</v>
          </cell>
          <cell r="BE381" t="str">
            <v>ZM1527</v>
          </cell>
        </row>
        <row r="382">
          <cell r="C382" t="str">
            <v>IHS_CBT_365A</v>
          </cell>
          <cell r="D382" t="str">
            <v>Kameza East</v>
          </cell>
          <cell r="E382">
            <v>27.85443799</v>
          </cell>
          <cell r="F382">
            <v>-12.356586</v>
          </cell>
          <cell r="G382" t="str">
            <v>Copperbelt</v>
          </cell>
          <cell r="H382">
            <v>2.5</v>
          </cell>
          <cell r="I382" t="str">
            <v>Copperbelt</v>
          </cell>
          <cell r="J382" t="str">
            <v>Chililabombwe</v>
          </cell>
          <cell r="K382" t="str">
            <v>No</v>
          </cell>
          <cell r="L382" t="str">
            <v>No</v>
          </cell>
          <cell r="M382" t="str">
            <v>No</v>
          </cell>
          <cell r="N382" t="str">
            <v>Urban</v>
          </cell>
          <cell r="O382" t="str">
            <v>Silver</v>
          </cell>
          <cell r="P382" t="str">
            <v>Silver</v>
          </cell>
          <cell r="Q382" t="str">
            <v>BTS</v>
          </cell>
          <cell r="R382" t="str">
            <v>BTS</v>
          </cell>
          <cell r="S382" t="str">
            <v>On air</v>
          </cell>
          <cell r="T382" t="str">
            <v>Gen Only</v>
          </cell>
          <cell r="U382" t="str">
            <v>Green Field</v>
          </cell>
          <cell r="V382">
            <v>50</v>
          </cell>
          <cell r="W382" t="str">
            <v>Outdoor</v>
          </cell>
          <cell r="X382" t="str">
            <v>Panji Njovu</v>
          </cell>
          <cell r="Y382" t="str">
            <v>SBC</v>
          </cell>
          <cell r="Z382" t="str">
            <v>SBC</v>
          </cell>
          <cell r="AA382" t="str">
            <v>Airtel </v>
          </cell>
          <cell r="AB382" t="str">
            <v>Mwenya Banda</v>
          </cell>
          <cell r="AC382" t="str">
            <v>CCS</v>
          </cell>
          <cell r="AD382" t="str">
            <v>CCS</v>
          </cell>
          <cell r="AE382" t="str">
            <v>perkins </v>
          </cell>
          <cell r="AF382" t="str">
            <v>CK Works</v>
          </cell>
          <cell r="AG382">
            <v>20</v>
          </cell>
          <cell r="AH382" t="str">
            <v>perkins</v>
          </cell>
        </row>
        <row r="382">
          <cell r="AJ382" t="str">
            <v>Leroy Sommer</v>
          </cell>
        </row>
        <row r="382">
          <cell r="AL382">
            <v>1000</v>
          </cell>
          <cell r="AM382" t="str">
            <v>Power cube</v>
          </cell>
          <cell r="AN382" t="str">
            <v>ICC330-H1-C1</v>
          </cell>
        </row>
        <row r="382">
          <cell r="AP382" t="str">
            <v>Lithium</v>
          </cell>
          <cell r="AQ382">
            <v>300</v>
          </cell>
          <cell r="AR382">
            <v>48</v>
          </cell>
          <cell r="AS382">
            <v>150</v>
          </cell>
          <cell r="AT382">
            <v>2</v>
          </cell>
          <cell r="AU382" t="str">
            <v>N/A</v>
          </cell>
          <cell r="AV382" t="str">
            <v>N/A</v>
          </cell>
          <cell r="AW382" t="str">
            <v>N/A</v>
          </cell>
          <cell r="AX382" t="str">
            <v>N/A</v>
          </cell>
          <cell r="AY382" t="str">
            <v>N/A</v>
          </cell>
          <cell r="AZ382">
            <v>123</v>
          </cell>
        </row>
        <row r="382">
          <cell r="BB382">
            <v>1</v>
          </cell>
          <cell r="BC382" t="str">
            <v>Airtel</v>
          </cell>
          <cell r="BD382">
            <v>0</v>
          </cell>
          <cell r="BE382" t="str">
            <v>ZM1470</v>
          </cell>
        </row>
        <row r="383">
          <cell r="C383" t="str">
            <v>IHS_CBT_366A</v>
          </cell>
          <cell r="D383" t="str">
            <v>Kasumbalesa Riverside</v>
          </cell>
          <cell r="E383">
            <v>27.78972983</v>
          </cell>
          <cell r="F383">
            <v>-12.2804601</v>
          </cell>
          <cell r="G383" t="str">
            <v>Copperbelt</v>
          </cell>
          <cell r="H383">
            <v>2.5</v>
          </cell>
          <cell r="I383" t="str">
            <v>Copperbelt</v>
          </cell>
          <cell r="J383" t="str">
            <v>Kasumbalesa</v>
          </cell>
          <cell r="K383" t="str">
            <v>No</v>
          </cell>
          <cell r="L383" t="str">
            <v>No</v>
          </cell>
          <cell r="M383" t="str">
            <v>No</v>
          </cell>
          <cell r="N383" t="str">
            <v>Urban</v>
          </cell>
          <cell r="O383" t="str">
            <v>Silver</v>
          </cell>
          <cell r="P383" t="str">
            <v>Silver</v>
          </cell>
          <cell r="Q383" t="str">
            <v>BTS</v>
          </cell>
          <cell r="R383" t="str">
            <v>BTS</v>
          </cell>
          <cell r="S383" t="str">
            <v>On air</v>
          </cell>
          <cell r="T383" t="str">
            <v>Gen Only</v>
          </cell>
          <cell r="U383" t="str">
            <v>Green Field</v>
          </cell>
          <cell r="V383">
            <v>50</v>
          </cell>
          <cell r="W383" t="str">
            <v>Outdoor</v>
          </cell>
          <cell r="X383" t="str">
            <v>Panji Njovu</v>
          </cell>
          <cell r="Y383" t="str">
            <v>SBC</v>
          </cell>
          <cell r="Z383" t="str">
            <v>SBC</v>
          </cell>
          <cell r="AA383" t="str">
            <v>Airtel </v>
          </cell>
          <cell r="AB383" t="str">
            <v>Mwenya Banda</v>
          </cell>
          <cell r="AC383" t="str">
            <v>CCS</v>
          </cell>
          <cell r="AD383" t="str">
            <v>CCS</v>
          </cell>
          <cell r="AE383" t="str">
            <v>perkins </v>
          </cell>
          <cell r="AF383" t="str">
            <v>CK Works</v>
          </cell>
          <cell r="AG383">
            <v>20</v>
          </cell>
          <cell r="AH383" t="str">
            <v>perkins</v>
          </cell>
        </row>
        <row r="383">
          <cell r="AJ383" t="str">
            <v>Leroy Sommer</v>
          </cell>
        </row>
        <row r="383">
          <cell r="AL383">
            <v>1000</v>
          </cell>
          <cell r="AM383" t="str">
            <v>Power cube</v>
          </cell>
          <cell r="AN383" t="str">
            <v>ICC330-H1-C1</v>
          </cell>
        </row>
        <row r="383">
          <cell r="AP383" t="str">
            <v>Lithium</v>
          </cell>
          <cell r="AQ383">
            <v>300</v>
          </cell>
          <cell r="AR383">
            <v>48</v>
          </cell>
          <cell r="AS383">
            <v>150</v>
          </cell>
          <cell r="AT383">
            <v>2</v>
          </cell>
          <cell r="AU383" t="str">
            <v>N/A</v>
          </cell>
          <cell r="AV383" t="str">
            <v>N/A</v>
          </cell>
          <cell r="AW383" t="str">
            <v>N/A</v>
          </cell>
          <cell r="AX383" t="str">
            <v>N/A</v>
          </cell>
          <cell r="AY383" t="str">
            <v>N/A</v>
          </cell>
          <cell r="AZ383">
            <v>165</v>
          </cell>
        </row>
        <row r="383">
          <cell r="BB383">
            <v>1</v>
          </cell>
          <cell r="BC383" t="str">
            <v>Airtel</v>
          </cell>
          <cell r="BD383">
            <v>0</v>
          </cell>
          <cell r="BE383" t="str">
            <v>ZM1494</v>
          </cell>
        </row>
        <row r="384">
          <cell r="C384" t="str">
            <v>IHS_CBT_367A</v>
          </cell>
          <cell r="D384" t="str">
            <v>Ibenge Girls</v>
          </cell>
          <cell r="E384">
            <v>28.412599</v>
          </cell>
          <cell r="F384">
            <v>-13.358555</v>
          </cell>
          <cell r="G384" t="str">
            <v>Copperbelt</v>
          </cell>
          <cell r="H384">
            <v>22</v>
          </cell>
          <cell r="I384" t="str">
            <v>COPPERBELT</v>
          </cell>
          <cell r="J384" t="str">
            <v>Masati</v>
          </cell>
          <cell r="K384" t="str">
            <v>No</v>
          </cell>
          <cell r="L384" t="str">
            <v>No</v>
          </cell>
          <cell r="M384" t="str">
            <v>No</v>
          </cell>
          <cell r="N384" t="str">
            <v>Urban</v>
          </cell>
        </row>
        <row r="384">
          <cell r="P384" t="str">
            <v>Silver</v>
          </cell>
          <cell r="Q384" t="str">
            <v>BTS</v>
          </cell>
          <cell r="R384" t="str">
            <v>BTS</v>
          </cell>
          <cell r="S384" t="str">
            <v>On air</v>
          </cell>
          <cell r="T384" t="str">
            <v>Grid-Gen</v>
          </cell>
          <cell r="U384" t="str">
            <v>Green Field</v>
          </cell>
          <cell r="V384">
            <v>50</v>
          </cell>
          <cell r="W384" t="str">
            <v>Outdoor</v>
          </cell>
          <cell r="X384" t="str">
            <v>Neddy Chiwasa</v>
          </cell>
          <cell r="Y384" t="str">
            <v>SBC</v>
          </cell>
          <cell r="Z384" t="str">
            <v>SBC</v>
          </cell>
          <cell r="AA384" t="str">
            <v>Airtel </v>
          </cell>
          <cell r="AB384" t="str">
            <v>Mwenya Banda</v>
          </cell>
          <cell r="AC384" t="str">
            <v>GNM</v>
          </cell>
          <cell r="AD384" t="str">
            <v>GNM</v>
          </cell>
          <cell r="AE384" t="str">
            <v>perkins </v>
          </cell>
          <cell r="AF384" t="str">
            <v>CK Works</v>
          </cell>
          <cell r="AG384">
            <v>20</v>
          </cell>
          <cell r="AH384" t="str">
            <v>perkins</v>
          </cell>
        </row>
        <row r="384">
          <cell r="AJ384" t="str">
            <v>Leroy Sommer</v>
          </cell>
        </row>
        <row r="384">
          <cell r="AL384">
            <v>1000</v>
          </cell>
          <cell r="AM384" t="str">
            <v>Power cube</v>
          </cell>
          <cell r="AN384" t="str">
            <v>ICC330-H1-C1</v>
          </cell>
        </row>
        <row r="384">
          <cell r="AP384" t="str">
            <v>Lithium</v>
          </cell>
          <cell r="AQ384">
            <v>300</v>
          </cell>
          <cell r="AR384">
            <v>48</v>
          </cell>
          <cell r="AS384">
            <v>150</v>
          </cell>
          <cell r="AT384">
            <v>2</v>
          </cell>
          <cell r="AU384" t="str">
            <v>N/A</v>
          </cell>
          <cell r="AV384" t="str">
            <v>N/A</v>
          </cell>
          <cell r="AW384" t="str">
            <v>N/A</v>
          </cell>
          <cell r="AX384" t="str">
            <v>N/A</v>
          </cell>
          <cell r="AY384" t="str">
            <v>N/A</v>
          </cell>
          <cell r="AZ384">
            <v>90</v>
          </cell>
        </row>
        <row r="384">
          <cell r="BB384">
            <v>1</v>
          </cell>
          <cell r="BC384" t="str">
            <v>Airtel</v>
          </cell>
          <cell r="BD384" t="str">
            <v>ZM1509</v>
          </cell>
          <cell r="BE384" t="str">
            <v>ZM1509</v>
          </cell>
        </row>
        <row r="385">
          <cell r="C385" t="str">
            <v>IHS_CBT_368A</v>
          </cell>
          <cell r="D385" t="str">
            <v>Highland Sec School</v>
          </cell>
          <cell r="E385">
            <v>28.230783</v>
          </cell>
          <cell r="F385">
            <v>-12.824794</v>
          </cell>
          <cell r="G385" t="str">
            <v>Copperbelt</v>
          </cell>
          <cell r="H385">
            <v>2</v>
          </cell>
          <cell r="I385" t="str">
            <v>COPPERBELT</v>
          </cell>
          <cell r="J385" t="str">
            <v>Kitwe</v>
          </cell>
          <cell r="K385" t="str">
            <v>No</v>
          </cell>
          <cell r="L385" t="str">
            <v>No</v>
          </cell>
          <cell r="M385" t="str">
            <v>No</v>
          </cell>
          <cell r="N385" t="str">
            <v>Urban</v>
          </cell>
        </row>
        <row r="385">
          <cell r="P385" t="str">
            <v>Gold</v>
          </cell>
          <cell r="Q385" t="str">
            <v>BTS</v>
          </cell>
          <cell r="R385" t="str">
            <v>BTS</v>
          </cell>
          <cell r="S385" t="str">
            <v>On air</v>
          </cell>
          <cell r="T385" t="str">
            <v>Grid-Gen</v>
          </cell>
          <cell r="U385" t="str">
            <v>Green Field</v>
          </cell>
          <cell r="V385">
            <v>50</v>
          </cell>
          <cell r="W385" t="str">
            <v>Outdoor</v>
          </cell>
          <cell r="X385" t="str">
            <v>Chrispin Lindundu</v>
          </cell>
          <cell r="Y385" t="str">
            <v>SBC</v>
          </cell>
          <cell r="Z385" t="str">
            <v>SBC</v>
          </cell>
          <cell r="AA385" t="str">
            <v>Airtel </v>
          </cell>
          <cell r="AB385" t="str">
            <v>Mwenya Banda</v>
          </cell>
          <cell r="AC385" t="str">
            <v>GNM</v>
          </cell>
          <cell r="AD385" t="str">
            <v>GNM</v>
          </cell>
          <cell r="AE385" t="str">
            <v>perkins </v>
          </cell>
          <cell r="AF385" t="str">
            <v>CK Works</v>
          </cell>
          <cell r="AG385">
            <v>20</v>
          </cell>
          <cell r="AH385" t="str">
            <v>perkins</v>
          </cell>
        </row>
        <row r="385">
          <cell r="AJ385" t="str">
            <v>Leroy Sommer</v>
          </cell>
        </row>
        <row r="385">
          <cell r="AL385">
            <v>1000</v>
          </cell>
          <cell r="AM385" t="str">
            <v>Power cube</v>
          </cell>
          <cell r="AN385" t="str">
            <v>ICC330-H1-C1</v>
          </cell>
        </row>
        <row r="385">
          <cell r="AP385" t="str">
            <v>Lithium</v>
          </cell>
          <cell r="AQ385">
            <v>300</v>
          </cell>
          <cell r="AR385">
            <v>48</v>
          </cell>
          <cell r="AS385">
            <v>150</v>
          </cell>
          <cell r="AT385">
            <v>2</v>
          </cell>
          <cell r="AU385" t="str">
            <v>N/A</v>
          </cell>
          <cell r="AV385" t="str">
            <v>N/A</v>
          </cell>
          <cell r="AW385" t="str">
            <v>N/A</v>
          </cell>
          <cell r="AX385" t="str">
            <v>N/A</v>
          </cell>
          <cell r="AY385" t="str">
            <v>N/A</v>
          </cell>
          <cell r="AZ385">
            <v>82</v>
          </cell>
        </row>
        <row r="385">
          <cell r="BB385">
            <v>1</v>
          </cell>
          <cell r="BC385" t="str">
            <v>Airtel</v>
          </cell>
          <cell r="BD385">
            <v>0</v>
          </cell>
          <cell r="BE385" t="str">
            <v>ZM1498</v>
          </cell>
        </row>
        <row r="386">
          <cell r="C386" t="str">
            <v>IHS_CTR_001M</v>
          </cell>
          <cell r="D386" t="str">
            <v>Kabwe</v>
          </cell>
          <cell r="E386">
            <v>28.44528</v>
          </cell>
          <cell r="F386">
            <v>-14.42647</v>
          </cell>
          <cell r="G386" t="str">
            <v>Central </v>
          </cell>
          <cell r="H386">
            <v>4.5</v>
          </cell>
          <cell r="I386" t="str">
            <v>Central </v>
          </cell>
          <cell r="J386" t="str">
            <v>KABWE</v>
          </cell>
          <cell r="K386" t="str">
            <v>No</v>
          </cell>
          <cell r="L386" t="str">
            <v>Yes</v>
          </cell>
          <cell r="M386" t="str">
            <v>No</v>
          </cell>
          <cell r="N386" t="str">
            <v>Urban</v>
          </cell>
          <cell r="O386" t="str">
            <v>2G 3G</v>
          </cell>
          <cell r="P386" t="str">
            <v>P3</v>
          </cell>
          <cell r="Q386" t="str">
            <v>BB</v>
          </cell>
          <cell r="R386" t="str">
            <v>BB</v>
          </cell>
          <cell r="S386" t="str">
            <v>On Air</v>
          </cell>
          <cell r="T386" t="str">
            <v>Grid-Gen</v>
          </cell>
          <cell r="U386" t="str">
            <v>Green Field</v>
          </cell>
          <cell r="V386">
            <v>54</v>
          </cell>
          <cell r="W386" t="str">
            <v>Indoor </v>
          </cell>
          <cell r="X386" t="str">
            <v>Robert Mwewa</v>
          </cell>
          <cell r="Y386" t="str">
            <v>SBC</v>
          </cell>
          <cell r="Z386" t="str">
            <v>SBC</v>
          </cell>
          <cell r="AA386" t="str">
            <v>MTN</v>
          </cell>
          <cell r="AB386" t="str">
            <v>Benson Phiri</v>
          </cell>
          <cell r="AC386" t="str">
            <v>GNM</v>
          </cell>
          <cell r="AD386" t="str">
            <v>Lithandi </v>
          </cell>
          <cell r="AE386" t="str">
            <v>Himoinsa</v>
          </cell>
          <cell r="AF386" t="str">
            <v>Himoinsa</v>
          </cell>
          <cell r="AG386">
            <v>30</v>
          </cell>
          <cell r="AH386" t="str">
            <v>Yanmar</v>
          </cell>
          <cell r="AI386">
            <v>0</v>
          </cell>
          <cell r="AJ386" t="str">
            <v>Mecc Alte</v>
          </cell>
          <cell r="AK386">
            <v>0</v>
          </cell>
          <cell r="AL386">
            <v>1000</v>
          </cell>
          <cell r="AM386" t="str">
            <v>Power cube</v>
          </cell>
          <cell r="AN386" t="str">
            <v>ICC330-HI-CI</v>
          </cell>
          <cell r="AO386">
            <v>400</v>
          </cell>
          <cell r="AP386" t="str">
            <v>NARADA</v>
          </cell>
          <cell r="AQ386">
            <v>1200</v>
          </cell>
          <cell r="AR386">
            <v>2</v>
          </cell>
          <cell r="AS386">
            <v>600</v>
          </cell>
          <cell r="AT386">
            <v>48</v>
          </cell>
          <cell r="AU386" t="str">
            <v>Chigo/Energy star</v>
          </cell>
          <cell r="AV386" t="str">
            <v>Chigo/Energy star</v>
          </cell>
          <cell r="AW386">
            <v>18000</v>
          </cell>
          <cell r="AX386">
            <v>18000</v>
          </cell>
          <cell r="AY386">
            <v>2</v>
          </cell>
          <cell r="AZ386">
            <v>133</v>
          </cell>
        </row>
        <row r="386">
          <cell r="BB386">
            <v>1</v>
          </cell>
          <cell r="BC386" t="str">
            <v>MTN</v>
          </cell>
          <cell r="BD386" t="str">
            <v>T0009</v>
          </cell>
          <cell r="BE386">
            <v>0</v>
          </cell>
          <cell r="BF386" t="str">
            <v>Yes</v>
          </cell>
        </row>
        <row r="387">
          <cell r="C387" t="str">
            <v>IHS_CTR_002M</v>
          </cell>
          <cell r="D387" t="str">
            <v>Kabwe Town</v>
          </cell>
          <cell r="E387">
            <v>28.4522</v>
          </cell>
          <cell r="F387">
            <v>-14.44207</v>
          </cell>
          <cell r="G387" t="str">
            <v>Central </v>
          </cell>
          <cell r="H387">
            <v>2.5</v>
          </cell>
          <cell r="I387" t="str">
            <v>Central </v>
          </cell>
          <cell r="J387" t="str">
            <v>KABWE</v>
          </cell>
          <cell r="K387" t="str">
            <v>Yes</v>
          </cell>
          <cell r="L387" t="str">
            <v>Yes</v>
          </cell>
          <cell r="M387" t="str">
            <v>No</v>
          </cell>
          <cell r="N387" t="str">
            <v>Urban</v>
          </cell>
          <cell r="O387" t="str">
            <v>2G 3G 4G</v>
          </cell>
          <cell r="P387" t="str">
            <v>P2</v>
          </cell>
          <cell r="Q387" t="str">
            <v>BTS</v>
          </cell>
          <cell r="R387" t="str">
            <v>BTS</v>
          </cell>
          <cell r="S387" t="str">
            <v>On Air</v>
          </cell>
          <cell r="T387" t="str">
            <v>Grid-Gen</v>
          </cell>
          <cell r="U387" t="str">
            <v>Green Field</v>
          </cell>
          <cell r="V387">
            <v>42</v>
          </cell>
          <cell r="W387" t="str">
            <v>Indoor </v>
          </cell>
          <cell r="X387" t="str">
            <v>Robert Mwewa</v>
          </cell>
          <cell r="Y387" t="str">
            <v>SBC</v>
          </cell>
          <cell r="Z387" t="str">
            <v>SBC</v>
          </cell>
          <cell r="AA387" t="str">
            <v>MTN</v>
          </cell>
          <cell r="AB387" t="str">
            <v>Benson Phiri</v>
          </cell>
          <cell r="AC387" t="str">
            <v>GNM</v>
          </cell>
          <cell r="AD387" t="str">
            <v>Lithandi </v>
          </cell>
          <cell r="AE387" t="str">
            <v>Gen Logic </v>
          </cell>
          <cell r="AF387" t="str">
            <v>Gen Logic </v>
          </cell>
          <cell r="AG387">
            <v>20</v>
          </cell>
          <cell r="AH387" t="str">
            <v>perkins</v>
          </cell>
          <cell r="AI387">
            <v>0</v>
          </cell>
          <cell r="AJ387" t="str">
            <v>Leroy Sommer</v>
          </cell>
          <cell r="AK387">
            <v>0</v>
          </cell>
          <cell r="AL387">
            <v>1000</v>
          </cell>
          <cell r="AM387" t="str">
            <v>Power cube</v>
          </cell>
          <cell r="AN387" t="str">
            <v>ICC330-HI-CI</v>
          </cell>
          <cell r="AO387">
            <v>400</v>
          </cell>
          <cell r="AP387" t="str">
            <v>NARADA</v>
          </cell>
          <cell r="AQ387">
            <v>1200</v>
          </cell>
          <cell r="AR387">
            <v>2</v>
          </cell>
          <cell r="AS387">
            <v>600</v>
          </cell>
          <cell r="AT387">
            <v>48</v>
          </cell>
          <cell r="AU387" t="str">
            <v>LG</v>
          </cell>
          <cell r="AV387" t="str">
            <v>LG</v>
          </cell>
          <cell r="AW387">
            <v>18000</v>
          </cell>
          <cell r="AX387">
            <v>18000</v>
          </cell>
          <cell r="AY387">
            <v>2</v>
          </cell>
          <cell r="AZ387">
            <v>184</v>
          </cell>
        </row>
        <row r="387">
          <cell r="BB387">
            <v>3</v>
          </cell>
          <cell r="BC387" t="str">
            <v>MTNAirtelLiquid Telecom</v>
          </cell>
          <cell r="BD387" t="str">
            <v>T0134</v>
          </cell>
          <cell r="BE387" t="str">
            <v>ZM0382</v>
          </cell>
          <cell r="BF387" t="str">
            <v>Yes</v>
          </cell>
        </row>
        <row r="388">
          <cell r="C388" t="str">
            <v>IHS_CTR_003M</v>
          </cell>
          <cell r="D388" t="str">
            <v>Masiye Motel (Luangwa West)</v>
          </cell>
          <cell r="E388">
            <v>28.42535</v>
          </cell>
          <cell r="F388">
            <v>-14.42486</v>
          </cell>
          <cell r="G388" t="str">
            <v>Central </v>
          </cell>
          <cell r="H388">
            <v>1.8</v>
          </cell>
          <cell r="I388" t="str">
            <v>Central </v>
          </cell>
          <cell r="J388" t="str">
            <v>KABWE</v>
          </cell>
          <cell r="K388" t="str">
            <v>No</v>
          </cell>
          <cell r="L388" t="str">
            <v>No</v>
          </cell>
          <cell r="M388" t="str">
            <v>No</v>
          </cell>
          <cell r="N388" t="str">
            <v>Urban</v>
          </cell>
          <cell r="O388" t="str">
            <v>2G 3G</v>
          </cell>
          <cell r="P388" t="str">
            <v>P3</v>
          </cell>
          <cell r="Q388" t="str">
            <v>BTS</v>
          </cell>
          <cell r="R388" t="str">
            <v>BTS</v>
          </cell>
          <cell r="S388" t="str">
            <v>On Air</v>
          </cell>
          <cell r="T388" t="str">
            <v>Grid-Gen</v>
          </cell>
          <cell r="U388" t="str">
            <v>Green Field</v>
          </cell>
          <cell r="V388">
            <v>36</v>
          </cell>
          <cell r="W388" t="str">
            <v>Outdoor</v>
          </cell>
          <cell r="X388" t="str">
            <v>Robert Mwewa</v>
          </cell>
          <cell r="Y388" t="str">
            <v>SBC</v>
          </cell>
          <cell r="Z388" t="str">
            <v>SBC</v>
          </cell>
          <cell r="AA388" t="str">
            <v>MTN</v>
          </cell>
          <cell r="AB388" t="str">
            <v>Benson Phiri</v>
          </cell>
          <cell r="AC388" t="str">
            <v>GNM</v>
          </cell>
          <cell r="AD388" t="str">
            <v>Lithandi </v>
          </cell>
          <cell r="AE388" t="str">
            <v>GNM</v>
          </cell>
          <cell r="AF388" t="str">
            <v>GNM</v>
          </cell>
          <cell r="AG388">
            <v>20</v>
          </cell>
          <cell r="AH388" t="str">
            <v>perkins</v>
          </cell>
          <cell r="AI388">
            <v>0</v>
          </cell>
          <cell r="AJ388" t="str">
            <v>Leroy Sommer</v>
          </cell>
          <cell r="AK388">
            <v>0</v>
          </cell>
          <cell r="AL388">
            <v>600</v>
          </cell>
          <cell r="AM388" t="str">
            <v>Delta</v>
          </cell>
          <cell r="AN388" t="str">
            <v>DPS 2400B-48-5</v>
          </cell>
          <cell r="AO388">
            <v>250</v>
          </cell>
          <cell r="AP388" t="str">
            <v>NARADA</v>
          </cell>
          <cell r="AQ388">
            <v>1200</v>
          </cell>
          <cell r="AR388">
            <v>2</v>
          </cell>
          <cell r="AS388">
            <v>600</v>
          </cell>
          <cell r="AT388">
            <v>48</v>
          </cell>
          <cell r="AU388" t="str">
            <v>N/A</v>
          </cell>
          <cell r="AV388" t="str">
            <v>N/A</v>
          </cell>
          <cell r="AW388" t="str">
            <v>N/A</v>
          </cell>
          <cell r="AX388">
            <v>0</v>
          </cell>
          <cell r="AY388" t="str">
            <v>N/A</v>
          </cell>
          <cell r="AZ388">
            <v>124</v>
          </cell>
        </row>
        <row r="388">
          <cell r="BB388">
            <v>2</v>
          </cell>
          <cell r="BC388" t="str">
            <v>MTNAirtel</v>
          </cell>
          <cell r="BD388" t="str">
            <v>T0279</v>
          </cell>
          <cell r="BE388" t="str">
            <v>ZM6853</v>
          </cell>
          <cell r="BF388" t="str">
            <v>Yes</v>
          </cell>
        </row>
        <row r="389">
          <cell r="C389" t="str">
            <v>IHS_CTR_004M</v>
          </cell>
          <cell r="D389" t="str">
            <v>Bwacha</v>
          </cell>
          <cell r="E389">
            <v>28.44052</v>
          </cell>
          <cell r="F389">
            <v>-14.4064</v>
          </cell>
          <cell r="G389" t="str">
            <v>Central </v>
          </cell>
          <cell r="H389">
            <v>2.5</v>
          </cell>
          <cell r="I389" t="str">
            <v>Central </v>
          </cell>
          <cell r="J389" t="str">
            <v>KABWE</v>
          </cell>
          <cell r="K389" t="str">
            <v>No</v>
          </cell>
          <cell r="L389" t="str">
            <v>No</v>
          </cell>
          <cell r="M389" t="str">
            <v>No</v>
          </cell>
          <cell r="N389" t="str">
            <v>Urban</v>
          </cell>
          <cell r="O389" t="str">
            <v>2G 3G</v>
          </cell>
          <cell r="P389" t="str">
            <v>P2</v>
          </cell>
          <cell r="Q389" t="str">
            <v>BTS</v>
          </cell>
          <cell r="R389" t="str">
            <v>BTS</v>
          </cell>
          <cell r="S389" t="str">
            <v>On Air</v>
          </cell>
          <cell r="T389" t="str">
            <v>Grid-Gen</v>
          </cell>
          <cell r="U389" t="str">
            <v>Green Field</v>
          </cell>
          <cell r="V389">
            <v>48</v>
          </cell>
          <cell r="W389" t="str">
            <v>Indoor </v>
          </cell>
          <cell r="X389" t="str">
            <v>Robert Mwewa</v>
          </cell>
          <cell r="Y389" t="str">
            <v>SBC</v>
          </cell>
          <cell r="Z389" t="str">
            <v>SBC</v>
          </cell>
          <cell r="AA389" t="str">
            <v>MTN</v>
          </cell>
          <cell r="AB389" t="str">
            <v>Benson Phiri</v>
          </cell>
          <cell r="AC389" t="str">
            <v>GNM</v>
          </cell>
          <cell r="AD389" t="str">
            <v>Lithandi </v>
          </cell>
          <cell r="AE389" t="str">
            <v>CK Works</v>
          </cell>
          <cell r="AF389" t="str">
            <v>CK Works</v>
          </cell>
          <cell r="AG389">
            <v>20</v>
          </cell>
          <cell r="AH389" t="str">
            <v>perkins</v>
          </cell>
          <cell r="AI389">
            <v>0</v>
          </cell>
          <cell r="AJ389" t="str">
            <v>Mecc Alte</v>
          </cell>
          <cell r="AK389">
            <v>0</v>
          </cell>
          <cell r="AL389">
            <v>600</v>
          </cell>
          <cell r="AM389" t="str">
            <v>Delta</v>
          </cell>
          <cell r="AN389" t="str">
            <v>DPS 2400B-48-5</v>
          </cell>
          <cell r="AO389">
            <v>250</v>
          </cell>
          <cell r="AP389" t="str">
            <v>Lithium</v>
          </cell>
          <cell r="AQ389">
            <v>500</v>
          </cell>
          <cell r="AR389">
            <v>48</v>
          </cell>
          <cell r="AS389">
            <v>100</v>
          </cell>
          <cell r="AT389">
            <v>5</v>
          </cell>
          <cell r="AU389" t="str">
            <v>LG</v>
          </cell>
          <cell r="AV389" t="str">
            <v>LG</v>
          </cell>
          <cell r="AW389">
            <v>18000</v>
          </cell>
          <cell r="AX389">
            <v>18000</v>
          </cell>
          <cell r="AY389">
            <v>2</v>
          </cell>
          <cell r="AZ389">
            <v>80</v>
          </cell>
        </row>
        <row r="389">
          <cell r="BB389">
            <v>1</v>
          </cell>
          <cell r="BC389" t="str">
            <v>MTN</v>
          </cell>
          <cell r="BD389" t="str">
            <v>T0129</v>
          </cell>
          <cell r="BE389">
            <v>0</v>
          </cell>
          <cell r="BF389" t="str">
            <v>Yes</v>
          </cell>
        </row>
        <row r="390">
          <cell r="C390" t="str">
            <v>IHS_CTR_005M</v>
          </cell>
          <cell r="D390" t="str">
            <v>Pollen</v>
          </cell>
          <cell r="E390">
            <v>28.46593</v>
          </cell>
          <cell r="F390">
            <v>-14.44184</v>
          </cell>
          <cell r="G390" t="str">
            <v>Central </v>
          </cell>
          <cell r="H390">
            <v>1.8</v>
          </cell>
          <cell r="I390" t="str">
            <v>Central </v>
          </cell>
          <cell r="J390" t="str">
            <v>KABWE</v>
          </cell>
          <cell r="K390" t="str">
            <v>Yes</v>
          </cell>
          <cell r="L390" t="str">
            <v>No</v>
          </cell>
          <cell r="M390" t="str">
            <v>No</v>
          </cell>
          <cell r="N390" t="str">
            <v>Urban</v>
          </cell>
          <cell r="O390" t="str">
            <v>2G 3G</v>
          </cell>
          <cell r="P390" t="str">
            <v>P3</v>
          </cell>
          <cell r="Q390" t="str">
            <v>BTS</v>
          </cell>
          <cell r="R390" t="str">
            <v>BTS</v>
          </cell>
          <cell r="S390" t="str">
            <v>On Air</v>
          </cell>
          <cell r="T390" t="str">
            <v>Grid-Gen</v>
          </cell>
          <cell r="U390" t="str">
            <v>Green Field</v>
          </cell>
          <cell r="V390">
            <v>36</v>
          </cell>
          <cell r="W390" t="str">
            <v>Outdoor</v>
          </cell>
          <cell r="X390" t="str">
            <v>Robert Mwewa</v>
          </cell>
          <cell r="Y390" t="str">
            <v>SBC</v>
          </cell>
          <cell r="Z390" t="str">
            <v>SBC</v>
          </cell>
          <cell r="AA390" t="str">
            <v>MTN</v>
          </cell>
          <cell r="AB390" t="str">
            <v>Benson Phiri</v>
          </cell>
          <cell r="AC390" t="str">
            <v>GNM</v>
          </cell>
          <cell r="AD390" t="str">
            <v>Lithandi </v>
          </cell>
          <cell r="AE390" t="str">
            <v>Gen Logic </v>
          </cell>
          <cell r="AF390" t="str">
            <v>Gen Logic </v>
          </cell>
          <cell r="AG390">
            <v>15</v>
          </cell>
          <cell r="AH390" t="str">
            <v>perkins</v>
          </cell>
          <cell r="AI390">
            <v>0</v>
          </cell>
          <cell r="AJ390" t="str">
            <v>Mecc Alte</v>
          </cell>
          <cell r="AK390">
            <v>0</v>
          </cell>
          <cell r="AL390">
            <v>1000</v>
          </cell>
          <cell r="AM390" t="str">
            <v>Delta</v>
          </cell>
          <cell r="AN390" t="str">
            <v>DPS 2400B-48-5</v>
          </cell>
          <cell r="AO390">
            <v>250</v>
          </cell>
          <cell r="AP390" t="str">
            <v>NARADA</v>
          </cell>
          <cell r="AQ390">
            <v>600</v>
          </cell>
          <cell r="AR390">
            <v>2</v>
          </cell>
          <cell r="AS390">
            <v>600</v>
          </cell>
          <cell r="AT390">
            <v>24</v>
          </cell>
          <cell r="AU390" t="str">
            <v>N/A</v>
          </cell>
          <cell r="AV390" t="str">
            <v>N/A</v>
          </cell>
          <cell r="AW390" t="str">
            <v>N/A</v>
          </cell>
          <cell r="AX390">
            <v>0</v>
          </cell>
          <cell r="AY390" t="str">
            <v>N/A</v>
          </cell>
          <cell r="AZ390">
            <v>62</v>
          </cell>
        </row>
        <row r="390">
          <cell r="BB390">
            <v>1</v>
          </cell>
          <cell r="BC390" t="str">
            <v>MTN</v>
          </cell>
          <cell r="BD390" t="str">
            <v>T0274</v>
          </cell>
          <cell r="BE390">
            <v>0</v>
          </cell>
          <cell r="BF390" t="str">
            <v>Yes</v>
          </cell>
        </row>
        <row r="391">
          <cell r="C391" t="str">
            <v>IHS_CTR_006M</v>
          </cell>
          <cell r="D391" t="str">
            <v>Chowa</v>
          </cell>
          <cell r="E391">
            <v>28.44418333</v>
          </cell>
          <cell r="F391">
            <v>-14.45985</v>
          </cell>
          <cell r="G391" t="str">
            <v>Central </v>
          </cell>
          <cell r="H391">
            <v>2.5</v>
          </cell>
          <cell r="I391" t="str">
            <v>Central </v>
          </cell>
          <cell r="J391" t="str">
            <v>KABWE</v>
          </cell>
          <cell r="K391" t="str">
            <v>No</v>
          </cell>
          <cell r="L391" t="str">
            <v>No</v>
          </cell>
          <cell r="M391" t="str">
            <v>No</v>
          </cell>
          <cell r="N391" t="str">
            <v>Urban</v>
          </cell>
          <cell r="O391" t="str">
            <v>2G 3G</v>
          </cell>
          <cell r="P391" t="str">
            <v>P2</v>
          </cell>
          <cell r="Q391" t="str">
            <v>BTS</v>
          </cell>
          <cell r="R391" t="str">
            <v>BTS</v>
          </cell>
          <cell r="S391" t="str">
            <v>On Air</v>
          </cell>
          <cell r="T391" t="str">
            <v>Grid-Gen</v>
          </cell>
          <cell r="U391" t="str">
            <v>Green Field</v>
          </cell>
          <cell r="V391">
            <v>50</v>
          </cell>
          <cell r="W391" t="str">
            <v>Indoor </v>
          </cell>
          <cell r="X391" t="str">
            <v>Robert Mwewa</v>
          </cell>
          <cell r="Y391" t="str">
            <v>SBC</v>
          </cell>
          <cell r="Z391" t="str">
            <v>SBC</v>
          </cell>
          <cell r="AA391" t="str">
            <v>MTN</v>
          </cell>
          <cell r="AB391" t="str">
            <v>Benson Phiri</v>
          </cell>
          <cell r="AC391" t="str">
            <v>GNM</v>
          </cell>
          <cell r="AD391" t="str">
            <v>Lithandi </v>
          </cell>
          <cell r="AE391" t="str">
            <v>CK Works</v>
          </cell>
          <cell r="AF391" t="str">
            <v>CK Works</v>
          </cell>
          <cell r="AG391">
            <v>20</v>
          </cell>
          <cell r="AH391" t="str">
            <v>perkins</v>
          </cell>
          <cell r="AI391" t="str">
            <v>4TNE88-G1A</v>
          </cell>
          <cell r="AJ391" t="str">
            <v>Mecc Alte</v>
          </cell>
          <cell r="AK391">
            <v>0</v>
          </cell>
          <cell r="AL391">
            <v>600</v>
          </cell>
          <cell r="AM391" t="str">
            <v>Delta</v>
          </cell>
          <cell r="AN391" t="str">
            <v>DPS 2400B-48-5</v>
          </cell>
          <cell r="AO391">
            <v>250</v>
          </cell>
          <cell r="AP391" t="str">
            <v>NARADA</v>
          </cell>
          <cell r="AQ391">
            <v>1200</v>
          </cell>
          <cell r="AR391">
            <v>2</v>
          </cell>
          <cell r="AS391">
            <v>600</v>
          </cell>
          <cell r="AT391">
            <v>48</v>
          </cell>
          <cell r="AU391" t="str">
            <v>LG</v>
          </cell>
          <cell r="AV391" t="str">
            <v>LG</v>
          </cell>
          <cell r="AW391">
            <v>18000</v>
          </cell>
          <cell r="AX391">
            <v>18000</v>
          </cell>
          <cell r="AY391">
            <v>2</v>
          </cell>
          <cell r="AZ391">
            <v>69.2</v>
          </cell>
        </row>
        <row r="391">
          <cell r="BB391">
            <v>1</v>
          </cell>
          <cell r="BC391" t="str">
            <v>MTN</v>
          </cell>
          <cell r="BD391" t="str">
            <v>T0040</v>
          </cell>
          <cell r="BE391">
            <v>0</v>
          </cell>
          <cell r="BF391" t="str">
            <v>Yes</v>
          </cell>
        </row>
        <row r="392">
          <cell r="C392" t="str">
            <v>IHS_CTR_007M</v>
          </cell>
          <cell r="D392" t="str">
            <v>Kasanda</v>
          </cell>
          <cell r="E392">
            <v>28.46587</v>
          </cell>
          <cell r="F392">
            <v>-14.45965</v>
          </cell>
          <cell r="G392" t="str">
            <v>Central </v>
          </cell>
          <cell r="H392">
            <v>2.5</v>
          </cell>
          <cell r="I392" t="str">
            <v>Central </v>
          </cell>
          <cell r="J392" t="str">
            <v>KABWE</v>
          </cell>
          <cell r="K392" t="str">
            <v>No</v>
          </cell>
          <cell r="L392" t="str">
            <v>No</v>
          </cell>
          <cell r="M392" t="str">
            <v>No</v>
          </cell>
          <cell r="N392" t="str">
            <v>Urban</v>
          </cell>
          <cell r="O392" t="str">
            <v>2G 3G</v>
          </cell>
          <cell r="P392" t="str">
            <v>P3</v>
          </cell>
          <cell r="Q392" t="str">
            <v>BTS</v>
          </cell>
          <cell r="R392" t="str">
            <v>BTS</v>
          </cell>
          <cell r="S392" t="str">
            <v>On Air</v>
          </cell>
          <cell r="T392" t="str">
            <v>Grid-Gen</v>
          </cell>
          <cell r="U392" t="str">
            <v>Green Field</v>
          </cell>
          <cell r="V392">
            <v>42</v>
          </cell>
          <cell r="W392" t="str">
            <v>Indoor </v>
          </cell>
          <cell r="X392" t="str">
            <v>Robert Mwewa</v>
          </cell>
          <cell r="Y392" t="str">
            <v>SBC</v>
          </cell>
          <cell r="Z392" t="str">
            <v>SBC</v>
          </cell>
          <cell r="AA392" t="str">
            <v>MTN</v>
          </cell>
          <cell r="AB392" t="str">
            <v>Benson Phiri</v>
          </cell>
          <cell r="AC392" t="str">
            <v>GNM</v>
          </cell>
          <cell r="AD392" t="str">
            <v>Lithandi </v>
          </cell>
          <cell r="AE392" t="str">
            <v>Gen Logic </v>
          </cell>
          <cell r="AF392" t="str">
            <v>Gen Logic </v>
          </cell>
          <cell r="AG392">
            <v>20</v>
          </cell>
          <cell r="AH392" t="str">
            <v>perkins</v>
          </cell>
          <cell r="AI392">
            <v>0</v>
          </cell>
          <cell r="AJ392" t="str">
            <v>Mecc Alte</v>
          </cell>
          <cell r="AK392">
            <v>0</v>
          </cell>
          <cell r="AL392">
            <v>600</v>
          </cell>
          <cell r="AM392" t="str">
            <v>Delta</v>
          </cell>
          <cell r="AN392" t="str">
            <v>DPS 2400B-48-5</v>
          </cell>
          <cell r="AO392">
            <v>250</v>
          </cell>
          <cell r="AP392" t="str">
            <v>Lithium</v>
          </cell>
          <cell r="AQ392">
            <v>400</v>
          </cell>
          <cell r="AR392">
            <v>48</v>
          </cell>
          <cell r="AS392">
            <v>100</v>
          </cell>
          <cell r="AT392">
            <v>4</v>
          </cell>
          <cell r="AU392" t="str">
            <v>LG</v>
          </cell>
          <cell r="AV392" t="str">
            <v>LG</v>
          </cell>
          <cell r="AW392">
            <v>18000</v>
          </cell>
          <cell r="AX392">
            <v>18000</v>
          </cell>
          <cell r="AY392">
            <v>2</v>
          </cell>
          <cell r="AZ392">
            <v>130</v>
          </cell>
        </row>
        <row r="392">
          <cell r="BB392">
            <v>2</v>
          </cell>
          <cell r="BC392" t="str">
            <v>MTNAirtel</v>
          </cell>
          <cell r="BD392" t="str">
            <v>T0133</v>
          </cell>
          <cell r="BE392" t="str">
            <v>ZM0233</v>
          </cell>
          <cell r="BF392" t="str">
            <v>Yes</v>
          </cell>
        </row>
        <row r="393">
          <cell r="C393" t="str">
            <v>IHS_CTR_008M</v>
          </cell>
          <cell r="D393" t="str">
            <v>Mukobeko</v>
          </cell>
          <cell r="E393">
            <v>28.40816389</v>
          </cell>
          <cell r="F393">
            <v>-14.40936389</v>
          </cell>
          <cell r="G393" t="str">
            <v>Central </v>
          </cell>
          <cell r="H393">
            <v>2</v>
          </cell>
          <cell r="I393" t="str">
            <v>Central </v>
          </cell>
          <cell r="J393" t="str">
            <v>KABWE</v>
          </cell>
          <cell r="K393" t="str">
            <v>No</v>
          </cell>
          <cell r="L393" t="str">
            <v>No</v>
          </cell>
          <cell r="M393" t="str">
            <v>No</v>
          </cell>
          <cell r="N393" t="str">
            <v>Suburban</v>
          </cell>
          <cell r="O393" t="str">
            <v>2G 3G</v>
          </cell>
          <cell r="P393" t="str">
            <v>P4</v>
          </cell>
          <cell r="Q393" t="str">
            <v>BTS</v>
          </cell>
          <cell r="R393" t="str">
            <v>BTS</v>
          </cell>
          <cell r="S393" t="str">
            <v>On Air</v>
          </cell>
          <cell r="T393" t="str">
            <v>Grid-Gen</v>
          </cell>
          <cell r="U393" t="str">
            <v>Green Field</v>
          </cell>
          <cell r="V393">
            <v>50</v>
          </cell>
          <cell r="W393" t="str">
            <v>Indoor </v>
          </cell>
          <cell r="X393" t="str">
            <v>Robert Mwewa</v>
          </cell>
          <cell r="Y393" t="str">
            <v>SBC</v>
          </cell>
          <cell r="Z393" t="str">
            <v>SBC</v>
          </cell>
          <cell r="AA393" t="str">
            <v>MTN</v>
          </cell>
          <cell r="AB393" t="str">
            <v>Benson Phiri</v>
          </cell>
          <cell r="AC393" t="str">
            <v>GNM</v>
          </cell>
          <cell r="AD393" t="str">
            <v>Lithandi </v>
          </cell>
          <cell r="AE393" t="str">
            <v>Gen Logic </v>
          </cell>
          <cell r="AF393" t="str">
            <v>Gen Logic </v>
          </cell>
          <cell r="AG393">
            <v>16</v>
          </cell>
          <cell r="AH393" t="str">
            <v>Yanmar</v>
          </cell>
          <cell r="AI393" t="str">
            <v>4TNE88-G1A</v>
          </cell>
          <cell r="AJ393" t="str">
            <v>Mecc Alte</v>
          </cell>
          <cell r="AK393">
            <v>0</v>
          </cell>
          <cell r="AL393">
            <v>600</v>
          </cell>
          <cell r="AM393" t="str">
            <v>Delta</v>
          </cell>
          <cell r="AN393" t="str">
            <v>DPS 2400B-48-5</v>
          </cell>
          <cell r="AO393">
            <v>250</v>
          </cell>
          <cell r="AP393" t="str">
            <v>Sonnenschein</v>
          </cell>
          <cell r="AQ393">
            <v>1000</v>
          </cell>
          <cell r="AR393">
            <v>2</v>
          </cell>
          <cell r="AS393">
            <v>1000</v>
          </cell>
          <cell r="AT393">
            <v>24</v>
          </cell>
          <cell r="AU393" t="str">
            <v>LG</v>
          </cell>
          <cell r="AV393" t="str">
            <v>LG</v>
          </cell>
          <cell r="AW393">
            <v>18000</v>
          </cell>
          <cell r="AX393">
            <v>18000</v>
          </cell>
          <cell r="AY393">
            <v>2</v>
          </cell>
          <cell r="AZ393">
            <v>55</v>
          </cell>
        </row>
        <row r="393">
          <cell r="BB393">
            <v>1</v>
          </cell>
          <cell r="BC393" t="str">
            <v>MTN</v>
          </cell>
          <cell r="BD393" t="str">
            <v>T0041</v>
          </cell>
          <cell r="BE393">
            <v>0</v>
          </cell>
          <cell r="BF393" t="str">
            <v>Yes</v>
          </cell>
        </row>
        <row r="394">
          <cell r="C394" t="str">
            <v>IHS_CTR_011M</v>
          </cell>
          <cell r="D394" t="str">
            <v>Chikusu Kabwe</v>
          </cell>
          <cell r="E394">
            <v>28.45742</v>
          </cell>
          <cell r="F394">
            <v>-14.38422</v>
          </cell>
          <cell r="G394" t="str">
            <v>Central </v>
          </cell>
          <cell r="H394">
            <v>2.5</v>
          </cell>
          <cell r="I394" t="str">
            <v>Central </v>
          </cell>
          <cell r="J394" t="str">
            <v>KABWE</v>
          </cell>
          <cell r="K394" t="str">
            <v>No</v>
          </cell>
          <cell r="L394" t="str">
            <v>No</v>
          </cell>
          <cell r="M394" t="str">
            <v>No</v>
          </cell>
          <cell r="N394" t="str">
            <v>Suburban</v>
          </cell>
          <cell r="O394" t="str">
            <v>2G 3G</v>
          </cell>
          <cell r="P394" t="str">
            <v>P4</v>
          </cell>
          <cell r="Q394" t="str">
            <v>BTS</v>
          </cell>
          <cell r="R394" t="str">
            <v>BTS</v>
          </cell>
          <cell r="S394" t="str">
            <v>On Air</v>
          </cell>
          <cell r="T394" t="str">
            <v>Grid-Gen</v>
          </cell>
          <cell r="U394" t="str">
            <v>Green Field</v>
          </cell>
          <cell r="V394">
            <v>48</v>
          </cell>
          <cell r="W394" t="str">
            <v>Indoor </v>
          </cell>
          <cell r="X394" t="str">
            <v>Robert Mwewa</v>
          </cell>
          <cell r="Y394" t="str">
            <v>SBC</v>
          </cell>
          <cell r="Z394" t="str">
            <v>SBC</v>
          </cell>
          <cell r="AA394" t="str">
            <v>MTN</v>
          </cell>
          <cell r="AB394" t="str">
            <v>Benson Phiri</v>
          </cell>
          <cell r="AC394" t="str">
            <v>GNM</v>
          </cell>
          <cell r="AD394" t="str">
            <v>Lithandi </v>
          </cell>
          <cell r="AE394" t="str">
            <v>CK Works</v>
          </cell>
          <cell r="AF394" t="str">
            <v>CK Works</v>
          </cell>
          <cell r="AG394">
            <v>20</v>
          </cell>
          <cell r="AH394" t="str">
            <v>perkins</v>
          </cell>
          <cell r="AI394">
            <v>0</v>
          </cell>
          <cell r="AJ394" t="str">
            <v>Mecc Alte</v>
          </cell>
          <cell r="AK394">
            <v>0</v>
          </cell>
          <cell r="AL394">
            <v>600</v>
          </cell>
          <cell r="AM394" t="str">
            <v>Delta</v>
          </cell>
          <cell r="AN394" t="str">
            <v>DPS 2400B-48-5</v>
          </cell>
          <cell r="AO394">
            <v>250</v>
          </cell>
          <cell r="AP394" t="str">
            <v>Lithium</v>
          </cell>
          <cell r="AQ394">
            <v>500</v>
          </cell>
          <cell r="AR394">
            <v>48</v>
          </cell>
          <cell r="AS394">
            <v>100</v>
          </cell>
          <cell r="AT394">
            <v>5</v>
          </cell>
          <cell r="AU394" t="str">
            <v>LG</v>
          </cell>
          <cell r="AV394" t="str">
            <v>LG</v>
          </cell>
          <cell r="AW394">
            <v>18000</v>
          </cell>
          <cell r="AX394">
            <v>18000</v>
          </cell>
          <cell r="AY394">
            <v>2</v>
          </cell>
          <cell r="AZ394">
            <v>125</v>
          </cell>
        </row>
        <row r="394">
          <cell r="BB394">
            <v>2</v>
          </cell>
          <cell r="BC394" t="str">
            <v>MTNAirtel</v>
          </cell>
          <cell r="BD394" t="str">
            <v>T0128</v>
          </cell>
          <cell r="BE394" t="str">
            <v>ZM6856</v>
          </cell>
          <cell r="BF394" t="str">
            <v>Yes</v>
          </cell>
        </row>
        <row r="395">
          <cell r="C395" t="str">
            <v>IHS_CTR_012M</v>
          </cell>
          <cell r="D395" t="str">
            <v>Makululu</v>
          </cell>
          <cell r="E395">
            <v>28.40154</v>
          </cell>
          <cell r="F395">
            <v>-14.4477</v>
          </cell>
          <cell r="G395" t="str">
            <v>Central </v>
          </cell>
          <cell r="H395">
            <v>2</v>
          </cell>
          <cell r="I395" t="str">
            <v>Central </v>
          </cell>
          <cell r="J395" t="str">
            <v>KABWE</v>
          </cell>
          <cell r="K395" t="str">
            <v>No</v>
          </cell>
          <cell r="L395" t="str">
            <v>No</v>
          </cell>
          <cell r="M395" t="str">
            <v>No</v>
          </cell>
          <cell r="N395" t="str">
            <v>Urban</v>
          </cell>
          <cell r="O395" t="str">
            <v>2G 3G</v>
          </cell>
          <cell r="P395" t="str">
            <v>P4</v>
          </cell>
          <cell r="Q395" t="str">
            <v>BTS</v>
          </cell>
          <cell r="R395" t="str">
            <v>BTS</v>
          </cell>
          <cell r="S395" t="str">
            <v>On Air</v>
          </cell>
          <cell r="T395" t="str">
            <v>Grid-Gen</v>
          </cell>
          <cell r="U395" t="str">
            <v>Green Field</v>
          </cell>
          <cell r="V395">
            <v>48</v>
          </cell>
          <cell r="W395" t="str">
            <v>Indoor </v>
          </cell>
          <cell r="X395" t="str">
            <v>Robert Mwewa</v>
          </cell>
          <cell r="Y395" t="str">
            <v>SBC</v>
          </cell>
          <cell r="Z395" t="str">
            <v>SBC</v>
          </cell>
          <cell r="AA395" t="str">
            <v>MTN</v>
          </cell>
          <cell r="AB395" t="str">
            <v>Benson Phiri</v>
          </cell>
          <cell r="AC395" t="str">
            <v>GNM</v>
          </cell>
          <cell r="AD395" t="str">
            <v>Lithandi </v>
          </cell>
          <cell r="AE395" t="str">
            <v>Gen Logic </v>
          </cell>
          <cell r="AF395" t="str">
            <v>Gen Logic </v>
          </cell>
          <cell r="AG395">
            <v>16</v>
          </cell>
          <cell r="AH395" t="str">
            <v>Yanmar</v>
          </cell>
          <cell r="AI395" t="str">
            <v>4TNE88-G1A</v>
          </cell>
          <cell r="AJ395" t="str">
            <v>Mecc Alte</v>
          </cell>
          <cell r="AK395">
            <v>0</v>
          </cell>
          <cell r="AL395">
            <v>600</v>
          </cell>
          <cell r="AM395" t="str">
            <v>Delta</v>
          </cell>
          <cell r="AN395" t="str">
            <v>DPS 2400B-48-5</v>
          </cell>
          <cell r="AO395">
            <v>250</v>
          </cell>
          <cell r="AP395" t="str">
            <v>Lithium</v>
          </cell>
          <cell r="AQ395">
            <v>400</v>
          </cell>
          <cell r="AR395">
            <v>48</v>
          </cell>
          <cell r="AS395">
            <v>100</v>
          </cell>
          <cell r="AT395">
            <v>4</v>
          </cell>
          <cell r="AU395" t="str">
            <v>L/G/STAR ENERGY</v>
          </cell>
          <cell r="AV395" t="str">
            <v>L/G/STAR ENERGY</v>
          </cell>
          <cell r="AW395">
            <v>18000</v>
          </cell>
          <cell r="AX395">
            <v>18000</v>
          </cell>
          <cell r="AY395">
            <v>2</v>
          </cell>
          <cell r="AZ395">
            <v>35</v>
          </cell>
        </row>
        <row r="395">
          <cell r="BB395">
            <v>1</v>
          </cell>
          <cell r="BC395" t="str">
            <v>MTN</v>
          </cell>
          <cell r="BD395" t="str">
            <v>T0127</v>
          </cell>
          <cell r="BE395">
            <v>0</v>
          </cell>
          <cell r="BF395" t="str">
            <v>Yes</v>
          </cell>
        </row>
        <row r="396">
          <cell r="C396" t="str">
            <v>IHS_CTR_013M</v>
          </cell>
          <cell r="D396" t="str">
            <v>Kabwe ZNS</v>
          </cell>
          <cell r="E396">
            <v>28.34149</v>
          </cell>
          <cell r="F396">
            <v>-14.53008</v>
          </cell>
          <cell r="G396" t="str">
            <v>Central </v>
          </cell>
          <cell r="H396">
            <v>2</v>
          </cell>
          <cell r="I396" t="str">
            <v>Central </v>
          </cell>
          <cell r="J396" t="str">
            <v>KABWE</v>
          </cell>
          <cell r="K396" t="str">
            <v>No</v>
          </cell>
          <cell r="L396" t="str">
            <v>Yes</v>
          </cell>
          <cell r="M396" t="str">
            <v>No</v>
          </cell>
          <cell r="N396" t="str">
            <v>Rural</v>
          </cell>
          <cell r="O396" t="str">
            <v>2G 3G</v>
          </cell>
          <cell r="P396" t="str">
            <v>P4</v>
          </cell>
          <cell r="Q396" t="str">
            <v>BTS</v>
          </cell>
          <cell r="R396" t="str">
            <v>BTS</v>
          </cell>
          <cell r="S396" t="str">
            <v>On Air</v>
          </cell>
          <cell r="T396" t="str">
            <v>Grid-Gen</v>
          </cell>
          <cell r="U396" t="str">
            <v>Green Field</v>
          </cell>
          <cell r="V396">
            <v>66</v>
          </cell>
          <cell r="W396" t="str">
            <v>Outdoor</v>
          </cell>
          <cell r="X396" t="str">
            <v>Robert Mwewa</v>
          </cell>
          <cell r="Y396" t="str">
            <v>SBC</v>
          </cell>
          <cell r="Z396" t="str">
            <v>SBC</v>
          </cell>
          <cell r="AA396" t="str">
            <v>MTN</v>
          </cell>
          <cell r="AB396" t="str">
            <v>Benson Phiri</v>
          </cell>
          <cell r="AC396" t="str">
            <v>GNM</v>
          </cell>
          <cell r="AD396" t="str">
            <v>Lithandi </v>
          </cell>
          <cell r="AE396" t="str">
            <v>Gen Logic </v>
          </cell>
          <cell r="AF396" t="str">
            <v>Gen Logic </v>
          </cell>
          <cell r="AG396">
            <v>16</v>
          </cell>
          <cell r="AH396" t="str">
            <v>Yanmar</v>
          </cell>
          <cell r="AI396" t="str">
            <v>4TNE88-G1A</v>
          </cell>
          <cell r="AJ396" t="str">
            <v>Mecc Alte</v>
          </cell>
          <cell r="AK396">
            <v>0</v>
          </cell>
          <cell r="AL396">
            <v>600</v>
          </cell>
          <cell r="AM396" t="str">
            <v>Delta</v>
          </cell>
          <cell r="AN396" t="str">
            <v>DPS 2400B-48-5</v>
          </cell>
          <cell r="AO396">
            <v>250</v>
          </cell>
          <cell r="AP396" t="str">
            <v>Lithium</v>
          </cell>
          <cell r="AQ396">
            <v>200</v>
          </cell>
          <cell r="AR396">
            <v>48</v>
          </cell>
          <cell r="AS396">
            <v>100</v>
          </cell>
          <cell r="AT396">
            <v>2</v>
          </cell>
          <cell r="AU396" t="str">
            <v>N/A</v>
          </cell>
          <cell r="AV396" t="str">
            <v>N/A</v>
          </cell>
          <cell r="AW396" t="str">
            <v>N/A</v>
          </cell>
          <cell r="AX396">
            <v>0</v>
          </cell>
          <cell r="AY396" t="str">
            <v>N/A</v>
          </cell>
          <cell r="AZ396">
            <v>36</v>
          </cell>
        </row>
        <row r="396">
          <cell r="BB396">
            <v>1</v>
          </cell>
          <cell r="BC396" t="str">
            <v>MTN</v>
          </cell>
          <cell r="BD396" t="str">
            <v>T0099</v>
          </cell>
          <cell r="BE396">
            <v>0</v>
          </cell>
          <cell r="BF396" t="str">
            <v>Yes</v>
          </cell>
        </row>
        <row r="397">
          <cell r="C397" t="str">
            <v>IHS_CTR_014M</v>
          </cell>
          <cell r="D397" t="str">
            <v>Mulungushi</v>
          </cell>
          <cell r="E397">
            <v>28.55378333</v>
          </cell>
          <cell r="F397">
            <v>-14.28028333</v>
          </cell>
          <cell r="G397" t="str">
            <v>Central </v>
          </cell>
          <cell r="H397">
            <v>2</v>
          </cell>
          <cell r="I397" t="str">
            <v>Central </v>
          </cell>
          <cell r="J397" t="str">
            <v>KABWE</v>
          </cell>
          <cell r="K397" t="str">
            <v>No</v>
          </cell>
          <cell r="L397" t="str">
            <v>Yes</v>
          </cell>
          <cell r="M397" t="str">
            <v>No</v>
          </cell>
          <cell r="N397" t="str">
            <v>Rural</v>
          </cell>
          <cell r="O397" t="str">
            <v>2G 3G</v>
          </cell>
          <cell r="P397" t="str">
            <v>P4</v>
          </cell>
          <cell r="Q397" t="str">
            <v>BTS</v>
          </cell>
          <cell r="R397" t="str">
            <v>BTS</v>
          </cell>
          <cell r="S397" t="str">
            <v>On Air</v>
          </cell>
          <cell r="T397" t="str">
            <v>Grid-Gen</v>
          </cell>
          <cell r="U397" t="str">
            <v>Green Field</v>
          </cell>
          <cell r="V397">
            <v>50</v>
          </cell>
          <cell r="W397" t="str">
            <v>Indoor </v>
          </cell>
          <cell r="X397" t="str">
            <v>Robert Mwewa</v>
          </cell>
          <cell r="Y397" t="str">
            <v>SBC</v>
          </cell>
          <cell r="Z397" t="str">
            <v>SBC</v>
          </cell>
          <cell r="AA397" t="str">
            <v>MTN</v>
          </cell>
          <cell r="AB397" t="str">
            <v>Benson Phiri</v>
          </cell>
          <cell r="AC397" t="str">
            <v>GNM</v>
          </cell>
          <cell r="AD397" t="str">
            <v>Lithandi </v>
          </cell>
          <cell r="AE397" t="str">
            <v>Gen Logic </v>
          </cell>
          <cell r="AF397" t="str">
            <v>Gen Logic </v>
          </cell>
          <cell r="AG397">
            <v>16</v>
          </cell>
          <cell r="AH397" t="str">
            <v>Yanmar</v>
          </cell>
          <cell r="AI397" t="str">
            <v>4TNE88-G1A</v>
          </cell>
          <cell r="AJ397" t="str">
            <v>Mecc Alte</v>
          </cell>
          <cell r="AK397">
            <v>0</v>
          </cell>
          <cell r="AL397">
            <v>600</v>
          </cell>
          <cell r="AM397" t="str">
            <v>Delta</v>
          </cell>
          <cell r="AN397" t="str">
            <v>DPS 2400B-48-5</v>
          </cell>
          <cell r="AO397">
            <v>250</v>
          </cell>
          <cell r="AP397" t="str">
            <v>NARADA</v>
          </cell>
          <cell r="AQ397">
            <v>600</v>
          </cell>
          <cell r="AR397">
            <v>2</v>
          </cell>
          <cell r="AS397">
            <v>600</v>
          </cell>
          <cell r="AT397">
            <v>24</v>
          </cell>
          <cell r="AU397" t="str">
            <v>LG/ENERGY STAR</v>
          </cell>
          <cell r="AV397" t="str">
            <v>LG/ENERGY STAR</v>
          </cell>
          <cell r="AW397">
            <v>18000</v>
          </cell>
          <cell r="AX397">
            <v>18000</v>
          </cell>
          <cell r="AY397">
            <v>2</v>
          </cell>
          <cell r="AZ397">
            <v>35</v>
          </cell>
        </row>
        <row r="397">
          <cell r="BB397">
            <v>1</v>
          </cell>
          <cell r="BC397" t="str">
            <v>MTN</v>
          </cell>
          <cell r="BD397" t="str">
            <v>T0042</v>
          </cell>
          <cell r="BE397">
            <v>0</v>
          </cell>
          <cell r="BF397" t="str">
            <v>Yes</v>
          </cell>
        </row>
        <row r="398">
          <cell r="C398" t="str">
            <v>IHS_CTR_015M</v>
          </cell>
          <cell r="D398" t="str">
            <v>Kasosoolo</v>
          </cell>
          <cell r="E398">
            <v>28.64989</v>
          </cell>
          <cell r="F398">
            <v>-14.44294</v>
          </cell>
          <cell r="G398" t="str">
            <v>Central </v>
          </cell>
          <cell r="H398">
            <v>2.5</v>
          </cell>
          <cell r="I398" t="str">
            <v>Central </v>
          </cell>
          <cell r="J398" t="str">
            <v>KABWE</v>
          </cell>
          <cell r="K398" t="str">
            <v>No</v>
          </cell>
          <cell r="L398" t="str">
            <v>No</v>
          </cell>
          <cell r="M398" t="str">
            <v>No</v>
          </cell>
          <cell r="N398" t="str">
            <v>Suburban</v>
          </cell>
          <cell r="O398" t="str">
            <v>2G</v>
          </cell>
          <cell r="P398" t="str">
            <v>P4</v>
          </cell>
          <cell r="Q398" t="str">
            <v>BTS</v>
          </cell>
          <cell r="R398" t="str">
            <v>BTS</v>
          </cell>
          <cell r="S398" t="str">
            <v>On Air</v>
          </cell>
          <cell r="T398" t="str">
            <v>Grid-Gen</v>
          </cell>
          <cell r="U398" t="str">
            <v>Green Field</v>
          </cell>
          <cell r="V398">
            <v>48</v>
          </cell>
          <cell r="W398" t="str">
            <v>Indoor </v>
          </cell>
          <cell r="X398" t="str">
            <v>Robert Mwewa</v>
          </cell>
          <cell r="Y398" t="str">
            <v>SBC</v>
          </cell>
          <cell r="Z398" t="str">
            <v>SBC</v>
          </cell>
          <cell r="AA398" t="str">
            <v>MTN</v>
          </cell>
          <cell r="AB398" t="str">
            <v>Benson Phiri</v>
          </cell>
          <cell r="AC398" t="str">
            <v>GNM</v>
          </cell>
          <cell r="AD398" t="str">
            <v>Lithandi </v>
          </cell>
          <cell r="AE398" t="str">
            <v>Gen Logic </v>
          </cell>
          <cell r="AF398" t="str">
            <v>Gen Logic </v>
          </cell>
          <cell r="AG398">
            <v>20</v>
          </cell>
          <cell r="AH398" t="str">
            <v>perkins</v>
          </cell>
          <cell r="AI398">
            <v>0</v>
          </cell>
          <cell r="AJ398" t="str">
            <v>Mecc Alte</v>
          </cell>
          <cell r="AK398">
            <v>0</v>
          </cell>
          <cell r="AL398">
            <v>1000</v>
          </cell>
          <cell r="AM398" t="str">
            <v>Delta</v>
          </cell>
          <cell r="AN398" t="str">
            <v>DPS 2400B-48-5</v>
          </cell>
          <cell r="AO398">
            <v>250</v>
          </cell>
          <cell r="AP398" t="str">
            <v>Amaron</v>
          </cell>
          <cell r="AQ398">
            <v>600</v>
          </cell>
          <cell r="AR398">
            <v>2</v>
          </cell>
          <cell r="AS398">
            <v>600</v>
          </cell>
          <cell r="AT398">
            <v>24</v>
          </cell>
          <cell r="AU398" t="str">
            <v>LG</v>
          </cell>
          <cell r="AV398" t="str">
            <v>LG</v>
          </cell>
          <cell r="AW398">
            <v>18000</v>
          </cell>
          <cell r="AX398">
            <v>18000</v>
          </cell>
          <cell r="AY398">
            <v>2</v>
          </cell>
          <cell r="AZ398">
            <v>21</v>
          </cell>
        </row>
        <row r="398">
          <cell r="BB398">
            <v>1</v>
          </cell>
          <cell r="BC398" t="str">
            <v>MTN</v>
          </cell>
          <cell r="BD398" t="str">
            <v>T0131</v>
          </cell>
          <cell r="BE398">
            <v>0</v>
          </cell>
          <cell r="BF398" t="str">
            <v>Yes</v>
          </cell>
        </row>
        <row r="399">
          <cell r="C399" t="str">
            <v>IHS_CTR_016M</v>
          </cell>
          <cell r="D399" t="str">
            <v>Mukosha</v>
          </cell>
          <cell r="E399">
            <v>28.66492</v>
          </cell>
          <cell r="F399">
            <v>-14.29363</v>
          </cell>
          <cell r="G399" t="str">
            <v>Central </v>
          </cell>
          <cell r="H399">
            <v>1.8</v>
          </cell>
          <cell r="I399" t="str">
            <v>Central </v>
          </cell>
          <cell r="J399" t="str">
            <v>KABWE</v>
          </cell>
          <cell r="K399" t="str">
            <v>No</v>
          </cell>
          <cell r="L399" t="str">
            <v>No</v>
          </cell>
          <cell r="M399" t="str">
            <v>No</v>
          </cell>
          <cell r="N399" t="str">
            <v>Suburban</v>
          </cell>
          <cell r="O399" t="str">
            <v>2G</v>
          </cell>
          <cell r="P399" t="str">
            <v>P4</v>
          </cell>
          <cell r="Q399" t="str">
            <v>BTS</v>
          </cell>
          <cell r="R399" t="str">
            <v>BTS</v>
          </cell>
          <cell r="S399" t="str">
            <v>On Air</v>
          </cell>
          <cell r="T399" t="str">
            <v>Grid-Gen</v>
          </cell>
          <cell r="U399" t="str">
            <v>Green Field</v>
          </cell>
          <cell r="V399">
            <v>48</v>
          </cell>
          <cell r="W399" t="str">
            <v>Indoor </v>
          </cell>
          <cell r="X399" t="str">
            <v>Robert Mwewa</v>
          </cell>
          <cell r="Y399" t="str">
            <v>SBC</v>
          </cell>
          <cell r="Z399" t="str">
            <v>SBC</v>
          </cell>
          <cell r="AA399" t="str">
            <v>MTN</v>
          </cell>
          <cell r="AB399" t="str">
            <v>Benson Phiri</v>
          </cell>
          <cell r="AC399" t="str">
            <v>GNM</v>
          </cell>
          <cell r="AD399" t="str">
            <v>Lithandi </v>
          </cell>
          <cell r="AE399" t="str">
            <v>Gen Logic </v>
          </cell>
          <cell r="AF399" t="str">
            <v>Gen Logic </v>
          </cell>
          <cell r="AG399">
            <v>15</v>
          </cell>
          <cell r="AH399" t="str">
            <v>Yanmar</v>
          </cell>
          <cell r="AI399" t="str">
            <v>4TNE88</v>
          </cell>
          <cell r="AJ399" t="str">
            <v>Leroy Sommer</v>
          </cell>
          <cell r="AK399">
            <v>0</v>
          </cell>
          <cell r="AL399">
            <v>600</v>
          </cell>
          <cell r="AM399" t="str">
            <v>Delta</v>
          </cell>
          <cell r="AN399" t="str">
            <v>DPS 2400B-48-5</v>
          </cell>
          <cell r="AO399">
            <v>250</v>
          </cell>
          <cell r="AP399" t="str">
            <v>NARADA</v>
          </cell>
          <cell r="AQ399">
            <v>600</v>
          </cell>
          <cell r="AR399">
            <v>2</v>
          </cell>
          <cell r="AS399">
            <v>600</v>
          </cell>
          <cell r="AT399">
            <v>24</v>
          </cell>
          <cell r="AU399" t="str">
            <v>LG</v>
          </cell>
          <cell r="AV399" t="str">
            <v>LG</v>
          </cell>
          <cell r="AW399">
            <v>18000</v>
          </cell>
          <cell r="AX399">
            <v>18000</v>
          </cell>
          <cell r="AY399">
            <v>2</v>
          </cell>
          <cell r="AZ399">
            <v>25</v>
          </cell>
        </row>
        <row r="399">
          <cell r="BB399">
            <v>1</v>
          </cell>
          <cell r="BC399" t="str">
            <v>MTN</v>
          </cell>
          <cell r="BD399" t="str">
            <v>T0130</v>
          </cell>
          <cell r="BE399">
            <v>0</v>
          </cell>
          <cell r="BF399" t="str">
            <v>Yes</v>
          </cell>
        </row>
        <row r="400">
          <cell r="C400" t="str">
            <v>IHS_CTR_017M</v>
          </cell>
          <cell r="D400" t="str">
            <v>Mpunde Mission</v>
          </cell>
          <cell r="E400">
            <v>28.21367</v>
          </cell>
          <cell r="F400">
            <v>-14.21097</v>
          </cell>
          <cell r="G400" t="str">
            <v>Central </v>
          </cell>
          <cell r="H400">
            <v>2</v>
          </cell>
          <cell r="I400" t="str">
            <v>Central </v>
          </cell>
          <cell r="J400" t="str">
            <v>KABWE</v>
          </cell>
          <cell r="K400" t="str">
            <v>No</v>
          </cell>
          <cell r="L400" t="str">
            <v>No</v>
          </cell>
          <cell r="M400" t="str">
            <v>No</v>
          </cell>
          <cell r="N400" t="str">
            <v>Rural</v>
          </cell>
          <cell r="O400" t="str">
            <v>2G</v>
          </cell>
          <cell r="P400" t="str">
            <v>P4</v>
          </cell>
          <cell r="Q400" t="str">
            <v>BTS</v>
          </cell>
          <cell r="R400" t="str">
            <v>BTS</v>
          </cell>
          <cell r="S400" t="str">
            <v>On Air</v>
          </cell>
          <cell r="T400" t="str">
            <v>Grid-Gen</v>
          </cell>
          <cell r="U400" t="str">
            <v>Green Field</v>
          </cell>
          <cell r="V400">
            <v>66</v>
          </cell>
          <cell r="W400" t="str">
            <v>Outdoor</v>
          </cell>
          <cell r="X400" t="str">
            <v>Robert Mwewa</v>
          </cell>
          <cell r="Y400" t="str">
            <v>SBC</v>
          </cell>
          <cell r="Z400" t="str">
            <v>SBC</v>
          </cell>
          <cell r="AA400" t="str">
            <v>MTN</v>
          </cell>
          <cell r="AB400" t="str">
            <v>Benson Phiri</v>
          </cell>
          <cell r="AC400" t="str">
            <v>GNM</v>
          </cell>
          <cell r="AD400" t="str">
            <v>Lithandi </v>
          </cell>
          <cell r="AE400" t="str">
            <v>Gen Logic </v>
          </cell>
          <cell r="AF400" t="str">
            <v>Gen Logic </v>
          </cell>
          <cell r="AG400">
            <v>16</v>
          </cell>
          <cell r="AH400" t="str">
            <v>Yanmar</v>
          </cell>
          <cell r="AI400" t="str">
            <v>4TNE88</v>
          </cell>
          <cell r="AJ400" t="str">
            <v>Mecc Alte</v>
          </cell>
          <cell r="AK400">
            <v>0</v>
          </cell>
          <cell r="AL400">
            <v>600</v>
          </cell>
          <cell r="AM400" t="str">
            <v>Delta</v>
          </cell>
          <cell r="AN400" t="str">
            <v>DPS 2400B-48-5</v>
          </cell>
          <cell r="AO400">
            <v>250</v>
          </cell>
          <cell r="AP400" t="str">
            <v>NARADA</v>
          </cell>
          <cell r="AQ400">
            <v>1200</v>
          </cell>
          <cell r="AR400">
            <v>2</v>
          </cell>
          <cell r="AS400">
            <v>600</v>
          </cell>
          <cell r="AT400">
            <v>48</v>
          </cell>
          <cell r="AU400" t="str">
            <v>N/A</v>
          </cell>
          <cell r="AV400" t="str">
            <v>N/A</v>
          </cell>
          <cell r="AW400" t="str">
            <v>N/A</v>
          </cell>
          <cell r="AX400">
            <v>0</v>
          </cell>
          <cell r="AY400" t="str">
            <v>N/A</v>
          </cell>
          <cell r="AZ400">
            <v>60</v>
          </cell>
        </row>
        <row r="400">
          <cell r="BB400">
            <v>2</v>
          </cell>
          <cell r="BC400" t="str">
            <v>MTNAirtel</v>
          </cell>
          <cell r="BD400" t="str">
            <v>T0112</v>
          </cell>
          <cell r="BE400" t="str">
            <v>ZM3751</v>
          </cell>
          <cell r="BF400" t="str">
            <v>Yes</v>
          </cell>
        </row>
        <row r="401">
          <cell r="C401" t="str">
            <v>IHS_CTR_018M</v>
          </cell>
          <cell r="D401" t="str">
            <v>Mukumwanji Mountain</v>
          </cell>
          <cell r="E401">
            <v>28.21861667</v>
          </cell>
          <cell r="F401">
            <v>-14.64745</v>
          </cell>
          <cell r="G401" t="str">
            <v>Central </v>
          </cell>
          <cell r="H401">
            <v>2.5</v>
          </cell>
          <cell r="I401" t="str">
            <v>Central </v>
          </cell>
          <cell r="J401" t="str">
            <v>CHIBOMBO</v>
          </cell>
          <cell r="K401" t="str">
            <v>No</v>
          </cell>
          <cell r="L401" t="str">
            <v>Yes</v>
          </cell>
          <cell r="M401" t="str">
            <v>No</v>
          </cell>
          <cell r="N401" t="str">
            <v>Rural</v>
          </cell>
          <cell r="O401" t="str">
            <v>2G 3G</v>
          </cell>
          <cell r="P401" t="str">
            <v>P3</v>
          </cell>
          <cell r="Q401" t="str">
            <v>BB</v>
          </cell>
          <cell r="R401" t="str">
            <v>Hub</v>
          </cell>
          <cell r="S401" t="str">
            <v>On Air</v>
          </cell>
          <cell r="T401" t="str">
            <v>Grid-Gen</v>
          </cell>
          <cell r="U401" t="str">
            <v>Green Field</v>
          </cell>
          <cell r="V401">
            <v>36</v>
          </cell>
          <cell r="W401" t="str">
            <v>Indoor </v>
          </cell>
          <cell r="X401" t="str">
            <v>Robert Mwewa</v>
          </cell>
          <cell r="Y401" t="str">
            <v>SBC</v>
          </cell>
          <cell r="Z401" t="str">
            <v>SBC</v>
          </cell>
          <cell r="AA401" t="str">
            <v>MTN</v>
          </cell>
          <cell r="AB401" t="str">
            <v>Benson Phiri</v>
          </cell>
          <cell r="AC401" t="str">
            <v>GNM</v>
          </cell>
          <cell r="AD401" t="str">
            <v>Lithandi </v>
          </cell>
          <cell r="AE401" t="str">
            <v>GNM</v>
          </cell>
          <cell r="AF401" t="str">
            <v>GNM</v>
          </cell>
          <cell r="AG401">
            <v>30</v>
          </cell>
          <cell r="AH401" t="str">
            <v>perkins</v>
          </cell>
          <cell r="AI401">
            <v>0</v>
          </cell>
          <cell r="AJ401" t="str">
            <v>Leroy Sommer</v>
          </cell>
          <cell r="AK401">
            <v>0</v>
          </cell>
          <cell r="AL401">
            <v>600</v>
          </cell>
          <cell r="AM401" t="str">
            <v>Delta</v>
          </cell>
          <cell r="AN401" t="str">
            <v>DPS 2400B-48-5</v>
          </cell>
          <cell r="AO401">
            <v>250</v>
          </cell>
          <cell r="AP401" t="str">
            <v>NARADA</v>
          </cell>
          <cell r="AQ401">
            <v>1200</v>
          </cell>
          <cell r="AR401">
            <v>2</v>
          </cell>
          <cell r="AS401">
            <v>600</v>
          </cell>
          <cell r="AT401">
            <v>48</v>
          </cell>
          <cell r="AU401" t="str">
            <v>LG</v>
          </cell>
          <cell r="AV401" t="str">
            <v>LG</v>
          </cell>
          <cell r="AW401">
            <v>18000</v>
          </cell>
          <cell r="AX401">
            <v>18000</v>
          </cell>
          <cell r="AY401">
            <v>2</v>
          </cell>
          <cell r="AZ401">
            <v>60</v>
          </cell>
        </row>
        <row r="401">
          <cell r="BB401">
            <v>1</v>
          </cell>
          <cell r="BC401" t="str">
            <v>MTN</v>
          </cell>
          <cell r="BD401" t="str">
            <v>T0018</v>
          </cell>
          <cell r="BE401">
            <v>0</v>
          </cell>
          <cell r="BF401" t="str">
            <v>Yes</v>
          </cell>
        </row>
        <row r="402">
          <cell r="C402" t="str">
            <v>IHS_CTR_019M</v>
          </cell>
          <cell r="D402" t="str">
            <v>Green Leaf</v>
          </cell>
          <cell r="E402">
            <v>28.61167</v>
          </cell>
          <cell r="F402">
            <v>-14.12694</v>
          </cell>
          <cell r="G402" t="str">
            <v>Central </v>
          </cell>
          <cell r="H402">
            <v>1.8</v>
          </cell>
          <cell r="I402" t="str">
            <v>Central </v>
          </cell>
          <cell r="J402" t="str">
            <v>KAPIRI</v>
          </cell>
          <cell r="K402" t="str">
            <v>No</v>
          </cell>
          <cell r="L402" t="str">
            <v>Yes</v>
          </cell>
          <cell r="M402" t="str">
            <v>No</v>
          </cell>
          <cell r="N402" t="str">
            <v>Rural</v>
          </cell>
          <cell r="O402" t="str">
            <v>2G 3G</v>
          </cell>
          <cell r="P402" t="str">
            <v>P4</v>
          </cell>
          <cell r="Q402" t="str">
            <v>HUB</v>
          </cell>
          <cell r="R402" t="str">
            <v>BTS</v>
          </cell>
          <cell r="S402" t="str">
            <v>On Air</v>
          </cell>
          <cell r="T402" t="str">
            <v>Grid-Gen</v>
          </cell>
          <cell r="U402" t="str">
            <v>Green Field</v>
          </cell>
          <cell r="V402">
            <v>54</v>
          </cell>
          <cell r="W402" t="str">
            <v>Indoor </v>
          </cell>
          <cell r="X402" t="str">
            <v>Robert Mwewa</v>
          </cell>
          <cell r="Y402" t="str">
            <v>SBC</v>
          </cell>
          <cell r="Z402" t="str">
            <v>SBC</v>
          </cell>
          <cell r="AA402" t="str">
            <v>MTN</v>
          </cell>
          <cell r="AB402" t="str">
            <v>Benson Phiri</v>
          </cell>
          <cell r="AC402" t="str">
            <v>GNM</v>
          </cell>
          <cell r="AD402" t="str">
            <v>Lithandi </v>
          </cell>
          <cell r="AE402" t="str">
            <v>Gen Logic </v>
          </cell>
          <cell r="AF402" t="str">
            <v>Gen Logic </v>
          </cell>
          <cell r="AG402">
            <v>15</v>
          </cell>
          <cell r="AH402" t="str">
            <v>Yanmar</v>
          </cell>
          <cell r="AI402" t="str">
            <v>4TNE88</v>
          </cell>
          <cell r="AJ402" t="str">
            <v>Mecc Alte</v>
          </cell>
          <cell r="AK402">
            <v>0</v>
          </cell>
          <cell r="AL402">
            <v>600</v>
          </cell>
          <cell r="AM402" t="str">
            <v>Delta</v>
          </cell>
          <cell r="AN402" t="str">
            <v>DPS 2400B-48-5</v>
          </cell>
          <cell r="AO402">
            <v>250</v>
          </cell>
          <cell r="AP402" t="str">
            <v>Agisson</v>
          </cell>
          <cell r="AQ402">
            <v>600</v>
          </cell>
          <cell r="AR402">
            <v>2</v>
          </cell>
          <cell r="AS402">
            <v>600</v>
          </cell>
          <cell r="AT402">
            <v>24</v>
          </cell>
          <cell r="AU402" t="str">
            <v>GL/CHIGO</v>
          </cell>
          <cell r="AV402" t="str">
            <v>GL/CHIGO</v>
          </cell>
          <cell r="AW402">
            <v>18000</v>
          </cell>
          <cell r="AX402">
            <v>18000</v>
          </cell>
          <cell r="AY402">
            <v>2</v>
          </cell>
          <cell r="AZ402">
            <v>72</v>
          </cell>
        </row>
        <row r="402">
          <cell r="BB402">
            <v>2</v>
          </cell>
          <cell r="BC402" t="str">
            <v>MTNAirtel</v>
          </cell>
          <cell r="BD402" t="str">
            <v>T3056</v>
          </cell>
          <cell r="BE402" t="str">
            <v>ZM3506</v>
          </cell>
          <cell r="BF402" t="str">
            <v>Yes</v>
          </cell>
        </row>
        <row r="403">
          <cell r="C403" t="str">
            <v>IHS_CTR_020M</v>
          </cell>
          <cell r="D403" t="str">
            <v>Chikonkomene</v>
          </cell>
          <cell r="E403">
            <v>28.33442</v>
          </cell>
          <cell r="F403">
            <v>-14.76678</v>
          </cell>
          <cell r="G403" t="str">
            <v>Central </v>
          </cell>
          <cell r="H403">
            <v>1.8</v>
          </cell>
          <cell r="I403" t="str">
            <v>Central </v>
          </cell>
          <cell r="J403" t="str">
            <v>KABWE</v>
          </cell>
          <cell r="K403" t="str">
            <v>No</v>
          </cell>
          <cell r="L403" t="str">
            <v>No</v>
          </cell>
          <cell r="M403" t="str">
            <v>No</v>
          </cell>
          <cell r="N403" t="str">
            <v>Rural</v>
          </cell>
          <cell r="O403" t="str">
            <v>2G 3G</v>
          </cell>
          <cell r="P403" t="str">
            <v>P4</v>
          </cell>
          <cell r="Q403" t="str">
            <v>BTS</v>
          </cell>
          <cell r="R403" t="str">
            <v>BTS</v>
          </cell>
          <cell r="S403" t="str">
            <v>On Air</v>
          </cell>
          <cell r="T403" t="str">
            <v>Grid-Gen</v>
          </cell>
          <cell r="U403" t="str">
            <v>Green Field</v>
          </cell>
          <cell r="V403">
            <v>70</v>
          </cell>
          <cell r="W403" t="str">
            <v>Indoor </v>
          </cell>
          <cell r="X403" t="str">
            <v>Robert Mwewa</v>
          </cell>
          <cell r="Y403" t="str">
            <v>SBC</v>
          </cell>
          <cell r="Z403" t="str">
            <v>SBC</v>
          </cell>
          <cell r="AA403" t="str">
            <v>MTN</v>
          </cell>
          <cell r="AB403" t="str">
            <v>Benson Phiri</v>
          </cell>
          <cell r="AC403" t="str">
            <v>GNM</v>
          </cell>
          <cell r="AD403" t="str">
            <v>Lithandi </v>
          </cell>
          <cell r="AE403" t="str">
            <v>Gen Logic </v>
          </cell>
          <cell r="AF403" t="str">
            <v>Gen Logic </v>
          </cell>
          <cell r="AG403">
            <v>15</v>
          </cell>
          <cell r="AH403" t="str">
            <v>Yanmar</v>
          </cell>
          <cell r="AI403" t="str">
            <v>4TNE88</v>
          </cell>
          <cell r="AJ403" t="str">
            <v>Mecc Alte</v>
          </cell>
          <cell r="AK403">
            <v>0</v>
          </cell>
          <cell r="AL403">
            <v>600</v>
          </cell>
          <cell r="AM403" t="str">
            <v>Delta</v>
          </cell>
          <cell r="AN403" t="str">
            <v>DPS 2400B-48-5</v>
          </cell>
          <cell r="AO403">
            <v>250</v>
          </cell>
          <cell r="AP403" t="str">
            <v>Agisson</v>
          </cell>
          <cell r="AQ403">
            <v>600</v>
          </cell>
          <cell r="AR403">
            <v>2</v>
          </cell>
          <cell r="AS403">
            <v>600</v>
          </cell>
          <cell r="AT403">
            <v>24</v>
          </cell>
          <cell r="AU403" t="str">
            <v>LG</v>
          </cell>
          <cell r="AV403" t="str">
            <v>LG</v>
          </cell>
          <cell r="AW403">
            <v>18000</v>
          </cell>
          <cell r="AX403">
            <v>18000</v>
          </cell>
          <cell r="AY403">
            <v>2</v>
          </cell>
          <cell r="AZ403">
            <v>48</v>
          </cell>
        </row>
        <row r="403">
          <cell r="BB403">
            <v>1</v>
          </cell>
          <cell r="BC403" t="str">
            <v>MTN</v>
          </cell>
          <cell r="BD403" t="str">
            <v>T0197</v>
          </cell>
          <cell r="BE403">
            <v>0</v>
          </cell>
          <cell r="BF403" t="str">
            <v>Yes</v>
          </cell>
        </row>
        <row r="404">
          <cell r="C404" t="str">
            <v>IHS_CTR_021M</v>
          </cell>
          <cell r="D404" t="str">
            <v>Mukonchi</v>
          </cell>
          <cell r="E404">
            <v>28.81194</v>
          </cell>
          <cell r="F404">
            <v>-14.26361</v>
          </cell>
          <cell r="G404" t="str">
            <v>Central </v>
          </cell>
          <cell r="H404">
            <v>1.8</v>
          </cell>
          <cell r="I404" t="str">
            <v>Central </v>
          </cell>
          <cell r="J404" t="str">
            <v>KABWE</v>
          </cell>
          <cell r="K404" t="str">
            <v>No</v>
          </cell>
          <cell r="L404" t="str">
            <v>No</v>
          </cell>
          <cell r="M404" t="str">
            <v>No</v>
          </cell>
          <cell r="N404" t="str">
            <v>Rural</v>
          </cell>
          <cell r="O404" t="str">
            <v>2G 3G</v>
          </cell>
          <cell r="P404" t="str">
            <v>P4</v>
          </cell>
          <cell r="Q404" t="str">
            <v>BTS</v>
          </cell>
          <cell r="R404" t="str">
            <v>BTS</v>
          </cell>
          <cell r="S404" t="str">
            <v>On Air</v>
          </cell>
          <cell r="T404" t="str">
            <v>Grid-Gen</v>
          </cell>
          <cell r="U404" t="str">
            <v>Green Field</v>
          </cell>
          <cell r="V404">
            <v>66</v>
          </cell>
          <cell r="W404" t="str">
            <v>Outdoor</v>
          </cell>
          <cell r="X404" t="str">
            <v>Robert Mwewa</v>
          </cell>
          <cell r="Y404" t="str">
            <v>SBC</v>
          </cell>
          <cell r="Z404" t="str">
            <v>SBC</v>
          </cell>
          <cell r="AA404" t="str">
            <v>MTN</v>
          </cell>
          <cell r="AB404" t="str">
            <v>Benson Phiri</v>
          </cell>
          <cell r="AC404" t="str">
            <v>GNM</v>
          </cell>
          <cell r="AD404" t="str">
            <v>Lithandi </v>
          </cell>
          <cell r="AE404" t="str">
            <v>GNM</v>
          </cell>
          <cell r="AF404" t="str">
            <v>GNM</v>
          </cell>
          <cell r="AG404">
            <v>15</v>
          </cell>
          <cell r="AH404" t="str">
            <v>perkins</v>
          </cell>
          <cell r="AI404">
            <v>0</v>
          </cell>
          <cell r="AJ404" t="str">
            <v>Leroy Sommer</v>
          </cell>
          <cell r="AK404">
            <v>0</v>
          </cell>
          <cell r="AL404">
            <v>1000</v>
          </cell>
          <cell r="AM404" t="str">
            <v>Delta</v>
          </cell>
          <cell r="AN404" t="str">
            <v>DPS 2400B-48-5</v>
          </cell>
          <cell r="AO404">
            <v>250</v>
          </cell>
          <cell r="AP404" t="str">
            <v>Lithium</v>
          </cell>
          <cell r="AQ404">
            <v>300</v>
          </cell>
          <cell r="AR404">
            <v>48</v>
          </cell>
          <cell r="AS404">
            <v>100</v>
          </cell>
          <cell r="AT404">
            <v>3</v>
          </cell>
          <cell r="AU404" t="str">
            <v>N/A</v>
          </cell>
          <cell r="AV404" t="str">
            <v>N/A</v>
          </cell>
          <cell r="AW404" t="str">
            <v>N/A</v>
          </cell>
          <cell r="AX404">
            <v>0</v>
          </cell>
          <cell r="AY404" t="str">
            <v>N/A</v>
          </cell>
          <cell r="AZ404">
            <v>78.5</v>
          </cell>
        </row>
        <row r="404">
          <cell r="BB404">
            <v>2</v>
          </cell>
          <cell r="BC404" t="str">
            <v>MTNAirtel</v>
          </cell>
          <cell r="BD404" t="str">
            <v>T0113</v>
          </cell>
          <cell r="BE404" t="str">
            <v>ZM0692</v>
          </cell>
          <cell r="BF404" t="str">
            <v>Yes</v>
          </cell>
        </row>
        <row r="405">
          <cell r="C405" t="str">
            <v>IHS_CTR_022M</v>
          </cell>
          <cell r="D405" t="str">
            <v>Mulungushi Dam</v>
          </cell>
          <cell r="E405">
            <v>28.78192</v>
          </cell>
          <cell r="F405">
            <v>-14.69561</v>
          </cell>
          <cell r="G405" t="str">
            <v>Central </v>
          </cell>
          <cell r="H405">
            <v>1.8</v>
          </cell>
          <cell r="I405" t="str">
            <v>Central </v>
          </cell>
          <cell r="J405" t="str">
            <v>KABWE</v>
          </cell>
          <cell r="K405" t="str">
            <v>No</v>
          </cell>
          <cell r="L405" t="str">
            <v>No</v>
          </cell>
          <cell r="M405" t="str">
            <v>No</v>
          </cell>
          <cell r="N405" t="str">
            <v>Rural</v>
          </cell>
          <cell r="O405" t="str">
            <v>2G 3G</v>
          </cell>
          <cell r="P405" t="str">
            <v>P4</v>
          </cell>
          <cell r="Q405" t="str">
            <v>BTS</v>
          </cell>
          <cell r="R405" t="str">
            <v>BTS</v>
          </cell>
          <cell r="S405" t="str">
            <v>On Air</v>
          </cell>
          <cell r="T405" t="str">
            <v>Grid-Gen</v>
          </cell>
          <cell r="U405" t="str">
            <v>Green Field</v>
          </cell>
          <cell r="V405">
            <v>60</v>
          </cell>
          <cell r="W405" t="str">
            <v>Outdoor</v>
          </cell>
          <cell r="X405" t="str">
            <v>Robert Mwewa</v>
          </cell>
          <cell r="Y405" t="str">
            <v>SBC</v>
          </cell>
          <cell r="Z405" t="str">
            <v>SBC</v>
          </cell>
          <cell r="AA405" t="str">
            <v>MTN</v>
          </cell>
          <cell r="AB405" t="str">
            <v>Benson Phiri</v>
          </cell>
          <cell r="AC405" t="str">
            <v>GNM</v>
          </cell>
          <cell r="AD405" t="str">
            <v>Lithandi </v>
          </cell>
          <cell r="AE405" t="str">
            <v>Gen Logic </v>
          </cell>
          <cell r="AF405" t="str">
            <v>Gen Logic </v>
          </cell>
          <cell r="AG405">
            <v>15</v>
          </cell>
          <cell r="AH405" t="str">
            <v>Yanmar</v>
          </cell>
          <cell r="AI405" t="str">
            <v>4TNE88</v>
          </cell>
          <cell r="AJ405" t="str">
            <v>Mecc Alte</v>
          </cell>
          <cell r="AK405">
            <v>0</v>
          </cell>
          <cell r="AL405">
            <v>600</v>
          </cell>
          <cell r="AM405" t="str">
            <v>Delta</v>
          </cell>
          <cell r="AN405" t="str">
            <v>DPS 2400B-48-5</v>
          </cell>
          <cell r="AO405">
            <v>250</v>
          </cell>
          <cell r="AP405" t="str">
            <v>NARADA</v>
          </cell>
          <cell r="AQ405">
            <v>600</v>
          </cell>
          <cell r="AR405">
            <v>2</v>
          </cell>
          <cell r="AS405">
            <v>600</v>
          </cell>
          <cell r="AT405">
            <v>24</v>
          </cell>
          <cell r="AU405" t="str">
            <v>N/A</v>
          </cell>
          <cell r="AV405" t="str">
            <v>N/A</v>
          </cell>
          <cell r="AW405" t="str">
            <v>N/A</v>
          </cell>
          <cell r="AX405">
            <v>0</v>
          </cell>
          <cell r="AY405" t="str">
            <v>N/A</v>
          </cell>
          <cell r="AZ405">
            <v>60</v>
          </cell>
        </row>
        <row r="405">
          <cell r="BB405">
            <v>1</v>
          </cell>
          <cell r="BC405" t="str">
            <v>MTN</v>
          </cell>
          <cell r="BD405" t="str">
            <v>T0196</v>
          </cell>
          <cell r="BE405">
            <v>0</v>
          </cell>
          <cell r="BF405" t="str">
            <v>Yes</v>
          </cell>
        </row>
        <row r="406">
          <cell r="C406" t="str">
            <v>IHS_CTR_023M</v>
          </cell>
          <cell r="D406" t="str">
            <v>Chisamba/chibombo Turnoff</v>
          </cell>
          <cell r="E406">
            <v>28.10583333</v>
          </cell>
          <cell r="F406">
            <v>-14.69277778</v>
          </cell>
          <cell r="G406" t="str">
            <v>Central </v>
          </cell>
          <cell r="H406">
            <v>1.8</v>
          </cell>
          <cell r="I406" t="str">
            <v>Central </v>
          </cell>
          <cell r="J406" t="str">
            <v>CHIBOMBO</v>
          </cell>
          <cell r="K406" t="str">
            <v>Yes</v>
          </cell>
          <cell r="L406" t="str">
            <v>Yes</v>
          </cell>
          <cell r="M406" t="str">
            <v>No</v>
          </cell>
          <cell r="N406" t="str">
            <v>Rural</v>
          </cell>
          <cell r="O406" t="str">
            <v>2G 3G</v>
          </cell>
          <cell r="P406" t="str">
            <v>P3</v>
          </cell>
          <cell r="Q406" t="str">
            <v>BTS</v>
          </cell>
          <cell r="R406" t="str">
            <v>BTS</v>
          </cell>
          <cell r="S406" t="str">
            <v>On Air</v>
          </cell>
          <cell r="T406" t="str">
            <v>Grid-Gen</v>
          </cell>
          <cell r="U406" t="str">
            <v>Green Field</v>
          </cell>
          <cell r="V406">
            <v>70</v>
          </cell>
          <cell r="W406" t="str">
            <v>Indoor </v>
          </cell>
          <cell r="X406" t="str">
            <v>Robert Mwewa</v>
          </cell>
          <cell r="Y406" t="str">
            <v>SBC</v>
          </cell>
          <cell r="Z406" t="str">
            <v>SBC</v>
          </cell>
          <cell r="AA406" t="str">
            <v>MTN</v>
          </cell>
          <cell r="AB406" t="str">
            <v>Benson Phiri</v>
          </cell>
          <cell r="AC406" t="str">
            <v>GNM</v>
          </cell>
          <cell r="AD406" t="str">
            <v>Lithandi </v>
          </cell>
          <cell r="AE406" t="str">
            <v>Gen Logic </v>
          </cell>
          <cell r="AF406" t="str">
            <v>Gen Logic </v>
          </cell>
          <cell r="AG406">
            <v>15</v>
          </cell>
          <cell r="AH406" t="str">
            <v>perkins</v>
          </cell>
          <cell r="AI406">
            <v>0</v>
          </cell>
          <cell r="AJ406" t="str">
            <v>Mecc Alte</v>
          </cell>
          <cell r="AK406">
            <v>0</v>
          </cell>
          <cell r="AL406">
            <v>1000</v>
          </cell>
          <cell r="AM406" t="str">
            <v>Delta</v>
          </cell>
          <cell r="AN406" t="str">
            <v>DPS 2400B-48-5</v>
          </cell>
          <cell r="AO406">
            <v>250</v>
          </cell>
          <cell r="AP406" t="str">
            <v>Lithium</v>
          </cell>
          <cell r="AQ406">
            <v>300</v>
          </cell>
          <cell r="AR406">
            <v>48</v>
          </cell>
          <cell r="AS406">
            <v>100</v>
          </cell>
          <cell r="AT406">
            <v>3</v>
          </cell>
          <cell r="AU406" t="str">
            <v>LG</v>
          </cell>
          <cell r="AV406" t="str">
            <v>LG</v>
          </cell>
          <cell r="AW406">
            <v>18000</v>
          </cell>
          <cell r="AX406">
            <v>18000</v>
          </cell>
          <cell r="AY406">
            <v>2</v>
          </cell>
          <cell r="AZ406">
            <v>95</v>
          </cell>
        </row>
        <row r="406">
          <cell r="BB406">
            <v>2</v>
          </cell>
          <cell r="BC406" t="str">
            <v>MTNAirtel</v>
          </cell>
          <cell r="BD406" t="str">
            <v>T0076</v>
          </cell>
          <cell r="BE406" t="str">
            <v>ZM6828</v>
          </cell>
          <cell r="BF406" t="str">
            <v>Yes</v>
          </cell>
        </row>
        <row r="407">
          <cell r="C407" t="str">
            <v>IHS_CTR_024M</v>
          </cell>
          <cell r="D407" t="str">
            <v>Chibombo Boma</v>
          </cell>
          <cell r="E407">
            <v>28.07227</v>
          </cell>
          <cell r="F407">
            <v>-14.65886</v>
          </cell>
          <cell r="G407" t="str">
            <v>Central </v>
          </cell>
          <cell r="H407">
            <v>2</v>
          </cell>
          <cell r="I407" t="str">
            <v>Central </v>
          </cell>
          <cell r="J407" t="str">
            <v>CHIBOMBO</v>
          </cell>
          <cell r="K407" t="str">
            <v>No</v>
          </cell>
          <cell r="L407" t="str">
            <v>No</v>
          </cell>
          <cell r="M407" t="str">
            <v>No</v>
          </cell>
          <cell r="N407" t="str">
            <v>Rural</v>
          </cell>
          <cell r="O407" t="str">
            <v>2G 3G</v>
          </cell>
          <cell r="P407" t="str">
            <v>P3</v>
          </cell>
          <cell r="Q407" t="str">
            <v>BTS</v>
          </cell>
          <cell r="R407" t="str">
            <v>BTS</v>
          </cell>
          <cell r="S407" t="str">
            <v>On Air</v>
          </cell>
          <cell r="T407" t="str">
            <v>Grid-Gen</v>
          </cell>
          <cell r="U407" t="str">
            <v>Green Field</v>
          </cell>
          <cell r="V407">
            <v>80</v>
          </cell>
          <cell r="W407" t="str">
            <v>Indoor </v>
          </cell>
          <cell r="X407" t="str">
            <v>Robert Mwewa</v>
          </cell>
          <cell r="Y407" t="str">
            <v>SBC</v>
          </cell>
          <cell r="Z407" t="str">
            <v>SBC</v>
          </cell>
          <cell r="AA407" t="str">
            <v>MTN</v>
          </cell>
          <cell r="AB407" t="str">
            <v>Benson Phiri</v>
          </cell>
          <cell r="AC407" t="str">
            <v>GNM</v>
          </cell>
          <cell r="AD407" t="str">
            <v>Lithandi </v>
          </cell>
          <cell r="AE407" t="str">
            <v>Gen Logic </v>
          </cell>
          <cell r="AF407" t="str">
            <v>Gen Logic </v>
          </cell>
          <cell r="AG407">
            <v>16</v>
          </cell>
          <cell r="AH407" t="str">
            <v>Yanmar</v>
          </cell>
          <cell r="AI407" t="str">
            <v>4TNE88</v>
          </cell>
          <cell r="AJ407" t="str">
            <v>Mecc Alte</v>
          </cell>
          <cell r="AK407">
            <v>0</v>
          </cell>
          <cell r="AL407">
            <v>600</v>
          </cell>
          <cell r="AM407" t="str">
            <v>Delta</v>
          </cell>
          <cell r="AN407" t="str">
            <v>DPS 2400B-48-5</v>
          </cell>
          <cell r="AO407">
            <v>250</v>
          </cell>
          <cell r="AP407" t="str">
            <v>Wolong</v>
          </cell>
          <cell r="AQ407">
            <v>1200</v>
          </cell>
          <cell r="AR407">
            <v>2</v>
          </cell>
          <cell r="AS407">
            <v>600</v>
          </cell>
          <cell r="AT407">
            <v>48</v>
          </cell>
          <cell r="AU407" t="str">
            <v>LG</v>
          </cell>
          <cell r="AV407" t="str">
            <v>LG</v>
          </cell>
          <cell r="AW407">
            <v>18000</v>
          </cell>
          <cell r="AX407">
            <v>18000</v>
          </cell>
          <cell r="AY407">
            <v>2</v>
          </cell>
          <cell r="AZ407">
            <v>40</v>
          </cell>
        </row>
        <row r="407">
          <cell r="BB407">
            <v>1</v>
          </cell>
          <cell r="BC407" t="str">
            <v>MTN</v>
          </cell>
          <cell r="BD407" t="str">
            <v>T0060</v>
          </cell>
          <cell r="BE407">
            <v>0</v>
          </cell>
          <cell r="BF407" t="str">
            <v>Yes</v>
          </cell>
        </row>
        <row r="408">
          <cell r="C408" t="str">
            <v>IHS_CTR_025M</v>
          </cell>
          <cell r="D408" t="str">
            <v>Lukanga Swamp</v>
          </cell>
          <cell r="E408">
            <v>28.0061</v>
          </cell>
          <cell r="F408">
            <v>-14.35279</v>
          </cell>
          <cell r="G408" t="str">
            <v>Central </v>
          </cell>
          <cell r="H408">
            <v>2.5</v>
          </cell>
          <cell r="I408" t="str">
            <v>Central </v>
          </cell>
          <cell r="J408" t="str">
            <v>KABWE</v>
          </cell>
          <cell r="K408" t="str">
            <v>No</v>
          </cell>
          <cell r="L408" t="str">
            <v>No</v>
          </cell>
          <cell r="M408" t="str">
            <v>No</v>
          </cell>
          <cell r="N408" t="str">
            <v>Rural</v>
          </cell>
          <cell r="O408" t="str">
            <v>2G</v>
          </cell>
          <cell r="P408" t="str">
            <v>P4</v>
          </cell>
          <cell r="Q408" t="str">
            <v>BTS</v>
          </cell>
          <cell r="R408" t="str">
            <v>BTS</v>
          </cell>
          <cell r="S408" t="str">
            <v>On Air</v>
          </cell>
          <cell r="T408" t="str">
            <v>Solar-Gen</v>
          </cell>
          <cell r="U408" t="str">
            <v>Green Field</v>
          </cell>
          <cell r="V408">
            <v>66</v>
          </cell>
          <cell r="W408" t="str">
            <v>Indoor </v>
          </cell>
          <cell r="X408" t="str">
            <v>Robert Mwewa</v>
          </cell>
          <cell r="Y408" t="str">
            <v>SBC</v>
          </cell>
          <cell r="Z408" t="str">
            <v>SBC</v>
          </cell>
          <cell r="AA408" t="str">
            <v>MTN</v>
          </cell>
          <cell r="AB408" t="str">
            <v>Benson Phiri</v>
          </cell>
          <cell r="AC408" t="str">
            <v>GNM</v>
          </cell>
          <cell r="AD408" t="str">
            <v>Lithandi </v>
          </cell>
          <cell r="AE408" t="str">
            <v>Gen Logic </v>
          </cell>
          <cell r="AF408" t="str">
            <v>Gen Logic </v>
          </cell>
          <cell r="AG408">
            <v>20</v>
          </cell>
          <cell r="AH408" t="str">
            <v>perkins</v>
          </cell>
          <cell r="AI408">
            <v>0</v>
          </cell>
          <cell r="AJ408" t="str">
            <v>Mecc Alte</v>
          </cell>
          <cell r="AK408">
            <v>0</v>
          </cell>
          <cell r="AL408">
            <v>1000</v>
          </cell>
          <cell r="AM408" t="str">
            <v>Power cube</v>
          </cell>
          <cell r="AN408" t="str">
            <v>ICC330-HI-CI</v>
          </cell>
          <cell r="AO408">
            <v>333</v>
          </cell>
          <cell r="AP408" t="str">
            <v>Lithium</v>
          </cell>
          <cell r="AQ408">
            <v>400</v>
          </cell>
          <cell r="AR408">
            <v>48</v>
          </cell>
          <cell r="AS408">
            <v>100</v>
          </cell>
          <cell r="AT408">
            <v>4</v>
          </cell>
          <cell r="AU408" t="str">
            <v>LG</v>
          </cell>
          <cell r="AV408" t="str">
            <v>LG</v>
          </cell>
          <cell r="AW408">
            <v>18000</v>
          </cell>
          <cell r="AX408">
            <v>18000</v>
          </cell>
          <cell r="AY408">
            <v>2</v>
          </cell>
          <cell r="AZ408">
            <v>59.9</v>
          </cell>
        </row>
        <row r="408">
          <cell r="BB408">
            <v>2</v>
          </cell>
          <cell r="BC408" t="str">
            <v>MTNAirtel</v>
          </cell>
          <cell r="BD408" t="str">
            <v>T0123</v>
          </cell>
          <cell r="BE408" t="str">
            <v>ZM3743</v>
          </cell>
          <cell r="BF408" t="str">
            <v>Yes</v>
          </cell>
        </row>
        <row r="409">
          <cell r="C409" t="str">
            <v>IHS_CTR_026M</v>
          </cell>
          <cell r="D409" t="str">
            <v>Chimanimani</v>
          </cell>
          <cell r="E409">
            <v>28.10512</v>
          </cell>
          <cell r="F409">
            <v>-14.1134</v>
          </cell>
          <cell r="G409" t="str">
            <v>Central </v>
          </cell>
          <cell r="H409">
            <v>2.5</v>
          </cell>
          <cell r="I409" t="str">
            <v>Central </v>
          </cell>
          <cell r="J409" t="str">
            <v>KABWE</v>
          </cell>
          <cell r="K409" t="str">
            <v>No</v>
          </cell>
          <cell r="L409" t="str">
            <v>No</v>
          </cell>
          <cell r="M409" t="str">
            <v>No</v>
          </cell>
          <cell r="N409" t="str">
            <v>Rural</v>
          </cell>
          <cell r="O409" t="str">
            <v>2G</v>
          </cell>
          <cell r="P409" t="str">
            <v>P4</v>
          </cell>
          <cell r="Q409" t="str">
            <v>BTS</v>
          </cell>
          <cell r="R409" t="str">
            <v>BTS</v>
          </cell>
          <cell r="S409" t="str">
            <v>On Air</v>
          </cell>
          <cell r="T409" t="str">
            <v>Solar-Gen</v>
          </cell>
          <cell r="U409" t="str">
            <v>Green Field</v>
          </cell>
          <cell r="V409">
            <v>70</v>
          </cell>
          <cell r="W409" t="str">
            <v>Indoor </v>
          </cell>
          <cell r="X409" t="str">
            <v>Robert Mwewa</v>
          </cell>
          <cell r="Y409" t="str">
            <v>SBC</v>
          </cell>
          <cell r="Z409" t="str">
            <v>SBC</v>
          </cell>
          <cell r="AA409" t="str">
            <v>MTN</v>
          </cell>
          <cell r="AB409" t="str">
            <v>Benson Phiri</v>
          </cell>
          <cell r="AC409" t="str">
            <v>GNM</v>
          </cell>
          <cell r="AD409" t="str">
            <v>Lithandi </v>
          </cell>
          <cell r="AE409" t="str">
            <v>CK Works</v>
          </cell>
          <cell r="AF409" t="str">
            <v>CK Works</v>
          </cell>
          <cell r="AG409">
            <v>20</v>
          </cell>
          <cell r="AH409" t="str">
            <v>perkins</v>
          </cell>
          <cell r="AI409">
            <v>0</v>
          </cell>
          <cell r="AJ409" t="str">
            <v>Leroy Sommer</v>
          </cell>
          <cell r="AK409">
            <v>0</v>
          </cell>
          <cell r="AL409">
            <v>750</v>
          </cell>
          <cell r="AM409" t="str">
            <v>Power cube</v>
          </cell>
          <cell r="AN409" t="str">
            <v>ICC330-HI-CI</v>
          </cell>
          <cell r="AO409">
            <v>333</v>
          </cell>
          <cell r="AP409" t="str">
            <v>Lithium</v>
          </cell>
          <cell r="AQ409">
            <v>500</v>
          </cell>
          <cell r="AR409">
            <v>48</v>
          </cell>
          <cell r="AS409">
            <v>100</v>
          </cell>
          <cell r="AT409">
            <v>5</v>
          </cell>
          <cell r="AU409" t="str">
            <v>LG</v>
          </cell>
          <cell r="AV409" t="str">
            <v>LG</v>
          </cell>
          <cell r="AW409">
            <v>18000</v>
          </cell>
          <cell r="AX409">
            <v>18000</v>
          </cell>
          <cell r="AY409">
            <v>2</v>
          </cell>
          <cell r="AZ409">
            <v>65</v>
          </cell>
        </row>
        <row r="409">
          <cell r="BB409">
            <v>2</v>
          </cell>
          <cell r="BC409" t="str">
            <v>MTNAirtel</v>
          </cell>
          <cell r="BD409" t="str">
            <v>T0195</v>
          </cell>
          <cell r="BE409" t="str">
            <v>ZM1096</v>
          </cell>
          <cell r="BF409" t="str">
            <v>Yes</v>
          </cell>
        </row>
        <row r="410">
          <cell r="C410" t="str">
            <v>IHS_CTR_027M</v>
          </cell>
          <cell r="D410" t="str">
            <v>Chipembi</v>
          </cell>
          <cell r="E410">
            <v>28.57166667</v>
          </cell>
          <cell r="F410">
            <v>-14.93777778</v>
          </cell>
          <cell r="G410" t="str">
            <v>Lusaka</v>
          </cell>
          <cell r="H410">
            <v>2</v>
          </cell>
          <cell r="I410" t="str">
            <v>Central </v>
          </cell>
          <cell r="J410" t="str">
            <v>CHIBOMBO</v>
          </cell>
          <cell r="K410" t="str">
            <v>No</v>
          </cell>
          <cell r="L410" t="str">
            <v>No</v>
          </cell>
          <cell r="M410" t="str">
            <v>No</v>
          </cell>
          <cell r="N410" t="str">
            <v>Rural</v>
          </cell>
          <cell r="O410" t="str">
            <v>2G 3G</v>
          </cell>
          <cell r="P410" t="str">
            <v>P4</v>
          </cell>
          <cell r="Q410" t="str">
            <v>BTS</v>
          </cell>
          <cell r="R410" t="str">
            <v>BB</v>
          </cell>
          <cell r="S410" t="str">
            <v>On Air</v>
          </cell>
          <cell r="T410" t="str">
            <v>Grid-Gen</v>
          </cell>
          <cell r="U410" t="str">
            <v>Green Field</v>
          </cell>
          <cell r="V410">
            <v>70</v>
          </cell>
          <cell r="W410" t="str">
            <v>Outdoor</v>
          </cell>
          <cell r="X410" t="str">
            <v>John Banda </v>
          </cell>
          <cell r="Y410" t="str">
            <v>SBC</v>
          </cell>
          <cell r="Z410" t="str">
            <v>SBC</v>
          </cell>
          <cell r="AA410" t="str">
            <v>MTN</v>
          </cell>
          <cell r="AB410" t="str">
            <v>Evans Ngonga</v>
          </cell>
          <cell r="AC410" t="str">
            <v>CCS</v>
          </cell>
          <cell r="AD410" t="str">
            <v>CCS</v>
          </cell>
          <cell r="AE410" t="str">
            <v>Gen Logic </v>
          </cell>
          <cell r="AF410" t="str">
            <v>Gen Logic </v>
          </cell>
          <cell r="AG410">
            <v>16</v>
          </cell>
          <cell r="AH410" t="str">
            <v>Yanmar</v>
          </cell>
          <cell r="AI410" t="str">
            <v>4TNE88-G1A</v>
          </cell>
          <cell r="AJ410" t="str">
            <v>Leroy Sommer</v>
          </cell>
          <cell r="AK410" t="str">
            <v>LSC 28S2</v>
          </cell>
          <cell r="AL410">
            <v>1000</v>
          </cell>
          <cell r="AM410" t="str">
            <v>Power cube</v>
          </cell>
          <cell r="AN410" t="str">
            <v>DPR 2400B-48</v>
          </cell>
          <cell r="AO410">
            <v>250</v>
          </cell>
          <cell r="AP410" t="str">
            <v>Lithium</v>
          </cell>
          <cell r="AQ410">
            <v>400</v>
          </cell>
          <cell r="AR410">
            <v>48</v>
          </cell>
          <cell r="AS410">
            <v>100</v>
          </cell>
          <cell r="AT410">
            <v>4</v>
          </cell>
          <cell r="AU410" t="str">
            <v>N/A</v>
          </cell>
          <cell r="AV410" t="str">
            <v>N/A</v>
          </cell>
          <cell r="AW410" t="str">
            <v>N/A</v>
          </cell>
          <cell r="AX410" t="str">
            <v>N/A</v>
          </cell>
          <cell r="AY410" t="str">
            <v>N/A</v>
          </cell>
          <cell r="AZ410">
            <v>45</v>
          </cell>
        </row>
        <row r="410">
          <cell r="BB410">
            <v>1</v>
          </cell>
          <cell r="BC410" t="str">
            <v>MTN</v>
          </cell>
          <cell r="BD410" t="str">
            <v>T0090</v>
          </cell>
          <cell r="BE410">
            <v>0</v>
          </cell>
          <cell r="BF410" t="str">
            <v>NO</v>
          </cell>
        </row>
        <row r="411">
          <cell r="C411" t="str">
            <v>IHS_CTR_028M</v>
          </cell>
          <cell r="D411" t="str">
            <v>Banani</v>
          </cell>
          <cell r="E411">
            <v>28.0568</v>
          </cell>
          <cell r="F411">
            <v>-16.572565</v>
          </cell>
          <cell r="G411" t="str">
            <v>Central </v>
          </cell>
          <cell r="H411">
            <v>1.8</v>
          </cell>
          <cell r="I411" t="str">
            <v>Central </v>
          </cell>
          <cell r="J411" t="str">
            <v>CHIBOMBO</v>
          </cell>
          <cell r="K411" t="str">
            <v>No</v>
          </cell>
          <cell r="L411" t="str">
            <v>Yes</v>
          </cell>
          <cell r="M411" t="str">
            <v>No</v>
          </cell>
          <cell r="N411" t="str">
            <v>Rural</v>
          </cell>
          <cell r="O411" t="str">
            <v>2G 3G</v>
          </cell>
          <cell r="P411" t="str">
            <v>P3</v>
          </cell>
          <cell r="Q411" t="str">
            <v>HUB</v>
          </cell>
          <cell r="R411" t="str">
            <v>Hub</v>
          </cell>
          <cell r="S411" t="str">
            <v>On Air</v>
          </cell>
          <cell r="T411" t="str">
            <v>Grid-Gen</v>
          </cell>
          <cell r="U411" t="str">
            <v>Green Field</v>
          </cell>
          <cell r="V411">
            <v>70</v>
          </cell>
          <cell r="W411" t="str">
            <v>Indoor </v>
          </cell>
          <cell r="X411" t="str">
            <v>Robert Mwewa</v>
          </cell>
          <cell r="Y411" t="str">
            <v>SBC</v>
          </cell>
          <cell r="Z411" t="str">
            <v>SBC</v>
          </cell>
          <cell r="AA411" t="str">
            <v>MTN</v>
          </cell>
          <cell r="AB411" t="str">
            <v>Benson Phiri</v>
          </cell>
          <cell r="AC411" t="str">
            <v>GNM</v>
          </cell>
          <cell r="AD411" t="str">
            <v>Lithandi </v>
          </cell>
          <cell r="AE411" t="str">
            <v>Gen Logic </v>
          </cell>
          <cell r="AF411" t="str">
            <v>Gen Logic </v>
          </cell>
          <cell r="AG411">
            <v>15</v>
          </cell>
          <cell r="AH411" t="str">
            <v>perkins</v>
          </cell>
          <cell r="AI411">
            <v>0</v>
          </cell>
          <cell r="AJ411" t="str">
            <v>Mecc Alte</v>
          </cell>
          <cell r="AK411">
            <v>0</v>
          </cell>
          <cell r="AL411">
            <v>1000</v>
          </cell>
          <cell r="AM411" t="str">
            <v>Power cube</v>
          </cell>
          <cell r="AN411" t="str">
            <v>ICC330-HI-CI</v>
          </cell>
          <cell r="AO411">
            <v>400</v>
          </cell>
          <cell r="AP411" t="str">
            <v>Agisson</v>
          </cell>
          <cell r="AQ411">
            <v>1200</v>
          </cell>
          <cell r="AR411">
            <v>2</v>
          </cell>
          <cell r="AS411">
            <v>600</v>
          </cell>
          <cell r="AT411">
            <v>48</v>
          </cell>
          <cell r="AU411" t="str">
            <v>LG</v>
          </cell>
          <cell r="AV411" t="str">
            <v>LG</v>
          </cell>
          <cell r="AW411">
            <v>18000</v>
          </cell>
          <cell r="AX411">
            <v>18000</v>
          </cell>
          <cell r="AY411">
            <v>2</v>
          </cell>
          <cell r="AZ411">
            <v>57</v>
          </cell>
        </row>
        <row r="411">
          <cell r="BB411">
            <v>1</v>
          </cell>
          <cell r="BC411" t="str">
            <v>MTN</v>
          </cell>
          <cell r="BD411" t="str">
            <v>T0002</v>
          </cell>
          <cell r="BE411">
            <v>0</v>
          </cell>
          <cell r="BF411" t="str">
            <v>Yes</v>
          </cell>
        </row>
        <row r="412">
          <cell r="C412" t="str">
            <v>IHS_CTR_029M</v>
          </cell>
          <cell r="D412" t="str">
            <v>Kapiri Tazara</v>
          </cell>
          <cell r="E412">
            <v>28.68961</v>
          </cell>
          <cell r="F412">
            <v>-13.94903</v>
          </cell>
          <cell r="G412" t="str">
            <v>Central </v>
          </cell>
          <cell r="H412">
            <v>1.5</v>
          </cell>
          <cell r="I412" t="str">
            <v>Central </v>
          </cell>
          <cell r="J412" t="str">
            <v>KAPIRI</v>
          </cell>
          <cell r="K412" t="str">
            <v>No</v>
          </cell>
          <cell r="L412" t="str">
            <v>No</v>
          </cell>
          <cell r="M412" t="str">
            <v>No</v>
          </cell>
          <cell r="N412" t="str">
            <v>Rural</v>
          </cell>
          <cell r="O412" t="str">
            <v>2G 3G</v>
          </cell>
          <cell r="P412" t="str">
            <v>P3</v>
          </cell>
          <cell r="Q412" t="str">
            <v>BTS</v>
          </cell>
          <cell r="R412" t="str">
            <v>BTS</v>
          </cell>
          <cell r="S412" t="str">
            <v>On Air</v>
          </cell>
          <cell r="T412" t="str">
            <v>Grid-Gen</v>
          </cell>
          <cell r="U412" t="str">
            <v>Green Field</v>
          </cell>
          <cell r="V412">
            <v>36</v>
          </cell>
          <cell r="W412" t="str">
            <v>Outdoor</v>
          </cell>
          <cell r="X412" t="str">
            <v>Robert Mwewa</v>
          </cell>
          <cell r="Y412" t="str">
            <v>SBC</v>
          </cell>
          <cell r="Z412" t="str">
            <v>SBC</v>
          </cell>
          <cell r="AA412" t="str">
            <v>MTN</v>
          </cell>
          <cell r="AB412" t="str">
            <v>Benson Phiri</v>
          </cell>
          <cell r="AC412" t="str">
            <v>GNM</v>
          </cell>
          <cell r="AD412" t="str">
            <v>Lithandi </v>
          </cell>
          <cell r="AE412" t="str">
            <v>Gen Logic </v>
          </cell>
          <cell r="AF412" t="str">
            <v>Gen Logic </v>
          </cell>
          <cell r="AG412">
            <v>11</v>
          </cell>
          <cell r="AH412" t="str">
            <v>perkins</v>
          </cell>
          <cell r="AI412">
            <v>0</v>
          </cell>
          <cell r="AJ412" t="str">
            <v>Mecc Alte</v>
          </cell>
          <cell r="AK412">
            <v>0</v>
          </cell>
          <cell r="AL412">
            <v>1000</v>
          </cell>
          <cell r="AM412" t="str">
            <v>Delta</v>
          </cell>
          <cell r="AN412" t="str">
            <v>DPS 2400B-48-5</v>
          </cell>
          <cell r="AO412">
            <v>250</v>
          </cell>
          <cell r="AP412" t="str">
            <v>Agisson</v>
          </cell>
          <cell r="AQ412">
            <v>600</v>
          </cell>
          <cell r="AR412">
            <v>2</v>
          </cell>
          <cell r="AS412">
            <v>600</v>
          </cell>
          <cell r="AT412">
            <v>24</v>
          </cell>
          <cell r="AU412" t="str">
            <v>N/A</v>
          </cell>
          <cell r="AV412" t="str">
            <v>N/A</v>
          </cell>
          <cell r="AW412" t="str">
            <v>N/A</v>
          </cell>
          <cell r="AX412">
            <v>0</v>
          </cell>
          <cell r="AY412" t="str">
            <v>N/A</v>
          </cell>
          <cell r="AZ412">
            <v>54</v>
          </cell>
        </row>
        <row r="412">
          <cell r="BB412">
            <v>2</v>
          </cell>
          <cell r="BC412" t="str">
            <v>MTNINQ</v>
          </cell>
          <cell r="BD412" t="str">
            <v>T3300</v>
          </cell>
          <cell r="BE412">
            <v>0</v>
          </cell>
          <cell r="BF412" t="str">
            <v>Yes</v>
          </cell>
        </row>
        <row r="413">
          <cell r="C413" t="str">
            <v>IHS_CTR_030M</v>
          </cell>
          <cell r="D413" t="str">
            <v>Chisamba</v>
          </cell>
          <cell r="E413">
            <v>28.37852778</v>
          </cell>
          <cell r="F413">
            <v>-14.981</v>
          </cell>
          <cell r="G413" t="str">
            <v>Lusaka</v>
          </cell>
          <cell r="H413">
            <v>2.5</v>
          </cell>
          <cell r="I413" t="str">
            <v>Central </v>
          </cell>
          <cell r="J413" t="str">
            <v>CHIBOMBO</v>
          </cell>
          <cell r="K413" t="str">
            <v>No</v>
          </cell>
          <cell r="L413" t="str">
            <v>No</v>
          </cell>
          <cell r="M413" t="str">
            <v>No</v>
          </cell>
          <cell r="N413" t="str">
            <v>Rural</v>
          </cell>
          <cell r="O413" t="str">
            <v>2G 3G</v>
          </cell>
          <cell r="P413" t="str">
            <v>P3</v>
          </cell>
          <cell r="Q413" t="str">
            <v>BTS</v>
          </cell>
          <cell r="R413" t="str">
            <v>BTS</v>
          </cell>
          <cell r="S413" t="str">
            <v>On Air</v>
          </cell>
          <cell r="T413" t="str">
            <v>Grid-Gen</v>
          </cell>
          <cell r="U413" t="str">
            <v>Green Field</v>
          </cell>
          <cell r="V413">
            <v>50</v>
          </cell>
          <cell r="W413" t="str">
            <v>Indoor </v>
          </cell>
          <cell r="X413" t="str">
            <v>John Banda </v>
          </cell>
          <cell r="Y413" t="str">
            <v>SBC</v>
          </cell>
          <cell r="Z413" t="str">
            <v>SBC</v>
          </cell>
          <cell r="AA413" t="str">
            <v>MTN</v>
          </cell>
          <cell r="AB413" t="str">
            <v>Evans Ngonga</v>
          </cell>
          <cell r="AC413" t="str">
            <v>CCS</v>
          </cell>
          <cell r="AD413" t="str">
            <v>CCS</v>
          </cell>
          <cell r="AE413" t="str">
            <v>Gen Logic </v>
          </cell>
          <cell r="AF413" t="str">
            <v>Gen Logic </v>
          </cell>
          <cell r="AG413">
            <v>20</v>
          </cell>
          <cell r="AH413" t="str">
            <v>perkins</v>
          </cell>
          <cell r="AI413" t="str">
            <v>403A-15</v>
          </cell>
          <cell r="AJ413" t="str">
            <v>Leroy Sommer</v>
          </cell>
          <cell r="AK413" t="str">
            <v>TAL 040F J 6S/4</v>
          </cell>
          <cell r="AL413">
            <v>1000</v>
          </cell>
          <cell r="AM413" t="str">
            <v>Power cube</v>
          </cell>
          <cell r="AN413" t="str">
            <v>ECC500</v>
          </cell>
          <cell r="AO413">
            <v>750</v>
          </cell>
          <cell r="AP413" t="str">
            <v>Lithium</v>
          </cell>
          <cell r="AQ413">
            <v>400</v>
          </cell>
          <cell r="AR413">
            <v>48</v>
          </cell>
          <cell r="AS413">
            <v>100</v>
          </cell>
          <cell r="AT413">
            <v>4</v>
          </cell>
          <cell r="AU413" t="str">
            <v>GREE</v>
          </cell>
          <cell r="AV413" t="str">
            <v>GREE</v>
          </cell>
          <cell r="AW413">
            <v>12000</v>
          </cell>
          <cell r="AX413">
            <v>12000</v>
          </cell>
          <cell r="AY413">
            <v>2</v>
          </cell>
          <cell r="AZ413">
            <v>175</v>
          </cell>
        </row>
        <row r="413">
          <cell r="BB413">
            <v>2</v>
          </cell>
          <cell r="BC413" t="str">
            <v>MTNAirtel</v>
          </cell>
          <cell r="BD413" t="str">
            <v>T0030</v>
          </cell>
          <cell r="BE413" t="str">
            <v>ZM3453</v>
          </cell>
          <cell r="BF413" t="str">
            <v>NO</v>
          </cell>
        </row>
        <row r="414">
          <cell r="C414" t="str">
            <v>IHS_CTR_031M</v>
          </cell>
          <cell r="D414" t="str">
            <v>Kapiri glass factory</v>
          </cell>
          <cell r="E414">
            <v>28.66063333</v>
          </cell>
          <cell r="F414">
            <v>-13.89235</v>
          </cell>
          <cell r="G414" t="str">
            <v>Central </v>
          </cell>
          <cell r="H414">
            <v>1.8</v>
          </cell>
          <cell r="I414" t="str">
            <v>Central </v>
          </cell>
          <cell r="J414" t="str">
            <v>KAPIRI</v>
          </cell>
          <cell r="K414" t="str">
            <v>No</v>
          </cell>
          <cell r="L414" t="str">
            <v>Yes</v>
          </cell>
          <cell r="M414" t="str">
            <v>No</v>
          </cell>
          <cell r="N414" t="str">
            <v>Rural</v>
          </cell>
          <cell r="O414" t="str">
            <v>2G 3G</v>
          </cell>
          <cell r="P414" t="str">
            <v>P3</v>
          </cell>
          <cell r="Q414" t="str">
            <v>BTS</v>
          </cell>
          <cell r="R414" t="str">
            <v>BTS</v>
          </cell>
          <cell r="S414" t="str">
            <v>On Air</v>
          </cell>
          <cell r="T414" t="str">
            <v>Grid-Gen</v>
          </cell>
          <cell r="U414" t="str">
            <v>Green Field</v>
          </cell>
          <cell r="V414">
            <v>50</v>
          </cell>
          <cell r="W414" t="str">
            <v>Indoor </v>
          </cell>
          <cell r="X414" t="str">
            <v>Robert Mwewa</v>
          </cell>
          <cell r="Y414" t="str">
            <v>SBC</v>
          </cell>
          <cell r="Z414" t="str">
            <v>SBC</v>
          </cell>
          <cell r="AA414" t="str">
            <v>MTN</v>
          </cell>
          <cell r="AB414" t="str">
            <v>Benson Phiri</v>
          </cell>
          <cell r="AC414" t="str">
            <v>GNM</v>
          </cell>
          <cell r="AD414" t="str">
            <v>Lithandi </v>
          </cell>
          <cell r="AE414" t="str">
            <v>Gen Logic </v>
          </cell>
          <cell r="AF414" t="str">
            <v>Gen Logic </v>
          </cell>
          <cell r="AG414">
            <v>15</v>
          </cell>
          <cell r="AH414" t="str">
            <v>Yanmar</v>
          </cell>
          <cell r="AI414" t="str">
            <v>4TNE88</v>
          </cell>
          <cell r="AJ414" t="str">
            <v>Mecc Alte</v>
          </cell>
          <cell r="AK414">
            <v>0</v>
          </cell>
          <cell r="AL414">
            <v>600</v>
          </cell>
          <cell r="AM414" t="str">
            <v>Delta</v>
          </cell>
          <cell r="AN414" t="str">
            <v>DPS 2400B-48-5</v>
          </cell>
          <cell r="AO414">
            <v>250</v>
          </cell>
          <cell r="AP414" t="str">
            <v>Lithium</v>
          </cell>
          <cell r="AQ414">
            <v>200</v>
          </cell>
          <cell r="AR414">
            <v>48</v>
          </cell>
          <cell r="AS414">
            <v>100</v>
          </cell>
          <cell r="AT414">
            <v>2</v>
          </cell>
          <cell r="AU414" t="str">
            <v>LG</v>
          </cell>
          <cell r="AV414" t="str">
            <v>LG</v>
          </cell>
          <cell r="AW414">
            <v>18000</v>
          </cell>
          <cell r="AX414">
            <v>18000</v>
          </cell>
          <cell r="AY414">
            <v>2</v>
          </cell>
          <cell r="AZ414">
            <v>48</v>
          </cell>
        </row>
        <row r="414">
          <cell r="BB414">
            <v>1</v>
          </cell>
          <cell r="BC414" t="str">
            <v>MTN</v>
          </cell>
          <cell r="BD414" t="str">
            <v>T3034</v>
          </cell>
          <cell r="BE414">
            <v>0</v>
          </cell>
          <cell r="BF414" t="str">
            <v>Yes</v>
          </cell>
        </row>
        <row r="415">
          <cell r="C415" t="str">
            <v>IHS_CTR_032M</v>
          </cell>
          <cell r="D415" t="str">
            <v>Landless Corner</v>
          </cell>
          <cell r="E415">
            <v>28.05884</v>
          </cell>
          <cell r="F415">
            <v>-14.8749</v>
          </cell>
          <cell r="G415" t="str">
            <v>Central </v>
          </cell>
          <cell r="H415">
            <v>1.8</v>
          </cell>
          <cell r="I415" t="str">
            <v>Central </v>
          </cell>
          <cell r="J415" t="str">
            <v>CHIBOMBO</v>
          </cell>
          <cell r="K415" t="str">
            <v>No</v>
          </cell>
          <cell r="L415" t="str">
            <v>Yes</v>
          </cell>
          <cell r="M415" t="str">
            <v>No</v>
          </cell>
          <cell r="N415" t="str">
            <v>Rural</v>
          </cell>
          <cell r="O415" t="str">
            <v>2G 3G</v>
          </cell>
          <cell r="P415" t="str">
            <v>P4</v>
          </cell>
          <cell r="Q415" t="str">
            <v>BTS</v>
          </cell>
          <cell r="R415" t="str">
            <v>BTS</v>
          </cell>
          <cell r="S415" t="str">
            <v>On Air</v>
          </cell>
          <cell r="T415" t="str">
            <v>Grid-Gen</v>
          </cell>
          <cell r="U415" t="str">
            <v>Green Field</v>
          </cell>
          <cell r="V415">
            <v>36</v>
          </cell>
          <cell r="W415" t="str">
            <v>Indoor </v>
          </cell>
          <cell r="X415" t="str">
            <v>Robert Mwewa</v>
          </cell>
          <cell r="Y415" t="str">
            <v>SBC</v>
          </cell>
          <cell r="Z415" t="str">
            <v>SBC</v>
          </cell>
          <cell r="AA415" t="str">
            <v>MTN</v>
          </cell>
          <cell r="AB415" t="str">
            <v>Benson Phiri</v>
          </cell>
          <cell r="AC415" t="str">
            <v>GNM</v>
          </cell>
          <cell r="AD415" t="str">
            <v>Lithandi </v>
          </cell>
          <cell r="AE415" t="str">
            <v>Gen Logic </v>
          </cell>
          <cell r="AF415" t="str">
            <v>Gen Logic </v>
          </cell>
          <cell r="AG415">
            <v>15</v>
          </cell>
          <cell r="AH415" t="str">
            <v>Yanmar</v>
          </cell>
          <cell r="AI415" t="str">
            <v>4TNE88</v>
          </cell>
          <cell r="AJ415" t="str">
            <v>Mecc Alte</v>
          </cell>
          <cell r="AK415">
            <v>0</v>
          </cell>
          <cell r="AL415">
            <v>600</v>
          </cell>
          <cell r="AM415" t="str">
            <v>Delta</v>
          </cell>
          <cell r="AN415" t="str">
            <v>DPS 2400B-48-5</v>
          </cell>
          <cell r="AO415">
            <v>250</v>
          </cell>
          <cell r="AP415" t="str">
            <v>Lithium</v>
          </cell>
          <cell r="AQ415">
            <v>200</v>
          </cell>
          <cell r="AR415">
            <v>48</v>
          </cell>
          <cell r="AS415">
            <v>100</v>
          </cell>
          <cell r="AT415">
            <v>2</v>
          </cell>
          <cell r="AU415" t="str">
            <v>LG</v>
          </cell>
          <cell r="AV415" t="str">
            <v>LG</v>
          </cell>
          <cell r="AW415">
            <v>18000</v>
          </cell>
          <cell r="AX415">
            <v>18000</v>
          </cell>
          <cell r="AY415">
            <v>2</v>
          </cell>
          <cell r="AZ415">
            <v>36</v>
          </cell>
        </row>
        <row r="415">
          <cell r="BB415">
            <v>1</v>
          </cell>
          <cell r="BC415" t="str">
            <v>MTN</v>
          </cell>
          <cell r="BD415" t="str">
            <v>T0193</v>
          </cell>
          <cell r="BE415">
            <v>0</v>
          </cell>
          <cell r="BF415" t="str">
            <v>Yes</v>
          </cell>
        </row>
        <row r="416">
          <cell r="C416" t="str">
            <v>IHS_CTR_033M</v>
          </cell>
          <cell r="D416" t="str">
            <v>Golden Valley</v>
          </cell>
          <cell r="E416">
            <v>28.08683056</v>
          </cell>
          <cell r="F416">
            <v>-14.94683889</v>
          </cell>
          <cell r="G416" t="str">
            <v>Lusaka</v>
          </cell>
          <cell r="H416">
            <v>2</v>
          </cell>
          <cell r="I416" t="str">
            <v>Central </v>
          </cell>
          <cell r="J416" t="str">
            <v>CHIBOMBO</v>
          </cell>
          <cell r="K416" t="str">
            <v>No</v>
          </cell>
          <cell r="L416" t="str">
            <v>No</v>
          </cell>
          <cell r="M416" t="str">
            <v>No</v>
          </cell>
          <cell r="N416" t="str">
            <v>Rural</v>
          </cell>
          <cell r="O416" t="str">
            <v>2G 3G</v>
          </cell>
          <cell r="P416" t="str">
            <v>P4</v>
          </cell>
          <cell r="Q416" t="str">
            <v>BTS</v>
          </cell>
          <cell r="R416" t="str">
            <v>BTS</v>
          </cell>
          <cell r="S416" t="str">
            <v>On Air</v>
          </cell>
          <cell r="T416" t="str">
            <v>Grid-Gen</v>
          </cell>
          <cell r="U416" t="str">
            <v>Green Field</v>
          </cell>
          <cell r="V416">
            <v>50</v>
          </cell>
          <cell r="W416" t="str">
            <v>Indoor </v>
          </cell>
          <cell r="X416" t="str">
            <v>John Banda </v>
          </cell>
          <cell r="Y416" t="str">
            <v>SBC</v>
          </cell>
          <cell r="Z416" t="str">
            <v>SBC</v>
          </cell>
          <cell r="AA416" t="str">
            <v>MTN</v>
          </cell>
          <cell r="AB416" t="str">
            <v>Evans Ngonga</v>
          </cell>
          <cell r="AC416" t="str">
            <v>CCS</v>
          </cell>
          <cell r="AD416" t="str">
            <v>CCS</v>
          </cell>
          <cell r="AE416" t="str">
            <v>Gen Logic </v>
          </cell>
          <cell r="AF416" t="str">
            <v>Gen Logic </v>
          </cell>
          <cell r="AG416">
            <v>16</v>
          </cell>
          <cell r="AH416" t="str">
            <v>Yanmar</v>
          </cell>
          <cell r="AI416" t="str">
            <v>4TNE88-G1A</v>
          </cell>
          <cell r="AJ416" t="str">
            <v>Mecc Alte</v>
          </cell>
          <cell r="AK416" t="str">
            <v>ECO28-1LN/4</v>
          </cell>
          <cell r="AL416">
            <v>1000</v>
          </cell>
          <cell r="AM416" t="str">
            <v>IPT</v>
          </cell>
          <cell r="AN416" t="str">
            <v>DPR 2400B-48</v>
          </cell>
          <cell r="AO416">
            <v>250</v>
          </cell>
          <cell r="AP416" t="str">
            <v>NARADA</v>
          </cell>
          <cell r="AQ416">
            <v>600</v>
          </cell>
          <cell r="AR416">
            <v>2</v>
          </cell>
          <cell r="AS416">
            <v>600</v>
          </cell>
          <cell r="AT416">
            <v>24</v>
          </cell>
          <cell r="AU416" t="str">
            <v>EVO</v>
          </cell>
          <cell r="AV416" t="str">
            <v>EVO</v>
          </cell>
          <cell r="AW416">
            <v>18000</v>
          </cell>
          <cell r="AX416">
            <v>18000</v>
          </cell>
          <cell r="AY416">
            <v>2</v>
          </cell>
          <cell r="AZ416">
            <v>120</v>
          </cell>
        </row>
        <row r="416">
          <cell r="BB416">
            <v>2</v>
          </cell>
          <cell r="BC416" t="str">
            <v>MTNAirtel</v>
          </cell>
          <cell r="BD416" t="str">
            <v>T0032</v>
          </cell>
          <cell r="BE416" t="str">
            <v>ZM6827</v>
          </cell>
          <cell r="BF416" t="str">
            <v>NO</v>
          </cell>
        </row>
        <row r="417">
          <cell r="C417" t="str">
            <v>IHS_CTR_034M</v>
          </cell>
          <cell r="D417" t="str">
            <v>Shimukunami</v>
          </cell>
          <cell r="E417">
            <v>27.90164</v>
          </cell>
          <cell r="F417">
            <v>-14.76751</v>
          </cell>
          <cell r="G417" t="str">
            <v>Central </v>
          </cell>
          <cell r="H417">
            <v>1.8</v>
          </cell>
          <cell r="I417" t="str">
            <v>Central </v>
          </cell>
          <cell r="J417" t="str">
            <v>CHIBOMBO</v>
          </cell>
          <cell r="K417" t="str">
            <v>No</v>
          </cell>
          <cell r="L417" t="str">
            <v>No</v>
          </cell>
          <cell r="M417" t="str">
            <v>No</v>
          </cell>
          <cell r="N417" t="str">
            <v>Rural</v>
          </cell>
          <cell r="O417" t="str">
            <v>2G</v>
          </cell>
          <cell r="P417" t="str">
            <v>P4</v>
          </cell>
          <cell r="Q417" t="str">
            <v>BTS</v>
          </cell>
          <cell r="R417" t="str">
            <v>BTS</v>
          </cell>
          <cell r="S417" t="str">
            <v>On Air</v>
          </cell>
          <cell r="T417" t="str">
            <v>Grid-Gen</v>
          </cell>
          <cell r="U417" t="str">
            <v>Green Field</v>
          </cell>
          <cell r="V417">
            <v>70</v>
          </cell>
          <cell r="W417" t="str">
            <v>Outdoor</v>
          </cell>
          <cell r="X417" t="str">
            <v>Robert Mwewa</v>
          </cell>
          <cell r="Y417" t="str">
            <v>SBC</v>
          </cell>
          <cell r="Z417" t="str">
            <v>SBC</v>
          </cell>
          <cell r="AA417" t="str">
            <v>MTN</v>
          </cell>
          <cell r="AB417" t="str">
            <v>Benson Phiri</v>
          </cell>
          <cell r="AC417" t="str">
            <v>GNM</v>
          </cell>
          <cell r="AD417" t="str">
            <v>Lithandi </v>
          </cell>
          <cell r="AE417" t="str">
            <v>Gen Logic </v>
          </cell>
          <cell r="AF417" t="str">
            <v>Gen Logic </v>
          </cell>
          <cell r="AG417">
            <v>15</v>
          </cell>
          <cell r="AH417" t="str">
            <v>Yanmar</v>
          </cell>
          <cell r="AI417" t="str">
            <v>4TNE88-G1A</v>
          </cell>
          <cell r="AJ417" t="str">
            <v>Mecc Alte</v>
          </cell>
          <cell r="AK417">
            <v>0</v>
          </cell>
          <cell r="AL417">
            <v>600</v>
          </cell>
          <cell r="AM417" t="str">
            <v>Delta</v>
          </cell>
          <cell r="AN417" t="str">
            <v>DPS 2400B-48-5</v>
          </cell>
          <cell r="AO417">
            <v>250</v>
          </cell>
          <cell r="AP417" t="str">
            <v>Lithium</v>
          </cell>
          <cell r="AQ417">
            <v>400</v>
          </cell>
          <cell r="AR417">
            <v>48</v>
          </cell>
          <cell r="AS417">
            <v>100</v>
          </cell>
          <cell r="AT417">
            <v>4</v>
          </cell>
          <cell r="AU417" t="str">
            <v>N/A</v>
          </cell>
          <cell r="AV417" t="str">
            <v>N/A</v>
          </cell>
          <cell r="AW417" t="str">
            <v>N/A</v>
          </cell>
          <cell r="AX417">
            <v>0</v>
          </cell>
          <cell r="AY417" t="str">
            <v>N/A</v>
          </cell>
          <cell r="AZ417">
            <v>85</v>
          </cell>
        </row>
        <row r="417">
          <cell r="BB417">
            <v>2</v>
          </cell>
          <cell r="BC417" t="str">
            <v>MTNAirtel</v>
          </cell>
          <cell r="BD417" t="str">
            <v>T0249</v>
          </cell>
          <cell r="BE417" t="str">
            <v>ZM0994</v>
          </cell>
          <cell r="BF417" t="str">
            <v>Yes</v>
          </cell>
        </row>
        <row r="418">
          <cell r="C418" t="str">
            <v>IHS_CTR_035M</v>
          </cell>
          <cell r="D418" t="str">
            <v>Chibombo(Fringilla)</v>
          </cell>
          <cell r="E418">
            <v>28.14111111</v>
          </cell>
          <cell r="F418">
            <v>-14.99861111</v>
          </cell>
          <cell r="G418" t="str">
            <v>Lusaka</v>
          </cell>
          <cell r="H418">
            <v>2</v>
          </cell>
          <cell r="I418" t="str">
            <v>Central </v>
          </cell>
          <cell r="J418" t="str">
            <v>CHIBOMBO</v>
          </cell>
          <cell r="K418" t="str">
            <v>No</v>
          </cell>
          <cell r="L418" t="str">
            <v>Yes</v>
          </cell>
          <cell r="M418" t="str">
            <v>No</v>
          </cell>
          <cell r="N418" t="str">
            <v>Rural</v>
          </cell>
          <cell r="O418" t="str">
            <v>2G 3G</v>
          </cell>
          <cell r="P418" t="str">
            <v>P3</v>
          </cell>
          <cell r="Q418" t="str">
            <v>BTS</v>
          </cell>
          <cell r="R418" t="str">
            <v>BTS</v>
          </cell>
          <cell r="S418" t="str">
            <v>On Air</v>
          </cell>
          <cell r="T418" t="str">
            <v>Grid-Gen</v>
          </cell>
          <cell r="U418" t="str">
            <v>Green Field</v>
          </cell>
          <cell r="V418">
            <v>54</v>
          </cell>
          <cell r="W418" t="str">
            <v>Outdoor</v>
          </cell>
          <cell r="X418" t="str">
            <v>John Banda </v>
          </cell>
          <cell r="Y418" t="str">
            <v>SBC</v>
          </cell>
          <cell r="Z418" t="str">
            <v>SBC</v>
          </cell>
          <cell r="AA418" t="str">
            <v>MTN</v>
          </cell>
          <cell r="AB418" t="str">
            <v>Evans Ngonga</v>
          </cell>
          <cell r="AC418" t="str">
            <v>CCS</v>
          </cell>
          <cell r="AD418" t="str">
            <v>CCS</v>
          </cell>
          <cell r="AE418" t="str">
            <v>Gen Logic </v>
          </cell>
          <cell r="AF418" t="str">
            <v>Gen Logic </v>
          </cell>
          <cell r="AG418">
            <v>16</v>
          </cell>
          <cell r="AH418" t="str">
            <v>Yanmar</v>
          </cell>
          <cell r="AI418" t="str">
            <v>4TNE88-G1A</v>
          </cell>
          <cell r="AJ418" t="str">
            <v>Mecc Alte</v>
          </cell>
          <cell r="AK418" t="str">
            <v>ECO28-1LN/4</v>
          </cell>
          <cell r="AL418">
            <v>1000</v>
          </cell>
          <cell r="AM418" t="str">
            <v>IPT</v>
          </cell>
          <cell r="AN418" t="str">
            <v>DPR 2400B-48</v>
          </cell>
          <cell r="AO418">
            <v>250</v>
          </cell>
          <cell r="AP418" t="str">
            <v>NARADA</v>
          </cell>
          <cell r="AQ418">
            <v>600</v>
          </cell>
          <cell r="AR418">
            <v>2</v>
          </cell>
          <cell r="AS418">
            <v>600</v>
          </cell>
          <cell r="AT418">
            <v>24</v>
          </cell>
          <cell r="AU418" t="str">
            <v>N/A</v>
          </cell>
          <cell r="AV418" t="str">
            <v>N/A</v>
          </cell>
          <cell r="AW418" t="str">
            <v>N/A</v>
          </cell>
          <cell r="AX418" t="str">
            <v>N/A</v>
          </cell>
          <cell r="AY418" t="str">
            <v>N/A</v>
          </cell>
          <cell r="AZ418">
            <v>45</v>
          </cell>
        </row>
        <row r="418">
          <cell r="BB418">
            <v>3</v>
          </cell>
          <cell r="BC418" t="str">
            <v>MTNLiquid TelecomSmartnet</v>
          </cell>
          <cell r="BD418" t="str">
            <v>T0094</v>
          </cell>
          <cell r="BE418">
            <v>0</v>
          </cell>
          <cell r="BF418" t="str">
            <v>NO</v>
          </cell>
        </row>
        <row r="419">
          <cell r="C419" t="str">
            <v>IHS_CTR_036M</v>
          </cell>
          <cell r="D419" t="str">
            <v>Kamaila</v>
          </cell>
          <cell r="E419">
            <v>28.29987</v>
          </cell>
          <cell r="F419">
            <v>-15.08215</v>
          </cell>
          <cell r="G419" t="str">
            <v>Lusaka</v>
          </cell>
          <cell r="H419">
            <v>2.5</v>
          </cell>
          <cell r="I419" t="str">
            <v>Central </v>
          </cell>
          <cell r="J419" t="str">
            <v>CHIBOMBO</v>
          </cell>
          <cell r="K419" t="str">
            <v>No</v>
          </cell>
          <cell r="L419" t="str">
            <v>No</v>
          </cell>
          <cell r="M419" t="str">
            <v>No</v>
          </cell>
          <cell r="N419" t="str">
            <v>Rural</v>
          </cell>
          <cell r="O419" t="str">
            <v>2G 3G</v>
          </cell>
          <cell r="P419" t="str">
            <v>P4</v>
          </cell>
          <cell r="Q419" t="str">
            <v>BTS</v>
          </cell>
          <cell r="R419" t="str">
            <v>BTS</v>
          </cell>
          <cell r="S419" t="str">
            <v>On Air</v>
          </cell>
          <cell r="T419" t="str">
            <v>Grid-Gen</v>
          </cell>
          <cell r="U419" t="str">
            <v>Green Field</v>
          </cell>
          <cell r="V419">
            <v>36</v>
          </cell>
          <cell r="W419" t="str">
            <v>Outdoor</v>
          </cell>
          <cell r="X419" t="str">
            <v>John Banda </v>
          </cell>
          <cell r="Y419" t="str">
            <v>SBC</v>
          </cell>
          <cell r="Z419" t="str">
            <v>SBC</v>
          </cell>
          <cell r="AA419" t="str">
            <v>MTN</v>
          </cell>
          <cell r="AB419" t="str">
            <v>Evans Ngonga</v>
          </cell>
          <cell r="AC419" t="str">
            <v>CCS</v>
          </cell>
          <cell r="AD419" t="str">
            <v>CCS</v>
          </cell>
          <cell r="AE419" t="str">
            <v>Lamasat</v>
          </cell>
          <cell r="AF419" t="str">
            <v>Lamasat</v>
          </cell>
          <cell r="AG419">
            <v>20</v>
          </cell>
          <cell r="AH419" t="str">
            <v>perkins</v>
          </cell>
          <cell r="AI419" t="str">
            <v>403A-15</v>
          </cell>
          <cell r="AJ419" t="str">
            <v>Leroy Sommer</v>
          </cell>
          <cell r="AK419" t="str">
            <v>LSAP 40H J 6S/4</v>
          </cell>
          <cell r="AL419">
            <v>1000</v>
          </cell>
          <cell r="AM419" t="str">
            <v>IPT</v>
          </cell>
          <cell r="AN419" t="str">
            <v>DPR 2400B-48</v>
          </cell>
          <cell r="AO419">
            <v>250</v>
          </cell>
          <cell r="AP419" t="str">
            <v>Coslight</v>
          </cell>
          <cell r="AQ419">
            <v>400</v>
          </cell>
          <cell r="AR419">
            <v>2</v>
          </cell>
          <cell r="AS419">
            <v>400</v>
          </cell>
          <cell r="AT419">
            <v>24</v>
          </cell>
          <cell r="AU419" t="str">
            <v>N/A</v>
          </cell>
          <cell r="AV419" t="str">
            <v>N/A</v>
          </cell>
          <cell r="AW419" t="str">
            <v>N/A</v>
          </cell>
          <cell r="AX419" t="str">
            <v>N/A</v>
          </cell>
          <cell r="AY419" t="str">
            <v>N/A</v>
          </cell>
          <cell r="AZ419">
            <v>45</v>
          </cell>
        </row>
        <row r="419">
          <cell r="BB419">
            <v>1</v>
          </cell>
          <cell r="BC419" t="str">
            <v>MTN</v>
          </cell>
          <cell r="BD419" t="str">
            <v>T0250</v>
          </cell>
          <cell r="BE419">
            <v>0</v>
          </cell>
          <cell r="BF419" t="str">
            <v>YES</v>
          </cell>
        </row>
        <row r="420">
          <cell r="C420" t="str">
            <v>IHS_CTR_037M</v>
          </cell>
          <cell r="D420" t="str">
            <v>Chisamba Protea</v>
          </cell>
          <cell r="E420">
            <v>28.26944</v>
          </cell>
          <cell r="F420">
            <v>-15.07472</v>
          </cell>
          <cell r="G420" t="str">
            <v>Lusaka</v>
          </cell>
          <cell r="H420" t="str">
            <v>n/a</v>
          </cell>
          <cell r="I420" t="str">
            <v>Central </v>
          </cell>
          <cell r="J420" t="str">
            <v>CHIBOMBO</v>
          </cell>
          <cell r="K420" t="str">
            <v>No</v>
          </cell>
          <cell r="L420" t="str">
            <v>No</v>
          </cell>
          <cell r="M420" t="str">
            <v>No</v>
          </cell>
          <cell r="N420" t="str">
            <v>Rural</v>
          </cell>
          <cell r="O420" t="str">
            <v>2G</v>
          </cell>
          <cell r="P420" t="str">
            <v>P4</v>
          </cell>
          <cell r="Q420" t="str">
            <v>BTS</v>
          </cell>
          <cell r="R420" t="str">
            <v>BB</v>
          </cell>
          <cell r="S420" t="str">
            <v>On Air</v>
          </cell>
          <cell r="T420" t="str">
            <v>Grid-Solar</v>
          </cell>
          <cell r="U420" t="str">
            <v>Green Field</v>
          </cell>
          <cell r="V420">
            <v>18</v>
          </cell>
          <cell r="W420" t="str">
            <v>Outdoor</v>
          </cell>
          <cell r="X420" t="str">
            <v>John Banda </v>
          </cell>
          <cell r="Y420" t="str">
            <v>SBC</v>
          </cell>
          <cell r="Z420" t="str">
            <v>SBC</v>
          </cell>
          <cell r="AA420" t="str">
            <v>MTN</v>
          </cell>
          <cell r="AB420" t="str">
            <v>Evans Ngonga</v>
          </cell>
          <cell r="AC420" t="str">
            <v>In House</v>
          </cell>
          <cell r="AD420" t="str">
            <v>In House</v>
          </cell>
          <cell r="AE420" t="str">
            <v>n/a</v>
          </cell>
          <cell r="AF420" t="str">
            <v>n/a</v>
          </cell>
          <cell r="AG420" t="str">
            <v>n/a</v>
          </cell>
          <cell r="AH420" t="str">
            <v>n/a</v>
          </cell>
          <cell r="AI420" t="str">
            <v>n/a</v>
          </cell>
          <cell r="AJ420" t="str">
            <v>n/a</v>
          </cell>
          <cell r="AK420" t="str">
            <v>n/a</v>
          </cell>
          <cell r="AL420" t="str">
            <v>n/a</v>
          </cell>
          <cell r="AM420" t="str">
            <v>MPPT</v>
          </cell>
          <cell r="AN420" t="str">
            <v>MPPT</v>
          </cell>
          <cell r="AO420" t="str">
            <v>3.5KW</v>
          </cell>
          <cell r="AP420" t="str">
            <v>Exciss</v>
          </cell>
          <cell r="AQ420">
            <v>460</v>
          </cell>
          <cell r="AR420">
            <v>12</v>
          </cell>
          <cell r="AS420">
            <v>230</v>
          </cell>
          <cell r="AT420">
            <v>8</v>
          </cell>
          <cell r="AU420" t="str">
            <v>N/A</v>
          </cell>
          <cell r="AV420" t="str">
            <v>N/A</v>
          </cell>
          <cell r="AW420" t="str">
            <v>N/A</v>
          </cell>
          <cell r="AX420" t="str">
            <v/>
          </cell>
          <cell r="AY420" t="str">
            <v>N/A</v>
          </cell>
          <cell r="AZ420">
            <v>25</v>
          </cell>
        </row>
        <row r="420">
          <cell r="BB420">
            <v>1</v>
          </cell>
          <cell r="BC420" t="str">
            <v>MTN</v>
          </cell>
          <cell r="BD420" t="str">
            <v>T0210</v>
          </cell>
          <cell r="BE420">
            <v>0</v>
          </cell>
        </row>
        <row r="421">
          <cell r="C421" t="str">
            <v>IHS_CTR_038M</v>
          </cell>
          <cell r="D421" t="str">
            <v>Ndesa</v>
          </cell>
          <cell r="E421">
            <v>28.20894444</v>
          </cell>
          <cell r="F421">
            <v>-15.06266667</v>
          </cell>
          <cell r="G421" t="str">
            <v>Lusaka</v>
          </cell>
          <cell r="H421">
            <v>4.5</v>
          </cell>
          <cell r="I421" t="str">
            <v>Central </v>
          </cell>
          <cell r="J421" t="str">
            <v>CHIBOMBO</v>
          </cell>
          <cell r="K421" t="str">
            <v>No</v>
          </cell>
          <cell r="L421" t="str">
            <v>Yes</v>
          </cell>
          <cell r="M421" t="str">
            <v>No</v>
          </cell>
          <cell r="N421" t="str">
            <v>Rural</v>
          </cell>
          <cell r="O421" t="str">
            <v>2G 3G</v>
          </cell>
          <cell r="P421" t="str">
            <v>P4</v>
          </cell>
          <cell r="Q421" t="str">
            <v>BB</v>
          </cell>
          <cell r="R421" t="str">
            <v>BB</v>
          </cell>
          <cell r="S421" t="str">
            <v>On Air</v>
          </cell>
          <cell r="T421" t="str">
            <v>Grid-Gen</v>
          </cell>
          <cell r="U421" t="str">
            <v>Green Field</v>
          </cell>
          <cell r="V421">
            <v>80</v>
          </cell>
          <cell r="W421" t="str">
            <v>Indoor </v>
          </cell>
          <cell r="X421" t="str">
            <v>John Banda </v>
          </cell>
          <cell r="Y421" t="str">
            <v>SBC</v>
          </cell>
          <cell r="Z421" t="str">
            <v>SBC</v>
          </cell>
          <cell r="AA421" t="str">
            <v>MTN</v>
          </cell>
          <cell r="AB421" t="str">
            <v>Evans Ngonga</v>
          </cell>
          <cell r="AC421" t="str">
            <v>CCS</v>
          </cell>
          <cell r="AD421" t="str">
            <v>CCS</v>
          </cell>
          <cell r="AE421" t="str">
            <v>CK Works</v>
          </cell>
          <cell r="AF421" t="str">
            <v>CK Works</v>
          </cell>
          <cell r="AG421">
            <v>30</v>
          </cell>
          <cell r="AH421" t="str">
            <v>perkins</v>
          </cell>
          <cell r="AI421" t="str">
            <v>403A-15</v>
          </cell>
          <cell r="AJ421" t="str">
            <v>Leroy Sommer</v>
          </cell>
          <cell r="AK421" t="str">
            <v>LSC 28S2</v>
          </cell>
          <cell r="AL421">
            <v>1000</v>
          </cell>
          <cell r="AM421" t="str">
            <v>Power cube</v>
          </cell>
          <cell r="AN421" t="str">
            <v>ECC500</v>
          </cell>
          <cell r="AO421">
            <v>400</v>
          </cell>
          <cell r="AP421" t="str">
            <v>NARADA</v>
          </cell>
          <cell r="AQ421">
            <v>1200</v>
          </cell>
          <cell r="AR421">
            <v>2</v>
          </cell>
          <cell r="AS421">
            <v>600</v>
          </cell>
          <cell r="AT421">
            <v>48</v>
          </cell>
          <cell r="AU421" t="str">
            <v>GREE</v>
          </cell>
          <cell r="AV421" t="str">
            <v>GREE</v>
          </cell>
          <cell r="AW421">
            <v>18000</v>
          </cell>
          <cell r="AX421">
            <v>18000</v>
          </cell>
          <cell r="AY421">
            <v>2</v>
          </cell>
          <cell r="AZ421">
            <v>85</v>
          </cell>
        </row>
        <row r="421">
          <cell r="BB421">
            <v>2</v>
          </cell>
          <cell r="BC421" t="str">
            <v>MTNAirtel</v>
          </cell>
          <cell r="BD421" t="str">
            <v>T0019</v>
          </cell>
          <cell r="BE421" t="str">
            <v>ZM6826</v>
          </cell>
          <cell r="BF421" t="str">
            <v>NO</v>
          </cell>
        </row>
        <row r="422">
          <cell r="C422" t="str">
            <v>IHS_CTR_039M</v>
          </cell>
          <cell r="D422" t="str">
            <v>Mwachisompola</v>
          </cell>
          <cell r="E422">
            <v>27.95507</v>
          </cell>
          <cell r="F422">
            <v>-14.91025</v>
          </cell>
          <cell r="G422" t="str">
            <v>Central </v>
          </cell>
          <cell r="H422">
            <v>2.5</v>
          </cell>
          <cell r="I422" t="str">
            <v>Central </v>
          </cell>
          <cell r="J422" t="str">
            <v>CHIBOMBO</v>
          </cell>
          <cell r="K422" t="str">
            <v>No</v>
          </cell>
          <cell r="L422" t="str">
            <v>No</v>
          </cell>
          <cell r="M422" t="str">
            <v>No</v>
          </cell>
          <cell r="N422" t="str">
            <v>Rural</v>
          </cell>
          <cell r="O422" t="str">
            <v>2G 3G</v>
          </cell>
          <cell r="P422" t="str">
            <v>P4</v>
          </cell>
          <cell r="Q422" t="str">
            <v>BTS</v>
          </cell>
          <cell r="R422" t="str">
            <v>BTS</v>
          </cell>
          <cell r="S422" t="str">
            <v>On Air</v>
          </cell>
          <cell r="T422" t="str">
            <v>Grid-Gen</v>
          </cell>
          <cell r="U422" t="str">
            <v>Green Field</v>
          </cell>
          <cell r="V422">
            <v>66</v>
          </cell>
          <cell r="W422" t="str">
            <v>Indoor </v>
          </cell>
          <cell r="X422" t="str">
            <v>Robert Mwewa</v>
          </cell>
          <cell r="Y422" t="str">
            <v>SBC</v>
          </cell>
          <cell r="Z422" t="str">
            <v>SBC</v>
          </cell>
          <cell r="AA422" t="str">
            <v>MTN</v>
          </cell>
          <cell r="AB422" t="str">
            <v>Benson Phiri</v>
          </cell>
          <cell r="AC422" t="str">
            <v>GNM</v>
          </cell>
          <cell r="AD422" t="str">
            <v>Lithandi </v>
          </cell>
          <cell r="AE422" t="str">
            <v>Gen Logic </v>
          </cell>
          <cell r="AF422" t="str">
            <v>Gen Logic </v>
          </cell>
          <cell r="AG422">
            <v>20</v>
          </cell>
          <cell r="AH422" t="str">
            <v>perkins</v>
          </cell>
          <cell r="AI422">
            <v>0</v>
          </cell>
          <cell r="AJ422" t="str">
            <v>Leroy Sommer</v>
          </cell>
          <cell r="AK422">
            <v>0</v>
          </cell>
          <cell r="AL422">
            <v>1000</v>
          </cell>
          <cell r="AM422" t="str">
            <v>Delta</v>
          </cell>
          <cell r="AN422" t="str">
            <v>DPS 2400B-48-5</v>
          </cell>
          <cell r="AO422">
            <v>250</v>
          </cell>
          <cell r="AP422" t="str">
            <v>Lithium</v>
          </cell>
          <cell r="AQ422">
            <v>200</v>
          </cell>
          <cell r="AR422">
            <v>48</v>
          </cell>
          <cell r="AS422">
            <v>100</v>
          </cell>
          <cell r="AT422">
            <v>2</v>
          </cell>
          <cell r="AU422" t="str">
            <v>LG</v>
          </cell>
          <cell r="AV422" t="str">
            <v>LG</v>
          </cell>
          <cell r="AW422">
            <v>18000</v>
          </cell>
          <cell r="AX422">
            <v>18000</v>
          </cell>
          <cell r="AY422">
            <v>2</v>
          </cell>
          <cell r="AZ422">
            <v>79</v>
          </cell>
        </row>
        <row r="422">
          <cell r="BB422">
            <v>2</v>
          </cell>
          <cell r="BC422" t="str">
            <v>MTNAirtel</v>
          </cell>
          <cell r="BD422" t="str">
            <v>T0126</v>
          </cell>
          <cell r="BE422" t="str">
            <v>ZM3752</v>
          </cell>
          <cell r="BF422" t="str">
            <v>Yes</v>
          </cell>
        </row>
        <row r="423">
          <cell r="C423" t="str">
            <v>IHS_CTR_040M</v>
          </cell>
          <cell r="D423" t="str">
            <v>Penya Onse Farm</v>
          </cell>
          <cell r="E423">
            <v>28.47241944</v>
          </cell>
          <cell r="F423">
            <v>-15.12751944</v>
          </cell>
          <cell r="G423" t="str">
            <v>Lusaka</v>
          </cell>
          <cell r="H423">
            <v>1.5</v>
          </cell>
          <cell r="I423" t="str">
            <v>Central </v>
          </cell>
          <cell r="J423" t="str">
            <v>CHIBOMBO</v>
          </cell>
          <cell r="K423" t="str">
            <v>No</v>
          </cell>
          <cell r="L423" t="str">
            <v>No</v>
          </cell>
          <cell r="M423" t="str">
            <v>No</v>
          </cell>
          <cell r="N423" t="str">
            <v>Rural</v>
          </cell>
          <cell r="O423" t="str">
            <v>2G 3G</v>
          </cell>
          <cell r="P423" t="str">
            <v>P4</v>
          </cell>
          <cell r="Q423" t="str">
            <v>BTS</v>
          </cell>
          <cell r="R423" t="str">
            <v>BTS</v>
          </cell>
          <cell r="S423" t="str">
            <v>On Air</v>
          </cell>
          <cell r="T423" t="str">
            <v>Grid-Gen</v>
          </cell>
          <cell r="U423" t="str">
            <v>Green Field</v>
          </cell>
          <cell r="V423">
            <v>36</v>
          </cell>
          <cell r="W423" t="str">
            <v>Outdoor</v>
          </cell>
          <cell r="X423" t="str">
            <v>John Banda </v>
          </cell>
          <cell r="Y423" t="str">
            <v>SBC</v>
          </cell>
          <cell r="Z423" t="str">
            <v>SBC</v>
          </cell>
          <cell r="AA423" t="str">
            <v>MTN</v>
          </cell>
          <cell r="AB423" t="str">
            <v>Evans Ngonga</v>
          </cell>
          <cell r="AC423" t="str">
            <v>CCS</v>
          </cell>
          <cell r="AD423" t="str">
            <v>CCS</v>
          </cell>
          <cell r="AE423" t="str">
            <v>MPMC</v>
          </cell>
          <cell r="AF423" t="str">
            <v>MPMC</v>
          </cell>
          <cell r="AG423">
            <v>13</v>
          </cell>
          <cell r="AH423" t="str">
            <v>perkins</v>
          </cell>
          <cell r="AI423" t="str">
            <v>403A-15</v>
          </cell>
          <cell r="AJ423" t="str">
            <v>Leroy Sommer</v>
          </cell>
          <cell r="AK423" t="str">
            <v>LSA 40M5 C 6/4</v>
          </cell>
          <cell r="AL423">
            <v>1000</v>
          </cell>
          <cell r="AM423" t="str">
            <v>IPT</v>
          </cell>
          <cell r="AN423" t="str">
            <v>DPR 2400B-48</v>
          </cell>
          <cell r="AO423">
            <v>250</v>
          </cell>
          <cell r="AP423" t="str">
            <v>Power safe </v>
          </cell>
          <cell r="AQ423">
            <v>1200</v>
          </cell>
          <cell r="AR423">
            <v>2</v>
          </cell>
          <cell r="AS423">
            <v>1200</v>
          </cell>
          <cell r="AT423">
            <v>24</v>
          </cell>
          <cell r="AU423" t="str">
            <v>N/A</v>
          </cell>
          <cell r="AV423" t="str">
            <v>N/A</v>
          </cell>
          <cell r="AW423" t="str">
            <v>N/A</v>
          </cell>
          <cell r="AX423" t="str">
            <v>N/A</v>
          </cell>
          <cell r="AY423" t="str">
            <v>N/A</v>
          </cell>
          <cell r="AZ423">
            <v>50</v>
          </cell>
        </row>
        <row r="423">
          <cell r="BB423">
            <v>2</v>
          </cell>
          <cell r="BC423" t="str">
            <v>MTNAirtel</v>
          </cell>
          <cell r="BD423" t="str">
            <v>T0021</v>
          </cell>
          <cell r="BE423" t="str">
            <v>ZM3715</v>
          </cell>
          <cell r="BF423" t="str">
            <v>NO</v>
          </cell>
        </row>
        <row r="424">
          <cell r="C424" t="str">
            <v>IHS_CTR_041M</v>
          </cell>
          <cell r="D424" t="str">
            <v>Mpula Masanga</v>
          </cell>
          <cell r="E424">
            <v>28.9041</v>
          </cell>
          <cell r="F424">
            <v>-13.87915</v>
          </cell>
          <cell r="G424" t="str">
            <v>Central </v>
          </cell>
          <cell r="H424">
            <v>2.5</v>
          </cell>
          <cell r="I424" t="str">
            <v>Central </v>
          </cell>
          <cell r="J424" t="str">
            <v>KAPIRI</v>
          </cell>
          <cell r="K424" t="str">
            <v>No</v>
          </cell>
          <cell r="L424" t="str">
            <v>Yes</v>
          </cell>
          <cell r="M424" t="str">
            <v>No</v>
          </cell>
          <cell r="N424" t="str">
            <v>Rural</v>
          </cell>
          <cell r="O424" t="str">
            <v>2G 3G</v>
          </cell>
          <cell r="P424" t="str">
            <v>P3</v>
          </cell>
          <cell r="Q424" t="str">
            <v>BB</v>
          </cell>
          <cell r="R424" t="str">
            <v>BTS</v>
          </cell>
          <cell r="S424" t="str">
            <v>On Air</v>
          </cell>
          <cell r="T424" t="str">
            <v>Grid-Gen</v>
          </cell>
          <cell r="U424" t="str">
            <v>Green Field</v>
          </cell>
          <cell r="V424">
            <v>54</v>
          </cell>
          <cell r="W424" t="str">
            <v>Indoor </v>
          </cell>
          <cell r="X424" t="str">
            <v>Linos Thole</v>
          </cell>
          <cell r="Y424" t="str">
            <v>SBC</v>
          </cell>
          <cell r="Z424" t="str">
            <v>SBC</v>
          </cell>
          <cell r="AA424" t="str">
            <v>MTN</v>
          </cell>
          <cell r="AB424" t="str">
            <v>Benson Phiri</v>
          </cell>
          <cell r="AC424" t="str">
            <v>GNM</v>
          </cell>
          <cell r="AD424" t="str">
            <v>Lithandi </v>
          </cell>
          <cell r="AE424" t="str">
            <v>Gen Logic </v>
          </cell>
          <cell r="AF424" t="str">
            <v>Gen Logic </v>
          </cell>
          <cell r="AG424">
            <v>20</v>
          </cell>
          <cell r="AH424" t="str">
            <v>perkins</v>
          </cell>
          <cell r="AI424">
            <v>0</v>
          </cell>
          <cell r="AJ424" t="str">
            <v>Mecc Alte</v>
          </cell>
          <cell r="AK424">
            <v>0</v>
          </cell>
          <cell r="AL424">
            <v>1000</v>
          </cell>
          <cell r="AM424" t="str">
            <v>Delta</v>
          </cell>
          <cell r="AN424" t="str">
            <v>DPS 2400B-48-5</v>
          </cell>
          <cell r="AO424">
            <v>250</v>
          </cell>
          <cell r="AP424" t="str">
            <v>NARADA</v>
          </cell>
          <cell r="AQ424">
            <v>1200</v>
          </cell>
          <cell r="AR424">
            <v>2</v>
          </cell>
          <cell r="AS424">
            <v>600</v>
          </cell>
          <cell r="AT424">
            <v>48</v>
          </cell>
          <cell r="AU424" t="str">
            <v>LG</v>
          </cell>
          <cell r="AV424" t="str">
            <v>LG</v>
          </cell>
          <cell r="AW424">
            <v>18000</v>
          </cell>
          <cell r="AX424">
            <v>18000</v>
          </cell>
          <cell r="AY424">
            <v>2</v>
          </cell>
          <cell r="AZ424">
            <v>50</v>
          </cell>
        </row>
        <row r="424">
          <cell r="BB424">
            <v>1</v>
          </cell>
          <cell r="BC424" t="str">
            <v>MTN</v>
          </cell>
          <cell r="BD424" t="str">
            <v>T3111</v>
          </cell>
          <cell r="BE424">
            <v>0</v>
          </cell>
          <cell r="BF424" t="str">
            <v>Yes</v>
          </cell>
        </row>
        <row r="425">
          <cell r="C425" t="str">
            <v>IHS_CTR_042M</v>
          </cell>
          <cell r="D425" t="str">
            <v>Kembe</v>
          </cell>
          <cell r="E425">
            <v>27.77697222</v>
          </cell>
          <cell r="F425">
            <v>-14.90297222</v>
          </cell>
          <cell r="G425" t="str">
            <v>Central </v>
          </cell>
          <cell r="H425">
            <v>1.8</v>
          </cell>
          <cell r="I425" t="str">
            <v>Central </v>
          </cell>
          <cell r="J425" t="str">
            <v>CHIBOMBO</v>
          </cell>
          <cell r="K425" t="str">
            <v>No</v>
          </cell>
          <cell r="L425" t="str">
            <v>No</v>
          </cell>
          <cell r="M425" t="str">
            <v>No</v>
          </cell>
          <cell r="N425" t="str">
            <v>Rural</v>
          </cell>
          <cell r="O425" t="str">
            <v>2G 3G</v>
          </cell>
          <cell r="P425" t="str">
            <v>P3</v>
          </cell>
          <cell r="Q425" t="str">
            <v>BTS</v>
          </cell>
          <cell r="R425" t="str">
            <v>BTS</v>
          </cell>
          <cell r="S425" t="str">
            <v>On Air</v>
          </cell>
          <cell r="T425" t="str">
            <v>Grid-Gen</v>
          </cell>
          <cell r="U425" t="str">
            <v>Green Field</v>
          </cell>
          <cell r="V425">
            <v>80</v>
          </cell>
          <cell r="W425" t="str">
            <v>Indoor </v>
          </cell>
          <cell r="X425" t="str">
            <v>Robert Mwewa</v>
          </cell>
          <cell r="Y425" t="str">
            <v>SBC</v>
          </cell>
          <cell r="Z425" t="str">
            <v>SBC</v>
          </cell>
          <cell r="AA425" t="str">
            <v>MTN</v>
          </cell>
          <cell r="AB425" t="str">
            <v>Benson Phiri</v>
          </cell>
          <cell r="AC425" t="str">
            <v>GNM</v>
          </cell>
          <cell r="AD425" t="str">
            <v>Lithandi </v>
          </cell>
          <cell r="AE425" t="str">
            <v>Gen Logic </v>
          </cell>
          <cell r="AF425" t="str">
            <v>Gen Logic </v>
          </cell>
          <cell r="AG425">
            <v>15</v>
          </cell>
          <cell r="AH425" t="str">
            <v>perkins</v>
          </cell>
          <cell r="AI425">
            <v>0</v>
          </cell>
          <cell r="AJ425" t="str">
            <v>Mecc Alte</v>
          </cell>
          <cell r="AK425">
            <v>0</v>
          </cell>
          <cell r="AL425">
            <v>1000</v>
          </cell>
          <cell r="AM425" t="str">
            <v>Delta</v>
          </cell>
          <cell r="AN425" t="str">
            <v>DPS 2400B-48-5</v>
          </cell>
          <cell r="AO425">
            <v>250</v>
          </cell>
          <cell r="AP425" t="str">
            <v>NARADA</v>
          </cell>
          <cell r="AQ425">
            <v>600</v>
          </cell>
          <cell r="AR425">
            <v>2</v>
          </cell>
          <cell r="AS425">
            <v>600</v>
          </cell>
          <cell r="AT425">
            <v>24</v>
          </cell>
          <cell r="AU425" t="str">
            <v>LG</v>
          </cell>
          <cell r="AV425" t="str">
            <v>LG</v>
          </cell>
          <cell r="AW425">
            <v>18000</v>
          </cell>
          <cell r="AX425">
            <v>18000</v>
          </cell>
          <cell r="AY425">
            <v>2</v>
          </cell>
          <cell r="AZ425">
            <v>40</v>
          </cell>
        </row>
        <row r="425">
          <cell r="BB425">
            <v>1</v>
          </cell>
          <cell r="BC425" t="str">
            <v>MTN</v>
          </cell>
          <cell r="BD425" t="str">
            <v>T0061</v>
          </cell>
          <cell r="BE425">
            <v>0</v>
          </cell>
          <cell r="BF425" t="str">
            <v>Yes</v>
          </cell>
        </row>
        <row r="426">
          <cell r="C426" t="str">
            <v>IHS_CTR_043M</v>
          </cell>
          <cell r="D426" t="str">
            <v>Savannah Park</v>
          </cell>
          <cell r="E426">
            <v>28.26351944</v>
          </cell>
          <cell r="F426">
            <v>-15.25576111</v>
          </cell>
          <cell r="G426" t="str">
            <v>Lusaka</v>
          </cell>
          <cell r="H426">
            <v>4.5</v>
          </cell>
          <cell r="I426" t="str">
            <v>Central </v>
          </cell>
          <cell r="J426" t="str">
            <v>CHIBOMBO</v>
          </cell>
          <cell r="K426" t="str">
            <v>No</v>
          </cell>
          <cell r="L426" t="str">
            <v>Yes</v>
          </cell>
          <cell r="M426" t="str">
            <v>No</v>
          </cell>
          <cell r="N426" t="str">
            <v>Suburban</v>
          </cell>
          <cell r="O426" t="str">
            <v>2G 3G</v>
          </cell>
          <cell r="P426" t="str">
            <v>P2</v>
          </cell>
          <cell r="Q426" t="str">
            <v>BTS</v>
          </cell>
          <cell r="R426" t="str">
            <v>BB</v>
          </cell>
          <cell r="S426" t="str">
            <v>On Air</v>
          </cell>
          <cell r="T426" t="str">
            <v>Grid-Gen</v>
          </cell>
          <cell r="U426" t="str">
            <v>Green Field</v>
          </cell>
          <cell r="V426">
            <v>50</v>
          </cell>
          <cell r="W426" t="str">
            <v>Indoor </v>
          </cell>
          <cell r="X426" t="str">
            <v>John Banda </v>
          </cell>
          <cell r="Y426" t="str">
            <v>SBC</v>
          </cell>
          <cell r="Z426" t="str">
            <v>SBC</v>
          </cell>
          <cell r="AA426" t="str">
            <v>MTN</v>
          </cell>
          <cell r="AB426" t="str">
            <v>Evans Ngonga</v>
          </cell>
          <cell r="AC426" t="str">
            <v>CCS</v>
          </cell>
          <cell r="AD426" t="str">
            <v>CCS</v>
          </cell>
          <cell r="AE426" t="str">
            <v>Gen Logic </v>
          </cell>
          <cell r="AF426" t="str">
            <v>Gen Logic </v>
          </cell>
          <cell r="AG426">
            <v>30</v>
          </cell>
          <cell r="AH426" t="str">
            <v>Yanmar</v>
          </cell>
          <cell r="AI426" t="str">
            <v>4TNE88-G1A</v>
          </cell>
          <cell r="AJ426" t="str">
            <v>Mecc Alte</v>
          </cell>
          <cell r="AK426" t="str">
            <v>ECO28-1LN/4</v>
          </cell>
          <cell r="AL426">
            <v>1000</v>
          </cell>
          <cell r="AM426" t="str">
            <v>Power cube</v>
          </cell>
          <cell r="AN426" t="str">
            <v>ECC500</v>
          </cell>
          <cell r="AO426">
            <v>400</v>
          </cell>
          <cell r="AP426" t="str">
            <v>Lithium</v>
          </cell>
          <cell r="AQ426">
            <v>400</v>
          </cell>
          <cell r="AR426">
            <v>48</v>
          </cell>
          <cell r="AS426">
            <v>100</v>
          </cell>
          <cell r="AT426">
            <v>4</v>
          </cell>
          <cell r="AU426" t="str">
            <v>LG</v>
          </cell>
          <cell r="AV426" t="str">
            <v>LG</v>
          </cell>
          <cell r="AW426">
            <v>18000</v>
          </cell>
          <cell r="AX426">
            <v>18000</v>
          </cell>
          <cell r="AY426">
            <v>2</v>
          </cell>
          <cell r="AZ426">
            <v>175</v>
          </cell>
        </row>
        <row r="426">
          <cell r="BB426">
            <v>2</v>
          </cell>
          <cell r="BC426" t="str">
            <v>MTNAirtel</v>
          </cell>
          <cell r="BD426" t="str">
            <v>T0044</v>
          </cell>
          <cell r="BE426" t="str">
            <v>ZM3897</v>
          </cell>
          <cell r="BF426" t="str">
            <v>YES</v>
          </cell>
        </row>
        <row r="427">
          <cell r="C427" t="str">
            <v>IHS_CTR_044M</v>
          </cell>
          <cell r="D427" t="str">
            <v>Farm Block West</v>
          </cell>
          <cell r="E427">
            <v>29.15673</v>
          </cell>
          <cell r="F427">
            <v>-13.89513</v>
          </cell>
          <cell r="G427" t="str">
            <v>Central </v>
          </cell>
          <cell r="H427">
            <v>1.8</v>
          </cell>
          <cell r="I427" t="str">
            <v>Central </v>
          </cell>
          <cell r="J427" t="str">
            <v>MKUSHI</v>
          </cell>
          <cell r="K427" t="str">
            <v>No</v>
          </cell>
          <cell r="L427" t="str">
            <v>No</v>
          </cell>
          <cell r="M427" t="str">
            <v>No</v>
          </cell>
          <cell r="N427" t="str">
            <v>Rural</v>
          </cell>
          <cell r="O427" t="str">
            <v>2G 3G</v>
          </cell>
          <cell r="P427" t="str">
            <v>P4</v>
          </cell>
          <cell r="Q427" t="str">
            <v>BTS</v>
          </cell>
          <cell r="R427" t="str">
            <v>BTS</v>
          </cell>
          <cell r="S427" t="str">
            <v>On Air</v>
          </cell>
          <cell r="T427" t="str">
            <v>Grid-Gen</v>
          </cell>
          <cell r="U427" t="str">
            <v>Green Field</v>
          </cell>
          <cell r="V427">
            <v>60</v>
          </cell>
          <cell r="W427" t="str">
            <v>Outdoor</v>
          </cell>
          <cell r="X427" t="str">
            <v>Linos Thole</v>
          </cell>
          <cell r="Y427" t="str">
            <v>SBC</v>
          </cell>
          <cell r="Z427" t="str">
            <v>SBC</v>
          </cell>
          <cell r="AA427" t="str">
            <v>MTN</v>
          </cell>
          <cell r="AB427" t="str">
            <v>Benson Phiri</v>
          </cell>
          <cell r="AC427" t="str">
            <v>GNM</v>
          </cell>
          <cell r="AD427" t="str">
            <v>Lithandi </v>
          </cell>
          <cell r="AE427" t="str">
            <v>Green Power</v>
          </cell>
          <cell r="AF427" t="str">
            <v>Green Power</v>
          </cell>
          <cell r="AG427">
            <v>15</v>
          </cell>
          <cell r="AH427" t="str">
            <v>perkins</v>
          </cell>
          <cell r="AI427">
            <v>0</v>
          </cell>
          <cell r="AJ427" t="str">
            <v>Mecc Alte</v>
          </cell>
          <cell r="AK427">
            <v>0</v>
          </cell>
          <cell r="AL427">
            <v>600</v>
          </cell>
          <cell r="AM427" t="str">
            <v>Delta</v>
          </cell>
          <cell r="AN427" t="str">
            <v>DPS 2400B-48-5</v>
          </cell>
          <cell r="AO427">
            <v>250</v>
          </cell>
          <cell r="AP427" t="str">
            <v>NARADA</v>
          </cell>
          <cell r="AQ427">
            <v>600</v>
          </cell>
          <cell r="AR427">
            <v>2</v>
          </cell>
          <cell r="AS427">
            <v>600</v>
          </cell>
          <cell r="AT427">
            <v>24</v>
          </cell>
          <cell r="AU427" t="str">
            <v>N/A</v>
          </cell>
          <cell r="AV427" t="str">
            <v>N/A</v>
          </cell>
          <cell r="AW427" t="str">
            <v>N/A</v>
          </cell>
          <cell r="AX427">
            <v>0</v>
          </cell>
          <cell r="AY427" t="str">
            <v>N/A</v>
          </cell>
          <cell r="AZ427">
            <v>35</v>
          </cell>
        </row>
        <row r="427">
          <cell r="BB427">
            <v>1</v>
          </cell>
          <cell r="BC427" t="str">
            <v>MTN</v>
          </cell>
          <cell r="BD427" t="str">
            <v>T3288</v>
          </cell>
          <cell r="BE427">
            <v>0</v>
          </cell>
          <cell r="BF427" t="str">
            <v>Yes</v>
          </cell>
        </row>
        <row r="428">
          <cell r="C428" t="str">
            <v>IHS_CTR_045M</v>
          </cell>
          <cell r="D428" t="str">
            <v>Ten Miles</v>
          </cell>
          <cell r="E428">
            <v>28.28361111</v>
          </cell>
          <cell r="F428">
            <v>-15.30694444</v>
          </cell>
          <cell r="G428" t="str">
            <v>Lusaka</v>
          </cell>
          <cell r="H428">
            <v>5.5</v>
          </cell>
          <cell r="I428" t="str">
            <v>Lusaka</v>
          </cell>
          <cell r="J428" t="str">
            <v>LUSAKA</v>
          </cell>
          <cell r="K428" t="str">
            <v>Yes</v>
          </cell>
          <cell r="L428" t="str">
            <v>No</v>
          </cell>
          <cell r="M428" t="str">
            <v>No</v>
          </cell>
          <cell r="N428" t="str">
            <v>Suburban</v>
          </cell>
          <cell r="O428" t="str">
            <v>2G 3G 4G</v>
          </cell>
          <cell r="P428" t="str">
            <v>P1</v>
          </cell>
          <cell r="Q428" t="str">
            <v>BTS</v>
          </cell>
          <cell r="R428" t="str">
            <v>BTS</v>
          </cell>
          <cell r="S428" t="str">
            <v>On Air</v>
          </cell>
          <cell r="T428" t="str">
            <v>Grid-Gen</v>
          </cell>
          <cell r="U428" t="str">
            <v>Green Field</v>
          </cell>
          <cell r="V428">
            <v>42</v>
          </cell>
          <cell r="W428" t="str">
            <v>Outdoor</v>
          </cell>
          <cell r="X428" t="str">
            <v>John Banda </v>
          </cell>
          <cell r="Y428" t="str">
            <v>SBC</v>
          </cell>
          <cell r="Z428" t="str">
            <v>SBC</v>
          </cell>
          <cell r="AA428" t="str">
            <v>MTN</v>
          </cell>
          <cell r="AB428" t="str">
            <v>Evans Ngonga</v>
          </cell>
          <cell r="AC428" t="str">
            <v>CCS</v>
          </cell>
          <cell r="AD428" t="str">
            <v>CCS</v>
          </cell>
          <cell r="AE428" t="str">
            <v>Gen Logic </v>
          </cell>
          <cell r="AF428" t="str">
            <v>Gen Logic </v>
          </cell>
          <cell r="AG428">
            <v>45</v>
          </cell>
          <cell r="AH428" t="str">
            <v>perkins</v>
          </cell>
          <cell r="AI428" t="str">
            <v>404A-22</v>
          </cell>
          <cell r="AJ428" t="str">
            <v>Leroy Sommer</v>
          </cell>
          <cell r="AK428" t="str">
            <v>ECP-28-M/4</v>
          </cell>
          <cell r="AL428">
            <v>1000</v>
          </cell>
          <cell r="AM428" t="str">
            <v>Power cube</v>
          </cell>
          <cell r="AN428" t="str">
            <v>ECC500</v>
          </cell>
          <cell r="AO428">
            <v>400</v>
          </cell>
          <cell r="AP428" t="str">
            <v>NARADA</v>
          </cell>
          <cell r="AQ428">
            <v>1200</v>
          </cell>
          <cell r="AR428">
            <v>2</v>
          </cell>
          <cell r="AS428">
            <v>600</v>
          </cell>
          <cell r="AT428">
            <v>48</v>
          </cell>
          <cell r="AU428" t="str">
            <v>N/A</v>
          </cell>
          <cell r="AV428" t="str">
            <v>N/A</v>
          </cell>
          <cell r="AW428" t="str">
            <v>N/A</v>
          </cell>
          <cell r="AX428" t="str">
            <v>N/A</v>
          </cell>
          <cell r="AY428" t="str">
            <v>N/A</v>
          </cell>
          <cell r="AZ428">
            <v>190</v>
          </cell>
        </row>
        <row r="428">
          <cell r="BB428">
            <v>4</v>
          </cell>
          <cell r="BC428" t="str">
            <v>MTNAirtelLiquid TelecomAir-link </v>
          </cell>
          <cell r="BD428" t="str">
            <v>T0121</v>
          </cell>
          <cell r="BE428" t="str">
            <v>ZM0864</v>
          </cell>
          <cell r="BF428" t="str">
            <v>NO</v>
          </cell>
        </row>
        <row r="429">
          <cell r="C429" t="str">
            <v>IHS_CTR_046M</v>
          </cell>
          <cell r="D429" t="str">
            <v>Chiyuni</v>
          </cell>
          <cell r="E429">
            <v>27.59472222</v>
          </cell>
          <cell r="F429">
            <v>-14.72925</v>
          </cell>
          <cell r="G429" t="str">
            <v>Central </v>
          </cell>
          <cell r="H429">
            <v>1.8</v>
          </cell>
          <cell r="I429" t="str">
            <v>Central </v>
          </cell>
          <cell r="J429" t="str">
            <v>CHIBOMBO</v>
          </cell>
          <cell r="K429" t="str">
            <v>No</v>
          </cell>
          <cell r="L429" t="str">
            <v>No</v>
          </cell>
          <cell r="M429" t="str">
            <v>No</v>
          </cell>
          <cell r="N429" t="str">
            <v>Rural</v>
          </cell>
          <cell r="O429" t="str">
            <v>2G</v>
          </cell>
          <cell r="P429" t="str">
            <v>P3</v>
          </cell>
          <cell r="Q429" t="str">
            <v>BTS</v>
          </cell>
          <cell r="R429" t="str">
            <v>BTS</v>
          </cell>
          <cell r="S429" t="str">
            <v>On Air</v>
          </cell>
          <cell r="T429" t="str">
            <v>Grid-Gen</v>
          </cell>
          <cell r="U429" t="str">
            <v>Green Field</v>
          </cell>
          <cell r="V429">
            <v>80</v>
          </cell>
          <cell r="W429" t="str">
            <v>Indoor </v>
          </cell>
          <cell r="X429" t="str">
            <v>Robert Mwewa</v>
          </cell>
          <cell r="Y429" t="str">
            <v>SBC</v>
          </cell>
          <cell r="Z429" t="str">
            <v>SBC</v>
          </cell>
          <cell r="AA429" t="str">
            <v>MTN</v>
          </cell>
          <cell r="AB429" t="str">
            <v>Benson Phiri</v>
          </cell>
          <cell r="AC429" t="str">
            <v>GNM</v>
          </cell>
          <cell r="AD429" t="str">
            <v>Lithandi </v>
          </cell>
          <cell r="AE429" t="str">
            <v>Gen Logic </v>
          </cell>
          <cell r="AF429" t="str">
            <v>Gen Logic </v>
          </cell>
          <cell r="AG429">
            <v>15</v>
          </cell>
          <cell r="AH429" t="str">
            <v>perkins</v>
          </cell>
          <cell r="AI429">
            <v>0</v>
          </cell>
          <cell r="AJ429" t="str">
            <v>Mecc Alte</v>
          </cell>
          <cell r="AK429">
            <v>0</v>
          </cell>
          <cell r="AL429">
            <v>1000</v>
          </cell>
          <cell r="AM429" t="str">
            <v>Delta</v>
          </cell>
          <cell r="AN429" t="str">
            <v>DPS 2400B-48-5</v>
          </cell>
          <cell r="AO429">
            <v>250</v>
          </cell>
          <cell r="AP429" t="str">
            <v>Lithium</v>
          </cell>
          <cell r="AQ429">
            <v>200</v>
          </cell>
          <cell r="AR429">
            <v>48</v>
          </cell>
          <cell r="AS429">
            <v>100</v>
          </cell>
          <cell r="AT429">
            <v>2</v>
          </cell>
          <cell r="AU429" t="str">
            <v>LG</v>
          </cell>
          <cell r="AV429" t="str">
            <v>LG</v>
          </cell>
          <cell r="AW429">
            <v>18000</v>
          </cell>
          <cell r="AX429">
            <v>18000</v>
          </cell>
          <cell r="AY429">
            <v>2</v>
          </cell>
          <cell r="AZ429">
            <v>49</v>
          </cell>
        </row>
        <row r="429">
          <cell r="BB429">
            <v>1</v>
          </cell>
          <cell r="BC429" t="str">
            <v>MTN</v>
          </cell>
          <cell r="BD429" t="str">
            <v>T0062</v>
          </cell>
          <cell r="BE429">
            <v>0</v>
          </cell>
          <cell r="BF429" t="str">
            <v>Yes</v>
          </cell>
        </row>
        <row r="430">
          <cell r="C430" t="str">
            <v>IHS_CTR_047M</v>
          </cell>
          <cell r="D430" t="str">
            <v>Chamba Valley</v>
          </cell>
          <cell r="E430">
            <v>28.33088889</v>
          </cell>
          <cell r="F430">
            <v>-15.33011111</v>
          </cell>
          <cell r="G430" t="str">
            <v>Lusaka</v>
          </cell>
          <cell r="H430">
            <v>2.5</v>
          </cell>
          <cell r="I430" t="str">
            <v>Lusaka</v>
          </cell>
          <cell r="J430" t="str">
            <v>LUSAKA</v>
          </cell>
          <cell r="K430" t="str">
            <v>No</v>
          </cell>
          <cell r="L430" t="str">
            <v>Yes</v>
          </cell>
          <cell r="M430" t="str">
            <v>No</v>
          </cell>
          <cell r="N430" t="str">
            <v>Rural</v>
          </cell>
          <cell r="O430" t="str">
            <v>2G 3G</v>
          </cell>
          <cell r="P430" t="str">
            <v>P4</v>
          </cell>
          <cell r="Q430" t="str">
            <v>BTS</v>
          </cell>
          <cell r="R430" t="str">
            <v>BTS</v>
          </cell>
          <cell r="S430" t="str">
            <v>On Air</v>
          </cell>
          <cell r="T430" t="str">
            <v>Grid-Gen</v>
          </cell>
          <cell r="U430" t="str">
            <v>Green Field</v>
          </cell>
          <cell r="V430">
            <v>36</v>
          </cell>
          <cell r="W430" t="str">
            <v>Indoor </v>
          </cell>
          <cell r="X430" t="str">
            <v>Malvin Hakokole</v>
          </cell>
          <cell r="Y430" t="str">
            <v>SBC</v>
          </cell>
          <cell r="Z430" t="str">
            <v>SBC</v>
          </cell>
          <cell r="AA430" t="str">
            <v>MTN</v>
          </cell>
          <cell r="AB430" t="str">
            <v>Evans Ngonga</v>
          </cell>
          <cell r="AC430" t="str">
            <v>CCS</v>
          </cell>
          <cell r="AD430" t="str">
            <v>CCS</v>
          </cell>
          <cell r="AE430" t="str">
            <v>Gen Logic </v>
          </cell>
          <cell r="AF430" t="str">
            <v>Gen Logic </v>
          </cell>
          <cell r="AG430">
            <v>20</v>
          </cell>
          <cell r="AH430" t="str">
            <v>perkins</v>
          </cell>
          <cell r="AI430" t="str">
            <v>404A-22</v>
          </cell>
          <cell r="AJ430" t="str">
            <v>Mecc Alte</v>
          </cell>
          <cell r="AK430" t="str">
            <v>ECP-28-M/4</v>
          </cell>
          <cell r="AL430">
            <v>1000</v>
          </cell>
          <cell r="AM430" t="str">
            <v>IPT</v>
          </cell>
          <cell r="AN430" t="str">
            <v>DPR 2400B-48</v>
          </cell>
          <cell r="AO430">
            <v>250</v>
          </cell>
          <cell r="AP430" t="str">
            <v>BSB</v>
          </cell>
          <cell r="AQ430">
            <v>1500</v>
          </cell>
          <cell r="AR430">
            <v>2</v>
          </cell>
          <cell r="AS430">
            <v>1500</v>
          </cell>
          <cell r="AT430">
            <v>24</v>
          </cell>
          <cell r="AU430" t="str">
            <v>LG</v>
          </cell>
          <cell r="AV430" t="str">
            <v>LG</v>
          </cell>
          <cell r="AW430">
            <v>12000</v>
          </cell>
          <cell r="AX430">
            <v>12000</v>
          </cell>
          <cell r="AY430">
            <v>2</v>
          </cell>
          <cell r="AZ430">
            <v>100</v>
          </cell>
        </row>
        <row r="430">
          <cell r="BB430">
            <v>2</v>
          </cell>
          <cell r="BC430" t="str">
            <v>MTNAirtel</v>
          </cell>
          <cell r="BD430" t="str">
            <v>T0144</v>
          </cell>
          <cell r="BE430" t="str">
            <v>ZM3717</v>
          </cell>
          <cell r="BF430" t="str">
            <v>N0</v>
          </cell>
        </row>
        <row r="431">
          <cell r="C431" t="str">
            <v>IHS_CTR_048M</v>
          </cell>
          <cell r="D431" t="str">
            <v>Kabangwe </v>
          </cell>
          <cell r="E431">
            <v>28.27084</v>
          </cell>
          <cell r="F431">
            <v>-15.33018</v>
          </cell>
          <cell r="G431" t="str">
            <v>Lusaka</v>
          </cell>
          <cell r="H431">
            <v>1.5</v>
          </cell>
          <cell r="I431" t="str">
            <v>Lusaka</v>
          </cell>
          <cell r="J431" t="str">
            <v>LUSAKA</v>
          </cell>
          <cell r="K431" t="str">
            <v>No</v>
          </cell>
          <cell r="L431" t="str">
            <v>No</v>
          </cell>
          <cell r="M431" t="str">
            <v>No</v>
          </cell>
          <cell r="N431" t="str">
            <v>Urban</v>
          </cell>
          <cell r="O431" t="str">
            <v>2G 3G 4G</v>
          </cell>
          <cell r="P431" t="str">
            <v>P2</v>
          </cell>
          <cell r="Q431" t="str">
            <v>BTS</v>
          </cell>
          <cell r="R431" t="str">
            <v>BTS</v>
          </cell>
          <cell r="S431" t="str">
            <v>On Air</v>
          </cell>
          <cell r="T431" t="str">
            <v>Grid-Gen</v>
          </cell>
          <cell r="U431" t="str">
            <v>Green Field</v>
          </cell>
          <cell r="V431">
            <v>36</v>
          </cell>
          <cell r="W431" t="str">
            <v>Outdoor</v>
          </cell>
          <cell r="X431" t="str">
            <v>John Banda </v>
          </cell>
          <cell r="Y431" t="str">
            <v>SBC</v>
          </cell>
          <cell r="Z431" t="str">
            <v>SBC</v>
          </cell>
          <cell r="AA431" t="str">
            <v>MTN</v>
          </cell>
          <cell r="AB431" t="str">
            <v>Evans Ngonga</v>
          </cell>
          <cell r="AC431" t="str">
            <v>CCS</v>
          </cell>
          <cell r="AD431" t="str">
            <v>CCS</v>
          </cell>
          <cell r="AE431" t="str">
            <v>Gen Logic </v>
          </cell>
          <cell r="AF431" t="str">
            <v>Gen Logic </v>
          </cell>
          <cell r="AG431">
            <v>10</v>
          </cell>
          <cell r="AH431" t="str">
            <v>SUZUKI</v>
          </cell>
          <cell r="AI431" t="str">
            <v>403A-15</v>
          </cell>
          <cell r="AJ431" t="str">
            <v>Leroy Sommer</v>
          </cell>
          <cell r="AK431" t="str">
            <v>LSA 40M5 C 6/4</v>
          </cell>
          <cell r="AL431">
            <v>1000</v>
          </cell>
          <cell r="AM431" t="str">
            <v>IPT</v>
          </cell>
          <cell r="AN431" t="str">
            <v>DPR 2400B-48</v>
          </cell>
          <cell r="AO431">
            <v>250</v>
          </cell>
          <cell r="AP431" t="str">
            <v>NARADA</v>
          </cell>
          <cell r="AQ431">
            <v>600</v>
          </cell>
          <cell r="AR431">
            <v>2</v>
          </cell>
          <cell r="AS431">
            <v>600</v>
          </cell>
          <cell r="AT431">
            <v>24</v>
          </cell>
          <cell r="AU431" t="str">
            <v>N/A</v>
          </cell>
          <cell r="AV431" t="str">
            <v>N/A</v>
          </cell>
          <cell r="AW431" t="str">
            <v>N/A</v>
          </cell>
          <cell r="AX431" t="str">
            <v>N/A</v>
          </cell>
          <cell r="AY431" t="str">
            <v>N/A</v>
          </cell>
          <cell r="AZ431">
            <v>70</v>
          </cell>
        </row>
        <row r="431">
          <cell r="BB431">
            <v>1</v>
          </cell>
          <cell r="BC431" t="str">
            <v>MTN</v>
          </cell>
          <cell r="BD431" t="str">
            <v>T0299</v>
          </cell>
          <cell r="BE431">
            <v>0</v>
          </cell>
          <cell r="BF431" t="str">
            <v>NO</v>
          </cell>
        </row>
        <row r="432">
          <cell r="C432" t="str">
            <v>IHS_CTR_049M</v>
          </cell>
          <cell r="D432" t="str">
            <v>Chazanga</v>
          </cell>
          <cell r="E432">
            <v>28.30535</v>
          </cell>
          <cell r="F432">
            <v>-15.33832</v>
          </cell>
          <cell r="G432" t="str">
            <v>Lusaka</v>
          </cell>
          <cell r="H432">
            <v>4.5</v>
          </cell>
          <cell r="I432" t="str">
            <v>Lusaka</v>
          </cell>
          <cell r="J432" t="str">
            <v>LUSAKA</v>
          </cell>
          <cell r="K432" t="str">
            <v>Yes</v>
          </cell>
          <cell r="L432" t="str">
            <v>Yes</v>
          </cell>
          <cell r="M432" t="str">
            <v>No</v>
          </cell>
          <cell r="N432" t="str">
            <v>Urban</v>
          </cell>
          <cell r="O432" t="str">
            <v>2G 3G 4G</v>
          </cell>
          <cell r="P432" t="str">
            <v>P2</v>
          </cell>
          <cell r="Q432" t="str">
            <v>BTS</v>
          </cell>
          <cell r="R432" t="str">
            <v>BTS</v>
          </cell>
          <cell r="S432" t="str">
            <v>On Air</v>
          </cell>
          <cell r="T432" t="str">
            <v>Grid-Gen</v>
          </cell>
          <cell r="U432" t="str">
            <v>Green Field</v>
          </cell>
          <cell r="V432" t="str">
            <v>36</v>
          </cell>
          <cell r="W432" t="str">
            <v>Outdoor</v>
          </cell>
          <cell r="X432" t="str">
            <v>John Banda </v>
          </cell>
          <cell r="Y432" t="str">
            <v>SBC</v>
          </cell>
          <cell r="Z432" t="str">
            <v>SBC</v>
          </cell>
          <cell r="AA432" t="str">
            <v>MTN</v>
          </cell>
          <cell r="AB432" t="str">
            <v>Evans Ngonga</v>
          </cell>
          <cell r="AC432" t="str">
            <v>CCS</v>
          </cell>
          <cell r="AD432" t="str">
            <v>CCS</v>
          </cell>
          <cell r="AE432" t="str">
            <v>CK Works</v>
          </cell>
          <cell r="AF432" t="str">
            <v>CK Works</v>
          </cell>
          <cell r="AG432">
            <v>30</v>
          </cell>
          <cell r="AH432" t="str">
            <v>perkins</v>
          </cell>
          <cell r="AI432" t="str">
            <v>403A-15</v>
          </cell>
          <cell r="AJ432" t="str">
            <v>Leroy Sommer</v>
          </cell>
          <cell r="AK432" t="str">
            <v>TAL 040F J 6S/4</v>
          </cell>
          <cell r="AL432">
            <v>1000</v>
          </cell>
          <cell r="AM432" t="str">
            <v>Power cube</v>
          </cell>
          <cell r="AN432" t="str">
            <v>ECC500</v>
          </cell>
          <cell r="AO432">
            <v>400</v>
          </cell>
          <cell r="AP432" t="str">
            <v>Agisson</v>
          </cell>
          <cell r="AQ432">
            <v>1200</v>
          </cell>
          <cell r="AR432">
            <v>2</v>
          </cell>
          <cell r="AS432">
            <v>600</v>
          </cell>
          <cell r="AT432">
            <v>48</v>
          </cell>
          <cell r="AU432" t="str">
            <v>N/A</v>
          </cell>
          <cell r="AV432" t="str">
            <v>N/A</v>
          </cell>
          <cell r="AW432" t="str">
            <v>N/A</v>
          </cell>
          <cell r="AX432" t="str">
            <v>N/A</v>
          </cell>
          <cell r="AY432" t="str">
            <v>N/A</v>
          </cell>
          <cell r="AZ432">
            <v>168</v>
          </cell>
        </row>
        <row r="432">
          <cell r="BB432">
            <v>2</v>
          </cell>
          <cell r="BC432" t="str">
            <v>MTNAirtel</v>
          </cell>
          <cell r="BD432" t="str">
            <v>T0262</v>
          </cell>
          <cell r="BE432" t="str">
            <v>ZM6736</v>
          </cell>
          <cell r="BF432" t="str">
            <v>YES</v>
          </cell>
        </row>
        <row r="433">
          <cell r="C433" t="str">
            <v>IHS_CTR_050M</v>
          </cell>
          <cell r="D433" t="str">
            <v>Kabanana</v>
          </cell>
          <cell r="E433">
            <v>28.30416</v>
          </cell>
          <cell r="F433">
            <v>-15.35216</v>
          </cell>
          <cell r="G433" t="str">
            <v>Lusaka</v>
          </cell>
          <cell r="H433">
            <v>4.5</v>
          </cell>
          <cell r="I433" t="str">
            <v>Lusaka</v>
          </cell>
          <cell r="J433" t="str">
            <v>LUSAKA</v>
          </cell>
          <cell r="K433" t="str">
            <v>Yes</v>
          </cell>
          <cell r="L433" t="str">
            <v>Yes</v>
          </cell>
          <cell r="M433" t="str">
            <v>No</v>
          </cell>
          <cell r="N433" t="str">
            <v>Urban</v>
          </cell>
          <cell r="O433" t="str">
            <v>2G 3G 4G</v>
          </cell>
          <cell r="P433" t="str">
            <v>P2</v>
          </cell>
          <cell r="Q433" t="str">
            <v>HUB</v>
          </cell>
          <cell r="R433" t="str">
            <v>HUB</v>
          </cell>
          <cell r="S433" t="str">
            <v>On Air</v>
          </cell>
          <cell r="T433" t="str">
            <v>Grid-Gen</v>
          </cell>
          <cell r="U433" t="str">
            <v>Green Field</v>
          </cell>
          <cell r="V433">
            <v>54</v>
          </cell>
          <cell r="W433" t="str">
            <v>Indoor </v>
          </cell>
          <cell r="X433" t="str">
            <v>John Banda </v>
          </cell>
          <cell r="Y433" t="str">
            <v>SBC</v>
          </cell>
          <cell r="Z433" t="str">
            <v>SBC</v>
          </cell>
          <cell r="AA433" t="str">
            <v>MTN</v>
          </cell>
          <cell r="AB433" t="str">
            <v>Evans Ngonga</v>
          </cell>
          <cell r="AC433" t="str">
            <v>CCS</v>
          </cell>
          <cell r="AD433" t="str">
            <v>CCS</v>
          </cell>
          <cell r="AE433" t="str">
            <v>Vitalgen</v>
          </cell>
          <cell r="AF433" t="str">
            <v>Vitalgen</v>
          </cell>
          <cell r="AG433">
            <v>30</v>
          </cell>
          <cell r="AH433" t="str">
            <v>perkins</v>
          </cell>
          <cell r="AI433" t="str">
            <v>1103A-33</v>
          </cell>
          <cell r="AJ433" t="str">
            <v>Leroy Sommer</v>
          </cell>
          <cell r="AK433" t="str">
            <v>LSAP 423F</v>
          </cell>
          <cell r="AL433">
            <v>1000</v>
          </cell>
          <cell r="AM433" t="str">
            <v>Power cube</v>
          </cell>
          <cell r="AN433" t="str">
            <v>ECC500</v>
          </cell>
          <cell r="AO433">
            <v>400</v>
          </cell>
          <cell r="AP433" t="str">
            <v>Agisson</v>
          </cell>
          <cell r="AQ433">
            <v>1200</v>
          </cell>
          <cell r="AR433">
            <v>2</v>
          </cell>
          <cell r="AS433">
            <v>600</v>
          </cell>
          <cell r="AT433">
            <v>48</v>
          </cell>
          <cell r="AU433" t="str">
            <v>GREE</v>
          </cell>
          <cell r="AV433" t="str">
            <v>GREE</v>
          </cell>
          <cell r="AW433">
            <v>12000</v>
          </cell>
          <cell r="AX433">
            <v>12000</v>
          </cell>
          <cell r="AY433">
            <v>2</v>
          </cell>
          <cell r="AZ433">
            <v>122</v>
          </cell>
        </row>
        <row r="433">
          <cell r="BB433">
            <v>2</v>
          </cell>
          <cell r="BC433" t="str">
            <v>MTNLiquid Telecom</v>
          </cell>
          <cell r="BD433" t="str">
            <v>T0071</v>
          </cell>
          <cell r="BE433">
            <v>0</v>
          </cell>
          <cell r="BF433" t="str">
            <v>YES</v>
          </cell>
        </row>
        <row r="434">
          <cell r="C434" t="str">
            <v>IHS_CTR_051M</v>
          </cell>
          <cell r="D434" t="str">
            <v>Zani Moune</v>
          </cell>
          <cell r="E434">
            <v>28.27969</v>
          </cell>
          <cell r="F434">
            <v>-15.3493</v>
          </cell>
          <cell r="G434" t="str">
            <v>Lusaka</v>
          </cell>
          <cell r="H434">
            <v>5.5</v>
          </cell>
          <cell r="I434" t="str">
            <v>Lusaka</v>
          </cell>
          <cell r="J434" t="str">
            <v>LUSAKA</v>
          </cell>
          <cell r="K434" t="str">
            <v>No</v>
          </cell>
          <cell r="L434" t="str">
            <v>Yes</v>
          </cell>
          <cell r="M434" t="str">
            <v>No</v>
          </cell>
          <cell r="N434" t="str">
            <v>Urban</v>
          </cell>
          <cell r="O434" t="str">
            <v>2G 3G</v>
          </cell>
          <cell r="P434" t="str">
            <v>P1</v>
          </cell>
          <cell r="Q434" t="str">
            <v>BTS</v>
          </cell>
          <cell r="R434" t="str">
            <v>BTS</v>
          </cell>
          <cell r="S434" t="str">
            <v>On Air</v>
          </cell>
          <cell r="T434" t="str">
            <v>Grid-Gen</v>
          </cell>
          <cell r="U434" t="str">
            <v>Green Field</v>
          </cell>
          <cell r="V434">
            <v>36</v>
          </cell>
          <cell r="W434" t="str">
            <v>Indoor </v>
          </cell>
          <cell r="X434" t="str">
            <v>John Banda </v>
          </cell>
          <cell r="Y434" t="str">
            <v>SBC</v>
          </cell>
          <cell r="Z434" t="str">
            <v>SBC</v>
          </cell>
          <cell r="AA434" t="str">
            <v>MTN</v>
          </cell>
          <cell r="AB434" t="str">
            <v>Evans Ngonga</v>
          </cell>
          <cell r="AC434" t="str">
            <v>CCS</v>
          </cell>
          <cell r="AD434" t="str">
            <v>CCS</v>
          </cell>
          <cell r="AE434" t="str">
            <v>CK Works</v>
          </cell>
          <cell r="AF434" t="str">
            <v>CK Works</v>
          </cell>
          <cell r="AG434">
            <v>45</v>
          </cell>
          <cell r="AH434" t="str">
            <v>perkins</v>
          </cell>
          <cell r="AI434" t="str">
            <v>1103A-33</v>
          </cell>
          <cell r="AJ434" t="str">
            <v>Leroy Sommer</v>
          </cell>
          <cell r="AK434" t="str">
            <v>TAL 042C J 6/4</v>
          </cell>
          <cell r="AL434">
            <v>1000</v>
          </cell>
          <cell r="AM434" t="str">
            <v>Power cube</v>
          </cell>
          <cell r="AN434" t="str">
            <v>ECC500</v>
          </cell>
          <cell r="AO434">
            <v>400</v>
          </cell>
          <cell r="AP434" t="str">
            <v>Lithium</v>
          </cell>
          <cell r="AQ434">
            <v>300</v>
          </cell>
          <cell r="AR434">
            <v>48</v>
          </cell>
          <cell r="AS434">
            <v>100</v>
          </cell>
          <cell r="AT434">
            <v>3</v>
          </cell>
          <cell r="AU434" t="str">
            <v>CHIGO</v>
          </cell>
          <cell r="AV434" t="str">
            <v>CHIGO</v>
          </cell>
          <cell r="AW434">
            <v>18000</v>
          </cell>
          <cell r="AX434">
            <v>18000</v>
          </cell>
          <cell r="AY434">
            <v>2</v>
          </cell>
          <cell r="AZ434">
            <v>231</v>
          </cell>
        </row>
        <row r="434">
          <cell r="BB434">
            <v>2</v>
          </cell>
          <cell r="BC434" t="str">
            <v>MTNAirtel</v>
          </cell>
          <cell r="BD434" t="str">
            <v>T0166</v>
          </cell>
          <cell r="BE434" t="str">
            <v>ZM0563</v>
          </cell>
          <cell r="BF434" t="str">
            <v>NO</v>
          </cell>
        </row>
        <row r="435">
          <cell r="C435" t="str">
            <v>IHS_CTR_052M</v>
          </cell>
          <cell r="D435" t="str">
            <v>Nkumbi</v>
          </cell>
          <cell r="E435">
            <v>29.07385</v>
          </cell>
          <cell r="F435">
            <v>-13.72833333</v>
          </cell>
          <cell r="G435" t="str">
            <v>Central </v>
          </cell>
          <cell r="H435">
            <v>1.8</v>
          </cell>
          <cell r="I435" t="str">
            <v>Central </v>
          </cell>
          <cell r="J435" t="str">
            <v>MKUSHI</v>
          </cell>
          <cell r="K435" t="str">
            <v>No</v>
          </cell>
          <cell r="L435" t="str">
            <v>No</v>
          </cell>
          <cell r="M435" t="str">
            <v>No</v>
          </cell>
          <cell r="N435" t="str">
            <v>Rural</v>
          </cell>
          <cell r="O435" t="str">
            <v>2G 3G</v>
          </cell>
          <cell r="P435" t="str">
            <v>P4</v>
          </cell>
          <cell r="Q435" t="str">
            <v>BTS</v>
          </cell>
          <cell r="R435" t="str">
            <v>BTS</v>
          </cell>
          <cell r="S435" t="str">
            <v>On Air</v>
          </cell>
          <cell r="T435" t="str">
            <v>Grid-Gen</v>
          </cell>
          <cell r="U435" t="str">
            <v>Green Field</v>
          </cell>
          <cell r="V435">
            <v>60</v>
          </cell>
          <cell r="W435" t="str">
            <v>Indoor </v>
          </cell>
          <cell r="X435" t="str">
            <v>Linos Thole</v>
          </cell>
          <cell r="Y435" t="str">
            <v>SBC</v>
          </cell>
          <cell r="Z435" t="str">
            <v>SBC</v>
          </cell>
          <cell r="AA435" t="str">
            <v>MTN</v>
          </cell>
          <cell r="AB435" t="str">
            <v>Benson Phiri</v>
          </cell>
          <cell r="AC435" t="str">
            <v>GNM</v>
          </cell>
          <cell r="AD435" t="str">
            <v>Lithandi </v>
          </cell>
          <cell r="AE435" t="str">
            <v>Gen Logic </v>
          </cell>
          <cell r="AF435" t="str">
            <v>Gen Logic </v>
          </cell>
          <cell r="AG435">
            <v>15</v>
          </cell>
          <cell r="AH435" t="str">
            <v>perkins</v>
          </cell>
          <cell r="AI435">
            <v>0</v>
          </cell>
          <cell r="AJ435" t="str">
            <v>Mecc Alte</v>
          </cell>
          <cell r="AK435">
            <v>0</v>
          </cell>
          <cell r="AL435">
            <v>1000</v>
          </cell>
          <cell r="AM435" t="str">
            <v>Delta</v>
          </cell>
          <cell r="AN435" t="str">
            <v>DPS 2400B-48-5</v>
          </cell>
          <cell r="AO435">
            <v>250</v>
          </cell>
          <cell r="AP435" t="str">
            <v>NARADA</v>
          </cell>
          <cell r="AQ435">
            <v>600</v>
          </cell>
          <cell r="AR435">
            <v>2</v>
          </cell>
          <cell r="AS435">
            <v>600</v>
          </cell>
          <cell r="AT435">
            <v>24</v>
          </cell>
          <cell r="AU435" t="str">
            <v>LG</v>
          </cell>
          <cell r="AV435" t="str">
            <v>LG</v>
          </cell>
          <cell r="AW435">
            <v>18000</v>
          </cell>
          <cell r="AX435">
            <v>18000</v>
          </cell>
          <cell r="AY435">
            <v>2</v>
          </cell>
          <cell r="AZ435">
            <v>50</v>
          </cell>
        </row>
        <row r="435">
          <cell r="BB435">
            <v>1</v>
          </cell>
          <cell r="BC435" t="str">
            <v>MTN</v>
          </cell>
          <cell r="BD435" t="str">
            <v>T3075</v>
          </cell>
          <cell r="BE435">
            <v>0</v>
          </cell>
          <cell r="BF435" t="str">
            <v>Yes</v>
          </cell>
        </row>
        <row r="436">
          <cell r="C436" t="str">
            <v>IHS_CTR_053M</v>
          </cell>
          <cell r="D436" t="str">
            <v>Kabanana West</v>
          </cell>
          <cell r="E436">
            <v>28.27106</v>
          </cell>
          <cell r="F436">
            <v>-15.35578</v>
          </cell>
          <cell r="G436" t="str">
            <v>Lusaka</v>
          </cell>
          <cell r="H436">
            <v>1.8</v>
          </cell>
          <cell r="I436" t="str">
            <v>Lusaka</v>
          </cell>
          <cell r="J436" t="str">
            <v>LUSAKA</v>
          </cell>
          <cell r="K436" t="str">
            <v>No</v>
          </cell>
          <cell r="L436" t="str">
            <v>Yes</v>
          </cell>
          <cell r="M436" t="str">
            <v>No</v>
          </cell>
          <cell r="N436" t="str">
            <v>Urban</v>
          </cell>
          <cell r="O436" t="str">
            <v>2G 3G 4G</v>
          </cell>
          <cell r="P436" t="str">
            <v>P2</v>
          </cell>
          <cell r="Q436" t="str">
            <v>BTS</v>
          </cell>
          <cell r="R436" t="str">
            <v>BTS</v>
          </cell>
          <cell r="S436" t="str">
            <v>On Air</v>
          </cell>
          <cell r="T436" t="str">
            <v>Grid-Gen</v>
          </cell>
          <cell r="U436" t="str">
            <v>Green Field</v>
          </cell>
          <cell r="V436" t="str">
            <v>36</v>
          </cell>
          <cell r="W436" t="str">
            <v>Outdoor</v>
          </cell>
          <cell r="X436" t="str">
            <v>John Banda </v>
          </cell>
          <cell r="Y436" t="str">
            <v>SBC</v>
          </cell>
          <cell r="Z436" t="str">
            <v>SBC</v>
          </cell>
          <cell r="AA436" t="str">
            <v>MTN</v>
          </cell>
          <cell r="AB436" t="str">
            <v>Evans Ngonga</v>
          </cell>
          <cell r="AC436" t="str">
            <v>CCS</v>
          </cell>
          <cell r="AD436" t="str">
            <v>CCS</v>
          </cell>
          <cell r="AE436" t="str">
            <v>Gen Logic </v>
          </cell>
          <cell r="AF436" t="str">
            <v>Gen Logic </v>
          </cell>
          <cell r="AG436">
            <v>15</v>
          </cell>
          <cell r="AH436" t="str">
            <v>perkins</v>
          </cell>
          <cell r="AI436" t="str">
            <v>404A-22</v>
          </cell>
          <cell r="AJ436" t="str">
            <v>Leroy Sommer</v>
          </cell>
          <cell r="AK436" t="str">
            <v>ECP-28-M/4</v>
          </cell>
          <cell r="AL436">
            <v>1000</v>
          </cell>
          <cell r="AM436" t="str">
            <v>IPT</v>
          </cell>
          <cell r="AN436" t="str">
            <v>DPR 2400B-48</v>
          </cell>
          <cell r="AO436">
            <v>250</v>
          </cell>
          <cell r="AP436" t="str">
            <v>NARADA</v>
          </cell>
          <cell r="AQ436">
            <v>600</v>
          </cell>
          <cell r="AR436">
            <v>2</v>
          </cell>
          <cell r="AS436">
            <v>600</v>
          </cell>
          <cell r="AT436">
            <v>24</v>
          </cell>
          <cell r="AU436" t="str">
            <v>N/A</v>
          </cell>
          <cell r="AV436" t="str">
            <v>N/A</v>
          </cell>
          <cell r="AW436" t="str">
            <v>N/A</v>
          </cell>
          <cell r="AX436" t="str">
            <v>N/A</v>
          </cell>
          <cell r="AY436" t="str">
            <v>N/A</v>
          </cell>
          <cell r="AZ436">
            <v>92</v>
          </cell>
        </row>
        <row r="436">
          <cell r="BB436">
            <v>1</v>
          </cell>
          <cell r="BC436" t="str">
            <v>MTN</v>
          </cell>
          <cell r="BD436" t="str">
            <v>T0302</v>
          </cell>
          <cell r="BE436">
            <v>0</v>
          </cell>
          <cell r="BF436" t="str">
            <v>YES</v>
          </cell>
        </row>
        <row r="437">
          <cell r="C437" t="str">
            <v>IHS_CTR_054M</v>
          </cell>
          <cell r="D437" t="str">
            <v>Chipata Overspill</v>
          </cell>
          <cell r="E437">
            <v>28.28829</v>
          </cell>
          <cell r="F437">
            <v>-15.36281</v>
          </cell>
          <cell r="G437" t="str">
            <v>Lusaka</v>
          </cell>
          <cell r="H437">
            <v>2.5</v>
          </cell>
          <cell r="I437" t="str">
            <v>Lusaka</v>
          </cell>
          <cell r="J437" t="str">
            <v>LUSAKA</v>
          </cell>
          <cell r="K437" t="str">
            <v>Yes</v>
          </cell>
          <cell r="L437" t="str">
            <v>Yes</v>
          </cell>
          <cell r="M437" t="str">
            <v>No</v>
          </cell>
          <cell r="N437" t="str">
            <v>Urban</v>
          </cell>
          <cell r="O437" t="str">
            <v>2G 3G</v>
          </cell>
          <cell r="P437" t="str">
            <v>P3</v>
          </cell>
          <cell r="Q437" t="str">
            <v>BTS</v>
          </cell>
          <cell r="R437" t="str">
            <v>BTS</v>
          </cell>
          <cell r="S437" t="str">
            <v>On Air</v>
          </cell>
          <cell r="T437" t="str">
            <v>Grid-Gen</v>
          </cell>
          <cell r="U437" t="str">
            <v>Green Field</v>
          </cell>
          <cell r="V437">
            <v>36</v>
          </cell>
          <cell r="W437" t="str">
            <v>Outdoor</v>
          </cell>
          <cell r="X437" t="str">
            <v>John Banda </v>
          </cell>
          <cell r="Y437" t="str">
            <v>SBC</v>
          </cell>
          <cell r="Z437" t="str">
            <v>SBC</v>
          </cell>
          <cell r="AA437" t="str">
            <v>MTN</v>
          </cell>
          <cell r="AB437" t="str">
            <v>Evans Ngonga</v>
          </cell>
          <cell r="AC437" t="str">
            <v>CCS</v>
          </cell>
          <cell r="AD437" t="str">
            <v>CCS</v>
          </cell>
          <cell r="AE437" t="str">
            <v>Gen Logic </v>
          </cell>
          <cell r="AF437" t="str">
            <v>Gen Logic </v>
          </cell>
          <cell r="AG437">
            <v>30</v>
          </cell>
          <cell r="AH437" t="str">
            <v>perkins</v>
          </cell>
          <cell r="AI437" t="str">
            <v>404A-22</v>
          </cell>
          <cell r="AJ437" t="str">
            <v>Leroy Sommer</v>
          </cell>
          <cell r="AK437" t="str">
            <v>ECP-28-M/4</v>
          </cell>
          <cell r="AL437">
            <v>1000</v>
          </cell>
          <cell r="AM437" t="str">
            <v>Power cube</v>
          </cell>
          <cell r="AN437" t="str">
            <v>ECC500</v>
          </cell>
          <cell r="AO437">
            <v>400</v>
          </cell>
          <cell r="AP437" t="str">
            <v>Lithium</v>
          </cell>
          <cell r="AQ437">
            <v>300</v>
          </cell>
          <cell r="AR437">
            <v>48</v>
          </cell>
          <cell r="AS437">
            <v>100</v>
          </cell>
          <cell r="AT437">
            <v>3</v>
          </cell>
          <cell r="AU437" t="str">
            <v>N/A</v>
          </cell>
          <cell r="AV437" t="str">
            <v>N/A</v>
          </cell>
          <cell r="AW437" t="str">
            <v>N/A</v>
          </cell>
          <cell r="AX437" t="str">
            <v>N/A</v>
          </cell>
          <cell r="AY437" t="str">
            <v>N/A</v>
          </cell>
          <cell r="AZ437">
            <v>189</v>
          </cell>
        </row>
        <row r="437">
          <cell r="BB437">
            <v>3</v>
          </cell>
          <cell r="BC437" t="str">
            <v>MTNAirtelLiquid Telecom</v>
          </cell>
          <cell r="BD437" t="str">
            <v>T0233</v>
          </cell>
          <cell r="BE437" t="str">
            <v>ZM0118</v>
          </cell>
          <cell r="BF437" t="str">
            <v>YES</v>
          </cell>
        </row>
        <row r="438">
          <cell r="C438" t="str">
            <v>IHS_CTR_055M</v>
          </cell>
          <cell r="D438" t="str">
            <v>Farm Centre</v>
          </cell>
          <cell r="E438">
            <v>29.19091667</v>
          </cell>
          <cell r="F438">
            <v>-13.78313889</v>
          </cell>
          <cell r="G438" t="str">
            <v>Central </v>
          </cell>
          <cell r="H438">
            <v>2.5</v>
          </cell>
          <cell r="I438" t="str">
            <v>Central </v>
          </cell>
          <cell r="J438" t="str">
            <v>MKUSHI</v>
          </cell>
          <cell r="K438" t="str">
            <v>No</v>
          </cell>
          <cell r="L438" t="str">
            <v>No</v>
          </cell>
          <cell r="M438" t="str">
            <v>No</v>
          </cell>
          <cell r="N438" t="str">
            <v>Rural</v>
          </cell>
          <cell r="O438" t="str">
            <v>2G 3G</v>
          </cell>
          <cell r="P438" t="str">
            <v>P4</v>
          </cell>
          <cell r="Q438" t="str">
            <v>HUB</v>
          </cell>
          <cell r="R438" t="str">
            <v>Hub</v>
          </cell>
          <cell r="S438" t="str">
            <v>On Air</v>
          </cell>
          <cell r="T438" t="str">
            <v>Grid-Gen</v>
          </cell>
          <cell r="U438" t="str">
            <v>Green Field</v>
          </cell>
          <cell r="V438">
            <v>60</v>
          </cell>
          <cell r="W438" t="str">
            <v>Indoor </v>
          </cell>
          <cell r="X438" t="str">
            <v>Linos Thole</v>
          </cell>
          <cell r="Y438" t="str">
            <v>SBC</v>
          </cell>
          <cell r="Z438" t="str">
            <v>SBC</v>
          </cell>
          <cell r="AA438" t="str">
            <v>MTN</v>
          </cell>
          <cell r="AB438" t="str">
            <v>Benson Phiri</v>
          </cell>
          <cell r="AC438" t="str">
            <v>GNM</v>
          </cell>
          <cell r="AD438" t="str">
            <v>Lithandi </v>
          </cell>
          <cell r="AE438" t="str">
            <v>Gen Logic </v>
          </cell>
          <cell r="AF438" t="str">
            <v>Gen Logic </v>
          </cell>
          <cell r="AG438">
            <v>20</v>
          </cell>
          <cell r="AH438" t="str">
            <v>perkins</v>
          </cell>
          <cell r="AI438">
            <v>0</v>
          </cell>
          <cell r="AJ438" t="str">
            <v>Mecc Alte</v>
          </cell>
          <cell r="AK438">
            <v>0</v>
          </cell>
          <cell r="AL438">
            <v>1000</v>
          </cell>
          <cell r="AM438" t="str">
            <v>Delta</v>
          </cell>
          <cell r="AN438" t="str">
            <v>DPS 2400B-48-5</v>
          </cell>
          <cell r="AO438">
            <v>250</v>
          </cell>
          <cell r="AP438" t="str">
            <v>Agisson</v>
          </cell>
          <cell r="AQ438">
            <v>1200</v>
          </cell>
          <cell r="AR438">
            <v>2</v>
          </cell>
          <cell r="AS438">
            <v>600</v>
          </cell>
          <cell r="AT438">
            <v>48</v>
          </cell>
          <cell r="AU438" t="str">
            <v>LG</v>
          </cell>
          <cell r="AV438" t="str">
            <v>LG</v>
          </cell>
          <cell r="AW438">
            <v>18000</v>
          </cell>
          <cell r="AX438">
            <v>18000</v>
          </cell>
          <cell r="AY438">
            <v>2</v>
          </cell>
          <cell r="AZ438">
            <v>50</v>
          </cell>
        </row>
        <row r="438">
          <cell r="BB438">
            <v>1</v>
          </cell>
          <cell r="BC438" t="str">
            <v>MTN</v>
          </cell>
          <cell r="BD438" t="str">
            <v>T3003</v>
          </cell>
          <cell r="BE438">
            <v>0</v>
          </cell>
          <cell r="BF438" t="str">
            <v>Yes</v>
          </cell>
        </row>
        <row r="439">
          <cell r="C439" t="str">
            <v>IHS_CTR_056M</v>
          </cell>
          <cell r="D439" t="str">
            <v>Forest Inn</v>
          </cell>
          <cell r="E439">
            <v>29.15207</v>
          </cell>
          <cell r="F439">
            <v>-13.71679</v>
          </cell>
          <cell r="G439" t="str">
            <v>Central </v>
          </cell>
          <cell r="H439">
            <v>2.5</v>
          </cell>
          <cell r="I439" t="str">
            <v>Central </v>
          </cell>
          <cell r="J439" t="str">
            <v>MKUSHI</v>
          </cell>
          <cell r="K439" t="str">
            <v>No</v>
          </cell>
          <cell r="L439" t="str">
            <v>Yes</v>
          </cell>
          <cell r="M439" t="str">
            <v>No</v>
          </cell>
          <cell r="N439" t="str">
            <v>Rural</v>
          </cell>
          <cell r="O439" t="str">
            <v>2G 3G</v>
          </cell>
          <cell r="P439" t="str">
            <v>P4</v>
          </cell>
          <cell r="Q439" t="str">
            <v>BTS</v>
          </cell>
          <cell r="R439" t="str">
            <v>Hub</v>
          </cell>
          <cell r="S439" t="str">
            <v>On Air</v>
          </cell>
          <cell r="T439" t="str">
            <v>Grid-Gen</v>
          </cell>
          <cell r="U439" t="str">
            <v>Green Field</v>
          </cell>
          <cell r="V439">
            <v>54</v>
          </cell>
          <cell r="W439" t="str">
            <v>Outdoor</v>
          </cell>
          <cell r="X439" t="str">
            <v>Linos Thole</v>
          </cell>
          <cell r="Y439" t="str">
            <v>SBC</v>
          </cell>
          <cell r="Z439" t="str">
            <v>SBC</v>
          </cell>
          <cell r="AA439" t="str">
            <v>MTN</v>
          </cell>
          <cell r="AB439" t="str">
            <v>Benson Phiri</v>
          </cell>
          <cell r="AC439" t="str">
            <v>GNM</v>
          </cell>
          <cell r="AD439" t="str">
            <v>Lithandi </v>
          </cell>
          <cell r="AE439" t="str">
            <v>Lamasat</v>
          </cell>
          <cell r="AF439" t="str">
            <v>Lamasat</v>
          </cell>
          <cell r="AG439">
            <v>20</v>
          </cell>
          <cell r="AH439" t="str">
            <v>perkins</v>
          </cell>
          <cell r="AI439">
            <v>0</v>
          </cell>
          <cell r="AJ439" t="str">
            <v>Leroy Sommer</v>
          </cell>
          <cell r="AK439">
            <v>0</v>
          </cell>
          <cell r="AL439">
            <v>600</v>
          </cell>
          <cell r="AM439" t="str">
            <v>Delta</v>
          </cell>
          <cell r="AN439" t="str">
            <v>DPS 2400B-48-5</v>
          </cell>
          <cell r="AO439">
            <v>250</v>
          </cell>
          <cell r="AP439" t="str">
            <v>NARADA</v>
          </cell>
          <cell r="AQ439">
            <v>1200</v>
          </cell>
          <cell r="AR439">
            <v>2</v>
          </cell>
          <cell r="AS439">
            <v>600</v>
          </cell>
          <cell r="AT439">
            <v>48</v>
          </cell>
          <cell r="AU439" t="str">
            <v>N/A</v>
          </cell>
          <cell r="AV439" t="str">
            <v>N/A</v>
          </cell>
          <cell r="AW439" t="str">
            <v>N/A</v>
          </cell>
          <cell r="AX439">
            <v>0</v>
          </cell>
          <cell r="AY439" t="str">
            <v>N/A</v>
          </cell>
          <cell r="AZ439">
            <v>90</v>
          </cell>
        </row>
        <row r="439">
          <cell r="BB439">
            <v>2</v>
          </cell>
          <cell r="BC439" t="str">
            <v>MTNAirtel</v>
          </cell>
          <cell r="BD439" t="str">
            <v>T3080</v>
          </cell>
          <cell r="BE439" t="str">
            <v>ZM3955</v>
          </cell>
          <cell r="BF439" t="str">
            <v>Yes</v>
          </cell>
        </row>
        <row r="440">
          <cell r="C440" t="str">
            <v>IHS_CTR_057M</v>
          </cell>
          <cell r="D440" t="str">
            <v>Masebe farm</v>
          </cell>
          <cell r="E440">
            <v>29.25284</v>
          </cell>
          <cell r="F440">
            <v>-13.80166</v>
          </cell>
          <cell r="G440" t="str">
            <v>Central </v>
          </cell>
          <cell r="H440">
            <v>1.5</v>
          </cell>
          <cell r="I440" t="str">
            <v>Central </v>
          </cell>
          <cell r="J440" t="str">
            <v>MKUSHI</v>
          </cell>
          <cell r="K440" t="str">
            <v>No</v>
          </cell>
          <cell r="L440" t="str">
            <v>No</v>
          </cell>
          <cell r="M440" t="str">
            <v>No</v>
          </cell>
          <cell r="N440" t="str">
            <v>Rural</v>
          </cell>
          <cell r="O440" t="str">
            <v>2G 3G</v>
          </cell>
          <cell r="P440" t="str">
            <v>P4</v>
          </cell>
          <cell r="Q440" t="str">
            <v>BTS</v>
          </cell>
          <cell r="R440" t="str">
            <v>BTS</v>
          </cell>
          <cell r="S440" t="str">
            <v>On Air</v>
          </cell>
          <cell r="T440" t="str">
            <v>Grid-Gen</v>
          </cell>
          <cell r="U440" t="str">
            <v>Green Field</v>
          </cell>
          <cell r="V440">
            <v>50</v>
          </cell>
          <cell r="W440" t="str">
            <v>Outdoor</v>
          </cell>
          <cell r="X440" t="str">
            <v>Linos Thole</v>
          </cell>
          <cell r="Y440" t="str">
            <v>SBC</v>
          </cell>
          <cell r="Z440" t="str">
            <v>SBC</v>
          </cell>
          <cell r="AA440" t="str">
            <v>MTN</v>
          </cell>
          <cell r="AB440" t="str">
            <v>Benson Phiri</v>
          </cell>
          <cell r="AC440" t="str">
            <v>GNM</v>
          </cell>
          <cell r="AD440" t="str">
            <v>Lithandi </v>
          </cell>
          <cell r="AE440" t="str">
            <v>New way power</v>
          </cell>
          <cell r="AF440" t="str">
            <v>New way power</v>
          </cell>
          <cell r="AG440">
            <v>12.5</v>
          </cell>
          <cell r="AH440" t="str">
            <v>perkins</v>
          </cell>
          <cell r="AI440">
            <v>0</v>
          </cell>
          <cell r="AJ440" t="str">
            <v>Mecc Alte</v>
          </cell>
          <cell r="AK440">
            <v>0</v>
          </cell>
          <cell r="AL440">
            <v>600</v>
          </cell>
          <cell r="AM440" t="str">
            <v>Delta</v>
          </cell>
          <cell r="AN440" t="str">
            <v>DPS 2400B-48-5</v>
          </cell>
          <cell r="AO440">
            <v>250</v>
          </cell>
          <cell r="AP440" t="str">
            <v>Agisson</v>
          </cell>
          <cell r="AQ440">
            <v>600</v>
          </cell>
          <cell r="AR440">
            <v>2</v>
          </cell>
          <cell r="AS440">
            <v>600</v>
          </cell>
          <cell r="AT440">
            <v>24</v>
          </cell>
          <cell r="AU440" t="str">
            <v>N/A</v>
          </cell>
          <cell r="AV440" t="str">
            <v>N/A</v>
          </cell>
          <cell r="AW440" t="str">
            <v>N/A</v>
          </cell>
          <cell r="AX440">
            <v>0</v>
          </cell>
          <cell r="AY440" t="str">
            <v>N/A</v>
          </cell>
          <cell r="AZ440">
            <v>34</v>
          </cell>
        </row>
        <row r="440">
          <cell r="BB440">
            <v>1</v>
          </cell>
          <cell r="BC440" t="str">
            <v>MTN</v>
          </cell>
          <cell r="BD440" t="str">
            <v>T3231</v>
          </cell>
          <cell r="BE440">
            <v>0</v>
          </cell>
          <cell r="BF440" t="str">
            <v>Yes</v>
          </cell>
        </row>
        <row r="441">
          <cell r="C441" t="str">
            <v>IHS_CTR_058M</v>
          </cell>
          <cell r="D441" t="str">
            <v>Masansa</v>
          </cell>
          <cell r="E441">
            <v>29.38813333</v>
          </cell>
          <cell r="F441">
            <v>-13.94118333</v>
          </cell>
          <cell r="G441" t="str">
            <v>Central </v>
          </cell>
          <cell r="H441">
            <v>1.8</v>
          </cell>
          <cell r="I441" t="str">
            <v>Central </v>
          </cell>
          <cell r="J441" t="str">
            <v>MKUSHI</v>
          </cell>
          <cell r="K441" t="str">
            <v>No</v>
          </cell>
          <cell r="L441" t="str">
            <v>No</v>
          </cell>
          <cell r="M441" t="str">
            <v>No</v>
          </cell>
          <cell r="N441" t="str">
            <v>Rural</v>
          </cell>
          <cell r="O441" t="str">
            <v>2G 3G</v>
          </cell>
          <cell r="P441" t="str">
            <v>P3</v>
          </cell>
          <cell r="Q441" t="str">
            <v>BTS</v>
          </cell>
          <cell r="R441" t="str">
            <v>BTS</v>
          </cell>
          <cell r="S441" t="str">
            <v>On Air</v>
          </cell>
          <cell r="T441" t="str">
            <v>Grid-Gen</v>
          </cell>
          <cell r="U441" t="str">
            <v>Green Field</v>
          </cell>
          <cell r="V441">
            <v>42</v>
          </cell>
          <cell r="W441" t="str">
            <v>Indoor </v>
          </cell>
          <cell r="X441" t="str">
            <v>Linos Thole</v>
          </cell>
          <cell r="Y441" t="str">
            <v>SBC</v>
          </cell>
          <cell r="Z441" t="str">
            <v>SBC</v>
          </cell>
          <cell r="AA441" t="str">
            <v>MTN</v>
          </cell>
          <cell r="AB441" t="str">
            <v>Benson Phiri</v>
          </cell>
          <cell r="AC441" t="str">
            <v>GNM</v>
          </cell>
          <cell r="AD441" t="str">
            <v>Lithandi </v>
          </cell>
          <cell r="AE441" t="str">
            <v>Gen Logic </v>
          </cell>
          <cell r="AF441" t="str">
            <v>Gen Logic </v>
          </cell>
          <cell r="AG441">
            <v>15</v>
          </cell>
          <cell r="AH441" t="str">
            <v>perkins</v>
          </cell>
          <cell r="AI441">
            <v>0</v>
          </cell>
          <cell r="AJ441" t="str">
            <v>Mecc Alte</v>
          </cell>
          <cell r="AK441">
            <v>0</v>
          </cell>
          <cell r="AL441">
            <v>1000</v>
          </cell>
          <cell r="AM441" t="str">
            <v>Delta</v>
          </cell>
          <cell r="AN441" t="str">
            <v>DPS 2400B-48-5</v>
          </cell>
          <cell r="AO441">
            <v>250</v>
          </cell>
          <cell r="AP441" t="str">
            <v>Lithium</v>
          </cell>
          <cell r="AQ441">
            <v>200</v>
          </cell>
          <cell r="AR441">
            <v>48</v>
          </cell>
          <cell r="AS441">
            <v>100</v>
          </cell>
          <cell r="AT441">
            <v>2</v>
          </cell>
          <cell r="AU441" t="str">
            <v>LG</v>
          </cell>
          <cell r="AV441" t="str">
            <v>LG</v>
          </cell>
          <cell r="AW441">
            <v>18000</v>
          </cell>
          <cell r="AX441">
            <v>18000</v>
          </cell>
          <cell r="AY441">
            <v>2</v>
          </cell>
          <cell r="AZ441">
            <v>50</v>
          </cell>
        </row>
        <row r="441">
          <cell r="BB441">
            <v>1</v>
          </cell>
          <cell r="BC441" t="str">
            <v>MTN</v>
          </cell>
          <cell r="BD441" t="str">
            <v>T3076</v>
          </cell>
          <cell r="BE441">
            <v>0</v>
          </cell>
          <cell r="BF441" t="str">
            <v>Yes</v>
          </cell>
        </row>
        <row r="442">
          <cell r="C442" t="str">
            <v>IHS_CTR_059M</v>
          </cell>
          <cell r="D442" t="str">
            <v>Namitondwa</v>
          </cell>
          <cell r="E442">
            <v>27.53772222</v>
          </cell>
          <cell r="F442">
            <v>-15.12588889</v>
          </cell>
          <cell r="G442" t="str">
            <v>Lusaka</v>
          </cell>
          <cell r="H442">
            <v>2.5</v>
          </cell>
          <cell r="I442" t="str">
            <v>Central </v>
          </cell>
          <cell r="J442" t="str">
            <v>MUMBWA</v>
          </cell>
          <cell r="K442" t="str">
            <v>No</v>
          </cell>
          <cell r="L442" t="str">
            <v>No</v>
          </cell>
          <cell r="M442" t="str">
            <v>No</v>
          </cell>
          <cell r="N442" t="str">
            <v>Rural</v>
          </cell>
          <cell r="O442" t="str">
            <v>2G</v>
          </cell>
          <cell r="P442" t="str">
            <v>P4</v>
          </cell>
          <cell r="Q442" t="str">
            <v>BTS</v>
          </cell>
          <cell r="R442" t="str">
            <v>BB</v>
          </cell>
          <cell r="S442" t="str">
            <v>On Air</v>
          </cell>
          <cell r="T442" t="str">
            <v>Solar-Gen</v>
          </cell>
          <cell r="U442" t="str">
            <v>Green Field</v>
          </cell>
          <cell r="V442">
            <v>42</v>
          </cell>
          <cell r="W442" t="str">
            <v>Outdoor</v>
          </cell>
          <cell r="X442" t="str">
            <v>Joseph Mulenga</v>
          </cell>
          <cell r="Y442" t="str">
            <v>SBC</v>
          </cell>
          <cell r="Z442" t="str">
            <v>SBC</v>
          </cell>
          <cell r="AA442" t="str">
            <v>MTN</v>
          </cell>
          <cell r="AB442" t="str">
            <v>Evans Ngonga</v>
          </cell>
          <cell r="AC442" t="str">
            <v>CCS</v>
          </cell>
          <cell r="AD442" t="str">
            <v>CCS</v>
          </cell>
          <cell r="AE442" t="str">
            <v>Gen Logic </v>
          </cell>
          <cell r="AF442" t="str">
            <v>Gen Logic </v>
          </cell>
          <cell r="AG442">
            <v>20</v>
          </cell>
          <cell r="AH442" t="str">
            <v>perkins</v>
          </cell>
          <cell r="AI442" t="str">
            <v>404A-22</v>
          </cell>
          <cell r="AJ442" t="str">
            <v>Mecc Alte</v>
          </cell>
          <cell r="AK442" t="str">
            <v>ECP-28-M/4</v>
          </cell>
          <cell r="AL442">
            <v>1000</v>
          </cell>
          <cell r="AM442" t="str">
            <v>Emerson</v>
          </cell>
          <cell r="AN442" t="str">
            <v>N/A</v>
          </cell>
          <cell r="AO442">
            <v>150</v>
          </cell>
          <cell r="AP442" t="str">
            <v>ROLLS</v>
          </cell>
          <cell r="AQ442">
            <v>1410</v>
          </cell>
          <cell r="AR442">
            <v>4</v>
          </cell>
          <cell r="AS442">
            <v>1500</v>
          </cell>
          <cell r="AT442">
            <v>12</v>
          </cell>
          <cell r="AU442" t="str">
            <v>N/A</v>
          </cell>
          <cell r="AV442" t="str">
            <v>N/A</v>
          </cell>
          <cell r="AW442" t="str">
            <v>N/A</v>
          </cell>
          <cell r="AX442" t="str">
            <v>N/A</v>
          </cell>
          <cell r="AY442" t="str">
            <v>N/A</v>
          </cell>
          <cell r="AZ442">
            <v>68</v>
          </cell>
        </row>
        <row r="442">
          <cell r="BB442">
            <v>1</v>
          </cell>
          <cell r="BC442" t="str">
            <v>MTN</v>
          </cell>
          <cell r="BD442" t="str">
            <v>T1054</v>
          </cell>
          <cell r="BE442">
            <v>0</v>
          </cell>
          <cell r="BF442" t="str">
            <v>N0</v>
          </cell>
        </row>
        <row r="443">
          <cell r="C443" t="str">
            <v>IHS_CTR_060M</v>
          </cell>
          <cell r="D443" t="str">
            <v>Mukushi Farm Block</v>
          </cell>
          <cell r="E443">
            <v>29.39753</v>
          </cell>
          <cell r="F443">
            <v>-13.71309</v>
          </cell>
          <cell r="G443" t="str">
            <v>Central </v>
          </cell>
          <cell r="H443">
            <v>2.5</v>
          </cell>
          <cell r="I443" t="str">
            <v>Central </v>
          </cell>
          <cell r="J443" t="str">
            <v>MKUSHI</v>
          </cell>
          <cell r="K443" t="str">
            <v>No</v>
          </cell>
          <cell r="L443" t="str">
            <v>No</v>
          </cell>
          <cell r="M443" t="str">
            <v>No</v>
          </cell>
          <cell r="N443" t="str">
            <v>Rural</v>
          </cell>
          <cell r="O443" t="str">
            <v>2G 3G</v>
          </cell>
          <cell r="P443" t="str">
            <v>P4</v>
          </cell>
          <cell r="Q443" t="str">
            <v>BTS</v>
          </cell>
          <cell r="R443" t="str">
            <v>BTS</v>
          </cell>
          <cell r="S443" t="str">
            <v>On Air</v>
          </cell>
          <cell r="T443" t="str">
            <v>Grid-Gen</v>
          </cell>
          <cell r="U443" t="str">
            <v>Green Field</v>
          </cell>
          <cell r="V443">
            <v>60</v>
          </cell>
          <cell r="W443" t="str">
            <v>Outdoor</v>
          </cell>
          <cell r="X443" t="str">
            <v>Linos Thole</v>
          </cell>
          <cell r="Y443" t="str">
            <v>SBC</v>
          </cell>
          <cell r="Z443" t="str">
            <v>SBC</v>
          </cell>
          <cell r="AA443" t="str">
            <v>MTN</v>
          </cell>
          <cell r="AB443" t="str">
            <v>Benson Phiri</v>
          </cell>
          <cell r="AC443" t="str">
            <v>GNM</v>
          </cell>
          <cell r="AD443" t="str">
            <v>Lithandi </v>
          </cell>
          <cell r="AE443" t="str">
            <v>Gen Logic </v>
          </cell>
          <cell r="AF443" t="str">
            <v>Gen Logic </v>
          </cell>
          <cell r="AG443">
            <v>20</v>
          </cell>
          <cell r="AH443" t="str">
            <v>perkins</v>
          </cell>
          <cell r="AI443">
            <v>0</v>
          </cell>
          <cell r="AJ443" t="str">
            <v>Mecc Alte</v>
          </cell>
          <cell r="AK443">
            <v>0</v>
          </cell>
          <cell r="AL443">
            <v>1000</v>
          </cell>
          <cell r="AM443" t="str">
            <v>Delta</v>
          </cell>
          <cell r="AN443" t="str">
            <v>DPS 2400B-48-5</v>
          </cell>
          <cell r="AO443">
            <v>250</v>
          </cell>
          <cell r="AP443" t="str">
            <v>NARADA</v>
          </cell>
          <cell r="AQ443">
            <v>600</v>
          </cell>
          <cell r="AR443">
            <v>2</v>
          </cell>
          <cell r="AS443">
            <v>600</v>
          </cell>
          <cell r="AT443">
            <v>24</v>
          </cell>
          <cell r="AU443" t="str">
            <v>N/A</v>
          </cell>
          <cell r="AV443" t="str">
            <v>N/A</v>
          </cell>
          <cell r="AW443" t="str">
            <v>N/A</v>
          </cell>
          <cell r="AX443">
            <v>0</v>
          </cell>
          <cell r="AY443" t="str">
            <v>N/A</v>
          </cell>
          <cell r="AZ443">
            <v>34</v>
          </cell>
        </row>
        <row r="443">
          <cell r="BB443">
            <v>1</v>
          </cell>
          <cell r="BC443" t="str">
            <v>MTN</v>
          </cell>
          <cell r="BD443" t="str">
            <v>T3339</v>
          </cell>
          <cell r="BE443">
            <v>0</v>
          </cell>
          <cell r="BF443" t="str">
            <v>Yes</v>
          </cell>
        </row>
        <row r="444">
          <cell r="C444" t="str">
            <v>IHS_CTR_061M</v>
          </cell>
          <cell r="D444" t="str">
            <v>Nampundwe</v>
          </cell>
          <cell r="E444">
            <v>27.91233333</v>
          </cell>
          <cell r="F444">
            <v>-15.49202778</v>
          </cell>
          <cell r="G444" t="str">
            <v>Lusaka</v>
          </cell>
          <cell r="H444">
            <v>1.5</v>
          </cell>
          <cell r="I444" t="str">
            <v>Lusaka</v>
          </cell>
          <cell r="J444" t="str">
            <v>KAFUE</v>
          </cell>
          <cell r="K444" t="str">
            <v>No</v>
          </cell>
          <cell r="L444" t="str">
            <v>No</v>
          </cell>
          <cell r="M444" t="str">
            <v>No</v>
          </cell>
          <cell r="N444" t="str">
            <v>Rural</v>
          </cell>
          <cell r="O444" t="str">
            <v>2G 3G</v>
          </cell>
          <cell r="P444" t="str">
            <v>P3</v>
          </cell>
          <cell r="Q444" t="str">
            <v>BTS</v>
          </cell>
          <cell r="R444" t="str">
            <v>BTS</v>
          </cell>
          <cell r="S444" t="str">
            <v>On Air</v>
          </cell>
          <cell r="T444" t="str">
            <v>Grid-Gen</v>
          </cell>
          <cell r="U444" t="str">
            <v>Green Field</v>
          </cell>
          <cell r="V444">
            <v>54</v>
          </cell>
          <cell r="W444" t="str">
            <v>Outdoor</v>
          </cell>
          <cell r="X444" t="str">
            <v>Joseph Mulenga</v>
          </cell>
          <cell r="Y444" t="str">
            <v>SBC</v>
          </cell>
          <cell r="Z444" t="str">
            <v>SBC</v>
          </cell>
          <cell r="AA444" t="str">
            <v>MTN</v>
          </cell>
          <cell r="AB444" t="str">
            <v>Evans Ngonga</v>
          </cell>
          <cell r="AC444" t="str">
            <v>CCS</v>
          </cell>
          <cell r="AD444" t="str">
            <v>CCS</v>
          </cell>
          <cell r="AE444" t="str">
            <v>Gen Logic </v>
          </cell>
          <cell r="AF444" t="str">
            <v>Gen Logic </v>
          </cell>
          <cell r="AG444">
            <v>13</v>
          </cell>
          <cell r="AH444" t="str">
            <v>Yanmar</v>
          </cell>
          <cell r="AI444" t="str">
            <v>4TNE88-G1A</v>
          </cell>
          <cell r="AJ444" t="str">
            <v>Mecc Alte</v>
          </cell>
          <cell r="AK444" t="str">
            <v>ECO28-1LN/4</v>
          </cell>
          <cell r="AL444">
            <v>1000</v>
          </cell>
          <cell r="AM444" t="str">
            <v>Power cube</v>
          </cell>
          <cell r="AN444" t="str">
            <v>ICC330-H1-C1</v>
          </cell>
          <cell r="AO444" t="str">
            <v>N/A (out door unity)</v>
          </cell>
          <cell r="AP444" t="str">
            <v>Lithium</v>
          </cell>
          <cell r="AQ444">
            <v>400</v>
          </cell>
          <cell r="AR444">
            <v>48</v>
          </cell>
          <cell r="AS444">
            <v>100</v>
          </cell>
          <cell r="AT444">
            <v>4</v>
          </cell>
          <cell r="AU444" t="str">
            <v>N/A</v>
          </cell>
          <cell r="AV444" t="str">
            <v>N/A</v>
          </cell>
          <cell r="AW444" t="str">
            <v>N/A</v>
          </cell>
          <cell r="AX444" t="str">
            <v>N/A</v>
          </cell>
          <cell r="AY444" t="str">
            <v>N/A</v>
          </cell>
          <cell r="AZ444">
            <v>90</v>
          </cell>
        </row>
        <row r="444">
          <cell r="BB444">
            <v>2</v>
          </cell>
          <cell r="BC444" t="str">
            <v>MTNAirtel</v>
          </cell>
          <cell r="BD444" t="str">
            <v>T0091</v>
          </cell>
          <cell r="BE444" t="str">
            <v>ZM6645</v>
          </cell>
          <cell r="BF444" t="str">
            <v>NO</v>
          </cell>
        </row>
        <row r="445">
          <cell r="C445" t="str">
            <v>IHS_CTR_062M</v>
          </cell>
          <cell r="D445" t="str">
            <v>Mukushi Hill</v>
          </cell>
          <cell r="E445">
            <v>29.3686</v>
          </cell>
          <cell r="F445">
            <v>-13.6491</v>
          </cell>
          <cell r="G445" t="str">
            <v>Central </v>
          </cell>
          <cell r="H445">
            <v>2.5</v>
          </cell>
          <cell r="I445" t="str">
            <v>Central </v>
          </cell>
          <cell r="J445" t="str">
            <v>MKUSHI</v>
          </cell>
          <cell r="K445" t="str">
            <v>No</v>
          </cell>
          <cell r="L445" t="str">
            <v>No</v>
          </cell>
          <cell r="M445" t="str">
            <v>No</v>
          </cell>
          <cell r="N445" t="str">
            <v>Rural</v>
          </cell>
          <cell r="O445" t="str">
            <v>2G 3G</v>
          </cell>
          <cell r="P445" t="str">
            <v>P3</v>
          </cell>
          <cell r="Q445" t="str">
            <v>BTS</v>
          </cell>
          <cell r="R445" t="str">
            <v>BTS</v>
          </cell>
          <cell r="S445" t="str">
            <v>On Air</v>
          </cell>
          <cell r="T445" t="str">
            <v>Grid-Gen</v>
          </cell>
          <cell r="U445" t="str">
            <v>Green Field</v>
          </cell>
          <cell r="V445">
            <v>54</v>
          </cell>
          <cell r="W445" t="str">
            <v>Indoor </v>
          </cell>
          <cell r="X445" t="str">
            <v>Linos Thole</v>
          </cell>
          <cell r="Y445" t="str">
            <v>SBC</v>
          </cell>
          <cell r="Z445" t="str">
            <v>SBC</v>
          </cell>
          <cell r="AA445" t="str">
            <v>MTN</v>
          </cell>
          <cell r="AB445" t="str">
            <v>Benson Phiri</v>
          </cell>
          <cell r="AC445" t="str">
            <v>GNM</v>
          </cell>
          <cell r="AD445" t="str">
            <v>Lithandi </v>
          </cell>
          <cell r="AE445" t="str">
            <v>Lamasat</v>
          </cell>
          <cell r="AF445" t="str">
            <v>Lamasat</v>
          </cell>
          <cell r="AG445">
            <v>20</v>
          </cell>
          <cell r="AH445" t="str">
            <v>perkins</v>
          </cell>
          <cell r="AI445">
            <v>0</v>
          </cell>
          <cell r="AJ445" t="str">
            <v>Mecc Alte</v>
          </cell>
          <cell r="AK445">
            <v>0</v>
          </cell>
          <cell r="AL445">
            <v>1000</v>
          </cell>
          <cell r="AM445" t="str">
            <v>Delta</v>
          </cell>
          <cell r="AN445" t="str">
            <v>DPS 2400B-48-5</v>
          </cell>
          <cell r="AO445">
            <v>250</v>
          </cell>
          <cell r="AP445" t="str">
            <v>NARADA</v>
          </cell>
          <cell r="AQ445">
            <v>1200</v>
          </cell>
          <cell r="AR445">
            <v>2</v>
          </cell>
          <cell r="AS445">
            <v>600</v>
          </cell>
          <cell r="AT445">
            <v>48</v>
          </cell>
          <cell r="AU445" t="str">
            <v>LG</v>
          </cell>
          <cell r="AV445" t="str">
            <v>LG</v>
          </cell>
          <cell r="AW445">
            <v>18000</v>
          </cell>
          <cell r="AX445">
            <v>18000</v>
          </cell>
          <cell r="AY445">
            <v>2</v>
          </cell>
          <cell r="AZ445">
            <v>90</v>
          </cell>
        </row>
        <row r="445">
          <cell r="BB445">
            <v>4</v>
          </cell>
          <cell r="BC445" t="str">
            <v>MTNAirtelLiquid TelecomParatus Telecom</v>
          </cell>
          <cell r="BD445" t="str">
            <v>T3013</v>
          </cell>
          <cell r="BE445" t="str">
            <v>ZM1236</v>
          </cell>
          <cell r="BF445" t="str">
            <v>Yes</v>
          </cell>
        </row>
        <row r="446">
          <cell r="C446" t="str">
            <v>IHS_CTR_063M</v>
          </cell>
          <cell r="D446" t="str">
            <v>Mukushi Boma</v>
          </cell>
          <cell r="E446">
            <v>29.3986</v>
          </cell>
          <cell r="F446">
            <v>-13.6165</v>
          </cell>
          <cell r="G446" t="str">
            <v>Central </v>
          </cell>
          <cell r="H446">
            <v>4.5</v>
          </cell>
          <cell r="I446" t="str">
            <v>Central </v>
          </cell>
          <cell r="J446" t="str">
            <v>MKUSHI</v>
          </cell>
          <cell r="K446" t="str">
            <v>No</v>
          </cell>
          <cell r="L446" t="str">
            <v>Yes</v>
          </cell>
          <cell r="M446" t="str">
            <v>No</v>
          </cell>
          <cell r="N446" t="str">
            <v>Rural</v>
          </cell>
          <cell r="O446" t="str">
            <v>2G 3G 4G</v>
          </cell>
          <cell r="P446" t="str">
            <v>P3</v>
          </cell>
          <cell r="Q446" t="str">
            <v>BTS</v>
          </cell>
          <cell r="R446" t="str">
            <v>BTS</v>
          </cell>
          <cell r="S446" t="str">
            <v>On Air</v>
          </cell>
          <cell r="T446" t="str">
            <v>Grid-Gen</v>
          </cell>
          <cell r="U446" t="str">
            <v>Green Field</v>
          </cell>
          <cell r="V446">
            <v>60</v>
          </cell>
          <cell r="W446" t="str">
            <v>Outdoor</v>
          </cell>
          <cell r="X446" t="str">
            <v>Linos Thole</v>
          </cell>
          <cell r="Y446" t="str">
            <v>SBC</v>
          </cell>
          <cell r="Z446" t="str">
            <v>SBC</v>
          </cell>
          <cell r="AA446" t="str">
            <v>MTN</v>
          </cell>
          <cell r="AB446" t="str">
            <v>Benson Phiri</v>
          </cell>
          <cell r="AC446" t="str">
            <v>GNM</v>
          </cell>
          <cell r="AD446" t="str">
            <v>Lithandi </v>
          </cell>
          <cell r="AE446" t="str">
            <v>Gen Logic </v>
          </cell>
          <cell r="AF446" t="str">
            <v>Gen Logic </v>
          </cell>
          <cell r="AG446">
            <v>30</v>
          </cell>
          <cell r="AH446" t="str">
            <v>perkins</v>
          </cell>
          <cell r="AI446">
            <v>0</v>
          </cell>
          <cell r="AJ446" t="str">
            <v>Mecc Alte</v>
          </cell>
          <cell r="AK446">
            <v>0</v>
          </cell>
          <cell r="AL446">
            <v>1000</v>
          </cell>
          <cell r="AM446" t="str">
            <v>Power cube</v>
          </cell>
          <cell r="AN446" t="str">
            <v>ICC330-HI-CI</v>
          </cell>
          <cell r="AO446">
            <v>400</v>
          </cell>
          <cell r="AP446" t="str">
            <v>Lithium</v>
          </cell>
          <cell r="AQ446">
            <v>500</v>
          </cell>
          <cell r="AR446">
            <v>48</v>
          </cell>
          <cell r="AS446">
            <v>100</v>
          </cell>
          <cell r="AT446">
            <v>5</v>
          </cell>
          <cell r="AU446" t="str">
            <v>N/A</v>
          </cell>
          <cell r="AV446" t="str">
            <v>N/A</v>
          </cell>
          <cell r="AW446" t="str">
            <v>N/A</v>
          </cell>
          <cell r="AX446">
            <v>0</v>
          </cell>
          <cell r="AY446" t="str">
            <v>N/A</v>
          </cell>
          <cell r="AZ446">
            <v>170</v>
          </cell>
        </row>
        <row r="446">
          <cell r="BB446">
            <v>3</v>
          </cell>
          <cell r="BC446" t="str">
            <v>MTNAirtelLiquid Telecom</v>
          </cell>
          <cell r="BD446" t="str">
            <v>T3228</v>
          </cell>
          <cell r="BE446" t="str">
            <v>ZM0392</v>
          </cell>
          <cell r="BF446" t="str">
            <v>Yes</v>
          </cell>
        </row>
        <row r="447">
          <cell r="C447" t="str">
            <v>IHS_CTR_064M</v>
          </cell>
          <cell r="D447" t="str">
            <v>Luanshimba ZNS</v>
          </cell>
          <cell r="E447">
            <v>29.56144</v>
          </cell>
          <cell r="F447">
            <v>-13.6895</v>
          </cell>
          <cell r="G447" t="str">
            <v>Central </v>
          </cell>
          <cell r="H447">
            <v>1.8</v>
          </cell>
          <cell r="I447" t="str">
            <v>Central </v>
          </cell>
          <cell r="J447" t="str">
            <v>MKUSHI</v>
          </cell>
          <cell r="K447" t="str">
            <v>No</v>
          </cell>
          <cell r="L447" t="str">
            <v>No</v>
          </cell>
          <cell r="M447" t="str">
            <v>No</v>
          </cell>
          <cell r="N447" t="str">
            <v>Rural</v>
          </cell>
          <cell r="O447" t="str">
            <v>2G 3G</v>
          </cell>
          <cell r="P447" t="str">
            <v>P4</v>
          </cell>
          <cell r="Q447" t="str">
            <v>BTS</v>
          </cell>
          <cell r="R447" t="str">
            <v>BTS</v>
          </cell>
          <cell r="S447" t="str">
            <v>On Air</v>
          </cell>
          <cell r="T447" t="str">
            <v>Grid-Gen</v>
          </cell>
          <cell r="U447" t="str">
            <v>Green Field</v>
          </cell>
          <cell r="V447">
            <v>60</v>
          </cell>
          <cell r="W447" t="str">
            <v>Outdoor</v>
          </cell>
          <cell r="X447" t="str">
            <v>Linos Thole</v>
          </cell>
          <cell r="Y447" t="str">
            <v>SBC</v>
          </cell>
          <cell r="Z447" t="str">
            <v>SBC</v>
          </cell>
          <cell r="AA447" t="str">
            <v>MTN</v>
          </cell>
          <cell r="AB447" t="str">
            <v>Benson Phiri</v>
          </cell>
          <cell r="AC447" t="str">
            <v>GNM</v>
          </cell>
          <cell r="AD447" t="str">
            <v>Lithandi </v>
          </cell>
          <cell r="AE447" t="str">
            <v>Lamasat</v>
          </cell>
          <cell r="AF447" t="str">
            <v>Lamasat</v>
          </cell>
          <cell r="AG447">
            <v>15</v>
          </cell>
          <cell r="AH447" t="str">
            <v>perkins</v>
          </cell>
          <cell r="AI447">
            <v>0</v>
          </cell>
          <cell r="AJ447" t="str">
            <v>Mecc Alte</v>
          </cell>
          <cell r="AK447">
            <v>0</v>
          </cell>
          <cell r="AL447">
            <v>600</v>
          </cell>
          <cell r="AM447" t="str">
            <v>Delta</v>
          </cell>
          <cell r="AN447" t="str">
            <v>DPS 2400B-48-5</v>
          </cell>
          <cell r="AO447">
            <v>250</v>
          </cell>
          <cell r="AP447" t="str">
            <v>NARADA</v>
          </cell>
          <cell r="AQ447">
            <v>600</v>
          </cell>
          <cell r="AR447">
            <v>2</v>
          </cell>
          <cell r="AS447">
            <v>600</v>
          </cell>
          <cell r="AT447">
            <v>24</v>
          </cell>
          <cell r="AU447" t="str">
            <v>N/A</v>
          </cell>
          <cell r="AV447" t="str">
            <v>N/A</v>
          </cell>
          <cell r="AW447" t="str">
            <v>N/A</v>
          </cell>
          <cell r="AX447">
            <v>0</v>
          </cell>
          <cell r="AY447" t="str">
            <v>N/A</v>
          </cell>
          <cell r="AZ447">
            <v>34</v>
          </cell>
        </row>
        <row r="447">
          <cell r="BB447">
            <v>1</v>
          </cell>
          <cell r="BC447" t="str">
            <v>MTN</v>
          </cell>
          <cell r="BD447" t="str">
            <v>T3297</v>
          </cell>
          <cell r="BE447">
            <v>0</v>
          </cell>
          <cell r="BF447" t="str">
            <v>Yes</v>
          </cell>
        </row>
        <row r="448">
          <cell r="C448" t="str">
            <v>IHS_CTR_065M</v>
          </cell>
          <cell r="D448" t="str">
            <v>Chengelo</v>
          </cell>
          <cell r="E448">
            <v>29.59277778</v>
          </cell>
          <cell r="F448">
            <v>-13.61322222</v>
          </cell>
          <cell r="G448" t="str">
            <v>Central </v>
          </cell>
          <cell r="H448">
            <v>4.5</v>
          </cell>
          <cell r="I448" t="str">
            <v>Central </v>
          </cell>
          <cell r="J448" t="str">
            <v>MKUSHI</v>
          </cell>
          <cell r="K448" t="str">
            <v>No</v>
          </cell>
          <cell r="L448" t="str">
            <v>No</v>
          </cell>
          <cell r="M448" t="str">
            <v>No</v>
          </cell>
          <cell r="N448" t="str">
            <v>Rural</v>
          </cell>
          <cell r="O448" t="str">
            <v>2G 3G</v>
          </cell>
          <cell r="P448" t="str">
            <v>P4</v>
          </cell>
          <cell r="Q448" t="str">
            <v>BB</v>
          </cell>
          <cell r="R448" t="str">
            <v>BB</v>
          </cell>
          <cell r="S448" t="str">
            <v>On Air</v>
          </cell>
          <cell r="T448" t="str">
            <v>Grid-Gen</v>
          </cell>
          <cell r="U448" t="str">
            <v>Green Field</v>
          </cell>
          <cell r="V448">
            <v>60</v>
          </cell>
          <cell r="W448" t="str">
            <v>Indoor </v>
          </cell>
          <cell r="X448" t="str">
            <v>Linos Thole</v>
          </cell>
          <cell r="Y448" t="str">
            <v>SBC</v>
          </cell>
          <cell r="Z448" t="str">
            <v>SBC</v>
          </cell>
          <cell r="AA448" t="str">
            <v>MTN</v>
          </cell>
          <cell r="AB448" t="str">
            <v>Benson Phiri</v>
          </cell>
          <cell r="AC448" t="str">
            <v>GNM</v>
          </cell>
          <cell r="AD448" t="str">
            <v>Lithandi </v>
          </cell>
          <cell r="AE448" t="str">
            <v>Vitalgen</v>
          </cell>
          <cell r="AF448" t="str">
            <v>Vitalgen</v>
          </cell>
          <cell r="AG448">
            <v>30</v>
          </cell>
          <cell r="AH448" t="str">
            <v>perkins</v>
          </cell>
          <cell r="AI448">
            <v>0</v>
          </cell>
          <cell r="AJ448" t="str">
            <v>Mecc Alte</v>
          </cell>
          <cell r="AK448">
            <v>0</v>
          </cell>
          <cell r="AL448">
            <v>1000</v>
          </cell>
          <cell r="AM448" t="str">
            <v>Delta</v>
          </cell>
          <cell r="AN448" t="str">
            <v>DPS 2400B-48-5</v>
          </cell>
          <cell r="AO448">
            <v>250</v>
          </cell>
          <cell r="AP448" t="str">
            <v>Lithium</v>
          </cell>
          <cell r="AQ448">
            <v>200</v>
          </cell>
          <cell r="AR448">
            <v>48</v>
          </cell>
          <cell r="AS448">
            <v>100</v>
          </cell>
          <cell r="AT448">
            <v>2</v>
          </cell>
          <cell r="AU448" t="str">
            <v>LG</v>
          </cell>
          <cell r="AV448" t="str">
            <v>LG</v>
          </cell>
          <cell r="AW448">
            <v>18000</v>
          </cell>
          <cell r="AX448">
            <v>18000</v>
          </cell>
          <cell r="AY448">
            <v>2</v>
          </cell>
          <cell r="AZ448">
            <v>98</v>
          </cell>
        </row>
        <row r="448">
          <cell r="BB448">
            <v>3</v>
          </cell>
          <cell r="BC448" t="str">
            <v>MTNAirtelParatus Telecom</v>
          </cell>
          <cell r="BD448" t="str">
            <v>T3059</v>
          </cell>
          <cell r="BE448" t="str">
            <v>ZM3746</v>
          </cell>
          <cell r="BF448" t="str">
            <v>Yes</v>
          </cell>
        </row>
        <row r="449">
          <cell r="C449" t="str">
            <v>IHS_CTR_066M</v>
          </cell>
          <cell r="D449" t="str">
            <v>Ginery Mumbwa</v>
          </cell>
          <cell r="E449">
            <v>27.19135</v>
          </cell>
          <cell r="F449">
            <v>-15.11698056</v>
          </cell>
          <cell r="G449" t="str">
            <v>Lusaka</v>
          </cell>
          <cell r="H449">
            <v>1.8</v>
          </cell>
          <cell r="I449" t="str">
            <v>Central </v>
          </cell>
          <cell r="J449" t="str">
            <v>MUMBWA</v>
          </cell>
          <cell r="K449" t="str">
            <v>No</v>
          </cell>
          <cell r="L449" t="str">
            <v>No</v>
          </cell>
          <cell r="M449" t="str">
            <v>No</v>
          </cell>
          <cell r="N449" t="str">
            <v>Rural</v>
          </cell>
          <cell r="O449" t="str">
            <v>2G 3G</v>
          </cell>
          <cell r="P449" t="str">
            <v>P4</v>
          </cell>
          <cell r="Q449" t="str">
            <v>BTS</v>
          </cell>
          <cell r="R449" t="str">
            <v>BTS</v>
          </cell>
          <cell r="S449" t="str">
            <v>On Air</v>
          </cell>
          <cell r="T449" t="str">
            <v>Grid-Gen</v>
          </cell>
          <cell r="U449" t="str">
            <v>Green Field</v>
          </cell>
          <cell r="V449">
            <v>36</v>
          </cell>
          <cell r="W449" t="str">
            <v>Outdoor</v>
          </cell>
          <cell r="X449" t="str">
            <v>Joseph Mulenga</v>
          </cell>
          <cell r="Y449" t="str">
            <v>SBC</v>
          </cell>
          <cell r="Z449" t="str">
            <v>SBC</v>
          </cell>
          <cell r="AA449" t="str">
            <v>MTN</v>
          </cell>
          <cell r="AB449" t="str">
            <v>Evans Ngonga</v>
          </cell>
          <cell r="AC449" t="str">
            <v>CCS</v>
          </cell>
          <cell r="AD449" t="str">
            <v>CCS</v>
          </cell>
          <cell r="AE449" t="str">
            <v>Yanmar</v>
          </cell>
          <cell r="AF449" t="str">
            <v>Yanmar</v>
          </cell>
          <cell r="AG449">
            <v>15</v>
          </cell>
          <cell r="AH449" t="str">
            <v>Yanmar</v>
          </cell>
          <cell r="AI449" t="str">
            <v>4TNE88-G1A</v>
          </cell>
          <cell r="AJ449" t="str">
            <v>Leroy Sommer</v>
          </cell>
          <cell r="AK449" t="str">
            <v>LSC 28S2</v>
          </cell>
          <cell r="AL449">
            <v>600</v>
          </cell>
          <cell r="AM449" t="str">
            <v>IPT</v>
          </cell>
          <cell r="AN449" t="str">
            <v>DPR 2400B-48</v>
          </cell>
          <cell r="AO449">
            <v>500</v>
          </cell>
          <cell r="AP449" t="str">
            <v>Lithium</v>
          </cell>
          <cell r="AQ449">
            <v>600</v>
          </cell>
          <cell r="AR449">
            <v>48</v>
          </cell>
          <cell r="AS449">
            <v>100</v>
          </cell>
          <cell r="AT449">
            <v>6</v>
          </cell>
          <cell r="AU449" t="str">
            <v>N/A</v>
          </cell>
          <cell r="AV449" t="str">
            <v>N/A</v>
          </cell>
          <cell r="AW449" t="str">
            <v>N/A</v>
          </cell>
          <cell r="AX449" t="str">
            <v>N/A</v>
          </cell>
          <cell r="AY449" t="str">
            <v>N/A</v>
          </cell>
          <cell r="AZ449">
            <v>58</v>
          </cell>
        </row>
        <row r="449">
          <cell r="BB449">
            <v>1</v>
          </cell>
          <cell r="BC449" t="str">
            <v>MTN</v>
          </cell>
          <cell r="BD449" t="str">
            <v>T1015</v>
          </cell>
          <cell r="BE449">
            <v>0</v>
          </cell>
          <cell r="BF449" t="str">
            <v>NO</v>
          </cell>
        </row>
        <row r="450">
          <cell r="C450" t="str">
            <v>IHS_CTR_067M</v>
          </cell>
          <cell r="D450" t="str">
            <v>Mumbwa</v>
          </cell>
          <cell r="E450">
            <v>27.06225</v>
          </cell>
          <cell r="F450">
            <v>-14.98265</v>
          </cell>
          <cell r="G450" t="str">
            <v>Lusaka</v>
          </cell>
          <cell r="H450">
            <v>2.5</v>
          </cell>
          <cell r="I450" t="str">
            <v>Central </v>
          </cell>
          <cell r="J450" t="str">
            <v>MUMBWA</v>
          </cell>
          <cell r="K450" t="str">
            <v>Yes</v>
          </cell>
          <cell r="L450" t="str">
            <v>No</v>
          </cell>
          <cell r="M450" t="str">
            <v>No</v>
          </cell>
          <cell r="N450" t="str">
            <v>Rural</v>
          </cell>
          <cell r="O450" t="str">
            <v>2G 3G 4G</v>
          </cell>
          <cell r="P450" t="str">
            <v>P1</v>
          </cell>
          <cell r="Q450" t="str">
            <v>BTS</v>
          </cell>
          <cell r="R450" t="str">
            <v>BTS</v>
          </cell>
          <cell r="S450" t="str">
            <v>On Air</v>
          </cell>
          <cell r="T450" t="str">
            <v>Grid-Gen</v>
          </cell>
          <cell r="U450" t="str">
            <v>Green Field</v>
          </cell>
          <cell r="V450">
            <v>50</v>
          </cell>
          <cell r="W450" t="str">
            <v>Indoor </v>
          </cell>
          <cell r="X450" t="str">
            <v>Joseph Mulenga</v>
          </cell>
          <cell r="Y450" t="str">
            <v>SBC</v>
          </cell>
          <cell r="Z450" t="str">
            <v>SBC</v>
          </cell>
          <cell r="AA450" t="str">
            <v>MTN</v>
          </cell>
          <cell r="AB450" t="str">
            <v>Evans Ngonga</v>
          </cell>
          <cell r="AC450" t="str">
            <v>CCS</v>
          </cell>
          <cell r="AD450" t="str">
            <v>CCS</v>
          </cell>
          <cell r="AE450" t="str">
            <v>Gen Logic </v>
          </cell>
          <cell r="AF450" t="str">
            <v>Gen Logic </v>
          </cell>
          <cell r="AG450">
            <v>20</v>
          </cell>
          <cell r="AH450" t="str">
            <v>perkins</v>
          </cell>
          <cell r="AI450" t="str">
            <v>403A-15</v>
          </cell>
          <cell r="AJ450" t="str">
            <v>Mecc Alte</v>
          </cell>
          <cell r="AK450" t="str">
            <v>ECP 28-1L/4</v>
          </cell>
          <cell r="AL450">
            <v>1000</v>
          </cell>
          <cell r="AM450" t="str">
            <v>IPT</v>
          </cell>
          <cell r="AN450" t="str">
            <v>DPR 2400B-48</v>
          </cell>
          <cell r="AO450">
            <v>250</v>
          </cell>
          <cell r="AP450" t="str">
            <v>Wolong</v>
          </cell>
          <cell r="AQ450">
            <v>600</v>
          </cell>
          <cell r="AR450">
            <v>2</v>
          </cell>
          <cell r="AS450">
            <v>600</v>
          </cell>
          <cell r="AT450">
            <v>24</v>
          </cell>
          <cell r="AU450" t="str">
            <v>LG</v>
          </cell>
          <cell r="AV450" t="str">
            <v>LG</v>
          </cell>
          <cell r="AW450">
            <v>18000</v>
          </cell>
          <cell r="AX450">
            <v>18000</v>
          </cell>
          <cell r="AY450">
            <v>2</v>
          </cell>
          <cell r="AZ450">
            <v>68</v>
          </cell>
        </row>
        <row r="450">
          <cell r="BB450">
            <v>1</v>
          </cell>
          <cell r="BC450" t="str">
            <v>MTN</v>
          </cell>
          <cell r="BD450" t="str">
            <v>T1008</v>
          </cell>
          <cell r="BE450">
            <v>0</v>
          </cell>
          <cell r="BF450" t="str">
            <v>NO</v>
          </cell>
        </row>
        <row r="451">
          <cell r="C451" t="str">
            <v>IHS_CTR_068M</v>
          </cell>
          <cell r="D451" t="str">
            <v>Chalata</v>
          </cell>
          <cell r="E451">
            <v>29.68633</v>
          </cell>
          <cell r="F451">
            <v>-13.5482</v>
          </cell>
          <cell r="G451" t="str">
            <v>Central </v>
          </cell>
          <cell r="H451">
            <v>2</v>
          </cell>
          <cell r="I451" t="str">
            <v>Central </v>
          </cell>
          <cell r="J451" t="str">
            <v>MKUSHI</v>
          </cell>
          <cell r="K451" t="str">
            <v>No</v>
          </cell>
          <cell r="L451" t="str">
            <v>Yes</v>
          </cell>
          <cell r="M451" t="str">
            <v>No</v>
          </cell>
          <cell r="N451" t="str">
            <v>Rural</v>
          </cell>
          <cell r="O451" t="str">
            <v>2G 3G</v>
          </cell>
          <cell r="P451" t="str">
            <v>P4</v>
          </cell>
          <cell r="Q451" t="str">
            <v>BTS</v>
          </cell>
          <cell r="R451" t="str">
            <v>BTS</v>
          </cell>
          <cell r="S451" t="str">
            <v>On Air</v>
          </cell>
          <cell r="T451" t="str">
            <v>Grid-Gen</v>
          </cell>
          <cell r="U451" t="str">
            <v>Green Field</v>
          </cell>
          <cell r="V451">
            <v>36</v>
          </cell>
          <cell r="W451" t="str">
            <v>Outdoor</v>
          </cell>
          <cell r="X451" t="str">
            <v>Linos Thole</v>
          </cell>
          <cell r="Y451" t="str">
            <v>SBC</v>
          </cell>
          <cell r="Z451" t="str">
            <v>SBC</v>
          </cell>
          <cell r="AA451" t="str">
            <v>MTN</v>
          </cell>
          <cell r="AB451" t="str">
            <v>Benson Phiri</v>
          </cell>
          <cell r="AC451" t="str">
            <v>GNM</v>
          </cell>
          <cell r="AD451" t="str">
            <v>Lithandi </v>
          </cell>
          <cell r="AE451" t="str">
            <v>Gen Logic </v>
          </cell>
          <cell r="AF451" t="str">
            <v>Gen Logic </v>
          </cell>
          <cell r="AG451">
            <v>15</v>
          </cell>
          <cell r="AH451" t="str">
            <v>Yanmar</v>
          </cell>
          <cell r="AI451" t="str">
            <v>4TNE88</v>
          </cell>
          <cell r="AJ451" t="str">
            <v>Mecc Alte</v>
          </cell>
          <cell r="AK451">
            <v>0</v>
          </cell>
          <cell r="AL451">
            <v>600</v>
          </cell>
          <cell r="AM451" t="str">
            <v>Delta</v>
          </cell>
          <cell r="AN451" t="str">
            <v>DPS 2400B-48-5</v>
          </cell>
          <cell r="AO451">
            <v>250</v>
          </cell>
          <cell r="AP451" t="str">
            <v>ROLLS</v>
          </cell>
          <cell r="AQ451">
            <v>1410</v>
          </cell>
          <cell r="AR451">
            <v>4</v>
          </cell>
          <cell r="AS451">
            <v>1410</v>
          </cell>
          <cell r="AT451">
            <v>12</v>
          </cell>
          <cell r="AU451" t="str">
            <v>N/A</v>
          </cell>
          <cell r="AV451" t="str">
            <v>N/A</v>
          </cell>
          <cell r="AW451" t="str">
            <v>N/A</v>
          </cell>
          <cell r="AX451">
            <v>0</v>
          </cell>
          <cell r="AY451" t="str">
            <v>N/A</v>
          </cell>
          <cell r="AZ451">
            <v>30</v>
          </cell>
        </row>
        <row r="451">
          <cell r="BB451">
            <v>1</v>
          </cell>
          <cell r="BC451" t="str">
            <v>MTN</v>
          </cell>
          <cell r="BD451" t="str">
            <v>T3281</v>
          </cell>
          <cell r="BE451">
            <v>0</v>
          </cell>
          <cell r="BF451" t="str">
            <v>NO</v>
          </cell>
        </row>
        <row r="452">
          <cell r="C452" t="str">
            <v>IHS_CTR_069M</v>
          </cell>
          <cell r="D452" t="str">
            <v>Nambala</v>
          </cell>
          <cell r="E452">
            <v>27.00363889</v>
          </cell>
          <cell r="F452">
            <v>-15.14447222</v>
          </cell>
          <cell r="G452" t="str">
            <v>Lusaka</v>
          </cell>
          <cell r="H452">
            <v>4.5</v>
          </cell>
          <cell r="I452" t="str">
            <v>Central </v>
          </cell>
          <cell r="J452" t="str">
            <v>MUMBWA</v>
          </cell>
          <cell r="K452" t="str">
            <v>No</v>
          </cell>
          <cell r="L452" t="str">
            <v>No</v>
          </cell>
          <cell r="M452" t="str">
            <v>No</v>
          </cell>
          <cell r="N452" t="str">
            <v>Rural</v>
          </cell>
          <cell r="O452" t="str">
            <v>2G 3G</v>
          </cell>
          <cell r="P452" t="str">
            <v>P4</v>
          </cell>
          <cell r="Q452" t="str">
            <v>BTS</v>
          </cell>
          <cell r="R452" t="str">
            <v>BTS</v>
          </cell>
          <cell r="S452" t="str">
            <v>On Air</v>
          </cell>
          <cell r="T452" t="str">
            <v>Grid-Gen</v>
          </cell>
          <cell r="U452" t="str">
            <v>Green Field</v>
          </cell>
          <cell r="V452">
            <v>48</v>
          </cell>
          <cell r="W452" t="str">
            <v>Indoor </v>
          </cell>
          <cell r="X452" t="str">
            <v>Joseph Mulenga</v>
          </cell>
          <cell r="Y452" t="str">
            <v>SBC</v>
          </cell>
          <cell r="Z452" t="str">
            <v>SBC</v>
          </cell>
          <cell r="AA452" t="str">
            <v>MTN</v>
          </cell>
          <cell r="AB452" t="str">
            <v>Evans Ngonga</v>
          </cell>
          <cell r="AC452" t="str">
            <v>CCS</v>
          </cell>
          <cell r="AD452" t="str">
            <v>CCS</v>
          </cell>
          <cell r="AE452" t="str">
            <v>HIMOINSA</v>
          </cell>
          <cell r="AF452" t="str">
            <v>HIMOINSA</v>
          </cell>
          <cell r="AG452">
            <v>30</v>
          </cell>
          <cell r="AH452" t="str">
            <v>Yanmar</v>
          </cell>
          <cell r="AI452" t="str">
            <v>4TNV98-GGEH</v>
          </cell>
          <cell r="AJ452" t="str">
            <v>HIMOINSA</v>
          </cell>
          <cell r="AK452" t="str">
            <v>S 160 LB</v>
          </cell>
          <cell r="AL452">
            <v>1000</v>
          </cell>
          <cell r="AM452" t="str">
            <v>IPT</v>
          </cell>
          <cell r="AN452" t="str">
            <v>DPR 2400B-48</v>
          </cell>
          <cell r="AO452">
            <v>250</v>
          </cell>
          <cell r="AP452" t="str">
            <v>Lithium</v>
          </cell>
          <cell r="AQ452">
            <v>1200</v>
          </cell>
          <cell r="AR452">
            <v>48</v>
          </cell>
          <cell r="AS452">
            <v>100</v>
          </cell>
          <cell r="AT452">
            <v>12</v>
          </cell>
          <cell r="AU452" t="str">
            <v>CHIGO</v>
          </cell>
          <cell r="AV452" t="str">
            <v>CHIGO</v>
          </cell>
          <cell r="AW452">
            <v>18000</v>
          </cell>
          <cell r="AX452">
            <v>18000</v>
          </cell>
          <cell r="AY452">
            <v>2</v>
          </cell>
          <cell r="AZ452">
            <v>80</v>
          </cell>
        </row>
        <row r="452">
          <cell r="BB452">
            <v>2</v>
          </cell>
          <cell r="BC452" t="str">
            <v>MTNAirtel</v>
          </cell>
          <cell r="BD452" t="str">
            <v>T1053</v>
          </cell>
          <cell r="BE452" t="str">
            <v>ZM3606</v>
          </cell>
          <cell r="BF452" t="str">
            <v>YES</v>
          </cell>
        </row>
        <row r="453">
          <cell r="C453" t="str">
            <v>IHS_CTR_070M</v>
          </cell>
          <cell r="D453" t="str">
            <v>Ndabala</v>
          </cell>
          <cell r="E453">
            <v>29.8125</v>
          </cell>
          <cell r="F453">
            <v>-13.47666667</v>
          </cell>
          <cell r="G453" t="str">
            <v>Central </v>
          </cell>
          <cell r="H453">
            <v>2.5</v>
          </cell>
          <cell r="I453" t="str">
            <v>Central </v>
          </cell>
          <cell r="J453" t="str">
            <v>MKUSHI</v>
          </cell>
          <cell r="K453" t="str">
            <v>No</v>
          </cell>
          <cell r="L453" t="str">
            <v>Yes</v>
          </cell>
          <cell r="M453" t="str">
            <v>No</v>
          </cell>
          <cell r="N453" t="str">
            <v>Rural</v>
          </cell>
          <cell r="O453" t="str">
            <v>2G 3G</v>
          </cell>
          <cell r="P453" t="str">
            <v>P4</v>
          </cell>
          <cell r="Q453" t="str">
            <v>BB</v>
          </cell>
          <cell r="R453" t="str">
            <v>BTS</v>
          </cell>
          <cell r="S453" t="str">
            <v>On Air</v>
          </cell>
          <cell r="T453" t="str">
            <v>Grid-Gen</v>
          </cell>
          <cell r="U453" t="str">
            <v>Green Field</v>
          </cell>
          <cell r="V453">
            <v>70</v>
          </cell>
          <cell r="W453" t="str">
            <v>Indoor </v>
          </cell>
          <cell r="X453" t="str">
            <v>Linos Thole</v>
          </cell>
          <cell r="Y453" t="str">
            <v>SBC</v>
          </cell>
          <cell r="Z453" t="str">
            <v>SBC</v>
          </cell>
          <cell r="AA453" t="str">
            <v>MTN</v>
          </cell>
          <cell r="AB453" t="str">
            <v>Benson Phiri</v>
          </cell>
          <cell r="AC453" t="str">
            <v>GNM</v>
          </cell>
          <cell r="AD453" t="str">
            <v>Lithandi </v>
          </cell>
          <cell r="AE453" t="str">
            <v>Lamasat</v>
          </cell>
          <cell r="AF453" t="str">
            <v>Lamasat</v>
          </cell>
          <cell r="AG453">
            <v>20</v>
          </cell>
          <cell r="AH453" t="str">
            <v>perkins</v>
          </cell>
          <cell r="AI453">
            <v>0</v>
          </cell>
          <cell r="AJ453" t="str">
            <v>Mecc Alte</v>
          </cell>
          <cell r="AK453">
            <v>0</v>
          </cell>
          <cell r="AL453">
            <v>600</v>
          </cell>
          <cell r="AM453" t="str">
            <v>Delta</v>
          </cell>
          <cell r="AN453" t="str">
            <v>DPS 2400B-48-5</v>
          </cell>
          <cell r="AO453">
            <v>250</v>
          </cell>
          <cell r="AP453" t="str">
            <v>Agisson</v>
          </cell>
          <cell r="AQ453">
            <v>1200</v>
          </cell>
          <cell r="AR453">
            <v>2</v>
          </cell>
          <cell r="AS453">
            <v>600</v>
          </cell>
          <cell r="AT453">
            <v>48</v>
          </cell>
          <cell r="AU453" t="str">
            <v>LG</v>
          </cell>
          <cell r="AV453" t="str">
            <v>LG</v>
          </cell>
          <cell r="AW453">
            <v>18000</v>
          </cell>
          <cell r="AX453">
            <v>18000</v>
          </cell>
          <cell r="AY453">
            <v>2</v>
          </cell>
          <cell r="AZ453">
            <v>50</v>
          </cell>
        </row>
        <row r="453">
          <cell r="BB453">
            <v>1</v>
          </cell>
          <cell r="BC453" t="str">
            <v>MTN</v>
          </cell>
          <cell r="BD453" t="str">
            <v>T3120</v>
          </cell>
          <cell r="BE453">
            <v>0</v>
          </cell>
          <cell r="BF453" t="str">
            <v>Yes</v>
          </cell>
        </row>
        <row r="454">
          <cell r="C454" t="str">
            <v>IHS_CTR_071M</v>
          </cell>
          <cell r="D454" t="str">
            <v>Nakanjoli</v>
          </cell>
          <cell r="E454">
            <v>26.77181</v>
          </cell>
          <cell r="F454">
            <v>-14.99</v>
          </cell>
          <cell r="G454" t="str">
            <v>Lusaka</v>
          </cell>
          <cell r="H454">
            <v>2.5</v>
          </cell>
          <cell r="I454" t="str">
            <v>Central </v>
          </cell>
          <cell r="J454" t="str">
            <v>MUMBWA</v>
          </cell>
          <cell r="K454" t="str">
            <v>No</v>
          </cell>
          <cell r="L454" t="str">
            <v>No</v>
          </cell>
          <cell r="M454" t="str">
            <v>No</v>
          </cell>
          <cell r="N454" t="str">
            <v>Rural</v>
          </cell>
          <cell r="O454" t="str">
            <v>2G</v>
          </cell>
          <cell r="P454" t="str">
            <v>P4</v>
          </cell>
          <cell r="Q454" t="str">
            <v>BTS</v>
          </cell>
          <cell r="R454" t="str">
            <v>BTS</v>
          </cell>
          <cell r="S454" t="str">
            <v>On Air</v>
          </cell>
          <cell r="T454" t="str">
            <v>Solar-Gen</v>
          </cell>
          <cell r="U454" t="str">
            <v>Green Field</v>
          </cell>
          <cell r="V454" t="str">
            <v>36</v>
          </cell>
          <cell r="W454" t="str">
            <v>Outdoor</v>
          </cell>
          <cell r="X454" t="str">
            <v>Joseph Mulenga</v>
          </cell>
          <cell r="Y454" t="str">
            <v>SBC</v>
          </cell>
          <cell r="Z454" t="str">
            <v>SBC</v>
          </cell>
          <cell r="AA454" t="str">
            <v>MTN</v>
          </cell>
          <cell r="AB454" t="str">
            <v>Evans Ngonga</v>
          </cell>
          <cell r="AC454" t="str">
            <v>CCS</v>
          </cell>
          <cell r="AD454" t="str">
            <v>CCS</v>
          </cell>
          <cell r="AE454" t="str">
            <v>RID</v>
          </cell>
          <cell r="AF454" t="str">
            <v>RID</v>
          </cell>
          <cell r="AG454">
            <v>20</v>
          </cell>
          <cell r="AH454" t="str">
            <v>Mitsubishi</v>
          </cell>
          <cell r="AI454" t="str">
            <v>S4L261SDBC</v>
          </cell>
          <cell r="AJ454" t="str">
            <v>Zanardi </v>
          </cell>
          <cell r="AK454" t="str">
            <v>AL 3/4</v>
          </cell>
          <cell r="AL454">
            <v>1000</v>
          </cell>
          <cell r="AM454" t="str">
            <v>N/A</v>
          </cell>
          <cell r="AN454" t="str">
            <v>N/A</v>
          </cell>
          <cell r="AO454" t="str">
            <v>N/A</v>
          </cell>
          <cell r="AP454" t="str">
            <v>ROLLS</v>
          </cell>
          <cell r="AQ454">
            <v>1410</v>
          </cell>
          <cell r="AR454">
            <v>4</v>
          </cell>
          <cell r="AS454">
            <v>1500</v>
          </cell>
          <cell r="AT454">
            <v>12</v>
          </cell>
          <cell r="AU454" t="str">
            <v>N/A</v>
          </cell>
          <cell r="AV454" t="str">
            <v>N/A</v>
          </cell>
          <cell r="AW454" t="str">
            <v>N/A</v>
          </cell>
          <cell r="AX454" t="str">
            <v>N/A</v>
          </cell>
          <cell r="AY454" t="str">
            <v>N/A</v>
          </cell>
          <cell r="AZ454">
            <v>78</v>
          </cell>
        </row>
        <row r="454">
          <cell r="BB454">
            <v>1</v>
          </cell>
          <cell r="BC454" t="str">
            <v>MTN</v>
          </cell>
          <cell r="BD454" t="str">
            <v>T1094</v>
          </cell>
          <cell r="BE454">
            <v>0</v>
          </cell>
          <cell r="BF454" t="str">
            <v>NO</v>
          </cell>
        </row>
        <row r="455">
          <cell r="C455" t="str">
            <v>IHS_CTR_072M</v>
          </cell>
          <cell r="D455" t="str">
            <v>Mulilima</v>
          </cell>
          <cell r="E455">
            <v>29.94879</v>
          </cell>
          <cell r="F455">
            <v>-13.34096</v>
          </cell>
          <cell r="G455" t="str">
            <v>Central </v>
          </cell>
          <cell r="H455">
            <v>1.8</v>
          </cell>
          <cell r="I455" t="str">
            <v>Central </v>
          </cell>
          <cell r="J455" t="str">
            <v>SERENJE</v>
          </cell>
          <cell r="K455" t="str">
            <v>No</v>
          </cell>
          <cell r="L455" t="str">
            <v>Yes</v>
          </cell>
          <cell r="M455" t="str">
            <v>No</v>
          </cell>
          <cell r="N455" t="str">
            <v>Rural</v>
          </cell>
          <cell r="O455" t="str">
            <v>2G</v>
          </cell>
          <cell r="P455" t="str">
            <v>P4</v>
          </cell>
          <cell r="Q455" t="str">
            <v>BTS</v>
          </cell>
          <cell r="R455" t="str">
            <v>BTS</v>
          </cell>
          <cell r="S455" t="str">
            <v>On Air</v>
          </cell>
          <cell r="T455" t="str">
            <v>Grid-Gen</v>
          </cell>
          <cell r="U455" t="str">
            <v>Green Field</v>
          </cell>
          <cell r="V455">
            <v>66</v>
          </cell>
          <cell r="W455" t="str">
            <v>Outdoor</v>
          </cell>
          <cell r="X455" t="str">
            <v>Linos Thole</v>
          </cell>
          <cell r="Y455" t="str">
            <v>SBC</v>
          </cell>
          <cell r="Z455" t="str">
            <v>SBC</v>
          </cell>
          <cell r="AA455" t="str">
            <v>MTN</v>
          </cell>
          <cell r="AB455" t="str">
            <v>Benson Phiri</v>
          </cell>
          <cell r="AC455" t="str">
            <v>GNM</v>
          </cell>
          <cell r="AD455" t="str">
            <v>Lithandi </v>
          </cell>
          <cell r="AE455" t="str">
            <v>Gen Logic </v>
          </cell>
          <cell r="AF455" t="str">
            <v>Gen Logic </v>
          </cell>
          <cell r="AG455">
            <v>15</v>
          </cell>
          <cell r="AH455" t="str">
            <v>perkins</v>
          </cell>
          <cell r="AI455">
            <v>0</v>
          </cell>
          <cell r="AJ455" t="str">
            <v>Mecc Alte</v>
          </cell>
          <cell r="AK455">
            <v>0</v>
          </cell>
          <cell r="AL455">
            <v>1000</v>
          </cell>
          <cell r="AM455" t="str">
            <v>Delta</v>
          </cell>
          <cell r="AN455" t="str">
            <v>DPS 2400B-48-5</v>
          </cell>
          <cell r="AO455">
            <v>250</v>
          </cell>
          <cell r="AP455" t="str">
            <v>NARADA</v>
          </cell>
          <cell r="AQ455">
            <v>1200</v>
          </cell>
          <cell r="AR455">
            <v>2</v>
          </cell>
          <cell r="AS455">
            <v>600</v>
          </cell>
          <cell r="AT455">
            <v>48</v>
          </cell>
          <cell r="AU455" t="str">
            <v>N/A</v>
          </cell>
          <cell r="AV455" t="str">
            <v>N/A</v>
          </cell>
          <cell r="AW455" t="str">
            <v>N/A</v>
          </cell>
          <cell r="AX455">
            <v>0</v>
          </cell>
          <cell r="AY455" t="str">
            <v>N/A</v>
          </cell>
          <cell r="AZ455">
            <v>35</v>
          </cell>
        </row>
        <row r="455">
          <cell r="BB455">
            <v>1</v>
          </cell>
          <cell r="BC455" t="str">
            <v>MTN</v>
          </cell>
          <cell r="BD455" t="str">
            <v>T3115</v>
          </cell>
          <cell r="BE455">
            <v>0</v>
          </cell>
          <cell r="BF455" t="str">
            <v>Yes</v>
          </cell>
        </row>
        <row r="456">
          <cell r="C456" t="str">
            <v>IHS_CTR_073M</v>
          </cell>
          <cell r="D456" t="str">
            <v>Serenje Hill</v>
          </cell>
          <cell r="E456">
            <v>30.19091</v>
          </cell>
          <cell r="F456">
            <v>-13.24834</v>
          </cell>
          <cell r="G456" t="str">
            <v>Central </v>
          </cell>
          <cell r="H456">
            <v>2.5</v>
          </cell>
          <cell r="I456" t="str">
            <v>Central </v>
          </cell>
          <cell r="J456" t="str">
            <v>SERENJE</v>
          </cell>
          <cell r="K456" t="str">
            <v>No</v>
          </cell>
          <cell r="L456" t="str">
            <v>No</v>
          </cell>
          <cell r="M456" t="str">
            <v>No</v>
          </cell>
          <cell r="N456" t="str">
            <v>Rural</v>
          </cell>
          <cell r="O456" t="str">
            <v>2G</v>
          </cell>
          <cell r="P456" t="str">
            <v>P4</v>
          </cell>
          <cell r="Q456" t="str">
            <v>HUB</v>
          </cell>
          <cell r="R456" t="str">
            <v>BB</v>
          </cell>
          <cell r="S456" t="str">
            <v>On Air</v>
          </cell>
          <cell r="T456" t="str">
            <v>Grid-Gen</v>
          </cell>
          <cell r="U456" t="str">
            <v>Green Field</v>
          </cell>
          <cell r="V456">
            <v>54</v>
          </cell>
          <cell r="W456" t="str">
            <v>Indoor </v>
          </cell>
          <cell r="X456" t="str">
            <v>Linos Thole</v>
          </cell>
          <cell r="Y456" t="str">
            <v>SBC</v>
          </cell>
          <cell r="Z456" t="str">
            <v>SBC</v>
          </cell>
          <cell r="AA456" t="str">
            <v>MTN</v>
          </cell>
          <cell r="AB456" t="str">
            <v>Benson Phiri</v>
          </cell>
          <cell r="AC456" t="str">
            <v>GNM</v>
          </cell>
          <cell r="AD456" t="str">
            <v>Lithandi </v>
          </cell>
          <cell r="AE456" t="str">
            <v>Lamasat</v>
          </cell>
          <cell r="AF456" t="str">
            <v>Lamasat</v>
          </cell>
          <cell r="AG456">
            <v>20</v>
          </cell>
          <cell r="AH456" t="str">
            <v>perkins</v>
          </cell>
          <cell r="AI456">
            <v>0</v>
          </cell>
          <cell r="AJ456" t="str">
            <v>Mecc Alte</v>
          </cell>
          <cell r="AK456">
            <v>0</v>
          </cell>
          <cell r="AL456">
            <v>600</v>
          </cell>
          <cell r="AM456" t="str">
            <v>Delta</v>
          </cell>
          <cell r="AN456" t="str">
            <v>DPS 2400B-48-5</v>
          </cell>
          <cell r="AO456">
            <v>250</v>
          </cell>
          <cell r="AP456" t="str">
            <v>Shoto</v>
          </cell>
          <cell r="AQ456">
            <v>600</v>
          </cell>
          <cell r="AR456">
            <v>2</v>
          </cell>
          <cell r="AS456">
            <v>600</v>
          </cell>
          <cell r="AT456">
            <v>24</v>
          </cell>
          <cell r="AU456" t="str">
            <v>LG</v>
          </cell>
          <cell r="AV456" t="str">
            <v>LG</v>
          </cell>
          <cell r="AW456">
            <v>18000</v>
          </cell>
          <cell r="AX456">
            <v>18000</v>
          </cell>
          <cell r="AY456">
            <v>2</v>
          </cell>
          <cell r="AZ456">
            <v>70</v>
          </cell>
        </row>
        <row r="456">
          <cell r="BB456">
            <v>2</v>
          </cell>
          <cell r="BC456" t="str">
            <v>MTNAirtel</v>
          </cell>
          <cell r="BD456" t="str">
            <v>T3125</v>
          </cell>
          <cell r="BE456" t="str">
            <v>ZM3748</v>
          </cell>
          <cell r="BF456" t="str">
            <v>NO</v>
          </cell>
        </row>
        <row r="457">
          <cell r="C457" t="str">
            <v>IHS_CTR_074M</v>
          </cell>
          <cell r="D457" t="str">
            <v>Serenje</v>
          </cell>
          <cell r="E457">
            <v>30.24131667</v>
          </cell>
          <cell r="F457">
            <v>-13.25203333</v>
          </cell>
          <cell r="G457" t="str">
            <v>Central </v>
          </cell>
          <cell r="H457">
            <v>1.8</v>
          </cell>
          <cell r="I457" t="str">
            <v>Central </v>
          </cell>
          <cell r="J457" t="str">
            <v>SERENJE</v>
          </cell>
          <cell r="K457" t="str">
            <v>Yes</v>
          </cell>
          <cell r="L457" t="str">
            <v>Yes</v>
          </cell>
          <cell r="M457" t="str">
            <v>No</v>
          </cell>
          <cell r="N457" t="str">
            <v>Rural</v>
          </cell>
          <cell r="O457" t="str">
            <v>2G 3G</v>
          </cell>
          <cell r="P457" t="str">
            <v>P4</v>
          </cell>
          <cell r="Q457" t="str">
            <v>BTS</v>
          </cell>
          <cell r="R457" t="str">
            <v>BB</v>
          </cell>
          <cell r="S457" t="str">
            <v>On Air</v>
          </cell>
          <cell r="T457" t="str">
            <v>Grid-Gen</v>
          </cell>
          <cell r="U457" t="str">
            <v>Green Field</v>
          </cell>
          <cell r="V457">
            <v>46</v>
          </cell>
          <cell r="W457" t="str">
            <v>Indoor </v>
          </cell>
          <cell r="X457" t="str">
            <v>Linos Thole</v>
          </cell>
          <cell r="Y457" t="str">
            <v>SBC</v>
          </cell>
          <cell r="Z457" t="str">
            <v>SBC</v>
          </cell>
          <cell r="AA457" t="str">
            <v>MTN</v>
          </cell>
          <cell r="AB457" t="str">
            <v>Benson Phiri</v>
          </cell>
          <cell r="AC457" t="str">
            <v>GNM</v>
          </cell>
          <cell r="AD457" t="str">
            <v>Lithandi </v>
          </cell>
          <cell r="AE457" t="str">
            <v>Falcon</v>
          </cell>
          <cell r="AF457" t="str">
            <v>Falcon</v>
          </cell>
          <cell r="AG457">
            <v>15</v>
          </cell>
          <cell r="AH457" t="str">
            <v>perkins</v>
          </cell>
          <cell r="AI457">
            <v>0</v>
          </cell>
          <cell r="AJ457" t="str">
            <v>Leroy Sommer</v>
          </cell>
          <cell r="AK457">
            <v>0</v>
          </cell>
          <cell r="AL457">
            <v>600</v>
          </cell>
          <cell r="AM457" t="str">
            <v>Delta</v>
          </cell>
          <cell r="AN457" t="str">
            <v>DPS 2400B-48-5</v>
          </cell>
          <cell r="AO457">
            <v>250</v>
          </cell>
          <cell r="AP457" t="str">
            <v>NARADA</v>
          </cell>
          <cell r="AQ457">
            <v>600</v>
          </cell>
          <cell r="AR457">
            <v>2</v>
          </cell>
          <cell r="AS457">
            <v>600</v>
          </cell>
          <cell r="AT457">
            <v>24</v>
          </cell>
          <cell r="AU457" t="str">
            <v>LG</v>
          </cell>
          <cell r="AV457" t="str">
            <v>LG</v>
          </cell>
          <cell r="AW457">
            <v>18000</v>
          </cell>
          <cell r="AX457">
            <v>18000</v>
          </cell>
          <cell r="AY457">
            <v>2</v>
          </cell>
          <cell r="AZ457">
            <v>68</v>
          </cell>
        </row>
        <row r="457">
          <cell r="BB457">
            <v>2</v>
          </cell>
          <cell r="BC457" t="str">
            <v>MTNLiquid Telecom</v>
          </cell>
          <cell r="BD457" t="str">
            <v>T3060</v>
          </cell>
          <cell r="BE457">
            <v>0</v>
          </cell>
          <cell r="BF457" t="str">
            <v>Yes</v>
          </cell>
        </row>
        <row r="458">
          <cell r="C458" t="str">
            <v>IHS_CTR_075M</v>
          </cell>
          <cell r="D458" t="str">
            <v>Pensulo</v>
          </cell>
          <cell r="E458">
            <v>30.44122</v>
          </cell>
          <cell r="F458">
            <v>-13.03463</v>
          </cell>
          <cell r="G458" t="str">
            <v>Central </v>
          </cell>
          <cell r="H458">
            <v>2</v>
          </cell>
          <cell r="I458" t="str">
            <v>Central </v>
          </cell>
          <cell r="J458" t="str">
            <v>SERENJE</v>
          </cell>
          <cell r="K458" t="str">
            <v>No</v>
          </cell>
          <cell r="L458" t="str">
            <v>Yes</v>
          </cell>
          <cell r="M458" t="str">
            <v>No</v>
          </cell>
          <cell r="N458" t="str">
            <v>Rural</v>
          </cell>
          <cell r="O458" t="str">
            <v>2G 3G</v>
          </cell>
          <cell r="P458" t="str">
            <v>P4</v>
          </cell>
          <cell r="Q458" t="str">
            <v>BTS</v>
          </cell>
          <cell r="R458" t="str">
            <v>BB</v>
          </cell>
          <cell r="S458" t="str">
            <v>On Air</v>
          </cell>
          <cell r="T458" t="str">
            <v>Grid-Gen</v>
          </cell>
          <cell r="U458" t="str">
            <v>Green Field</v>
          </cell>
          <cell r="V458">
            <v>60</v>
          </cell>
          <cell r="W458" t="str">
            <v>Outdoor</v>
          </cell>
          <cell r="X458" t="str">
            <v>Linos Thole</v>
          </cell>
          <cell r="Y458" t="str">
            <v>SBC</v>
          </cell>
          <cell r="Z458" t="str">
            <v>SBC</v>
          </cell>
          <cell r="AA458" t="str">
            <v>MTN</v>
          </cell>
          <cell r="AB458" t="str">
            <v>Benson Phiri</v>
          </cell>
          <cell r="AC458" t="str">
            <v>GNM</v>
          </cell>
          <cell r="AD458" t="str">
            <v>Lithandi </v>
          </cell>
          <cell r="AE458" t="str">
            <v>Gen Logic </v>
          </cell>
          <cell r="AF458" t="str">
            <v>Gen Logic </v>
          </cell>
          <cell r="AG458">
            <v>16</v>
          </cell>
          <cell r="AH458" t="str">
            <v>Yanmar</v>
          </cell>
          <cell r="AI458" t="str">
            <v>4TNE88</v>
          </cell>
          <cell r="AJ458" t="str">
            <v>Mecc Alte</v>
          </cell>
          <cell r="AK458">
            <v>0</v>
          </cell>
          <cell r="AL458">
            <v>600</v>
          </cell>
          <cell r="AM458" t="str">
            <v>Delta</v>
          </cell>
          <cell r="AN458" t="str">
            <v>DPS 2400B-48-5</v>
          </cell>
          <cell r="AO458">
            <v>250</v>
          </cell>
          <cell r="AP458" t="str">
            <v>Wolong</v>
          </cell>
          <cell r="AQ458">
            <v>600</v>
          </cell>
          <cell r="AR458">
            <v>2</v>
          </cell>
          <cell r="AS458">
            <v>600</v>
          </cell>
          <cell r="AT458">
            <v>24</v>
          </cell>
          <cell r="AU458" t="str">
            <v>N/A</v>
          </cell>
          <cell r="AV458" t="str">
            <v>N/A</v>
          </cell>
          <cell r="AW458" t="str">
            <v>N/A</v>
          </cell>
          <cell r="AX458">
            <v>0</v>
          </cell>
          <cell r="AY458" t="str">
            <v>N/A</v>
          </cell>
          <cell r="AZ458">
            <v>35</v>
          </cell>
        </row>
        <row r="458">
          <cell r="BB458">
            <v>1</v>
          </cell>
          <cell r="BC458" t="str">
            <v>MTN</v>
          </cell>
          <cell r="BD458" t="str">
            <v>T3123</v>
          </cell>
          <cell r="BE458">
            <v>0</v>
          </cell>
          <cell r="BF458" t="str">
            <v>Yes</v>
          </cell>
        </row>
        <row r="459">
          <cell r="C459" t="str">
            <v>IHS_CTR_076M</v>
          </cell>
          <cell r="D459" t="str">
            <v>Katunga BB</v>
          </cell>
          <cell r="E459">
            <v>30.60562</v>
          </cell>
          <cell r="F459">
            <v>-13.07715</v>
          </cell>
          <cell r="G459" t="str">
            <v>Central </v>
          </cell>
          <cell r="H459">
            <v>2</v>
          </cell>
          <cell r="I459" t="str">
            <v>Central </v>
          </cell>
          <cell r="J459" t="str">
            <v>SERENJE</v>
          </cell>
          <cell r="K459" t="str">
            <v>No</v>
          </cell>
          <cell r="L459" t="str">
            <v>Yes</v>
          </cell>
          <cell r="M459" t="str">
            <v>No</v>
          </cell>
          <cell r="N459" t="str">
            <v>Rural</v>
          </cell>
          <cell r="O459" t="str">
            <v>2G</v>
          </cell>
          <cell r="P459" t="str">
            <v>P4</v>
          </cell>
          <cell r="Q459" t="str">
            <v>BB</v>
          </cell>
          <cell r="R459" t="str">
            <v>BTS</v>
          </cell>
          <cell r="S459" t="str">
            <v>On Air</v>
          </cell>
          <cell r="T459" t="str">
            <v>Grid-Gen</v>
          </cell>
          <cell r="U459" t="str">
            <v>Green Field</v>
          </cell>
          <cell r="V459">
            <v>66</v>
          </cell>
          <cell r="W459" t="str">
            <v>Indoor </v>
          </cell>
          <cell r="X459" t="str">
            <v>Linos Thole</v>
          </cell>
          <cell r="Y459" t="str">
            <v>SBC</v>
          </cell>
          <cell r="Z459" t="str">
            <v>SBC</v>
          </cell>
          <cell r="AA459" t="str">
            <v>MTN</v>
          </cell>
          <cell r="AB459" t="str">
            <v>Benson Phiri</v>
          </cell>
          <cell r="AC459" t="str">
            <v>GNM</v>
          </cell>
          <cell r="AD459" t="str">
            <v>Lithandi </v>
          </cell>
          <cell r="AE459" t="str">
            <v>Gen Logic </v>
          </cell>
          <cell r="AF459" t="str">
            <v>Gen Logic </v>
          </cell>
          <cell r="AG459">
            <v>16</v>
          </cell>
          <cell r="AH459" t="str">
            <v>Yanmar</v>
          </cell>
          <cell r="AI459" t="str">
            <v>4TNE88</v>
          </cell>
          <cell r="AJ459" t="str">
            <v>Mecc Alte</v>
          </cell>
          <cell r="AK459">
            <v>0</v>
          </cell>
          <cell r="AL459">
            <v>600</v>
          </cell>
          <cell r="AM459" t="str">
            <v>Delta</v>
          </cell>
          <cell r="AN459" t="str">
            <v>DPS 2400B-48-5</v>
          </cell>
          <cell r="AO459">
            <v>250</v>
          </cell>
          <cell r="AP459" t="str">
            <v>NARADA</v>
          </cell>
          <cell r="AQ459">
            <v>1200</v>
          </cell>
          <cell r="AR459">
            <v>2</v>
          </cell>
          <cell r="AS459">
            <v>600</v>
          </cell>
          <cell r="AT459">
            <v>48</v>
          </cell>
          <cell r="AU459" t="str">
            <v>LG</v>
          </cell>
          <cell r="AV459" t="str">
            <v>LG</v>
          </cell>
          <cell r="AW459">
            <v>18000</v>
          </cell>
          <cell r="AX459">
            <v>18000</v>
          </cell>
          <cell r="AY459">
            <v>2</v>
          </cell>
          <cell r="AZ459">
            <v>50</v>
          </cell>
        </row>
        <row r="459">
          <cell r="BB459">
            <v>1</v>
          </cell>
          <cell r="BC459" t="str">
            <v>MTN</v>
          </cell>
          <cell r="BD459" t="str">
            <v>T3141</v>
          </cell>
          <cell r="BE459">
            <v>0</v>
          </cell>
          <cell r="BF459" t="str">
            <v>Yes</v>
          </cell>
        </row>
        <row r="460">
          <cell r="C460" t="str">
            <v>IHS_CTR_077M</v>
          </cell>
          <cell r="D460" t="str">
            <v>Mupepetwe</v>
          </cell>
          <cell r="E460">
            <v>30.76687</v>
          </cell>
          <cell r="F460">
            <v>-13.17557</v>
          </cell>
          <cell r="G460" t="str">
            <v>Central </v>
          </cell>
          <cell r="H460">
            <v>1.8</v>
          </cell>
          <cell r="I460" t="str">
            <v>Central </v>
          </cell>
          <cell r="J460" t="str">
            <v>SERENJE</v>
          </cell>
          <cell r="K460" t="str">
            <v>No</v>
          </cell>
          <cell r="L460" t="str">
            <v>No</v>
          </cell>
          <cell r="M460" t="str">
            <v>No</v>
          </cell>
          <cell r="N460" t="str">
            <v>Rural</v>
          </cell>
          <cell r="O460" t="str">
            <v>2G 3G</v>
          </cell>
          <cell r="P460" t="str">
            <v>P4</v>
          </cell>
          <cell r="Q460" t="str">
            <v>BTS</v>
          </cell>
          <cell r="R460" t="str">
            <v>BTS</v>
          </cell>
          <cell r="S460" t="str">
            <v>On Air</v>
          </cell>
          <cell r="T460" t="str">
            <v>Grid-Gen</v>
          </cell>
          <cell r="U460" t="str">
            <v>Green Field</v>
          </cell>
          <cell r="V460">
            <v>60</v>
          </cell>
          <cell r="W460" t="str">
            <v>Indoor </v>
          </cell>
          <cell r="X460" t="str">
            <v>Linos Thole</v>
          </cell>
          <cell r="Y460" t="str">
            <v>SBC</v>
          </cell>
          <cell r="Z460" t="str">
            <v>SBC</v>
          </cell>
          <cell r="AA460" t="str">
            <v>MTN</v>
          </cell>
          <cell r="AB460" t="str">
            <v>Benson Phiri</v>
          </cell>
          <cell r="AC460" t="str">
            <v>GNM</v>
          </cell>
          <cell r="AD460" t="str">
            <v>Lithandi </v>
          </cell>
          <cell r="AE460" t="str">
            <v>Lamasat</v>
          </cell>
          <cell r="AF460" t="str">
            <v>Lamasat</v>
          </cell>
          <cell r="AG460">
            <v>15</v>
          </cell>
          <cell r="AH460" t="str">
            <v>perkins</v>
          </cell>
          <cell r="AI460">
            <v>0</v>
          </cell>
          <cell r="AJ460" t="str">
            <v>Mecc Alte</v>
          </cell>
          <cell r="AK460">
            <v>0</v>
          </cell>
          <cell r="AL460">
            <v>600</v>
          </cell>
          <cell r="AM460" t="str">
            <v>Delta</v>
          </cell>
          <cell r="AN460" t="str">
            <v>DPS 2400B-48-5</v>
          </cell>
          <cell r="AO460">
            <v>250</v>
          </cell>
          <cell r="AP460" t="str">
            <v>NARADA</v>
          </cell>
          <cell r="AQ460">
            <v>600</v>
          </cell>
          <cell r="AR460">
            <v>2</v>
          </cell>
          <cell r="AS460">
            <v>600</v>
          </cell>
          <cell r="AT460">
            <v>24</v>
          </cell>
          <cell r="AU460" t="str">
            <v>LG</v>
          </cell>
          <cell r="AV460" t="str">
            <v>LG</v>
          </cell>
          <cell r="AW460">
            <v>18000</v>
          </cell>
          <cell r="AX460">
            <v>18000</v>
          </cell>
          <cell r="AY460">
            <v>2</v>
          </cell>
          <cell r="AZ460">
            <v>34</v>
          </cell>
        </row>
        <row r="460">
          <cell r="BB460">
            <v>3</v>
          </cell>
          <cell r="BC460" t="str">
            <v>MTNAirtelTop Star</v>
          </cell>
          <cell r="BD460" t="str">
            <v>T3215</v>
          </cell>
          <cell r="BE460" t="str">
            <v>ZM3747</v>
          </cell>
          <cell r="BF460" t="str">
            <v>yes</v>
          </cell>
        </row>
        <row r="461">
          <cell r="C461" t="str">
            <v>IHS_CTR_078M</v>
          </cell>
          <cell r="D461" t="str">
            <v>Muzamaly</v>
          </cell>
          <cell r="E461">
            <v>30.79251</v>
          </cell>
          <cell r="F461">
            <v>-13.1208</v>
          </cell>
          <cell r="G461" t="str">
            <v>Central </v>
          </cell>
          <cell r="H461">
            <v>2.5</v>
          </cell>
          <cell r="I461" t="str">
            <v>Central </v>
          </cell>
          <cell r="J461" t="str">
            <v>SERENJE</v>
          </cell>
          <cell r="K461" t="str">
            <v>No</v>
          </cell>
          <cell r="L461" t="str">
            <v>No</v>
          </cell>
          <cell r="M461" t="str">
            <v>No</v>
          </cell>
          <cell r="N461" t="str">
            <v>Rural</v>
          </cell>
          <cell r="O461" t="str">
            <v>2G</v>
          </cell>
          <cell r="P461" t="str">
            <v>P4</v>
          </cell>
          <cell r="Q461" t="str">
            <v>BB</v>
          </cell>
          <cell r="R461" t="str">
            <v>BB</v>
          </cell>
          <cell r="S461" t="str">
            <v>On Air</v>
          </cell>
          <cell r="T461" t="str">
            <v>Grid-Gen</v>
          </cell>
          <cell r="U461" t="str">
            <v>Green Field</v>
          </cell>
          <cell r="V461">
            <v>42</v>
          </cell>
          <cell r="W461" t="str">
            <v>Outdoor</v>
          </cell>
          <cell r="X461" t="str">
            <v>Linos Thole</v>
          </cell>
          <cell r="Y461" t="str">
            <v>SBC</v>
          </cell>
          <cell r="Z461" t="str">
            <v>SBC</v>
          </cell>
          <cell r="AA461" t="str">
            <v>MTN</v>
          </cell>
          <cell r="AB461" t="str">
            <v>Benson Phiri</v>
          </cell>
          <cell r="AC461" t="str">
            <v>GNM</v>
          </cell>
          <cell r="AD461" t="str">
            <v>Lithandi </v>
          </cell>
          <cell r="AE461" t="str">
            <v>Gen Logic </v>
          </cell>
          <cell r="AF461" t="str">
            <v>Gen Logic </v>
          </cell>
          <cell r="AG461">
            <v>20</v>
          </cell>
          <cell r="AH461" t="str">
            <v>perkins</v>
          </cell>
          <cell r="AI461">
            <v>0</v>
          </cell>
          <cell r="AJ461" t="str">
            <v>Mecc Alte</v>
          </cell>
          <cell r="AK461">
            <v>0</v>
          </cell>
          <cell r="AL461">
            <v>1000</v>
          </cell>
          <cell r="AM461" t="str">
            <v>Delta</v>
          </cell>
          <cell r="AN461" t="str">
            <v>DPS 2400B-48-5</v>
          </cell>
          <cell r="AO461">
            <v>250</v>
          </cell>
          <cell r="AP461" t="str">
            <v>NARADA</v>
          </cell>
          <cell r="AQ461">
            <v>1200</v>
          </cell>
          <cell r="AR461">
            <v>2</v>
          </cell>
          <cell r="AS461">
            <v>600</v>
          </cell>
          <cell r="AT461">
            <v>48</v>
          </cell>
          <cell r="AU461" t="str">
            <v>N/A</v>
          </cell>
          <cell r="AV461" t="str">
            <v>N/A</v>
          </cell>
          <cell r="AW461" t="str">
            <v>N/A</v>
          </cell>
          <cell r="AX461">
            <v>18000</v>
          </cell>
          <cell r="AY461" t="str">
            <v>N/A</v>
          </cell>
          <cell r="AZ461">
            <v>80</v>
          </cell>
        </row>
        <row r="461">
          <cell r="BB461">
            <v>1</v>
          </cell>
          <cell r="BC461" t="str">
            <v>MTN</v>
          </cell>
          <cell r="BD461" t="str">
            <v>T3130</v>
          </cell>
          <cell r="BE461">
            <v>0</v>
          </cell>
          <cell r="BF461" t="str">
            <v>Yes</v>
          </cell>
        </row>
        <row r="462">
          <cell r="C462" t="str">
            <v>IHS_CTR_079M</v>
          </cell>
          <cell r="D462" t="str">
            <v>Kunda</v>
          </cell>
          <cell r="E462">
            <v>31.08522</v>
          </cell>
          <cell r="F462">
            <v>-13.21372</v>
          </cell>
          <cell r="G462" t="str">
            <v>Central </v>
          </cell>
          <cell r="H462">
            <v>2.5</v>
          </cell>
          <cell r="I462" t="str">
            <v>Central </v>
          </cell>
          <cell r="J462" t="str">
            <v>SERENJE</v>
          </cell>
          <cell r="K462" t="str">
            <v>No</v>
          </cell>
          <cell r="L462" t="str">
            <v>No</v>
          </cell>
          <cell r="M462" t="str">
            <v>No</v>
          </cell>
          <cell r="N462" t="str">
            <v>Rural</v>
          </cell>
          <cell r="O462" t="str">
            <v>2G</v>
          </cell>
          <cell r="P462" t="str">
            <v>P4</v>
          </cell>
          <cell r="Q462" t="str">
            <v>BB</v>
          </cell>
          <cell r="R462" t="str">
            <v>BTS</v>
          </cell>
          <cell r="S462" t="str">
            <v>On Air</v>
          </cell>
          <cell r="T462" t="str">
            <v>Solar-Gen</v>
          </cell>
          <cell r="U462" t="str">
            <v>Green Field</v>
          </cell>
          <cell r="V462">
            <v>48</v>
          </cell>
          <cell r="W462" t="str">
            <v>Outdoor</v>
          </cell>
          <cell r="X462" t="str">
            <v>Linos Thole</v>
          </cell>
          <cell r="Y462" t="str">
            <v>SBC</v>
          </cell>
          <cell r="Z462" t="str">
            <v>SBC</v>
          </cell>
          <cell r="AA462" t="str">
            <v>MTN</v>
          </cell>
          <cell r="AB462" t="str">
            <v>Benson Phiri</v>
          </cell>
          <cell r="AC462" t="str">
            <v>GNM</v>
          </cell>
          <cell r="AD462" t="str">
            <v>Lithandi </v>
          </cell>
          <cell r="AE462" t="str">
            <v>CK Works</v>
          </cell>
          <cell r="AF462" t="str">
            <v>CK Works</v>
          </cell>
          <cell r="AG462">
            <v>20</v>
          </cell>
          <cell r="AH462" t="str">
            <v>perkins</v>
          </cell>
          <cell r="AI462">
            <v>0</v>
          </cell>
          <cell r="AJ462" t="str">
            <v>Zanardi </v>
          </cell>
          <cell r="AK462" t="str">
            <v>AL3/3</v>
          </cell>
          <cell r="AL462">
            <v>200</v>
          </cell>
          <cell r="AM462" t="str">
            <v>Power cube</v>
          </cell>
          <cell r="AN462" t="str">
            <v>ICC330-HI-CI</v>
          </cell>
          <cell r="AO462">
            <v>250</v>
          </cell>
          <cell r="AP462" t="str">
            <v>BSB</v>
          </cell>
          <cell r="AQ462">
            <v>1500</v>
          </cell>
          <cell r="AR462">
            <v>2</v>
          </cell>
          <cell r="AS462">
            <v>1500</v>
          </cell>
          <cell r="AT462">
            <v>24</v>
          </cell>
          <cell r="AU462" t="str">
            <v>N/A</v>
          </cell>
          <cell r="AV462" t="str">
            <v>N/A</v>
          </cell>
          <cell r="AW462" t="str">
            <v>N/A</v>
          </cell>
          <cell r="AX462">
            <v>0</v>
          </cell>
          <cell r="AY462" t="str">
            <v>N/A</v>
          </cell>
          <cell r="AZ462">
            <v>50</v>
          </cell>
        </row>
        <row r="462">
          <cell r="BB462">
            <v>1</v>
          </cell>
          <cell r="BC462" t="str">
            <v>MTN</v>
          </cell>
          <cell r="BD462" t="str">
            <v>T3172</v>
          </cell>
          <cell r="BE462">
            <v>0</v>
          </cell>
          <cell r="BF462" t="str">
            <v>Yes</v>
          </cell>
        </row>
        <row r="463">
          <cell r="C463" t="str">
            <v>IHS_CTR_080M</v>
          </cell>
          <cell r="D463" t="str">
            <v>TBZ Nkeyema</v>
          </cell>
          <cell r="E463">
            <v>25.5077222222222</v>
          </cell>
          <cell r="F463">
            <v>-14.8975</v>
          </cell>
          <cell r="G463" t="str">
            <v>Southern</v>
          </cell>
          <cell r="H463">
            <v>1.8</v>
          </cell>
          <cell r="I463" t="str">
            <v>WESTERN</v>
          </cell>
          <cell r="J463" t="str">
            <v>KAOMA</v>
          </cell>
          <cell r="K463" t="str">
            <v>No</v>
          </cell>
          <cell r="L463" t="str">
            <v>No</v>
          </cell>
          <cell r="M463" t="str">
            <v>No</v>
          </cell>
          <cell r="N463" t="str">
            <v>Rural</v>
          </cell>
          <cell r="O463" t="str">
            <v>2G 3G</v>
          </cell>
          <cell r="P463" t="str">
            <v>P4</v>
          </cell>
          <cell r="Q463" t="str">
            <v>BTS</v>
          </cell>
          <cell r="R463" t="str">
            <v>BTS</v>
          </cell>
          <cell r="S463" t="str">
            <v>On Air</v>
          </cell>
          <cell r="T463" t="str">
            <v>Grid-Gen</v>
          </cell>
          <cell r="U463" t="str">
            <v>Green Field</v>
          </cell>
          <cell r="V463">
            <v>60</v>
          </cell>
          <cell r="W463" t="str">
            <v>Indoor </v>
          </cell>
          <cell r="X463" t="str">
            <v>Kelvin Simpasa</v>
          </cell>
          <cell r="Y463" t="str">
            <v>SBC</v>
          </cell>
          <cell r="Z463" t="str">
            <v>SBC</v>
          </cell>
          <cell r="AA463" t="str">
            <v>MTN</v>
          </cell>
          <cell r="AB463" t="str">
            <v>Joseph Banda</v>
          </cell>
          <cell r="AC463" t="str">
            <v>CCS</v>
          </cell>
          <cell r="AD463" t="str">
            <v>CCS</v>
          </cell>
          <cell r="AE463" t="str">
            <v>Gen Logic </v>
          </cell>
          <cell r="AF463" t="str">
            <v>Gen Logic </v>
          </cell>
          <cell r="AG463">
            <v>15</v>
          </cell>
          <cell r="AH463" t="str">
            <v>perkins</v>
          </cell>
          <cell r="AI463" t="str">
            <v>GU51794U</v>
          </cell>
          <cell r="AJ463" t="str">
            <v>Leroy Sommer</v>
          </cell>
          <cell r="AK463" t="str">
            <v>TAL 040F J 6S/4</v>
          </cell>
          <cell r="AL463">
            <v>1000</v>
          </cell>
          <cell r="AM463" t="str">
            <v>Delta</v>
          </cell>
          <cell r="AN463" t="str">
            <v>DPS 2400B-48-5</v>
          </cell>
          <cell r="AO463">
            <v>250</v>
          </cell>
          <cell r="AP463" t="str">
            <v>Agisson</v>
          </cell>
          <cell r="AQ463">
            <v>600</v>
          </cell>
          <cell r="AR463">
            <v>2</v>
          </cell>
          <cell r="AS463">
            <v>600</v>
          </cell>
          <cell r="AT463">
            <v>24</v>
          </cell>
          <cell r="AU463" t="str">
            <v>LG</v>
          </cell>
          <cell r="AV463" t="str">
            <v>LG</v>
          </cell>
          <cell r="AW463">
            <v>18000</v>
          </cell>
          <cell r="AX463">
            <v>18000</v>
          </cell>
          <cell r="AY463">
            <v>2</v>
          </cell>
          <cell r="AZ463">
            <v>94</v>
          </cell>
        </row>
        <row r="463">
          <cell r="BB463">
            <v>2</v>
          </cell>
          <cell r="BC463" t="str">
            <v>MTNAirtel</v>
          </cell>
          <cell r="BD463" t="str">
            <v>T1073</v>
          </cell>
          <cell r="BE463" t="str">
            <v>ZM3862</v>
          </cell>
          <cell r="BF463" t="str">
            <v>Yes</v>
          </cell>
        </row>
        <row r="464">
          <cell r="C464" t="str">
            <v>IHS_CTR_081M</v>
          </cell>
          <cell r="D464" t="str">
            <v>GORDON CHANCE FARM</v>
          </cell>
          <cell r="E464">
            <v>29.45895</v>
          </cell>
          <cell r="F464">
            <v>-13.655331</v>
          </cell>
          <cell r="G464" t="str">
            <v>Central </v>
          </cell>
          <cell r="H464">
            <v>1.8</v>
          </cell>
          <cell r="I464" t="str">
            <v>Central </v>
          </cell>
          <cell r="J464" t="str">
            <v>MKUSHI</v>
          </cell>
          <cell r="K464" t="str">
            <v>No</v>
          </cell>
          <cell r="L464" t="str">
            <v>No</v>
          </cell>
          <cell r="M464" t="str">
            <v>No</v>
          </cell>
          <cell r="N464" t="str">
            <v>Rural</v>
          </cell>
          <cell r="O464" t="str">
            <v>2G 3G</v>
          </cell>
          <cell r="P464" t="str">
            <v>P4</v>
          </cell>
          <cell r="Q464" t="str">
            <v>BTS</v>
          </cell>
          <cell r="R464" t="str">
            <v>BTS</v>
          </cell>
          <cell r="S464" t="str">
            <v>On Air</v>
          </cell>
          <cell r="T464" t="str">
            <v>Grid-Gen</v>
          </cell>
          <cell r="U464" t="str">
            <v>Green Field</v>
          </cell>
          <cell r="V464">
            <v>54</v>
          </cell>
          <cell r="W464" t="str">
            <v>Outdoor</v>
          </cell>
          <cell r="X464" t="str">
            <v>Linos Thole</v>
          </cell>
          <cell r="Y464" t="str">
            <v>SBC</v>
          </cell>
          <cell r="Z464" t="str">
            <v>SBC</v>
          </cell>
          <cell r="AA464" t="str">
            <v>MTN</v>
          </cell>
          <cell r="AB464" t="str">
            <v>Benson Phiri</v>
          </cell>
          <cell r="AC464" t="str">
            <v>GNM</v>
          </cell>
          <cell r="AD464" t="str">
            <v>Lithandi </v>
          </cell>
          <cell r="AE464" t="str">
            <v>Gen Logic </v>
          </cell>
          <cell r="AF464" t="str">
            <v>Gen Logic </v>
          </cell>
          <cell r="AG464">
            <v>15</v>
          </cell>
          <cell r="AH464" t="str">
            <v>perkins</v>
          </cell>
          <cell r="AI464">
            <v>0</v>
          </cell>
          <cell r="AJ464" t="str">
            <v>Mecc Alte</v>
          </cell>
          <cell r="AK464">
            <v>0</v>
          </cell>
          <cell r="AL464">
            <v>1000</v>
          </cell>
          <cell r="AM464" t="str">
            <v>Delta</v>
          </cell>
          <cell r="AN464" t="str">
            <v>DPS 2400B-48-5</v>
          </cell>
          <cell r="AO464">
            <v>250</v>
          </cell>
          <cell r="AP464" t="str">
            <v>NARADA</v>
          </cell>
          <cell r="AQ464">
            <v>600</v>
          </cell>
          <cell r="AR464">
            <v>2</v>
          </cell>
          <cell r="AS464">
            <v>600</v>
          </cell>
          <cell r="AT464">
            <v>24</v>
          </cell>
          <cell r="AU464" t="str">
            <v>N/A</v>
          </cell>
          <cell r="AV464" t="str">
            <v>N/A</v>
          </cell>
          <cell r="AW464" t="str">
            <v>N/A</v>
          </cell>
          <cell r="AX464">
            <v>0</v>
          </cell>
          <cell r="AY464" t="str">
            <v>N/A</v>
          </cell>
          <cell r="AZ464">
            <v>34</v>
          </cell>
        </row>
        <row r="464">
          <cell r="BB464">
            <v>1</v>
          </cell>
          <cell r="BC464" t="str">
            <v>MTN</v>
          </cell>
          <cell r="BD464" t="str">
            <v>T3391</v>
          </cell>
          <cell r="BE464">
            <v>0</v>
          </cell>
          <cell r="BF464" t="str">
            <v>Yes</v>
          </cell>
        </row>
        <row r="465">
          <cell r="C465" t="str">
            <v>IHS_CTR_082M</v>
          </cell>
          <cell r="D465" t="str">
            <v>CHIEF NKOLE</v>
          </cell>
          <cell r="E465">
            <v>28.91024</v>
          </cell>
          <cell r="F465">
            <v>-13.78688</v>
          </cell>
          <cell r="G465" t="str">
            <v>Central </v>
          </cell>
          <cell r="H465">
            <v>1.5</v>
          </cell>
          <cell r="I465" t="str">
            <v>Central </v>
          </cell>
          <cell r="J465" t="str">
            <v>MPOROKOSO</v>
          </cell>
          <cell r="K465" t="str">
            <v>No</v>
          </cell>
          <cell r="L465" t="str">
            <v>No</v>
          </cell>
          <cell r="M465" t="str">
            <v>No</v>
          </cell>
          <cell r="N465" t="str">
            <v>Rural</v>
          </cell>
          <cell r="O465" t="str">
            <v>2G 3G</v>
          </cell>
          <cell r="P465" t="str">
            <v>P4</v>
          </cell>
          <cell r="Q465" t="str">
            <v>BTS</v>
          </cell>
          <cell r="R465" t="str">
            <v>BTS</v>
          </cell>
          <cell r="S465" t="str">
            <v>On Air</v>
          </cell>
          <cell r="T465" t="str">
            <v>Grid-Gen</v>
          </cell>
          <cell r="U465" t="str">
            <v>Green Field</v>
          </cell>
          <cell r="V465">
            <v>54</v>
          </cell>
          <cell r="W465" t="str">
            <v>Outdoor</v>
          </cell>
          <cell r="X465" t="str">
            <v>Linos Thole</v>
          </cell>
          <cell r="Y465" t="str">
            <v>SBC</v>
          </cell>
          <cell r="Z465" t="str">
            <v>SBC</v>
          </cell>
          <cell r="AA465" t="str">
            <v>MTN</v>
          </cell>
          <cell r="AB465" t="str">
            <v>Benson Phiri</v>
          </cell>
          <cell r="AC465" t="str">
            <v>GNM</v>
          </cell>
          <cell r="AD465" t="str">
            <v>Lithandi </v>
          </cell>
          <cell r="AE465" t="str">
            <v>Gen City</v>
          </cell>
          <cell r="AF465" t="str">
            <v>Gen City</v>
          </cell>
          <cell r="AG465">
            <v>11</v>
          </cell>
          <cell r="AH465" t="str">
            <v>Yanmar</v>
          </cell>
          <cell r="AI465" t="str">
            <v>3TNE88</v>
          </cell>
          <cell r="AJ465" t="str">
            <v>Mecc Alte</v>
          </cell>
          <cell r="AK465">
            <v>0</v>
          </cell>
          <cell r="AL465">
            <v>600</v>
          </cell>
          <cell r="AM465" t="str">
            <v>Delta</v>
          </cell>
          <cell r="AN465" t="str">
            <v>DPS 2400B-48-5</v>
          </cell>
          <cell r="AO465">
            <v>250</v>
          </cell>
          <cell r="AP465" t="str">
            <v>NARADA</v>
          </cell>
          <cell r="AQ465">
            <v>600</v>
          </cell>
          <cell r="AR465">
            <v>2</v>
          </cell>
          <cell r="AS465">
            <v>600</v>
          </cell>
          <cell r="AT465">
            <v>24</v>
          </cell>
          <cell r="AU465" t="str">
            <v>N/A</v>
          </cell>
          <cell r="AV465" t="str">
            <v>N/A</v>
          </cell>
          <cell r="AW465" t="str">
            <v>N/A</v>
          </cell>
          <cell r="AX465">
            <v>0</v>
          </cell>
          <cell r="AY465" t="str">
            <v>N/A</v>
          </cell>
          <cell r="AZ465">
            <v>31</v>
          </cell>
        </row>
        <row r="465">
          <cell r="BB465">
            <v>1</v>
          </cell>
          <cell r="BC465" t="str">
            <v>MTN</v>
          </cell>
          <cell r="BD465" t="str">
            <v>T3419</v>
          </cell>
          <cell r="BE465">
            <v>0</v>
          </cell>
          <cell r="BF465" t="str">
            <v>Yes</v>
          </cell>
        </row>
        <row r="466">
          <cell r="C466" t="str">
            <v>IHS_CTR_084M</v>
          </cell>
          <cell r="D466" t="str">
            <v>KAPOKOLA BASIC</v>
          </cell>
          <cell r="E466">
            <v>27.10023</v>
          </cell>
          <cell r="F466">
            <v>-14.94533</v>
          </cell>
          <cell r="G466" t="str">
            <v>Lusaka</v>
          </cell>
          <cell r="H466">
            <v>1.5</v>
          </cell>
          <cell r="I466" t="str">
            <v>Central </v>
          </cell>
          <cell r="J466" t="str">
            <v>MUMBWA</v>
          </cell>
          <cell r="K466" t="str">
            <v>No</v>
          </cell>
          <cell r="L466" t="str">
            <v>No</v>
          </cell>
          <cell r="M466" t="str">
            <v>No</v>
          </cell>
          <cell r="N466" t="str">
            <v>Rural</v>
          </cell>
          <cell r="O466" t="str">
            <v>2G</v>
          </cell>
          <cell r="P466" t="str">
            <v>P4</v>
          </cell>
          <cell r="Q466" t="str">
            <v>BTS</v>
          </cell>
          <cell r="R466" t="str">
            <v>BTS</v>
          </cell>
          <cell r="S466" t="str">
            <v>On Air</v>
          </cell>
          <cell r="T466" t="str">
            <v>Grid-Gen</v>
          </cell>
          <cell r="U466" t="str">
            <v>Green Field</v>
          </cell>
          <cell r="V466">
            <v>54</v>
          </cell>
          <cell r="W466" t="str">
            <v>Outdoor</v>
          </cell>
          <cell r="X466" t="str">
            <v>Joseph Mulenga</v>
          </cell>
          <cell r="Y466" t="str">
            <v>SBC</v>
          </cell>
          <cell r="Z466" t="str">
            <v>SBC</v>
          </cell>
          <cell r="AA466" t="str">
            <v>MTN</v>
          </cell>
          <cell r="AB466" t="str">
            <v>Evans Ngonga</v>
          </cell>
          <cell r="AC466" t="str">
            <v>CCS</v>
          </cell>
          <cell r="AD466" t="str">
            <v>CCS</v>
          </cell>
          <cell r="AE466" t="str">
            <v>Generator City</v>
          </cell>
          <cell r="AF466" t="str">
            <v>Generator City</v>
          </cell>
          <cell r="AG466">
            <v>10</v>
          </cell>
          <cell r="AH466" t="str">
            <v>Yanmar</v>
          </cell>
          <cell r="AI466" t="str">
            <v>3TNV88-GGGE</v>
          </cell>
          <cell r="AJ466" t="str">
            <v>ALPHAGEN</v>
          </cell>
          <cell r="AK466" t="str">
            <v>SLG164</v>
          </cell>
          <cell r="AL466">
            <v>600</v>
          </cell>
          <cell r="AM466" t="str">
            <v>IPT</v>
          </cell>
          <cell r="AN466" t="str">
            <v>DPR 2400B-48</v>
          </cell>
          <cell r="AO466">
            <v>250</v>
          </cell>
          <cell r="AP466" t="str">
            <v>Amaron</v>
          </cell>
          <cell r="AQ466">
            <v>400</v>
          </cell>
          <cell r="AR466">
            <v>2</v>
          </cell>
          <cell r="AS466">
            <v>400</v>
          </cell>
          <cell r="AT466">
            <v>24</v>
          </cell>
          <cell r="AU466" t="str">
            <v>N/A</v>
          </cell>
          <cell r="AV466" t="str">
            <v>N/A</v>
          </cell>
          <cell r="AW466" t="str">
            <v>N/A</v>
          </cell>
          <cell r="AX466" t="str">
            <v>N/A</v>
          </cell>
          <cell r="AY466" t="str">
            <v>N/A</v>
          </cell>
          <cell r="AZ466">
            <v>40</v>
          </cell>
        </row>
        <row r="466">
          <cell r="BB466">
            <v>1</v>
          </cell>
          <cell r="BC466" t="str">
            <v>MTN</v>
          </cell>
          <cell r="BD466" t="str">
            <v>T1117</v>
          </cell>
          <cell r="BE466">
            <v>0</v>
          </cell>
          <cell r="BF466" t="str">
            <v>N0</v>
          </cell>
        </row>
        <row r="467">
          <cell r="C467" t="str">
            <v>IHS_CTR_085M</v>
          </cell>
          <cell r="D467" t="str">
            <v>CAMPBELL FARMS</v>
          </cell>
          <cell r="E467">
            <v>29.31836</v>
          </cell>
          <cell r="F467">
            <v>-13.814</v>
          </cell>
          <cell r="G467" t="str">
            <v>Central </v>
          </cell>
          <cell r="H467">
            <v>1.5</v>
          </cell>
          <cell r="I467" t="str">
            <v>Central </v>
          </cell>
          <cell r="J467" t="str">
            <v>MKUSHI</v>
          </cell>
          <cell r="K467" t="str">
            <v>No</v>
          </cell>
          <cell r="L467" t="str">
            <v>No</v>
          </cell>
          <cell r="M467" t="str">
            <v>No</v>
          </cell>
          <cell r="N467" t="str">
            <v>Rural</v>
          </cell>
          <cell r="O467" t="str">
            <v>2G 3G</v>
          </cell>
          <cell r="P467" t="str">
            <v>P4</v>
          </cell>
          <cell r="Q467" t="str">
            <v>BTS</v>
          </cell>
          <cell r="R467" t="str">
            <v>BTS</v>
          </cell>
          <cell r="S467" t="str">
            <v>On Air</v>
          </cell>
          <cell r="T467" t="str">
            <v>Grid-Gen</v>
          </cell>
          <cell r="U467" t="str">
            <v>Green Field</v>
          </cell>
          <cell r="V467">
            <v>54</v>
          </cell>
          <cell r="W467" t="str">
            <v>Outdoor</v>
          </cell>
          <cell r="X467" t="str">
            <v>Linos Thole</v>
          </cell>
          <cell r="Y467" t="str">
            <v>SBC</v>
          </cell>
          <cell r="Z467" t="str">
            <v>SBC</v>
          </cell>
          <cell r="AA467" t="str">
            <v>MTN</v>
          </cell>
          <cell r="AB467" t="str">
            <v>Benson Phiri</v>
          </cell>
          <cell r="AC467" t="str">
            <v>GNM</v>
          </cell>
          <cell r="AD467" t="str">
            <v>Lithandi </v>
          </cell>
          <cell r="AE467" t="str">
            <v>Gen City</v>
          </cell>
          <cell r="AF467" t="str">
            <v>Gen City</v>
          </cell>
          <cell r="AG467">
            <v>11</v>
          </cell>
          <cell r="AH467" t="str">
            <v>Yanmar</v>
          </cell>
          <cell r="AI467" t="str">
            <v>3TNE88</v>
          </cell>
          <cell r="AJ467" t="str">
            <v>Mecc Alte</v>
          </cell>
          <cell r="AK467">
            <v>0</v>
          </cell>
          <cell r="AL467">
            <v>600</v>
          </cell>
          <cell r="AM467" t="str">
            <v>Delta</v>
          </cell>
          <cell r="AN467" t="str">
            <v>DPS 2400B-48-5</v>
          </cell>
          <cell r="AO467">
            <v>250</v>
          </cell>
          <cell r="AP467" t="str">
            <v>Agisson</v>
          </cell>
          <cell r="AQ467">
            <v>600</v>
          </cell>
          <cell r="AR467">
            <v>12</v>
          </cell>
          <cell r="AS467">
            <v>600</v>
          </cell>
          <cell r="AT467">
            <v>24</v>
          </cell>
          <cell r="AU467" t="str">
            <v>N/A</v>
          </cell>
          <cell r="AV467" t="str">
            <v>N/A</v>
          </cell>
          <cell r="AW467" t="str">
            <v>N/A</v>
          </cell>
          <cell r="AX467">
            <v>0</v>
          </cell>
          <cell r="AY467" t="str">
            <v>N/A</v>
          </cell>
          <cell r="AZ467">
            <v>34</v>
          </cell>
        </row>
        <row r="467">
          <cell r="BB467">
            <v>1</v>
          </cell>
          <cell r="BC467" t="str">
            <v>MTN</v>
          </cell>
          <cell r="BD467" t="str">
            <v>T3390</v>
          </cell>
          <cell r="BE467">
            <v>0</v>
          </cell>
          <cell r="BF467" t="str">
            <v>Yes</v>
          </cell>
        </row>
        <row r="468">
          <cell r="C468" t="str">
            <v>IHS_CTR_087M</v>
          </cell>
          <cell r="D468" t="str">
            <v>Chief Chibale</v>
          </cell>
          <cell r="E468">
            <v>30.10014</v>
          </cell>
          <cell r="F468">
            <v>-13.58136</v>
          </cell>
          <cell r="G468" t="str">
            <v>Central </v>
          </cell>
          <cell r="H468">
            <v>1.5</v>
          </cell>
          <cell r="I468" t="str">
            <v>Central </v>
          </cell>
          <cell r="J468" t="str">
            <v>SERENJE</v>
          </cell>
          <cell r="K468" t="str">
            <v>No</v>
          </cell>
          <cell r="L468" t="str">
            <v>No</v>
          </cell>
          <cell r="M468" t="str">
            <v>No</v>
          </cell>
          <cell r="N468" t="str">
            <v>Rural</v>
          </cell>
          <cell r="O468" t="str">
            <v>2G 3G</v>
          </cell>
          <cell r="P468" t="str">
            <v>P4</v>
          </cell>
          <cell r="Q468" t="str">
            <v>BTS</v>
          </cell>
          <cell r="R468" t="str">
            <v>BTS</v>
          </cell>
          <cell r="S468" t="str">
            <v>On Air</v>
          </cell>
          <cell r="T468" t="str">
            <v>Grid-Gen</v>
          </cell>
          <cell r="U468" t="str">
            <v>Green Field</v>
          </cell>
          <cell r="V468">
            <v>70</v>
          </cell>
          <cell r="W468" t="str">
            <v>Outdoor</v>
          </cell>
          <cell r="X468" t="str">
            <v>Linos Thole</v>
          </cell>
          <cell r="Y468" t="str">
            <v>SBC</v>
          </cell>
          <cell r="Z468" t="str">
            <v>SBC</v>
          </cell>
          <cell r="AA468" t="str">
            <v>MTN</v>
          </cell>
          <cell r="AB468" t="str">
            <v>Benson Phiri</v>
          </cell>
          <cell r="AC468" t="str">
            <v>GNM</v>
          </cell>
          <cell r="AD468" t="str">
            <v>Lithandi </v>
          </cell>
          <cell r="AE468" t="str">
            <v>Falcon</v>
          </cell>
          <cell r="AF468" t="str">
            <v>Falcon</v>
          </cell>
          <cell r="AG468">
            <v>13.5</v>
          </cell>
          <cell r="AH468" t="str">
            <v>perkins</v>
          </cell>
          <cell r="AI468">
            <v>0</v>
          </cell>
          <cell r="AJ468" t="str">
            <v>Mecc Alte</v>
          </cell>
          <cell r="AK468">
            <v>0</v>
          </cell>
          <cell r="AL468">
            <v>600</v>
          </cell>
          <cell r="AM468" t="str">
            <v>Delta</v>
          </cell>
          <cell r="AN468" t="str">
            <v>DPS 2400B-48-5</v>
          </cell>
          <cell r="AO468">
            <v>250</v>
          </cell>
          <cell r="AP468" t="str">
            <v>NARADA</v>
          </cell>
          <cell r="AQ468">
            <v>600</v>
          </cell>
          <cell r="AR468">
            <v>2</v>
          </cell>
          <cell r="AS468">
            <v>600</v>
          </cell>
          <cell r="AT468">
            <v>24</v>
          </cell>
          <cell r="AU468" t="str">
            <v>N/A</v>
          </cell>
          <cell r="AV468" t="str">
            <v>N/A</v>
          </cell>
          <cell r="AW468" t="str">
            <v>N/A</v>
          </cell>
          <cell r="AX468">
            <v>0</v>
          </cell>
          <cell r="AY468" t="str">
            <v>N/A</v>
          </cell>
          <cell r="AZ468">
            <v>34</v>
          </cell>
        </row>
        <row r="468">
          <cell r="BB468">
            <v>1</v>
          </cell>
          <cell r="BC468" t="str">
            <v>MTN</v>
          </cell>
          <cell r="BD468" t="str">
            <v>T3410</v>
          </cell>
          <cell r="BE468">
            <v>0</v>
          </cell>
          <cell r="BF468" t="str">
            <v>Yes</v>
          </cell>
        </row>
        <row r="469">
          <cell r="C469" t="str">
            <v>IHS_CTR_088M</v>
          </cell>
          <cell r="D469" t="str">
            <v>Chowa basic</v>
          </cell>
          <cell r="E469">
            <v>28.562877</v>
          </cell>
          <cell r="F469">
            <v>-14.408115</v>
          </cell>
          <cell r="G469" t="str">
            <v>Central </v>
          </cell>
          <cell r="H469">
            <v>1.8</v>
          </cell>
          <cell r="I469" t="str">
            <v>Central </v>
          </cell>
          <cell r="J469" t="str">
            <v>KABWE</v>
          </cell>
          <cell r="K469" t="str">
            <v>No</v>
          </cell>
          <cell r="L469" t="str">
            <v>No</v>
          </cell>
          <cell r="M469" t="str">
            <v>No</v>
          </cell>
          <cell r="N469" t="str">
            <v>Rural</v>
          </cell>
          <cell r="O469" t="str">
            <v>2G</v>
          </cell>
          <cell r="P469" t="str">
            <v>P4</v>
          </cell>
          <cell r="Q469" t="str">
            <v>BTS</v>
          </cell>
          <cell r="R469" t="str">
            <v>BTS</v>
          </cell>
          <cell r="S469" t="str">
            <v>On Air</v>
          </cell>
          <cell r="T469" t="str">
            <v>Solar-Gen</v>
          </cell>
          <cell r="U469" t="str">
            <v>Green Field</v>
          </cell>
          <cell r="V469">
            <v>54</v>
          </cell>
          <cell r="W469" t="str">
            <v>Outdoor</v>
          </cell>
          <cell r="X469" t="str">
            <v>Robert Mwewa</v>
          </cell>
          <cell r="Y469" t="str">
            <v>SBC</v>
          </cell>
          <cell r="Z469" t="str">
            <v>SBC</v>
          </cell>
          <cell r="AA469" t="str">
            <v>MTN</v>
          </cell>
          <cell r="AB469" t="str">
            <v>Benson Phiri</v>
          </cell>
          <cell r="AC469" t="str">
            <v>GNM</v>
          </cell>
          <cell r="AD469" t="str">
            <v>Lithandi </v>
          </cell>
          <cell r="AE469" t="str">
            <v>GNM</v>
          </cell>
          <cell r="AF469" t="str">
            <v>GNM</v>
          </cell>
          <cell r="AG469">
            <v>15</v>
          </cell>
          <cell r="AH469" t="str">
            <v>perkins</v>
          </cell>
          <cell r="AI469">
            <v>0</v>
          </cell>
          <cell r="AJ469" t="str">
            <v>Leroy Sommer</v>
          </cell>
          <cell r="AK469">
            <v>0</v>
          </cell>
          <cell r="AL469">
            <v>600</v>
          </cell>
          <cell r="AM469" t="str">
            <v>Emerson</v>
          </cell>
          <cell r="AN469" t="str">
            <v>Netsure 701</v>
          </cell>
          <cell r="AO469">
            <v>200</v>
          </cell>
          <cell r="AP469" t="str">
            <v>Lithium</v>
          </cell>
          <cell r="AQ469">
            <v>400</v>
          </cell>
          <cell r="AR469">
            <v>48</v>
          </cell>
          <cell r="AS469">
            <v>100</v>
          </cell>
          <cell r="AT469">
            <v>4</v>
          </cell>
          <cell r="AU469" t="str">
            <v>N/A</v>
          </cell>
          <cell r="AV469" t="str">
            <v>N/A</v>
          </cell>
          <cell r="AW469" t="str">
            <v>N/A</v>
          </cell>
          <cell r="AX469">
            <v>0</v>
          </cell>
          <cell r="AY469" t="str">
            <v>N/A</v>
          </cell>
          <cell r="AZ469">
            <v>30</v>
          </cell>
        </row>
        <row r="469">
          <cell r="BB469">
            <v>2</v>
          </cell>
          <cell r="BC469" t="str">
            <v>MTNAirtel</v>
          </cell>
          <cell r="BD469" t="str">
            <v>T0411</v>
          </cell>
          <cell r="BE469" t="str">
            <v>ZM0122</v>
          </cell>
          <cell r="BF469" t="str">
            <v>Yes</v>
          </cell>
        </row>
        <row r="470">
          <cell r="C470" t="str">
            <v>IHS_CTR_089M</v>
          </cell>
          <cell r="D470" t="str">
            <v>Kapumba</v>
          </cell>
          <cell r="E470">
            <v>29.009</v>
          </cell>
          <cell r="F470">
            <v>-14.5607</v>
          </cell>
          <cell r="G470" t="str">
            <v>Central </v>
          </cell>
          <cell r="H470">
            <v>2.5</v>
          </cell>
          <cell r="I470" t="str">
            <v>Central </v>
          </cell>
          <cell r="J470" t="str">
            <v>KAPIRI</v>
          </cell>
          <cell r="K470" t="str">
            <v>No</v>
          </cell>
          <cell r="L470" t="str">
            <v>No</v>
          </cell>
          <cell r="M470" t="str">
            <v>No</v>
          </cell>
          <cell r="N470" t="str">
            <v>Rural</v>
          </cell>
          <cell r="O470" t="str">
            <v>2G 3G</v>
          </cell>
          <cell r="P470" t="str">
            <v>P4</v>
          </cell>
          <cell r="Q470" t="str">
            <v>BTS</v>
          </cell>
          <cell r="R470" t="str">
            <v>BTS</v>
          </cell>
          <cell r="S470" t="str">
            <v>On Air</v>
          </cell>
          <cell r="T470" t="str">
            <v>Solar-Gen</v>
          </cell>
          <cell r="U470" t="str">
            <v>Green Field</v>
          </cell>
          <cell r="V470">
            <v>75</v>
          </cell>
          <cell r="W470" t="str">
            <v>Outdoor</v>
          </cell>
          <cell r="X470" t="str">
            <v>Robert Mwewa</v>
          </cell>
          <cell r="Y470" t="str">
            <v>SBC</v>
          </cell>
          <cell r="Z470" t="str">
            <v>SBC</v>
          </cell>
          <cell r="AA470" t="str">
            <v>MTN</v>
          </cell>
          <cell r="AB470" t="str">
            <v>Benson Phiri</v>
          </cell>
          <cell r="AC470" t="str">
            <v>GNM</v>
          </cell>
          <cell r="AD470" t="str">
            <v>Lithandi </v>
          </cell>
          <cell r="AE470" t="str">
            <v>CK Works</v>
          </cell>
          <cell r="AF470" t="str">
            <v>CK Works</v>
          </cell>
          <cell r="AG470">
            <v>20</v>
          </cell>
          <cell r="AH470" t="str">
            <v>perkins</v>
          </cell>
          <cell r="AI470">
            <v>0</v>
          </cell>
          <cell r="AJ470" t="str">
            <v>Zanardi </v>
          </cell>
          <cell r="AK470" t="str">
            <v>AL3/3</v>
          </cell>
          <cell r="AL470">
            <v>200</v>
          </cell>
          <cell r="AM470" t="str">
            <v>Power cube</v>
          </cell>
          <cell r="AN470" t="str">
            <v>ICC330-HI-CI</v>
          </cell>
          <cell r="AO470">
            <v>80</v>
          </cell>
          <cell r="AP470" t="str">
            <v>Lithium</v>
          </cell>
          <cell r="AQ470">
            <v>400</v>
          </cell>
          <cell r="AR470">
            <v>48</v>
          </cell>
          <cell r="AS470">
            <v>100</v>
          </cell>
          <cell r="AT470">
            <v>4</v>
          </cell>
          <cell r="AU470" t="str">
            <v>N/A</v>
          </cell>
          <cell r="AV470" t="str">
            <v>N/A</v>
          </cell>
          <cell r="AW470" t="str">
            <v>N/A</v>
          </cell>
          <cell r="AX470">
            <v>0</v>
          </cell>
          <cell r="AY470" t="str">
            <v>N/A</v>
          </cell>
          <cell r="AZ470">
            <v>35</v>
          </cell>
        </row>
        <row r="470">
          <cell r="BB470">
            <v>1</v>
          </cell>
          <cell r="BC470" t="str">
            <v>MTN</v>
          </cell>
          <cell r="BD470" t="str">
            <v>T3453</v>
          </cell>
          <cell r="BE470">
            <v>0</v>
          </cell>
          <cell r="BF470" t="str">
            <v>Yes</v>
          </cell>
        </row>
        <row r="471">
          <cell r="C471" t="str">
            <v>IHS_CTR_090M</v>
          </cell>
          <cell r="D471" t="str">
            <v>Chisamba Mukuyu Farm</v>
          </cell>
          <cell r="E471">
            <v>28.3486</v>
          </cell>
          <cell r="F471">
            <v>-15.0735</v>
          </cell>
          <cell r="G471" t="str">
            <v>Lusaka</v>
          </cell>
          <cell r="H471">
            <v>2.5</v>
          </cell>
          <cell r="I471" t="str">
            <v>Central </v>
          </cell>
          <cell r="J471" t="str">
            <v>KABWE</v>
          </cell>
          <cell r="K471" t="str">
            <v>No</v>
          </cell>
          <cell r="L471" t="str">
            <v>No</v>
          </cell>
          <cell r="M471" t="str">
            <v>No</v>
          </cell>
          <cell r="N471" t="str">
            <v>Rural</v>
          </cell>
          <cell r="O471" t="str">
            <v>2G</v>
          </cell>
          <cell r="P471" t="str">
            <v>P4</v>
          </cell>
          <cell r="Q471" t="str">
            <v>BTS</v>
          </cell>
          <cell r="R471" t="str">
            <v>BTS</v>
          </cell>
          <cell r="S471" t="str">
            <v>On Air</v>
          </cell>
          <cell r="T471" t="str">
            <v>Solar-Gen</v>
          </cell>
          <cell r="U471" t="str">
            <v>Green Field</v>
          </cell>
          <cell r="V471">
            <v>55</v>
          </cell>
          <cell r="W471" t="str">
            <v>Outdoor</v>
          </cell>
          <cell r="X471" t="str">
            <v>John Banda </v>
          </cell>
          <cell r="Y471" t="str">
            <v>SBC</v>
          </cell>
          <cell r="Z471" t="str">
            <v>SBC</v>
          </cell>
          <cell r="AA471" t="str">
            <v>MTN</v>
          </cell>
          <cell r="AB471" t="str">
            <v>Evans Ngonga</v>
          </cell>
          <cell r="AC471" t="str">
            <v>CCS</v>
          </cell>
          <cell r="AD471" t="str">
            <v>CCS</v>
          </cell>
          <cell r="AE471" t="str">
            <v>GNM</v>
          </cell>
          <cell r="AF471" t="str">
            <v>GNM</v>
          </cell>
          <cell r="AG471">
            <v>20</v>
          </cell>
          <cell r="AH471" t="str">
            <v>perkins</v>
          </cell>
          <cell r="AI471" t="str">
            <v>403A-15</v>
          </cell>
          <cell r="AJ471" t="str">
            <v>Leroy Sommer</v>
          </cell>
          <cell r="AK471" t="str">
            <v>TAL 040F J 6S/4</v>
          </cell>
          <cell r="AL471">
            <v>1000</v>
          </cell>
          <cell r="AM471" t="str">
            <v>Emerson</v>
          </cell>
          <cell r="AN471" t="str">
            <v>Emmerson/IPT</v>
          </cell>
          <cell r="AO471" t="str">
            <v>250/450</v>
          </cell>
          <cell r="AP471" t="str">
            <v>NARADA</v>
          </cell>
          <cell r="AQ471">
            <v>1200</v>
          </cell>
          <cell r="AR471">
            <v>2</v>
          </cell>
          <cell r="AS471">
            <v>600</v>
          </cell>
          <cell r="AT471">
            <v>48</v>
          </cell>
          <cell r="AU471" t="str">
            <v>N/A</v>
          </cell>
          <cell r="AV471" t="str">
            <v>N/A</v>
          </cell>
          <cell r="AW471" t="str">
            <v>N/A</v>
          </cell>
          <cell r="AX471" t="str">
            <v>N/A</v>
          </cell>
          <cell r="AY471" t="str">
            <v>N/A</v>
          </cell>
          <cell r="AZ471">
            <v>95</v>
          </cell>
        </row>
        <row r="471">
          <cell r="BB471">
            <v>1</v>
          </cell>
          <cell r="BC471" t="str">
            <v>MTN</v>
          </cell>
          <cell r="BD471" t="str">
            <v>T0407</v>
          </cell>
          <cell r="BE471">
            <v>0</v>
          </cell>
          <cell r="BF471" t="str">
            <v>YES</v>
          </cell>
        </row>
        <row r="472">
          <cell r="C472" t="str">
            <v>IHS_CTR_091M</v>
          </cell>
          <cell r="D472" t="str">
            <v>Lisiwasi</v>
          </cell>
          <cell r="E472">
            <v>30.6471</v>
          </cell>
          <cell r="F472">
            <v>-12.9658</v>
          </cell>
          <cell r="G472" t="str">
            <v>Central </v>
          </cell>
          <cell r="H472">
            <v>2.5</v>
          </cell>
          <cell r="I472" t="str">
            <v>Central </v>
          </cell>
          <cell r="J472" t="str">
            <v>Mukushi</v>
          </cell>
          <cell r="K472" t="str">
            <v>No</v>
          </cell>
          <cell r="L472" t="str">
            <v>No</v>
          </cell>
          <cell r="M472" t="str">
            <v>No</v>
          </cell>
          <cell r="N472" t="str">
            <v>Rural</v>
          </cell>
          <cell r="O472" t="str">
            <v>P4</v>
          </cell>
          <cell r="P472" t="str">
            <v>P4</v>
          </cell>
          <cell r="Q472" t="str">
            <v>BTS</v>
          </cell>
          <cell r="R472" t="str">
            <v>BTS</v>
          </cell>
          <cell r="S472" t="str">
            <v>On Air</v>
          </cell>
          <cell r="T472" t="str">
            <v>Grid-Gen</v>
          </cell>
          <cell r="U472" t="str">
            <v>Green Field</v>
          </cell>
          <cell r="V472">
            <v>70</v>
          </cell>
          <cell r="W472" t="str">
            <v>Outdoor</v>
          </cell>
          <cell r="X472" t="str">
            <v>Linos Thole</v>
          </cell>
          <cell r="Y472" t="str">
            <v>SBC</v>
          </cell>
          <cell r="Z472" t="str">
            <v>SBC</v>
          </cell>
          <cell r="AA472" t="str">
            <v>MTN</v>
          </cell>
          <cell r="AB472" t="str">
            <v>Benson Phiri</v>
          </cell>
          <cell r="AC472" t="str">
            <v>GNM</v>
          </cell>
          <cell r="AD472" t="str">
            <v>Lithandi </v>
          </cell>
          <cell r="AE472" t="str">
            <v>CK Works</v>
          </cell>
          <cell r="AF472" t="str">
            <v>CK Works</v>
          </cell>
          <cell r="AG472">
            <v>20</v>
          </cell>
          <cell r="AH472" t="str">
            <v>perkins</v>
          </cell>
          <cell r="AI472">
            <v>0</v>
          </cell>
          <cell r="AJ472" t="str">
            <v>Leroy Sommer</v>
          </cell>
          <cell r="AK472">
            <v>0</v>
          </cell>
          <cell r="AL472">
            <v>1000</v>
          </cell>
          <cell r="AM472" t="str">
            <v>Power cube</v>
          </cell>
          <cell r="AN472" t="str">
            <v>ICC330-HI-CI</v>
          </cell>
          <cell r="AO472">
            <v>400</v>
          </cell>
          <cell r="AP472" t="str">
            <v>NARADA</v>
          </cell>
          <cell r="AQ472">
            <v>600</v>
          </cell>
          <cell r="AR472">
            <v>2</v>
          </cell>
          <cell r="AS472">
            <v>600</v>
          </cell>
          <cell r="AT472">
            <v>24</v>
          </cell>
          <cell r="AU472" t="str">
            <v>N/A</v>
          </cell>
          <cell r="AV472" t="str">
            <v>N/A</v>
          </cell>
          <cell r="AW472" t="str">
            <v>N/A</v>
          </cell>
          <cell r="AX472">
            <v>0</v>
          </cell>
          <cell r="AY472" t="str">
            <v>N/A</v>
          </cell>
          <cell r="AZ472">
            <v>40</v>
          </cell>
        </row>
        <row r="472">
          <cell r="BB472">
            <v>1</v>
          </cell>
          <cell r="BC472" t="str">
            <v>MTN</v>
          </cell>
          <cell r="BD472" t="str">
            <v>T0492</v>
          </cell>
          <cell r="BE472">
            <v>0</v>
          </cell>
          <cell r="BF472" t="str">
            <v>Yes</v>
          </cell>
        </row>
        <row r="473">
          <cell r="C473" t="str">
            <v>IHS_CTR_093M</v>
          </cell>
          <cell r="D473" t="str">
            <v>Pollen  Airtel Share</v>
          </cell>
          <cell r="E473">
            <v>28.4718</v>
          </cell>
          <cell r="F473">
            <v>-14.431</v>
          </cell>
          <cell r="G473" t="str">
            <v>Central </v>
          </cell>
          <cell r="H473">
            <v>2.5</v>
          </cell>
          <cell r="I473" t="str">
            <v>Central </v>
          </cell>
          <cell r="J473" t="str">
            <v>kabwe</v>
          </cell>
          <cell r="K473" t="str">
            <v>No</v>
          </cell>
          <cell r="L473" t="str">
            <v>No</v>
          </cell>
          <cell r="M473" t="str">
            <v>No</v>
          </cell>
          <cell r="N473" t="str">
            <v>Rural</v>
          </cell>
          <cell r="O473" t="str">
            <v>P4</v>
          </cell>
          <cell r="P473" t="str">
            <v>P4</v>
          </cell>
          <cell r="Q473" t="str">
            <v>BTS</v>
          </cell>
          <cell r="R473" t="str">
            <v>BTS</v>
          </cell>
          <cell r="S473" t="str">
            <v>On Air</v>
          </cell>
          <cell r="T473" t="str">
            <v>Grid-Gen</v>
          </cell>
          <cell r="U473" t="str">
            <v>Green Field</v>
          </cell>
          <cell r="V473">
            <v>36</v>
          </cell>
          <cell r="W473" t="str">
            <v>Outdoor</v>
          </cell>
          <cell r="X473" t="str">
            <v>Robert Mwewa</v>
          </cell>
          <cell r="Y473" t="str">
            <v>SBC</v>
          </cell>
          <cell r="Z473" t="str">
            <v>SBC</v>
          </cell>
          <cell r="AA473" t="str">
            <v>MTN</v>
          </cell>
          <cell r="AB473" t="str">
            <v>Benson Phiri</v>
          </cell>
          <cell r="AC473" t="str">
            <v>GNM</v>
          </cell>
          <cell r="AD473" t="str">
            <v>Lithandi </v>
          </cell>
          <cell r="AE473" t="str">
            <v>CK Works</v>
          </cell>
          <cell r="AF473" t="str">
            <v>CK Works</v>
          </cell>
          <cell r="AG473">
            <v>20</v>
          </cell>
          <cell r="AH473" t="str">
            <v>perkins</v>
          </cell>
          <cell r="AI473">
            <v>0</v>
          </cell>
          <cell r="AJ473" t="str">
            <v>Leroy Sommer</v>
          </cell>
          <cell r="AK473">
            <v>0</v>
          </cell>
          <cell r="AL473">
            <v>1000</v>
          </cell>
          <cell r="AM473" t="str">
            <v>Power cube</v>
          </cell>
          <cell r="AN473" t="str">
            <v>ICC330-HI-CI</v>
          </cell>
          <cell r="AO473">
            <v>400</v>
          </cell>
          <cell r="AP473" t="str">
            <v>NARADA</v>
          </cell>
          <cell r="AQ473">
            <v>600</v>
          </cell>
          <cell r="AR473">
            <v>2</v>
          </cell>
          <cell r="AS473">
            <v>600</v>
          </cell>
          <cell r="AT473">
            <v>24</v>
          </cell>
          <cell r="AU473" t="str">
            <v>N/A</v>
          </cell>
          <cell r="AV473" t="str">
            <v>N/A</v>
          </cell>
          <cell r="AW473" t="str">
            <v>N/A</v>
          </cell>
          <cell r="AX473">
            <v>0</v>
          </cell>
          <cell r="AY473" t="str">
            <v>N/A</v>
          </cell>
          <cell r="AZ473">
            <v>49</v>
          </cell>
        </row>
        <row r="473">
          <cell r="BB473">
            <v>1</v>
          </cell>
          <cell r="BC473" t="str">
            <v>MTN</v>
          </cell>
          <cell r="BD473" t="str">
            <v>T0524</v>
          </cell>
          <cell r="BE473">
            <v>0</v>
          </cell>
          <cell r="BF473" t="str">
            <v>Yes</v>
          </cell>
        </row>
        <row r="474">
          <cell r="C474" t="str">
            <v>IHS_CTR_201A</v>
          </cell>
          <cell r="D474" t="str">
            <v>CHISAMBA</v>
          </cell>
          <cell r="E474">
            <v>28.1322</v>
          </cell>
          <cell r="F474">
            <v>-14.9959</v>
          </cell>
          <cell r="G474" t="str">
            <v>Lusaka</v>
          </cell>
          <cell r="H474">
            <v>2.5</v>
          </cell>
          <cell r="I474" t="str">
            <v>Central </v>
          </cell>
          <cell r="J474" t="str">
            <v>Chibombo</v>
          </cell>
          <cell r="K474" t="str">
            <v>No</v>
          </cell>
          <cell r="L474" t="str">
            <v>No</v>
          </cell>
          <cell r="M474" t="str">
            <v>No</v>
          </cell>
          <cell r="N474" t="str">
            <v>Rural</v>
          </cell>
          <cell r="O474" t="str">
            <v>Silver</v>
          </cell>
          <cell r="P474" t="str">
            <v>Silver</v>
          </cell>
          <cell r="Q474" t="str">
            <v>BTS</v>
          </cell>
          <cell r="R474" t="str">
            <v>BTS</v>
          </cell>
          <cell r="S474" t="str">
            <v>On Air</v>
          </cell>
          <cell r="T474" t="str">
            <v>Grid-Gen</v>
          </cell>
          <cell r="U474" t="str">
            <v>Green Field</v>
          </cell>
          <cell r="V474">
            <v>56</v>
          </cell>
          <cell r="W474" t="str">
            <v>Indoor </v>
          </cell>
          <cell r="X474" t="str">
            <v>John Banda </v>
          </cell>
          <cell r="Y474" t="str">
            <v>SBC</v>
          </cell>
          <cell r="Z474" t="str">
            <v>SBC</v>
          </cell>
          <cell r="AA474" t="str">
            <v>Airtel </v>
          </cell>
          <cell r="AB474" t="str">
            <v>Evans Ngonga</v>
          </cell>
          <cell r="AC474" t="str">
            <v>CCS</v>
          </cell>
          <cell r="AD474" t="str">
            <v>CCS</v>
          </cell>
          <cell r="AE474" t="str">
            <v>MPI -Perkins</v>
          </cell>
          <cell r="AF474" t="str">
            <v>MPI-Perkins</v>
          </cell>
          <cell r="AG474">
            <v>20</v>
          </cell>
          <cell r="AH474" t="str">
            <v>perkins</v>
          </cell>
          <cell r="AI474" t="str">
            <v>404A-22</v>
          </cell>
          <cell r="AJ474" t="str">
            <v>Leroy Sommer</v>
          </cell>
          <cell r="AK474" t="str">
            <v>ECO-28-M/4</v>
          </cell>
          <cell r="AL474">
            <v>600</v>
          </cell>
          <cell r="AM474" t="str">
            <v>Power cube</v>
          </cell>
          <cell r="AN474" t="str">
            <v>ECC500</v>
          </cell>
          <cell r="AO474">
            <v>400</v>
          </cell>
          <cell r="AP474" t="str">
            <v>Agisson</v>
          </cell>
          <cell r="AQ474">
            <v>1200</v>
          </cell>
          <cell r="AR474">
            <v>2</v>
          </cell>
          <cell r="AS474">
            <v>600</v>
          </cell>
          <cell r="AT474">
            <v>48</v>
          </cell>
          <cell r="AU474" t="str">
            <v/>
          </cell>
          <cell r="AV474" t="str">
            <v>LG</v>
          </cell>
          <cell r="AW474">
            <v>18000</v>
          </cell>
          <cell r="AX474">
            <v>18000</v>
          </cell>
          <cell r="AY474">
            <v>2</v>
          </cell>
          <cell r="AZ474">
            <v>70</v>
          </cell>
        </row>
        <row r="474">
          <cell r="BB474">
            <v>1</v>
          </cell>
          <cell r="BC474" t="str">
            <v>Airtel</v>
          </cell>
          <cell r="BD474">
            <v>0</v>
          </cell>
          <cell r="BE474" t="str">
            <v>ZM0015</v>
          </cell>
          <cell r="BF474">
            <v>0</v>
          </cell>
        </row>
        <row r="475">
          <cell r="C475" t="str">
            <v>IHS_CTR_202A</v>
          </cell>
          <cell r="D475" t="str">
            <v>Kabwe Main</v>
          </cell>
          <cell r="E475">
            <v>28.4463</v>
          </cell>
          <cell r="F475">
            <v>-14.4409</v>
          </cell>
          <cell r="G475" t="str">
            <v>Central </v>
          </cell>
          <cell r="H475">
            <v>5.5</v>
          </cell>
          <cell r="I475" t="str">
            <v>Central </v>
          </cell>
          <cell r="J475" t="str">
            <v>Kabwe</v>
          </cell>
          <cell r="K475" t="str">
            <v>No</v>
          </cell>
          <cell r="L475" t="str">
            <v>No</v>
          </cell>
          <cell r="M475" t="str">
            <v>Yes</v>
          </cell>
          <cell r="N475" t="str">
            <v>Urban</v>
          </cell>
          <cell r="O475" t="str">
            <v>Gold</v>
          </cell>
          <cell r="P475" t="str">
            <v>Gold</v>
          </cell>
          <cell r="Q475" t="str">
            <v>BB</v>
          </cell>
          <cell r="R475" t="str">
            <v>BSC</v>
          </cell>
          <cell r="S475" t="str">
            <v>On Air</v>
          </cell>
          <cell r="T475" t="str">
            <v>Grid-Gen</v>
          </cell>
          <cell r="U475" t="str">
            <v>Green Field</v>
          </cell>
          <cell r="V475">
            <v>60</v>
          </cell>
          <cell r="W475" t="str">
            <v>Indoor </v>
          </cell>
          <cell r="X475" t="str">
            <v>Robert Mwewa</v>
          </cell>
          <cell r="Y475" t="str">
            <v>SBC</v>
          </cell>
          <cell r="Z475" t="str">
            <v>SBC</v>
          </cell>
          <cell r="AA475" t="str">
            <v>Airtel </v>
          </cell>
          <cell r="AB475" t="str">
            <v>Benson Phiri</v>
          </cell>
          <cell r="AC475" t="str">
            <v>GNM</v>
          </cell>
          <cell r="AD475" t="str">
            <v>Lithandi </v>
          </cell>
          <cell r="AE475" t="str">
            <v>CK Works</v>
          </cell>
          <cell r="AF475" t="str">
            <v>CK Works</v>
          </cell>
          <cell r="AG475">
            <v>45</v>
          </cell>
          <cell r="AH475" t="str">
            <v>perkins</v>
          </cell>
          <cell r="AI475">
            <v>0</v>
          </cell>
          <cell r="AJ475" t="str">
            <v>Leroy Sommer</v>
          </cell>
          <cell r="AK475">
            <v>0</v>
          </cell>
          <cell r="AL475">
            <v>1000</v>
          </cell>
          <cell r="AM475" t="str">
            <v>Power cube</v>
          </cell>
          <cell r="AN475" t="str">
            <v>ICC330-HI-CI</v>
          </cell>
          <cell r="AO475">
            <v>400</v>
          </cell>
          <cell r="AP475" t="str">
            <v>Wolong</v>
          </cell>
          <cell r="AQ475">
            <v>1200</v>
          </cell>
          <cell r="AR475">
            <v>2</v>
          </cell>
          <cell r="AS475">
            <v>600</v>
          </cell>
          <cell r="AT475">
            <v>48</v>
          </cell>
          <cell r="AU475" t="str">
            <v>LG</v>
          </cell>
          <cell r="AV475" t="str">
            <v>LG</v>
          </cell>
          <cell r="AW475">
            <v>18000</v>
          </cell>
          <cell r="AX475">
            <v>18000</v>
          </cell>
          <cell r="AY475">
            <v>2</v>
          </cell>
          <cell r="AZ475">
            <v>140</v>
          </cell>
        </row>
        <row r="475">
          <cell r="BB475">
            <v>3</v>
          </cell>
          <cell r="BC475" t="str">
            <v>AirtelINQKNC</v>
          </cell>
          <cell r="BD475">
            <v>0</v>
          </cell>
          <cell r="BE475" t="str">
            <v>ZM0026</v>
          </cell>
          <cell r="BF475" t="str">
            <v>Yes</v>
          </cell>
        </row>
        <row r="476">
          <cell r="C476" t="str">
            <v>IHS_CTR_203A</v>
          </cell>
          <cell r="D476" t="str">
            <v>KAMAILA</v>
          </cell>
          <cell r="E476">
            <v>28.2994</v>
          </cell>
          <cell r="F476">
            <v>-15.0825</v>
          </cell>
          <cell r="G476" t="str">
            <v>Lusaka</v>
          </cell>
          <cell r="H476">
            <v>4.5</v>
          </cell>
          <cell r="I476" t="str">
            <v>Central </v>
          </cell>
          <cell r="J476" t="str">
            <v>Chibombo</v>
          </cell>
          <cell r="K476" t="str">
            <v>No</v>
          </cell>
          <cell r="L476" t="str">
            <v>No</v>
          </cell>
          <cell r="M476" t="str">
            <v>No</v>
          </cell>
          <cell r="N476" t="str">
            <v>Rural</v>
          </cell>
          <cell r="O476" t="str">
            <v>Silver</v>
          </cell>
          <cell r="P476" t="str">
            <v>Silver</v>
          </cell>
          <cell r="Q476" t="str">
            <v>BTS</v>
          </cell>
          <cell r="R476" t="str">
            <v>BB/HUB</v>
          </cell>
          <cell r="S476" t="str">
            <v>On Air</v>
          </cell>
          <cell r="T476" t="str">
            <v>Grid-Gen</v>
          </cell>
          <cell r="U476" t="str">
            <v>Green Field</v>
          </cell>
          <cell r="V476">
            <v>30</v>
          </cell>
          <cell r="W476" t="str">
            <v>Indoor </v>
          </cell>
          <cell r="X476" t="str">
            <v>John Banda </v>
          </cell>
          <cell r="Y476" t="str">
            <v>SBC</v>
          </cell>
          <cell r="Z476" t="str">
            <v>SBC</v>
          </cell>
          <cell r="AA476" t="str">
            <v>Airtel </v>
          </cell>
          <cell r="AB476" t="str">
            <v>Evans Ngonga</v>
          </cell>
          <cell r="AC476" t="str">
            <v>CCS</v>
          </cell>
          <cell r="AD476" t="str">
            <v>CCS</v>
          </cell>
          <cell r="AE476" t="str">
            <v>Gen Logic </v>
          </cell>
          <cell r="AF476" t="str">
            <v>Gen Logic </v>
          </cell>
          <cell r="AG476">
            <v>30</v>
          </cell>
          <cell r="AH476" t="str">
            <v>perkins</v>
          </cell>
          <cell r="AI476" t="str">
            <v>404A-22</v>
          </cell>
          <cell r="AJ476" t="str">
            <v>Leroy Sommer</v>
          </cell>
          <cell r="AK476" t="str">
            <v>ECO-28-M/4</v>
          </cell>
          <cell r="AL476">
            <v>1000</v>
          </cell>
          <cell r="AM476" t="str">
            <v>Power cube</v>
          </cell>
          <cell r="AN476" t="str">
            <v>ECC500</v>
          </cell>
          <cell r="AO476">
            <v>400</v>
          </cell>
          <cell r="AP476" t="str">
            <v>Lithium</v>
          </cell>
          <cell r="AQ476">
            <v>300</v>
          </cell>
          <cell r="AR476">
            <v>48</v>
          </cell>
          <cell r="AS476">
            <v>100</v>
          </cell>
          <cell r="AT476">
            <v>3</v>
          </cell>
          <cell r="AU476" t="str">
            <v>SAMSUNG/LG</v>
          </cell>
          <cell r="AV476" t="str">
            <v>SAMSUNG/LG</v>
          </cell>
          <cell r="AW476">
            <v>18000</v>
          </cell>
          <cell r="AX476">
            <v>18000</v>
          </cell>
          <cell r="AY476">
            <v>4</v>
          </cell>
          <cell r="AZ476">
            <v>110</v>
          </cell>
        </row>
        <row r="476">
          <cell r="BB476">
            <v>1</v>
          </cell>
          <cell r="BC476" t="str">
            <v>Airtel</v>
          </cell>
          <cell r="BD476">
            <v>0</v>
          </cell>
          <cell r="BE476" t="str">
            <v>ZM0031</v>
          </cell>
          <cell r="BF476">
            <v>0</v>
          </cell>
        </row>
        <row r="477">
          <cell r="C477" t="str">
            <v>IHS_CTR_204A</v>
          </cell>
          <cell r="D477" t="str">
            <v>Kapiri  Old</v>
          </cell>
          <cell r="E477">
            <v>28.6808</v>
          </cell>
          <cell r="F477">
            <v>-14.0141</v>
          </cell>
          <cell r="G477" t="str">
            <v>Central </v>
          </cell>
          <cell r="H477">
            <v>4.5</v>
          </cell>
          <cell r="I477" t="str">
            <v>Central </v>
          </cell>
          <cell r="J477" t="str">
            <v>Kapiri Mposhi</v>
          </cell>
          <cell r="K477" t="str">
            <v>No</v>
          </cell>
          <cell r="L477" t="str">
            <v>No</v>
          </cell>
          <cell r="M477" t="str">
            <v>Yes</v>
          </cell>
          <cell r="N477" t="str">
            <v>Rural</v>
          </cell>
          <cell r="O477" t="str">
            <v>Silver</v>
          </cell>
          <cell r="P477" t="str">
            <v>Silver</v>
          </cell>
          <cell r="Q477" t="str">
            <v>BB</v>
          </cell>
          <cell r="R477" t="str">
            <v>BB</v>
          </cell>
          <cell r="S477" t="str">
            <v>On Air</v>
          </cell>
          <cell r="T477" t="str">
            <v>Grid-Gen</v>
          </cell>
          <cell r="U477" t="str">
            <v>Green Field</v>
          </cell>
          <cell r="V477">
            <v>64</v>
          </cell>
          <cell r="W477" t="str">
            <v>Indoor </v>
          </cell>
          <cell r="X477" t="str">
            <v>Robert Mwewa</v>
          </cell>
          <cell r="Y477" t="str">
            <v>SBC</v>
          </cell>
          <cell r="Z477" t="str">
            <v>SBC</v>
          </cell>
          <cell r="AA477" t="str">
            <v>Airtel </v>
          </cell>
          <cell r="AB477" t="str">
            <v>Benson Phiri</v>
          </cell>
          <cell r="AC477" t="str">
            <v>GNM</v>
          </cell>
          <cell r="AD477" t="str">
            <v>Lithandi </v>
          </cell>
          <cell r="AE477" t="str">
            <v>Gen Logic </v>
          </cell>
          <cell r="AF477" t="str">
            <v>Gen Logic </v>
          </cell>
          <cell r="AG477">
            <v>30</v>
          </cell>
          <cell r="AH477" t="str">
            <v>perkins</v>
          </cell>
          <cell r="AI477">
            <v>0</v>
          </cell>
          <cell r="AJ477" t="str">
            <v>Leroy Sommer</v>
          </cell>
          <cell r="AK477">
            <v>0</v>
          </cell>
          <cell r="AL477">
            <v>1000</v>
          </cell>
          <cell r="AM477" t="str">
            <v>Power cube</v>
          </cell>
          <cell r="AN477" t="str">
            <v>ICC330-HI-CI</v>
          </cell>
          <cell r="AO477">
            <v>400</v>
          </cell>
          <cell r="AP477" t="str">
            <v>Agisson</v>
          </cell>
          <cell r="AQ477">
            <v>1200</v>
          </cell>
          <cell r="AR477">
            <v>2</v>
          </cell>
          <cell r="AS477">
            <v>600</v>
          </cell>
          <cell r="AT477">
            <v>48</v>
          </cell>
          <cell r="AU477" t="str">
            <v>LG</v>
          </cell>
          <cell r="AV477" t="str">
            <v>LG</v>
          </cell>
          <cell r="AW477">
            <v>18000</v>
          </cell>
          <cell r="AX477">
            <v>18000</v>
          </cell>
          <cell r="AY477">
            <v>2</v>
          </cell>
          <cell r="AZ477">
            <v>183</v>
          </cell>
        </row>
        <row r="477">
          <cell r="BB477">
            <v>1</v>
          </cell>
          <cell r="BC477" t="str">
            <v>Airtel</v>
          </cell>
          <cell r="BD477">
            <v>0</v>
          </cell>
          <cell r="BE477" t="str">
            <v>ZM0035</v>
          </cell>
          <cell r="BF477" t="str">
            <v>Yes</v>
          </cell>
        </row>
        <row r="478">
          <cell r="C478" t="str">
            <v>IHS_CTR_205A</v>
          </cell>
          <cell r="D478" t="str">
            <v>Mukumwanji</v>
          </cell>
          <cell r="E478">
            <v>28.2215</v>
          </cell>
          <cell r="F478">
            <v>-14.6489</v>
          </cell>
          <cell r="G478" t="str">
            <v>Central </v>
          </cell>
          <cell r="H478">
            <v>4.5</v>
          </cell>
          <cell r="I478" t="str">
            <v>Central </v>
          </cell>
          <cell r="J478" t="str">
            <v>Kabwe</v>
          </cell>
          <cell r="K478" t="str">
            <v>No</v>
          </cell>
          <cell r="L478" t="str">
            <v>No</v>
          </cell>
          <cell r="M478" t="str">
            <v>No</v>
          </cell>
          <cell r="N478" t="str">
            <v>Rural</v>
          </cell>
          <cell r="O478" t="str">
            <v>Silver</v>
          </cell>
          <cell r="P478" t="str">
            <v>Silver</v>
          </cell>
          <cell r="Q478" t="str">
            <v>BB</v>
          </cell>
          <cell r="R478" t="str">
            <v>BB</v>
          </cell>
          <cell r="S478" t="str">
            <v>On Air</v>
          </cell>
          <cell r="T478" t="str">
            <v>Grid-Gen</v>
          </cell>
          <cell r="U478" t="str">
            <v>Green Field</v>
          </cell>
          <cell r="V478">
            <v>64</v>
          </cell>
          <cell r="W478" t="str">
            <v>Indoor </v>
          </cell>
          <cell r="X478" t="str">
            <v>Robert Mwewa</v>
          </cell>
          <cell r="Y478" t="str">
            <v>SBC</v>
          </cell>
          <cell r="Z478" t="str">
            <v>SBC</v>
          </cell>
          <cell r="AA478" t="str">
            <v>Airtel </v>
          </cell>
          <cell r="AB478" t="str">
            <v>Benson Phiri</v>
          </cell>
          <cell r="AC478" t="str">
            <v>GNM</v>
          </cell>
          <cell r="AD478" t="str">
            <v>Lithandi </v>
          </cell>
          <cell r="AE478" t="str">
            <v>Gen Logic </v>
          </cell>
          <cell r="AF478" t="str">
            <v>Gen Logic </v>
          </cell>
          <cell r="AG478">
            <v>30</v>
          </cell>
          <cell r="AH478" t="str">
            <v>perkins</v>
          </cell>
          <cell r="AI478">
            <v>0</v>
          </cell>
          <cell r="AJ478" t="str">
            <v>Leroy Sommer</v>
          </cell>
          <cell r="AK478">
            <v>0</v>
          </cell>
          <cell r="AL478">
            <v>1000</v>
          </cell>
          <cell r="AM478" t="str">
            <v>Power cube</v>
          </cell>
          <cell r="AN478" t="str">
            <v>ICC330-HI-CI</v>
          </cell>
          <cell r="AO478">
            <v>400</v>
          </cell>
          <cell r="AP478" t="str">
            <v>Agisson</v>
          </cell>
          <cell r="AQ478">
            <v>1200</v>
          </cell>
          <cell r="AR478">
            <v>2</v>
          </cell>
          <cell r="AS478">
            <v>600</v>
          </cell>
          <cell r="AT478">
            <v>48</v>
          </cell>
          <cell r="AU478" t="str">
            <v>LG</v>
          </cell>
          <cell r="AV478" t="str">
            <v>LG</v>
          </cell>
          <cell r="AW478">
            <v>18000</v>
          </cell>
          <cell r="AX478">
            <v>18000</v>
          </cell>
          <cell r="AY478">
            <v>2</v>
          </cell>
          <cell r="AZ478">
            <v>80.4</v>
          </cell>
        </row>
        <row r="478">
          <cell r="BB478">
            <v>1</v>
          </cell>
          <cell r="BC478" t="str">
            <v>Airtel</v>
          </cell>
          <cell r="BD478">
            <v>0</v>
          </cell>
          <cell r="BE478" t="str">
            <v>ZM0064</v>
          </cell>
          <cell r="BF478" t="str">
            <v>Yes</v>
          </cell>
        </row>
        <row r="479">
          <cell r="C479" t="str">
            <v>IHS_CTR_207A</v>
          </cell>
          <cell r="D479" t="str">
            <v>Mulungushi </v>
          </cell>
          <cell r="E479">
            <v>28.5609</v>
          </cell>
          <cell r="F479">
            <v>-14.2963</v>
          </cell>
          <cell r="G479" t="str">
            <v>Central </v>
          </cell>
          <cell r="H479">
            <v>2.5</v>
          </cell>
          <cell r="I479" t="str">
            <v>Central </v>
          </cell>
          <cell r="J479" t="str">
            <v>Kapiri Mposhi</v>
          </cell>
          <cell r="K479" t="str">
            <v>No</v>
          </cell>
          <cell r="L479" t="str">
            <v>No</v>
          </cell>
          <cell r="M479" t="str">
            <v>No</v>
          </cell>
          <cell r="N479" t="str">
            <v>Rural</v>
          </cell>
          <cell r="O479" t="str">
            <v>Silver</v>
          </cell>
          <cell r="P479" t="str">
            <v>Silver</v>
          </cell>
          <cell r="Q479" t="str">
            <v>HUB</v>
          </cell>
          <cell r="R479" t="str">
            <v>BTS</v>
          </cell>
          <cell r="S479" t="str">
            <v>On Air</v>
          </cell>
          <cell r="T479" t="str">
            <v>Grid-Gen</v>
          </cell>
          <cell r="U479" t="str">
            <v>Green Field</v>
          </cell>
          <cell r="V479">
            <v>54</v>
          </cell>
          <cell r="W479" t="str">
            <v>Indoor </v>
          </cell>
          <cell r="X479" t="str">
            <v>Robert Mwewa</v>
          </cell>
          <cell r="Y479" t="str">
            <v>SBC</v>
          </cell>
          <cell r="Z479" t="str">
            <v>SBC</v>
          </cell>
          <cell r="AA479" t="str">
            <v>Airtel </v>
          </cell>
          <cell r="AB479" t="str">
            <v>Benson Phiri</v>
          </cell>
          <cell r="AC479" t="str">
            <v>GNM</v>
          </cell>
          <cell r="AD479" t="str">
            <v>Lithandi </v>
          </cell>
          <cell r="AE479" t="str">
            <v>Gen Logic </v>
          </cell>
          <cell r="AF479" t="str">
            <v>Gen Logic </v>
          </cell>
          <cell r="AG479">
            <v>20</v>
          </cell>
          <cell r="AH479" t="str">
            <v>perkins</v>
          </cell>
          <cell r="AI479">
            <v>0</v>
          </cell>
          <cell r="AJ479" t="str">
            <v>Leroy Sommer</v>
          </cell>
          <cell r="AK479">
            <v>0</v>
          </cell>
          <cell r="AL479">
            <v>1000</v>
          </cell>
          <cell r="AM479" t="str">
            <v>Power cube</v>
          </cell>
          <cell r="AN479" t="str">
            <v>ICC330-HI-CI</v>
          </cell>
          <cell r="AO479">
            <v>400</v>
          </cell>
          <cell r="AP479" t="str">
            <v>Agisson</v>
          </cell>
          <cell r="AQ479">
            <v>1200</v>
          </cell>
          <cell r="AR479">
            <v>2</v>
          </cell>
          <cell r="AS479">
            <v>600</v>
          </cell>
          <cell r="AT479">
            <v>48</v>
          </cell>
          <cell r="AU479" t="str">
            <v>LG</v>
          </cell>
          <cell r="AV479" t="str">
            <v>LG</v>
          </cell>
          <cell r="AW479">
            <v>18000</v>
          </cell>
          <cell r="AX479">
            <v>18000</v>
          </cell>
          <cell r="AY479">
            <v>2</v>
          </cell>
          <cell r="AZ479">
            <v>145</v>
          </cell>
        </row>
        <row r="479">
          <cell r="BB479">
            <v>3</v>
          </cell>
          <cell r="BC479" t="str">
            <v>MTNAirtelLiquid Telecom</v>
          </cell>
          <cell r="BD479" t="str">
            <v>T0406</v>
          </cell>
          <cell r="BE479" t="str">
            <v>ZM0108</v>
          </cell>
          <cell r="BF479" t="str">
            <v>Yes</v>
          </cell>
        </row>
        <row r="480">
          <cell r="C480" t="str">
            <v>IHS_CTR_208A</v>
          </cell>
          <cell r="D480" t="str">
            <v>MUMBWA</v>
          </cell>
          <cell r="E480">
            <v>27.0633</v>
          </cell>
          <cell r="F480">
            <v>-14.9865</v>
          </cell>
          <cell r="G480" t="str">
            <v>Lusaka</v>
          </cell>
          <cell r="H480">
            <v>2.5</v>
          </cell>
          <cell r="I480" t="str">
            <v>Central </v>
          </cell>
          <cell r="J480" t="str">
            <v>Mumbwa</v>
          </cell>
          <cell r="K480" t="str">
            <v>No</v>
          </cell>
          <cell r="L480" t="str">
            <v>No</v>
          </cell>
          <cell r="M480" t="str">
            <v>No</v>
          </cell>
          <cell r="N480" t="str">
            <v>Rural</v>
          </cell>
          <cell r="O480" t="str">
            <v>Silver</v>
          </cell>
          <cell r="P480" t="str">
            <v>Silver</v>
          </cell>
        </row>
        <row r="480">
          <cell r="R480" t="str">
            <v>BTS</v>
          </cell>
          <cell r="S480" t="str">
            <v>On Air</v>
          </cell>
          <cell r="T480" t="str">
            <v>Grid-Gen</v>
          </cell>
          <cell r="U480" t="str">
            <v>Green Field</v>
          </cell>
          <cell r="V480">
            <v>80</v>
          </cell>
          <cell r="W480" t="str">
            <v>Indoor </v>
          </cell>
          <cell r="X480" t="str">
            <v>Joseph Mulenga</v>
          </cell>
          <cell r="Y480" t="str">
            <v>SBC</v>
          </cell>
          <cell r="Z480" t="str">
            <v>SBC</v>
          </cell>
          <cell r="AA480" t="str">
            <v>Airtel </v>
          </cell>
          <cell r="AB480" t="str">
            <v>Evans Ngonga</v>
          </cell>
          <cell r="AC480" t="str">
            <v>CCS</v>
          </cell>
          <cell r="AD480" t="str">
            <v>CCS</v>
          </cell>
          <cell r="AE480" t="str">
            <v>Gen Logic </v>
          </cell>
          <cell r="AF480" t="str">
            <v>Gen Logic </v>
          </cell>
          <cell r="AG480">
            <v>20</v>
          </cell>
          <cell r="AH480" t="str">
            <v>perkins</v>
          </cell>
          <cell r="AI480" t="str">
            <v>404A-22</v>
          </cell>
          <cell r="AJ480" t="str">
            <v>Mecc Alte</v>
          </cell>
          <cell r="AK480" t="str">
            <v>ECP-28-M/4</v>
          </cell>
          <cell r="AL480">
            <v>1000</v>
          </cell>
          <cell r="AM480" t="str">
            <v>Power cube</v>
          </cell>
          <cell r="AN480" t="str">
            <v>ECC500</v>
          </cell>
          <cell r="AO480">
            <v>200</v>
          </cell>
          <cell r="AP480" t="str">
            <v>Agisson</v>
          </cell>
          <cell r="AQ480">
            <v>1200</v>
          </cell>
          <cell r="AR480">
            <v>2</v>
          </cell>
          <cell r="AS480">
            <v>600</v>
          </cell>
          <cell r="AT480">
            <v>48</v>
          </cell>
          <cell r="AU480" t="str">
            <v>LG</v>
          </cell>
          <cell r="AV480" t="str">
            <v>LG</v>
          </cell>
          <cell r="AW480">
            <v>18000</v>
          </cell>
          <cell r="AX480">
            <v>18000</v>
          </cell>
          <cell r="AY480">
            <v>2</v>
          </cell>
          <cell r="AZ480">
            <v>115</v>
          </cell>
        </row>
        <row r="480">
          <cell r="BB480">
            <v>2</v>
          </cell>
          <cell r="BC480" t="str">
            <v>AirtelKNC</v>
          </cell>
          <cell r="BD480">
            <v>0</v>
          </cell>
          <cell r="BE480" t="str">
            <v>ZM0143</v>
          </cell>
          <cell r="BF480">
            <v>0</v>
          </cell>
        </row>
        <row r="481">
          <cell r="C481" t="str">
            <v>IHS_CTR_209A</v>
          </cell>
          <cell r="D481" t="str">
            <v>NAMITONDWE</v>
          </cell>
          <cell r="E481">
            <v>27.5379</v>
          </cell>
          <cell r="F481">
            <v>-15.126</v>
          </cell>
          <cell r="G481" t="str">
            <v>Lusaka</v>
          </cell>
          <cell r="H481" t="str">
            <v>N/A</v>
          </cell>
          <cell r="I481" t="str">
            <v>Central </v>
          </cell>
          <cell r="J481" t="str">
            <v>Mumbwa</v>
          </cell>
          <cell r="K481" t="str">
            <v>No</v>
          </cell>
          <cell r="L481" t="str">
            <v>No</v>
          </cell>
          <cell r="M481" t="str">
            <v>No</v>
          </cell>
          <cell r="N481" t="str">
            <v>Rural</v>
          </cell>
          <cell r="O481" t="str">
            <v>Silver</v>
          </cell>
          <cell r="P481" t="str">
            <v>Silver</v>
          </cell>
          <cell r="Q481" t="str">
            <v>BB</v>
          </cell>
          <cell r="R481" t="str">
            <v>BB</v>
          </cell>
          <cell r="S481" t="str">
            <v>On Air</v>
          </cell>
          <cell r="T481" t="str">
            <v>Solar-Gen</v>
          </cell>
          <cell r="U481" t="str">
            <v>Green Field</v>
          </cell>
          <cell r="V481">
            <v>60</v>
          </cell>
          <cell r="W481" t="str">
            <v>Indoor </v>
          </cell>
          <cell r="X481" t="str">
            <v>Joseph Mulenga</v>
          </cell>
          <cell r="Y481" t="str">
            <v>SBC</v>
          </cell>
          <cell r="Z481" t="str">
            <v>SBC</v>
          </cell>
          <cell r="AA481" t="str">
            <v>Airtel </v>
          </cell>
          <cell r="AB481" t="str">
            <v>Evans Ngonga</v>
          </cell>
          <cell r="AC481" t="str">
            <v>CCS</v>
          </cell>
          <cell r="AD481" t="str">
            <v>CCS</v>
          </cell>
          <cell r="AE481" t="str">
            <v>N/A</v>
          </cell>
          <cell r="AF481" t="str">
            <v>N/A</v>
          </cell>
          <cell r="AG481" t="str">
            <v>N/A</v>
          </cell>
          <cell r="AH481" t="str">
            <v>N/A</v>
          </cell>
          <cell r="AI481" t="str">
            <v>N/A</v>
          </cell>
          <cell r="AJ481" t="str">
            <v>N/A</v>
          </cell>
          <cell r="AK481" t="str">
            <v>N/A</v>
          </cell>
          <cell r="AL481" t="str">
            <v>N/A</v>
          </cell>
          <cell r="AM481" t="str">
            <v>Power cube</v>
          </cell>
          <cell r="AN481" t="str">
            <v>MPPT </v>
          </cell>
          <cell r="AO481">
            <v>100</v>
          </cell>
          <cell r="AP481" t="str">
            <v>N/a</v>
          </cell>
          <cell r="AQ481" t="str">
            <v>N/a</v>
          </cell>
          <cell r="AR481" t="str">
            <v>N/a</v>
          </cell>
          <cell r="AS481" t="str">
            <v>N/a</v>
          </cell>
        </row>
        <row r="481">
          <cell r="AU481" t="str">
            <v>LG</v>
          </cell>
          <cell r="AV481" t="str">
            <v>LG</v>
          </cell>
          <cell r="AW481">
            <v>18000</v>
          </cell>
          <cell r="AX481">
            <v>18000</v>
          </cell>
          <cell r="AY481">
            <v>2</v>
          </cell>
          <cell r="AZ481">
            <v>54</v>
          </cell>
        </row>
        <row r="481">
          <cell r="BB481">
            <v>1</v>
          </cell>
          <cell r="BC481" t="str">
            <v>Airtel</v>
          </cell>
          <cell r="BD481">
            <v>0</v>
          </cell>
          <cell r="BE481" t="str">
            <v>ZM0146</v>
          </cell>
          <cell r="BF481">
            <v>0</v>
          </cell>
        </row>
        <row r="482">
          <cell r="C482" t="str">
            <v>IHS_CTR_210A</v>
          </cell>
          <cell r="D482" t="str">
            <v>NANGOMA</v>
          </cell>
          <cell r="E482">
            <v>27.3609</v>
          </cell>
          <cell r="F482">
            <v>-15.136</v>
          </cell>
          <cell r="G482" t="str">
            <v>Lusaka</v>
          </cell>
          <cell r="H482">
            <v>4.5</v>
          </cell>
          <cell r="I482" t="str">
            <v>Central </v>
          </cell>
          <cell r="J482" t="str">
            <v>Mumbwa</v>
          </cell>
          <cell r="K482" t="str">
            <v>No</v>
          </cell>
          <cell r="L482" t="str">
            <v>No</v>
          </cell>
          <cell r="M482" t="str">
            <v>No</v>
          </cell>
          <cell r="N482" t="str">
            <v>Rural</v>
          </cell>
          <cell r="O482" t="str">
            <v>Silver</v>
          </cell>
          <cell r="P482" t="str">
            <v>Silver</v>
          </cell>
          <cell r="Q482" t="str">
            <v>BTS</v>
          </cell>
          <cell r="R482" t="str">
            <v>BB/HUB</v>
          </cell>
          <cell r="S482" t="str">
            <v>On Air</v>
          </cell>
          <cell r="T482" t="str">
            <v>Grid-Gen</v>
          </cell>
          <cell r="U482" t="str">
            <v>Green Field</v>
          </cell>
          <cell r="V482">
            <v>60</v>
          </cell>
          <cell r="W482" t="str">
            <v>Indoor </v>
          </cell>
          <cell r="X482" t="str">
            <v>Joseph Mulenga</v>
          </cell>
          <cell r="Y482" t="str">
            <v>SBC</v>
          </cell>
          <cell r="Z482" t="str">
            <v>SBC</v>
          </cell>
          <cell r="AA482" t="str">
            <v>Airtel </v>
          </cell>
          <cell r="AB482" t="str">
            <v>Evans Ngonga</v>
          </cell>
          <cell r="AC482" t="str">
            <v>CCS</v>
          </cell>
          <cell r="AD482" t="str">
            <v>CCS</v>
          </cell>
          <cell r="AE482" t="str">
            <v>Lamasat</v>
          </cell>
          <cell r="AF482" t="str">
            <v>Lamasat</v>
          </cell>
          <cell r="AG482">
            <v>30</v>
          </cell>
          <cell r="AH482" t="str">
            <v>perkins</v>
          </cell>
          <cell r="AI482" t="str">
            <v>404A-22</v>
          </cell>
          <cell r="AJ482" t="str">
            <v>Mecc Alte</v>
          </cell>
          <cell r="AK482" t="str">
            <v>ECP-28-M/4</v>
          </cell>
          <cell r="AL482">
            <v>1000</v>
          </cell>
          <cell r="AM482" t="str">
            <v>Power cube</v>
          </cell>
          <cell r="AN482" t="str">
            <v>ECC500</v>
          </cell>
          <cell r="AO482">
            <v>400</v>
          </cell>
          <cell r="AP482" t="str">
            <v>Agisson</v>
          </cell>
          <cell r="AQ482">
            <v>1200</v>
          </cell>
          <cell r="AR482">
            <v>2</v>
          </cell>
          <cell r="AS482">
            <v>600</v>
          </cell>
          <cell r="AT482">
            <v>48</v>
          </cell>
          <cell r="AU482" t="str">
            <v>LG</v>
          </cell>
          <cell r="AV482" t="str">
            <v>LG</v>
          </cell>
          <cell r="AW482">
            <v>18000</v>
          </cell>
          <cell r="AX482">
            <v>18000</v>
          </cell>
          <cell r="AY482">
            <v>2</v>
          </cell>
          <cell r="AZ482">
            <v>130</v>
          </cell>
        </row>
        <row r="482">
          <cell r="BB482">
            <v>2</v>
          </cell>
          <cell r="BC482" t="str">
            <v>MTNAirtel</v>
          </cell>
          <cell r="BD482" t="str">
            <v>T1078</v>
          </cell>
          <cell r="BE482" t="str">
            <v>ZM0147</v>
          </cell>
          <cell r="BF482">
            <v>0</v>
          </cell>
        </row>
        <row r="483">
          <cell r="C483" t="str">
            <v>IHS_CTR_211A</v>
          </cell>
          <cell r="D483" t="str">
            <v>SERENJE</v>
          </cell>
          <cell r="E483">
            <v>30.2356</v>
          </cell>
          <cell r="F483">
            <v>-13.2357</v>
          </cell>
          <cell r="G483" t="str">
            <v>Central </v>
          </cell>
          <cell r="H483">
            <v>2.5</v>
          </cell>
          <cell r="I483" t="str">
            <v>Central </v>
          </cell>
          <cell r="J483" t="str">
            <v>Serenje</v>
          </cell>
          <cell r="K483" t="str">
            <v>Yes</v>
          </cell>
          <cell r="L483" t="str">
            <v>No</v>
          </cell>
          <cell r="M483" t="str">
            <v>No</v>
          </cell>
          <cell r="N483" t="str">
            <v>Rural</v>
          </cell>
          <cell r="O483" t="str">
            <v>Silver</v>
          </cell>
          <cell r="P483" t="str">
            <v>Silver</v>
          </cell>
          <cell r="Q483" t="str">
            <v>BB</v>
          </cell>
          <cell r="R483" t="str">
            <v>BTS</v>
          </cell>
          <cell r="S483" t="str">
            <v>On Air</v>
          </cell>
          <cell r="T483" t="str">
            <v>Grid-Gen</v>
          </cell>
          <cell r="U483" t="str">
            <v>Green Field</v>
          </cell>
          <cell r="V483">
            <v>50</v>
          </cell>
          <cell r="W483" t="str">
            <v>Indoor </v>
          </cell>
          <cell r="X483" t="str">
            <v>Linos Thole</v>
          </cell>
          <cell r="Y483" t="str">
            <v>SBC</v>
          </cell>
          <cell r="Z483" t="str">
            <v>SBC</v>
          </cell>
          <cell r="AA483" t="str">
            <v>Airtel </v>
          </cell>
          <cell r="AB483" t="str">
            <v>Benson Phiri</v>
          </cell>
          <cell r="AC483" t="str">
            <v>GNM</v>
          </cell>
          <cell r="AD483" t="str">
            <v>Lithandi </v>
          </cell>
          <cell r="AE483" t="str">
            <v>Gen Logic </v>
          </cell>
          <cell r="AF483" t="str">
            <v>Gen Logic </v>
          </cell>
          <cell r="AG483">
            <v>20</v>
          </cell>
          <cell r="AH483" t="str">
            <v>perkins</v>
          </cell>
          <cell r="AI483">
            <v>0</v>
          </cell>
          <cell r="AJ483" t="str">
            <v>Leroy Sommer</v>
          </cell>
          <cell r="AK483">
            <v>0</v>
          </cell>
          <cell r="AL483">
            <v>1000</v>
          </cell>
          <cell r="AM483" t="str">
            <v>Power cube</v>
          </cell>
          <cell r="AN483" t="str">
            <v>ICC330-HI-CI</v>
          </cell>
          <cell r="AO483">
            <v>400</v>
          </cell>
          <cell r="AP483" t="str">
            <v>Agisson</v>
          </cell>
          <cell r="AQ483">
            <v>1200</v>
          </cell>
          <cell r="AR483">
            <v>2</v>
          </cell>
          <cell r="AS483">
            <v>600</v>
          </cell>
          <cell r="AT483">
            <v>48</v>
          </cell>
          <cell r="AU483" t="str">
            <v>LG</v>
          </cell>
          <cell r="AV483" t="str">
            <v>LG</v>
          </cell>
          <cell r="AW483">
            <v>18000</v>
          </cell>
          <cell r="AX483">
            <v>18000</v>
          </cell>
          <cell r="AY483">
            <v>2</v>
          </cell>
          <cell r="AZ483">
            <v>74</v>
          </cell>
        </row>
        <row r="483">
          <cell r="BB483">
            <v>1</v>
          </cell>
          <cell r="BC483" t="str">
            <v>Airtel</v>
          </cell>
          <cell r="BD483">
            <v>0</v>
          </cell>
          <cell r="BE483" t="str">
            <v>ZM0204</v>
          </cell>
          <cell r="BF483" t="str">
            <v>Yes</v>
          </cell>
        </row>
        <row r="484">
          <cell r="C484" t="str">
            <v>IHS_CTR_212A</v>
          </cell>
          <cell r="D484" t="str">
            <v>Lunsemfwa  </v>
          </cell>
          <cell r="E484">
            <v>29.1209</v>
          </cell>
          <cell r="F484">
            <v>-14.5012</v>
          </cell>
          <cell r="G484" t="str">
            <v>Central </v>
          </cell>
          <cell r="H484">
            <v>1.8</v>
          </cell>
          <cell r="I484" t="str">
            <v>Central </v>
          </cell>
          <cell r="J484" t="str">
            <v>Kapiri Mposhi</v>
          </cell>
          <cell r="K484" t="str">
            <v>No</v>
          </cell>
          <cell r="L484" t="str">
            <v>No</v>
          </cell>
          <cell r="M484" t="str">
            <v>No</v>
          </cell>
          <cell r="N484" t="str">
            <v>Rural</v>
          </cell>
          <cell r="O484" t="str">
            <v>Silver</v>
          </cell>
          <cell r="P484" t="str">
            <v>Silver</v>
          </cell>
          <cell r="Q484" t="str">
            <v>BTS</v>
          </cell>
          <cell r="R484" t="str">
            <v>BTS</v>
          </cell>
          <cell r="S484" t="str">
            <v>On Air</v>
          </cell>
          <cell r="T484" t="str">
            <v>Grid-Gen</v>
          </cell>
          <cell r="U484" t="str">
            <v>Green Field</v>
          </cell>
          <cell r="V484">
            <v>80</v>
          </cell>
          <cell r="W484" t="str">
            <v>Indoor </v>
          </cell>
          <cell r="X484" t="str">
            <v>Robert Mwewa</v>
          </cell>
          <cell r="Y484" t="str">
            <v>SBC</v>
          </cell>
          <cell r="Z484" t="str">
            <v>SBC</v>
          </cell>
          <cell r="AA484" t="str">
            <v>Airtel </v>
          </cell>
          <cell r="AB484" t="str">
            <v>Benson Phiri</v>
          </cell>
          <cell r="AC484" t="str">
            <v>GNM</v>
          </cell>
          <cell r="AD484" t="str">
            <v>Lithandi </v>
          </cell>
          <cell r="AE484" t="str">
            <v>Gen Logic </v>
          </cell>
          <cell r="AF484" t="str">
            <v>Gen Logic </v>
          </cell>
          <cell r="AG484">
            <v>15</v>
          </cell>
          <cell r="AH484" t="str">
            <v>perkins</v>
          </cell>
          <cell r="AI484">
            <v>0</v>
          </cell>
          <cell r="AJ484" t="str">
            <v>Leroy Sommer</v>
          </cell>
          <cell r="AK484">
            <v>0</v>
          </cell>
          <cell r="AL484">
            <v>1000</v>
          </cell>
          <cell r="AM484" t="str">
            <v>Power cube</v>
          </cell>
          <cell r="AN484" t="str">
            <v>ICC330-HI-CI</v>
          </cell>
          <cell r="AO484">
            <v>400</v>
          </cell>
          <cell r="AP484" t="str">
            <v>Agisson</v>
          </cell>
          <cell r="AQ484">
            <v>600</v>
          </cell>
          <cell r="AR484" t="str">
            <v>NA</v>
          </cell>
          <cell r="AS484">
            <v>600</v>
          </cell>
          <cell r="AT484">
            <v>24</v>
          </cell>
          <cell r="AU484" t="str">
            <v>LG</v>
          </cell>
          <cell r="AV484" t="str">
            <v>LG</v>
          </cell>
          <cell r="AW484">
            <v>18000</v>
          </cell>
          <cell r="AX484">
            <v>18000</v>
          </cell>
          <cell r="AY484">
            <v>2</v>
          </cell>
          <cell r="AZ484">
            <v>65</v>
          </cell>
        </row>
        <row r="484">
          <cell r="BB484">
            <v>2</v>
          </cell>
          <cell r="BC484" t="str">
            <v>MTNAirtel</v>
          </cell>
          <cell r="BD484" t="str">
            <v>T0410</v>
          </cell>
          <cell r="BE484" t="str">
            <v>ZM0238</v>
          </cell>
          <cell r="BF484" t="str">
            <v>Yes</v>
          </cell>
        </row>
        <row r="485">
          <cell r="C485" t="str">
            <v>IHS_CTR_213A</v>
          </cell>
          <cell r="D485" t="str">
            <v>LUNSEMFWA REPEATER</v>
          </cell>
          <cell r="E485">
            <v>28.9438</v>
          </cell>
          <cell r="F485">
            <v>-14.3888</v>
          </cell>
          <cell r="G485" t="str">
            <v>Central </v>
          </cell>
          <cell r="H485">
            <v>1.8</v>
          </cell>
          <cell r="I485" t="str">
            <v>Central </v>
          </cell>
          <cell r="J485" t="str">
            <v>Kapiri Mposhi</v>
          </cell>
          <cell r="K485" t="str">
            <v>No</v>
          </cell>
          <cell r="L485" t="str">
            <v>No</v>
          </cell>
          <cell r="M485" t="str">
            <v>No</v>
          </cell>
          <cell r="N485" t="str">
            <v>Rural</v>
          </cell>
          <cell r="O485" t="str">
            <v>Silver</v>
          </cell>
          <cell r="P485" t="str">
            <v>Silver</v>
          </cell>
          <cell r="Q485" t="str">
            <v>HUB</v>
          </cell>
          <cell r="R485" t="str">
            <v>BTS</v>
          </cell>
          <cell r="S485" t="str">
            <v>On Air</v>
          </cell>
          <cell r="T485" t="str">
            <v>Grid-Gen</v>
          </cell>
          <cell r="U485" t="str">
            <v>Green Field</v>
          </cell>
          <cell r="V485">
            <v>70</v>
          </cell>
          <cell r="W485" t="str">
            <v>Indoor </v>
          </cell>
          <cell r="X485" t="str">
            <v>Robert Mwewa</v>
          </cell>
          <cell r="Y485" t="str">
            <v>SBC</v>
          </cell>
          <cell r="Z485" t="str">
            <v>SBC</v>
          </cell>
          <cell r="AA485" t="str">
            <v>Airtel </v>
          </cell>
          <cell r="AB485" t="str">
            <v>Benson Phiri</v>
          </cell>
          <cell r="AC485" t="str">
            <v>GNM</v>
          </cell>
          <cell r="AD485" t="str">
            <v>Lithandi </v>
          </cell>
          <cell r="AE485" t="str">
            <v>Gen Logic </v>
          </cell>
          <cell r="AF485" t="str">
            <v>Gen Logic </v>
          </cell>
          <cell r="AG485">
            <v>20</v>
          </cell>
          <cell r="AH485" t="str">
            <v>perkins</v>
          </cell>
          <cell r="AI485">
            <v>0</v>
          </cell>
          <cell r="AJ485" t="str">
            <v>Leroy Sommer</v>
          </cell>
          <cell r="AK485">
            <v>0</v>
          </cell>
          <cell r="AL485">
            <v>1000</v>
          </cell>
          <cell r="AM485" t="str">
            <v>Power cube</v>
          </cell>
          <cell r="AN485" t="str">
            <v>TPA 48200A</v>
          </cell>
          <cell r="AO485">
            <v>150</v>
          </cell>
          <cell r="AP485" t="str">
            <v>NARADA</v>
          </cell>
          <cell r="AQ485">
            <v>1200</v>
          </cell>
          <cell r="AR485">
            <v>2</v>
          </cell>
          <cell r="AS485">
            <v>600</v>
          </cell>
          <cell r="AT485">
            <v>48</v>
          </cell>
          <cell r="AU485" t="str">
            <v>LG</v>
          </cell>
          <cell r="AV485" t="str">
            <v>LG</v>
          </cell>
          <cell r="AW485">
            <v>18000</v>
          </cell>
          <cell r="AX485">
            <v>18000</v>
          </cell>
          <cell r="AY485">
            <v>2</v>
          </cell>
          <cell r="AZ485">
            <v>57</v>
          </cell>
        </row>
        <row r="485">
          <cell r="BB485">
            <v>1</v>
          </cell>
          <cell r="BC485" t="str">
            <v>Airtel</v>
          </cell>
          <cell r="BD485">
            <v>0</v>
          </cell>
          <cell r="BE485" t="str">
            <v>ZM0292</v>
          </cell>
          <cell r="BF485" t="str">
            <v>Yes</v>
          </cell>
        </row>
        <row r="486">
          <cell r="C486" t="str">
            <v>IHS_CTR_214A</v>
          </cell>
          <cell r="D486" t="str">
            <v>Mansansa</v>
          </cell>
          <cell r="E486">
            <v>29.3854</v>
          </cell>
          <cell r="F486">
            <v>-13.9426</v>
          </cell>
          <cell r="G486" t="str">
            <v>Central </v>
          </cell>
          <cell r="H486">
            <v>2.5</v>
          </cell>
          <cell r="I486" t="str">
            <v>Central </v>
          </cell>
          <cell r="J486" t="str">
            <v>Mkushi</v>
          </cell>
          <cell r="K486" t="str">
            <v>No</v>
          </cell>
          <cell r="L486" t="str">
            <v>No</v>
          </cell>
          <cell r="M486" t="str">
            <v>No</v>
          </cell>
          <cell r="N486" t="str">
            <v>Rural</v>
          </cell>
          <cell r="O486" t="str">
            <v>Silver</v>
          </cell>
          <cell r="P486" t="str">
            <v>Silver</v>
          </cell>
          <cell r="Q486" t="str">
            <v>BB</v>
          </cell>
          <cell r="R486" t="str">
            <v>BB</v>
          </cell>
          <cell r="S486" t="str">
            <v>On Air</v>
          </cell>
          <cell r="T486" t="str">
            <v>Grid-Gen</v>
          </cell>
          <cell r="U486" t="str">
            <v>Green Field</v>
          </cell>
          <cell r="V486">
            <v>60</v>
          </cell>
          <cell r="W486" t="str">
            <v>Indoor </v>
          </cell>
          <cell r="X486" t="str">
            <v>Linos Thole</v>
          </cell>
          <cell r="Y486" t="str">
            <v>SBC</v>
          </cell>
          <cell r="Z486" t="str">
            <v>SBC</v>
          </cell>
          <cell r="AA486" t="str">
            <v>Airtel </v>
          </cell>
          <cell r="AB486" t="str">
            <v>Benson Phiri</v>
          </cell>
          <cell r="AC486" t="str">
            <v>GNM</v>
          </cell>
          <cell r="AD486" t="str">
            <v>Lithandi </v>
          </cell>
          <cell r="AE486" t="str">
            <v>Gen Logic </v>
          </cell>
          <cell r="AF486" t="str">
            <v>Gen Logic </v>
          </cell>
          <cell r="AG486">
            <v>20</v>
          </cell>
          <cell r="AH486" t="str">
            <v>perkins</v>
          </cell>
          <cell r="AI486">
            <v>0</v>
          </cell>
          <cell r="AJ486" t="str">
            <v>Leroy Sommer</v>
          </cell>
          <cell r="AK486">
            <v>0</v>
          </cell>
          <cell r="AL486">
            <v>1000</v>
          </cell>
          <cell r="AM486" t="str">
            <v>Power cube</v>
          </cell>
          <cell r="AN486" t="str">
            <v>ICC330-HI-CI</v>
          </cell>
          <cell r="AO486">
            <v>400</v>
          </cell>
          <cell r="AP486" t="str">
            <v>Lithium</v>
          </cell>
          <cell r="AQ486">
            <v>500</v>
          </cell>
          <cell r="AR486">
            <v>48</v>
          </cell>
          <cell r="AS486">
            <v>100</v>
          </cell>
          <cell r="AT486">
            <v>5</v>
          </cell>
          <cell r="AU486" t="str">
            <v>LG</v>
          </cell>
          <cell r="AV486" t="str">
            <v>LG</v>
          </cell>
          <cell r="AW486">
            <v>18000</v>
          </cell>
          <cell r="AX486">
            <v>18000</v>
          </cell>
          <cell r="AY486">
            <v>2</v>
          </cell>
          <cell r="AZ486">
            <v>66</v>
          </cell>
        </row>
        <row r="486">
          <cell r="BB486">
            <v>1</v>
          </cell>
          <cell r="BC486" t="str">
            <v>Airtel</v>
          </cell>
          <cell r="BD486">
            <v>0</v>
          </cell>
          <cell r="BE486" t="str">
            <v>ZM0452</v>
          </cell>
          <cell r="BF486" t="str">
            <v>Yes</v>
          </cell>
        </row>
        <row r="487">
          <cell r="C487" t="str">
            <v>IHS_CTR_215A</v>
          </cell>
          <cell r="D487" t="str">
            <v>Ndabala</v>
          </cell>
          <cell r="E487">
            <v>29.7944</v>
          </cell>
          <cell r="F487">
            <v>-13.5037</v>
          </cell>
          <cell r="G487" t="str">
            <v>Central </v>
          </cell>
          <cell r="H487">
            <v>1.8</v>
          </cell>
          <cell r="I487" t="str">
            <v>Central </v>
          </cell>
          <cell r="J487" t="str">
            <v>Mkushi</v>
          </cell>
          <cell r="K487" t="str">
            <v>No</v>
          </cell>
          <cell r="L487" t="str">
            <v>No</v>
          </cell>
          <cell r="M487" t="str">
            <v>No</v>
          </cell>
          <cell r="N487" t="str">
            <v>Rural</v>
          </cell>
          <cell r="O487" t="str">
            <v>Silver</v>
          </cell>
          <cell r="P487" t="str">
            <v>Silver</v>
          </cell>
          <cell r="Q487" t="str">
            <v>BB</v>
          </cell>
          <cell r="R487" t="str">
            <v>BB</v>
          </cell>
          <cell r="S487" t="str">
            <v>On Air</v>
          </cell>
          <cell r="T487" t="str">
            <v>Grid-Gen-solar</v>
          </cell>
          <cell r="U487" t="str">
            <v>Green Field</v>
          </cell>
          <cell r="V487">
            <v>70</v>
          </cell>
          <cell r="W487" t="str">
            <v>Indoor </v>
          </cell>
          <cell r="X487" t="str">
            <v>Linos Thole</v>
          </cell>
          <cell r="Y487" t="str">
            <v>SBC</v>
          </cell>
          <cell r="Z487" t="str">
            <v>SBC</v>
          </cell>
          <cell r="AA487" t="str">
            <v>Airtel </v>
          </cell>
          <cell r="AB487" t="str">
            <v>Benson Phiri</v>
          </cell>
          <cell r="AC487" t="str">
            <v>GNM</v>
          </cell>
          <cell r="AD487" t="str">
            <v>Lithandi </v>
          </cell>
          <cell r="AE487" t="str">
            <v>Gen Logic </v>
          </cell>
          <cell r="AF487" t="str">
            <v>Gen Logic </v>
          </cell>
          <cell r="AG487">
            <v>15</v>
          </cell>
          <cell r="AH487" t="str">
            <v>perkins</v>
          </cell>
          <cell r="AI487">
            <v>0</v>
          </cell>
          <cell r="AJ487" t="str">
            <v>Leroy Sommer</v>
          </cell>
          <cell r="AK487">
            <v>0</v>
          </cell>
          <cell r="AL487">
            <v>1000</v>
          </cell>
          <cell r="AM487" t="str">
            <v>Power cube</v>
          </cell>
          <cell r="AN487" t="str">
            <v>ECC 500</v>
          </cell>
          <cell r="AO487">
            <v>150</v>
          </cell>
          <cell r="AP487" t="str">
            <v>Agisson</v>
          </cell>
          <cell r="AQ487">
            <v>490</v>
          </cell>
          <cell r="AR487">
            <v>48</v>
          </cell>
          <cell r="AS487">
            <v>490</v>
          </cell>
          <cell r="AT487">
            <v>24</v>
          </cell>
          <cell r="AU487" t="str">
            <v>LG</v>
          </cell>
          <cell r="AV487" t="str">
            <v>LG</v>
          </cell>
          <cell r="AW487">
            <v>18000</v>
          </cell>
          <cell r="AX487">
            <v>18000</v>
          </cell>
          <cell r="AY487">
            <v>2</v>
          </cell>
          <cell r="AZ487">
            <v>45</v>
          </cell>
        </row>
        <row r="487">
          <cell r="BB487">
            <v>1</v>
          </cell>
          <cell r="BC487" t="str">
            <v>Airtel</v>
          </cell>
          <cell r="BD487">
            <v>0</v>
          </cell>
          <cell r="BE487" t="str">
            <v>ZM0610</v>
          </cell>
          <cell r="BF487" t="str">
            <v>Yes</v>
          </cell>
        </row>
        <row r="488">
          <cell r="C488" t="str">
            <v>IHS_CTR_216A</v>
          </cell>
          <cell r="D488" t="str">
            <v>MKUSHI EAST</v>
          </cell>
          <cell r="E488">
            <v>29.6424</v>
          </cell>
          <cell r="F488">
            <v>-13.6861</v>
          </cell>
          <cell r="G488" t="str">
            <v>Central </v>
          </cell>
          <cell r="H488">
            <v>2.5</v>
          </cell>
          <cell r="I488" t="str">
            <v>Central </v>
          </cell>
          <cell r="J488" t="str">
            <v>Mkushi</v>
          </cell>
          <cell r="K488" t="str">
            <v>No</v>
          </cell>
          <cell r="L488" t="str">
            <v>No</v>
          </cell>
          <cell r="M488" t="str">
            <v>No</v>
          </cell>
          <cell r="N488" t="str">
            <v>Rural</v>
          </cell>
          <cell r="O488" t="str">
            <v>Silver</v>
          </cell>
          <cell r="P488" t="str">
            <v>Silver</v>
          </cell>
          <cell r="Q488" t="str">
            <v>HUB</v>
          </cell>
          <cell r="R488" t="str">
            <v>BTS</v>
          </cell>
          <cell r="S488" t="str">
            <v>On Air</v>
          </cell>
          <cell r="T488" t="str">
            <v>Grid-Gen</v>
          </cell>
          <cell r="U488" t="str">
            <v>Green Field</v>
          </cell>
          <cell r="V488">
            <v>60</v>
          </cell>
          <cell r="W488" t="str">
            <v>Indoor </v>
          </cell>
          <cell r="X488" t="str">
            <v>Linos Thole</v>
          </cell>
          <cell r="Y488" t="str">
            <v>SBC</v>
          </cell>
          <cell r="Z488" t="str">
            <v>SBC</v>
          </cell>
          <cell r="AA488" t="str">
            <v>Airtel </v>
          </cell>
          <cell r="AB488" t="str">
            <v>Benson Phiri</v>
          </cell>
          <cell r="AC488" t="str">
            <v>GNM</v>
          </cell>
          <cell r="AD488" t="str">
            <v>Lithandi </v>
          </cell>
          <cell r="AE488" t="str">
            <v>Gen Logic </v>
          </cell>
          <cell r="AF488" t="str">
            <v>Gen Logic </v>
          </cell>
          <cell r="AG488">
            <v>20</v>
          </cell>
          <cell r="AH488" t="str">
            <v>perkins</v>
          </cell>
          <cell r="AI488">
            <v>0</v>
          </cell>
          <cell r="AJ488" t="str">
            <v>Leroy Sommer</v>
          </cell>
          <cell r="AK488">
            <v>0</v>
          </cell>
          <cell r="AL488">
            <v>1000</v>
          </cell>
          <cell r="AM488" t="str">
            <v>Power cube</v>
          </cell>
          <cell r="AN488" t="str">
            <v>ICC330-HI-CI</v>
          </cell>
          <cell r="AO488">
            <v>400</v>
          </cell>
          <cell r="AP488" t="str">
            <v>Agisson</v>
          </cell>
          <cell r="AQ488">
            <v>600</v>
          </cell>
          <cell r="AR488">
            <v>2</v>
          </cell>
          <cell r="AS488">
            <v>600</v>
          </cell>
          <cell r="AT488">
            <v>24</v>
          </cell>
          <cell r="AU488" t="str">
            <v>LG</v>
          </cell>
          <cell r="AV488" t="str">
            <v>LG</v>
          </cell>
          <cell r="AW488">
            <v>18000</v>
          </cell>
          <cell r="AX488">
            <v>18000</v>
          </cell>
          <cell r="AY488">
            <v>2</v>
          </cell>
          <cell r="AZ488">
            <v>63</v>
          </cell>
        </row>
        <row r="488">
          <cell r="BB488">
            <v>2</v>
          </cell>
          <cell r="BC488" t="str">
            <v>MTNAirtel</v>
          </cell>
          <cell r="BD488" t="str">
            <v>T3311</v>
          </cell>
          <cell r="BE488" t="str">
            <v>ZM0653</v>
          </cell>
          <cell r="BF488" t="str">
            <v>Yes</v>
          </cell>
        </row>
        <row r="489">
          <cell r="C489" t="str">
            <v>IHS_CTR_217A</v>
          </cell>
          <cell r="D489" t="str">
            <v>Mkushi West</v>
          </cell>
          <cell r="E489">
            <v>29.1794</v>
          </cell>
          <cell r="F489">
            <v>-13.7946</v>
          </cell>
          <cell r="G489" t="str">
            <v>Central </v>
          </cell>
          <cell r="H489">
            <v>2.5</v>
          </cell>
          <cell r="I489" t="str">
            <v>Central </v>
          </cell>
          <cell r="J489" t="str">
            <v>Mkushi</v>
          </cell>
          <cell r="K489" t="str">
            <v>No</v>
          </cell>
          <cell r="L489" t="str">
            <v>No</v>
          </cell>
          <cell r="M489" t="str">
            <v>No</v>
          </cell>
          <cell r="N489" t="str">
            <v>Rural</v>
          </cell>
          <cell r="O489" t="str">
            <v>Silver</v>
          </cell>
          <cell r="P489" t="str">
            <v>Silver</v>
          </cell>
          <cell r="Q489" t="str">
            <v>BB</v>
          </cell>
          <cell r="R489" t="str">
            <v>BB</v>
          </cell>
          <cell r="S489" t="str">
            <v>On Air</v>
          </cell>
          <cell r="T489" t="str">
            <v>Grid-Gen</v>
          </cell>
          <cell r="U489" t="str">
            <v>Green Field</v>
          </cell>
          <cell r="V489">
            <v>60</v>
          </cell>
          <cell r="W489" t="str">
            <v>Indoor </v>
          </cell>
          <cell r="X489" t="str">
            <v>Linos Thole</v>
          </cell>
          <cell r="Y489" t="str">
            <v>SBC</v>
          </cell>
          <cell r="Z489" t="str">
            <v>SBC</v>
          </cell>
          <cell r="AA489" t="str">
            <v>Airtel </v>
          </cell>
          <cell r="AB489" t="str">
            <v>Benson Phiri</v>
          </cell>
          <cell r="AC489" t="str">
            <v>GNM</v>
          </cell>
          <cell r="AD489" t="str">
            <v>Lithandi </v>
          </cell>
          <cell r="AE489" t="str">
            <v>Gen Logic </v>
          </cell>
          <cell r="AF489" t="str">
            <v>Gen Logic </v>
          </cell>
          <cell r="AG489">
            <v>20</v>
          </cell>
          <cell r="AH489" t="str">
            <v>perkins</v>
          </cell>
          <cell r="AI489">
            <v>0</v>
          </cell>
          <cell r="AJ489" t="str">
            <v>Leroy Sommer</v>
          </cell>
          <cell r="AK489">
            <v>0</v>
          </cell>
          <cell r="AL489">
            <v>1000</v>
          </cell>
          <cell r="AM489" t="str">
            <v>Power cube</v>
          </cell>
          <cell r="AN489" t="str">
            <v>ICC330-HI-CI</v>
          </cell>
          <cell r="AO489">
            <v>400</v>
          </cell>
          <cell r="AP489" t="str">
            <v>Agisson</v>
          </cell>
          <cell r="AQ489">
            <v>600</v>
          </cell>
          <cell r="AR489">
            <v>2</v>
          </cell>
          <cell r="AS489">
            <v>600</v>
          </cell>
          <cell r="AT489">
            <v>24</v>
          </cell>
          <cell r="AU489" t="str">
            <v>LG</v>
          </cell>
          <cell r="AV489" t="str">
            <v>LG</v>
          </cell>
          <cell r="AW489">
            <v>18000</v>
          </cell>
          <cell r="AX489">
            <v>18000</v>
          </cell>
          <cell r="AY489">
            <v>2</v>
          </cell>
          <cell r="AZ489">
            <v>45</v>
          </cell>
        </row>
        <row r="489">
          <cell r="BB489">
            <v>1</v>
          </cell>
          <cell r="BC489" t="str">
            <v>Airtel</v>
          </cell>
          <cell r="BD489">
            <v>0</v>
          </cell>
          <cell r="BE489" t="str">
            <v>ZM0676</v>
          </cell>
          <cell r="BF489" t="str">
            <v>Yes</v>
          </cell>
        </row>
        <row r="490">
          <cell r="C490" t="str">
            <v>IHS_CTR_218A</v>
          </cell>
          <cell r="D490" t="str">
            <v>Mkushi Town</v>
          </cell>
          <cell r="E490">
            <v>29.3991</v>
          </cell>
          <cell r="F490">
            <v>-13.6137</v>
          </cell>
          <cell r="G490" t="str">
            <v>Central </v>
          </cell>
          <cell r="H490">
            <v>1.8</v>
          </cell>
          <cell r="I490" t="str">
            <v>Central </v>
          </cell>
          <cell r="J490" t="str">
            <v>Mkushi</v>
          </cell>
          <cell r="K490" t="str">
            <v>No</v>
          </cell>
          <cell r="L490" t="str">
            <v>No</v>
          </cell>
          <cell r="M490" t="str">
            <v>No</v>
          </cell>
          <cell r="N490" t="str">
            <v>Rural</v>
          </cell>
          <cell r="O490" t="str">
            <v>Silver</v>
          </cell>
          <cell r="P490" t="str">
            <v>Silver</v>
          </cell>
          <cell r="Q490" t="str">
            <v>BTS</v>
          </cell>
          <cell r="R490" t="str">
            <v>BTS</v>
          </cell>
          <cell r="S490" t="str">
            <v>On air</v>
          </cell>
          <cell r="T490" t="str">
            <v>Grid-Gen</v>
          </cell>
          <cell r="U490" t="str">
            <v>Green Field</v>
          </cell>
          <cell r="V490">
            <v>50</v>
          </cell>
          <cell r="W490" t="str">
            <v>Indoor </v>
          </cell>
          <cell r="X490" t="str">
            <v>Linos Thole</v>
          </cell>
          <cell r="Y490" t="str">
            <v>SBC</v>
          </cell>
          <cell r="Z490" t="str">
            <v>SBC</v>
          </cell>
          <cell r="AA490" t="str">
            <v>Airtel </v>
          </cell>
          <cell r="AB490" t="str">
            <v>Benson Phiri</v>
          </cell>
          <cell r="AC490" t="str">
            <v>GNM</v>
          </cell>
          <cell r="AD490" t="str">
            <v>Lithandi </v>
          </cell>
          <cell r="AE490" t="str">
            <v>Gen Logic </v>
          </cell>
          <cell r="AF490" t="str">
            <v>Gen Logic </v>
          </cell>
          <cell r="AG490">
            <v>20</v>
          </cell>
          <cell r="AH490" t="str">
            <v>perkins</v>
          </cell>
          <cell r="AI490">
            <v>0</v>
          </cell>
          <cell r="AJ490" t="str">
            <v>Leroy Sommer</v>
          </cell>
          <cell r="AK490">
            <v>0</v>
          </cell>
          <cell r="AL490">
            <v>1000</v>
          </cell>
          <cell r="AM490" t="str">
            <v>Power cube</v>
          </cell>
          <cell r="AN490" t="str">
            <v>ICC330-HI-CI</v>
          </cell>
          <cell r="AO490">
            <v>400</v>
          </cell>
          <cell r="AP490" t="str">
            <v>NARADA</v>
          </cell>
          <cell r="AQ490">
            <v>1200</v>
          </cell>
          <cell r="AR490">
            <v>2</v>
          </cell>
          <cell r="AS490">
            <v>600</v>
          </cell>
          <cell r="AT490">
            <v>48</v>
          </cell>
          <cell r="AU490" t="str">
            <v>LG</v>
          </cell>
          <cell r="AV490" t="str">
            <v>LG</v>
          </cell>
          <cell r="AW490">
            <v>18000</v>
          </cell>
          <cell r="AX490">
            <v>18000</v>
          </cell>
          <cell r="AY490">
            <v>2</v>
          </cell>
          <cell r="AZ490">
            <v>170</v>
          </cell>
        </row>
        <row r="490">
          <cell r="BB490">
            <v>2</v>
          </cell>
          <cell r="BC490" t="str">
            <v>MTNAirtel</v>
          </cell>
          <cell r="BD490" t="str">
            <v>T3334</v>
          </cell>
          <cell r="BE490" t="str">
            <v>ZM0677</v>
          </cell>
          <cell r="BF490" t="str">
            <v>Yes</v>
          </cell>
        </row>
        <row r="491">
          <cell r="C491" t="str">
            <v>IHS_CTR_219A</v>
          </cell>
          <cell r="D491" t="str">
            <v>CHIPEMBI GIRLS</v>
          </cell>
          <cell r="E491">
            <v>28.5694</v>
          </cell>
          <cell r="F491">
            <v>-14.9172</v>
          </cell>
          <cell r="G491" t="str">
            <v>Lusaka</v>
          </cell>
          <cell r="H491">
            <v>2.5</v>
          </cell>
          <cell r="I491" t="str">
            <v>Central </v>
          </cell>
          <cell r="J491" t="str">
            <v>Chibombo</v>
          </cell>
          <cell r="K491" t="str">
            <v>No</v>
          </cell>
          <cell r="L491" t="str">
            <v>No</v>
          </cell>
          <cell r="M491" t="str">
            <v>No</v>
          </cell>
          <cell r="N491" t="str">
            <v>Rural</v>
          </cell>
          <cell r="O491" t="str">
            <v>Silver</v>
          </cell>
          <cell r="P491" t="str">
            <v>Silver</v>
          </cell>
          <cell r="Q491" t="str">
            <v>BTS</v>
          </cell>
          <cell r="R491" t="str">
            <v>BTS</v>
          </cell>
          <cell r="S491" t="str">
            <v>On air</v>
          </cell>
          <cell r="T491" t="str">
            <v>Grid-Gen</v>
          </cell>
          <cell r="U491" t="str">
            <v>Green Field</v>
          </cell>
          <cell r="V491">
            <v>80</v>
          </cell>
          <cell r="W491" t="str">
            <v>Indoor </v>
          </cell>
          <cell r="X491" t="str">
            <v>John Banda </v>
          </cell>
          <cell r="Y491" t="str">
            <v>SBC</v>
          </cell>
          <cell r="Z491" t="str">
            <v>SBC</v>
          </cell>
          <cell r="AA491" t="str">
            <v>Airtel </v>
          </cell>
          <cell r="AB491" t="str">
            <v>Evans Ngonga</v>
          </cell>
          <cell r="AC491" t="str">
            <v>CCS</v>
          </cell>
          <cell r="AD491" t="str">
            <v>CCS</v>
          </cell>
          <cell r="AE491" t="str">
            <v>Garda</v>
          </cell>
          <cell r="AF491" t="str">
            <v>Garda</v>
          </cell>
          <cell r="AG491">
            <v>20</v>
          </cell>
          <cell r="AH491" t="str">
            <v>perkins</v>
          </cell>
          <cell r="AI491" t="str">
            <v>404A-22</v>
          </cell>
          <cell r="AJ491" t="str">
            <v>Leroy Sommer</v>
          </cell>
          <cell r="AK491" t="str">
            <v>ECO-28-M/4</v>
          </cell>
          <cell r="AL491">
            <v>1000</v>
          </cell>
          <cell r="AM491" t="str">
            <v>Power cube</v>
          </cell>
          <cell r="AN491" t="str">
            <v>ECC500</v>
          </cell>
          <cell r="AO491">
            <v>400</v>
          </cell>
          <cell r="AP491" t="str">
            <v>Agisson</v>
          </cell>
          <cell r="AQ491">
            <v>1200</v>
          </cell>
          <cell r="AR491">
            <v>2</v>
          </cell>
          <cell r="AS491">
            <v>600</v>
          </cell>
          <cell r="AT491">
            <v>48</v>
          </cell>
          <cell r="AU491" t="str">
            <v>LG</v>
          </cell>
          <cell r="AV491" t="str">
            <v>LG</v>
          </cell>
          <cell r="AW491">
            <v>18000</v>
          </cell>
          <cell r="AX491">
            <v>18000</v>
          </cell>
          <cell r="AY491">
            <v>2</v>
          </cell>
          <cell r="AZ491">
            <v>38</v>
          </cell>
        </row>
        <row r="491">
          <cell r="BB491">
            <v>1</v>
          </cell>
          <cell r="BC491" t="str">
            <v>Airtel</v>
          </cell>
          <cell r="BD491">
            <v>0</v>
          </cell>
          <cell r="BE491" t="str">
            <v>ZM0679</v>
          </cell>
          <cell r="BF491">
            <v>0</v>
          </cell>
        </row>
        <row r="492">
          <cell r="C492" t="str">
            <v>IHS_CTR_220A</v>
          </cell>
          <cell r="D492" t="str">
            <v>CHIBOMBO</v>
          </cell>
          <cell r="E492">
            <v>28.049</v>
          </cell>
          <cell r="F492">
            <v>-14.789</v>
          </cell>
          <cell r="G492" t="str">
            <v>Central </v>
          </cell>
          <cell r="H492">
            <v>1.8</v>
          </cell>
          <cell r="I492" t="str">
            <v>Central </v>
          </cell>
          <cell r="J492" t="str">
            <v>Chibombo</v>
          </cell>
          <cell r="K492" t="str">
            <v>No</v>
          </cell>
          <cell r="L492" t="str">
            <v>No</v>
          </cell>
          <cell r="M492" t="str">
            <v>No</v>
          </cell>
          <cell r="N492" t="str">
            <v>Rural</v>
          </cell>
          <cell r="O492" t="str">
            <v>Silver</v>
          </cell>
          <cell r="P492" t="str">
            <v>Silver</v>
          </cell>
          <cell r="Q492" t="str">
            <v>HUB</v>
          </cell>
          <cell r="R492" t="str">
            <v>BTS</v>
          </cell>
          <cell r="S492" t="str">
            <v>On air</v>
          </cell>
          <cell r="T492" t="str">
            <v>Grid-Gen</v>
          </cell>
          <cell r="U492" t="str">
            <v>Green Field</v>
          </cell>
          <cell r="V492">
            <v>50</v>
          </cell>
          <cell r="W492" t="str">
            <v>Indoor </v>
          </cell>
          <cell r="X492" t="str">
            <v>Robert Mwewa</v>
          </cell>
          <cell r="Y492" t="str">
            <v>SBC</v>
          </cell>
          <cell r="Z492" t="str">
            <v>SBC</v>
          </cell>
          <cell r="AA492" t="str">
            <v>Airtel </v>
          </cell>
          <cell r="AB492" t="str">
            <v>Benson Phiri</v>
          </cell>
          <cell r="AC492" t="str">
            <v>GNM</v>
          </cell>
          <cell r="AD492" t="str">
            <v>Lithandi </v>
          </cell>
          <cell r="AE492" t="str">
            <v>Gen Logic </v>
          </cell>
          <cell r="AF492" t="str">
            <v>Gen Logic </v>
          </cell>
          <cell r="AG492">
            <v>15</v>
          </cell>
          <cell r="AH492" t="str">
            <v>perkins</v>
          </cell>
          <cell r="AI492">
            <v>0</v>
          </cell>
          <cell r="AJ492" t="str">
            <v>Leroy Sommer</v>
          </cell>
          <cell r="AK492">
            <v>0</v>
          </cell>
          <cell r="AL492">
            <v>600</v>
          </cell>
          <cell r="AM492" t="str">
            <v>Power cube</v>
          </cell>
          <cell r="AN492" t="str">
            <v>ICC330-HI-CI</v>
          </cell>
          <cell r="AO492">
            <v>400</v>
          </cell>
          <cell r="AP492" t="str">
            <v>Agisson</v>
          </cell>
          <cell r="AQ492">
            <v>600</v>
          </cell>
          <cell r="AR492">
            <v>2</v>
          </cell>
          <cell r="AS492">
            <v>600</v>
          </cell>
          <cell r="AT492">
            <v>24</v>
          </cell>
          <cell r="AU492" t="str">
            <v>LG</v>
          </cell>
          <cell r="AV492" t="str">
            <v>LG</v>
          </cell>
          <cell r="AW492">
            <v>18000</v>
          </cell>
          <cell r="AX492">
            <v>18000</v>
          </cell>
          <cell r="AY492">
            <v>2</v>
          </cell>
          <cell r="AZ492">
            <v>57</v>
          </cell>
        </row>
        <row r="492">
          <cell r="BB492">
            <v>1</v>
          </cell>
          <cell r="BC492" t="str">
            <v>Airtel</v>
          </cell>
          <cell r="BD492">
            <v>0</v>
          </cell>
          <cell r="BE492" t="str">
            <v>ZM0684</v>
          </cell>
          <cell r="BF492" t="str">
            <v>Yes</v>
          </cell>
        </row>
        <row r="493">
          <cell r="C493" t="str">
            <v>IHS_CTR_222A</v>
          </cell>
          <cell r="D493" t="str">
            <v>MULUNGUSHI DAM</v>
          </cell>
          <cell r="E493">
            <v>28.8596</v>
          </cell>
          <cell r="F493">
            <v>-14.6955</v>
          </cell>
          <cell r="G493" t="str">
            <v>Central </v>
          </cell>
          <cell r="H493">
            <v>2</v>
          </cell>
          <cell r="I493" t="str">
            <v>Central </v>
          </cell>
          <cell r="J493" t="str">
            <v>Kapiri Mposhi</v>
          </cell>
          <cell r="K493" t="str">
            <v>No</v>
          </cell>
          <cell r="L493" t="str">
            <v>No</v>
          </cell>
          <cell r="M493" t="str">
            <v>No</v>
          </cell>
          <cell r="N493" t="str">
            <v>Rural</v>
          </cell>
          <cell r="O493" t="str">
            <v>Silver</v>
          </cell>
          <cell r="P493" t="str">
            <v>Silver</v>
          </cell>
          <cell r="Q493" t="str">
            <v>HUB</v>
          </cell>
          <cell r="R493" t="str">
            <v>BTS</v>
          </cell>
          <cell r="S493" t="str">
            <v>On air</v>
          </cell>
          <cell r="T493" t="str">
            <v>Solar-Gen</v>
          </cell>
          <cell r="U493" t="str">
            <v>Green Field</v>
          </cell>
          <cell r="V493">
            <v>70</v>
          </cell>
          <cell r="W493" t="str">
            <v>Indoor </v>
          </cell>
          <cell r="X493" t="str">
            <v>Robert Mwewa</v>
          </cell>
          <cell r="Y493" t="str">
            <v>SBC</v>
          </cell>
          <cell r="Z493" t="str">
            <v>SBC</v>
          </cell>
          <cell r="AA493" t="str">
            <v>Airtel </v>
          </cell>
          <cell r="AB493" t="str">
            <v>Benson Phiri</v>
          </cell>
          <cell r="AC493" t="str">
            <v>GNM</v>
          </cell>
          <cell r="AD493" t="str">
            <v>Lithandi </v>
          </cell>
          <cell r="AE493" t="str">
            <v>IMG</v>
          </cell>
          <cell r="AF493" t="str">
            <v>IMG</v>
          </cell>
          <cell r="AG493">
            <v>16</v>
          </cell>
          <cell r="AH493" t="str">
            <v>perkins</v>
          </cell>
          <cell r="AI493">
            <v>0</v>
          </cell>
          <cell r="AJ493" t="str">
            <v>Leroy Sommer</v>
          </cell>
          <cell r="AK493">
            <v>0</v>
          </cell>
          <cell r="AL493">
            <v>600</v>
          </cell>
          <cell r="AM493" t="str">
            <v>Power cube</v>
          </cell>
          <cell r="AN493" t="str">
            <v>ICC330-HI-CI</v>
          </cell>
          <cell r="AO493">
            <v>400</v>
          </cell>
          <cell r="AP493" t="str">
            <v>NARADA</v>
          </cell>
          <cell r="AQ493">
            <v>600</v>
          </cell>
          <cell r="AR493">
            <v>2</v>
          </cell>
          <cell r="AS493">
            <v>600</v>
          </cell>
          <cell r="AT493">
            <v>24</v>
          </cell>
          <cell r="AU493" t="str">
            <v>LG</v>
          </cell>
          <cell r="AV493" t="str">
            <v>LG</v>
          </cell>
          <cell r="AW493">
            <v>18000</v>
          </cell>
          <cell r="AX493">
            <v>18000</v>
          </cell>
          <cell r="AY493">
            <v>2</v>
          </cell>
          <cell r="AZ493">
            <v>54</v>
          </cell>
        </row>
        <row r="493">
          <cell r="BB493">
            <v>1</v>
          </cell>
          <cell r="BC493" t="str">
            <v>Airtel</v>
          </cell>
          <cell r="BD493">
            <v>0</v>
          </cell>
          <cell r="BE493" t="str">
            <v>ZM0697</v>
          </cell>
          <cell r="BF493" t="str">
            <v>Yes</v>
          </cell>
        </row>
        <row r="494">
          <cell r="C494" t="str">
            <v>IHS_CTR_223A</v>
          </cell>
          <cell r="D494" t="str">
            <v>CHUNGA</v>
          </cell>
          <cell r="E494">
            <v>28.2455</v>
          </cell>
          <cell r="F494">
            <v>-15.3603</v>
          </cell>
          <cell r="G494" t="str">
            <v>Lusaka</v>
          </cell>
          <cell r="H494">
            <v>2.5</v>
          </cell>
          <cell r="I494" t="str">
            <v>Central </v>
          </cell>
          <cell r="J494" t="str">
            <v>Chibombo</v>
          </cell>
          <cell r="K494" t="str">
            <v>No</v>
          </cell>
          <cell r="L494" t="str">
            <v>No</v>
          </cell>
          <cell r="M494" t="str">
            <v>Yes</v>
          </cell>
          <cell r="N494" t="str">
            <v>Urban</v>
          </cell>
          <cell r="O494" t="str">
            <v>Platinum</v>
          </cell>
          <cell r="P494" t="str">
            <v>Platinum</v>
          </cell>
          <cell r="Q494" t="str">
            <v>BTS</v>
          </cell>
          <cell r="R494" t="str">
            <v>BTS</v>
          </cell>
          <cell r="S494" t="str">
            <v>On air</v>
          </cell>
          <cell r="T494" t="str">
            <v>Grid-Gen</v>
          </cell>
          <cell r="U494" t="str">
            <v>Green Field</v>
          </cell>
          <cell r="V494">
            <v>42</v>
          </cell>
          <cell r="W494" t="str">
            <v>Indoor </v>
          </cell>
          <cell r="X494" t="str">
            <v>John Banda </v>
          </cell>
          <cell r="Y494" t="str">
            <v>SBC</v>
          </cell>
          <cell r="Z494" t="str">
            <v>SBC</v>
          </cell>
          <cell r="AA494" t="str">
            <v>Airtel </v>
          </cell>
          <cell r="AB494" t="str">
            <v>Evans Ngonga</v>
          </cell>
          <cell r="AC494" t="str">
            <v>CCS</v>
          </cell>
          <cell r="AD494" t="str">
            <v>CCS</v>
          </cell>
          <cell r="AE494" t="str">
            <v>Gen Logic </v>
          </cell>
          <cell r="AF494" t="str">
            <v>Gen Logic </v>
          </cell>
          <cell r="AG494">
            <v>20</v>
          </cell>
          <cell r="AH494" t="str">
            <v>perkins</v>
          </cell>
          <cell r="AI494" t="str">
            <v>404A-22</v>
          </cell>
          <cell r="AJ494" t="str">
            <v>Leroy Sommer</v>
          </cell>
          <cell r="AK494" t="str">
            <v>ECO-28-M/4</v>
          </cell>
          <cell r="AL494">
            <v>1000</v>
          </cell>
          <cell r="AM494" t="str">
            <v>IPT</v>
          </cell>
          <cell r="AN494" t="str">
            <v>ECC500</v>
          </cell>
          <cell r="AO494">
            <v>400</v>
          </cell>
          <cell r="AP494" t="str">
            <v>Lithium</v>
          </cell>
          <cell r="AQ494">
            <v>1600</v>
          </cell>
          <cell r="AR494">
            <v>48</v>
          </cell>
          <cell r="AS494">
            <v>100</v>
          </cell>
          <cell r="AT494">
            <v>16</v>
          </cell>
          <cell r="AU494" t="str">
            <v>FM25000</v>
          </cell>
          <cell r="AV494" t="str">
            <v>FM25000</v>
          </cell>
          <cell r="AW494">
            <v>25000</v>
          </cell>
          <cell r="AX494">
            <v>25000</v>
          </cell>
          <cell r="AY494">
            <v>2</v>
          </cell>
          <cell r="AZ494">
            <v>85</v>
          </cell>
        </row>
        <row r="494">
          <cell r="BB494">
            <v>1</v>
          </cell>
          <cell r="BC494" t="str">
            <v>Airtel</v>
          </cell>
          <cell r="BD494">
            <v>0</v>
          </cell>
          <cell r="BE494" t="str">
            <v>ZM0699</v>
          </cell>
          <cell r="BF494">
            <v>0</v>
          </cell>
        </row>
        <row r="495">
          <cell r="C495" t="str">
            <v>IHS_CTR_224A</v>
          </cell>
          <cell r="D495" t="str">
            <v>MATERO GIRLS </v>
          </cell>
          <cell r="E495">
            <v>28.2514</v>
          </cell>
          <cell r="F495">
            <v>-15.3761</v>
          </cell>
          <cell r="G495" t="str">
            <v>Lusaka</v>
          </cell>
          <cell r="H495">
            <v>2</v>
          </cell>
          <cell r="I495" t="str">
            <v>Central </v>
          </cell>
          <cell r="J495" t="str">
            <v>Chibombo</v>
          </cell>
          <cell r="K495" t="str">
            <v>No</v>
          </cell>
          <cell r="L495" t="str">
            <v>No</v>
          </cell>
          <cell r="M495" t="str">
            <v>Yes</v>
          </cell>
          <cell r="N495" t="str">
            <v>Urban</v>
          </cell>
          <cell r="O495" t="str">
            <v>Platinum</v>
          </cell>
          <cell r="P495" t="str">
            <v>Platinum</v>
          </cell>
          <cell r="Q495" t="str">
            <v>HUB</v>
          </cell>
          <cell r="R495" t="str">
            <v>HUB</v>
          </cell>
          <cell r="S495" t="str">
            <v>On air</v>
          </cell>
          <cell r="T495" t="str">
            <v>Grid-Gen</v>
          </cell>
          <cell r="U495" t="str">
            <v>Green Field</v>
          </cell>
          <cell r="V495">
            <v>30</v>
          </cell>
          <cell r="W495" t="str">
            <v>Outdoor</v>
          </cell>
          <cell r="X495" t="str">
            <v>John Banda </v>
          </cell>
          <cell r="Y495" t="str">
            <v>SBC</v>
          </cell>
          <cell r="Z495" t="str">
            <v>SBC</v>
          </cell>
          <cell r="AA495" t="str">
            <v>Airtel </v>
          </cell>
          <cell r="AB495" t="str">
            <v>Evans Ngonga</v>
          </cell>
          <cell r="AC495" t="str">
            <v>CCS</v>
          </cell>
          <cell r="AD495" t="str">
            <v>CCS</v>
          </cell>
          <cell r="AE495" t="str">
            <v>Gen Logic </v>
          </cell>
          <cell r="AF495" t="str">
            <v>Gen Logic </v>
          </cell>
          <cell r="AG495">
            <v>20</v>
          </cell>
          <cell r="AH495" t="str">
            <v>perkins</v>
          </cell>
          <cell r="AI495" t="str">
            <v>404A-22</v>
          </cell>
          <cell r="AJ495" t="str">
            <v>Leroy Sommer</v>
          </cell>
          <cell r="AK495" t="str">
            <v>ECO-28-M/4</v>
          </cell>
          <cell r="AL495">
            <v>1000</v>
          </cell>
          <cell r="AM495" t="str">
            <v>Power cube</v>
          </cell>
          <cell r="AN495" t="str">
            <v>ECC500</v>
          </cell>
          <cell r="AO495">
            <v>400</v>
          </cell>
          <cell r="AP495" t="str">
            <v>Agisson</v>
          </cell>
          <cell r="AQ495">
            <v>1600</v>
          </cell>
          <cell r="AR495">
            <v>2</v>
          </cell>
          <cell r="AS495">
            <v>800</v>
          </cell>
          <cell r="AT495">
            <v>48</v>
          </cell>
          <cell r="AU495" t="str">
            <v>N/A</v>
          </cell>
          <cell r="AV495" t="str">
            <v>N/A</v>
          </cell>
          <cell r="AW495" t="str">
            <v>N/A</v>
          </cell>
          <cell r="AX495" t="str">
            <v>LG18000</v>
          </cell>
          <cell r="AY495" t="str">
            <v>N/A</v>
          </cell>
          <cell r="AZ495">
            <v>86</v>
          </cell>
        </row>
        <row r="495">
          <cell r="BB495">
            <v>1</v>
          </cell>
          <cell r="BC495" t="str">
            <v>Airtel</v>
          </cell>
          <cell r="BD495">
            <v>0</v>
          </cell>
          <cell r="BE495" t="str">
            <v>ZM0700</v>
          </cell>
          <cell r="BF495">
            <v>0</v>
          </cell>
        </row>
        <row r="496">
          <cell r="C496" t="str">
            <v>IHS_CTR_225A</v>
          </cell>
          <cell r="D496" t="str">
            <v>HIGHRIDGE</v>
          </cell>
          <cell r="E496">
            <v>28.4636</v>
          </cell>
          <cell r="F496">
            <v>-14.4537</v>
          </cell>
          <cell r="G496" t="str">
            <v>Central </v>
          </cell>
          <cell r="H496">
            <v>2.5</v>
          </cell>
          <cell r="I496" t="str">
            <v>Central </v>
          </cell>
          <cell r="J496" t="str">
            <v>Kabwe</v>
          </cell>
          <cell r="K496" t="str">
            <v>No</v>
          </cell>
          <cell r="L496" t="str">
            <v>No</v>
          </cell>
          <cell r="M496" t="str">
            <v>Yes</v>
          </cell>
          <cell r="N496" t="str">
            <v>Suburban</v>
          </cell>
          <cell r="O496" t="str">
            <v>Gold</v>
          </cell>
          <cell r="P496" t="str">
            <v>Gold</v>
          </cell>
          <cell r="Q496" t="str">
            <v>HUB</v>
          </cell>
          <cell r="R496" t="str">
            <v>BTS</v>
          </cell>
          <cell r="S496" t="str">
            <v>On air</v>
          </cell>
          <cell r="T496" t="str">
            <v>Grid-Gen</v>
          </cell>
          <cell r="U496" t="str">
            <v>Green Field</v>
          </cell>
          <cell r="V496">
            <v>48</v>
          </cell>
          <cell r="W496" t="str">
            <v>Indoor </v>
          </cell>
          <cell r="X496" t="str">
            <v>Robert Mwewa</v>
          </cell>
          <cell r="Y496" t="str">
            <v>SBC</v>
          </cell>
          <cell r="Z496" t="str">
            <v>SBC</v>
          </cell>
          <cell r="AA496" t="str">
            <v>Airtel </v>
          </cell>
          <cell r="AB496" t="str">
            <v>Benson Phiri</v>
          </cell>
          <cell r="AC496" t="str">
            <v>GNM</v>
          </cell>
          <cell r="AD496" t="str">
            <v>Lithandi </v>
          </cell>
          <cell r="AE496" t="str">
            <v>Gen Logic </v>
          </cell>
          <cell r="AF496" t="str">
            <v>Gen Logic </v>
          </cell>
          <cell r="AG496">
            <v>20</v>
          </cell>
          <cell r="AH496" t="str">
            <v>perkins</v>
          </cell>
          <cell r="AI496">
            <v>0</v>
          </cell>
          <cell r="AJ496" t="str">
            <v>Leroy Sommer</v>
          </cell>
          <cell r="AK496">
            <v>0</v>
          </cell>
          <cell r="AL496">
            <v>1000</v>
          </cell>
          <cell r="AM496" t="str">
            <v>Power cube</v>
          </cell>
          <cell r="AN496" t="str">
            <v>ICC330-HI-CI</v>
          </cell>
          <cell r="AO496">
            <v>400</v>
          </cell>
          <cell r="AP496" t="str">
            <v>Agisson</v>
          </cell>
          <cell r="AQ496">
            <v>1200</v>
          </cell>
          <cell r="AR496">
            <v>2</v>
          </cell>
          <cell r="AS496">
            <v>600</v>
          </cell>
          <cell r="AT496">
            <v>48</v>
          </cell>
          <cell r="AU496" t="str">
            <v>LG</v>
          </cell>
          <cell r="AV496" t="str">
            <v>LG</v>
          </cell>
          <cell r="AW496">
            <v>18000</v>
          </cell>
          <cell r="AX496">
            <v>18000</v>
          </cell>
          <cell r="AY496">
            <v>2</v>
          </cell>
          <cell r="AZ496">
            <v>98</v>
          </cell>
        </row>
        <row r="496">
          <cell r="BB496">
            <v>1</v>
          </cell>
          <cell r="BC496" t="str">
            <v>Airtel</v>
          </cell>
          <cell r="BD496">
            <v>0</v>
          </cell>
          <cell r="BE496" t="str">
            <v>ZM0709</v>
          </cell>
          <cell r="BF496" t="str">
            <v>Yes</v>
          </cell>
        </row>
        <row r="497">
          <cell r="C497" t="str">
            <v>IHS_CTR_226A</v>
          </cell>
          <cell r="D497" t="str">
            <v>BWACHA</v>
          </cell>
          <cell r="E497">
            <v>28.4452</v>
          </cell>
          <cell r="F497">
            <v>-14.4041</v>
          </cell>
          <cell r="G497" t="str">
            <v>Central </v>
          </cell>
          <cell r="H497">
            <v>2.5</v>
          </cell>
          <cell r="I497" t="str">
            <v>Central </v>
          </cell>
          <cell r="J497" t="str">
            <v>Kabwe</v>
          </cell>
          <cell r="K497" t="str">
            <v>No</v>
          </cell>
          <cell r="L497" t="str">
            <v>No</v>
          </cell>
          <cell r="M497" t="str">
            <v>No</v>
          </cell>
          <cell r="N497" t="str">
            <v>Urban</v>
          </cell>
          <cell r="O497" t="str">
            <v>Gold</v>
          </cell>
          <cell r="P497" t="str">
            <v>Gold</v>
          </cell>
          <cell r="Q497" t="str">
            <v>HUB</v>
          </cell>
          <cell r="R497" t="str">
            <v>BTS</v>
          </cell>
          <cell r="S497" t="str">
            <v>On air</v>
          </cell>
          <cell r="T497" t="str">
            <v>Grid-Gen</v>
          </cell>
          <cell r="U497" t="str">
            <v>Green Field</v>
          </cell>
          <cell r="V497">
            <v>50</v>
          </cell>
          <cell r="W497" t="str">
            <v>Indoor </v>
          </cell>
          <cell r="X497" t="str">
            <v>Robert Mwewa</v>
          </cell>
          <cell r="Y497" t="str">
            <v>SBC</v>
          </cell>
          <cell r="Z497" t="str">
            <v>SBC</v>
          </cell>
          <cell r="AA497" t="str">
            <v>Airtel </v>
          </cell>
          <cell r="AB497" t="str">
            <v>Benson Phiri</v>
          </cell>
          <cell r="AC497" t="str">
            <v>GNM</v>
          </cell>
          <cell r="AD497" t="str">
            <v>Lithandi </v>
          </cell>
          <cell r="AE497" t="str">
            <v>Gen Logic </v>
          </cell>
          <cell r="AF497" t="str">
            <v>Gen Logic </v>
          </cell>
          <cell r="AG497">
            <v>20</v>
          </cell>
          <cell r="AH497" t="str">
            <v>perkins</v>
          </cell>
          <cell r="AI497">
            <v>0</v>
          </cell>
          <cell r="AJ497" t="str">
            <v>Leroy Sommer</v>
          </cell>
          <cell r="AK497">
            <v>0</v>
          </cell>
          <cell r="AL497">
            <v>1000</v>
          </cell>
          <cell r="AM497" t="str">
            <v>Power cube</v>
          </cell>
          <cell r="AN497" t="str">
            <v>ICC330-HI-CI</v>
          </cell>
          <cell r="AO497">
            <v>400</v>
          </cell>
          <cell r="AP497" t="str">
            <v>Agisson</v>
          </cell>
          <cell r="AQ497">
            <v>1200</v>
          </cell>
          <cell r="AR497">
            <v>2</v>
          </cell>
          <cell r="AS497">
            <v>600</v>
          </cell>
          <cell r="AT497">
            <v>48</v>
          </cell>
          <cell r="AU497" t="str">
            <v>LG</v>
          </cell>
          <cell r="AV497" t="str">
            <v>LG</v>
          </cell>
          <cell r="AW497">
            <v>18000</v>
          </cell>
          <cell r="AX497">
            <v>18000</v>
          </cell>
          <cell r="AY497">
            <v>2</v>
          </cell>
          <cell r="AZ497">
            <v>80</v>
          </cell>
        </row>
        <row r="497">
          <cell r="BB497">
            <v>1</v>
          </cell>
          <cell r="BC497" t="str">
            <v>Airtel</v>
          </cell>
          <cell r="BD497">
            <v>0</v>
          </cell>
          <cell r="BE497" t="str">
            <v>ZM0710</v>
          </cell>
          <cell r="BF497" t="str">
            <v>Yes</v>
          </cell>
        </row>
        <row r="498">
          <cell r="C498" t="str">
            <v>IHS_CTR_227A</v>
          </cell>
          <cell r="D498" t="str">
            <v>Pensulo</v>
          </cell>
          <cell r="E498">
            <v>30.4318</v>
          </cell>
          <cell r="F498">
            <v>-13.0074</v>
          </cell>
          <cell r="G498" t="str">
            <v>Central </v>
          </cell>
          <cell r="H498">
            <v>2.5</v>
          </cell>
          <cell r="I498" t="str">
            <v>Central </v>
          </cell>
          <cell r="J498" t="str">
            <v>Serenje</v>
          </cell>
          <cell r="K498" t="str">
            <v>No</v>
          </cell>
          <cell r="L498" t="str">
            <v>No</v>
          </cell>
          <cell r="M498" t="str">
            <v>Yes</v>
          </cell>
          <cell r="N498" t="str">
            <v>Rural</v>
          </cell>
          <cell r="O498" t="str">
            <v>Silver</v>
          </cell>
          <cell r="P498" t="str">
            <v>Silver</v>
          </cell>
          <cell r="Q498" t="str">
            <v>BB</v>
          </cell>
          <cell r="R498" t="str">
            <v>BB</v>
          </cell>
          <cell r="S498" t="str">
            <v>On air</v>
          </cell>
          <cell r="T498" t="str">
            <v>Grid-Gen</v>
          </cell>
          <cell r="U498" t="str">
            <v>Green Field</v>
          </cell>
          <cell r="V498">
            <v>80</v>
          </cell>
          <cell r="W498" t="str">
            <v>Indoor </v>
          </cell>
          <cell r="X498" t="str">
            <v>Linos Thole</v>
          </cell>
          <cell r="Y498" t="str">
            <v>SBC</v>
          </cell>
          <cell r="Z498" t="str">
            <v>SBC</v>
          </cell>
          <cell r="AA498" t="str">
            <v>Airtel </v>
          </cell>
          <cell r="AB498" t="str">
            <v>Benson Phiri</v>
          </cell>
          <cell r="AC498" t="str">
            <v>GNM</v>
          </cell>
          <cell r="AD498" t="str">
            <v>Lithandi </v>
          </cell>
          <cell r="AE498" t="str">
            <v>Lamasat</v>
          </cell>
          <cell r="AF498" t="str">
            <v>Lamasat</v>
          </cell>
          <cell r="AG498">
            <v>20</v>
          </cell>
          <cell r="AH498" t="str">
            <v>perkins</v>
          </cell>
          <cell r="AI498">
            <v>0</v>
          </cell>
          <cell r="AJ498" t="str">
            <v>Leroy Sommer</v>
          </cell>
          <cell r="AK498">
            <v>0</v>
          </cell>
          <cell r="AL498">
            <v>600</v>
          </cell>
          <cell r="AM498" t="str">
            <v>Power cube</v>
          </cell>
          <cell r="AN498" t="str">
            <v>ICC330-HI-CI</v>
          </cell>
          <cell r="AO498">
            <v>400</v>
          </cell>
          <cell r="AP498" t="str">
            <v>Agisson</v>
          </cell>
          <cell r="AQ498">
            <v>1200</v>
          </cell>
          <cell r="AR498">
            <v>2</v>
          </cell>
          <cell r="AS498">
            <v>600</v>
          </cell>
          <cell r="AT498">
            <v>48</v>
          </cell>
          <cell r="AU498" t="str">
            <v>LG</v>
          </cell>
          <cell r="AV498" t="str">
            <v>LG</v>
          </cell>
          <cell r="AW498">
            <v>18000</v>
          </cell>
          <cell r="AX498">
            <v>18000</v>
          </cell>
          <cell r="AY498">
            <v>2</v>
          </cell>
          <cell r="AZ498">
            <v>76</v>
          </cell>
        </row>
        <row r="498">
          <cell r="BB498">
            <v>1</v>
          </cell>
          <cell r="BC498" t="str">
            <v>Airtel</v>
          </cell>
          <cell r="BD498">
            <v>0</v>
          </cell>
          <cell r="BE498" t="str">
            <v>ZM0736</v>
          </cell>
          <cell r="BF498" t="str">
            <v>Yes</v>
          </cell>
        </row>
        <row r="499">
          <cell r="C499" t="str">
            <v>IHS_CTR_228A</v>
          </cell>
          <cell r="D499" t="str">
            <v>LUKOMBA</v>
          </cell>
          <cell r="E499">
            <v>28.9024</v>
          </cell>
          <cell r="F499">
            <v>-13.8794</v>
          </cell>
          <cell r="G499" t="str">
            <v>Central </v>
          </cell>
          <cell r="H499">
            <v>4.5</v>
          </cell>
          <cell r="I499" t="str">
            <v>Central </v>
          </cell>
          <cell r="J499" t="str">
            <v>Kapiri Mposhi</v>
          </cell>
          <cell r="K499" t="str">
            <v>No</v>
          </cell>
          <cell r="L499" t="str">
            <v>No</v>
          </cell>
          <cell r="M499" t="str">
            <v>No</v>
          </cell>
          <cell r="N499" t="str">
            <v>Rural</v>
          </cell>
          <cell r="O499" t="str">
            <v>Silver</v>
          </cell>
          <cell r="P499" t="str">
            <v>Silver</v>
          </cell>
          <cell r="Q499" t="str">
            <v>BB</v>
          </cell>
          <cell r="R499" t="str">
            <v>BB</v>
          </cell>
          <cell r="S499" t="str">
            <v>On air</v>
          </cell>
          <cell r="T499" t="str">
            <v>Grid-Gen</v>
          </cell>
          <cell r="U499" t="str">
            <v>Green Field</v>
          </cell>
          <cell r="V499">
            <v>50</v>
          </cell>
          <cell r="W499" t="str">
            <v>Indoor </v>
          </cell>
          <cell r="X499" t="str">
            <v>Linos Thole</v>
          </cell>
          <cell r="Y499" t="str">
            <v>SBC</v>
          </cell>
          <cell r="Z499" t="str">
            <v>SBC</v>
          </cell>
          <cell r="AA499" t="str">
            <v>Airtel </v>
          </cell>
          <cell r="AB499" t="str">
            <v>Benson Phiri</v>
          </cell>
          <cell r="AC499" t="str">
            <v>GNM</v>
          </cell>
          <cell r="AD499" t="str">
            <v>Lithandi </v>
          </cell>
          <cell r="AE499" t="str">
            <v>Gen Logic </v>
          </cell>
          <cell r="AF499" t="str">
            <v>Gen Logic </v>
          </cell>
          <cell r="AG499">
            <v>30</v>
          </cell>
          <cell r="AH499" t="str">
            <v>perkins</v>
          </cell>
          <cell r="AI499">
            <v>0</v>
          </cell>
          <cell r="AJ499" t="str">
            <v>Leroy Sommer</v>
          </cell>
          <cell r="AK499">
            <v>0</v>
          </cell>
          <cell r="AL499">
            <v>1000</v>
          </cell>
          <cell r="AM499" t="str">
            <v>Power cube</v>
          </cell>
          <cell r="AN499" t="str">
            <v>ICC330-HI-CI</v>
          </cell>
          <cell r="AO499">
            <v>400</v>
          </cell>
          <cell r="AP499" t="str">
            <v>Agisson</v>
          </cell>
          <cell r="AQ499">
            <v>1200</v>
          </cell>
          <cell r="AR499">
            <v>2</v>
          </cell>
          <cell r="AS499">
            <v>600</v>
          </cell>
          <cell r="AT499">
            <v>48</v>
          </cell>
          <cell r="AU499" t="str">
            <v>LG</v>
          </cell>
          <cell r="AV499" t="str">
            <v>LG</v>
          </cell>
          <cell r="AW499">
            <v>18000</v>
          </cell>
          <cell r="AX499">
            <v>18000</v>
          </cell>
          <cell r="AY499">
            <v>2</v>
          </cell>
          <cell r="AZ499">
            <v>50</v>
          </cell>
        </row>
        <row r="499">
          <cell r="BB499">
            <v>1</v>
          </cell>
          <cell r="BC499" t="str">
            <v>Airtel</v>
          </cell>
          <cell r="BD499">
            <v>0</v>
          </cell>
          <cell r="BE499" t="str">
            <v>ZM0751</v>
          </cell>
          <cell r="BF499" t="str">
            <v>Yes</v>
          </cell>
        </row>
        <row r="500">
          <cell r="C500" t="str">
            <v>IHS_CTR_229A</v>
          </cell>
          <cell r="D500" t="str">
            <v>CHITAMBO</v>
          </cell>
          <cell r="E500">
            <v>30.6369</v>
          </cell>
          <cell r="F500">
            <v>-12.9166</v>
          </cell>
          <cell r="G500" t="str">
            <v>Central </v>
          </cell>
          <cell r="H500">
            <v>2</v>
          </cell>
          <cell r="I500" t="str">
            <v>Central </v>
          </cell>
          <cell r="J500" t="str">
            <v>Serenje</v>
          </cell>
          <cell r="K500" t="str">
            <v>No</v>
          </cell>
          <cell r="L500" t="str">
            <v>No</v>
          </cell>
          <cell r="M500" t="str">
            <v>No</v>
          </cell>
          <cell r="N500" t="str">
            <v>Rural</v>
          </cell>
          <cell r="O500" t="str">
            <v>Silver</v>
          </cell>
          <cell r="P500" t="str">
            <v>Silver</v>
          </cell>
          <cell r="Q500" t="str">
            <v>BB</v>
          </cell>
          <cell r="R500" t="str">
            <v>BTS</v>
          </cell>
          <cell r="S500" t="str">
            <v>On air</v>
          </cell>
          <cell r="T500" t="str">
            <v>Grid-Gen</v>
          </cell>
          <cell r="U500" t="str">
            <v>Green Field</v>
          </cell>
          <cell r="V500">
            <v>60</v>
          </cell>
          <cell r="W500" t="str">
            <v>Indoor </v>
          </cell>
          <cell r="X500" t="str">
            <v>Linos Thole</v>
          </cell>
          <cell r="Y500" t="str">
            <v>SBC</v>
          </cell>
          <cell r="Z500" t="str">
            <v>SBC</v>
          </cell>
          <cell r="AA500" t="str">
            <v>Airtel </v>
          </cell>
          <cell r="AB500" t="str">
            <v>Benson Phiri</v>
          </cell>
          <cell r="AC500" t="str">
            <v>GNM</v>
          </cell>
          <cell r="AD500" t="str">
            <v>Lithandi </v>
          </cell>
          <cell r="AE500" t="str">
            <v>Gen Logic </v>
          </cell>
          <cell r="AF500" t="str">
            <v>Gen Logic </v>
          </cell>
          <cell r="AG500">
            <v>16</v>
          </cell>
          <cell r="AH500" t="str">
            <v>perkins</v>
          </cell>
          <cell r="AI500">
            <v>0</v>
          </cell>
          <cell r="AJ500" t="str">
            <v>Leroy Sommer</v>
          </cell>
          <cell r="AK500">
            <v>0</v>
          </cell>
          <cell r="AL500">
            <v>1000</v>
          </cell>
          <cell r="AM500" t="str">
            <v>Power cube</v>
          </cell>
          <cell r="AN500" t="str">
            <v>ICC330-HI-CI</v>
          </cell>
          <cell r="AO500">
            <v>400</v>
          </cell>
          <cell r="AP500" t="str">
            <v>Agisson</v>
          </cell>
          <cell r="AQ500">
            <v>1200</v>
          </cell>
          <cell r="AR500">
            <v>2</v>
          </cell>
          <cell r="AS500">
            <v>600</v>
          </cell>
          <cell r="AT500">
            <v>48</v>
          </cell>
          <cell r="AU500" t="str">
            <v>LG</v>
          </cell>
          <cell r="AV500" t="str">
            <v>LG</v>
          </cell>
          <cell r="AW500">
            <v>18000</v>
          </cell>
          <cell r="AX500">
            <v>18000</v>
          </cell>
          <cell r="AY500">
            <v>2</v>
          </cell>
          <cell r="AZ500">
            <v>63</v>
          </cell>
        </row>
        <row r="500">
          <cell r="BB500">
            <v>2</v>
          </cell>
          <cell r="BC500" t="str">
            <v>MTNAirtel</v>
          </cell>
          <cell r="BD500" t="str">
            <v>T3454</v>
          </cell>
          <cell r="BE500" t="str">
            <v>ZM0758</v>
          </cell>
          <cell r="BF500" t="str">
            <v>Yes</v>
          </cell>
        </row>
        <row r="501">
          <cell r="C501" t="str">
            <v>IHS_CTR_230A</v>
          </cell>
          <cell r="D501" t="str">
            <v>KABANANA WEST</v>
          </cell>
          <cell r="E501">
            <v>28.285</v>
          </cell>
          <cell r="F501">
            <v>-15.3456</v>
          </cell>
          <cell r="G501" t="str">
            <v>Lusaka</v>
          </cell>
          <cell r="H501">
            <v>2.5</v>
          </cell>
          <cell r="I501" t="str">
            <v>Central </v>
          </cell>
          <cell r="J501" t="str">
            <v>Chibombo</v>
          </cell>
          <cell r="K501" t="str">
            <v>No</v>
          </cell>
          <cell r="L501" t="str">
            <v>No</v>
          </cell>
          <cell r="M501" t="str">
            <v>No</v>
          </cell>
          <cell r="N501" t="str">
            <v>Urban</v>
          </cell>
          <cell r="O501" t="str">
            <v>Platinum</v>
          </cell>
          <cell r="P501" t="str">
            <v>Platinum</v>
          </cell>
          <cell r="Q501" t="str">
            <v>BTS</v>
          </cell>
          <cell r="R501" t="str">
            <v>BTS</v>
          </cell>
          <cell r="S501" t="str">
            <v>On air</v>
          </cell>
          <cell r="T501" t="str">
            <v>Grid-Gen</v>
          </cell>
          <cell r="U501" t="str">
            <v>Green Field</v>
          </cell>
          <cell r="V501">
            <v>36</v>
          </cell>
          <cell r="W501" t="str">
            <v>Indoor </v>
          </cell>
          <cell r="X501" t="str">
            <v>John Banda </v>
          </cell>
          <cell r="Y501" t="str">
            <v>SBC</v>
          </cell>
          <cell r="Z501" t="str">
            <v>SBC</v>
          </cell>
          <cell r="AA501" t="str">
            <v>Airtel </v>
          </cell>
          <cell r="AB501" t="str">
            <v>Evans Ngonga</v>
          </cell>
          <cell r="AC501" t="str">
            <v>CCS</v>
          </cell>
          <cell r="AD501" t="str">
            <v>CCS</v>
          </cell>
          <cell r="AE501" t="str">
            <v>Gen Logic </v>
          </cell>
          <cell r="AF501" t="str">
            <v>Gen Logic </v>
          </cell>
          <cell r="AG501">
            <v>20</v>
          </cell>
          <cell r="AH501" t="str">
            <v>perkins</v>
          </cell>
          <cell r="AI501" t="str">
            <v>404D-22</v>
          </cell>
          <cell r="AJ501" t="str">
            <v>Leroy Sommer</v>
          </cell>
          <cell r="AK501" t="str">
            <v>ECO-28-M/4</v>
          </cell>
          <cell r="AL501">
            <v>1000</v>
          </cell>
          <cell r="AM501" t="str">
            <v>Power cube</v>
          </cell>
          <cell r="AN501" t="str">
            <v>ECC500</v>
          </cell>
          <cell r="AO501">
            <v>400</v>
          </cell>
          <cell r="AP501" t="str">
            <v>Agisson</v>
          </cell>
          <cell r="AQ501">
            <v>1600</v>
          </cell>
          <cell r="AR501">
            <v>2</v>
          </cell>
          <cell r="AS501">
            <v>800</v>
          </cell>
          <cell r="AT501">
            <v>48</v>
          </cell>
          <cell r="AU501" t="str">
            <v>LG</v>
          </cell>
          <cell r="AV501" t="str">
            <v>LG</v>
          </cell>
          <cell r="AW501">
            <v>18000</v>
          </cell>
          <cell r="AX501">
            <v>18000</v>
          </cell>
          <cell r="AY501">
            <v>2</v>
          </cell>
          <cell r="AZ501">
            <v>88</v>
          </cell>
        </row>
        <row r="501">
          <cell r="BB501">
            <v>1</v>
          </cell>
          <cell r="BC501" t="str">
            <v>Airtel</v>
          </cell>
          <cell r="BD501">
            <v>0</v>
          </cell>
          <cell r="BE501" t="str">
            <v>ZM0782</v>
          </cell>
          <cell r="BF501">
            <v>0</v>
          </cell>
        </row>
        <row r="502">
          <cell r="C502" t="str">
            <v>IHS_CTR_231A</v>
          </cell>
          <cell r="D502" t="str">
            <v>NKUMBI</v>
          </cell>
          <cell r="E502">
            <v>29.0753</v>
          </cell>
          <cell r="F502">
            <v>-13.7275</v>
          </cell>
          <cell r="G502" t="str">
            <v>Central </v>
          </cell>
          <cell r="H502">
            <v>1.8</v>
          </cell>
          <cell r="I502" t="str">
            <v>Central </v>
          </cell>
          <cell r="J502" t="str">
            <v>Mkushi</v>
          </cell>
          <cell r="K502" t="str">
            <v>No</v>
          </cell>
          <cell r="L502" t="str">
            <v>No</v>
          </cell>
          <cell r="M502" t="str">
            <v>No</v>
          </cell>
          <cell r="N502" t="str">
            <v>Rural</v>
          </cell>
          <cell r="O502" t="str">
            <v>Silver</v>
          </cell>
          <cell r="P502" t="str">
            <v>Silver</v>
          </cell>
          <cell r="Q502" t="str">
            <v>BTS</v>
          </cell>
          <cell r="R502" t="str">
            <v>BTS</v>
          </cell>
          <cell r="S502" t="str">
            <v>On air</v>
          </cell>
          <cell r="T502" t="str">
            <v>Grid-Gen</v>
          </cell>
          <cell r="U502" t="str">
            <v>Green Field</v>
          </cell>
          <cell r="V502">
            <v>60</v>
          </cell>
          <cell r="W502" t="str">
            <v>Indoor </v>
          </cell>
          <cell r="X502" t="str">
            <v>Linos Thole</v>
          </cell>
          <cell r="Y502" t="str">
            <v>SBC</v>
          </cell>
          <cell r="Z502" t="str">
            <v>SBC</v>
          </cell>
          <cell r="AA502" t="str">
            <v>Airtel </v>
          </cell>
          <cell r="AB502" t="str">
            <v>Benson Phiri</v>
          </cell>
          <cell r="AC502" t="str">
            <v>GNM</v>
          </cell>
          <cell r="AD502" t="str">
            <v>Lithandi </v>
          </cell>
          <cell r="AE502" t="str">
            <v>Lamasat</v>
          </cell>
          <cell r="AF502" t="str">
            <v>Lamasat</v>
          </cell>
          <cell r="AG502">
            <v>15</v>
          </cell>
          <cell r="AH502" t="str">
            <v>perkins</v>
          </cell>
          <cell r="AI502">
            <v>0</v>
          </cell>
          <cell r="AJ502" t="str">
            <v>Leroy Sommer</v>
          </cell>
          <cell r="AK502">
            <v>0</v>
          </cell>
          <cell r="AL502">
            <v>600</v>
          </cell>
          <cell r="AM502" t="str">
            <v>Power cube</v>
          </cell>
          <cell r="AN502" t="str">
            <v>ICC330-HI-CI</v>
          </cell>
          <cell r="AO502">
            <v>400</v>
          </cell>
          <cell r="AP502" t="str">
            <v>Agisson</v>
          </cell>
          <cell r="AQ502">
            <v>600</v>
          </cell>
          <cell r="AR502">
            <v>2</v>
          </cell>
          <cell r="AS502">
            <v>600</v>
          </cell>
          <cell r="AT502">
            <v>24</v>
          </cell>
          <cell r="AU502" t="str">
            <v>LG</v>
          </cell>
          <cell r="AV502" t="str">
            <v>LG</v>
          </cell>
          <cell r="AW502">
            <v>18000</v>
          </cell>
          <cell r="AX502">
            <v>18000</v>
          </cell>
          <cell r="AY502">
            <v>2</v>
          </cell>
          <cell r="AZ502">
            <v>50</v>
          </cell>
        </row>
        <row r="502">
          <cell r="BB502">
            <v>1</v>
          </cell>
          <cell r="BC502" t="str">
            <v>Airtel</v>
          </cell>
          <cell r="BD502">
            <v>0</v>
          </cell>
          <cell r="BE502" t="str">
            <v>ZM0837</v>
          </cell>
          <cell r="BF502" t="str">
            <v>Yes</v>
          </cell>
        </row>
        <row r="503">
          <cell r="C503" t="str">
            <v>IHS_CTR_233A</v>
          </cell>
          <cell r="D503" t="str">
            <v>LANDLESS CORNER</v>
          </cell>
          <cell r="E503">
            <v>28.0285</v>
          </cell>
          <cell r="F503">
            <v>-14.8905</v>
          </cell>
          <cell r="G503" t="str">
            <v>Central </v>
          </cell>
          <cell r="H503">
            <v>1.8</v>
          </cell>
          <cell r="I503" t="str">
            <v>Central </v>
          </cell>
          <cell r="J503" t="str">
            <v>Chibombo</v>
          </cell>
          <cell r="K503" t="str">
            <v>No</v>
          </cell>
          <cell r="L503" t="str">
            <v>No</v>
          </cell>
          <cell r="M503" t="str">
            <v>No</v>
          </cell>
          <cell r="N503" t="str">
            <v>Rural</v>
          </cell>
          <cell r="O503" t="str">
            <v>Silver</v>
          </cell>
          <cell r="P503" t="str">
            <v>Silver</v>
          </cell>
          <cell r="Q503" t="str">
            <v>BTS</v>
          </cell>
          <cell r="R503" t="str">
            <v>BTS</v>
          </cell>
          <cell r="S503" t="str">
            <v>On air</v>
          </cell>
          <cell r="T503" t="str">
            <v>Grid-Gen</v>
          </cell>
          <cell r="U503" t="str">
            <v>Green Field</v>
          </cell>
          <cell r="V503">
            <v>60</v>
          </cell>
          <cell r="W503" t="str">
            <v>Outdoor</v>
          </cell>
          <cell r="X503" t="str">
            <v>Robert Mwewa</v>
          </cell>
          <cell r="Y503" t="str">
            <v>SBC</v>
          </cell>
          <cell r="Z503" t="str">
            <v>SBC</v>
          </cell>
          <cell r="AA503" t="str">
            <v>Airtel </v>
          </cell>
          <cell r="AB503" t="str">
            <v>Benson Phiri</v>
          </cell>
          <cell r="AC503" t="str">
            <v>GNM</v>
          </cell>
          <cell r="AD503" t="str">
            <v>Lithandi </v>
          </cell>
          <cell r="AE503" t="str">
            <v>Gen Logic </v>
          </cell>
          <cell r="AF503" t="str">
            <v>Gen Logic </v>
          </cell>
          <cell r="AG503">
            <v>15</v>
          </cell>
          <cell r="AH503" t="str">
            <v>perkins</v>
          </cell>
          <cell r="AI503">
            <v>0</v>
          </cell>
          <cell r="AJ503" t="str">
            <v>Leroy Sommer</v>
          </cell>
          <cell r="AK503">
            <v>0</v>
          </cell>
          <cell r="AL503">
            <v>1000</v>
          </cell>
          <cell r="AM503" t="str">
            <v>Power cube</v>
          </cell>
          <cell r="AN503" t="str">
            <v>ICC330-HI-CI</v>
          </cell>
          <cell r="AO503">
            <v>400</v>
          </cell>
          <cell r="AP503" t="str">
            <v>Lithium</v>
          </cell>
          <cell r="AQ503">
            <v>200</v>
          </cell>
          <cell r="AR503">
            <v>48</v>
          </cell>
          <cell r="AS503">
            <v>100</v>
          </cell>
          <cell r="AT503">
            <v>2</v>
          </cell>
          <cell r="AU503" t="str">
            <v>N/A</v>
          </cell>
          <cell r="AV503" t="str">
            <v>N/A</v>
          </cell>
          <cell r="AW503" t="str">
            <v>N/A</v>
          </cell>
          <cell r="AX503">
            <v>0</v>
          </cell>
          <cell r="AY503" t="str">
            <v>N/A</v>
          </cell>
          <cell r="AZ503">
            <v>47</v>
          </cell>
        </row>
        <row r="503">
          <cell r="BB503">
            <v>1</v>
          </cell>
          <cell r="BC503" t="str">
            <v>Airtel</v>
          </cell>
          <cell r="BD503">
            <v>0</v>
          </cell>
          <cell r="BE503" t="str">
            <v>ZM0878</v>
          </cell>
          <cell r="BF503" t="str">
            <v>Yes</v>
          </cell>
        </row>
        <row r="504">
          <cell r="C504" t="str">
            <v>IHS_CTR_234A</v>
          </cell>
          <cell r="D504" t="str">
            <v>KAPIRI GLASS PRODUCT</v>
          </cell>
          <cell r="E504">
            <v>28.6494</v>
          </cell>
          <cell r="F504">
            <v>-13.8779</v>
          </cell>
          <cell r="G504" t="str">
            <v>Central </v>
          </cell>
          <cell r="H504">
            <v>1.8</v>
          </cell>
          <cell r="I504" t="str">
            <v>Central </v>
          </cell>
          <cell r="J504" t="str">
            <v>Kapiri Mposhi</v>
          </cell>
          <cell r="K504" t="str">
            <v>No</v>
          </cell>
          <cell r="L504" t="str">
            <v>No</v>
          </cell>
          <cell r="M504" t="str">
            <v>No</v>
          </cell>
          <cell r="N504" t="str">
            <v>Rural</v>
          </cell>
          <cell r="O504" t="str">
            <v>Silver</v>
          </cell>
          <cell r="P504" t="str">
            <v>Silver</v>
          </cell>
          <cell r="Q504" t="str">
            <v>HUB</v>
          </cell>
          <cell r="R504" t="str">
            <v>BTS</v>
          </cell>
          <cell r="S504" t="str">
            <v>On air</v>
          </cell>
          <cell r="T504" t="str">
            <v>Grid-Gen</v>
          </cell>
          <cell r="U504" t="str">
            <v>Green Field</v>
          </cell>
          <cell r="V504">
            <v>60</v>
          </cell>
          <cell r="W504" t="str">
            <v>Indoor </v>
          </cell>
          <cell r="X504" t="str">
            <v>Robert Mwewa</v>
          </cell>
          <cell r="Y504" t="str">
            <v>SBC</v>
          </cell>
          <cell r="Z504" t="str">
            <v>SBC</v>
          </cell>
          <cell r="AA504" t="str">
            <v>Airtel </v>
          </cell>
          <cell r="AB504" t="str">
            <v>Benson Phiri</v>
          </cell>
          <cell r="AC504" t="str">
            <v>GNM</v>
          </cell>
          <cell r="AD504" t="str">
            <v>Lithandi </v>
          </cell>
          <cell r="AE504" t="str">
            <v>Gen Logic </v>
          </cell>
          <cell r="AF504" t="str">
            <v>Gen Logic </v>
          </cell>
          <cell r="AG504">
            <v>15</v>
          </cell>
          <cell r="AH504" t="str">
            <v>perkins</v>
          </cell>
          <cell r="AI504">
            <v>0</v>
          </cell>
          <cell r="AJ504" t="str">
            <v>Leroy Sommer</v>
          </cell>
          <cell r="AK504">
            <v>0</v>
          </cell>
          <cell r="AL504">
            <v>1000</v>
          </cell>
          <cell r="AM504" t="str">
            <v>Power cube</v>
          </cell>
          <cell r="AN504" t="str">
            <v>ICC330-HI-CI</v>
          </cell>
          <cell r="AO504">
            <v>400</v>
          </cell>
          <cell r="AP504" t="str">
            <v>Lithium</v>
          </cell>
          <cell r="AQ504">
            <v>300</v>
          </cell>
          <cell r="AR504">
            <v>48</v>
          </cell>
          <cell r="AS504">
            <v>100</v>
          </cell>
          <cell r="AT504">
            <v>3</v>
          </cell>
          <cell r="AU504" t="str">
            <v>LG</v>
          </cell>
          <cell r="AV504" t="str">
            <v>LG</v>
          </cell>
          <cell r="AW504">
            <v>18000</v>
          </cell>
          <cell r="AX504">
            <v>18000</v>
          </cell>
          <cell r="AY504">
            <v>2</v>
          </cell>
          <cell r="AZ504">
            <v>75</v>
          </cell>
        </row>
        <row r="504">
          <cell r="BB504">
            <v>2</v>
          </cell>
          <cell r="BC504" t="str">
            <v>MTNAirtel</v>
          </cell>
          <cell r="BD504" t="str">
            <v>T3338</v>
          </cell>
          <cell r="BE504" t="str">
            <v>ZM0881</v>
          </cell>
          <cell r="BF504" t="str">
            <v>Yes</v>
          </cell>
        </row>
        <row r="505">
          <cell r="C505" t="str">
            <v>IHS_CTR_235A</v>
          </cell>
          <cell r="D505" t="str">
            <v>Muchimupati</v>
          </cell>
          <cell r="E505">
            <v>30.0939</v>
          </cell>
          <cell r="F505">
            <v>-13.2716</v>
          </cell>
          <cell r="G505" t="str">
            <v>Central </v>
          </cell>
          <cell r="H505">
            <v>2.5</v>
          </cell>
          <cell r="I505" t="str">
            <v>Central </v>
          </cell>
          <cell r="J505" t="str">
            <v>Serenje</v>
          </cell>
          <cell r="K505" t="str">
            <v>No</v>
          </cell>
          <cell r="L505" t="str">
            <v>No</v>
          </cell>
          <cell r="M505" t="str">
            <v>No</v>
          </cell>
          <cell r="N505" t="str">
            <v>Rural</v>
          </cell>
          <cell r="O505" t="str">
            <v>Silver</v>
          </cell>
          <cell r="P505" t="str">
            <v>Silver</v>
          </cell>
          <cell r="Q505" t="str">
            <v>BB</v>
          </cell>
          <cell r="R505" t="str">
            <v>BB</v>
          </cell>
          <cell r="S505" t="str">
            <v>On air</v>
          </cell>
          <cell r="T505" t="str">
            <v>Grid-Gen</v>
          </cell>
          <cell r="U505" t="str">
            <v>Green Field</v>
          </cell>
          <cell r="V505">
            <v>70</v>
          </cell>
          <cell r="W505" t="str">
            <v>Indoor </v>
          </cell>
          <cell r="X505" t="str">
            <v>Linos Thole</v>
          </cell>
          <cell r="Y505" t="str">
            <v>SBC</v>
          </cell>
          <cell r="Z505" t="str">
            <v>SBC</v>
          </cell>
          <cell r="AA505" t="str">
            <v>Airtel </v>
          </cell>
          <cell r="AB505" t="str">
            <v>Benson Phiri</v>
          </cell>
          <cell r="AC505" t="str">
            <v>GNM</v>
          </cell>
          <cell r="AD505" t="str">
            <v>Lithandi </v>
          </cell>
          <cell r="AE505" t="str">
            <v>Gen Logic </v>
          </cell>
          <cell r="AF505" t="str">
            <v>Gen Logic </v>
          </cell>
          <cell r="AG505">
            <v>20</v>
          </cell>
          <cell r="AH505" t="str">
            <v>perkins</v>
          </cell>
          <cell r="AI505">
            <v>0</v>
          </cell>
          <cell r="AJ505" t="str">
            <v>Leroy Sommer</v>
          </cell>
          <cell r="AK505">
            <v>0</v>
          </cell>
          <cell r="AL505">
            <v>1000</v>
          </cell>
          <cell r="AM505" t="str">
            <v>Power cube</v>
          </cell>
          <cell r="AN505" t="str">
            <v>ICC330-HI-CI</v>
          </cell>
          <cell r="AO505">
            <v>400</v>
          </cell>
          <cell r="AP505" t="str">
            <v>Agisson</v>
          </cell>
          <cell r="AQ505">
            <v>1200</v>
          </cell>
          <cell r="AR505">
            <v>2</v>
          </cell>
          <cell r="AS505">
            <v>600</v>
          </cell>
          <cell r="AT505">
            <v>48</v>
          </cell>
          <cell r="AU505" t="str">
            <v>LG</v>
          </cell>
          <cell r="AV505" t="str">
            <v>LG</v>
          </cell>
          <cell r="AW505">
            <v>18000</v>
          </cell>
          <cell r="AX505">
            <v>18000</v>
          </cell>
          <cell r="AY505">
            <v>2</v>
          </cell>
          <cell r="AZ505">
            <v>43</v>
          </cell>
        </row>
        <row r="505">
          <cell r="BB505">
            <v>1</v>
          </cell>
          <cell r="BC505" t="str">
            <v>Airtel</v>
          </cell>
          <cell r="BD505">
            <v>0</v>
          </cell>
          <cell r="BE505" t="str">
            <v>ZM0909</v>
          </cell>
          <cell r="BF505" t="str">
            <v>Yes</v>
          </cell>
        </row>
        <row r="506">
          <cell r="C506" t="str">
            <v>IHS_CTR_236A</v>
          </cell>
          <cell r="D506" t="str">
            <v>Mulilima</v>
          </cell>
          <cell r="E506">
            <v>29.9221</v>
          </cell>
          <cell r="F506">
            <v>-13.3573</v>
          </cell>
          <cell r="G506" t="str">
            <v>Central </v>
          </cell>
          <cell r="H506">
            <v>2</v>
          </cell>
          <cell r="I506" t="str">
            <v>Central </v>
          </cell>
          <cell r="J506" t="str">
            <v>Serenje</v>
          </cell>
          <cell r="K506" t="str">
            <v>No</v>
          </cell>
          <cell r="L506" t="str">
            <v>No</v>
          </cell>
          <cell r="M506" t="str">
            <v>No</v>
          </cell>
          <cell r="N506" t="str">
            <v>Rural</v>
          </cell>
          <cell r="O506" t="str">
            <v>Silver</v>
          </cell>
          <cell r="P506" t="str">
            <v>Silver</v>
          </cell>
          <cell r="Q506" t="str">
            <v>BTS</v>
          </cell>
          <cell r="R506" t="str">
            <v>BTS</v>
          </cell>
          <cell r="S506" t="str">
            <v>On air</v>
          </cell>
          <cell r="T506" t="str">
            <v>Solar-Gen</v>
          </cell>
          <cell r="U506" t="str">
            <v>Green Field</v>
          </cell>
          <cell r="V506">
            <v>60</v>
          </cell>
          <cell r="W506" t="str">
            <v>Outdoor</v>
          </cell>
          <cell r="X506" t="str">
            <v>Linos Thole</v>
          </cell>
          <cell r="Y506" t="str">
            <v>SBC</v>
          </cell>
          <cell r="Z506" t="str">
            <v>SBC</v>
          </cell>
          <cell r="AA506" t="str">
            <v>Airtel </v>
          </cell>
          <cell r="AB506" t="str">
            <v>Benson Phiri</v>
          </cell>
          <cell r="AC506" t="str">
            <v>GNM</v>
          </cell>
          <cell r="AD506" t="str">
            <v>Lithandi </v>
          </cell>
          <cell r="AE506" t="str">
            <v>Gen Logic </v>
          </cell>
          <cell r="AF506" t="str">
            <v>Gen Logic </v>
          </cell>
          <cell r="AG506">
            <v>16</v>
          </cell>
          <cell r="AH506" t="str">
            <v>perkins</v>
          </cell>
          <cell r="AI506">
            <v>0</v>
          </cell>
          <cell r="AJ506" t="str">
            <v>Leroy Sommer</v>
          </cell>
          <cell r="AK506">
            <v>0</v>
          </cell>
          <cell r="AL506">
            <v>1000</v>
          </cell>
          <cell r="AM506" t="str">
            <v>Power cube</v>
          </cell>
          <cell r="AN506" t="str">
            <v>ECC 500</v>
          </cell>
          <cell r="AO506">
            <v>150</v>
          </cell>
          <cell r="AP506" t="str">
            <v>Agisson</v>
          </cell>
          <cell r="AQ506">
            <v>1200</v>
          </cell>
          <cell r="AR506">
            <v>2</v>
          </cell>
          <cell r="AS506">
            <v>600</v>
          </cell>
          <cell r="AT506">
            <v>48</v>
          </cell>
          <cell r="AU506" t="str">
            <v>N/A</v>
          </cell>
          <cell r="AV506" t="str">
            <v>N/A</v>
          </cell>
          <cell r="AW506" t="str">
            <v>N/A</v>
          </cell>
          <cell r="AX506">
            <v>0</v>
          </cell>
          <cell r="AY506" t="str">
            <v>N/A</v>
          </cell>
          <cell r="AZ506">
            <v>45</v>
          </cell>
        </row>
        <row r="506">
          <cell r="BB506">
            <v>1</v>
          </cell>
          <cell r="BC506" t="str">
            <v>Airtel</v>
          </cell>
          <cell r="BD506">
            <v>0</v>
          </cell>
          <cell r="BE506" t="str">
            <v>ZM0910</v>
          </cell>
          <cell r="BF506" t="str">
            <v>Yes</v>
          </cell>
        </row>
        <row r="507">
          <cell r="C507" t="str">
            <v>IHS_CTR_237A</v>
          </cell>
          <cell r="D507" t="str">
            <v>MAKULULU</v>
          </cell>
          <cell r="E507">
            <v>28.4308</v>
          </cell>
          <cell r="F507">
            <v>-14.4451</v>
          </cell>
          <cell r="G507" t="str">
            <v>Central </v>
          </cell>
          <cell r="H507">
            <v>4.5</v>
          </cell>
          <cell r="I507" t="str">
            <v>Central </v>
          </cell>
          <cell r="J507" t="str">
            <v>Kabwe</v>
          </cell>
          <cell r="K507" t="str">
            <v>No</v>
          </cell>
          <cell r="L507" t="str">
            <v>Yes</v>
          </cell>
          <cell r="M507" t="str">
            <v>Yes</v>
          </cell>
          <cell r="N507" t="str">
            <v>Urban</v>
          </cell>
          <cell r="O507" t="str">
            <v>Gold</v>
          </cell>
          <cell r="P507" t="str">
            <v>Gold</v>
          </cell>
          <cell r="Q507" t="str">
            <v>HUB</v>
          </cell>
          <cell r="R507" t="str">
            <v>HUB</v>
          </cell>
          <cell r="S507" t="str">
            <v>On air</v>
          </cell>
          <cell r="T507" t="str">
            <v>Grid-Gen</v>
          </cell>
          <cell r="U507" t="str">
            <v>Green Field</v>
          </cell>
          <cell r="V507">
            <v>36</v>
          </cell>
          <cell r="W507" t="str">
            <v>Indoor </v>
          </cell>
          <cell r="X507" t="str">
            <v>Robert Mwewa</v>
          </cell>
          <cell r="Y507" t="str">
            <v>SBC</v>
          </cell>
          <cell r="Z507" t="str">
            <v>SBC</v>
          </cell>
          <cell r="AA507" t="str">
            <v>Airtel </v>
          </cell>
          <cell r="AB507" t="str">
            <v>Benson Phiri</v>
          </cell>
          <cell r="AC507" t="str">
            <v>GNM</v>
          </cell>
          <cell r="AD507" t="str">
            <v>Lithandi </v>
          </cell>
          <cell r="AE507" t="str">
            <v>CK Works</v>
          </cell>
          <cell r="AF507" t="str">
            <v>CK Works</v>
          </cell>
          <cell r="AG507">
            <v>30</v>
          </cell>
          <cell r="AH507" t="str">
            <v>perkins</v>
          </cell>
          <cell r="AI507">
            <v>0</v>
          </cell>
          <cell r="AJ507" t="str">
            <v>Leroy Sommer</v>
          </cell>
          <cell r="AK507">
            <v>0</v>
          </cell>
          <cell r="AL507">
            <v>1000</v>
          </cell>
          <cell r="AM507" t="str">
            <v>Power cube</v>
          </cell>
          <cell r="AN507" t="str">
            <v>ICC330-HI-CI</v>
          </cell>
          <cell r="AO507">
            <v>400</v>
          </cell>
          <cell r="AP507" t="str">
            <v>Agisson</v>
          </cell>
          <cell r="AQ507">
            <v>1200</v>
          </cell>
          <cell r="AR507">
            <v>2</v>
          </cell>
          <cell r="AS507">
            <v>600</v>
          </cell>
          <cell r="AT507">
            <v>48</v>
          </cell>
          <cell r="AU507" t="str">
            <v>LG</v>
          </cell>
          <cell r="AV507" t="str">
            <v>LG</v>
          </cell>
          <cell r="AW507">
            <v>18000</v>
          </cell>
          <cell r="AX507">
            <v>18000</v>
          </cell>
          <cell r="AY507">
            <v>2</v>
          </cell>
          <cell r="AZ507">
            <v>137</v>
          </cell>
        </row>
        <row r="507">
          <cell r="BB507">
            <v>2</v>
          </cell>
          <cell r="BC507" t="str">
            <v>MTNAirtel</v>
          </cell>
          <cell r="BD507" t="str">
            <v>T0216</v>
          </cell>
          <cell r="BE507" t="str">
            <v>ZM0916</v>
          </cell>
          <cell r="BF507" t="str">
            <v>Yes</v>
          </cell>
        </row>
        <row r="508">
          <cell r="C508" t="str">
            <v>IHS_CTR_238A</v>
          </cell>
          <cell r="D508" t="str">
            <v>CHUNGA DAMS</v>
          </cell>
          <cell r="E508">
            <v>28.2532</v>
          </cell>
          <cell r="F508">
            <v>-15.3641</v>
          </cell>
          <cell r="G508" t="str">
            <v>Lusaka</v>
          </cell>
          <cell r="H508">
            <v>2.5</v>
          </cell>
          <cell r="I508" t="str">
            <v>Central </v>
          </cell>
          <cell r="J508" t="str">
            <v>Chibombo</v>
          </cell>
          <cell r="K508" t="str">
            <v>No</v>
          </cell>
          <cell r="L508" t="str">
            <v>No</v>
          </cell>
          <cell r="M508" t="str">
            <v>No</v>
          </cell>
          <cell r="N508" t="str">
            <v>Urban</v>
          </cell>
          <cell r="O508" t="str">
            <v>Platinum</v>
          </cell>
          <cell r="P508" t="str">
            <v>Platinum</v>
          </cell>
          <cell r="Q508" t="str">
            <v>BB</v>
          </cell>
          <cell r="R508" t="str">
            <v>BB</v>
          </cell>
          <cell r="S508" t="str">
            <v>On air</v>
          </cell>
          <cell r="T508" t="str">
            <v>Grid-Gen</v>
          </cell>
          <cell r="U508" t="str">
            <v>Green Field</v>
          </cell>
          <cell r="V508">
            <v>36</v>
          </cell>
          <cell r="W508" t="str">
            <v>Indoor </v>
          </cell>
          <cell r="X508" t="str">
            <v>John Banda </v>
          </cell>
          <cell r="Y508" t="str">
            <v>SBC</v>
          </cell>
          <cell r="Z508" t="str">
            <v>SBC</v>
          </cell>
          <cell r="AA508" t="str">
            <v>Airtel </v>
          </cell>
          <cell r="AB508" t="str">
            <v>Evans Ngonga</v>
          </cell>
          <cell r="AC508" t="str">
            <v>CCS</v>
          </cell>
          <cell r="AD508" t="str">
            <v>CCS</v>
          </cell>
          <cell r="AE508" t="str">
            <v>Vitalgen</v>
          </cell>
          <cell r="AF508" t="str">
            <v>Vitalgen</v>
          </cell>
          <cell r="AG508">
            <v>20</v>
          </cell>
          <cell r="AH508" t="str">
            <v>perkins</v>
          </cell>
          <cell r="AI508" t="str">
            <v>404A-22</v>
          </cell>
          <cell r="AJ508" t="str">
            <v>Leroy Sommer</v>
          </cell>
          <cell r="AK508" t="str">
            <v>ECO-28-M/4</v>
          </cell>
          <cell r="AL508">
            <v>1000</v>
          </cell>
          <cell r="AM508" t="str">
            <v>Power cube</v>
          </cell>
          <cell r="AN508" t="str">
            <v>ECC500</v>
          </cell>
          <cell r="AO508">
            <v>400</v>
          </cell>
          <cell r="AP508" t="str">
            <v>NARADA</v>
          </cell>
          <cell r="AQ508">
            <v>1200</v>
          </cell>
          <cell r="AR508">
            <v>2</v>
          </cell>
          <cell r="AS508">
            <v>600</v>
          </cell>
          <cell r="AT508">
            <v>48</v>
          </cell>
          <cell r="AU508" t="str">
            <v>LG</v>
          </cell>
          <cell r="AV508" t="str">
            <v>LG</v>
          </cell>
          <cell r="AW508">
            <v>18000</v>
          </cell>
          <cell r="AX508">
            <v>18000</v>
          </cell>
          <cell r="AY508">
            <v>2</v>
          </cell>
          <cell r="AZ508">
            <v>155</v>
          </cell>
        </row>
        <row r="508">
          <cell r="BB508">
            <v>2</v>
          </cell>
          <cell r="BC508" t="str">
            <v>MTNAirtel</v>
          </cell>
          <cell r="BD508" t="str">
            <v>T0478</v>
          </cell>
          <cell r="BE508" t="str">
            <v>ZM3020</v>
          </cell>
          <cell r="BF508">
            <v>0</v>
          </cell>
        </row>
        <row r="509">
          <cell r="C509" t="str">
            <v>IHS_CTR_239A</v>
          </cell>
          <cell r="D509" t="str">
            <v>KALENDE HILL</v>
          </cell>
          <cell r="E509">
            <v>26.9011</v>
          </cell>
          <cell r="F509">
            <v>-14.7365</v>
          </cell>
          <cell r="G509" t="str">
            <v>Lusaka</v>
          </cell>
          <cell r="H509">
            <v>2.5</v>
          </cell>
          <cell r="I509" t="str">
            <v>Central </v>
          </cell>
          <cell r="J509" t="str">
            <v>Mumbwa</v>
          </cell>
          <cell r="K509" t="str">
            <v>No</v>
          </cell>
          <cell r="L509" t="str">
            <v>No</v>
          </cell>
          <cell r="M509" t="str">
            <v>No</v>
          </cell>
          <cell r="N509" t="str">
            <v>Rural</v>
          </cell>
          <cell r="O509" t="str">
            <v>Silver</v>
          </cell>
          <cell r="P509" t="str">
            <v>Silver</v>
          </cell>
          <cell r="Q509" t="str">
            <v>BTS</v>
          </cell>
          <cell r="R509" t="str">
            <v>BTS</v>
          </cell>
          <cell r="S509" t="str">
            <v>On air</v>
          </cell>
          <cell r="T509" t="str">
            <v>Solar-Gen</v>
          </cell>
          <cell r="U509" t="str">
            <v>Green Field</v>
          </cell>
          <cell r="V509">
            <v>60</v>
          </cell>
          <cell r="W509" t="str">
            <v>Indoor </v>
          </cell>
          <cell r="X509" t="str">
            <v>Joseph Mulenga</v>
          </cell>
          <cell r="Y509" t="str">
            <v>SBC</v>
          </cell>
          <cell r="Z509" t="str">
            <v>SBC</v>
          </cell>
          <cell r="AA509" t="str">
            <v>Airtel </v>
          </cell>
          <cell r="AB509" t="str">
            <v>Evans Ngonga</v>
          </cell>
          <cell r="AC509" t="str">
            <v>CCS</v>
          </cell>
          <cell r="AD509" t="str">
            <v>CCS</v>
          </cell>
          <cell r="AE509" t="str">
            <v>CK Works</v>
          </cell>
          <cell r="AF509" t="str">
            <v>CK Works</v>
          </cell>
          <cell r="AG509">
            <v>20</v>
          </cell>
          <cell r="AH509" t="str">
            <v>perkins</v>
          </cell>
          <cell r="AI509" t="str">
            <v>404A-22</v>
          </cell>
          <cell r="AJ509" t="str">
            <v>Leroy Sommer</v>
          </cell>
          <cell r="AK509" t="str">
            <v>ECO-28-M/4</v>
          </cell>
          <cell r="AL509">
            <v>1000</v>
          </cell>
          <cell r="AM509" t="str">
            <v>Power cube</v>
          </cell>
          <cell r="AN509" t="str">
            <v>ECC500</v>
          </cell>
          <cell r="AO509">
            <v>400</v>
          </cell>
          <cell r="AP509" t="str">
            <v>Agisson</v>
          </cell>
          <cell r="AQ509">
            <v>600</v>
          </cell>
          <cell r="AR509">
            <v>2</v>
          </cell>
          <cell r="AS509">
            <v>600</v>
          </cell>
          <cell r="AT509">
            <v>24</v>
          </cell>
          <cell r="AU509" t="str">
            <v>LG</v>
          </cell>
          <cell r="AV509" t="str">
            <v>LG</v>
          </cell>
          <cell r="AW509">
            <v>18000</v>
          </cell>
          <cell r="AX509">
            <v>18000</v>
          </cell>
          <cell r="AY509">
            <v>2</v>
          </cell>
          <cell r="AZ509">
            <v>68</v>
          </cell>
        </row>
        <row r="509">
          <cell r="BB509">
            <v>2</v>
          </cell>
          <cell r="BC509" t="str">
            <v>MTNAirtel</v>
          </cell>
          <cell r="BD509" t="str">
            <v>T3529</v>
          </cell>
          <cell r="BE509" t="str">
            <v>ZM3167</v>
          </cell>
          <cell r="BF509">
            <v>0</v>
          </cell>
        </row>
        <row r="510">
          <cell r="C510" t="str">
            <v>IHS_CTR_240A</v>
          </cell>
          <cell r="D510" t="str">
            <v>CHITANDA</v>
          </cell>
          <cell r="E510">
            <v>27.732</v>
          </cell>
          <cell r="F510">
            <v>-14.8992</v>
          </cell>
          <cell r="G510" t="str">
            <v>Central </v>
          </cell>
          <cell r="H510">
            <v>1.8</v>
          </cell>
          <cell r="I510" t="str">
            <v>Central </v>
          </cell>
          <cell r="J510" t="str">
            <v>Chibombo</v>
          </cell>
          <cell r="K510" t="str">
            <v>No</v>
          </cell>
          <cell r="L510" t="str">
            <v>No</v>
          </cell>
          <cell r="M510" t="str">
            <v>No</v>
          </cell>
          <cell r="N510" t="str">
            <v>Rural</v>
          </cell>
          <cell r="O510" t="str">
            <v>Silver</v>
          </cell>
          <cell r="P510" t="str">
            <v>Silver</v>
          </cell>
          <cell r="Q510" t="str">
            <v>HUB</v>
          </cell>
          <cell r="R510" t="str">
            <v>BTS</v>
          </cell>
          <cell r="S510" t="str">
            <v>On air</v>
          </cell>
          <cell r="T510" t="str">
            <v>Grid-Gen</v>
          </cell>
          <cell r="U510" t="str">
            <v>Green Field</v>
          </cell>
          <cell r="V510">
            <v>80</v>
          </cell>
          <cell r="W510" t="str">
            <v>Outdoor</v>
          </cell>
          <cell r="X510" t="str">
            <v>Robert Mwewa</v>
          </cell>
          <cell r="Y510" t="str">
            <v>SBC</v>
          </cell>
          <cell r="Z510" t="str">
            <v>SBC</v>
          </cell>
          <cell r="AA510" t="str">
            <v>Airtel </v>
          </cell>
          <cell r="AB510" t="str">
            <v>Benson Phiri</v>
          </cell>
          <cell r="AC510" t="str">
            <v>GNM</v>
          </cell>
          <cell r="AD510" t="str">
            <v>Lithandi </v>
          </cell>
          <cell r="AE510" t="str">
            <v>GNM</v>
          </cell>
          <cell r="AF510" t="str">
            <v>GNM</v>
          </cell>
          <cell r="AG510">
            <v>15</v>
          </cell>
          <cell r="AH510" t="str">
            <v>perkins</v>
          </cell>
          <cell r="AI510">
            <v>0</v>
          </cell>
          <cell r="AJ510" t="str">
            <v>Leroy Sommer</v>
          </cell>
          <cell r="AK510">
            <v>0</v>
          </cell>
          <cell r="AL510">
            <v>600</v>
          </cell>
          <cell r="AM510" t="str">
            <v>Power cube</v>
          </cell>
          <cell r="AN510" t="str">
            <v>ICC330-HI-CI</v>
          </cell>
          <cell r="AO510">
            <v>400</v>
          </cell>
          <cell r="AP510" t="str">
            <v>Agisson</v>
          </cell>
          <cell r="AQ510">
            <v>1200</v>
          </cell>
          <cell r="AR510">
            <v>2</v>
          </cell>
          <cell r="AS510">
            <v>600</v>
          </cell>
          <cell r="AT510">
            <v>48</v>
          </cell>
          <cell r="AU510">
            <v>0</v>
          </cell>
          <cell r="AV510">
            <v>0</v>
          </cell>
          <cell r="AW510" t="str">
            <v>N/A</v>
          </cell>
          <cell r="AX510">
            <v>0</v>
          </cell>
          <cell r="AY510">
            <v>0</v>
          </cell>
          <cell r="AZ510">
            <v>56</v>
          </cell>
        </row>
        <row r="510">
          <cell r="BB510">
            <v>1</v>
          </cell>
          <cell r="BC510" t="str">
            <v>Airtel</v>
          </cell>
          <cell r="BD510">
            <v>0</v>
          </cell>
          <cell r="BE510" t="str">
            <v>ZM3168</v>
          </cell>
          <cell r="BF510" t="str">
            <v>Yes</v>
          </cell>
        </row>
        <row r="511">
          <cell r="C511" t="str">
            <v>IHS_CTR_241A</v>
          </cell>
          <cell r="D511" t="str">
            <v>Kapiri Town</v>
          </cell>
          <cell r="E511">
            <v>28.6777</v>
          </cell>
          <cell r="F511">
            <v>-13.9687</v>
          </cell>
          <cell r="G511" t="str">
            <v>Central </v>
          </cell>
          <cell r="H511">
            <v>4.5</v>
          </cell>
          <cell r="I511" t="str">
            <v>Central </v>
          </cell>
          <cell r="J511" t="str">
            <v>Kapiri Mposhi</v>
          </cell>
          <cell r="K511" t="str">
            <v>Yes</v>
          </cell>
          <cell r="L511" t="str">
            <v>No</v>
          </cell>
          <cell r="M511" t="str">
            <v>No</v>
          </cell>
          <cell r="N511" t="str">
            <v>Rural</v>
          </cell>
          <cell r="O511" t="str">
            <v>Silver</v>
          </cell>
          <cell r="P511" t="str">
            <v>Silver</v>
          </cell>
          <cell r="Q511" t="str">
            <v>BTS</v>
          </cell>
          <cell r="R511" t="str">
            <v>BTS</v>
          </cell>
          <cell r="S511" t="str">
            <v>On air</v>
          </cell>
          <cell r="T511" t="str">
            <v>Grid-Gen</v>
          </cell>
          <cell r="U511" t="str">
            <v>Green Field</v>
          </cell>
          <cell r="V511">
            <v>50</v>
          </cell>
          <cell r="W511" t="str">
            <v>Indoor </v>
          </cell>
          <cell r="X511" t="str">
            <v>Robert Mwewa</v>
          </cell>
          <cell r="Y511" t="str">
            <v>SBC</v>
          </cell>
          <cell r="Z511" t="str">
            <v>SBC</v>
          </cell>
          <cell r="AA511" t="str">
            <v>Airtel </v>
          </cell>
          <cell r="AB511" t="str">
            <v>Benson Phiri</v>
          </cell>
          <cell r="AC511" t="str">
            <v>GNM</v>
          </cell>
          <cell r="AD511" t="str">
            <v>Lithandi </v>
          </cell>
          <cell r="AE511" t="str">
            <v>Gen Logic </v>
          </cell>
          <cell r="AF511" t="str">
            <v>Gen Logic </v>
          </cell>
          <cell r="AG511">
            <v>30</v>
          </cell>
          <cell r="AH511" t="str">
            <v>perkins</v>
          </cell>
          <cell r="AI511">
            <v>0</v>
          </cell>
          <cell r="AJ511" t="str">
            <v>Leroy Sommer</v>
          </cell>
          <cell r="AK511">
            <v>0</v>
          </cell>
          <cell r="AL511">
            <v>1000</v>
          </cell>
          <cell r="AM511" t="str">
            <v>Power cube</v>
          </cell>
          <cell r="AN511" t="str">
            <v>ICC330-HI-CI</v>
          </cell>
          <cell r="AO511">
            <v>400</v>
          </cell>
          <cell r="AP511" t="str">
            <v>Agisson</v>
          </cell>
          <cell r="AQ511">
            <v>1200</v>
          </cell>
          <cell r="AR511">
            <v>2</v>
          </cell>
          <cell r="AS511">
            <v>600</v>
          </cell>
          <cell r="AT511">
            <v>48</v>
          </cell>
          <cell r="AU511" t="str">
            <v>LG</v>
          </cell>
          <cell r="AV511" t="str">
            <v>LG</v>
          </cell>
          <cell r="AW511">
            <v>18000</v>
          </cell>
          <cell r="AX511">
            <v>18000</v>
          </cell>
          <cell r="AY511">
            <v>2</v>
          </cell>
          <cell r="AZ511">
            <v>194</v>
          </cell>
        </row>
        <row r="511">
          <cell r="BB511">
            <v>3</v>
          </cell>
          <cell r="BC511" t="str">
            <v>MTNAirtelLiquid Telecom</v>
          </cell>
          <cell r="BD511" t="str">
            <v>T3538</v>
          </cell>
          <cell r="BE511" t="str">
            <v>ZM3220</v>
          </cell>
          <cell r="BF511" t="str">
            <v>Yes</v>
          </cell>
        </row>
        <row r="512">
          <cell r="C512" t="str">
            <v>IHS_CTR_242A</v>
          </cell>
          <cell r="D512" t="str">
            <v>MWALALA</v>
          </cell>
          <cell r="E512">
            <v>28.4467</v>
          </cell>
          <cell r="F512">
            <v>-14.4196</v>
          </cell>
          <cell r="G512" t="str">
            <v>Central </v>
          </cell>
          <cell r="H512">
            <v>1.8</v>
          </cell>
          <cell r="I512" t="str">
            <v>Central </v>
          </cell>
          <cell r="J512" t="str">
            <v>Kabwe</v>
          </cell>
          <cell r="K512" t="str">
            <v>No</v>
          </cell>
          <cell r="L512" t="str">
            <v>No</v>
          </cell>
          <cell r="M512" t="str">
            <v>Yes</v>
          </cell>
          <cell r="N512" t="str">
            <v>Urban</v>
          </cell>
          <cell r="O512" t="str">
            <v>Gold</v>
          </cell>
          <cell r="P512" t="str">
            <v>Gold</v>
          </cell>
          <cell r="Q512" t="str">
            <v>BTS</v>
          </cell>
          <cell r="R512" t="str">
            <v>BTS</v>
          </cell>
          <cell r="S512" t="str">
            <v>On air</v>
          </cell>
          <cell r="T512" t="str">
            <v>Grid-Gen</v>
          </cell>
          <cell r="U512" t="str">
            <v>Green Field</v>
          </cell>
          <cell r="V512">
            <v>50</v>
          </cell>
          <cell r="W512" t="str">
            <v>Indoor </v>
          </cell>
          <cell r="X512" t="str">
            <v>Robert Mwewa</v>
          </cell>
          <cell r="Y512" t="str">
            <v>SBC</v>
          </cell>
          <cell r="Z512" t="str">
            <v>SBC</v>
          </cell>
          <cell r="AA512" t="str">
            <v>Airtel </v>
          </cell>
          <cell r="AB512" t="str">
            <v>Benson Phiri</v>
          </cell>
          <cell r="AC512" t="str">
            <v>GNM</v>
          </cell>
          <cell r="AD512" t="str">
            <v>Lithandi </v>
          </cell>
          <cell r="AE512" t="str">
            <v>GNM</v>
          </cell>
          <cell r="AF512" t="str">
            <v>GNM</v>
          </cell>
          <cell r="AG512">
            <v>30</v>
          </cell>
          <cell r="AH512" t="str">
            <v>perkins</v>
          </cell>
          <cell r="AI512">
            <v>0</v>
          </cell>
          <cell r="AJ512" t="str">
            <v>Leroy Sommer</v>
          </cell>
          <cell r="AK512">
            <v>0</v>
          </cell>
          <cell r="AL512">
            <v>600</v>
          </cell>
          <cell r="AM512" t="str">
            <v>Power cube</v>
          </cell>
          <cell r="AN512" t="str">
            <v>ICC330-HI-CI</v>
          </cell>
          <cell r="AO512">
            <v>400</v>
          </cell>
          <cell r="AP512" t="str">
            <v>Agisson</v>
          </cell>
          <cell r="AQ512">
            <v>1200</v>
          </cell>
          <cell r="AR512">
            <v>2</v>
          </cell>
          <cell r="AS512">
            <v>600</v>
          </cell>
          <cell r="AT512">
            <v>48</v>
          </cell>
          <cell r="AU512" t="str">
            <v>LG</v>
          </cell>
          <cell r="AV512" t="str">
            <v>LG</v>
          </cell>
          <cell r="AW512">
            <v>18000</v>
          </cell>
          <cell r="AX512">
            <v>18000</v>
          </cell>
          <cell r="AY512">
            <v>2</v>
          </cell>
          <cell r="AZ512">
            <v>140</v>
          </cell>
        </row>
        <row r="512">
          <cell r="BB512">
            <v>2</v>
          </cell>
          <cell r="BC512" t="str">
            <v>MTNAirtel</v>
          </cell>
          <cell r="BD512" t="str">
            <v>T3541</v>
          </cell>
          <cell r="BE512" t="str">
            <v>ZM3222</v>
          </cell>
          <cell r="BF512" t="str">
            <v>Yes</v>
          </cell>
        </row>
        <row r="513">
          <cell r="C513" t="str">
            <v>IHS_CTR_243A</v>
          </cell>
          <cell r="D513" t="str">
            <v>POLENI</v>
          </cell>
          <cell r="E513">
            <v>28.4649</v>
          </cell>
          <cell r="F513">
            <v>-14.4417</v>
          </cell>
          <cell r="G513" t="str">
            <v>Central </v>
          </cell>
          <cell r="H513">
            <v>4.5</v>
          </cell>
          <cell r="I513" t="str">
            <v>Central </v>
          </cell>
          <cell r="J513" t="str">
            <v>Kabwe</v>
          </cell>
          <cell r="K513" t="str">
            <v>Yes</v>
          </cell>
          <cell r="L513" t="str">
            <v>No</v>
          </cell>
          <cell r="M513" t="str">
            <v>Yes</v>
          </cell>
          <cell r="N513" t="str">
            <v>Urban</v>
          </cell>
          <cell r="O513" t="str">
            <v>Gold</v>
          </cell>
          <cell r="P513" t="str">
            <v>Gold</v>
          </cell>
          <cell r="Q513" t="str">
            <v>HUB</v>
          </cell>
          <cell r="R513" t="str">
            <v>BTS</v>
          </cell>
          <cell r="S513" t="str">
            <v>On air</v>
          </cell>
          <cell r="T513" t="str">
            <v>Grid-Gen</v>
          </cell>
          <cell r="U513" t="str">
            <v>Green Field</v>
          </cell>
          <cell r="V513">
            <v>50</v>
          </cell>
          <cell r="W513" t="str">
            <v>Indoor </v>
          </cell>
          <cell r="X513" t="str">
            <v>Robert Mwewa</v>
          </cell>
          <cell r="Y513" t="str">
            <v>SBC</v>
          </cell>
          <cell r="Z513" t="str">
            <v>SBC</v>
          </cell>
          <cell r="AA513" t="str">
            <v>Airtel </v>
          </cell>
          <cell r="AB513" t="str">
            <v>Benson Phiri</v>
          </cell>
          <cell r="AC513" t="str">
            <v>GNM</v>
          </cell>
          <cell r="AD513" t="str">
            <v>Lithandi </v>
          </cell>
          <cell r="AE513" t="str">
            <v>Gen Logic </v>
          </cell>
          <cell r="AF513" t="str">
            <v>Gen Logic </v>
          </cell>
          <cell r="AG513">
            <v>30</v>
          </cell>
          <cell r="AH513" t="str">
            <v>perkins</v>
          </cell>
          <cell r="AI513">
            <v>0</v>
          </cell>
          <cell r="AJ513" t="str">
            <v>Leroy Sommer</v>
          </cell>
          <cell r="AK513">
            <v>0</v>
          </cell>
          <cell r="AL513">
            <v>600</v>
          </cell>
          <cell r="AM513" t="str">
            <v>Power cube</v>
          </cell>
          <cell r="AN513" t="str">
            <v>ICC330-HI-CI</v>
          </cell>
          <cell r="AO513">
            <v>400</v>
          </cell>
          <cell r="AP513" t="str">
            <v>Agisson</v>
          </cell>
          <cell r="AQ513">
            <v>1200</v>
          </cell>
          <cell r="AR513">
            <v>2</v>
          </cell>
          <cell r="AS513">
            <v>600</v>
          </cell>
          <cell r="AT513">
            <v>48</v>
          </cell>
          <cell r="AU513" t="str">
            <v>LG</v>
          </cell>
          <cell r="AV513" t="str">
            <v>LG</v>
          </cell>
          <cell r="AW513">
            <v>18000</v>
          </cell>
          <cell r="AX513">
            <v>18000</v>
          </cell>
          <cell r="AY513">
            <v>2</v>
          </cell>
          <cell r="AZ513">
            <v>122</v>
          </cell>
        </row>
        <row r="513">
          <cell r="BB513">
            <v>3</v>
          </cell>
          <cell r="BC513" t="str">
            <v>AirtelLiquid TelecomParatus Telecom</v>
          </cell>
          <cell r="BD513">
            <v>0</v>
          </cell>
          <cell r="BE513" t="str">
            <v>ZM3224</v>
          </cell>
          <cell r="BF513" t="str">
            <v>Yes</v>
          </cell>
        </row>
        <row r="514">
          <cell r="C514" t="str">
            <v>IHS_CTR_244A</v>
          </cell>
          <cell r="D514" t="str">
            <v>KABWE ZNS</v>
          </cell>
          <cell r="E514">
            <v>28.3505</v>
          </cell>
          <cell r="F514">
            <v>-14.5268</v>
          </cell>
          <cell r="G514" t="str">
            <v>Central </v>
          </cell>
          <cell r="H514">
            <v>1.8</v>
          </cell>
          <cell r="I514" t="str">
            <v>Central </v>
          </cell>
          <cell r="J514" t="str">
            <v>Kabwe</v>
          </cell>
          <cell r="K514" t="str">
            <v>No</v>
          </cell>
          <cell r="L514" t="str">
            <v>No</v>
          </cell>
          <cell r="M514" t="str">
            <v>No</v>
          </cell>
          <cell r="N514" t="str">
            <v>Suburban</v>
          </cell>
          <cell r="O514" t="str">
            <v>Silver</v>
          </cell>
          <cell r="P514" t="str">
            <v>Silver</v>
          </cell>
          <cell r="Q514" t="str">
            <v>HUB</v>
          </cell>
          <cell r="R514" t="str">
            <v>BTS</v>
          </cell>
          <cell r="S514" t="str">
            <v>On air</v>
          </cell>
          <cell r="T514" t="str">
            <v>Grid-Gen</v>
          </cell>
          <cell r="U514" t="str">
            <v>Green Field</v>
          </cell>
          <cell r="V514">
            <v>60</v>
          </cell>
          <cell r="W514" t="str">
            <v>Indoor </v>
          </cell>
          <cell r="X514" t="str">
            <v>Robert Mwewa</v>
          </cell>
          <cell r="Y514" t="str">
            <v>SBC</v>
          </cell>
          <cell r="Z514" t="str">
            <v>SBC</v>
          </cell>
          <cell r="AA514" t="str">
            <v>Airtel </v>
          </cell>
          <cell r="AB514" t="str">
            <v>Benson Phiri</v>
          </cell>
          <cell r="AC514" t="str">
            <v>GNM</v>
          </cell>
          <cell r="AD514" t="str">
            <v>Lithandi </v>
          </cell>
          <cell r="AE514" t="str">
            <v>GNM</v>
          </cell>
          <cell r="AF514" t="str">
            <v>GNM</v>
          </cell>
          <cell r="AG514">
            <v>15</v>
          </cell>
          <cell r="AH514" t="str">
            <v>perkins</v>
          </cell>
          <cell r="AI514">
            <v>0</v>
          </cell>
          <cell r="AJ514" t="str">
            <v>Leroy Sommer</v>
          </cell>
          <cell r="AK514">
            <v>0</v>
          </cell>
          <cell r="AL514">
            <v>600</v>
          </cell>
          <cell r="AM514" t="str">
            <v>Power cube</v>
          </cell>
          <cell r="AN514" t="str">
            <v>ICC330-HI-CI</v>
          </cell>
          <cell r="AO514">
            <v>400</v>
          </cell>
          <cell r="AP514" t="str">
            <v>Lithium</v>
          </cell>
          <cell r="AQ514">
            <v>200</v>
          </cell>
          <cell r="AR514">
            <v>48</v>
          </cell>
          <cell r="AS514">
            <v>100</v>
          </cell>
          <cell r="AT514">
            <v>2</v>
          </cell>
          <cell r="AU514" t="str">
            <v>LG</v>
          </cell>
          <cell r="AV514" t="str">
            <v>LG</v>
          </cell>
          <cell r="AW514">
            <v>18000</v>
          </cell>
          <cell r="AX514">
            <v>18000</v>
          </cell>
          <cell r="AY514">
            <v>2</v>
          </cell>
          <cell r="AZ514">
            <v>45</v>
          </cell>
        </row>
        <row r="514">
          <cell r="BB514">
            <v>1</v>
          </cell>
          <cell r="BC514" t="str">
            <v>Airtel</v>
          </cell>
          <cell r="BD514">
            <v>0</v>
          </cell>
          <cell r="BE514" t="str">
            <v>ZM3246</v>
          </cell>
          <cell r="BF514" t="str">
            <v>Yes</v>
          </cell>
        </row>
        <row r="515">
          <cell r="C515" t="str">
            <v>IHS_CTR_245A</v>
          </cell>
          <cell r="D515" t="str">
            <v>Kohima</v>
          </cell>
          <cell r="E515">
            <v>28.4892</v>
          </cell>
          <cell r="F515">
            <v>-14.3988</v>
          </cell>
          <cell r="G515" t="str">
            <v>Central </v>
          </cell>
          <cell r="H515">
            <v>2.5</v>
          </cell>
          <cell r="I515" t="str">
            <v>Central </v>
          </cell>
          <cell r="J515" t="str">
            <v>Kabwe</v>
          </cell>
          <cell r="K515" t="str">
            <v>Yes</v>
          </cell>
          <cell r="L515" t="str">
            <v>Yes</v>
          </cell>
          <cell r="M515" t="str">
            <v>No</v>
          </cell>
          <cell r="N515" t="str">
            <v>Urban</v>
          </cell>
          <cell r="O515" t="str">
            <v>Gold</v>
          </cell>
          <cell r="P515" t="str">
            <v>Gold</v>
          </cell>
          <cell r="Q515" t="str">
            <v>BTS</v>
          </cell>
          <cell r="R515" t="str">
            <v>BTS</v>
          </cell>
          <cell r="S515" t="str">
            <v>On air</v>
          </cell>
          <cell r="T515" t="str">
            <v>Grid-Gen</v>
          </cell>
          <cell r="U515" t="str">
            <v>Green Field</v>
          </cell>
          <cell r="V515">
            <v>50</v>
          </cell>
          <cell r="W515" t="str">
            <v>Indoor </v>
          </cell>
          <cell r="X515" t="str">
            <v>Robert Mwewa</v>
          </cell>
          <cell r="Y515" t="str">
            <v>SBC</v>
          </cell>
          <cell r="Z515" t="str">
            <v>SBC</v>
          </cell>
          <cell r="AA515" t="str">
            <v>Airtel </v>
          </cell>
          <cell r="AB515" t="str">
            <v>Benson Phiri</v>
          </cell>
          <cell r="AC515" t="str">
            <v>GNM</v>
          </cell>
          <cell r="AD515" t="str">
            <v>Lithandi </v>
          </cell>
          <cell r="AE515" t="str">
            <v>Vitalgen</v>
          </cell>
          <cell r="AF515" t="str">
            <v>Vitalgen</v>
          </cell>
          <cell r="AG515">
            <v>20</v>
          </cell>
          <cell r="AH515" t="str">
            <v>perkins</v>
          </cell>
          <cell r="AI515">
            <v>0</v>
          </cell>
          <cell r="AJ515" t="str">
            <v>Leroy Sommer</v>
          </cell>
          <cell r="AK515">
            <v>0</v>
          </cell>
          <cell r="AL515">
            <v>1000</v>
          </cell>
          <cell r="AM515" t="str">
            <v>Power cube</v>
          </cell>
          <cell r="AN515" t="str">
            <v>ICC330-HI-CI</v>
          </cell>
          <cell r="AO515">
            <v>400</v>
          </cell>
          <cell r="AP515" t="str">
            <v>Lithium</v>
          </cell>
          <cell r="AQ515">
            <v>500</v>
          </cell>
          <cell r="AR515">
            <v>48</v>
          </cell>
          <cell r="AS515">
            <v>100</v>
          </cell>
          <cell r="AT515">
            <v>5</v>
          </cell>
          <cell r="AU515" t="str">
            <v>LG</v>
          </cell>
          <cell r="AV515" t="str">
            <v>LG</v>
          </cell>
          <cell r="AW515">
            <v>18000</v>
          </cell>
          <cell r="AX515">
            <v>18000</v>
          </cell>
          <cell r="AY515">
            <v>2</v>
          </cell>
          <cell r="AZ515">
            <v>125</v>
          </cell>
        </row>
        <row r="515">
          <cell r="BB515">
            <v>2</v>
          </cell>
          <cell r="BC515" t="str">
            <v>MTNAirtel</v>
          </cell>
          <cell r="BD515" t="str">
            <v>T0012</v>
          </cell>
          <cell r="BE515" t="str">
            <v>ZM3348</v>
          </cell>
          <cell r="BF515" t="str">
            <v>Yes</v>
          </cell>
        </row>
        <row r="516">
          <cell r="C516" t="str">
            <v>IHS_CTR_246A</v>
          </cell>
          <cell r="D516" t="str">
            <v>Mukobeko</v>
          </cell>
          <cell r="E516">
            <v>28.3947</v>
          </cell>
          <cell r="F516">
            <v>-14.388</v>
          </cell>
          <cell r="G516" t="str">
            <v>Central </v>
          </cell>
          <cell r="H516">
            <v>2.5</v>
          </cell>
          <cell r="I516" t="str">
            <v>Central </v>
          </cell>
          <cell r="J516" t="str">
            <v>Kabwe</v>
          </cell>
          <cell r="K516" t="str">
            <v>No</v>
          </cell>
          <cell r="L516" t="str">
            <v>No</v>
          </cell>
          <cell r="M516" t="str">
            <v>No</v>
          </cell>
          <cell r="N516" t="str">
            <v>Suburban</v>
          </cell>
          <cell r="O516" t="str">
            <v>Gold</v>
          </cell>
          <cell r="P516" t="str">
            <v>Gold</v>
          </cell>
          <cell r="Q516" t="str">
            <v>HUB</v>
          </cell>
          <cell r="R516" t="str">
            <v>BTS</v>
          </cell>
          <cell r="S516" t="str">
            <v>On air</v>
          </cell>
          <cell r="T516" t="str">
            <v>Grid-Gen</v>
          </cell>
          <cell r="U516" t="str">
            <v>Green Field</v>
          </cell>
          <cell r="V516">
            <v>50</v>
          </cell>
          <cell r="W516" t="str">
            <v>Indoor </v>
          </cell>
          <cell r="X516" t="str">
            <v>Robert Mwewa</v>
          </cell>
          <cell r="Y516" t="str">
            <v>SBC</v>
          </cell>
          <cell r="Z516" t="str">
            <v>SBC</v>
          </cell>
          <cell r="AA516" t="str">
            <v>Airtel </v>
          </cell>
          <cell r="AB516" t="str">
            <v>Benson Phiri</v>
          </cell>
          <cell r="AC516" t="str">
            <v>GNM</v>
          </cell>
          <cell r="AD516" t="str">
            <v>Lithandi </v>
          </cell>
          <cell r="AE516" t="str">
            <v>Gen Logic </v>
          </cell>
          <cell r="AF516" t="str">
            <v>Gen Logic </v>
          </cell>
          <cell r="AG516">
            <v>20</v>
          </cell>
          <cell r="AH516" t="str">
            <v>perkins</v>
          </cell>
          <cell r="AI516">
            <v>0</v>
          </cell>
          <cell r="AJ516" t="str">
            <v>Leroy Sommer</v>
          </cell>
          <cell r="AK516">
            <v>0</v>
          </cell>
          <cell r="AL516">
            <v>1000</v>
          </cell>
          <cell r="AM516" t="str">
            <v>Power cube</v>
          </cell>
          <cell r="AN516" t="str">
            <v>ICC330-HI-CI</v>
          </cell>
          <cell r="AO516">
            <v>400</v>
          </cell>
          <cell r="AP516" t="str">
            <v>NARADA</v>
          </cell>
          <cell r="AQ516">
            <v>1200</v>
          </cell>
          <cell r="AR516">
            <v>2</v>
          </cell>
          <cell r="AS516">
            <v>600</v>
          </cell>
          <cell r="AT516">
            <v>48</v>
          </cell>
          <cell r="AU516" t="str">
            <v>LG</v>
          </cell>
          <cell r="AV516" t="str">
            <v>LG</v>
          </cell>
          <cell r="AW516">
            <v>18000</v>
          </cell>
          <cell r="AX516">
            <v>18000</v>
          </cell>
          <cell r="AY516">
            <v>2</v>
          </cell>
          <cell r="AZ516">
            <v>95</v>
          </cell>
        </row>
        <row r="516">
          <cell r="BB516">
            <v>2</v>
          </cell>
          <cell r="BC516" t="str">
            <v>MTNAirtel</v>
          </cell>
          <cell r="BD516" t="str">
            <v>T0521</v>
          </cell>
          <cell r="BE516" t="str">
            <v>ZM3349</v>
          </cell>
          <cell r="BF516" t="str">
            <v>Yes</v>
          </cell>
        </row>
        <row r="517">
          <cell r="C517" t="str">
            <v>IHS_CTR_247A</v>
          </cell>
          <cell r="D517" t="str">
            <v>RENEKAS</v>
          </cell>
          <cell r="E517">
            <v>28.4398</v>
          </cell>
          <cell r="F517">
            <v>-14.445</v>
          </cell>
          <cell r="G517" t="str">
            <v>Central </v>
          </cell>
          <cell r="H517">
            <v>2.5</v>
          </cell>
          <cell r="I517" t="str">
            <v>Central </v>
          </cell>
          <cell r="J517" t="str">
            <v>Kabwe</v>
          </cell>
          <cell r="K517" t="str">
            <v>No</v>
          </cell>
          <cell r="L517" t="str">
            <v>Yes</v>
          </cell>
          <cell r="M517" t="str">
            <v>No</v>
          </cell>
          <cell r="N517" t="str">
            <v>Urban</v>
          </cell>
          <cell r="O517" t="str">
            <v>Gold</v>
          </cell>
          <cell r="P517" t="str">
            <v>Gold</v>
          </cell>
          <cell r="Q517" t="str">
            <v>BTS</v>
          </cell>
          <cell r="R517" t="str">
            <v>BTS</v>
          </cell>
          <cell r="S517" t="str">
            <v>On air</v>
          </cell>
          <cell r="T517" t="str">
            <v>Grid-Gen</v>
          </cell>
          <cell r="U517" t="str">
            <v>Green Field</v>
          </cell>
          <cell r="V517">
            <v>50</v>
          </cell>
          <cell r="W517" t="str">
            <v>Indoor </v>
          </cell>
          <cell r="X517" t="str">
            <v>Robert Mwewa</v>
          </cell>
          <cell r="Y517" t="str">
            <v>SBC</v>
          </cell>
          <cell r="Z517" t="str">
            <v>SBC</v>
          </cell>
          <cell r="AA517" t="str">
            <v>Airtel </v>
          </cell>
          <cell r="AB517" t="str">
            <v>Benson Phiri</v>
          </cell>
          <cell r="AC517" t="str">
            <v>GNM</v>
          </cell>
          <cell r="AD517" t="str">
            <v>Lithandi </v>
          </cell>
          <cell r="AE517" t="str">
            <v>GNM</v>
          </cell>
          <cell r="AF517" t="str">
            <v>GNM</v>
          </cell>
          <cell r="AG517">
            <v>20</v>
          </cell>
          <cell r="AH517" t="str">
            <v>perkins</v>
          </cell>
          <cell r="AI517">
            <v>0</v>
          </cell>
          <cell r="AJ517" t="str">
            <v>Leroy Sommer</v>
          </cell>
          <cell r="AK517">
            <v>0</v>
          </cell>
          <cell r="AL517">
            <v>600</v>
          </cell>
          <cell r="AM517" t="str">
            <v>Power cube</v>
          </cell>
          <cell r="AN517" t="str">
            <v>ICC330-HI-CI</v>
          </cell>
          <cell r="AO517">
            <v>400</v>
          </cell>
          <cell r="AP517" t="str">
            <v>Agisson</v>
          </cell>
          <cell r="AQ517">
            <v>1200</v>
          </cell>
          <cell r="AR517">
            <v>2</v>
          </cell>
          <cell r="AS517">
            <v>600</v>
          </cell>
          <cell r="AT517">
            <v>48</v>
          </cell>
          <cell r="AU517" t="str">
            <v>LG/ENEGR STAR</v>
          </cell>
          <cell r="AV517" t="str">
            <v>LG/ENEGR STAR</v>
          </cell>
          <cell r="AW517">
            <v>18000</v>
          </cell>
          <cell r="AX517">
            <v>18000</v>
          </cell>
          <cell r="AY517">
            <v>2</v>
          </cell>
          <cell r="AZ517">
            <v>136</v>
          </cell>
        </row>
        <row r="517">
          <cell r="BB517">
            <v>2</v>
          </cell>
          <cell r="BC517" t="str">
            <v>MTNAirtel</v>
          </cell>
          <cell r="BD517" t="str">
            <v>T0358</v>
          </cell>
          <cell r="BE517" t="str">
            <v>ZM3384</v>
          </cell>
          <cell r="BF517" t="str">
            <v>Yes</v>
          </cell>
        </row>
        <row r="518">
          <cell r="C518" t="str">
            <v>IHS_CTR_248A</v>
          </cell>
          <cell r="D518" t="str">
            <v>Chibombo Cov Imp</v>
          </cell>
          <cell r="E518">
            <v>28.076</v>
          </cell>
          <cell r="F518">
            <v>-14.6663</v>
          </cell>
          <cell r="G518" t="str">
            <v>Central </v>
          </cell>
          <cell r="H518">
            <v>1.8</v>
          </cell>
          <cell r="I518" t="str">
            <v>Central </v>
          </cell>
          <cell r="J518" t="str">
            <v>Chibombo</v>
          </cell>
          <cell r="K518" t="str">
            <v>No</v>
          </cell>
          <cell r="L518" t="str">
            <v>No</v>
          </cell>
          <cell r="M518" t="str">
            <v>No</v>
          </cell>
          <cell r="N518" t="str">
            <v>Rural</v>
          </cell>
          <cell r="O518" t="str">
            <v>Silver</v>
          </cell>
          <cell r="P518" t="str">
            <v>Silver</v>
          </cell>
          <cell r="Q518" t="str">
            <v>HUB</v>
          </cell>
          <cell r="R518" t="str">
            <v>BTS</v>
          </cell>
          <cell r="S518" t="str">
            <v>On air</v>
          </cell>
          <cell r="T518" t="str">
            <v>Grid-Gen</v>
          </cell>
          <cell r="U518" t="str">
            <v>Green Field</v>
          </cell>
          <cell r="V518">
            <v>60</v>
          </cell>
          <cell r="W518" t="str">
            <v>Indoor </v>
          </cell>
          <cell r="X518" t="str">
            <v>Robert Mwewa</v>
          </cell>
          <cell r="Y518" t="str">
            <v>SBC</v>
          </cell>
          <cell r="Z518" t="str">
            <v>SBC</v>
          </cell>
          <cell r="AA518" t="str">
            <v>Airtel </v>
          </cell>
          <cell r="AB518" t="str">
            <v>Benson Phiri</v>
          </cell>
          <cell r="AC518" t="str">
            <v>GNM</v>
          </cell>
          <cell r="AD518" t="str">
            <v>Lithandi </v>
          </cell>
          <cell r="AE518" t="str">
            <v>GNM</v>
          </cell>
          <cell r="AF518" t="str">
            <v>GNM</v>
          </cell>
          <cell r="AG518">
            <v>15</v>
          </cell>
          <cell r="AH518" t="str">
            <v>perkins</v>
          </cell>
          <cell r="AI518">
            <v>0</v>
          </cell>
          <cell r="AJ518" t="str">
            <v>Leroy Sommer</v>
          </cell>
          <cell r="AK518">
            <v>0</v>
          </cell>
          <cell r="AL518">
            <v>600</v>
          </cell>
          <cell r="AM518" t="str">
            <v>Power cube</v>
          </cell>
          <cell r="AN518" t="str">
            <v>ICC330-HI-CI</v>
          </cell>
          <cell r="AO518">
            <v>400</v>
          </cell>
          <cell r="AP518" t="str">
            <v>Lithium</v>
          </cell>
          <cell r="AQ518">
            <v>200</v>
          </cell>
          <cell r="AR518">
            <v>48</v>
          </cell>
          <cell r="AS518">
            <v>100</v>
          </cell>
          <cell r="AT518">
            <v>2</v>
          </cell>
          <cell r="AU518" t="str">
            <v>LG</v>
          </cell>
          <cell r="AV518" t="str">
            <v>LG</v>
          </cell>
          <cell r="AW518">
            <v>18000</v>
          </cell>
          <cell r="AX518">
            <v>18000</v>
          </cell>
          <cell r="AY518">
            <v>2</v>
          </cell>
          <cell r="AZ518">
            <v>52</v>
          </cell>
        </row>
        <row r="518">
          <cell r="BB518">
            <v>1</v>
          </cell>
          <cell r="BC518" t="str">
            <v>Airtel</v>
          </cell>
          <cell r="BD518">
            <v>0</v>
          </cell>
          <cell r="BE518" t="str">
            <v>ZM3394</v>
          </cell>
          <cell r="BF518" t="str">
            <v>Yes</v>
          </cell>
        </row>
        <row r="519">
          <cell r="C519" t="str">
            <v>IHS_CTR_249A</v>
          </cell>
          <cell r="D519" t="str">
            <v>High Ridge_3RLF ( Railways Market)</v>
          </cell>
          <cell r="E519">
            <v>28.4478</v>
          </cell>
          <cell r="F519">
            <v>-14.4581</v>
          </cell>
          <cell r="G519" t="str">
            <v>Central </v>
          </cell>
          <cell r="H519">
            <v>4.5</v>
          </cell>
          <cell r="I519" t="str">
            <v>Central </v>
          </cell>
          <cell r="J519" t="str">
            <v>Kabwe</v>
          </cell>
          <cell r="K519" t="str">
            <v>No</v>
          </cell>
          <cell r="L519" t="str">
            <v>No</v>
          </cell>
          <cell r="M519" t="str">
            <v>No</v>
          </cell>
          <cell r="N519" t="str">
            <v>Urban</v>
          </cell>
          <cell r="O519" t="str">
            <v>Gold</v>
          </cell>
          <cell r="P519" t="str">
            <v>Gold</v>
          </cell>
          <cell r="Q519" t="str">
            <v>BTS</v>
          </cell>
          <cell r="R519" t="str">
            <v>BTS</v>
          </cell>
          <cell r="S519" t="str">
            <v>On air</v>
          </cell>
          <cell r="T519" t="str">
            <v>Grid-Gen</v>
          </cell>
          <cell r="U519" t="str">
            <v>Green Field</v>
          </cell>
          <cell r="V519">
            <v>60</v>
          </cell>
          <cell r="W519" t="str">
            <v>Indoor </v>
          </cell>
          <cell r="X519" t="str">
            <v>Robert Mwewa</v>
          </cell>
          <cell r="Y519" t="str">
            <v>SBC</v>
          </cell>
          <cell r="Z519" t="str">
            <v>SBC</v>
          </cell>
          <cell r="AA519" t="str">
            <v>Airtel </v>
          </cell>
          <cell r="AB519" t="str">
            <v>Benson Phiri</v>
          </cell>
          <cell r="AC519" t="str">
            <v>GNM</v>
          </cell>
          <cell r="AD519" t="str">
            <v>Lithandi </v>
          </cell>
          <cell r="AE519" t="str">
            <v>Gen Logic </v>
          </cell>
          <cell r="AF519" t="str">
            <v>Gen Logic </v>
          </cell>
          <cell r="AG519">
            <v>30</v>
          </cell>
          <cell r="AH519" t="str">
            <v>perkins</v>
          </cell>
          <cell r="AI519">
            <v>0</v>
          </cell>
          <cell r="AJ519" t="str">
            <v>Leroy Sommer</v>
          </cell>
          <cell r="AK519">
            <v>0</v>
          </cell>
          <cell r="AL519">
            <v>600</v>
          </cell>
          <cell r="AM519" t="str">
            <v>Power cube</v>
          </cell>
          <cell r="AN519" t="str">
            <v>ICC330-HI-CI</v>
          </cell>
          <cell r="AO519">
            <v>400</v>
          </cell>
          <cell r="AP519" t="str">
            <v>Agisson</v>
          </cell>
          <cell r="AQ519">
            <v>1200</v>
          </cell>
          <cell r="AR519">
            <v>2</v>
          </cell>
          <cell r="AS519">
            <v>600</v>
          </cell>
          <cell r="AT519">
            <v>48</v>
          </cell>
          <cell r="AU519" t="str">
            <v>LG</v>
          </cell>
          <cell r="AV519" t="str">
            <v>LG</v>
          </cell>
          <cell r="AW519">
            <v>18000</v>
          </cell>
          <cell r="AX519">
            <v>18000</v>
          </cell>
          <cell r="AY519">
            <v>2</v>
          </cell>
          <cell r="AZ519">
            <v>134</v>
          </cell>
        </row>
        <row r="519">
          <cell r="BB519">
            <v>2</v>
          </cell>
          <cell r="BC519" t="str">
            <v>MTNAirtel</v>
          </cell>
          <cell r="BD519" t="str">
            <v>T0479</v>
          </cell>
          <cell r="BE519" t="str">
            <v>ZM3422</v>
          </cell>
          <cell r="BF519" t="str">
            <v>Yes</v>
          </cell>
        </row>
        <row r="520">
          <cell r="C520" t="str">
            <v>IHS_CTR_250A</v>
          </cell>
          <cell r="D520" t="str">
            <v>New Mkushi Mine</v>
          </cell>
          <cell r="E520">
            <v>29.149</v>
          </cell>
          <cell r="F520">
            <v>-13.9544</v>
          </cell>
          <cell r="G520" t="str">
            <v>Central </v>
          </cell>
          <cell r="H520">
            <v>2.5</v>
          </cell>
          <cell r="I520" t="str">
            <v>Central </v>
          </cell>
          <cell r="J520" t="str">
            <v>Mkushi</v>
          </cell>
          <cell r="K520" t="str">
            <v>No</v>
          </cell>
          <cell r="L520" t="str">
            <v>No</v>
          </cell>
          <cell r="M520" t="str">
            <v>No</v>
          </cell>
          <cell r="N520" t="str">
            <v>Rural</v>
          </cell>
          <cell r="O520" t="str">
            <v>Silver</v>
          </cell>
          <cell r="P520" t="str">
            <v>Silver</v>
          </cell>
          <cell r="Q520" t="str">
            <v>BTS</v>
          </cell>
          <cell r="R520" t="str">
            <v>BTS</v>
          </cell>
          <cell r="S520" t="str">
            <v>On air</v>
          </cell>
          <cell r="T520" t="str">
            <v>Grid-Gen</v>
          </cell>
          <cell r="U520" t="str">
            <v>Green Field</v>
          </cell>
          <cell r="V520">
            <v>60</v>
          </cell>
          <cell r="W520" t="str">
            <v>Outdoor</v>
          </cell>
          <cell r="X520" t="str">
            <v>Linos Thole</v>
          </cell>
          <cell r="Y520" t="str">
            <v>SBC</v>
          </cell>
          <cell r="Z520" t="str">
            <v>SBC</v>
          </cell>
          <cell r="AA520" t="str">
            <v>Airtel </v>
          </cell>
          <cell r="AB520" t="str">
            <v>Benson Phiri</v>
          </cell>
          <cell r="AC520" t="str">
            <v>GNM</v>
          </cell>
          <cell r="AD520" t="str">
            <v>Lithandi </v>
          </cell>
          <cell r="AE520" t="str">
            <v>Lamasat</v>
          </cell>
          <cell r="AF520" t="str">
            <v>Lamasat</v>
          </cell>
          <cell r="AG520">
            <v>20</v>
          </cell>
          <cell r="AH520" t="str">
            <v>perkins</v>
          </cell>
          <cell r="AI520">
            <v>0</v>
          </cell>
          <cell r="AJ520" t="str">
            <v>Leroy Sommer</v>
          </cell>
          <cell r="AK520">
            <v>0</v>
          </cell>
          <cell r="AL520">
            <v>600</v>
          </cell>
          <cell r="AM520" t="str">
            <v>Power cube</v>
          </cell>
          <cell r="AN520" t="str">
            <v>ICC330-HI-CI</v>
          </cell>
          <cell r="AO520">
            <v>400</v>
          </cell>
          <cell r="AP520" t="str">
            <v>Agisson</v>
          </cell>
          <cell r="AQ520">
            <v>1200</v>
          </cell>
          <cell r="AR520">
            <v>2</v>
          </cell>
          <cell r="AS520">
            <v>600</v>
          </cell>
          <cell r="AT520">
            <v>48</v>
          </cell>
          <cell r="AU520" t="str">
            <v>N/A</v>
          </cell>
          <cell r="AV520" t="str">
            <v>N/A</v>
          </cell>
          <cell r="AW520" t="str">
            <v>N/A</v>
          </cell>
          <cell r="AX520">
            <v>18000</v>
          </cell>
          <cell r="AY520" t="str">
            <v>N/A</v>
          </cell>
          <cell r="AZ520">
            <v>70</v>
          </cell>
        </row>
        <row r="520">
          <cell r="BB520">
            <v>2</v>
          </cell>
          <cell r="BC520" t="str">
            <v>MTNAirtel</v>
          </cell>
          <cell r="BD520" t="str">
            <v>T3232</v>
          </cell>
          <cell r="BE520" t="str">
            <v>ZM3423</v>
          </cell>
          <cell r="BF520" t="str">
            <v>Yes</v>
          </cell>
        </row>
        <row r="521">
          <cell r="C521" t="str">
            <v>IHS_CTR_251A</v>
          </cell>
          <cell r="D521" t="str">
            <v>Protea New</v>
          </cell>
          <cell r="E521">
            <v>28.2089</v>
          </cell>
          <cell r="F521">
            <v>-15.1238</v>
          </cell>
          <cell r="G521" t="str">
            <v>Lusaka</v>
          </cell>
          <cell r="H521">
            <v>4.5</v>
          </cell>
          <cell r="I521" t="str">
            <v>Central </v>
          </cell>
          <cell r="J521" t="str">
            <v>Chibombo</v>
          </cell>
          <cell r="K521" t="str">
            <v>No</v>
          </cell>
          <cell r="L521" t="str">
            <v>No</v>
          </cell>
          <cell r="M521" t="str">
            <v>No</v>
          </cell>
          <cell r="N521" t="str">
            <v>Rural</v>
          </cell>
          <cell r="O521" t="str">
            <v>Silver</v>
          </cell>
          <cell r="P521" t="str">
            <v>Silver</v>
          </cell>
          <cell r="Q521" t="str">
            <v>BTS</v>
          </cell>
          <cell r="R521" t="str">
            <v>BTS</v>
          </cell>
          <cell r="S521" t="str">
            <v>On air</v>
          </cell>
          <cell r="T521" t="str">
            <v>Solar-Gen</v>
          </cell>
          <cell r="U521" t="str">
            <v>Green Field</v>
          </cell>
          <cell r="V521">
            <v>58</v>
          </cell>
          <cell r="W521" t="str">
            <v>Indoor </v>
          </cell>
          <cell r="X521" t="str">
            <v>John Banda </v>
          </cell>
          <cell r="Y521" t="str">
            <v>SBC</v>
          </cell>
          <cell r="Z521" t="str">
            <v>SBC</v>
          </cell>
          <cell r="AA521" t="str">
            <v>Airtel </v>
          </cell>
          <cell r="AB521" t="str">
            <v>Evans Ngonga</v>
          </cell>
          <cell r="AC521" t="str">
            <v>CCS</v>
          </cell>
          <cell r="AD521" t="str">
            <v>CCS</v>
          </cell>
          <cell r="AE521" t="str">
            <v>CK Works</v>
          </cell>
          <cell r="AF521" t="str">
            <v>CK Works</v>
          </cell>
          <cell r="AG521">
            <v>30</v>
          </cell>
          <cell r="AH521" t="str">
            <v>perkins</v>
          </cell>
          <cell r="AI521" t="str">
            <v>403A-15</v>
          </cell>
          <cell r="AJ521" t="str">
            <v>Leroy Sommer</v>
          </cell>
          <cell r="AK521" t="str">
            <v>ECO-28-M/4</v>
          </cell>
          <cell r="AL521">
            <v>1000</v>
          </cell>
          <cell r="AM521" t="str">
            <v>Power cube</v>
          </cell>
          <cell r="AN521" t="str">
            <v>ECC500</v>
          </cell>
          <cell r="AO521">
            <v>400</v>
          </cell>
          <cell r="AP521" t="str">
            <v>Lithium</v>
          </cell>
          <cell r="AQ521">
            <v>400</v>
          </cell>
          <cell r="AR521">
            <v>48</v>
          </cell>
          <cell r="AS521">
            <v>100</v>
          </cell>
          <cell r="AT521">
            <v>4</v>
          </cell>
          <cell r="AU521" t="str">
            <v>LG</v>
          </cell>
          <cell r="AV521" t="str">
            <v>LG</v>
          </cell>
          <cell r="AW521">
            <v>18000</v>
          </cell>
          <cell r="AX521">
            <v>18000</v>
          </cell>
          <cell r="AY521">
            <v>2</v>
          </cell>
          <cell r="AZ521">
            <v>135</v>
          </cell>
        </row>
        <row r="521">
          <cell r="BB521">
            <v>2</v>
          </cell>
          <cell r="BC521" t="str">
            <v>MTNAirtel</v>
          </cell>
          <cell r="BD521" t="str">
            <v>T0527</v>
          </cell>
          <cell r="BE521" t="str">
            <v>ZM3452</v>
          </cell>
          <cell r="BF521">
            <v>0</v>
          </cell>
        </row>
        <row r="522">
          <cell r="C522" t="str">
            <v>IHS_CTR_252A</v>
          </cell>
          <cell r="D522" t="str">
            <v>KABANANA WEST-3-RLF</v>
          </cell>
          <cell r="E522">
            <v>28.2741</v>
          </cell>
          <cell r="F522">
            <v>-15.3534</v>
          </cell>
          <cell r="G522" t="str">
            <v>Lusaka</v>
          </cell>
          <cell r="H522">
            <v>2</v>
          </cell>
          <cell r="I522" t="str">
            <v>Central </v>
          </cell>
          <cell r="J522" t="str">
            <v>Chibombo</v>
          </cell>
          <cell r="K522" t="str">
            <v>No</v>
          </cell>
          <cell r="L522" t="str">
            <v>No</v>
          </cell>
          <cell r="M522" t="str">
            <v>Yes</v>
          </cell>
          <cell r="N522" t="str">
            <v>Urban</v>
          </cell>
          <cell r="O522" t="str">
            <v>Platinum</v>
          </cell>
          <cell r="P522" t="str">
            <v>Platinum</v>
          </cell>
          <cell r="Q522" t="str">
            <v>BTS</v>
          </cell>
          <cell r="R522" t="str">
            <v>BTS</v>
          </cell>
          <cell r="S522" t="str">
            <v>On air</v>
          </cell>
          <cell r="T522" t="str">
            <v>Grid-Gen</v>
          </cell>
          <cell r="U522" t="str">
            <v>Green Field</v>
          </cell>
          <cell r="V522">
            <v>36</v>
          </cell>
          <cell r="W522" t="str">
            <v>Indoor </v>
          </cell>
          <cell r="X522" t="str">
            <v>John Banda </v>
          </cell>
          <cell r="Y522" t="str">
            <v>SBC</v>
          </cell>
          <cell r="Z522" t="str">
            <v>SBC</v>
          </cell>
          <cell r="AA522" t="str">
            <v>Airtel </v>
          </cell>
          <cell r="AB522" t="str">
            <v>Evans Ngonga</v>
          </cell>
          <cell r="AC522" t="str">
            <v>CCS</v>
          </cell>
          <cell r="AD522" t="str">
            <v>CCS</v>
          </cell>
          <cell r="AE522" t="str">
            <v>Gen Logic </v>
          </cell>
          <cell r="AF522" t="str">
            <v>Gen Logic </v>
          </cell>
          <cell r="AG522">
            <v>16</v>
          </cell>
          <cell r="AH522" t="str">
            <v>Yanmar</v>
          </cell>
          <cell r="AI522" t="str">
            <v>404A-22</v>
          </cell>
          <cell r="AJ522" t="str">
            <v>Leroy Sommer</v>
          </cell>
          <cell r="AK522" t="str">
            <v>ECO-28-M/4</v>
          </cell>
          <cell r="AL522">
            <v>600</v>
          </cell>
          <cell r="AM522" t="str">
            <v>Power cube</v>
          </cell>
          <cell r="AN522" t="str">
            <v>ECC500</v>
          </cell>
          <cell r="AO522">
            <v>400</v>
          </cell>
          <cell r="AP522" t="str">
            <v>Agisson</v>
          </cell>
          <cell r="AQ522">
            <v>1600</v>
          </cell>
          <cell r="AR522">
            <v>2</v>
          </cell>
          <cell r="AS522">
            <v>800</v>
          </cell>
          <cell r="AT522">
            <v>48</v>
          </cell>
          <cell r="AU522" t="str">
            <v>LG</v>
          </cell>
          <cell r="AV522" t="str">
            <v>LG</v>
          </cell>
          <cell r="AW522">
            <v>18000</v>
          </cell>
          <cell r="AX522">
            <v>18000</v>
          </cell>
          <cell r="AY522">
            <v>2</v>
          </cell>
          <cell r="AZ522">
            <v>112</v>
          </cell>
        </row>
        <row r="522">
          <cell r="BB522">
            <v>1</v>
          </cell>
          <cell r="BC522" t="str">
            <v>Airtel</v>
          </cell>
          <cell r="BD522">
            <v>0</v>
          </cell>
          <cell r="BE522" t="str">
            <v>ZM3521</v>
          </cell>
          <cell r="BF522">
            <v>0</v>
          </cell>
        </row>
        <row r="523">
          <cell r="C523" t="str">
            <v>IHS_CTR_253A</v>
          </cell>
          <cell r="D523" t="str">
            <v>CHIKUPILI</v>
          </cell>
          <cell r="E523">
            <v>29.2421</v>
          </cell>
          <cell r="F523">
            <v>-14.0756</v>
          </cell>
          <cell r="G523" t="str">
            <v>Central </v>
          </cell>
          <cell r="H523">
            <v>2.5</v>
          </cell>
          <cell r="I523" t="str">
            <v>Central </v>
          </cell>
          <cell r="J523" t="str">
            <v>Mkushi</v>
          </cell>
          <cell r="K523" t="str">
            <v>No</v>
          </cell>
          <cell r="L523" t="str">
            <v>No</v>
          </cell>
          <cell r="M523" t="str">
            <v>No</v>
          </cell>
          <cell r="N523" t="str">
            <v>Rural</v>
          </cell>
          <cell r="O523" t="str">
            <v>Silver</v>
          </cell>
          <cell r="P523" t="str">
            <v>Silver</v>
          </cell>
          <cell r="Q523" t="str">
            <v>HUB</v>
          </cell>
          <cell r="R523" t="str">
            <v>BTS</v>
          </cell>
          <cell r="S523" t="str">
            <v>On air</v>
          </cell>
          <cell r="T523" t="str">
            <v>Solar-Gen</v>
          </cell>
          <cell r="U523" t="str">
            <v>Green Field</v>
          </cell>
          <cell r="V523">
            <v>80</v>
          </cell>
          <cell r="W523" t="str">
            <v>Outdoor</v>
          </cell>
          <cell r="X523" t="str">
            <v>Linos Thole</v>
          </cell>
          <cell r="Y523" t="str">
            <v>SBC</v>
          </cell>
          <cell r="Z523" t="str">
            <v>SBC</v>
          </cell>
          <cell r="AA523" t="str">
            <v>Airtel </v>
          </cell>
          <cell r="AB523" t="str">
            <v>Benson Phiri</v>
          </cell>
          <cell r="AC523" t="str">
            <v>GNM</v>
          </cell>
          <cell r="AD523" t="str">
            <v>Lithandi </v>
          </cell>
          <cell r="AE523" t="str">
            <v>CK Works</v>
          </cell>
          <cell r="AF523" t="str">
            <v>CK Works</v>
          </cell>
          <cell r="AG523">
            <v>20</v>
          </cell>
          <cell r="AH523" t="str">
            <v>perkins</v>
          </cell>
          <cell r="AI523">
            <v>0</v>
          </cell>
          <cell r="AJ523">
            <v>0</v>
          </cell>
          <cell r="AK523">
            <v>0</v>
          </cell>
          <cell r="AL523">
            <v>1000</v>
          </cell>
          <cell r="AM523" t="str">
            <v>Power cube</v>
          </cell>
          <cell r="AN523" t="str">
            <v>ICC330-HI-CI</v>
          </cell>
          <cell r="AO523">
            <v>200</v>
          </cell>
          <cell r="AP523" t="str">
            <v>Lithium</v>
          </cell>
          <cell r="AQ523">
            <v>300</v>
          </cell>
          <cell r="AR523">
            <v>48</v>
          </cell>
          <cell r="AS523">
            <v>100</v>
          </cell>
          <cell r="AT523">
            <v>3</v>
          </cell>
          <cell r="AU523" t="str">
            <v>N/A</v>
          </cell>
          <cell r="AV523" t="str">
            <v>N/A</v>
          </cell>
          <cell r="AW523" t="str">
            <v>N/A</v>
          </cell>
          <cell r="AX523">
            <v>0</v>
          </cell>
          <cell r="AY523" t="str">
            <v>N/A</v>
          </cell>
          <cell r="AZ523">
            <v>68</v>
          </cell>
        </row>
        <row r="523">
          <cell r="BB523">
            <v>2</v>
          </cell>
          <cell r="BC523" t="str">
            <v>MTNAirtel</v>
          </cell>
          <cell r="BD523" t="str">
            <v>T3517</v>
          </cell>
          <cell r="BE523" t="str">
            <v>ZM3571</v>
          </cell>
          <cell r="BF523" t="str">
            <v>Yes</v>
          </cell>
        </row>
        <row r="524">
          <cell r="C524" t="str">
            <v>IHS_CTR_254A</v>
          </cell>
          <cell r="D524" t="str">
            <v>OLD MKUSHI</v>
          </cell>
          <cell r="E524">
            <v>29.3546</v>
          </cell>
          <cell r="F524">
            <v>-14.3482</v>
          </cell>
          <cell r="G524" t="str">
            <v>Central </v>
          </cell>
          <cell r="H524">
            <v>2.5</v>
          </cell>
          <cell r="I524" t="str">
            <v>Central </v>
          </cell>
          <cell r="J524" t="str">
            <v>Mkushi</v>
          </cell>
          <cell r="K524" t="str">
            <v>No</v>
          </cell>
          <cell r="L524" t="str">
            <v>No</v>
          </cell>
          <cell r="M524" t="str">
            <v>No</v>
          </cell>
          <cell r="N524" t="str">
            <v>Rural</v>
          </cell>
          <cell r="O524" t="str">
            <v>Silver</v>
          </cell>
          <cell r="P524" t="str">
            <v>Silver</v>
          </cell>
          <cell r="Q524" t="str">
            <v>BTS</v>
          </cell>
          <cell r="R524" t="str">
            <v>BTS</v>
          </cell>
          <cell r="S524" t="str">
            <v>On air</v>
          </cell>
          <cell r="T524" t="str">
            <v>Solar-Gen</v>
          </cell>
          <cell r="U524" t="str">
            <v>Green Field</v>
          </cell>
          <cell r="V524">
            <v>80</v>
          </cell>
          <cell r="W524" t="str">
            <v>Outdoor</v>
          </cell>
          <cell r="X524" t="str">
            <v>Linos Thole</v>
          </cell>
          <cell r="Y524" t="str">
            <v>SBC</v>
          </cell>
          <cell r="Z524" t="str">
            <v>SBC</v>
          </cell>
          <cell r="AA524" t="str">
            <v>Airtel </v>
          </cell>
          <cell r="AB524" t="str">
            <v>Benson Phiri</v>
          </cell>
          <cell r="AC524" t="str">
            <v>GNM</v>
          </cell>
          <cell r="AD524" t="str">
            <v>Lithandi </v>
          </cell>
          <cell r="AE524" t="str">
            <v>Gen Logic </v>
          </cell>
          <cell r="AF524" t="str">
            <v>Gen Logic </v>
          </cell>
          <cell r="AG524">
            <v>20</v>
          </cell>
          <cell r="AH524" t="str">
            <v>perkins</v>
          </cell>
          <cell r="AI524">
            <v>0</v>
          </cell>
          <cell r="AJ524" t="str">
            <v>Leroy Sommer</v>
          </cell>
          <cell r="AK524">
            <v>0</v>
          </cell>
          <cell r="AL524">
            <v>1000</v>
          </cell>
          <cell r="AM524" t="str">
            <v>Power cube</v>
          </cell>
          <cell r="AN524" t="str">
            <v>ICC330-HI-CI</v>
          </cell>
          <cell r="AO524">
            <v>150</v>
          </cell>
          <cell r="AP524" t="str">
            <v>Lithium</v>
          </cell>
          <cell r="AQ524">
            <v>300</v>
          </cell>
          <cell r="AR524">
            <v>48</v>
          </cell>
          <cell r="AS524">
            <v>100</v>
          </cell>
          <cell r="AT524">
            <v>3</v>
          </cell>
          <cell r="AU524" t="str">
            <v>N/A</v>
          </cell>
          <cell r="AV524" t="str">
            <v>N/A</v>
          </cell>
          <cell r="AW524" t="str">
            <v>N/A</v>
          </cell>
          <cell r="AX524">
            <v>0</v>
          </cell>
          <cell r="AY524" t="str">
            <v>N/A</v>
          </cell>
          <cell r="AZ524">
            <v>65</v>
          </cell>
        </row>
        <row r="524">
          <cell r="BB524">
            <v>2</v>
          </cell>
          <cell r="BC524" t="str">
            <v>MTNAirtel</v>
          </cell>
          <cell r="BD524" t="str">
            <v>T3502</v>
          </cell>
          <cell r="BE524" t="str">
            <v>ZM3620</v>
          </cell>
          <cell r="BF524" t="str">
            <v>Yes</v>
          </cell>
        </row>
        <row r="525">
          <cell r="C525" t="str">
            <v>IHS_CTR_255A</v>
          </cell>
          <cell r="D525" t="str">
            <v>Mpima Prison</v>
          </cell>
          <cell r="E525">
            <v>28.4861</v>
          </cell>
          <cell r="F525">
            <v>-14.4361</v>
          </cell>
          <cell r="G525" t="str">
            <v>Central </v>
          </cell>
          <cell r="H525">
            <v>2.5</v>
          </cell>
          <cell r="I525" t="str">
            <v>Central </v>
          </cell>
          <cell r="J525" t="str">
            <v>Chibombo</v>
          </cell>
          <cell r="K525" t="str">
            <v>No</v>
          </cell>
          <cell r="L525" t="str">
            <v>No</v>
          </cell>
          <cell r="M525" t="str">
            <v>No</v>
          </cell>
          <cell r="N525" t="str">
            <v>Rural</v>
          </cell>
          <cell r="O525" t="str">
            <v>Gold</v>
          </cell>
          <cell r="P525" t="str">
            <v>Gold</v>
          </cell>
          <cell r="Q525" t="str">
            <v>BTS</v>
          </cell>
          <cell r="R525" t="str">
            <v>BTS</v>
          </cell>
          <cell r="S525" t="str">
            <v>On air</v>
          </cell>
          <cell r="T525" t="str">
            <v>Grid-Gen</v>
          </cell>
          <cell r="U525" t="str">
            <v>Green Field</v>
          </cell>
          <cell r="V525">
            <v>50</v>
          </cell>
          <cell r="W525" t="str">
            <v>Outdoor</v>
          </cell>
          <cell r="X525" t="str">
            <v>Robert Mwewa</v>
          </cell>
          <cell r="Y525" t="str">
            <v>SBC</v>
          </cell>
          <cell r="Z525" t="str">
            <v>SBC</v>
          </cell>
          <cell r="AA525" t="str">
            <v>Airtel </v>
          </cell>
          <cell r="AB525" t="str">
            <v>Benson Phiri</v>
          </cell>
          <cell r="AC525" t="str">
            <v>GNM</v>
          </cell>
          <cell r="AD525" t="str">
            <v>Lithandi </v>
          </cell>
          <cell r="AE525" t="str">
            <v>CK Works</v>
          </cell>
          <cell r="AF525" t="str">
            <v>CK Works</v>
          </cell>
          <cell r="AG525">
            <v>20</v>
          </cell>
          <cell r="AH525" t="str">
            <v>perkins</v>
          </cell>
          <cell r="AI525">
            <v>0</v>
          </cell>
          <cell r="AJ525" t="str">
            <v>Leroy Sommer</v>
          </cell>
          <cell r="AK525">
            <v>0</v>
          </cell>
          <cell r="AL525">
            <v>1000</v>
          </cell>
          <cell r="AM525" t="str">
            <v>Power cube</v>
          </cell>
          <cell r="AN525" t="str">
            <v>ICC330-HI-CI</v>
          </cell>
          <cell r="AO525">
            <v>400</v>
          </cell>
          <cell r="AP525" t="str">
            <v>NARADA</v>
          </cell>
          <cell r="AQ525">
            <v>1200</v>
          </cell>
          <cell r="AR525">
            <v>2</v>
          </cell>
          <cell r="AS525">
            <v>600</v>
          </cell>
          <cell r="AT525">
            <v>48</v>
          </cell>
          <cell r="AU525" t="str">
            <v>LG</v>
          </cell>
          <cell r="AV525" t="str">
            <v>LG</v>
          </cell>
          <cell r="AW525">
            <v>18000</v>
          </cell>
          <cell r="AX525">
            <v>18000</v>
          </cell>
          <cell r="AY525">
            <v>2</v>
          </cell>
          <cell r="AZ525">
            <v>108</v>
          </cell>
        </row>
        <row r="525">
          <cell r="BB525">
            <v>2</v>
          </cell>
          <cell r="BC525" t="str">
            <v>MTNAirtel</v>
          </cell>
          <cell r="BD525" t="str">
            <v>T0111</v>
          </cell>
          <cell r="BE525" t="str">
            <v>ZM3701</v>
          </cell>
          <cell r="BF525" t="str">
            <v>Yes</v>
          </cell>
        </row>
        <row r="526">
          <cell r="C526" t="str">
            <v>IHS_CTR_256A</v>
          </cell>
          <cell r="D526" t="str">
            <v>Kabwe West Kabwe Trades</v>
          </cell>
          <cell r="E526">
            <v>28.4124</v>
          </cell>
          <cell r="F526">
            <v>-14.4183</v>
          </cell>
          <cell r="G526" t="str">
            <v>Central </v>
          </cell>
          <cell r="H526">
            <v>1.8</v>
          </cell>
          <cell r="I526" t="str">
            <v>Central </v>
          </cell>
          <cell r="J526" t="str">
            <v>Kabwe</v>
          </cell>
          <cell r="K526" t="str">
            <v>No</v>
          </cell>
          <cell r="L526" t="str">
            <v>No</v>
          </cell>
          <cell r="M526" t="str">
            <v>No</v>
          </cell>
          <cell r="N526" t="str">
            <v>Urban</v>
          </cell>
          <cell r="O526" t="str">
            <v>Gold</v>
          </cell>
          <cell r="P526" t="str">
            <v>Gold</v>
          </cell>
          <cell r="Q526" t="str">
            <v>HUB</v>
          </cell>
          <cell r="R526" t="str">
            <v>BTS</v>
          </cell>
          <cell r="S526" t="str">
            <v>On air</v>
          </cell>
          <cell r="T526" t="str">
            <v>Grid-Gen</v>
          </cell>
          <cell r="U526" t="str">
            <v>Green Field</v>
          </cell>
          <cell r="V526">
            <v>40</v>
          </cell>
          <cell r="W526" t="str">
            <v>Outdoor</v>
          </cell>
          <cell r="X526" t="str">
            <v>Robert Mwewa</v>
          </cell>
          <cell r="Y526" t="str">
            <v>SBC</v>
          </cell>
          <cell r="Z526" t="str">
            <v>SBC</v>
          </cell>
          <cell r="AA526" t="str">
            <v>Airtel </v>
          </cell>
          <cell r="AB526" t="str">
            <v>Benson Phiri</v>
          </cell>
          <cell r="AC526" t="str">
            <v>GNM</v>
          </cell>
          <cell r="AD526" t="str">
            <v>Lithandi </v>
          </cell>
          <cell r="AE526" t="str">
            <v>GNM</v>
          </cell>
          <cell r="AF526" t="str">
            <v>GNM</v>
          </cell>
          <cell r="AG526">
            <v>15</v>
          </cell>
          <cell r="AH526" t="str">
            <v>perkins</v>
          </cell>
          <cell r="AI526">
            <v>0</v>
          </cell>
          <cell r="AJ526" t="str">
            <v>Leroy Sommer</v>
          </cell>
          <cell r="AK526">
            <v>0</v>
          </cell>
          <cell r="AL526">
            <v>600</v>
          </cell>
          <cell r="AM526" t="str">
            <v>Power cube</v>
          </cell>
          <cell r="AN526" t="str">
            <v>ICC330-HI-CI</v>
          </cell>
          <cell r="AO526">
            <v>400</v>
          </cell>
          <cell r="AP526" t="str">
            <v>Agisson</v>
          </cell>
          <cell r="AQ526">
            <v>1200</v>
          </cell>
          <cell r="AR526">
            <v>2</v>
          </cell>
          <cell r="AS526">
            <v>600</v>
          </cell>
          <cell r="AT526">
            <v>48</v>
          </cell>
          <cell r="AU526" t="str">
            <v>N/A</v>
          </cell>
          <cell r="AV526" t="str">
            <v>N/A</v>
          </cell>
          <cell r="AW526" t="str">
            <v>N/A</v>
          </cell>
          <cell r="AX526">
            <v>0</v>
          </cell>
          <cell r="AY526" t="str">
            <v>N/A</v>
          </cell>
          <cell r="AZ526">
            <v>65</v>
          </cell>
        </row>
        <row r="526">
          <cell r="BB526">
            <v>1</v>
          </cell>
          <cell r="BC526" t="str">
            <v>Airtel</v>
          </cell>
          <cell r="BD526">
            <v>0</v>
          </cell>
          <cell r="BE526" t="str">
            <v>ZM3702</v>
          </cell>
          <cell r="BF526" t="str">
            <v>Yes</v>
          </cell>
        </row>
        <row r="527">
          <cell r="C527" t="str">
            <v>IHS_CTR_257A</v>
          </cell>
          <cell r="D527" t="str">
            <v>Shikatende</v>
          </cell>
          <cell r="E527">
            <v>27.7226</v>
          </cell>
          <cell r="F527">
            <v>-15.4476</v>
          </cell>
          <cell r="G527" t="str">
            <v>Lusaka</v>
          </cell>
          <cell r="H527">
            <v>2.5</v>
          </cell>
          <cell r="I527" t="str">
            <v>Central </v>
          </cell>
          <cell r="J527" t="str">
            <v>Mumbwa</v>
          </cell>
          <cell r="K527" t="str">
            <v>No</v>
          </cell>
          <cell r="L527" t="str">
            <v>No</v>
          </cell>
          <cell r="M527" t="str">
            <v>No</v>
          </cell>
          <cell r="N527" t="str">
            <v>Rural</v>
          </cell>
          <cell r="O527" t="str">
            <v>Silver</v>
          </cell>
          <cell r="P527" t="str">
            <v>Silver</v>
          </cell>
          <cell r="Q527" t="str">
            <v>BTS</v>
          </cell>
          <cell r="R527" t="str">
            <v>BTS</v>
          </cell>
          <cell r="S527" t="str">
            <v>On air</v>
          </cell>
          <cell r="T527" t="str">
            <v>Solar-Gen</v>
          </cell>
          <cell r="U527" t="str">
            <v>Green Field</v>
          </cell>
          <cell r="V527">
            <v>60</v>
          </cell>
          <cell r="W527" t="str">
            <v>Outdoor</v>
          </cell>
          <cell r="X527" t="str">
            <v>Joseph Mulenga</v>
          </cell>
          <cell r="Y527" t="str">
            <v>SBC</v>
          </cell>
          <cell r="Z527" t="str">
            <v>SBC</v>
          </cell>
          <cell r="AA527" t="str">
            <v>Airtel </v>
          </cell>
          <cell r="AB527" t="str">
            <v>Evans Ngonga</v>
          </cell>
          <cell r="AC527" t="str">
            <v>CCS</v>
          </cell>
          <cell r="AD527" t="str">
            <v>CCS</v>
          </cell>
          <cell r="AE527" t="str">
            <v>CK Works</v>
          </cell>
          <cell r="AF527" t="str">
            <v>CK Works</v>
          </cell>
          <cell r="AG527">
            <v>20</v>
          </cell>
          <cell r="AH527" t="str">
            <v>perkins</v>
          </cell>
          <cell r="AI527" t="str">
            <v>404A-22</v>
          </cell>
          <cell r="AJ527" t="str">
            <v>Leroy Sommer</v>
          </cell>
          <cell r="AK527" t="str">
            <v>ECO-28-M/4</v>
          </cell>
          <cell r="AL527">
            <v>1000</v>
          </cell>
          <cell r="AM527" t="str">
            <v>Power cube</v>
          </cell>
          <cell r="AN527" t="str">
            <v>ECC500</v>
          </cell>
          <cell r="AO527">
            <v>400</v>
          </cell>
          <cell r="AP527" t="str">
            <v>Lithium</v>
          </cell>
          <cell r="AQ527">
            <v>300</v>
          </cell>
          <cell r="AR527">
            <v>48</v>
          </cell>
          <cell r="AS527">
            <v>100</v>
          </cell>
          <cell r="AT527">
            <v>3</v>
          </cell>
          <cell r="AU527" t="str">
            <v>N/A</v>
          </cell>
          <cell r="AV527" t="str">
            <v>N/A</v>
          </cell>
          <cell r="AW527" t="str">
            <v>N/A</v>
          </cell>
          <cell r="AX527" t="str">
            <v>N/A</v>
          </cell>
          <cell r="AY527" t="str">
            <v>N/A</v>
          </cell>
          <cell r="AZ527">
            <v>89</v>
          </cell>
        </row>
        <row r="527">
          <cell r="BB527">
            <v>2</v>
          </cell>
          <cell r="BC527" t="str">
            <v>MTNAirtel</v>
          </cell>
          <cell r="BD527" t="str">
            <v>T1095</v>
          </cell>
          <cell r="BE527" t="str">
            <v>ZM3712</v>
          </cell>
          <cell r="BF527">
            <v>0</v>
          </cell>
        </row>
        <row r="528">
          <cell r="C528" t="str">
            <v>IHS_CTR_258A</v>
          </cell>
          <cell r="D528" t="str">
            <v>MUKOBEKO AREA Kabwe Dar Farms</v>
          </cell>
          <cell r="E528">
            <v>28.3401</v>
          </cell>
          <cell r="F528">
            <v>-14.3506</v>
          </cell>
          <cell r="G528" t="str">
            <v>Central </v>
          </cell>
          <cell r="H528">
            <v>1.8</v>
          </cell>
          <cell r="I528" t="str">
            <v>Central </v>
          </cell>
          <cell r="J528" t="str">
            <v>Kabwe</v>
          </cell>
          <cell r="K528" t="str">
            <v>No</v>
          </cell>
          <cell r="L528" t="str">
            <v>No</v>
          </cell>
          <cell r="M528" t="str">
            <v>No</v>
          </cell>
          <cell r="N528" t="str">
            <v>Suburban</v>
          </cell>
          <cell r="O528" t="str">
            <v>Silver</v>
          </cell>
          <cell r="P528" t="str">
            <v>Silver</v>
          </cell>
          <cell r="Q528" t="str">
            <v>BTS</v>
          </cell>
          <cell r="R528" t="str">
            <v>BTS</v>
          </cell>
          <cell r="S528" t="str">
            <v>On air</v>
          </cell>
          <cell r="T528" t="str">
            <v>Grid-Gen</v>
          </cell>
          <cell r="U528" t="str">
            <v>Green Field</v>
          </cell>
          <cell r="V528">
            <v>50</v>
          </cell>
          <cell r="W528" t="str">
            <v>Outdoor</v>
          </cell>
          <cell r="X528" t="str">
            <v>Robert Mwewa</v>
          </cell>
          <cell r="Y528" t="str">
            <v>SBC</v>
          </cell>
          <cell r="Z528" t="str">
            <v>SBC</v>
          </cell>
          <cell r="AA528" t="str">
            <v>Airtel </v>
          </cell>
          <cell r="AB528" t="str">
            <v>Benson Phiri</v>
          </cell>
          <cell r="AC528" t="str">
            <v>GNM</v>
          </cell>
          <cell r="AD528" t="str">
            <v>Lithandi </v>
          </cell>
          <cell r="AE528" t="str">
            <v>Gen Logic </v>
          </cell>
          <cell r="AF528" t="str">
            <v>Gen Logic </v>
          </cell>
          <cell r="AG528">
            <v>15</v>
          </cell>
          <cell r="AH528" t="str">
            <v>perkins</v>
          </cell>
          <cell r="AI528">
            <v>0</v>
          </cell>
          <cell r="AJ528" t="str">
            <v>Leroy Sommer</v>
          </cell>
          <cell r="AK528">
            <v>0</v>
          </cell>
          <cell r="AL528">
            <v>1000</v>
          </cell>
          <cell r="AM528" t="str">
            <v>Power cube</v>
          </cell>
          <cell r="AN528" t="str">
            <v>ICC330-HI-CI</v>
          </cell>
          <cell r="AO528">
            <v>400</v>
          </cell>
          <cell r="AP528" t="str">
            <v>Agisson</v>
          </cell>
          <cell r="AQ528">
            <v>600</v>
          </cell>
          <cell r="AR528">
            <v>2</v>
          </cell>
          <cell r="AS528">
            <v>600</v>
          </cell>
          <cell r="AT528">
            <v>24</v>
          </cell>
          <cell r="AU528" t="str">
            <v>N/A</v>
          </cell>
          <cell r="AV528" t="str">
            <v>N/A</v>
          </cell>
          <cell r="AW528" t="str">
            <v>N/A</v>
          </cell>
          <cell r="AX528">
            <v>0</v>
          </cell>
          <cell r="AY528" t="str">
            <v>N/A</v>
          </cell>
          <cell r="AZ528">
            <v>34</v>
          </cell>
        </row>
        <row r="528">
          <cell r="BB528">
            <v>0</v>
          </cell>
          <cell r="BC528" t="str">
            <v/>
          </cell>
          <cell r="BD528">
            <v>0</v>
          </cell>
          <cell r="BE528">
            <v>0</v>
          </cell>
          <cell r="BF528" t="str">
            <v>Yes</v>
          </cell>
        </row>
        <row r="529">
          <cell r="C529" t="str">
            <v>IHS_CTR_259A</v>
          </cell>
          <cell r="D529" t="str">
            <v>FIWILA MISSION</v>
          </cell>
          <cell r="E529">
            <v>29.6145</v>
          </cell>
          <cell r="F529">
            <v>-13.9547</v>
          </cell>
          <cell r="G529" t="str">
            <v>Central </v>
          </cell>
          <cell r="H529">
            <v>2.5</v>
          </cell>
          <cell r="I529" t="str">
            <v>Central </v>
          </cell>
          <cell r="J529" t="str">
            <v>Mkushi</v>
          </cell>
          <cell r="K529" t="str">
            <v>No</v>
          </cell>
          <cell r="L529" t="str">
            <v>No</v>
          </cell>
          <cell r="M529" t="str">
            <v>No</v>
          </cell>
          <cell r="N529" t="str">
            <v>Rural</v>
          </cell>
          <cell r="O529" t="str">
            <v>Silver</v>
          </cell>
          <cell r="P529" t="str">
            <v>Silver</v>
          </cell>
          <cell r="Q529" t="str">
            <v>BTS</v>
          </cell>
          <cell r="R529" t="str">
            <v>BTS</v>
          </cell>
          <cell r="S529" t="str">
            <v>On air</v>
          </cell>
          <cell r="T529" t="str">
            <v>Solar-Gen</v>
          </cell>
          <cell r="U529" t="str">
            <v>Green Field</v>
          </cell>
          <cell r="V529">
            <v>60</v>
          </cell>
          <cell r="W529" t="str">
            <v>Outdoor</v>
          </cell>
          <cell r="X529" t="str">
            <v>Linos Thole</v>
          </cell>
          <cell r="Y529" t="str">
            <v>SBC</v>
          </cell>
          <cell r="Z529" t="str">
            <v>SBC</v>
          </cell>
          <cell r="AA529" t="str">
            <v>Airtel </v>
          </cell>
          <cell r="AB529" t="str">
            <v>Benson Phiri</v>
          </cell>
          <cell r="AC529" t="str">
            <v>GNM</v>
          </cell>
          <cell r="AD529" t="str">
            <v>Lithandi </v>
          </cell>
          <cell r="AE529" t="str">
            <v>CK Works</v>
          </cell>
          <cell r="AF529" t="str">
            <v>CK Works</v>
          </cell>
          <cell r="AG529">
            <v>20</v>
          </cell>
          <cell r="AH529" t="str">
            <v>perkins</v>
          </cell>
          <cell r="AI529">
            <v>0</v>
          </cell>
          <cell r="AJ529" t="str">
            <v>Leroy Sommer</v>
          </cell>
          <cell r="AK529">
            <v>0</v>
          </cell>
          <cell r="AL529">
            <v>1000</v>
          </cell>
          <cell r="AM529" t="str">
            <v>Power cube</v>
          </cell>
          <cell r="AN529" t="str">
            <v>ICC330-HI-CI</v>
          </cell>
          <cell r="AO529">
            <v>0</v>
          </cell>
          <cell r="AP529" t="str">
            <v>Lithium</v>
          </cell>
          <cell r="AQ529">
            <v>500</v>
          </cell>
          <cell r="AR529">
            <v>48</v>
          </cell>
          <cell r="AS529">
            <v>100</v>
          </cell>
          <cell r="AT529">
            <v>5</v>
          </cell>
          <cell r="AU529" t="str">
            <v>N/A</v>
          </cell>
          <cell r="AV529" t="str">
            <v>N/A</v>
          </cell>
          <cell r="AW529" t="str">
            <v>N/A</v>
          </cell>
          <cell r="AX529">
            <v>0</v>
          </cell>
          <cell r="AY529" t="str">
            <v>N/A</v>
          </cell>
          <cell r="AZ529">
            <v>78</v>
          </cell>
        </row>
        <row r="529">
          <cell r="BB529">
            <v>2</v>
          </cell>
          <cell r="BC529" t="str">
            <v>MTNAirtel</v>
          </cell>
          <cell r="BD529" t="str">
            <v>T3504</v>
          </cell>
          <cell r="BE529" t="str">
            <v>ZM3738</v>
          </cell>
          <cell r="BF529" t="str">
            <v>Yes</v>
          </cell>
        </row>
        <row r="530">
          <cell r="C530" t="str">
            <v>IHS_CTR_260A</v>
          </cell>
          <cell r="D530" t="str">
            <v>ST. PAULS MISSION</v>
          </cell>
          <cell r="E530">
            <v>28.6171</v>
          </cell>
          <cell r="F530">
            <v>-14.3326</v>
          </cell>
          <cell r="G530" t="str">
            <v>Central </v>
          </cell>
          <cell r="H530">
            <v>2.5</v>
          </cell>
          <cell r="I530" t="str">
            <v>Central </v>
          </cell>
          <cell r="J530" t="str">
            <v>Kapiri Mposhi</v>
          </cell>
          <cell r="K530" t="str">
            <v>No</v>
          </cell>
          <cell r="L530" t="str">
            <v>No</v>
          </cell>
          <cell r="M530" t="str">
            <v>No</v>
          </cell>
          <cell r="N530" t="str">
            <v>Rural</v>
          </cell>
          <cell r="O530" t="str">
            <v>Silver</v>
          </cell>
          <cell r="P530" t="str">
            <v>Silver</v>
          </cell>
          <cell r="Q530" t="str">
            <v>BTS</v>
          </cell>
          <cell r="R530" t="str">
            <v>BTS</v>
          </cell>
          <cell r="S530" t="str">
            <v>On air</v>
          </cell>
          <cell r="T530" t="str">
            <v>Grid-Gen</v>
          </cell>
          <cell r="U530" t="str">
            <v>Green Field</v>
          </cell>
          <cell r="V530">
            <v>50</v>
          </cell>
          <cell r="W530" t="str">
            <v>Outdoor</v>
          </cell>
          <cell r="X530" t="str">
            <v>Robert Mwewa</v>
          </cell>
          <cell r="Y530" t="str">
            <v>SBC</v>
          </cell>
          <cell r="Z530" t="str">
            <v>SBC</v>
          </cell>
          <cell r="AA530" t="str">
            <v>Airtel </v>
          </cell>
          <cell r="AB530" t="str">
            <v>Benson Phiri</v>
          </cell>
          <cell r="AC530" t="str">
            <v>GNM</v>
          </cell>
          <cell r="AD530" t="str">
            <v>Lithandi </v>
          </cell>
          <cell r="AE530" t="str">
            <v>Gen Logic </v>
          </cell>
          <cell r="AF530" t="str">
            <v>Gen Logic </v>
          </cell>
          <cell r="AG530">
            <v>20</v>
          </cell>
          <cell r="AH530" t="str">
            <v>perkins</v>
          </cell>
          <cell r="AI530">
            <v>0</v>
          </cell>
          <cell r="AJ530" t="str">
            <v>Leroy Sommer</v>
          </cell>
          <cell r="AK530">
            <v>0</v>
          </cell>
          <cell r="AL530">
            <v>1000</v>
          </cell>
          <cell r="AM530" t="str">
            <v>Power cube</v>
          </cell>
          <cell r="AN530" t="str">
            <v>ICC330-HI-CI</v>
          </cell>
          <cell r="AO530">
            <v>400</v>
          </cell>
          <cell r="AP530" t="str">
            <v>Agisson</v>
          </cell>
          <cell r="AQ530">
            <v>1200</v>
          </cell>
          <cell r="AR530">
            <v>2</v>
          </cell>
          <cell r="AS530">
            <v>600</v>
          </cell>
          <cell r="AT530">
            <v>48</v>
          </cell>
          <cell r="AU530" t="str">
            <v>N/A</v>
          </cell>
          <cell r="AV530" t="str">
            <v>N/A</v>
          </cell>
          <cell r="AW530" t="str">
            <v>N/A</v>
          </cell>
          <cell r="AX530">
            <v>0</v>
          </cell>
          <cell r="AY530" t="str">
            <v>N/A</v>
          </cell>
          <cell r="AZ530">
            <v>63</v>
          </cell>
        </row>
        <row r="530">
          <cell r="BB530">
            <v>2</v>
          </cell>
          <cell r="BC530" t="str">
            <v>MTNAirtel</v>
          </cell>
          <cell r="BD530" t="str">
            <v>T3455</v>
          </cell>
          <cell r="BE530" t="str">
            <v>ZM3739</v>
          </cell>
          <cell r="BF530" t="str">
            <v>Yes</v>
          </cell>
        </row>
        <row r="531">
          <cell r="C531" t="str">
            <v>IHS_CTR_261A</v>
          </cell>
          <cell r="D531" t="str">
            <v>MWEMBESHI FARMS</v>
          </cell>
          <cell r="E531">
            <v>27.9093</v>
          </cell>
          <cell r="F531">
            <v>-15.2119</v>
          </cell>
          <cell r="G531" t="str">
            <v>Lusaka</v>
          </cell>
          <cell r="H531">
            <v>2.5</v>
          </cell>
          <cell r="I531" t="str">
            <v>Central </v>
          </cell>
          <cell r="J531" t="str">
            <v>Chibombo</v>
          </cell>
          <cell r="K531" t="str">
            <v>No</v>
          </cell>
          <cell r="L531" t="str">
            <v>No</v>
          </cell>
          <cell r="M531" t="str">
            <v>No</v>
          </cell>
          <cell r="N531" t="str">
            <v>Rural</v>
          </cell>
          <cell r="O531" t="str">
            <v>Silver</v>
          </cell>
          <cell r="P531" t="str">
            <v>Silver</v>
          </cell>
          <cell r="Q531" t="str">
            <v>BB</v>
          </cell>
          <cell r="R531" t="str">
            <v>BB</v>
          </cell>
          <cell r="S531" t="str">
            <v>On air</v>
          </cell>
          <cell r="T531" t="str">
            <v>Grid-Gen</v>
          </cell>
          <cell r="U531" t="str">
            <v>Green Field</v>
          </cell>
          <cell r="V531">
            <v>50</v>
          </cell>
          <cell r="W531" t="str">
            <v>Outdoor</v>
          </cell>
          <cell r="X531" t="str">
            <v>Joseph Mulenga</v>
          </cell>
          <cell r="Y531" t="str">
            <v>SBC</v>
          </cell>
          <cell r="Z531" t="str">
            <v>SBC</v>
          </cell>
          <cell r="AA531" t="str">
            <v>Airtel </v>
          </cell>
          <cell r="AB531" t="str">
            <v>Evans Ngonga</v>
          </cell>
          <cell r="AC531" t="str">
            <v>CCS</v>
          </cell>
          <cell r="AD531" t="str">
            <v>CCS</v>
          </cell>
          <cell r="AE531" t="str">
            <v>Gen Logic </v>
          </cell>
          <cell r="AF531" t="str">
            <v>Gen Logic </v>
          </cell>
          <cell r="AG531">
            <v>20</v>
          </cell>
          <cell r="AH531" t="str">
            <v>perkins</v>
          </cell>
          <cell r="AI531" t="str">
            <v>404A-22</v>
          </cell>
          <cell r="AJ531" t="str">
            <v>Leroy Sommer</v>
          </cell>
          <cell r="AK531" t="str">
            <v>ECO-28-M/4</v>
          </cell>
          <cell r="AL531">
            <v>1000</v>
          </cell>
          <cell r="AM531" t="str">
            <v>R4850N2</v>
          </cell>
          <cell r="AN531" t="str">
            <v>R4850N2</v>
          </cell>
          <cell r="AO531">
            <v>55</v>
          </cell>
          <cell r="AP531" t="str">
            <v>Agisson</v>
          </cell>
          <cell r="AQ531">
            <v>1200</v>
          </cell>
          <cell r="AR531">
            <v>2</v>
          </cell>
          <cell r="AS531">
            <v>600</v>
          </cell>
          <cell r="AT531">
            <v>48</v>
          </cell>
          <cell r="AU531" t="str">
            <v>N/A</v>
          </cell>
          <cell r="AV531" t="str">
            <v>N/A</v>
          </cell>
          <cell r="AW531" t="str">
            <v>N/A</v>
          </cell>
          <cell r="AX531" t="str">
            <v>N/A</v>
          </cell>
          <cell r="AY531" t="str">
            <v>N/A</v>
          </cell>
          <cell r="AZ531">
            <v>54</v>
          </cell>
        </row>
        <row r="531">
          <cell r="BB531">
            <v>2</v>
          </cell>
          <cell r="BC531" t="str">
            <v>MTNAirtel</v>
          </cell>
          <cell r="BD531" t="str">
            <v>T0456</v>
          </cell>
          <cell r="BE531" t="str">
            <v>ZM3740</v>
          </cell>
          <cell r="BF531">
            <v>0</v>
          </cell>
        </row>
        <row r="532">
          <cell r="C532" t="str">
            <v>IHS_CTR_262A</v>
          </cell>
          <cell r="D532" t="str">
            <v>NGWERERE_3</v>
          </cell>
          <cell r="E532">
            <v>28.2443</v>
          </cell>
          <cell r="F532">
            <v>-15.1715</v>
          </cell>
          <cell r="G532" t="str">
            <v>Lusaka</v>
          </cell>
          <cell r="H532">
            <v>2.5</v>
          </cell>
          <cell r="I532" t="str">
            <v>Central </v>
          </cell>
          <cell r="J532" t="str">
            <v>Chibombo</v>
          </cell>
          <cell r="K532" t="str">
            <v>No</v>
          </cell>
          <cell r="L532" t="str">
            <v>No</v>
          </cell>
          <cell r="M532" t="str">
            <v>No</v>
          </cell>
          <cell r="N532" t="str">
            <v>Rural</v>
          </cell>
          <cell r="O532" t="str">
            <v>Silver</v>
          </cell>
          <cell r="P532" t="str">
            <v>Silver</v>
          </cell>
          <cell r="Q532" t="str">
            <v>BTS</v>
          </cell>
          <cell r="R532" t="str">
            <v>BTS</v>
          </cell>
          <cell r="S532" t="str">
            <v>On air</v>
          </cell>
          <cell r="T532" t="str">
            <v>Grid-Gen</v>
          </cell>
          <cell r="U532" t="str">
            <v>Green Field</v>
          </cell>
          <cell r="V532">
            <v>50</v>
          </cell>
          <cell r="W532" t="str">
            <v>Outdoor</v>
          </cell>
          <cell r="X532" t="str">
            <v>John Banda </v>
          </cell>
          <cell r="Y532" t="str">
            <v>SBC</v>
          </cell>
          <cell r="Z532" t="str">
            <v>SBC</v>
          </cell>
          <cell r="AA532" t="str">
            <v>Airtel </v>
          </cell>
          <cell r="AB532" t="str">
            <v>Evans Ngonga</v>
          </cell>
          <cell r="AC532" t="str">
            <v>CCS</v>
          </cell>
          <cell r="AD532" t="str">
            <v>CCS</v>
          </cell>
          <cell r="AE532" t="str">
            <v>Vitalgen</v>
          </cell>
          <cell r="AF532" t="str">
            <v>Vitalgen</v>
          </cell>
          <cell r="AG532">
            <v>20</v>
          </cell>
          <cell r="AH532" t="str">
            <v>perkins</v>
          </cell>
          <cell r="AI532" t="str">
            <v>404A-22</v>
          </cell>
          <cell r="AJ532" t="str">
            <v>Mecc Alte</v>
          </cell>
          <cell r="AK532" t="str">
            <v>ECP-28-M/4</v>
          </cell>
          <cell r="AL532">
            <v>1000</v>
          </cell>
          <cell r="AM532" t="str">
            <v>Power cube</v>
          </cell>
          <cell r="AN532" t="str">
            <v>ECC500</v>
          </cell>
          <cell r="AO532">
            <v>400</v>
          </cell>
          <cell r="AP532" t="str">
            <v>Agisson</v>
          </cell>
          <cell r="AQ532">
            <v>1200</v>
          </cell>
          <cell r="AR532">
            <v>2</v>
          </cell>
          <cell r="AS532">
            <v>600</v>
          </cell>
          <cell r="AT532">
            <v>48</v>
          </cell>
          <cell r="AU532" t="str">
            <v>N/A</v>
          </cell>
          <cell r="AV532" t="str">
            <v>N/A</v>
          </cell>
          <cell r="AW532" t="str">
            <v>N/A</v>
          </cell>
          <cell r="AX532" t="str">
            <v>N/A</v>
          </cell>
          <cell r="AY532" t="str">
            <v>N/A</v>
          </cell>
          <cell r="AZ532">
            <v>120</v>
          </cell>
        </row>
        <row r="532">
          <cell r="BB532">
            <v>2</v>
          </cell>
          <cell r="BC532" t="str">
            <v>MTNAirtel</v>
          </cell>
          <cell r="BD532" t="str">
            <v>T0412</v>
          </cell>
          <cell r="BE532" t="str">
            <v>ZM3741</v>
          </cell>
          <cell r="BF532">
            <v>0</v>
          </cell>
        </row>
        <row r="533">
          <cell r="C533" t="str">
            <v>IHS_CTR_263A</v>
          </cell>
          <cell r="D533" t="str">
            <v>KASAVASA</v>
          </cell>
          <cell r="E533">
            <v>28.4051</v>
          </cell>
          <cell r="F533">
            <v>-14.5882</v>
          </cell>
          <cell r="G533" t="str">
            <v>Central </v>
          </cell>
          <cell r="H533">
            <v>2</v>
          </cell>
          <cell r="I533" t="str">
            <v>Central </v>
          </cell>
          <cell r="J533" t="str">
            <v>Kabwe</v>
          </cell>
          <cell r="K533" t="str">
            <v>No</v>
          </cell>
          <cell r="L533" t="str">
            <v>No</v>
          </cell>
          <cell r="M533" t="str">
            <v>No</v>
          </cell>
          <cell r="N533" t="str">
            <v>Rural</v>
          </cell>
          <cell r="O533" t="str">
            <v>Silver</v>
          </cell>
          <cell r="P533" t="str">
            <v>Silver</v>
          </cell>
          <cell r="Q533" t="str">
            <v>BTS</v>
          </cell>
          <cell r="R533" t="str">
            <v>BTS</v>
          </cell>
          <cell r="S533" t="str">
            <v>On air</v>
          </cell>
          <cell r="T533" t="str">
            <v>Grid-Gen</v>
          </cell>
          <cell r="U533" t="str">
            <v>Green Field</v>
          </cell>
          <cell r="V533">
            <v>50</v>
          </cell>
          <cell r="W533" t="str">
            <v>Outdoor</v>
          </cell>
          <cell r="X533" t="str">
            <v>Robert Mwewa</v>
          </cell>
          <cell r="Y533" t="str">
            <v>SBC</v>
          </cell>
          <cell r="Z533" t="str">
            <v>SBC</v>
          </cell>
          <cell r="AA533" t="str">
            <v>Airtel </v>
          </cell>
          <cell r="AB533" t="str">
            <v>Benson Phiri</v>
          </cell>
          <cell r="AC533" t="str">
            <v>GNM</v>
          </cell>
          <cell r="AD533" t="str">
            <v>Lithandi </v>
          </cell>
          <cell r="AE533" t="str">
            <v>Metco</v>
          </cell>
          <cell r="AF533" t="str">
            <v>Metco</v>
          </cell>
          <cell r="AG533">
            <v>17</v>
          </cell>
          <cell r="AH533" t="str">
            <v>perkins</v>
          </cell>
          <cell r="AI533">
            <v>0</v>
          </cell>
          <cell r="AJ533" t="str">
            <v>Leroy Sommer</v>
          </cell>
          <cell r="AK533">
            <v>0</v>
          </cell>
          <cell r="AL533">
            <v>1000</v>
          </cell>
          <cell r="AM533" t="str">
            <v>Power cube</v>
          </cell>
          <cell r="AN533" t="str">
            <v>ICC330-HI-CI</v>
          </cell>
          <cell r="AO533">
            <v>400</v>
          </cell>
          <cell r="AP533" t="str">
            <v>Agisson</v>
          </cell>
          <cell r="AQ533">
            <v>1200</v>
          </cell>
          <cell r="AR533">
            <v>2</v>
          </cell>
          <cell r="AS533">
            <v>600</v>
          </cell>
          <cell r="AT533">
            <v>48</v>
          </cell>
          <cell r="AU533" t="str">
            <v>N/A</v>
          </cell>
          <cell r="AV533" t="str">
            <v>N/A</v>
          </cell>
          <cell r="AW533" t="str">
            <v>N/A</v>
          </cell>
          <cell r="AX533">
            <v>0</v>
          </cell>
          <cell r="AY533" t="str">
            <v>N/A</v>
          </cell>
          <cell r="AZ533">
            <v>56</v>
          </cell>
        </row>
        <row r="533">
          <cell r="BB533">
            <v>3</v>
          </cell>
          <cell r="BC533" t="str">
            <v>MTNAirtelParatus Telecom</v>
          </cell>
          <cell r="BD533" t="str">
            <v>T3387</v>
          </cell>
          <cell r="BE533" t="str">
            <v>ZM3742</v>
          </cell>
          <cell r="BF533" t="str">
            <v>Yes</v>
          </cell>
        </row>
        <row r="534">
          <cell r="C534" t="str">
            <v>IHS_CTR_264A</v>
          </cell>
          <cell r="D534" t="str">
            <v>KUNDA</v>
          </cell>
          <cell r="E534">
            <v>31.0843</v>
          </cell>
          <cell r="F534">
            <v>-13.2324</v>
          </cell>
          <cell r="G534" t="str">
            <v>Central </v>
          </cell>
          <cell r="H534">
            <v>2.5</v>
          </cell>
          <cell r="I534" t="str">
            <v>Central </v>
          </cell>
          <cell r="J534" t="str">
            <v>Serenje</v>
          </cell>
          <cell r="K534" t="str">
            <v>No</v>
          </cell>
          <cell r="L534" t="str">
            <v>No</v>
          </cell>
          <cell r="M534" t="str">
            <v>No</v>
          </cell>
          <cell r="N534" t="str">
            <v>Rural</v>
          </cell>
          <cell r="O534" t="str">
            <v>Silver</v>
          </cell>
          <cell r="P534" t="str">
            <v>Silver</v>
          </cell>
          <cell r="Q534" t="str">
            <v>BB</v>
          </cell>
          <cell r="R534" t="str">
            <v>BTS</v>
          </cell>
          <cell r="S534" t="str">
            <v>On air</v>
          </cell>
          <cell r="T534" t="str">
            <v>Solar-Gen</v>
          </cell>
          <cell r="U534" t="str">
            <v>Green Field</v>
          </cell>
          <cell r="V534">
            <v>66</v>
          </cell>
          <cell r="W534" t="str">
            <v>Outdoor</v>
          </cell>
          <cell r="X534" t="str">
            <v>Linos Thole</v>
          </cell>
          <cell r="Y534" t="str">
            <v>SBC</v>
          </cell>
          <cell r="Z534" t="str">
            <v>SBC</v>
          </cell>
          <cell r="AA534" t="str">
            <v>Airtel </v>
          </cell>
          <cell r="AB534" t="str">
            <v>Benson Phiri</v>
          </cell>
          <cell r="AC534" t="str">
            <v>GNM</v>
          </cell>
          <cell r="AD534" t="str">
            <v>Lithandi </v>
          </cell>
          <cell r="AE534" t="str">
            <v>Lamasat</v>
          </cell>
          <cell r="AF534" t="str">
            <v>Lamasat</v>
          </cell>
          <cell r="AG534">
            <v>20</v>
          </cell>
          <cell r="AH534" t="str">
            <v>perkins</v>
          </cell>
          <cell r="AI534">
            <v>0</v>
          </cell>
          <cell r="AJ534" t="str">
            <v>Leroy Sommer</v>
          </cell>
          <cell r="AK534">
            <v>0</v>
          </cell>
          <cell r="AL534">
            <v>600</v>
          </cell>
          <cell r="AM534" t="str">
            <v>Power cube</v>
          </cell>
          <cell r="AN534" t="str">
            <v>TPA 48200A</v>
          </cell>
          <cell r="AO534">
            <v>150</v>
          </cell>
          <cell r="AP534" t="str">
            <v>Agisson</v>
          </cell>
          <cell r="AQ534">
            <v>1200</v>
          </cell>
          <cell r="AR534">
            <v>2</v>
          </cell>
          <cell r="AS534">
            <v>600</v>
          </cell>
          <cell r="AT534">
            <v>48</v>
          </cell>
          <cell r="AU534" t="str">
            <v>N/A</v>
          </cell>
          <cell r="AV534" t="str">
            <v>N/A</v>
          </cell>
          <cell r="AW534" t="str">
            <v>N/A</v>
          </cell>
          <cell r="AX534">
            <v>0</v>
          </cell>
          <cell r="AY534" t="str">
            <v>N/A</v>
          </cell>
          <cell r="AZ534">
            <v>60</v>
          </cell>
        </row>
        <row r="534">
          <cell r="BB534">
            <v>1</v>
          </cell>
          <cell r="BC534" t="str">
            <v>Airtel</v>
          </cell>
          <cell r="BD534">
            <v>0</v>
          </cell>
          <cell r="BE534" t="str">
            <v>ZM3744</v>
          </cell>
          <cell r="BF534" t="str">
            <v>Yes</v>
          </cell>
        </row>
        <row r="535">
          <cell r="C535" t="str">
            <v>IHS_CTR_265A</v>
          </cell>
          <cell r="D535" t="str">
            <v>KALUNGA BB</v>
          </cell>
          <cell r="E535">
            <v>30.6054</v>
          </cell>
          <cell r="F535">
            <v>-13.077</v>
          </cell>
          <cell r="G535" t="str">
            <v>Central </v>
          </cell>
          <cell r="H535">
            <v>2</v>
          </cell>
          <cell r="I535" t="str">
            <v>Central </v>
          </cell>
          <cell r="J535" t="str">
            <v>Serenje</v>
          </cell>
          <cell r="K535" t="str">
            <v>No</v>
          </cell>
          <cell r="L535" t="str">
            <v>No</v>
          </cell>
          <cell r="M535" t="str">
            <v>No</v>
          </cell>
          <cell r="N535" t="str">
            <v>Rural</v>
          </cell>
          <cell r="O535" t="str">
            <v>Silver</v>
          </cell>
          <cell r="P535" t="str">
            <v>Silver</v>
          </cell>
          <cell r="Q535" t="str">
            <v>BB</v>
          </cell>
          <cell r="R535" t="str">
            <v>BTS</v>
          </cell>
          <cell r="S535" t="str">
            <v>On air</v>
          </cell>
          <cell r="T535" t="str">
            <v>Grid-Gen</v>
          </cell>
          <cell r="U535" t="str">
            <v>Green Field</v>
          </cell>
          <cell r="V535">
            <v>54</v>
          </cell>
          <cell r="W535" t="str">
            <v>Outdoor</v>
          </cell>
          <cell r="X535" t="str">
            <v>Linos Thole</v>
          </cell>
          <cell r="Y535" t="str">
            <v>SBC</v>
          </cell>
          <cell r="Z535" t="str">
            <v>SBC</v>
          </cell>
          <cell r="AA535" t="str">
            <v>Airtel </v>
          </cell>
          <cell r="AB535" t="str">
            <v>Benson Phiri</v>
          </cell>
          <cell r="AC535" t="str">
            <v>GNM</v>
          </cell>
          <cell r="AD535" t="str">
            <v>Lithandi </v>
          </cell>
          <cell r="AE535" t="str">
            <v>Metco</v>
          </cell>
          <cell r="AF535" t="str">
            <v>Metco</v>
          </cell>
          <cell r="AG535">
            <v>17</v>
          </cell>
          <cell r="AH535" t="str">
            <v>perkins</v>
          </cell>
          <cell r="AI535">
            <v>0</v>
          </cell>
          <cell r="AJ535" t="str">
            <v>Leroy Sommer</v>
          </cell>
          <cell r="AK535">
            <v>0</v>
          </cell>
          <cell r="AL535">
            <v>1000</v>
          </cell>
          <cell r="AM535" t="str">
            <v>Power cube</v>
          </cell>
          <cell r="AN535" t="str">
            <v>ICC330-HI-CI</v>
          </cell>
          <cell r="AO535">
            <v>400</v>
          </cell>
          <cell r="AP535" t="str">
            <v>Agisson</v>
          </cell>
          <cell r="AQ535">
            <v>1200</v>
          </cell>
          <cell r="AR535">
            <v>2</v>
          </cell>
          <cell r="AS535">
            <v>600</v>
          </cell>
          <cell r="AT535">
            <v>48</v>
          </cell>
          <cell r="AU535" t="str">
            <v>N/A</v>
          </cell>
          <cell r="AV535" t="str">
            <v>N/A</v>
          </cell>
          <cell r="AW535" t="str">
            <v>N/A</v>
          </cell>
          <cell r="AX535">
            <v>18000</v>
          </cell>
          <cell r="AY535" t="str">
            <v>N/A</v>
          </cell>
          <cell r="AZ535">
            <v>65</v>
          </cell>
        </row>
        <row r="535">
          <cell r="BB535">
            <v>1</v>
          </cell>
          <cell r="BC535" t="str">
            <v>Airtel</v>
          </cell>
          <cell r="BD535">
            <v>0</v>
          </cell>
          <cell r="BE535" t="str">
            <v>ZM3745</v>
          </cell>
          <cell r="BF535" t="str">
            <v>Yes</v>
          </cell>
        </row>
        <row r="536">
          <cell r="C536" t="str">
            <v>IHS_CTR_266A</v>
          </cell>
          <cell r="D536" t="str">
            <v>Chibombo Chiyuni (Chitanda Clinic)</v>
          </cell>
          <cell r="E536">
            <v>27.5926</v>
          </cell>
          <cell r="F536">
            <v>-14.637</v>
          </cell>
          <cell r="G536" t="str">
            <v>Central </v>
          </cell>
          <cell r="H536">
            <v>1.8</v>
          </cell>
          <cell r="I536" t="str">
            <v>Central </v>
          </cell>
          <cell r="J536" t="str">
            <v>Chibombo</v>
          </cell>
          <cell r="K536" t="str">
            <v>No</v>
          </cell>
          <cell r="L536" t="str">
            <v>No</v>
          </cell>
          <cell r="M536" t="str">
            <v>No</v>
          </cell>
          <cell r="N536" t="str">
            <v>Rural</v>
          </cell>
          <cell r="O536" t="str">
            <v>Silver</v>
          </cell>
          <cell r="P536" t="str">
            <v>Silver</v>
          </cell>
          <cell r="Q536" t="str">
            <v>BTS</v>
          </cell>
          <cell r="R536" t="str">
            <v>BTS</v>
          </cell>
          <cell r="S536" t="str">
            <v>On air</v>
          </cell>
          <cell r="T536" t="str">
            <v>Grid-Gen</v>
          </cell>
          <cell r="U536" t="str">
            <v>Green Field</v>
          </cell>
          <cell r="V536">
            <v>50</v>
          </cell>
          <cell r="W536" t="str">
            <v>Outdoor</v>
          </cell>
          <cell r="X536" t="str">
            <v>Robert Mwewa</v>
          </cell>
          <cell r="Y536" t="str">
            <v>SBC</v>
          </cell>
          <cell r="Z536" t="str">
            <v>SBC</v>
          </cell>
          <cell r="AA536" t="str">
            <v>Airtel </v>
          </cell>
          <cell r="AB536" t="str">
            <v>Benson Phiri</v>
          </cell>
          <cell r="AC536" t="str">
            <v>GNM</v>
          </cell>
          <cell r="AD536" t="str">
            <v>Lithandi </v>
          </cell>
          <cell r="AE536" t="str">
            <v>Metco</v>
          </cell>
          <cell r="AF536" t="str">
            <v>Metco</v>
          </cell>
          <cell r="AG536">
            <v>15</v>
          </cell>
          <cell r="AH536" t="str">
            <v>perkins</v>
          </cell>
          <cell r="AI536">
            <v>0</v>
          </cell>
          <cell r="AJ536" t="str">
            <v>Leroy Sommer</v>
          </cell>
          <cell r="AK536">
            <v>0</v>
          </cell>
          <cell r="AL536">
            <v>1000</v>
          </cell>
          <cell r="AM536" t="str">
            <v>Power cube</v>
          </cell>
          <cell r="AN536" t="str">
            <v>ICC330-HI-CI</v>
          </cell>
          <cell r="AO536">
            <v>400</v>
          </cell>
          <cell r="AP536" t="str">
            <v>Agisson</v>
          </cell>
          <cell r="AQ536">
            <v>1200</v>
          </cell>
          <cell r="AR536">
            <v>2</v>
          </cell>
          <cell r="AS536">
            <v>600</v>
          </cell>
          <cell r="AT536">
            <v>48</v>
          </cell>
          <cell r="AU536">
            <v>0</v>
          </cell>
          <cell r="AV536">
            <v>0</v>
          </cell>
          <cell r="AW536" t="str">
            <v>N/A</v>
          </cell>
          <cell r="AX536">
            <v>0</v>
          </cell>
          <cell r="AY536">
            <v>0</v>
          </cell>
          <cell r="AZ536">
            <v>54</v>
          </cell>
        </row>
        <row r="536">
          <cell r="BB536">
            <v>1</v>
          </cell>
          <cell r="BC536" t="str">
            <v>Airtel</v>
          </cell>
          <cell r="BD536">
            <v>0</v>
          </cell>
          <cell r="BE536" t="str">
            <v>ZM3753</v>
          </cell>
          <cell r="BF536" t="str">
            <v>Yes</v>
          </cell>
        </row>
        <row r="537">
          <cell r="C537" t="str">
            <v>IHS_CTR_267A</v>
          </cell>
          <cell r="D537" t="str">
            <v>Ginnery</v>
          </cell>
          <cell r="E537">
            <v>27.1895</v>
          </cell>
          <cell r="F537">
            <v>-15.1217</v>
          </cell>
          <cell r="G537" t="str">
            <v>Lusaka</v>
          </cell>
          <cell r="H537">
            <v>1.8</v>
          </cell>
          <cell r="I537" t="str">
            <v>Central </v>
          </cell>
          <cell r="J537" t="str">
            <v>Mumbwa</v>
          </cell>
          <cell r="K537" t="str">
            <v>No</v>
          </cell>
          <cell r="L537" t="str">
            <v>No</v>
          </cell>
          <cell r="M537" t="str">
            <v>No</v>
          </cell>
          <cell r="N537" t="str">
            <v>Rural</v>
          </cell>
          <cell r="O537" t="str">
            <v>Silver</v>
          </cell>
          <cell r="P537" t="str">
            <v>Silver</v>
          </cell>
          <cell r="Q537" t="str">
            <v>BTS</v>
          </cell>
          <cell r="R537" t="str">
            <v>BTS</v>
          </cell>
          <cell r="S537" t="str">
            <v>On air</v>
          </cell>
          <cell r="T537" t="str">
            <v>Grid-Gen</v>
          </cell>
          <cell r="U537" t="str">
            <v>Green Field</v>
          </cell>
          <cell r="V537">
            <v>52</v>
          </cell>
          <cell r="W537" t="str">
            <v>Outdoor</v>
          </cell>
          <cell r="X537" t="str">
            <v>Joseph Mulenga</v>
          </cell>
          <cell r="Y537" t="str">
            <v>SBC</v>
          </cell>
          <cell r="Z537" t="str">
            <v>SBC</v>
          </cell>
          <cell r="AA537" t="str">
            <v>Airtel </v>
          </cell>
          <cell r="AB537" t="str">
            <v>Evans Ngonga</v>
          </cell>
          <cell r="AC537" t="str">
            <v>CCS</v>
          </cell>
          <cell r="AD537" t="str">
            <v>CCS</v>
          </cell>
          <cell r="AE537" t="str">
            <v>MPMC</v>
          </cell>
          <cell r="AF537" t="str">
            <v>Gen Logic </v>
          </cell>
          <cell r="AG537">
            <v>15</v>
          </cell>
          <cell r="AH537" t="str">
            <v>perkins</v>
          </cell>
          <cell r="AI537" t="str">
            <v>404A-22</v>
          </cell>
          <cell r="AJ537" t="str">
            <v>Leroy Sommer</v>
          </cell>
          <cell r="AK537" t="str">
            <v>ECO-28-M/4</v>
          </cell>
          <cell r="AL537">
            <v>1000</v>
          </cell>
          <cell r="AM537" t="str">
            <v>R4850N2</v>
          </cell>
          <cell r="AN537" t="str">
            <v>R4850N2</v>
          </cell>
          <cell r="AO537">
            <v>400</v>
          </cell>
          <cell r="AP537" t="str">
            <v>Agisson</v>
          </cell>
          <cell r="AQ537">
            <v>1200</v>
          </cell>
          <cell r="AR537">
            <v>2</v>
          </cell>
          <cell r="AS537">
            <v>600</v>
          </cell>
          <cell r="AT537">
            <v>48</v>
          </cell>
          <cell r="AU537" t="str">
            <v>N/A</v>
          </cell>
          <cell r="AV537" t="str">
            <v>N/A</v>
          </cell>
          <cell r="AW537" t="str">
            <v>N/A</v>
          </cell>
          <cell r="AX537" t="str">
            <v>N/A</v>
          </cell>
          <cell r="AY537" t="str">
            <v>N/A</v>
          </cell>
          <cell r="AZ537">
            <v>78</v>
          </cell>
        </row>
        <row r="537">
          <cell r="BB537">
            <v>1</v>
          </cell>
          <cell r="BC537" t="str">
            <v>Airtel</v>
          </cell>
          <cell r="BD537">
            <v>0</v>
          </cell>
          <cell r="BE537" t="str">
            <v>ZM3754</v>
          </cell>
          <cell r="BF537">
            <v>0</v>
          </cell>
        </row>
        <row r="538">
          <cell r="C538" t="str">
            <v>IHS_CTR_268A</v>
          </cell>
          <cell r="D538" t="str">
            <v>Kabwe Kapiri Hi</v>
          </cell>
          <cell r="E538">
            <v>28.5734</v>
          </cell>
          <cell r="F538">
            <v>-14.2239</v>
          </cell>
          <cell r="G538" t="str">
            <v>Central </v>
          </cell>
          <cell r="H538">
            <v>1.8</v>
          </cell>
          <cell r="I538" t="str">
            <v>Central </v>
          </cell>
          <cell r="J538" t="str">
            <v>Kapiri Mposhi</v>
          </cell>
          <cell r="K538" t="str">
            <v>No</v>
          </cell>
          <cell r="L538" t="str">
            <v>No</v>
          </cell>
          <cell r="M538" t="str">
            <v>No</v>
          </cell>
          <cell r="N538" t="str">
            <v>Rural</v>
          </cell>
          <cell r="O538" t="str">
            <v>Silver</v>
          </cell>
          <cell r="P538" t="str">
            <v>Silver</v>
          </cell>
          <cell r="Q538" t="str">
            <v>BTS</v>
          </cell>
          <cell r="R538" t="str">
            <v>BTS</v>
          </cell>
          <cell r="S538" t="str">
            <v>On air</v>
          </cell>
          <cell r="T538" t="str">
            <v>Grid-Gen</v>
          </cell>
          <cell r="U538" t="str">
            <v>Green Field</v>
          </cell>
          <cell r="V538">
            <v>60</v>
          </cell>
          <cell r="W538" t="str">
            <v>Outdoor</v>
          </cell>
          <cell r="X538" t="str">
            <v>Robert Mwewa</v>
          </cell>
          <cell r="Y538" t="str">
            <v>SBC</v>
          </cell>
          <cell r="Z538" t="str">
            <v>SBC</v>
          </cell>
          <cell r="AA538" t="str">
            <v>Airtel </v>
          </cell>
          <cell r="AB538" t="str">
            <v>Benson Phiri</v>
          </cell>
          <cell r="AC538" t="str">
            <v>GNM</v>
          </cell>
          <cell r="AD538" t="str">
            <v>Lithandi </v>
          </cell>
          <cell r="AE538" t="str">
            <v>GNM</v>
          </cell>
          <cell r="AF538" t="str">
            <v>GNM</v>
          </cell>
          <cell r="AG538">
            <v>15</v>
          </cell>
          <cell r="AH538" t="str">
            <v>perkins</v>
          </cell>
          <cell r="AI538">
            <v>0</v>
          </cell>
          <cell r="AJ538" t="str">
            <v>Leroy Sommer</v>
          </cell>
          <cell r="AK538">
            <v>0</v>
          </cell>
          <cell r="AL538">
            <v>600</v>
          </cell>
          <cell r="AM538" t="str">
            <v>Power cube</v>
          </cell>
          <cell r="AN538" t="str">
            <v>ICC330-HI-CI</v>
          </cell>
          <cell r="AO538">
            <v>400</v>
          </cell>
          <cell r="AP538" t="str">
            <v>Agisson</v>
          </cell>
          <cell r="AQ538">
            <v>600</v>
          </cell>
          <cell r="AR538">
            <v>2</v>
          </cell>
          <cell r="AS538">
            <v>600</v>
          </cell>
          <cell r="AT538">
            <v>24</v>
          </cell>
          <cell r="AU538" t="str">
            <v>N/A</v>
          </cell>
          <cell r="AV538" t="str">
            <v>N/A</v>
          </cell>
          <cell r="AW538" t="str">
            <v>N/A</v>
          </cell>
          <cell r="AX538">
            <v>0</v>
          </cell>
          <cell r="AY538" t="str">
            <v>N/A</v>
          </cell>
          <cell r="AZ538">
            <v>75</v>
          </cell>
        </row>
        <row r="538">
          <cell r="BB538">
            <v>2</v>
          </cell>
          <cell r="BC538" t="str">
            <v>MTNAirtel</v>
          </cell>
          <cell r="BD538" t="str">
            <v>T0409</v>
          </cell>
          <cell r="BE538" t="str">
            <v>ZM3755</v>
          </cell>
          <cell r="BF538" t="str">
            <v>Yes</v>
          </cell>
        </row>
        <row r="539">
          <cell r="C539" t="str">
            <v>IHS_CTR_269A</v>
          </cell>
          <cell r="D539" t="str">
            <v>Nalusanga</v>
          </cell>
          <cell r="E539">
            <v>26.7114</v>
          </cell>
          <cell r="F539">
            <v>-14.9708</v>
          </cell>
          <cell r="G539" t="str">
            <v>Lusaka</v>
          </cell>
          <cell r="H539">
            <v>2.5</v>
          </cell>
          <cell r="I539" t="str">
            <v>Central </v>
          </cell>
          <cell r="J539" t="str">
            <v>Mumbwa</v>
          </cell>
          <cell r="K539" t="str">
            <v>No</v>
          </cell>
          <cell r="L539" t="str">
            <v>No</v>
          </cell>
          <cell r="M539" t="str">
            <v>No</v>
          </cell>
          <cell r="N539" t="str">
            <v>Rural</v>
          </cell>
          <cell r="O539" t="str">
            <v>Silver</v>
          </cell>
          <cell r="P539" t="str">
            <v>Silver</v>
          </cell>
          <cell r="Q539" t="str">
            <v>BTS</v>
          </cell>
          <cell r="R539" t="str">
            <v>BTS</v>
          </cell>
          <cell r="S539" t="str">
            <v>On air</v>
          </cell>
          <cell r="T539" t="str">
            <v>Solar-Gen</v>
          </cell>
          <cell r="U539" t="str">
            <v>Green Field</v>
          </cell>
          <cell r="V539">
            <v>60</v>
          </cell>
          <cell r="W539" t="str">
            <v>Indoor </v>
          </cell>
          <cell r="X539" t="str">
            <v>Joseph Mulenga</v>
          </cell>
          <cell r="Y539" t="str">
            <v>SBC</v>
          </cell>
          <cell r="Z539" t="str">
            <v>SBC</v>
          </cell>
          <cell r="AA539" t="str">
            <v>Airtel </v>
          </cell>
          <cell r="AB539" t="str">
            <v>Evans Ngonga</v>
          </cell>
          <cell r="AC539" t="str">
            <v>CCS</v>
          </cell>
          <cell r="AD539" t="str">
            <v>CCS</v>
          </cell>
          <cell r="AE539" t="str">
            <v>CK Works</v>
          </cell>
          <cell r="AF539" t="str">
            <v>CK Works</v>
          </cell>
          <cell r="AG539">
            <v>20</v>
          </cell>
          <cell r="AH539" t="str">
            <v>perkins</v>
          </cell>
          <cell r="AI539" t="str">
            <v>404A-22</v>
          </cell>
          <cell r="AJ539" t="str">
            <v>Leroy Sommer</v>
          </cell>
          <cell r="AK539" t="str">
            <v>ECO-28-M/4</v>
          </cell>
          <cell r="AL539">
            <v>1000</v>
          </cell>
          <cell r="AM539" t="str">
            <v>MPPT</v>
          </cell>
          <cell r="AN539" t="str">
            <v>MPPT</v>
          </cell>
          <cell r="AO539">
            <v>187.5</v>
          </cell>
          <cell r="AP539" t="str">
            <v>Agisson</v>
          </cell>
          <cell r="AQ539">
            <v>600</v>
          </cell>
          <cell r="AR539">
            <v>2</v>
          </cell>
          <cell r="AS539">
            <v>600</v>
          </cell>
          <cell r="AT539">
            <v>24</v>
          </cell>
          <cell r="AU539" t="str">
            <v>LG</v>
          </cell>
          <cell r="AV539" t="str">
            <v>LG</v>
          </cell>
          <cell r="AW539">
            <v>18000</v>
          </cell>
          <cell r="AX539">
            <v>18000</v>
          </cell>
          <cell r="AY539">
            <v>2</v>
          </cell>
          <cell r="AZ539">
            <v>79</v>
          </cell>
        </row>
        <row r="539">
          <cell r="BB539">
            <v>2</v>
          </cell>
          <cell r="BC539" t="str">
            <v>MTNAirtel</v>
          </cell>
          <cell r="BD539" t="str">
            <v>T3522</v>
          </cell>
          <cell r="BE539" t="str">
            <v>ZM3844</v>
          </cell>
          <cell r="BF539">
            <v>0</v>
          </cell>
        </row>
        <row r="540">
          <cell r="C540" t="str">
            <v>IHS_CTR_270A</v>
          </cell>
          <cell r="D540" t="str">
            <v>MUMBWA BHP_Exploration </v>
          </cell>
          <cell r="E540">
            <v>26.9389</v>
          </cell>
          <cell r="F540">
            <v>-15.0432</v>
          </cell>
          <cell r="G540" t="str">
            <v>Lusaka</v>
          </cell>
          <cell r="H540">
            <v>2.5</v>
          </cell>
          <cell r="I540" t="str">
            <v>Central </v>
          </cell>
          <cell r="J540" t="str">
            <v>Mumbwa</v>
          </cell>
          <cell r="K540" t="str">
            <v>No</v>
          </cell>
          <cell r="L540" t="str">
            <v>No</v>
          </cell>
          <cell r="M540" t="str">
            <v>No</v>
          </cell>
          <cell r="N540" t="str">
            <v>Rural</v>
          </cell>
          <cell r="O540" t="str">
            <v>Silver</v>
          </cell>
          <cell r="P540" t="str">
            <v>Silver</v>
          </cell>
          <cell r="Q540" t="str">
            <v>BTS</v>
          </cell>
          <cell r="R540" t="str">
            <v>BTS</v>
          </cell>
          <cell r="S540" t="str">
            <v>On air</v>
          </cell>
          <cell r="T540" t="str">
            <v>Solar-Gen</v>
          </cell>
          <cell r="U540" t="str">
            <v>Green Field</v>
          </cell>
          <cell r="V540">
            <v>54</v>
          </cell>
          <cell r="W540" t="str">
            <v>Outdoor</v>
          </cell>
          <cell r="X540" t="str">
            <v>Joseph Mulenga</v>
          </cell>
          <cell r="Y540" t="str">
            <v>SBC</v>
          </cell>
          <cell r="Z540" t="str">
            <v>SBC</v>
          </cell>
          <cell r="AA540" t="str">
            <v>Airtel </v>
          </cell>
          <cell r="AB540" t="str">
            <v>Evans Ngonga</v>
          </cell>
          <cell r="AC540" t="str">
            <v>CCS</v>
          </cell>
          <cell r="AD540" t="str">
            <v>CCS</v>
          </cell>
          <cell r="AE540" t="str">
            <v>Gen Logic </v>
          </cell>
          <cell r="AF540" t="str">
            <v>Gen Logic </v>
          </cell>
          <cell r="AG540">
            <v>20</v>
          </cell>
          <cell r="AH540" t="str">
            <v>perkins</v>
          </cell>
          <cell r="AI540" t="str">
            <v>404A-22</v>
          </cell>
          <cell r="AJ540" t="str">
            <v>Zanardi </v>
          </cell>
          <cell r="AK540" t="str">
            <v>AL 3/4</v>
          </cell>
          <cell r="AL540">
            <v>1000</v>
          </cell>
          <cell r="AM540" t="str">
            <v>MPPT</v>
          </cell>
          <cell r="AN540" t="str">
            <v>MPPT</v>
          </cell>
          <cell r="AO540">
            <v>187.5</v>
          </cell>
          <cell r="AP540" t="str">
            <v>Lithium</v>
          </cell>
          <cell r="AQ540">
            <v>300</v>
          </cell>
          <cell r="AR540">
            <v>48</v>
          </cell>
          <cell r="AS540">
            <v>100</v>
          </cell>
          <cell r="AT540">
            <v>3</v>
          </cell>
          <cell r="AU540" t="str">
            <v>N/A</v>
          </cell>
          <cell r="AV540" t="str">
            <v>N/A</v>
          </cell>
          <cell r="AW540" t="str">
            <v>N/A</v>
          </cell>
          <cell r="AX540" t="str">
            <v>N/A</v>
          </cell>
          <cell r="AY540" t="str">
            <v>N/A</v>
          </cell>
          <cell r="AZ540">
            <v>76</v>
          </cell>
        </row>
        <row r="540">
          <cell r="BB540">
            <v>2</v>
          </cell>
          <cell r="BC540" t="str">
            <v>MTNAirtel</v>
          </cell>
          <cell r="BD540" t="str">
            <v>T3519</v>
          </cell>
          <cell r="BE540" t="str">
            <v>ZM3885</v>
          </cell>
          <cell r="BF540">
            <v>0</v>
          </cell>
        </row>
        <row r="541">
          <cell r="C541" t="str">
            <v>IHS_CTR_271A</v>
          </cell>
          <cell r="D541" t="str">
            <v>MACHIYA</v>
          </cell>
          <cell r="E541">
            <v>27.822</v>
          </cell>
          <cell r="F541">
            <v>-13.5854</v>
          </cell>
          <cell r="G541" t="str">
            <v>Copperbelt </v>
          </cell>
          <cell r="H541">
            <v>2</v>
          </cell>
          <cell r="I541" t="str">
            <v>Central </v>
          </cell>
          <cell r="J541" t="str">
            <v>Kapiri Mposhi</v>
          </cell>
          <cell r="K541" t="str">
            <v>No</v>
          </cell>
          <cell r="L541" t="str">
            <v>No</v>
          </cell>
          <cell r="M541" t="str">
            <v>No</v>
          </cell>
          <cell r="N541" t="str">
            <v>Rural</v>
          </cell>
          <cell r="O541" t="str">
            <v>Silver</v>
          </cell>
          <cell r="P541" t="str">
            <v>Silver</v>
          </cell>
          <cell r="Q541" t="str">
            <v>BTS</v>
          </cell>
          <cell r="R541" t="str">
            <v>BTS</v>
          </cell>
          <cell r="S541" t="str">
            <v>On air</v>
          </cell>
          <cell r="T541" t="str">
            <v>Grid-Gen</v>
          </cell>
          <cell r="U541" t="str">
            <v>Green Field</v>
          </cell>
          <cell r="V541">
            <v>60</v>
          </cell>
          <cell r="W541" t="str">
            <v>Outdoor</v>
          </cell>
          <cell r="X541" t="str">
            <v>Neddy Chiwasa</v>
          </cell>
          <cell r="Y541" t="str">
            <v>SBC</v>
          </cell>
          <cell r="Z541" t="str">
            <v>SBC</v>
          </cell>
          <cell r="AA541" t="str">
            <v>Airtel </v>
          </cell>
          <cell r="AB541" t="str">
            <v>Mwenya Banda</v>
          </cell>
          <cell r="AC541" t="str">
            <v>GNM</v>
          </cell>
          <cell r="AD541" t="str">
            <v>Lithandi </v>
          </cell>
          <cell r="AE541" t="str">
            <v>RID </v>
          </cell>
          <cell r="AF541" t="str">
            <v>RID </v>
          </cell>
          <cell r="AG541">
            <v>16</v>
          </cell>
          <cell r="AH541" t="str">
            <v>Mitsubishi</v>
          </cell>
          <cell r="AI541" t="str">
            <v>SL40</v>
          </cell>
          <cell r="AJ541" t="str">
            <v>Zanardi </v>
          </cell>
          <cell r="AK541">
            <v>0</v>
          </cell>
          <cell r="AL541">
            <v>600</v>
          </cell>
          <cell r="AM541" t="str">
            <v>Emerson</v>
          </cell>
          <cell r="AN541" t="str">
            <v>701 IG4</v>
          </cell>
          <cell r="AO541">
            <v>300</v>
          </cell>
          <cell r="AP541" t="str">
            <v>BSB</v>
          </cell>
          <cell r="AQ541">
            <v>1500</v>
          </cell>
          <cell r="AR541">
            <v>2</v>
          </cell>
          <cell r="AS541">
            <v>1500</v>
          </cell>
          <cell r="AT541">
            <v>24</v>
          </cell>
          <cell r="AU541" t="str">
            <v>N/A</v>
          </cell>
          <cell r="AV541" t="str">
            <v>N/A</v>
          </cell>
          <cell r="AW541" t="str">
            <v>N/A</v>
          </cell>
          <cell r="AX541">
            <v>0</v>
          </cell>
          <cell r="AY541" t="str">
            <v>N/A</v>
          </cell>
          <cell r="AZ541">
            <v>43.7383177570093</v>
          </cell>
          <cell r="BA541">
            <v>0</v>
          </cell>
          <cell r="BB541">
            <v>2</v>
          </cell>
          <cell r="BC541" t="str">
            <v>MTNAirtel</v>
          </cell>
          <cell r="BD541" t="str">
            <v>T3528</v>
          </cell>
          <cell r="BE541" t="str">
            <v>ZM3886</v>
          </cell>
          <cell r="BF541">
            <v>0</v>
          </cell>
        </row>
        <row r="542">
          <cell r="C542" t="str">
            <v>IHS_CTR_272A</v>
          </cell>
          <cell r="D542" t="str">
            <v>Nakanjoli (MUMBWA 2_6)</v>
          </cell>
          <cell r="E542">
            <v>26.7669</v>
          </cell>
          <cell r="F542">
            <v>-15.1252</v>
          </cell>
          <cell r="G542" t="str">
            <v>Lusaka</v>
          </cell>
          <cell r="H542">
            <v>2.5</v>
          </cell>
          <cell r="I542" t="str">
            <v>Central </v>
          </cell>
          <cell r="J542" t="str">
            <v>Mumbwa</v>
          </cell>
          <cell r="K542" t="str">
            <v>No</v>
          </cell>
          <cell r="L542" t="str">
            <v>No</v>
          </cell>
          <cell r="M542" t="str">
            <v>No</v>
          </cell>
          <cell r="N542" t="str">
            <v>Rural</v>
          </cell>
          <cell r="O542" t="str">
            <v>Silver</v>
          </cell>
          <cell r="P542" t="str">
            <v>Silver</v>
          </cell>
          <cell r="Q542" t="str">
            <v>BB</v>
          </cell>
          <cell r="R542" t="str">
            <v>BB</v>
          </cell>
          <cell r="S542" t="str">
            <v>On air</v>
          </cell>
          <cell r="T542" t="str">
            <v>Solar-Gen</v>
          </cell>
          <cell r="U542" t="str">
            <v>Green Field</v>
          </cell>
          <cell r="V542">
            <v>54</v>
          </cell>
          <cell r="W542" t="str">
            <v>Outdoor</v>
          </cell>
          <cell r="X542" t="str">
            <v>Joseph Mulenga</v>
          </cell>
          <cell r="Y542" t="str">
            <v>SBC</v>
          </cell>
          <cell r="Z542" t="str">
            <v>SBC</v>
          </cell>
          <cell r="AA542" t="str">
            <v>Airtel </v>
          </cell>
          <cell r="AB542" t="str">
            <v>Evans Ngonga</v>
          </cell>
          <cell r="AC542" t="str">
            <v>CCS</v>
          </cell>
          <cell r="AD542" t="str">
            <v>CCS</v>
          </cell>
          <cell r="AE542" t="str">
            <v>Gen Logic </v>
          </cell>
          <cell r="AF542" t="str">
            <v>Gen Logic </v>
          </cell>
          <cell r="AG542">
            <v>20</v>
          </cell>
          <cell r="AH542" t="str">
            <v>perkins</v>
          </cell>
          <cell r="AI542" t="str">
            <v>1103A-33</v>
          </cell>
          <cell r="AJ542" t="str">
            <v>Leroy Sommer</v>
          </cell>
          <cell r="AK542" t="str">
            <v>ECO-28-M/4</v>
          </cell>
          <cell r="AL542">
            <v>1000</v>
          </cell>
          <cell r="AM542" t="str">
            <v>Power cube</v>
          </cell>
          <cell r="AN542" t="str">
            <v>ECC500</v>
          </cell>
          <cell r="AO542">
            <v>400</v>
          </cell>
          <cell r="AP542" t="str">
            <v>Lithium</v>
          </cell>
          <cell r="AQ542">
            <v>1200</v>
          </cell>
          <cell r="AR542">
            <v>48</v>
          </cell>
          <cell r="AS542">
            <v>100</v>
          </cell>
          <cell r="AT542">
            <v>12</v>
          </cell>
          <cell r="AU542" t="str">
            <v>N/A</v>
          </cell>
          <cell r="AV542" t="str">
            <v>N/A</v>
          </cell>
          <cell r="AW542" t="str">
            <v>N/A</v>
          </cell>
          <cell r="AX542" t="str">
            <v>N/A</v>
          </cell>
          <cell r="AY542" t="str">
            <v>N/A</v>
          </cell>
          <cell r="AZ542">
            <v>85</v>
          </cell>
        </row>
        <row r="542">
          <cell r="BB542">
            <v>2</v>
          </cell>
          <cell r="BC542" t="str">
            <v>MTNAirtel</v>
          </cell>
          <cell r="BD542" t="str">
            <v>T3512</v>
          </cell>
          <cell r="BE542" t="str">
            <v>ZM3888</v>
          </cell>
          <cell r="BF542">
            <v>0</v>
          </cell>
        </row>
        <row r="543">
          <cell r="C543" t="str">
            <v>IHS_CTR_273A</v>
          </cell>
          <cell r="D543" t="str">
            <v>MAKULULU-3 RLF David Ramusho</v>
          </cell>
          <cell r="E543">
            <v>28.4128</v>
          </cell>
          <cell r="F543">
            <v>-14.4533</v>
          </cell>
          <cell r="G543" t="str">
            <v>Central </v>
          </cell>
          <cell r="H543">
            <v>2.5</v>
          </cell>
          <cell r="I543" t="str">
            <v>Central </v>
          </cell>
          <cell r="J543" t="str">
            <v>Kabwe</v>
          </cell>
          <cell r="K543" t="str">
            <v>No</v>
          </cell>
          <cell r="L543" t="str">
            <v>No</v>
          </cell>
          <cell r="M543" t="str">
            <v>No</v>
          </cell>
          <cell r="N543" t="str">
            <v>Urban</v>
          </cell>
          <cell r="O543" t="str">
            <v>Gold</v>
          </cell>
          <cell r="P543" t="str">
            <v>Gold</v>
          </cell>
          <cell r="Q543" t="str">
            <v>HUB</v>
          </cell>
          <cell r="R543" t="str">
            <v>BTS</v>
          </cell>
          <cell r="S543" t="str">
            <v>On air</v>
          </cell>
          <cell r="T543" t="str">
            <v>Grid-Gen</v>
          </cell>
          <cell r="U543" t="str">
            <v>Green Field</v>
          </cell>
          <cell r="V543">
            <v>40</v>
          </cell>
          <cell r="W543" t="str">
            <v>Outdoor</v>
          </cell>
          <cell r="X543" t="str">
            <v>Robert Mwewa</v>
          </cell>
          <cell r="Y543" t="str">
            <v>SBC</v>
          </cell>
          <cell r="Z543" t="str">
            <v>SBC</v>
          </cell>
          <cell r="AA543" t="str">
            <v>Airtel </v>
          </cell>
          <cell r="AB543" t="str">
            <v>Benson Phiri</v>
          </cell>
          <cell r="AC543" t="str">
            <v>GNM</v>
          </cell>
          <cell r="AD543" t="str">
            <v>Lithandi </v>
          </cell>
          <cell r="AE543" t="str">
            <v>CK Works</v>
          </cell>
          <cell r="AF543" t="str">
            <v>CK Works</v>
          </cell>
          <cell r="AG543">
            <v>20</v>
          </cell>
          <cell r="AH543" t="str">
            <v>perkins</v>
          </cell>
          <cell r="AI543">
            <v>0</v>
          </cell>
          <cell r="AJ543" t="str">
            <v>Leroy Sommer</v>
          </cell>
          <cell r="AK543">
            <v>0</v>
          </cell>
          <cell r="AL543">
            <v>1000</v>
          </cell>
          <cell r="AM543" t="str">
            <v>Power cube</v>
          </cell>
          <cell r="AN543" t="str">
            <v>ICC330-HI-CI</v>
          </cell>
          <cell r="AO543">
            <v>400</v>
          </cell>
          <cell r="AP543" t="str">
            <v>Agisson</v>
          </cell>
          <cell r="AQ543">
            <v>1200</v>
          </cell>
          <cell r="AR543">
            <v>2</v>
          </cell>
          <cell r="AS543">
            <v>600</v>
          </cell>
          <cell r="AT543">
            <v>48</v>
          </cell>
          <cell r="AU543" t="str">
            <v>N/A</v>
          </cell>
          <cell r="AV543" t="str">
            <v>N/A</v>
          </cell>
          <cell r="AW543" t="str">
            <v>N/A</v>
          </cell>
          <cell r="AX543">
            <v>0</v>
          </cell>
          <cell r="AY543" t="str">
            <v>N/A</v>
          </cell>
          <cell r="AZ543">
            <v>95</v>
          </cell>
        </row>
        <row r="543">
          <cell r="BB543">
            <v>2</v>
          </cell>
          <cell r="BC543" t="str">
            <v>MTNAirtel</v>
          </cell>
          <cell r="BD543" t="str">
            <v>T0522</v>
          </cell>
          <cell r="BE543" t="str">
            <v>ZM3891</v>
          </cell>
          <cell r="BF543" t="str">
            <v>Yes</v>
          </cell>
        </row>
        <row r="544">
          <cell r="C544" t="str">
            <v>IHS_CTR_274A</v>
          </cell>
          <cell r="D544" t="str">
            <v>Zani Munone</v>
          </cell>
          <cell r="E544">
            <v>28.2741</v>
          </cell>
          <cell r="F544">
            <v>-15.3385</v>
          </cell>
          <cell r="G544" t="str">
            <v>Lusaka</v>
          </cell>
          <cell r="H544">
            <v>4.5</v>
          </cell>
          <cell r="I544" t="str">
            <v>Central </v>
          </cell>
          <cell r="J544" t="str">
            <v>Chibombo</v>
          </cell>
          <cell r="K544" t="str">
            <v>Yes</v>
          </cell>
          <cell r="L544" t="str">
            <v>No</v>
          </cell>
          <cell r="M544" t="str">
            <v>No</v>
          </cell>
          <cell r="N544" t="str">
            <v>Urban</v>
          </cell>
          <cell r="O544" t="str">
            <v>Silver</v>
          </cell>
          <cell r="P544" t="str">
            <v>Silver</v>
          </cell>
          <cell r="Q544" t="str">
            <v>BTS</v>
          </cell>
          <cell r="R544" t="str">
            <v>BTS</v>
          </cell>
          <cell r="S544" t="str">
            <v>On air</v>
          </cell>
          <cell r="T544" t="str">
            <v>Grid-Gen</v>
          </cell>
          <cell r="U544" t="str">
            <v>Green Field</v>
          </cell>
          <cell r="V544">
            <v>50</v>
          </cell>
          <cell r="W544" t="str">
            <v>Outdoor</v>
          </cell>
          <cell r="X544" t="str">
            <v>John Banda </v>
          </cell>
          <cell r="Y544" t="str">
            <v>SBC</v>
          </cell>
          <cell r="Z544" t="str">
            <v>SBC</v>
          </cell>
          <cell r="AA544" t="str">
            <v>Airtel </v>
          </cell>
          <cell r="AB544" t="str">
            <v>Evans Ngonga</v>
          </cell>
          <cell r="AC544" t="str">
            <v>CCS</v>
          </cell>
          <cell r="AD544" t="str">
            <v>CCS</v>
          </cell>
          <cell r="AE544" t="str">
            <v>Gen Logic </v>
          </cell>
          <cell r="AF544" t="str">
            <v>Gen Logic </v>
          </cell>
          <cell r="AG544">
            <v>30</v>
          </cell>
          <cell r="AH544" t="str">
            <v>perkins</v>
          </cell>
          <cell r="AI544" t="str">
            <v>404A-22</v>
          </cell>
          <cell r="AJ544" t="str">
            <v>Leroy Sommer</v>
          </cell>
          <cell r="AK544" t="str">
            <v>ECO-28-M/4</v>
          </cell>
          <cell r="AL544">
            <v>1000</v>
          </cell>
          <cell r="AM544" t="str">
            <v>Power cube</v>
          </cell>
          <cell r="AN544" t="str">
            <v>ECC500</v>
          </cell>
          <cell r="AO544">
            <v>400</v>
          </cell>
          <cell r="AP544" t="str">
            <v>Lithium</v>
          </cell>
          <cell r="AQ544">
            <v>300</v>
          </cell>
          <cell r="AR544">
            <v>48</v>
          </cell>
          <cell r="AS544">
            <v>100</v>
          </cell>
          <cell r="AT544">
            <v>3</v>
          </cell>
          <cell r="AU544" t="str">
            <v>N/A</v>
          </cell>
          <cell r="AV544" t="str">
            <v>N/A</v>
          </cell>
          <cell r="AW544" t="str">
            <v>N/A</v>
          </cell>
          <cell r="AX544" t="str">
            <v>N/A</v>
          </cell>
          <cell r="AY544" t="str">
            <v>N/A</v>
          </cell>
          <cell r="AZ544">
            <v>188</v>
          </cell>
        </row>
        <row r="544">
          <cell r="BB544">
            <v>3</v>
          </cell>
          <cell r="BC544" t="str">
            <v>MTNAirtelLiquid Telecom</v>
          </cell>
          <cell r="BD544" t="str">
            <v>T0324</v>
          </cell>
          <cell r="BE544" t="str">
            <v>ZM3894</v>
          </cell>
          <cell r="BF544">
            <v>0</v>
          </cell>
        </row>
        <row r="545">
          <cell r="C545" t="str">
            <v>IHS_CTR_275A</v>
          </cell>
          <cell r="D545" t="str">
            <v>Serenje_Town1</v>
          </cell>
          <cell r="E545">
            <v>30.3814</v>
          </cell>
          <cell r="F545">
            <v>-13.1075</v>
          </cell>
          <cell r="G545" t="str">
            <v>Central </v>
          </cell>
          <cell r="H545">
            <v>2.5</v>
          </cell>
          <cell r="I545" t="str">
            <v>Central </v>
          </cell>
          <cell r="J545" t="str">
            <v>Serenje</v>
          </cell>
          <cell r="K545" t="str">
            <v>No</v>
          </cell>
          <cell r="L545" t="str">
            <v>No</v>
          </cell>
          <cell r="M545" t="str">
            <v>No</v>
          </cell>
          <cell r="N545" t="str">
            <v>Rural</v>
          </cell>
          <cell r="O545" t="str">
            <v>Silver</v>
          </cell>
          <cell r="P545" t="str">
            <v>Silver</v>
          </cell>
          <cell r="Q545" t="str">
            <v>BTS</v>
          </cell>
          <cell r="R545" t="str">
            <v>BTS</v>
          </cell>
          <cell r="S545" t="str">
            <v>On air</v>
          </cell>
          <cell r="T545" t="str">
            <v>Solar-Gen</v>
          </cell>
          <cell r="U545" t="str">
            <v>Green Field</v>
          </cell>
          <cell r="V545">
            <v>60</v>
          </cell>
          <cell r="W545" t="str">
            <v>Outdoor</v>
          </cell>
          <cell r="X545" t="str">
            <v>Linos Thole</v>
          </cell>
          <cell r="Y545" t="str">
            <v>SBC</v>
          </cell>
          <cell r="Z545" t="str">
            <v>SBC</v>
          </cell>
          <cell r="AA545" t="str">
            <v>Airtel </v>
          </cell>
          <cell r="AB545" t="str">
            <v>Benson Phiri</v>
          </cell>
          <cell r="AC545" t="str">
            <v>GNM</v>
          </cell>
          <cell r="AD545" t="str">
            <v>Lithandi </v>
          </cell>
          <cell r="AE545" t="str">
            <v>CK Works</v>
          </cell>
          <cell r="AF545" t="str">
            <v>CK Works</v>
          </cell>
          <cell r="AG545">
            <v>20</v>
          </cell>
          <cell r="AH545" t="str">
            <v>perkins</v>
          </cell>
          <cell r="AI545">
            <v>0</v>
          </cell>
          <cell r="AJ545" t="str">
            <v>Leroy Sommer</v>
          </cell>
          <cell r="AK545">
            <v>0</v>
          </cell>
          <cell r="AL545">
            <v>1000</v>
          </cell>
          <cell r="AM545" t="str">
            <v>Power cube</v>
          </cell>
          <cell r="AN545" t="str">
            <v>ICC330-HI-CI</v>
          </cell>
          <cell r="AO545">
            <v>150</v>
          </cell>
          <cell r="AP545" t="str">
            <v>Lithium</v>
          </cell>
          <cell r="AQ545">
            <v>600</v>
          </cell>
          <cell r="AR545">
            <v>48</v>
          </cell>
          <cell r="AS545">
            <v>100</v>
          </cell>
          <cell r="AT545">
            <v>6</v>
          </cell>
          <cell r="AU545" t="str">
            <v>N/A</v>
          </cell>
          <cell r="AV545" t="str">
            <v>N/A</v>
          </cell>
          <cell r="AW545" t="str">
            <v>N/A</v>
          </cell>
          <cell r="AX545">
            <v>0</v>
          </cell>
          <cell r="AY545" t="str">
            <v>N/A</v>
          </cell>
          <cell r="AZ545">
            <v>78</v>
          </cell>
        </row>
        <row r="545">
          <cell r="BB545">
            <v>2</v>
          </cell>
          <cell r="BC545" t="str">
            <v>MTNAirtel</v>
          </cell>
          <cell r="BD545" t="str">
            <v>T3531</v>
          </cell>
          <cell r="BE545" t="str">
            <v>ZM3953</v>
          </cell>
          <cell r="BF545" t="str">
            <v>Yes</v>
          </cell>
        </row>
        <row r="546">
          <cell r="C546" t="str">
            <v>IHS_CTR_276A</v>
          </cell>
          <cell r="D546" t="str">
            <v>Serenje_Town2</v>
          </cell>
          <cell r="E546">
            <v>30.2348</v>
          </cell>
          <cell r="F546">
            <v>-13.2171</v>
          </cell>
          <cell r="G546" t="str">
            <v>Central </v>
          </cell>
          <cell r="H546">
            <v>2</v>
          </cell>
          <cell r="I546" t="str">
            <v>Central </v>
          </cell>
          <cell r="J546" t="str">
            <v>Serenje</v>
          </cell>
          <cell r="K546" t="str">
            <v>No</v>
          </cell>
          <cell r="L546" t="str">
            <v>No</v>
          </cell>
          <cell r="M546" t="str">
            <v>No</v>
          </cell>
          <cell r="N546" t="str">
            <v>Rural</v>
          </cell>
          <cell r="O546" t="str">
            <v>Silver</v>
          </cell>
          <cell r="P546" t="str">
            <v>Silver</v>
          </cell>
          <cell r="Q546" t="str">
            <v>BTS</v>
          </cell>
          <cell r="R546" t="str">
            <v>BTS</v>
          </cell>
          <cell r="S546" t="str">
            <v>On air</v>
          </cell>
          <cell r="T546" t="str">
            <v>Grid-Gen</v>
          </cell>
          <cell r="U546" t="str">
            <v>Green Field</v>
          </cell>
          <cell r="V546">
            <v>65</v>
          </cell>
          <cell r="W546" t="str">
            <v>Outdoor</v>
          </cell>
          <cell r="X546" t="str">
            <v>Linos Thole</v>
          </cell>
          <cell r="Y546" t="str">
            <v>SBC</v>
          </cell>
          <cell r="Z546" t="str">
            <v>SBC</v>
          </cell>
          <cell r="AA546" t="str">
            <v>Airtel </v>
          </cell>
          <cell r="AB546" t="str">
            <v>Benson Phiri</v>
          </cell>
          <cell r="AC546" t="str">
            <v>GNM</v>
          </cell>
          <cell r="AD546" t="str">
            <v>Lithandi </v>
          </cell>
          <cell r="AE546" t="str">
            <v>Metco</v>
          </cell>
          <cell r="AF546" t="str">
            <v>Metco</v>
          </cell>
          <cell r="AG546">
            <v>17</v>
          </cell>
          <cell r="AH546" t="str">
            <v>perkins</v>
          </cell>
          <cell r="AI546">
            <v>0</v>
          </cell>
          <cell r="AJ546" t="str">
            <v>Leroy Sommer</v>
          </cell>
          <cell r="AK546">
            <v>0</v>
          </cell>
          <cell r="AL546">
            <v>1000</v>
          </cell>
          <cell r="AM546" t="str">
            <v>Emerson</v>
          </cell>
          <cell r="AN546" t="str">
            <v>Netsure 701</v>
          </cell>
          <cell r="AO546">
            <v>200</v>
          </cell>
          <cell r="AP546" t="str">
            <v>ROLLS</v>
          </cell>
          <cell r="AQ546">
            <v>1410</v>
          </cell>
          <cell r="AR546">
            <v>4</v>
          </cell>
          <cell r="AS546">
            <v>1410</v>
          </cell>
          <cell r="AT546">
            <v>12</v>
          </cell>
          <cell r="AU546" t="str">
            <v>N/A</v>
          </cell>
          <cell r="AV546" t="str">
            <v>N/A</v>
          </cell>
          <cell r="AW546" t="str">
            <v>N/A</v>
          </cell>
          <cell r="AX546">
            <v>0</v>
          </cell>
          <cell r="AY546" t="str">
            <v>N/A</v>
          </cell>
          <cell r="AZ546">
            <v>50</v>
          </cell>
        </row>
        <row r="546">
          <cell r="BB546">
            <v>2</v>
          </cell>
          <cell r="BC546" t="str">
            <v>MTNAirtel</v>
          </cell>
          <cell r="BD546" t="str">
            <v>T3451</v>
          </cell>
          <cell r="BE546" t="str">
            <v>ZM3954</v>
          </cell>
          <cell r="BF546" t="str">
            <v>Yes</v>
          </cell>
        </row>
        <row r="547">
          <cell r="C547" t="str">
            <v>IHS_CTR_277A</v>
          </cell>
          <cell r="D547" t="str">
            <v>Chengelo Kasalamakanga (CHENGELO AREA_1)</v>
          </cell>
          <cell r="E547">
            <v>29.4795</v>
          </cell>
          <cell r="F547">
            <v>-13.5951</v>
          </cell>
          <cell r="G547" t="str">
            <v>Central </v>
          </cell>
          <cell r="H547">
            <v>2.5</v>
          </cell>
          <cell r="I547" t="str">
            <v>Central </v>
          </cell>
          <cell r="J547" t="str">
            <v>Mkushi</v>
          </cell>
          <cell r="K547" t="str">
            <v>No</v>
          </cell>
          <cell r="L547" t="str">
            <v>No</v>
          </cell>
          <cell r="M547" t="str">
            <v>Yes</v>
          </cell>
          <cell r="N547" t="str">
            <v>Rural</v>
          </cell>
          <cell r="O547" t="str">
            <v>Silver</v>
          </cell>
          <cell r="P547" t="str">
            <v>Silver</v>
          </cell>
          <cell r="Q547" t="str">
            <v>BB</v>
          </cell>
          <cell r="R547" t="str">
            <v>BTS</v>
          </cell>
          <cell r="S547" t="str">
            <v>On air</v>
          </cell>
          <cell r="T547" t="str">
            <v>Solar-Gen</v>
          </cell>
          <cell r="U547" t="str">
            <v>Green Field</v>
          </cell>
          <cell r="V547">
            <v>60</v>
          </cell>
          <cell r="W547" t="str">
            <v>Outdoor</v>
          </cell>
          <cell r="X547" t="str">
            <v>Linos Thole</v>
          </cell>
          <cell r="Y547" t="str">
            <v>SBC</v>
          </cell>
          <cell r="Z547" t="str">
            <v>SBC</v>
          </cell>
          <cell r="AA547" t="str">
            <v>Airtel </v>
          </cell>
          <cell r="AB547" t="str">
            <v>Benson Phiri</v>
          </cell>
          <cell r="AC547" t="str">
            <v>GNM</v>
          </cell>
          <cell r="AD547" t="str">
            <v>Lithandi </v>
          </cell>
          <cell r="AE547" t="str">
            <v>CK Works</v>
          </cell>
          <cell r="AF547" t="str">
            <v>CK Works</v>
          </cell>
          <cell r="AG547">
            <v>20</v>
          </cell>
          <cell r="AH547" t="str">
            <v>perkins</v>
          </cell>
          <cell r="AI547">
            <v>0</v>
          </cell>
          <cell r="AJ547" t="str">
            <v>Leroy Sommer</v>
          </cell>
          <cell r="AK547">
            <v>0</v>
          </cell>
          <cell r="AL547">
            <v>600</v>
          </cell>
          <cell r="AM547" t="str">
            <v>Power cube</v>
          </cell>
          <cell r="AN547" t="str">
            <v>ICC330-HI-CI</v>
          </cell>
          <cell r="AO547">
            <v>80</v>
          </cell>
          <cell r="AP547" t="str">
            <v>Lithium</v>
          </cell>
          <cell r="AQ547">
            <v>600</v>
          </cell>
          <cell r="AR547">
            <v>48</v>
          </cell>
          <cell r="AS547">
            <v>100</v>
          </cell>
          <cell r="AT547">
            <v>6</v>
          </cell>
          <cell r="AU547" t="str">
            <v>N/A</v>
          </cell>
          <cell r="AV547" t="str">
            <v>N/A</v>
          </cell>
          <cell r="AW547" t="str">
            <v>N/A</v>
          </cell>
          <cell r="AX547">
            <v>0</v>
          </cell>
          <cell r="AY547" t="str">
            <v>N/A</v>
          </cell>
          <cell r="AZ547">
            <v>78</v>
          </cell>
        </row>
        <row r="547">
          <cell r="BB547">
            <v>1</v>
          </cell>
          <cell r="BC547" t="str">
            <v>Airtel</v>
          </cell>
          <cell r="BD547">
            <v>0</v>
          </cell>
          <cell r="BE547" t="str">
            <v>ZM4002</v>
          </cell>
          <cell r="BF547" t="str">
            <v>Yes</v>
          </cell>
        </row>
        <row r="548">
          <cell r="C548" t="str">
            <v>IHS_CTR_278A</v>
          </cell>
          <cell r="D548" t="str">
            <v>KABAMBA</v>
          </cell>
          <cell r="E548">
            <v>30.3165</v>
          </cell>
          <cell r="F548">
            <v>-13.2044</v>
          </cell>
          <cell r="G548" t="str">
            <v>Central </v>
          </cell>
          <cell r="H548">
            <v>2.5</v>
          </cell>
          <cell r="I548" t="str">
            <v>Central </v>
          </cell>
          <cell r="J548" t="str">
            <v>Serenje</v>
          </cell>
          <cell r="K548" t="str">
            <v>No</v>
          </cell>
          <cell r="L548" t="str">
            <v>No</v>
          </cell>
          <cell r="M548" t="str">
            <v>No</v>
          </cell>
          <cell r="N548" t="str">
            <v>Rural</v>
          </cell>
          <cell r="O548" t="str">
            <v>Silver</v>
          </cell>
          <cell r="P548" t="str">
            <v>Silver</v>
          </cell>
          <cell r="Q548" t="str">
            <v>BTS</v>
          </cell>
          <cell r="R548" t="str">
            <v>BTS</v>
          </cell>
          <cell r="S548" t="str">
            <v>On air</v>
          </cell>
          <cell r="T548" t="str">
            <v>Solar-Gen</v>
          </cell>
          <cell r="U548" t="str">
            <v>Green Field</v>
          </cell>
          <cell r="V548">
            <v>70</v>
          </cell>
          <cell r="W548" t="str">
            <v>Outdoor</v>
          </cell>
          <cell r="X548" t="str">
            <v>Linos Thole</v>
          </cell>
          <cell r="Y548" t="str">
            <v>SBC</v>
          </cell>
          <cell r="Z548" t="str">
            <v>SBC</v>
          </cell>
          <cell r="AA548" t="str">
            <v>Airtel </v>
          </cell>
          <cell r="AB548" t="str">
            <v>Benson Phiri</v>
          </cell>
          <cell r="AC548" t="str">
            <v>GNM</v>
          </cell>
          <cell r="AD548" t="str">
            <v>Lithandi </v>
          </cell>
          <cell r="AE548" t="str">
            <v>CK Works</v>
          </cell>
          <cell r="AF548" t="str">
            <v>CK Works</v>
          </cell>
          <cell r="AG548">
            <v>20</v>
          </cell>
          <cell r="AH548" t="str">
            <v>perkins</v>
          </cell>
          <cell r="AI548">
            <v>0</v>
          </cell>
          <cell r="AJ548" t="str">
            <v>Leroy Sommer</v>
          </cell>
          <cell r="AK548">
            <v>0</v>
          </cell>
          <cell r="AL548">
            <v>600</v>
          </cell>
          <cell r="AM548" t="str">
            <v>Power cube</v>
          </cell>
          <cell r="AN548" t="str">
            <v>ICC330-HI-CI</v>
          </cell>
          <cell r="AO548">
            <v>80</v>
          </cell>
          <cell r="AP548" t="str">
            <v>Lithium</v>
          </cell>
          <cell r="AQ548">
            <v>200</v>
          </cell>
          <cell r="AR548">
            <v>48</v>
          </cell>
          <cell r="AS548">
            <v>100</v>
          </cell>
          <cell r="AT548">
            <v>2</v>
          </cell>
          <cell r="AU548" t="str">
            <v>N/A</v>
          </cell>
          <cell r="AV548" t="str">
            <v>N/A</v>
          </cell>
          <cell r="AW548" t="str">
            <v>N/A</v>
          </cell>
          <cell r="AX548">
            <v>0</v>
          </cell>
          <cell r="AY548" t="str">
            <v>N/A</v>
          </cell>
          <cell r="AZ548">
            <v>50</v>
          </cell>
        </row>
        <row r="548">
          <cell r="BB548">
            <v>1</v>
          </cell>
          <cell r="BC548" t="str">
            <v>Airtel</v>
          </cell>
          <cell r="BD548">
            <v>0</v>
          </cell>
          <cell r="BE548" t="str">
            <v>ZM4003</v>
          </cell>
          <cell r="BF548" t="str">
            <v>Yes</v>
          </cell>
        </row>
        <row r="549">
          <cell r="C549" t="str">
            <v>IHS_CTR_279A</v>
          </cell>
          <cell r="D549" t="str">
            <v>MKUSHI ZNS</v>
          </cell>
          <cell r="E549">
            <v>29.5589</v>
          </cell>
          <cell r="F549">
            <v>-13.7035</v>
          </cell>
          <cell r="G549" t="str">
            <v>Central </v>
          </cell>
          <cell r="H549">
            <v>1.8</v>
          </cell>
          <cell r="I549" t="str">
            <v>Central </v>
          </cell>
          <cell r="J549" t="str">
            <v>Mkushi</v>
          </cell>
          <cell r="K549" t="str">
            <v>No</v>
          </cell>
          <cell r="L549" t="str">
            <v>No</v>
          </cell>
          <cell r="M549" t="str">
            <v>No</v>
          </cell>
          <cell r="N549" t="str">
            <v>Rural</v>
          </cell>
          <cell r="O549" t="str">
            <v>Silver</v>
          </cell>
          <cell r="P549" t="str">
            <v>Silver</v>
          </cell>
          <cell r="Q549" t="str">
            <v>BB</v>
          </cell>
          <cell r="R549" t="str">
            <v>BB</v>
          </cell>
          <cell r="S549" t="str">
            <v>On air</v>
          </cell>
          <cell r="T549" t="str">
            <v>Grid-Gen</v>
          </cell>
          <cell r="U549" t="str">
            <v>Green Field</v>
          </cell>
          <cell r="V549">
            <v>60</v>
          </cell>
          <cell r="W549" t="str">
            <v>Outdoor</v>
          </cell>
          <cell r="X549" t="str">
            <v>Linos Thole</v>
          </cell>
          <cell r="Y549" t="str">
            <v>SBC</v>
          </cell>
          <cell r="Z549" t="str">
            <v>SBC</v>
          </cell>
          <cell r="AA549" t="str">
            <v>Airtel </v>
          </cell>
          <cell r="AB549" t="str">
            <v>Benson Phiri</v>
          </cell>
          <cell r="AC549" t="str">
            <v>GNM</v>
          </cell>
          <cell r="AD549" t="str">
            <v>Lithandi </v>
          </cell>
          <cell r="AE549" t="str">
            <v>Gen Logic </v>
          </cell>
          <cell r="AF549" t="str">
            <v>Gen Logic </v>
          </cell>
          <cell r="AG549">
            <v>15</v>
          </cell>
          <cell r="AH549" t="str">
            <v>perkins</v>
          </cell>
          <cell r="AI549">
            <v>0</v>
          </cell>
          <cell r="AJ549" t="str">
            <v>Leroy Sommer</v>
          </cell>
          <cell r="AK549">
            <v>0</v>
          </cell>
          <cell r="AL549">
            <v>1000</v>
          </cell>
          <cell r="AM549" t="str">
            <v>Power cube</v>
          </cell>
          <cell r="AN549" t="str">
            <v>ICC330-HI-CI</v>
          </cell>
          <cell r="AO549">
            <v>150</v>
          </cell>
          <cell r="AP549" t="str">
            <v>Agisson</v>
          </cell>
          <cell r="AQ549">
            <v>600</v>
          </cell>
          <cell r="AR549">
            <v>2</v>
          </cell>
          <cell r="AS549">
            <v>600</v>
          </cell>
          <cell r="AT549">
            <v>24</v>
          </cell>
          <cell r="AU549" t="str">
            <v>N/A</v>
          </cell>
          <cell r="AV549" t="str">
            <v>N/A</v>
          </cell>
          <cell r="AW549" t="str">
            <v>N/A</v>
          </cell>
          <cell r="AX549">
            <v>0</v>
          </cell>
          <cell r="AY549" t="str">
            <v>N/A</v>
          </cell>
          <cell r="AZ549">
            <v>53</v>
          </cell>
        </row>
        <row r="549">
          <cell r="BB549">
            <v>1</v>
          </cell>
          <cell r="BC549" t="str">
            <v>Airtel</v>
          </cell>
          <cell r="BD549">
            <v>0</v>
          </cell>
          <cell r="BE549" t="str">
            <v>ZM4004</v>
          </cell>
          <cell r="BF549" t="str">
            <v>Yes</v>
          </cell>
        </row>
        <row r="550">
          <cell r="C550" t="str">
            <v>IHS_CTR_280A</v>
          </cell>
          <cell r="D550" t="str">
            <v>Katuba (Airtel_ZM0245)</v>
          </cell>
          <cell r="E550">
            <v>29.2277</v>
          </cell>
          <cell r="F550">
            <v>-13.6897</v>
          </cell>
          <cell r="G550" t="str">
            <v>Central </v>
          </cell>
          <cell r="H550">
            <v>1.5</v>
          </cell>
          <cell r="I550" t="str">
            <v>Central </v>
          </cell>
          <cell r="J550" t="str">
            <v>Mkushi</v>
          </cell>
          <cell r="K550" t="str">
            <v>No</v>
          </cell>
          <cell r="L550" t="str">
            <v>No</v>
          </cell>
          <cell r="M550" t="str">
            <v>No</v>
          </cell>
          <cell r="N550" t="str">
            <v>Rural</v>
          </cell>
          <cell r="O550" t="str">
            <v>Silver</v>
          </cell>
          <cell r="P550" t="str">
            <v>Silver</v>
          </cell>
          <cell r="Q550" t="str">
            <v>BTS</v>
          </cell>
          <cell r="R550" t="str">
            <v>BTS</v>
          </cell>
          <cell r="S550" t="str">
            <v>On air</v>
          </cell>
          <cell r="T550" t="str">
            <v>Grid-Gen</v>
          </cell>
          <cell r="U550" t="str">
            <v>Green Field</v>
          </cell>
          <cell r="V550">
            <v>50</v>
          </cell>
          <cell r="W550" t="str">
            <v>Outdoor</v>
          </cell>
          <cell r="X550" t="str">
            <v>Linos Thole</v>
          </cell>
          <cell r="Y550" t="str">
            <v>SBC</v>
          </cell>
          <cell r="Z550" t="str">
            <v>SBC</v>
          </cell>
          <cell r="AA550" t="str">
            <v>Airtel </v>
          </cell>
          <cell r="AB550" t="str">
            <v>Benson Phiri</v>
          </cell>
          <cell r="AC550" t="str">
            <v>GNM</v>
          </cell>
          <cell r="AD550" t="str">
            <v>Lithandi </v>
          </cell>
          <cell r="AE550" t="str">
            <v>Gen Logic </v>
          </cell>
          <cell r="AF550" t="str">
            <v>Gen Logic </v>
          </cell>
          <cell r="AG550">
            <v>11</v>
          </cell>
          <cell r="AH550" t="str">
            <v>Yanmar</v>
          </cell>
          <cell r="AI550" t="str">
            <v>3TNE88</v>
          </cell>
          <cell r="AJ550" t="str">
            <v>Leroy Sommer</v>
          </cell>
          <cell r="AK550">
            <v>0</v>
          </cell>
          <cell r="AL550">
            <v>1000</v>
          </cell>
          <cell r="AM550" t="str">
            <v>Power cube</v>
          </cell>
          <cell r="AN550" t="str">
            <v>ICC330-HI-CI</v>
          </cell>
          <cell r="AO550">
            <v>150</v>
          </cell>
          <cell r="AP550" t="str">
            <v>Agisson</v>
          </cell>
          <cell r="AQ550">
            <v>1200</v>
          </cell>
          <cell r="AR550">
            <v>2</v>
          </cell>
          <cell r="AS550">
            <v>600</v>
          </cell>
          <cell r="AT550">
            <v>48</v>
          </cell>
          <cell r="AU550" t="str">
            <v>N/A</v>
          </cell>
          <cell r="AV550" t="str">
            <v>N/A</v>
          </cell>
          <cell r="AW550" t="str">
            <v>N/A</v>
          </cell>
          <cell r="AX550">
            <v>0</v>
          </cell>
          <cell r="AY550" t="str">
            <v>N/A</v>
          </cell>
          <cell r="AZ550">
            <v>64</v>
          </cell>
        </row>
        <row r="550">
          <cell r="BB550">
            <v>3</v>
          </cell>
          <cell r="BC550" t="str">
            <v>MTNAirtelParatus Telecom</v>
          </cell>
          <cell r="BD550" t="str">
            <v>T3283</v>
          </cell>
          <cell r="BE550" t="str">
            <v>ZM4005</v>
          </cell>
          <cell r="BF550" t="str">
            <v>Yes</v>
          </cell>
        </row>
        <row r="551">
          <cell r="C551" t="str">
            <v>IHS_CTR_281A</v>
          </cell>
          <cell r="D551" t="str">
            <v>Chalata (ZAIN_ZM0246)</v>
          </cell>
          <cell r="E551">
            <v>29.6863</v>
          </cell>
          <cell r="F551">
            <v>-13.5486</v>
          </cell>
          <cell r="G551" t="str">
            <v>Central </v>
          </cell>
          <cell r="H551">
            <v>1.8</v>
          </cell>
          <cell r="I551" t="str">
            <v>Central </v>
          </cell>
          <cell r="J551" t="str">
            <v>Mkushi</v>
          </cell>
          <cell r="K551" t="str">
            <v>No</v>
          </cell>
          <cell r="L551" t="str">
            <v>No</v>
          </cell>
          <cell r="M551" t="str">
            <v>No</v>
          </cell>
          <cell r="N551" t="str">
            <v>Rural</v>
          </cell>
          <cell r="O551" t="str">
            <v>Silver</v>
          </cell>
          <cell r="P551" t="str">
            <v>Silver</v>
          </cell>
          <cell r="Q551" t="str">
            <v>BTS</v>
          </cell>
          <cell r="R551" t="str">
            <v>BTS</v>
          </cell>
          <cell r="S551" t="str">
            <v>On air</v>
          </cell>
          <cell r="T551" t="str">
            <v>Grid-Gen</v>
          </cell>
          <cell r="U551" t="str">
            <v>Green Field</v>
          </cell>
          <cell r="V551">
            <v>60</v>
          </cell>
          <cell r="W551" t="str">
            <v>Outdoor</v>
          </cell>
          <cell r="X551" t="str">
            <v>Linos Thole</v>
          </cell>
          <cell r="Y551" t="str">
            <v>SBC</v>
          </cell>
          <cell r="Z551" t="str">
            <v>SBC</v>
          </cell>
          <cell r="AA551" t="str">
            <v>Airtel </v>
          </cell>
          <cell r="AB551" t="str">
            <v>Benson Phiri</v>
          </cell>
          <cell r="AC551" t="str">
            <v>GNM</v>
          </cell>
          <cell r="AD551" t="str">
            <v>Lithandi </v>
          </cell>
          <cell r="AE551" t="str">
            <v>Lamasat</v>
          </cell>
          <cell r="AF551" t="str">
            <v>Lamasat</v>
          </cell>
          <cell r="AG551">
            <v>15</v>
          </cell>
          <cell r="AH551" t="str">
            <v>perkins</v>
          </cell>
          <cell r="AI551">
            <v>0</v>
          </cell>
          <cell r="AJ551" t="str">
            <v>Leroy Sommer</v>
          </cell>
          <cell r="AK551">
            <v>0</v>
          </cell>
          <cell r="AL551">
            <v>600</v>
          </cell>
          <cell r="AM551" t="str">
            <v>Power cube</v>
          </cell>
          <cell r="AN551" t="str">
            <v>ICC330-HI-CI</v>
          </cell>
          <cell r="AO551">
            <v>150</v>
          </cell>
          <cell r="AP551" t="str">
            <v>Agisson</v>
          </cell>
          <cell r="AQ551">
            <v>600</v>
          </cell>
          <cell r="AR551">
            <v>2</v>
          </cell>
          <cell r="AS551">
            <v>600</v>
          </cell>
          <cell r="AT551">
            <v>24</v>
          </cell>
          <cell r="AU551" t="str">
            <v>N/A</v>
          </cell>
          <cell r="AV551" t="str">
            <v>N/A</v>
          </cell>
          <cell r="AW551" t="str">
            <v>N/A</v>
          </cell>
          <cell r="AX551">
            <v>0</v>
          </cell>
          <cell r="AY551" t="str">
            <v>N/A</v>
          </cell>
          <cell r="AZ551">
            <v>40</v>
          </cell>
        </row>
        <row r="551">
          <cell r="BB551">
            <v>1</v>
          </cell>
          <cell r="BC551" t="str">
            <v>Airtel</v>
          </cell>
          <cell r="BD551">
            <v>0</v>
          </cell>
          <cell r="BE551" t="str">
            <v>ZM4006</v>
          </cell>
          <cell r="BF551" t="str">
            <v>Yes</v>
          </cell>
        </row>
        <row r="552">
          <cell r="C552" t="str">
            <v>IHS_CTR_282A</v>
          </cell>
          <cell r="D552" t="str">
            <v>Ipongo</v>
          </cell>
          <cell r="E552">
            <v>27.3194</v>
          </cell>
          <cell r="F552">
            <v>-14.6044</v>
          </cell>
          <cell r="G552" t="str">
            <v>Central </v>
          </cell>
          <cell r="H552">
            <v>1.8</v>
          </cell>
          <cell r="I552" t="str">
            <v>Central </v>
          </cell>
          <cell r="J552" t="str">
            <v>Chibombo</v>
          </cell>
          <cell r="K552" t="str">
            <v>No</v>
          </cell>
          <cell r="L552" t="str">
            <v>No</v>
          </cell>
          <cell r="M552" t="str">
            <v>No</v>
          </cell>
          <cell r="N552" t="str">
            <v>Rural</v>
          </cell>
          <cell r="O552" t="str">
            <v>Silver</v>
          </cell>
          <cell r="P552" t="str">
            <v>Silver</v>
          </cell>
          <cell r="Q552" t="str">
            <v>BTS</v>
          </cell>
          <cell r="R552" t="str">
            <v>BTS</v>
          </cell>
          <cell r="S552" t="str">
            <v>On air</v>
          </cell>
          <cell r="T552" t="str">
            <v>Solar-Gen</v>
          </cell>
          <cell r="U552" t="str">
            <v>Green Field</v>
          </cell>
          <cell r="V552">
            <v>60</v>
          </cell>
          <cell r="W552" t="str">
            <v>Outdoor</v>
          </cell>
          <cell r="X552" t="str">
            <v>Robert Mwewa</v>
          </cell>
          <cell r="Y552" t="str">
            <v>SBC</v>
          </cell>
          <cell r="Z552" t="str">
            <v>SBC</v>
          </cell>
          <cell r="AA552" t="str">
            <v>Airtel </v>
          </cell>
          <cell r="AB552" t="str">
            <v>Benson Phiri</v>
          </cell>
          <cell r="AC552" t="str">
            <v>GNM</v>
          </cell>
          <cell r="AD552" t="str">
            <v>Lithandi </v>
          </cell>
          <cell r="AE552" t="str">
            <v>Lamasat</v>
          </cell>
          <cell r="AF552" t="str">
            <v>Lamasat</v>
          </cell>
          <cell r="AG552">
            <v>15</v>
          </cell>
          <cell r="AH552" t="str">
            <v>perkins</v>
          </cell>
          <cell r="AI552">
            <v>0</v>
          </cell>
          <cell r="AJ552" t="str">
            <v>Leroy Sommer</v>
          </cell>
          <cell r="AK552">
            <v>0</v>
          </cell>
          <cell r="AL552">
            <v>600</v>
          </cell>
          <cell r="AM552" t="str">
            <v>Power cube</v>
          </cell>
          <cell r="AN552" t="str">
            <v>ECC 500</v>
          </cell>
          <cell r="AO552">
            <v>150</v>
          </cell>
          <cell r="AP552" t="str">
            <v>Lithium</v>
          </cell>
          <cell r="AQ552">
            <v>200</v>
          </cell>
          <cell r="AR552">
            <v>48</v>
          </cell>
          <cell r="AS552">
            <v>100</v>
          </cell>
          <cell r="AT552">
            <v>2</v>
          </cell>
          <cell r="AU552" t="str">
            <v>N/A</v>
          </cell>
          <cell r="AV552" t="str">
            <v>N/A</v>
          </cell>
          <cell r="AW552" t="str">
            <v>N/A</v>
          </cell>
          <cell r="AX552">
            <v>0</v>
          </cell>
          <cell r="AY552" t="str">
            <v>N/A</v>
          </cell>
          <cell r="AZ552">
            <v>51</v>
          </cell>
        </row>
        <row r="552">
          <cell r="BB552">
            <v>1</v>
          </cell>
          <cell r="BC552" t="str">
            <v>Airtel</v>
          </cell>
          <cell r="BD552">
            <v>0</v>
          </cell>
          <cell r="BE552" t="str">
            <v>ZM6004</v>
          </cell>
          <cell r="BF552" t="str">
            <v>Yes</v>
          </cell>
        </row>
        <row r="553">
          <cell r="C553" t="str">
            <v>IHS_CTR_283A</v>
          </cell>
          <cell r="D553" t="str">
            <v>Kalola</v>
          </cell>
          <cell r="E553">
            <v>27.8333</v>
          </cell>
          <cell r="F553">
            <v>-15.0833</v>
          </cell>
          <cell r="G553" t="str">
            <v>Central </v>
          </cell>
          <cell r="H553">
            <v>2</v>
          </cell>
          <cell r="I553" t="str">
            <v>Central </v>
          </cell>
          <cell r="J553" t="str">
            <v>Chibombo</v>
          </cell>
          <cell r="K553" t="str">
            <v>No</v>
          </cell>
          <cell r="L553" t="str">
            <v>No</v>
          </cell>
          <cell r="M553" t="str">
            <v>No</v>
          </cell>
          <cell r="N553" t="str">
            <v>Rural</v>
          </cell>
          <cell r="O553" t="str">
            <v>Silver</v>
          </cell>
          <cell r="P553" t="str">
            <v>Silver</v>
          </cell>
          <cell r="Q553" t="str">
            <v>BTS</v>
          </cell>
          <cell r="R553" t="str">
            <v>BTS</v>
          </cell>
          <cell r="S553" t="str">
            <v>On air</v>
          </cell>
          <cell r="T553" t="str">
            <v>Solar-Gen</v>
          </cell>
          <cell r="U553" t="str">
            <v>Green Field</v>
          </cell>
          <cell r="V553">
            <v>60</v>
          </cell>
          <cell r="W553" t="str">
            <v>Outdoor</v>
          </cell>
          <cell r="X553" t="str">
            <v>Robert Mwewa</v>
          </cell>
          <cell r="Y553" t="str">
            <v>SBC</v>
          </cell>
          <cell r="Z553" t="str">
            <v>SBC</v>
          </cell>
          <cell r="AA553" t="str">
            <v>Airtel </v>
          </cell>
          <cell r="AB553" t="str">
            <v>Benson Phiri</v>
          </cell>
          <cell r="AC553" t="str">
            <v>GNM</v>
          </cell>
          <cell r="AD553" t="str">
            <v>Lithandi </v>
          </cell>
          <cell r="AE553" t="str">
            <v>IMG</v>
          </cell>
          <cell r="AF553" t="str">
            <v>IMG</v>
          </cell>
          <cell r="AG553">
            <v>20</v>
          </cell>
          <cell r="AH553" t="str">
            <v>perkins</v>
          </cell>
          <cell r="AI553">
            <v>0</v>
          </cell>
          <cell r="AJ553" t="str">
            <v>Leroy Sommer</v>
          </cell>
          <cell r="AK553">
            <v>0</v>
          </cell>
          <cell r="AL553">
            <v>600</v>
          </cell>
          <cell r="AM553" t="str">
            <v>Power cube</v>
          </cell>
          <cell r="AN553" t="str">
            <v>TPA 48200A</v>
          </cell>
          <cell r="AO553">
            <v>150</v>
          </cell>
          <cell r="AP553" t="str">
            <v>Lithium</v>
          </cell>
          <cell r="AQ553">
            <v>300</v>
          </cell>
          <cell r="AR553">
            <v>48</v>
          </cell>
          <cell r="AS553">
            <v>100</v>
          </cell>
          <cell r="AT553">
            <v>3</v>
          </cell>
          <cell r="AU553" t="str">
            <v>N/A</v>
          </cell>
          <cell r="AV553" t="str">
            <v>N/A</v>
          </cell>
          <cell r="AW553" t="str">
            <v>N/A</v>
          </cell>
          <cell r="AX553">
            <v>0</v>
          </cell>
          <cell r="AY553" t="str">
            <v>N/A</v>
          </cell>
          <cell r="AZ553">
            <v>68</v>
          </cell>
        </row>
        <row r="553">
          <cell r="BB553">
            <v>2</v>
          </cell>
          <cell r="BC553" t="str">
            <v>MTNAirtel</v>
          </cell>
          <cell r="BD553" t="str">
            <v>T0453</v>
          </cell>
          <cell r="BE553" t="str">
            <v>ZM6006</v>
          </cell>
          <cell r="BF553" t="str">
            <v>Yes</v>
          </cell>
        </row>
        <row r="554">
          <cell r="C554" t="str">
            <v>IHS_CTR_284A</v>
          </cell>
          <cell r="D554" t="str">
            <v>Chikonkomene Railway Station</v>
          </cell>
          <cell r="E554">
            <v>28.3677</v>
          </cell>
          <cell r="F554">
            <v>-14.7614</v>
          </cell>
          <cell r="G554" t="str">
            <v>Central </v>
          </cell>
          <cell r="H554">
            <v>1.8</v>
          </cell>
          <cell r="I554" t="str">
            <v>Central </v>
          </cell>
          <cell r="J554" t="str">
            <v>Chibombo</v>
          </cell>
          <cell r="K554" t="str">
            <v>No</v>
          </cell>
          <cell r="L554" t="str">
            <v>No</v>
          </cell>
          <cell r="M554" t="str">
            <v>No</v>
          </cell>
          <cell r="N554" t="str">
            <v>Rural</v>
          </cell>
          <cell r="O554" t="str">
            <v>Silver</v>
          </cell>
          <cell r="P554" t="str">
            <v>Silver</v>
          </cell>
          <cell r="Q554" t="str">
            <v>BTS</v>
          </cell>
          <cell r="R554" t="str">
            <v>BTS</v>
          </cell>
          <cell r="S554" t="str">
            <v>On air</v>
          </cell>
          <cell r="T554" t="str">
            <v>Solar-Gen</v>
          </cell>
          <cell r="U554" t="str">
            <v>Green Field</v>
          </cell>
          <cell r="V554">
            <v>50</v>
          </cell>
          <cell r="W554" t="str">
            <v>Outdoor</v>
          </cell>
          <cell r="X554" t="str">
            <v>Robert Mwewa</v>
          </cell>
          <cell r="Y554" t="str">
            <v>SBC</v>
          </cell>
          <cell r="Z554" t="str">
            <v>SBC</v>
          </cell>
          <cell r="AA554" t="str">
            <v>Airtel </v>
          </cell>
          <cell r="AB554" t="str">
            <v>Benson Phiri</v>
          </cell>
          <cell r="AC554" t="str">
            <v>GNM</v>
          </cell>
          <cell r="AD554" t="str">
            <v>Lithandi </v>
          </cell>
          <cell r="AE554" t="str">
            <v>Gen Logic </v>
          </cell>
          <cell r="AF554" t="str">
            <v>Gen Logic </v>
          </cell>
          <cell r="AG554">
            <v>15</v>
          </cell>
          <cell r="AH554" t="str">
            <v>perkins</v>
          </cell>
          <cell r="AI554">
            <v>0</v>
          </cell>
          <cell r="AJ554" t="str">
            <v>Leroy Sommer</v>
          </cell>
          <cell r="AK554">
            <v>0</v>
          </cell>
          <cell r="AL554">
            <v>1000</v>
          </cell>
          <cell r="AM554" t="str">
            <v>Power cube</v>
          </cell>
          <cell r="AN554" t="str">
            <v>TPA 48200A</v>
          </cell>
          <cell r="AO554">
            <v>150</v>
          </cell>
          <cell r="AP554" t="str">
            <v>Agisson</v>
          </cell>
          <cell r="AQ554">
            <v>600</v>
          </cell>
          <cell r="AR554">
            <v>2</v>
          </cell>
          <cell r="AS554">
            <v>600</v>
          </cell>
          <cell r="AT554">
            <v>24</v>
          </cell>
          <cell r="AU554" t="str">
            <v>N/A</v>
          </cell>
          <cell r="AV554" t="str">
            <v>N/A</v>
          </cell>
          <cell r="AW554" t="str">
            <v>N/A</v>
          </cell>
          <cell r="AX554">
            <v>0</v>
          </cell>
          <cell r="AY554" t="str">
            <v>N/A</v>
          </cell>
          <cell r="AZ554">
            <v>59</v>
          </cell>
        </row>
        <row r="554">
          <cell r="BB554">
            <v>1</v>
          </cell>
          <cell r="BC554" t="str">
            <v>Airtel</v>
          </cell>
          <cell r="BD554">
            <v>0</v>
          </cell>
          <cell r="BE554" t="str">
            <v>ZM6026</v>
          </cell>
          <cell r="BF554" t="str">
            <v>Yes</v>
          </cell>
        </row>
        <row r="555">
          <cell r="C555" t="str">
            <v>IHS_CTR_285A</v>
          </cell>
          <cell r="D555" t="str">
            <v>Chikonkomene </v>
          </cell>
          <cell r="E555">
            <v>28.5525</v>
          </cell>
          <cell r="F555">
            <v>-14.7023</v>
          </cell>
          <cell r="G555" t="str">
            <v>Central </v>
          </cell>
          <cell r="H555">
            <v>2.5</v>
          </cell>
          <cell r="I555" t="str">
            <v>Central </v>
          </cell>
          <cell r="J555" t="str">
            <v>Chibombo</v>
          </cell>
          <cell r="K555" t="str">
            <v>No</v>
          </cell>
          <cell r="L555" t="str">
            <v>No</v>
          </cell>
          <cell r="M555" t="str">
            <v>No</v>
          </cell>
          <cell r="N555" t="str">
            <v>Rural</v>
          </cell>
          <cell r="O555" t="str">
            <v>Silver</v>
          </cell>
          <cell r="P555" t="str">
            <v>Silver</v>
          </cell>
          <cell r="Q555" t="str">
            <v>BTS</v>
          </cell>
          <cell r="R555" t="str">
            <v>BTS</v>
          </cell>
          <cell r="S555" t="str">
            <v>On air</v>
          </cell>
          <cell r="T555" t="str">
            <v>Solar-Gen</v>
          </cell>
          <cell r="U555" t="str">
            <v>Green Field</v>
          </cell>
          <cell r="V555">
            <v>50</v>
          </cell>
          <cell r="W555" t="str">
            <v>Outdoor</v>
          </cell>
          <cell r="X555" t="str">
            <v>Robert Mwewa</v>
          </cell>
          <cell r="Y555" t="str">
            <v>SBC</v>
          </cell>
          <cell r="Z555" t="str">
            <v>SBC</v>
          </cell>
          <cell r="AA555" t="str">
            <v>Airtel </v>
          </cell>
          <cell r="AB555" t="str">
            <v>Benson Phiri</v>
          </cell>
          <cell r="AC555" t="str">
            <v>GNM</v>
          </cell>
          <cell r="AD555" t="str">
            <v>Lithandi </v>
          </cell>
          <cell r="AE555" t="str">
            <v>Gen Logic </v>
          </cell>
          <cell r="AF555" t="str">
            <v>Gen Logic </v>
          </cell>
          <cell r="AG555">
            <v>20</v>
          </cell>
          <cell r="AH555" t="str">
            <v>perkins</v>
          </cell>
          <cell r="AI555">
            <v>0</v>
          </cell>
          <cell r="AJ555" t="str">
            <v>Leroy Sommer</v>
          </cell>
          <cell r="AK555">
            <v>0</v>
          </cell>
          <cell r="AL555">
            <v>1000</v>
          </cell>
          <cell r="AM555" t="str">
            <v>Power cube</v>
          </cell>
          <cell r="AN555" t="str">
            <v>TPA 48200A</v>
          </cell>
          <cell r="AO555">
            <v>150</v>
          </cell>
          <cell r="AP555" t="str">
            <v>Lithium</v>
          </cell>
          <cell r="AQ555">
            <v>500</v>
          </cell>
          <cell r="AR555">
            <v>48</v>
          </cell>
          <cell r="AS555">
            <v>100</v>
          </cell>
          <cell r="AT555">
            <v>5</v>
          </cell>
          <cell r="AU555" t="str">
            <v>N/A</v>
          </cell>
          <cell r="AV555" t="str">
            <v>N/A</v>
          </cell>
          <cell r="AW555" t="str">
            <v>N/A</v>
          </cell>
          <cell r="AX555">
            <v>0</v>
          </cell>
          <cell r="AY555" t="str">
            <v>N/A</v>
          </cell>
          <cell r="AZ555">
            <v>75</v>
          </cell>
        </row>
        <row r="555">
          <cell r="BB555">
            <v>2</v>
          </cell>
          <cell r="BC555" t="str">
            <v>MTNAirtel</v>
          </cell>
          <cell r="BD555" t="str">
            <v>T0450</v>
          </cell>
          <cell r="BE555" t="str">
            <v>ZM6027</v>
          </cell>
          <cell r="BF555" t="str">
            <v>Yes</v>
          </cell>
        </row>
        <row r="556">
          <cell r="C556" t="str">
            <v>IHS_CTR_286A</v>
          </cell>
          <cell r="D556" t="str">
            <v>Muchabi Agic station</v>
          </cell>
          <cell r="E556">
            <v>27.2833</v>
          </cell>
          <cell r="F556">
            <v>-15.45</v>
          </cell>
          <cell r="G556" t="str">
            <v>Lusaka</v>
          </cell>
          <cell r="H556">
            <v>1.8</v>
          </cell>
          <cell r="I556" t="str">
            <v>Central </v>
          </cell>
          <cell r="J556" t="str">
            <v>Mumbwa</v>
          </cell>
          <cell r="K556" t="str">
            <v>No</v>
          </cell>
          <cell r="L556" t="str">
            <v>No</v>
          </cell>
          <cell r="M556" t="str">
            <v>No</v>
          </cell>
          <cell r="N556" t="str">
            <v>Rural</v>
          </cell>
          <cell r="O556" t="str">
            <v>Silver</v>
          </cell>
          <cell r="P556" t="str">
            <v>Silver</v>
          </cell>
          <cell r="Q556" t="str">
            <v>BB</v>
          </cell>
          <cell r="R556" t="str">
            <v>BB</v>
          </cell>
          <cell r="S556" t="str">
            <v>On air</v>
          </cell>
          <cell r="T556" t="str">
            <v>Solar-Gen</v>
          </cell>
          <cell r="U556" t="str">
            <v>Green Field</v>
          </cell>
          <cell r="V556">
            <v>70</v>
          </cell>
          <cell r="W556" t="str">
            <v>Outdoor</v>
          </cell>
          <cell r="X556" t="str">
            <v>Joseph Mulenga</v>
          </cell>
          <cell r="Y556" t="str">
            <v>SBC</v>
          </cell>
          <cell r="Z556" t="str">
            <v>SBC</v>
          </cell>
          <cell r="AA556" t="str">
            <v>Airtel </v>
          </cell>
          <cell r="AB556" t="str">
            <v>Evans Ngonga</v>
          </cell>
          <cell r="AC556" t="str">
            <v>CCS</v>
          </cell>
          <cell r="AD556" t="str">
            <v>CCS</v>
          </cell>
          <cell r="AE556" t="str">
            <v>RID</v>
          </cell>
          <cell r="AF556" t="str">
            <v>RID</v>
          </cell>
          <cell r="AG556">
            <v>15</v>
          </cell>
          <cell r="AH556" t="str">
            <v>Mitsubishi</v>
          </cell>
          <cell r="AI556" t="str">
            <v>S4L261SDBC</v>
          </cell>
          <cell r="AJ556" t="str">
            <v>Zanardi </v>
          </cell>
          <cell r="AK556" t="str">
            <v>AL 3/4</v>
          </cell>
          <cell r="AL556">
            <v>1000</v>
          </cell>
          <cell r="AM556" t="str">
            <v>MPPT</v>
          </cell>
          <cell r="AN556" t="str">
            <v>MPPT</v>
          </cell>
          <cell r="AO556">
            <v>187.5</v>
          </cell>
          <cell r="AP556" t="str">
            <v>Lithium</v>
          </cell>
          <cell r="AQ556">
            <v>300</v>
          </cell>
          <cell r="AR556">
            <v>48</v>
          </cell>
          <cell r="AS556">
            <v>100</v>
          </cell>
          <cell r="AT556">
            <v>3</v>
          </cell>
          <cell r="AU556" t="str">
            <v>N/A</v>
          </cell>
          <cell r="AV556" t="str">
            <v>N/A</v>
          </cell>
          <cell r="AW556" t="str">
            <v>N/A</v>
          </cell>
          <cell r="AX556" t="str">
            <v>N/A</v>
          </cell>
          <cell r="AY556" t="str">
            <v>N/A</v>
          </cell>
          <cell r="AZ556">
            <v>84</v>
          </cell>
        </row>
        <row r="556">
          <cell r="BB556">
            <v>2</v>
          </cell>
          <cell r="BC556" t="str">
            <v>MTNAirtel</v>
          </cell>
          <cell r="BD556" t="str">
            <v>T3507</v>
          </cell>
          <cell r="BE556" t="str">
            <v>ZM6042</v>
          </cell>
          <cell r="BF556">
            <v>0</v>
          </cell>
        </row>
        <row r="557">
          <cell r="C557" t="str">
            <v>IHS_CTR_287A</v>
          </cell>
          <cell r="D557" t="str">
            <v>Mungule (Ngwerere Area)</v>
          </cell>
          <cell r="E557">
            <v>28.15</v>
          </cell>
          <cell r="F557">
            <v>-15.2167</v>
          </cell>
          <cell r="G557" t="str">
            <v>Lusaka</v>
          </cell>
          <cell r="H557">
            <v>1.8</v>
          </cell>
          <cell r="I557" t="str">
            <v>Central </v>
          </cell>
          <cell r="J557" t="str">
            <v>Chibombo</v>
          </cell>
          <cell r="K557" t="str">
            <v>No</v>
          </cell>
          <cell r="L557" t="str">
            <v>No</v>
          </cell>
          <cell r="M557" t="str">
            <v>No</v>
          </cell>
          <cell r="N557" t="str">
            <v>Rural</v>
          </cell>
          <cell r="O557" t="str">
            <v>Silver</v>
          </cell>
          <cell r="P557" t="str">
            <v>Silver</v>
          </cell>
          <cell r="Q557" t="str">
            <v>BTS</v>
          </cell>
          <cell r="R557" t="str">
            <v>BTS</v>
          </cell>
          <cell r="S557" t="str">
            <v>On air</v>
          </cell>
          <cell r="T557" t="str">
            <v>Grid-Gen</v>
          </cell>
          <cell r="U557" t="str">
            <v>Green Field</v>
          </cell>
          <cell r="V557">
            <v>60</v>
          </cell>
          <cell r="W557" t="str">
            <v>Outdoor</v>
          </cell>
          <cell r="X557" t="str">
            <v>John Banda </v>
          </cell>
          <cell r="Y557" t="str">
            <v>SBC</v>
          </cell>
          <cell r="Z557" t="str">
            <v>SBC</v>
          </cell>
          <cell r="AA557" t="str">
            <v>Airtel </v>
          </cell>
          <cell r="AB557" t="str">
            <v>Evans Ngonga</v>
          </cell>
          <cell r="AC557" t="str">
            <v>CCS</v>
          </cell>
          <cell r="AD557" t="str">
            <v>CCS</v>
          </cell>
          <cell r="AE557" t="str">
            <v>Gen Logic </v>
          </cell>
          <cell r="AF557" t="str">
            <v>Gen Logic </v>
          </cell>
          <cell r="AG557">
            <v>15</v>
          </cell>
          <cell r="AH557" t="str">
            <v>perkins</v>
          </cell>
          <cell r="AI557" t="str">
            <v>404A-22</v>
          </cell>
          <cell r="AJ557" t="str">
            <v>Leroy Sommer</v>
          </cell>
          <cell r="AK557" t="str">
            <v>ECO-28-M/4</v>
          </cell>
          <cell r="AL557">
            <v>1000</v>
          </cell>
          <cell r="AM557" t="str">
            <v>Power cube</v>
          </cell>
          <cell r="AN557" t="str">
            <v>ECC500</v>
          </cell>
          <cell r="AO557">
            <v>400</v>
          </cell>
          <cell r="AP557" t="str">
            <v>Agisson</v>
          </cell>
          <cell r="AQ557">
            <v>1600</v>
          </cell>
          <cell r="AR557">
            <v>2</v>
          </cell>
          <cell r="AS557">
            <v>800</v>
          </cell>
          <cell r="AT557">
            <v>48</v>
          </cell>
          <cell r="AU557" t="str">
            <v>N/A</v>
          </cell>
          <cell r="AV557" t="str">
            <v>N/A</v>
          </cell>
          <cell r="AW557" t="str">
            <v>N/A</v>
          </cell>
          <cell r="AX557" t="str">
            <v>N/A</v>
          </cell>
          <cell r="AY557" t="str">
            <v>N/A</v>
          </cell>
          <cell r="AZ557">
            <v>85</v>
          </cell>
        </row>
        <row r="557">
          <cell r="BB557">
            <v>2</v>
          </cell>
          <cell r="BC557" t="str">
            <v>MTNAirtel</v>
          </cell>
          <cell r="BD557" t="str">
            <v>T0424</v>
          </cell>
          <cell r="BE557" t="str">
            <v>ZM6078</v>
          </cell>
          <cell r="BF557">
            <v>0</v>
          </cell>
        </row>
        <row r="558">
          <cell r="C558" t="str">
            <v>IHS_CTR_288A</v>
          </cell>
          <cell r="D558" t="str">
            <v>Matero Oddys_1_Rlf</v>
          </cell>
          <cell r="E558">
            <v>28.2647</v>
          </cell>
          <cell r="F558">
            <v>-15.373</v>
          </cell>
          <cell r="G558" t="str">
            <v>Lusaka</v>
          </cell>
          <cell r="H558">
            <v>2.5</v>
          </cell>
          <cell r="I558" t="str">
            <v>Central </v>
          </cell>
          <cell r="J558" t="str">
            <v>Chibombo</v>
          </cell>
          <cell r="K558" t="str">
            <v>No</v>
          </cell>
          <cell r="L558" t="str">
            <v>No</v>
          </cell>
          <cell r="M558" t="str">
            <v>Yes</v>
          </cell>
          <cell r="N558" t="str">
            <v>Urban</v>
          </cell>
          <cell r="O558" t="str">
            <v>Platinum</v>
          </cell>
          <cell r="P558" t="str">
            <v>Platinum</v>
          </cell>
          <cell r="Q558" t="str">
            <v>BTS</v>
          </cell>
          <cell r="R558" t="str">
            <v>BTS</v>
          </cell>
          <cell r="S558" t="str">
            <v>On air</v>
          </cell>
          <cell r="T558" t="str">
            <v>Grid-Gen</v>
          </cell>
          <cell r="U558" t="str">
            <v>Green Field</v>
          </cell>
          <cell r="V558">
            <v>30</v>
          </cell>
          <cell r="W558" t="str">
            <v>Outdoor</v>
          </cell>
          <cell r="X558" t="str">
            <v>John Banda </v>
          </cell>
          <cell r="Y558" t="str">
            <v>SBC</v>
          </cell>
          <cell r="Z558" t="str">
            <v>SBC</v>
          </cell>
          <cell r="AA558" t="str">
            <v>Airtel </v>
          </cell>
          <cell r="AB558" t="str">
            <v>Evans Ngonga</v>
          </cell>
          <cell r="AC558" t="str">
            <v>CCS</v>
          </cell>
          <cell r="AD558" t="str">
            <v>CCS</v>
          </cell>
          <cell r="AE558" t="str">
            <v>Lamasat</v>
          </cell>
          <cell r="AF558" t="str">
            <v>lamasat</v>
          </cell>
          <cell r="AG558">
            <v>20</v>
          </cell>
          <cell r="AH558" t="str">
            <v>Yanmar</v>
          </cell>
          <cell r="AI558" t="str">
            <v>404A-22</v>
          </cell>
          <cell r="AJ558" t="str">
            <v>Leroy Sommer</v>
          </cell>
          <cell r="AK558" t="str">
            <v>ECO-28-M/4</v>
          </cell>
          <cell r="AL558">
            <v>600</v>
          </cell>
          <cell r="AM558" t="str">
            <v>Power cube</v>
          </cell>
          <cell r="AN558" t="str">
            <v>ECC500</v>
          </cell>
          <cell r="AO558">
            <v>400</v>
          </cell>
          <cell r="AP558" t="str">
            <v>NARADA</v>
          </cell>
          <cell r="AQ558">
            <v>1200</v>
          </cell>
          <cell r="AR558">
            <v>2</v>
          </cell>
          <cell r="AS558">
            <v>600</v>
          </cell>
          <cell r="AT558">
            <v>48</v>
          </cell>
          <cell r="AU558" t="str">
            <v>N/A</v>
          </cell>
          <cell r="AV558" t="str">
            <v>N/A</v>
          </cell>
          <cell r="AW558" t="str">
            <v>N/A</v>
          </cell>
          <cell r="AX558" t="str">
            <v>LG18000</v>
          </cell>
          <cell r="AY558" t="str">
            <v>N/A</v>
          </cell>
          <cell r="AZ558">
            <v>158</v>
          </cell>
        </row>
        <row r="558">
          <cell r="BB558">
            <v>2</v>
          </cell>
          <cell r="BC558" t="str">
            <v>MTNAirtel</v>
          </cell>
          <cell r="BD558" t="str">
            <v>T0499</v>
          </cell>
          <cell r="BE558" t="str">
            <v>ZM6084</v>
          </cell>
          <cell r="BF558">
            <v>0</v>
          </cell>
        </row>
        <row r="559">
          <cell r="C559" t="str">
            <v>IHS_CTR_289A</v>
          </cell>
          <cell r="D559" t="str">
            <v>Chimupati RP</v>
          </cell>
          <cell r="E559">
            <v>30.2211</v>
          </cell>
          <cell r="F559">
            <v>-13.1575</v>
          </cell>
          <cell r="G559" t="str">
            <v>Central </v>
          </cell>
          <cell r="H559">
            <v>1.8</v>
          </cell>
          <cell r="I559" t="str">
            <v>Central </v>
          </cell>
          <cell r="J559" t="str">
            <v>Serenje</v>
          </cell>
          <cell r="K559" t="str">
            <v>No</v>
          </cell>
          <cell r="L559" t="str">
            <v>No</v>
          </cell>
          <cell r="M559" t="str">
            <v>No</v>
          </cell>
          <cell r="N559" t="str">
            <v>Rural</v>
          </cell>
          <cell r="O559" t="str">
            <v>Silver</v>
          </cell>
          <cell r="P559" t="str">
            <v>Silver</v>
          </cell>
          <cell r="Q559" t="str">
            <v>BTS</v>
          </cell>
          <cell r="R559" t="str">
            <v>BTS</v>
          </cell>
          <cell r="S559" t="str">
            <v>On air</v>
          </cell>
          <cell r="T559" t="str">
            <v>Solar-Gen</v>
          </cell>
          <cell r="U559" t="str">
            <v>Green Field</v>
          </cell>
          <cell r="V559">
            <v>60</v>
          </cell>
          <cell r="W559" t="str">
            <v>Outdoor</v>
          </cell>
          <cell r="X559" t="str">
            <v>Linos Thole</v>
          </cell>
          <cell r="Y559" t="str">
            <v>SBC</v>
          </cell>
          <cell r="Z559" t="str">
            <v>SBC</v>
          </cell>
          <cell r="AA559" t="str">
            <v>Airtel </v>
          </cell>
          <cell r="AB559" t="str">
            <v>Benson Phiri</v>
          </cell>
          <cell r="AC559" t="str">
            <v>GNM</v>
          </cell>
          <cell r="AD559" t="str">
            <v>Lithandi </v>
          </cell>
          <cell r="AE559" t="str">
            <v>Gen Logic </v>
          </cell>
          <cell r="AF559" t="str">
            <v>Gen Logic </v>
          </cell>
          <cell r="AG559">
            <v>15</v>
          </cell>
          <cell r="AH559" t="str">
            <v>perkins</v>
          </cell>
          <cell r="AI559">
            <v>0</v>
          </cell>
          <cell r="AJ559" t="str">
            <v>Leroy Sommer</v>
          </cell>
          <cell r="AK559">
            <v>0</v>
          </cell>
          <cell r="AL559">
            <v>1000</v>
          </cell>
          <cell r="AM559" t="str">
            <v>Power cube</v>
          </cell>
          <cell r="AN559" t="str">
            <v>TPA 48200A</v>
          </cell>
          <cell r="AO559">
            <v>150</v>
          </cell>
          <cell r="AP559" t="str">
            <v>Lithium</v>
          </cell>
          <cell r="AQ559">
            <v>200</v>
          </cell>
          <cell r="AR559">
            <v>48</v>
          </cell>
          <cell r="AS559">
            <v>100</v>
          </cell>
          <cell r="AT559">
            <v>2</v>
          </cell>
          <cell r="AU559" t="str">
            <v>N/A</v>
          </cell>
          <cell r="AV559" t="str">
            <v>N/A</v>
          </cell>
          <cell r="AW559" t="str">
            <v>N/A</v>
          </cell>
          <cell r="AX559">
            <v>0</v>
          </cell>
          <cell r="AY559" t="str">
            <v>N/A</v>
          </cell>
          <cell r="AZ559">
            <v>45.5</v>
          </cell>
        </row>
        <row r="559">
          <cell r="BB559">
            <v>2</v>
          </cell>
          <cell r="BC559" t="str">
            <v>MTNAirtel</v>
          </cell>
          <cell r="BD559" t="str">
            <v>TX</v>
          </cell>
          <cell r="BE559" t="str">
            <v>ZM6099</v>
          </cell>
          <cell r="BF559" t="str">
            <v>Yes</v>
          </cell>
        </row>
        <row r="560">
          <cell r="C560" t="str">
            <v>IHS_CTR_290A</v>
          </cell>
          <cell r="D560" t="str">
            <v>Nsansa Hill (replaces MUSHUKULA)</v>
          </cell>
          <cell r="E560">
            <v>30.4351</v>
          </cell>
          <cell r="F560">
            <v>-12.7338</v>
          </cell>
          <cell r="G560" t="str">
            <v>Central </v>
          </cell>
          <cell r="H560">
            <v>1.8</v>
          </cell>
          <cell r="I560" t="str">
            <v>Central </v>
          </cell>
          <cell r="J560" t="str">
            <v>Serenje</v>
          </cell>
          <cell r="K560" t="str">
            <v>No</v>
          </cell>
          <cell r="L560" t="str">
            <v>No</v>
          </cell>
          <cell r="M560" t="str">
            <v>No</v>
          </cell>
          <cell r="N560" t="str">
            <v>Rural</v>
          </cell>
          <cell r="O560" t="str">
            <v>Silver</v>
          </cell>
          <cell r="P560" t="str">
            <v>Silver</v>
          </cell>
          <cell r="Q560" t="str">
            <v>BTS</v>
          </cell>
          <cell r="R560" t="str">
            <v>BTS</v>
          </cell>
          <cell r="S560" t="str">
            <v>On air</v>
          </cell>
          <cell r="T560" t="str">
            <v>Solar-Gen</v>
          </cell>
          <cell r="U560" t="str">
            <v>Green Field</v>
          </cell>
          <cell r="V560">
            <v>70</v>
          </cell>
          <cell r="W560" t="str">
            <v>Outdoor</v>
          </cell>
          <cell r="X560" t="str">
            <v>Linos Thole</v>
          </cell>
          <cell r="Y560" t="str">
            <v>SBC</v>
          </cell>
          <cell r="Z560" t="str">
            <v>SBC</v>
          </cell>
          <cell r="AA560" t="str">
            <v>Airtel </v>
          </cell>
          <cell r="AB560" t="str">
            <v>Benson Phiri</v>
          </cell>
          <cell r="AC560" t="str">
            <v>GNM</v>
          </cell>
          <cell r="AD560" t="str">
            <v>Lithandi </v>
          </cell>
          <cell r="AE560" t="str">
            <v>Lamasat</v>
          </cell>
          <cell r="AF560" t="str">
            <v>Lamasat</v>
          </cell>
          <cell r="AG560">
            <v>15</v>
          </cell>
          <cell r="AH560" t="str">
            <v>perkins</v>
          </cell>
          <cell r="AI560">
            <v>0</v>
          </cell>
          <cell r="AJ560" t="str">
            <v>Leroy Sommer</v>
          </cell>
          <cell r="AK560">
            <v>0</v>
          </cell>
          <cell r="AL560">
            <v>600</v>
          </cell>
          <cell r="AM560" t="str">
            <v>Power cube</v>
          </cell>
          <cell r="AN560" t="str">
            <v>TPA 48200A</v>
          </cell>
          <cell r="AO560">
            <v>150</v>
          </cell>
          <cell r="AP560" t="str">
            <v>Agisson</v>
          </cell>
          <cell r="AQ560">
            <v>490</v>
          </cell>
          <cell r="AR560">
            <v>2</v>
          </cell>
          <cell r="AS560">
            <v>490</v>
          </cell>
          <cell r="AT560">
            <v>24</v>
          </cell>
          <cell r="AU560" t="str">
            <v>N/A</v>
          </cell>
          <cell r="AV560" t="str">
            <v>N/A</v>
          </cell>
          <cell r="AW560" t="str">
            <v>N/A</v>
          </cell>
          <cell r="AX560">
            <v>0</v>
          </cell>
          <cell r="AY560" t="str">
            <v>N/A</v>
          </cell>
          <cell r="AZ560">
            <v>50.2</v>
          </cell>
        </row>
        <row r="560">
          <cell r="BB560">
            <v>2</v>
          </cell>
          <cell r="BC560" t="str">
            <v>MTNAirtel</v>
          </cell>
          <cell r="BD560" t="str">
            <v>T3452</v>
          </cell>
          <cell r="BE560" t="str">
            <v>ZM6113</v>
          </cell>
          <cell r="BF560" t="str">
            <v>Yes</v>
          </cell>
        </row>
        <row r="561">
          <cell r="C561" t="str">
            <v>IHS_CTR_291A</v>
          </cell>
          <cell r="D561" t="str">
            <v>Lukanga Farm</v>
          </cell>
          <cell r="E561">
            <v>28.3074</v>
          </cell>
          <cell r="F561">
            <v>-14.4269</v>
          </cell>
          <cell r="G561" t="str">
            <v>Central </v>
          </cell>
          <cell r="H561">
            <v>2.5</v>
          </cell>
          <cell r="I561" t="str">
            <v>Central </v>
          </cell>
          <cell r="J561" t="str">
            <v>Kabwe</v>
          </cell>
          <cell r="K561" t="str">
            <v>No</v>
          </cell>
          <cell r="L561" t="str">
            <v>No</v>
          </cell>
          <cell r="M561" t="str">
            <v>No</v>
          </cell>
          <cell r="N561" t="str">
            <v>Rural</v>
          </cell>
          <cell r="O561" t="str">
            <v>Silver</v>
          </cell>
          <cell r="P561" t="str">
            <v>Silver</v>
          </cell>
          <cell r="Q561" t="str">
            <v>BTS</v>
          </cell>
          <cell r="R561" t="str">
            <v>BTS</v>
          </cell>
          <cell r="S561" t="str">
            <v>On air</v>
          </cell>
          <cell r="T561" t="str">
            <v>Grid-Gen</v>
          </cell>
          <cell r="U561" t="str">
            <v>Green Field</v>
          </cell>
          <cell r="V561">
            <v>50</v>
          </cell>
          <cell r="W561" t="str">
            <v>Outdoor</v>
          </cell>
          <cell r="X561" t="str">
            <v>Robert Mwewa</v>
          </cell>
          <cell r="Y561" t="str">
            <v>SBC</v>
          </cell>
          <cell r="Z561" t="str">
            <v>SBC</v>
          </cell>
          <cell r="AA561" t="str">
            <v>Airtel </v>
          </cell>
          <cell r="AB561" t="str">
            <v>Benson Phiri</v>
          </cell>
          <cell r="AC561" t="str">
            <v>GNM</v>
          </cell>
          <cell r="AD561" t="str">
            <v>Lithandi </v>
          </cell>
          <cell r="AE561" t="str">
            <v>Gen Logic </v>
          </cell>
          <cell r="AF561" t="str">
            <v>Gen Logic </v>
          </cell>
          <cell r="AG561">
            <v>20</v>
          </cell>
          <cell r="AH561" t="str">
            <v>perkins</v>
          </cell>
          <cell r="AI561">
            <v>0</v>
          </cell>
          <cell r="AJ561" t="str">
            <v>Leroy Sommer</v>
          </cell>
          <cell r="AK561">
            <v>0</v>
          </cell>
          <cell r="AL561">
            <v>1000</v>
          </cell>
          <cell r="AM561" t="str">
            <v>Power cube</v>
          </cell>
          <cell r="AN561" t="str">
            <v>ICC330-HI-CI</v>
          </cell>
          <cell r="AO561">
            <v>400</v>
          </cell>
          <cell r="AP561" t="str">
            <v>Agisson</v>
          </cell>
          <cell r="AQ561">
            <v>600</v>
          </cell>
          <cell r="AR561">
            <v>2</v>
          </cell>
          <cell r="AS561">
            <v>600</v>
          </cell>
          <cell r="AT561">
            <v>24</v>
          </cell>
          <cell r="AU561" t="str">
            <v>N/A</v>
          </cell>
          <cell r="AV561" t="str">
            <v>N/A</v>
          </cell>
          <cell r="AW561" t="str">
            <v>N/A</v>
          </cell>
          <cell r="AX561">
            <v>0</v>
          </cell>
          <cell r="AY561" t="str">
            <v>N/A</v>
          </cell>
          <cell r="AZ561">
            <v>60</v>
          </cell>
        </row>
        <row r="561">
          <cell r="BB561">
            <v>2</v>
          </cell>
          <cell r="BC561" t="str">
            <v>MTNAirtel</v>
          </cell>
          <cell r="BD561" t="str">
            <v>T0359</v>
          </cell>
          <cell r="BE561" t="str">
            <v>ZM6335</v>
          </cell>
          <cell r="BF561" t="str">
            <v>Yes</v>
          </cell>
        </row>
        <row r="562">
          <cell r="C562" t="str">
            <v>IHS_CTR_292A</v>
          </cell>
          <cell r="D562" t="str">
            <v>KAPOPO</v>
          </cell>
          <cell r="E562">
            <v>28.1902</v>
          </cell>
          <cell r="F562">
            <v>-15.2482</v>
          </cell>
          <cell r="G562" t="str">
            <v>Lusaka</v>
          </cell>
          <cell r="H562">
            <v>2.5</v>
          </cell>
          <cell r="I562" t="str">
            <v>Central </v>
          </cell>
          <cell r="J562" t="str">
            <v>Chibombo</v>
          </cell>
          <cell r="K562" t="str">
            <v>No</v>
          </cell>
          <cell r="L562" t="str">
            <v>No</v>
          </cell>
          <cell r="M562" t="str">
            <v>No</v>
          </cell>
          <cell r="N562" t="str">
            <v>Rural</v>
          </cell>
          <cell r="O562" t="str">
            <v>Silver</v>
          </cell>
          <cell r="P562" t="str">
            <v>Silver</v>
          </cell>
          <cell r="Q562" t="str">
            <v>BTS</v>
          </cell>
          <cell r="R562" t="str">
            <v>BTS</v>
          </cell>
          <cell r="S562" t="str">
            <v>On air</v>
          </cell>
          <cell r="T562" t="str">
            <v>Grid-Gen</v>
          </cell>
          <cell r="U562" t="str">
            <v>Green Field</v>
          </cell>
          <cell r="V562">
            <v>50</v>
          </cell>
          <cell r="W562" t="str">
            <v>Outdoor</v>
          </cell>
          <cell r="X562" t="str">
            <v>John Banda </v>
          </cell>
          <cell r="Y562" t="str">
            <v>SBC</v>
          </cell>
          <cell r="Z562" t="str">
            <v>SBC</v>
          </cell>
          <cell r="AA562" t="str">
            <v>Airtel </v>
          </cell>
          <cell r="AB562" t="str">
            <v>Evans Ngonga</v>
          </cell>
          <cell r="AC562" t="str">
            <v>CCS</v>
          </cell>
          <cell r="AD562" t="str">
            <v>CCS</v>
          </cell>
          <cell r="AE562" t="str">
            <v>Earth Technology</v>
          </cell>
          <cell r="AF562" t="str">
            <v>Earth technology</v>
          </cell>
          <cell r="AG562">
            <v>20</v>
          </cell>
          <cell r="AH562" t="str">
            <v>perkins</v>
          </cell>
          <cell r="AI562" t="str">
            <v>404A-22</v>
          </cell>
          <cell r="AJ562" t="str">
            <v>Leroy Sommer</v>
          </cell>
          <cell r="AK562" t="str">
            <v>ECO-28-M/4</v>
          </cell>
          <cell r="AL562">
            <v>375</v>
          </cell>
          <cell r="AM562" t="str">
            <v>Power cube</v>
          </cell>
          <cell r="AN562" t="str">
            <v>ECC500</v>
          </cell>
          <cell r="AO562">
            <v>400</v>
          </cell>
          <cell r="AP562" t="str">
            <v>Agisson</v>
          </cell>
          <cell r="AQ562">
            <v>1600</v>
          </cell>
          <cell r="AR562">
            <v>2</v>
          </cell>
          <cell r="AS562">
            <v>800</v>
          </cell>
          <cell r="AT562">
            <v>48</v>
          </cell>
          <cell r="AU562" t="str">
            <v>N/A</v>
          </cell>
          <cell r="AV562" t="str">
            <v>N/A</v>
          </cell>
          <cell r="AW562" t="str">
            <v>N/A</v>
          </cell>
          <cell r="AX562" t="str">
            <v>N/A</v>
          </cell>
          <cell r="AY562" t="str">
            <v>N/A</v>
          </cell>
          <cell r="AZ562">
            <v>54.7</v>
          </cell>
        </row>
        <row r="562">
          <cell r="BB562">
            <v>1</v>
          </cell>
          <cell r="BC562" t="str">
            <v>Airtel</v>
          </cell>
          <cell r="BD562">
            <v>0</v>
          </cell>
          <cell r="BE562" t="str">
            <v>ZM6370</v>
          </cell>
          <cell r="BF562">
            <v>0</v>
          </cell>
        </row>
        <row r="563">
          <cell r="C563" t="str">
            <v>IHS_CTR_293A</v>
          </cell>
          <cell r="D563" t="str">
            <v>Wile Chulu</v>
          </cell>
          <cell r="E563">
            <v>30.4</v>
          </cell>
          <cell r="F563">
            <v>-12.85</v>
          </cell>
          <cell r="G563" t="str">
            <v>Central </v>
          </cell>
          <cell r="H563">
            <v>1.5</v>
          </cell>
          <cell r="I563" t="str">
            <v>Central </v>
          </cell>
          <cell r="J563" t="str">
            <v>Serenje</v>
          </cell>
          <cell r="K563" t="str">
            <v>No</v>
          </cell>
          <cell r="L563" t="str">
            <v>No</v>
          </cell>
          <cell r="M563" t="str">
            <v>No</v>
          </cell>
          <cell r="N563" t="str">
            <v>Rural</v>
          </cell>
          <cell r="O563" t="str">
            <v>Silver</v>
          </cell>
          <cell r="P563" t="str">
            <v>Silver</v>
          </cell>
          <cell r="Q563" t="str">
            <v>BTS</v>
          </cell>
          <cell r="R563" t="str">
            <v>BTS</v>
          </cell>
          <cell r="S563" t="str">
            <v>On air</v>
          </cell>
          <cell r="T563" t="str">
            <v>Solar-Gen</v>
          </cell>
          <cell r="U563" t="str">
            <v>Green Field</v>
          </cell>
          <cell r="V563">
            <v>70</v>
          </cell>
          <cell r="W563" t="str">
            <v>Outdoor</v>
          </cell>
          <cell r="X563" t="str">
            <v>Linos Thole</v>
          </cell>
          <cell r="Y563" t="str">
            <v>SBC</v>
          </cell>
          <cell r="Z563" t="str">
            <v>SBC</v>
          </cell>
          <cell r="AA563" t="str">
            <v>Airtel </v>
          </cell>
          <cell r="AB563" t="str">
            <v>Benson Phiri</v>
          </cell>
          <cell r="AC563" t="str">
            <v>GNM</v>
          </cell>
          <cell r="AD563" t="str">
            <v>Lithandi </v>
          </cell>
          <cell r="AE563" t="str">
            <v>Gen Logic </v>
          </cell>
          <cell r="AF563" t="str">
            <v>Gen Logic </v>
          </cell>
          <cell r="AG563">
            <v>20</v>
          </cell>
          <cell r="AH563" t="str">
            <v>perkins</v>
          </cell>
          <cell r="AI563">
            <v>0</v>
          </cell>
          <cell r="AJ563" t="str">
            <v>Leroy Sommer</v>
          </cell>
          <cell r="AK563">
            <v>0</v>
          </cell>
          <cell r="AL563">
            <v>1000</v>
          </cell>
          <cell r="AM563" t="str">
            <v>Power cube</v>
          </cell>
          <cell r="AN563" t="str">
            <v>TPA 48200A</v>
          </cell>
          <cell r="AO563">
            <v>150</v>
          </cell>
          <cell r="AP563" t="str">
            <v>Agisson</v>
          </cell>
          <cell r="AQ563">
            <v>980</v>
          </cell>
          <cell r="AR563">
            <v>2</v>
          </cell>
          <cell r="AS563">
            <v>490</v>
          </cell>
          <cell r="AT563">
            <v>48</v>
          </cell>
          <cell r="AU563" t="str">
            <v>N/A</v>
          </cell>
          <cell r="AV563" t="str">
            <v>N/A</v>
          </cell>
          <cell r="AW563" t="str">
            <v>N/A</v>
          </cell>
          <cell r="AX563">
            <v>0</v>
          </cell>
          <cell r="AY563" t="str">
            <v>N/A</v>
          </cell>
          <cell r="AZ563">
            <v>35</v>
          </cell>
        </row>
        <row r="563">
          <cell r="BB563">
            <v>1</v>
          </cell>
          <cell r="BC563" t="str">
            <v>Airtel</v>
          </cell>
          <cell r="BD563" t="str">
            <v>T3510</v>
          </cell>
          <cell r="BE563" t="str">
            <v>ZM6387</v>
          </cell>
          <cell r="BF563" t="str">
            <v>Yes</v>
          </cell>
        </row>
        <row r="564">
          <cell r="C564" t="str">
            <v>IHS_CTR_294A</v>
          </cell>
          <cell r="D564" t="str">
            <v>Nambwa</v>
          </cell>
          <cell r="E564">
            <v>27.3352</v>
          </cell>
          <cell r="F564">
            <v>-14.9682</v>
          </cell>
          <cell r="G564" t="str">
            <v>Lusaka</v>
          </cell>
          <cell r="H564">
            <v>1.8</v>
          </cell>
          <cell r="I564" t="str">
            <v>Central </v>
          </cell>
          <cell r="J564" t="str">
            <v>Mumbwa</v>
          </cell>
          <cell r="K564" t="str">
            <v>No</v>
          </cell>
          <cell r="L564" t="str">
            <v>No</v>
          </cell>
          <cell r="M564" t="str">
            <v>No</v>
          </cell>
          <cell r="N564" t="str">
            <v>Rural</v>
          </cell>
          <cell r="O564" t="str">
            <v>Silver</v>
          </cell>
          <cell r="P564" t="str">
            <v>Silver</v>
          </cell>
          <cell r="Q564" t="str">
            <v>BB</v>
          </cell>
          <cell r="R564" t="str">
            <v>BB</v>
          </cell>
          <cell r="S564" t="str">
            <v>On air</v>
          </cell>
          <cell r="T564" t="str">
            <v>Solar-Gen</v>
          </cell>
          <cell r="U564" t="str">
            <v>Green Field</v>
          </cell>
          <cell r="V564">
            <v>50</v>
          </cell>
          <cell r="W564" t="str">
            <v>Outdoor</v>
          </cell>
          <cell r="X564" t="str">
            <v>Joseph Mulenga</v>
          </cell>
          <cell r="Y564" t="str">
            <v>SBC</v>
          </cell>
          <cell r="Z564" t="str">
            <v>SBC</v>
          </cell>
          <cell r="AA564" t="str">
            <v>Airtel </v>
          </cell>
          <cell r="AB564" t="str">
            <v>Evans Ngonga</v>
          </cell>
          <cell r="AC564" t="str">
            <v>CCS</v>
          </cell>
          <cell r="AD564" t="str">
            <v>CCS</v>
          </cell>
          <cell r="AE564" t="str">
            <v>Gen Logic </v>
          </cell>
          <cell r="AF564" t="str">
            <v>Gen Logic </v>
          </cell>
          <cell r="AG564">
            <v>15</v>
          </cell>
          <cell r="AH564" t="str">
            <v>Mitsubishi</v>
          </cell>
          <cell r="AI564" t="str">
            <v>S4L261SDBC</v>
          </cell>
          <cell r="AJ564" t="str">
            <v>Zanardi </v>
          </cell>
          <cell r="AK564" t="str">
            <v>AL 3/4</v>
          </cell>
          <cell r="AL564">
            <v>1000</v>
          </cell>
          <cell r="AM564" t="str">
            <v>Power cube</v>
          </cell>
          <cell r="AN564" t="str">
            <v>MPPT</v>
          </cell>
          <cell r="AO564">
            <v>187.5</v>
          </cell>
          <cell r="AP564" t="str">
            <v>Lithium</v>
          </cell>
          <cell r="AQ564">
            <v>200</v>
          </cell>
          <cell r="AR564">
            <v>48</v>
          </cell>
          <cell r="AS564">
            <v>100</v>
          </cell>
          <cell r="AT564">
            <v>2</v>
          </cell>
          <cell r="AU564" t="str">
            <v>N/A</v>
          </cell>
          <cell r="AV564" t="str">
            <v>N/A</v>
          </cell>
          <cell r="AW564" t="str">
            <v>N/A</v>
          </cell>
          <cell r="AX564" t="str">
            <v>N/A</v>
          </cell>
          <cell r="AY564" t="str">
            <v>N/A</v>
          </cell>
          <cell r="AZ564">
            <v>70</v>
          </cell>
        </row>
        <row r="564">
          <cell r="BB564">
            <v>2</v>
          </cell>
          <cell r="BC564" t="str">
            <v>MTNAirtel</v>
          </cell>
          <cell r="BD564" t="str">
            <v>T3506</v>
          </cell>
          <cell r="BE564" t="str">
            <v>ZM6451</v>
          </cell>
          <cell r="BF564">
            <v>0</v>
          </cell>
        </row>
        <row r="565">
          <cell r="C565" t="str">
            <v>IHS_CTR_295A</v>
          </cell>
          <cell r="D565" t="str">
            <v>TBZ 2</v>
          </cell>
          <cell r="E565">
            <v>25.9738</v>
          </cell>
          <cell r="F565">
            <v>-14.9647</v>
          </cell>
          <cell r="G565" t="str">
            <v>Lusaka</v>
          </cell>
          <cell r="H565">
            <v>2.5</v>
          </cell>
          <cell r="I565" t="str">
            <v>Central </v>
          </cell>
          <cell r="J565" t="str">
            <v>Mumbwa</v>
          </cell>
          <cell r="K565" t="str">
            <v>No</v>
          </cell>
          <cell r="L565" t="str">
            <v>No</v>
          </cell>
          <cell r="M565" t="str">
            <v>No</v>
          </cell>
          <cell r="N565" t="str">
            <v>Rural</v>
          </cell>
          <cell r="O565" t="str">
            <v>Silver</v>
          </cell>
          <cell r="P565" t="str">
            <v>Silver</v>
          </cell>
          <cell r="Q565" t="str">
            <v>BB</v>
          </cell>
          <cell r="R565" t="str">
            <v>BB</v>
          </cell>
          <cell r="S565" t="str">
            <v>On air</v>
          </cell>
          <cell r="T565" t="str">
            <v>Solar-Gen</v>
          </cell>
          <cell r="U565" t="str">
            <v>Green Field</v>
          </cell>
          <cell r="V565">
            <v>50</v>
          </cell>
          <cell r="W565" t="str">
            <v>Outdoor</v>
          </cell>
          <cell r="X565" t="str">
            <v>Joseph Mulenga</v>
          </cell>
          <cell r="Y565" t="str">
            <v>SBC</v>
          </cell>
          <cell r="Z565" t="str">
            <v>SBC</v>
          </cell>
          <cell r="AA565" t="str">
            <v>Airtel </v>
          </cell>
          <cell r="AB565" t="str">
            <v>Evans Ngonga</v>
          </cell>
          <cell r="AC565" t="str">
            <v>CCS</v>
          </cell>
          <cell r="AD565" t="str">
            <v>CCS</v>
          </cell>
          <cell r="AE565" t="str">
            <v>Gen Logic </v>
          </cell>
          <cell r="AF565" t="str">
            <v>Gen Logic </v>
          </cell>
          <cell r="AG565">
            <v>20</v>
          </cell>
          <cell r="AH565" t="str">
            <v>perkins</v>
          </cell>
          <cell r="AI565" t="str">
            <v>404A-22</v>
          </cell>
          <cell r="AJ565" t="str">
            <v>Mecc Alte</v>
          </cell>
          <cell r="AK565" t="str">
            <v>ECP-28-M/4</v>
          </cell>
          <cell r="AL565">
            <v>1000</v>
          </cell>
          <cell r="AM565" t="str">
            <v>Power cube</v>
          </cell>
          <cell r="AN565" t="str">
            <v>HPS2000-TL</v>
          </cell>
          <cell r="AO565">
            <v>50</v>
          </cell>
          <cell r="AP565" t="str">
            <v>Agisson</v>
          </cell>
          <cell r="AQ565">
            <v>1200</v>
          </cell>
          <cell r="AR565">
            <v>2</v>
          </cell>
          <cell r="AS565">
            <v>600</v>
          </cell>
          <cell r="AT565">
            <v>48</v>
          </cell>
          <cell r="AU565" t="str">
            <v>N/A</v>
          </cell>
          <cell r="AV565" t="str">
            <v>N/A</v>
          </cell>
          <cell r="AW565" t="str">
            <v>N/A</v>
          </cell>
          <cell r="AX565" t="str">
            <v>N/A</v>
          </cell>
          <cell r="AY565" t="str">
            <v>N/A</v>
          </cell>
          <cell r="AZ565">
            <v>85</v>
          </cell>
        </row>
        <row r="565">
          <cell r="BB565">
            <v>2</v>
          </cell>
          <cell r="BC565" t="str">
            <v>MTNAirtel</v>
          </cell>
          <cell r="BD565" t="str">
            <v>T3514</v>
          </cell>
          <cell r="BE565" t="str">
            <v>ZM6469</v>
          </cell>
          <cell r="BF565">
            <v>0</v>
          </cell>
        </row>
        <row r="566">
          <cell r="C566" t="str">
            <v>IHS_CTR_296A</v>
          </cell>
          <cell r="D566" t="str">
            <v>NANSENGA REP</v>
          </cell>
          <cell r="E566">
            <v>26.4368</v>
          </cell>
          <cell r="F566">
            <v>-14.9715</v>
          </cell>
          <cell r="G566" t="str">
            <v>Lusaka</v>
          </cell>
          <cell r="H566">
            <v>2.5</v>
          </cell>
          <cell r="I566" t="str">
            <v>Central </v>
          </cell>
          <cell r="J566" t="str">
            <v>Mumbwa</v>
          </cell>
          <cell r="K566" t="str">
            <v>No</v>
          </cell>
          <cell r="L566" t="str">
            <v>No</v>
          </cell>
          <cell r="M566" t="str">
            <v>No</v>
          </cell>
          <cell r="N566" t="str">
            <v>Rural</v>
          </cell>
          <cell r="O566" t="str">
            <v>Silver</v>
          </cell>
          <cell r="P566" t="str">
            <v>Silver</v>
          </cell>
          <cell r="Q566" t="str">
            <v>BTS</v>
          </cell>
          <cell r="R566" t="str">
            <v>BTS</v>
          </cell>
          <cell r="S566" t="str">
            <v>On air</v>
          </cell>
          <cell r="T566" t="str">
            <v>Solar-Gen</v>
          </cell>
          <cell r="U566" t="str">
            <v>Green Field</v>
          </cell>
          <cell r="V566">
            <v>50</v>
          </cell>
          <cell r="W566" t="str">
            <v>Outdoor</v>
          </cell>
          <cell r="X566" t="str">
            <v>Joseph Mulenga</v>
          </cell>
          <cell r="Y566" t="str">
            <v>SBC</v>
          </cell>
          <cell r="Z566" t="str">
            <v>SBC</v>
          </cell>
          <cell r="AA566" t="str">
            <v>Airtel </v>
          </cell>
          <cell r="AB566" t="str">
            <v>Evans Ngonga</v>
          </cell>
          <cell r="AC566" t="str">
            <v>CCS</v>
          </cell>
          <cell r="AD566" t="str">
            <v>CCS</v>
          </cell>
          <cell r="AE566" t="str">
            <v>Gen Logic </v>
          </cell>
          <cell r="AF566" t="str">
            <v>Gen Logic </v>
          </cell>
          <cell r="AG566">
            <v>20</v>
          </cell>
          <cell r="AH566" t="str">
            <v>perkins</v>
          </cell>
          <cell r="AI566" t="str">
            <v>404A-22</v>
          </cell>
          <cell r="AJ566" t="str">
            <v>Leroy Sommer</v>
          </cell>
          <cell r="AK566" t="str">
            <v>ECO-28-M/4</v>
          </cell>
          <cell r="AL566">
            <v>1000</v>
          </cell>
          <cell r="AM566" t="str">
            <v>Power cube</v>
          </cell>
          <cell r="AN566" t="str">
            <v>HPS2000-TL</v>
          </cell>
          <cell r="AO566">
            <v>50</v>
          </cell>
          <cell r="AP566" t="str">
            <v>Agisson</v>
          </cell>
          <cell r="AQ566">
            <v>1200</v>
          </cell>
          <cell r="AR566">
            <v>2</v>
          </cell>
          <cell r="AS566">
            <v>600</v>
          </cell>
          <cell r="AT566">
            <v>48</v>
          </cell>
          <cell r="AU566" t="str">
            <v>N/A</v>
          </cell>
          <cell r="AV566" t="str">
            <v>N/A</v>
          </cell>
          <cell r="AW566" t="str">
            <v>N/A</v>
          </cell>
          <cell r="AX566" t="str">
            <v>N/A</v>
          </cell>
          <cell r="AY566" t="str">
            <v>N/A</v>
          </cell>
          <cell r="AZ566">
            <v>84</v>
          </cell>
        </row>
        <row r="566">
          <cell r="BB566">
            <v>3</v>
          </cell>
          <cell r="BC566" t="str">
            <v>MTNAirtelMusekese</v>
          </cell>
          <cell r="BD566" t="str">
            <v>T3513</v>
          </cell>
          <cell r="BE566" t="str">
            <v>ZM6518</v>
          </cell>
          <cell r="BF566">
            <v>0</v>
          </cell>
        </row>
        <row r="567">
          <cell r="C567" t="str">
            <v>IHS_CTR_297A</v>
          </cell>
          <cell r="D567" t="str">
            <v>Luangwa  township 3G</v>
          </cell>
          <cell r="E567">
            <v>28.4326666666666</v>
          </cell>
          <cell r="F567">
            <v>-14.4311667</v>
          </cell>
          <cell r="G567" t="str">
            <v>Central </v>
          </cell>
          <cell r="H567">
            <v>2.5</v>
          </cell>
          <cell r="I567" t="str">
            <v>Central </v>
          </cell>
          <cell r="J567" t="str">
            <v>Kabwe</v>
          </cell>
          <cell r="K567" t="str">
            <v>Yes</v>
          </cell>
          <cell r="L567" t="str">
            <v>No</v>
          </cell>
          <cell r="M567" t="str">
            <v>Yes</v>
          </cell>
          <cell r="N567" t="str">
            <v>Urban</v>
          </cell>
          <cell r="O567" t="str">
            <v>Gold</v>
          </cell>
          <cell r="P567" t="str">
            <v>Gold</v>
          </cell>
          <cell r="Q567" t="str">
            <v>BTS</v>
          </cell>
          <cell r="R567" t="str">
            <v>BTS</v>
          </cell>
          <cell r="S567" t="str">
            <v>On air</v>
          </cell>
          <cell r="T567" t="str">
            <v>Grid-Gen</v>
          </cell>
          <cell r="U567" t="str">
            <v>Green Field</v>
          </cell>
          <cell r="V567">
            <v>50</v>
          </cell>
          <cell r="W567" t="str">
            <v>Outdoor</v>
          </cell>
          <cell r="X567" t="str">
            <v>Robert Mwewa</v>
          </cell>
          <cell r="Y567" t="str">
            <v>SBC</v>
          </cell>
          <cell r="Z567" t="str">
            <v>SBC</v>
          </cell>
          <cell r="AA567" t="str">
            <v>Airtel </v>
          </cell>
          <cell r="AB567" t="str">
            <v>Benson Phiri</v>
          </cell>
          <cell r="AC567" t="str">
            <v>GNM</v>
          </cell>
          <cell r="AD567" t="str">
            <v>Lithandi </v>
          </cell>
          <cell r="AE567" t="str">
            <v>Gen Logic </v>
          </cell>
          <cell r="AF567" t="str">
            <v>Gen Logic </v>
          </cell>
          <cell r="AG567">
            <v>20</v>
          </cell>
          <cell r="AH567" t="str">
            <v>perkins</v>
          </cell>
          <cell r="AI567">
            <v>0</v>
          </cell>
          <cell r="AJ567" t="str">
            <v>Leroy Sommer</v>
          </cell>
          <cell r="AK567">
            <v>0</v>
          </cell>
          <cell r="AL567">
            <v>1000</v>
          </cell>
          <cell r="AM567" t="str">
            <v>Power cube</v>
          </cell>
          <cell r="AN567" t="str">
            <v>ICC330-HI-CI</v>
          </cell>
          <cell r="AO567">
            <v>400</v>
          </cell>
          <cell r="AP567" t="str">
            <v>Agisson</v>
          </cell>
          <cell r="AQ567">
            <v>600</v>
          </cell>
          <cell r="AR567">
            <v>2</v>
          </cell>
          <cell r="AS567">
            <v>600</v>
          </cell>
          <cell r="AT567">
            <v>24</v>
          </cell>
          <cell r="AU567" t="str">
            <v>N/A</v>
          </cell>
          <cell r="AV567" t="str">
            <v>N/A</v>
          </cell>
          <cell r="AW567" t="str">
            <v>N/A</v>
          </cell>
          <cell r="AX567">
            <v>0</v>
          </cell>
          <cell r="AY567" t="str">
            <v>N/A</v>
          </cell>
          <cell r="AZ567">
            <v>60</v>
          </cell>
        </row>
        <row r="567">
          <cell r="BB567">
            <v>2</v>
          </cell>
          <cell r="BC567" t="str">
            <v>AirtelLiquid Telecom</v>
          </cell>
          <cell r="BD567">
            <v>0</v>
          </cell>
          <cell r="BE567" t="str">
            <v>ZM6803</v>
          </cell>
          <cell r="BF567" t="str">
            <v>Yes</v>
          </cell>
        </row>
        <row r="568">
          <cell r="C568" t="str">
            <v>IHS_CTR_298A</v>
          </cell>
          <cell r="D568" t="str">
            <v>LUOMBA FARMING BLOCK</v>
          </cell>
          <cell r="E568">
            <v>29.8774</v>
          </cell>
          <cell r="F568">
            <v>-13.0964</v>
          </cell>
          <cell r="G568" t="str">
            <v>Central </v>
          </cell>
          <cell r="H568">
            <v>1.8</v>
          </cell>
          <cell r="I568" t="str">
            <v>Central </v>
          </cell>
          <cell r="J568" t="str">
            <v>Chisamba</v>
          </cell>
          <cell r="K568" t="str">
            <v>No</v>
          </cell>
          <cell r="L568" t="str">
            <v>No</v>
          </cell>
          <cell r="M568" t="str">
            <v>No</v>
          </cell>
          <cell r="N568" t="str">
            <v>Rural</v>
          </cell>
          <cell r="O568" t="str">
            <v>Silver</v>
          </cell>
          <cell r="P568" t="str">
            <v>Silver</v>
          </cell>
          <cell r="Q568" t="str">
            <v>BTS</v>
          </cell>
          <cell r="R568" t="str">
            <v>BTS</v>
          </cell>
          <cell r="S568" t="str">
            <v>On air</v>
          </cell>
          <cell r="T568" t="str">
            <v>Grid-Gen</v>
          </cell>
          <cell r="U568" t="str">
            <v>Green Field</v>
          </cell>
          <cell r="V568">
            <v>60</v>
          </cell>
          <cell r="W568" t="str">
            <v>Outdoor</v>
          </cell>
          <cell r="X568" t="str">
            <v>Linos Thole</v>
          </cell>
          <cell r="Y568" t="str">
            <v>SBC</v>
          </cell>
          <cell r="Z568" t="str">
            <v>SBC</v>
          </cell>
          <cell r="AA568" t="str">
            <v>Airtel </v>
          </cell>
          <cell r="AB568" t="str">
            <v>Benson Phiri</v>
          </cell>
          <cell r="AC568" t="str">
            <v>GNM</v>
          </cell>
          <cell r="AD568" t="str">
            <v>Lithandi </v>
          </cell>
          <cell r="AE568" t="str">
            <v>Gen Logic </v>
          </cell>
          <cell r="AF568" t="str">
            <v>Gen Logic </v>
          </cell>
          <cell r="AG568">
            <v>15</v>
          </cell>
          <cell r="AH568" t="str">
            <v>perkins</v>
          </cell>
          <cell r="AI568">
            <v>0</v>
          </cell>
          <cell r="AJ568" t="str">
            <v>Leroy Sommer</v>
          </cell>
          <cell r="AK568">
            <v>0</v>
          </cell>
          <cell r="AL568">
            <v>1000</v>
          </cell>
          <cell r="AM568" t="str">
            <v>Power cube</v>
          </cell>
          <cell r="AN568" t="str">
            <v>ICC330-HI-CI</v>
          </cell>
          <cell r="AO568">
            <v>400</v>
          </cell>
          <cell r="AP568" t="str">
            <v>NARADA</v>
          </cell>
          <cell r="AQ568">
            <v>600</v>
          </cell>
          <cell r="AR568">
            <v>2</v>
          </cell>
          <cell r="AS568">
            <v>600</v>
          </cell>
          <cell r="AT568">
            <v>24</v>
          </cell>
          <cell r="AU568" t="str">
            <v>N/A</v>
          </cell>
          <cell r="AV568" t="str">
            <v>N/A</v>
          </cell>
          <cell r="AW568" t="str">
            <v>N/A</v>
          </cell>
          <cell r="AX568">
            <v>0</v>
          </cell>
          <cell r="AY568" t="str">
            <v>N/A</v>
          </cell>
          <cell r="AZ568">
            <v>41</v>
          </cell>
        </row>
        <row r="568">
          <cell r="BB568">
            <v>1</v>
          </cell>
          <cell r="BC568" t="str">
            <v>Airtel</v>
          </cell>
          <cell r="BD568">
            <v>0</v>
          </cell>
          <cell r="BE568" t="str">
            <v>ZM0235</v>
          </cell>
          <cell r="BF568" t="str">
            <v>Yes</v>
          </cell>
        </row>
        <row r="569">
          <cell r="C569" t="str">
            <v>IHS_CTR_299A</v>
          </cell>
          <cell r="D569" t="str">
            <v>MARANATHA IN KABWE</v>
          </cell>
          <cell r="E569">
            <v>28.474</v>
          </cell>
          <cell r="F569">
            <v>-14.4133</v>
          </cell>
          <cell r="G569" t="str">
            <v>Central </v>
          </cell>
          <cell r="H569">
            <v>1.8</v>
          </cell>
          <cell r="I569" t="str">
            <v>Central </v>
          </cell>
          <cell r="J569" t="str">
            <v>Kabwe</v>
          </cell>
          <cell r="K569" t="str">
            <v>No</v>
          </cell>
          <cell r="L569" t="str">
            <v>No</v>
          </cell>
          <cell r="M569" t="str">
            <v>No</v>
          </cell>
          <cell r="N569" t="str">
            <v>Urban</v>
          </cell>
          <cell r="O569" t="str">
            <v>Gold</v>
          </cell>
          <cell r="P569" t="str">
            <v>Gold</v>
          </cell>
          <cell r="Q569" t="str">
            <v>BTS</v>
          </cell>
          <cell r="R569" t="str">
            <v>BTS</v>
          </cell>
          <cell r="S569" t="str">
            <v>On air</v>
          </cell>
          <cell r="T569" t="str">
            <v>Grid-Gen</v>
          </cell>
          <cell r="U569" t="str">
            <v>Green Field</v>
          </cell>
          <cell r="V569">
            <v>55</v>
          </cell>
          <cell r="W569" t="str">
            <v>Outdoor</v>
          </cell>
          <cell r="X569" t="str">
            <v>Robert Mwewa</v>
          </cell>
          <cell r="Y569" t="str">
            <v>SBC</v>
          </cell>
          <cell r="Z569" t="str">
            <v>SBC</v>
          </cell>
          <cell r="AA569" t="str">
            <v>Airtel </v>
          </cell>
          <cell r="AB569" t="str">
            <v>Benson Phiri</v>
          </cell>
          <cell r="AC569" t="str">
            <v>GNM</v>
          </cell>
          <cell r="AD569" t="str">
            <v>Lithandi </v>
          </cell>
          <cell r="AE569" t="str">
            <v>Gen Logic </v>
          </cell>
          <cell r="AF569" t="str">
            <v>Gen Logic </v>
          </cell>
          <cell r="AG569">
            <v>15</v>
          </cell>
          <cell r="AH569" t="str">
            <v>perkins</v>
          </cell>
          <cell r="AI569">
            <v>0</v>
          </cell>
          <cell r="AJ569" t="str">
            <v>Leroy Sommer</v>
          </cell>
          <cell r="AK569">
            <v>0</v>
          </cell>
          <cell r="AL569">
            <v>1000</v>
          </cell>
          <cell r="AM569" t="str">
            <v>Emerson</v>
          </cell>
          <cell r="AN569" t="str">
            <v>Netsure 701</v>
          </cell>
          <cell r="AO569">
            <v>200</v>
          </cell>
          <cell r="AP569" t="str">
            <v>Sonnenschein</v>
          </cell>
          <cell r="AQ569">
            <v>1000</v>
          </cell>
          <cell r="AR569">
            <v>2</v>
          </cell>
          <cell r="AS569">
            <v>1000</v>
          </cell>
          <cell r="AT569">
            <v>24</v>
          </cell>
          <cell r="AU569" t="str">
            <v>N/A</v>
          </cell>
          <cell r="AV569" t="str">
            <v>N/A</v>
          </cell>
          <cell r="AW569" t="str">
            <v>N/A</v>
          </cell>
          <cell r="AX569">
            <v>0</v>
          </cell>
          <cell r="AY569" t="str">
            <v>N/A</v>
          </cell>
          <cell r="AZ569">
            <v>85</v>
          </cell>
        </row>
        <row r="569">
          <cell r="BB569">
            <v>1</v>
          </cell>
          <cell r="BC569" t="str">
            <v>Airtel</v>
          </cell>
          <cell r="BD569">
            <v>0</v>
          </cell>
          <cell r="BE569" t="str">
            <v>ZM6664</v>
          </cell>
          <cell r="BF569" t="str">
            <v>Yes</v>
          </cell>
        </row>
        <row r="570">
          <cell r="C570" t="str">
            <v>IHS_CTR_300A</v>
          </cell>
          <cell r="D570" t="str">
            <v>St. Edmund School (Kabobe) (Katala)</v>
          </cell>
          <cell r="E570">
            <v>27.05556</v>
          </cell>
          <cell r="F570">
            <v>-15.001718</v>
          </cell>
          <cell r="G570" t="str">
            <v>Lusaka</v>
          </cell>
          <cell r="H570">
            <v>2.5</v>
          </cell>
          <cell r="I570" t="str">
            <v>Lusaka</v>
          </cell>
          <cell r="J570" t="str">
            <v>Mumbwa</v>
          </cell>
          <cell r="K570" t="str">
            <v>No</v>
          </cell>
          <cell r="L570" t="str">
            <v>No</v>
          </cell>
          <cell r="M570" t="str">
            <v>No</v>
          </cell>
          <cell r="N570" t="str">
            <v>Urban</v>
          </cell>
        </row>
        <row r="570">
          <cell r="P570" t="str">
            <v>Silver</v>
          </cell>
          <cell r="Q570" t="str">
            <v>BTS</v>
          </cell>
          <cell r="R570" t="str">
            <v>BTS</v>
          </cell>
          <cell r="S570" t="str">
            <v>On air</v>
          </cell>
          <cell r="T570" t="str">
            <v>Grid-Gen</v>
          </cell>
          <cell r="U570" t="str">
            <v>Green Field</v>
          </cell>
          <cell r="V570">
            <v>50</v>
          </cell>
          <cell r="W570" t="str">
            <v>Outdoor</v>
          </cell>
          <cell r="X570" t="str">
            <v>Joseph Mulenga</v>
          </cell>
          <cell r="Y570" t="str">
            <v>SBC</v>
          </cell>
          <cell r="Z570" t="str">
            <v>SBC</v>
          </cell>
          <cell r="AA570" t="str">
            <v>Airtel </v>
          </cell>
          <cell r="AB570" t="str">
            <v>Evans Ngonga</v>
          </cell>
          <cell r="AC570" t="str">
            <v>CCS</v>
          </cell>
          <cell r="AD570" t="str">
            <v>CCS</v>
          </cell>
          <cell r="AE570" t="str">
            <v>Gen Logic </v>
          </cell>
          <cell r="AF570" t="str">
            <v>Gen Logic </v>
          </cell>
          <cell r="AG570">
            <v>20</v>
          </cell>
          <cell r="AH570" t="str">
            <v>perkins</v>
          </cell>
          <cell r="AI570" t="str">
            <v>404D-22</v>
          </cell>
          <cell r="AJ570" t="str">
            <v>Mecc Alte</v>
          </cell>
          <cell r="AK570" t="str">
            <v>ECO-28-M/4</v>
          </cell>
          <cell r="AL570">
            <v>1000</v>
          </cell>
          <cell r="AM570" t="str">
            <v>Emerson</v>
          </cell>
          <cell r="AN570" t="str">
            <v>R483200</v>
          </cell>
          <cell r="AO570">
            <v>250</v>
          </cell>
          <cell r="AP570" t="str">
            <v>NARADA</v>
          </cell>
          <cell r="AQ570">
            <v>600</v>
          </cell>
          <cell r="AR570">
            <v>2</v>
          </cell>
          <cell r="AS570">
            <v>600</v>
          </cell>
          <cell r="AT570">
            <v>24</v>
          </cell>
          <cell r="AU570" t="str">
            <v>N/A</v>
          </cell>
          <cell r="AV570" t="str">
            <v>N/A</v>
          </cell>
          <cell r="AW570" t="str">
            <v>N/A</v>
          </cell>
          <cell r="AX570" t="str">
            <v>N/A</v>
          </cell>
          <cell r="AY570" t="str">
            <v>N/A</v>
          </cell>
          <cell r="AZ570">
            <v>78</v>
          </cell>
        </row>
        <row r="570">
          <cell r="BB570">
            <v>1</v>
          </cell>
          <cell r="BC570" t="str">
            <v>Airtel</v>
          </cell>
          <cell r="BD570">
            <v>0</v>
          </cell>
          <cell r="BE570" t="str">
            <v>ZM0468</v>
          </cell>
          <cell r="BF570" t="str">
            <v>NO</v>
          </cell>
        </row>
        <row r="571">
          <cell r="C571" t="str">
            <v>IHS_CTR_301A</v>
          </cell>
          <cell r="D571" t="str">
            <v>St. Joseph-Chitaba</v>
          </cell>
          <cell r="E571">
            <v>28.3466</v>
          </cell>
          <cell r="F571">
            <v>-14.0619</v>
          </cell>
          <cell r="G571" t="str">
            <v>Central </v>
          </cell>
          <cell r="H571">
            <v>2.5</v>
          </cell>
          <cell r="I571" t="str">
            <v>Central </v>
          </cell>
          <cell r="J571" t="str">
            <v>Kabwe</v>
          </cell>
          <cell r="K571" t="str">
            <v>No</v>
          </cell>
          <cell r="L571" t="str">
            <v>No</v>
          </cell>
          <cell r="M571" t="str">
            <v>No</v>
          </cell>
          <cell r="N571" t="str">
            <v>Rural</v>
          </cell>
        </row>
        <row r="571">
          <cell r="P571" t="str">
            <v>Silver</v>
          </cell>
          <cell r="Q571" t="str">
            <v>BTS</v>
          </cell>
          <cell r="R571" t="str">
            <v>BTS</v>
          </cell>
          <cell r="S571" t="str">
            <v>On air</v>
          </cell>
          <cell r="T571" t="str">
            <v>Solar-Gen</v>
          </cell>
          <cell r="U571" t="str">
            <v>Green Field</v>
          </cell>
          <cell r="V571">
            <v>70</v>
          </cell>
          <cell r="W571" t="str">
            <v>Outdoor</v>
          </cell>
          <cell r="X571" t="str">
            <v>Robert Mwewa</v>
          </cell>
          <cell r="Y571" t="str">
            <v>SBC</v>
          </cell>
          <cell r="Z571" t="str">
            <v>SBC</v>
          </cell>
          <cell r="AA571" t="str">
            <v>Airtel </v>
          </cell>
          <cell r="AB571" t="str">
            <v>Benson Phiri</v>
          </cell>
          <cell r="AC571" t="str">
            <v>GNM</v>
          </cell>
          <cell r="AD571" t="str">
            <v>Lithandi </v>
          </cell>
          <cell r="AE571" t="str">
            <v>Gen Logic </v>
          </cell>
          <cell r="AF571" t="str">
            <v>Gen Logic </v>
          </cell>
          <cell r="AG571">
            <v>20</v>
          </cell>
          <cell r="AH571" t="str">
            <v>perkins</v>
          </cell>
          <cell r="AI571">
            <v>0</v>
          </cell>
          <cell r="AJ571" t="str">
            <v>Leroy Sommer</v>
          </cell>
          <cell r="AK571">
            <v>0</v>
          </cell>
          <cell r="AL571">
            <v>1000</v>
          </cell>
          <cell r="AM571" t="str">
            <v>Power cube</v>
          </cell>
          <cell r="AN571" t="str">
            <v>ICC330-HI-CI</v>
          </cell>
          <cell r="AO571">
            <v>400</v>
          </cell>
          <cell r="AP571" t="str">
            <v>Lithium</v>
          </cell>
          <cell r="AQ571">
            <v>300</v>
          </cell>
          <cell r="AR571">
            <v>48</v>
          </cell>
          <cell r="AS571">
            <v>100</v>
          </cell>
          <cell r="AT571">
            <v>3</v>
          </cell>
          <cell r="AU571" t="str">
            <v>N/A</v>
          </cell>
          <cell r="AV571" t="str">
            <v>N/A</v>
          </cell>
          <cell r="AW571" t="str">
            <v>N/A</v>
          </cell>
          <cell r="AX571" t="str">
            <v>N/A</v>
          </cell>
          <cell r="AY571" t="str">
            <v>N/A</v>
          </cell>
          <cell r="AZ571">
            <v>50</v>
          </cell>
        </row>
        <row r="571">
          <cell r="BB571">
            <v>1</v>
          </cell>
          <cell r="BC571" t="str">
            <v>Airtel</v>
          </cell>
          <cell r="BD571">
            <v>0</v>
          </cell>
          <cell r="BE571" t="str">
            <v>ZM0483</v>
          </cell>
          <cell r="BF571" t="str">
            <v>Yes</v>
          </cell>
        </row>
        <row r="572">
          <cell r="C572" t="str">
            <v>IHS_CTR_302A</v>
          </cell>
          <cell r="D572" t="str">
            <v>Imansa School</v>
          </cell>
          <cell r="E572">
            <v>28.412284</v>
          </cell>
          <cell r="F572">
            <v>-14.156223</v>
          </cell>
          <cell r="G572" t="str">
            <v>Central </v>
          </cell>
          <cell r="H572">
            <v>2.5</v>
          </cell>
          <cell r="I572" t="str">
            <v>Central </v>
          </cell>
          <cell r="J572" t="str">
            <v>Kabwe</v>
          </cell>
          <cell r="K572" t="str">
            <v>No</v>
          </cell>
          <cell r="L572" t="str">
            <v>No</v>
          </cell>
          <cell r="M572" t="str">
            <v>No</v>
          </cell>
          <cell r="N572" t="str">
            <v>Rural</v>
          </cell>
        </row>
        <row r="572">
          <cell r="P572" t="str">
            <v>Silver</v>
          </cell>
          <cell r="Q572" t="str">
            <v>BTS</v>
          </cell>
          <cell r="R572" t="str">
            <v>BTS</v>
          </cell>
          <cell r="S572" t="str">
            <v>On air</v>
          </cell>
          <cell r="T572" t="str">
            <v>Solar-Gen</v>
          </cell>
          <cell r="U572" t="str">
            <v>Green Field</v>
          </cell>
          <cell r="V572">
            <v>60</v>
          </cell>
          <cell r="W572" t="str">
            <v>Outdoor</v>
          </cell>
          <cell r="X572" t="str">
            <v>Robert Mwewa</v>
          </cell>
          <cell r="Y572" t="str">
            <v>SBC</v>
          </cell>
          <cell r="Z572" t="str">
            <v>SBC</v>
          </cell>
          <cell r="AA572" t="str">
            <v>Airtel </v>
          </cell>
          <cell r="AB572" t="str">
            <v>Benson Phiri</v>
          </cell>
          <cell r="AC572" t="str">
            <v>GNM</v>
          </cell>
          <cell r="AD572" t="str">
            <v>Lithandi </v>
          </cell>
          <cell r="AE572" t="str">
            <v>Gen Logic </v>
          </cell>
          <cell r="AF572" t="str">
            <v>Gen Logic </v>
          </cell>
          <cell r="AG572">
            <v>20</v>
          </cell>
          <cell r="AH572" t="str">
            <v>perkins</v>
          </cell>
          <cell r="AI572">
            <v>0</v>
          </cell>
          <cell r="AJ572" t="str">
            <v>Leroy Sommer</v>
          </cell>
          <cell r="AK572">
            <v>0</v>
          </cell>
          <cell r="AL572">
            <v>1000</v>
          </cell>
          <cell r="AM572" t="str">
            <v>Power cube</v>
          </cell>
          <cell r="AN572">
            <v>0</v>
          </cell>
          <cell r="AO572">
            <v>400</v>
          </cell>
          <cell r="AP572" t="str">
            <v>NARADA</v>
          </cell>
          <cell r="AQ572">
            <v>600</v>
          </cell>
          <cell r="AR572">
            <v>2</v>
          </cell>
          <cell r="AS572">
            <v>600</v>
          </cell>
          <cell r="AT572">
            <v>24</v>
          </cell>
          <cell r="AU572" t="str">
            <v>N/A</v>
          </cell>
          <cell r="AV572" t="str">
            <v>N/A</v>
          </cell>
          <cell r="AW572" t="str">
            <v>N/A</v>
          </cell>
          <cell r="AX572" t="str">
            <v>N/A</v>
          </cell>
          <cell r="AY572" t="str">
            <v>N/A</v>
          </cell>
          <cell r="AZ572">
            <v>50</v>
          </cell>
        </row>
        <row r="572">
          <cell r="BB572">
            <v>1</v>
          </cell>
          <cell r="BC572" t="str">
            <v>Airtel</v>
          </cell>
          <cell r="BD572">
            <v>0</v>
          </cell>
          <cell r="BE572" t="str">
            <v>ZM0485</v>
          </cell>
          <cell r="BF572" t="str">
            <v>Yes</v>
          </cell>
        </row>
        <row r="573">
          <cell r="C573" t="str">
            <v>IHS_CTR_303A</v>
          </cell>
          <cell r="D573" t="str">
            <v>Lukanga Kabwe</v>
          </cell>
          <cell r="E573">
            <v>28.45874</v>
          </cell>
          <cell r="F573">
            <v>-14.4265</v>
          </cell>
          <cell r="G573" t="str">
            <v>Central</v>
          </cell>
          <cell r="H573">
            <v>1.8</v>
          </cell>
          <cell r="I573" t="str">
            <v>Central</v>
          </cell>
          <cell r="J573" t="str">
            <v>Kabwe</v>
          </cell>
          <cell r="K573" t="str">
            <v>No</v>
          </cell>
          <cell r="L573" t="str">
            <v>No</v>
          </cell>
          <cell r="M573" t="str">
            <v>No</v>
          </cell>
          <cell r="N573" t="str">
            <v>Urban</v>
          </cell>
        </row>
        <row r="573">
          <cell r="P573" t="str">
            <v>Gold</v>
          </cell>
          <cell r="Q573" t="str">
            <v>BTS</v>
          </cell>
          <cell r="R573" t="str">
            <v>BTS</v>
          </cell>
          <cell r="S573" t="str">
            <v>On air</v>
          </cell>
          <cell r="T573" t="str">
            <v>Grid-Gen</v>
          </cell>
          <cell r="U573" t="str">
            <v>Green Field</v>
          </cell>
          <cell r="V573">
            <v>50</v>
          </cell>
          <cell r="W573" t="str">
            <v>Outdoor</v>
          </cell>
          <cell r="X573" t="str">
            <v>Robert Mwewa</v>
          </cell>
          <cell r="Y573" t="str">
            <v>SBC</v>
          </cell>
          <cell r="Z573" t="str">
            <v>SBC</v>
          </cell>
          <cell r="AA573" t="str">
            <v>Airtel </v>
          </cell>
          <cell r="AB573" t="str">
            <v>Mwenya Banda</v>
          </cell>
          <cell r="AC573" t="str">
            <v>GNM</v>
          </cell>
          <cell r="AD573" t="str">
            <v>Lithandi </v>
          </cell>
          <cell r="AE573" t="str">
            <v>perkins </v>
          </cell>
          <cell r="AF573" t="str">
            <v>CK Works</v>
          </cell>
          <cell r="AG573">
            <v>20</v>
          </cell>
          <cell r="AH573" t="str">
            <v>perkins</v>
          </cell>
        </row>
        <row r="573">
          <cell r="AJ573" t="str">
            <v>Leroy Sommer</v>
          </cell>
        </row>
        <row r="573">
          <cell r="AL573">
            <v>1000</v>
          </cell>
          <cell r="AM573" t="str">
            <v>Power cube</v>
          </cell>
          <cell r="AN573" t="str">
            <v>ICC330-H1-C1</v>
          </cell>
        </row>
        <row r="573">
          <cell r="AP573" t="str">
            <v>Lithium</v>
          </cell>
          <cell r="AQ573">
            <v>300</v>
          </cell>
          <cell r="AR573">
            <v>48</v>
          </cell>
          <cell r="AS573">
            <v>150</v>
          </cell>
          <cell r="AT573">
            <v>2</v>
          </cell>
          <cell r="AU573" t="str">
            <v>N/A</v>
          </cell>
          <cell r="AV573" t="str">
            <v>N/A</v>
          </cell>
          <cell r="AW573" t="str">
            <v>N/A</v>
          </cell>
          <cell r="AX573" t="str">
            <v>N/A</v>
          </cell>
          <cell r="AY573" t="str">
            <v>N/A</v>
          </cell>
          <cell r="AZ573">
            <v>82</v>
          </cell>
        </row>
        <row r="573">
          <cell r="BB573">
            <v>1</v>
          </cell>
          <cell r="BC573" t="str">
            <v>Airtel</v>
          </cell>
          <cell r="BD573">
            <v>0</v>
          </cell>
          <cell r="BE573" t="str">
            <v>ZM1484</v>
          </cell>
        </row>
        <row r="574">
          <cell r="C574" t="str">
            <v>IHS_CTR_304A</v>
          </cell>
          <cell r="D574" t="str">
            <v>Luchi Lodge</v>
          </cell>
          <cell r="E574">
            <v>28.44362</v>
          </cell>
          <cell r="F574">
            <v>-14.4342</v>
          </cell>
          <cell r="G574" t="str">
            <v>Central</v>
          </cell>
          <cell r="H574">
            <v>2.5</v>
          </cell>
          <cell r="I574" t="str">
            <v>Central</v>
          </cell>
          <cell r="J574" t="str">
            <v>Kabwe</v>
          </cell>
          <cell r="K574" t="str">
            <v>No</v>
          </cell>
          <cell r="L574" t="str">
            <v>No</v>
          </cell>
          <cell r="M574" t="str">
            <v>No</v>
          </cell>
          <cell r="N574" t="str">
            <v>Urban</v>
          </cell>
        </row>
        <row r="574">
          <cell r="P574" t="str">
            <v>Gold</v>
          </cell>
          <cell r="Q574" t="str">
            <v>BTS</v>
          </cell>
          <cell r="R574" t="str">
            <v>BTS</v>
          </cell>
          <cell r="S574" t="str">
            <v>On air</v>
          </cell>
          <cell r="T574" t="str">
            <v>Grid-Gen</v>
          </cell>
          <cell r="U574" t="str">
            <v>Green Field</v>
          </cell>
          <cell r="V574">
            <v>50</v>
          </cell>
          <cell r="W574" t="str">
            <v>Outdoor</v>
          </cell>
          <cell r="X574" t="str">
            <v>Robert Mwewa</v>
          </cell>
          <cell r="Y574" t="str">
            <v>SBC</v>
          </cell>
          <cell r="Z574" t="str">
            <v>SBC</v>
          </cell>
          <cell r="AA574" t="str">
            <v>Airtel </v>
          </cell>
          <cell r="AB574" t="str">
            <v>Benson Phiri</v>
          </cell>
          <cell r="AC574" t="str">
            <v>GNM</v>
          </cell>
          <cell r="AD574" t="str">
            <v>Lithandi </v>
          </cell>
          <cell r="AE574" t="str">
            <v>perkins </v>
          </cell>
          <cell r="AF574" t="str">
            <v>CK Works</v>
          </cell>
          <cell r="AG574">
            <v>20</v>
          </cell>
          <cell r="AH574" t="str">
            <v>perkins</v>
          </cell>
        </row>
        <row r="574">
          <cell r="AJ574" t="str">
            <v>Leroy Sommer</v>
          </cell>
        </row>
        <row r="574">
          <cell r="AL574">
            <v>1000</v>
          </cell>
          <cell r="AM574" t="str">
            <v>Power cube</v>
          </cell>
          <cell r="AN574" t="str">
            <v>ICC330-H1-C1</v>
          </cell>
        </row>
        <row r="574">
          <cell r="AP574" t="str">
            <v>Lithium</v>
          </cell>
          <cell r="AQ574">
            <v>300</v>
          </cell>
          <cell r="AR574">
            <v>48</v>
          </cell>
          <cell r="AS574">
            <v>150</v>
          </cell>
          <cell r="AT574">
            <v>2</v>
          </cell>
          <cell r="AU574" t="str">
            <v>N/A</v>
          </cell>
          <cell r="AV574" t="str">
            <v>N/A</v>
          </cell>
          <cell r="AW574" t="str">
            <v>N/A</v>
          </cell>
          <cell r="AX574" t="str">
            <v>N/A</v>
          </cell>
          <cell r="AY574" t="str">
            <v>N/A</v>
          </cell>
          <cell r="AZ574">
            <v>85</v>
          </cell>
        </row>
        <row r="574">
          <cell r="BB574">
            <v>1</v>
          </cell>
          <cell r="BC574" t="str">
            <v>Airtel</v>
          </cell>
          <cell r="BD574" t="str">
            <v>ZM1492</v>
          </cell>
          <cell r="BE574" t="str">
            <v>ZM1483</v>
          </cell>
        </row>
        <row r="575">
          <cell r="C575" t="str">
            <v>IHS_CTR_305A</v>
          </cell>
          <cell r="D575" t="str">
            <v>Nkrumah Extension</v>
          </cell>
          <cell r="E575">
            <v>28.47714</v>
          </cell>
          <cell r="F575">
            <v>-14.4426</v>
          </cell>
          <cell r="G575" t="str">
            <v>Central</v>
          </cell>
          <cell r="H575">
            <v>2.5</v>
          </cell>
          <cell r="I575" t="str">
            <v>Central</v>
          </cell>
          <cell r="J575" t="str">
            <v>Kabwe</v>
          </cell>
          <cell r="K575" t="str">
            <v>No</v>
          </cell>
          <cell r="L575" t="str">
            <v>No</v>
          </cell>
          <cell r="M575" t="str">
            <v>No</v>
          </cell>
          <cell r="N575" t="str">
            <v>Urban</v>
          </cell>
        </row>
        <row r="575">
          <cell r="P575" t="str">
            <v>Gold</v>
          </cell>
          <cell r="Q575" t="str">
            <v>BTS</v>
          </cell>
          <cell r="R575" t="str">
            <v>BTS</v>
          </cell>
          <cell r="S575" t="str">
            <v>On air</v>
          </cell>
          <cell r="T575" t="str">
            <v>Grid-Gen</v>
          </cell>
          <cell r="U575" t="str">
            <v>Green Field</v>
          </cell>
          <cell r="V575">
            <v>50</v>
          </cell>
          <cell r="W575" t="str">
            <v>Outdoor</v>
          </cell>
          <cell r="X575" t="str">
            <v>Robert Mwewa</v>
          </cell>
          <cell r="Y575" t="str">
            <v>SBC</v>
          </cell>
          <cell r="Z575" t="str">
            <v>SBC</v>
          </cell>
          <cell r="AA575" t="str">
            <v>Airtel </v>
          </cell>
          <cell r="AB575" t="str">
            <v>Benson Phiri</v>
          </cell>
          <cell r="AC575" t="str">
            <v>GNM</v>
          </cell>
          <cell r="AD575" t="str">
            <v>Lithandi </v>
          </cell>
          <cell r="AE575" t="str">
            <v>perkins </v>
          </cell>
          <cell r="AF575" t="str">
            <v>CK Works</v>
          </cell>
          <cell r="AG575">
            <v>20</v>
          </cell>
          <cell r="AH575" t="str">
            <v>perkins</v>
          </cell>
        </row>
        <row r="575">
          <cell r="AJ575" t="str">
            <v>Leroy Sommer</v>
          </cell>
        </row>
        <row r="575">
          <cell r="AL575">
            <v>1000</v>
          </cell>
          <cell r="AM575" t="str">
            <v>Power cube</v>
          </cell>
          <cell r="AN575" t="str">
            <v>ICC330-H1-C1</v>
          </cell>
        </row>
        <row r="575">
          <cell r="AP575" t="str">
            <v>Lithium</v>
          </cell>
          <cell r="AQ575">
            <v>300</v>
          </cell>
          <cell r="AR575">
            <v>48</v>
          </cell>
          <cell r="AS575">
            <v>150</v>
          </cell>
          <cell r="AT575">
            <v>2</v>
          </cell>
          <cell r="AU575" t="str">
            <v>N/A</v>
          </cell>
          <cell r="AV575" t="str">
            <v>N/A</v>
          </cell>
          <cell r="AW575" t="str">
            <v>N/A</v>
          </cell>
          <cell r="AX575" t="str">
            <v>N/A</v>
          </cell>
          <cell r="AY575" t="str">
            <v>N/A</v>
          </cell>
          <cell r="AZ575">
            <v>78</v>
          </cell>
        </row>
        <row r="575">
          <cell r="BB575">
            <v>1</v>
          </cell>
          <cell r="BC575" t="str">
            <v>Airtel</v>
          </cell>
          <cell r="BD575" t="str">
            <v>ZM1491</v>
          </cell>
          <cell r="BE575" t="str">
            <v>ZM1486</v>
          </cell>
        </row>
        <row r="576">
          <cell r="C576" t="str">
            <v>IHS_CTR_306A</v>
          </cell>
          <cell r="D576" t="str">
            <v>Natuseko</v>
          </cell>
          <cell r="E576">
            <v>28.46367</v>
          </cell>
          <cell r="F576">
            <v>-14.4036</v>
          </cell>
          <cell r="G576" t="str">
            <v>Central</v>
          </cell>
          <cell r="H576">
            <v>2.5</v>
          </cell>
          <cell r="I576" t="str">
            <v>Central</v>
          </cell>
          <cell r="J576" t="str">
            <v>Kabwe</v>
          </cell>
          <cell r="K576" t="str">
            <v>No</v>
          </cell>
          <cell r="L576" t="str">
            <v>No</v>
          </cell>
          <cell r="M576" t="str">
            <v>No</v>
          </cell>
          <cell r="N576" t="str">
            <v>Urban</v>
          </cell>
        </row>
        <row r="576">
          <cell r="P576" t="str">
            <v>Gold</v>
          </cell>
          <cell r="Q576" t="str">
            <v>BTS</v>
          </cell>
          <cell r="R576" t="str">
            <v>BTS</v>
          </cell>
          <cell r="S576" t="str">
            <v>On air</v>
          </cell>
          <cell r="T576" t="str">
            <v>Grid-Gen</v>
          </cell>
          <cell r="U576" t="str">
            <v>Green Field</v>
          </cell>
          <cell r="V576">
            <v>50</v>
          </cell>
          <cell r="W576" t="str">
            <v>Outdoor</v>
          </cell>
          <cell r="X576" t="str">
            <v>Robert Mwewa</v>
          </cell>
          <cell r="Y576" t="str">
            <v>SBC</v>
          </cell>
          <cell r="Z576" t="str">
            <v>SBC</v>
          </cell>
          <cell r="AA576" t="str">
            <v>Airtel </v>
          </cell>
          <cell r="AB576" t="str">
            <v>Benson Phiri</v>
          </cell>
          <cell r="AC576" t="str">
            <v>GNM</v>
          </cell>
          <cell r="AD576" t="str">
            <v>Lithandi </v>
          </cell>
          <cell r="AE576" t="str">
            <v>perkins </v>
          </cell>
          <cell r="AF576" t="str">
            <v>CK Works</v>
          </cell>
          <cell r="AG576">
            <v>20</v>
          </cell>
          <cell r="AH576" t="str">
            <v>perkins</v>
          </cell>
        </row>
        <row r="576">
          <cell r="AJ576" t="str">
            <v>Leroy Sommer</v>
          </cell>
        </row>
        <row r="576">
          <cell r="AL576">
            <v>1000</v>
          </cell>
          <cell r="AM576" t="str">
            <v>Power cube</v>
          </cell>
          <cell r="AN576" t="str">
            <v>ICC330-H1-C1</v>
          </cell>
        </row>
        <row r="576">
          <cell r="AP576" t="str">
            <v>Lithium</v>
          </cell>
          <cell r="AQ576">
            <v>300</v>
          </cell>
          <cell r="AR576">
            <v>48</v>
          </cell>
          <cell r="AS576">
            <v>150</v>
          </cell>
          <cell r="AT576">
            <v>2</v>
          </cell>
          <cell r="AU576" t="str">
            <v>N/A</v>
          </cell>
          <cell r="AV576" t="str">
            <v>N/A</v>
          </cell>
          <cell r="AW576" t="str">
            <v>N/A</v>
          </cell>
          <cell r="AX576" t="str">
            <v>N/A</v>
          </cell>
          <cell r="AY576" t="str">
            <v>N/A</v>
          </cell>
          <cell r="AZ576">
            <v>80</v>
          </cell>
        </row>
        <row r="576">
          <cell r="BB576">
            <v>1</v>
          </cell>
          <cell r="BC576" t="str">
            <v>Airtel</v>
          </cell>
          <cell r="BD576" t="str">
            <v>ZM1495</v>
          </cell>
          <cell r="BE576" t="str">
            <v>ZM1485</v>
          </cell>
        </row>
        <row r="577">
          <cell r="C577" t="str">
            <v>IHS_CTR_307A</v>
          </cell>
          <cell r="D577" t="str">
            <v>Kabwe Bankers</v>
          </cell>
          <cell r="E577">
            <v>28.45782</v>
          </cell>
          <cell r="F577">
            <v>-14.44687</v>
          </cell>
          <cell r="G577" t="str">
            <v>Central</v>
          </cell>
          <cell r="H577">
            <v>2.5</v>
          </cell>
          <cell r="I577" t="str">
            <v>Central</v>
          </cell>
          <cell r="J577" t="str">
            <v>Kabwe</v>
          </cell>
          <cell r="K577" t="str">
            <v>No</v>
          </cell>
          <cell r="L577" t="str">
            <v>No</v>
          </cell>
          <cell r="M577" t="str">
            <v>No</v>
          </cell>
          <cell r="N577" t="str">
            <v>Urban</v>
          </cell>
        </row>
        <row r="577">
          <cell r="P577" t="str">
            <v>Gold</v>
          </cell>
          <cell r="Q577" t="str">
            <v>BTS</v>
          </cell>
          <cell r="R577" t="str">
            <v>BTS</v>
          </cell>
          <cell r="S577" t="str">
            <v>On air</v>
          </cell>
          <cell r="T577" t="str">
            <v>Grid-Gen</v>
          </cell>
          <cell r="U577" t="str">
            <v>Green Field</v>
          </cell>
          <cell r="V577">
            <v>50</v>
          </cell>
          <cell r="W577" t="str">
            <v>Outdoor</v>
          </cell>
          <cell r="X577" t="str">
            <v>Robert Mwewa</v>
          </cell>
          <cell r="Y577" t="str">
            <v>SBC</v>
          </cell>
          <cell r="Z577" t="str">
            <v>SBC</v>
          </cell>
          <cell r="AA577" t="str">
            <v>Airtel </v>
          </cell>
          <cell r="AB577" t="str">
            <v>Benson Phiri</v>
          </cell>
          <cell r="AC577" t="str">
            <v>CCS</v>
          </cell>
          <cell r="AD577" t="str">
            <v>CCS</v>
          </cell>
          <cell r="AE577" t="str">
            <v>perkins </v>
          </cell>
          <cell r="AF577" t="str">
            <v>CK Works</v>
          </cell>
          <cell r="AG577">
            <v>20</v>
          </cell>
          <cell r="AH577" t="str">
            <v>perkins</v>
          </cell>
        </row>
        <row r="577">
          <cell r="AJ577" t="str">
            <v>Leroy Sommer</v>
          </cell>
        </row>
        <row r="577">
          <cell r="AL577">
            <v>1000</v>
          </cell>
          <cell r="AM577" t="str">
            <v>Power cube</v>
          </cell>
          <cell r="AN577" t="str">
            <v>ICC330-H1-C1</v>
          </cell>
        </row>
        <row r="577">
          <cell r="AP577" t="str">
            <v>Lithium</v>
          </cell>
          <cell r="AQ577">
            <v>300</v>
          </cell>
          <cell r="AR577">
            <v>48</v>
          </cell>
          <cell r="AS577">
            <v>150</v>
          </cell>
          <cell r="AT577">
            <v>2</v>
          </cell>
          <cell r="AU577" t="str">
            <v>N/A</v>
          </cell>
          <cell r="AV577" t="str">
            <v>N/A</v>
          </cell>
          <cell r="AW577" t="str">
            <v>N/A</v>
          </cell>
          <cell r="AX577" t="str">
            <v>N/A</v>
          </cell>
          <cell r="AY577" t="str">
            <v>N/A</v>
          </cell>
          <cell r="AZ577">
            <v>73</v>
          </cell>
        </row>
        <row r="577">
          <cell r="BB577">
            <v>1</v>
          </cell>
          <cell r="BC577" t="str">
            <v>Airtel</v>
          </cell>
          <cell r="BD577" t="str">
            <v>ZM1471</v>
          </cell>
          <cell r="BE577" t="str">
            <v>ZM1482</v>
          </cell>
        </row>
        <row r="578">
          <cell r="C578" t="str">
            <v>IHS_CTR_308A</v>
          </cell>
          <cell r="D578" t="str">
            <v>Kabwe Aerodrome</v>
          </cell>
          <cell r="E578">
            <v>28.45193</v>
          </cell>
          <cell r="F578">
            <v>-14.471001</v>
          </cell>
          <cell r="G578" t="str">
            <v>Central</v>
          </cell>
          <cell r="H578">
            <v>2.5</v>
          </cell>
          <cell r="I578" t="str">
            <v>Central</v>
          </cell>
          <cell r="J578" t="str">
            <v>Kabwe</v>
          </cell>
          <cell r="K578" t="str">
            <v>No</v>
          </cell>
          <cell r="L578" t="str">
            <v>No</v>
          </cell>
          <cell r="M578" t="str">
            <v>No</v>
          </cell>
          <cell r="N578" t="str">
            <v>Urban</v>
          </cell>
        </row>
        <row r="578">
          <cell r="P578" t="str">
            <v>Gold</v>
          </cell>
          <cell r="Q578" t="str">
            <v>BTS</v>
          </cell>
          <cell r="R578" t="str">
            <v>BTS</v>
          </cell>
          <cell r="S578" t="str">
            <v>On air</v>
          </cell>
          <cell r="T578" t="str">
            <v>Grid-Gen</v>
          </cell>
          <cell r="U578" t="str">
            <v>Green Field</v>
          </cell>
          <cell r="V578">
            <v>50</v>
          </cell>
          <cell r="W578" t="str">
            <v>Outdoor</v>
          </cell>
          <cell r="X578" t="str">
            <v>Robert Mwewa</v>
          </cell>
          <cell r="Y578" t="str">
            <v>SBC</v>
          </cell>
          <cell r="Z578" t="str">
            <v>SBC</v>
          </cell>
          <cell r="AA578" t="str">
            <v>Airtel </v>
          </cell>
          <cell r="AB578" t="str">
            <v>Benson Phiri</v>
          </cell>
          <cell r="AC578" t="str">
            <v>CCS</v>
          </cell>
          <cell r="AD578" t="str">
            <v>CCS</v>
          </cell>
          <cell r="AE578" t="str">
            <v>perkins </v>
          </cell>
          <cell r="AF578" t="str">
            <v>CK Works</v>
          </cell>
          <cell r="AG578">
            <v>20</v>
          </cell>
          <cell r="AH578" t="str">
            <v>perkins</v>
          </cell>
        </row>
        <row r="578">
          <cell r="AJ578" t="str">
            <v>Leroy Sommer</v>
          </cell>
        </row>
        <row r="578">
          <cell r="AL578">
            <v>1000</v>
          </cell>
          <cell r="AM578" t="str">
            <v>Power cube</v>
          </cell>
          <cell r="AN578" t="str">
            <v>ICC330-H1-C1</v>
          </cell>
        </row>
        <row r="578">
          <cell r="AP578" t="str">
            <v>Lithium</v>
          </cell>
          <cell r="AQ578">
            <v>300</v>
          </cell>
          <cell r="AR578">
            <v>48</v>
          </cell>
          <cell r="AS578">
            <v>150</v>
          </cell>
          <cell r="AT578">
            <v>2</v>
          </cell>
          <cell r="AU578" t="str">
            <v>N/A</v>
          </cell>
          <cell r="AV578" t="str">
            <v>N/A</v>
          </cell>
          <cell r="AW578" t="str">
            <v>N/A</v>
          </cell>
          <cell r="AX578" t="str">
            <v>N/A</v>
          </cell>
          <cell r="AY578" t="str">
            <v>N/A</v>
          </cell>
          <cell r="AZ578">
            <v>82</v>
          </cell>
        </row>
        <row r="578">
          <cell r="BB578">
            <v>1</v>
          </cell>
          <cell r="BC578" t="str">
            <v>Airtel</v>
          </cell>
          <cell r="BD578" t="str">
            <v>ZM1483</v>
          </cell>
          <cell r="BE578" t="str">
            <v>ZM1481</v>
          </cell>
        </row>
        <row r="579">
          <cell r="C579" t="str">
            <v>IHS_CTR_309A</v>
          </cell>
          <cell r="D579" t="str">
            <v>Makululu Moomba</v>
          </cell>
          <cell r="E579">
            <v>28.4211</v>
          </cell>
          <cell r="F579">
            <v>-14.449</v>
          </cell>
          <cell r="G579" t="str">
            <v>Central</v>
          </cell>
          <cell r="H579">
            <v>2.5</v>
          </cell>
          <cell r="I579" t="str">
            <v>Central</v>
          </cell>
          <cell r="J579" t="str">
            <v>Kabwe</v>
          </cell>
          <cell r="K579" t="str">
            <v>No</v>
          </cell>
          <cell r="L579" t="str">
            <v>No</v>
          </cell>
          <cell r="M579" t="str">
            <v>No</v>
          </cell>
          <cell r="N579" t="str">
            <v>Urban</v>
          </cell>
        </row>
        <row r="579">
          <cell r="P579" t="str">
            <v>Gold</v>
          </cell>
          <cell r="Q579" t="str">
            <v>BTS</v>
          </cell>
          <cell r="R579" t="str">
            <v>BTS</v>
          </cell>
          <cell r="S579" t="str">
            <v>On air</v>
          </cell>
          <cell r="T579" t="str">
            <v>Grid-Gen</v>
          </cell>
          <cell r="U579" t="str">
            <v>Green Field</v>
          </cell>
          <cell r="V579">
            <v>50</v>
          </cell>
          <cell r="W579" t="str">
            <v>Outdoor</v>
          </cell>
          <cell r="X579" t="str">
            <v>Robert Mwewa</v>
          </cell>
          <cell r="Y579" t="str">
            <v>SBC</v>
          </cell>
          <cell r="Z579" t="str">
            <v>SBC</v>
          </cell>
          <cell r="AA579" t="str">
            <v>Airtel </v>
          </cell>
          <cell r="AB579" t="str">
            <v>Benson Phiri</v>
          </cell>
          <cell r="AC579" t="str">
            <v>GNM</v>
          </cell>
          <cell r="AD579" t="str">
            <v>Lithandi </v>
          </cell>
          <cell r="AE579" t="str">
            <v>perkins </v>
          </cell>
          <cell r="AF579" t="str">
            <v>CK Works</v>
          </cell>
          <cell r="AG579">
            <v>20</v>
          </cell>
          <cell r="AH579" t="str">
            <v>perkins</v>
          </cell>
        </row>
        <row r="579">
          <cell r="AJ579" t="str">
            <v>Leroy Sommer</v>
          </cell>
        </row>
        <row r="579">
          <cell r="AL579">
            <v>1000</v>
          </cell>
          <cell r="AM579" t="str">
            <v>Power cube</v>
          </cell>
          <cell r="AN579" t="str">
            <v>ICC330-H1-C1</v>
          </cell>
        </row>
        <row r="579">
          <cell r="AP579" t="str">
            <v>Lithium</v>
          </cell>
          <cell r="AQ579">
            <v>300</v>
          </cell>
          <cell r="AR579">
            <v>48</v>
          </cell>
          <cell r="AS579">
            <v>150</v>
          </cell>
          <cell r="AT579">
            <v>2</v>
          </cell>
          <cell r="AU579" t="str">
            <v>N/A</v>
          </cell>
          <cell r="AV579" t="str">
            <v>N/A</v>
          </cell>
          <cell r="AW579" t="str">
            <v>N/A</v>
          </cell>
          <cell r="AX579" t="str">
            <v>N/A</v>
          </cell>
          <cell r="AY579" t="str">
            <v>N/A</v>
          </cell>
          <cell r="AZ579">
            <v>80</v>
          </cell>
        </row>
        <row r="579">
          <cell r="BB579">
            <v>1</v>
          </cell>
          <cell r="BC579" t="str">
            <v>Airtel</v>
          </cell>
          <cell r="BD579" t="str">
            <v>ZM1502</v>
          </cell>
          <cell r="BE579" t="str">
            <v>ZM1480</v>
          </cell>
        </row>
        <row r="580">
          <cell r="C580" t="str">
            <v>IHS_CTR_310A</v>
          </cell>
          <cell r="D580" t="str">
            <v>Serenje Zambia Compound</v>
          </cell>
          <cell r="E580">
            <v>30.244431</v>
          </cell>
          <cell r="F580">
            <v>-13.267416</v>
          </cell>
          <cell r="G580" t="str">
            <v>Central</v>
          </cell>
          <cell r="H580">
            <v>4.5</v>
          </cell>
          <cell r="I580" t="str">
            <v>Central</v>
          </cell>
          <cell r="J580" t="str">
            <v>Serenje</v>
          </cell>
          <cell r="K580" t="str">
            <v>No</v>
          </cell>
          <cell r="L580" t="str">
            <v>No</v>
          </cell>
          <cell r="M580" t="str">
            <v>No</v>
          </cell>
          <cell r="N580" t="str">
            <v>Urban</v>
          </cell>
        </row>
        <row r="580">
          <cell r="P580" t="str">
            <v>Silver</v>
          </cell>
          <cell r="Q580" t="str">
            <v>BTS</v>
          </cell>
          <cell r="R580" t="str">
            <v>BTS</v>
          </cell>
          <cell r="S580" t="str">
            <v>On air</v>
          </cell>
          <cell r="T580" t="str">
            <v>Grid-Gen</v>
          </cell>
          <cell r="U580" t="str">
            <v>Green Field</v>
          </cell>
          <cell r="V580">
            <v>50</v>
          </cell>
          <cell r="W580" t="str">
            <v>Outdoor</v>
          </cell>
          <cell r="X580" t="str">
            <v>Linos Thole</v>
          </cell>
          <cell r="Y580" t="str">
            <v>SBC</v>
          </cell>
          <cell r="Z580" t="str">
            <v>SBC</v>
          </cell>
          <cell r="AA580" t="str">
            <v>Airtel </v>
          </cell>
          <cell r="AB580" t="str">
            <v>Benson Phiri</v>
          </cell>
          <cell r="AC580" t="str">
            <v>GNM</v>
          </cell>
          <cell r="AD580" t="str">
            <v>Lithandi </v>
          </cell>
          <cell r="AE580" t="str">
            <v>perkins </v>
          </cell>
          <cell r="AF580" t="str">
            <v>CK Works</v>
          </cell>
          <cell r="AG580">
            <v>20</v>
          </cell>
          <cell r="AH580" t="str">
            <v>perkins</v>
          </cell>
        </row>
        <row r="580">
          <cell r="AJ580" t="str">
            <v>Leroy Sommer</v>
          </cell>
        </row>
        <row r="580">
          <cell r="AL580">
            <v>1000</v>
          </cell>
          <cell r="AM580" t="str">
            <v>Power cube</v>
          </cell>
          <cell r="AN580" t="str">
            <v>ICC330-H1-C1</v>
          </cell>
        </row>
        <row r="580">
          <cell r="AP580" t="str">
            <v>Lithium</v>
          </cell>
          <cell r="AQ580">
            <v>300</v>
          </cell>
          <cell r="AR580">
            <v>48</v>
          </cell>
          <cell r="AS580">
            <v>150</v>
          </cell>
          <cell r="AT580">
            <v>2</v>
          </cell>
          <cell r="AU580" t="str">
            <v>N/A</v>
          </cell>
          <cell r="AV580" t="str">
            <v>N/A</v>
          </cell>
          <cell r="AW580" t="str">
            <v>N/A</v>
          </cell>
          <cell r="AX580" t="str">
            <v>N/A</v>
          </cell>
          <cell r="AY580" t="str">
            <v>N/A</v>
          </cell>
          <cell r="AZ580">
            <v>78</v>
          </cell>
        </row>
        <row r="580">
          <cell r="BB580">
            <v>1</v>
          </cell>
          <cell r="BC580" t="str">
            <v>Airtel</v>
          </cell>
          <cell r="BD580" t="str">
            <v>ZM1530</v>
          </cell>
          <cell r="BE580" t="str">
            <v>ZM1531</v>
          </cell>
        </row>
        <row r="581">
          <cell r="C581" t="str">
            <v>IHS_CTR_311A</v>
          </cell>
          <cell r="D581" t="str">
            <v>Malwita Primary School</v>
          </cell>
          <cell r="E581">
            <v>30.245141</v>
          </cell>
          <cell r="F581">
            <v>-13.267611</v>
          </cell>
          <cell r="G581" t="str">
            <v>Central</v>
          </cell>
          <cell r="H581">
            <v>2.5</v>
          </cell>
          <cell r="I581" t="str">
            <v>Central</v>
          </cell>
          <cell r="J581" t="str">
            <v>Serenje</v>
          </cell>
          <cell r="K581" t="str">
            <v>No</v>
          </cell>
          <cell r="L581" t="str">
            <v>No</v>
          </cell>
          <cell r="M581" t="str">
            <v>No</v>
          </cell>
          <cell r="N581" t="str">
            <v>Urban</v>
          </cell>
        </row>
        <row r="581">
          <cell r="P581" t="str">
            <v>Silver</v>
          </cell>
          <cell r="Q581" t="str">
            <v>BTS</v>
          </cell>
          <cell r="R581" t="str">
            <v>BTS</v>
          </cell>
          <cell r="S581" t="str">
            <v>On air</v>
          </cell>
          <cell r="T581" t="str">
            <v>Grid-Gen</v>
          </cell>
          <cell r="U581" t="str">
            <v>Green Field</v>
          </cell>
          <cell r="V581">
            <v>50</v>
          </cell>
          <cell r="W581" t="str">
            <v>Outdoor</v>
          </cell>
          <cell r="X581" t="str">
            <v>Linos Thole</v>
          </cell>
          <cell r="Y581" t="str">
            <v>SBC</v>
          </cell>
          <cell r="Z581" t="str">
            <v>SBC</v>
          </cell>
          <cell r="AA581" t="str">
            <v>Airtel </v>
          </cell>
          <cell r="AB581" t="str">
            <v>Benson Phiri</v>
          </cell>
          <cell r="AC581" t="str">
            <v>GNM</v>
          </cell>
          <cell r="AD581" t="str">
            <v>Lithandi </v>
          </cell>
          <cell r="AE581" t="str">
            <v>perkins </v>
          </cell>
          <cell r="AF581" t="str">
            <v>CK Works</v>
          </cell>
          <cell r="AG581">
            <v>20</v>
          </cell>
          <cell r="AH581" t="str">
            <v>perkins</v>
          </cell>
        </row>
        <row r="581">
          <cell r="AJ581" t="str">
            <v>Leroy Sommer</v>
          </cell>
        </row>
        <row r="581">
          <cell r="AL581">
            <v>1000</v>
          </cell>
          <cell r="AM581" t="str">
            <v>Power cube</v>
          </cell>
          <cell r="AN581" t="str">
            <v>ICC330-H1-C1</v>
          </cell>
        </row>
        <row r="581">
          <cell r="AP581" t="str">
            <v>Lithium</v>
          </cell>
          <cell r="AQ581">
            <v>300</v>
          </cell>
          <cell r="AR581">
            <v>48</v>
          </cell>
          <cell r="AS581">
            <v>150</v>
          </cell>
          <cell r="AT581">
            <v>2</v>
          </cell>
          <cell r="AU581" t="str">
            <v>N/A</v>
          </cell>
          <cell r="AV581" t="str">
            <v>N/A</v>
          </cell>
          <cell r="AW581" t="str">
            <v>N/A</v>
          </cell>
          <cell r="AX581" t="str">
            <v>N/A</v>
          </cell>
          <cell r="AY581" t="str">
            <v>N/A</v>
          </cell>
          <cell r="AZ581">
            <v>64</v>
          </cell>
        </row>
        <row r="581">
          <cell r="BB581">
            <v>1</v>
          </cell>
          <cell r="BC581" t="str">
            <v>Airtel</v>
          </cell>
          <cell r="BD581" t="str">
            <v>ZM1531</v>
          </cell>
          <cell r="BE581" t="str">
            <v>ZM1391</v>
          </cell>
        </row>
        <row r="582">
          <cell r="C582" t="str">
            <v>IHS_CTR_312A</v>
          </cell>
          <cell r="D582" t="str">
            <v>Mumbwa Sec. School</v>
          </cell>
          <cell r="E582">
            <v>27.058506</v>
          </cell>
          <cell r="F582">
            <v>-14.97518</v>
          </cell>
          <cell r="G582" t="str">
            <v>Lusaka</v>
          </cell>
          <cell r="H582">
            <v>2.5</v>
          </cell>
          <cell r="I582" t="str">
            <v>Lusaka</v>
          </cell>
          <cell r="J582" t="str">
            <v>Mumbwa</v>
          </cell>
          <cell r="K582" t="str">
            <v>No</v>
          </cell>
          <cell r="L582" t="str">
            <v>No</v>
          </cell>
          <cell r="M582" t="str">
            <v>No</v>
          </cell>
          <cell r="N582" t="str">
            <v>Urban</v>
          </cell>
        </row>
        <row r="582">
          <cell r="P582" t="str">
            <v>Silver</v>
          </cell>
          <cell r="Q582" t="str">
            <v>BTS</v>
          </cell>
          <cell r="R582" t="str">
            <v>BTS</v>
          </cell>
          <cell r="S582" t="str">
            <v>On air</v>
          </cell>
          <cell r="T582" t="str">
            <v>Grid-Gen</v>
          </cell>
          <cell r="U582" t="str">
            <v>Green Field</v>
          </cell>
          <cell r="V582">
            <v>50</v>
          </cell>
          <cell r="W582" t="str">
            <v>Outdoor</v>
          </cell>
          <cell r="X582" t="str">
            <v>Joseph Mulenga</v>
          </cell>
          <cell r="Y582" t="str">
            <v>SBC</v>
          </cell>
          <cell r="Z582" t="str">
            <v>SBC</v>
          </cell>
          <cell r="AA582" t="str">
            <v>Airtel </v>
          </cell>
          <cell r="AB582" t="str">
            <v>Evans Ngonga</v>
          </cell>
          <cell r="AC582" t="str">
            <v>CCS</v>
          </cell>
          <cell r="AD582" t="str">
            <v>CCS</v>
          </cell>
          <cell r="AE582" t="str">
            <v>perkins </v>
          </cell>
          <cell r="AF582" t="str">
            <v>CK Works</v>
          </cell>
          <cell r="AG582">
            <v>20</v>
          </cell>
          <cell r="AH582" t="str">
            <v>perkins</v>
          </cell>
        </row>
        <row r="582">
          <cell r="AJ582" t="str">
            <v>Leroy Sommer</v>
          </cell>
        </row>
        <row r="582">
          <cell r="AL582">
            <v>1000</v>
          </cell>
          <cell r="AM582" t="str">
            <v>Power cube</v>
          </cell>
          <cell r="AN582" t="str">
            <v>ICC330-H1-C1</v>
          </cell>
        </row>
        <row r="582">
          <cell r="AP582" t="str">
            <v>Lithium</v>
          </cell>
          <cell r="AQ582">
            <v>300</v>
          </cell>
          <cell r="AR582">
            <v>48</v>
          </cell>
          <cell r="AS582">
            <v>150</v>
          </cell>
          <cell r="AT582">
            <v>2</v>
          </cell>
          <cell r="AU582" t="str">
            <v>N/A</v>
          </cell>
          <cell r="AV582" t="str">
            <v>N/A</v>
          </cell>
          <cell r="AW582" t="str">
            <v>N/A</v>
          </cell>
          <cell r="AX582" t="str">
            <v>N/A</v>
          </cell>
          <cell r="AY582" t="str">
            <v>N/A</v>
          </cell>
          <cell r="AZ582">
            <v>64</v>
          </cell>
        </row>
        <row r="582">
          <cell r="BB582">
            <v>1</v>
          </cell>
          <cell r="BC582" t="str">
            <v>Airtel</v>
          </cell>
          <cell r="BD582" t="str">
            <v>ZM1481</v>
          </cell>
          <cell r="BE582" t="str">
            <v>ZM1519</v>
          </cell>
        </row>
        <row r="583">
          <cell r="C583" t="str">
            <v>IHS_CTR_313A</v>
          </cell>
          <cell r="D583" t="str">
            <v>Makasa Pri. School</v>
          </cell>
          <cell r="E583">
            <v>23.13734</v>
          </cell>
          <cell r="F583">
            <v>-15.25719</v>
          </cell>
          <cell r="G583" t="str">
            <v>Lusaka</v>
          </cell>
          <cell r="H583">
            <v>2.5</v>
          </cell>
          <cell r="I583" t="str">
            <v>Lusaka</v>
          </cell>
          <cell r="J583" t="str">
            <v>Mumbwa</v>
          </cell>
          <cell r="K583" t="str">
            <v>No</v>
          </cell>
          <cell r="L583" t="str">
            <v>No</v>
          </cell>
          <cell r="M583" t="str">
            <v>No</v>
          </cell>
          <cell r="N583" t="str">
            <v>Urban</v>
          </cell>
        </row>
        <row r="583">
          <cell r="P583" t="str">
            <v>Silver</v>
          </cell>
          <cell r="Q583" t="str">
            <v>BTS</v>
          </cell>
          <cell r="R583" t="str">
            <v>BTS</v>
          </cell>
          <cell r="S583" t="str">
            <v>On air</v>
          </cell>
          <cell r="T583" t="str">
            <v>Grid-Gen</v>
          </cell>
          <cell r="U583" t="str">
            <v>Green Field</v>
          </cell>
          <cell r="V583">
            <v>50</v>
          </cell>
          <cell r="W583" t="str">
            <v>Outdoor</v>
          </cell>
          <cell r="X583" t="str">
            <v>Joseph Mulenga</v>
          </cell>
          <cell r="Y583" t="str">
            <v>SBC</v>
          </cell>
          <cell r="Z583" t="str">
            <v>SBC</v>
          </cell>
          <cell r="AA583" t="str">
            <v>Airtel </v>
          </cell>
          <cell r="AB583" t="str">
            <v>Evans Ngonga</v>
          </cell>
          <cell r="AC583" t="str">
            <v>CCS</v>
          </cell>
          <cell r="AD583" t="str">
            <v>CCS</v>
          </cell>
          <cell r="AE583" t="str">
            <v>perkins </v>
          </cell>
          <cell r="AF583" t="str">
            <v>CK Works</v>
          </cell>
          <cell r="AG583">
            <v>20</v>
          </cell>
          <cell r="AH583" t="str">
            <v>perkins</v>
          </cell>
        </row>
        <row r="583">
          <cell r="AJ583" t="str">
            <v>Leroy Sommer</v>
          </cell>
        </row>
        <row r="583">
          <cell r="AL583">
            <v>1000</v>
          </cell>
          <cell r="AM583" t="str">
            <v>Power cube</v>
          </cell>
          <cell r="AN583" t="str">
            <v>ICC330-H1-C1</v>
          </cell>
        </row>
        <row r="583">
          <cell r="AP583" t="str">
            <v>Lithium</v>
          </cell>
          <cell r="AQ583">
            <v>300</v>
          </cell>
          <cell r="AR583">
            <v>48</v>
          </cell>
          <cell r="AS583">
            <v>150</v>
          </cell>
          <cell r="AT583">
            <v>2</v>
          </cell>
          <cell r="AU583" t="str">
            <v>N/A</v>
          </cell>
          <cell r="AV583" t="str">
            <v>N/A</v>
          </cell>
          <cell r="AW583" t="str">
            <v>N/A</v>
          </cell>
          <cell r="AX583" t="str">
            <v>N/A</v>
          </cell>
          <cell r="AY583" t="str">
            <v>N/A</v>
          </cell>
          <cell r="AZ583">
            <v>62</v>
          </cell>
        </row>
        <row r="583">
          <cell r="BB583">
            <v>1</v>
          </cell>
          <cell r="BC583" t="str">
            <v>Airtel</v>
          </cell>
          <cell r="BD583" t="str">
            <v>ZM1482</v>
          </cell>
          <cell r="BE583" t="str">
            <v>ZM1518</v>
          </cell>
        </row>
        <row r="584">
          <cell r="C584" t="str">
            <v>IHS_CTR_314A</v>
          </cell>
          <cell r="D584" t="str">
            <v>Kapiri Ndeke</v>
          </cell>
          <cell r="E584">
            <v>28.69058</v>
          </cell>
          <cell r="F584">
            <v>-13.9695</v>
          </cell>
          <cell r="G584" t="str">
            <v>Central</v>
          </cell>
          <cell r="H584">
            <v>2.5</v>
          </cell>
          <cell r="I584" t="str">
            <v>Central</v>
          </cell>
          <cell r="J584" t="str">
            <v>Kapiri_Mposhi</v>
          </cell>
          <cell r="K584" t="str">
            <v>No</v>
          </cell>
          <cell r="L584" t="str">
            <v>No</v>
          </cell>
          <cell r="M584" t="str">
            <v>No</v>
          </cell>
          <cell r="N584" t="str">
            <v>Urban</v>
          </cell>
        </row>
        <row r="584">
          <cell r="P584" t="str">
            <v>Silver</v>
          </cell>
          <cell r="Q584" t="str">
            <v>BTS</v>
          </cell>
          <cell r="R584" t="str">
            <v>BTS</v>
          </cell>
          <cell r="S584" t="str">
            <v>On air</v>
          </cell>
          <cell r="T584" t="str">
            <v>Grid-Gen</v>
          </cell>
          <cell r="U584" t="str">
            <v>Green Field</v>
          </cell>
          <cell r="V584">
            <v>50</v>
          </cell>
          <cell r="W584" t="str">
            <v>Outdoor</v>
          </cell>
          <cell r="X584" t="str">
            <v>Robert Mwewa</v>
          </cell>
          <cell r="Y584" t="str">
            <v>SBC</v>
          </cell>
          <cell r="Z584" t="str">
            <v>SBC</v>
          </cell>
          <cell r="AA584" t="str">
            <v>Airtel </v>
          </cell>
          <cell r="AB584" t="str">
            <v>Benson Phiri</v>
          </cell>
          <cell r="AC584" t="str">
            <v>GNM</v>
          </cell>
          <cell r="AD584" t="str">
            <v>Lithandi </v>
          </cell>
          <cell r="AE584" t="str">
            <v>perkins </v>
          </cell>
          <cell r="AF584" t="str">
            <v>CK Works</v>
          </cell>
          <cell r="AG584">
            <v>15</v>
          </cell>
          <cell r="AH584" t="str">
            <v>perkins</v>
          </cell>
        </row>
        <row r="584">
          <cell r="AJ584" t="str">
            <v>Leroy Sommer</v>
          </cell>
        </row>
        <row r="584">
          <cell r="AL584">
            <v>1000</v>
          </cell>
          <cell r="AM584" t="str">
            <v>Power cube</v>
          </cell>
          <cell r="AN584" t="str">
            <v>ICC330-H1-C1</v>
          </cell>
        </row>
        <row r="584">
          <cell r="AP584" t="str">
            <v>Lithium</v>
          </cell>
          <cell r="AQ584">
            <v>300</v>
          </cell>
          <cell r="AR584">
            <v>48</v>
          </cell>
          <cell r="AS584">
            <v>150</v>
          </cell>
          <cell r="AT584">
            <v>2</v>
          </cell>
          <cell r="AU584" t="str">
            <v>N/A</v>
          </cell>
          <cell r="AV584" t="str">
            <v>N/A</v>
          </cell>
          <cell r="AW584" t="str">
            <v>N/A</v>
          </cell>
          <cell r="AX584" t="str">
            <v>N/A</v>
          </cell>
          <cell r="AY584" t="str">
            <v>N/A</v>
          </cell>
          <cell r="AZ584">
            <v>74</v>
          </cell>
        </row>
        <row r="584">
          <cell r="BB584">
            <v>1</v>
          </cell>
          <cell r="BC584" t="str">
            <v>Airtel</v>
          </cell>
          <cell r="BD584" t="str">
            <v>ZM1518</v>
          </cell>
          <cell r="BE584" t="str">
            <v>ZM1490</v>
          </cell>
        </row>
        <row r="585">
          <cell r="C585" t="str">
            <v>IHS_CTR_315A</v>
          </cell>
          <cell r="D585" t="str">
            <v>Kasukwe</v>
          </cell>
          <cell r="E585">
            <v>28.08045</v>
          </cell>
          <cell r="F585">
            <v>-14.7242</v>
          </cell>
          <cell r="G585" t="str">
            <v>central</v>
          </cell>
          <cell r="H585">
            <v>2.5</v>
          </cell>
          <cell r="I585" t="str">
            <v>central</v>
          </cell>
          <cell r="J585" t="str">
            <v>Chibombo</v>
          </cell>
          <cell r="K585" t="str">
            <v>No</v>
          </cell>
          <cell r="L585" t="str">
            <v>No</v>
          </cell>
          <cell r="M585" t="str">
            <v>No</v>
          </cell>
          <cell r="N585" t="str">
            <v>Urban</v>
          </cell>
        </row>
        <row r="585">
          <cell r="P585" t="str">
            <v>Silver</v>
          </cell>
          <cell r="Q585" t="str">
            <v>BTS</v>
          </cell>
          <cell r="R585" t="str">
            <v>BTS</v>
          </cell>
          <cell r="S585" t="str">
            <v>On air</v>
          </cell>
          <cell r="T585" t="str">
            <v>Grid-Gen</v>
          </cell>
          <cell r="U585" t="str">
            <v>Green Field</v>
          </cell>
          <cell r="V585">
            <v>50</v>
          </cell>
          <cell r="W585" t="str">
            <v>Outdoor</v>
          </cell>
          <cell r="X585" t="str">
            <v>Robert Mwewa</v>
          </cell>
          <cell r="Y585" t="str">
            <v>SBC</v>
          </cell>
          <cell r="Z585" t="str">
            <v>SBC</v>
          </cell>
          <cell r="AA585" t="str">
            <v>Airtel </v>
          </cell>
          <cell r="AB585" t="str">
            <v>Benson Phiri</v>
          </cell>
          <cell r="AC585" t="str">
            <v>GNM</v>
          </cell>
          <cell r="AD585" t="str">
            <v>Lithandi </v>
          </cell>
          <cell r="AE585" t="str">
            <v>perkins </v>
          </cell>
          <cell r="AF585" t="str">
            <v>CK Works</v>
          </cell>
          <cell r="AG585">
            <v>20</v>
          </cell>
          <cell r="AH585" t="str">
            <v>perkins</v>
          </cell>
        </row>
        <row r="585">
          <cell r="AJ585" t="str">
            <v>Leroy Sommer</v>
          </cell>
        </row>
        <row r="585">
          <cell r="AL585">
            <v>1000</v>
          </cell>
          <cell r="AM585" t="str">
            <v>Power cube</v>
          </cell>
          <cell r="AN585" t="str">
            <v>ICC330-H1-C1</v>
          </cell>
        </row>
        <row r="585">
          <cell r="AP585" t="str">
            <v>Lithium</v>
          </cell>
          <cell r="AQ585">
            <v>300</v>
          </cell>
          <cell r="AR585">
            <v>48</v>
          </cell>
          <cell r="AS585">
            <v>150</v>
          </cell>
          <cell r="AT585">
            <v>2</v>
          </cell>
          <cell r="AU585" t="str">
            <v>N/A</v>
          </cell>
          <cell r="AV585" t="str">
            <v>N/A</v>
          </cell>
          <cell r="AW585" t="str">
            <v>N/A</v>
          </cell>
          <cell r="AX585" t="str">
            <v>N/A</v>
          </cell>
          <cell r="AY585" t="str">
            <v>N/A</v>
          </cell>
          <cell r="AZ585">
            <v>84</v>
          </cell>
        </row>
        <row r="585">
          <cell r="BB585">
            <v>1</v>
          </cell>
          <cell r="BC585" t="str">
            <v>Airtel</v>
          </cell>
          <cell r="BD585" t="str">
            <v>ZM1392</v>
          </cell>
          <cell r="BE585" t="str">
            <v>ZM1392</v>
          </cell>
        </row>
        <row r="586">
          <cell r="C586" t="str">
            <v>IHS_EST_001M</v>
          </cell>
          <cell r="D586" t="str">
            <v>Chipata Industries</v>
          </cell>
          <cell r="E586">
            <v>32.62644</v>
          </cell>
          <cell r="F586">
            <v>-13.62947</v>
          </cell>
          <cell r="G586" t="str">
            <v>Eastern </v>
          </cell>
          <cell r="H586">
            <v>1.5</v>
          </cell>
          <cell r="I586" t="str">
            <v>EASTERN</v>
          </cell>
          <cell r="J586" t="str">
            <v>CHIPATA</v>
          </cell>
          <cell r="K586" t="str">
            <v>Yes</v>
          </cell>
          <cell r="L586" t="str">
            <v>No</v>
          </cell>
          <cell r="M586" t="str">
            <v>No</v>
          </cell>
          <cell r="N586" t="str">
            <v>Urban</v>
          </cell>
          <cell r="O586" t="str">
            <v>2G 3G</v>
          </cell>
          <cell r="P586" t="str">
            <v>P3</v>
          </cell>
          <cell r="Q586" t="str">
            <v>BTS</v>
          </cell>
          <cell r="R586" t="str">
            <v>BTS</v>
          </cell>
          <cell r="S586" t="str">
            <v>On air</v>
          </cell>
          <cell r="T586" t="str">
            <v>Grid-Gen</v>
          </cell>
          <cell r="U586" t="str">
            <v>Green Field</v>
          </cell>
          <cell r="V586" t="str">
            <v>36</v>
          </cell>
          <cell r="W586" t="str">
            <v>Outdoor</v>
          </cell>
          <cell r="X586" t="str">
            <v>Fetus Kalunga</v>
          </cell>
          <cell r="Y586" t="str">
            <v>SBC</v>
          </cell>
          <cell r="Z586" t="str">
            <v>SBC</v>
          </cell>
          <cell r="AA586" t="str">
            <v>MTN</v>
          </cell>
          <cell r="AB586" t="str">
            <v>Fetus Kalunga</v>
          </cell>
          <cell r="AC586" t="str">
            <v>CCS</v>
          </cell>
          <cell r="AD586" t="str">
            <v>CCS</v>
          </cell>
          <cell r="AE586" t="str">
            <v>Huawei</v>
          </cell>
          <cell r="AF586" t="str">
            <v>Hauwei</v>
          </cell>
          <cell r="AG586">
            <v>14</v>
          </cell>
          <cell r="AH586" t="str">
            <v>Weichai</v>
          </cell>
          <cell r="AI586">
            <v>0</v>
          </cell>
          <cell r="AJ586" t="str">
            <v>Xingnuo</v>
          </cell>
          <cell r="AK586">
            <v>0</v>
          </cell>
          <cell r="AL586">
            <v>600</v>
          </cell>
          <cell r="AM586" t="str">
            <v>Delta</v>
          </cell>
          <cell r="AN586" t="str">
            <v>DPS 2400B-48-5</v>
          </cell>
          <cell r="AO586">
            <v>250</v>
          </cell>
          <cell r="AP586" t="str">
            <v>NARADA</v>
          </cell>
          <cell r="AQ586">
            <v>1200</v>
          </cell>
          <cell r="AR586">
            <v>2</v>
          </cell>
          <cell r="AS586">
            <v>600</v>
          </cell>
          <cell r="AT586">
            <v>48</v>
          </cell>
          <cell r="AU586" t="str">
            <v>NA</v>
          </cell>
          <cell r="AV586">
            <v>0</v>
          </cell>
          <cell r="AW586" t="str">
            <v>N/A</v>
          </cell>
          <cell r="AX586" t="str">
            <v>NA</v>
          </cell>
          <cell r="AY586">
            <v>0</v>
          </cell>
          <cell r="AZ586">
            <v>79</v>
          </cell>
        </row>
        <row r="586">
          <cell r="BB586">
            <v>2</v>
          </cell>
          <cell r="BC586" t="str">
            <v>MTNLiquid Telecom</v>
          </cell>
          <cell r="BD586" t="str">
            <v>T2048</v>
          </cell>
          <cell r="BE586">
            <v>0</v>
          </cell>
          <cell r="BF586" t="str">
            <v>Yes</v>
          </cell>
        </row>
        <row r="587">
          <cell r="C587" t="str">
            <v>IHS_EST_002M</v>
          </cell>
          <cell r="D587" t="str">
            <v>Chipata</v>
          </cell>
          <cell r="E587">
            <v>32.62535</v>
          </cell>
          <cell r="F587">
            <v>-13.64395</v>
          </cell>
          <cell r="G587" t="str">
            <v>Eastern </v>
          </cell>
          <cell r="H587">
            <v>4.5</v>
          </cell>
          <cell r="I587" t="str">
            <v>EASTERN</v>
          </cell>
          <cell r="J587" t="str">
            <v>CHIPATA</v>
          </cell>
          <cell r="K587" t="str">
            <v>Yes</v>
          </cell>
          <cell r="L587" t="str">
            <v>Yes</v>
          </cell>
          <cell r="M587" t="str">
            <v>No</v>
          </cell>
          <cell r="N587" t="str">
            <v>Urban</v>
          </cell>
          <cell r="O587" t="str">
            <v>2G 3G 4G</v>
          </cell>
          <cell r="P587" t="str">
            <v>P1</v>
          </cell>
          <cell r="Q587" t="str">
            <v>BB</v>
          </cell>
          <cell r="R587" t="str">
            <v>BB</v>
          </cell>
          <cell r="S587" t="str">
            <v>On air</v>
          </cell>
          <cell r="T587" t="str">
            <v>Grid-Gen</v>
          </cell>
          <cell r="U587" t="str">
            <v>Green Field</v>
          </cell>
          <cell r="V587">
            <v>48</v>
          </cell>
          <cell r="W587" t="str">
            <v>Indoor </v>
          </cell>
          <cell r="X587" t="str">
            <v>Fetus Kalunga</v>
          </cell>
          <cell r="Y587" t="str">
            <v>SBC</v>
          </cell>
          <cell r="Z587" t="str">
            <v>SBC</v>
          </cell>
          <cell r="AA587" t="str">
            <v>MTN</v>
          </cell>
          <cell r="AB587" t="str">
            <v>Fetus Kalunga</v>
          </cell>
          <cell r="AC587" t="str">
            <v>CCS</v>
          </cell>
          <cell r="AD587" t="str">
            <v>CCS</v>
          </cell>
          <cell r="AE587" t="str">
            <v>Vitalgen</v>
          </cell>
          <cell r="AF587" t="str">
            <v>Vitalgen</v>
          </cell>
          <cell r="AG587">
            <v>30</v>
          </cell>
          <cell r="AH587" t="str">
            <v>perkins</v>
          </cell>
          <cell r="AI587">
            <v>0</v>
          </cell>
          <cell r="AJ587" t="str">
            <v>Leroy Sommer</v>
          </cell>
          <cell r="AK587">
            <v>0</v>
          </cell>
          <cell r="AL587">
            <v>1000</v>
          </cell>
          <cell r="AM587" t="str">
            <v>Power cube</v>
          </cell>
          <cell r="AN587" t="str">
            <v>ICC330-H1-C1</v>
          </cell>
          <cell r="AO587">
            <v>400</v>
          </cell>
          <cell r="AP587" t="str">
            <v>Agisson</v>
          </cell>
          <cell r="AQ587">
            <v>1200</v>
          </cell>
          <cell r="AR587">
            <v>2</v>
          </cell>
          <cell r="AS587">
            <v>600</v>
          </cell>
          <cell r="AT587">
            <v>48</v>
          </cell>
          <cell r="AU587" t="str">
            <v>LG</v>
          </cell>
          <cell r="AV587" t="str">
            <v>LG</v>
          </cell>
          <cell r="AW587">
            <v>18000</v>
          </cell>
          <cell r="AX587">
            <v>18000</v>
          </cell>
          <cell r="AY587">
            <v>2</v>
          </cell>
          <cell r="AZ587">
            <v>140</v>
          </cell>
        </row>
        <row r="587">
          <cell r="BB587">
            <v>2</v>
          </cell>
          <cell r="BC587" t="str">
            <v>MTNParatus Telecom</v>
          </cell>
          <cell r="BD587" t="str">
            <v>T2000</v>
          </cell>
          <cell r="BE587">
            <v>0</v>
          </cell>
          <cell r="BF587" t="str">
            <v>Yes</v>
          </cell>
        </row>
        <row r="588">
          <cell r="C588" t="str">
            <v>IHS_EST_003M</v>
          </cell>
          <cell r="D588" t="str">
            <v>Katopola</v>
          </cell>
          <cell r="E588">
            <v>32.63705</v>
          </cell>
          <cell r="F588">
            <v>-13.61632</v>
          </cell>
          <cell r="G588" t="str">
            <v>Eastern </v>
          </cell>
          <cell r="H588">
            <v>1.8</v>
          </cell>
          <cell r="I588" t="str">
            <v>EASTERN</v>
          </cell>
          <cell r="J588" t="str">
            <v>CHIPATA</v>
          </cell>
          <cell r="K588" t="str">
            <v>No</v>
          </cell>
          <cell r="L588" t="str">
            <v>No</v>
          </cell>
          <cell r="M588" t="str">
            <v>No</v>
          </cell>
          <cell r="N588" t="str">
            <v>Urban</v>
          </cell>
          <cell r="O588" t="str">
            <v>2G 3G</v>
          </cell>
          <cell r="P588" t="str">
            <v>P2</v>
          </cell>
          <cell r="Q588" t="str">
            <v>BTS</v>
          </cell>
          <cell r="R588" t="str">
            <v>BTS</v>
          </cell>
          <cell r="S588" t="str">
            <v>On air</v>
          </cell>
          <cell r="T588" t="str">
            <v>Grid-Gen</v>
          </cell>
          <cell r="U588" t="str">
            <v>Green Field</v>
          </cell>
          <cell r="V588">
            <v>48</v>
          </cell>
          <cell r="W588" t="str">
            <v>Indoor </v>
          </cell>
          <cell r="X588" t="str">
            <v>Fetus Kalunga</v>
          </cell>
          <cell r="Y588" t="str">
            <v>SBC</v>
          </cell>
          <cell r="Z588" t="str">
            <v>SBC</v>
          </cell>
          <cell r="AA588" t="str">
            <v>MTN</v>
          </cell>
          <cell r="AB588" t="str">
            <v>Fetus Kalunga</v>
          </cell>
          <cell r="AC588" t="str">
            <v>CCS</v>
          </cell>
          <cell r="AD588" t="str">
            <v>CCS</v>
          </cell>
          <cell r="AE588" t="str">
            <v>Gen Logic </v>
          </cell>
          <cell r="AF588" t="str">
            <v>Gen Logic </v>
          </cell>
          <cell r="AG588">
            <v>15</v>
          </cell>
          <cell r="AH588" t="str">
            <v>Yanmar</v>
          </cell>
          <cell r="AI588">
            <v>0</v>
          </cell>
          <cell r="AJ588" t="str">
            <v>Mecc Alte</v>
          </cell>
          <cell r="AK588">
            <v>0</v>
          </cell>
          <cell r="AL588">
            <v>600</v>
          </cell>
          <cell r="AM588" t="str">
            <v>Delta</v>
          </cell>
          <cell r="AN588" t="str">
            <v>DPS 2400B-48-5</v>
          </cell>
          <cell r="AO588">
            <v>250</v>
          </cell>
          <cell r="AP588" t="str">
            <v>NARADA</v>
          </cell>
          <cell r="AQ588">
            <v>600</v>
          </cell>
          <cell r="AR588">
            <v>2</v>
          </cell>
          <cell r="AS588">
            <v>600</v>
          </cell>
          <cell r="AT588">
            <v>24</v>
          </cell>
          <cell r="AU588" t="str">
            <v>LG</v>
          </cell>
          <cell r="AV588" t="str">
            <v>LG</v>
          </cell>
          <cell r="AW588">
            <v>18000</v>
          </cell>
          <cell r="AX588">
            <v>18000</v>
          </cell>
          <cell r="AY588">
            <v>2</v>
          </cell>
          <cell r="AZ588">
            <v>107</v>
          </cell>
        </row>
        <row r="588">
          <cell r="BB588">
            <v>1</v>
          </cell>
          <cell r="BC588" t="str">
            <v>MTN</v>
          </cell>
          <cell r="BD588" t="str">
            <v>T2035</v>
          </cell>
          <cell r="BE588">
            <v>0</v>
          </cell>
          <cell r="BF588" t="str">
            <v>Yes</v>
          </cell>
        </row>
        <row r="589">
          <cell r="C589" t="str">
            <v>IHS_EST_004M</v>
          </cell>
          <cell r="D589" t="str">
            <v>ST Paul Anglican</v>
          </cell>
          <cell r="E589">
            <v>32.64813</v>
          </cell>
          <cell r="F589">
            <v>-13.64193</v>
          </cell>
          <cell r="G589" t="str">
            <v>Eastern </v>
          </cell>
          <cell r="H589">
            <v>1.5</v>
          </cell>
          <cell r="I589" t="str">
            <v>EASTERN</v>
          </cell>
          <cell r="J589" t="str">
            <v>CHIPATA</v>
          </cell>
          <cell r="K589" t="str">
            <v>Yes</v>
          </cell>
          <cell r="L589" t="str">
            <v>No</v>
          </cell>
          <cell r="M589" t="str">
            <v>No</v>
          </cell>
          <cell r="N589" t="str">
            <v>Urban</v>
          </cell>
          <cell r="O589" t="str">
            <v>2G 3G 4G</v>
          </cell>
          <cell r="P589" t="str">
            <v>P2</v>
          </cell>
          <cell r="Q589" t="str">
            <v>BTS</v>
          </cell>
          <cell r="R589" t="str">
            <v>BTS</v>
          </cell>
          <cell r="S589" t="str">
            <v>On air</v>
          </cell>
          <cell r="T589" t="str">
            <v>Grid-Gen</v>
          </cell>
          <cell r="U589" t="str">
            <v>Green Field</v>
          </cell>
          <cell r="V589">
            <v>32</v>
          </cell>
          <cell r="W589" t="str">
            <v>Outdoor</v>
          </cell>
          <cell r="X589" t="str">
            <v>Fetus Kalunga</v>
          </cell>
          <cell r="Y589" t="str">
            <v>SBC</v>
          </cell>
          <cell r="Z589" t="str">
            <v>SBC</v>
          </cell>
          <cell r="AA589" t="str">
            <v>MTN</v>
          </cell>
          <cell r="AB589" t="str">
            <v>Fetus Kalunga</v>
          </cell>
          <cell r="AC589" t="str">
            <v>CCS</v>
          </cell>
          <cell r="AD589" t="str">
            <v>CCS</v>
          </cell>
          <cell r="AE589" t="str">
            <v>Huawei</v>
          </cell>
          <cell r="AF589" t="str">
            <v>Hauwei</v>
          </cell>
          <cell r="AG589">
            <v>14</v>
          </cell>
          <cell r="AH589" t="str">
            <v>Weichai</v>
          </cell>
          <cell r="AI589">
            <v>0</v>
          </cell>
          <cell r="AJ589" t="str">
            <v>Xingnuo</v>
          </cell>
          <cell r="AK589">
            <v>0</v>
          </cell>
          <cell r="AL589">
            <v>600</v>
          </cell>
          <cell r="AM589" t="str">
            <v>Delta</v>
          </cell>
          <cell r="AN589" t="str">
            <v>DPS 2400B-48-5</v>
          </cell>
          <cell r="AO589">
            <v>250</v>
          </cell>
          <cell r="AP589" t="str">
            <v>NARADA</v>
          </cell>
          <cell r="AQ589">
            <v>600</v>
          </cell>
          <cell r="AR589">
            <v>2</v>
          </cell>
          <cell r="AS589">
            <v>600</v>
          </cell>
          <cell r="AT589">
            <v>24</v>
          </cell>
          <cell r="AU589" t="str">
            <v>NA</v>
          </cell>
          <cell r="AV589">
            <v>0</v>
          </cell>
          <cell r="AW589" t="str">
            <v>N/A</v>
          </cell>
          <cell r="AX589" t="str">
            <v>NA</v>
          </cell>
          <cell r="AY589">
            <v>0</v>
          </cell>
          <cell r="AZ589">
            <v>83</v>
          </cell>
        </row>
        <row r="589">
          <cell r="BB589">
            <v>2</v>
          </cell>
          <cell r="BC589" t="str">
            <v>MTNLiquid Telecom</v>
          </cell>
          <cell r="BD589" t="str">
            <v>T2049</v>
          </cell>
          <cell r="BE589">
            <v>0</v>
          </cell>
          <cell r="BF589" t="str">
            <v>Yes</v>
          </cell>
        </row>
        <row r="590">
          <cell r="C590" t="str">
            <v>IHS_EST_005M</v>
          </cell>
          <cell r="D590" t="str">
            <v>Nyakutwa Hill</v>
          </cell>
          <cell r="E590">
            <v>32.62396</v>
          </cell>
          <cell r="F590">
            <v>-13.57429</v>
          </cell>
          <cell r="G590" t="str">
            <v>Eastern </v>
          </cell>
          <cell r="H590">
            <v>2.5</v>
          </cell>
          <cell r="I590" t="str">
            <v>EASTERN</v>
          </cell>
          <cell r="J590" t="str">
            <v>CHIPATA</v>
          </cell>
          <cell r="K590" t="str">
            <v>No</v>
          </cell>
          <cell r="L590" t="str">
            <v>No</v>
          </cell>
          <cell r="M590" t="str">
            <v>No</v>
          </cell>
          <cell r="N590" t="str">
            <v>Suburban</v>
          </cell>
          <cell r="O590" t="str">
            <v>2G 3G</v>
          </cell>
          <cell r="P590" t="str">
            <v>P4</v>
          </cell>
          <cell r="Q590" t="str">
            <v>BTS</v>
          </cell>
          <cell r="R590" t="str">
            <v>BB</v>
          </cell>
          <cell r="S590" t="str">
            <v>On air</v>
          </cell>
          <cell r="T590" t="str">
            <v>Grid-Gen</v>
          </cell>
          <cell r="U590" t="str">
            <v>Green Field</v>
          </cell>
          <cell r="V590">
            <v>54</v>
          </cell>
          <cell r="W590" t="str">
            <v>Indoor </v>
          </cell>
          <cell r="X590" t="str">
            <v>Fetus Kalunga</v>
          </cell>
          <cell r="Y590" t="str">
            <v>SBC</v>
          </cell>
          <cell r="Z590" t="str">
            <v>SBC</v>
          </cell>
          <cell r="AA590" t="str">
            <v>MTN</v>
          </cell>
          <cell r="AB590" t="str">
            <v>Fetus Kalunga</v>
          </cell>
          <cell r="AC590" t="str">
            <v>CCS</v>
          </cell>
          <cell r="AD590" t="str">
            <v>CCS</v>
          </cell>
          <cell r="AE590" t="str">
            <v>Earth Technology</v>
          </cell>
          <cell r="AF590" t="str">
            <v>Earth technology</v>
          </cell>
          <cell r="AG590">
            <v>20</v>
          </cell>
          <cell r="AH590" t="str">
            <v>perkins</v>
          </cell>
          <cell r="AI590">
            <v>0</v>
          </cell>
          <cell r="AJ590" t="str">
            <v>Leroy Sommer</v>
          </cell>
          <cell r="AK590">
            <v>0</v>
          </cell>
          <cell r="AL590">
            <v>375</v>
          </cell>
          <cell r="AM590" t="str">
            <v>Delta</v>
          </cell>
          <cell r="AN590" t="str">
            <v>DPS 2400B-48-5</v>
          </cell>
          <cell r="AO590">
            <v>250</v>
          </cell>
          <cell r="AP590" t="str">
            <v>NARADA</v>
          </cell>
          <cell r="AQ590">
            <v>1200</v>
          </cell>
          <cell r="AR590">
            <v>2</v>
          </cell>
          <cell r="AS590">
            <v>600</v>
          </cell>
          <cell r="AT590">
            <v>48</v>
          </cell>
          <cell r="AU590" t="str">
            <v>LG</v>
          </cell>
          <cell r="AV590" t="str">
            <v>LG</v>
          </cell>
          <cell r="AW590">
            <v>18000</v>
          </cell>
          <cell r="AX590">
            <v>18000</v>
          </cell>
          <cell r="AY590">
            <v>2</v>
          </cell>
          <cell r="AZ590">
            <v>46</v>
          </cell>
        </row>
        <row r="590">
          <cell r="BB590">
            <v>1</v>
          </cell>
          <cell r="BC590" t="str">
            <v>MTN</v>
          </cell>
          <cell r="BD590" t="str">
            <v>T2026</v>
          </cell>
          <cell r="BE590">
            <v>0</v>
          </cell>
          <cell r="BF590" t="str">
            <v>Yes</v>
          </cell>
        </row>
        <row r="591">
          <cell r="C591" t="str">
            <v>IHS_EST_006M</v>
          </cell>
          <cell r="D591" t="str">
            <v>Gonda</v>
          </cell>
          <cell r="E591">
            <v>32.59176944</v>
          </cell>
          <cell r="F591">
            <v>-13.55515</v>
          </cell>
          <cell r="G591" t="str">
            <v>Eastern </v>
          </cell>
          <cell r="H591">
            <v>1.8</v>
          </cell>
          <cell r="I591" t="str">
            <v>EASTERN</v>
          </cell>
          <cell r="J591" t="str">
            <v>CHIPATA</v>
          </cell>
          <cell r="K591" t="str">
            <v>No</v>
          </cell>
          <cell r="L591" t="str">
            <v>No</v>
          </cell>
          <cell r="M591" t="str">
            <v>No</v>
          </cell>
          <cell r="N591" t="str">
            <v>Suburban</v>
          </cell>
          <cell r="O591" t="str">
            <v>2G 3G</v>
          </cell>
          <cell r="P591" t="str">
            <v>P4</v>
          </cell>
          <cell r="Q591" t="str">
            <v>BTS</v>
          </cell>
          <cell r="R591" t="str">
            <v>BTS</v>
          </cell>
          <cell r="S591" t="str">
            <v>On air</v>
          </cell>
          <cell r="T591" t="str">
            <v>Grid-Gen</v>
          </cell>
          <cell r="U591" t="str">
            <v>Green Field</v>
          </cell>
          <cell r="V591">
            <v>46</v>
          </cell>
          <cell r="W591" t="str">
            <v>Indoor </v>
          </cell>
          <cell r="X591" t="str">
            <v>Fetus Kalunga</v>
          </cell>
          <cell r="Y591" t="str">
            <v>SBC</v>
          </cell>
          <cell r="Z591" t="str">
            <v>SBC</v>
          </cell>
          <cell r="AA591" t="str">
            <v>MTN</v>
          </cell>
          <cell r="AB591" t="str">
            <v>Fetus Kalunga</v>
          </cell>
          <cell r="AC591" t="str">
            <v>CCS</v>
          </cell>
          <cell r="AD591" t="str">
            <v>CCS</v>
          </cell>
          <cell r="AE591" t="str">
            <v>Gen Logic </v>
          </cell>
          <cell r="AF591" t="str">
            <v>Gen Logic </v>
          </cell>
          <cell r="AG591">
            <v>15</v>
          </cell>
          <cell r="AH591" t="str">
            <v>Yanmar</v>
          </cell>
          <cell r="AI591">
            <v>0</v>
          </cell>
          <cell r="AJ591" t="str">
            <v>Leroy Sommer</v>
          </cell>
          <cell r="AK591">
            <v>0</v>
          </cell>
          <cell r="AL591">
            <v>600</v>
          </cell>
          <cell r="AM591" t="str">
            <v>Delta</v>
          </cell>
          <cell r="AN591" t="str">
            <v>DPS 2400B-48-5</v>
          </cell>
          <cell r="AO591">
            <v>250</v>
          </cell>
          <cell r="AP591" t="str">
            <v>Power safe </v>
          </cell>
          <cell r="AQ591">
            <v>1200</v>
          </cell>
          <cell r="AR591">
            <v>2</v>
          </cell>
          <cell r="AS591">
            <v>1200</v>
          </cell>
          <cell r="AT591">
            <v>24</v>
          </cell>
          <cell r="AU591" t="str">
            <v>LG</v>
          </cell>
          <cell r="AV591" t="str">
            <v>LG</v>
          </cell>
          <cell r="AW591">
            <v>18000</v>
          </cell>
          <cell r="AX591">
            <v>18000</v>
          </cell>
          <cell r="AY591">
            <v>2</v>
          </cell>
          <cell r="AZ591">
            <v>84</v>
          </cell>
        </row>
        <row r="591">
          <cell r="BB591">
            <v>2</v>
          </cell>
          <cell r="BC591" t="str">
            <v>MTNAirtel</v>
          </cell>
          <cell r="BD591" t="str">
            <v>T2003</v>
          </cell>
          <cell r="BE591" t="str">
            <v>ZM3873</v>
          </cell>
          <cell r="BF591" t="str">
            <v>Yes</v>
          </cell>
        </row>
        <row r="592">
          <cell r="C592" t="str">
            <v>IHS_EST_007M</v>
          </cell>
          <cell r="D592" t="str">
            <v>Mtengulen</v>
          </cell>
          <cell r="E592">
            <v>32.50267</v>
          </cell>
          <cell r="F592">
            <v>-13.70106</v>
          </cell>
          <cell r="G592" t="str">
            <v>Eastern </v>
          </cell>
          <cell r="H592">
            <v>1.8</v>
          </cell>
          <cell r="I592" t="str">
            <v>EASTERN</v>
          </cell>
          <cell r="J592" t="str">
            <v>CHIPATA</v>
          </cell>
          <cell r="K592" t="str">
            <v>No</v>
          </cell>
          <cell r="L592" t="str">
            <v>No</v>
          </cell>
          <cell r="M592" t="str">
            <v>No</v>
          </cell>
          <cell r="N592" t="str">
            <v>Suburban</v>
          </cell>
          <cell r="O592" t="str">
            <v>2G 3G</v>
          </cell>
          <cell r="P592" t="str">
            <v>P4</v>
          </cell>
          <cell r="Q592" t="str">
            <v>BTS</v>
          </cell>
          <cell r="R592" t="str">
            <v>Hub</v>
          </cell>
          <cell r="S592" t="str">
            <v>On air</v>
          </cell>
          <cell r="T592" t="str">
            <v>Grid-Gen</v>
          </cell>
          <cell r="U592" t="str">
            <v>Green Field</v>
          </cell>
          <cell r="V592" t="str">
            <v>60</v>
          </cell>
          <cell r="W592" t="str">
            <v>Outdoor</v>
          </cell>
          <cell r="X592" t="str">
            <v>Fetus Kalunga</v>
          </cell>
          <cell r="Y592" t="str">
            <v>SBC</v>
          </cell>
          <cell r="Z592" t="str">
            <v>SBC</v>
          </cell>
          <cell r="AA592" t="str">
            <v>MTN</v>
          </cell>
          <cell r="AB592" t="str">
            <v>Fetus Kalunga</v>
          </cell>
          <cell r="AC592" t="str">
            <v>CCS</v>
          </cell>
          <cell r="AD592" t="str">
            <v>CCS</v>
          </cell>
          <cell r="AE592" t="str">
            <v>Gen Logic </v>
          </cell>
          <cell r="AF592" t="str">
            <v>Gen Logic </v>
          </cell>
          <cell r="AG592">
            <v>15</v>
          </cell>
          <cell r="AH592" t="str">
            <v>perkins</v>
          </cell>
          <cell r="AI592">
            <v>0</v>
          </cell>
          <cell r="AJ592" t="str">
            <v>Mecc Alte</v>
          </cell>
          <cell r="AK592">
            <v>0</v>
          </cell>
          <cell r="AL592">
            <v>1000</v>
          </cell>
          <cell r="AM592" t="str">
            <v>Delta</v>
          </cell>
          <cell r="AN592" t="str">
            <v>DPS 2400B-48-5</v>
          </cell>
          <cell r="AO592">
            <v>250</v>
          </cell>
          <cell r="AP592" t="str">
            <v>NARADA</v>
          </cell>
          <cell r="AQ592">
            <v>1200</v>
          </cell>
          <cell r="AR592">
            <v>2</v>
          </cell>
          <cell r="AS592">
            <v>600</v>
          </cell>
          <cell r="AT592">
            <v>48</v>
          </cell>
          <cell r="AU592" t="str">
            <v>NA</v>
          </cell>
          <cell r="AV592">
            <v>0</v>
          </cell>
          <cell r="AW592" t="str">
            <v>N/A</v>
          </cell>
          <cell r="AX592" t="str">
            <v>NA</v>
          </cell>
          <cell r="AY592">
            <v>0</v>
          </cell>
          <cell r="AZ592">
            <v>91</v>
          </cell>
        </row>
        <row r="592">
          <cell r="BB592">
            <v>2</v>
          </cell>
          <cell r="BC592" t="str">
            <v>MTNAirtel</v>
          </cell>
          <cell r="BD592" t="str">
            <v>T2059</v>
          </cell>
          <cell r="BE592" t="str">
            <v>ZM6873</v>
          </cell>
          <cell r="BF592" t="str">
            <v>Yes</v>
          </cell>
        </row>
        <row r="593">
          <cell r="C593" t="str">
            <v>IHS_EST_008M</v>
          </cell>
          <cell r="D593" t="str">
            <v>Chipalamba BB</v>
          </cell>
          <cell r="E593">
            <v>32.47286</v>
          </cell>
          <cell r="F593">
            <v>-13.57247</v>
          </cell>
          <cell r="G593" t="str">
            <v>Eastern </v>
          </cell>
          <cell r="H593">
            <v>2.5</v>
          </cell>
          <cell r="I593" t="str">
            <v>EASTERN</v>
          </cell>
          <cell r="J593" t="str">
            <v>CHIPATA</v>
          </cell>
          <cell r="K593" t="str">
            <v>No</v>
          </cell>
          <cell r="L593" t="str">
            <v>No</v>
          </cell>
          <cell r="M593" t="str">
            <v>No</v>
          </cell>
          <cell r="N593" t="str">
            <v>Suburban</v>
          </cell>
          <cell r="O593" t="str">
            <v>2G 3G</v>
          </cell>
          <cell r="P593" t="str">
            <v>P4</v>
          </cell>
          <cell r="Q593" t="str">
            <v>BB</v>
          </cell>
          <cell r="R593" t="str">
            <v>BB</v>
          </cell>
          <cell r="S593" t="str">
            <v>On air</v>
          </cell>
          <cell r="T593" t="str">
            <v>Grid-Gen</v>
          </cell>
          <cell r="U593" t="str">
            <v>Green Field</v>
          </cell>
          <cell r="V593">
            <v>54</v>
          </cell>
          <cell r="W593" t="str">
            <v>Indoor </v>
          </cell>
          <cell r="X593" t="str">
            <v>Fetus Kalunga</v>
          </cell>
          <cell r="Y593" t="str">
            <v>SBC</v>
          </cell>
          <cell r="Z593" t="str">
            <v>SBC</v>
          </cell>
          <cell r="AA593" t="str">
            <v>MTN</v>
          </cell>
          <cell r="AB593" t="str">
            <v>Fetus Kalunga</v>
          </cell>
          <cell r="AC593" t="str">
            <v>CCS</v>
          </cell>
          <cell r="AD593" t="str">
            <v>CCS</v>
          </cell>
          <cell r="AE593" t="str">
            <v>Earth Technology</v>
          </cell>
          <cell r="AF593" t="str">
            <v>Earth technology</v>
          </cell>
          <cell r="AG593">
            <v>20</v>
          </cell>
          <cell r="AH593" t="str">
            <v>perkins</v>
          </cell>
          <cell r="AI593">
            <v>0</v>
          </cell>
          <cell r="AJ593" t="str">
            <v>Leroy Sommer</v>
          </cell>
          <cell r="AK593">
            <v>0</v>
          </cell>
          <cell r="AL593">
            <v>375</v>
          </cell>
          <cell r="AM593" t="str">
            <v>Power cube</v>
          </cell>
          <cell r="AN593" t="str">
            <v>ICC330-H1-C1</v>
          </cell>
          <cell r="AO593">
            <v>400</v>
          </cell>
          <cell r="AP593" t="str">
            <v>ROLLS</v>
          </cell>
          <cell r="AQ593">
            <v>1410</v>
          </cell>
          <cell r="AR593">
            <v>4</v>
          </cell>
          <cell r="AS593">
            <v>1410</v>
          </cell>
          <cell r="AT593">
            <v>12</v>
          </cell>
          <cell r="AU593" t="str">
            <v>LG</v>
          </cell>
          <cell r="AV593" t="str">
            <v>LG</v>
          </cell>
          <cell r="AW593">
            <v>18000</v>
          </cell>
          <cell r="AX593">
            <v>18000</v>
          </cell>
          <cell r="AY593">
            <v>2</v>
          </cell>
          <cell r="AZ593">
            <v>82</v>
          </cell>
        </row>
        <row r="593">
          <cell r="BB593">
            <v>2</v>
          </cell>
          <cell r="BC593" t="str">
            <v>MTNAirtel</v>
          </cell>
          <cell r="BD593" t="str">
            <v>T2010</v>
          </cell>
          <cell r="BE593" t="str">
            <v>ZM3825</v>
          </cell>
          <cell r="BF593" t="str">
            <v>Yes</v>
          </cell>
        </row>
        <row r="594">
          <cell r="C594" t="str">
            <v>IHS_EST_009M</v>
          </cell>
          <cell r="D594" t="str">
            <v>Mwami</v>
          </cell>
          <cell r="E594">
            <v>32.77981944</v>
          </cell>
          <cell r="F594">
            <v>-13.73681111</v>
          </cell>
          <cell r="G594" t="str">
            <v>Eastern </v>
          </cell>
          <cell r="H594">
            <v>1.8</v>
          </cell>
          <cell r="I594" t="str">
            <v>EASTERN</v>
          </cell>
          <cell r="J594" t="str">
            <v>CHIPATA</v>
          </cell>
          <cell r="K594" t="str">
            <v>No</v>
          </cell>
          <cell r="L594" t="str">
            <v>No</v>
          </cell>
          <cell r="M594" t="str">
            <v>No</v>
          </cell>
          <cell r="N594" t="str">
            <v>Rural</v>
          </cell>
          <cell r="O594" t="str">
            <v>2G 3G</v>
          </cell>
          <cell r="P594" t="str">
            <v>P4</v>
          </cell>
          <cell r="Q594" t="str">
            <v>BTS</v>
          </cell>
          <cell r="R594" t="str">
            <v>BB</v>
          </cell>
          <cell r="S594" t="str">
            <v>On air</v>
          </cell>
          <cell r="T594" t="str">
            <v>Grid-Gen</v>
          </cell>
          <cell r="U594" t="str">
            <v>Green Field</v>
          </cell>
          <cell r="V594">
            <v>46</v>
          </cell>
          <cell r="W594" t="str">
            <v>Indoor </v>
          </cell>
          <cell r="X594" t="str">
            <v>Fetus Kalunga</v>
          </cell>
          <cell r="Y594" t="str">
            <v>SBC</v>
          </cell>
          <cell r="Z594" t="str">
            <v>SBC</v>
          </cell>
          <cell r="AA594" t="str">
            <v>MTN</v>
          </cell>
          <cell r="AB594" t="str">
            <v>Fetus Kalunga</v>
          </cell>
          <cell r="AC594" t="str">
            <v>CCS</v>
          </cell>
          <cell r="AD594" t="str">
            <v>CCS</v>
          </cell>
          <cell r="AE594" t="str">
            <v>Gen Logic </v>
          </cell>
          <cell r="AF594" t="str">
            <v>Gen Logic </v>
          </cell>
          <cell r="AG594">
            <v>15</v>
          </cell>
          <cell r="AH594" t="str">
            <v>Yanmar</v>
          </cell>
          <cell r="AI594">
            <v>0</v>
          </cell>
          <cell r="AJ594" t="str">
            <v>Mecc Alte</v>
          </cell>
          <cell r="AK594">
            <v>0</v>
          </cell>
          <cell r="AL594">
            <v>1000</v>
          </cell>
          <cell r="AM594" t="str">
            <v>Delta</v>
          </cell>
          <cell r="AN594" t="str">
            <v>DPS 2400B-48-5</v>
          </cell>
          <cell r="AO594">
            <v>250</v>
          </cell>
          <cell r="AP594" t="str">
            <v>Wolong</v>
          </cell>
          <cell r="AQ594">
            <v>600</v>
          </cell>
          <cell r="AR594">
            <v>2</v>
          </cell>
          <cell r="AS594">
            <v>600</v>
          </cell>
          <cell r="AT594">
            <v>24</v>
          </cell>
          <cell r="AU594" t="str">
            <v>LG</v>
          </cell>
          <cell r="AV594" t="str">
            <v>LG</v>
          </cell>
          <cell r="AW594">
            <v>18000</v>
          </cell>
          <cell r="AX594">
            <v>18000</v>
          </cell>
          <cell r="AY594">
            <v>2</v>
          </cell>
          <cell r="AZ594">
            <v>45</v>
          </cell>
        </row>
        <row r="594">
          <cell r="BB594">
            <v>1</v>
          </cell>
          <cell r="BC594" t="str">
            <v>MTN</v>
          </cell>
          <cell r="BD594" t="str">
            <v>T2005</v>
          </cell>
          <cell r="BE594">
            <v>0</v>
          </cell>
          <cell r="BF594" t="str">
            <v>Yes</v>
          </cell>
        </row>
        <row r="595">
          <cell r="C595" t="str">
            <v>IHS_EST_010M</v>
          </cell>
          <cell r="D595" t="str">
            <v>Madzmawe</v>
          </cell>
          <cell r="E595">
            <v>32.41438</v>
          </cell>
          <cell r="F595">
            <v>-13.70893</v>
          </cell>
          <cell r="G595" t="str">
            <v>Eastern </v>
          </cell>
          <cell r="H595">
            <v>1.5</v>
          </cell>
          <cell r="I595" t="str">
            <v>EASTERN</v>
          </cell>
          <cell r="J595" t="str">
            <v>CHIPATA</v>
          </cell>
          <cell r="K595" t="str">
            <v>No</v>
          </cell>
          <cell r="L595" t="str">
            <v>No</v>
          </cell>
          <cell r="M595" t="str">
            <v>No</v>
          </cell>
          <cell r="N595" t="str">
            <v>Suburban</v>
          </cell>
          <cell r="O595" t="str">
            <v>2G 3G</v>
          </cell>
          <cell r="P595" t="str">
            <v>P4</v>
          </cell>
          <cell r="Q595" t="str">
            <v>BTS</v>
          </cell>
          <cell r="R595" t="str">
            <v>BTS</v>
          </cell>
          <cell r="S595" t="str">
            <v>On air</v>
          </cell>
          <cell r="T595" t="str">
            <v>Grid-Gen</v>
          </cell>
          <cell r="U595" t="str">
            <v>Green Field</v>
          </cell>
          <cell r="V595">
            <v>70</v>
          </cell>
          <cell r="W595" t="str">
            <v>Outdoor</v>
          </cell>
          <cell r="X595" t="str">
            <v>Fetus Kalunga</v>
          </cell>
          <cell r="Y595" t="str">
            <v>SBC</v>
          </cell>
          <cell r="Z595" t="str">
            <v>SBC</v>
          </cell>
          <cell r="AA595" t="str">
            <v>MTN</v>
          </cell>
          <cell r="AB595" t="str">
            <v>Fetus Kalunga</v>
          </cell>
          <cell r="AC595" t="str">
            <v>CCS</v>
          </cell>
          <cell r="AD595" t="str">
            <v>CCS</v>
          </cell>
          <cell r="AE595" t="str">
            <v>MPI</v>
          </cell>
          <cell r="AF595" t="str">
            <v>MPI</v>
          </cell>
          <cell r="AG595">
            <v>13</v>
          </cell>
          <cell r="AH595" t="str">
            <v>perkins</v>
          </cell>
          <cell r="AI595">
            <v>0</v>
          </cell>
          <cell r="AJ595" t="str">
            <v>Leroy Sommer</v>
          </cell>
          <cell r="AK595">
            <v>0</v>
          </cell>
          <cell r="AL595">
            <v>600</v>
          </cell>
          <cell r="AM595" t="str">
            <v>Delta</v>
          </cell>
          <cell r="AN595" t="str">
            <v>DPS 2400B-48-5</v>
          </cell>
          <cell r="AO595">
            <v>250</v>
          </cell>
          <cell r="AP595" t="str">
            <v>NARADA</v>
          </cell>
          <cell r="AQ595">
            <v>1200</v>
          </cell>
          <cell r="AR595">
            <v>2</v>
          </cell>
          <cell r="AS595">
            <v>600</v>
          </cell>
          <cell r="AT595">
            <v>48</v>
          </cell>
          <cell r="AU595" t="str">
            <v>NA</v>
          </cell>
          <cell r="AV595">
            <v>0</v>
          </cell>
          <cell r="AW595" t="str">
            <v>N/A</v>
          </cell>
          <cell r="AX595" t="str">
            <v>NA</v>
          </cell>
          <cell r="AY595">
            <v>0</v>
          </cell>
          <cell r="AZ595">
            <v>67</v>
          </cell>
        </row>
        <row r="595">
          <cell r="BB595">
            <v>1</v>
          </cell>
          <cell r="BC595" t="str">
            <v>MTN</v>
          </cell>
          <cell r="BD595" t="str">
            <v>T2054</v>
          </cell>
          <cell r="BE595">
            <v>0</v>
          </cell>
          <cell r="BF595" t="str">
            <v>Yes</v>
          </cell>
        </row>
        <row r="596">
          <cell r="C596" t="str">
            <v>IHS_EST_011M</v>
          </cell>
          <cell r="D596" t="str">
            <v>New Mwami</v>
          </cell>
          <cell r="E596">
            <v>32.76315</v>
          </cell>
          <cell r="F596">
            <v>-13.81612</v>
          </cell>
          <cell r="G596" t="str">
            <v>Eastern </v>
          </cell>
          <cell r="H596">
            <v>2.5</v>
          </cell>
          <cell r="I596" t="str">
            <v>EASTERN</v>
          </cell>
          <cell r="J596" t="str">
            <v>CHIPATA</v>
          </cell>
          <cell r="K596" t="str">
            <v>No</v>
          </cell>
          <cell r="L596" t="str">
            <v>No</v>
          </cell>
          <cell r="M596" t="str">
            <v>No</v>
          </cell>
          <cell r="N596" t="str">
            <v>Rural</v>
          </cell>
          <cell r="O596" t="str">
            <v>2G 3G</v>
          </cell>
          <cell r="P596" t="str">
            <v>P4</v>
          </cell>
          <cell r="Q596" t="str">
            <v>BTS</v>
          </cell>
          <cell r="R596" t="str">
            <v>HUB</v>
          </cell>
          <cell r="S596" t="str">
            <v>On air</v>
          </cell>
          <cell r="T596" t="str">
            <v>Grid-Gen</v>
          </cell>
          <cell r="U596" t="str">
            <v>Green Field</v>
          </cell>
          <cell r="V596">
            <v>54</v>
          </cell>
          <cell r="W596" t="str">
            <v>Outdoor</v>
          </cell>
          <cell r="X596" t="str">
            <v>Fetus Kalunga</v>
          </cell>
          <cell r="Y596" t="str">
            <v>SBC</v>
          </cell>
          <cell r="Z596" t="str">
            <v>SBC</v>
          </cell>
          <cell r="AA596" t="str">
            <v>MTN</v>
          </cell>
          <cell r="AB596" t="str">
            <v>Fetus Kalunga</v>
          </cell>
          <cell r="AC596" t="str">
            <v>CCS</v>
          </cell>
          <cell r="AD596" t="str">
            <v>CCS</v>
          </cell>
          <cell r="AE596" t="str">
            <v>Gen Logic </v>
          </cell>
          <cell r="AF596" t="str">
            <v>Gen Logic </v>
          </cell>
          <cell r="AG596">
            <v>20</v>
          </cell>
          <cell r="AH596" t="str">
            <v>perkins</v>
          </cell>
          <cell r="AI596">
            <v>0</v>
          </cell>
          <cell r="AJ596" t="str">
            <v>Leroy Sommer</v>
          </cell>
          <cell r="AK596">
            <v>0</v>
          </cell>
          <cell r="AL596">
            <v>375</v>
          </cell>
          <cell r="AM596" t="str">
            <v>Delta</v>
          </cell>
          <cell r="AN596" t="str">
            <v>DPS 2400B-48-5</v>
          </cell>
          <cell r="AO596">
            <v>250</v>
          </cell>
          <cell r="AP596" t="str">
            <v>ROLLS</v>
          </cell>
          <cell r="AQ596">
            <v>1410</v>
          </cell>
          <cell r="AR596">
            <v>4</v>
          </cell>
          <cell r="AS596">
            <v>1410</v>
          </cell>
          <cell r="AT596">
            <v>12</v>
          </cell>
          <cell r="AU596" t="str">
            <v>NA</v>
          </cell>
          <cell r="AV596">
            <v>0</v>
          </cell>
          <cell r="AW596" t="str">
            <v>N/A</v>
          </cell>
          <cell r="AX596" t="str">
            <v>NA</v>
          </cell>
          <cell r="AY596">
            <v>0</v>
          </cell>
          <cell r="AZ596">
            <v>84</v>
          </cell>
        </row>
        <row r="596">
          <cell r="BB596">
            <v>2</v>
          </cell>
          <cell r="BC596" t="str">
            <v>MTNAirtel</v>
          </cell>
          <cell r="BD596" t="str">
            <v>T2023</v>
          </cell>
          <cell r="BE596" t="str">
            <v>ZM6201</v>
          </cell>
          <cell r="BF596" t="str">
            <v>Yes</v>
          </cell>
        </row>
        <row r="597">
          <cell r="C597" t="str">
            <v>IHS_EST_012M</v>
          </cell>
          <cell r="D597" t="str">
            <v>Chikando</v>
          </cell>
          <cell r="E597">
            <v>32.46281</v>
          </cell>
          <cell r="F597">
            <v>-13.84421</v>
          </cell>
          <cell r="G597" t="str">
            <v>Eastern </v>
          </cell>
          <cell r="H597">
            <v>1.5</v>
          </cell>
          <cell r="I597" t="str">
            <v>EASTERN</v>
          </cell>
          <cell r="J597" t="str">
            <v>CHIPATA</v>
          </cell>
          <cell r="K597" t="str">
            <v>No</v>
          </cell>
          <cell r="L597" t="str">
            <v>No</v>
          </cell>
          <cell r="M597" t="str">
            <v>No</v>
          </cell>
          <cell r="N597" t="str">
            <v>Suburban</v>
          </cell>
          <cell r="O597" t="str">
            <v>2G 3G</v>
          </cell>
          <cell r="P597" t="str">
            <v>P4</v>
          </cell>
          <cell r="Q597" t="str">
            <v>BTS</v>
          </cell>
          <cell r="R597" t="str">
            <v>BTS</v>
          </cell>
          <cell r="S597" t="str">
            <v>On air</v>
          </cell>
          <cell r="T597" t="str">
            <v>Grid-Gen</v>
          </cell>
          <cell r="U597" t="str">
            <v>Green Field</v>
          </cell>
          <cell r="V597">
            <v>36</v>
          </cell>
          <cell r="W597" t="str">
            <v>Outdoor</v>
          </cell>
          <cell r="X597" t="str">
            <v>Fetus Kalunga</v>
          </cell>
          <cell r="Y597" t="str">
            <v>SBC</v>
          </cell>
          <cell r="Z597" t="str">
            <v>SBC</v>
          </cell>
          <cell r="AA597" t="str">
            <v>MTN</v>
          </cell>
          <cell r="AB597" t="str">
            <v>Fetus Kalunga</v>
          </cell>
          <cell r="AC597" t="str">
            <v>CCS</v>
          </cell>
          <cell r="AD597" t="str">
            <v>CCS</v>
          </cell>
          <cell r="AE597" t="str">
            <v>MPI</v>
          </cell>
          <cell r="AF597" t="str">
            <v>MPI</v>
          </cell>
          <cell r="AG597">
            <v>13</v>
          </cell>
          <cell r="AH597" t="str">
            <v>perkins</v>
          </cell>
          <cell r="AI597">
            <v>0</v>
          </cell>
          <cell r="AJ597" t="str">
            <v>Leroy Sommer</v>
          </cell>
          <cell r="AK597">
            <v>0</v>
          </cell>
          <cell r="AL597">
            <v>600</v>
          </cell>
          <cell r="AM597" t="str">
            <v>Delta</v>
          </cell>
          <cell r="AN597" t="str">
            <v>DPS 2400B-48-5</v>
          </cell>
          <cell r="AO597">
            <v>250</v>
          </cell>
          <cell r="AP597" t="str">
            <v>Power safe </v>
          </cell>
          <cell r="AQ597">
            <v>1200</v>
          </cell>
          <cell r="AR597">
            <v>2</v>
          </cell>
          <cell r="AS597">
            <v>1200</v>
          </cell>
          <cell r="AT597">
            <v>24</v>
          </cell>
          <cell r="AU597" t="str">
            <v>NA</v>
          </cell>
          <cell r="AV597">
            <v>0</v>
          </cell>
          <cell r="AW597" t="str">
            <v>N/A</v>
          </cell>
          <cell r="AX597" t="str">
            <v>NA</v>
          </cell>
          <cell r="AY597">
            <v>0</v>
          </cell>
          <cell r="AZ597">
            <v>42</v>
          </cell>
        </row>
        <row r="597">
          <cell r="BB597">
            <v>1</v>
          </cell>
          <cell r="BC597" t="str">
            <v>MTN</v>
          </cell>
          <cell r="BD597" t="str">
            <v>T2053</v>
          </cell>
          <cell r="BE597">
            <v>0</v>
          </cell>
          <cell r="BF597" t="str">
            <v>Yes</v>
          </cell>
        </row>
        <row r="598">
          <cell r="C598" t="str">
            <v>IHS_EST_013M</v>
          </cell>
          <cell r="D598" t="str">
            <v>St. Margret BB</v>
          </cell>
          <cell r="E598">
            <v>32.8203</v>
          </cell>
          <cell r="F598">
            <v>-13.40976</v>
          </cell>
          <cell r="G598" t="str">
            <v>Eastern </v>
          </cell>
          <cell r="H598">
            <v>1.8</v>
          </cell>
          <cell r="I598" t="str">
            <v>EASTERN</v>
          </cell>
          <cell r="J598" t="str">
            <v>CHIPATA</v>
          </cell>
          <cell r="K598" t="str">
            <v>No</v>
          </cell>
          <cell r="L598" t="str">
            <v>No</v>
          </cell>
          <cell r="M598" t="str">
            <v>No</v>
          </cell>
          <cell r="N598" t="str">
            <v>Suburban</v>
          </cell>
          <cell r="O598" t="str">
            <v>2G 3G</v>
          </cell>
          <cell r="P598" t="str">
            <v>P4</v>
          </cell>
          <cell r="Q598" t="str">
            <v>HIUB</v>
          </cell>
          <cell r="R598" t="str">
            <v>BTS</v>
          </cell>
          <cell r="S598" t="str">
            <v>On air</v>
          </cell>
          <cell r="T598" t="str">
            <v>Grid-Gen</v>
          </cell>
          <cell r="U598" t="str">
            <v>Green Field</v>
          </cell>
          <cell r="V598">
            <v>48</v>
          </cell>
          <cell r="W598" t="str">
            <v>Outdoor</v>
          </cell>
          <cell r="X598" t="str">
            <v>Fetus Kalunga</v>
          </cell>
          <cell r="Y598" t="str">
            <v>SBC</v>
          </cell>
          <cell r="Z598" t="str">
            <v>SBC</v>
          </cell>
          <cell r="AA598" t="str">
            <v>MTN</v>
          </cell>
          <cell r="AB598" t="str">
            <v>Fetus Kalunga</v>
          </cell>
          <cell r="AC598" t="str">
            <v>CCS</v>
          </cell>
          <cell r="AD598" t="str">
            <v>CCS</v>
          </cell>
          <cell r="AE598" t="str">
            <v>Elcos</v>
          </cell>
          <cell r="AF598" t="str">
            <v>Elcos</v>
          </cell>
          <cell r="AG598">
            <v>15</v>
          </cell>
          <cell r="AH598" t="str">
            <v>perkins</v>
          </cell>
          <cell r="AI598">
            <v>0</v>
          </cell>
          <cell r="AJ598" t="str">
            <v>Mecc Alte</v>
          </cell>
          <cell r="AK598">
            <v>0</v>
          </cell>
          <cell r="AL598">
            <v>600</v>
          </cell>
          <cell r="AM598" t="str">
            <v>Delta</v>
          </cell>
          <cell r="AN598" t="str">
            <v>DPS 2400B-48-5</v>
          </cell>
          <cell r="AO598">
            <v>250</v>
          </cell>
          <cell r="AP598" t="str">
            <v>ROLLS</v>
          </cell>
          <cell r="AQ598">
            <v>1410</v>
          </cell>
          <cell r="AR598">
            <v>4</v>
          </cell>
          <cell r="AS598">
            <v>1410</v>
          </cell>
          <cell r="AT598">
            <v>12</v>
          </cell>
          <cell r="AU598" t="str">
            <v>NA</v>
          </cell>
          <cell r="AV598">
            <v>0</v>
          </cell>
          <cell r="AW598" t="str">
            <v>N/A</v>
          </cell>
          <cell r="AX598" t="str">
            <v>NA</v>
          </cell>
          <cell r="AY598">
            <v>0</v>
          </cell>
          <cell r="AZ598">
            <v>44</v>
          </cell>
        </row>
        <row r="598">
          <cell r="BB598">
            <v>1</v>
          </cell>
          <cell r="BC598" t="str">
            <v>MTN</v>
          </cell>
          <cell r="BD598" t="str">
            <v>T2033</v>
          </cell>
          <cell r="BE598">
            <v>0</v>
          </cell>
          <cell r="BF598" t="str">
            <v>Yes</v>
          </cell>
        </row>
        <row r="599">
          <cell r="C599" t="str">
            <v>IHS_EST_014M</v>
          </cell>
          <cell r="D599" t="str">
            <v>Namsumba BB</v>
          </cell>
          <cell r="E599">
            <v>32.33579</v>
          </cell>
          <cell r="F599">
            <v>-13.4407</v>
          </cell>
          <cell r="G599" t="str">
            <v>Eastern </v>
          </cell>
          <cell r="H599">
            <v>2.5</v>
          </cell>
          <cell r="I599" t="str">
            <v>EASTERN</v>
          </cell>
          <cell r="J599" t="str">
            <v>CHIPATA</v>
          </cell>
          <cell r="K599" t="str">
            <v>No</v>
          </cell>
          <cell r="L599" t="str">
            <v>No</v>
          </cell>
          <cell r="M599" t="str">
            <v>No</v>
          </cell>
          <cell r="N599" t="str">
            <v>Rural</v>
          </cell>
          <cell r="O599" t="str">
            <v>2G 3G</v>
          </cell>
          <cell r="P599" t="str">
            <v>P4</v>
          </cell>
          <cell r="Q599" t="str">
            <v>BB</v>
          </cell>
          <cell r="R599" t="str">
            <v>BTS</v>
          </cell>
          <cell r="S599" t="str">
            <v>On air</v>
          </cell>
          <cell r="T599" t="str">
            <v>Solar-Gen</v>
          </cell>
          <cell r="U599" t="str">
            <v>Green Field</v>
          </cell>
          <cell r="V599">
            <v>54</v>
          </cell>
          <cell r="W599" t="str">
            <v>Indoor </v>
          </cell>
          <cell r="X599" t="str">
            <v>Fetus Kalunga</v>
          </cell>
          <cell r="Y599" t="str">
            <v>SBC</v>
          </cell>
          <cell r="Z599" t="str">
            <v>SBC</v>
          </cell>
          <cell r="AA599" t="str">
            <v>MTN</v>
          </cell>
          <cell r="AB599" t="str">
            <v>Fetus Kalunga</v>
          </cell>
          <cell r="AC599" t="str">
            <v>CCS</v>
          </cell>
          <cell r="AD599" t="str">
            <v>CCS</v>
          </cell>
          <cell r="AE599" t="str">
            <v>GNM</v>
          </cell>
          <cell r="AF599" t="str">
            <v>GNM</v>
          </cell>
          <cell r="AG599">
            <v>20</v>
          </cell>
          <cell r="AH599" t="str">
            <v>perkins</v>
          </cell>
          <cell r="AI599">
            <v>0</v>
          </cell>
          <cell r="AJ599" t="str">
            <v>Leroy Sommer</v>
          </cell>
          <cell r="AK599">
            <v>0</v>
          </cell>
          <cell r="AL599">
            <v>600</v>
          </cell>
          <cell r="AM599" t="str">
            <v>MPPT</v>
          </cell>
          <cell r="AN599" t="str">
            <v>Shelf 19" Cordex 3.6KW</v>
          </cell>
          <cell r="AO599">
            <v>250</v>
          </cell>
          <cell r="AP599" t="str">
            <v>Power safe </v>
          </cell>
          <cell r="AQ599">
            <v>1200</v>
          </cell>
          <cell r="AR599">
            <v>2</v>
          </cell>
          <cell r="AS599">
            <v>1200</v>
          </cell>
          <cell r="AT599">
            <v>24</v>
          </cell>
          <cell r="AU599" t="str">
            <v>LG</v>
          </cell>
          <cell r="AV599" t="str">
            <v>LG</v>
          </cell>
          <cell r="AW599">
            <v>12000</v>
          </cell>
          <cell r="AX599">
            <v>12000</v>
          </cell>
          <cell r="AY599">
            <v>2</v>
          </cell>
          <cell r="AZ599">
            <v>110</v>
          </cell>
        </row>
        <row r="599">
          <cell r="BB599">
            <v>2</v>
          </cell>
          <cell r="BC599" t="str">
            <v>MTNAirtel</v>
          </cell>
          <cell r="BD599" t="str">
            <v>T2038</v>
          </cell>
          <cell r="BE599" t="str">
            <v>ZM6602</v>
          </cell>
          <cell r="BF599" t="str">
            <v>Yes</v>
          </cell>
        </row>
        <row r="600">
          <cell r="C600" t="str">
            <v>IHS_EST_015M</v>
          </cell>
          <cell r="D600" t="str">
            <v>Chichele BB</v>
          </cell>
          <cell r="E600">
            <v>32.2841</v>
          </cell>
          <cell r="F600">
            <v>-13.922</v>
          </cell>
          <cell r="G600" t="str">
            <v>Eastern </v>
          </cell>
          <cell r="H600">
            <v>2.5</v>
          </cell>
          <cell r="I600" t="str">
            <v>EASTERN</v>
          </cell>
          <cell r="J600" t="str">
            <v>KATETE</v>
          </cell>
          <cell r="K600" t="str">
            <v>No</v>
          </cell>
          <cell r="L600" t="str">
            <v>No</v>
          </cell>
          <cell r="M600" t="str">
            <v>No</v>
          </cell>
          <cell r="N600" t="str">
            <v>Rural</v>
          </cell>
          <cell r="O600" t="str">
            <v>2G 3G</v>
          </cell>
          <cell r="P600" t="str">
            <v>P4</v>
          </cell>
          <cell r="Q600" t="str">
            <v>BB</v>
          </cell>
          <cell r="R600" t="str">
            <v>BTS</v>
          </cell>
          <cell r="S600" t="str">
            <v>On air</v>
          </cell>
          <cell r="T600" t="str">
            <v>Grid-Gen</v>
          </cell>
          <cell r="U600" t="str">
            <v>Green Field</v>
          </cell>
          <cell r="V600">
            <v>70</v>
          </cell>
          <cell r="W600" t="str">
            <v>Indoor </v>
          </cell>
          <cell r="X600" t="str">
            <v>Fetus Kalunga</v>
          </cell>
          <cell r="Y600" t="str">
            <v>SBC</v>
          </cell>
          <cell r="Z600" t="str">
            <v>SBC</v>
          </cell>
          <cell r="AA600" t="str">
            <v>MTN</v>
          </cell>
          <cell r="AB600" t="str">
            <v>Fetus Kalunga</v>
          </cell>
          <cell r="AC600" t="str">
            <v>CCS</v>
          </cell>
          <cell r="AD600" t="str">
            <v>CCS</v>
          </cell>
          <cell r="AE600" t="str">
            <v>CK Works</v>
          </cell>
          <cell r="AF600" t="str">
            <v>CK Works</v>
          </cell>
          <cell r="AG600">
            <v>20</v>
          </cell>
          <cell r="AH600" t="str">
            <v>perkins</v>
          </cell>
          <cell r="AI600">
            <v>0</v>
          </cell>
          <cell r="AJ600" t="str">
            <v>Leroy Sommer</v>
          </cell>
          <cell r="AK600">
            <v>0</v>
          </cell>
          <cell r="AL600">
            <v>1000</v>
          </cell>
          <cell r="AM600" t="str">
            <v>Power cube</v>
          </cell>
          <cell r="AN600" t="str">
            <v>ICC330-H1-C1</v>
          </cell>
          <cell r="AO600">
            <v>400</v>
          </cell>
          <cell r="AP600" t="str">
            <v>NARADA</v>
          </cell>
          <cell r="AQ600">
            <v>600</v>
          </cell>
          <cell r="AR600">
            <v>2</v>
          </cell>
          <cell r="AS600">
            <v>600</v>
          </cell>
          <cell r="AT600">
            <v>24</v>
          </cell>
          <cell r="AU600" t="str">
            <v>LG</v>
          </cell>
          <cell r="AV600" t="str">
            <v>LG</v>
          </cell>
          <cell r="AW600">
            <v>18000</v>
          </cell>
          <cell r="AX600">
            <v>18000</v>
          </cell>
          <cell r="AY600">
            <v>2</v>
          </cell>
          <cell r="AZ600">
            <v>60</v>
          </cell>
        </row>
        <row r="600">
          <cell r="BB600">
            <v>1</v>
          </cell>
          <cell r="BC600" t="str">
            <v>MTN</v>
          </cell>
          <cell r="BD600" t="str">
            <v>T2036</v>
          </cell>
          <cell r="BE600">
            <v>0</v>
          </cell>
          <cell r="BF600" t="str">
            <v>Yes</v>
          </cell>
        </row>
        <row r="601">
          <cell r="C601" t="str">
            <v>IHS_EST_016M</v>
          </cell>
          <cell r="D601" t="str">
            <v>Chankandwe(Vubwi)</v>
          </cell>
          <cell r="E601">
            <v>32.95415</v>
          </cell>
          <cell r="F601">
            <v>-13.94476</v>
          </cell>
          <cell r="G601" t="str">
            <v>Eastern </v>
          </cell>
          <cell r="H601">
            <v>2.5</v>
          </cell>
          <cell r="I601" t="str">
            <v>EASTERN</v>
          </cell>
          <cell r="J601" t="str">
            <v>CHADIZA</v>
          </cell>
          <cell r="K601" t="str">
            <v>No</v>
          </cell>
          <cell r="L601" t="str">
            <v>No</v>
          </cell>
          <cell r="M601" t="str">
            <v>No</v>
          </cell>
          <cell r="N601" t="str">
            <v>Rural</v>
          </cell>
          <cell r="O601" t="str">
            <v>2G</v>
          </cell>
          <cell r="P601" t="str">
            <v>P4</v>
          </cell>
          <cell r="Q601" t="str">
            <v>BTS</v>
          </cell>
          <cell r="R601" t="str">
            <v>BTS</v>
          </cell>
          <cell r="S601" t="str">
            <v>On air</v>
          </cell>
          <cell r="T601" t="str">
            <v>Solar-Gen</v>
          </cell>
          <cell r="U601" t="str">
            <v>Green Field</v>
          </cell>
          <cell r="V601">
            <v>54</v>
          </cell>
          <cell r="W601" t="str">
            <v>Outdoor</v>
          </cell>
          <cell r="X601" t="str">
            <v>Fetus Kalunga</v>
          </cell>
          <cell r="Y601" t="str">
            <v>SBC</v>
          </cell>
          <cell r="Z601" t="str">
            <v>SBC</v>
          </cell>
          <cell r="AA601" t="str">
            <v>MTN</v>
          </cell>
          <cell r="AB601" t="str">
            <v>Fetus Kalunga</v>
          </cell>
          <cell r="AC601" t="str">
            <v>CCS</v>
          </cell>
          <cell r="AD601" t="str">
            <v>CCS</v>
          </cell>
          <cell r="AE601" t="str">
            <v>CK Works</v>
          </cell>
          <cell r="AF601" t="str">
            <v>CK Works</v>
          </cell>
          <cell r="AG601">
            <v>20</v>
          </cell>
          <cell r="AH601" t="str">
            <v>perkins</v>
          </cell>
          <cell r="AI601">
            <v>0</v>
          </cell>
          <cell r="AJ601" t="str">
            <v>Mecc Alte</v>
          </cell>
          <cell r="AK601">
            <v>0</v>
          </cell>
          <cell r="AL601">
            <v>1000</v>
          </cell>
          <cell r="AM601" t="str">
            <v>Emerson</v>
          </cell>
          <cell r="AN601" t="str">
            <v>Shelf 19" Cordex 3.6KW</v>
          </cell>
          <cell r="AO601">
            <v>250</v>
          </cell>
          <cell r="AP601" t="str">
            <v>Wolong</v>
          </cell>
          <cell r="AQ601">
            <v>1200</v>
          </cell>
          <cell r="AR601">
            <v>2</v>
          </cell>
          <cell r="AS601">
            <v>600</v>
          </cell>
          <cell r="AT601">
            <v>48</v>
          </cell>
          <cell r="AU601" t="str">
            <v>NA</v>
          </cell>
          <cell r="AV601">
            <v>0</v>
          </cell>
          <cell r="AW601" t="str">
            <v>N/A</v>
          </cell>
        </row>
        <row r="601">
          <cell r="AY601">
            <v>0</v>
          </cell>
          <cell r="AZ601">
            <v>96</v>
          </cell>
        </row>
        <row r="601">
          <cell r="BB601">
            <v>2</v>
          </cell>
          <cell r="BC601" t="str">
            <v>MTNAirtel</v>
          </cell>
          <cell r="BD601" t="str">
            <v>T2029</v>
          </cell>
          <cell r="BE601" t="str">
            <v>ZM6872</v>
          </cell>
          <cell r="BF601" t="str">
            <v>Yes</v>
          </cell>
        </row>
        <row r="602">
          <cell r="C602" t="str">
            <v>IHS_EST_017M</v>
          </cell>
          <cell r="D602" t="str">
            <v>Chadiza</v>
          </cell>
          <cell r="E602">
            <v>32.43592</v>
          </cell>
          <cell r="F602">
            <v>-14.06276</v>
          </cell>
          <cell r="G602" t="str">
            <v>Eastern </v>
          </cell>
          <cell r="H602">
            <v>1.8</v>
          </cell>
          <cell r="I602" t="str">
            <v>EASTERN</v>
          </cell>
          <cell r="J602" t="str">
            <v>CHADIZA</v>
          </cell>
          <cell r="K602" t="str">
            <v>Yes</v>
          </cell>
          <cell r="L602" t="str">
            <v>No</v>
          </cell>
          <cell r="M602" t="str">
            <v>No</v>
          </cell>
          <cell r="N602" t="str">
            <v>Rural</v>
          </cell>
          <cell r="O602" t="str">
            <v>2G 3G</v>
          </cell>
          <cell r="P602" t="str">
            <v>P4</v>
          </cell>
          <cell r="Q602" t="str">
            <v>BTS</v>
          </cell>
          <cell r="R602" t="str">
            <v>Hub</v>
          </cell>
          <cell r="S602" t="str">
            <v>On air</v>
          </cell>
          <cell r="T602" t="str">
            <v>Grid-Gen</v>
          </cell>
          <cell r="U602" t="str">
            <v>Green Field</v>
          </cell>
          <cell r="V602">
            <v>46</v>
          </cell>
          <cell r="W602" t="str">
            <v>Indoor </v>
          </cell>
          <cell r="X602" t="str">
            <v>Fetus Kalunga</v>
          </cell>
          <cell r="Y602" t="str">
            <v>SBC</v>
          </cell>
          <cell r="Z602" t="str">
            <v>SBC</v>
          </cell>
          <cell r="AA602" t="str">
            <v>MTN</v>
          </cell>
          <cell r="AB602" t="str">
            <v>Fetus Kalunga</v>
          </cell>
          <cell r="AC602" t="str">
            <v>CCS</v>
          </cell>
          <cell r="AD602" t="str">
            <v>CCS</v>
          </cell>
          <cell r="AE602" t="str">
            <v>Gen Logic </v>
          </cell>
          <cell r="AF602" t="str">
            <v>Gen Logic </v>
          </cell>
          <cell r="AG602">
            <v>15</v>
          </cell>
          <cell r="AH602" t="str">
            <v>perkins</v>
          </cell>
          <cell r="AI602">
            <v>0</v>
          </cell>
          <cell r="AJ602" t="str">
            <v>Mecc Alte</v>
          </cell>
          <cell r="AK602">
            <v>0</v>
          </cell>
          <cell r="AL602">
            <v>1000</v>
          </cell>
          <cell r="AM602" t="str">
            <v>Delta</v>
          </cell>
          <cell r="AN602" t="str">
            <v>DPS 2400B-48-5</v>
          </cell>
          <cell r="AO602">
            <v>250</v>
          </cell>
          <cell r="AP602" t="str">
            <v>Agisson</v>
          </cell>
          <cell r="AQ602">
            <v>600</v>
          </cell>
          <cell r="AR602">
            <v>2</v>
          </cell>
          <cell r="AS602">
            <v>600</v>
          </cell>
          <cell r="AT602">
            <v>24</v>
          </cell>
          <cell r="AU602" t="str">
            <v>LG</v>
          </cell>
          <cell r="AV602" t="str">
            <v>LG</v>
          </cell>
          <cell r="AW602">
            <v>18000</v>
          </cell>
          <cell r="AX602">
            <v>18000</v>
          </cell>
          <cell r="AY602">
            <v>2</v>
          </cell>
          <cell r="AZ602">
            <v>46</v>
          </cell>
        </row>
        <row r="602">
          <cell r="BB602">
            <v>1</v>
          </cell>
          <cell r="BC602" t="str">
            <v>MTN</v>
          </cell>
          <cell r="BD602" t="str">
            <v>T2007</v>
          </cell>
          <cell r="BE602">
            <v>0</v>
          </cell>
          <cell r="BF602" t="str">
            <v>Yes</v>
          </cell>
        </row>
        <row r="603">
          <cell r="C603" t="str">
            <v>IHS_EST_018M</v>
          </cell>
          <cell r="D603" t="str">
            <v>Vubwi</v>
          </cell>
          <cell r="E603">
            <v>32.88166</v>
          </cell>
          <cell r="F603">
            <v>-14.02845</v>
          </cell>
          <cell r="G603" t="str">
            <v>Eastern </v>
          </cell>
          <cell r="H603">
            <v>2.5</v>
          </cell>
          <cell r="I603" t="str">
            <v>EASTERN</v>
          </cell>
          <cell r="J603" t="str">
            <v>CHAMA</v>
          </cell>
          <cell r="K603" t="str">
            <v>No</v>
          </cell>
          <cell r="L603" t="str">
            <v>No</v>
          </cell>
          <cell r="M603" t="str">
            <v>No</v>
          </cell>
          <cell r="N603" t="str">
            <v>Rural</v>
          </cell>
          <cell r="O603" t="str">
            <v>2G 3G</v>
          </cell>
          <cell r="P603" t="str">
            <v>P4</v>
          </cell>
          <cell r="Q603" t="str">
            <v>BTS</v>
          </cell>
          <cell r="R603" t="str">
            <v>BB</v>
          </cell>
          <cell r="S603" t="str">
            <v>On air</v>
          </cell>
          <cell r="T603" t="str">
            <v>Grid-Gen</v>
          </cell>
          <cell r="U603" t="str">
            <v>Green Field</v>
          </cell>
          <cell r="V603">
            <v>70</v>
          </cell>
          <cell r="W603" t="str">
            <v>Indoor </v>
          </cell>
          <cell r="X603" t="str">
            <v>Fetus Kalunga</v>
          </cell>
          <cell r="Y603" t="str">
            <v>SBC</v>
          </cell>
          <cell r="Z603" t="str">
            <v>SBC</v>
          </cell>
          <cell r="AA603" t="str">
            <v>MTN</v>
          </cell>
          <cell r="AB603" t="str">
            <v>Fetus Kalunga</v>
          </cell>
          <cell r="AC603" t="str">
            <v>CCS</v>
          </cell>
          <cell r="AD603" t="str">
            <v>CCS</v>
          </cell>
          <cell r="AE603" t="str">
            <v>Ghaddar</v>
          </cell>
          <cell r="AF603" t="str">
            <v>Ghaddar</v>
          </cell>
          <cell r="AG603">
            <v>20</v>
          </cell>
          <cell r="AH603" t="str">
            <v>perkins</v>
          </cell>
          <cell r="AI603">
            <v>0</v>
          </cell>
          <cell r="AJ603" t="str">
            <v>Leroy Sommer</v>
          </cell>
          <cell r="AK603">
            <v>0</v>
          </cell>
          <cell r="AL603">
            <v>750</v>
          </cell>
          <cell r="AM603" t="str">
            <v>Emerson</v>
          </cell>
          <cell r="AN603" t="str">
            <v>Shelf 19" Cordex 3.6KW</v>
          </cell>
          <cell r="AO603">
            <v>250</v>
          </cell>
          <cell r="AP603" t="str">
            <v>ROLLS</v>
          </cell>
          <cell r="AQ603">
            <v>1410</v>
          </cell>
          <cell r="AR603">
            <v>4</v>
          </cell>
          <cell r="AS603">
            <v>1410</v>
          </cell>
          <cell r="AT603">
            <v>12</v>
          </cell>
          <cell r="AU603" t="str">
            <v>LG</v>
          </cell>
          <cell r="AV603" t="str">
            <v>LG</v>
          </cell>
          <cell r="AW603">
            <v>18000</v>
          </cell>
          <cell r="AX603">
            <v>18000</v>
          </cell>
          <cell r="AY603">
            <v>2</v>
          </cell>
          <cell r="AZ603">
            <v>80</v>
          </cell>
        </row>
        <row r="603">
          <cell r="BB603">
            <v>2</v>
          </cell>
          <cell r="BC603" t="str">
            <v>MTNAirtel</v>
          </cell>
          <cell r="BD603" t="str">
            <v>T2006</v>
          </cell>
          <cell r="BE603" t="str">
            <v>ZM6154</v>
          </cell>
          <cell r="BF603" t="str">
            <v>Yes</v>
          </cell>
        </row>
        <row r="604">
          <cell r="C604" t="str">
            <v>IHS_EST_019M</v>
          </cell>
          <cell r="D604" t="str">
            <v>New Bwarrow BB</v>
          </cell>
          <cell r="E604">
            <v>32.89863</v>
          </cell>
          <cell r="F604">
            <v>-13.22388</v>
          </cell>
          <cell r="G604" t="str">
            <v>Eastern </v>
          </cell>
          <cell r="H604" t="str">
            <v>NA</v>
          </cell>
          <cell r="I604" t="str">
            <v>EASTERN</v>
          </cell>
          <cell r="J604" t="str">
            <v>CHIPATA</v>
          </cell>
          <cell r="K604" t="str">
            <v>No</v>
          </cell>
          <cell r="L604" t="str">
            <v>No</v>
          </cell>
          <cell r="M604" t="str">
            <v>No</v>
          </cell>
          <cell r="N604" t="str">
            <v>Rural</v>
          </cell>
          <cell r="O604" t="str">
            <v>2G 3G</v>
          </cell>
          <cell r="P604" t="str">
            <v>P3</v>
          </cell>
          <cell r="Q604" t="str">
            <v>BB</v>
          </cell>
          <cell r="R604" t="str">
            <v>BB</v>
          </cell>
          <cell r="S604" t="str">
            <v>On air</v>
          </cell>
          <cell r="T604" t="str">
            <v>Solar-Gen</v>
          </cell>
          <cell r="U604" t="str">
            <v>Green Field</v>
          </cell>
          <cell r="V604">
            <v>54</v>
          </cell>
          <cell r="W604" t="str">
            <v>Indoor </v>
          </cell>
          <cell r="X604" t="str">
            <v>Fetus Kalunga</v>
          </cell>
          <cell r="Y604" t="str">
            <v>SBC</v>
          </cell>
          <cell r="Z604" t="str">
            <v>SBC</v>
          </cell>
          <cell r="AA604" t="str">
            <v>MTN</v>
          </cell>
          <cell r="AB604" t="str">
            <v>Fetus Kalunga</v>
          </cell>
          <cell r="AC604" t="str">
            <v>CCS</v>
          </cell>
          <cell r="AD604" t="str">
            <v>CCS</v>
          </cell>
          <cell r="AE604" t="str">
            <v>NA</v>
          </cell>
          <cell r="AF604">
            <v>0</v>
          </cell>
          <cell r="AG604" t="str">
            <v>NA</v>
          </cell>
          <cell r="AH604" t="str">
            <v>NA</v>
          </cell>
          <cell r="AI604">
            <v>0</v>
          </cell>
          <cell r="AJ604">
            <v>0</v>
          </cell>
          <cell r="AK604">
            <v>0</v>
          </cell>
          <cell r="AL604">
            <v>750</v>
          </cell>
          <cell r="AM604" t="str">
            <v>Power cube</v>
          </cell>
          <cell r="AN604" t="str">
            <v>Shelf 19" Cordex 3.6KW</v>
          </cell>
          <cell r="AO604">
            <v>250</v>
          </cell>
          <cell r="AP604" t="str">
            <v>Lithium</v>
          </cell>
          <cell r="AQ604">
            <v>500</v>
          </cell>
          <cell r="AR604">
            <v>48</v>
          </cell>
          <cell r="AS604">
            <v>100</v>
          </cell>
          <cell r="AT604">
            <v>5</v>
          </cell>
          <cell r="AU604" t="str">
            <v>LG</v>
          </cell>
          <cell r="AV604" t="str">
            <v>LG</v>
          </cell>
          <cell r="AW604">
            <v>12000</v>
          </cell>
          <cell r="AX604">
            <v>12000</v>
          </cell>
          <cell r="AY604">
            <v>2</v>
          </cell>
          <cell r="AZ604">
            <v>52</v>
          </cell>
        </row>
        <row r="604">
          <cell r="BB604">
            <v>1</v>
          </cell>
          <cell r="BC604" t="str">
            <v>MTN</v>
          </cell>
          <cell r="BD604" t="str">
            <v>T2024</v>
          </cell>
          <cell r="BE604">
            <v>0</v>
          </cell>
          <cell r="BF604" t="str">
            <v>Yes</v>
          </cell>
        </row>
        <row r="605">
          <cell r="C605" t="str">
            <v>IHS_EST_020M</v>
          </cell>
          <cell r="D605" t="str">
            <v>Walubwe Hill</v>
          </cell>
          <cell r="E605">
            <v>32.13243</v>
          </cell>
          <cell r="F605">
            <v>-13.9524</v>
          </cell>
          <cell r="G605" t="str">
            <v>Eastern </v>
          </cell>
          <cell r="H605">
            <v>1.8</v>
          </cell>
          <cell r="I605" t="str">
            <v>EASTERN</v>
          </cell>
          <cell r="J605" t="str">
            <v>KATETE</v>
          </cell>
          <cell r="K605" t="str">
            <v>No</v>
          </cell>
          <cell r="L605" t="str">
            <v>No</v>
          </cell>
          <cell r="M605" t="str">
            <v>No</v>
          </cell>
          <cell r="N605" t="str">
            <v>Rural</v>
          </cell>
          <cell r="O605" t="str">
            <v>2G 3G</v>
          </cell>
          <cell r="P605" t="str">
            <v>P4</v>
          </cell>
          <cell r="Q605" t="str">
            <v>BTS</v>
          </cell>
          <cell r="R605" t="str">
            <v>BTS</v>
          </cell>
          <cell r="S605" t="str">
            <v>On air</v>
          </cell>
          <cell r="T605" t="str">
            <v>Grid-Gen</v>
          </cell>
          <cell r="U605" t="str">
            <v>Green Field</v>
          </cell>
          <cell r="V605">
            <v>54</v>
          </cell>
          <cell r="W605" t="str">
            <v>Outdoor</v>
          </cell>
          <cell r="X605" t="str">
            <v>Fetus Kalunga</v>
          </cell>
          <cell r="Y605" t="str">
            <v>SBC</v>
          </cell>
          <cell r="Z605" t="str">
            <v>SBC</v>
          </cell>
          <cell r="AA605" t="str">
            <v>MTN</v>
          </cell>
          <cell r="AB605" t="str">
            <v>Fetus Kalunga</v>
          </cell>
          <cell r="AC605" t="str">
            <v>CCS</v>
          </cell>
          <cell r="AD605" t="str">
            <v>CCS</v>
          </cell>
          <cell r="AE605" t="str">
            <v>Gen Logic </v>
          </cell>
          <cell r="AF605" t="str">
            <v>Gen Logic </v>
          </cell>
          <cell r="AG605">
            <v>15</v>
          </cell>
          <cell r="AH605" t="str">
            <v>Yanmar</v>
          </cell>
          <cell r="AI605">
            <v>0</v>
          </cell>
          <cell r="AJ605" t="str">
            <v>Leroy Sommer</v>
          </cell>
          <cell r="AK605">
            <v>0</v>
          </cell>
          <cell r="AL605">
            <v>600</v>
          </cell>
          <cell r="AM605" t="str">
            <v>Delta</v>
          </cell>
          <cell r="AN605" t="str">
            <v>DPS 2400B-48-5</v>
          </cell>
          <cell r="AO605">
            <v>250</v>
          </cell>
          <cell r="AP605" t="str">
            <v>Power safe </v>
          </cell>
          <cell r="AQ605">
            <v>1200</v>
          </cell>
          <cell r="AR605">
            <v>2</v>
          </cell>
          <cell r="AS605">
            <v>1200</v>
          </cell>
          <cell r="AT605">
            <v>24</v>
          </cell>
          <cell r="AU605" t="str">
            <v>NA</v>
          </cell>
          <cell r="AV605">
            <v>0</v>
          </cell>
          <cell r="AW605" t="str">
            <v>N/A</v>
          </cell>
          <cell r="AX605" t="str">
            <v>NA</v>
          </cell>
          <cell r="AY605">
            <v>0</v>
          </cell>
          <cell r="AZ605">
            <v>76</v>
          </cell>
        </row>
        <row r="605">
          <cell r="BB605">
            <v>2</v>
          </cell>
          <cell r="BC605" t="str">
            <v>MTNAirtel</v>
          </cell>
          <cell r="BD605" t="str">
            <v>T2040</v>
          </cell>
          <cell r="BE605" t="str">
            <v>ZM0729</v>
          </cell>
          <cell r="BF605" t="str">
            <v>Yes</v>
          </cell>
        </row>
        <row r="606">
          <cell r="C606" t="str">
            <v>IHS_EST_021M</v>
          </cell>
          <cell r="D606" t="str">
            <v>Mambwe</v>
          </cell>
          <cell r="E606">
            <v>32.0953</v>
          </cell>
          <cell r="F606">
            <v>-13.2939</v>
          </cell>
          <cell r="G606" t="str">
            <v>Eastern </v>
          </cell>
          <cell r="H606">
            <v>1.8</v>
          </cell>
          <cell r="I606" t="str">
            <v>EASTERN</v>
          </cell>
          <cell r="J606" t="str">
            <v>MAMBWE</v>
          </cell>
          <cell r="K606" t="str">
            <v>Yes</v>
          </cell>
          <cell r="L606" t="str">
            <v>No</v>
          </cell>
          <cell r="M606" t="str">
            <v>No</v>
          </cell>
          <cell r="N606" t="str">
            <v>Rural</v>
          </cell>
          <cell r="O606" t="str">
            <v>2G 3G</v>
          </cell>
          <cell r="P606" t="str">
            <v>P4</v>
          </cell>
          <cell r="Q606" t="str">
            <v>BTS</v>
          </cell>
          <cell r="R606" t="str">
            <v>BTS</v>
          </cell>
          <cell r="S606" t="str">
            <v>On air</v>
          </cell>
          <cell r="T606" t="str">
            <v>Grid-Gen</v>
          </cell>
          <cell r="U606" t="str">
            <v>Green Field</v>
          </cell>
          <cell r="V606">
            <v>66</v>
          </cell>
          <cell r="W606" t="str">
            <v>Indoor </v>
          </cell>
          <cell r="X606" t="str">
            <v>Fetus Kalunga</v>
          </cell>
          <cell r="Y606" t="str">
            <v>SBC</v>
          </cell>
          <cell r="Z606" t="str">
            <v>SBC</v>
          </cell>
          <cell r="AA606" t="str">
            <v>MTN</v>
          </cell>
          <cell r="AB606" t="str">
            <v>Fetus Kalunga</v>
          </cell>
          <cell r="AC606" t="str">
            <v>CCS</v>
          </cell>
          <cell r="AD606" t="str">
            <v>CCS</v>
          </cell>
          <cell r="AE606" t="str">
            <v>Elcos</v>
          </cell>
          <cell r="AF606" t="str">
            <v>Elcos</v>
          </cell>
          <cell r="AG606">
            <v>15</v>
          </cell>
          <cell r="AH606" t="str">
            <v>perkins</v>
          </cell>
          <cell r="AI606">
            <v>0</v>
          </cell>
          <cell r="AJ606" t="str">
            <v>Mecc Alte</v>
          </cell>
          <cell r="AK606">
            <v>0</v>
          </cell>
          <cell r="AL606">
            <v>600</v>
          </cell>
          <cell r="AM606" t="str">
            <v>Delta</v>
          </cell>
          <cell r="AN606" t="str">
            <v>DPS 2400B-48-5</v>
          </cell>
          <cell r="AO606">
            <v>250</v>
          </cell>
          <cell r="AP606" t="str">
            <v>Shoto</v>
          </cell>
          <cell r="AQ606">
            <v>600</v>
          </cell>
          <cell r="AR606">
            <v>2</v>
          </cell>
          <cell r="AS606">
            <v>600</v>
          </cell>
          <cell r="AT606">
            <v>24</v>
          </cell>
          <cell r="AU606" t="str">
            <v>LG</v>
          </cell>
          <cell r="AV606" t="str">
            <v>LG</v>
          </cell>
          <cell r="AW606">
            <v>18000</v>
          </cell>
          <cell r="AX606">
            <v>18000</v>
          </cell>
          <cell r="AY606">
            <v>2</v>
          </cell>
          <cell r="AZ606">
            <v>47</v>
          </cell>
        </row>
        <row r="606">
          <cell r="BB606">
            <v>1</v>
          </cell>
          <cell r="BC606" t="str">
            <v>MTN</v>
          </cell>
          <cell r="BD606" t="str">
            <v>T2009</v>
          </cell>
          <cell r="BE606">
            <v>0</v>
          </cell>
          <cell r="BF606" t="str">
            <v>Yes</v>
          </cell>
        </row>
        <row r="607">
          <cell r="C607" t="str">
            <v>IHS_EST_022M</v>
          </cell>
          <cell r="D607" t="str">
            <v>Mpata Hill</v>
          </cell>
          <cell r="E607">
            <v>32.00878</v>
          </cell>
          <cell r="F607">
            <v>-13.32438</v>
          </cell>
          <cell r="G607" t="str">
            <v>Eastern </v>
          </cell>
          <cell r="H607">
            <v>1.8</v>
          </cell>
          <cell r="I607" t="str">
            <v>EASTERN</v>
          </cell>
          <cell r="J607" t="str">
            <v>MAMBWE</v>
          </cell>
          <cell r="K607" t="str">
            <v>No</v>
          </cell>
          <cell r="L607" t="str">
            <v>No</v>
          </cell>
          <cell r="M607" t="str">
            <v>No</v>
          </cell>
          <cell r="N607" t="str">
            <v>Rural</v>
          </cell>
          <cell r="O607" t="str">
            <v>2G</v>
          </cell>
          <cell r="P607" t="str">
            <v>P4</v>
          </cell>
          <cell r="Q607" t="str">
            <v>BB</v>
          </cell>
          <cell r="R607" t="str">
            <v>BB</v>
          </cell>
          <cell r="S607" t="str">
            <v>On air</v>
          </cell>
          <cell r="T607" t="str">
            <v>Grid-Gen</v>
          </cell>
          <cell r="U607" t="str">
            <v>Green Field</v>
          </cell>
          <cell r="V607">
            <v>54</v>
          </cell>
          <cell r="W607" t="str">
            <v>Indoor </v>
          </cell>
          <cell r="X607" t="str">
            <v>Fetus Kalunga</v>
          </cell>
          <cell r="Y607" t="str">
            <v>SBC</v>
          </cell>
          <cell r="Z607" t="str">
            <v>SBC</v>
          </cell>
          <cell r="AA607" t="str">
            <v>MTN</v>
          </cell>
          <cell r="AB607" t="str">
            <v>Fetus Kalunga</v>
          </cell>
          <cell r="AC607" t="str">
            <v>CCS</v>
          </cell>
          <cell r="AD607" t="str">
            <v>CCS</v>
          </cell>
          <cell r="AE607" t="str">
            <v>Gen Logic </v>
          </cell>
          <cell r="AF607" t="str">
            <v>Gen Logic </v>
          </cell>
          <cell r="AG607">
            <v>15</v>
          </cell>
          <cell r="AH607" t="str">
            <v>perkins</v>
          </cell>
          <cell r="AI607">
            <v>0</v>
          </cell>
          <cell r="AJ607" t="str">
            <v>Mecc Alte</v>
          </cell>
          <cell r="AK607">
            <v>0</v>
          </cell>
          <cell r="AL607">
            <v>1000</v>
          </cell>
          <cell r="AM607" t="str">
            <v>Delta</v>
          </cell>
          <cell r="AN607" t="str">
            <v>DPS 2400B-48-5</v>
          </cell>
          <cell r="AO607">
            <v>250</v>
          </cell>
          <cell r="AP607" t="str">
            <v>NARADA</v>
          </cell>
          <cell r="AQ607">
            <v>600</v>
          </cell>
          <cell r="AR607">
            <v>2</v>
          </cell>
          <cell r="AS607">
            <v>600</v>
          </cell>
          <cell r="AT607">
            <v>24</v>
          </cell>
          <cell r="AU607" t="str">
            <v>LG</v>
          </cell>
          <cell r="AV607" t="str">
            <v>LG</v>
          </cell>
          <cell r="AW607">
            <v>18000</v>
          </cell>
          <cell r="AX607">
            <v>18000</v>
          </cell>
          <cell r="AY607">
            <v>2</v>
          </cell>
          <cell r="AZ607">
            <v>73</v>
          </cell>
        </row>
        <row r="607">
          <cell r="BB607">
            <v>1</v>
          </cell>
          <cell r="BC607" t="str">
            <v>MTN</v>
          </cell>
          <cell r="BD607" t="str">
            <v>T2014</v>
          </cell>
          <cell r="BE607">
            <v>0</v>
          </cell>
          <cell r="BF607" t="str">
            <v>Yes</v>
          </cell>
        </row>
        <row r="608">
          <cell r="C608" t="str">
            <v>IHS_EST_023M</v>
          </cell>
          <cell r="D608" t="str">
            <v>Katete Junction</v>
          </cell>
          <cell r="E608">
            <v>32.05896</v>
          </cell>
          <cell r="F608">
            <v>-14.03013</v>
          </cell>
          <cell r="G608" t="str">
            <v>Eastern </v>
          </cell>
          <cell r="H608">
            <v>2.5</v>
          </cell>
          <cell r="I608" t="str">
            <v>EASTERN</v>
          </cell>
          <cell r="J608" t="str">
            <v>KATETE</v>
          </cell>
          <cell r="K608" t="str">
            <v>No</v>
          </cell>
          <cell r="L608" t="str">
            <v>No</v>
          </cell>
          <cell r="M608" t="str">
            <v>No</v>
          </cell>
          <cell r="N608" t="str">
            <v>Rural</v>
          </cell>
          <cell r="O608" t="str">
            <v>2G 3G</v>
          </cell>
          <cell r="P608" t="str">
            <v>P2</v>
          </cell>
          <cell r="Q608" t="str">
            <v>BTS</v>
          </cell>
          <cell r="R608" t="str">
            <v>Hub</v>
          </cell>
          <cell r="S608" t="str">
            <v>On air</v>
          </cell>
          <cell r="T608" t="str">
            <v>Grid-Gen</v>
          </cell>
          <cell r="U608" t="str">
            <v>Green Field</v>
          </cell>
          <cell r="V608" t="str">
            <v>60</v>
          </cell>
          <cell r="W608" t="str">
            <v>Outdoor</v>
          </cell>
          <cell r="X608" t="str">
            <v>Fetus Kalunga</v>
          </cell>
          <cell r="Y608" t="str">
            <v>SBC</v>
          </cell>
          <cell r="Z608" t="str">
            <v>SBC</v>
          </cell>
          <cell r="AA608" t="str">
            <v>MTN</v>
          </cell>
          <cell r="AB608" t="str">
            <v>Fetus Kalunga</v>
          </cell>
          <cell r="AC608" t="str">
            <v>CCS</v>
          </cell>
          <cell r="AD608" t="str">
            <v>CCS</v>
          </cell>
          <cell r="AE608" t="str">
            <v>CK Works</v>
          </cell>
          <cell r="AF608" t="str">
            <v>CK Works</v>
          </cell>
          <cell r="AG608">
            <v>20</v>
          </cell>
          <cell r="AH608" t="str">
            <v>perkins</v>
          </cell>
          <cell r="AI608">
            <v>0</v>
          </cell>
          <cell r="AJ608" t="str">
            <v>Leroy Sommer</v>
          </cell>
          <cell r="AK608">
            <v>0</v>
          </cell>
          <cell r="AL608">
            <v>600</v>
          </cell>
          <cell r="AM608" t="str">
            <v>Delta</v>
          </cell>
          <cell r="AN608" t="str">
            <v>DPS 2400B-48-5</v>
          </cell>
          <cell r="AO608">
            <v>250</v>
          </cell>
          <cell r="AP608" t="str">
            <v>ROLLS</v>
          </cell>
          <cell r="AQ608">
            <v>1410</v>
          </cell>
          <cell r="AR608">
            <v>4</v>
          </cell>
          <cell r="AS608">
            <v>1410</v>
          </cell>
          <cell r="AT608">
            <v>12</v>
          </cell>
          <cell r="AU608" t="str">
            <v>NA</v>
          </cell>
          <cell r="AV608">
            <v>0</v>
          </cell>
          <cell r="AW608" t="str">
            <v>N/A</v>
          </cell>
          <cell r="AX608" t="str">
            <v>NA</v>
          </cell>
          <cell r="AY608">
            <v>0</v>
          </cell>
          <cell r="AZ608">
            <v>98</v>
          </cell>
        </row>
        <row r="608">
          <cell r="BB608">
            <v>2</v>
          </cell>
          <cell r="BC608" t="str">
            <v>MTNAirtel</v>
          </cell>
          <cell r="BD608" t="str">
            <v>T2062</v>
          </cell>
          <cell r="BE608" t="str">
            <v>ZM3709</v>
          </cell>
          <cell r="BF608" t="str">
            <v>Yes</v>
          </cell>
        </row>
        <row r="609">
          <cell r="C609" t="str">
            <v>IHS_EST_024M</v>
          </cell>
          <cell r="D609" t="str">
            <v>Katete</v>
          </cell>
          <cell r="E609">
            <v>32.09623</v>
          </cell>
          <cell r="F609">
            <v>-14.08089</v>
          </cell>
          <cell r="G609" t="str">
            <v>Eastern </v>
          </cell>
          <cell r="H609">
            <v>4.5</v>
          </cell>
          <cell r="I609" t="str">
            <v>EASTERN</v>
          </cell>
          <cell r="J609" t="str">
            <v>KATETE</v>
          </cell>
          <cell r="K609" t="str">
            <v>No</v>
          </cell>
          <cell r="L609" t="str">
            <v>No</v>
          </cell>
          <cell r="M609" t="str">
            <v>No</v>
          </cell>
          <cell r="N609" t="str">
            <v>Rural</v>
          </cell>
          <cell r="O609" t="str">
            <v>2G 3G</v>
          </cell>
          <cell r="P609" t="str">
            <v>P2</v>
          </cell>
          <cell r="Q609" t="str">
            <v>BB</v>
          </cell>
          <cell r="R609" t="str">
            <v>BB</v>
          </cell>
          <cell r="S609" t="str">
            <v>On air</v>
          </cell>
          <cell r="T609" t="str">
            <v>Grid-Gen</v>
          </cell>
          <cell r="U609" t="str">
            <v>Green Field</v>
          </cell>
          <cell r="V609">
            <v>44</v>
          </cell>
          <cell r="W609" t="str">
            <v>Indoor </v>
          </cell>
          <cell r="X609" t="str">
            <v>Fetus Kalunga</v>
          </cell>
          <cell r="Y609" t="str">
            <v>SBC</v>
          </cell>
          <cell r="Z609" t="str">
            <v>SBC</v>
          </cell>
          <cell r="AA609" t="str">
            <v>MTN</v>
          </cell>
          <cell r="AB609" t="str">
            <v>Fetus Kalunga</v>
          </cell>
          <cell r="AC609" t="str">
            <v>CCS</v>
          </cell>
          <cell r="AD609" t="str">
            <v>CCS</v>
          </cell>
          <cell r="AE609" t="str">
            <v>CK Works</v>
          </cell>
          <cell r="AF609" t="str">
            <v>CK Works</v>
          </cell>
          <cell r="AG609">
            <v>30</v>
          </cell>
          <cell r="AH609" t="str">
            <v>perkins</v>
          </cell>
          <cell r="AI609">
            <v>0</v>
          </cell>
          <cell r="AJ609" t="str">
            <v>Leroy Sommer</v>
          </cell>
          <cell r="AK609">
            <v>0</v>
          </cell>
          <cell r="AL609">
            <v>1000</v>
          </cell>
          <cell r="AM609" t="str">
            <v>Delta</v>
          </cell>
          <cell r="AN609" t="str">
            <v>DPS 2400B-48-5</v>
          </cell>
          <cell r="AO609">
            <v>250</v>
          </cell>
          <cell r="AP609" t="str">
            <v>NARADA</v>
          </cell>
          <cell r="AQ609">
            <v>1200</v>
          </cell>
          <cell r="AR609">
            <v>2</v>
          </cell>
          <cell r="AS609">
            <v>600</v>
          </cell>
          <cell r="AT609">
            <v>48</v>
          </cell>
          <cell r="AU609" t="str">
            <v>LG</v>
          </cell>
          <cell r="AV609" t="str">
            <v>LG</v>
          </cell>
          <cell r="AW609">
            <v>18000</v>
          </cell>
          <cell r="AX609">
            <v>18000</v>
          </cell>
          <cell r="AY609">
            <v>2</v>
          </cell>
          <cell r="AZ609">
            <v>108</v>
          </cell>
        </row>
        <row r="609">
          <cell r="BB609">
            <v>1</v>
          </cell>
          <cell r="BC609" t="str">
            <v>MTN</v>
          </cell>
          <cell r="BD609" t="str">
            <v>T2002</v>
          </cell>
          <cell r="BE609">
            <v>0</v>
          </cell>
          <cell r="BF609" t="str">
            <v>Yes</v>
          </cell>
        </row>
        <row r="610">
          <cell r="C610" t="str">
            <v>IHS_EST_025M</v>
          </cell>
          <cell r="D610" t="str">
            <v>Chanida Border</v>
          </cell>
          <cell r="E610">
            <v>32.34704</v>
          </cell>
          <cell r="F610">
            <v>-14.29608</v>
          </cell>
          <cell r="G610" t="str">
            <v>Eastern </v>
          </cell>
          <cell r="H610">
            <v>1.8</v>
          </cell>
          <cell r="I610" t="str">
            <v>EASTERN</v>
          </cell>
          <cell r="J610" t="str">
            <v>PETAUKE</v>
          </cell>
          <cell r="K610" t="str">
            <v>Yes</v>
          </cell>
          <cell r="L610" t="str">
            <v>No</v>
          </cell>
          <cell r="M610" t="str">
            <v>No</v>
          </cell>
          <cell r="N610" t="str">
            <v>Rural</v>
          </cell>
          <cell r="O610" t="str">
            <v>2G 3G</v>
          </cell>
          <cell r="P610" t="str">
            <v>P4</v>
          </cell>
          <cell r="Q610" t="str">
            <v>BTS</v>
          </cell>
          <cell r="R610" t="str">
            <v>BTS</v>
          </cell>
          <cell r="S610" t="str">
            <v>On air</v>
          </cell>
          <cell r="T610" t="str">
            <v>Grid-Gen</v>
          </cell>
          <cell r="U610" t="str">
            <v>Green Field</v>
          </cell>
          <cell r="V610">
            <v>80</v>
          </cell>
          <cell r="W610" t="str">
            <v>Outdoor</v>
          </cell>
          <cell r="X610" t="str">
            <v>Fetus Kalunga</v>
          </cell>
          <cell r="Y610" t="str">
            <v>SBC</v>
          </cell>
          <cell r="Z610" t="str">
            <v>SBC</v>
          </cell>
          <cell r="AA610" t="str">
            <v>MTN</v>
          </cell>
          <cell r="AB610" t="str">
            <v>Fetus Kalunga</v>
          </cell>
          <cell r="AC610" t="str">
            <v>CCS</v>
          </cell>
          <cell r="AD610" t="str">
            <v>CCS</v>
          </cell>
          <cell r="AE610" t="str">
            <v>Gen Logic </v>
          </cell>
          <cell r="AF610" t="str">
            <v>Gen Logic </v>
          </cell>
          <cell r="AG610">
            <v>15</v>
          </cell>
          <cell r="AH610" t="str">
            <v>perkins</v>
          </cell>
          <cell r="AI610">
            <v>0</v>
          </cell>
          <cell r="AJ610" t="str">
            <v>Leroy Sommer</v>
          </cell>
          <cell r="AK610">
            <v>0</v>
          </cell>
          <cell r="AL610">
            <v>1000</v>
          </cell>
          <cell r="AM610" t="str">
            <v>Delta</v>
          </cell>
          <cell r="AN610" t="str">
            <v>DPS 2400B-48-5</v>
          </cell>
          <cell r="AO610">
            <v>250</v>
          </cell>
          <cell r="AP610" t="str">
            <v>Power safe </v>
          </cell>
          <cell r="AQ610">
            <v>1200</v>
          </cell>
          <cell r="AR610">
            <v>2</v>
          </cell>
          <cell r="AS610">
            <v>1200</v>
          </cell>
          <cell r="AT610">
            <v>24</v>
          </cell>
          <cell r="AU610" t="str">
            <v>NA</v>
          </cell>
          <cell r="AV610">
            <v>0</v>
          </cell>
          <cell r="AW610" t="str">
            <v>N/A</v>
          </cell>
          <cell r="AX610" t="str">
            <v>NA</v>
          </cell>
          <cell r="AY610">
            <v>0</v>
          </cell>
          <cell r="AZ610">
            <v>95</v>
          </cell>
        </row>
        <row r="610">
          <cell r="BB610">
            <v>3</v>
          </cell>
          <cell r="BC610" t="str">
            <v>MTNAirtelParatus Telecom</v>
          </cell>
          <cell r="BD610" t="str">
            <v>T2008</v>
          </cell>
          <cell r="BE610" t="str">
            <v>ZM6498</v>
          </cell>
          <cell r="BF610" t="str">
            <v>Yes</v>
          </cell>
        </row>
        <row r="611">
          <cell r="C611" t="str">
            <v>IHS_EST_026M</v>
          </cell>
          <cell r="D611" t="str">
            <v>St. Frances</v>
          </cell>
          <cell r="E611">
            <v>32.01622</v>
          </cell>
          <cell r="F611">
            <v>-14.06626</v>
          </cell>
          <cell r="G611" t="str">
            <v>Eastern </v>
          </cell>
          <cell r="H611">
            <v>1.5</v>
          </cell>
          <cell r="I611" t="str">
            <v>EASTERN</v>
          </cell>
          <cell r="J611" t="str">
            <v>KATETE</v>
          </cell>
          <cell r="K611" t="str">
            <v>No</v>
          </cell>
          <cell r="L611" t="str">
            <v>No</v>
          </cell>
          <cell r="M611" t="str">
            <v>No</v>
          </cell>
          <cell r="N611" t="str">
            <v>Rural</v>
          </cell>
          <cell r="O611" t="str">
            <v>2G 3G</v>
          </cell>
          <cell r="P611" t="str">
            <v>P4</v>
          </cell>
          <cell r="Q611" t="str">
            <v>BTS</v>
          </cell>
          <cell r="R611" t="str">
            <v>Hub</v>
          </cell>
          <cell r="S611" t="str">
            <v>On air</v>
          </cell>
          <cell r="T611" t="str">
            <v>Grid-Gen</v>
          </cell>
          <cell r="U611" t="str">
            <v>Green Field</v>
          </cell>
          <cell r="V611" t="str">
            <v>36</v>
          </cell>
          <cell r="W611" t="str">
            <v>Outdoor</v>
          </cell>
          <cell r="X611" t="str">
            <v>Fetus Kalunga</v>
          </cell>
          <cell r="Y611" t="str">
            <v>SBC</v>
          </cell>
          <cell r="Z611" t="str">
            <v>SBC</v>
          </cell>
          <cell r="AA611" t="str">
            <v>MTN</v>
          </cell>
          <cell r="AB611" t="str">
            <v>Fetus Kalunga</v>
          </cell>
          <cell r="AC611" t="str">
            <v>CCS</v>
          </cell>
          <cell r="AD611" t="str">
            <v>CCS</v>
          </cell>
          <cell r="AE611" t="str">
            <v>Gen Logic </v>
          </cell>
          <cell r="AF611" t="str">
            <v>Gen Logic </v>
          </cell>
          <cell r="AG611">
            <v>10</v>
          </cell>
          <cell r="AH611" t="str">
            <v>perkins</v>
          </cell>
          <cell r="AI611">
            <v>0</v>
          </cell>
          <cell r="AJ611" t="str">
            <v>Mecc Alte</v>
          </cell>
          <cell r="AK611">
            <v>0</v>
          </cell>
          <cell r="AL611">
            <v>1000</v>
          </cell>
          <cell r="AM611" t="str">
            <v>Delta</v>
          </cell>
          <cell r="AN611" t="str">
            <v>DPS 2400B-48-5</v>
          </cell>
          <cell r="AO611">
            <v>250</v>
          </cell>
          <cell r="AP611" t="str">
            <v>NARADA</v>
          </cell>
          <cell r="AQ611">
            <v>1200</v>
          </cell>
          <cell r="AR611">
            <v>2</v>
          </cell>
          <cell r="AS611">
            <v>600</v>
          </cell>
          <cell r="AT611">
            <v>48</v>
          </cell>
          <cell r="AU611" t="str">
            <v>NA</v>
          </cell>
          <cell r="AV611">
            <v>0</v>
          </cell>
          <cell r="AW611" t="str">
            <v>N/A</v>
          </cell>
          <cell r="AX611" t="str">
            <v>NA</v>
          </cell>
          <cell r="AY611">
            <v>0</v>
          </cell>
          <cell r="AZ611">
            <v>110</v>
          </cell>
        </row>
        <row r="611">
          <cell r="BB611">
            <v>2</v>
          </cell>
          <cell r="BC611" t="str">
            <v>MTNAirtel</v>
          </cell>
          <cell r="BD611" t="str">
            <v>T2061</v>
          </cell>
          <cell r="BE611" t="str">
            <v>ZM4001</v>
          </cell>
          <cell r="BF611" t="str">
            <v>Yes</v>
          </cell>
        </row>
        <row r="612">
          <cell r="C612" t="str">
            <v>IHS_EST_027M</v>
          </cell>
          <cell r="D612" t="str">
            <v>Mfuwe int. Airport</v>
          </cell>
          <cell r="E612">
            <v>31.9336</v>
          </cell>
          <cell r="F612">
            <v>-13.2539</v>
          </cell>
          <cell r="G612" t="str">
            <v>Eastern </v>
          </cell>
          <cell r="H612">
            <v>1.8</v>
          </cell>
          <cell r="I612" t="str">
            <v>EASTERN</v>
          </cell>
          <cell r="J612" t="str">
            <v>MAMBWE</v>
          </cell>
          <cell r="K612" t="str">
            <v>No</v>
          </cell>
          <cell r="L612" t="str">
            <v>No</v>
          </cell>
          <cell r="M612" t="str">
            <v>No</v>
          </cell>
          <cell r="N612" t="str">
            <v>Rural</v>
          </cell>
          <cell r="O612" t="str">
            <v>2G 3G</v>
          </cell>
          <cell r="P612" t="str">
            <v>P4</v>
          </cell>
          <cell r="Q612" t="str">
            <v>BTS</v>
          </cell>
          <cell r="R612" t="str">
            <v>BTS</v>
          </cell>
          <cell r="S612" t="str">
            <v>On air</v>
          </cell>
          <cell r="T612" t="str">
            <v>Grid-Gen</v>
          </cell>
          <cell r="U612" t="str">
            <v>Green Field</v>
          </cell>
          <cell r="V612">
            <v>20</v>
          </cell>
          <cell r="W612" t="str">
            <v>Indoor </v>
          </cell>
          <cell r="X612" t="str">
            <v>Fetus Kalunga</v>
          </cell>
          <cell r="Y612" t="str">
            <v>SBC</v>
          </cell>
          <cell r="Z612" t="str">
            <v>SBC</v>
          </cell>
          <cell r="AA612" t="str">
            <v>MTN</v>
          </cell>
          <cell r="AB612" t="str">
            <v>Fetus Kalunga</v>
          </cell>
          <cell r="AC612" t="str">
            <v>CCS</v>
          </cell>
          <cell r="AD612" t="str">
            <v>CCS</v>
          </cell>
          <cell r="AE612" t="str">
            <v>Gen Logic </v>
          </cell>
          <cell r="AF612" t="str">
            <v>Gen Logic </v>
          </cell>
          <cell r="AG612">
            <v>15</v>
          </cell>
          <cell r="AH612" t="str">
            <v>perkins</v>
          </cell>
          <cell r="AI612">
            <v>0</v>
          </cell>
          <cell r="AJ612" t="str">
            <v>Mecc Alte</v>
          </cell>
          <cell r="AK612">
            <v>0</v>
          </cell>
          <cell r="AL612">
            <v>1000</v>
          </cell>
          <cell r="AM612" t="str">
            <v>Delta</v>
          </cell>
          <cell r="AN612" t="str">
            <v>DPS 2400B-48-5</v>
          </cell>
          <cell r="AO612">
            <v>250</v>
          </cell>
          <cell r="AP612" t="str">
            <v>Power safe </v>
          </cell>
          <cell r="AQ612">
            <v>600</v>
          </cell>
          <cell r="AR612">
            <v>2</v>
          </cell>
          <cell r="AS612">
            <v>600</v>
          </cell>
          <cell r="AT612">
            <v>24</v>
          </cell>
          <cell r="AU612" t="str">
            <v>LG</v>
          </cell>
          <cell r="AV612" t="str">
            <v>LG</v>
          </cell>
          <cell r="AW612">
            <v>18000</v>
          </cell>
          <cell r="AX612">
            <v>18000</v>
          </cell>
          <cell r="AY612">
            <v>2</v>
          </cell>
          <cell r="AZ612">
            <v>56</v>
          </cell>
        </row>
        <row r="612">
          <cell r="BB612">
            <v>1</v>
          </cell>
          <cell r="BC612" t="str">
            <v>MTN</v>
          </cell>
          <cell r="BD612" t="str">
            <v>T2013</v>
          </cell>
          <cell r="BE612">
            <v>0</v>
          </cell>
          <cell r="BF612" t="str">
            <v>Yes</v>
          </cell>
        </row>
        <row r="613">
          <cell r="C613" t="str">
            <v>IHS_EST_028M</v>
          </cell>
          <cell r="D613" t="str">
            <v>Mfuwe Cropping</v>
          </cell>
          <cell r="E613">
            <v>31.80977778</v>
          </cell>
          <cell r="F613">
            <v>-13.10608333</v>
          </cell>
          <cell r="G613" t="str">
            <v>Eastern </v>
          </cell>
          <cell r="H613">
            <v>1.8</v>
          </cell>
          <cell r="I613" t="str">
            <v>EASTERN</v>
          </cell>
          <cell r="J613" t="str">
            <v>MAMBWE</v>
          </cell>
          <cell r="K613" t="str">
            <v>No</v>
          </cell>
          <cell r="L613" t="str">
            <v>No</v>
          </cell>
          <cell r="M613" t="str">
            <v>No</v>
          </cell>
          <cell r="N613" t="str">
            <v>Rural</v>
          </cell>
          <cell r="O613" t="str">
            <v>2G 3G</v>
          </cell>
          <cell r="P613" t="str">
            <v>P3</v>
          </cell>
          <cell r="Q613" t="str">
            <v>BB</v>
          </cell>
          <cell r="R613" t="str">
            <v>BTS</v>
          </cell>
          <cell r="S613" t="str">
            <v>On air</v>
          </cell>
          <cell r="T613" t="str">
            <v>Grid-Gen</v>
          </cell>
          <cell r="U613" t="str">
            <v>Green Field</v>
          </cell>
          <cell r="V613">
            <v>54</v>
          </cell>
          <cell r="W613" t="str">
            <v>Indoor </v>
          </cell>
          <cell r="X613" t="str">
            <v>Fetus Kalunga</v>
          </cell>
          <cell r="Y613" t="str">
            <v>SBC</v>
          </cell>
          <cell r="Z613" t="str">
            <v>SBC</v>
          </cell>
          <cell r="AA613" t="str">
            <v>MTN</v>
          </cell>
          <cell r="AB613" t="str">
            <v>Fetus Kalunga</v>
          </cell>
          <cell r="AC613" t="str">
            <v>CCS</v>
          </cell>
          <cell r="AD613" t="str">
            <v>CCS</v>
          </cell>
          <cell r="AE613" t="str">
            <v>Gen Logic </v>
          </cell>
          <cell r="AF613" t="str">
            <v>Gen Logic </v>
          </cell>
          <cell r="AG613">
            <v>15</v>
          </cell>
          <cell r="AH613" t="str">
            <v>perkins</v>
          </cell>
          <cell r="AI613">
            <v>0</v>
          </cell>
          <cell r="AJ613" t="str">
            <v>Leroy Sommer</v>
          </cell>
          <cell r="AK613">
            <v>0</v>
          </cell>
          <cell r="AL613">
            <v>1000</v>
          </cell>
          <cell r="AM613" t="str">
            <v>Delta</v>
          </cell>
          <cell r="AN613" t="str">
            <v>DPS 2400B-48-5</v>
          </cell>
          <cell r="AO613">
            <v>250</v>
          </cell>
          <cell r="AP613" t="str">
            <v>Wolong</v>
          </cell>
          <cell r="AQ613">
            <v>1200</v>
          </cell>
          <cell r="AR613">
            <v>2</v>
          </cell>
          <cell r="AS613">
            <v>600</v>
          </cell>
          <cell r="AT613">
            <v>48</v>
          </cell>
          <cell r="AU613" t="str">
            <v>LG</v>
          </cell>
          <cell r="AV613" t="str">
            <v>LG</v>
          </cell>
          <cell r="AW613">
            <v>18000</v>
          </cell>
          <cell r="AX613">
            <v>18000</v>
          </cell>
          <cell r="AY613">
            <v>2</v>
          </cell>
          <cell r="AZ613">
            <v>107</v>
          </cell>
        </row>
        <row r="613">
          <cell r="BB613">
            <v>3</v>
          </cell>
          <cell r="BC613" t="str">
            <v>MTNAirtelParatus Telecom</v>
          </cell>
          <cell r="BD613" t="str">
            <v>T2012</v>
          </cell>
          <cell r="BE613" t="str">
            <v>ZM6024</v>
          </cell>
          <cell r="BF613" t="str">
            <v>Yes</v>
          </cell>
        </row>
        <row r="614">
          <cell r="C614" t="str">
            <v>IHS_EST_029M</v>
          </cell>
          <cell r="D614" t="str">
            <v>Ukwimi</v>
          </cell>
          <cell r="E614">
            <v>31.65036944</v>
          </cell>
          <cell r="F614">
            <v>-13.88966944</v>
          </cell>
          <cell r="G614" t="str">
            <v>Eastern </v>
          </cell>
          <cell r="H614">
            <v>2</v>
          </cell>
          <cell r="I614" t="str">
            <v>EASTERN</v>
          </cell>
          <cell r="J614" t="str">
            <v>PETAUKE</v>
          </cell>
          <cell r="K614" t="str">
            <v>No</v>
          </cell>
          <cell r="L614" t="str">
            <v>No</v>
          </cell>
          <cell r="M614" t="str">
            <v>No</v>
          </cell>
          <cell r="N614" t="str">
            <v>Rural</v>
          </cell>
          <cell r="O614" t="str">
            <v>2G 3G</v>
          </cell>
          <cell r="P614" t="str">
            <v>P4</v>
          </cell>
          <cell r="Q614" t="str">
            <v>BTS</v>
          </cell>
          <cell r="R614" t="str">
            <v>BTS</v>
          </cell>
          <cell r="S614" t="str">
            <v>On air</v>
          </cell>
          <cell r="T614" t="str">
            <v>Grid-Gen</v>
          </cell>
          <cell r="U614" t="str">
            <v>Green Field</v>
          </cell>
          <cell r="V614">
            <v>80</v>
          </cell>
          <cell r="W614" t="str">
            <v>Outdoor</v>
          </cell>
          <cell r="X614" t="str">
            <v>Fetus Kalunga</v>
          </cell>
          <cell r="Y614" t="str">
            <v>SBC</v>
          </cell>
          <cell r="Z614" t="str">
            <v>SBC</v>
          </cell>
          <cell r="AA614" t="str">
            <v>MTN</v>
          </cell>
          <cell r="AB614" t="str">
            <v>Fetus Kalunga</v>
          </cell>
          <cell r="AC614" t="str">
            <v>CCS</v>
          </cell>
          <cell r="AD614" t="str">
            <v>CCS</v>
          </cell>
          <cell r="AE614" t="str">
            <v>Gen Logic </v>
          </cell>
          <cell r="AF614" t="str">
            <v>Gen Logic </v>
          </cell>
          <cell r="AG614">
            <v>16</v>
          </cell>
          <cell r="AH614" t="str">
            <v>Yanmar</v>
          </cell>
          <cell r="AI614">
            <v>0</v>
          </cell>
          <cell r="AJ614" t="str">
            <v>Leroy Sommer</v>
          </cell>
          <cell r="AK614">
            <v>0</v>
          </cell>
          <cell r="AL614">
            <v>1000</v>
          </cell>
          <cell r="AM614" t="str">
            <v>Delta</v>
          </cell>
          <cell r="AN614" t="str">
            <v>DPS 2400B-48-5</v>
          </cell>
          <cell r="AO614">
            <v>250</v>
          </cell>
          <cell r="AP614" t="str">
            <v>NARADA</v>
          </cell>
          <cell r="AQ614">
            <v>1200</v>
          </cell>
          <cell r="AR614">
            <v>2</v>
          </cell>
          <cell r="AS614">
            <v>600</v>
          </cell>
          <cell r="AT614">
            <v>48</v>
          </cell>
          <cell r="AU614" t="str">
            <v>NA</v>
          </cell>
          <cell r="AV614">
            <v>0</v>
          </cell>
          <cell r="AW614" t="str">
            <v>N/A</v>
          </cell>
          <cell r="AX614" t="str">
            <v>NA</v>
          </cell>
          <cell r="AY614">
            <v>0</v>
          </cell>
          <cell r="AZ614">
            <v>106</v>
          </cell>
        </row>
        <row r="614">
          <cell r="BB614">
            <v>1</v>
          </cell>
          <cell r="BC614" t="str">
            <v>MTN</v>
          </cell>
          <cell r="BD614" t="str">
            <v>T2044</v>
          </cell>
          <cell r="BE614">
            <v>0</v>
          </cell>
          <cell r="BF614" t="str">
            <v>Yes</v>
          </cell>
        </row>
        <row r="615">
          <cell r="C615" t="str">
            <v>IHS_EST_030M</v>
          </cell>
          <cell r="D615" t="str">
            <v>Sinda</v>
          </cell>
          <cell r="E615">
            <v>31.76617</v>
          </cell>
          <cell r="F615">
            <v>-14.22</v>
          </cell>
          <cell r="G615" t="str">
            <v>Eastern </v>
          </cell>
          <cell r="H615">
            <v>2.5</v>
          </cell>
          <cell r="I615" t="str">
            <v>EASTERN</v>
          </cell>
          <cell r="J615" t="str">
            <v>PETAUKE</v>
          </cell>
          <cell r="K615" t="str">
            <v>No</v>
          </cell>
          <cell r="L615" t="str">
            <v>No</v>
          </cell>
          <cell r="M615" t="str">
            <v>No</v>
          </cell>
          <cell r="N615" t="str">
            <v>Rural</v>
          </cell>
          <cell r="O615" t="str">
            <v>2G 3G</v>
          </cell>
          <cell r="P615" t="str">
            <v>P3</v>
          </cell>
          <cell r="Q615" t="str">
            <v>BB</v>
          </cell>
          <cell r="R615" t="str">
            <v>BB</v>
          </cell>
          <cell r="S615" t="str">
            <v>On air</v>
          </cell>
          <cell r="T615" t="str">
            <v>Grid-Gen</v>
          </cell>
          <cell r="U615" t="str">
            <v>Green Field</v>
          </cell>
          <cell r="V615">
            <v>70</v>
          </cell>
          <cell r="W615" t="str">
            <v>Indoor </v>
          </cell>
          <cell r="X615" t="str">
            <v>Fetus Kalunga</v>
          </cell>
          <cell r="Y615" t="str">
            <v>SBC</v>
          </cell>
          <cell r="Z615" t="str">
            <v>SBC</v>
          </cell>
          <cell r="AA615" t="str">
            <v>MTN</v>
          </cell>
          <cell r="AB615" t="str">
            <v>Fetus Kalunga</v>
          </cell>
          <cell r="AC615" t="str">
            <v>CCS</v>
          </cell>
          <cell r="AD615" t="str">
            <v>CCS</v>
          </cell>
          <cell r="AE615" t="str">
            <v>Earth Technology</v>
          </cell>
          <cell r="AF615" t="str">
            <v>Earth technology</v>
          </cell>
          <cell r="AG615">
            <v>20</v>
          </cell>
          <cell r="AH615" t="str">
            <v>perkins</v>
          </cell>
          <cell r="AI615">
            <v>0</v>
          </cell>
          <cell r="AJ615" t="str">
            <v>Leroy Sommer</v>
          </cell>
          <cell r="AK615">
            <v>0</v>
          </cell>
          <cell r="AL615">
            <v>375</v>
          </cell>
          <cell r="AM615" t="str">
            <v>Delta</v>
          </cell>
          <cell r="AN615" t="str">
            <v>DPS 2400B-48-5</v>
          </cell>
          <cell r="AO615">
            <v>250</v>
          </cell>
          <cell r="AP615" t="str">
            <v>Lithium</v>
          </cell>
          <cell r="AQ615">
            <v>400</v>
          </cell>
          <cell r="AR615">
            <v>48</v>
          </cell>
          <cell r="AS615">
            <v>100</v>
          </cell>
          <cell r="AT615">
            <v>4</v>
          </cell>
          <cell r="AU615" t="str">
            <v>LG</v>
          </cell>
          <cell r="AV615" t="str">
            <v>LG</v>
          </cell>
          <cell r="AW615">
            <v>18000</v>
          </cell>
          <cell r="AX615">
            <v>18000</v>
          </cell>
          <cell r="AY615">
            <v>2</v>
          </cell>
          <cell r="AZ615">
            <v>98</v>
          </cell>
        </row>
        <row r="615">
          <cell r="BB615">
            <v>1</v>
          </cell>
          <cell r="BC615" t="str">
            <v>MTN</v>
          </cell>
          <cell r="BD615" t="str">
            <v>T2011</v>
          </cell>
          <cell r="BE615">
            <v>0</v>
          </cell>
          <cell r="BF615" t="str">
            <v>Yes</v>
          </cell>
        </row>
        <row r="616">
          <cell r="C616" t="str">
            <v>IHS_EST_031M</v>
          </cell>
          <cell r="D616" t="str">
            <v>Nyanje</v>
          </cell>
          <cell r="E616">
            <v>31.79809</v>
          </cell>
          <cell r="F616">
            <v>-14.38029</v>
          </cell>
          <cell r="G616" t="str">
            <v>Eastern </v>
          </cell>
          <cell r="H616">
            <v>1.8</v>
          </cell>
          <cell r="I616" t="str">
            <v>EASTERN</v>
          </cell>
          <cell r="J616" t="str">
            <v>PETAUKE</v>
          </cell>
          <cell r="K616" t="str">
            <v>No</v>
          </cell>
          <cell r="L616" t="str">
            <v>No</v>
          </cell>
          <cell r="M616" t="str">
            <v>No</v>
          </cell>
          <cell r="N616" t="str">
            <v>Rural</v>
          </cell>
          <cell r="O616" t="str">
            <v>2G 3G</v>
          </cell>
          <cell r="P616" t="str">
            <v>P4</v>
          </cell>
          <cell r="Q616" t="str">
            <v>BTS</v>
          </cell>
          <cell r="R616" t="str">
            <v>BTS</v>
          </cell>
          <cell r="S616" t="str">
            <v>On air</v>
          </cell>
          <cell r="T616" t="str">
            <v>Grid-Gen</v>
          </cell>
          <cell r="U616" t="str">
            <v>Green Field</v>
          </cell>
          <cell r="V616">
            <v>54</v>
          </cell>
          <cell r="W616" t="str">
            <v>Outdoor</v>
          </cell>
          <cell r="X616" t="str">
            <v>Fetus Kalunga</v>
          </cell>
          <cell r="Y616" t="str">
            <v>SBC</v>
          </cell>
          <cell r="Z616" t="str">
            <v>SBC</v>
          </cell>
          <cell r="AA616" t="str">
            <v>MTN</v>
          </cell>
          <cell r="AB616" t="str">
            <v>Fetus Kalunga</v>
          </cell>
          <cell r="AC616" t="str">
            <v>CCS</v>
          </cell>
          <cell r="AD616" t="str">
            <v>CCS</v>
          </cell>
          <cell r="AE616" t="str">
            <v>Gen Logic </v>
          </cell>
          <cell r="AF616" t="str">
            <v>Gen Logic </v>
          </cell>
          <cell r="AG616">
            <v>15</v>
          </cell>
          <cell r="AH616" t="str">
            <v>Yanmar</v>
          </cell>
          <cell r="AI616">
            <v>0</v>
          </cell>
          <cell r="AJ616" t="str">
            <v>Leroy Sommer</v>
          </cell>
          <cell r="AK616">
            <v>0</v>
          </cell>
          <cell r="AL616">
            <v>600</v>
          </cell>
          <cell r="AM616" t="str">
            <v>Delta</v>
          </cell>
          <cell r="AN616" t="str">
            <v>DPS 2400B-48-5</v>
          </cell>
          <cell r="AO616">
            <v>250</v>
          </cell>
          <cell r="AP616" t="str">
            <v>Wolong</v>
          </cell>
          <cell r="AQ616">
            <v>600</v>
          </cell>
          <cell r="AR616">
            <v>2</v>
          </cell>
          <cell r="AS616">
            <v>600</v>
          </cell>
          <cell r="AT616">
            <v>24</v>
          </cell>
          <cell r="AU616" t="str">
            <v>NA</v>
          </cell>
          <cell r="AV616">
            <v>0</v>
          </cell>
          <cell r="AW616" t="str">
            <v>N/A</v>
          </cell>
          <cell r="AX616" t="str">
            <v>NA</v>
          </cell>
          <cell r="AY616">
            <v>0</v>
          </cell>
          <cell r="AZ616">
            <v>35</v>
          </cell>
        </row>
        <row r="616">
          <cell r="BB616">
            <v>1</v>
          </cell>
          <cell r="BC616" t="str">
            <v>MTN</v>
          </cell>
          <cell r="BD616" t="str">
            <v>T2027</v>
          </cell>
          <cell r="BE616">
            <v>0</v>
          </cell>
          <cell r="BF616" t="str">
            <v>Yes</v>
          </cell>
        </row>
        <row r="617">
          <cell r="C617" t="str">
            <v>IHS_EST_032M</v>
          </cell>
          <cell r="D617" t="str">
            <v>Lumezi</v>
          </cell>
          <cell r="E617">
            <v>33.04482</v>
          </cell>
          <cell r="F617">
            <v>-12.52836</v>
          </cell>
          <cell r="G617" t="str">
            <v>Eastern </v>
          </cell>
          <cell r="H617">
            <v>1.5</v>
          </cell>
          <cell r="I617" t="str">
            <v>EASTERN</v>
          </cell>
          <cell r="J617" t="str">
            <v>LUNDAZI</v>
          </cell>
          <cell r="K617" t="str">
            <v>No</v>
          </cell>
          <cell r="L617" t="str">
            <v>No</v>
          </cell>
          <cell r="M617" t="str">
            <v>No</v>
          </cell>
          <cell r="N617" t="str">
            <v>Rural</v>
          </cell>
          <cell r="O617" t="str">
            <v>2G 3G</v>
          </cell>
          <cell r="P617" t="str">
            <v>P4</v>
          </cell>
          <cell r="Q617" t="str">
            <v>BTS</v>
          </cell>
          <cell r="R617" t="str">
            <v>Hub</v>
          </cell>
          <cell r="S617" t="str">
            <v>On air</v>
          </cell>
          <cell r="T617" t="str">
            <v>Grid-Gen</v>
          </cell>
          <cell r="U617" t="str">
            <v>Green Field</v>
          </cell>
          <cell r="V617" t="str">
            <v>70</v>
          </cell>
          <cell r="W617" t="str">
            <v>Outdoor</v>
          </cell>
          <cell r="X617" t="str">
            <v>Fetus Kalunga</v>
          </cell>
          <cell r="Y617" t="str">
            <v>SBC</v>
          </cell>
          <cell r="Z617" t="str">
            <v>SBC</v>
          </cell>
          <cell r="AA617" t="str">
            <v>MTN</v>
          </cell>
          <cell r="AB617" t="str">
            <v>Fetus Kalunga</v>
          </cell>
          <cell r="AC617" t="str">
            <v>CCS</v>
          </cell>
          <cell r="AD617" t="str">
            <v>CCS</v>
          </cell>
          <cell r="AE617" t="str">
            <v>Gen Logic </v>
          </cell>
          <cell r="AF617" t="str">
            <v>Gen Logic </v>
          </cell>
          <cell r="AG617">
            <v>11</v>
          </cell>
          <cell r="AH617" t="str">
            <v>perkins</v>
          </cell>
          <cell r="AI617">
            <v>0</v>
          </cell>
          <cell r="AJ617" t="str">
            <v>Mecc Alte</v>
          </cell>
          <cell r="AK617">
            <v>0</v>
          </cell>
          <cell r="AL617">
            <v>1000</v>
          </cell>
          <cell r="AM617" t="str">
            <v>Delta</v>
          </cell>
          <cell r="AN617" t="str">
            <v>DPS 2400B-48-5</v>
          </cell>
          <cell r="AO617">
            <v>250</v>
          </cell>
          <cell r="AP617" t="str">
            <v>ROLLS</v>
          </cell>
          <cell r="AQ617">
            <v>1410</v>
          </cell>
          <cell r="AR617">
            <v>4</v>
          </cell>
          <cell r="AS617">
            <v>1410</v>
          </cell>
          <cell r="AT617">
            <v>12</v>
          </cell>
          <cell r="AU617" t="str">
            <v>NA</v>
          </cell>
          <cell r="AV617">
            <v>0</v>
          </cell>
          <cell r="AW617" t="str">
            <v>N/A</v>
          </cell>
          <cell r="AX617" t="str">
            <v>NA</v>
          </cell>
          <cell r="AY617">
            <v>0</v>
          </cell>
          <cell r="AZ617">
            <v>75</v>
          </cell>
        </row>
        <row r="617">
          <cell r="BB617">
            <v>1</v>
          </cell>
          <cell r="BC617" t="str">
            <v>MTN</v>
          </cell>
          <cell r="BD617" t="str">
            <v>T2052</v>
          </cell>
          <cell r="BE617">
            <v>0</v>
          </cell>
          <cell r="BF617" t="str">
            <v>Yes</v>
          </cell>
        </row>
        <row r="618">
          <cell r="C618" t="str">
            <v>IHS_EST_033M</v>
          </cell>
          <cell r="D618" t="str">
            <v>Mbwindi BB</v>
          </cell>
          <cell r="E618">
            <v>31.56306</v>
          </cell>
          <cell r="F618">
            <v>-14.30843</v>
          </cell>
          <cell r="G618" t="str">
            <v>Eastern </v>
          </cell>
          <cell r="H618">
            <v>1.8</v>
          </cell>
          <cell r="I618" t="str">
            <v>EASTERN</v>
          </cell>
          <cell r="J618" t="str">
            <v>PETAUKE</v>
          </cell>
          <cell r="K618" t="str">
            <v>No</v>
          </cell>
          <cell r="L618" t="str">
            <v>No</v>
          </cell>
          <cell r="M618" t="str">
            <v>No</v>
          </cell>
          <cell r="N618" t="str">
            <v>Rural</v>
          </cell>
          <cell r="O618" t="str">
            <v>2G 3G</v>
          </cell>
          <cell r="P618" t="str">
            <v>P3</v>
          </cell>
          <cell r="Q618" t="str">
            <v>BB</v>
          </cell>
          <cell r="R618" t="str">
            <v>BB</v>
          </cell>
          <cell r="S618" t="str">
            <v>On air</v>
          </cell>
          <cell r="T618" t="str">
            <v>Grid-Gen</v>
          </cell>
          <cell r="U618" t="str">
            <v>Green Field</v>
          </cell>
          <cell r="V618">
            <v>70</v>
          </cell>
          <cell r="W618" t="str">
            <v>Indoor </v>
          </cell>
          <cell r="X618" t="str">
            <v>Fetus Kalunga</v>
          </cell>
          <cell r="Y618" t="str">
            <v>SBC</v>
          </cell>
          <cell r="Z618" t="str">
            <v>SBC</v>
          </cell>
          <cell r="AA618" t="str">
            <v>MTN</v>
          </cell>
          <cell r="AB618" t="str">
            <v>Fetus Kalunga</v>
          </cell>
          <cell r="AC618" t="str">
            <v>CCS</v>
          </cell>
          <cell r="AD618" t="str">
            <v>CCS</v>
          </cell>
          <cell r="AE618" t="str">
            <v>Gen Logic </v>
          </cell>
          <cell r="AF618" t="str">
            <v>Gen Logic </v>
          </cell>
          <cell r="AG618">
            <v>15</v>
          </cell>
          <cell r="AH618" t="str">
            <v>perkins</v>
          </cell>
          <cell r="AI618">
            <v>0</v>
          </cell>
          <cell r="AJ618" t="str">
            <v>Leroy Sommer</v>
          </cell>
          <cell r="AK618">
            <v>0</v>
          </cell>
          <cell r="AL618">
            <v>1000</v>
          </cell>
          <cell r="AM618" t="str">
            <v>Delta</v>
          </cell>
          <cell r="AN618" t="str">
            <v>DPS 2400B-48-5</v>
          </cell>
          <cell r="AO618">
            <v>250</v>
          </cell>
          <cell r="AP618" t="str">
            <v>NARADA</v>
          </cell>
          <cell r="AQ618">
            <v>600</v>
          </cell>
          <cell r="AR618">
            <v>2</v>
          </cell>
          <cell r="AS618">
            <v>600</v>
          </cell>
          <cell r="AT618">
            <v>24</v>
          </cell>
          <cell r="AU618" t="str">
            <v>LG</v>
          </cell>
          <cell r="AV618" t="str">
            <v>LG</v>
          </cell>
          <cell r="AW618">
            <v>18000</v>
          </cell>
          <cell r="AX618">
            <v>18000</v>
          </cell>
          <cell r="AY618">
            <v>2</v>
          </cell>
          <cell r="AZ618">
            <v>66</v>
          </cell>
        </row>
        <row r="618">
          <cell r="BB618">
            <v>1</v>
          </cell>
          <cell r="BC618" t="str">
            <v>MTN</v>
          </cell>
          <cell r="BD618" t="str">
            <v>T2022</v>
          </cell>
          <cell r="BE618">
            <v>0</v>
          </cell>
          <cell r="BF618" t="str">
            <v>Yes</v>
          </cell>
        </row>
        <row r="619">
          <cell r="C619" t="str">
            <v>IHS_EST_034M</v>
          </cell>
          <cell r="D619" t="str">
            <v>Nthitimila</v>
          </cell>
          <cell r="E619">
            <v>33.13219</v>
          </cell>
          <cell r="F619">
            <v>-12.42493</v>
          </cell>
          <cell r="G619" t="str">
            <v>Eastern </v>
          </cell>
          <cell r="H619">
            <v>1.5</v>
          </cell>
          <cell r="I619" t="str">
            <v>EASTERN</v>
          </cell>
          <cell r="J619" t="str">
            <v>LUNDAZI</v>
          </cell>
          <cell r="K619" t="str">
            <v>No</v>
          </cell>
          <cell r="L619" t="str">
            <v>No</v>
          </cell>
          <cell r="M619" t="str">
            <v>No</v>
          </cell>
          <cell r="N619" t="str">
            <v>Rural</v>
          </cell>
          <cell r="O619" t="str">
            <v>2G</v>
          </cell>
          <cell r="P619" t="str">
            <v>P4</v>
          </cell>
          <cell r="Q619" t="str">
            <v>BB</v>
          </cell>
          <cell r="R619" t="str">
            <v>Hub</v>
          </cell>
          <cell r="S619" t="str">
            <v>On air</v>
          </cell>
          <cell r="T619" t="str">
            <v>Grid-Gen</v>
          </cell>
          <cell r="U619" t="str">
            <v>Green Field</v>
          </cell>
          <cell r="V619">
            <v>60</v>
          </cell>
          <cell r="W619" t="str">
            <v>Outdoor</v>
          </cell>
          <cell r="X619" t="str">
            <v>Fetus Kalunga</v>
          </cell>
          <cell r="Y619" t="str">
            <v>SBC</v>
          </cell>
          <cell r="Z619" t="str">
            <v>SBC</v>
          </cell>
          <cell r="AA619" t="str">
            <v>MTN</v>
          </cell>
          <cell r="AB619" t="str">
            <v>Fetus Kalunga</v>
          </cell>
          <cell r="AC619" t="str">
            <v>CCS</v>
          </cell>
          <cell r="AD619" t="str">
            <v>CCS</v>
          </cell>
          <cell r="AE619" t="str">
            <v>MPI</v>
          </cell>
          <cell r="AF619" t="str">
            <v>MPI</v>
          </cell>
          <cell r="AG619">
            <v>13</v>
          </cell>
          <cell r="AH619" t="str">
            <v>perkins</v>
          </cell>
          <cell r="AI619">
            <v>0</v>
          </cell>
          <cell r="AJ619" t="str">
            <v>Leroy Sommer</v>
          </cell>
          <cell r="AK619">
            <v>0</v>
          </cell>
          <cell r="AL619">
            <v>600</v>
          </cell>
          <cell r="AM619" t="str">
            <v>Delta</v>
          </cell>
          <cell r="AN619" t="str">
            <v>DPS 2400B-48-5</v>
          </cell>
          <cell r="AO619">
            <v>250</v>
          </cell>
          <cell r="AP619" t="str">
            <v>ROLLS</v>
          </cell>
          <cell r="AQ619">
            <v>1410</v>
          </cell>
          <cell r="AR619">
            <v>4</v>
          </cell>
          <cell r="AS619">
            <v>1410</v>
          </cell>
          <cell r="AT619">
            <v>12</v>
          </cell>
          <cell r="AU619" t="str">
            <v>NA</v>
          </cell>
          <cell r="AV619">
            <v>0</v>
          </cell>
          <cell r="AW619" t="str">
            <v>N/A</v>
          </cell>
          <cell r="AX619" t="str">
            <v>NA</v>
          </cell>
          <cell r="AY619">
            <v>0</v>
          </cell>
          <cell r="AZ619">
            <v>38</v>
          </cell>
        </row>
        <row r="619">
          <cell r="BB619">
            <v>1</v>
          </cell>
          <cell r="BC619" t="str">
            <v>MTN</v>
          </cell>
          <cell r="BD619" t="str">
            <v>T2063</v>
          </cell>
          <cell r="BE619">
            <v>0</v>
          </cell>
          <cell r="BF619" t="str">
            <v>Yes</v>
          </cell>
        </row>
        <row r="620">
          <cell r="C620" t="str">
            <v>IHS_EST_035M</v>
          </cell>
          <cell r="D620" t="str">
            <v>Petauke</v>
          </cell>
          <cell r="E620">
            <v>31.32828</v>
          </cell>
          <cell r="F620">
            <v>-14.24959</v>
          </cell>
          <cell r="G620" t="str">
            <v>Eastern </v>
          </cell>
          <cell r="H620">
            <v>4.5</v>
          </cell>
          <cell r="I620" t="str">
            <v>EASTERN</v>
          </cell>
          <cell r="J620" t="str">
            <v>PETAUKE</v>
          </cell>
          <cell r="K620" t="str">
            <v>Yes</v>
          </cell>
          <cell r="L620" t="str">
            <v>No</v>
          </cell>
          <cell r="M620" t="str">
            <v>No</v>
          </cell>
          <cell r="N620" t="str">
            <v>Rural</v>
          </cell>
          <cell r="O620" t="str">
            <v>2G 3G</v>
          </cell>
          <cell r="P620" t="str">
            <v>P1</v>
          </cell>
          <cell r="Q620" t="str">
            <v>BTS</v>
          </cell>
          <cell r="R620" t="str">
            <v>BB</v>
          </cell>
          <cell r="S620" t="str">
            <v>On air</v>
          </cell>
          <cell r="T620" t="str">
            <v>Grid-Gen</v>
          </cell>
          <cell r="U620" t="str">
            <v>Green Field</v>
          </cell>
          <cell r="V620">
            <v>66</v>
          </cell>
          <cell r="W620" t="str">
            <v>Indoor </v>
          </cell>
          <cell r="X620" t="str">
            <v>Fetus Kalunga</v>
          </cell>
          <cell r="Y620" t="str">
            <v>SBC</v>
          </cell>
          <cell r="Z620" t="str">
            <v>SBC</v>
          </cell>
          <cell r="AA620" t="str">
            <v>MTN</v>
          </cell>
          <cell r="AB620" t="str">
            <v>Fetus Kalunga</v>
          </cell>
          <cell r="AC620" t="str">
            <v>CCS</v>
          </cell>
          <cell r="AD620" t="str">
            <v>CCS</v>
          </cell>
          <cell r="AE620" t="str">
            <v>CK Works</v>
          </cell>
          <cell r="AF620" t="str">
            <v>CK Works</v>
          </cell>
          <cell r="AG620">
            <v>30</v>
          </cell>
          <cell r="AH620" t="str">
            <v>perkins</v>
          </cell>
          <cell r="AI620">
            <v>0</v>
          </cell>
          <cell r="AJ620" t="str">
            <v>Mecc Alte</v>
          </cell>
          <cell r="AK620">
            <v>0</v>
          </cell>
          <cell r="AL620">
            <v>1000</v>
          </cell>
          <cell r="AM620" t="str">
            <v>Delta</v>
          </cell>
          <cell r="AN620" t="str">
            <v>DPS 2400B-48-5</v>
          </cell>
          <cell r="AO620">
            <v>250</v>
          </cell>
          <cell r="AP620" t="str">
            <v>NARADA</v>
          </cell>
          <cell r="AQ620">
            <v>1200</v>
          </cell>
          <cell r="AR620">
            <v>2</v>
          </cell>
          <cell r="AS620">
            <v>600</v>
          </cell>
          <cell r="AT620">
            <v>48</v>
          </cell>
          <cell r="AU620" t="str">
            <v>LG</v>
          </cell>
          <cell r="AV620" t="str">
            <v>LG</v>
          </cell>
          <cell r="AW620">
            <v>18000</v>
          </cell>
          <cell r="AX620">
            <v>18000</v>
          </cell>
          <cell r="AY620">
            <v>2</v>
          </cell>
          <cell r="AZ620">
            <v>110</v>
          </cell>
        </row>
        <row r="620">
          <cell r="BB620">
            <v>1</v>
          </cell>
          <cell r="BC620" t="str">
            <v>MTN</v>
          </cell>
          <cell r="BD620" t="str">
            <v>T2001</v>
          </cell>
          <cell r="BE620">
            <v>0</v>
          </cell>
          <cell r="BF620" t="str">
            <v>yes</v>
          </cell>
        </row>
        <row r="621">
          <cell r="C621" t="str">
            <v>IHS_EST_036M</v>
          </cell>
          <cell r="D621" t="str">
            <v>Lundazi</v>
          </cell>
          <cell r="E621">
            <v>33.17436944</v>
          </cell>
          <cell r="F621">
            <v>-12.29326944</v>
          </cell>
          <cell r="G621" t="str">
            <v>Eastern </v>
          </cell>
          <cell r="H621">
            <v>1.8</v>
          </cell>
          <cell r="I621" t="str">
            <v>EASTERN</v>
          </cell>
          <cell r="J621" t="str">
            <v>LUNDAZI</v>
          </cell>
          <cell r="K621" t="str">
            <v>Yes</v>
          </cell>
          <cell r="L621" t="str">
            <v>No</v>
          </cell>
          <cell r="M621" t="str">
            <v>No</v>
          </cell>
          <cell r="N621" t="str">
            <v>Rural</v>
          </cell>
          <cell r="O621" t="str">
            <v>2G 3G</v>
          </cell>
          <cell r="P621" t="str">
            <v>P2</v>
          </cell>
          <cell r="Q621" t="str">
            <v>BTS</v>
          </cell>
          <cell r="R621" t="str">
            <v>BB</v>
          </cell>
          <cell r="S621" t="str">
            <v>On air</v>
          </cell>
          <cell r="T621" t="str">
            <v>Grid-Gen</v>
          </cell>
          <cell r="U621" t="str">
            <v>Green Field</v>
          </cell>
          <cell r="V621">
            <v>66</v>
          </cell>
          <cell r="W621" t="str">
            <v>Indoor </v>
          </cell>
          <cell r="X621" t="str">
            <v>Fetus Kalunga</v>
          </cell>
          <cell r="Y621" t="str">
            <v>SBC</v>
          </cell>
          <cell r="Z621" t="str">
            <v>SBC</v>
          </cell>
          <cell r="AA621" t="str">
            <v>MTN</v>
          </cell>
          <cell r="AB621" t="str">
            <v>Fetus Kalunga</v>
          </cell>
          <cell r="AC621" t="str">
            <v>CCS</v>
          </cell>
          <cell r="AD621" t="str">
            <v>CCS</v>
          </cell>
          <cell r="AE621" t="str">
            <v>Gen Logic </v>
          </cell>
          <cell r="AF621" t="str">
            <v>Gen Logic </v>
          </cell>
          <cell r="AG621">
            <v>15</v>
          </cell>
          <cell r="AH621" t="str">
            <v>perkins</v>
          </cell>
          <cell r="AI621">
            <v>0</v>
          </cell>
          <cell r="AJ621" t="str">
            <v>Mecc Alte</v>
          </cell>
          <cell r="AK621">
            <v>0</v>
          </cell>
          <cell r="AL621">
            <v>1000</v>
          </cell>
          <cell r="AM621" t="str">
            <v>Delta</v>
          </cell>
          <cell r="AN621" t="str">
            <v>DPS 2400B-48-5</v>
          </cell>
          <cell r="AO621">
            <v>250</v>
          </cell>
          <cell r="AP621" t="str">
            <v>Wolong</v>
          </cell>
          <cell r="AQ621">
            <v>600</v>
          </cell>
          <cell r="AR621">
            <v>2</v>
          </cell>
          <cell r="AS621">
            <v>600</v>
          </cell>
          <cell r="AT621">
            <v>24</v>
          </cell>
          <cell r="AU621" t="str">
            <v>LG</v>
          </cell>
          <cell r="AV621" t="str">
            <v>LG</v>
          </cell>
          <cell r="AW621">
            <v>18000</v>
          </cell>
          <cell r="AX621">
            <v>18000</v>
          </cell>
          <cell r="AY621">
            <v>2</v>
          </cell>
          <cell r="AZ621">
            <v>98</v>
          </cell>
        </row>
        <row r="621">
          <cell r="BB621">
            <v>1</v>
          </cell>
          <cell r="BC621" t="str">
            <v>MTN</v>
          </cell>
          <cell r="BD621" t="str">
            <v>T2004</v>
          </cell>
          <cell r="BE621">
            <v>0</v>
          </cell>
          <cell r="BF621" t="str">
            <v>yes</v>
          </cell>
        </row>
        <row r="622">
          <cell r="C622" t="str">
            <v>IHS_EST_037M</v>
          </cell>
          <cell r="D622" t="str">
            <v>Petauke Junction</v>
          </cell>
          <cell r="E622">
            <v>31.33554</v>
          </cell>
          <cell r="F622">
            <v>-14.29546</v>
          </cell>
          <cell r="G622" t="str">
            <v>Eastern </v>
          </cell>
          <cell r="H622">
            <v>1.5</v>
          </cell>
          <cell r="I622" t="str">
            <v>EASTERN</v>
          </cell>
          <cell r="J622" t="str">
            <v>PETAUKE</v>
          </cell>
          <cell r="K622" t="str">
            <v>No</v>
          </cell>
          <cell r="L622" t="str">
            <v>No</v>
          </cell>
          <cell r="M622" t="str">
            <v>No</v>
          </cell>
          <cell r="N622" t="str">
            <v>Rural</v>
          </cell>
          <cell r="O622" t="str">
            <v>2G 3G</v>
          </cell>
          <cell r="P622" t="str">
            <v>P3</v>
          </cell>
          <cell r="Q622" t="str">
            <v>BTS</v>
          </cell>
          <cell r="R622" t="str">
            <v>BTS</v>
          </cell>
          <cell r="S622" t="str">
            <v>On air</v>
          </cell>
          <cell r="T622" t="str">
            <v>Grid-Gen</v>
          </cell>
          <cell r="U622" t="str">
            <v>Green Field</v>
          </cell>
          <cell r="V622" t="str">
            <v>60</v>
          </cell>
          <cell r="W622" t="str">
            <v>Outdoor</v>
          </cell>
          <cell r="X622" t="str">
            <v>Fetus Kalunga</v>
          </cell>
          <cell r="Y622" t="str">
            <v>SBC</v>
          </cell>
          <cell r="Z622" t="str">
            <v>SBC</v>
          </cell>
          <cell r="AA622" t="str">
            <v>MTN</v>
          </cell>
          <cell r="AB622" t="str">
            <v>Fetus Kalunga</v>
          </cell>
          <cell r="AC622" t="str">
            <v>CCS</v>
          </cell>
          <cell r="AD622" t="str">
            <v>CCS</v>
          </cell>
          <cell r="AE622" t="str">
            <v>MPI</v>
          </cell>
          <cell r="AF622" t="str">
            <v>MPI</v>
          </cell>
          <cell r="AG622">
            <v>13</v>
          </cell>
          <cell r="AH622" t="str">
            <v>perkins</v>
          </cell>
          <cell r="AI622">
            <v>0</v>
          </cell>
          <cell r="AJ622" t="str">
            <v>Leroy Sommer</v>
          </cell>
          <cell r="AK622">
            <v>0</v>
          </cell>
          <cell r="AL622">
            <v>600</v>
          </cell>
          <cell r="AM622" t="str">
            <v>Delta</v>
          </cell>
          <cell r="AN622" t="str">
            <v>DPS 2400B-48-5</v>
          </cell>
          <cell r="AO622">
            <v>250</v>
          </cell>
          <cell r="AP622" t="str">
            <v>ROLLS</v>
          </cell>
          <cell r="AQ622">
            <v>1410</v>
          </cell>
          <cell r="AR622">
            <v>4</v>
          </cell>
          <cell r="AS622">
            <v>1410</v>
          </cell>
          <cell r="AT622">
            <v>12</v>
          </cell>
          <cell r="AU622" t="str">
            <v>NA</v>
          </cell>
          <cell r="AV622">
            <v>0</v>
          </cell>
          <cell r="AW622" t="str">
            <v>N/A</v>
          </cell>
        </row>
        <row r="622">
          <cell r="AY622">
            <v>0</v>
          </cell>
          <cell r="AZ622">
            <v>112</v>
          </cell>
        </row>
        <row r="622">
          <cell r="BB622">
            <v>1</v>
          </cell>
          <cell r="BC622" t="str">
            <v>MTN</v>
          </cell>
          <cell r="BD622" t="str">
            <v>T2045</v>
          </cell>
          <cell r="BE622">
            <v>0</v>
          </cell>
          <cell r="BF622" t="str">
            <v>yes</v>
          </cell>
        </row>
        <row r="623">
          <cell r="C623" t="str">
            <v>IHS_EST_039M</v>
          </cell>
          <cell r="D623" t="str">
            <v>Chisakasa BB</v>
          </cell>
          <cell r="E623">
            <v>31.09812</v>
          </cell>
          <cell r="F623">
            <v>-14.43996</v>
          </cell>
          <cell r="G623" t="str">
            <v>Eastern </v>
          </cell>
          <cell r="H623">
            <v>1.8</v>
          </cell>
          <cell r="I623" t="str">
            <v>EASTERN</v>
          </cell>
          <cell r="J623" t="str">
            <v>PETAUKE</v>
          </cell>
          <cell r="K623" t="str">
            <v>No</v>
          </cell>
          <cell r="L623" t="str">
            <v>No</v>
          </cell>
          <cell r="M623" t="str">
            <v>No</v>
          </cell>
          <cell r="N623" t="str">
            <v>Rural</v>
          </cell>
          <cell r="O623" t="str">
            <v>2G</v>
          </cell>
          <cell r="P623" t="str">
            <v>P4</v>
          </cell>
          <cell r="Q623" t="str">
            <v>BB</v>
          </cell>
          <cell r="R623" t="str">
            <v>BTS</v>
          </cell>
          <cell r="S623" t="str">
            <v>On air</v>
          </cell>
          <cell r="T623" t="str">
            <v>Grid-Gen</v>
          </cell>
          <cell r="U623" t="str">
            <v>Green Field</v>
          </cell>
          <cell r="V623">
            <v>54</v>
          </cell>
          <cell r="W623" t="str">
            <v>Indoor </v>
          </cell>
          <cell r="X623" t="str">
            <v>Fetus Kalunga</v>
          </cell>
          <cell r="Y623" t="str">
            <v>SBC</v>
          </cell>
          <cell r="Z623" t="str">
            <v>SBC</v>
          </cell>
          <cell r="AA623" t="str">
            <v>MTN</v>
          </cell>
          <cell r="AB623" t="str">
            <v>Fetus Kalunga</v>
          </cell>
          <cell r="AC623" t="str">
            <v>CCS</v>
          </cell>
          <cell r="AD623" t="str">
            <v>CCS</v>
          </cell>
          <cell r="AE623" t="str">
            <v>Gen Logic </v>
          </cell>
          <cell r="AF623" t="str">
            <v>Gen Logic </v>
          </cell>
          <cell r="AG623">
            <v>15</v>
          </cell>
          <cell r="AH623" t="str">
            <v>perkins</v>
          </cell>
          <cell r="AI623">
            <v>0</v>
          </cell>
          <cell r="AJ623" t="str">
            <v>Leroy Sommer</v>
          </cell>
          <cell r="AK623">
            <v>0</v>
          </cell>
          <cell r="AL623">
            <v>1000</v>
          </cell>
          <cell r="AM623" t="str">
            <v>Delta</v>
          </cell>
          <cell r="AN623" t="str">
            <v>DPS 2400B-48-5</v>
          </cell>
          <cell r="AO623">
            <v>250</v>
          </cell>
          <cell r="AP623" t="str">
            <v>NARADA</v>
          </cell>
          <cell r="AQ623">
            <v>1200</v>
          </cell>
          <cell r="AR623">
            <v>2</v>
          </cell>
          <cell r="AS623">
            <v>600</v>
          </cell>
          <cell r="AT623">
            <v>48</v>
          </cell>
          <cell r="AU623" t="str">
            <v>LG</v>
          </cell>
          <cell r="AV623" t="str">
            <v>LG</v>
          </cell>
          <cell r="AW623">
            <v>18000</v>
          </cell>
          <cell r="AX623">
            <v>18000</v>
          </cell>
          <cell r="AY623">
            <v>2</v>
          </cell>
          <cell r="AZ623">
            <v>51</v>
          </cell>
        </row>
        <row r="623">
          <cell r="BB623">
            <v>1</v>
          </cell>
          <cell r="BC623" t="str">
            <v>MTN</v>
          </cell>
          <cell r="BD623" t="str">
            <v>T2037</v>
          </cell>
          <cell r="BE623">
            <v>0</v>
          </cell>
          <cell r="BF623" t="str">
            <v>yes</v>
          </cell>
        </row>
        <row r="624">
          <cell r="C624" t="str">
            <v>IHS_EST_040M</v>
          </cell>
          <cell r="D624" t="str">
            <v>Nyimba town</v>
          </cell>
          <cell r="E624">
            <v>30.83142</v>
          </cell>
          <cell r="F624">
            <v>-14.5575</v>
          </cell>
          <cell r="G624" t="str">
            <v>Eastern </v>
          </cell>
          <cell r="H624">
            <v>2.5</v>
          </cell>
          <cell r="I624" t="str">
            <v>EASTERN</v>
          </cell>
          <cell r="J624" t="str">
            <v>NYIMBA</v>
          </cell>
          <cell r="K624" t="str">
            <v>Yes</v>
          </cell>
          <cell r="L624" t="str">
            <v>No</v>
          </cell>
          <cell r="M624" t="str">
            <v>No</v>
          </cell>
          <cell r="N624" t="str">
            <v>Rural</v>
          </cell>
          <cell r="O624" t="str">
            <v>2G 3G</v>
          </cell>
          <cell r="P624" t="str">
            <v>P3</v>
          </cell>
          <cell r="Q624" t="str">
            <v>BB</v>
          </cell>
          <cell r="R624" t="str">
            <v>BTS</v>
          </cell>
          <cell r="S624" t="str">
            <v>On air</v>
          </cell>
          <cell r="T624" t="str">
            <v>Grid-Gen</v>
          </cell>
          <cell r="U624" t="str">
            <v>Green Field</v>
          </cell>
          <cell r="V624">
            <v>70</v>
          </cell>
          <cell r="W624" t="str">
            <v>Indoor </v>
          </cell>
          <cell r="X624" t="str">
            <v>Fetus Kalunga</v>
          </cell>
          <cell r="Y624" t="str">
            <v>SBC</v>
          </cell>
          <cell r="Z624" t="str">
            <v>SBC</v>
          </cell>
          <cell r="AA624" t="str">
            <v>MTN</v>
          </cell>
          <cell r="AB624" t="str">
            <v>Fetus Kalunga</v>
          </cell>
          <cell r="AC624" t="str">
            <v>CCS</v>
          </cell>
          <cell r="AD624" t="str">
            <v>CCS</v>
          </cell>
          <cell r="AE624" t="str">
            <v>Vital Gen</v>
          </cell>
          <cell r="AF624" t="str">
            <v>Gen Logic </v>
          </cell>
          <cell r="AG624">
            <v>20</v>
          </cell>
          <cell r="AH624" t="str">
            <v>perkins</v>
          </cell>
          <cell r="AI624">
            <v>0</v>
          </cell>
          <cell r="AJ624" t="str">
            <v>Leroy Sommer</v>
          </cell>
          <cell r="AK624">
            <v>0</v>
          </cell>
          <cell r="AL624">
            <v>1000</v>
          </cell>
          <cell r="AM624" t="str">
            <v>Delta</v>
          </cell>
          <cell r="AN624" t="str">
            <v>DPS 2400B-48-5</v>
          </cell>
          <cell r="AO624">
            <v>250</v>
          </cell>
          <cell r="AP624" t="str">
            <v>NARADA</v>
          </cell>
          <cell r="AQ624">
            <v>1200</v>
          </cell>
          <cell r="AR624">
            <v>2</v>
          </cell>
          <cell r="AS624">
            <v>600</v>
          </cell>
          <cell r="AT624">
            <v>48</v>
          </cell>
          <cell r="AU624" t="str">
            <v>LG</v>
          </cell>
          <cell r="AV624" t="str">
            <v>LG</v>
          </cell>
          <cell r="AW624">
            <v>18000</v>
          </cell>
          <cell r="AX624">
            <v>18000</v>
          </cell>
          <cell r="AY624">
            <v>2</v>
          </cell>
          <cell r="AZ624">
            <v>89</v>
          </cell>
        </row>
        <row r="624">
          <cell r="BB624">
            <v>2</v>
          </cell>
          <cell r="BC624" t="str">
            <v>MTNSmartnet</v>
          </cell>
          <cell r="BD624" t="str">
            <v>T2030</v>
          </cell>
          <cell r="BE624">
            <v>0</v>
          </cell>
          <cell r="BF624" t="str">
            <v>yes</v>
          </cell>
        </row>
        <row r="625">
          <cell r="C625" t="str">
            <v>IHS_EST_041M</v>
          </cell>
          <cell r="D625" t="str">
            <v>Kacholola</v>
          </cell>
          <cell r="E625">
            <v>30.67241</v>
          </cell>
          <cell r="F625">
            <v>-14.75787</v>
          </cell>
          <cell r="G625" t="str">
            <v>Lusaka</v>
          </cell>
          <cell r="H625" t="str">
            <v>N/A</v>
          </cell>
          <cell r="I625" t="str">
            <v>EASTERN</v>
          </cell>
          <cell r="J625" t="str">
            <v>NYIMBA</v>
          </cell>
          <cell r="K625" t="str">
            <v>No</v>
          </cell>
          <cell r="L625" t="str">
            <v>No</v>
          </cell>
          <cell r="M625" t="str">
            <v>No</v>
          </cell>
          <cell r="N625" t="str">
            <v>Rural</v>
          </cell>
          <cell r="O625" t="str">
            <v>2G 3G</v>
          </cell>
          <cell r="P625" t="str">
            <v>P4</v>
          </cell>
          <cell r="Q625" t="str">
            <v>BB</v>
          </cell>
          <cell r="R625" t="str">
            <v>BB</v>
          </cell>
          <cell r="S625" t="str">
            <v>On air</v>
          </cell>
          <cell r="T625" t="str">
            <v>Solar-Gen</v>
          </cell>
          <cell r="U625" t="str">
            <v>Green Field</v>
          </cell>
          <cell r="V625">
            <v>70</v>
          </cell>
          <cell r="W625" t="str">
            <v>Indoor </v>
          </cell>
          <cell r="X625" t="str">
            <v>Malvin Hakokole</v>
          </cell>
          <cell r="Y625" t="str">
            <v>SBC</v>
          </cell>
          <cell r="Z625" t="str">
            <v>SBC</v>
          </cell>
          <cell r="AA625" t="str">
            <v>MTN</v>
          </cell>
          <cell r="AB625" t="str">
            <v>Evans Ngonga</v>
          </cell>
          <cell r="AC625" t="str">
            <v>CCS</v>
          </cell>
          <cell r="AD625" t="str">
            <v>CCS</v>
          </cell>
          <cell r="AE625" t="str">
            <v>N/A</v>
          </cell>
          <cell r="AF625" t="str">
            <v>N/A</v>
          </cell>
          <cell r="AG625" t="str">
            <v>N/A</v>
          </cell>
          <cell r="AH625" t="str">
            <v>N/A</v>
          </cell>
          <cell r="AI625" t="str">
            <v>N/A</v>
          </cell>
          <cell r="AJ625" t="str">
            <v>N/A</v>
          </cell>
          <cell r="AK625" t="str">
            <v>N/A</v>
          </cell>
          <cell r="AL625" t="str">
            <v>N/a</v>
          </cell>
          <cell r="AM625" t="str">
            <v>Power cube</v>
          </cell>
          <cell r="AN625" t="str">
            <v>ICC330-HA1-C10</v>
          </cell>
          <cell r="AO625">
            <v>600</v>
          </cell>
          <cell r="AP625" t="str">
            <v>Lithium</v>
          </cell>
          <cell r="AQ625">
            <v>400</v>
          </cell>
          <cell r="AR625">
            <v>48</v>
          </cell>
          <cell r="AS625">
            <v>100</v>
          </cell>
          <cell r="AT625">
            <v>4</v>
          </cell>
          <cell r="AU625" t="str">
            <v>LG</v>
          </cell>
          <cell r="AV625" t="str">
            <v>LG</v>
          </cell>
          <cell r="AW625">
            <v>18000</v>
          </cell>
          <cell r="AX625">
            <v>18000</v>
          </cell>
          <cell r="AY625">
            <v>2</v>
          </cell>
          <cell r="AZ625">
            <v>45</v>
          </cell>
        </row>
        <row r="625">
          <cell r="BB625">
            <v>1</v>
          </cell>
          <cell r="BC625" t="str">
            <v>MTN</v>
          </cell>
          <cell r="BD625" t="str">
            <v>T2016</v>
          </cell>
          <cell r="BE625">
            <v>0</v>
          </cell>
          <cell r="BF625" t="str">
            <v>NO</v>
          </cell>
        </row>
        <row r="626">
          <cell r="C626" t="str">
            <v>IHS_EST_042M</v>
          </cell>
          <cell r="D626" t="str">
            <v>Shi Bwalya</v>
          </cell>
          <cell r="E626">
            <v>30.53535</v>
          </cell>
          <cell r="F626">
            <v>-14.83797</v>
          </cell>
          <cell r="G626" t="str">
            <v>Lusaka</v>
          </cell>
          <cell r="H626" t="str">
            <v>N/A</v>
          </cell>
          <cell r="I626" t="str">
            <v>Lusaka</v>
          </cell>
          <cell r="J626" t="str">
            <v>LUANGWA</v>
          </cell>
          <cell r="K626" t="str">
            <v>No</v>
          </cell>
          <cell r="L626" t="str">
            <v>No</v>
          </cell>
          <cell r="M626" t="str">
            <v>No</v>
          </cell>
          <cell r="N626" t="str">
            <v>Rural</v>
          </cell>
          <cell r="O626" t="str">
            <v>2G</v>
          </cell>
          <cell r="P626" t="str">
            <v>P4</v>
          </cell>
          <cell r="Q626" t="str">
            <v>BB</v>
          </cell>
          <cell r="R626" t="str">
            <v>BB</v>
          </cell>
          <cell r="S626" t="str">
            <v>On air</v>
          </cell>
          <cell r="T626" t="str">
            <v>Solar-Gen</v>
          </cell>
          <cell r="U626" t="str">
            <v>Green Field</v>
          </cell>
          <cell r="V626">
            <v>54</v>
          </cell>
          <cell r="W626" t="str">
            <v>Indoor </v>
          </cell>
          <cell r="X626" t="str">
            <v>Malvin Hakokole</v>
          </cell>
          <cell r="Y626" t="str">
            <v>SBC</v>
          </cell>
          <cell r="Z626" t="str">
            <v>SBC</v>
          </cell>
          <cell r="AA626" t="str">
            <v>MTN</v>
          </cell>
          <cell r="AB626" t="str">
            <v>Evans Ngonga</v>
          </cell>
          <cell r="AC626" t="str">
            <v>CCS</v>
          </cell>
          <cell r="AD626" t="str">
            <v>CCS</v>
          </cell>
          <cell r="AE626" t="str">
            <v>N/A</v>
          </cell>
          <cell r="AF626" t="str">
            <v>N/A</v>
          </cell>
          <cell r="AG626" t="str">
            <v>N/A</v>
          </cell>
          <cell r="AH626" t="str">
            <v>N/A</v>
          </cell>
          <cell r="AI626" t="str">
            <v>N/A</v>
          </cell>
          <cell r="AJ626" t="str">
            <v>N/A</v>
          </cell>
          <cell r="AK626" t="str">
            <v>N/A</v>
          </cell>
          <cell r="AL626" t="str">
            <v>N/a</v>
          </cell>
          <cell r="AM626" t="str">
            <v>Cordex</v>
          </cell>
          <cell r="AN626" t="str">
            <v>Cordex</v>
          </cell>
          <cell r="AO626">
            <v>200</v>
          </cell>
          <cell r="AP626" t="str">
            <v>Wolong</v>
          </cell>
          <cell r="AQ626">
            <v>600</v>
          </cell>
          <cell r="AR626">
            <v>2</v>
          </cell>
          <cell r="AS626">
            <v>600</v>
          </cell>
          <cell r="AT626">
            <v>24</v>
          </cell>
          <cell r="AU626" t="str">
            <v>GREE</v>
          </cell>
          <cell r="AV626" t="str">
            <v>GREE</v>
          </cell>
          <cell r="AW626">
            <v>12000</v>
          </cell>
          <cell r="AX626">
            <v>12000</v>
          </cell>
          <cell r="AY626">
            <v>2</v>
          </cell>
          <cell r="AZ626">
            <v>45</v>
          </cell>
        </row>
        <row r="626">
          <cell r="BB626">
            <v>1</v>
          </cell>
          <cell r="BC626" t="str">
            <v>MTN</v>
          </cell>
          <cell r="BD626" t="str">
            <v>T2032</v>
          </cell>
          <cell r="BE626">
            <v>0</v>
          </cell>
          <cell r="BF626" t="str">
            <v>NO</v>
          </cell>
        </row>
        <row r="627">
          <cell r="C627" t="str">
            <v>IHS_EST_043M</v>
          </cell>
          <cell r="D627" t="str">
            <v>Luangwa Saulo</v>
          </cell>
          <cell r="E627">
            <v>30.29373</v>
          </cell>
          <cell r="F627">
            <v>-14.9374</v>
          </cell>
          <cell r="G627" t="str">
            <v>Lusaka</v>
          </cell>
          <cell r="H627">
            <v>2.5</v>
          </cell>
          <cell r="I627" t="str">
            <v>Lusaka</v>
          </cell>
          <cell r="J627" t="str">
            <v>LUANGWA</v>
          </cell>
          <cell r="K627" t="str">
            <v>No</v>
          </cell>
          <cell r="L627" t="str">
            <v>No</v>
          </cell>
          <cell r="M627" t="str">
            <v>No</v>
          </cell>
          <cell r="N627" t="str">
            <v>Rural</v>
          </cell>
          <cell r="O627" t="str">
            <v>2G</v>
          </cell>
          <cell r="P627" t="str">
            <v>P4</v>
          </cell>
          <cell r="Q627" t="str">
            <v>BTS</v>
          </cell>
          <cell r="R627" t="str">
            <v>BTS</v>
          </cell>
          <cell r="S627" t="str">
            <v>On air</v>
          </cell>
          <cell r="T627" t="str">
            <v>Solar-Gen</v>
          </cell>
          <cell r="U627" t="str">
            <v>Green Field</v>
          </cell>
          <cell r="V627">
            <v>54</v>
          </cell>
          <cell r="W627" t="str">
            <v>Outdoor</v>
          </cell>
          <cell r="X627" t="str">
            <v>Malvin Hakokole</v>
          </cell>
          <cell r="Y627" t="str">
            <v>SBC</v>
          </cell>
          <cell r="Z627" t="str">
            <v>SBC</v>
          </cell>
          <cell r="AA627" t="str">
            <v>MTN</v>
          </cell>
          <cell r="AB627" t="str">
            <v>Evans Ngonga</v>
          </cell>
          <cell r="AC627" t="str">
            <v>CCS</v>
          </cell>
          <cell r="AD627" t="str">
            <v>CCS</v>
          </cell>
          <cell r="AE627" t="str">
            <v>CK Works</v>
          </cell>
          <cell r="AF627" t="str">
            <v>CK Works</v>
          </cell>
          <cell r="AG627">
            <v>20</v>
          </cell>
          <cell r="AH627" t="str">
            <v>perkins</v>
          </cell>
          <cell r="AI627" t="str">
            <v>404A-22</v>
          </cell>
          <cell r="AJ627" t="str">
            <v>Leroy Sommer</v>
          </cell>
          <cell r="AK627" t="str">
            <v>TAL 040F J 6S/4</v>
          </cell>
          <cell r="AL627">
            <v>1000</v>
          </cell>
          <cell r="AM627" t="str">
            <v>Emerson</v>
          </cell>
          <cell r="AN627" t="str">
            <v>Cordex</v>
          </cell>
          <cell r="AO627">
            <v>200</v>
          </cell>
          <cell r="AP627" t="str">
            <v>ROLLS</v>
          </cell>
          <cell r="AQ627">
            <v>1410</v>
          </cell>
          <cell r="AR627">
            <v>4</v>
          </cell>
          <cell r="AS627">
            <v>1500</v>
          </cell>
          <cell r="AT627">
            <v>12</v>
          </cell>
          <cell r="AU627" t="str">
            <v>N/A</v>
          </cell>
          <cell r="AV627" t="str">
            <v>N/A</v>
          </cell>
          <cell r="AW627" t="str">
            <v>N/A</v>
          </cell>
          <cell r="AX627" t="str">
            <v>N/A</v>
          </cell>
          <cell r="AY627" t="str">
            <v>N/A</v>
          </cell>
          <cell r="AZ627">
            <v>37</v>
          </cell>
        </row>
        <row r="627">
          <cell r="BB627">
            <v>1</v>
          </cell>
          <cell r="BC627" t="str">
            <v>MTN</v>
          </cell>
          <cell r="BD627" t="str">
            <v>T2039</v>
          </cell>
          <cell r="BE627">
            <v>0</v>
          </cell>
          <cell r="BF627" t="str">
            <v>NO</v>
          </cell>
        </row>
        <row r="628">
          <cell r="C628" t="str">
            <v>IHS_EST_044M</v>
          </cell>
          <cell r="D628" t="str">
            <v>kaulembe</v>
          </cell>
          <cell r="E628">
            <v>32.732069</v>
          </cell>
          <cell r="F628">
            <v>-13.478978</v>
          </cell>
          <cell r="G628" t="str">
            <v>Eastern </v>
          </cell>
          <cell r="H628">
            <v>1.5</v>
          </cell>
          <cell r="I628" t="str">
            <v>EASTERN</v>
          </cell>
          <cell r="J628" t="str">
            <v>CHIPATA</v>
          </cell>
          <cell r="K628" t="str">
            <v>No</v>
          </cell>
          <cell r="L628" t="str">
            <v>No</v>
          </cell>
          <cell r="M628" t="str">
            <v>No</v>
          </cell>
          <cell r="N628" t="str">
            <v>Suburban</v>
          </cell>
          <cell r="O628" t="str">
            <v>2G 3G</v>
          </cell>
          <cell r="P628" t="str">
            <v>P4</v>
          </cell>
          <cell r="Q628" t="str">
            <v>BTS</v>
          </cell>
          <cell r="R628" t="str">
            <v>BTS</v>
          </cell>
          <cell r="S628" t="str">
            <v>On air</v>
          </cell>
          <cell r="T628" t="str">
            <v>Grid-Gen</v>
          </cell>
          <cell r="U628" t="str">
            <v>Green Field</v>
          </cell>
          <cell r="V628">
            <v>55</v>
          </cell>
          <cell r="W628" t="str">
            <v>Outdoor</v>
          </cell>
          <cell r="X628" t="str">
            <v>Fetus Kalunga</v>
          </cell>
          <cell r="Y628" t="str">
            <v>SBC</v>
          </cell>
          <cell r="Z628" t="str">
            <v>SBC</v>
          </cell>
          <cell r="AA628" t="str">
            <v>MTN</v>
          </cell>
          <cell r="AB628" t="str">
            <v>Fetus Kalunga</v>
          </cell>
          <cell r="AC628" t="str">
            <v>CCS</v>
          </cell>
          <cell r="AD628" t="str">
            <v>CCS</v>
          </cell>
          <cell r="AE628" t="str">
            <v>MPI</v>
          </cell>
          <cell r="AF628" t="str">
            <v>MPI</v>
          </cell>
          <cell r="AG628">
            <v>10</v>
          </cell>
          <cell r="AH628" t="str">
            <v>perkins</v>
          </cell>
          <cell r="AI628">
            <v>0</v>
          </cell>
          <cell r="AJ628" t="str">
            <v>Leroy Sommer</v>
          </cell>
          <cell r="AK628" t="str">
            <v>LSA 40M5 J M/4</v>
          </cell>
          <cell r="AL628">
            <v>600</v>
          </cell>
          <cell r="AM628" t="str">
            <v>Delta</v>
          </cell>
          <cell r="AN628" t="str">
            <v>DPS 2400B-48-5</v>
          </cell>
          <cell r="AO628">
            <v>250</v>
          </cell>
          <cell r="AP628" t="str">
            <v>NARADA</v>
          </cell>
          <cell r="AQ628">
            <v>600</v>
          </cell>
          <cell r="AR628">
            <v>2</v>
          </cell>
          <cell r="AS628">
            <v>600</v>
          </cell>
          <cell r="AT628">
            <v>24</v>
          </cell>
          <cell r="AU628" t="str">
            <v>NA</v>
          </cell>
          <cell r="AV628">
            <v>0</v>
          </cell>
          <cell r="AW628" t="str">
            <v>N/A</v>
          </cell>
        </row>
        <row r="628">
          <cell r="AY628">
            <v>0</v>
          </cell>
          <cell r="AZ628">
            <v>80</v>
          </cell>
        </row>
        <row r="628">
          <cell r="BB628">
            <v>2</v>
          </cell>
          <cell r="BC628" t="str">
            <v>MTNAirtel</v>
          </cell>
          <cell r="BD628" t="str">
            <v>T2069</v>
          </cell>
          <cell r="BE628" t="str">
            <v>ZM0165</v>
          </cell>
          <cell r="BF628" t="str">
            <v>yes</v>
          </cell>
        </row>
        <row r="629">
          <cell r="C629" t="str">
            <v>IHS_EST_045M</v>
          </cell>
          <cell r="D629" t="str">
            <v>Petauke Rlf</v>
          </cell>
          <cell r="E629">
            <v>31.3261</v>
          </cell>
          <cell r="F629">
            <v>-14.242</v>
          </cell>
          <cell r="G629" t="str">
            <v>Eastern </v>
          </cell>
          <cell r="H629">
            <v>1.8</v>
          </cell>
          <cell r="I629" t="str">
            <v>EASTERN</v>
          </cell>
          <cell r="J629" t="str">
            <v>CHIPATA</v>
          </cell>
          <cell r="K629" t="str">
            <v>No</v>
          </cell>
          <cell r="L629" t="str">
            <v>No</v>
          </cell>
          <cell r="M629" t="str">
            <v>No</v>
          </cell>
          <cell r="N629" t="str">
            <v>Suburban</v>
          </cell>
          <cell r="O629" t="str">
            <v>2G 3G</v>
          </cell>
          <cell r="P629" t="str">
            <v>P4</v>
          </cell>
          <cell r="Q629" t="str">
            <v>BTS</v>
          </cell>
          <cell r="R629" t="str">
            <v>BTS</v>
          </cell>
          <cell r="S629" t="str">
            <v>On air</v>
          </cell>
          <cell r="T629" t="str">
            <v>Grid-Gen</v>
          </cell>
          <cell r="U629" t="str">
            <v>Green Field</v>
          </cell>
          <cell r="V629">
            <v>55</v>
          </cell>
          <cell r="W629" t="str">
            <v>Outdoor</v>
          </cell>
          <cell r="X629" t="str">
            <v>Fetus Kalunga</v>
          </cell>
          <cell r="Y629" t="str">
            <v>SBC</v>
          </cell>
          <cell r="Z629" t="str">
            <v>SBC</v>
          </cell>
          <cell r="AA629" t="str">
            <v>MTN</v>
          </cell>
          <cell r="AB629" t="str">
            <v>Fetus Kalunga</v>
          </cell>
          <cell r="AC629" t="str">
            <v>CCS</v>
          </cell>
          <cell r="AD629" t="str">
            <v>CCS</v>
          </cell>
          <cell r="AE629" t="str">
            <v>MPI</v>
          </cell>
          <cell r="AF629" t="str">
            <v>MPI</v>
          </cell>
          <cell r="AG629">
            <v>15</v>
          </cell>
          <cell r="AH629" t="str">
            <v>perkins</v>
          </cell>
          <cell r="AI629">
            <v>0</v>
          </cell>
          <cell r="AJ629" t="str">
            <v>Mecc Alte</v>
          </cell>
          <cell r="AK629">
            <v>0</v>
          </cell>
          <cell r="AL629">
            <v>600</v>
          </cell>
          <cell r="AM629" t="str">
            <v>Delta</v>
          </cell>
          <cell r="AN629" t="str">
            <v>DPS 2400B-48-5</v>
          </cell>
          <cell r="AO629">
            <v>250</v>
          </cell>
          <cell r="AP629" t="str">
            <v>NARADA</v>
          </cell>
          <cell r="AQ629">
            <v>600</v>
          </cell>
          <cell r="AR629">
            <v>2</v>
          </cell>
          <cell r="AS629">
            <v>600</v>
          </cell>
          <cell r="AT629">
            <v>24</v>
          </cell>
          <cell r="AU629" t="str">
            <v>NA</v>
          </cell>
          <cell r="AV629">
            <v>0</v>
          </cell>
          <cell r="AW629" t="str">
            <v>N/A</v>
          </cell>
        </row>
        <row r="629">
          <cell r="AY629">
            <v>0</v>
          </cell>
          <cell r="AZ629">
            <v>63</v>
          </cell>
        </row>
        <row r="629">
          <cell r="BB629">
            <v>1</v>
          </cell>
          <cell r="BC629" t="str">
            <v>MTN</v>
          </cell>
          <cell r="BD629" t="str">
            <v>T2082</v>
          </cell>
          <cell r="BE629">
            <v>0</v>
          </cell>
          <cell r="BF629" t="str">
            <v>yes</v>
          </cell>
        </row>
        <row r="630">
          <cell r="C630" t="str">
            <v>IHS_EST_046M</v>
          </cell>
          <cell r="D630" t="str">
            <v>Katete CBD</v>
          </cell>
          <cell r="E630">
            <v>32.0429</v>
          </cell>
          <cell r="F630">
            <v>-14.0653</v>
          </cell>
          <cell r="G630" t="str">
            <v>Eastern </v>
          </cell>
          <cell r="H630">
            <v>2.5</v>
          </cell>
          <cell r="I630" t="str">
            <v>EASTERN</v>
          </cell>
          <cell r="J630" t="str">
            <v>Katete</v>
          </cell>
          <cell r="K630" t="str">
            <v>Yes</v>
          </cell>
          <cell r="L630" t="str">
            <v>No</v>
          </cell>
          <cell r="M630" t="str">
            <v>No</v>
          </cell>
          <cell r="N630" t="str">
            <v>Suburban</v>
          </cell>
          <cell r="O630" t="str">
            <v>P4</v>
          </cell>
          <cell r="P630" t="str">
            <v>P4</v>
          </cell>
          <cell r="Q630" t="str">
            <v>BTS</v>
          </cell>
          <cell r="R630" t="str">
            <v>BTS</v>
          </cell>
          <cell r="S630" t="str">
            <v>On air</v>
          </cell>
          <cell r="T630" t="str">
            <v>Grid-Gen</v>
          </cell>
          <cell r="U630" t="str">
            <v>Green Field</v>
          </cell>
          <cell r="V630">
            <v>50</v>
          </cell>
          <cell r="W630" t="str">
            <v>Outdoor</v>
          </cell>
          <cell r="X630" t="str">
            <v>Fetus Kalunga</v>
          </cell>
          <cell r="Y630" t="str">
            <v>SBC</v>
          </cell>
          <cell r="Z630" t="str">
            <v>SBC</v>
          </cell>
          <cell r="AA630" t="str">
            <v>MTN</v>
          </cell>
          <cell r="AB630" t="str">
            <v>Fetus Kalunga</v>
          </cell>
          <cell r="AC630" t="str">
            <v>CCS</v>
          </cell>
          <cell r="AD630" t="str">
            <v>CCS</v>
          </cell>
          <cell r="AE630" t="str">
            <v>Gen Logic </v>
          </cell>
          <cell r="AF630" t="str">
            <v>Gen Logic </v>
          </cell>
          <cell r="AG630">
            <v>20</v>
          </cell>
          <cell r="AH630" t="str">
            <v>perkins</v>
          </cell>
          <cell r="AI630">
            <v>0</v>
          </cell>
          <cell r="AJ630" t="str">
            <v>AL3/4</v>
          </cell>
          <cell r="AK630">
            <v>0</v>
          </cell>
          <cell r="AL630">
            <v>1000</v>
          </cell>
          <cell r="AM630" t="str">
            <v>Power cube</v>
          </cell>
          <cell r="AN630" t="str">
            <v>ICC330-H1-C1</v>
          </cell>
          <cell r="AO630">
            <v>400</v>
          </cell>
          <cell r="AP630" t="str">
            <v>Agisson</v>
          </cell>
          <cell r="AQ630">
            <v>800</v>
          </cell>
          <cell r="AR630">
            <v>2</v>
          </cell>
          <cell r="AS630">
            <v>800</v>
          </cell>
          <cell r="AT630">
            <v>24</v>
          </cell>
          <cell r="AU630" t="str">
            <v>NA</v>
          </cell>
          <cell r="AV630">
            <v>0</v>
          </cell>
          <cell r="AW630" t="str">
            <v>N/A</v>
          </cell>
        </row>
        <row r="630">
          <cell r="AY630">
            <v>0</v>
          </cell>
          <cell r="AZ630">
            <v>135</v>
          </cell>
        </row>
        <row r="630">
          <cell r="BB630">
            <v>2</v>
          </cell>
          <cell r="BC630" t="str">
            <v>MTNAirtel</v>
          </cell>
          <cell r="BD630" t="str">
            <v>T2091</v>
          </cell>
          <cell r="BE630" t="str">
            <v>ZM0480</v>
          </cell>
          <cell r="BF630" t="str">
            <v>No</v>
          </cell>
        </row>
        <row r="631">
          <cell r="C631" t="str">
            <v>IHS_EST_047M</v>
          </cell>
          <cell r="D631" t="str">
            <v>Kavulamukoko</v>
          </cell>
          <cell r="E631">
            <v>31.9201</v>
          </cell>
          <cell r="F631">
            <v>-14.1154</v>
          </cell>
          <cell r="G631" t="str">
            <v>Eastern </v>
          </cell>
          <cell r="H631">
            <v>1.8</v>
          </cell>
          <cell r="I631" t="str">
            <v>EASTERN</v>
          </cell>
          <cell r="J631" t="str">
            <v>Kavulamukoko</v>
          </cell>
          <cell r="K631" t="str">
            <v>No</v>
          </cell>
          <cell r="L631" t="str">
            <v>No</v>
          </cell>
          <cell r="M631" t="str">
            <v>No</v>
          </cell>
          <cell r="N631" t="str">
            <v>Rural</v>
          </cell>
          <cell r="O631" t="str">
            <v>P4</v>
          </cell>
          <cell r="P631" t="str">
            <v>P4</v>
          </cell>
          <cell r="Q631" t="str">
            <v>BTS</v>
          </cell>
          <cell r="R631" t="str">
            <v>BTS</v>
          </cell>
          <cell r="S631" t="str">
            <v>On air</v>
          </cell>
          <cell r="T631" t="str">
            <v>Solar-Gen</v>
          </cell>
          <cell r="U631" t="str">
            <v>Green Field</v>
          </cell>
          <cell r="V631">
            <v>60</v>
          </cell>
          <cell r="W631" t="str">
            <v>Outdoor</v>
          </cell>
          <cell r="X631" t="str">
            <v>Fetus Kalunga</v>
          </cell>
          <cell r="Y631" t="str">
            <v>SBC</v>
          </cell>
          <cell r="Z631" t="str">
            <v>SBC</v>
          </cell>
          <cell r="AA631" t="str">
            <v>MTN</v>
          </cell>
          <cell r="AB631" t="str">
            <v>Fetus Kalunga</v>
          </cell>
          <cell r="AC631" t="str">
            <v>CCS</v>
          </cell>
          <cell r="AD631" t="str">
            <v>CCS</v>
          </cell>
          <cell r="AE631" t="str">
            <v>CK Works</v>
          </cell>
          <cell r="AF631" t="str">
            <v>CK Works</v>
          </cell>
          <cell r="AG631">
            <v>15</v>
          </cell>
          <cell r="AH631" t="str">
            <v>perkins</v>
          </cell>
          <cell r="AI631" t="str">
            <v/>
          </cell>
          <cell r="AJ631" t="str">
            <v/>
          </cell>
          <cell r="AK631" t="str">
            <v/>
          </cell>
          <cell r="AL631">
            <v>1000</v>
          </cell>
          <cell r="AM631" t="str">
            <v>Power cube</v>
          </cell>
          <cell r="AN631" t="str">
            <v>ICC330-H1-C1</v>
          </cell>
          <cell r="AO631">
            <v>400</v>
          </cell>
          <cell r="AP631" t="str">
            <v>NARADA</v>
          </cell>
          <cell r="AQ631">
            <v>600</v>
          </cell>
          <cell r="AR631">
            <v>2</v>
          </cell>
          <cell r="AS631">
            <v>600</v>
          </cell>
          <cell r="AT631">
            <v>24</v>
          </cell>
          <cell r="AU631" t="str">
            <v>NA</v>
          </cell>
          <cell r="AV631">
            <v>0</v>
          </cell>
          <cell r="AW631" t="str">
            <v>N/A</v>
          </cell>
          <cell r="AX631" t="str">
            <v>NA</v>
          </cell>
          <cell r="AY631">
            <v>0</v>
          </cell>
          <cell r="AZ631">
            <v>86</v>
          </cell>
        </row>
        <row r="631">
          <cell r="BB631">
            <v>2</v>
          </cell>
          <cell r="BC631" t="str">
            <v>MTNAirtel</v>
          </cell>
          <cell r="BD631" t="str">
            <v>T2093</v>
          </cell>
          <cell r="BE631" t="str">
            <v>ZM6601</v>
          </cell>
          <cell r="BF631" t="str">
            <v>yes</v>
          </cell>
        </row>
        <row r="632">
          <cell r="C632" t="str">
            <v>IHS_EST_201A</v>
          </cell>
          <cell r="D632" t="str">
            <v>CHIPATA</v>
          </cell>
          <cell r="E632">
            <v>32.6257</v>
          </cell>
          <cell r="F632">
            <v>-13.6443</v>
          </cell>
          <cell r="G632" t="str">
            <v>Eastern </v>
          </cell>
          <cell r="H632">
            <v>4.5</v>
          </cell>
          <cell r="I632" t="str">
            <v>EASTERN</v>
          </cell>
          <cell r="J632" t="str">
            <v>Chipata</v>
          </cell>
          <cell r="K632" t="str">
            <v>Yes</v>
          </cell>
          <cell r="L632" t="str">
            <v>No</v>
          </cell>
          <cell r="M632" t="str">
            <v>No</v>
          </cell>
          <cell r="N632" t="str">
            <v>Urban</v>
          </cell>
          <cell r="O632" t="str">
            <v>Silver</v>
          </cell>
          <cell r="P632" t="str">
            <v>Silver</v>
          </cell>
          <cell r="Q632" t="str">
            <v>BB</v>
          </cell>
          <cell r="R632" t="str">
            <v>BB</v>
          </cell>
          <cell r="S632" t="str">
            <v>On air</v>
          </cell>
          <cell r="T632" t="str">
            <v>Grid-Gen</v>
          </cell>
          <cell r="U632" t="str">
            <v>Green Field</v>
          </cell>
          <cell r="V632">
            <v>50</v>
          </cell>
          <cell r="W632" t="str">
            <v>Indoor </v>
          </cell>
          <cell r="X632" t="str">
            <v>Fetus Kalunga</v>
          </cell>
          <cell r="Y632" t="str">
            <v>SBC</v>
          </cell>
          <cell r="Z632" t="str">
            <v>SBC</v>
          </cell>
          <cell r="AA632" t="str">
            <v>Airtel </v>
          </cell>
          <cell r="AB632" t="str">
            <v>Fetus Kalunga</v>
          </cell>
          <cell r="AC632" t="str">
            <v>CCS</v>
          </cell>
          <cell r="AD632" t="str">
            <v>CCS</v>
          </cell>
          <cell r="AE632" t="str">
            <v>Gen Logic </v>
          </cell>
          <cell r="AF632" t="str">
            <v>Gen Logic </v>
          </cell>
          <cell r="AG632">
            <v>30</v>
          </cell>
          <cell r="AH632" t="str">
            <v>perkins</v>
          </cell>
          <cell r="AI632">
            <v>0</v>
          </cell>
          <cell r="AJ632" t="str">
            <v>Mecc Alte</v>
          </cell>
          <cell r="AK632">
            <v>0</v>
          </cell>
          <cell r="AL632">
            <v>1000</v>
          </cell>
          <cell r="AM632" t="str">
            <v>Power cube</v>
          </cell>
          <cell r="AN632" t="str">
            <v>ICC330-H1-C1</v>
          </cell>
          <cell r="AO632">
            <v>400</v>
          </cell>
          <cell r="AP632" t="str">
            <v>BSB</v>
          </cell>
          <cell r="AQ632">
            <v>1500</v>
          </cell>
          <cell r="AR632">
            <v>2</v>
          </cell>
          <cell r="AS632">
            <v>1500</v>
          </cell>
          <cell r="AT632">
            <v>24</v>
          </cell>
          <cell r="AU632" t="str">
            <v>LG</v>
          </cell>
          <cell r="AV632" t="str">
            <v>LG</v>
          </cell>
          <cell r="AW632">
            <v>18000</v>
          </cell>
          <cell r="AX632">
            <v>18000</v>
          </cell>
          <cell r="AY632">
            <v>2</v>
          </cell>
          <cell r="AZ632">
            <v>210</v>
          </cell>
        </row>
        <row r="632">
          <cell r="BB632">
            <v>1</v>
          </cell>
          <cell r="BC632" t="str">
            <v>Airtel</v>
          </cell>
          <cell r="BD632">
            <v>0</v>
          </cell>
          <cell r="BE632" t="str">
            <v>ZM0013</v>
          </cell>
          <cell r="BF632" t="str">
            <v>yes</v>
          </cell>
        </row>
        <row r="633">
          <cell r="C633" t="str">
            <v>IHS_EST_202A</v>
          </cell>
          <cell r="D633" t="str">
            <v>CHICHELE VILLAGE</v>
          </cell>
          <cell r="E633">
            <v>32.2859</v>
          </cell>
          <cell r="F633">
            <v>-13.9395</v>
          </cell>
          <cell r="G633" t="str">
            <v>Eastern </v>
          </cell>
          <cell r="H633">
            <v>4.5</v>
          </cell>
          <cell r="I633" t="str">
            <v>EASTERN</v>
          </cell>
          <cell r="J633" t="str">
            <v>Chipata</v>
          </cell>
          <cell r="K633" t="str">
            <v>No</v>
          </cell>
          <cell r="L633" t="str">
            <v>No</v>
          </cell>
          <cell r="M633" t="str">
            <v>No</v>
          </cell>
          <cell r="N633" t="str">
            <v>Rural</v>
          </cell>
          <cell r="O633" t="str">
            <v>Silver</v>
          </cell>
          <cell r="P633" t="str">
            <v>Silver</v>
          </cell>
          <cell r="Q633" t="str">
            <v>BB</v>
          </cell>
          <cell r="R633" t="str">
            <v>BB</v>
          </cell>
          <cell r="S633" t="str">
            <v>On air</v>
          </cell>
          <cell r="T633" t="str">
            <v>Grid-Gen</v>
          </cell>
          <cell r="U633" t="str">
            <v>Green Field</v>
          </cell>
          <cell r="V633">
            <v>60</v>
          </cell>
          <cell r="W633" t="str">
            <v>Indoor </v>
          </cell>
          <cell r="X633" t="str">
            <v>Fetus Kalunga</v>
          </cell>
          <cell r="Y633" t="str">
            <v>SBC</v>
          </cell>
          <cell r="Z633" t="str">
            <v>SBC</v>
          </cell>
          <cell r="AA633" t="str">
            <v>Airtel </v>
          </cell>
          <cell r="AB633" t="str">
            <v>Fetus Kalunga</v>
          </cell>
          <cell r="AC633" t="str">
            <v>CCS</v>
          </cell>
          <cell r="AD633" t="str">
            <v>CCS</v>
          </cell>
          <cell r="AE633" t="str">
            <v>Gen Logic </v>
          </cell>
          <cell r="AF633" t="str">
            <v>Gen Logic </v>
          </cell>
          <cell r="AG633">
            <v>30</v>
          </cell>
          <cell r="AH633" t="str">
            <v>perkins</v>
          </cell>
          <cell r="AI633">
            <v>0</v>
          </cell>
          <cell r="AJ633" t="str">
            <v>Mecc Alte</v>
          </cell>
          <cell r="AK633">
            <v>0</v>
          </cell>
          <cell r="AL633">
            <v>1000</v>
          </cell>
          <cell r="AM633" t="str">
            <v>Power cube</v>
          </cell>
          <cell r="AN633" t="str">
            <v>ICC330-H1-C1</v>
          </cell>
          <cell r="AO633">
            <v>400</v>
          </cell>
          <cell r="AP633" t="str">
            <v>Agisson</v>
          </cell>
          <cell r="AQ633">
            <v>1200</v>
          </cell>
          <cell r="AR633">
            <v>2</v>
          </cell>
          <cell r="AS633">
            <v>600</v>
          </cell>
          <cell r="AT633">
            <v>48</v>
          </cell>
          <cell r="AU633" t="str">
            <v>LG</v>
          </cell>
          <cell r="AV633" t="str">
            <v>LG</v>
          </cell>
          <cell r="AW633">
            <v>18000</v>
          </cell>
          <cell r="AX633">
            <v>18000</v>
          </cell>
          <cell r="AY633">
            <v>2</v>
          </cell>
          <cell r="AZ633">
            <v>82</v>
          </cell>
        </row>
        <row r="633">
          <cell r="BB633">
            <v>1</v>
          </cell>
          <cell r="BC633" t="str">
            <v>Airtel</v>
          </cell>
          <cell r="BD633">
            <v>0</v>
          </cell>
          <cell r="BE633" t="str">
            <v>ZM0116</v>
          </cell>
          <cell r="BF633" t="str">
            <v>yes</v>
          </cell>
        </row>
        <row r="634">
          <cell r="C634" t="str">
            <v>IHS_EST_203A</v>
          </cell>
          <cell r="D634" t="str">
            <v>KATETE</v>
          </cell>
          <cell r="E634">
            <v>32.0963</v>
          </cell>
          <cell r="F634">
            <v>-14.0813</v>
          </cell>
          <cell r="G634" t="str">
            <v>Eastern </v>
          </cell>
          <cell r="H634">
            <v>4.5</v>
          </cell>
          <cell r="I634" t="str">
            <v>EASTERN</v>
          </cell>
          <cell r="J634" t="str">
            <v>Katete</v>
          </cell>
          <cell r="K634" t="str">
            <v>No</v>
          </cell>
          <cell r="L634" t="str">
            <v>No</v>
          </cell>
          <cell r="M634" t="str">
            <v>No</v>
          </cell>
          <cell r="N634" t="str">
            <v>Rural</v>
          </cell>
          <cell r="O634" t="str">
            <v>Silver</v>
          </cell>
          <cell r="P634" t="str">
            <v>Silver</v>
          </cell>
          <cell r="Q634" t="str">
            <v>BB</v>
          </cell>
          <cell r="R634" t="str">
            <v>BTS</v>
          </cell>
          <cell r="S634" t="str">
            <v>On air</v>
          </cell>
          <cell r="T634" t="str">
            <v>Grid-Gen</v>
          </cell>
          <cell r="U634" t="str">
            <v>Green Field</v>
          </cell>
          <cell r="V634">
            <v>60</v>
          </cell>
          <cell r="W634" t="str">
            <v>Indoor </v>
          </cell>
          <cell r="X634" t="str">
            <v>Fetus Kalunga</v>
          </cell>
          <cell r="Y634" t="str">
            <v>SBC</v>
          </cell>
          <cell r="Z634" t="str">
            <v>SBC</v>
          </cell>
          <cell r="AA634" t="str">
            <v>Airtel </v>
          </cell>
          <cell r="AB634" t="str">
            <v>Fetus Kalunga</v>
          </cell>
          <cell r="AC634" t="str">
            <v>CCS</v>
          </cell>
          <cell r="AD634" t="str">
            <v>CCS</v>
          </cell>
          <cell r="AE634" t="str">
            <v>CK Works</v>
          </cell>
          <cell r="AF634" t="str">
            <v>CK Works</v>
          </cell>
          <cell r="AG634">
            <v>30</v>
          </cell>
          <cell r="AH634" t="str">
            <v>perkins</v>
          </cell>
          <cell r="AI634">
            <v>0</v>
          </cell>
          <cell r="AJ634" t="str">
            <v>Mecc Alte</v>
          </cell>
          <cell r="AK634">
            <v>0</v>
          </cell>
          <cell r="AL634">
            <v>1000</v>
          </cell>
          <cell r="AM634" t="str">
            <v>Power cube</v>
          </cell>
          <cell r="AN634" t="str">
            <v>ICC330-H1-C1</v>
          </cell>
          <cell r="AO634">
            <v>400</v>
          </cell>
          <cell r="AP634" t="str">
            <v>Agisson</v>
          </cell>
          <cell r="AQ634">
            <v>1200</v>
          </cell>
          <cell r="AR634">
            <v>2</v>
          </cell>
          <cell r="AS634">
            <v>600</v>
          </cell>
          <cell r="AT634">
            <v>48</v>
          </cell>
          <cell r="AU634" t="str">
            <v>LG</v>
          </cell>
          <cell r="AV634" t="str">
            <v>LG</v>
          </cell>
          <cell r="AW634">
            <v>18000</v>
          </cell>
          <cell r="AX634">
            <v>18000</v>
          </cell>
          <cell r="AY634">
            <v>2</v>
          </cell>
          <cell r="AZ634">
            <v>164</v>
          </cell>
        </row>
        <row r="634">
          <cell r="BB634">
            <v>2</v>
          </cell>
          <cell r="BC634" t="str">
            <v>AirtelMphangwe</v>
          </cell>
          <cell r="BD634">
            <v>0</v>
          </cell>
          <cell r="BE634" t="str">
            <v>ZM0120</v>
          </cell>
          <cell r="BF634" t="str">
            <v>yes</v>
          </cell>
        </row>
        <row r="635">
          <cell r="C635" t="str">
            <v>IHS_EST_204A</v>
          </cell>
          <cell r="D635" t="str">
            <v>MCHINJI/MWAMI</v>
          </cell>
          <cell r="E635">
            <v>32.7934</v>
          </cell>
          <cell r="F635">
            <v>-13.7442</v>
          </cell>
          <cell r="G635" t="str">
            <v>Eastern </v>
          </cell>
          <cell r="H635">
            <v>2.5</v>
          </cell>
          <cell r="I635" t="str">
            <v>EASTERN</v>
          </cell>
          <cell r="J635" t="str">
            <v>Chipata</v>
          </cell>
          <cell r="K635" t="str">
            <v>Yes</v>
          </cell>
          <cell r="L635" t="str">
            <v>No</v>
          </cell>
          <cell r="M635" t="str">
            <v>No</v>
          </cell>
          <cell r="N635" t="str">
            <v>Rural</v>
          </cell>
          <cell r="O635" t="str">
            <v>Silver</v>
          </cell>
          <cell r="P635" t="str">
            <v>Silver</v>
          </cell>
          <cell r="Q635" t="str">
            <v>HUB</v>
          </cell>
          <cell r="R635" t="str">
            <v>BTS</v>
          </cell>
          <cell r="S635" t="str">
            <v>On air</v>
          </cell>
          <cell r="T635" t="str">
            <v>Grid-Gen</v>
          </cell>
          <cell r="U635" t="str">
            <v>Green Field</v>
          </cell>
          <cell r="V635">
            <v>80</v>
          </cell>
          <cell r="W635" t="str">
            <v>Indoor </v>
          </cell>
          <cell r="X635" t="str">
            <v>Fetus Kalunga</v>
          </cell>
          <cell r="Y635" t="str">
            <v>SBC</v>
          </cell>
          <cell r="Z635" t="str">
            <v>SBC</v>
          </cell>
          <cell r="AA635" t="str">
            <v>Airtel </v>
          </cell>
          <cell r="AB635" t="str">
            <v>Fetus Kalunga</v>
          </cell>
          <cell r="AC635" t="str">
            <v>CCS</v>
          </cell>
          <cell r="AD635" t="str">
            <v>CCS</v>
          </cell>
          <cell r="AE635" t="str">
            <v>Earth Technology</v>
          </cell>
          <cell r="AF635" t="str">
            <v>Earth technology</v>
          </cell>
          <cell r="AG635">
            <v>20</v>
          </cell>
          <cell r="AH635" t="str">
            <v>perkins</v>
          </cell>
          <cell r="AI635">
            <v>0</v>
          </cell>
          <cell r="AJ635" t="str">
            <v>Leroy Sommer</v>
          </cell>
          <cell r="AK635">
            <v>0</v>
          </cell>
          <cell r="AL635">
            <v>375</v>
          </cell>
          <cell r="AM635" t="str">
            <v>Power cube</v>
          </cell>
          <cell r="AN635" t="str">
            <v>ICC330-H1-C1</v>
          </cell>
          <cell r="AO635">
            <v>400</v>
          </cell>
          <cell r="AP635" t="str">
            <v>NARADA</v>
          </cell>
          <cell r="AQ635">
            <v>600</v>
          </cell>
          <cell r="AR635">
            <v>2</v>
          </cell>
          <cell r="AS635">
            <v>600</v>
          </cell>
          <cell r="AT635">
            <v>24</v>
          </cell>
          <cell r="AU635" t="str">
            <v>LG</v>
          </cell>
          <cell r="AV635" t="str">
            <v>LG</v>
          </cell>
          <cell r="AW635">
            <v>18000</v>
          </cell>
          <cell r="AX635">
            <v>18000</v>
          </cell>
          <cell r="AY635">
            <v>2</v>
          </cell>
          <cell r="AZ635">
            <v>57</v>
          </cell>
        </row>
        <row r="635">
          <cell r="BB635">
            <v>1</v>
          </cell>
          <cell r="BC635" t="str">
            <v>Airtel</v>
          </cell>
          <cell r="BD635">
            <v>0</v>
          </cell>
          <cell r="BE635" t="str">
            <v>ZM0125</v>
          </cell>
          <cell r="BF635" t="str">
            <v>yes</v>
          </cell>
        </row>
        <row r="636">
          <cell r="C636" t="str">
            <v>IHS_EST_205A</v>
          </cell>
          <cell r="D636" t="str">
            <v>MFUWE AIRPORT</v>
          </cell>
          <cell r="E636">
            <v>31.9337</v>
          </cell>
          <cell r="F636">
            <v>-13.254</v>
          </cell>
          <cell r="G636" t="str">
            <v>Eastern </v>
          </cell>
          <cell r="H636">
            <v>1.8</v>
          </cell>
          <cell r="I636" t="str">
            <v>EASTERN</v>
          </cell>
          <cell r="J636" t="str">
            <v>Mambwe</v>
          </cell>
          <cell r="K636" t="str">
            <v>Yes</v>
          </cell>
          <cell r="L636" t="str">
            <v>No</v>
          </cell>
          <cell r="M636" t="str">
            <v>No</v>
          </cell>
          <cell r="N636" t="str">
            <v>Rural</v>
          </cell>
          <cell r="O636" t="str">
            <v>Silver</v>
          </cell>
          <cell r="P636" t="str">
            <v>Silver</v>
          </cell>
          <cell r="Q636" t="str">
            <v>BTS</v>
          </cell>
          <cell r="R636" t="str">
            <v>BTS</v>
          </cell>
          <cell r="S636" t="str">
            <v>On air</v>
          </cell>
          <cell r="T636" t="str">
            <v>Grid-Gen</v>
          </cell>
          <cell r="U636" t="str">
            <v>Roof Top</v>
          </cell>
          <cell r="V636" t="str">
            <v>RT</v>
          </cell>
          <cell r="W636" t="str">
            <v>Indoor </v>
          </cell>
          <cell r="X636" t="str">
            <v>Fetus Kalunga</v>
          </cell>
          <cell r="Y636" t="str">
            <v>SBC</v>
          </cell>
          <cell r="Z636" t="str">
            <v>SBC</v>
          </cell>
          <cell r="AA636" t="str">
            <v>Airtel </v>
          </cell>
          <cell r="AB636" t="str">
            <v>Fetus Kalunga</v>
          </cell>
          <cell r="AC636" t="str">
            <v>CCS</v>
          </cell>
          <cell r="AD636" t="str">
            <v>CCS</v>
          </cell>
          <cell r="AE636" t="str">
            <v>IMG</v>
          </cell>
          <cell r="AF636" t="str">
            <v>IMG</v>
          </cell>
          <cell r="AG636">
            <v>15</v>
          </cell>
          <cell r="AH636" t="str">
            <v>perkins</v>
          </cell>
          <cell r="AI636">
            <v>0</v>
          </cell>
          <cell r="AJ636" t="str">
            <v>Leroy Sommer</v>
          </cell>
          <cell r="AK636">
            <v>0</v>
          </cell>
          <cell r="AL636">
            <v>600</v>
          </cell>
          <cell r="AM636" t="str">
            <v>Power cube</v>
          </cell>
          <cell r="AN636" t="str">
            <v>ICC330-H1-C1</v>
          </cell>
          <cell r="AO636">
            <v>400</v>
          </cell>
          <cell r="AP636" t="str">
            <v>Amaron</v>
          </cell>
          <cell r="AQ636">
            <v>600</v>
          </cell>
          <cell r="AR636">
            <v>2</v>
          </cell>
          <cell r="AS636">
            <v>400</v>
          </cell>
          <cell r="AT636">
            <v>24</v>
          </cell>
          <cell r="AU636" t="str">
            <v>LG</v>
          </cell>
          <cell r="AV636" t="str">
            <v>LG</v>
          </cell>
          <cell r="AW636">
            <v>18000</v>
          </cell>
          <cell r="AX636">
            <v>18000</v>
          </cell>
          <cell r="AY636">
            <v>2</v>
          </cell>
          <cell r="AZ636">
            <v>71</v>
          </cell>
        </row>
        <row r="636">
          <cell r="BB636">
            <v>1</v>
          </cell>
          <cell r="BC636" t="str">
            <v>Airtel</v>
          </cell>
          <cell r="BD636">
            <v>0</v>
          </cell>
          <cell r="BE636" t="str">
            <v>ZM0126</v>
          </cell>
          <cell r="BF636" t="str">
            <v>yes</v>
          </cell>
        </row>
        <row r="637">
          <cell r="C637" t="str">
            <v>IHS_EST_206A</v>
          </cell>
          <cell r="D637" t="str">
            <v>PETAUKE</v>
          </cell>
          <cell r="E637">
            <v>31.3289</v>
          </cell>
          <cell r="F637">
            <v>-14.2507</v>
          </cell>
          <cell r="G637" t="str">
            <v>Eastern </v>
          </cell>
          <cell r="H637">
            <v>4.5</v>
          </cell>
          <cell r="I637" t="str">
            <v>EASTERN</v>
          </cell>
          <cell r="J637" t="str">
            <v>Nyimba</v>
          </cell>
          <cell r="K637" t="str">
            <v>Yes</v>
          </cell>
          <cell r="L637" t="str">
            <v>No</v>
          </cell>
          <cell r="M637" t="str">
            <v>No</v>
          </cell>
          <cell r="N637" t="str">
            <v>Rural</v>
          </cell>
          <cell r="O637" t="str">
            <v>Silver</v>
          </cell>
          <cell r="P637" t="str">
            <v>Silver</v>
          </cell>
          <cell r="Q637" t="str">
            <v>BB</v>
          </cell>
          <cell r="R637" t="str">
            <v>BTS</v>
          </cell>
          <cell r="S637" t="str">
            <v>On air</v>
          </cell>
          <cell r="T637" t="str">
            <v>Grid-Gen</v>
          </cell>
          <cell r="U637" t="str">
            <v>Green Field</v>
          </cell>
          <cell r="V637">
            <v>60</v>
          </cell>
          <cell r="W637" t="str">
            <v>Indoor </v>
          </cell>
          <cell r="X637" t="str">
            <v>Fetus Kalunga</v>
          </cell>
          <cell r="Y637" t="str">
            <v>SBC</v>
          </cell>
          <cell r="Z637" t="str">
            <v>SBC</v>
          </cell>
          <cell r="AA637" t="str">
            <v>Airtel </v>
          </cell>
          <cell r="AB637" t="str">
            <v>Fetus Kalunga</v>
          </cell>
          <cell r="AC637" t="str">
            <v>CCS</v>
          </cell>
          <cell r="AD637" t="str">
            <v>CCS</v>
          </cell>
          <cell r="AE637" t="str">
            <v>Gen Logic </v>
          </cell>
          <cell r="AF637" t="str">
            <v>Gen Logic </v>
          </cell>
          <cell r="AG637">
            <v>30</v>
          </cell>
          <cell r="AH637" t="str">
            <v>perkins</v>
          </cell>
          <cell r="AI637">
            <v>0</v>
          </cell>
          <cell r="AJ637" t="str">
            <v>Mecc Alte</v>
          </cell>
          <cell r="AK637">
            <v>0</v>
          </cell>
          <cell r="AL637">
            <v>1000</v>
          </cell>
          <cell r="AM637" t="str">
            <v>Power cube</v>
          </cell>
          <cell r="AN637" t="str">
            <v>ICC330-H1-C1</v>
          </cell>
          <cell r="AO637">
            <v>400</v>
          </cell>
          <cell r="AP637" t="str">
            <v>Agisson</v>
          </cell>
          <cell r="AQ637">
            <v>1200</v>
          </cell>
          <cell r="AR637">
            <v>2</v>
          </cell>
          <cell r="AS637">
            <v>600</v>
          </cell>
          <cell r="AT637">
            <v>48</v>
          </cell>
          <cell r="AU637" t="str">
            <v>LG</v>
          </cell>
          <cell r="AV637" t="str">
            <v>LG</v>
          </cell>
          <cell r="AW637">
            <v>18000</v>
          </cell>
          <cell r="AX637">
            <v>18000</v>
          </cell>
          <cell r="AY637">
            <v>2</v>
          </cell>
          <cell r="AZ637">
            <v>142</v>
          </cell>
        </row>
        <row r="637">
          <cell r="BB637">
            <v>1</v>
          </cell>
          <cell r="BC637" t="str">
            <v>Airtel</v>
          </cell>
          <cell r="BD637">
            <v>0</v>
          </cell>
          <cell r="BE637" t="str">
            <v>ZM0133</v>
          </cell>
          <cell r="BF637" t="str">
            <v>yes</v>
          </cell>
        </row>
        <row r="638">
          <cell r="C638" t="str">
            <v>IHS_EST_207A</v>
          </cell>
          <cell r="D638" t="str">
            <v>SINDA</v>
          </cell>
          <cell r="E638">
            <v>31.7665</v>
          </cell>
          <cell r="F638">
            <v>-14.2164</v>
          </cell>
          <cell r="G638" t="str">
            <v>Eastern </v>
          </cell>
          <cell r="H638">
            <v>2</v>
          </cell>
          <cell r="I638" t="str">
            <v>EASTERN</v>
          </cell>
          <cell r="J638" t="str">
            <v>Katete</v>
          </cell>
          <cell r="K638" t="str">
            <v>No</v>
          </cell>
          <cell r="L638" t="str">
            <v>No</v>
          </cell>
          <cell r="M638" t="str">
            <v>No</v>
          </cell>
          <cell r="N638" t="str">
            <v>Rural</v>
          </cell>
          <cell r="O638" t="str">
            <v>Silver</v>
          </cell>
          <cell r="P638" t="str">
            <v>Silver</v>
          </cell>
          <cell r="Q638" t="str">
            <v>HUB</v>
          </cell>
          <cell r="R638" t="str">
            <v>BTS</v>
          </cell>
          <cell r="S638" t="str">
            <v>On air</v>
          </cell>
          <cell r="T638" t="str">
            <v>Grid-Gen</v>
          </cell>
          <cell r="U638" t="str">
            <v>Green Field</v>
          </cell>
          <cell r="V638">
            <v>60</v>
          </cell>
          <cell r="W638" t="str">
            <v>Indoor </v>
          </cell>
          <cell r="X638" t="str">
            <v>Fetus Kalunga</v>
          </cell>
          <cell r="Y638" t="str">
            <v>SBC</v>
          </cell>
          <cell r="Z638" t="str">
            <v>SBC</v>
          </cell>
          <cell r="AA638" t="str">
            <v>Airtel </v>
          </cell>
          <cell r="AB638" t="str">
            <v>Fetus Kalunga</v>
          </cell>
          <cell r="AC638" t="str">
            <v>CCS</v>
          </cell>
          <cell r="AD638" t="str">
            <v>CCS</v>
          </cell>
          <cell r="AE638" t="str">
            <v>Gen Logic </v>
          </cell>
          <cell r="AF638" t="str">
            <v>Gen Logic </v>
          </cell>
          <cell r="AG638">
            <v>16</v>
          </cell>
          <cell r="AH638" t="str">
            <v>Yanmar</v>
          </cell>
          <cell r="AI638">
            <v>0</v>
          </cell>
          <cell r="AJ638" t="str">
            <v>Leroy Sommer</v>
          </cell>
          <cell r="AK638">
            <v>0</v>
          </cell>
          <cell r="AL638">
            <v>600</v>
          </cell>
          <cell r="AM638" t="str">
            <v>Power cube</v>
          </cell>
          <cell r="AN638" t="str">
            <v>ICC330-H1-C1</v>
          </cell>
          <cell r="AO638">
            <v>400</v>
          </cell>
          <cell r="AP638" t="str">
            <v>Agisson</v>
          </cell>
          <cell r="AQ638">
            <v>600</v>
          </cell>
          <cell r="AR638">
            <v>2</v>
          </cell>
          <cell r="AS638">
            <v>600</v>
          </cell>
          <cell r="AT638">
            <v>24</v>
          </cell>
          <cell r="AU638" t="str">
            <v>LG</v>
          </cell>
          <cell r="AV638" t="str">
            <v>LG</v>
          </cell>
          <cell r="AW638">
            <v>18000</v>
          </cell>
          <cell r="AX638">
            <v>18000</v>
          </cell>
          <cell r="AY638">
            <v>2</v>
          </cell>
          <cell r="AZ638">
            <v>61</v>
          </cell>
        </row>
        <row r="638">
          <cell r="BB638">
            <v>1</v>
          </cell>
          <cell r="BC638" t="str">
            <v>Airtel</v>
          </cell>
          <cell r="BD638">
            <v>0</v>
          </cell>
          <cell r="BE638" t="str">
            <v>ZM0138</v>
          </cell>
          <cell r="BF638" t="str">
            <v>yes</v>
          </cell>
        </row>
        <row r="639">
          <cell r="C639" t="str">
            <v>IHS_EST_208A</v>
          </cell>
          <cell r="D639" t="str">
            <v>CHAMA</v>
          </cell>
          <cell r="E639">
            <v>33.151</v>
          </cell>
          <cell r="F639">
            <v>-11.2145</v>
          </cell>
          <cell r="G639" t="str">
            <v>Eastern </v>
          </cell>
          <cell r="H639">
            <v>2.5</v>
          </cell>
          <cell r="I639" t="str">
            <v>EASTERN</v>
          </cell>
          <cell r="J639" t="str">
            <v>Chama</v>
          </cell>
          <cell r="K639" t="str">
            <v>No</v>
          </cell>
          <cell r="L639" t="str">
            <v>No</v>
          </cell>
          <cell r="M639" t="str">
            <v>No</v>
          </cell>
          <cell r="N639" t="str">
            <v>Rural</v>
          </cell>
          <cell r="O639" t="str">
            <v>Silver</v>
          </cell>
          <cell r="P639" t="str">
            <v>Silver</v>
          </cell>
          <cell r="Q639" t="str">
            <v>BTS</v>
          </cell>
          <cell r="R639" t="str">
            <v>BTS</v>
          </cell>
          <cell r="S639" t="str">
            <v>On air</v>
          </cell>
          <cell r="T639" t="str">
            <v>Grid-Gen</v>
          </cell>
          <cell r="U639" t="str">
            <v>Green Field</v>
          </cell>
          <cell r="V639">
            <v>50</v>
          </cell>
          <cell r="W639" t="str">
            <v>Indoor </v>
          </cell>
          <cell r="X639" t="str">
            <v>Fetus Kalunga</v>
          </cell>
          <cell r="Y639" t="str">
            <v>SBC</v>
          </cell>
          <cell r="Z639" t="str">
            <v>SBC</v>
          </cell>
          <cell r="AA639" t="str">
            <v>Airtel </v>
          </cell>
          <cell r="AB639" t="str">
            <v>Fetus Kalunga</v>
          </cell>
          <cell r="AC639" t="str">
            <v>CCS</v>
          </cell>
          <cell r="AD639" t="str">
            <v>CCS</v>
          </cell>
          <cell r="AE639" t="str">
            <v>Gen Logic </v>
          </cell>
          <cell r="AF639" t="str">
            <v>Gen Logic </v>
          </cell>
          <cell r="AG639">
            <v>20</v>
          </cell>
          <cell r="AH639" t="str">
            <v>perkins</v>
          </cell>
          <cell r="AI639">
            <v>0</v>
          </cell>
          <cell r="AJ639" t="str">
            <v>Mecc Alte</v>
          </cell>
          <cell r="AK639">
            <v>0</v>
          </cell>
          <cell r="AL639">
            <v>1000</v>
          </cell>
          <cell r="AM639" t="str">
            <v>Power cube</v>
          </cell>
          <cell r="AN639" t="str">
            <v>ICC330-H1-C1</v>
          </cell>
          <cell r="AO639">
            <v>400</v>
          </cell>
          <cell r="AP639" t="str">
            <v>Agisson</v>
          </cell>
          <cell r="AQ639">
            <v>1200</v>
          </cell>
          <cell r="AR639">
            <v>2</v>
          </cell>
          <cell r="AS639">
            <v>600</v>
          </cell>
          <cell r="AT639">
            <v>48</v>
          </cell>
          <cell r="AU639" t="str">
            <v>LG</v>
          </cell>
          <cell r="AV639" t="str">
            <v>LG</v>
          </cell>
          <cell r="AW639">
            <v>18000</v>
          </cell>
          <cell r="AX639">
            <v>18000</v>
          </cell>
          <cell r="AY639">
            <v>2</v>
          </cell>
          <cell r="AZ639">
            <v>138</v>
          </cell>
        </row>
        <row r="639">
          <cell r="BB639">
            <v>2</v>
          </cell>
          <cell r="BC639" t="str">
            <v>MTNAirtel</v>
          </cell>
          <cell r="BD639" t="str">
            <v>T2041</v>
          </cell>
          <cell r="BE639" t="str">
            <v>ZM0173</v>
          </cell>
          <cell r="BF639" t="str">
            <v>yes</v>
          </cell>
        </row>
        <row r="640">
          <cell r="C640" t="str">
            <v>IHS_EST_209A</v>
          </cell>
          <cell r="D640" t="str">
            <v>CHADIZA</v>
          </cell>
          <cell r="E640">
            <v>32.5632</v>
          </cell>
          <cell r="F640">
            <v>-13.9471</v>
          </cell>
          <cell r="G640" t="str">
            <v>Eastern </v>
          </cell>
          <cell r="H640">
            <v>2.5</v>
          </cell>
          <cell r="I640" t="str">
            <v>EASTERN</v>
          </cell>
          <cell r="J640" t="str">
            <v>Chipata</v>
          </cell>
          <cell r="K640" t="str">
            <v>No</v>
          </cell>
          <cell r="L640" t="str">
            <v>No</v>
          </cell>
          <cell r="M640" t="str">
            <v>No</v>
          </cell>
          <cell r="N640" t="str">
            <v>Rural</v>
          </cell>
          <cell r="O640" t="str">
            <v>Silver</v>
          </cell>
          <cell r="P640" t="str">
            <v>Silver</v>
          </cell>
          <cell r="Q640" t="str">
            <v>BTS</v>
          </cell>
          <cell r="R640" t="str">
            <v>BTS</v>
          </cell>
          <cell r="S640" t="str">
            <v>On air</v>
          </cell>
          <cell r="T640" t="str">
            <v>Grid-Gen</v>
          </cell>
          <cell r="U640" t="str">
            <v>Green Field</v>
          </cell>
          <cell r="V640">
            <v>50</v>
          </cell>
          <cell r="W640" t="str">
            <v>Indoor </v>
          </cell>
          <cell r="X640" t="str">
            <v>Fetus Kalunga</v>
          </cell>
          <cell r="Y640" t="str">
            <v>SBC</v>
          </cell>
          <cell r="Z640" t="str">
            <v>SBC</v>
          </cell>
          <cell r="AA640" t="str">
            <v>Airtel </v>
          </cell>
          <cell r="AB640" t="str">
            <v>Fetus Kalunga</v>
          </cell>
          <cell r="AC640" t="str">
            <v>CCS</v>
          </cell>
          <cell r="AD640" t="str">
            <v>CCS</v>
          </cell>
          <cell r="AE640" t="str">
            <v>Gen Logic </v>
          </cell>
          <cell r="AF640" t="str">
            <v>Gen Logic </v>
          </cell>
          <cell r="AG640">
            <v>20</v>
          </cell>
          <cell r="AH640" t="str">
            <v>perkins</v>
          </cell>
          <cell r="AI640">
            <v>0</v>
          </cell>
          <cell r="AJ640" t="str">
            <v>Mecc Alte</v>
          </cell>
          <cell r="AK640">
            <v>0</v>
          </cell>
          <cell r="AL640">
            <v>1000</v>
          </cell>
          <cell r="AM640" t="str">
            <v>Power cube</v>
          </cell>
          <cell r="AN640" t="str">
            <v>ICC330-H1-C1</v>
          </cell>
          <cell r="AO640">
            <v>400</v>
          </cell>
          <cell r="AP640" t="str">
            <v>Agisson</v>
          </cell>
          <cell r="AQ640">
            <v>1200</v>
          </cell>
          <cell r="AR640">
            <v>2</v>
          </cell>
          <cell r="AS640">
            <v>600</v>
          </cell>
          <cell r="AT640">
            <v>48</v>
          </cell>
          <cell r="AU640" t="str">
            <v>LG</v>
          </cell>
          <cell r="AV640" t="str">
            <v>LG</v>
          </cell>
          <cell r="AW640">
            <v>18000</v>
          </cell>
          <cell r="AX640">
            <v>18000</v>
          </cell>
          <cell r="AY640">
            <v>2</v>
          </cell>
          <cell r="AZ640">
            <v>54</v>
          </cell>
        </row>
        <row r="640">
          <cell r="BB640">
            <v>1</v>
          </cell>
          <cell r="BC640" t="str">
            <v>Airtel</v>
          </cell>
          <cell r="BD640">
            <v>0</v>
          </cell>
          <cell r="BE640" t="str">
            <v>ZM0175</v>
          </cell>
          <cell r="BF640" t="str">
            <v>yes</v>
          </cell>
        </row>
        <row r="641">
          <cell r="C641" t="str">
            <v>IHS_EST_210A</v>
          </cell>
          <cell r="D641" t="str">
            <v>LUNDAZI</v>
          </cell>
          <cell r="E641">
            <v>33.1775</v>
          </cell>
          <cell r="F641">
            <v>-12.2939</v>
          </cell>
          <cell r="G641" t="str">
            <v>Eastern </v>
          </cell>
          <cell r="H641">
            <v>2.5</v>
          </cell>
          <cell r="I641" t="str">
            <v>EASTERN</v>
          </cell>
          <cell r="J641" t="str">
            <v>Lundazi</v>
          </cell>
          <cell r="K641" t="str">
            <v>Yes</v>
          </cell>
          <cell r="L641" t="str">
            <v>No</v>
          </cell>
          <cell r="M641" t="str">
            <v>No</v>
          </cell>
          <cell r="N641" t="str">
            <v>Rural</v>
          </cell>
          <cell r="O641" t="str">
            <v>Silver</v>
          </cell>
          <cell r="P641" t="str">
            <v>Silver</v>
          </cell>
          <cell r="Q641" t="str">
            <v>BB</v>
          </cell>
          <cell r="R641" t="str">
            <v>BB</v>
          </cell>
          <cell r="S641" t="str">
            <v>On air</v>
          </cell>
          <cell r="T641" t="str">
            <v>Grid-Gen</v>
          </cell>
          <cell r="U641" t="str">
            <v>Green Field</v>
          </cell>
          <cell r="V641">
            <v>50</v>
          </cell>
          <cell r="W641" t="str">
            <v>Indoor </v>
          </cell>
          <cell r="X641" t="str">
            <v>Fetus Kalunga</v>
          </cell>
          <cell r="Y641" t="str">
            <v>SBC</v>
          </cell>
          <cell r="Z641" t="str">
            <v>SBC</v>
          </cell>
          <cell r="AA641" t="str">
            <v>Airtel </v>
          </cell>
          <cell r="AB641" t="str">
            <v>Fetus Kalunga</v>
          </cell>
          <cell r="AC641" t="str">
            <v>CCS</v>
          </cell>
          <cell r="AD641" t="str">
            <v>CCS</v>
          </cell>
          <cell r="AE641" t="str">
            <v>Gen Logic </v>
          </cell>
          <cell r="AF641" t="str">
            <v>Gen Logic </v>
          </cell>
          <cell r="AG641">
            <v>20</v>
          </cell>
          <cell r="AH641" t="str">
            <v>perkins</v>
          </cell>
          <cell r="AI641">
            <v>0</v>
          </cell>
          <cell r="AJ641" t="str">
            <v>Leroy Sommer</v>
          </cell>
          <cell r="AK641">
            <v>0</v>
          </cell>
          <cell r="AL641">
            <v>600</v>
          </cell>
          <cell r="AM641" t="str">
            <v>Power cube</v>
          </cell>
          <cell r="AN641" t="str">
            <v>ICC330-H1-C1</v>
          </cell>
          <cell r="AO641">
            <v>400</v>
          </cell>
          <cell r="AP641" t="str">
            <v>Agisson</v>
          </cell>
          <cell r="AQ641">
            <v>1200</v>
          </cell>
          <cell r="AR641">
            <v>2</v>
          </cell>
          <cell r="AS641">
            <v>600</v>
          </cell>
          <cell r="AT641">
            <v>48</v>
          </cell>
          <cell r="AU641" t="str">
            <v>LG</v>
          </cell>
          <cell r="AV641" t="str">
            <v>LG</v>
          </cell>
          <cell r="AW641">
            <v>18000</v>
          </cell>
          <cell r="AX641">
            <v>18000</v>
          </cell>
          <cell r="AY641">
            <v>2</v>
          </cell>
          <cell r="AZ641">
            <v>135</v>
          </cell>
        </row>
        <row r="641">
          <cell r="BB641">
            <v>2</v>
          </cell>
          <cell r="BC641" t="str">
            <v>AirtelLiquid Telecom</v>
          </cell>
          <cell r="BD641">
            <v>0</v>
          </cell>
          <cell r="BE641" t="str">
            <v>ZM0187</v>
          </cell>
          <cell r="BF641" t="str">
            <v>yes</v>
          </cell>
        </row>
        <row r="642">
          <cell r="C642" t="str">
            <v>IHS_EST_211A</v>
          </cell>
          <cell r="D642" t="str">
            <v>MAMBWE</v>
          </cell>
          <cell r="E642">
            <v>32.1081</v>
          </cell>
          <cell r="F642">
            <v>-13.3019</v>
          </cell>
          <cell r="G642" t="str">
            <v>Eastern </v>
          </cell>
          <cell r="H642">
            <v>2.5</v>
          </cell>
          <cell r="I642" t="str">
            <v>EASTERN</v>
          </cell>
          <cell r="J642" t="str">
            <v>Mambwe</v>
          </cell>
          <cell r="K642" t="str">
            <v>No</v>
          </cell>
          <cell r="L642" t="str">
            <v>No</v>
          </cell>
          <cell r="M642" t="str">
            <v>No</v>
          </cell>
          <cell r="N642" t="str">
            <v>Rural</v>
          </cell>
          <cell r="O642" t="str">
            <v>Silver</v>
          </cell>
          <cell r="P642" t="str">
            <v>Silver</v>
          </cell>
          <cell r="Q642" t="str">
            <v>BTS</v>
          </cell>
          <cell r="R642" t="str">
            <v>BTS</v>
          </cell>
          <cell r="S642" t="str">
            <v>On air</v>
          </cell>
          <cell r="T642" t="str">
            <v>Grid-Gen</v>
          </cell>
          <cell r="U642" t="str">
            <v>Green Field</v>
          </cell>
          <cell r="V642">
            <v>50</v>
          </cell>
          <cell r="W642" t="str">
            <v>Indoor </v>
          </cell>
          <cell r="X642" t="str">
            <v>Fetus Kalunga</v>
          </cell>
          <cell r="Y642" t="str">
            <v>SBC</v>
          </cell>
          <cell r="Z642" t="str">
            <v>SBC</v>
          </cell>
          <cell r="AA642" t="str">
            <v>Airtel </v>
          </cell>
          <cell r="AB642" t="str">
            <v>Fetus Kalunga</v>
          </cell>
          <cell r="AC642" t="str">
            <v>CCS</v>
          </cell>
          <cell r="AD642" t="str">
            <v>CCS</v>
          </cell>
          <cell r="AE642" t="str">
            <v>IMG</v>
          </cell>
          <cell r="AF642" t="str">
            <v>IMG</v>
          </cell>
          <cell r="AG642">
            <v>20</v>
          </cell>
          <cell r="AH642" t="str">
            <v>perkins</v>
          </cell>
          <cell r="AI642">
            <v>0</v>
          </cell>
          <cell r="AJ642" t="str">
            <v>Leroy Sommer</v>
          </cell>
          <cell r="AK642">
            <v>0</v>
          </cell>
          <cell r="AL642">
            <v>600</v>
          </cell>
          <cell r="AM642" t="str">
            <v>Power cube</v>
          </cell>
          <cell r="AN642" t="str">
            <v>ICC330-H1-C1</v>
          </cell>
          <cell r="AO642">
            <v>400</v>
          </cell>
          <cell r="AP642" t="str">
            <v>NARADA</v>
          </cell>
          <cell r="AQ642">
            <v>600</v>
          </cell>
          <cell r="AR642">
            <v>2</v>
          </cell>
          <cell r="AS642">
            <v>600</v>
          </cell>
          <cell r="AT642">
            <v>24</v>
          </cell>
          <cell r="AU642" t="str">
            <v>LG</v>
          </cell>
          <cell r="AV642" t="str">
            <v>LG</v>
          </cell>
          <cell r="AW642">
            <v>18000</v>
          </cell>
          <cell r="AX642">
            <v>18000</v>
          </cell>
          <cell r="AY642">
            <v>2</v>
          </cell>
          <cell r="AZ642">
            <v>42</v>
          </cell>
        </row>
        <row r="642">
          <cell r="BB642">
            <v>1</v>
          </cell>
          <cell r="BC642" t="str">
            <v>Airtel</v>
          </cell>
          <cell r="BD642">
            <v>0</v>
          </cell>
          <cell r="BE642" t="str">
            <v>ZM0193</v>
          </cell>
          <cell r="BF642" t="str">
            <v>yes</v>
          </cell>
        </row>
        <row r="643">
          <cell r="C643" t="str">
            <v>IHS_EST_212A</v>
          </cell>
          <cell r="D643" t="str">
            <v>MUGUBUDU</v>
          </cell>
          <cell r="E643">
            <v>32.8203</v>
          </cell>
          <cell r="F643">
            <v>-13.4095</v>
          </cell>
          <cell r="G643" t="str">
            <v>Eastern </v>
          </cell>
          <cell r="H643">
            <v>0</v>
          </cell>
          <cell r="I643" t="str">
            <v>EASTERN</v>
          </cell>
          <cell r="J643" t="str">
            <v>Chipata</v>
          </cell>
          <cell r="K643" t="str">
            <v>No</v>
          </cell>
          <cell r="L643" t="str">
            <v>No</v>
          </cell>
          <cell r="M643" t="str">
            <v>No</v>
          </cell>
          <cell r="N643" t="str">
            <v>Rural</v>
          </cell>
          <cell r="O643" t="str">
            <v>Silver</v>
          </cell>
          <cell r="P643" t="str">
            <v>Silver</v>
          </cell>
          <cell r="Q643" t="str">
            <v>BTS</v>
          </cell>
          <cell r="R643" t="str">
            <v>BTS</v>
          </cell>
          <cell r="S643" t="str">
            <v>On air</v>
          </cell>
          <cell r="T643" t="str">
            <v>Grid-Gen</v>
          </cell>
          <cell r="U643" t="str">
            <v>Green Field</v>
          </cell>
          <cell r="V643">
            <v>60</v>
          </cell>
          <cell r="W643" t="str">
            <v>Indoor </v>
          </cell>
          <cell r="X643" t="str">
            <v>Fetus Kalunga</v>
          </cell>
          <cell r="Y643" t="str">
            <v>SBC</v>
          </cell>
          <cell r="Z643" t="str">
            <v>SBC</v>
          </cell>
          <cell r="AA643" t="str">
            <v>Airtel </v>
          </cell>
          <cell r="AB643" t="str">
            <v>Fetus Kalunga</v>
          </cell>
          <cell r="AC643" t="str">
            <v>CCS</v>
          </cell>
          <cell r="AD643" t="str">
            <v>CCS</v>
          </cell>
          <cell r="AE643" t="str">
            <v>NA</v>
          </cell>
          <cell r="AF643" t="str">
            <v>NA</v>
          </cell>
          <cell r="AG643">
            <v>0</v>
          </cell>
          <cell r="AH643" t="str">
            <v>NA</v>
          </cell>
          <cell r="AI643">
            <v>0</v>
          </cell>
          <cell r="AJ643" t="str">
            <v>NA</v>
          </cell>
          <cell r="AK643">
            <v>0</v>
          </cell>
          <cell r="AL643">
            <v>0</v>
          </cell>
          <cell r="AM643" t="str">
            <v>NA</v>
          </cell>
          <cell r="AN643" t="str">
            <v>NA</v>
          </cell>
          <cell r="AO643" t="str">
            <v>NA</v>
          </cell>
          <cell r="AP643" t="str">
            <v>NARADA</v>
          </cell>
          <cell r="AQ643">
            <v>600</v>
          </cell>
          <cell r="AR643">
            <v>2</v>
          </cell>
          <cell r="AS643">
            <v>600</v>
          </cell>
          <cell r="AT643">
            <v>24</v>
          </cell>
          <cell r="AU643" t="str">
            <v>LG</v>
          </cell>
          <cell r="AV643" t="str">
            <v>LG</v>
          </cell>
          <cell r="AW643">
            <v>18000</v>
          </cell>
          <cell r="AX643">
            <v>18000</v>
          </cell>
          <cell r="AY643">
            <v>2</v>
          </cell>
          <cell r="AZ643">
            <v>44</v>
          </cell>
        </row>
        <row r="643">
          <cell r="BB643">
            <v>1</v>
          </cell>
          <cell r="BC643" t="str">
            <v>Airtel</v>
          </cell>
          <cell r="BD643">
            <v>0</v>
          </cell>
          <cell r="BE643" t="str">
            <v>ZM0260</v>
          </cell>
          <cell r="BF643" t="str">
            <v>yes</v>
          </cell>
        </row>
        <row r="644">
          <cell r="C644" t="str">
            <v>IHS_EST_213A</v>
          </cell>
          <cell r="D644" t="str">
            <v>MWAMI MISSION</v>
          </cell>
          <cell r="E644">
            <v>32.7446</v>
          </cell>
          <cell r="F644">
            <v>-13.7879</v>
          </cell>
          <cell r="G644" t="str">
            <v>Eastern </v>
          </cell>
          <cell r="H644">
            <v>4.5</v>
          </cell>
          <cell r="I644" t="str">
            <v>EASTERN</v>
          </cell>
          <cell r="J644" t="str">
            <v>Chipata</v>
          </cell>
          <cell r="K644" t="str">
            <v>No</v>
          </cell>
          <cell r="L644" t="str">
            <v>No</v>
          </cell>
          <cell r="M644" t="str">
            <v>No</v>
          </cell>
          <cell r="N644" t="str">
            <v>Rural</v>
          </cell>
          <cell r="O644" t="str">
            <v>Silver</v>
          </cell>
          <cell r="P644" t="str">
            <v>Silver</v>
          </cell>
          <cell r="Q644" t="str">
            <v>HUB</v>
          </cell>
          <cell r="R644" t="str">
            <v>BTS</v>
          </cell>
          <cell r="S644" t="str">
            <v>On air</v>
          </cell>
          <cell r="T644" t="str">
            <v>Grid-Gen</v>
          </cell>
          <cell r="U644" t="str">
            <v>Green Field</v>
          </cell>
          <cell r="V644">
            <v>60</v>
          </cell>
          <cell r="W644" t="str">
            <v>Indoor </v>
          </cell>
          <cell r="X644" t="str">
            <v>Fetus Kalunga</v>
          </cell>
          <cell r="Y644" t="str">
            <v>SBC</v>
          </cell>
          <cell r="Z644" t="str">
            <v>SBC</v>
          </cell>
          <cell r="AA644" t="str">
            <v>Airtel </v>
          </cell>
          <cell r="AB644" t="str">
            <v>Fetus Kalunga</v>
          </cell>
          <cell r="AC644" t="str">
            <v>CCS</v>
          </cell>
          <cell r="AD644" t="str">
            <v>CCS</v>
          </cell>
          <cell r="AE644" t="str">
            <v>CK Works</v>
          </cell>
          <cell r="AF644" t="str">
            <v>CK Works</v>
          </cell>
          <cell r="AG644">
            <v>30</v>
          </cell>
          <cell r="AH644" t="str">
            <v>perkins</v>
          </cell>
          <cell r="AI644">
            <v>0</v>
          </cell>
          <cell r="AJ644" t="str">
            <v>Leroy Sommer</v>
          </cell>
          <cell r="AK644">
            <v>0</v>
          </cell>
          <cell r="AL644">
            <v>1000</v>
          </cell>
          <cell r="AM644" t="str">
            <v>Power cube</v>
          </cell>
          <cell r="AN644" t="str">
            <v>ICC330-H1-C1</v>
          </cell>
          <cell r="AO644">
            <v>400</v>
          </cell>
          <cell r="AP644" t="str">
            <v>Agisson</v>
          </cell>
          <cell r="AQ644">
            <v>1200</v>
          </cell>
          <cell r="AR644">
            <v>2</v>
          </cell>
          <cell r="AS644">
            <v>600</v>
          </cell>
          <cell r="AT644">
            <v>48</v>
          </cell>
          <cell r="AU644" t="str">
            <v>LG</v>
          </cell>
          <cell r="AV644" t="str">
            <v>LG</v>
          </cell>
          <cell r="AW644">
            <v>18000</v>
          </cell>
          <cell r="AX644">
            <v>18000</v>
          </cell>
          <cell r="AY644">
            <v>2</v>
          </cell>
          <cell r="AZ644">
            <v>98</v>
          </cell>
        </row>
        <row r="644">
          <cell r="BB644">
            <v>2</v>
          </cell>
          <cell r="BC644" t="str">
            <v>MTNAirtel</v>
          </cell>
          <cell r="BD644" t="str">
            <v>T2088</v>
          </cell>
          <cell r="BE644" t="str">
            <v>ZM0264</v>
          </cell>
          <cell r="BF644" t="str">
            <v>yes</v>
          </cell>
        </row>
        <row r="645">
          <cell r="C645" t="str">
            <v>IHS_EST_214A</v>
          </cell>
          <cell r="D645" t="str">
            <v>NTHITIMILA</v>
          </cell>
          <cell r="E645">
            <v>33.2175</v>
          </cell>
          <cell r="F645">
            <v>-12.5453</v>
          </cell>
          <cell r="G645" t="str">
            <v>Eastern </v>
          </cell>
          <cell r="H645">
            <v>4.5</v>
          </cell>
          <cell r="I645" t="str">
            <v>EASTERN</v>
          </cell>
          <cell r="J645" t="str">
            <v>Lundazi</v>
          </cell>
          <cell r="K645" t="str">
            <v>No</v>
          </cell>
          <cell r="L645" t="str">
            <v>No</v>
          </cell>
          <cell r="M645" t="str">
            <v>No</v>
          </cell>
          <cell r="N645" t="str">
            <v>Rural</v>
          </cell>
          <cell r="O645" t="str">
            <v>Silver</v>
          </cell>
          <cell r="P645" t="str">
            <v>Silver</v>
          </cell>
          <cell r="Q645" t="str">
            <v>BB</v>
          </cell>
          <cell r="R645" t="str">
            <v>BB</v>
          </cell>
          <cell r="S645" t="str">
            <v>On air</v>
          </cell>
          <cell r="T645" t="str">
            <v>Solar-Gen</v>
          </cell>
          <cell r="U645" t="str">
            <v>Green Field</v>
          </cell>
          <cell r="V645">
            <v>60</v>
          </cell>
          <cell r="W645" t="str">
            <v>Indoor </v>
          </cell>
          <cell r="X645" t="str">
            <v>Fetus Kalunga</v>
          </cell>
          <cell r="Y645" t="str">
            <v>SBC</v>
          </cell>
          <cell r="Z645" t="str">
            <v>SBC</v>
          </cell>
          <cell r="AA645" t="str">
            <v>Airtel </v>
          </cell>
          <cell r="AB645" t="str">
            <v>Fetus Kalunga</v>
          </cell>
          <cell r="AC645" t="str">
            <v>CCS</v>
          </cell>
          <cell r="AD645" t="str">
            <v>CCS</v>
          </cell>
          <cell r="AE645" t="str">
            <v>CK Works</v>
          </cell>
          <cell r="AF645" t="str">
            <v>CK Works</v>
          </cell>
          <cell r="AG645">
            <v>30</v>
          </cell>
          <cell r="AH645" t="str">
            <v>perkins</v>
          </cell>
          <cell r="AI645">
            <v>0</v>
          </cell>
          <cell r="AJ645" t="str">
            <v>Leroy Sommer</v>
          </cell>
          <cell r="AK645">
            <v>0</v>
          </cell>
          <cell r="AL645">
            <v>1000</v>
          </cell>
          <cell r="AM645" t="str">
            <v>Emerson</v>
          </cell>
          <cell r="AN645" t="str">
            <v>ICC330-H1-C1</v>
          </cell>
          <cell r="AO645">
            <v>400</v>
          </cell>
          <cell r="AP645" t="str">
            <v>BSB</v>
          </cell>
          <cell r="AQ645">
            <v>1500</v>
          </cell>
          <cell r="AR645">
            <v>2</v>
          </cell>
          <cell r="AS645">
            <v>1500</v>
          </cell>
          <cell r="AT645">
            <v>24</v>
          </cell>
          <cell r="AU645" t="str">
            <v>LG</v>
          </cell>
          <cell r="AV645" t="str">
            <v>LG</v>
          </cell>
          <cell r="AW645">
            <v>12000</v>
          </cell>
          <cell r="AX645">
            <v>12000</v>
          </cell>
          <cell r="AY645">
            <v>2</v>
          </cell>
          <cell r="AZ645">
            <v>63</v>
          </cell>
        </row>
        <row r="645">
          <cell r="BB645">
            <v>2</v>
          </cell>
          <cell r="BC645" t="str">
            <v>MTNAirtel</v>
          </cell>
          <cell r="BD645" t="str">
            <v>T2079</v>
          </cell>
          <cell r="BE645" t="str">
            <v>ZM0323</v>
          </cell>
          <cell r="BF645" t="str">
            <v>yes</v>
          </cell>
        </row>
        <row r="646">
          <cell r="C646" t="str">
            <v>IHS_EST_215A</v>
          </cell>
          <cell r="D646" t="str">
            <v>LUMEZI</v>
          </cell>
          <cell r="E646">
            <v>33.0849</v>
          </cell>
          <cell r="F646">
            <v>-12.5366</v>
          </cell>
          <cell r="G646" t="str">
            <v>Eastern </v>
          </cell>
          <cell r="H646">
            <v>2.5</v>
          </cell>
          <cell r="I646" t="str">
            <v>EASTERN</v>
          </cell>
          <cell r="J646" t="str">
            <v>Lundazi</v>
          </cell>
          <cell r="K646" t="str">
            <v>No</v>
          </cell>
          <cell r="L646" t="str">
            <v>No</v>
          </cell>
          <cell r="M646" t="str">
            <v>No</v>
          </cell>
          <cell r="N646" t="str">
            <v>Rural</v>
          </cell>
          <cell r="O646" t="str">
            <v>Silver</v>
          </cell>
          <cell r="P646" t="str">
            <v>Silver</v>
          </cell>
          <cell r="Q646" t="str">
            <v>BB</v>
          </cell>
          <cell r="R646" t="str">
            <v>BB</v>
          </cell>
          <cell r="S646" t="str">
            <v>On air</v>
          </cell>
          <cell r="T646" t="str">
            <v>Grid-Gen</v>
          </cell>
          <cell r="U646" t="str">
            <v>Green Field</v>
          </cell>
          <cell r="V646">
            <v>60</v>
          </cell>
          <cell r="W646" t="str">
            <v>Indoor </v>
          </cell>
          <cell r="X646" t="str">
            <v>Fetus Kalunga</v>
          </cell>
          <cell r="Y646" t="str">
            <v>SBC</v>
          </cell>
          <cell r="Z646" t="str">
            <v>SBC</v>
          </cell>
          <cell r="AA646" t="str">
            <v>Airtel </v>
          </cell>
          <cell r="AB646" t="str">
            <v>Fetus Kalunga</v>
          </cell>
          <cell r="AC646" t="str">
            <v>CCS</v>
          </cell>
          <cell r="AD646" t="str">
            <v>CCS</v>
          </cell>
          <cell r="AE646" t="str">
            <v>GNM</v>
          </cell>
          <cell r="AF646" t="str">
            <v>GNM</v>
          </cell>
          <cell r="AG646">
            <v>20</v>
          </cell>
          <cell r="AH646" t="str">
            <v>perkins</v>
          </cell>
          <cell r="AI646">
            <v>0</v>
          </cell>
          <cell r="AJ646" t="str">
            <v>Leroy Sommer</v>
          </cell>
          <cell r="AK646">
            <v>0</v>
          </cell>
          <cell r="AL646">
            <v>600</v>
          </cell>
          <cell r="AM646" t="str">
            <v>Power cube</v>
          </cell>
          <cell r="AN646" t="str">
            <v>ICC330-H1-C1</v>
          </cell>
          <cell r="AO646">
            <v>400</v>
          </cell>
          <cell r="AP646" t="str">
            <v>Agisson</v>
          </cell>
          <cell r="AQ646">
            <v>1200</v>
          </cell>
          <cell r="AR646">
            <v>2</v>
          </cell>
          <cell r="AS646">
            <v>600</v>
          </cell>
          <cell r="AT646">
            <v>48</v>
          </cell>
          <cell r="AU646" t="str">
            <v>LG</v>
          </cell>
          <cell r="AV646" t="str">
            <v>LG</v>
          </cell>
          <cell r="AW646">
            <v>18000</v>
          </cell>
          <cell r="AX646">
            <v>18000</v>
          </cell>
          <cell r="AY646">
            <v>2</v>
          </cell>
          <cell r="AZ646">
            <v>68</v>
          </cell>
        </row>
        <row r="646">
          <cell r="BB646">
            <v>2</v>
          </cell>
          <cell r="BC646" t="str">
            <v>MTNAirtel</v>
          </cell>
          <cell r="BD646" t="str">
            <v>T2083</v>
          </cell>
          <cell r="BE646" t="str">
            <v>ZM0327</v>
          </cell>
          <cell r="BF646" t="str">
            <v>yes</v>
          </cell>
        </row>
        <row r="647">
          <cell r="C647" t="str">
            <v>IHS_EST_216A</v>
          </cell>
          <cell r="D647" t="str">
            <v>MPONDA</v>
          </cell>
          <cell r="E647">
            <v>32.9335</v>
          </cell>
          <cell r="F647">
            <v>-12.7743</v>
          </cell>
          <cell r="G647" t="str">
            <v>Eastern </v>
          </cell>
          <cell r="H647">
            <v>2.5</v>
          </cell>
          <cell r="I647" t="str">
            <v>EASTERN</v>
          </cell>
          <cell r="J647" t="str">
            <v>Lundazi</v>
          </cell>
          <cell r="K647" t="str">
            <v>No</v>
          </cell>
          <cell r="L647" t="str">
            <v>No</v>
          </cell>
          <cell r="M647" t="str">
            <v>No</v>
          </cell>
          <cell r="N647" t="str">
            <v>Rural</v>
          </cell>
          <cell r="O647" t="str">
            <v>Silver</v>
          </cell>
          <cell r="P647" t="str">
            <v>Silver</v>
          </cell>
          <cell r="Q647" t="str">
            <v>BB</v>
          </cell>
          <cell r="R647" t="str">
            <v>BB</v>
          </cell>
          <cell r="S647" t="str">
            <v>On air</v>
          </cell>
          <cell r="T647" t="str">
            <v>Solar-Gen</v>
          </cell>
          <cell r="U647" t="str">
            <v>Green Field</v>
          </cell>
          <cell r="V647">
            <v>60</v>
          </cell>
          <cell r="W647" t="str">
            <v>Indoor </v>
          </cell>
          <cell r="X647" t="str">
            <v>Fetus Kalunga</v>
          </cell>
          <cell r="Y647" t="str">
            <v>SBC</v>
          </cell>
          <cell r="Z647" t="str">
            <v>SBC</v>
          </cell>
          <cell r="AA647" t="str">
            <v>Airtel </v>
          </cell>
          <cell r="AB647" t="str">
            <v>Fetus Kalunga</v>
          </cell>
          <cell r="AC647" t="str">
            <v>CCS</v>
          </cell>
          <cell r="AD647" t="str">
            <v>CCS</v>
          </cell>
          <cell r="AE647" t="str">
            <v>CK Works</v>
          </cell>
          <cell r="AF647" t="str">
            <v>CK Works</v>
          </cell>
          <cell r="AG647">
            <v>20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600</v>
          </cell>
          <cell r="AM647" t="str">
            <v>Emerson</v>
          </cell>
          <cell r="AN647" t="str">
            <v>EPC48200/2900-HC1</v>
          </cell>
          <cell r="AO647">
            <v>250</v>
          </cell>
          <cell r="AP647" t="str">
            <v>Lithium</v>
          </cell>
          <cell r="AQ647">
            <v>600</v>
          </cell>
          <cell r="AR647">
            <v>48</v>
          </cell>
          <cell r="AS647">
            <v>100</v>
          </cell>
          <cell r="AT647">
            <v>6</v>
          </cell>
          <cell r="AU647" t="str">
            <v>LG</v>
          </cell>
          <cell r="AV647" t="str">
            <v>LG</v>
          </cell>
          <cell r="AW647">
            <v>18000</v>
          </cell>
          <cell r="AX647">
            <v>18000</v>
          </cell>
          <cell r="AY647">
            <v>2</v>
          </cell>
          <cell r="AZ647">
            <v>102</v>
          </cell>
        </row>
        <row r="647">
          <cell r="BB647">
            <v>2</v>
          </cell>
          <cell r="BC647" t="str">
            <v>MTNAirtel</v>
          </cell>
          <cell r="BD647" t="str">
            <v>T2058</v>
          </cell>
          <cell r="BE647" t="str">
            <v>ZM0332</v>
          </cell>
          <cell r="BF647" t="str">
            <v>yes</v>
          </cell>
        </row>
        <row r="648">
          <cell r="C648" t="str">
            <v>IHS_EST_217A</v>
          </cell>
          <cell r="D648" t="str">
            <v>LUANGWA CATHOLIC Unyanya)</v>
          </cell>
          <cell r="E648">
            <v>30.3054</v>
          </cell>
          <cell r="F648">
            <v>-14.9314</v>
          </cell>
          <cell r="G648" t="str">
            <v>Lusaka</v>
          </cell>
          <cell r="H648">
            <v>2.5</v>
          </cell>
          <cell r="I648" t="str">
            <v>EASTERN</v>
          </cell>
          <cell r="J648" t="str">
            <v>Petauke</v>
          </cell>
          <cell r="K648" t="str">
            <v>No</v>
          </cell>
          <cell r="L648" t="str">
            <v>No</v>
          </cell>
          <cell r="M648" t="str">
            <v>No</v>
          </cell>
          <cell r="N648" t="str">
            <v>Rural</v>
          </cell>
          <cell r="O648" t="str">
            <v>Silver</v>
          </cell>
          <cell r="P648" t="str">
            <v>Silver</v>
          </cell>
          <cell r="Q648" t="str">
            <v>BTS</v>
          </cell>
          <cell r="R648" t="str">
            <v>BTS</v>
          </cell>
          <cell r="S648" t="str">
            <v>On air</v>
          </cell>
          <cell r="T648" t="str">
            <v>Solar-Gen</v>
          </cell>
          <cell r="U648" t="str">
            <v>Green Field</v>
          </cell>
          <cell r="V648">
            <v>66</v>
          </cell>
          <cell r="W648" t="str">
            <v>Outdoor</v>
          </cell>
          <cell r="X648" t="str">
            <v>Malvin Hakokole</v>
          </cell>
          <cell r="Y648" t="str">
            <v>SBC</v>
          </cell>
          <cell r="Z648" t="str">
            <v>SBC</v>
          </cell>
          <cell r="AA648" t="str">
            <v>Airtel </v>
          </cell>
          <cell r="AB648" t="str">
            <v>Evans Ngonga</v>
          </cell>
          <cell r="AC648" t="str">
            <v>CCS</v>
          </cell>
          <cell r="AD648" t="str">
            <v>CCS</v>
          </cell>
          <cell r="AE648" t="str">
            <v>Gen Logic </v>
          </cell>
          <cell r="AF648" t="str">
            <v>Gen Logic </v>
          </cell>
          <cell r="AG648">
            <v>20</v>
          </cell>
          <cell r="AH648" t="str">
            <v>perkins</v>
          </cell>
          <cell r="AI648" t="str">
            <v>404A-22</v>
          </cell>
          <cell r="AJ648" t="str">
            <v>Leroy Sommer</v>
          </cell>
          <cell r="AK648" t="str">
            <v>TAL 040F J 6S/4</v>
          </cell>
          <cell r="AL648">
            <v>1000</v>
          </cell>
          <cell r="AM648" t="str">
            <v>Power cube</v>
          </cell>
          <cell r="AN648" t="str">
            <v>HPS2000-TL</v>
          </cell>
          <cell r="AO648">
            <v>100</v>
          </cell>
          <cell r="AP648" t="str">
            <v>Agisson</v>
          </cell>
          <cell r="AQ648">
            <v>1200</v>
          </cell>
          <cell r="AR648">
            <v>2</v>
          </cell>
          <cell r="AS648">
            <v>600</v>
          </cell>
          <cell r="AT648">
            <v>48</v>
          </cell>
          <cell r="AU648" t="str">
            <v>N/A</v>
          </cell>
          <cell r="AV648" t="str">
            <v>N/A</v>
          </cell>
          <cell r="AW648" t="str">
            <v>N/A</v>
          </cell>
          <cell r="AX648" t="str">
            <v>N/A</v>
          </cell>
          <cell r="AY648" t="str">
            <v>N/A</v>
          </cell>
          <cell r="AZ648">
            <v>38</v>
          </cell>
        </row>
        <row r="648">
          <cell r="BB648">
            <v>1</v>
          </cell>
          <cell r="BC648" t="str">
            <v>Airtel</v>
          </cell>
          <cell r="BD648">
            <v>0</v>
          </cell>
          <cell r="BE648" t="str">
            <v>ZM0444</v>
          </cell>
          <cell r="BF648">
            <v>0</v>
          </cell>
        </row>
        <row r="649">
          <cell r="C649" t="str">
            <v>IHS_EST_218A</v>
          </cell>
          <cell r="D649" t="str">
            <v>MPHATA HILL</v>
          </cell>
          <cell r="E649">
            <v>32.0087</v>
          </cell>
          <cell r="F649">
            <v>-13.3242</v>
          </cell>
          <cell r="G649" t="str">
            <v>Eastern </v>
          </cell>
          <cell r="H649">
            <v>2.5</v>
          </cell>
          <cell r="I649" t="str">
            <v>EASTERN</v>
          </cell>
          <cell r="J649" t="str">
            <v>Mambwe</v>
          </cell>
          <cell r="K649" t="str">
            <v>No</v>
          </cell>
          <cell r="L649" t="str">
            <v>No</v>
          </cell>
          <cell r="M649" t="str">
            <v>No</v>
          </cell>
          <cell r="N649" t="str">
            <v>Rural</v>
          </cell>
          <cell r="O649" t="str">
            <v>Silver</v>
          </cell>
          <cell r="P649" t="str">
            <v>Silver</v>
          </cell>
          <cell r="Q649" t="str">
            <v>BB</v>
          </cell>
          <cell r="R649" t="str">
            <v>BTS</v>
          </cell>
          <cell r="S649" t="str">
            <v>On air</v>
          </cell>
          <cell r="T649" t="str">
            <v>Grid-Gen</v>
          </cell>
          <cell r="U649" t="str">
            <v>Green Field</v>
          </cell>
          <cell r="V649">
            <v>60</v>
          </cell>
          <cell r="W649" t="str">
            <v>Indoor </v>
          </cell>
          <cell r="X649" t="str">
            <v>Fetus Kalunga</v>
          </cell>
          <cell r="Y649" t="str">
            <v>SBC</v>
          </cell>
          <cell r="Z649" t="str">
            <v>SBC</v>
          </cell>
          <cell r="AA649" t="str">
            <v>Airtel </v>
          </cell>
          <cell r="AB649" t="str">
            <v>Fetus Kalunga</v>
          </cell>
          <cell r="AC649" t="str">
            <v>CCS</v>
          </cell>
          <cell r="AD649" t="str">
            <v>CCS</v>
          </cell>
          <cell r="AE649" t="str">
            <v>Gen Logic </v>
          </cell>
          <cell r="AF649" t="str">
            <v>Gen Logic </v>
          </cell>
          <cell r="AG649">
            <v>20</v>
          </cell>
          <cell r="AH649" t="str">
            <v>perkins</v>
          </cell>
          <cell r="AI649">
            <v>0</v>
          </cell>
          <cell r="AJ649" t="str">
            <v>Mecc Alte</v>
          </cell>
          <cell r="AK649">
            <v>0</v>
          </cell>
          <cell r="AL649">
            <v>1000</v>
          </cell>
          <cell r="AM649" t="str">
            <v>Power cube</v>
          </cell>
          <cell r="AN649" t="str">
            <v>ICC330-H1-C1</v>
          </cell>
          <cell r="AO649">
            <v>400</v>
          </cell>
          <cell r="AP649" t="str">
            <v>Agisson</v>
          </cell>
          <cell r="AQ649">
            <v>1200</v>
          </cell>
          <cell r="AR649">
            <v>2</v>
          </cell>
          <cell r="AS649">
            <v>600</v>
          </cell>
          <cell r="AT649">
            <v>48</v>
          </cell>
          <cell r="AU649" t="str">
            <v>LG</v>
          </cell>
          <cell r="AV649" t="str">
            <v>LG</v>
          </cell>
          <cell r="AW649">
            <v>18000</v>
          </cell>
          <cell r="AX649">
            <v>18000</v>
          </cell>
          <cell r="AY649">
            <v>2</v>
          </cell>
          <cell r="AZ649">
            <v>52</v>
          </cell>
        </row>
        <row r="649">
          <cell r="BB649">
            <v>1</v>
          </cell>
          <cell r="BC649" t="str">
            <v>Airtel</v>
          </cell>
          <cell r="BD649">
            <v>0</v>
          </cell>
          <cell r="BE649" t="str">
            <v>ZM0602</v>
          </cell>
          <cell r="BF649" t="str">
            <v>yes</v>
          </cell>
        </row>
        <row r="650">
          <cell r="C650" t="str">
            <v>IHS_EST_219A</v>
          </cell>
          <cell r="D650" t="str">
            <v>KACHOLOLA</v>
          </cell>
          <cell r="E650">
            <v>30.6724</v>
          </cell>
          <cell r="F650">
            <v>-14.7581</v>
          </cell>
          <cell r="G650" t="str">
            <v>Lusaka</v>
          </cell>
          <cell r="H650">
            <v>4.5</v>
          </cell>
          <cell r="I650" t="str">
            <v>EASTERN</v>
          </cell>
          <cell r="J650" t="str">
            <v>Petauke</v>
          </cell>
          <cell r="K650" t="str">
            <v>No</v>
          </cell>
          <cell r="L650" t="str">
            <v>No</v>
          </cell>
          <cell r="M650" t="str">
            <v>No</v>
          </cell>
          <cell r="N650" t="str">
            <v>Rural</v>
          </cell>
          <cell r="O650" t="str">
            <v>Silver</v>
          </cell>
          <cell r="P650" t="str">
            <v>Silver</v>
          </cell>
          <cell r="Q650" t="str">
            <v>BB</v>
          </cell>
          <cell r="R650" t="str">
            <v>BB</v>
          </cell>
          <cell r="S650" t="str">
            <v>On air</v>
          </cell>
          <cell r="T650" t="str">
            <v>Solar-Gen</v>
          </cell>
          <cell r="U650" t="str">
            <v>Green Field</v>
          </cell>
          <cell r="V650">
            <v>66</v>
          </cell>
          <cell r="W650" t="str">
            <v>Indoor </v>
          </cell>
          <cell r="X650" t="str">
            <v>Malvin Hakokole</v>
          </cell>
          <cell r="Y650" t="str">
            <v>SBC</v>
          </cell>
          <cell r="Z650" t="str">
            <v>SBC</v>
          </cell>
          <cell r="AA650" t="str">
            <v>Airtel </v>
          </cell>
          <cell r="AB650" t="str">
            <v>Evans Ngonga</v>
          </cell>
          <cell r="AC650" t="str">
            <v>CCS</v>
          </cell>
          <cell r="AD650" t="str">
            <v>CCS</v>
          </cell>
          <cell r="AE650" t="str">
            <v>Vitalgen</v>
          </cell>
          <cell r="AF650" t="str">
            <v>Vitalgen</v>
          </cell>
          <cell r="AG650">
            <v>45</v>
          </cell>
          <cell r="AH650" t="str">
            <v>perkins</v>
          </cell>
          <cell r="AI650" t="str">
            <v>404A-22</v>
          </cell>
          <cell r="AJ650" t="str">
            <v>Leroy Sommer</v>
          </cell>
          <cell r="AK650" t="str">
            <v>ECO-28-M/4</v>
          </cell>
          <cell r="AL650">
            <v>1000</v>
          </cell>
          <cell r="AM650" t="str">
            <v>Power cube</v>
          </cell>
          <cell r="AN650" t="str">
            <v>ECC500</v>
          </cell>
          <cell r="AO650">
            <v>400</v>
          </cell>
          <cell r="AP650" t="str">
            <v>Lithium</v>
          </cell>
          <cell r="AQ650">
            <v>500</v>
          </cell>
          <cell r="AR650">
            <v>48</v>
          </cell>
          <cell r="AS650">
            <v>100</v>
          </cell>
          <cell r="AT650">
            <v>5</v>
          </cell>
          <cell r="AU650" t="str">
            <v>LG</v>
          </cell>
          <cell r="AV650" t="str">
            <v>LG</v>
          </cell>
          <cell r="AW650">
            <v>18000</v>
          </cell>
          <cell r="AX650">
            <v>18000</v>
          </cell>
          <cell r="AY650">
            <v>2</v>
          </cell>
          <cell r="AZ650">
            <v>87</v>
          </cell>
        </row>
        <row r="650">
          <cell r="BB650">
            <v>1</v>
          </cell>
          <cell r="BC650" t="str">
            <v>Airtel</v>
          </cell>
          <cell r="BD650">
            <v>0</v>
          </cell>
          <cell r="BE650" t="str">
            <v>ZM0606</v>
          </cell>
          <cell r="BF650">
            <v>0</v>
          </cell>
        </row>
        <row r="651">
          <cell r="C651" t="str">
            <v>IHS_EST_220A</v>
          </cell>
          <cell r="D651" t="str">
            <v>SIWALYA</v>
          </cell>
          <cell r="E651">
            <v>30.5353</v>
          </cell>
          <cell r="F651">
            <v>-14.8376</v>
          </cell>
          <cell r="G651" t="str">
            <v>Lusaka</v>
          </cell>
          <cell r="H651">
            <v>4.5</v>
          </cell>
          <cell r="I651" t="str">
            <v>EASTERN</v>
          </cell>
          <cell r="J651" t="str">
            <v>Petauke</v>
          </cell>
          <cell r="K651" t="str">
            <v>No</v>
          </cell>
          <cell r="L651" t="str">
            <v>No</v>
          </cell>
          <cell r="M651" t="str">
            <v>No</v>
          </cell>
          <cell r="N651" t="str">
            <v>Rural</v>
          </cell>
          <cell r="O651" t="str">
            <v>Silver</v>
          </cell>
          <cell r="P651" t="str">
            <v>Silver</v>
          </cell>
          <cell r="Q651" t="str">
            <v>BB</v>
          </cell>
          <cell r="R651" t="str">
            <v>BB</v>
          </cell>
          <cell r="S651" t="str">
            <v>On air</v>
          </cell>
          <cell r="T651" t="str">
            <v>Solar-Gen</v>
          </cell>
          <cell r="U651" t="str">
            <v>Green Field</v>
          </cell>
          <cell r="V651">
            <v>64</v>
          </cell>
          <cell r="W651" t="str">
            <v>Indoor </v>
          </cell>
          <cell r="X651" t="str">
            <v>Malvin Hakokole</v>
          </cell>
          <cell r="Y651" t="str">
            <v>SBC</v>
          </cell>
          <cell r="Z651" t="str">
            <v>SBC</v>
          </cell>
          <cell r="AA651" t="str">
            <v>Airtel </v>
          </cell>
          <cell r="AB651" t="str">
            <v>Evans Ngonga</v>
          </cell>
          <cell r="AC651" t="str">
            <v>CCS</v>
          </cell>
          <cell r="AD651" t="str">
            <v>CCS</v>
          </cell>
          <cell r="AE651" t="str">
            <v>Vitalgen</v>
          </cell>
          <cell r="AF651" t="str">
            <v>Vitalgen</v>
          </cell>
          <cell r="AG651">
            <v>45</v>
          </cell>
          <cell r="AH651" t="str">
            <v>perkins</v>
          </cell>
          <cell r="AI651" t="str">
            <v>404A-22</v>
          </cell>
          <cell r="AJ651" t="str">
            <v>Mecc Alte</v>
          </cell>
          <cell r="AK651" t="str">
            <v>ECP-28-M/4</v>
          </cell>
          <cell r="AL651">
            <v>1000</v>
          </cell>
          <cell r="AM651" t="str">
            <v>Power cube</v>
          </cell>
          <cell r="AN651" t="str">
            <v>ECC500</v>
          </cell>
          <cell r="AO651">
            <v>400</v>
          </cell>
          <cell r="AP651" t="str">
            <v>Agisson</v>
          </cell>
          <cell r="AQ651">
            <v>1200</v>
          </cell>
          <cell r="AR651">
            <v>2</v>
          </cell>
          <cell r="AS651">
            <v>600</v>
          </cell>
          <cell r="AT651">
            <v>48</v>
          </cell>
          <cell r="AU651" t="str">
            <v>LG</v>
          </cell>
          <cell r="AV651" t="str">
            <v>LG</v>
          </cell>
          <cell r="AW651">
            <v>18000</v>
          </cell>
          <cell r="AX651">
            <v>18000</v>
          </cell>
          <cell r="AY651">
            <v>2</v>
          </cell>
          <cell r="AZ651">
            <v>76.9</v>
          </cell>
        </row>
        <row r="651">
          <cell r="BB651">
            <v>1</v>
          </cell>
          <cell r="BC651" t="str">
            <v>Airtel</v>
          </cell>
          <cell r="BD651">
            <v>0</v>
          </cell>
          <cell r="BE651" t="str">
            <v>ZM0607</v>
          </cell>
          <cell r="BF651">
            <v>0</v>
          </cell>
        </row>
        <row r="652">
          <cell r="C652" t="str">
            <v>IHS_EST_221A</v>
          </cell>
          <cell r="D652" t="str">
            <v>NYAKUTWA</v>
          </cell>
          <cell r="E652">
            <v>32.6241</v>
          </cell>
          <cell r="F652">
            <v>-13.5743</v>
          </cell>
          <cell r="G652" t="str">
            <v>Eastern </v>
          </cell>
          <cell r="H652">
            <v>2</v>
          </cell>
          <cell r="I652" t="str">
            <v>EASTERN</v>
          </cell>
          <cell r="J652" t="str">
            <v>Chipata</v>
          </cell>
          <cell r="K652" t="str">
            <v>No</v>
          </cell>
          <cell r="L652" t="str">
            <v>No</v>
          </cell>
          <cell r="M652" t="str">
            <v>No</v>
          </cell>
          <cell r="N652" t="str">
            <v>Rural</v>
          </cell>
          <cell r="O652" t="str">
            <v>Silver</v>
          </cell>
          <cell r="P652" t="str">
            <v>Silver</v>
          </cell>
          <cell r="Q652" t="str">
            <v>BB</v>
          </cell>
          <cell r="R652" t="str">
            <v>BB</v>
          </cell>
          <cell r="S652" t="str">
            <v>On air</v>
          </cell>
          <cell r="T652" t="str">
            <v>Grid-Gen</v>
          </cell>
          <cell r="U652" t="str">
            <v>Green Field</v>
          </cell>
          <cell r="V652">
            <v>50</v>
          </cell>
          <cell r="W652" t="str">
            <v>Indoor </v>
          </cell>
          <cell r="X652" t="str">
            <v>Fetus Kalunga</v>
          </cell>
          <cell r="Y652" t="str">
            <v>SBC</v>
          </cell>
          <cell r="Z652" t="str">
            <v>SBC</v>
          </cell>
          <cell r="AA652" t="str">
            <v>Airtel </v>
          </cell>
          <cell r="AB652" t="str">
            <v>Fetus Kalunga</v>
          </cell>
          <cell r="AC652" t="str">
            <v>CCS</v>
          </cell>
          <cell r="AD652" t="str">
            <v>CCS</v>
          </cell>
          <cell r="AE652" t="str">
            <v>Gen Logic </v>
          </cell>
          <cell r="AF652" t="str">
            <v>Gen Logic </v>
          </cell>
          <cell r="AG652">
            <v>16</v>
          </cell>
          <cell r="AH652" t="str">
            <v>perkins</v>
          </cell>
          <cell r="AI652">
            <v>0</v>
          </cell>
          <cell r="AJ652" t="str">
            <v>Mecc Alte</v>
          </cell>
          <cell r="AK652">
            <v>0</v>
          </cell>
          <cell r="AL652">
            <v>1000</v>
          </cell>
          <cell r="AM652" t="str">
            <v>Power cube</v>
          </cell>
          <cell r="AN652" t="str">
            <v>ICC330-H1-C1</v>
          </cell>
          <cell r="AO652">
            <v>400</v>
          </cell>
          <cell r="AP652" t="str">
            <v>Agisson</v>
          </cell>
          <cell r="AQ652">
            <v>1200</v>
          </cell>
          <cell r="AR652">
            <v>2</v>
          </cell>
          <cell r="AS652">
            <v>600</v>
          </cell>
          <cell r="AT652">
            <v>48</v>
          </cell>
          <cell r="AU652" t="str">
            <v>LG</v>
          </cell>
          <cell r="AV652" t="str">
            <v>LG</v>
          </cell>
          <cell r="AW652">
            <v>18000</v>
          </cell>
          <cell r="AX652">
            <v>18000</v>
          </cell>
          <cell r="AY652">
            <v>2</v>
          </cell>
          <cell r="AZ652">
            <v>43</v>
          </cell>
        </row>
        <row r="652">
          <cell r="BB652">
            <v>1</v>
          </cell>
          <cell r="BC652" t="str">
            <v>Airtel</v>
          </cell>
          <cell r="BD652">
            <v>0</v>
          </cell>
          <cell r="BE652" t="str">
            <v>ZM0693</v>
          </cell>
          <cell r="BF652" t="str">
            <v>yes</v>
          </cell>
        </row>
        <row r="653">
          <cell r="C653" t="str">
            <v>IHS_EST_222A</v>
          </cell>
          <cell r="D653" t="str">
            <v>NEW BWALO</v>
          </cell>
          <cell r="E653">
            <v>32.8982</v>
          </cell>
          <cell r="F653">
            <v>-13.2239</v>
          </cell>
          <cell r="G653" t="str">
            <v>Eastern </v>
          </cell>
          <cell r="H653">
            <v>4.5</v>
          </cell>
          <cell r="I653" t="str">
            <v>EASTERN</v>
          </cell>
          <cell r="J653" t="str">
            <v>Lundazi</v>
          </cell>
          <cell r="K653" t="str">
            <v>No</v>
          </cell>
          <cell r="L653" t="str">
            <v>No</v>
          </cell>
          <cell r="M653" t="str">
            <v>No</v>
          </cell>
          <cell r="N653" t="str">
            <v>Rural</v>
          </cell>
          <cell r="O653" t="str">
            <v>Silver</v>
          </cell>
          <cell r="P653" t="str">
            <v>Silver</v>
          </cell>
          <cell r="Q653" t="str">
            <v>BB</v>
          </cell>
          <cell r="R653" t="str">
            <v>BB</v>
          </cell>
          <cell r="S653" t="str">
            <v>On air</v>
          </cell>
          <cell r="T653" t="str">
            <v>Solar-Gen</v>
          </cell>
          <cell r="U653" t="str">
            <v>Green Field</v>
          </cell>
          <cell r="V653">
            <v>50</v>
          </cell>
          <cell r="W653" t="str">
            <v>Indoor </v>
          </cell>
          <cell r="X653" t="str">
            <v>Fetus Kalunga</v>
          </cell>
          <cell r="Y653" t="str">
            <v>SBC</v>
          </cell>
          <cell r="Z653" t="str">
            <v>SBC</v>
          </cell>
          <cell r="AA653" t="str">
            <v>Airtel </v>
          </cell>
          <cell r="AB653" t="str">
            <v>Fetus Kalunga</v>
          </cell>
          <cell r="AC653" t="str">
            <v>CCS</v>
          </cell>
          <cell r="AD653" t="str">
            <v>CCS</v>
          </cell>
          <cell r="AE653" t="str">
            <v>Gen Logic </v>
          </cell>
          <cell r="AF653" t="str">
            <v>Gen Logic </v>
          </cell>
          <cell r="AG653">
            <v>30</v>
          </cell>
          <cell r="AH653" t="str">
            <v>perkins</v>
          </cell>
          <cell r="AI653">
            <v>0</v>
          </cell>
          <cell r="AJ653" t="str">
            <v>Leroy Sommer</v>
          </cell>
          <cell r="AK653">
            <v>0</v>
          </cell>
          <cell r="AL653" t="str">
            <v>N/A</v>
          </cell>
          <cell r="AM653" t="str">
            <v>Emerson</v>
          </cell>
          <cell r="AN653" t="str">
            <v>701 IG4</v>
          </cell>
          <cell r="AO653">
            <v>250</v>
          </cell>
          <cell r="AP653" t="str">
            <v>Agisson</v>
          </cell>
          <cell r="AQ653">
            <v>1200</v>
          </cell>
          <cell r="AR653">
            <v>2</v>
          </cell>
          <cell r="AS653">
            <v>600</v>
          </cell>
          <cell r="AT653">
            <v>48</v>
          </cell>
          <cell r="AU653" t="str">
            <v>LG</v>
          </cell>
          <cell r="AV653" t="str">
            <v>LG</v>
          </cell>
          <cell r="AW653">
            <v>18000</v>
          </cell>
          <cell r="AX653">
            <v>18000</v>
          </cell>
          <cell r="AY653">
            <v>2</v>
          </cell>
          <cell r="AZ653">
            <v>74</v>
          </cell>
        </row>
        <row r="653">
          <cell r="BB653">
            <v>1</v>
          </cell>
          <cell r="BC653" t="str">
            <v>Airtel</v>
          </cell>
          <cell r="BD653">
            <v>0</v>
          </cell>
          <cell r="BE653" t="str">
            <v>ZM0694</v>
          </cell>
          <cell r="BF653" t="str">
            <v>yes</v>
          </cell>
        </row>
        <row r="654">
          <cell r="C654" t="str">
            <v>IHS_EST_224A</v>
          </cell>
          <cell r="D654" t="str">
            <v>CHIEF MWASE</v>
          </cell>
          <cell r="E654">
            <v>33.3364</v>
          </cell>
          <cell r="F654">
            <v>-12.4102</v>
          </cell>
          <cell r="G654" t="str">
            <v>Eastern </v>
          </cell>
          <cell r="H654">
            <v>2.5</v>
          </cell>
          <cell r="I654" t="str">
            <v>EASTERN</v>
          </cell>
          <cell r="J654" t="str">
            <v>Lundazi</v>
          </cell>
          <cell r="K654" t="str">
            <v>No</v>
          </cell>
          <cell r="L654" t="str">
            <v>No</v>
          </cell>
          <cell r="M654" t="str">
            <v>No</v>
          </cell>
          <cell r="N654" t="str">
            <v>Rural</v>
          </cell>
          <cell r="O654" t="str">
            <v>Silver</v>
          </cell>
          <cell r="P654" t="str">
            <v>Silver</v>
          </cell>
          <cell r="Q654" t="str">
            <v>BTS</v>
          </cell>
          <cell r="R654" t="str">
            <v>BTS</v>
          </cell>
          <cell r="S654" t="str">
            <v>On air</v>
          </cell>
          <cell r="T654" t="str">
            <v>Grid-Gen</v>
          </cell>
          <cell r="U654" t="str">
            <v>Green Field</v>
          </cell>
          <cell r="V654">
            <v>60</v>
          </cell>
          <cell r="W654" t="str">
            <v>Indoor </v>
          </cell>
          <cell r="X654" t="str">
            <v>Fetus Kalunga</v>
          </cell>
          <cell r="Y654" t="str">
            <v>SBC</v>
          </cell>
          <cell r="Z654" t="str">
            <v>SBC</v>
          </cell>
          <cell r="AA654" t="str">
            <v>Airtel </v>
          </cell>
          <cell r="AB654" t="str">
            <v>Fetus Kalunga</v>
          </cell>
          <cell r="AC654" t="str">
            <v>CCS</v>
          </cell>
          <cell r="AD654" t="str">
            <v>CCS</v>
          </cell>
          <cell r="AE654" t="str">
            <v>IMG</v>
          </cell>
          <cell r="AF654" t="str">
            <v>IMG</v>
          </cell>
          <cell r="AG654">
            <v>20</v>
          </cell>
          <cell r="AH654" t="str">
            <v>perkins</v>
          </cell>
          <cell r="AI654">
            <v>0</v>
          </cell>
          <cell r="AJ654" t="str">
            <v>Leroy Sommer</v>
          </cell>
          <cell r="AK654">
            <v>0</v>
          </cell>
          <cell r="AL654">
            <v>600</v>
          </cell>
          <cell r="AM654" t="str">
            <v>Power cube</v>
          </cell>
          <cell r="AN654" t="str">
            <v>ICC330-H1-C1</v>
          </cell>
          <cell r="AO654">
            <v>400</v>
          </cell>
          <cell r="AP654" t="str">
            <v>Agisson</v>
          </cell>
          <cell r="AQ654">
            <v>600</v>
          </cell>
          <cell r="AR654">
            <v>2</v>
          </cell>
          <cell r="AS654">
            <v>600</v>
          </cell>
          <cell r="AT654">
            <v>24</v>
          </cell>
          <cell r="AU654" t="str">
            <v>LG</v>
          </cell>
          <cell r="AV654" t="str">
            <v>LG</v>
          </cell>
          <cell r="AW654">
            <v>18000</v>
          </cell>
          <cell r="AX654">
            <v>18000</v>
          </cell>
          <cell r="AY654">
            <v>2</v>
          </cell>
          <cell r="AZ654">
            <v>71</v>
          </cell>
        </row>
        <row r="654">
          <cell r="BB654">
            <v>2</v>
          </cell>
          <cell r="BC654" t="str">
            <v>MTNAirtel</v>
          </cell>
          <cell r="BD654" t="str">
            <v>T2072</v>
          </cell>
          <cell r="BE654" t="str">
            <v>ZM0833</v>
          </cell>
          <cell r="BF654" t="str">
            <v>yes</v>
          </cell>
        </row>
        <row r="655">
          <cell r="C655" t="str">
            <v>IHS_EST_225A</v>
          </cell>
          <cell r="D655" t="str">
            <v>CHIEF MAGODI</v>
          </cell>
          <cell r="E655">
            <v>33.1382</v>
          </cell>
          <cell r="F655">
            <v>-11.98</v>
          </cell>
          <cell r="G655" t="str">
            <v>Eastern </v>
          </cell>
          <cell r="H655">
            <v>2.5</v>
          </cell>
          <cell r="I655" t="str">
            <v>EASTERN</v>
          </cell>
          <cell r="J655" t="str">
            <v>Lundazi</v>
          </cell>
          <cell r="K655" t="str">
            <v>No</v>
          </cell>
          <cell r="L655" t="str">
            <v>No</v>
          </cell>
          <cell r="M655" t="str">
            <v>No</v>
          </cell>
          <cell r="N655" t="str">
            <v>Rural</v>
          </cell>
          <cell r="O655" t="str">
            <v>Silver</v>
          </cell>
          <cell r="P655" t="str">
            <v>Silver</v>
          </cell>
          <cell r="Q655" t="str">
            <v>BB</v>
          </cell>
          <cell r="R655" t="str">
            <v>BB</v>
          </cell>
          <cell r="S655" t="str">
            <v>On air</v>
          </cell>
          <cell r="T655" t="str">
            <v>Solar-Gen</v>
          </cell>
          <cell r="U655" t="str">
            <v>Green Field</v>
          </cell>
          <cell r="V655">
            <v>60</v>
          </cell>
          <cell r="W655" t="str">
            <v>Outdoor</v>
          </cell>
          <cell r="X655" t="str">
            <v>Fetus Kalunga</v>
          </cell>
          <cell r="Y655" t="str">
            <v>SBC</v>
          </cell>
          <cell r="Z655" t="str">
            <v>SBC</v>
          </cell>
          <cell r="AA655" t="str">
            <v>Airtel </v>
          </cell>
          <cell r="AB655" t="str">
            <v>Fetus Kalunga</v>
          </cell>
          <cell r="AC655" t="str">
            <v>CCS</v>
          </cell>
          <cell r="AD655" t="str">
            <v>CCS</v>
          </cell>
          <cell r="AE655" t="str">
            <v>CK Works</v>
          </cell>
          <cell r="AF655" t="str">
            <v>CK Works</v>
          </cell>
          <cell r="AG655">
            <v>20</v>
          </cell>
          <cell r="AH655" t="str">
            <v>perkins</v>
          </cell>
          <cell r="AI655">
            <v>0</v>
          </cell>
          <cell r="AJ655" t="str">
            <v>Leroy Sommer</v>
          </cell>
          <cell r="AK655" t="str">
            <v>AL3/4</v>
          </cell>
          <cell r="AL655">
            <v>600</v>
          </cell>
          <cell r="AM655" t="str">
            <v>MPPT</v>
          </cell>
          <cell r="AN655">
            <v>0</v>
          </cell>
          <cell r="AO655">
            <v>0</v>
          </cell>
          <cell r="AP655" t="str">
            <v>Lithium</v>
          </cell>
          <cell r="AQ655">
            <v>500</v>
          </cell>
          <cell r="AR655">
            <v>48</v>
          </cell>
          <cell r="AS655">
            <v>100</v>
          </cell>
          <cell r="AT655">
            <v>5</v>
          </cell>
          <cell r="AU655" t="str">
            <v>NA</v>
          </cell>
          <cell r="AV655">
            <v>0</v>
          </cell>
          <cell r="AW655" t="str">
            <v>N/A</v>
          </cell>
        </row>
        <row r="655">
          <cell r="AY655">
            <v>0</v>
          </cell>
          <cell r="AZ655">
            <v>112</v>
          </cell>
        </row>
        <row r="655">
          <cell r="BB655">
            <v>2</v>
          </cell>
          <cell r="BC655" t="str">
            <v>MTNAirtel</v>
          </cell>
          <cell r="BD655" t="str">
            <v>T2047</v>
          </cell>
          <cell r="BE655" t="str">
            <v>ZM0834</v>
          </cell>
          <cell r="BF655" t="str">
            <v>yes</v>
          </cell>
        </row>
        <row r="656">
          <cell r="C656" t="str">
            <v>IHS_EST_226A</v>
          </cell>
          <cell r="D656" t="str">
            <v>MAGODI REPEATER</v>
          </cell>
          <cell r="E656">
            <v>33.1626</v>
          </cell>
          <cell r="F656">
            <v>-12.0988</v>
          </cell>
          <cell r="G656" t="str">
            <v>Eastern </v>
          </cell>
          <cell r="H656">
            <v>2</v>
          </cell>
          <cell r="I656" t="str">
            <v>EASTERN</v>
          </cell>
          <cell r="J656" t="str">
            <v>Lundazi</v>
          </cell>
          <cell r="K656" t="str">
            <v>No</v>
          </cell>
          <cell r="L656" t="str">
            <v>No</v>
          </cell>
          <cell r="M656" t="str">
            <v>No</v>
          </cell>
          <cell r="N656" t="str">
            <v>Rural</v>
          </cell>
          <cell r="O656" t="str">
            <v>Silver</v>
          </cell>
          <cell r="P656" t="str">
            <v>Silver</v>
          </cell>
          <cell r="Q656" t="str">
            <v>BB</v>
          </cell>
          <cell r="R656" t="str">
            <v>BB</v>
          </cell>
          <cell r="S656" t="str">
            <v>On air</v>
          </cell>
          <cell r="T656" t="str">
            <v>Grid-Gen</v>
          </cell>
          <cell r="U656" t="str">
            <v>Green Field</v>
          </cell>
          <cell r="V656">
            <v>70</v>
          </cell>
          <cell r="W656" t="str">
            <v>Outdoor</v>
          </cell>
          <cell r="X656" t="str">
            <v>Fetus Kalunga</v>
          </cell>
          <cell r="Y656" t="str">
            <v>SBC</v>
          </cell>
          <cell r="Z656" t="str">
            <v>SBC</v>
          </cell>
          <cell r="AA656" t="str">
            <v>Airtel </v>
          </cell>
          <cell r="AB656" t="str">
            <v>Fetus Kalunga</v>
          </cell>
          <cell r="AC656" t="str">
            <v>CCS</v>
          </cell>
          <cell r="AD656" t="str">
            <v>CCS</v>
          </cell>
          <cell r="AE656" t="str">
            <v>Gen Logic </v>
          </cell>
          <cell r="AF656" t="str">
            <v>Gen Logic </v>
          </cell>
          <cell r="AG656">
            <v>16</v>
          </cell>
          <cell r="AH656" t="str">
            <v>perkins</v>
          </cell>
          <cell r="AI656">
            <v>0</v>
          </cell>
          <cell r="AJ656" t="str">
            <v>Mecc Alte</v>
          </cell>
          <cell r="AK656">
            <v>0</v>
          </cell>
          <cell r="AL656">
            <v>1000</v>
          </cell>
          <cell r="AM656" t="str">
            <v>Emerson</v>
          </cell>
          <cell r="AN656" t="str">
            <v>ICC330-H1-C1</v>
          </cell>
          <cell r="AO656">
            <v>250</v>
          </cell>
          <cell r="AP656" t="str">
            <v>Agisson</v>
          </cell>
          <cell r="AQ656">
            <v>600</v>
          </cell>
          <cell r="AR656">
            <v>2</v>
          </cell>
          <cell r="AS656">
            <v>600</v>
          </cell>
          <cell r="AT656">
            <v>24</v>
          </cell>
          <cell r="AU656" t="str">
            <v>LG</v>
          </cell>
          <cell r="AV656">
            <v>0</v>
          </cell>
          <cell r="AW656" t="str">
            <v>N/A</v>
          </cell>
        </row>
        <row r="656">
          <cell r="AY656">
            <v>0</v>
          </cell>
          <cell r="AZ656">
            <v>106</v>
          </cell>
        </row>
        <row r="656">
          <cell r="BB656">
            <v>2</v>
          </cell>
          <cell r="BC656" t="str">
            <v>MTNAirtel</v>
          </cell>
          <cell r="BD656" t="str">
            <v>T2076</v>
          </cell>
          <cell r="BE656" t="str">
            <v>ZM0835</v>
          </cell>
          <cell r="BF656" t="str">
            <v>yes</v>
          </cell>
        </row>
        <row r="657">
          <cell r="C657" t="str">
            <v>IHS_EST_227A</v>
          </cell>
          <cell r="D657" t="str">
            <v>CHIPATA SHOPRITE</v>
          </cell>
          <cell r="E657">
            <v>32.6511</v>
          </cell>
          <cell r="F657">
            <v>-13.6501</v>
          </cell>
          <cell r="G657" t="str">
            <v>Eastern </v>
          </cell>
          <cell r="H657">
            <v>4.5</v>
          </cell>
          <cell r="I657" t="str">
            <v>EASTERN</v>
          </cell>
          <cell r="J657" t="str">
            <v>Chipata</v>
          </cell>
          <cell r="K657" t="str">
            <v>Yes</v>
          </cell>
          <cell r="L657" t="str">
            <v>No</v>
          </cell>
          <cell r="M657" t="str">
            <v>No</v>
          </cell>
          <cell r="N657" t="str">
            <v>Urban</v>
          </cell>
          <cell r="O657" t="str">
            <v>Silver</v>
          </cell>
          <cell r="P657" t="str">
            <v>Silver</v>
          </cell>
          <cell r="Q657" t="str">
            <v>HUB</v>
          </cell>
          <cell r="R657" t="str">
            <v>BTS</v>
          </cell>
          <cell r="S657" t="str">
            <v>On air</v>
          </cell>
          <cell r="T657" t="str">
            <v>Grid-Gen</v>
          </cell>
          <cell r="U657" t="str">
            <v>Green Field</v>
          </cell>
          <cell r="V657">
            <v>50</v>
          </cell>
          <cell r="W657" t="str">
            <v>Indoor </v>
          </cell>
          <cell r="X657" t="str">
            <v>Fetus Kalunga</v>
          </cell>
          <cell r="Y657" t="str">
            <v>SBC</v>
          </cell>
          <cell r="Z657" t="str">
            <v>SBC</v>
          </cell>
          <cell r="AA657" t="str">
            <v>Airtel </v>
          </cell>
          <cell r="AB657" t="str">
            <v>Fetus Kalunga</v>
          </cell>
          <cell r="AC657" t="str">
            <v>CCS</v>
          </cell>
          <cell r="AD657" t="str">
            <v>CCS</v>
          </cell>
          <cell r="AE657" t="str">
            <v>Gen Logic </v>
          </cell>
          <cell r="AF657" t="str">
            <v>Gen Logic </v>
          </cell>
          <cell r="AG657">
            <v>30</v>
          </cell>
          <cell r="AH657" t="str">
            <v>perkins</v>
          </cell>
          <cell r="AI657">
            <v>0</v>
          </cell>
          <cell r="AJ657" t="str">
            <v>Leroy Sommer</v>
          </cell>
          <cell r="AK657">
            <v>0</v>
          </cell>
          <cell r="AL657">
            <v>1000</v>
          </cell>
          <cell r="AM657" t="str">
            <v>Power cube</v>
          </cell>
          <cell r="AN657" t="str">
            <v>ICC330-H1-C1</v>
          </cell>
          <cell r="AO657">
            <v>400</v>
          </cell>
          <cell r="AP657" t="str">
            <v>Agisson</v>
          </cell>
          <cell r="AQ657">
            <v>1200</v>
          </cell>
          <cell r="AR657">
            <v>2</v>
          </cell>
          <cell r="AS657">
            <v>600</v>
          </cell>
          <cell r="AT657">
            <v>48</v>
          </cell>
          <cell r="AU657" t="str">
            <v>LG</v>
          </cell>
          <cell r="AV657" t="str">
            <v>LG</v>
          </cell>
          <cell r="AW657">
            <v>18000</v>
          </cell>
          <cell r="AX657">
            <v>18000</v>
          </cell>
          <cell r="AY657">
            <v>2</v>
          </cell>
          <cell r="AZ657">
            <v>146</v>
          </cell>
        </row>
        <row r="657">
          <cell r="BB657">
            <v>2</v>
          </cell>
          <cell r="BC657" t="str">
            <v>MTNAirtel</v>
          </cell>
          <cell r="BD657" t="str">
            <v>T2046</v>
          </cell>
          <cell r="BE657" t="str">
            <v>ZM0836</v>
          </cell>
          <cell r="BF657" t="str">
            <v>yes</v>
          </cell>
        </row>
        <row r="658">
          <cell r="C658" t="str">
            <v>IHS_EST_228A</v>
          </cell>
          <cell r="D658" t="str">
            <v>MSORO</v>
          </cell>
          <cell r="E658">
            <v>31.902</v>
          </cell>
          <cell r="F658">
            <v>-13.612</v>
          </cell>
          <cell r="G658" t="str">
            <v>Eastern </v>
          </cell>
          <cell r="H658">
            <v>2.5</v>
          </cell>
          <cell r="I658" t="str">
            <v>EASTERN</v>
          </cell>
          <cell r="J658" t="str">
            <v>Mambwe</v>
          </cell>
          <cell r="K658" t="str">
            <v>No</v>
          </cell>
          <cell r="L658" t="str">
            <v>No</v>
          </cell>
          <cell r="M658" t="str">
            <v>No</v>
          </cell>
          <cell r="N658" t="str">
            <v>Rural</v>
          </cell>
          <cell r="O658" t="str">
            <v>Silver</v>
          </cell>
          <cell r="P658" t="str">
            <v>Silver</v>
          </cell>
          <cell r="Q658" t="str">
            <v>BTS</v>
          </cell>
          <cell r="R658" t="str">
            <v>BTS</v>
          </cell>
          <cell r="S658" t="str">
            <v>On air</v>
          </cell>
          <cell r="T658" t="str">
            <v>Grid-Gen</v>
          </cell>
          <cell r="U658" t="str">
            <v>Green Field</v>
          </cell>
          <cell r="V658">
            <v>70</v>
          </cell>
          <cell r="W658" t="str">
            <v>Outdoor</v>
          </cell>
          <cell r="X658" t="str">
            <v>Fetus Kalunga</v>
          </cell>
          <cell r="Y658" t="str">
            <v>SBC</v>
          </cell>
          <cell r="Z658" t="str">
            <v>SBC</v>
          </cell>
          <cell r="AA658" t="str">
            <v>Airtel </v>
          </cell>
          <cell r="AB658" t="str">
            <v>Fetus Kalunga</v>
          </cell>
          <cell r="AC658" t="str">
            <v>CCS</v>
          </cell>
          <cell r="AD658" t="str">
            <v>CCS</v>
          </cell>
          <cell r="AE658" t="str">
            <v>IMG</v>
          </cell>
          <cell r="AF658" t="str">
            <v>IMG</v>
          </cell>
          <cell r="AG658">
            <v>20</v>
          </cell>
          <cell r="AH658" t="str">
            <v>perkins</v>
          </cell>
          <cell r="AI658">
            <v>0</v>
          </cell>
          <cell r="AJ658" t="str">
            <v>Leroy Sommer</v>
          </cell>
          <cell r="AK658">
            <v>0</v>
          </cell>
          <cell r="AL658">
            <v>600</v>
          </cell>
          <cell r="AM658" t="str">
            <v>Power cube</v>
          </cell>
          <cell r="AN658" t="str">
            <v>ICC330-H1-C1</v>
          </cell>
          <cell r="AO658">
            <v>400</v>
          </cell>
          <cell r="AP658" t="str">
            <v>Agisson</v>
          </cell>
          <cell r="AQ658">
            <v>1200</v>
          </cell>
          <cell r="AR658">
            <v>2</v>
          </cell>
          <cell r="AS658">
            <v>600</v>
          </cell>
          <cell r="AT658">
            <v>48</v>
          </cell>
          <cell r="AU658" t="str">
            <v>NA</v>
          </cell>
          <cell r="AV658">
            <v>0</v>
          </cell>
          <cell r="AW658" t="str">
            <v>N/A</v>
          </cell>
        </row>
        <row r="658">
          <cell r="AY658">
            <v>0</v>
          </cell>
          <cell r="AZ658">
            <v>106</v>
          </cell>
        </row>
        <row r="658">
          <cell r="BB658">
            <v>2</v>
          </cell>
          <cell r="BC658" t="str">
            <v>MTNAirtel</v>
          </cell>
          <cell r="BD658" t="str">
            <v>T2042</v>
          </cell>
          <cell r="BE658" t="str">
            <v>ZM0925</v>
          </cell>
          <cell r="BF658" t="str">
            <v>yes</v>
          </cell>
        </row>
        <row r="659">
          <cell r="C659" t="str">
            <v>IHS_EST_229A</v>
          </cell>
          <cell r="D659" t="str">
            <v>MWASE MPHANGWE</v>
          </cell>
          <cell r="E659">
            <v>32.9594</v>
          </cell>
          <cell r="F659">
            <v>-13.0325</v>
          </cell>
          <cell r="G659" t="str">
            <v>Eastern </v>
          </cell>
          <cell r="H659">
            <v>2</v>
          </cell>
          <cell r="I659" t="str">
            <v>EASTERN</v>
          </cell>
          <cell r="J659" t="str">
            <v>Lundazi</v>
          </cell>
          <cell r="K659" t="str">
            <v>No</v>
          </cell>
          <cell r="L659" t="str">
            <v>No</v>
          </cell>
          <cell r="M659" t="str">
            <v>No</v>
          </cell>
          <cell r="N659" t="str">
            <v>Rural</v>
          </cell>
          <cell r="O659" t="str">
            <v>Silver</v>
          </cell>
          <cell r="P659" t="str">
            <v>Silver</v>
          </cell>
          <cell r="Q659" t="str">
            <v>BTS</v>
          </cell>
          <cell r="R659" t="str">
            <v>BTS</v>
          </cell>
          <cell r="S659" t="str">
            <v>On air</v>
          </cell>
          <cell r="T659" t="str">
            <v>Solar-Gen</v>
          </cell>
          <cell r="U659" t="str">
            <v>Green Field</v>
          </cell>
          <cell r="V659">
            <v>60</v>
          </cell>
          <cell r="W659" t="str">
            <v>Outdoor</v>
          </cell>
          <cell r="X659" t="str">
            <v>Fetus Kalunga</v>
          </cell>
          <cell r="Y659" t="str">
            <v>SBC</v>
          </cell>
          <cell r="Z659" t="str">
            <v>SBC</v>
          </cell>
          <cell r="AA659" t="str">
            <v>Airtel </v>
          </cell>
          <cell r="AB659" t="str">
            <v>Fetus Kalunga</v>
          </cell>
          <cell r="AC659" t="str">
            <v>CCS</v>
          </cell>
          <cell r="AD659" t="str">
            <v>CCS</v>
          </cell>
          <cell r="AE659" t="str">
            <v>Gen Logic </v>
          </cell>
          <cell r="AF659" t="str">
            <v>Gen Logic </v>
          </cell>
          <cell r="AG659">
            <v>16</v>
          </cell>
          <cell r="AH659" t="str">
            <v>perkins</v>
          </cell>
          <cell r="AI659">
            <v>0</v>
          </cell>
          <cell r="AJ659" t="str">
            <v>Mecc Alte</v>
          </cell>
          <cell r="AK659">
            <v>0</v>
          </cell>
          <cell r="AL659">
            <v>1000</v>
          </cell>
          <cell r="AM659" t="str">
            <v>Power cube</v>
          </cell>
          <cell r="AN659" t="str">
            <v>ICC300-H1</v>
          </cell>
          <cell r="AO659">
            <v>200</v>
          </cell>
          <cell r="AP659" t="str">
            <v>Lithium</v>
          </cell>
          <cell r="AQ659">
            <v>500</v>
          </cell>
          <cell r="AR659">
            <v>48</v>
          </cell>
          <cell r="AS659">
            <v>100</v>
          </cell>
          <cell r="AT659">
            <v>5</v>
          </cell>
          <cell r="AU659" t="str">
            <v>NA</v>
          </cell>
          <cell r="AV659">
            <v>0</v>
          </cell>
          <cell r="AW659" t="str">
            <v>N/A</v>
          </cell>
        </row>
        <row r="659">
          <cell r="AY659">
            <v>0</v>
          </cell>
          <cell r="AZ659">
            <v>91</v>
          </cell>
        </row>
        <row r="659">
          <cell r="BB659">
            <v>2</v>
          </cell>
          <cell r="BC659" t="str">
            <v>MTNAirtel</v>
          </cell>
          <cell r="BD659" t="str">
            <v>T2021</v>
          </cell>
          <cell r="BE659" t="str">
            <v>ZM0930</v>
          </cell>
          <cell r="BF659" t="str">
            <v>yes</v>
          </cell>
        </row>
        <row r="660">
          <cell r="C660" t="str">
            <v>IHS_EST_230A</v>
          </cell>
          <cell r="D660" t="str">
            <v>MSORO REPEATER</v>
          </cell>
          <cell r="E660">
            <v>31.892</v>
          </cell>
          <cell r="F660">
            <v>-13.9275</v>
          </cell>
          <cell r="G660" t="str">
            <v>Eastern </v>
          </cell>
          <cell r="H660">
            <v>2.5</v>
          </cell>
          <cell r="I660" t="str">
            <v>EASTERN</v>
          </cell>
          <cell r="J660" t="str">
            <v>Katete</v>
          </cell>
          <cell r="K660" t="str">
            <v>No</v>
          </cell>
          <cell r="L660" t="str">
            <v>No</v>
          </cell>
          <cell r="M660" t="str">
            <v>No</v>
          </cell>
          <cell r="N660" t="str">
            <v>Rural</v>
          </cell>
          <cell r="O660" t="str">
            <v>Silver</v>
          </cell>
          <cell r="P660" t="str">
            <v>Silver</v>
          </cell>
          <cell r="Q660" t="str">
            <v>HUB</v>
          </cell>
          <cell r="R660" t="str">
            <v>BTS</v>
          </cell>
          <cell r="S660" t="str">
            <v>On air</v>
          </cell>
          <cell r="T660" t="str">
            <v>Solar-Gen</v>
          </cell>
          <cell r="U660" t="str">
            <v>Green Field</v>
          </cell>
          <cell r="V660">
            <v>50</v>
          </cell>
          <cell r="W660" t="str">
            <v>Indoor </v>
          </cell>
          <cell r="X660" t="str">
            <v>Fetus Kalunga</v>
          </cell>
          <cell r="Y660" t="str">
            <v>SBC</v>
          </cell>
          <cell r="Z660" t="str">
            <v>SBC</v>
          </cell>
          <cell r="AA660" t="str">
            <v>Airtel </v>
          </cell>
          <cell r="AB660" t="str">
            <v>Fetus Kalunga</v>
          </cell>
          <cell r="AC660" t="str">
            <v>CCS</v>
          </cell>
          <cell r="AD660" t="str">
            <v>CCS</v>
          </cell>
          <cell r="AE660" t="str">
            <v>CK Works</v>
          </cell>
          <cell r="AF660" t="str">
            <v>CK Works</v>
          </cell>
          <cell r="AG660">
            <v>20</v>
          </cell>
          <cell r="AH660" t="str">
            <v>perkins</v>
          </cell>
          <cell r="AI660">
            <v>0</v>
          </cell>
          <cell r="AJ660" t="str">
            <v>Mecc Alte</v>
          </cell>
          <cell r="AK660">
            <v>0</v>
          </cell>
          <cell r="AL660">
            <v>1000</v>
          </cell>
          <cell r="AM660" t="str">
            <v>Power cube</v>
          </cell>
          <cell r="AN660" t="str">
            <v>ICC330-H1-C1</v>
          </cell>
          <cell r="AO660">
            <v>600</v>
          </cell>
          <cell r="AP660" t="str">
            <v>Lithium</v>
          </cell>
          <cell r="AQ660">
            <v>600</v>
          </cell>
          <cell r="AR660">
            <v>48</v>
          </cell>
          <cell r="AS660">
            <v>100</v>
          </cell>
          <cell r="AT660">
            <v>6</v>
          </cell>
          <cell r="AU660" t="str">
            <v>LG</v>
          </cell>
          <cell r="AV660" t="str">
            <v>LG</v>
          </cell>
          <cell r="AW660">
            <v>18000</v>
          </cell>
          <cell r="AX660">
            <v>18000</v>
          </cell>
          <cell r="AY660">
            <v>2</v>
          </cell>
          <cell r="AZ660">
            <v>91</v>
          </cell>
        </row>
        <row r="660">
          <cell r="BB660">
            <v>2</v>
          </cell>
          <cell r="BC660" t="str">
            <v>MTNAirtel</v>
          </cell>
          <cell r="BD660" t="str">
            <v>T2085</v>
          </cell>
          <cell r="BE660" t="str">
            <v>ZM3269</v>
          </cell>
          <cell r="BF660" t="str">
            <v>yes</v>
          </cell>
        </row>
        <row r="661">
          <cell r="C661" t="str">
            <v>IHS_EST_231A</v>
          </cell>
          <cell r="D661" t="str">
            <v>MPONDA REPEATER</v>
          </cell>
          <cell r="E661">
            <v>32.9817</v>
          </cell>
          <cell r="F661">
            <v>-12.607</v>
          </cell>
          <cell r="G661" t="str">
            <v>Eastern </v>
          </cell>
          <cell r="H661">
            <v>2.5</v>
          </cell>
          <cell r="I661" t="str">
            <v>EASTERN</v>
          </cell>
          <cell r="J661" t="str">
            <v>Lundazi</v>
          </cell>
          <cell r="K661" t="str">
            <v>No</v>
          </cell>
          <cell r="L661" t="str">
            <v>No</v>
          </cell>
          <cell r="M661" t="str">
            <v>No</v>
          </cell>
          <cell r="N661" t="str">
            <v>Rural</v>
          </cell>
          <cell r="O661" t="str">
            <v>Silver</v>
          </cell>
          <cell r="P661" t="str">
            <v>Silver</v>
          </cell>
          <cell r="Q661" t="str">
            <v>BB</v>
          </cell>
          <cell r="R661" t="str">
            <v>BB</v>
          </cell>
          <cell r="S661" t="str">
            <v>On air</v>
          </cell>
          <cell r="T661" t="str">
            <v>Solar-Gen</v>
          </cell>
          <cell r="U661" t="str">
            <v>Green Field</v>
          </cell>
          <cell r="V661">
            <v>70</v>
          </cell>
          <cell r="W661" t="str">
            <v>Outdoor</v>
          </cell>
          <cell r="X661" t="str">
            <v>Fetus Kalunga</v>
          </cell>
          <cell r="Y661" t="str">
            <v>SBC</v>
          </cell>
          <cell r="Z661" t="str">
            <v>SBC</v>
          </cell>
          <cell r="AA661" t="str">
            <v>Airtel </v>
          </cell>
          <cell r="AB661" t="str">
            <v>Fetus Kalunga</v>
          </cell>
          <cell r="AC661" t="str">
            <v>CCS</v>
          </cell>
          <cell r="AD661" t="str">
            <v>CCS</v>
          </cell>
          <cell r="AE661" t="str">
            <v>CK Works</v>
          </cell>
          <cell r="AF661" t="str">
            <v>CK Works</v>
          </cell>
          <cell r="AG661">
            <v>20</v>
          </cell>
          <cell r="AH661" t="str">
            <v>perkins</v>
          </cell>
          <cell r="AI661">
            <v>0</v>
          </cell>
          <cell r="AJ661" t="str">
            <v>Leroy Sommer</v>
          </cell>
          <cell r="AK661">
            <v>0</v>
          </cell>
          <cell r="AL661">
            <v>1000</v>
          </cell>
          <cell r="AM661" t="str">
            <v>MPPT</v>
          </cell>
          <cell r="AN661">
            <v>0</v>
          </cell>
          <cell r="AO661">
            <v>250</v>
          </cell>
          <cell r="AP661" t="str">
            <v>ROLLS</v>
          </cell>
          <cell r="AQ661">
            <v>1410</v>
          </cell>
          <cell r="AR661">
            <v>4</v>
          </cell>
          <cell r="AS661">
            <v>1410</v>
          </cell>
          <cell r="AT661">
            <v>12</v>
          </cell>
          <cell r="AU661" t="str">
            <v>NA</v>
          </cell>
          <cell r="AV661">
            <v>0</v>
          </cell>
          <cell r="AW661" t="str">
            <v>N/A</v>
          </cell>
        </row>
        <row r="661">
          <cell r="AY661">
            <v>0</v>
          </cell>
          <cell r="AZ661">
            <v>74</v>
          </cell>
        </row>
        <row r="661">
          <cell r="BB661">
            <v>2</v>
          </cell>
          <cell r="BC661" t="str">
            <v>MTNAirtel</v>
          </cell>
          <cell r="BD661" t="str">
            <v>T2074</v>
          </cell>
          <cell r="BE661" t="str">
            <v>ZM3309</v>
          </cell>
          <cell r="BF661" t="str">
            <v>yes</v>
          </cell>
        </row>
        <row r="662">
          <cell r="C662" t="str">
            <v>IHS_EST_232A</v>
          </cell>
          <cell r="D662" t="str">
            <v>CHIPATA RELIEF 1 Katopola</v>
          </cell>
          <cell r="E662">
            <v>32.6369</v>
          </cell>
          <cell r="F662">
            <v>-13.6163</v>
          </cell>
          <cell r="G662" t="str">
            <v>Eastern </v>
          </cell>
          <cell r="H662">
            <v>2.5</v>
          </cell>
          <cell r="I662" t="str">
            <v>EASTERN</v>
          </cell>
          <cell r="J662" t="str">
            <v>Chipata</v>
          </cell>
          <cell r="K662" t="str">
            <v>No</v>
          </cell>
          <cell r="L662" t="str">
            <v>No</v>
          </cell>
          <cell r="M662" t="str">
            <v>No</v>
          </cell>
          <cell r="N662" t="str">
            <v>Urban</v>
          </cell>
          <cell r="O662" t="str">
            <v>Silver</v>
          </cell>
          <cell r="P662" t="str">
            <v>Silver</v>
          </cell>
          <cell r="Q662" t="str">
            <v>BTS</v>
          </cell>
          <cell r="R662" t="str">
            <v>BTS</v>
          </cell>
          <cell r="S662" t="str">
            <v>On air</v>
          </cell>
          <cell r="T662" t="str">
            <v>Grid-Gen</v>
          </cell>
          <cell r="U662" t="str">
            <v>Green Field</v>
          </cell>
          <cell r="V662">
            <v>50</v>
          </cell>
          <cell r="W662" t="str">
            <v>Indoor </v>
          </cell>
          <cell r="X662" t="str">
            <v>Fetus Kalunga</v>
          </cell>
          <cell r="Y662" t="str">
            <v>SBC</v>
          </cell>
          <cell r="Z662" t="str">
            <v>SBC</v>
          </cell>
          <cell r="AA662" t="str">
            <v>Airtel </v>
          </cell>
          <cell r="AB662" t="str">
            <v>Fetus Kalunga</v>
          </cell>
          <cell r="AC662" t="str">
            <v>CCS</v>
          </cell>
          <cell r="AD662" t="str">
            <v>CCS</v>
          </cell>
          <cell r="AE662" t="str">
            <v>CK Works</v>
          </cell>
          <cell r="AF662" t="str">
            <v>CK Works</v>
          </cell>
          <cell r="AG662">
            <v>20</v>
          </cell>
          <cell r="AH662" t="str">
            <v>perkins</v>
          </cell>
          <cell r="AI662">
            <v>0</v>
          </cell>
          <cell r="AJ662" t="str">
            <v>Leroy Sommer</v>
          </cell>
          <cell r="AK662">
            <v>0</v>
          </cell>
          <cell r="AL662">
            <v>1000</v>
          </cell>
          <cell r="AM662" t="str">
            <v>Power cube</v>
          </cell>
          <cell r="AN662" t="str">
            <v>ICC330-H1-C1</v>
          </cell>
          <cell r="AO662">
            <v>400</v>
          </cell>
          <cell r="AP662" t="str">
            <v>NARADA</v>
          </cell>
          <cell r="AQ662">
            <v>600</v>
          </cell>
          <cell r="AR662">
            <v>2</v>
          </cell>
          <cell r="AS662">
            <v>600</v>
          </cell>
          <cell r="AT662">
            <v>24</v>
          </cell>
          <cell r="AU662" t="str">
            <v>LG</v>
          </cell>
          <cell r="AV662" t="str">
            <v>LG</v>
          </cell>
          <cell r="AW662">
            <v>18000</v>
          </cell>
          <cell r="AX662">
            <v>18000</v>
          </cell>
          <cell r="AY662">
            <v>2</v>
          </cell>
          <cell r="AZ662">
            <v>84</v>
          </cell>
        </row>
        <row r="662">
          <cell r="BB662">
            <v>2</v>
          </cell>
          <cell r="BC662" t="str">
            <v>AirtelINQ</v>
          </cell>
          <cell r="BD662">
            <v>0</v>
          </cell>
          <cell r="BE662" t="str">
            <v>ZM3341</v>
          </cell>
          <cell r="BF662" t="str">
            <v>yes</v>
          </cell>
        </row>
        <row r="663">
          <cell r="C663" t="str">
            <v>IHS_EST_233A</v>
          </cell>
          <cell r="D663" t="str">
            <v>CHIPATA RELIEF 2 (Kapata)</v>
          </cell>
          <cell r="E663">
            <v>32.6469</v>
          </cell>
          <cell r="F663">
            <v>-13.6287</v>
          </cell>
          <cell r="G663" t="str">
            <v>Eastern </v>
          </cell>
          <cell r="H663">
            <v>5.5</v>
          </cell>
          <cell r="I663" t="str">
            <v>EASTERN</v>
          </cell>
          <cell r="J663" t="str">
            <v>Chipata</v>
          </cell>
          <cell r="K663" t="str">
            <v>No</v>
          </cell>
          <cell r="L663" t="str">
            <v>No</v>
          </cell>
          <cell r="M663" t="str">
            <v>No</v>
          </cell>
          <cell r="N663" t="str">
            <v>Urban</v>
          </cell>
          <cell r="O663" t="str">
            <v>Silver</v>
          </cell>
          <cell r="P663" t="str">
            <v>Silver</v>
          </cell>
          <cell r="Q663" t="str">
            <v>HUB</v>
          </cell>
          <cell r="R663" t="str">
            <v>BTS</v>
          </cell>
          <cell r="S663" t="str">
            <v>On air</v>
          </cell>
          <cell r="T663" t="str">
            <v>Grid-Gen</v>
          </cell>
          <cell r="U663" t="str">
            <v>Green Field</v>
          </cell>
          <cell r="V663">
            <v>50</v>
          </cell>
          <cell r="W663" t="str">
            <v>Indoor </v>
          </cell>
          <cell r="X663" t="str">
            <v>Fetus Kalunga</v>
          </cell>
          <cell r="Y663" t="str">
            <v>SBC</v>
          </cell>
          <cell r="Z663" t="str">
            <v>SBC</v>
          </cell>
          <cell r="AA663" t="str">
            <v>Airtel </v>
          </cell>
          <cell r="AB663" t="str">
            <v>Fetus Kalunga</v>
          </cell>
          <cell r="AC663" t="str">
            <v>CCS</v>
          </cell>
          <cell r="AD663" t="str">
            <v>CCS</v>
          </cell>
          <cell r="AE663" t="str">
            <v>CK Works</v>
          </cell>
          <cell r="AF663" t="str">
            <v>CK Works</v>
          </cell>
          <cell r="AG663">
            <v>45</v>
          </cell>
          <cell r="AH663" t="str">
            <v>perkins</v>
          </cell>
          <cell r="AI663">
            <v>0</v>
          </cell>
          <cell r="AJ663" t="str">
            <v>Mecc Alte</v>
          </cell>
          <cell r="AK663">
            <v>0</v>
          </cell>
          <cell r="AL663">
            <v>1000</v>
          </cell>
          <cell r="AM663" t="str">
            <v>Power cube</v>
          </cell>
          <cell r="AN663" t="str">
            <v>ICC330-H1-C1</v>
          </cell>
          <cell r="AO663">
            <v>400</v>
          </cell>
          <cell r="AP663" t="str">
            <v>Agisson</v>
          </cell>
          <cell r="AQ663">
            <v>1200</v>
          </cell>
          <cell r="AR663">
            <v>2</v>
          </cell>
          <cell r="AS663">
            <v>600</v>
          </cell>
          <cell r="AT663">
            <v>48</v>
          </cell>
          <cell r="AU663" t="str">
            <v>LG</v>
          </cell>
          <cell r="AV663" t="str">
            <v>LG</v>
          </cell>
          <cell r="AW663">
            <v>18000</v>
          </cell>
          <cell r="AX663">
            <v>18000</v>
          </cell>
          <cell r="AY663">
            <v>2</v>
          </cell>
          <cell r="AZ663">
            <v>360</v>
          </cell>
        </row>
        <row r="663">
          <cell r="BB663">
            <v>2</v>
          </cell>
          <cell r="BC663" t="str">
            <v>MTNAirtel</v>
          </cell>
          <cell r="BD663" t="str">
            <v>T2051</v>
          </cell>
          <cell r="BE663" t="str">
            <v>ZM3342</v>
          </cell>
          <cell r="BF663" t="str">
            <v>yes</v>
          </cell>
        </row>
        <row r="664">
          <cell r="C664" t="str">
            <v>IHS_EST_234A</v>
          </cell>
          <cell r="D664" t="str">
            <v>MANDA HILL</v>
          </cell>
          <cell r="E664">
            <v>33.2258</v>
          </cell>
          <cell r="F664">
            <v>-11.5902</v>
          </cell>
          <cell r="G664" t="str">
            <v>Eastern </v>
          </cell>
          <cell r="H664">
            <v>2.5</v>
          </cell>
          <cell r="I664" t="str">
            <v>EASTERN</v>
          </cell>
          <cell r="J664" t="str">
            <v>Chama</v>
          </cell>
          <cell r="K664" t="str">
            <v>No</v>
          </cell>
          <cell r="L664" t="str">
            <v>No</v>
          </cell>
          <cell r="M664" t="str">
            <v>No</v>
          </cell>
          <cell r="N664" t="str">
            <v>Rural</v>
          </cell>
          <cell r="O664" t="str">
            <v>Silver</v>
          </cell>
          <cell r="P664" t="str">
            <v>Silver</v>
          </cell>
          <cell r="Q664" t="str">
            <v>BB</v>
          </cell>
          <cell r="R664" t="str">
            <v>BB</v>
          </cell>
          <cell r="S664" t="str">
            <v>On air</v>
          </cell>
          <cell r="T664" t="str">
            <v>Solar-Gen</v>
          </cell>
          <cell r="U664" t="str">
            <v>Green Field</v>
          </cell>
          <cell r="V664">
            <v>80</v>
          </cell>
          <cell r="W664" t="str">
            <v>Outdoor</v>
          </cell>
          <cell r="X664" t="str">
            <v>Fetus Kalunga</v>
          </cell>
          <cell r="Y664" t="str">
            <v>SBC</v>
          </cell>
          <cell r="Z664" t="str">
            <v>SBC</v>
          </cell>
          <cell r="AA664" t="str">
            <v>Airtel </v>
          </cell>
          <cell r="AB664" t="str">
            <v>Fetus Kalunga</v>
          </cell>
          <cell r="AC664" t="str">
            <v>CCS</v>
          </cell>
          <cell r="AD664" t="str">
            <v>CCS</v>
          </cell>
          <cell r="AE664" t="str">
            <v>CK Works</v>
          </cell>
          <cell r="AF664" t="str">
            <v>CK Works</v>
          </cell>
          <cell r="AG664">
            <v>20</v>
          </cell>
          <cell r="AH664" t="str">
            <v>perkins</v>
          </cell>
          <cell r="AI664">
            <v>0</v>
          </cell>
          <cell r="AJ664">
            <v>0</v>
          </cell>
          <cell r="AK664">
            <v>0</v>
          </cell>
          <cell r="AL664">
            <v>1000</v>
          </cell>
          <cell r="AM664" t="str">
            <v>MPPT</v>
          </cell>
          <cell r="AN664">
            <v>0</v>
          </cell>
          <cell r="AO664">
            <v>0</v>
          </cell>
          <cell r="AP664" t="str">
            <v>Lithium</v>
          </cell>
          <cell r="AQ664">
            <v>500</v>
          </cell>
          <cell r="AR664">
            <v>48</v>
          </cell>
          <cell r="AS664">
            <v>100</v>
          </cell>
          <cell r="AT664">
            <v>5</v>
          </cell>
          <cell r="AU664" t="str">
            <v>NA</v>
          </cell>
          <cell r="AV664">
            <v>0</v>
          </cell>
          <cell r="AW664" t="str">
            <v>N/A</v>
          </cell>
        </row>
        <row r="664">
          <cell r="AY664">
            <v>0</v>
          </cell>
          <cell r="AZ664">
            <v>69</v>
          </cell>
        </row>
        <row r="664">
          <cell r="BB664">
            <v>2</v>
          </cell>
          <cell r="BC664" t="str">
            <v>MTNAirtel</v>
          </cell>
          <cell r="BD664" t="str">
            <v>TX</v>
          </cell>
          <cell r="BE664" t="str">
            <v>ZM3364</v>
          </cell>
          <cell r="BF664" t="str">
            <v>yes</v>
          </cell>
        </row>
        <row r="665">
          <cell r="C665" t="str">
            <v>IHS_EST_235A</v>
          </cell>
          <cell r="D665" t="str">
            <v>Lyonekela</v>
          </cell>
          <cell r="E665">
            <v>33.2174</v>
          </cell>
          <cell r="F665">
            <v>-11.2734</v>
          </cell>
          <cell r="G665" t="str">
            <v>Eastern </v>
          </cell>
          <cell r="H665">
            <v>2.5</v>
          </cell>
          <cell r="I665" t="str">
            <v>EASTERN</v>
          </cell>
          <cell r="J665" t="str">
            <v>Chama</v>
          </cell>
          <cell r="K665" t="str">
            <v>No</v>
          </cell>
          <cell r="L665" t="str">
            <v>No</v>
          </cell>
          <cell r="M665" t="str">
            <v>No</v>
          </cell>
          <cell r="N665" t="str">
            <v>Rural</v>
          </cell>
          <cell r="O665" t="str">
            <v>Silver</v>
          </cell>
          <cell r="P665" t="str">
            <v>Silver</v>
          </cell>
          <cell r="Q665" t="str">
            <v>BB</v>
          </cell>
          <cell r="R665" t="str">
            <v>BB</v>
          </cell>
          <cell r="S665" t="str">
            <v>On air</v>
          </cell>
          <cell r="T665" t="str">
            <v>Grid-Gen</v>
          </cell>
          <cell r="U665" t="str">
            <v>Green Field</v>
          </cell>
          <cell r="V665">
            <v>80</v>
          </cell>
          <cell r="W665" t="str">
            <v>Indoor </v>
          </cell>
          <cell r="X665" t="str">
            <v>Fetus Kalunga</v>
          </cell>
          <cell r="Y665" t="str">
            <v>SBC</v>
          </cell>
          <cell r="Z665" t="str">
            <v>SBC</v>
          </cell>
          <cell r="AA665" t="str">
            <v>Airtel </v>
          </cell>
          <cell r="AB665" t="str">
            <v>Fetus Kalunga</v>
          </cell>
          <cell r="AC665" t="str">
            <v>CCS</v>
          </cell>
          <cell r="AD665" t="str">
            <v>CCS</v>
          </cell>
          <cell r="AE665" t="str">
            <v>Gen Logic </v>
          </cell>
          <cell r="AF665" t="str">
            <v>Gen Logic </v>
          </cell>
          <cell r="AG665">
            <v>20</v>
          </cell>
          <cell r="AH665" t="str">
            <v>perkins</v>
          </cell>
          <cell r="AI665">
            <v>0</v>
          </cell>
          <cell r="AJ665" t="str">
            <v>Leroy Sommer</v>
          </cell>
          <cell r="AK665">
            <v>0</v>
          </cell>
          <cell r="AL665">
            <v>600</v>
          </cell>
          <cell r="AM665" t="str">
            <v>Power cube</v>
          </cell>
          <cell r="AN665" t="str">
            <v>ICC330-H1-C1</v>
          </cell>
          <cell r="AO665">
            <v>400</v>
          </cell>
          <cell r="AP665" t="str">
            <v>Agisson</v>
          </cell>
          <cell r="AQ665">
            <v>1200</v>
          </cell>
          <cell r="AR665">
            <v>2</v>
          </cell>
          <cell r="AS665">
            <v>600</v>
          </cell>
          <cell r="AT665">
            <v>48</v>
          </cell>
          <cell r="AU665" t="str">
            <v>LG</v>
          </cell>
          <cell r="AV665" t="str">
            <v>LG</v>
          </cell>
          <cell r="AW665">
            <v>18000</v>
          </cell>
          <cell r="AX665">
            <v>18000</v>
          </cell>
          <cell r="AY665">
            <v>2</v>
          </cell>
          <cell r="AZ665">
            <v>52</v>
          </cell>
        </row>
        <row r="665">
          <cell r="BB665">
            <v>2</v>
          </cell>
          <cell r="BC665" t="str">
            <v>MTNAirtel</v>
          </cell>
          <cell r="BD665" t="str">
            <v>T2080</v>
          </cell>
          <cell r="BE665" t="str">
            <v>ZM3365</v>
          </cell>
          <cell r="BF665" t="str">
            <v>yes</v>
          </cell>
        </row>
        <row r="666">
          <cell r="C666" t="str">
            <v>IHS_EST_236A</v>
          </cell>
          <cell r="D666" t="str">
            <v>MUTILANSEMBE</v>
          </cell>
          <cell r="E666">
            <v>32.6465</v>
          </cell>
          <cell r="F666">
            <v>-13.6232</v>
          </cell>
          <cell r="G666" t="str">
            <v>Eastern </v>
          </cell>
          <cell r="H666">
            <v>2.5</v>
          </cell>
          <cell r="I666" t="str">
            <v>EASTERN</v>
          </cell>
          <cell r="J666" t="str">
            <v>Chipata</v>
          </cell>
          <cell r="K666" t="str">
            <v>No</v>
          </cell>
          <cell r="L666" t="str">
            <v>No</v>
          </cell>
          <cell r="M666" t="str">
            <v>No</v>
          </cell>
          <cell r="N666" t="str">
            <v>Urban</v>
          </cell>
          <cell r="O666" t="str">
            <v>Silver</v>
          </cell>
          <cell r="P666" t="str">
            <v>Silver</v>
          </cell>
          <cell r="Q666" t="str">
            <v>BTS</v>
          </cell>
          <cell r="R666" t="str">
            <v>BTS</v>
          </cell>
          <cell r="S666" t="str">
            <v>On air</v>
          </cell>
          <cell r="T666" t="str">
            <v>Grid-Gen</v>
          </cell>
          <cell r="U666" t="str">
            <v>Green Field</v>
          </cell>
          <cell r="V666">
            <v>50</v>
          </cell>
          <cell r="W666" t="str">
            <v>Indoor </v>
          </cell>
          <cell r="X666" t="str">
            <v>Fetus Kalunga</v>
          </cell>
          <cell r="Y666" t="str">
            <v>SBC</v>
          </cell>
          <cell r="Z666" t="str">
            <v>SBC</v>
          </cell>
          <cell r="AA666" t="str">
            <v>Airtel </v>
          </cell>
          <cell r="AB666" t="str">
            <v>Fetus Kalunga</v>
          </cell>
          <cell r="AC666" t="str">
            <v>CCS</v>
          </cell>
          <cell r="AD666" t="str">
            <v>CCS</v>
          </cell>
          <cell r="AE666" t="str">
            <v>IMG</v>
          </cell>
          <cell r="AF666" t="str">
            <v>IMG</v>
          </cell>
          <cell r="AG666">
            <v>20</v>
          </cell>
          <cell r="AH666" t="str">
            <v>perkins</v>
          </cell>
          <cell r="AI666">
            <v>0</v>
          </cell>
          <cell r="AJ666" t="str">
            <v>Leroy Sommer</v>
          </cell>
          <cell r="AK666">
            <v>0</v>
          </cell>
          <cell r="AL666">
            <v>600</v>
          </cell>
          <cell r="AM666" t="str">
            <v>Power cube</v>
          </cell>
          <cell r="AN666" t="str">
            <v>ICC330-H1-C1</v>
          </cell>
          <cell r="AO666">
            <v>400</v>
          </cell>
          <cell r="AP666" t="str">
            <v>NARADA</v>
          </cell>
          <cell r="AQ666">
            <v>600</v>
          </cell>
          <cell r="AR666">
            <v>2</v>
          </cell>
          <cell r="AS666">
            <v>600</v>
          </cell>
          <cell r="AT666">
            <v>24</v>
          </cell>
          <cell r="AU666" t="str">
            <v>LG</v>
          </cell>
          <cell r="AV666" t="str">
            <v>LG</v>
          </cell>
          <cell r="AW666">
            <v>18000</v>
          </cell>
          <cell r="AX666">
            <v>18000</v>
          </cell>
          <cell r="AY666">
            <v>2</v>
          </cell>
          <cell r="AZ666">
            <v>43</v>
          </cell>
        </row>
        <row r="666">
          <cell r="BB666">
            <v>1</v>
          </cell>
          <cell r="BC666" t="str">
            <v>Airtel</v>
          </cell>
          <cell r="BD666">
            <v>0</v>
          </cell>
          <cell r="BE666" t="str">
            <v>ZM3386</v>
          </cell>
          <cell r="BF666" t="str">
            <v>yes</v>
          </cell>
        </row>
        <row r="667">
          <cell r="C667" t="str">
            <v>IHS_EST_237A</v>
          </cell>
          <cell r="D667" t="str">
            <v>MFUWE</v>
          </cell>
          <cell r="E667">
            <v>32.8566</v>
          </cell>
          <cell r="F667">
            <v>-13.1517</v>
          </cell>
          <cell r="G667" t="str">
            <v>Eastern </v>
          </cell>
          <cell r="H667">
            <v>2</v>
          </cell>
          <cell r="I667" t="str">
            <v>EASTERN</v>
          </cell>
          <cell r="J667" t="str">
            <v>Mambwe</v>
          </cell>
          <cell r="K667" t="str">
            <v>No</v>
          </cell>
          <cell r="L667" t="str">
            <v>No</v>
          </cell>
          <cell r="M667" t="str">
            <v>No</v>
          </cell>
          <cell r="N667" t="str">
            <v>Rural</v>
          </cell>
          <cell r="O667" t="str">
            <v>Silver</v>
          </cell>
          <cell r="P667" t="str">
            <v>Silver</v>
          </cell>
          <cell r="Q667" t="str">
            <v>BTS</v>
          </cell>
          <cell r="R667" t="str">
            <v>BTS</v>
          </cell>
          <cell r="S667" t="str">
            <v>On air</v>
          </cell>
          <cell r="T667" t="str">
            <v>Grid-Gen</v>
          </cell>
          <cell r="U667" t="str">
            <v>Green Field</v>
          </cell>
          <cell r="V667">
            <v>70</v>
          </cell>
          <cell r="W667" t="str">
            <v>Outdoor</v>
          </cell>
          <cell r="X667" t="str">
            <v>Fetus Kalunga</v>
          </cell>
          <cell r="Y667" t="str">
            <v>SBC</v>
          </cell>
          <cell r="Z667" t="str">
            <v>SBC</v>
          </cell>
          <cell r="AA667" t="str">
            <v>Airtel </v>
          </cell>
          <cell r="AB667" t="str">
            <v>Fetus Kalunga</v>
          </cell>
          <cell r="AC667" t="str">
            <v>CCS</v>
          </cell>
          <cell r="AD667" t="str">
            <v>CCS</v>
          </cell>
          <cell r="AE667" t="str">
            <v>Gen Logic </v>
          </cell>
          <cell r="AF667" t="str">
            <v>Gen Logic </v>
          </cell>
          <cell r="AG667">
            <v>16</v>
          </cell>
          <cell r="AH667" t="str">
            <v>Yanmar</v>
          </cell>
          <cell r="AI667">
            <v>0</v>
          </cell>
          <cell r="AJ667" t="str">
            <v>Mecc Alte</v>
          </cell>
          <cell r="AK667">
            <v>0</v>
          </cell>
          <cell r="AL667">
            <v>600</v>
          </cell>
          <cell r="AM667" t="str">
            <v>Power cube</v>
          </cell>
          <cell r="AN667" t="str">
            <v>ICC330-H1-C1</v>
          </cell>
          <cell r="AO667">
            <v>400</v>
          </cell>
          <cell r="AP667" t="str">
            <v>NARADA</v>
          </cell>
          <cell r="AQ667">
            <v>600</v>
          </cell>
          <cell r="AR667">
            <v>2</v>
          </cell>
          <cell r="AS667">
            <v>600</v>
          </cell>
          <cell r="AT667">
            <v>24</v>
          </cell>
          <cell r="AU667" t="str">
            <v>NA</v>
          </cell>
          <cell r="AV667">
            <v>0</v>
          </cell>
          <cell r="AW667" t="str">
            <v>N/A</v>
          </cell>
        </row>
        <row r="667">
          <cell r="AY667">
            <v>0</v>
          </cell>
          <cell r="AZ667">
            <v>64</v>
          </cell>
        </row>
        <row r="667">
          <cell r="BB667">
            <v>1</v>
          </cell>
          <cell r="BC667" t="str">
            <v>Airtel</v>
          </cell>
          <cell r="BD667">
            <v>0</v>
          </cell>
          <cell r="BE667" t="str">
            <v>ZM3429</v>
          </cell>
          <cell r="BF667" t="str">
            <v>yes</v>
          </cell>
        </row>
        <row r="668">
          <cell r="C668" t="str">
            <v>IHS_EST_238A</v>
          </cell>
          <cell r="D668" t="str">
            <v>MADZIMAWE</v>
          </cell>
          <cell r="E668">
            <v>32.4107</v>
          </cell>
          <cell r="F668">
            <v>-13.7137</v>
          </cell>
          <cell r="G668" t="str">
            <v>Eastern </v>
          </cell>
          <cell r="H668">
            <v>2.5</v>
          </cell>
          <cell r="I668" t="str">
            <v>EASTERN</v>
          </cell>
          <cell r="J668" t="str">
            <v>Chipata</v>
          </cell>
          <cell r="K668" t="str">
            <v>No</v>
          </cell>
          <cell r="L668" t="str">
            <v>No</v>
          </cell>
          <cell r="M668" t="str">
            <v>No</v>
          </cell>
          <cell r="N668" t="str">
            <v>Rural</v>
          </cell>
          <cell r="O668" t="str">
            <v>Silver</v>
          </cell>
          <cell r="P668" t="str">
            <v>Silver</v>
          </cell>
          <cell r="Q668" t="str">
            <v>HUB</v>
          </cell>
          <cell r="R668" t="str">
            <v>BTS</v>
          </cell>
          <cell r="S668" t="str">
            <v>On air</v>
          </cell>
          <cell r="T668" t="str">
            <v>Grid-Gen</v>
          </cell>
          <cell r="U668" t="str">
            <v>Green Field</v>
          </cell>
          <cell r="V668">
            <v>60</v>
          </cell>
          <cell r="W668" t="str">
            <v>Outdoor</v>
          </cell>
          <cell r="X668" t="str">
            <v>Fetus Kalunga</v>
          </cell>
          <cell r="Y668" t="str">
            <v>SBC</v>
          </cell>
          <cell r="Z668" t="str">
            <v>SBC</v>
          </cell>
          <cell r="AA668" t="str">
            <v>Airtel </v>
          </cell>
          <cell r="AB668" t="str">
            <v>Fetus Kalunga</v>
          </cell>
          <cell r="AC668" t="str">
            <v>CCS</v>
          </cell>
          <cell r="AD668" t="str">
            <v>CCS</v>
          </cell>
          <cell r="AE668" t="str">
            <v>IMG</v>
          </cell>
          <cell r="AF668" t="str">
            <v>IMG</v>
          </cell>
          <cell r="AG668">
            <v>20</v>
          </cell>
          <cell r="AH668" t="str">
            <v>perkins</v>
          </cell>
          <cell r="AI668">
            <v>0</v>
          </cell>
          <cell r="AJ668" t="str">
            <v>Mecc Alte</v>
          </cell>
          <cell r="AK668">
            <v>0</v>
          </cell>
          <cell r="AL668">
            <v>600</v>
          </cell>
          <cell r="AM668" t="str">
            <v>Power cube</v>
          </cell>
          <cell r="AN668" t="str">
            <v>ICC330-H1-C1</v>
          </cell>
          <cell r="AO668">
            <v>400</v>
          </cell>
          <cell r="AP668" t="str">
            <v>Amaron</v>
          </cell>
          <cell r="AQ668">
            <v>600</v>
          </cell>
          <cell r="AR668">
            <v>2</v>
          </cell>
          <cell r="AS668">
            <v>600</v>
          </cell>
          <cell r="AT668">
            <v>24</v>
          </cell>
          <cell r="AU668" t="str">
            <v>NA</v>
          </cell>
          <cell r="AV668">
            <v>0</v>
          </cell>
          <cell r="AW668" t="str">
            <v>N/A</v>
          </cell>
        </row>
        <row r="668">
          <cell r="AY668">
            <v>0</v>
          </cell>
          <cell r="AZ668">
            <v>68</v>
          </cell>
        </row>
        <row r="668">
          <cell r="BB668">
            <v>1</v>
          </cell>
          <cell r="BC668" t="str">
            <v>Airtel</v>
          </cell>
          <cell r="BD668">
            <v>0</v>
          </cell>
          <cell r="BE668" t="str">
            <v>ZM3515</v>
          </cell>
          <cell r="BF668" t="str">
            <v>yes</v>
          </cell>
        </row>
        <row r="669">
          <cell r="C669" t="str">
            <v>IHS_EST_239A</v>
          </cell>
          <cell r="D669" t="str">
            <v>PETAUKE RELIEF</v>
          </cell>
          <cell r="E669">
            <v>31.3402</v>
          </cell>
          <cell r="F669">
            <v>-14.2987</v>
          </cell>
          <cell r="G669" t="str">
            <v>Eastern </v>
          </cell>
          <cell r="H669">
            <v>1.8</v>
          </cell>
          <cell r="I669" t="str">
            <v>EASTERN</v>
          </cell>
          <cell r="J669" t="str">
            <v>Petauke</v>
          </cell>
          <cell r="K669" t="str">
            <v>No</v>
          </cell>
          <cell r="L669" t="str">
            <v>No</v>
          </cell>
          <cell r="M669" t="str">
            <v>No</v>
          </cell>
          <cell r="N669" t="str">
            <v>Rural</v>
          </cell>
          <cell r="O669" t="str">
            <v>Silver</v>
          </cell>
          <cell r="P669" t="str">
            <v>Silver</v>
          </cell>
          <cell r="Q669" t="str">
            <v>HUB</v>
          </cell>
          <cell r="R669" t="str">
            <v>BTS</v>
          </cell>
          <cell r="S669" t="str">
            <v>On air</v>
          </cell>
          <cell r="T669" t="str">
            <v>Grid-Gen</v>
          </cell>
          <cell r="U669" t="str">
            <v>Green Field</v>
          </cell>
          <cell r="V669">
            <v>60</v>
          </cell>
          <cell r="W669" t="str">
            <v>Indoor </v>
          </cell>
          <cell r="X669" t="str">
            <v>Fetus Kalunga</v>
          </cell>
          <cell r="Y669" t="str">
            <v>SBC</v>
          </cell>
          <cell r="Z669" t="str">
            <v>SBC</v>
          </cell>
          <cell r="AA669" t="str">
            <v>Airtel </v>
          </cell>
          <cell r="AB669" t="str">
            <v>Fetus Kalunga</v>
          </cell>
          <cell r="AC669" t="str">
            <v>CCS</v>
          </cell>
          <cell r="AD669" t="str">
            <v>CCS</v>
          </cell>
          <cell r="AE669" t="str">
            <v>Gen Logic </v>
          </cell>
          <cell r="AF669" t="str">
            <v>Gen Logic </v>
          </cell>
          <cell r="AG669">
            <v>15</v>
          </cell>
          <cell r="AH669" t="str">
            <v>Yanmar</v>
          </cell>
          <cell r="AI669">
            <v>0</v>
          </cell>
          <cell r="AJ669" t="str">
            <v>Mecc Alte</v>
          </cell>
          <cell r="AK669">
            <v>0</v>
          </cell>
          <cell r="AL669">
            <v>600</v>
          </cell>
          <cell r="AM669" t="str">
            <v>Power cube</v>
          </cell>
          <cell r="AN669" t="str">
            <v>ICC330-H1-C1</v>
          </cell>
          <cell r="AO669">
            <v>400</v>
          </cell>
          <cell r="AP669" t="str">
            <v>Agisson</v>
          </cell>
          <cell r="AQ669">
            <v>1200</v>
          </cell>
          <cell r="AR669">
            <v>2</v>
          </cell>
          <cell r="AS669">
            <v>600</v>
          </cell>
          <cell r="AT669">
            <v>48</v>
          </cell>
          <cell r="AU669" t="str">
            <v>LG</v>
          </cell>
          <cell r="AV669" t="str">
            <v>LG</v>
          </cell>
          <cell r="AW669">
            <v>18000</v>
          </cell>
          <cell r="AX669">
            <v>18000</v>
          </cell>
          <cell r="AY669">
            <v>2</v>
          </cell>
          <cell r="AZ669">
            <v>70</v>
          </cell>
        </row>
        <row r="669">
          <cell r="BB669">
            <v>1</v>
          </cell>
          <cell r="BC669" t="str">
            <v>Airtel</v>
          </cell>
          <cell r="BD669">
            <v>0</v>
          </cell>
          <cell r="BE669" t="str">
            <v>ZM3547</v>
          </cell>
          <cell r="BF669" t="str">
            <v>yes</v>
          </cell>
        </row>
        <row r="670">
          <cell r="C670" t="str">
            <v>IHS_EST_240A</v>
          </cell>
          <cell r="D670" t="str">
            <v>Muyombe Repeater 1 A</v>
          </cell>
          <cell r="E670">
            <v>33.2984</v>
          </cell>
          <cell r="F670">
            <v>-10.8722</v>
          </cell>
          <cell r="G670" t="str">
            <v>Eastern </v>
          </cell>
          <cell r="H670">
            <v>1.5</v>
          </cell>
          <cell r="I670" t="str">
            <v>EASTERN</v>
          </cell>
          <cell r="J670" t="str">
            <v>Chama</v>
          </cell>
          <cell r="K670" t="str">
            <v>No</v>
          </cell>
          <cell r="L670" t="str">
            <v>No</v>
          </cell>
          <cell r="M670" t="str">
            <v>No</v>
          </cell>
          <cell r="N670" t="str">
            <v>Rural</v>
          </cell>
          <cell r="O670" t="str">
            <v>Silver</v>
          </cell>
          <cell r="P670" t="str">
            <v>Silver</v>
          </cell>
          <cell r="Q670" t="str">
            <v>BB</v>
          </cell>
          <cell r="R670" t="str">
            <v>BB</v>
          </cell>
          <cell r="S670" t="str">
            <v>On air</v>
          </cell>
          <cell r="T670" t="str">
            <v>Solar-Gen</v>
          </cell>
          <cell r="U670" t="str">
            <v>Green Field</v>
          </cell>
          <cell r="V670">
            <v>60</v>
          </cell>
          <cell r="W670" t="str">
            <v>Outdoor</v>
          </cell>
          <cell r="X670" t="str">
            <v>Fetus Kalunga</v>
          </cell>
          <cell r="Y670" t="str">
            <v>SBC</v>
          </cell>
          <cell r="Z670" t="str">
            <v>SBC</v>
          </cell>
          <cell r="AA670" t="str">
            <v>Airtel </v>
          </cell>
          <cell r="AB670" t="str">
            <v>Fetus Kalunga</v>
          </cell>
          <cell r="AC670" t="str">
            <v>CCS</v>
          </cell>
          <cell r="AD670" t="str">
            <v>CCS</v>
          </cell>
          <cell r="AE670" t="str">
            <v>Gen Logic </v>
          </cell>
          <cell r="AF670" t="str">
            <v>Gen Logic </v>
          </cell>
          <cell r="AG670">
            <v>14</v>
          </cell>
          <cell r="AH670" t="str">
            <v>Mitsubishi</v>
          </cell>
          <cell r="AI670" t="str">
            <v>S4LZ</v>
          </cell>
          <cell r="AJ670" t="str">
            <v>Zanardi </v>
          </cell>
          <cell r="AK670" t="str">
            <v>AL3/4</v>
          </cell>
          <cell r="AL670">
            <v>600</v>
          </cell>
          <cell r="AM670" t="str">
            <v>MPPT</v>
          </cell>
          <cell r="AN670">
            <v>0</v>
          </cell>
          <cell r="AO670">
            <v>0</v>
          </cell>
          <cell r="AP670" t="str">
            <v>Agisson</v>
          </cell>
          <cell r="AQ670">
            <v>600</v>
          </cell>
          <cell r="AR670">
            <v>2</v>
          </cell>
          <cell r="AS670">
            <v>600</v>
          </cell>
          <cell r="AT670">
            <v>24</v>
          </cell>
          <cell r="AU670" t="str">
            <v>NA</v>
          </cell>
          <cell r="AV670">
            <v>0</v>
          </cell>
          <cell r="AW670" t="str">
            <v>N/A</v>
          </cell>
        </row>
        <row r="670">
          <cell r="AY670">
            <v>0</v>
          </cell>
          <cell r="AZ670">
            <v>66</v>
          </cell>
        </row>
        <row r="670">
          <cell r="BB670">
            <v>2</v>
          </cell>
          <cell r="BC670" t="str">
            <v>MTNAirtel</v>
          </cell>
          <cell r="BD670" t="str">
            <v>TX</v>
          </cell>
          <cell r="BE670" t="str">
            <v>ZM3575</v>
          </cell>
          <cell r="BF670" t="str">
            <v>yes</v>
          </cell>
        </row>
        <row r="671">
          <cell r="C671" t="str">
            <v>IHS_EST_241A</v>
          </cell>
          <cell r="D671" t="str">
            <v>Muyombe Repeater 2 B</v>
          </cell>
          <cell r="E671">
            <v>33.3079</v>
          </cell>
          <cell r="F671">
            <v>-10.9944</v>
          </cell>
          <cell r="G671" t="str">
            <v>Eastern </v>
          </cell>
          <cell r="H671">
            <v>1.5</v>
          </cell>
          <cell r="I671" t="str">
            <v>EASTERN</v>
          </cell>
          <cell r="J671" t="str">
            <v>Chama</v>
          </cell>
          <cell r="K671" t="str">
            <v>No</v>
          </cell>
          <cell r="L671" t="str">
            <v>No</v>
          </cell>
          <cell r="M671" t="str">
            <v>No</v>
          </cell>
          <cell r="N671" t="str">
            <v>Rural</v>
          </cell>
          <cell r="O671" t="str">
            <v>Silver</v>
          </cell>
          <cell r="P671" t="str">
            <v>Silver</v>
          </cell>
          <cell r="Q671" t="str">
            <v>BB</v>
          </cell>
          <cell r="R671" t="str">
            <v>BB</v>
          </cell>
          <cell r="S671" t="str">
            <v>On air</v>
          </cell>
          <cell r="T671" t="str">
            <v>Solar-Gen</v>
          </cell>
          <cell r="U671" t="str">
            <v>Green Field</v>
          </cell>
          <cell r="V671">
            <v>60</v>
          </cell>
          <cell r="W671" t="str">
            <v>Outdoor</v>
          </cell>
          <cell r="X671" t="str">
            <v>Fetus Kalunga</v>
          </cell>
          <cell r="Y671" t="str">
            <v>SBC</v>
          </cell>
          <cell r="Z671" t="str">
            <v>SBC</v>
          </cell>
          <cell r="AA671" t="str">
            <v>Airtel </v>
          </cell>
          <cell r="AB671" t="str">
            <v>Fetus Kalunga</v>
          </cell>
          <cell r="AC671" t="str">
            <v>CCS</v>
          </cell>
          <cell r="AD671" t="str">
            <v>CCS</v>
          </cell>
          <cell r="AE671" t="str">
            <v>Gen Logic </v>
          </cell>
          <cell r="AF671" t="str">
            <v>Gen Logic </v>
          </cell>
          <cell r="AG671">
            <v>11</v>
          </cell>
          <cell r="AH671" t="str">
            <v>Yanmar</v>
          </cell>
          <cell r="AI671">
            <v>0</v>
          </cell>
          <cell r="AJ671" t="str">
            <v>Mecc Alte</v>
          </cell>
          <cell r="AK671">
            <v>0</v>
          </cell>
          <cell r="AL671">
            <v>600</v>
          </cell>
          <cell r="AM671" t="str">
            <v>Power cube</v>
          </cell>
          <cell r="AN671" t="str">
            <v>ICC300-H1</v>
          </cell>
          <cell r="AO671">
            <v>200</v>
          </cell>
          <cell r="AP671" t="str">
            <v>Lithium</v>
          </cell>
          <cell r="AQ671">
            <v>500</v>
          </cell>
          <cell r="AR671">
            <v>48</v>
          </cell>
          <cell r="AS671">
            <v>100</v>
          </cell>
          <cell r="AT671">
            <v>5</v>
          </cell>
          <cell r="AU671" t="str">
            <v>NA</v>
          </cell>
          <cell r="AV671">
            <v>0</v>
          </cell>
          <cell r="AW671" t="str">
            <v>N/A</v>
          </cell>
        </row>
        <row r="671">
          <cell r="AY671">
            <v>0</v>
          </cell>
          <cell r="AZ671">
            <v>87</v>
          </cell>
        </row>
        <row r="671">
          <cell r="BB671">
            <v>2</v>
          </cell>
          <cell r="BC671" t="str">
            <v>MTNAirtel</v>
          </cell>
          <cell r="BD671" t="str">
            <v>TX</v>
          </cell>
          <cell r="BE671" t="str">
            <v>ZM3576</v>
          </cell>
          <cell r="BF671" t="str">
            <v>yes</v>
          </cell>
        </row>
        <row r="672">
          <cell r="C672" t="str">
            <v>IHS_EST_243A</v>
          </cell>
          <cell r="D672" t="str">
            <v>Muchereka</v>
          </cell>
          <cell r="E672">
            <v>33.1055</v>
          </cell>
          <cell r="F672">
            <v>-12.2702</v>
          </cell>
          <cell r="G672" t="str">
            <v>Eastern </v>
          </cell>
          <cell r="H672">
            <v>1.5</v>
          </cell>
          <cell r="I672" t="str">
            <v>EASTERN</v>
          </cell>
          <cell r="J672" t="str">
            <v>Lundazi</v>
          </cell>
          <cell r="K672" t="str">
            <v>No</v>
          </cell>
          <cell r="L672" t="str">
            <v>No</v>
          </cell>
          <cell r="M672" t="str">
            <v>No</v>
          </cell>
          <cell r="N672" t="str">
            <v>Rural</v>
          </cell>
          <cell r="O672" t="str">
            <v>Silver</v>
          </cell>
          <cell r="P672" t="str">
            <v>Silver</v>
          </cell>
          <cell r="Q672" t="str">
            <v>BTS</v>
          </cell>
          <cell r="R672" t="str">
            <v>BTS</v>
          </cell>
          <cell r="S672" t="str">
            <v>On air</v>
          </cell>
          <cell r="T672" t="str">
            <v>Solar-Gen</v>
          </cell>
          <cell r="U672" t="str">
            <v>Green Field</v>
          </cell>
          <cell r="V672">
            <v>70</v>
          </cell>
          <cell r="W672" t="str">
            <v>Indoor </v>
          </cell>
          <cell r="X672" t="str">
            <v>Fetus Kalunga</v>
          </cell>
          <cell r="Y672" t="str">
            <v>SBC</v>
          </cell>
          <cell r="Z672" t="str">
            <v>SBC</v>
          </cell>
          <cell r="AA672" t="str">
            <v>Airtel </v>
          </cell>
          <cell r="AB672" t="str">
            <v>Fetus Kalunga</v>
          </cell>
          <cell r="AC672" t="str">
            <v>CCS</v>
          </cell>
          <cell r="AD672" t="str">
            <v>CCS</v>
          </cell>
          <cell r="AE672" t="str">
            <v>RID</v>
          </cell>
          <cell r="AF672" t="str">
            <v>RID</v>
          </cell>
          <cell r="AG672">
            <v>14</v>
          </cell>
          <cell r="AH672" t="str">
            <v>Mitsubishi</v>
          </cell>
          <cell r="AI672" t="str">
            <v>S4LZ</v>
          </cell>
          <cell r="AJ672" t="str">
            <v>Zanardi </v>
          </cell>
          <cell r="AK672" t="str">
            <v>AL3/4</v>
          </cell>
          <cell r="AL672">
            <v>600</v>
          </cell>
          <cell r="AM672" t="str">
            <v>MPPT</v>
          </cell>
          <cell r="AN672">
            <v>0</v>
          </cell>
          <cell r="AO672">
            <v>0</v>
          </cell>
          <cell r="AP672" t="str">
            <v>BSB</v>
          </cell>
          <cell r="AQ672">
            <v>1500</v>
          </cell>
          <cell r="AR672">
            <v>2</v>
          </cell>
          <cell r="AS672">
            <v>1500</v>
          </cell>
          <cell r="AT672">
            <v>24</v>
          </cell>
          <cell r="AU672" t="str">
            <v>LG</v>
          </cell>
          <cell r="AV672" t="str">
            <v>LG</v>
          </cell>
          <cell r="AW672">
            <v>18000</v>
          </cell>
          <cell r="AX672">
            <v>18000</v>
          </cell>
          <cell r="AY672">
            <v>2</v>
          </cell>
          <cell r="AZ672">
            <v>84</v>
          </cell>
        </row>
        <row r="672">
          <cell r="BB672">
            <v>2</v>
          </cell>
          <cell r="BC672" t="str">
            <v>MTNAirtel</v>
          </cell>
          <cell r="BD672" t="str">
            <v>T2084</v>
          </cell>
          <cell r="BE672" t="str">
            <v>ZM3710</v>
          </cell>
          <cell r="BF672" t="str">
            <v>yes</v>
          </cell>
        </row>
        <row r="673">
          <cell r="C673" t="str">
            <v>IHS_EST_244A</v>
          </cell>
          <cell r="D673" t="str">
            <v>NYANJE MISSION HOSPITAL</v>
          </cell>
          <cell r="E673">
            <v>31.7981</v>
          </cell>
          <cell r="F673">
            <v>-14.3803</v>
          </cell>
          <cell r="G673" t="str">
            <v>Eastern </v>
          </cell>
          <cell r="H673">
            <v>1.8</v>
          </cell>
          <cell r="I673" t="str">
            <v>EASTERN</v>
          </cell>
          <cell r="J673" t="str">
            <v>Sinda</v>
          </cell>
          <cell r="K673" t="str">
            <v>No</v>
          </cell>
          <cell r="L673" t="str">
            <v>No</v>
          </cell>
          <cell r="M673" t="str">
            <v>No</v>
          </cell>
          <cell r="N673" t="str">
            <v>Rural</v>
          </cell>
          <cell r="O673" t="str">
            <v>Silver</v>
          </cell>
          <cell r="P673" t="str">
            <v>Silver</v>
          </cell>
          <cell r="Q673" t="str">
            <v>BTS</v>
          </cell>
          <cell r="R673" t="str">
            <v>BTS</v>
          </cell>
          <cell r="S673" t="str">
            <v>On air</v>
          </cell>
          <cell r="T673" t="str">
            <v>Grid-Gen</v>
          </cell>
          <cell r="U673" t="str">
            <v>Green Field</v>
          </cell>
          <cell r="V673">
            <v>70</v>
          </cell>
          <cell r="W673" t="str">
            <v>Outdoor</v>
          </cell>
          <cell r="X673" t="str">
            <v>Fetus Kalunga</v>
          </cell>
          <cell r="Y673" t="str">
            <v>SBC</v>
          </cell>
          <cell r="Z673" t="str">
            <v>SBC</v>
          </cell>
          <cell r="AA673" t="str">
            <v>Airtel </v>
          </cell>
          <cell r="AB673" t="str">
            <v>Fetus Kalunga</v>
          </cell>
          <cell r="AC673" t="str">
            <v>CCS</v>
          </cell>
          <cell r="AD673" t="str">
            <v>CCS</v>
          </cell>
          <cell r="AE673" t="str">
            <v>Gen Logic </v>
          </cell>
          <cell r="AF673" t="str">
            <v>Gen Logic </v>
          </cell>
          <cell r="AG673">
            <v>15</v>
          </cell>
          <cell r="AH673" t="str">
            <v>Yanmar</v>
          </cell>
          <cell r="AI673">
            <v>0</v>
          </cell>
          <cell r="AJ673" t="str">
            <v>Mecc Alte</v>
          </cell>
          <cell r="AK673">
            <v>0</v>
          </cell>
          <cell r="AL673">
            <v>1000</v>
          </cell>
          <cell r="AM673" t="str">
            <v>Power cube</v>
          </cell>
          <cell r="AN673" t="str">
            <v>ICC330-H1-C1</v>
          </cell>
          <cell r="AO673">
            <v>200</v>
          </cell>
          <cell r="AP673" t="str">
            <v>Power safe </v>
          </cell>
          <cell r="AQ673">
            <v>600</v>
          </cell>
          <cell r="AR673">
            <v>2</v>
          </cell>
          <cell r="AS673">
            <v>600</v>
          </cell>
          <cell r="AT673">
            <v>24</v>
          </cell>
          <cell r="AU673" t="str">
            <v>NA</v>
          </cell>
          <cell r="AV673">
            <v>0</v>
          </cell>
          <cell r="AW673" t="str">
            <v>N/A</v>
          </cell>
        </row>
        <row r="673">
          <cell r="AY673">
            <v>0</v>
          </cell>
          <cell r="AZ673">
            <v>41</v>
          </cell>
        </row>
        <row r="673">
          <cell r="BB673">
            <v>1</v>
          </cell>
          <cell r="BC673" t="str">
            <v>Airtel</v>
          </cell>
          <cell r="BD673">
            <v>0</v>
          </cell>
          <cell r="BE673" t="str">
            <v>ZM3821</v>
          </cell>
          <cell r="BF673" t="str">
            <v>yes</v>
          </cell>
        </row>
        <row r="674">
          <cell r="C674" t="str">
            <v>IHS_EST_245A</v>
          </cell>
          <cell r="D674" t="str">
            <v>Nyanje</v>
          </cell>
          <cell r="E674">
            <v>31.851</v>
          </cell>
          <cell r="F674">
            <v>-14.3253</v>
          </cell>
          <cell r="G674" t="str">
            <v>Eastern </v>
          </cell>
          <cell r="H674">
            <v>2.5</v>
          </cell>
          <cell r="I674" t="str">
            <v>EASTERN</v>
          </cell>
          <cell r="J674" t="str">
            <v>Sinda</v>
          </cell>
          <cell r="K674" t="str">
            <v>No</v>
          </cell>
          <cell r="L674" t="str">
            <v>No</v>
          </cell>
          <cell r="M674" t="str">
            <v>No</v>
          </cell>
          <cell r="N674" t="str">
            <v>Rural</v>
          </cell>
          <cell r="O674" t="str">
            <v>Silver</v>
          </cell>
          <cell r="P674" t="str">
            <v>Silver</v>
          </cell>
          <cell r="Q674" t="str">
            <v>BTS</v>
          </cell>
          <cell r="R674" t="str">
            <v>BTS</v>
          </cell>
          <cell r="S674" t="str">
            <v>On air</v>
          </cell>
          <cell r="T674" t="str">
            <v>Solar-Gen</v>
          </cell>
          <cell r="U674" t="str">
            <v>Green Field</v>
          </cell>
          <cell r="V674">
            <v>40</v>
          </cell>
          <cell r="W674" t="str">
            <v>Outdoor</v>
          </cell>
          <cell r="X674" t="str">
            <v>Fetus Kalunga</v>
          </cell>
          <cell r="Y674" t="str">
            <v>SBC</v>
          </cell>
          <cell r="Z674" t="str">
            <v>SBC</v>
          </cell>
          <cell r="AA674" t="str">
            <v>Airtel </v>
          </cell>
          <cell r="AB674" t="str">
            <v>Fetus Kalunga</v>
          </cell>
          <cell r="AC674" t="str">
            <v>CCS</v>
          </cell>
          <cell r="AD674" t="str">
            <v>CCS</v>
          </cell>
          <cell r="AE674" t="str">
            <v>Gen Logic </v>
          </cell>
          <cell r="AF674" t="str">
            <v>Gen Logic </v>
          </cell>
          <cell r="AG674">
            <v>20</v>
          </cell>
          <cell r="AH674" t="str">
            <v>perkins</v>
          </cell>
          <cell r="AI674">
            <v>0</v>
          </cell>
          <cell r="AJ674" t="str">
            <v>Leroy Sommer</v>
          </cell>
          <cell r="AK674">
            <v>0</v>
          </cell>
          <cell r="AL674">
            <v>1000</v>
          </cell>
          <cell r="AM674" t="str">
            <v>Power cube</v>
          </cell>
          <cell r="AN674" t="str">
            <v>ICC300-H1</v>
          </cell>
          <cell r="AO674">
            <v>400</v>
          </cell>
          <cell r="AP674" t="str">
            <v>Agisson</v>
          </cell>
          <cell r="AQ674">
            <v>600</v>
          </cell>
          <cell r="AR674">
            <v>2</v>
          </cell>
          <cell r="AS674">
            <v>600</v>
          </cell>
          <cell r="AT674">
            <v>24</v>
          </cell>
          <cell r="AU674" t="str">
            <v>NA</v>
          </cell>
          <cell r="AV674">
            <v>0</v>
          </cell>
          <cell r="AW674" t="str">
            <v>N/A</v>
          </cell>
        </row>
        <row r="674">
          <cell r="AY674">
            <v>0</v>
          </cell>
          <cell r="AZ674">
            <v>36</v>
          </cell>
        </row>
        <row r="674">
          <cell r="BB674">
            <v>1</v>
          </cell>
          <cell r="BC674" t="str">
            <v>Airtel</v>
          </cell>
          <cell r="BD674">
            <v>0</v>
          </cell>
          <cell r="BE674" t="str">
            <v>ZM3822</v>
          </cell>
          <cell r="BF674" t="str">
            <v>yes</v>
          </cell>
        </row>
        <row r="675">
          <cell r="C675" t="str">
            <v>IHS_EST_246A</v>
          </cell>
          <cell r="D675" t="str">
            <v>Kalongwezi</v>
          </cell>
          <cell r="E675">
            <v>32.6381</v>
          </cell>
          <cell r="F675">
            <v>-13.6489</v>
          </cell>
          <cell r="G675" t="str">
            <v>Eastern </v>
          </cell>
          <cell r="H675">
            <v>2.5</v>
          </cell>
          <cell r="I675" t="str">
            <v>EASTERN</v>
          </cell>
          <cell r="J675" t="str">
            <v>Chipata</v>
          </cell>
          <cell r="K675" t="str">
            <v>No</v>
          </cell>
          <cell r="L675" t="str">
            <v>No</v>
          </cell>
          <cell r="M675" t="str">
            <v>No</v>
          </cell>
          <cell r="N675" t="str">
            <v>Urban</v>
          </cell>
          <cell r="O675" t="str">
            <v>Silver</v>
          </cell>
          <cell r="P675" t="str">
            <v>Silver</v>
          </cell>
          <cell r="Q675" t="str">
            <v>BTS</v>
          </cell>
          <cell r="R675" t="str">
            <v>BTS</v>
          </cell>
          <cell r="S675" t="str">
            <v>On air</v>
          </cell>
          <cell r="T675" t="str">
            <v>Grid-Gen</v>
          </cell>
          <cell r="U675" t="str">
            <v>Green Field</v>
          </cell>
          <cell r="V675">
            <v>36</v>
          </cell>
          <cell r="W675" t="str">
            <v>Outdoor</v>
          </cell>
          <cell r="X675" t="str">
            <v>Fetus Kalunga</v>
          </cell>
          <cell r="Y675" t="str">
            <v>SBC</v>
          </cell>
          <cell r="Z675" t="str">
            <v>SBC</v>
          </cell>
          <cell r="AA675" t="str">
            <v>Airtel </v>
          </cell>
          <cell r="AB675" t="str">
            <v>Fetus Kalunga</v>
          </cell>
          <cell r="AC675" t="str">
            <v>CCS</v>
          </cell>
          <cell r="AD675" t="str">
            <v>CCS</v>
          </cell>
          <cell r="AE675" t="str">
            <v>Earth Technology</v>
          </cell>
          <cell r="AF675" t="str">
            <v>Earth technology</v>
          </cell>
          <cell r="AG675">
            <v>20</v>
          </cell>
          <cell r="AH675" t="str">
            <v>perkins</v>
          </cell>
          <cell r="AI675">
            <v>0</v>
          </cell>
          <cell r="AJ675" t="str">
            <v>Leroy Sommer</v>
          </cell>
          <cell r="AK675">
            <v>0</v>
          </cell>
          <cell r="AL675">
            <v>375</v>
          </cell>
          <cell r="AM675" t="str">
            <v>Power cube</v>
          </cell>
          <cell r="AN675" t="str">
            <v>ICC300-H1</v>
          </cell>
          <cell r="AO675">
            <v>400</v>
          </cell>
          <cell r="AP675" t="str">
            <v>ROLLS</v>
          </cell>
          <cell r="AQ675">
            <v>1410</v>
          </cell>
          <cell r="AR675">
            <v>4</v>
          </cell>
          <cell r="AS675">
            <v>1410</v>
          </cell>
          <cell r="AT675">
            <v>12</v>
          </cell>
          <cell r="AU675" t="str">
            <v>NA</v>
          </cell>
          <cell r="AV675">
            <v>0</v>
          </cell>
          <cell r="AW675" t="str">
            <v>N/A</v>
          </cell>
        </row>
        <row r="675">
          <cell r="AY675">
            <v>0</v>
          </cell>
          <cell r="AZ675">
            <v>100</v>
          </cell>
        </row>
        <row r="675">
          <cell r="BB675">
            <v>2</v>
          </cell>
          <cell r="BC675" t="str">
            <v>MTNAirtel</v>
          </cell>
          <cell r="BD675" t="str">
            <v>T2081</v>
          </cell>
          <cell r="BE675" t="str">
            <v>ZM3823</v>
          </cell>
          <cell r="BF675" t="str">
            <v>yes</v>
          </cell>
        </row>
        <row r="676">
          <cell r="C676" t="str">
            <v>IHS_EST_247A</v>
          </cell>
          <cell r="D676" t="str">
            <v>CHANIDA BORDER</v>
          </cell>
          <cell r="E676">
            <v>32.3328</v>
          </cell>
          <cell r="F676">
            <v>-14.2272</v>
          </cell>
          <cell r="G676" t="str">
            <v>Eastern </v>
          </cell>
          <cell r="H676">
            <v>1.8</v>
          </cell>
          <cell r="I676" t="str">
            <v>EASTERN</v>
          </cell>
          <cell r="J676" t="str">
            <v>Chadiza</v>
          </cell>
          <cell r="K676" t="str">
            <v>No</v>
          </cell>
          <cell r="L676" t="str">
            <v>No</v>
          </cell>
          <cell r="M676" t="str">
            <v>No</v>
          </cell>
          <cell r="N676" t="str">
            <v>Rural</v>
          </cell>
          <cell r="O676" t="str">
            <v>Silver</v>
          </cell>
          <cell r="P676" t="str">
            <v>Silver</v>
          </cell>
          <cell r="Q676" t="str">
            <v>BTS</v>
          </cell>
          <cell r="R676" t="str">
            <v>BTS</v>
          </cell>
          <cell r="S676" t="str">
            <v>On air</v>
          </cell>
          <cell r="T676" t="str">
            <v>Grid-Gen</v>
          </cell>
          <cell r="U676" t="str">
            <v>Green Field</v>
          </cell>
          <cell r="V676">
            <v>54</v>
          </cell>
          <cell r="W676" t="str">
            <v>Indoor </v>
          </cell>
          <cell r="X676" t="str">
            <v>Fetus Kalunga</v>
          </cell>
          <cell r="Y676" t="str">
            <v>SBC</v>
          </cell>
          <cell r="Z676" t="str">
            <v>SBC</v>
          </cell>
          <cell r="AA676" t="str">
            <v>Airtel </v>
          </cell>
          <cell r="AB676" t="str">
            <v>Fetus Kalunga</v>
          </cell>
          <cell r="AC676" t="str">
            <v>CCS</v>
          </cell>
          <cell r="AD676" t="str">
            <v>CCS</v>
          </cell>
          <cell r="AE676" t="str">
            <v>Gen Logic </v>
          </cell>
          <cell r="AF676" t="str">
            <v>Gen Logic </v>
          </cell>
          <cell r="AG676">
            <v>15</v>
          </cell>
          <cell r="AH676" t="str">
            <v>perkins</v>
          </cell>
          <cell r="AI676">
            <v>0</v>
          </cell>
          <cell r="AJ676" t="str">
            <v>Mecc Alte</v>
          </cell>
          <cell r="AK676">
            <v>0</v>
          </cell>
          <cell r="AL676">
            <v>1000</v>
          </cell>
          <cell r="AM676" t="str">
            <v>Power cube</v>
          </cell>
          <cell r="AN676" t="str">
            <v>ICC330-H1-C1</v>
          </cell>
          <cell r="AO676">
            <v>400</v>
          </cell>
          <cell r="AP676" t="str">
            <v>Agisson</v>
          </cell>
          <cell r="AQ676">
            <v>600</v>
          </cell>
          <cell r="AR676">
            <v>2</v>
          </cell>
          <cell r="AS676">
            <v>600</v>
          </cell>
          <cell r="AT676">
            <v>24</v>
          </cell>
          <cell r="AU676" t="str">
            <v>LG</v>
          </cell>
          <cell r="AV676" t="str">
            <v>LG</v>
          </cell>
          <cell r="AW676">
            <v>18000</v>
          </cell>
          <cell r="AX676">
            <v>18000</v>
          </cell>
          <cell r="AY676">
            <v>2</v>
          </cell>
          <cell r="AZ676">
            <v>41</v>
          </cell>
        </row>
        <row r="676">
          <cell r="BB676">
            <v>1</v>
          </cell>
          <cell r="BC676" t="str">
            <v>Airtel</v>
          </cell>
          <cell r="BD676">
            <v>0</v>
          </cell>
          <cell r="BE676" t="str">
            <v>ZM3824</v>
          </cell>
          <cell r="BF676" t="str">
            <v>yes</v>
          </cell>
        </row>
        <row r="677">
          <cell r="C677" t="str">
            <v>IHS_EST_248A</v>
          </cell>
          <cell r="D677" t="str">
            <v>Lumezi Hospital</v>
          </cell>
          <cell r="E677">
            <v>31.3835</v>
          </cell>
          <cell r="F677">
            <v>-13.9073</v>
          </cell>
          <cell r="G677" t="str">
            <v>Eastern </v>
          </cell>
          <cell r="H677">
            <v>2</v>
          </cell>
          <cell r="I677" t="str">
            <v>EASTERN</v>
          </cell>
          <cell r="J677" t="str">
            <v>Lundazi</v>
          </cell>
          <cell r="K677" t="str">
            <v>No</v>
          </cell>
          <cell r="L677" t="str">
            <v>No</v>
          </cell>
          <cell r="M677" t="str">
            <v>No</v>
          </cell>
          <cell r="N677" t="str">
            <v>Rural</v>
          </cell>
          <cell r="O677" t="str">
            <v>Silver</v>
          </cell>
          <cell r="P677" t="str">
            <v>Silver</v>
          </cell>
          <cell r="Q677" t="str">
            <v>BTS</v>
          </cell>
          <cell r="R677" t="str">
            <v>BTS</v>
          </cell>
          <cell r="S677" t="str">
            <v>On air</v>
          </cell>
          <cell r="T677" t="str">
            <v>Grid-Gen</v>
          </cell>
          <cell r="U677" t="str">
            <v>Green Field</v>
          </cell>
          <cell r="V677">
            <v>50</v>
          </cell>
          <cell r="W677" t="str">
            <v>Outdoor</v>
          </cell>
          <cell r="X677" t="str">
            <v>Fetus Kalunga</v>
          </cell>
          <cell r="Y677" t="str">
            <v>SBC</v>
          </cell>
          <cell r="Z677" t="str">
            <v>SBC</v>
          </cell>
          <cell r="AA677" t="str">
            <v>Airtel </v>
          </cell>
          <cell r="AB677" t="str">
            <v>Fetus Kalunga</v>
          </cell>
          <cell r="AC677" t="str">
            <v>CCS</v>
          </cell>
          <cell r="AD677" t="str">
            <v>CCS</v>
          </cell>
          <cell r="AE677" t="str">
            <v>Gen Logic </v>
          </cell>
          <cell r="AF677" t="str">
            <v>Gen Logic </v>
          </cell>
          <cell r="AG677">
            <v>16</v>
          </cell>
          <cell r="AH677" t="str">
            <v>perkins</v>
          </cell>
          <cell r="AI677">
            <v>0</v>
          </cell>
          <cell r="AJ677" t="str">
            <v>Mecc Alte</v>
          </cell>
          <cell r="AK677">
            <v>0</v>
          </cell>
          <cell r="AL677">
            <v>1000</v>
          </cell>
          <cell r="AM677" t="str">
            <v>Power cube</v>
          </cell>
          <cell r="AN677" t="str">
            <v>ICC330-H1-C1</v>
          </cell>
          <cell r="AO677">
            <v>400</v>
          </cell>
          <cell r="AP677" t="str">
            <v>NARADA</v>
          </cell>
          <cell r="AQ677">
            <v>1200</v>
          </cell>
          <cell r="AR677">
            <v>2</v>
          </cell>
          <cell r="AS677">
            <v>600</v>
          </cell>
          <cell r="AT677">
            <v>48</v>
          </cell>
          <cell r="AU677" t="str">
            <v>NA</v>
          </cell>
          <cell r="AV677">
            <v>0</v>
          </cell>
          <cell r="AW677" t="str">
            <v>N/A</v>
          </cell>
        </row>
        <row r="677">
          <cell r="AY677">
            <v>0</v>
          </cell>
          <cell r="AZ677">
            <v>46</v>
          </cell>
        </row>
        <row r="677">
          <cell r="BB677">
            <v>1</v>
          </cell>
          <cell r="BC677" t="str">
            <v>Airtel</v>
          </cell>
          <cell r="BD677">
            <v>0</v>
          </cell>
          <cell r="BE677" t="str">
            <v>ZM3874</v>
          </cell>
          <cell r="BF677" t="str">
            <v>yes</v>
          </cell>
        </row>
        <row r="678">
          <cell r="C678" t="str">
            <v>IHS_EST_249A</v>
          </cell>
          <cell r="D678" t="str">
            <v>Ndondo (Lyonekela_7)</v>
          </cell>
          <cell r="E678">
            <v>32.9144</v>
          </cell>
          <cell r="F678">
            <v>-12.4476</v>
          </cell>
          <cell r="G678" t="str">
            <v>Eastern </v>
          </cell>
          <cell r="H678">
            <v>2.5</v>
          </cell>
          <cell r="I678" t="str">
            <v>EASTERN</v>
          </cell>
          <cell r="J678" t="str">
            <v>Lundazi</v>
          </cell>
          <cell r="K678" t="str">
            <v>No</v>
          </cell>
          <cell r="L678" t="str">
            <v>No</v>
          </cell>
          <cell r="M678" t="str">
            <v>No</v>
          </cell>
          <cell r="N678" t="str">
            <v>Rural</v>
          </cell>
          <cell r="O678" t="str">
            <v>Silver</v>
          </cell>
          <cell r="P678" t="str">
            <v>Silver</v>
          </cell>
          <cell r="Q678" t="str">
            <v>BTS</v>
          </cell>
          <cell r="R678" t="str">
            <v>BTS</v>
          </cell>
          <cell r="S678" t="str">
            <v>On air</v>
          </cell>
          <cell r="T678" t="str">
            <v>Solar-Gen</v>
          </cell>
          <cell r="U678" t="str">
            <v>Green Field</v>
          </cell>
          <cell r="V678">
            <v>50</v>
          </cell>
          <cell r="W678" t="str">
            <v>Outdoor</v>
          </cell>
          <cell r="X678" t="str">
            <v>Fetus Kalunga</v>
          </cell>
          <cell r="Y678" t="str">
            <v>SBC</v>
          </cell>
          <cell r="Z678" t="str">
            <v>SBC</v>
          </cell>
          <cell r="AA678" t="str">
            <v>Airtel </v>
          </cell>
          <cell r="AB678" t="str">
            <v>Fetus Kalunga</v>
          </cell>
          <cell r="AC678" t="str">
            <v>CCS</v>
          </cell>
          <cell r="AD678" t="str">
            <v>CCS</v>
          </cell>
          <cell r="AE678" t="str">
            <v>CK Works</v>
          </cell>
          <cell r="AF678" t="str">
            <v>CK Works</v>
          </cell>
          <cell r="AG678">
            <v>20</v>
          </cell>
          <cell r="AH678" t="str">
            <v>perkins</v>
          </cell>
          <cell r="AI678">
            <v>0</v>
          </cell>
          <cell r="AJ678" t="str">
            <v>Mecc Alte</v>
          </cell>
          <cell r="AK678">
            <v>0</v>
          </cell>
          <cell r="AL678">
            <v>1000</v>
          </cell>
          <cell r="AM678" t="str">
            <v>Emerson</v>
          </cell>
          <cell r="AN678" t="str">
            <v>EPC48200/2900-HC1</v>
          </cell>
          <cell r="AO678">
            <v>250</v>
          </cell>
          <cell r="AP678" t="str">
            <v>BSB</v>
          </cell>
          <cell r="AQ678">
            <v>1500</v>
          </cell>
          <cell r="AR678">
            <v>2</v>
          </cell>
          <cell r="AS678">
            <v>1500</v>
          </cell>
          <cell r="AT678">
            <v>24</v>
          </cell>
          <cell r="AU678" t="str">
            <v>NA</v>
          </cell>
          <cell r="AV678">
            <v>0</v>
          </cell>
          <cell r="AW678" t="str">
            <v>N/A</v>
          </cell>
        </row>
        <row r="678">
          <cell r="AY678">
            <v>0</v>
          </cell>
          <cell r="AZ678">
            <v>52</v>
          </cell>
        </row>
        <row r="678">
          <cell r="BB678">
            <v>2</v>
          </cell>
          <cell r="BC678" t="str">
            <v>MTNAirtel</v>
          </cell>
          <cell r="BD678" t="str">
            <v>T2080</v>
          </cell>
          <cell r="BE678" t="str">
            <v>ZM3875</v>
          </cell>
          <cell r="BF678" t="str">
            <v>yes</v>
          </cell>
        </row>
        <row r="679">
          <cell r="C679" t="str">
            <v>IHS_EST_250A</v>
          </cell>
          <cell r="D679" t="str">
            <v>MWANJAWANTU</v>
          </cell>
          <cell r="E679">
            <v>31.4267</v>
          </cell>
          <cell r="F679">
            <v>-14.6148</v>
          </cell>
          <cell r="G679" t="str">
            <v>Eastern </v>
          </cell>
          <cell r="H679">
            <v>1.8</v>
          </cell>
          <cell r="I679" t="str">
            <v>EASTERN</v>
          </cell>
          <cell r="J679" t="str">
            <v>Petauke</v>
          </cell>
          <cell r="K679" t="str">
            <v>No</v>
          </cell>
          <cell r="L679" t="str">
            <v>No</v>
          </cell>
          <cell r="M679" t="str">
            <v>No</v>
          </cell>
          <cell r="N679" t="str">
            <v>Rural</v>
          </cell>
          <cell r="O679" t="str">
            <v>Silver</v>
          </cell>
          <cell r="P679" t="str">
            <v>Silver</v>
          </cell>
          <cell r="Q679" t="str">
            <v>BTS</v>
          </cell>
          <cell r="R679" t="str">
            <v>BTS</v>
          </cell>
          <cell r="S679" t="str">
            <v>On air</v>
          </cell>
          <cell r="T679" t="str">
            <v>Grid-Gen</v>
          </cell>
          <cell r="U679" t="str">
            <v>Green Field</v>
          </cell>
          <cell r="V679">
            <v>70</v>
          </cell>
          <cell r="W679" t="str">
            <v>Outdoor</v>
          </cell>
          <cell r="X679" t="str">
            <v>Fetus Kalunga</v>
          </cell>
          <cell r="Y679" t="str">
            <v>SBC</v>
          </cell>
          <cell r="Z679" t="str">
            <v>SBC</v>
          </cell>
          <cell r="AA679" t="str">
            <v>Airtel </v>
          </cell>
          <cell r="AB679" t="str">
            <v>Fetus Kalunga</v>
          </cell>
          <cell r="AC679" t="str">
            <v>CCS</v>
          </cell>
          <cell r="AD679" t="str">
            <v>CCS</v>
          </cell>
          <cell r="AE679" t="str">
            <v>Gen Logic </v>
          </cell>
          <cell r="AF679" t="str">
            <v>Gen Logic </v>
          </cell>
          <cell r="AG679">
            <v>15</v>
          </cell>
          <cell r="AH679" t="str">
            <v>Yanmar</v>
          </cell>
          <cell r="AI679">
            <v>0</v>
          </cell>
          <cell r="AJ679" t="str">
            <v>Mecc Alte</v>
          </cell>
          <cell r="AK679">
            <v>0</v>
          </cell>
          <cell r="AL679">
            <v>1000</v>
          </cell>
          <cell r="AM679" t="str">
            <v>Power cube</v>
          </cell>
          <cell r="AN679" t="str">
            <v>ICC330-H1-C1</v>
          </cell>
          <cell r="AO679">
            <v>400</v>
          </cell>
          <cell r="AP679" t="str">
            <v>ROLLS</v>
          </cell>
          <cell r="AQ679">
            <v>1410</v>
          </cell>
          <cell r="AR679">
            <v>4</v>
          </cell>
          <cell r="AS679">
            <v>1410</v>
          </cell>
          <cell r="AT679">
            <v>12</v>
          </cell>
          <cell r="AU679" t="str">
            <v>NA</v>
          </cell>
          <cell r="AV679">
            <v>0</v>
          </cell>
          <cell r="AW679" t="str">
            <v>N/A</v>
          </cell>
        </row>
        <row r="679">
          <cell r="AY679">
            <v>0</v>
          </cell>
          <cell r="AZ679">
            <v>57</v>
          </cell>
        </row>
        <row r="679">
          <cell r="BB679">
            <v>2</v>
          </cell>
          <cell r="BC679" t="str">
            <v>MTNAirtel</v>
          </cell>
          <cell r="BD679" t="str">
            <v>T2043</v>
          </cell>
          <cell r="BE679" t="str">
            <v>ZM3877</v>
          </cell>
          <cell r="BF679" t="str">
            <v>yes</v>
          </cell>
        </row>
        <row r="680">
          <cell r="C680" t="str">
            <v>IHS_EST_251A</v>
          </cell>
          <cell r="D680" t="str">
            <v>Kamono (Nyimba Town_Town1)</v>
          </cell>
          <cell r="E680">
            <v>30.7568</v>
          </cell>
          <cell r="F680">
            <v>-14.619</v>
          </cell>
          <cell r="G680" t="str">
            <v>Eastern </v>
          </cell>
          <cell r="H680">
            <v>2.5</v>
          </cell>
          <cell r="I680" t="str">
            <v>EASTERN</v>
          </cell>
          <cell r="J680" t="str">
            <v>Nyimba</v>
          </cell>
          <cell r="K680" t="str">
            <v>No</v>
          </cell>
          <cell r="L680" t="str">
            <v>No</v>
          </cell>
          <cell r="M680" t="str">
            <v>No</v>
          </cell>
          <cell r="N680" t="str">
            <v>Rural</v>
          </cell>
          <cell r="O680" t="str">
            <v>Silver</v>
          </cell>
          <cell r="P680" t="str">
            <v>Silver</v>
          </cell>
          <cell r="Q680" t="str">
            <v>BTS</v>
          </cell>
          <cell r="R680" t="str">
            <v>BTS</v>
          </cell>
          <cell r="S680" t="str">
            <v>On air</v>
          </cell>
          <cell r="T680" t="str">
            <v>Solar-Gen</v>
          </cell>
          <cell r="U680" t="str">
            <v>Green Field</v>
          </cell>
          <cell r="V680">
            <v>54</v>
          </cell>
          <cell r="W680" t="str">
            <v>Outdoor</v>
          </cell>
          <cell r="X680" t="str">
            <v>Fetus Kalunga</v>
          </cell>
          <cell r="Y680" t="str">
            <v>SBC</v>
          </cell>
          <cell r="Z680" t="str">
            <v>SBC</v>
          </cell>
          <cell r="AA680" t="str">
            <v>Airtel </v>
          </cell>
          <cell r="AB680" t="str">
            <v>Fetus Kalunga</v>
          </cell>
          <cell r="AC680" t="str">
            <v>CCS</v>
          </cell>
          <cell r="AD680" t="str">
            <v>CCS</v>
          </cell>
          <cell r="AE680" t="str">
            <v>Gen Logic </v>
          </cell>
          <cell r="AF680" t="str">
            <v>Gen Logic </v>
          </cell>
          <cell r="AG680">
            <v>20</v>
          </cell>
          <cell r="AH680" t="str">
            <v>perkins</v>
          </cell>
          <cell r="AI680">
            <v>0</v>
          </cell>
          <cell r="AJ680" t="str">
            <v>Leroy Sommer</v>
          </cell>
          <cell r="AK680">
            <v>0</v>
          </cell>
          <cell r="AL680">
            <v>600</v>
          </cell>
          <cell r="AM680" t="str">
            <v>Power cube</v>
          </cell>
          <cell r="AN680" t="str">
            <v>ICC330-H1-C1</v>
          </cell>
          <cell r="AO680">
            <v>400</v>
          </cell>
          <cell r="AP680" t="str">
            <v>Lithium</v>
          </cell>
          <cell r="AQ680">
            <v>200</v>
          </cell>
          <cell r="AR680">
            <v>48</v>
          </cell>
          <cell r="AS680">
            <v>100</v>
          </cell>
          <cell r="AT680">
            <v>2</v>
          </cell>
          <cell r="AU680" t="str">
            <v>NA</v>
          </cell>
          <cell r="AV680">
            <v>0</v>
          </cell>
          <cell r="AW680" t="str">
            <v>N/A</v>
          </cell>
        </row>
        <row r="680">
          <cell r="AY680">
            <v>0</v>
          </cell>
          <cell r="AZ680">
            <v>78</v>
          </cell>
        </row>
        <row r="680">
          <cell r="BB680">
            <v>2</v>
          </cell>
          <cell r="BC680" t="str">
            <v>MTNAirtel</v>
          </cell>
          <cell r="BD680" t="str">
            <v>T2075</v>
          </cell>
          <cell r="BE680" t="str">
            <v>ZM3956</v>
          </cell>
          <cell r="BF680" t="str">
            <v>yes</v>
          </cell>
        </row>
        <row r="681">
          <cell r="C681" t="str">
            <v>IHS_EST_252A</v>
          </cell>
          <cell r="D681" t="str">
            <v>Sungani Village (Nyimba Town_Town2)</v>
          </cell>
          <cell r="E681">
            <v>30.7869</v>
          </cell>
          <cell r="F681">
            <v>-14.5135</v>
          </cell>
          <cell r="G681" t="str">
            <v>Eastern </v>
          </cell>
          <cell r="H681">
            <v>1.8</v>
          </cell>
          <cell r="I681" t="str">
            <v>EASTERN</v>
          </cell>
          <cell r="J681" t="str">
            <v>Nyimba</v>
          </cell>
          <cell r="K681" t="str">
            <v>No</v>
          </cell>
          <cell r="L681" t="str">
            <v>No</v>
          </cell>
          <cell r="M681" t="str">
            <v>No</v>
          </cell>
          <cell r="N681" t="str">
            <v>Rural</v>
          </cell>
          <cell r="O681" t="str">
            <v>Silver</v>
          </cell>
          <cell r="P681" t="str">
            <v>Silver</v>
          </cell>
          <cell r="Q681" t="str">
            <v>BTS</v>
          </cell>
          <cell r="R681" t="str">
            <v>BTS</v>
          </cell>
          <cell r="S681" t="str">
            <v>On air</v>
          </cell>
          <cell r="T681" t="str">
            <v>Grid-Gen</v>
          </cell>
          <cell r="U681" t="str">
            <v>Green Field</v>
          </cell>
          <cell r="V681">
            <v>54</v>
          </cell>
          <cell r="W681" t="str">
            <v>Outdoor</v>
          </cell>
          <cell r="X681" t="str">
            <v>Fetus Kalunga</v>
          </cell>
          <cell r="Y681" t="str">
            <v>SBC</v>
          </cell>
          <cell r="Z681" t="str">
            <v>SBC</v>
          </cell>
          <cell r="AA681" t="str">
            <v>Airtel </v>
          </cell>
          <cell r="AB681" t="str">
            <v>Fetus Kalunga</v>
          </cell>
          <cell r="AC681" t="str">
            <v>CCS</v>
          </cell>
          <cell r="AD681" t="str">
            <v>CCS</v>
          </cell>
          <cell r="AE681" t="str">
            <v>Gen Logic </v>
          </cell>
          <cell r="AF681" t="str">
            <v>Gen Logic </v>
          </cell>
          <cell r="AG681">
            <v>15</v>
          </cell>
          <cell r="AH681" t="str">
            <v>perkins</v>
          </cell>
          <cell r="AI681">
            <v>0</v>
          </cell>
          <cell r="AJ681" t="str">
            <v>Mecc Alte</v>
          </cell>
          <cell r="AK681">
            <v>0</v>
          </cell>
          <cell r="AL681">
            <v>1000</v>
          </cell>
          <cell r="AM681" t="str">
            <v>Power cube</v>
          </cell>
          <cell r="AN681" t="str">
            <v>ICC330-H1-C1</v>
          </cell>
          <cell r="AO681">
            <v>400</v>
          </cell>
          <cell r="AP681" t="str">
            <v>Power safe </v>
          </cell>
          <cell r="AQ681">
            <v>1200</v>
          </cell>
          <cell r="AR681">
            <v>2</v>
          </cell>
          <cell r="AS681">
            <v>1200</v>
          </cell>
          <cell r="AT681">
            <v>24</v>
          </cell>
          <cell r="AU681" t="str">
            <v>NA</v>
          </cell>
          <cell r="AV681">
            <v>0</v>
          </cell>
          <cell r="AW681" t="str">
            <v>N/A</v>
          </cell>
        </row>
        <row r="681">
          <cell r="AY681">
            <v>0</v>
          </cell>
          <cell r="AZ681">
            <v>38</v>
          </cell>
        </row>
        <row r="681">
          <cell r="BB681">
            <v>1</v>
          </cell>
          <cell r="BC681" t="str">
            <v>Airtel</v>
          </cell>
          <cell r="BD681">
            <v>0</v>
          </cell>
          <cell r="BE681" t="str">
            <v>ZM3957</v>
          </cell>
          <cell r="BF681" t="str">
            <v>yes</v>
          </cell>
        </row>
        <row r="682">
          <cell r="C682" t="str">
            <v>IHS_EST_253A</v>
          </cell>
          <cell r="D682" t="str">
            <v>Nyanphande (Petauke town1)</v>
          </cell>
          <cell r="E682">
            <v>31.2031</v>
          </cell>
          <cell r="F682">
            <v>-14.2049</v>
          </cell>
          <cell r="G682" t="str">
            <v>Eastern </v>
          </cell>
          <cell r="H682">
            <v>1.8</v>
          </cell>
          <cell r="I682" t="str">
            <v>EASTERN</v>
          </cell>
          <cell r="J682" t="str">
            <v>Petauke</v>
          </cell>
          <cell r="K682" t="str">
            <v>No</v>
          </cell>
          <cell r="L682" t="str">
            <v>No</v>
          </cell>
          <cell r="M682" t="str">
            <v>No</v>
          </cell>
          <cell r="N682" t="str">
            <v>Rural</v>
          </cell>
          <cell r="O682" t="str">
            <v>Silver</v>
          </cell>
          <cell r="P682" t="str">
            <v>Silver</v>
          </cell>
          <cell r="Q682" t="str">
            <v>BTS</v>
          </cell>
          <cell r="R682" t="str">
            <v>BTS</v>
          </cell>
          <cell r="S682" t="str">
            <v>On air</v>
          </cell>
          <cell r="T682" t="str">
            <v>Grid-Gen</v>
          </cell>
          <cell r="U682" t="str">
            <v>Green Field</v>
          </cell>
          <cell r="V682">
            <v>45</v>
          </cell>
          <cell r="W682" t="str">
            <v>Outdoor</v>
          </cell>
          <cell r="X682" t="str">
            <v>Fetus Kalunga</v>
          </cell>
          <cell r="Y682" t="str">
            <v>SBC</v>
          </cell>
          <cell r="Z682" t="str">
            <v>SBC</v>
          </cell>
          <cell r="AA682" t="str">
            <v>Airtel </v>
          </cell>
          <cell r="AB682" t="str">
            <v>Fetus Kalunga</v>
          </cell>
          <cell r="AC682" t="str">
            <v>CCS</v>
          </cell>
          <cell r="AD682" t="str">
            <v>CCS</v>
          </cell>
          <cell r="AE682" t="str">
            <v>CK Works</v>
          </cell>
          <cell r="AF682" t="str">
            <v>CK Works</v>
          </cell>
          <cell r="AG682">
            <v>15</v>
          </cell>
          <cell r="AH682" t="str">
            <v>perkins</v>
          </cell>
          <cell r="AI682">
            <v>0</v>
          </cell>
          <cell r="AJ682" t="str">
            <v>Leroy Sommer</v>
          </cell>
          <cell r="AK682">
            <v>0</v>
          </cell>
          <cell r="AL682">
            <v>1000</v>
          </cell>
          <cell r="AM682" t="str">
            <v>Power cube</v>
          </cell>
          <cell r="AN682" t="str">
            <v>ICC330-H1-C1</v>
          </cell>
          <cell r="AO682">
            <v>400</v>
          </cell>
          <cell r="AP682" t="str">
            <v>NARADA</v>
          </cell>
          <cell r="AQ682">
            <v>1200</v>
          </cell>
          <cell r="AR682">
            <v>2</v>
          </cell>
          <cell r="AS682">
            <v>600</v>
          </cell>
          <cell r="AT682">
            <v>48</v>
          </cell>
          <cell r="AU682" t="str">
            <v>NA</v>
          </cell>
          <cell r="AV682">
            <v>0</v>
          </cell>
          <cell r="AW682" t="str">
            <v>N/A</v>
          </cell>
        </row>
        <row r="682">
          <cell r="AY682">
            <v>0</v>
          </cell>
          <cell r="AZ682">
            <v>96</v>
          </cell>
        </row>
        <row r="682">
          <cell r="BB682">
            <v>2</v>
          </cell>
          <cell r="BC682" t="str">
            <v>MTNAirtel</v>
          </cell>
          <cell r="BD682" t="str">
            <v>T2068</v>
          </cell>
          <cell r="BE682" t="str">
            <v>ZM3958</v>
          </cell>
          <cell r="BF682" t="str">
            <v>yes</v>
          </cell>
        </row>
        <row r="683">
          <cell r="C683" t="str">
            <v>IHS_EST_254A</v>
          </cell>
          <cell r="D683" t="str">
            <v>Chipata town1 (Mchenga)</v>
          </cell>
          <cell r="E683">
            <v>32.6623</v>
          </cell>
          <cell r="F683">
            <v>-13.6658</v>
          </cell>
          <cell r="G683" t="str">
            <v>Eastern </v>
          </cell>
          <cell r="H683">
            <v>4.5</v>
          </cell>
          <cell r="I683" t="str">
            <v>EASTERN</v>
          </cell>
          <cell r="J683" t="str">
            <v>Chipata</v>
          </cell>
          <cell r="K683" t="str">
            <v>Yes</v>
          </cell>
          <cell r="L683" t="str">
            <v>No</v>
          </cell>
          <cell r="M683" t="str">
            <v>No</v>
          </cell>
          <cell r="N683" t="str">
            <v>Urban</v>
          </cell>
          <cell r="O683" t="str">
            <v>Silver</v>
          </cell>
          <cell r="P683" t="str">
            <v>Silver</v>
          </cell>
          <cell r="Q683" t="str">
            <v>BTS</v>
          </cell>
          <cell r="R683" t="str">
            <v>BTS</v>
          </cell>
          <cell r="S683" t="str">
            <v>On air</v>
          </cell>
          <cell r="T683" t="str">
            <v>Grid-Gen</v>
          </cell>
          <cell r="U683" t="str">
            <v>Green Field</v>
          </cell>
          <cell r="V683">
            <v>40</v>
          </cell>
          <cell r="W683" t="str">
            <v>Outdoor</v>
          </cell>
          <cell r="X683" t="str">
            <v>Fetus Kalunga</v>
          </cell>
          <cell r="Y683" t="str">
            <v>SBC</v>
          </cell>
          <cell r="Z683" t="str">
            <v>SBC</v>
          </cell>
          <cell r="AA683" t="str">
            <v>Airtel </v>
          </cell>
          <cell r="AB683" t="str">
            <v>Fetus Kalunga</v>
          </cell>
          <cell r="AC683" t="str">
            <v>CCS</v>
          </cell>
          <cell r="AD683" t="str">
            <v>CCS</v>
          </cell>
          <cell r="AE683" t="str">
            <v>CK Works</v>
          </cell>
          <cell r="AF683" t="str">
            <v>CK Works</v>
          </cell>
          <cell r="AG683">
            <v>30</v>
          </cell>
          <cell r="AH683" t="str">
            <v>perkins</v>
          </cell>
          <cell r="AI683">
            <v>0</v>
          </cell>
          <cell r="AJ683" t="str">
            <v>Leroy Sommer</v>
          </cell>
          <cell r="AK683">
            <v>0</v>
          </cell>
          <cell r="AL683">
            <v>1000</v>
          </cell>
          <cell r="AM683" t="str">
            <v>Power cube</v>
          </cell>
          <cell r="AN683" t="str">
            <v>ICC330-H1-C1</v>
          </cell>
          <cell r="AO683">
            <v>400</v>
          </cell>
          <cell r="AP683" t="str">
            <v>NARADA</v>
          </cell>
          <cell r="AQ683">
            <v>1200</v>
          </cell>
          <cell r="AR683">
            <v>2</v>
          </cell>
          <cell r="AS683">
            <v>600</v>
          </cell>
          <cell r="AT683">
            <v>48</v>
          </cell>
          <cell r="AU683" t="str">
            <v>NA</v>
          </cell>
          <cell r="AV683">
            <v>0</v>
          </cell>
          <cell r="AW683" t="str">
            <v>N/A</v>
          </cell>
        </row>
        <row r="683">
          <cell r="AY683">
            <v>0</v>
          </cell>
          <cell r="AZ683">
            <v>126</v>
          </cell>
        </row>
        <row r="683">
          <cell r="BB683">
            <v>3</v>
          </cell>
          <cell r="BC683" t="str">
            <v>MTNAirtelLiquid Telecom</v>
          </cell>
          <cell r="BD683" t="str">
            <v>T2060</v>
          </cell>
          <cell r="BE683" t="str">
            <v>ZM3959</v>
          </cell>
          <cell r="BF683" t="str">
            <v>yes</v>
          </cell>
        </row>
        <row r="684">
          <cell r="C684" t="str">
            <v>IHS_EST_255A</v>
          </cell>
          <cell r="D684" t="str">
            <v>Luampamba (Lundazi town2)</v>
          </cell>
          <cell r="E684">
            <v>33.1327</v>
          </cell>
          <cell r="F684">
            <v>-12.4244</v>
          </cell>
          <cell r="G684" t="str">
            <v>Eastern </v>
          </cell>
          <cell r="H684">
            <v>2.5</v>
          </cell>
          <cell r="I684" t="str">
            <v>EASTERN</v>
          </cell>
          <cell r="J684" t="str">
            <v>Lundazi</v>
          </cell>
          <cell r="K684" t="str">
            <v>No</v>
          </cell>
          <cell r="L684" t="str">
            <v>No</v>
          </cell>
          <cell r="M684" t="str">
            <v>No</v>
          </cell>
          <cell r="N684" t="str">
            <v>Rural</v>
          </cell>
          <cell r="O684" t="str">
            <v>Silver</v>
          </cell>
          <cell r="P684" t="str">
            <v>Silver</v>
          </cell>
          <cell r="Q684" t="str">
            <v>BTS</v>
          </cell>
          <cell r="R684" t="str">
            <v>BTS</v>
          </cell>
          <cell r="S684" t="str">
            <v>On air</v>
          </cell>
          <cell r="T684" t="str">
            <v>Grid-Gen</v>
          </cell>
          <cell r="U684" t="str">
            <v>Green Field</v>
          </cell>
          <cell r="V684">
            <v>54</v>
          </cell>
          <cell r="W684" t="str">
            <v>Outdoor</v>
          </cell>
          <cell r="X684" t="str">
            <v>Fetus Kalunga</v>
          </cell>
          <cell r="Y684" t="str">
            <v>SBC</v>
          </cell>
          <cell r="Z684" t="str">
            <v>SBC</v>
          </cell>
          <cell r="AA684" t="str">
            <v>Airtel </v>
          </cell>
          <cell r="AB684" t="str">
            <v>Fetus Kalunga</v>
          </cell>
          <cell r="AC684" t="str">
            <v>CCS</v>
          </cell>
          <cell r="AD684" t="str">
            <v>CCS</v>
          </cell>
          <cell r="AE684" t="str">
            <v>IMG</v>
          </cell>
          <cell r="AF684" t="str">
            <v>IMG</v>
          </cell>
          <cell r="AG684">
            <v>20</v>
          </cell>
          <cell r="AH684" t="str">
            <v>perkins</v>
          </cell>
          <cell r="AI684">
            <v>0</v>
          </cell>
          <cell r="AJ684" t="str">
            <v>Leroy Sommer</v>
          </cell>
          <cell r="AK684">
            <v>0</v>
          </cell>
          <cell r="AL684">
            <v>600</v>
          </cell>
          <cell r="AM684" t="str">
            <v>Power cube</v>
          </cell>
          <cell r="AN684" t="str">
            <v>ICC330-H1-C1</v>
          </cell>
          <cell r="AO684">
            <v>400</v>
          </cell>
          <cell r="AP684" t="str">
            <v>ROLLS</v>
          </cell>
          <cell r="AQ684">
            <v>1410</v>
          </cell>
          <cell r="AR684">
            <v>4</v>
          </cell>
          <cell r="AS684">
            <v>1410</v>
          </cell>
          <cell r="AT684">
            <v>12</v>
          </cell>
          <cell r="AU684" t="str">
            <v>NA</v>
          </cell>
          <cell r="AV684">
            <v>0</v>
          </cell>
          <cell r="AW684" t="str">
            <v>N/A</v>
          </cell>
        </row>
        <row r="684">
          <cell r="AY684">
            <v>0</v>
          </cell>
          <cell r="AZ684">
            <v>44</v>
          </cell>
        </row>
        <row r="684">
          <cell r="BB684">
            <v>1</v>
          </cell>
          <cell r="BC684" t="str">
            <v>Airtel</v>
          </cell>
          <cell r="BD684">
            <v>0</v>
          </cell>
          <cell r="BE684" t="str">
            <v>ZM3961</v>
          </cell>
          <cell r="BF684" t="str">
            <v>yes</v>
          </cell>
        </row>
        <row r="685">
          <cell r="C685" t="str">
            <v>IHS_EST_257A</v>
          </cell>
          <cell r="D685" t="str">
            <v>Ndondo Hill (Mumbi)</v>
          </cell>
          <cell r="E685">
            <v>31.2578</v>
          </cell>
          <cell r="F685">
            <v>-14.424</v>
          </cell>
          <cell r="G685" t="str">
            <v>Eastern </v>
          </cell>
          <cell r="H685">
            <v>2.5</v>
          </cell>
          <cell r="I685" t="str">
            <v>EASTERN</v>
          </cell>
          <cell r="J685" t="str">
            <v>Petauke</v>
          </cell>
          <cell r="K685" t="str">
            <v>No</v>
          </cell>
          <cell r="L685" t="str">
            <v>No</v>
          </cell>
          <cell r="M685" t="str">
            <v>No</v>
          </cell>
          <cell r="N685" t="str">
            <v>Rural</v>
          </cell>
          <cell r="O685" t="str">
            <v>Silver</v>
          </cell>
          <cell r="P685" t="str">
            <v>Silver</v>
          </cell>
          <cell r="Q685" t="str">
            <v>BTS</v>
          </cell>
          <cell r="R685" t="str">
            <v>BTS</v>
          </cell>
          <cell r="S685" t="str">
            <v>On air</v>
          </cell>
          <cell r="T685" t="str">
            <v>Solar-Gen</v>
          </cell>
          <cell r="U685" t="str">
            <v>Green Field</v>
          </cell>
          <cell r="V685">
            <v>36</v>
          </cell>
          <cell r="W685" t="str">
            <v>Outdoor</v>
          </cell>
          <cell r="X685" t="str">
            <v>Fetus Kalunga</v>
          </cell>
          <cell r="Y685" t="str">
            <v>SBC</v>
          </cell>
          <cell r="Z685" t="str">
            <v>SBC</v>
          </cell>
          <cell r="AA685" t="str">
            <v>Airtel </v>
          </cell>
          <cell r="AB685" t="str">
            <v>Fetus Kalunga</v>
          </cell>
          <cell r="AC685" t="str">
            <v>CCS</v>
          </cell>
          <cell r="AD685" t="str">
            <v>CCS</v>
          </cell>
          <cell r="AE685" t="str">
            <v>Earth Technology</v>
          </cell>
          <cell r="AF685" t="str">
            <v>Earth technology</v>
          </cell>
          <cell r="AG685">
            <v>20</v>
          </cell>
          <cell r="AH685" t="str">
            <v>perkins</v>
          </cell>
          <cell r="AI685">
            <v>0</v>
          </cell>
          <cell r="AJ685">
            <v>0</v>
          </cell>
          <cell r="AK685" t="str">
            <v>AL3/4</v>
          </cell>
          <cell r="AL685">
            <v>400</v>
          </cell>
          <cell r="AM685" t="str">
            <v>MPPT</v>
          </cell>
          <cell r="AN685">
            <v>0</v>
          </cell>
          <cell r="AO685">
            <v>0</v>
          </cell>
          <cell r="AP685" t="str">
            <v>Lithium</v>
          </cell>
          <cell r="AQ685">
            <v>500</v>
          </cell>
          <cell r="AR685">
            <v>48</v>
          </cell>
          <cell r="AS685">
            <v>100</v>
          </cell>
          <cell r="AT685">
            <v>5</v>
          </cell>
          <cell r="AU685" t="str">
            <v>NA</v>
          </cell>
          <cell r="AV685">
            <v>0</v>
          </cell>
          <cell r="AW685" t="str">
            <v>N/A</v>
          </cell>
        </row>
        <row r="685">
          <cell r="AY685">
            <v>0</v>
          </cell>
          <cell r="AZ685">
            <v>70</v>
          </cell>
        </row>
        <row r="685">
          <cell r="BB685">
            <v>2</v>
          </cell>
          <cell r="BC685" t="str">
            <v>MTNAirtel</v>
          </cell>
          <cell r="BD685" t="str">
            <v>T2078</v>
          </cell>
          <cell r="BE685" t="str">
            <v>ZM4010</v>
          </cell>
          <cell r="BF685" t="str">
            <v>yes</v>
          </cell>
        </row>
        <row r="686">
          <cell r="C686" t="str">
            <v>IHS_EST_258A</v>
          </cell>
          <cell r="D686" t="str">
            <v>mwami boarder</v>
          </cell>
          <cell r="E686">
            <v>32.7943</v>
          </cell>
          <cell r="F686">
            <v>-13.7477</v>
          </cell>
          <cell r="G686" t="str">
            <v>Eastern </v>
          </cell>
          <cell r="H686">
            <v>2.5</v>
          </cell>
          <cell r="I686" t="str">
            <v>EASTERN</v>
          </cell>
          <cell r="J686" t="str">
            <v>Chipata</v>
          </cell>
          <cell r="K686" t="str">
            <v>Yes</v>
          </cell>
          <cell r="L686" t="str">
            <v>No</v>
          </cell>
          <cell r="M686" t="str">
            <v>No</v>
          </cell>
          <cell r="N686" t="str">
            <v>Rural</v>
          </cell>
          <cell r="O686" t="str">
            <v>Silver</v>
          </cell>
          <cell r="P686" t="str">
            <v>Silver</v>
          </cell>
          <cell r="Q686" t="str">
            <v>BTS</v>
          </cell>
          <cell r="R686" t="str">
            <v>BTS</v>
          </cell>
          <cell r="S686" t="str">
            <v>On air</v>
          </cell>
          <cell r="T686" t="str">
            <v>Grid-Gen</v>
          </cell>
          <cell r="U686" t="str">
            <v>Green Field</v>
          </cell>
          <cell r="V686">
            <v>50</v>
          </cell>
          <cell r="W686" t="str">
            <v>Outdoor</v>
          </cell>
          <cell r="X686" t="str">
            <v>Fetus Kalunga</v>
          </cell>
          <cell r="Y686" t="str">
            <v>SBC</v>
          </cell>
          <cell r="Z686" t="str">
            <v>SBC</v>
          </cell>
          <cell r="AA686" t="str">
            <v>Airtel </v>
          </cell>
          <cell r="AB686" t="str">
            <v>Fetus Kalunga</v>
          </cell>
          <cell r="AC686" t="str">
            <v>CCS</v>
          </cell>
          <cell r="AD686" t="str">
            <v>CCS</v>
          </cell>
          <cell r="AE686" t="str">
            <v>CK Works</v>
          </cell>
          <cell r="AF686" t="str">
            <v>CK Works</v>
          </cell>
          <cell r="AG686">
            <v>20</v>
          </cell>
          <cell r="AH686" t="str">
            <v>perkins</v>
          </cell>
          <cell r="AI686">
            <v>0</v>
          </cell>
          <cell r="AJ686" t="str">
            <v>Mecc Alte</v>
          </cell>
          <cell r="AK686">
            <v>0</v>
          </cell>
          <cell r="AL686">
            <v>1000</v>
          </cell>
          <cell r="AM686" t="str">
            <v>Power cube</v>
          </cell>
          <cell r="AN686" t="str">
            <v>ICC330-H1-C1</v>
          </cell>
          <cell r="AO686">
            <v>400</v>
          </cell>
          <cell r="AP686" t="str">
            <v>NARADA</v>
          </cell>
          <cell r="AQ686">
            <v>600</v>
          </cell>
          <cell r="AR686">
            <v>2</v>
          </cell>
          <cell r="AS686">
            <v>600</v>
          </cell>
          <cell r="AT686">
            <v>24</v>
          </cell>
          <cell r="AU686" t="str">
            <v>NA</v>
          </cell>
          <cell r="AV686">
            <v>0</v>
          </cell>
          <cell r="AW686" t="str">
            <v>N/A</v>
          </cell>
        </row>
        <row r="686">
          <cell r="AY686">
            <v>0</v>
          </cell>
          <cell r="AZ686">
            <v>140</v>
          </cell>
        </row>
        <row r="686">
          <cell r="BB686">
            <v>3</v>
          </cell>
          <cell r="BC686" t="str">
            <v>MTNAirtelParatus Telecom</v>
          </cell>
          <cell r="BD686" t="str">
            <v>T2089</v>
          </cell>
          <cell r="BE686" t="str">
            <v>ZM6022</v>
          </cell>
          <cell r="BF686" t="str">
            <v>yes</v>
          </cell>
        </row>
        <row r="687">
          <cell r="C687" t="str">
            <v>IHS_EST_259A</v>
          </cell>
          <cell r="D687" t="str">
            <v>Minga</v>
          </cell>
          <cell r="E687">
            <v>31.1464</v>
          </cell>
          <cell r="F687">
            <v>-14.3539</v>
          </cell>
          <cell r="G687" t="str">
            <v>Eastern </v>
          </cell>
          <cell r="H687">
            <v>2</v>
          </cell>
          <cell r="I687" t="str">
            <v>EASTERN</v>
          </cell>
          <cell r="J687" t="str">
            <v>Petauke</v>
          </cell>
          <cell r="K687" t="str">
            <v>No</v>
          </cell>
          <cell r="L687" t="str">
            <v>No</v>
          </cell>
          <cell r="M687" t="str">
            <v>No</v>
          </cell>
          <cell r="N687" t="str">
            <v>Rural</v>
          </cell>
          <cell r="O687" t="str">
            <v>Silver</v>
          </cell>
          <cell r="P687" t="str">
            <v>Silver</v>
          </cell>
          <cell r="Q687" t="str">
            <v>BTS</v>
          </cell>
          <cell r="R687" t="str">
            <v>BTS</v>
          </cell>
          <cell r="S687" t="str">
            <v>On air</v>
          </cell>
          <cell r="T687" t="str">
            <v>Grid-Gen</v>
          </cell>
          <cell r="U687" t="str">
            <v>Green Field</v>
          </cell>
          <cell r="V687">
            <v>50</v>
          </cell>
          <cell r="W687" t="str">
            <v>Outdoor</v>
          </cell>
          <cell r="X687" t="str">
            <v>Fetus Kalunga</v>
          </cell>
          <cell r="Y687" t="str">
            <v>SBC</v>
          </cell>
          <cell r="Z687" t="str">
            <v>SBC</v>
          </cell>
          <cell r="AA687" t="str">
            <v>Airtel </v>
          </cell>
          <cell r="AB687" t="str">
            <v>Fetus Kalunga</v>
          </cell>
          <cell r="AC687" t="str">
            <v>CCS</v>
          </cell>
          <cell r="AD687" t="str">
            <v>CCS</v>
          </cell>
          <cell r="AE687" t="str">
            <v>Gen Logic </v>
          </cell>
          <cell r="AF687" t="str">
            <v>Gen Logic </v>
          </cell>
          <cell r="AG687">
            <v>16</v>
          </cell>
          <cell r="AH687" t="str">
            <v>perkins</v>
          </cell>
          <cell r="AI687">
            <v>0</v>
          </cell>
          <cell r="AJ687" t="str">
            <v>Mecc Alte</v>
          </cell>
          <cell r="AK687">
            <v>0</v>
          </cell>
          <cell r="AL687">
            <v>1000</v>
          </cell>
          <cell r="AM687" t="str">
            <v>Power cube</v>
          </cell>
          <cell r="AN687" t="str">
            <v>ICC330-H1-C1</v>
          </cell>
          <cell r="AO687">
            <v>400</v>
          </cell>
          <cell r="AP687" t="str">
            <v>ROLLS</v>
          </cell>
          <cell r="AQ687">
            <v>1410</v>
          </cell>
          <cell r="AR687">
            <v>4</v>
          </cell>
          <cell r="AS687">
            <v>1410</v>
          </cell>
          <cell r="AT687">
            <v>12</v>
          </cell>
          <cell r="AU687" t="str">
            <v>NA</v>
          </cell>
          <cell r="AV687">
            <v>0</v>
          </cell>
          <cell r="AW687" t="str">
            <v>N/A</v>
          </cell>
        </row>
        <row r="687">
          <cell r="AY687">
            <v>0</v>
          </cell>
          <cell r="AZ687">
            <v>64</v>
          </cell>
        </row>
        <row r="687">
          <cell r="BB687">
            <v>2</v>
          </cell>
          <cell r="BC687" t="str">
            <v>MTNAirtel</v>
          </cell>
          <cell r="BD687" t="str">
            <v>T2057</v>
          </cell>
          <cell r="BE687" t="str">
            <v>ZM6023</v>
          </cell>
          <cell r="BF687" t="str">
            <v>yes</v>
          </cell>
        </row>
        <row r="688">
          <cell r="C688" t="str">
            <v>IHS_EST_260A</v>
          </cell>
          <cell r="D688" t="str">
            <v>Chipembe</v>
          </cell>
          <cell r="E688">
            <v>31.0112</v>
          </cell>
          <cell r="F688">
            <v>-14.5307</v>
          </cell>
          <cell r="G688" t="str">
            <v>Eastern </v>
          </cell>
          <cell r="H688">
            <v>2</v>
          </cell>
          <cell r="I688" t="str">
            <v>EASTERN</v>
          </cell>
          <cell r="J688" t="str">
            <v>Petauke</v>
          </cell>
          <cell r="K688" t="str">
            <v>No</v>
          </cell>
          <cell r="L688" t="str">
            <v>No</v>
          </cell>
          <cell r="M688" t="str">
            <v>No</v>
          </cell>
          <cell r="N688" t="str">
            <v>Rural</v>
          </cell>
          <cell r="O688" t="str">
            <v>Silver</v>
          </cell>
          <cell r="P688" t="str">
            <v>Silver</v>
          </cell>
          <cell r="Q688" t="str">
            <v>BTS</v>
          </cell>
          <cell r="R688" t="str">
            <v>BTS</v>
          </cell>
          <cell r="S688" t="str">
            <v>On air</v>
          </cell>
          <cell r="T688" t="str">
            <v>Grid-Gen</v>
          </cell>
          <cell r="U688" t="str">
            <v>Green Field</v>
          </cell>
          <cell r="V688">
            <v>50</v>
          </cell>
          <cell r="W688" t="str">
            <v>Outdoor</v>
          </cell>
          <cell r="X688" t="str">
            <v>Fetus Kalunga</v>
          </cell>
          <cell r="Y688" t="str">
            <v>SBC</v>
          </cell>
          <cell r="Z688" t="str">
            <v>SBC</v>
          </cell>
          <cell r="AA688" t="str">
            <v>Airtel </v>
          </cell>
          <cell r="AB688" t="str">
            <v>Fetus Kalunga</v>
          </cell>
          <cell r="AC688" t="str">
            <v>CCS</v>
          </cell>
          <cell r="AD688" t="str">
            <v>CCS</v>
          </cell>
          <cell r="AE688" t="str">
            <v>Gen Logic </v>
          </cell>
          <cell r="AF688" t="str">
            <v>Gen Logic </v>
          </cell>
          <cell r="AG688">
            <v>16</v>
          </cell>
          <cell r="AH688" t="str">
            <v>perkins</v>
          </cell>
          <cell r="AI688">
            <v>0</v>
          </cell>
          <cell r="AJ688" t="str">
            <v>Mecc Alte</v>
          </cell>
          <cell r="AK688">
            <v>0</v>
          </cell>
          <cell r="AL688">
            <v>1000</v>
          </cell>
          <cell r="AM688" t="str">
            <v>Power cube</v>
          </cell>
          <cell r="AN688" t="str">
            <v>ICC330-H1-C1</v>
          </cell>
          <cell r="AO688">
            <v>400</v>
          </cell>
          <cell r="AP688" t="str">
            <v>Power safe </v>
          </cell>
          <cell r="AQ688">
            <v>1200</v>
          </cell>
          <cell r="AR688">
            <v>2</v>
          </cell>
          <cell r="AS688">
            <v>1200</v>
          </cell>
          <cell r="AT688">
            <v>24</v>
          </cell>
          <cell r="AU688" t="str">
            <v>NA</v>
          </cell>
          <cell r="AV688">
            <v>0</v>
          </cell>
          <cell r="AW688" t="str">
            <v>N/A</v>
          </cell>
        </row>
        <row r="688">
          <cell r="AY688">
            <v>0</v>
          </cell>
          <cell r="AZ688">
            <v>66</v>
          </cell>
        </row>
        <row r="688">
          <cell r="BB688">
            <v>2</v>
          </cell>
          <cell r="BC688" t="str">
            <v>MTNAirtel</v>
          </cell>
          <cell r="BD688" t="str">
            <v>T2073</v>
          </cell>
          <cell r="BE688" t="str">
            <v>ZM6025</v>
          </cell>
          <cell r="BF688" t="str">
            <v>yes</v>
          </cell>
        </row>
        <row r="689">
          <cell r="C689" t="str">
            <v>IHS_EST_261A</v>
          </cell>
          <cell r="D689" t="str">
            <v>Chipata_1_Rlf</v>
          </cell>
          <cell r="E689">
            <v>32.6209</v>
          </cell>
          <cell r="F689">
            <v>-13.6211</v>
          </cell>
          <cell r="G689" t="str">
            <v>Eastern </v>
          </cell>
          <cell r="H689">
            <v>2.5</v>
          </cell>
          <cell r="I689" t="str">
            <v>EASTERN</v>
          </cell>
          <cell r="J689" t="str">
            <v>Chipata</v>
          </cell>
          <cell r="K689" t="str">
            <v>No</v>
          </cell>
          <cell r="L689" t="str">
            <v>No</v>
          </cell>
          <cell r="M689" t="str">
            <v>No</v>
          </cell>
          <cell r="N689" t="str">
            <v>Urban</v>
          </cell>
          <cell r="O689" t="str">
            <v>Silver</v>
          </cell>
          <cell r="P689" t="str">
            <v>Silver</v>
          </cell>
          <cell r="Q689" t="str">
            <v>BTS</v>
          </cell>
          <cell r="R689" t="str">
            <v>BTS</v>
          </cell>
          <cell r="S689" t="str">
            <v>On air</v>
          </cell>
          <cell r="T689" t="str">
            <v>Grid-Gen</v>
          </cell>
          <cell r="U689" t="str">
            <v>Green Field</v>
          </cell>
          <cell r="V689">
            <v>40</v>
          </cell>
          <cell r="W689" t="str">
            <v>Outdoor</v>
          </cell>
          <cell r="X689" t="str">
            <v>Fetus Kalunga</v>
          </cell>
          <cell r="Y689" t="str">
            <v>SBC</v>
          </cell>
          <cell r="Z689" t="str">
            <v>SBC</v>
          </cell>
          <cell r="AA689" t="str">
            <v>Airtel </v>
          </cell>
          <cell r="AB689" t="str">
            <v>Fetus Kalunga</v>
          </cell>
          <cell r="AC689" t="str">
            <v>CCS</v>
          </cell>
          <cell r="AD689" t="str">
            <v>CCS</v>
          </cell>
          <cell r="AE689" t="str">
            <v>IMG</v>
          </cell>
          <cell r="AF689" t="str">
            <v>IMG</v>
          </cell>
          <cell r="AG689">
            <v>20</v>
          </cell>
          <cell r="AH689" t="str">
            <v>perkins</v>
          </cell>
          <cell r="AI689">
            <v>0</v>
          </cell>
          <cell r="AJ689" t="str">
            <v>Leroy Sommer</v>
          </cell>
          <cell r="AK689">
            <v>0</v>
          </cell>
          <cell r="AL689">
            <v>600</v>
          </cell>
          <cell r="AM689" t="str">
            <v>Power cube</v>
          </cell>
          <cell r="AN689" t="str">
            <v>ICC330-H1-C1</v>
          </cell>
          <cell r="AO689">
            <v>400</v>
          </cell>
          <cell r="AP689" t="str">
            <v>Power safe </v>
          </cell>
          <cell r="AQ689">
            <v>600</v>
          </cell>
          <cell r="AR689">
            <v>2</v>
          </cell>
          <cell r="AS689">
            <v>600</v>
          </cell>
          <cell r="AT689">
            <v>24</v>
          </cell>
          <cell r="AU689" t="str">
            <v>NA</v>
          </cell>
          <cell r="AV689">
            <v>0</v>
          </cell>
          <cell r="AW689" t="str">
            <v>N/A</v>
          </cell>
        </row>
        <row r="689">
          <cell r="AY689">
            <v>0</v>
          </cell>
          <cell r="AZ689">
            <v>63</v>
          </cell>
        </row>
        <row r="689">
          <cell r="BB689">
            <v>1</v>
          </cell>
          <cell r="BC689" t="str">
            <v>Airtel</v>
          </cell>
          <cell r="BD689">
            <v>0</v>
          </cell>
          <cell r="BE689" t="str">
            <v>ZM6080</v>
          </cell>
          <cell r="BF689" t="str">
            <v>yes</v>
          </cell>
        </row>
        <row r="690">
          <cell r="C690" t="str">
            <v>IHS_EST_262A</v>
          </cell>
          <cell r="D690" t="str">
            <v>Mphata Hill Repeater</v>
          </cell>
          <cell r="E690">
            <v>32.3582</v>
          </cell>
          <cell r="F690">
            <v>-13.449</v>
          </cell>
          <cell r="G690" t="str">
            <v>Eastern </v>
          </cell>
          <cell r="H690">
            <v>2.5</v>
          </cell>
          <cell r="I690" t="str">
            <v>EASTERN</v>
          </cell>
          <cell r="J690" t="str">
            <v>Mambwe</v>
          </cell>
          <cell r="K690" t="str">
            <v>No</v>
          </cell>
          <cell r="L690" t="str">
            <v>No</v>
          </cell>
          <cell r="M690" t="str">
            <v>No</v>
          </cell>
          <cell r="N690" t="str">
            <v>Rural</v>
          </cell>
          <cell r="O690" t="str">
            <v>Silver</v>
          </cell>
          <cell r="P690" t="str">
            <v>Silver</v>
          </cell>
          <cell r="Q690" t="str">
            <v>BTS</v>
          </cell>
          <cell r="R690" t="str">
            <v>BTS</v>
          </cell>
          <cell r="S690" t="str">
            <v>On air</v>
          </cell>
          <cell r="T690" t="str">
            <v>Solar-Gen</v>
          </cell>
          <cell r="U690" t="str">
            <v>Green Field</v>
          </cell>
          <cell r="V690">
            <v>50</v>
          </cell>
          <cell r="W690" t="str">
            <v>Outdoor</v>
          </cell>
          <cell r="X690" t="str">
            <v>Fetus Kalunga</v>
          </cell>
          <cell r="Y690" t="str">
            <v>SBC</v>
          </cell>
          <cell r="Z690" t="str">
            <v>SBC</v>
          </cell>
          <cell r="AA690" t="str">
            <v>Airtel </v>
          </cell>
          <cell r="AB690" t="str">
            <v>Fetus Kalunga</v>
          </cell>
          <cell r="AC690" t="str">
            <v>CCS</v>
          </cell>
          <cell r="AD690" t="str">
            <v>CCS</v>
          </cell>
          <cell r="AE690" t="str">
            <v>Gen Logic </v>
          </cell>
          <cell r="AF690" t="str">
            <v>Gen Logic </v>
          </cell>
          <cell r="AG690">
            <v>20</v>
          </cell>
          <cell r="AH690" t="str">
            <v>perkins</v>
          </cell>
          <cell r="AI690">
            <v>0</v>
          </cell>
          <cell r="AJ690" t="str">
            <v>Mecc Alte</v>
          </cell>
          <cell r="AK690">
            <v>0</v>
          </cell>
          <cell r="AL690">
            <v>1000</v>
          </cell>
          <cell r="AM690" t="str">
            <v>Emerson</v>
          </cell>
          <cell r="AN690" t="str">
            <v>PC48200/2900-HC1</v>
          </cell>
          <cell r="AO690">
            <v>250</v>
          </cell>
          <cell r="AP690" t="str">
            <v>BSB</v>
          </cell>
          <cell r="AQ690">
            <v>1500</v>
          </cell>
          <cell r="AR690">
            <v>2</v>
          </cell>
          <cell r="AS690">
            <v>1500</v>
          </cell>
          <cell r="AT690">
            <v>24</v>
          </cell>
          <cell r="AU690" t="str">
            <v>NA</v>
          </cell>
          <cell r="AV690">
            <v>0</v>
          </cell>
          <cell r="AW690" t="str">
            <v>N/A</v>
          </cell>
        </row>
        <row r="690">
          <cell r="AY690">
            <v>0</v>
          </cell>
          <cell r="AZ690">
            <v>47</v>
          </cell>
        </row>
        <row r="690">
          <cell r="BB690">
            <v>1</v>
          </cell>
          <cell r="BC690" t="str">
            <v>Airtel</v>
          </cell>
          <cell r="BD690">
            <v>0</v>
          </cell>
          <cell r="BE690" t="str">
            <v>ZM6098</v>
          </cell>
          <cell r="BF690" t="str">
            <v>yes</v>
          </cell>
        </row>
        <row r="691">
          <cell r="C691" t="str">
            <v>IHS_EST_263A</v>
          </cell>
          <cell r="D691" t="str">
            <v>Ukwimi A &amp; B</v>
          </cell>
          <cell r="E691">
            <v>31.6125</v>
          </cell>
          <cell r="F691">
            <v>-13.9543</v>
          </cell>
          <cell r="G691" t="str">
            <v>Eastern </v>
          </cell>
          <cell r="H691">
            <v>1.8</v>
          </cell>
          <cell r="I691" t="str">
            <v>EASTERN</v>
          </cell>
          <cell r="J691" t="str">
            <v>Sinda</v>
          </cell>
          <cell r="K691" t="str">
            <v>No</v>
          </cell>
          <cell r="L691" t="str">
            <v>No</v>
          </cell>
          <cell r="M691" t="str">
            <v>No</v>
          </cell>
          <cell r="N691" t="str">
            <v>Rural</v>
          </cell>
          <cell r="O691" t="str">
            <v>Silver</v>
          </cell>
          <cell r="P691" t="str">
            <v>Silver</v>
          </cell>
          <cell r="Q691" t="str">
            <v>BTS</v>
          </cell>
          <cell r="R691" t="str">
            <v>BTS</v>
          </cell>
          <cell r="S691" t="str">
            <v>On air</v>
          </cell>
          <cell r="T691" t="str">
            <v>Grid-Gen</v>
          </cell>
          <cell r="U691" t="str">
            <v>Green Field</v>
          </cell>
          <cell r="V691">
            <v>60</v>
          </cell>
          <cell r="W691" t="str">
            <v>Outdoor</v>
          </cell>
          <cell r="X691" t="str">
            <v>Fetus Kalunga</v>
          </cell>
          <cell r="Y691" t="str">
            <v>SBC</v>
          </cell>
          <cell r="Z691" t="str">
            <v>SBC</v>
          </cell>
          <cell r="AA691" t="str">
            <v>Airtel </v>
          </cell>
          <cell r="AB691" t="str">
            <v>Fetus Kalunga</v>
          </cell>
          <cell r="AC691" t="str">
            <v>CCS</v>
          </cell>
          <cell r="AD691" t="str">
            <v>CCS</v>
          </cell>
          <cell r="AE691" t="str">
            <v>Gen Logic </v>
          </cell>
          <cell r="AF691" t="str">
            <v>Gen Logic </v>
          </cell>
          <cell r="AG691">
            <v>15</v>
          </cell>
          <cell r="AH691" t="str">
            <v>perkins</v>
          </cell>
          <cell r="AI691">
            <v>0</v>
          </cell>
          <cell r="AJ691" t="str">
            <v>Mecc Alte</v>
          </cell>
          <cell r="AK691">
            <v>0</v>
          </cell>
          <cell r="AL691">
            <v>1000</v>
          </cell>
          <cell r="AM691" t="str">
            <v>Power cube</v>
          </cell>
          <cell r="AN691" t="str">
            <v>ICC330-H1-C1</v>
          </cell>
          <cell r="AO691">
            <v>400</v>
          </cell>
          <cell r="AP691" t="str">
            <v>ROLLS</v>
          </cell>
          <cell r="AQ691">
            <v>1410</v>
          </cell>
          <cell r="AR691">
            <v>4</v>
          </cell>
          <cell r="AS691">
            <v>1410</v>
          </cell>
          <cell r="AT691">
            <v>12</v>
          </cell>
          <cell r="AU691" t="str">
            <v>NA</v>
          </cell>
          <cell r="AV691">
            <v>0</v>
          </cell>
          <cell r="AW691" t="str">
            <v>N/A</v>
          </cell>
        </row>
        <row r="691">
          <cell r="AY691">
            <v>0</v>
          </cell>
          <cell r="AZ691">
            <v>43</v>
          </cell>
        </row>
        <row r="691">
          <cell r="BB691">
            <v>1</v>
          </cell>
          <cell r="BC691" t="str">
            <v>Airtel</v>
          </cell>
          <cell r="BD691">
            <v>0</v>
          </cell>
          <cell r="BE691" t="str">
            <v>ZM6107</v>
          </cell>
          <cell r="BF691" t="str">
            <v>yes</v>
          </cell>
        </row>
        <row r="692">
          <cell r="C692" t="str">
            <v>IHS_EST_264A</v>
          </cell>
          <cell r="D692" t="str">
            <v>UKWIMI_2</v>
          </cell>
          <cell r="E692">
            <v>31.706</v>
          </cell>
          <cell r="F692">
            <v>-13.9967</v>
          </cell>
          <cell r="G692" t="str">
            <v>Eastern </v>
          </cell>
          <cell r="H692">
            <v>2.5</v>
          </cell>
          <cell r="I692" t="str">
            <v>EASTERN</v>
          </cell>
          <cell r="J692" t="str">
            <v>Sinda</v>
          </cell>
          <cell r="K692" t="str">
            <v>No</v>
          </cell>
          <cell r="L692" t="str">
            <v>No</v>
          </cell>
          <cell r="M692" t="str">
            <v>No</v>
          </cell>
          <cell r="N692" t="str">
            <v>Rural</v>
          </cell>
          <cell r="O692" t="str">
            <v>Silver</v>
          </cell>
          <cell r="P692" t="str">
            <v>Silver</v>
          </cell>
          <cell r="Q692" t="str">
            <v>BTS</v>
          </cell>
          <cell r="R692" t="str">
            <v>BTS</v>
          </cell>
          <cell r="S692" t="str">
            <v>On air</v>
          </cell>
          <cell r="T692" t="str">
            <v>Solar-Gen</v>
          </cell>
          <cell r="U692" t="str">
            <v>Green Field</v>
          </cell>
          <cell r="V692">
            <v>70</v>
          </cell>
          <cell r="W692" t="str">
            <v>Outdoor</v>
          </cell>
          <cell r="X692" t="str">
            <v>Fetus Kalunga</v>
          </cell>
          <cell r="Y692" t="str">
            <v>SBC</v>
          </cell>
          <cell r="Z692" t="str">
            <v>SBC</v>
          </cell>
          <cell r="AA692" t="str">
            <v>Airtel </v>
          </cell>
          <cell r="AB692" t="str">
            <v>Fetus Kalunga</v>
          </cell>
          <cell r="AC692" t="str">
            <v>CCS</v>
          </cell>
          <cell r="AD692" t="str">
            <v>CCS</v>
          </cell>
          <cell r="AE692" t="str">
            <v>CK Works</v>
          </cell>
          <cell r="AF692" t="str">
            <v>CK Works</v>
          </cell>
          <cell r="AG692">
            <v>20</v>
          </cell>
          <cell r="AH692" t="str">
            <v>perkins</v>
          </cell>
          <cell r="AI692">
            <v>0</v>
          </cell>
          <cell r="AJ692">
            <v>0</v>
          </cell>
          <cell r="AK692">
            <v>0</v>
          </cell>
          <cell r="AL692">
            <v>1000</v>
          </cell>
          <cell r="AM692" t="str">
            <v>Power cube</v>
          </cell>
          <cell r="AN692" t="str">
            <v>ICC330-H1-C1</v>
          </cell>
          <cell r="AO692">
            <v>400</v>
          </cell>
          <cell r="AP692" t="str">
            <v>NARADA</v>
          </cell>
          <cell r="AQ692">
            <v>1200</v>
          </cell>
          <cell r="AR692">
            <v>2</v>
          </cell>
          <cell r="AS692">
            <v>600</v>
          </cell>
          <cell r="AT692">
            <v>48</v>
          </cell>
          <cell r="AU692" t="str">
            <v>NA</v>
          </cell>
          <cell r="AV692">
            <v>0</v>
          </cell>
          <cell r="AW692" t="str">
            <v>N/A</v>
          </cell>
        </row>
        <row r="692">
          <cell r="AY692">
            <v>0</v>
          </cell>
          <cell r="AZ692">
            <v>76</v>
          </cell>
        </row>
        <row r="692">
          <cell r="BB692">
            <v>2</v>
          </cell>
          <cell r="BC692" t="str">
            <v>MTNAirtel</v>
          </cell>
          <cell r="BD692" t="str">
            <v>T2071</v>
          </cell>
          <cell r="BE692" t="str">
            <v>ZM6174</v>
          </cell>
          <cell r="BF692" t="str">
            <v>yes</v>
          </cell>
        </row>
        <row r="693">
          <cell r="C693" t="str">
            <v>IHS_EST_265A</v>
          </cell>
          <cell r="D693" t="str">
            <v>Chipata 2 Rlf (mafarendum)</v>
          </cell>
          <cell r="E693">
            <v>32.596</v>
          </cell>
          <cell r="F693">
            <v>-13.6335</v>
          </cell>
          <cell r="G693" t="str">
            <v>Eastern </v>
          </cell>
          <cell r="H693">
            <v>4.5</v>
          </cell>
          <cell r="I693" t="str">
            <v>EASTERN</v>
          </cell>
          <cell r="J693" t="str">
            <v>Chipata</v>
          </cell>
          <cell r="K693" t="str">
            <v>Yes</v>
          </cell>
          <cell r="L693" t="str">
            <v>No</v>
          </cell>
          <cell r="M693" t="str">
            <v>No</v>
          </cell>
          <cell r="N693" t="str">
            <v>Urban</v>
          </cell>
          <cell r="O693" t="str">
            <v>Silver</v>
          </cell>
          <cell r="P693" t="str">
            <v>Silver</v>
          </cell>
          <cell r="Q693" t="str">
            <v>BTS</v>
          </cell>
          <cell r="R693" t="str">
            <v>BTS</v>
          </cell>
          <cell r="S693" t="str">
            <v>On air</v>
          </cell>
          <cell r="T693" t="str">
            <v>Grid-Gen</v>
          </cell>
          <cell r="U693" t="str">
            <v>Green Field</v>
          </cell>
          <cell r="V693">
            <v>50</v>
          </cell>
          <cell r="W693" t="str">
            <v>Outdoor</v>
          </cell>
          <cell r="X693" t="str">
            <v>Fetus Kalunga</v>
          </cell>
          <cell r="Y693" t="str">
            <v>SBC</v>
          </cell>
          <cell r="Z693" t="str">
            <v>SBC</v>
          </cell>
          <cell r="AA693" t="str">
            <v>Airtel </v>
          </cell>
          <cell r="AB693" t="str">
            <v>Fetus Kalunga</v>
          </cell>
          <cell r="AC693" t="str">
            <v>CCS</v>
          </cell>
          <cell r="AD693" t="str">
            <v>CCS</v>
          </cell>
          <cell r="AE693" t="str">
            <v>CK Works</v>
          </cell>
          <cell r="AF693" t="str">
            <v>CK Works</v>
          </cell>
          <cell r="AG693">
            <v>30</v>
          </cell>
          <cell r="AH693" t="str">
            <v>perkins</v>
          </cell>
          <cell r="AI693">
            <v>0</v>
          </cell>
          <cell r="AJ693" t="str">
            <v>Leroy Sommer</v>
          </cell>
          <cell r="AK693">
            <v>0</v>
          </cell>
          <cell r="AL693">
            <v>1000</v>
          </cell>
          <cell r="AM693" t="str">
            <v>Power cube</v>
          </cell>
          <cell r="AN693" t="str">
            <v>ICC330-H1-C1</v>
          </cell>
          <cell r="AO693">
            <v>400</v>
          </cell>
          <cell r="AP693" t="str">
            <v>ROLLS</v>
          </cell>
          <cell r="AQ693">
            <v>1410</v>
          </cell>
          <cell r="AR693">
            <v>4</v>
          </cell>
          <cell r="AS693">
            <v>1410</v>
          </cell>
          <cell r="AT693">
            <v>12</v>
          </cell>
          <cell r="AU693" t="str">
            <v>NA</v>
          </cell>
          <cell r="AV693">
            <v>0</v>
          </cell>
          <cell r="AW693" t="str">
            <v>N/A</v>
          </cell>
        </row>
        <row r="693">
          <cell r="AY693">
            <v>0</v>
          </cell>
          <cell r="AZ693">
            <v>102</v>
          </cell>
        </row>
        <row r="693">
          <cell r="BB693">
            <v>3</v>
          </cell>
          <cell r="BC693" t="str">
            <v>MTNAirtelLiquid Telecom</v>
          </cell>
          <cell r="BD693" t="str">
            <v>T2087</v>
          </cell>
          <cell r="BE693" t="str">
            <v>ZM6183</v>
          </cell>
          <cell r="BF693" t="str">
            <v>yes</v>
          </cell>
        </row>
        <row r="694">
          <cell r="C694" t="str">
            <v>IHS_EST_266A</v>
          </cell>
          <cell r="D694" t="str">
            <v>Mwata</v>
          </cell>
          <cell r="E694">
            <v>33.2424</v>
          </cell>
          <cell r="F694">
            <v>-11.7282</v>
          </cell>
          <cell r="G694" t="str">
            <v>Eastern </v>
          </cell>
          <cell r="H694">
            <v>2.5</v>
          </cell>
          <cell r="I694" t="str">
            <v>EASTERN</v>
          </cell>
          <cell r="J694" t="str">
            <v>Lundazi</v>
          </cell>
          <cell r="K694" t="str">
            <v>No</v>
          </cell>
          <cell r="L694" t="str">
            <v>No</v>
          </cell>
          <cell r="M694" t="str">
            <v>No</v>
          </cell>
          <cell r="N694" t="str">
            <v>Rural</v>
          </cell>
          <cell r="O694" t="str">
            <v>Silver</v>
          </cell>
          <cell r="P694" t="str">
            <v>Silver</v>
          </cell>
          <cell r="Q694" t="str">
            <v>BTS</v>
          </cell>
          <cell r="R694" t="str">
            <v>BTS</v>
          </cell>
          <cell r="S694" t="str">
            <v>On air</v>
          </cell>
          <cell r="T694" t="str">
            <v>Solar-Gen</v>
          </cell>
          <cell r="U694" t="str">
            <v>Green Field</v>
          </cell>
          <cell r="V694">
            <v>50</v>
          </cell>
          <cell r="W694" t="str">
            <v>Outdoor</v>
          </cell>
          <cell r="X694" t="str">
            <v>Fetus Kalunga</v>
          </cell>
          <cell r="Y694" t="str">
            <v>SBC</v>
          </cell>
          <cell r="Z694" t="str">
            <v>SBC</v>
          </cell>
          <cell r="AA694" t="str">
            <v>Airtel </v>
          </cell>
          <cell r="AB694" t="str">
            <v>Fetus Kalunga</v>
          </cell>
          <cell r="AC694" t="str">
            <v>CCS</v>
          </cell>
          <cell r="AD694" t="str">
            <v>CCS</v>
          </cell>
          <cell r="AE694" t="str">
            <v>CK Works</v>
          </cell>
          <cell r="AF694" t="str">
            <v>CK Works</v>
          </cell>
          <cell r="AG694">
            <v>20</v>
          </cell>
          <cell r="AH694" t="str">
            <v>perkins</v>
          </cell>
          <cell r="AI694">
            <v>0</v>
          </cell>
          <cell r="AJ694">
            <v>0</v>
          </cell>
          <cell r="AK694" t="str">
            <v>AL3/4</v>
          </cell>
          <cell r="AL694">
            <v>1000</v>
          </cell>
          <cell r="AM694" t="str">
            <v>MPPT</v>
          </cell>
          <cell r="AN694">
            <v>0</v>
          </cell>
          <cell r="AO694">
            <v>0</v>
          </cell>
          <cell r="AP694" t="str">
            <v>NARADA</v>
          </cell>
          <cell r="AQ694">
            <v>1200</v>
          </cell>
          <cell r="AR694">
            <v>2</v>
          </cell>
          <cell r="AS694">
            <v>600</v>
          </cell>
          <cell r="AT694">
            <v>48</v>
          </cell>
          <cell r="AU694" t="str">
            <v>NA</v>
          </cell>
          <cell r="AV694">
            <v>0</v>
          </cell>
          <cell r="AW694" t="str">
            <v>N/A</v>
          </cell>
        </row>
        <row r="694">
          <cell r="AY694">
            <v>0</v>
          </cell>
          <cell r="AZ694">
            <v>97</v>
          </cell>
        </row>
        <row r="694">
          <cell r="BB694">
            <v>2</v>
          </cell>
          <cell r="BC694" t="str">
            <v>MTNAirtel</v>
          </cell>
          <cell r="BD694" t="str">
            <v>T2070</v>
          </cell>
          <cell r="BE694" t="str">
            <v>ZM6343</v>
          </cell>
          <cell r="BF694" t="str">
            <v>yes</v>
          </cell>
        </row>
        <row r="695">
          <cell r="C695" t="str">
            <v>IHS_EST_267A</v>
          </cell>
          <cell r="D695" t="str">
            <v>Chasefu</v>
          </cell>
          <cell r="E695">
            <v>33.092</v>
          </cell>
          <cell r="F695">
            <v>-11.9223</v>
          </cell>
          <cell r="G695" t="str">
            <v>Eastern </v>
          </cell>
          <cell r="H695">
            <v>2.5</v>
          </cell>
          <cell r="I695" t="str">
            <v>EASTERN</v>
          </cell>
          <cell r="J695" t="str">
            <v>Lundazi</v>
          </cell>
          <cell r="K695" t="str">
            <v>No</v>
          </cell>
          <cell r="L695" t="str">
            <v>No</v>
          </cell>
          <cell r="M695" t="str">
            <v>No</v>
          </cell>
          <cell r="N695" t="str">
            <v>Rural</v>
          </cell>
          <cell r="O695" t="str">
            <v>Silver</v>
          </cell>
          <cell r="P695" t="str">
            <v>Silver</v>
          </cell>
          <cell r="Q695" t="str">
            <v>BTS</v>
          </cell>
          <cell r="R695" t="str">
            <v>BTS</v>
          </cell>
          <cell r="S695" t="str">
            <v>On air</v>
          </cell>
          <cell r="T695" t="str">
            <v>Solar-Gen</v>
          </cell>
          <cell r="U695" t="str">
            <v>Green Field</v>
          </cell>
          <cell r="V695">
            <v>50</v>
          </cell>
          <cell r="W695" t="str">
            <v>Outdoor</v>
          </cell>
          <cell r="X695" t="str">
            <v>Fetus Kalunga</v>
          </cell>
          <cell r="Y695" t="str">
            <v>SBC</v>
          </cell>
          <cell r="Z695" t="str">
            <v>SBC</v>
          </cell>
          <cell r="AA695" t="str">
            <v>Airtel </v>
          </cell>
          <cell r="AB695" t="str">
            <v>Fetus Kalunga</v>
          </cell>
          <cell r="AC695" t="str">
            <v>CCS</v>
          </cell>
          <cell r="AD695" t="str">
            <v>CCS</v>
          </cell>
          <cell r="AE695" t="str">
            <v>Vitalgen</v>
          </cell>
          <cell r="AF695" t="str">
            <v>Vitalgen</v>
          </cell>
          <cell r="AG695">
            <v>20</v>
          </cell>
          <cell r="AH695" t="str">
            <v>perkins</v>
          </cell>
          <cell r="AI695">
            <v>0</v>
          </cell>
          <cell r="AJ695" t="str">
            <v>Leroy Sommer</v>
          </cell>
          <cell r="AK695">
            <v>0</v>
          </cell>
          <cell r="AL695">
            <v>1000</v>
          </cell>
          <cell r="AM695" t="str">
            <v>Power cube</v>
          </cell>
          <cell r="AN695" t="str">
            <v>ICC300-H1</v>
          </cell>
          <cell r="AO695">
            <v>200</v>
          </cell>
          <cell r="AP695" t="str">
            <v>NARADA</v>
          </cell>
          <cell r="AQ695">
            <v>600</v>
          </cell>
          <cell r="AR695">
            <v>2</v>
          </cell>
          <cell r="AS695">
            <v>600</v>
          </cell>
          <cell r="AT695">
            <v>24</v>
          </cell>
          <cell r="AU695" t="str">
            <v>NA</v>
          </cell>
          <cell r="AV695">
            <v>0</v>
          </cell>
          <cell r="AW695" t="str">
            <v>N/A</v>
          </cell>
        </row>
        <row r="695">
          <cell r="AY695">
            <v>0</v>
          </cell>
          <cell r="AZ695">
            <v>68</v>
          </cell>
        </row>
        <row r="695">
          <cell r="BB695">
            <v>2</v>
          </cell>
          <cell r="BC695" t="str">
            <v>MTNAirtel</v>
          </cell>
          <cell r="BD695" t="str">
            <v>T2086</v>
          </cell>
          <cell r="BE695" t="str">
            <v>ZM6344</v>
          </cell>
          <cell r="BF695" t="str">
            <v>yes</v>
          </cell>
        </row>
        <row r="696">
          <cell r="C696" t="str">
            <v>IHS_EST_268A</v>
          </cell>
          <cell r="D696" t="str">
            <v>Nkhanga</v>
          </cell>
          <cell r="E696">
            <v>33.0414</v>
          </cell>
          <cell r="F696">
            <v>-12.156</v>
          </cell>
          <cell r="G696" t="str">
            <v>Eastern </v>
          </cell>
          <cell r="H696">
            <v>2.5</v>
          </cell>
          <cell r="I696" t="str">
            <v>EASTERN</v>
          </cell>
          <cell r="J696" t="str">
            <v>Lundazi</v>
          </cell>
          <cell r="K696" t="str">
            <v>No</v>
          </cell>
          <cell r="L696" t="str">
            <v>No</v>
          </cell>
          <cell r="M696" t="str">
            <v>No</v>
          </cell>
          <cell r="N696" t="str">
            <v>Rural</v>
          </cell>
          <cell r="O696" t="str">
            <v>Silver</v>
          </cell>
          <cell r="P696" t="str">
            <v>Silver</v>
          </cell>
          <cell r="Q696" t="str">
            <v>BTS</v>
          </cell>
          <cell r="R696" t="str">
            <v>BTS</v>
          </cell>
          <cell r="S696" t="str">
            <v>On air</v>
          </cell>
          <cell r="T696" t="str">
            <v>Solar-Gen</v>
          </cell>
          <cell r="U696" t="str">
            <v>Green Field</v>
          </cell>
          <cell r="V696">
            <v>50</v>
          </cell>
          <cell r="W696" t="str">
            <v>Outdoor</v>
          </cell>
          <cell r="X696" t="str">
            <v>Fetus Kalunga</v>
          </cell>
          <cell r="Y696" t="str">
            <v>SBC</v>
          </cell>
          <cell r="Z696" t="str">
            <v>SBC</v>
          </cell>
          <cell r="AA696" t="str">
            <v>Airtel </v>
          </cell>
          <cell r="AB696" t="str">
            <v>Fetus Kalunga</v>
          </cell>
          <cell r="AC696" t="str">
            <v>CCS</v>
          </cell>
          <cell r="AD696" t="str">
            <v>CCS</v>
          </cell>
          <cell r="AE696" t="str">
            <v>GNM</v>
          </cell>
          <cell r="AF696" t="str">
            <v>GNM</v>
          </cell>
          <cell r="AG696">
            <v>20</v>
          </cell>
          <cell r="AH696" t="str">
            <v>perkins</v>
          </cell>
          <cell r="AI696">
            <v>0</v>
          </cell>
          <cell r="AJ696" t="str">
            <v>Leroy Sommer</v>
          </cell>
          <cell r="AK696">
            <v>0</v>
          </cell>
          <cell r="AL696">
            <v>600</v>
          </cell>
          <cell r="AM696" t="str">
            <v>Emerson</v>
          </cell>
          <cell r="AN696" t="str">
            <v>EPC48200/2900-HC1</v>
          </cell>
          <cell r="AO696">
            <v>250</v>
          </cell>
          <cell r="AP696" t="str">
            <v>NARADA</v>
          </cell>
          <cell r="AQ696">
            <v>1200</v>
          </cell>
          <cell r="AR696">
            <v>2</v>
          </cell>
          <cell r="AS696">
            <v>600</v>
          </cell>
          <cell r="AT696">
            <v>48</v>
          </cell>
          <cell r="AU696" t="str">
            <v>NA</v>
          </cell>
          <cell r="AV696">
            <v>0</v>
          </cell>
          <cell r="AW696" t="str">
            <v>N/A</v>
          </cell>
        </row>
        <row r="696">
          <cell r="AY696">
            <v>0</v>
          </cell>
          <cell r="AZ696">
            <v>65</v>
          </cell>
        </row>
        <row r="696">
          <cell r="BB696">
            <v>2</v>
          </cell>
          <cell r="BC696" t="str">
            <v>MTNAirtel</v>
          </cell>
          <cell r="BD696" t="str">
            <v>T2077</v>
          </cell>
          <cell r="BE696" t="str">
            <v>ZM6345</v>
          </cell>
          <cell r="BF696" t="str">
            <v>yes</v>
          </cell>
        </row>
        <row r="697">
          <cell r="C697" t="str">
            <v>IHS_EST_269A</v>
          </cell>
          <cell r="D697" t="str">
            <v>Naviruli</v>
          </cell>
          <cell r="E697">
            <v>32.3081</v>
          </cell>
          <cell r="F697">
            <v>-14.1105</v>
          </cell>
          <cell r="G697" t="str">
            <v>Eastern </v>
          </cell>
          <cell r="H697">
            <v>2.5</v>
          </cell>
          <cell r="I697" t="str">
            <v>EASTERN</v>
          </cell>
          <cell r="J697" t="str">
            <v>Chadiza</v>
          </cell>
          <cell r="K697" t="str">
            <v>No</v>
          </cell>
          <cell r="L697" t="str">
            <v>No</v>
          </cell>
          <cell r="M697" t="str">
            <v>No</v>
          </cell>
          <cell r="N697" t="str">
            <v>Rural</v>
          </cell>
          <cell r="O697" t="str">
            <v>Silver</v>
          </cell>
          <cell r="P697" t="str">
            <v>Silver</v>
          </cell>
          <cell r="Q697" t="str">
            <v>BTS</v>
          </cell>
          <cell r="R697" t="str">
            <v>BTS</v>
          </cell>
          <cell r="S697" t="str">
            <v>On air</v>
          </cell>
          <cell r="T697" t="str">
            <v>Solar-Gen</v>
          </cell>
          <cell r="U697" t="str">
            <v>Green Field</v>
          </cell>
          <cell r="V697">
            <v>50</v>
          </cell>
          <cell r="W697" t="str">
            <v>Outdoor</v>
          </cell>
          <cell r="X697" t="str">
            <v>Fetus Kalunga</v>
          </cell>
          <cell r="Y697" t="str">
            <v>SBC</v>
          </cell>
          <cell r="Z697" t="str">
            <v>SBC</v>
          </cell>
          <cell r="AA697" t="str">
            <v>Airtel </v>
          </cell>
          <cell r="AB697" t="str">
            <v>Fetus Kalunga</v>
          </cell>
          <cell r="AC697" t="str">
            <v>CCS</v>
          </cell>
          <cell r="AD697" t="str">
            <v>CCS</v>
          </cell>
          <cell r="AE697" t="str">
            <v>Vital gen</v>
          </cell>
          <cell r="AF697" t="str">
            <v>Gen Logic </v>
          </cell>
          <cell r="AG697">
            <v>20</v>
          </cell>
          <cell r="AH697" t="str">
            <v>perkins</v>
          </cell>
          <cell r="AI697">
            <v>0</v>
          </cell>
          <cell r="AJ697" t="str">
            <v>Leroy Sommer</v>
          </cell>
          <cell r="AK697">
            <v>0</v>
          </cell>
          <cell r="AL697">
            <v>1000</v>
          </cell>
          <cell r="AM697" t="str">
            <v>Power cube</v>
          </cell>
          <cell r="AN697" t="str">
            <v>ICC300-H1</v>
          </cell>
          <cell r="AO697">
            <v>200</v>
          </cell>
          <cell r="AP697" t="str">
            <v>Lithium</v>
          </cell>
          <cell r="AQ697">
            <v>600</v>
          </cell>
          <cell r="AR697">
            <v>48</v>
          </cell>
          <cell r="AS697">
            <v>100</v>
          </cell>
          <cell r="AT697">
            <v>6</v>
          </cell>
          <cell r="AU697" t="str">
            <v>NA</v>
          </cell>
          <cell r="AV697">
            <v>0</v>
          </cell>
          <cell r="AW697" t="str">
            <v>N/A</v>
          </cell>
        </row>
        <row r="697">
          <cell r="AY697">
            <v>0</v>
          </cell>
          <cell r="AZ697">
            <v>45</v>
          </cell>
        </row>
        <row r="697">
          <cell r="BB697">
            <v>2</v>
          </cell>
          <cell r="BC697" t="str">
            <v>MTNAirtel</v>
          </cell>
          <cell r="BD697" t="str">
            <v>T2092</v>
          </cell>
          <cell r="BE697" t="str">
            <v>ZM6396</v>
          </cell>
          <cell r="BF697" t="str">
            <v>yes</v>
          </cell>
        </row>
        <row r="698">
          <cell r="C698" t="str">
            <v>IHS_EST_270A</v>
          </cell>
          <cell r="D698" t="str">
            <v>Lundazi 3G</v>
          </cell>
          <cell r="E698">
            <v>33.1644444444444</v>
          </cell>
          <cell r="F698">
            <v>-12.2917222</v>
          </cell>
          <cell r="G698" t="str">
            <v>Eastern </v>
          </cell>
          <cell r="H698">
            <v>2.5</v>
          </cell>
          <cell r="I698" t="str">
            <v>EASTERN</v>
          </cell>
          <cell r="J698" t="str">
            <v>Lundazi</v>
          </cell>
          <cell r="K698" t="str">
            <v>No</v>
          </cell>
          <cell r="L698" t="str">
            <v>No</v>
          </cell>
          <cell r="M698" t="str">
            <v>No</v>
          </cell>
          <cell r="N698" t="str">
            <v>Rural</v>
          </cell>
          <cell r="O698" t="str">
            <v>Silver</v>
          </cell>
          <cell r="P698" t="str">
            <v>Silver</v>
          </cell>
          <cell r="Q698" t="str">
            <v>BTS</v>
          </cell>
          <cell r="R698" t="str">
            <v>BTS</v>
          </cell>
          <cell r="S698" t="str">
            <v>On air</v>
          </cell>
          <cell r="T698" t="str">
            <v>Grid-Gen</v>
          </cell>
          <cell r="U698" t="str">
            <v>Green Field</v>
          </cell>
          <cell r="V698">
            <v>70</v>
          </cell>
          <cell r="W698" t="str">
            <v>Outdoor</v>
          </cell>
          <cell r="X698" t="str">
            <v>Fetus Kalunga</v>
          </cell>
          <cell r="Y698" t="str">
            <v>SBC</v>
          </cell>
          <cell r="Z698" t="str">
            <v>SBC</v>
          </cell>
          <cell r="AA698" t="str">
            <v>Airtel </v>
          </cell>
          <cell r="AB698" t="str">
            <v>Fetus Kalunga</v>
          </cell>
          <cell r="AC698" t="str">
            <v>CCS</v>
          </cell>
          <cell r="AD698" t="str">
            <v>CCS</v>
          </cell>
          <cell r="AE698" t="str">
            <v>Gen Logic </v>
          </cell>
          <cell r="AF698" t="str">
            <v>Gen Logic </v>
          </cell>
          <cell r="AG698">
            <v>20</v>
          </cell>
          <cell r="AH698" t="str">
            <v>perkins</v>
          </cell>
          <cell r="AI698">
            <v>0</v>
          </cell>
          <cell r="AJ698" t="str">
            <v>Mecc Alte</v>
          </cell>
          <cell r="AK698">
            <v>0</v>
          </cell>
          <cell r="AL698">
            <v>1000</v>
          </cell>
          <cell r="AM698" t="str">
            <v>Power cube</v>
          </cell>
          <cell r="AN698" t="str">
            <v>ICC300-H1</v>
          </cell>
          <cell r="AO698">
            <v>250</v>
          </cell>
          <cell r="AP698" t="str">
            <v>NARADA</v>
          </cell>
          <cell r="AQ698">
            <v>1200</v>
          </cell>
          <cell r="AR698">
            <v>2</v>
          </cell>
          <cell r="AS698">
            <v>600</v>
          </cell>
          <cell r="AT698">
            <v>48</v>
          </cell>
          <cell r="AU698" t="str">
            <v>NA</v>
          </cell>
          <cell r="AV698">
            <v>0</v>
          </cell>
          <cell r="AW698" t="str">
            <v>N/A</v>
          </cell>
        </row>
        <row r="698">
          <cell r="AY698">
            <v>0</v>
          </cell>
          <cell r="AZ698">
            <v>81</v>
          </cell>
        </row>
        <row r="698">
          <cell r="BB698">
            <v>1</v>
          </cell>
          <cell r="BC698" t="str">
            <v>Airtel</v>
          </cell>
          <cell r="BD698">
            <v>0</v>
          </cell>
          <cell r="BE698" t="str">
            <v>ZM6805</v>
          </cell>
          <cell r="BF698" t="str">
            <v>yes</v>
          </cell>
        </row>
        <row r="699">
          <cell r="C699" t="str">
            <v>IHS_EST_271A</v>
          </cell>
          <cell r="D699" t="str">
            <v>Chipata ZCCF Command</v>
          </cell>
          <cell r="E699">
            <v>32.63696</v>
          </cell>
          <cell r="F699">
            <v>-13.63282</v>
          </cell>
          <cell r="G699" t="str">
            <v>Eastern </v>
          </cell>
          <cell r="H699">
            <v>4.5</v>
          </cell>
          <cell r="I699" t="str">
            <v>EASTERN</v>
          </cell>
          <cell r="J699" t="str">
            <v>Chipata</v>
          </cell>
          <cell r="K699" t="str">
            <v>No</v>
          </cell>
          <cell r="L699" t="str">
            <v>No</v>
          </cell>
          <cell r="M699" t="str">
            <v>No</v>
          </cell>
          <cell r="N699" t="str">
            <v>Urban</v>
          </cell>
          <cell r="O699" t="str">
            <v>Silver</v>
          </cell>
          <cell r="P699" t="str">
            <v>Silver</v>
          </cell>
          <cell r="Q699" t="str">
            <v>BTS</v>
          </cell>
          <cell r="R699" t="str">
            <v>BTS</v>
          </cell>
          <cell r="S699" t="str">
            <v>On air</v>
          </cell>
          <cell r="T699" t="str">
            <v>Grid-Gen</v>
          </cell>
          <cell r="U699" t="str">
            <v>Green Field</v>
          </cell>
          <cell r="V699">
            <v>50</v>
          </cell>
          <cell r="W699" t="str">
            <v>Outdoor</v>
          </cell>
          <cell r="X699" t="str">
            <v>Fetus Kalunga</v>
          </cell>
          <cell r="Y699" t="str">
            <v>SBC</v>
          </cell>
          <cell r="Z699" t="str">
            <v>SBC</v>
          </cell>
          <cell r="AA699" t="str">
            <v>Airtel </v>
          </cell>
          <cell r="AB699" t="str">
            <v>Fetus Kalunga</v>
          </cell>
          <cell r="AC699" t="str">
            <v>CCS</v>
          </cell>
          <cell r="AD699" t="str">
            <v>CCS</v>
          </cell>
          <cell r="AE699" t="str">
            <v>Gen Logic </v>
          </cell>
          <cell r="AF699" t="str">
            <v>Gen Logic </v>
          </cell>
          <cell r="AG699">
            <v>30</v>
          </cell>
          <cell r="AH699" t="str">
            <v>perkins</v>
          </cell>
          <cell r="AI699">
            <v>0</v>
          </cell>
          <cell r="AJ699" t="str">
            <v>Leroy Sommer</v>
          </cell>
          <cell r="AK699">
            <v>0</v>
          </cell>
          <cell r="AL699">
            <v>1000</v>
          </cell>
          <cell r="AM699" t="str">
            <v>Power cube</v>
          </cell>
          <cell r="AN699" t="str">
            <v>ICC330-H1-C1</v>
          </cell>
          <cell r="AO699">
            <v>400</v>
          </cell>
          <cell r="AP699" t="str">
            <v>Lithium</v>
          </cell>
          <cell r="AQ699">
            <v>600</v>
          </cell>
          <cell r="AR699">
            <v>48</v>
          </cell>
          <cell r="AS699">
            <v>100</v>
          </cell>
          <cell r="AT699">
            <v>6</v>
          </cell>
          <cell r="AU699" t="str">
            <v>N/A</v>
          </cell>
          <cell r="AV699">
            <v>0</v>
          </cell>
          <cell r="AW699" t="str">
            <v>N/A</v>
          </cell>
          <cell r="AX699" t="str">
            <v>N/A</v>
          </cell>
          <cell r="AY699">
            <v>0</v>
          </cell>
          <cell r="AZ699">
            <v>103</v>
          </cell>
        </row>
        <row r="699">
          <cell r="BB699">
            <v>1</v>
          </cell>
          <cell r="BC699" t="str">
            <v>Airtel</v>
          </cell>
          <cell r="BD699">
            <v>0</v>
          </cell>
          <cell r="BE699" t="str">
            <v>ZM0479</v>
          </cell>
          <cell r="BF699" t="str">
            <v>No</v>
          </cell>
        </row>
        <row r="700">
          <cell r="C700" t="str">
            <v>IHS_EST_272A</v>
          </cell>
          <cell r="D700" t="str">
            <v>Lundazi Old Airstrip</v>
          </cell>
          <cell r="E700">
            <v>33.18368</v>
          </cell>
          <cell r="F700">
            <v>-12.28716</v>
          </cell>
          <cell r="G700" t="str">
            <v>Eastern </v>
          </cell>
          <cell r="H700">
            <v>2.5</v>
          </cell>
          <cell r="I700" t="str">
            <v>EASTERN</v>
          </cell>
          <cell r="J700" t="str">
            <v>Lundazi</v>
          </cell>
          <cell r="K700" t="str">
            <v>No</v>
          </cell>
          <cell r="L700" t="str">
            <v>No</v>
          </cell>
          <cell r="M700" t="str">
            <v>No</v>
          </cell>
          <cell r="N700" t="str">
            <v>Suburban</v>
          </cell>
          <cell r="O700" t="str">
            <v>Silver</v>
          </cell>
          <cell r="P700" t="str">
            <v>Silver</v>
          </cell>
          <cell r="Q700" t="str">
            <v>BTS</v>
          </cell>
          <cell r="R700" t="str">
            <v>BTS</v>
          </cell>
          <cell r="S700" t="str">
            <v>On air</v>
          </cell>
          <cell r="T700" t="str">
            <v>Grid-Gen</v>
          </cell>
          <cell r="U700" t="str">
            <v>Green Field</v>
          </cell>
          <cell r="V700">
            <v>50</v>
          </cell>
          <cell r="W700" t="str">
            <v>Outdoor</v>
          </cell>
          <cell r="X700" t="str">
            <v>Fetus Kalunga</v>
          </cell>
          <cell r="Y700" t="str">
            <v>SBC</v>
          </cell>
          <cell r="Z700" t="str">
            <v>SBC</v>
          </cell>
          <cell r="AA700" t="str">
            <v>Airtel </v>
          </cell>
          <cell r="AB700" t="str">
            <v>Fetus Kalunga</v>
          </cell>
          <cell r="AC700" t="str">
            <v>CCS</v>
          </cell>
          <cell r="AD700" t="str">
            <v>CCS</v>
          </cell>
          <cell r="AE700" t="str">
            <v>Gen Logic </v>
          </cell>
          <cell r="AF700" t="str">
            <v>Gen Logic </v>
          </cell>
          <cell r="AG700">
            <v>20</v>
          </cell>
          <cell r="AH700" t="str">
            <v>perkins</v>
          </cell>
          <cell r="AI700">
            <v>0</v>
          </cell>
          <cell r="AJ700" t="str">
            <v>Leroy Sommer</v>
          </cell>
          <cell r="AK700">
            <v>0</v>
          </cell>
          <cell r="AL700">
            <v>1000</v>
          </cell>
          <cell r="AM700" t="str">
            <v>Emerson</v>
          </cell>
          <cell r="AN700" t="str">
            <v>EPC48200/2900-HC1</v>
          </cell>
          <cell r="AO700">
            <v>250</v>
          </cell>
          <cell r="AP700" t="str">
            <v>NARADA</v>
          </cell>
          <cell r="AQ700">
            <v>1200</v>
          </cell>
          <cell r="AR700">
            <v>2</v>
          </cell>
          <cell r="AS700">
            <v>600</v>
          </cell>
          <cell r="AT700">
            <v>48</v>
          </cell>
          <cell r="AU700" t="str">
            <v>N/A</v>
          </cell>
          <cell r="AV700">
            <v>0</v>
          </cell>
          <cell r="AW700" t="str">
            <v>N/A</v>
          </cell>
          <cell r="AX700" t="str">
            <v>N/A</v>
          </cell>
          <cell r="AY700">
            <v>0</v>
          </cell>
          <cell r="AZ700">
            <v>75</v>
          </cell>
        </row>
        <row r="700">
          <cell r="BB700">
            <v>1</v>
          </cell>
          <cell r="BC700" t="str">
            <v>Airtel</v>
          </cell>
          <cell r="BD700">
            <v>0</v>
          </cell>
          <cell r="BE700" t="str">
            <v>ZM0559</v>
          </cell>
          <cell r="BF700" t="str">
            <v>No</v>
          </cell>
        </row>
        <row r="701">
          <cell r="C701" t="str">
            <v>IHS_EST_273A</v>
          </cell>
          <cell r="D701" t="str">
            <v>Zumaili (old chadiza road)</v>
          </cell>
          <cell r="E701">
            <v>32.616813</v>
          </cell>
          <cell r="F701">
            <v>-13.772129</v>
          </cell>
          <cell r="G701" t="str">
            <v>Eastern </v>
          </cell>
          <cell r="H701">
            <v>2.5</v>
          </cell>
          <cell r="I701" t="str">
            <v>EASTERN</v>
          </cell>
          <cell r="J701" t="str">
            <v>Chipata</v>
          </cell>
          <cell r="K701" t="str">
            <v>No</v>
          </cell>
          <cell r="L701" t="str">
            <v>No</v>
          </cell>
          <cell r="M701" t="str">
            <v>No</v>
          </cell>
          <cell r="N701" t="str">
            <v>Suburban</v>
          </cell>
          <cell r="O701" t="str">
            <v>Silver</v>
          </cell>
          <cell r="P701" t="str">
            <v>Silver</v>
          </cell>
          <cell r="Q701" t="str">
            <v>BTS</v>
          </cell>
          <cell r="R701" t="str">
            <v>BTS</v>
          </cell>
          <cell r="S701" t="str">
            <v>On air</v>
          </cell>
          <cell r="T701" t="str">
            <v>Grid-Gen</v>
          </cell>
          <cell r="U701" t="str">
            <v>Green Field</v>
          </cell>
          <cell r="V701">
            <v>60</v>
          </cell>
          <cell r="W701" t="str">
            <v>Outdoor</v>
          </cell>
          <cell r="X701" t="str">
            <v>Fetus Kalunga</v>
          </cell>
          <cell r="Y701" t="str">
            <v>SBC</v>
          </cell>
          <cell r="Z701" t="str">
            <v>SBC</v>
          </cell>
          <cell r="AA701" t="str">
            <v>Airtel </v>
          </cell>
          <cell r="AB701" t="str">
            <v>Fetus Kalunga</v>
          </cell>
          <cell r="AC701" t="str">
            <v>CCS</v>
          </cell>
          <cell r="AD701" t="str">
            <v>CCS</v>
          </cell>
          <cell r="AE701" t="str">
            <v>CK Works</v>
          </cell>
          <cell r="AF701" t="str">
            <v>CK Works</v>
          </cell>
          <cell r="AG701">
            <v>20</v>
          </cell>
          <cell r="AH701" t="str">
            <v>perkins</v>
          </cell>
          <cell r="AI701">
            <v>0</v>
          </cell>
          <cell r="AJ701" t="str">
            <v>Leroy Sommer</v>
          </cell>
          <cell r="AK701">
            <v>0</v>
          </cell>
          <cell r="AL701">
            <v>1000</v>
          </cell>
          <cell r="AM701" t="str">
            <v>Power cube</v>
          </cell>
          <cell r="AN701" t="str">
            <v>ICC330-H1-C1</v>
          </cell>
          <cell r="AO701">
            <v>400</v>
          </cell>
          <cell r="AP701" t="str">
            <v>Lithium</v>
          </cell>
          <cell r="AQ701">
            <v>500</v>
          </cell>
          <cell r="AR701">
            <v>48</v>
          </cell>
          <cell r="AS701">
            <v>100</v>
          </cell>
          <cell r="AT701">
            <v>5</v>
          </cell>
          <cell r="AU701" t="str">
            <v>NA</v>
          </cell>
          <cell r="AV701">
            <v>0</v>
          </cell>
          <cell r="AW701" t="str">
            <v>N/A</v>
          </cell>
          <cell r="AX701" t="str">
            <v>NA</v>
          </cell>
          <cell r="AY701">
            <v>0</v>
          </cell>
          <cell r="AZ701">
            <v>79</v>
          </cell>
        </row>
        <row r="701">
          <cell r="BB701">
            <v>1</v>
          </cell>
          <cell r="BC701" t="str">
            <v>Airtel</v>
          </cell>
          <cell r="BD701">
            <v>0</v>
          </cell>
          <cell r="BE701" t="str">
            <v>ZM0577</v>
          </cell>
          <cell r="BF701" t="str">
            <v>No</v>
          </cell>
        </row>
        <row r="702">
          <cell r="C702" t="str">
            <v>IHS_EST_274A</v>
          </cell>
          <cell r="D702" t="str">
            <v>Chipata Magazine</v>
          </cell>
          <cell r="E702">
            <v>32.64279</v>
          </cell>
          <cell r="F702">
            <v>-13.6589</v>
          </cell>
          <cell r="G702" t="str">
            <v>Eastern</v>
          </cell>
          <cell r="H702">
            <v>2.5</v>
          </cell>
          <cell r="I702" t="str">
            <v>Eastern</v>
          </cell>
          <cell r="J702" t="str">
            <v>Chipata</v>
          </cell>
          <cell r="K702" t="str">
            <v>No</v>
          </cell>
          <cell r="L702" t="str">
            <v>No</v>
          </cell>
          <cell r="M702" t="str">
            <v>No</v>
          </cell>
          <cell r="N702" t="str">
            <v>Urban</v>
          </cell>
        </row>
        <row r="702">
          <cell r="P702" t="str">
            <v>Silver</v>
          </cell>
          <cell r="Q702" t="str">
            <v>BTS</v>
          </cell>
          <cell r="R702" t="str">
            <v>BTS</v>
          </cell>
          <cell r="S702" t="str">
            <v>On air</v>
          </cell>
          <cell r="T702" t="str">
            <v>Grid-Gen</v>
          </cell>
          <cell r="U702" t="str">
            <v>Green Field</v>
          </cell>
          <cell r="V702">
            <v>50</v>
          </cell>
          <cell r="W702" t="str">
            <v>Outdoor</v>
          </cell>
          <cell r="X702" t="str">
            <v>Fetus Kalunga</v>
          </cell>
          <cell r="Y702" t="str">
            <v>SBC</v>
          </cell>
          <cell r="Z702" t="str">
            <v>SBC</v>
          </cell>
          <cell r="AA702" t="str">
            <v>Airtel </v>
          </cell>
          <cell r="AB702" t="str">
            <v>Fetus Kalunga</v>
          </cell>
          <cell r="AC702" t="str">
            <v>CCS</v>
          </cell>
          <cell r="AD702" t="str">
            <v>CCS</v>
          </cell>
          <cell r="AE702" t="str">
            <v>perkins </v>
          </cell>
          <cell r="AF702" t="str">
            <v>CK Works</v>
          </cell>
          <cell r="AG702">
            <v>20</v>
          </cell>
          <cell r="AH702" t="str">
            <v>perkins</v>
          </cell>
        </row>
        <row r="702">
          <cell r="AJ702" t="str">
            <v>Leroy Sommer</v>
          </cell>
        </row>
        <row r="702">
          <cell r="AL702">
            <v>1000</v>
          </cell>
          <cell r="AM702" t="str">
            <v>Power cube</v>
          </cell>
          <cell r="AN702" t="str">
            <v>ICC330-H1-C1</v>
          </cell>
        </row>
        <row r="702">
          <cell r="AP702" t="str">
            <v>Lithium</v>
          </cell>
          <cell r="AQ702">
            <v>300</v>
          </cell>
          <cell r="AR702">
            <v>48</v>
          </cell>
          <cell r="AS702">
            <v>150</v>
          </cell>
          <cell r="AT702">
            <v>2</v>
          </cell>
          <cell r="AU702" t="str">
            <v>N/A</v>
          </cell>
          <cell r="AV702" t="str">
            <v>N/A</v>
          </cell>
          <cell r="AW702" t="str">
            <v>N/A</v>
          </cell>
          <cell r="AX702" t="str">
            <v>N/A</v>
          </cell>
          <cell r="AY702" t="str">
            <v>N/A</v>
          </cell>
          <cell r="AZ702">
            <v>90</v>
          </cell>
        </row>
        <row r="702">
          <cell r="BB702">
            <v>1</v>
          </cell>
          <cell r="BC702" t="str">
            <v>Airtel</v>
          </cell>
          <cell r="BD702" t="str">
            <v>ZM1472</v>
          </cell>
          <cell r="BE702" t="str">
            <v>ZM1472</v>
          </cell>
        </row>
        <row r="703">
          <cell r="C703" t="str">
            <v>IHS_EST_275A</v>
          </cell>
          <cell r="D703" t="str">
            <v>Kapata Market</v>
          </cell>
          <cell r="E703">
            <v>32.666152</v>
          </cell>
          <cell r="F703">
            <v>-13.6335</v>
          </cell>
          <cell r="G703" t="str">
            <v>Eastern</v>
          </cell>
          <cell r="H703">
            <v>2.5</v>
          </cell>
          <cell r="I703" t="str">
            <v>Eastern</v>
          </cell>
          <cell r="J703" t="str">
            <v>Chipata</v>
          </cell>
          <cell r="K703" t="str">
            <v>No</v>
          </cell>
          <cell r="L703" t="str">
            <v>No</v>
          </cell>
          <cell r="M703" t="str">
            <v>No</v>
          </cell>
          <cell r="N703" t="str">
            <v>Urban</v>
          </cell>
        </row>
        <row r="703">
          <cell r="P703" t="str">
            <v>Silver</v>
          </cell>
          <cell r="Q703" t="str">
            <v>BTS</v>
          </cell>
          <cell r="R703" t="str">
            <v>BTS</v>
          </cell>
          <cell r="S703" t="str">
            <v>On air</v>
          </cell>
          <cell r="T703" t="str">
            <v>Grid-Gen</v>
          </cell>
          <cell r="U703" t="str">
            <v>Green Field</v>
          </cell>
          <cell r="V703">
            <v>50</v>
          </cell>
          <cell r="W703" t="str">
            <v>Outdoor</v>
          </cell>
          <cell r="X703" t="str">
            <v>Fetus Kalunga</v>
          </cell>
          <cell r="Y703" t="str">
            <v>SBC</v>
          </cell>
          <cell r="Z703" t="str">
            <v>SBC</v>
          </cell>
          <cell r="AA703" t="str">
            <v>Airtel </v>
          </cell>
          <cell r="AB703" t="str">
            <v>Fetus Kalunga</v>
          </cell>
          <cell r="AC703" t="str">
            <v>CCS</v>
          </cell>
          <cell r="AD703" t="str">
            <v>CCS</v>
          </cell>
          <cell r="AE703" t="str">
            <v>perkins </v>
          </cell>
          <cell r="AF703" t="str">
            <v>CK Works</v>
          </cell>
          <cell r="AG703">
            <v>20</v>
          </cell>
          <cell r="AH703" t="str">
            <v>perkins</v>
          </cell>
        </row>
        <row r="703">
          <cell r="AJ703" t="str">
            <v>Leroy Sommer</v>
          </cell>
        </row>
        <row r="703">
          <cell r="AL703">
            <v>1000</v>
          </cell>
          <cell r="AM703" t="str">
            <v>Power cube</v>
          </cell>
          <cell r="AN703" t="str">
            <v>ICC330-H1-C1</v>
          </cell>
        </row>
        <row r="703">
          <cell r="AP703" t="str">
            <v>Lithium</v>
          </cell>
          <cell r="AQ703">
            <v>300</v>
          </cell>
          <cell r="AR703">
            <v>48</v>
          </cell>
          <cell r="AS703">
            <v>150</v>
          </cell>
          <cell r="AT703">
            <v>2</v>
          </cell>
          <cell r="AU703" t="str">
            <v>N/A</v>
          </cell>
          <cell r="AV703" t="str">
            <v>N/A</v>
          </cell>
          <cell r="AW703" t="str">
            <v>N/A</v>
          </cell>
          <cell r="AX703" t="str">
            <v>N/A</v>
          </cell>
          <cell r="AY703" t="str">
            <v>N/A</v>
          </cell>
          <cell r="AZ703">
            <v>96</v>
          </cell>
        </row>
        <row r="703">
          <cell r="BB703">
            <v>1</v>
          </cell>
          <cell r="BC703" t="str">
            <v>Airtel</v>
          </cell>
          <cell r="BD703" t="str">
            <v>ZM1475</v>
          </cell>
          <cell r="BE703" t="str">
            <v>ZM1475</v>
          </cell>
        </row>
        <row r="704">
          <cell r="C704" t="str">
            <v>IHS_EST_276A</v>
          </cell>
          <cell r="D704" t="str">
            <v>Chipata East Rise</v>
          </cell>
          <cell r="E704">
            <v>32.66152</v>
          </cell>
          <cell r="F704">
            <v>-13.64481</v>
          </cell>
          <cell r="G704" t="str">
            <v>Eastern</v>
          </cell>
          <cell r="H704">
            <v>2.5</v>
          </cell>
          <cell r="I704" t="str">
            <v>Eastern</v>
          </cell>
          <cell r="J704" t="str">
            <v>Chipata</v>
          </cell>
          <cell r="K704" t="str">
            <v>No</v>
          </cell>
          <cell r="L704" t="str">
            <v>No</v>
          </cell>
          <cell r="M704" t="str">
            <v>No</v>
          </cell>
          <cell r="N704" t="str">
            <v>Urban</v>
          </cell>
        </row>
        <row r="704">
          <cell r="P704" t="str">
            <v>Silver</v>
          </cell>
          <cell r="Q704" t="str">
            <v>BTS</v>
          </cell>
          <cell r="R704" t="str">
            <v>BTS</v>
          </cell>
          <cell r="S704" t="str">
            <v>On air</v>
          </cell>
          <cell r="T704" t="str">
            <v>Grid-Gen</v>
          </cell>
          <cell r="U704" t="str">
            <v>Green Field</v>
          </cell>
          <cell r="V704">
            <v>50</v>
          </cell>
          <cell r="W704" t="str">
            <v>Outdoor</v>
          </cell>
          <cell r="X704" t="str">
            <v>Fetus Kalunga</v>
          </cell>
          <cell r="Y704" t="str">
            <v>SBC</v>
          </cell>
          <cell r="Z704" t="str">
            <v>SBC</v>
          </cell>
          <cell r="AA704" t="str">
            <v>Airtel </v>
          </cell>
          <cell r="AB704" t="str">
            <v>Fetus Kalunga</v>
          </cell>
          <cell r="AC704" t="str">
            <v>CCS</v>
          </cell>
          <cell r="AD704" t="str">
            <v>CCS</v>
          </cell>
          <cell r="AE704" t="str">
            <v>perkins </v>
          </cell>
          <cell r="AF704" t="str">
            <v>CK Works</v>
          </cell>
          <cell r="AG704">
            <v>20</v>
          </cell>
          <cell r="AH704" t="str">
            <v>perkins</v>
          </cell>
        </row>
        <row r="704">
          <cell r="AJ704" t="str">
            <v>Leroy Sommer</v>
          </cell>
        </row>
        <row r="704">
          <cell r="AL704">
            <v>1000</v>
          </cell>
          <cell r="AM704" t="str">
            <v>Power cube</v>
          </cell>
          <cell r="AN704" t="str">
            <v>ICC330-H1-C1</v>
          </cell>
        </row>
        <row r="704">
          <cell r="AP704" t="str">
            <v>Lithium</v>
          </cell>
          <cell r="AQ704">
            <v>300</v>
          </cell>
          <cell r="AR704">
            <v>48</v>
          </cell>
          <cell r="AS704">
            <v>150</v>
          </cell>
          <cell r="AT704">
            <v>2</v>
          </cell>
          <cell r="AU704" t="str">
            <v>N/A</v>
          </cell>
          <cell r="AV704" t="str">
            <v>N/A</v>
          </cell>
          <cell r="AW704" t="str">
            <v>N/A</v>
          </cell>
          <cell r="AX704" t="str">
            <v>N/A</v>
          </cell>
          <cell r="AY704" t="str">
            <v>N/A</v>
          </cell>
          <cell r="AZ704">
            <v>93</v>
          </cell>
        </row>
        <row r="704">
          <cell r="BB704">
            <v>1</v>
          </cell>
          <cell r="BC704" t="str">
            <v>Airtel</v>
          </cell>
          <cell r="BD704" t="str">
            <v>ZM1473</v>
          </cell>
          <cell r="BE704" t="str">
            <v>ZM1473</v>
          </cell>
        </row>
        <row r="705">
          <cell r="C705" t="str">
            <v>IHS_EST_277A</v>
          </cell>
          <cell r="D705" t="str">
            <v>Navutika</v>
          </cell>
          <cell r="E705">
            <v>32.63804</v>
          </cell>
          <cell r="F705">
            <v>-13.60505</v>
          </cell>
          <cell r="G705" t="str">
            <v>Chipata</v>
          </cell>
          <cell r="H705">
            <v>2.5</v>
          </cell>
          <cell r="I705" t="str">
            <v>Eastern</v>
          </cell>
          <cell r="J705" t="str">
            <v>Eastern</v>
          </cell>
          <cell r="K705" t="str">
            <v>No</v>
          </cell>
          <cell r="L705" t="str">
            <v>No</v>
          </cell>
          <cell r="M705" t="str">
            <v>No</v>
          </cell>
          <cell r="N705" t="str">
            <v>Urban</v>
          </cell>
        </row>
        <row r="705">
          <cell r="P705" t="str">
            <v>Silver</v>
          </cell>
          <cell r="Q705" t="str">
            <v>BTS</v>
          </cell>
          <cell r="R705" t="str">
            <v>BTS</v>
          </cell>
          <cell r="S705" t="str">
            <v>On air</v>
          </cell>
          <cell r="T705" t="str">
            <v>Grid-Gen</v>
          </cell>
          <cell r="U705" t="str">
            <v>Green Field</v>
          </cell>
          <cell r="V705">
            <v>50</v>
          </cell>
          <cell r="W705" t="str">
            <v>Outdoor</v>
          </cell>
          <cell r="X705" t="str">
            <v>Fetus Kalunga</v>
          </cell>
          <cell r="Y705" t="str">
            <v>SBC</v>
          </cell>
          <cell r="Z705" t="str">
            <v>SBC</v>
          </cell>
          <cell r="AA705" t="str">
            <v>Airtel </v>
          </cell>
          <cell r="AB705" t="str">
            <v>Fetus Kalunga</v>
          </cell>
          <cell r="AC705" t="str">
            <v>CCS</v>
          </cell>
          <cell r="AD705" t="str">
            <v>CCS</v>
          </cell>
          <cell r="AE705" t="str">
            <v>perkins </v>
          </cell>
          <cell r="AF705" t="str">
            <v>CK Works</v>
          </cell>
          <cell r="AG705">
            <v>20</v>
          </cell>
          <cell r="AH705" t="str">
            <v>perkins</v>
          </cell>
        </row>
        <row r="705">
          <cell r="AJ705" t="str">
            <v>Leroy Sommer</v>
          </cell>
        </row>
        <row r="705">
          <cell r="AL705">
            <v>1000</v>
          </cell>
          <cell r="AM705" t="str">
            <v>Power cube</v>
          </cell>
          <cell r="AN705" t="str">
            <v>ICC330-H1-C1</v>
          </cell>
        </row>
        <row r="705">
          <cell r="AP705" t="str">
            <v>Lithium</v>
          </cell>
          <cell r="AQ705">
            <v>300</v>
          </cell>
          <cell r="AR705">
            <v>48</v>
          </cell>
          <cell r="AS705">
            <v>150</v>
          </cell>
          <cell r="AT705">
            <v>2</v>
          </cell>
          <cell r="AU705" t="str">
            <v>N/A</v>
          </cell>
          <cell r="AV705" t="str">
            <v>N/A</v>
          </cell>
          <cell r="AW705" t="str">
            <v>N/A</v>
          </cell>
          <cell r="AX705" t="str">
            <v>N/A</v>
          </cell>
          <cell r="AY705" t="str">
            <v>N/A</v>
          </cell>
          <cell r="AZ705">
            <v>80</v>
          </cell>
        </row>
        <row r="705">
          <cell r="BB705">
            <v>1</v>
          </cell>
          <cell r="BC705" t="str">
            <v>Airtel</v>
          </cell>
          <cell r="BD705" t="str">
            <v>ZM1490</v>
          </cell>
          <cell r="BE705" t="str">
            <v>ZM1474</v>
          </cell>
        </row>
        <row r="706">
          <cell r="C706" t="str">
            <v>IHS_EST_278A</v>
          </cell>
          <cell r="D706" t="str">
            <v>Chipata Trades</v>
          </cell>
          <cell r="E706">
            <v>32.67314</v>
          </cell>
          <cell r="F706">
            <v>-13.66859</v>
          </cell>
          <cell r="G706" t="str">
            <v>Eastern</v>
          </cell>
          <cell r="H706">
            <v>2.5</v>
          </cell>
          <cell r="I706" t="str">
            <v>Eastern</v>
          </cell>
          <cell r="J706" t="str">
            <v>Chipata</v>
          </cell>
          <cell r="K706" t="str">
            <v>No</v>
          </cell>
          <cell r="L706" t="str">
            <v>No</v>
          </cell>
          <cell r="M706" t="str">
            <v>No</v>
          </cell>
          <cell r="N706" t="str">
            <v>Urban</v>
          </cell>
        </row>
        <row r="706">
          <cell r="P706" t="str">
            <v>Silver</v>
          </cell>
          <cell r="Q706" t="str">
            <v>BTS</v>
          </cell>
          <cell r="R706" t="str">
            <v>BTS</v>
          </cell>
          <cell r="S706" t="str">
            <v>On air</v>
          </cell>
          <cell r="T706" t="str">
            <v>Grid-Gen</v>
          </cell>
          <cell r="U706" t="str">
            <v>Green Field</v>
          </cell>
          <cell r="V706">
            <v>50</v>
          </cell>
          <cell r="W706" t="str">
            <v>Outdoor</v>
          </cell>
          <cell r="X706" t="str">
            <v>Fetus Kalunga</v>
          </cell>
          <cell r="Y706" t="str">
            <v>SBC</v>
          </cell>
          <cell r="Z706" t="str">
            <v>SBC</v>
          </cell>
          <cell r="AA706" t="str">
            <v>Airtel </v>
          </cell>
          <cell r="AB706" t="str">
            <v>Fetus Kalunga</v>
          </cell>
          <cell r="AC706" t="str">
            <v>CCS</v>
          </cell>
          <cell r="AD706" t="str">
            <v>CCS</v>
          </cell>
          <cell r="AE706" t="str">
            <v>perkins </v>
          </cell>
          <cell r="AF706" t="str">
            <v>CK Works</v>
          </cell>
          <cell r="AG706">
            <v>20</v>
          </cell>
          <cell r="AH706" t="str">
            <v>perkins</v>
          </cell>
        </row>
        <row r="706">
          <cell r="AJ706" t="str">
            <v>Leroy Sommer</v>
          </cell>
        </row>
        <row r="706">
          <cell r="AL706">
            <v>1000</v>
          </cell>
          <cell r="AM706" t="str">
            <v>Power cube</v>
          </cell>
          <cell r="AN706" t="str">
            <v>ICC330-H1-C1</v>
          </cell>
        </row>
        <row r="706">
          <cell r="AP706" t="str">
            <v>Lithium</v>
          </cell>
          <cell r="AQ706">
            <v>300</v>
          </cell>
          <cell r="AR706">
            <v>48</v>
          </cell>
          <cell r="AS706">
            <v>150</v>
          </cell>
          <cell r="AT706">
            <v>2</v>
          </cell>
          <cell r="AU706" t="str">
            <v>N/A</v>
          </cell>
          <cell r="AV706" t="str">
            <v>N/A</v>
          </cell>
          <cell r="AW706" t="str">
            <v>N/A</v>
          </cell>
          <cell r="AX706" t="str">
            <v>N/A</v>
          </cell>
          <cell r="AY706" t="str">
            <v>N/A</v>
          </cell>
          <cell r="AZ706">
            <v>78</v>
          </cell>
        </row>
        <row r="706">
          <cell r="BB706">
            <v>1</v>
          </cell>
          <cell r="BC706" t="str">
            <v>Airtel</v>
          </cell>
          <cell r="BD706" t="str">
            <v>ZM1474</v>
          </cell>
          <cell r="BE706" t="str">
            <v>ZM1471</v>
          </cell>
        </row>
        <row r="707">
          <cell r="C707" t="str">
            <v>IHS_EST_279A</v>
          </cell>
          <cell r="D707" t="str">
            <v>Katete Ibex</v>
          </cell>
          <cell r="E707">
            <v>32.043184</v>
          </cell>
          <cell r="F707">
            <v>-14.04921</v>
          </cell>
          <cell r="G707" t="str">
            <v>Eastern</v>
          </cell>
          <cell r="H707">
            <v>2.5</v>
          </cell>
          <cell r="I707" t="str">
            <v>Eastern</v>
          </cell>
          <cell r="J707" t="str">
            <v>Katete</v>
          </cell>
          <cell r="K707" t="str">
            <v>No</v>
          </cell>
          <cell r="L707" t="str">
            <v>No</v>
          </cell>
          <cell r="M707" t="str">
            <v>No</v>
          </cell>
          <cell r="N707" t="str">
            <v>Urban</v>
          </cell>
        </row>
        <row r="707">
          <cell r="P707" t="str">
            <v>Silver</v>
          </cell>
          <cell r="Q707" t="str">
            <v>BTS</v>
          </cell>
          <cell r="R707" t="str">
            <v>BTS</v>
          </cell>
          <cell r="S707" t="str">
            <v>On air</v>
          </cell>
          <cell r="T707" t="str">
            <v>Grid-Gen</v>
          </cell>
          <cell r="U707" t="str">
            <v>Green Field</v>
          </cell>
          <cell r="V707">
            <v>50</v>
          </cell>
          <cell r="W707" t="str">
            <v>Outdoor</v>
          </cell>
          <cell r="X707" t="str">
            <v>Fetus Kalunga</v>
          </cell>
          <cell r="Y707" t="str">
            <v>SBC</v>
          </cell>
          <cell r="Z707" t="str">
            <v>SBC</v>
          </cell>
          <cell r="AA707" t="str">
            <v>Airtel </v>
          </cell>
          <cell r="AB707" t="str">
            <v>Fetus Kalunga</v>
          </cell>
          <cell r="AC707" t="str">
            <v>CCS</v>
          </cell>
          <cell r="AD707" t="str">
            <v>CCS</v>
          </cell>
          <cell r="AE707" t="str">
            <v>perkins </v>
          </cell>
          <cell r="AF707" t="str">
            <v>CK Works</v>
          </cell>
          <cell r="AG707">
            <v>20</v>
          </cell>
          <cell r="AH707" t="str">
            <v>perkins</v>
          </cell>
        </row>
        <row r="707">
          <cell r="AJ707" t="str">
            <v>Leroy Sommer</v>
          </cell>
        </row>
        <row r="707">
          <cell r="AL707">
            <v>1000</v>
          </cell>
          <cell r="AM707" t="str">
            <v>Power cube</v>
          </cell>
          <cell r="AN707" t="str">
            <v>ICC330-H1-C1</v>
          </cell>
        </row>
        <row r="707">
          <cell r="AP707" t="str">
            <v>Lithium</v>
          </cell>
          <cell r="AQ707">
            <v>300</v>
          </cell>
          <cell r="AR707">
            <v>48</v>
          </cell>
          <cell r="AS707">
            <v>150</v>
          </cell>
          <cell r="AT707">
            <v>2</v>
          </cell>
          <cell r="AU707" t="str">
            <v>N/A</v>
          </cell>
          <cell r="AV707" t="str">
            <v>N/A</v>
          </cell>
          <cell r="AW707" t="str">
            <v>N/A</v>
          </cell>
          <cell r="AX707" t="str">
            <v>N/A</v>
          </cell>
          <cell r="AY707" t="str">
            <v>N/A</v>
          </cell>
          <cell r="AZ707">
            <v>75</v>
          </cell>
        </row>
        <row r="707">
          <cell r="BB707">
            <v>1</v>
          </cell>
          <cell r="BC707" t="str">
            <v>Airtel</v>
          </cell>
          <cell r="BD707" t="str">
            <v>ZM1485</v>
          </cell>
          <cell r="BE707" t="str">
            <v>ZM1495</v>
          </cell>
        </row>
        <row r="708">
          <cell r="C708" t="str">
            <v>IHS_EST_280A</v>
          </cell>
          <cell r="D708" t="str">
            <v>Petauke Industrial</v>
          </cell>
          <cell r="E708">
            <v>31.33249</v>
          </cell>
          <cell r="F708">
            <v>-14.264</v>
          </cell>
          <cell r="G708" t="str">
            <v>Eastern</v>
          </cell>
          <cell r="H708">
            <v>2.5</v>
          </cell>
          <cell r="I708" t="str">
            <v>Eastern</v>
          </cell>
          <cell r="J708" t="str">
            <v>Petauke</v>
          </cell>
          <cell r="K708" t="str">
            <v>No</v>
          </cell>
          <cell r="L708" t="str">
            <v>No</v>
          </cell>
          <cell r="M708" t="str">
            <v>No</v>
          </cell>
          <cell r="N708" t="str">
            <v>Urban</v>
          </cell>
        </row>
        <row r="708">
          <cell r="P708" t="str">
            <v>silver</v>
          </cell>
          <cell r="Q708" t="str">
            <v>BTS</v>
          </cell>
          <cell r="R708" t="str">
            <v>BTS</v>
          </cell>
          <cell r="S708" t="str">
            <v>On air</v>
          </cell>
          <cell r="T708" t="str">
            <v>Grid-Gen</v>
          </cell>
          <cell r="U708" t="str">
            <v>Green Field</v>
          </cell>
          <cell r="V708">
            <v>50</v>
          </cell>
          <cell r="W708" t="str">
            <v>Outdoor</v>
          </cell>
          <cell r="X708" t="str">
            <v>Fetus Kalunga</v>
          </cell>
          <cell r="Y708" t="str">
            <v>SBC</v>
          </cell>
          <cell r="Z708" t="str">
            <v>SBC</v>
          </cell>
          <cell r="AA708" t="str">
            <v>Airtel </v>
          </cell>
          <cell r="AB708" t="str">
            <v>Fetus Kalunga</v>
          </cell>
          <cell r="AC708" t="str">
            <v>CCS</v>
          </cell>
          <cell r="AD708" t="str">
            <v>CCS</v>
          </cell>
          <cell r="AE708" t="str">
            <v>perkins </v>
          </cell>
          <cell r="AF708" t="str">
            <v>CK Works</v>
          </cell>
          <cell r="AG708">
            <v>20</v>
          </cell>
          <cell r="AH708" t="str">
            <v>perkins</v>
          </cell>
        </row>
        <row r="708">
          <cell r="AJ708" t="str">
            <v>Leroy Sommer</v>
          </cell>
        </row>
        <row r="708">
          <cell r="AL708">
            <v>1000</v>
          </cell>
          <cell r="AM708" t="str">
            <v>Power cube</v>
          </cell>
          <cell r="AN708" t="str">
            <v>ICC330-H1-C1</v>
          </cell>
        </row>
        <row r="708">
          <cell r="AP708" t="str">
            <v>Lithium</v>
          </cell>
          <cell r="AQ708">
            <v>300</v>
          </cell>
          <cell r="AR708">
            <v>48</v>
          </cell>
          <cell r="AS708">
            <v>150</v>
          </cell>
          <cell r="AT708">
            <v>2</v>
          </cell>
          <cell r="AU708" t="str">
            <v>N/A</v>
          </cell>
          <cell r="AV708" t="str">
            <v>N/A</v>
          </cell>
          <cell r="AW708" t="str">
            <v>N/A</v>
          </cell>
          <cell r="AX708" t="str">
            <v>N/A</v>
          </cell>
          <cell r="AY708" t="str">
            <v>N/A</v>
          </cell>
          <cell r="AZ708">
            <v>78</v>
          </cell>
        </row>
        <row r="708">
          <cell r="BB708">
            <v>1</v>
          </cell>
          <cell r="BC708" t="str">
            <v>Airtel</v>
          </cell>
          <cell r="BD708" t="str">
            <v>ZM1480</v>
          </cell>
          <cell r="BE708" t="str">
            <v>ZM1530</v>
          </cell>
        </row>
        <row r="709">
          <cell r="C709" t="str">
            <v>IHS_EST_281A</v>
          </cell>
          <cell r="D709" t="str">
            <v>Tafelansoni Basic School</v>
          </cell>
          <cell r="E709">
            <v>32.43502</v>
          </cell>
          <cell r="F709">
            <v>-14.21178</v>
          </cell>
          <cell r="G709" t="str">
            <v>Eastern</v>
          </cell>
          <cell r="H709">
            <v>5.5</v>
          </cell>
          <cell r="I709" t="str">
            <v>Eastern</v>
          </cell>
          <cell r="J709" t="str">
            <v>Chadiza</v>
          </cell>
          <cell r="K709" t="str">
            <v>No</v>
          </cell>
          <cell r="L709" t="str">
            <v>No</v>
          </cell>
          <cell r="M709" t="str">
            <v>No</v>
          </cell>
          <cell r="N709" t="str">
            <v>Rural</v>
          </cell>
          <cell r="O709" t="str">
            <v>Silver</v>
          </cell>
          <cell r="P709" t="str">
            <v>Silver</v>
          </cell>
          <cell r="Q709" t="str">
            <v>BTS</v>
          </cell>
          <cell r="R709" t="str">
            <v>BTS</v>
          </cell>
          <cell r="S709" t="str">
            <v>On Air</v>
          </cell>
          <cell r="T709" t="str">
            <v>Solar-Gen</v>
          </cell>
          <cell r="U709" t="str">
            <v>Green Field</v>
          </cell>
          <cell r="V709">
            <v>70</v>
          </cell>
          <cell r="W709" t="str">
            <v>Outdoor</v>
          </cell>
          <cell r="X709" t="str">
            <v>Fetus Kalunga</v>
          </cell>
          <cell r="Y709" t="str">
            <v>N/A</v>
          </cell>
          <cell r="Z709" t="str">
            <v>N/A</v>
          </cell>
          <cell r="AA709" t="str">
            <v>Airtel </v>
          </cell>
          <cell r="AB709" t="str">
            <v>Fetus Kalunga</v>
          </cell>
          <cell r="AC709" t="str">
            <v>CCS</v>
          </cell>
          <cell r="AD709" t="str">
            <v>CCS</v>
          </cell>
          <cell r="AE709" t="str">
            <v>perkins </v>
          </cell>
        </row>
        <row r="709">
          <cell r="AG709">
            <v>30</v>
          </cell>
        </row>
        <row r="709">
          <cell r="AL709">
            <v>1000</v>
          </cell>
          <cell r="AM709" t="str">
            <v>Power cube</v>
          </cell>
        </row>
        <row r="709">
          <cell r="AP709" t="str">
            <v>Lithium</v>
          </cell>
          <cell r="AQ709">
            <v>100</v>
          </cell>
          <cell r="AR709">
            <v>48</v>
          </cell>
          <cell r="AS709">
            <v>100</v>
          </cell>
          <cell r="AT709">
            <v>2</v>
          </cell>
          <cell r="AU709" t="str">
            <v>N/A</v>
          </cell>
          <cell r="AV709" t="str">
            <v>N/A</v>
          </cell>
          <cell r="AW709" t="str">
            <v>N/A</v>
          </cell>
          <cell r="AX709" t="str">
            <v>N/A</v>
          </cell>
          <cell r="AY709" t="str">
            <v>N/A</v>
          </cell>
          <cell r="AZ709">
            <v>105</v>
          </cell>
        </row>
        <row r="710">
          <cell r="C710" t="str">
            <v>IHS_EST_282A</v>
          </cell>
          <cell r="D710" t="str">
            <v>Chinunda RHC</v>
          </cell>
          <cell r="E710">
            <v>32.65361</v>
          </cell>
          <cell r="F710">
            <v>-13.33431</v>
          </cell>
          <cell r="G710" t="str">
            <v>Eastern</v>
          </cell>
          <cell r="H710">
            <v>4.5</v>
          </cell>
          <cell r="I710" t="str">
            <v>Eastern</v>
          </cell>
          <cell r="J710" t="str">
            <v>Chipangali</v>
          </cell>
          <cell r="K710" t="str">
            <v>No</v>
          </cell>
          <cell r="L710" t="str">
            <v>No</v>
          </cell>
          <cell r="M710" t="str">
            <v>No</v>
          </cell>
          <cell r="N710" t="str">
            <v>Rural</v>
          </cell>
          <cell r="O710" t="str">
            <v>Silver</v>
          </cell>
          <cell r="P710" t="str">
            <v>Silver</v>
          </cell>
          <cell r="Q710" t="str">
            <v>BTS</v>
          </cell>
          <cell r="R710" t="str">
            <v>BTS</v>
          </cell>
          <cell r="S710" t="str">
            <v>On Air</v>
          </cell>
          <cell r="T710" t="str">
            <v>Solar-Gen</v>
          </cell>
          <cell r="U710" t="str">
            <v>Green Field</v>
          </cell>
          <cell r="V710">
            <v>60</v>
          </cell>
          <cell r="W710" t="str">
            <v>Outdoor</v>
          </cell>
          <cell r="X710" t="str">
            <v>Fetus Kalunga</v>
          </cell>
          <cell r="Y710" t="str">
            <v>N/A</v>
          </cell>
          <cell r="Z710" t="str">
            <v>N/A</v>
          </cell>
          <cell r="AA710" t="str">
            <v>Airtel </v>
          </cell>
          <cell r="AB710" t="str">
            <v>Fetus Kalunga</v>
          </cell>
          <cell r="AC710" t="str">
            <v>CCS</v>
          </cell>
          <cell r="AD710" t="str">
            <v>CCS</v>
          </cell>
          <cell r="AE710" t="str">
            <v>perkins </v>
          </cell>
        </row>
        <row r="710">
          <cell r="AL710">
            <v>1000</v>
          </cell>
          <cell r="AM710" t="str">
            <v>Power cube</v>
          </cell>
        </row>
        <row r="710">
          <cell r="AP710" t="str">
            <v>Lithium</v>
          </cell>
          <cell r="AQ710">
            <v>100</v>
          </cell>
          <cell r="AR710">
            <v>48</v>
          </cell>
          <cell r="AS710">
            <v>100</v>
          </cell>
          <cell r="AT710">
            <v>2</v>
          </cell>
          <cell r="AU710" t="str">
            <v>N/A</v>
          </cell>
          <cell r="AV710" t="str">
            <v>N/A</v>
          </cell>
          <cell r="AW710" t="str">
            <v>N/A</v>
          </cell>
          <cell r="AX710" t="str">
            <v>N/A</v>
          </cell>
          <cell r="AY710" t="str">
            <v>N/A</v>
          </cell>
          <cell r="AZ710">
            <v>105</v>
          </cell>
        </row>
        <row r="711">
          <cell r="C711" t="str">
            <v>IHS_EST_283A</v>
          </cell>
          <cell r="D711" t="str">
            <v>Bwanunkha Basic School</v>
          </cell>
          <cell r="E711">
            <v>32.5777</v>
          </cell>
          <cell r="F711">
            <v>-13.929367</v>
          </cell>
          <cell r="G711" t="str">
            <v>Eastern</v>
          </cell>
          <cell r="H711">
            <v>4.5</v>
          </cell>
          <cell r="I711" t="str">
            <v>Eastern</v>
          </cell>
          <cell r="J711" t="str">
            <v>Chadiza</v>
          </cell>
          <cell r="K711" t="str">
            <v>No</v>
          </cell>
          <cell r="L711" t="str">
            <v>No</v>
          </cell>
          <cell r="M711" t="str">
            <v>No</v>
          </cell>
          <cell r="N711" t="str">
            <v>Rural</v>
          </cell>
          <cell r="O711" t="str">
            <v>Silver</v>
          </cell>
          <cell r="P711" t="str">
            <v>Silver</v>
          </cell>
          <cell r="Q711" t="str">
            <v>BTS</v>
          </cell>
          <cell r="R711" t="str">
            <v>BTS</v>
          </cell>
          <cell r="S711" t="str">
            <v>On Air</v>
          </cell>
          <cell r="T711" t="str">
            <v>Solar-Gen</v>
          </cell>
          <cell r="U711" t="str">
            <v>Green Field</v>
          </cell>
          <cell r="V711">
            <v>60</v>
          </cell>
          <cell r="W711" t="str">
            <v>Outdoor</v>
          </cell>
          <cell r="X711" t="str">
            <v>Fetus Kalunga</v>
          </cell>
          <cell r="Y711" t="str">
            <v>N/A</v>
          </cell>
          <cell r="Z711" t="str">
            <v>N/A</v>
          </cell>
          <cell r="AA711" t="str">
            <v>Airtel </v>
          </cell>
          <cell r="AB711" t="str">
            <v>Fetus Kalunga</v>
          </cell>
          <cell r="AC711" t="str">
            <v>CCS</v>
          </cell>
          <cell r="AD711" t="str">
            <v>CCS</v>
          </cell>
          <cell r="AE711" t="str">
            <v>perkins </v>
          </cell>
        </row>
        <row r="711">
          <cell r="AG711">
            <v>30</v>
          </cell>
        </row>
        <row r="711">
          <cell r="AL711">
            <v>1000</v>
          </cell>
          <cell r="AM711" t="str">
            <v>Power cube</v>
          </cell>
        </row>
        <row r="711">
          <cell r="AP711" t="str">
            <v>Lithium</v>
          </cell>
          <cell r="AQ711">
            <v>100</v>
          </cell>
          <cell r="AR711">
            <v>48</v>
          </cell>
          <cell r="AS711">
            <v>100</v>
          </cell>
          <cell r="AT711">
            <v>2</v>
          </cell>
          <cell r="AU711" t="str">
            <v>N/A</v>
          </cell>
          <cell r="AV711" t="str">
            <v>N/A</v>
          </cell>
          <cell r="AW711" t="str">
            <v>N/A</v>
          </cell>
          <cell r="AX711" t="str">
            <v>N/A</v>
          </cell>
          <cell r="AY711" t="str">
            <v>N/A</v>
          </cell>
          <cell r="AZ711">
            <v>105</v>
          </cell>
        </row>
        <row r="712">
          <cell r="C712" t="str">
            <v>IHS_EST_284A</v>
          </cell>
          <cell r="D712" t="str">
            <v>Kasenengwa Basic School</v>
          </cell>
          <cell r="E712">
            <v>32.3013</v>
          </cell>
          <cell r="F712">
            <v>-13.62538</v>
          </cell>
          <cell r="G712" t="str">
            <v>Eastern</v>
          </cell>
          <cell r="H712">
            <v>4.5</v>
          </cell>
          <cell r="I712" t="str">
            <v>Eastern</v>
          </cell>
          <cell r="J712" t="str">
            <v>Kasenengwa</v>
          </cell>
          <cell r="K712" t="str">
            <v>No</v>
          </cell>
          <cell r="L712" t="str">
            <v>No</v>
          </cell>
          <cell r="M712" t="str">
            <v>No</v>
          </cell>
          <cell r="N712" t="str">
            <v>Rural</v>
          </cell>
          <cell r="O712" t="str">
            <v>Silver</v>
          </cell>
          <cell r="P712" t="str">
            <v>Silver</v>
          </cell>
          <cell r="Q712" t="str">
            <v>BTS</v>
          </cell>
          <cell r="R712" t="str">
            <v>BTS</v>
          </cell>
          <cell r="S712" t="str">
            <v>On Air</v>
          </cell>
          <cell r="T712" t="str">
            <v>Solar-Gen</v>
          </cell>
          <cell r="U712" t="str">
            <v>Green Field</v>
          </cell>
          <cell r="V712">
            <v>80</v>
          </cell>
          <cell r="W712" t="str">
            <v>Outdoor</v>
          </cell>
          <cell r="X712" t="str">
            <v>Fetus Kalunga</v>
          </cell>
          <cell r="Y712" t="str">
            <v>N/A</v>
          </cell>
          <cell r="Z712" t="str">
            <v>N/A</v>
          </cell>
          <cell r="AA712" t="str">
            <v>Airtel </v>
          </cell>
          <cell r="AB712" t="str">
            <v>Fetus Kalunga</v>
          </cell>
          <cell r="AC712" t="str">
            <v>CCS</v>
          </cell>
          <cell r="AD712" t="str">
            <v>CCS</v>
          </cell>
          <cell r="AE712" t="str">
            <v>perkins </v>
          </cell>
        </row>
        <row r="712">
          <cell r="AG712">
            <v>30</v>
          </cell>
        </row>
        <row r="712">
          <cell r="AL712">
            <v>1000</v>
          </cell>
          <cell r="AM712" t="str">
            <v>Power cube</v>
          </cell>
        </row>
        <row r="712">
          <cell r="AP712" t="str">
            <v>Lithium</v>
          </cell>
          <cell r="AQ712">
            <v>100</v>
          </cell>
          <cell r="AR712">
            <v>48</v>
          </cell>
          <cell r="AS712">
            <v>100</v>
          </cell>
          <cell r="AT712">
            <v>2</v>
          </cell>
          <cell r="AU712" t="str">
            <v>N/A</v>
          </cell>
          <cell r="AV712" t="str">
            <v>N/A</v>
          </cell>
          <cell r="AW712" t="str">
            <v>N/A</v>
          </cell>
          <cell r="AX712" t="str">
            <v>N/A</v>
          </cell>
          <cell r="AY712" t="str">
            <v>N/A</v>
          </cell>
          <cell r="AZ712">
            <v>105</v>
          </cell>
        </row>
        <row r="713">
          <cell r="C713" t="str">
            <v>IHS_EST_286A</v>
          </cell>
          <cell r="D713" t="str">
            <v>Gundani Basic School</v>
          </cell>
          <cell r="E713">
            <v>32.37803</v>
          </cell>
          <cell r="F713">
            <v>-13.637751</v>
          </cell>
          <cell r="G713" t="str">
            <v>Eastern</v>
          </cell>
          <cell r="H713">
            <v>4.5</v>
          </cell>
          <cell r="I713" t="str">
            <v>Eastern</v>
          </cell>
          <cell r="J713" t="str">
            <v>Kasenengwa</v>
          </cell>
          <cell r="K713" t="str">
            <v>No</v>
          </cell>
          <cell r="L713" t="str">
            <v>No</v>
          </cell>
          <cell r="M713" t="str">
            <v>No</v>
          </cell>
          <cell r="N713" t="str">
            <v>Rural</v>
          </cell>
          <cell r="O713" t="str">
            <v>Silver</v>
          </cell>
          <cell r="P713" t="str">
            <v>Silver</v>
          </cell>
          <cell r="Q713" t="str">
            <v>BTS</v>
          </cell>
          <cell r="R713" t="str">
            <v>BTS</v>
          </cell>
          <cell r="S713" t="str">
            <v>On Air</v>
          </cell>
          <cell r="T713" t="str">
            <v>Solar-Gen</v>
          </cell>
          <cell r="U713" t="str">
            <v>Green Field</v>
          </cell>
          <cell r="V713">
            <v>60</v>
          </cell>
          <cell r="W713" t="str">
            <v>Outdoor</v>
          </cell>
          <cell r="X713" t="str">
            <v>Fetus Kalunga</v>
          </cell>
          <cell r="Y713" t="str">
            <v>N/A</v>
          </cell>
          <cell r="Z713" t="str">
            <v>N/A</v>
          </cell>
          <cell r="AA713" t="str">
            <v>Airtel </v>
          </cell>
          <cell r="AB713" t="str">
            <v>Fetus Kalunga</v>
          </cell>
          <cell r="AC713" t="str">
            <v>CCS</v>
          </cell>
          <cell r="AD713" t="str">
            <v>CCS</v>
          </cell>
          <cell r="AE713" t="str">
            <v>perkins </v>
          </cell>
        </row>
        <row r="713">
          <cell r="AL713">
            <v>1000</v>
          </cell>
          <cell r="AM713" t="str">
            <v>Power cube</v>
          </cell>
        </row>
        <row r="713">
          <cell r="AP713" t="str">
            <v>Lithium</v>
          </cell>
          <cell r="AQ713">
            <v>100</v>
          </cell>
          <cell r="AR713">
            <v>48</v>
          </cell>
          <cell r="AS713">
            <v>100</v>
          </cell>
          <cell r="AT713">
            <v>2</v>
          </cell>
          <cell r="AU713" t="str">
            <v>N/A</v>
          </cell>
          <cell r="AV713" t="str">
            <v>N/A</v>
          </cell>
          <cell r="AW713" t="str">
            <v>N/A</v>
          </cell>
          <cell r="AX713" t="str">
            <v>N/A</v>
          </cell>
          <cell r="AY713" t="str">
            <v>N/A</v>
          </cell>
          <cell r="AZ713">
            <v>105</v>
          </cell>
        </row>
        <row r="714">
          <cell r="C714" t="str">
            <v>IHS_EST_288A</v>
          </cell>
          <cell r="D714" t="str">
            <v>Choongo Turnoff</v>
          </cell>
          <cell r="E714">
            <v>32.395551</v>
          </cell>
          <cell r="F714">
            <v>-13.635131</v>
          </cell>
          <cell r="G714" t="str">
            <v>Eastern</v>
          </cell>
          <cell r="H714">
            <v>2.5</v>
          </cell>
          <cell r="I714" t="str">
            <v>Eastern</v>
          </cell>
          <cell r="J714" t="str">
            <v>Kasenengwa</v>
          </cell>
          <cell r="K714" t="str">
            <v>No</v>
          </cell>
          <cell r="L714" t="str">
            <v>No</v>
          </cell>
          <cell r="M714" t="str">
            <v>No</v>
          </cell>
          <cell r="N714" t="str">
            <v>Rural</v>
          </cell>
          <cell r="O714" t="str">
            <v>Silver</v>
          </cell>
          <cell r="P714" t="str">
            <v>Silver</v>
          </cell>
          <cell r="Q714" t="str">
            <v>BTS</v>
          </cell>
          <cell r="R714" t="str">
            <v>BTS</v>
          </cell>
          <cell r="S714" t="str">
            <v>On Air</v>
          </cell>
          <cell r="T714" t="str">
            <v>Grid-Gen</v>
          </cell>
          <cell r="U714" t="str">
            <v>Green Field</v>
          </cell>
          <cell r="V714">
            <v>60</v>
          </cell>
          <cell r="W714" t="str">
            <v>Outdoor</v>
          </cell>
          <cell r="X714" t="str">
            <v>Fetus Kalunga</v>
          </cell>
          <cell r="Y714" t="str">
            <v>CCS</v>
          </cell>
          <cell r="Z714" t="str">
            <v>CCS</v>
          </cell>
          <cell r="AA714" t="str">
            <v>Airtel </v>
          </cell>
          <cell r="AB714" t="str">
            <v>Fetus Kalunga</v>
          </cell>
          <cell r="AC714" t="str">
            <v>CCS</v>
          </cell>
          <cell r="AD714" t="str">
            <v>CCS</v>
          </cell>
          <cell r="AE714" t="str">
            <v>perkins </v>
          </cell>
        </row>
        <row r="714">
          <cell r="AL714">
            <v>1000</v>
          </cell>
          <cell r="AM714" t="str">
            <v>Power cube</v>
          </cell>
        </row>
        <row r="714">
          <cell r="AP714" t="str">
            <v>Lithium</v>
          </cell>
          <cell r="AQ714">
            <v>100</v>
          </cell>
          <cell r="AR714">
            <v>48</v>
          </cell>
          <cell r="AS714">
            <v>100</v>
          </cell>
          <cell r="AT714">
            <v>2</v>
          </cell>
          <cell r="AU714" t="str">
            <v>N/A</v>
          </cell>
          <cell r="AV714" t="str">
            <v>N/A</v>
          </cell>
          <cell r="AW714" t="str">
            <v>N/A</v>
          </cell>
          <cell r="AX714" t="str">
            <v>N/A</v>
          </cell>
          <cell r="AY714" t="str">
            <v>N/A</v>
          </cell>
          <cell r="AZ714">
            <v>105</v>
          </cell>
        </row>
        <row r="715">
          <cell r="C715" t="str">
            <v>IHS_EST_289A</v>
          </cell>
          <cell r="D715" t="str">
            <v>Kadama Basic School</v>
          </cell>
          <cell r="E715">
            <v>32.189094</v>
          </cell>
          <cell r="F715">
            <v>-13.714621</v>
          </cell>
          <cell r="G715" t="str">
            <v>Eastern</v>
          </cell>
          <cell r="H715">
            <v>4.5</v>
          </cell>
          <cell r="I715" t="str">
            <v>Eastern</v>
          </cell>
          <cell r="J715" t="str">
            <v>Kasenengwa</v>
          </cell>
          <cell r="K715" t="str">
            <v>No</v>
          </cell>
          <cell r="L715" t="str">
            <v>No</v>
          </cell>
          <cell r="M715" t="str">
            <v>No</v>
          </cell>
          <cell r="N715" t="str">
            <v>Rural</v>
          </cell>
          <cell r="O715" t="str">
            <v>Silver</v>
          </cell>
          <cell r="P715" t="str">
            <v>Silver</v>
          </cell>
          <cell r="Q715" t="str">
            <v>BTS</v>
          </cell>
          <cell r="R715" t="str">
            <v>BTS</v>
          </cell>
          <cell r="S715" t="str">
            <v>On Air</v>
          </cell>
          <cell r="T715" t="str">
            <v>Solar-Gen</v>
          </cell>
          <cell r="U715" t="str">
            <v>Green Field</v>
          </cell>
          <cell r="V715">
            <v>60</v>
          </cell>
          <cell r="W715" t="str">
            <v>Outdoor</v>
          </cell>
          <cell r="X715" t="str">
            <v>Fetus Kalunga</v>
          </cell>
          <cell r="Y715" t="str">
            <v>N/A</v>
          </cell>
          <cell r="Z715" t="str">
            <v>N/A</v>
          </cell>
          <cell r="AA715" t="str">
            <v>Airtel </v>
          </cell>
          <cell r="AB715" t="str">
            <v>Fetus Kalunga</v>
          </cell>
          <cell r="AC715" t="str">
            <v>CCS</v>
          </cell>
          <cell r="AD715" t="str">
            <v>CCS</v>
          </cell>
          <cell r="AE715" t="str">
            <v>perkins </v>
          </cell>
        </row>
        <row r="715">
          <cell r="AL715">
            <v>1000</v>
          </cell>
          <cell r="AM715" t="str">
            <v>Power cube</v>
          </cell>
        </row>
        <row r="715">
          <cell r="AP715" t="str">
            <v>Lithium</v>
          </cell>
          <cell r="AQ715">
            <v>100</v>
          </cell>
          <cell r="AR715">
            <v>48</v>
          </cell>
          <cell r="AS715">
            <v>100</v>
          </cell>
          <cell r="AT715">
            <v>2</v>
          </cell>
          <cell r="AU715" t="str">
            <v>N/A</v>
          </cell>
          <cell r="AV715" t="str">
            <v>N/A</v>
          </cell>
          <cell r="AW715" t="str">
            <v>N/A</v>
          </cell>
          <cell r="AX715" t="str">
            <v>N/A</v>
          </cell>
          <cell r="AY715" t="str">
            <v>N/A</v>
          </cell>
          <cell r="AZ715">
            <v>105</v>
          </cell>
        </row>
        <row r="716">
          <cell r="C716" t="str">
            <v>IHS_EST_290A</v>
          </cell>
          <cell r="D716" t="str">
            <v>Muzeyi Mission RHC</v>
          </cell>
          <cell r="E716">
            <v>32.446672</v>
          </cell>
          <cell r="F716">
            <v>-13.505101</v>
          </cell>
          <cell r="G716" t="str">
            <v>Eastern</v>
          </cell>
          <cell r="H716">
            <v>2.5</v>
          </cell>
          <cell r="I716" t="str">
            <v>Eastern</v>
          </cell>
          <cell r="J716" t="str">
            <v>Chipangali</v>
          </cell>
          <cell r="K716" t="str">
            <v>No</v>
          </cell>
          <cell r="L716" t="str">
            <v>No</v>
          </cell>
          <cell r="M716" t="str">
            <v>No</v>
          </cell>
          <cell r="N716" t="str">
            <v>Rural</v>
          </cell>
          <cell r="O716" t="str">
            <v>Silver</v>
          </cell>
          <cell r="P716" t="str">
            <v>Silver</v>
          </cell>
          <cell r="Q716" t="str">
            <v>BTS</v>
          </cell>
          <cell r="R716" t="str">
            <v>BTS</v>
          </cell>
          <cell r="S716" t="str">
            <v>On Air</v>
          </cell>
          <cell r="T716" t="str">
            <v>Grid-Gen</v>
          </cell>
          <cell r="U716" t="str">
            <v>Green Field</v>
          </cell>
          <cell r="V716">
            <v>60</v>
          </cell>
          <cell r="W716" t="str">
            <v>Outdoor</v>
          </cell>
          <cell r="X716" t="str">
            <v>Fetus Kalunga</v>
          </cell>
          <cell r="Y716" t="str">
            <v>CCS</v>
          </cell>
          <cell r="Z716" t="str">
            <v>CCS</v>
          </cell>
          <cell r="AA716" t="str">
            <v>Airtel </v>
          </cell>
          <cell r="AB716" t="str">
            <v>Fetus Kalunga</v>
          </cell>
          <cell r="AC716" t="str">
            <v>CCS</v>
          </cell>
          <cell r="AD716" t="str">
            <v>CCS</v>
          </cell>
          <cell r="AE716" t="str">
            <v>perkins </v>
          </cell>
        </row>
        <row r="716">
          <cell r="AL716">
            <v>1000</v>
          </cell>
          <cell r="AM716" t="str">
            <v>Power cube</v>
          </cell>
        </row>
        <row r="716">
          <cell r="AP716" t="str">
            <v>Lithium</v>
          </cell>
          <cell r="AQ716">
            <v>100</v>
          </cell>
          <cell r="AR716">
            <v>48</v>
          </cell>
          <cell r="AS716">
            <v>100</v>
          </cell>
          <cell r="AT716">
            <v>2</v>
          </cell>
          <cell r="AU716" t="str">
            <v>N/A</v>
          </cell>
          <cell r="AV716" t="str">
            <v>N/A</v>
          </cell>
          <cell r="AW716" t="str">
            <v>N/A</v>
          </cell>
          <cell r="AX716" t="str">
            <v>N/A</v>
          </cell>
          <cell r="AY716" t="str">
            <v>N/A</v>
          </cell>
          <cell r="AZ716">
            <v>105</v>
          </cell>
        </row>
        <row r="717">
          <cell r="C717" t="str">
            <v>IHS_EST_291A</v>
          </cell>
          <cell r="D717" t="str">
            <v>Mtandaza Basic School</v>
          </cell>
          <cell r="E717">
            <v>31.970587</v>
          </cell>
          <cell r="F717">
            <v>-14.342568</v>
          </cell>
          <cell r="G717" t="str">
            <v>Eastern</v>
          </cell>
          <cell r="H717">
            <v>4.5</v>
          </cell>
          <cell r="I717" t="str">
            <v>Eastern</v>
          </cell>
          <cell r="J717" t="str">
            <v>Sinda</v>
          </cell>
          <cell r="K717" t="str">
            <v>No</v>
          </cell>
          <cell r="L717" t="str">
            <v>No</v>
          </cell>
          <cell r="M717" t="str">
            <v>No</v>
          </cell>
          <cell r="N717" t="str">
            <v>Rural</v>
          </cell>
          <cell r="O717" t="str">
            <v>Silver</v>
          </cell>
          <cell r="P717" t="str">
            <v>Silver</v>
          </cell>
          <cell r="Q717" t="str">
            <v>BTS</v>
          </cell>
          <cell r="R717" t="str">
            <v>BTS</v>
          </cell>
          <cell r="S717" t="str">
            <v>On Air</v>
          </cell>
          <cell r="T717" t="str">
            <v>Solar-Gen</v>
          </cell>
          <cell r="U717" t="str">
            <v>Green Field</v>
          </cell>
          <cell r="V717">
            <v>60</v>
          </cell>
          <cell r="W717" t="str">
            <v>Outdoor</v>
          </cell>
          <cell r="X717" t="str">
            <v>Fetus Kalunga</v>
          </cell>
          <cell r="Y717" t="str">
            <v>N/A</v>
          </cell>
          <cell r="Z717" t="str">
            <v>N/A</v>
          </cell>
          <cell r="AA717" t="str">
            <v>Airtel </v>
          </cell>
          <cell r="AB717" t="str">
            <v>Fetus Kalunga</v>
          </cell>
          <cell r="AC717" t="str">
            <v>CCS</v>
          </cell>
          <cell r="AD717" t="str">
            <v>CCS</v>
          </cell>
          <cell r="AE717" t="str">
            <v>perkins </v>
          </cell>
        </row>
        <row r="717">
          <cell r="AL717">
            <v>1000</v>
          </cell>
          <cell r="AM717" t="str">
            <v>Power cube</v>
          </cell>
        </row>
        <row r="717">
          <cell r="AP717" t="str">
            <v>Lithium</v>
          </cell>
          <cell r="AQ717">
            <v>100</v>
          </cell>
          <cell r="AR717">
            <v>48</v>
          </cell>
          <cell r="AS717">
            <v>100</v>
          </cell>
          <cell r="AT717">
            <v>2</v>
          </cell>
          <cell r="AU717" t="str">
            <v>N/A</v>
          </cell>
          <cell r="AV717" t="str">
            <v>N/A</v>
          </cell>
          <cell r="AW717" t="str">
            <v>N/A</v>
          </cell>
          <cell r="AX717" t="str">
            <v>N/A</v>
          </cell>
          <cell r="AY717" t="str">
            <v>N/A</v>
          </cell>
          <cell r="AZ717">
            <v>105</v>
          </cell>
        </row>
        <row r="718">
          <cell r="C718" t="str">
            <v>IHS_EST_292A</v>
          </cell>
          <cell r="D718" t="str">
            <v>David Seinfield school</v>
          </cell>
          <cell r="E718">
            <v>31.853935</v>
          </cell>
          <cell r="F718">
            <v>-14.101525</v>
          </cell>
          <cell r="G718" t="str">
            <v>Eastern</v>
          </cell>
          <cell r="H718">
            <v>5.5</v>
          </cell>
          <cell r="I718" t="str">
            <v>Eastern</v>
          </cell>
          <cell r="J718" t="str">
            <v>Katete</v>
          </cell>
          <cell r="K718" t="str">
            <v>No</v>
          </cell>
          <cell r="L718" t="str">
            <v>No</v>
          </cell>
          <cell r="M718" t="str">
            <v>No</v>
          </cell>
          <cell r="N718" t="str">
            <v>Rural</v>
          </cell>
          <cell r="O718" t="str">
            <v>Silver</v>
          </cell>
          <cell r="P718" t="str">
            <v>Silver</v>
          </cell>
          <cell r="Q718" t="str">
            <v>BTS</v>
          </cell>
          <cell r="R718" t="str">
            <v>BTS</v>
          </cell>
          <cell r="S718" t="str">
            <v>On Air</v>
          </cell>
          <cell r="T718" t="str">
            <v>Grid-Gen</v>
          </cell>
          <cell r="U718" t="str">
            <v>Green Field</v>
          </cell>
          <cell r="V718">
            <v>80</v>
          </cell>
          <cell r="W718" t="str">
            <v>Outdoor</v>
          </cell>
          <cell r="X718" t="str">
            <v>Fetus Kalunga</v>
          </cell>
          <cell r="Y718" t="str">
            <v>N/A</v>
          </cell>
          <cell r="Z718" t="str">
            <v>N/A</v>
          </cell>
          <cell r="AA718" t="str">
            <v>Airtel </v>
          </cell>
          <cell r="AB718" t="str">
            <v>Fetus Kalunga</v>
          </cell>
          <cell r="AC718" t="str">
            <v>CCS</v>
          </cell>
          <cell r="AD718" t="str">
            <v>CCS</v>
          </cell>
          <cell r="AE718" t="str">
            <v>perkins </v>
          </cell>
        </row>
        <row r="718">
          <cell r="AG718">
            <v>30</v>
          </cell>
        </row>
        <row r="718">
          <cell r="AL718">
            <v>1000</v>
          </cell>
          <cell r="AM718" t="str">
            <v>Power cube</v>
          </cell>
        </row>
        <row r="718">
          <cell r="AP718" t="str">
            <v>Lithium</v>
          </cell>
          <cell r="AQ718">
            <v>100</v>
          </cell>
          <cell r="AR718">
            <v>48</v>
          </cell>
          <cell r="AS718">
            <v>100</v>
          </cell>
          <cell r="AT718">
            <v>2</v>
          </cell>
          <cell r="AU718" t="str">
            <v>N/A</v>
          </cell>
          <cell r="AV718" t="str">
            <v>N/A</v>
          </cell>
          <cell r="AW718" t="str">
            <v>N/A</v>
          </cell>
          <cell r="AX718" t="str">
            <v>N/A</v>
          </cell>
          <cell r="AY718" t="str">
            <v>N/A</v>
          </cell>
          <cell r="AZ718">
            <v>105</v>
          </cell>
        </row>
        <row r="719">
          <cell r="C719" t="str">
            <v>IHS_EST_293A</v>
          </cell>
          <cell r="D719" t="str">
            <v>Dole Primary School</v>
          </cell>
          <cell r="E719">
            <v>32.066108</v>
          </cell>
          <cell r="F719">
            <v>-14.150232</v>
          </cell>
          <cell r="G719" t="str">
            <v>Eastern</v>
          </cell>
          <cell r="H719">
            <v>2.5</v>
          </cell>
          <cell r="I719" t="str">
            <v>Eastern</v>
          </cell>
          <cell r="J719" t="str">
            <v>Katete</v>
          </cell>
          <cell r="K719" t="str">
            <v>No</v>
          </cell>
          <cell r="L719" t="str">
            <v>No</v>
          </cell>
          <cell r="M719" t="str">
            <v>No</v>
          </cell>
          <cell r="N719" t="str">
            <v>Rural</v>
          </cell>
          <cell r="O719" t="str">
            <v>Silver</v>
          </cell>
          <cell r="P719" t="str">
            <v>Silver</v>
          </cell>
          <cell r="Q719" t="str">
            <v>BTS</v>
          </cell>
          <cell r="R719" t="str">
            <v>BTS</v>
          </cell>
          <cell r="S719" t="str">
            <v>On Air</v>
          </cell>
          <cell r="T719" t="str">
            <v>Grid-Gen</v>
          </cell>
          <cell r="U719" t="str">
            <v>Green Field</v>
          </cell>
          <cell r="V719">
            <v>60</v>
          </cell>
          <cell r="W719" t="str">
            <v>Outdoor</v>
          </cell>
          <cell r="X719" t="str">
            <v>Fetus Kalunga</v>
          </cell>
          <cell r="Y719" t="str">
            <v>CCS</v>
          </cell>
          <cell r="Z719" t="str">
            <v>CCS</v>
          </cell>
          <cell r="AA719" t="str">
            <v>Airtel </v>
          </cell>
          <cell r="AB719" t="str">
            <v>Fetus Kalunga</v>
          </cell>
          <cell r="AC719" t="str">
            <v>CCS</v>
          </cell>
          <cell r="AD719" t="str">
            <v>CCS</v>
          </cell>
          <cell r="AE719" t="str">
            <v>perkins </v>
          </cell>
        </row>
        <row r="719">
          <cell r="AL719">
            <v>1000</v>
          </cell>
          <cell r="AM719" t="str">
            <v>Power cube</v>
          </cell>
        </row>
        <row r="719">
          <cell r="AP719" t="str">
            <v>Lithium</v>
          </cell>
          <cell r="AQ719">
            <v>100</v>
          </cell>
          <cell r="AR719">
            <v>48</v>
          </cell>
          <cell r="AS719">
            <v>100</v>
          </cell>
          <cell r="AT719">
            <v>2</v>
          </cell>
          <cell r="AU719" t="str">
            <v>N/A</v>
          </cell>
          <cell r="AV719" t="str">
            <v>N/A</v>
          </cell>
          <cell r="AW719" t="str">
            <v>N/A</v>
          </cell>
          <cell r="AX719" t="str">
            <v>N/A</v>
          </cell>
          <cell r="AY719" t="str">
            <v>N/A</v>
          </cell>
          <cell r="AZ719">
            <v>105</v>
          </cell>
        </row>
        <row r="720">
          <cell r="C720" t="str">
            <v>IHS_EST_294A</v>
          </cell>
          <cell r="D720" t="str">
            <v>Kagoro Basic School</v>
          </cell>
          <cell r="E720">
            <v>32.074363</v>
          </cell>
          <cell r="F720">
            <v>-14.241759</v>
          </cell>
          <cell r="G720" t="str">
            <v>Eastern</v>
          </cell>
          <cell r="H720">
            <v>4.5</v>
          </cell>
          <cell r="I720" t="str">
            <v>Eastern</v>
          </cell>
          <cell r="J720" t="str">
            <v>Katete</v>
          </cell>
          <cell r="K720" t="str">
            <v>No</v>
          </cell>
          <cell r="L720" t="str">
            <v>No</v>
          </cell>
          <cell r="M720" t="str">
            <v>No</v>
          </cell>
          <cell r="N720" t="str">
            <v>Rural</v>
          </cell>
          <cell r="O720" t="str">
            <v>Silver</v>
          </cell>
          <cell r="P720" t="str">
            <v>Silver</v>
          </cell>
          <cell r="Q720" t="str">
            <v>BTS</v>
          </cell>
          <cell r="R720" t="str">
            <v>BTS</v>
          </cell>
          <cell r="S720" t="str">
            <v>On Air</v>
          </cell>
          <cell r="T720" t="str">
            <v>Grid-Gen</v>
          </cell>
          <cell r="U720" t="str">
            <v>Green Field</v>
          </cell>
          <cell r="V720">
            <v>60</v>
          </cell>
          <cell r="W720" t="str">
            <v>Outdoor</v>
          </cell>
          <cell r="X720" t="str">
            <v>Fetus Kalunga</v>
          </cell>
          <cell r="Y720" t="str">
            <v>N/A</v>
          </cell>
          <cell r="Z720" t="str">
            <v>N/A</v>
          </cell>
          <cell r="AA720" t="str">
            <v>Airtel </v>
          </cell>
          <cell r="AB720" t="str">
            <v>Fetus Kalunga</v>
          </cell>
          <cell r="AC720" t="str">
            <v>CCS</v>
          </cell>
          <cell r="AD720" t="str">
            <v>CCS</v>
          </cell>
          <cell r="AE720" t="str">
            <v>perkins </v>
          </cell>
        </row>
        <row r="720">
          <cell r="AL720">
            <v>1000</v>
          </cell>
          <cell r="AM720" t="str">
            <v>Power cube</v>
          </cell>
        </row>
        <row r="720">
          <cell r="AP720" t="str">
            <v>Lithium</v>
          </cell>
          <cell r="AQ720">
            <v>100</v>
          </cell>
          <cell r="AR720">
            <v>48</v>
          </cell>
          <cell r="AS720">
            <v>100</v>
          </cell>
          <cell r="AT720">
            <v>2</v>
          </cell>
          <cell r="AU720" t="str">
            <v>N/A</v>
          </cell>
          <cell r="AV720" t="str">
            <v>N/A</v>
          </cell>
          <cell r="AW720" t="str">
            <v>N/A</v>
          </cell>
          <cell r="AX720" t="str">
            <v>N/A</v>
          </cell>
          <cell r="AY720" t="str">
            <v>N/A</v>
          </cell>
          <cell r="AZ720">
            <v>105</v>
          </cell>
        </row>
        <row r="721">
          <cell r="C721" t="str">
            <v>IHS_EST_295A</v>
          </cell>
          <cell r="D721" t="str">
            <v>Msazanla Primary school</v>
          </cell>
          <cell r="E721">
            <v>31.452282</v>
          </cell>
          <cell r="F721">
            <v>-14.073185</v>
          </cell>
          <cell r="G721" t="str">
            <v>Eastern</v>
          </cell>
          <cell r="H721">
            <v>1.8</v>
          </cell>
          <cell r="I721" t="str">
            <v>Eastern</v>
          </cell>
          <cell r="J721" t="str">
            <v>Petauke</v>
          </cell>
          <cell r="K721" t="str">
            <v>No</v>
          </cell>
          <cell r="L721" t="str">
            <v>No</v>
          </cell>
          <cell r="M721" t="str">
            <v>No</v>
          </cell>
          <cell r="N721" t="str">
            <v>Rural</v>
          </cell>
          <cell r="O721" t="str">
            <v>Silver</v>
          </cell>
          <cell r="P721" t="str">
            <v>Silver</v>
          </cell>
          <cell r="Q721" t="str">
            <v>BTS</v>
          </cell>
          <cell r="R721" t="str">
            <v>BTS</v>
          </cell>
          <cell r="S721" t="str">
            <v>On Air</v>
          </cell>
          <cell r="T721" t="str">
            <v>Grid-Gen</v>
          </cell>
          <cell r="U721" t="str">
            <v>Green Field</v>
          </cell>
          <cell r="V721">
            <v>70</v>
          </cell>
          <cell r="W721" t="str">
            <v>Outdoor</v>
          </cell>
          <cell r="X721" t="str">
            <v>Fetus Kalunga</v>
          </cell>
          <cell r="Y721" t="str">
            <v>CCS</v>
          </cell>
          <cell r="Z721" t="str">
            <v>CCS</v>
          </cell>
          <cell r="AA721" t="str">
            <v>Airtel </v>
          </cell>
          <cell r="AB721" t="str">
            <v>Fetus Kalunga</v>
          </cell>
          <cell r="AC721" t="str">
            <v>CCS</v>
          </cell>
          <cell r="AD721" t="str">
            <v>CCS</v>
          </cell>
          <cell r="AE721" t="str">
            <v>perkins </v>
          </cell>
        </row>
        <row r="721">
          <cell r="AL721">
            <v>1000</v>
          </cell>
          <cell r="AM721" t="str">
            <v>Power cube</v>
          </cell>
        </row>
        <row r="721">
          <cell r="AP721" t="str">
            <v>Lithium</v>
          </cell>
          <cell r="AQ721">
            <v>100</v>
          </cell>
          <cell r="AR721">
            <v>48</v>
          </cell>
          <cell r="AS721">
            <v>100</v>
          </cell>
          <cell r="AT721">
            <v>2</v>
          </cell>
          <cell r="AU721" t="str">
            <v>N/A</v>
          </cell>
          <cell r="AV721" t="str">
            <v>N/A</v>
          </cell>
          <cell r="AW721" t="str">
            <v>N/A</v>
          </cell>
          <cell r="AX721" t="str">
            <v>N/A</v>
          </cell>
          <cell r="AY721" t="str">
            <v>N/A</v>
          </cell>
          <cell r="AZ721">
            <v>105</v>
          </cell>
        </row>
        <row r="722">
          <cell r="C722" t="str">
            <v>IHS_EST_296A</v>
          </cell>
          <cell r="D722" t="str">
            <v>Mawanda Basic School</v>
          </cell>
          <cell r="E722">
            <v>31.46661</v>
          </cell>
          <cell r="F722">
            <v>-14.01609</v>
          </cell>
          <cell r="G722" t="str">
            <v>Eastern</v>
          </cell>
          <cell r="H722">
            <v>4.5</v>
          </cell>
          <cell r="I722" t="str">
            <v>Eastern</v>
          </cell>
          <cell r="J722" t="str">
            <v>Lusangazi</v>
          </cell>
          <cell r="K722" t="str">
            <v>No</v>
          </cell>
          <cell r="L722" t="str">
            <v>No</v>
          </cell>
          <cell r="M722" t="str">
            <v>No</v>
          </cell>
          <cell r="N722" t="str">
            <v>Rural</v>
          </cell>
          <cell r="O722" t="str">
            <v>Silver</v>
          </cell>
          <cell r="P722" t="str">
            <v>Silver</v>
          </cell>
          <cell r="Q722" t="str">
            <v>BTS</v>
          </cell>
          <cell r="R722" t="str">
            <v>BTS</v>
          </cell>
          <cell r="S722" t="str">
            <v>On Air</v>
          </cell>
          <cell r="T722" t="str">
            <v>Grid-Gen</v>
          </cell>
          <cell r="U722" t="str">
            <v>Green Field</v>
          </cell>
          <cell r="V722">
            <v>80</v>
          </cell>
          <cell r="W722" t="str">
            <v>Outdoor</v>
          </cell>
          <cell r="X722" t="str">
            <v>Fetus Kalunga</v>
          </cell>
          <cell r="Y722" t="str">
            <v>N/A</v>
          </cell>
          <cell r="Z722" t="str">
            <v>N/A</v>
          </cell>
          <cell r="AA722" t="str">
            <v>Airtel </v>
          </cell>
          <cell r="AB722" t="str">
            <v>Fetus Kalunga</v>
          </cell>
          <cell r="AC722" t="str">
            <v>CCS</v>
          </cell>
          <cell r="AD722" t="str">
            <v>CCS</v>
          </cell>
          <cell r="AE722" t="str">
            <v>perkins </v>
          </cell>
        </row>
        <row r="722">
          <cell r="AL722">
            <v>1000</v>
          </cell>
          <cell r="AM722" t="str">
            <v>Power cube</v>
          </cell>
        </row>
        <row r="722">
          <cell r="AP722" t="str">
            <v>Lithium</v>
          </cell>
          <cell r="AQ722">
            <v>100</v>
          </cell>
          <cell r="AR722">
            <v>48</v>
          </cell>
          <cell r="AS722">
            <v>100</v>
          </cell>
          <cell r="AT722">
            <v>2</v>
          </cell>
          <cell r="AU722" t="str">
            <v>N/A</v>
          </cell>
          <cell r="AV722" t="str">
            <v>N/A</v>
          </cell>
          <cell r="AW722" t="str">
            <v>N/A</v>
          </cell>
          <cell r="AX722" t="str">
            <v>N/A</v>
          </cell>
          <cell r="AY722" t="str">
            <v>N/A</v>
          </cell>
          <cell r="AZ722">
            <v>105</v>
          </cell>
        </row>
        <row r="723">
          <cell r="C723" t="str">
            <v>IHS_EST_297A</v>
          </cell>
          <cell r="D723" t="str">
            <v>Mumbi Primary School</v>
          </cell>
          <cell r="E723">
            <v>31.30866</v>
          </cell>
          <cell r="F723">
            <v>-14.47933</v>
          </cell>
          <cell r="G723" t="str">
            <v>Eastern</v>
          </cell>
          <cell r="H723">
            <v>5.5</v>
          </cell>
          <cell r="I723" t="str">
            <v>Eastern</v>
          </cell>
          <cell r="J723" t="str">
            <v>Petauke</v>
          </cell>
          <cell r="K723" t="str">
            <v>No</v>
          </cell>
          <cell r="L723" t="str">
            <v>No</v>
          </cell>
          <cell r="M723" t="str">
            <v>No</v>
          </cell>
          <cell r="N723" t="str">
            <v>Rural</v>
          </cell>
          <cell r="O723" t="str">
            <v>Silver</v>
          </cell>
          <cell r="P723" t="str">
            <v>Silver</v>
          </cell>
          <cell r="Q723" t="str">
            <v>BTS</v>
          </cell>
          <cell r="R723" t="str">
            <v>BTS</v>
          </cell>
          <cell r="S723" t="str">
            <v>On Air</v>
          </cell>
          <cell r="T723" t="str">
            <v>Grid-Gen</v>
          </cell>
          <cell r="U723" t="str">
            <v>Green Field</v>
          </cell>
          <cell r="V723">
            <v>80</v>
          </cell>
          <cell r="W723" t="str">
            <v>Outdoor</v>
          </cell>
          <cell r="X723" t="str">
            <v>Fetus Kalunga</v>
          </cell>
          <cell r="Y723" t="str">
            <v>N/A</v>
          </cell>
          <cell r="Z723" t="str">
            <v>N/A</v>
          </cell>
          <cell r="AA723" t="str">
            <v>Airtel </v>
          </cell>
          <cell r="AB723" t="str">
            <v>Fetus Kalunga</v>
          </cell>
          <cell r="AC723" t="str">
            <v>CCS</v>
          </cell>
          <cell r="AD723" t="str">
            <v>CCS</v>
          </cell>
          <cell r="AE723" t="str">
            <v>perkins </v>
          </cell>
        </row>
        <row r="723">
          <cell r="AG723">
            <v>30</v>
          </cell>
        </row>
        <row r="723">
          <cell r="AL723">
            <v>1000</v>
          </cell>
          <cell r="AM723" t="str">
            <v>Power cube</v>
          </cell>
        </row>
        <row r="723">
          <cell r="AP723" t="str">
            <v>Lithium</v>
          </cell>
          <cell r="AQ723">
            <v>100</v>
          </cell>
          <cell r="AR723">
            <v>48</v>
          </cell>
          <cell r="AS723">
            <v>100</v>
          </cell>
          <cell r="AT723">
            <v>2</v>
          </cell>
          <cell r="AU723" t="str">
            <v>N/A</v>
          </cell>
          <cell r="AV723" t="str">
            <v>N/A</v>
          </cell>
          <cell r="AW723" t="str">
            <v>N/A</v>
          </cell>
          <cell r="AX723" t="str">
            <v>N/A</v>
          </cell>
          <cell r="AY723" t="str">
            <v>N/A</v>
          </cell>
          <cell r="AZ723">
            <v>105</v>
          </cell>
        </row>
        <row r="724">
          <cell r="C724" t="str">
            <v>IHS_EST_298A</v>
          </cell>
          <cell r="D724" t="str">
            <v>Kaulu School</v>
          </cell>
          <cell r="E724">
            <v>31.470524</v>
          </cell>
          <cell r="F724">
            <v>-14.515679</v>
          </cell>
          <cell r="G724" t="str">
            <v>Eastern</v>
          </cell>
          <cell r="H724">
            <v>2.5</v>
          </cell>
          <cell r="I724" t="str">
            <v>Eastern</v>
          </cell>
          <cell r="J724" t="str">
            <v>Petauke</v>
          </cell>
          <cell r="K724" t="str">
            <v>No</v>
          </cell>
          <cell r="L724" t="str">
            <v>No</v>
          </cell>
          <cell r="M724" t="str">
            <v>No</v>
          </cell>
          <cell r="N724" t="str">
            <v>Rural</v>
          </cell>
          <cell r="O724" t="str">
            <v>Silver</v>
          </cell>
          <cell r="P724" t="str">
            <v>Silver</v>
          </cell>
          <cell r="Q724" t="str">
            <v>BTS</v>
          </cell>
          <cell r="R724" t="str">
            <v>BTS</v>
          </cell>
          <cell r="S724" t="str">
            <v>On Air</v>
          </cell>
          <cell r="T724" t="str">
            <v>Grid-Gen</v>
          </cell>
          <cell r="U724" t="str">
            <v>Green Field</v>
          </cell>
          <cell r="V724">
            <v>60</v>
          </cell>
          <cell r="W724" t="str">
            <v>Outdoor</v>
          </cell>
          <cell r="X724" t="str">
            <v>Fetus Kalunga</v>
          </cell>
          <cell r="Y724" t="str">
            <v>CCS</v>
          </cell>
          <cell r="Z724" t="str">
            <v>CCS</v>
          </cell>
          <cell r="AA724" t="str">
            <v>Airtel </v>
          </cell>
          <cell r="AB724" t="str">
            <v>Fetus Kalunga</v>
          </cell>
          <cell r="AC724" t="str">
            <v>CCS</v>
          </cell>
          <cell r="AD724" t="str">
            <v>CCS</v>
          </cell>
          <cell r="AE724" t="str">
            <v>perkins </v>
          </cell>
        </row>
        <row r="724">
          <cell r="AL724">
            <v>1000</v>
          </cell>
          <cell r="AM724" t="str">
            <v>Power cube</v>
          </cell>
        </row>
        <row r="724">
          <cell r="AP724" t="str">
            <v>Lithium</v>
          </cell>
          <cell r="AQ724">
            <v>100</v>
          </cell>
          <cell r="AR724">
            <v>48</v>
          </cell>
          <cell r="AS724">
            <v>100</v>
          </cell>
          <cell r="AT724">
            <v>2</v>
          </cell>
          <cell r="AU724" t="str">
            <v>N/A</v>
          </cell>
          <cell r="AV724" t="str">
            <v>N/A</v>
          </cell>
          <cell r="AW724" t="str">
            <v>N/A</v>
          </cell>
          <cell r="AX724" t="str">
            <v>N/A</v>
          </cell>
          <cell r="AY724" t="str">
            <v>N/A</v>
          </cell>
          <cell r="AZ724">
            <v>105</v>
          </cell>
        </row>
        <row r="725">
          <cell r="C725" t="str">
            <v>IHS_EST_299A</v>
          </cell>
          <cell r="D725" t="str">
            <v>Chikalawa Basic School</v>
          </cell>
          <cell r="E725">
            <v>31.632123</v>
          </cell>
          <cell r="F725">
            <v>-14.492108</v>
          </cell>
          <cell r="G725" t="str">
            <v>Eastern</v>
          </cell>
          <cell r="H725">
            <v>4.5</v>
          </cell>
          <cell r="I725" t="str">
            <v>Eastern</v>
          </cell>
          <cell r="J725" t="str">
            <v>Sinda</v>
          </cell>
          <cell r="K725" t="str">
            <v>No</v>
          </cell>
          <cell r="L725" t="str">
            <v>No</v>
          </cell>
          <cell r="M725" t="str">
            <v>No</v>
          </cell>
          <cell r="N725" t="str">
            <v>Rural</v>
          </cell>
          <cell r="O725" t="str">
            <v>Silver</v>
          </cell>
          <cell r="P725" t="str">
            <v>Silver</v>
          </cell>
          <cell r="Q725" t="str">
            <v>BTS</v>
          </cell>
          <cell r="R725" t="str">
            <v>BTS</v>
          </cell>
          <cell r="S725" t="str">
            <v>On Air</v>
          </cell>
          <cell r="T725" t="str">
            <v>Solar-Gen</v>
          </cell>
          <cell r="U725" t="str">
            <v>Green Field</v>
          </cell>
          <cell r="V725">
            <v>60</v>
          </cell>
          <cell r="W725" t="str">
            <v>Outdoor</v>
          </cell>
          <cell r="X725" t="str">
            <v>Fetus Kalunga</v>
          </cell>
          <cell r="Y725" t="str">
            <v>N/A</v>
          </cell>
          <cell r="Z725" t="str">
            <v>N/A</v>
          </cell>
          <cell r="AA725" t="str">
            <v>Airtel </v>
          </cell>
          <cell r="AB725" t="str">
            <v>Fetus Kalunga</v>
          </cell>
          <cell r="AC725" t="str">
            <v>CCS</v>
          </cell>
          <cell r="AD725" t="str">
            <v>CCS</v>
          </cell>
          <cell r="AE725" t="str">
            <v>perkins </v>
          </cell>
        </row>
        <row r="725">
          <cell r="AL725">
            <v>1000</v>
          </cell>
          <cell r="AM725" t="str">
            <v>Power cube</v>
          </cell>
        </row>
        <row r="725">
          <cell r="AP725" t="str">
            <v>Lithium</v>
          </cell>
          <cell r="AQ725">
            <v>100</v>
          </cell>
          <cell r="AR725">
            <v>48</v>
          </cell>
          <cell r="AS725">
            <v>100</v>
          </cell>
          <cell r="AT725">
            <v>2</v>
          </cell>
          <cell r="AU725" t="str">
            <v>N/A</v>
          </cell>
          <cell r="AV725" t="str">
            <v>N/A</v>
          </cell>
          <cell r="AW725" t="str">
            <v>N/A</v>
          </cell>
          <cell r="AX725" t="str">
            <v>N/A</v>
          </cell>
          <cell r="AY725" t="str">
            <v>N/A</v>
          </cell>
          <cell r="AZ725">
            <v>105</v>
          </cell>
        </row>
        <row r="726">
          <cell r="C726" t="str">
            <v>IHS_EST_300A</v>
          </cell>
          <cell r="D726" t="str">
            <v>Chipungu RHC</v>
          </cell>
          <cell r="E726">
            <v>31.291683</v>
          </cell>
          <cell r="F726">
            <v>-14.093457</v>
          </cell>
          <cell r="G726" t="str">
            <v>Eastern</v>
          </cell>
          <cell r="H726">
            <v>2.5</v>
          </cell>
          <cell r="I726" t="str">
            <v>Eastern</v>
          </cell>
          <cell r="J726" t="str">
            <v>Lusangazi</v>
          </cell>
          <cell r="K726" t="str">
            <v>No</v>
          </cell>
          <cell r="L726" t="str">
            <v>No</v>
          </cell>
          <cell r="M726" t="str">
            <v>No</v>
          </cell>
          <cell r="N726" t="str">
            <v>Rural</v>
          </cell>
          <cell r="O726" t="str">
            <v>Silver</v>
          </cell>
          <cell r="P726" t="str">
            <v>Silver</v>
          </cell>
          <cell r="Q726" t="str">
            <v>BTS</v>
          </cell>
          <cell r="R726" t="str">
            <v>BTS</v>
          </cell>
          <cell r="S726" t="str">
            <v>On Air</v>
          </cell>
          <cell r="T726" t="str">
            <v>Solar-Gen</v>
          </cell>
          <cell r="U726" t="str">
            <v>Green Field</v>
          </cell>
          <cell r="V726">
            <v>60</v>
          </cell>
          <cell r="W726" t="str">
            <v>Outdoor</v>
          </cell>
          <cell r="X726" t="str">
            <v>Fetus Kalunga</v>
          </cell>
          <cell r="Y726" t="str">
            <v>CCS</v>
          </cell>
          <cell r="Z726" t="str">
            <v>CCS</v>
          </cell>
          <cell r="AA726" t="str">
            <v>Airtel </v>
          </cell>
          <cell r="AB726" t="str">
            <v>Fetus Kalunga</v>
          </cell>
          <cell r="AC726" t="str">
            <v>CCS</v>
          </cell>
          <cell r="AD726" t="str">
            <v>CCS</v>
          </cell>
          <cell r="AE726" t="str">
            <v>perkins </v>
          </cell>
        </row>
        <row r="726">
          <cell r="AL726">
            <v>1000</v>
          </cell>
          <cell r="AM726" t="str">
            <v>Power cube</v>
          </cell>
        </row>
        <row r="726">
          <cell r="AP726" t="str">
            <v>Lithium</v>
          </cell>
          <cell r="AQ726">
            <v>100</v>
          </cell>
          <cell r="AR726">
            <v>48</v>
          </cell>
          <cell r="AS726">
            <v>100</v>
          </cell>
          <cell r="AT726">
            <v>2</v>
          </cell>
          <cell r="AU726" t="str">
            <v>N/A</v>
          </cell>
          <cell r="AV726" t="str">
            <v>N/A</v>
          </cell>
          <cell r="AW726" t="str">
            <v>N/A</v>
          </cell>
          <cell r="AX726" t="str">
            <v>N/A</v>
          </cell>
          <cell r="AY726" t="str">
            <v>N/A</v>
          </cell>
          <cell r="AZ726">
            <v>105</v>
          </cell>
        </row>
        <row r="727">
          <cell r="C727" t="str">
            <v>IHS_EST_301A</v>
          </cell>
          <cell r="D727" t="str">
            <v>Kakwiya RHC</v>
          </cell>
          <cell r="E727">
            <v>31.192959</v>
          </cell>
          <cell r="F727">
            <v>-14.133142</v>
          </cell>
          <cell r="G727" t="str">
            <v>Eastern</v>
          </cell>
          <cell r="H727">
            <v>4.5</v>
          </cell>
          <cell r="I727" t="str">
            <v>Eastern</v>
          </cell>
          <cell r="J727" t="str">
            <v>Lusangazi</v>
          </cell>
          <cell r="K727" t="str">
            <v>No</v>
          </cell>
          <cell r="L727" t="str">
            <v>No</v>
          </cell>
          <cell r="M727" t="str">
            <v>No</v>
          </cell>
          <cell r="N727" t="str">
            <v>Rural</v>
          </cell>
          <cell r="O727" t="str">
            <v>Silver</v>
          </cell>
          <cell r="P727" t="str">
            <v>Silver</v>
          </cell>
          <cell r="Q727" t="str">
            <v>BTS</v>
          </cell>
          <cell r="R727" t="str">
            <v>BTS</v>
          </cell>
          <cell r="S727" t="str">
            <v>On Air</v>
          </cell>
          <cell r="T727" t="str">
            <v>Grid-Gen</v>
          </cell>
          <cell r="U727" t="str">
            <v>Green Field</v>
          </cell>
          <cell r="V727">
            <v>60</v>
          </cell>
          <cell r="W727" t="str">
            <v>Outdoor</v>
          </cell>
          <cell r="X727" t="str">
            <v>Fetus Kalunga</v>
          </cell>
          <cell r="Y727" t="str">
            <v>CCS</v>
          </cell>
          <cell r="Z727" t="str">
            <v>CCS</v>
          </cell>
          <cell r="AA727" t="str">
            <v>Airtel </v>
          </cell>
          <cell r="AB727" t="str">
            <v>Fetus Kalunga</v>
          </cell>
          <cell r="AC727" t="str">
            <v>CCS</v>
          </cell>
          <cell r="AD727" t="str">
            <v>CCS</v>
          </cell>
          <cell r="AE727" t="str">
            <v>perkins </v>
          </cell>
        </row>
        <row r="727">
          <cell r="AL727">
            <v>1000</v>
          </cell>
          <cell r="AM727" t="str">
            <v>Power cube</v>
          </cell>
        </row>
        <row r="727">
          <cell r="AP727" t="str">
            <v>Lithium</v>
          </cell>
          <cell r="AQ727">
            <v>100</v>
          </cell>
          <cell r="AR727">
            <v>48</v>
          </cell>
          <cell r="AS727">
            <v>100</v>
          </cell>
          <cell r="AT727">
            <v>2</v>
          </cell>
          <cell r="AU727" t="str">
            <v>N/A</v>
          </cell>
          <cell r="AV727" t="str">
            <v>N/A</v>
          </cell>
          <cell r="AW727" t="str">
            <v>N/A</v>
          </cell>
          <cell r="AX727" t="str">
            <v>N/A</v>
          </cell>
          <cell r="AY727" t="str">
            <v>N/A</v>
          </cell>
          <cell r="AZ727">
            <v>105</v>
          </cell>
        </row>
        <row r="728">
          <cell r="C728" t="str">
            <v>IHS_EST_302A</v>
          </cell>
          <cell r="D728" t="str">
            <v>Mngoza Basic School</v>
          </cell>
          <cell r="E728">
            <v>31.469637</v>
          </cell>
          <cell r="F728">
            <v>-14.25365</v>
          </cell>
          <cell r="G728" t="str">
            <v>Eastern</v>
          </cell>
          <cell r="H728">
            <v>2.5</v>
          </cell>
          <cell r="I728" t="str">
            <v>Eastern</v>
          </cell>
          <cell r="J728" t="str">
            <v>Petauke</v>
          </cell>
          <cell r="K728" t="str">
            <v>No</v>
          </cell>
          <cell r="L728" t="str">
            <v>No</v>
          </cell>
          <cell r="M728" t="str">
            <v>No</v>
          </cell>
          <cell r="N728" t="str">
            <v>Rural</v>
          </cell>
          <cell r="O728" t="str">
            <v>Silver</v>
          </cell>
          <cell r="P728" t="str">
            <v>Silver</v>
          </cell>
          <cell r="Q728" t="str">
            <v>BTS</v>
          </cell>
          <cell r="R728" t="str">
            <v>BTS</v>
          </cell>
          <cell r="S728" t="str">
            <v>On Air</v>
          </cell>
          <cell r="T728" t="str">
            <v>Solar-Gen</v>
          </cell>
          <cell r="U728" t="str">
            <v>Green Field</v>
          </cell>
          <cell r="V728">
            <v>60</v>
          </cell>
          <cell r="W728" t="str">
            <v>Outdoor</v>
          </cell>
          <cell r="X728" t="str">
            <v>Fetus Kalunga</v>
          </cell>
          <cell r="Y728" t="str">
            <v>CCS</v>
          </cell>
          <cell r="Z728" t="str">
            <v>CCS</v>
          </cell>
          <cell r="AA728" t="str">
            <v>Airtel </v>
          </cell>
          <cell r="AB728" t="str">
            <v>Fetus Kalunga</v>
          </cell>
          <cell r="AC728" t="str">
            <v>CCS</v>
          </cell>
          <cell r="AD728" t="str">
            <v>CCS</v>
          </cell>
          <cell r="AE728" t="str">
            <v>perkins </v>
          </cell>
        </row>
        <row r="728">
          <cell r="AL728">
            <v>1000</v>
          </cell>
          <cell r="AM728" t="str">
            <v>Power cube</v>
          </cell>
        </row>
        <row r="728">
          <cell r="AP728" t="str">
            <v>Lithium</v>
          </cell>
          <cell r="AQ728">
            <v>100</v>
          </cell>
          <cell r="AR728">
            <v>48</v>
          </cell>
          <cell r="AS728">
            <v>100</v>
          </cell>
          <cell r="AT728">
            <v>2</v>
          </cell>
          <cell r="AU728" t="str">
            <v>N/A</v>
          </cell>
          <cell r="AV728" t="str">
            <v>N/A</v>
          </cell>
          <cell r="AW728" t="str">
            <v>N/A</v>
          </cell>
          <cell r="AX728" t="str">
            <v>N/A</v>
          </cell>
          <cell r="AY728" t="str">
            <v>N/A</v>
          </cell>
          <cell r="AZ728">
            <v>105</v>
          </cell>
        </row>
        <row r="729">
          <cell r="C729" t="str">
            <v>IHS_EST_303A</v>
          </cell>
          <cell r="D729" t="str">
            <v>Monde Day Sec Sch</v>
          </cell>
          <cell r="E729">
            <v>31.362073</v>
          </cell>
          <cell r="F729">
            <v>-14.040567</v>
          </cell>
          <cell r="G729" t="str">
            <v>Eastern</v>
          </cell>
          <cell r="H729">
            <v>2.5</v>
          </cell>
          <cell r="I729" t="str">
            <v>Eastern</v>
          </cell>
          <cell r="J729" t="str">
            <v>Lusangazi</v>
          </cell>
          <cell r="K729" t="str">
            <v>No</v>
          </cell>
          <cell r="L729" t="str">
            <v>No</v>
          </cell>
          <cell r="M729" t="str">
            <v>No</v>
          </cell>
          <cell r="N729" t="str">
            <v>Rural</v>
          </cell>
          <cell r="O729" t="str">
            <v>Silver</v>
          </cell>
          <cell r="P729" t="str">
            <v>Silver</v>
          </cell>
          <cell r="Q729" t="str">
            <v>BTS</v>
          </cell>
          <cell r="R729" t="str">
            <v>BTS</v>
          </cell>
          <cell r="S729" t="str">
            <v>On Air</v>
          </cell>
          <cell r="T729" t="str">
            <v>Solar-Gen</v>
          </cell>
          <cell r="U729" t="str">
            <v>Green Field</v>
          </cell>
          <cell r="V729">
            <v>60</v>
          </cell>
          <cell r="W729" t="str">
            <v>Outdoor</v>
          </cell>
          <cell r="X729" t="str">
            <v>Fetus Kalunga</v>
          </cell>
          <cell r="Y729" t="str">
            <v>CCS</v>
          </cell>
          <cell r="Z729" t="str">
            <v>CCS</v>
          </cell>
          <cell r="AA729" t="str">
            <v>Airtel </v>
          </cell>
          <cell r="AB729" t="str">
            <v>Fetus Kalunga</v>
          </cell>
          <cell r="AC729" t="str">
            <v>CCS</v>
          </cell>
          <cell r="AD729" t="str">
            <v>CCS</v>
          </cell>
          <cell r="AE729" t="str">
            <v>perkins </v>
          </cell>
        </row>
        <row r="729">
          <cell r="AL729">
            <v>1000</v>
          </cell>
          <cell r="AM729" t="str">
            <v>Power cube</v>
          </cell>
        </row>
        <row r="729">
          <cell r="AP729" t="str">
            <v>Lithium</v>
          </cell>
          <cell r="AQ729">
            <v>100</v>
          </cell>
          <cell r="AR729">
            <v>48</v>
          </cell>
          <cell r="AS729">
            <v>100</v>
          </cell>
          <cell r="AT729">
            <v>2</v>
          </cell>
          <cell r="AU729" t="str">
            <v>N/A</v>
          </cell>
          <cell r="AV729" t="str">
            <v>N/A</v>
          </cell>
          <cell r="AW729" t="str">
            <v>N/A</v>
          </cell>
          <cell r="AX729" t="str">
            <v>N/A</v>
          </cell>
          <cell r="AY729" t="str">
            <v>N/A</v>
          </cell>
          <cell r="AZ729">
            <v>105</v>
          </cell>
        </row>
        <row r="730">
          <cell r="C730" t="str">
            <v>IHS_EST_304A</v>
          </cell>
          <cell r="D730" t="str">
            <v>Nyamutuma Turn off</v>
          </cell>
          <cell r="E730">
            <v>31.5887</v>
          </cell>
          <cell r="F730">
            <v>-14.184</v>
          </cell>
          <cell r="G730" t="str">
            <v>Eastern</v>
          </cell>
          <cell r="H730">
            <v>2.5</v>
          </cell>
          <cell r="I730" t="str">
            <v>Eastern</v>
          </cell>
          <cell r="J730" t="str">
            <v>Sinda</v>
          </cell>
          <cell r="K730" t="str">
            <v>No</v>
          </cell>
          <cell r="L730" t="str">
            <v>No</v>
          </cell>
          <cell r="M730" t="str">
            <v>No</v>
          </cell>
          <cell r="N730" t="str">
            <v>Rural</v>
          </cell>
          <cell r="O730" t="str">
            <v>Silver</v>
          </cell>
          <cell r="P730" t="str">
            <v>Silver</v>
          </cell>
          <cell r="Q730" t="str">
            <v>BTS</v>
          </cell>
          <cell r="R730" t="str">
            <v>BTS</v>
          </cell>
          <cell r="S730" t="str">
            <v>On Air</v>
          </cell>
          <cell r="T730" t="str">
            <v>Grid-Gen</v>
          </cell>
          <cell r="U730" t="str">
            <v>Green Field</v>
          </cell>
          <cell r="V730">
            <v>60</v>
          </cell>
          <cell r="W730" t="str">
            <v>Outdoor</v>
          </cell>
          <cell r="X730" t="str">
            <v>Fetus Kalunga</v>
          </cell>
          <cell r="Y730" t="str">
            <v>CCS</v>
          </cell>
          <cell r="Z730" t="str">
            <v>CCS</v>
          </cell>
          <cell r="AA730" t="str">
            <v>Airtel </v>
          </cell>
          <cell r="AB730" t="str">
            <v>Fetus Kalunga</v>
          </cell>
          <cell r="AC730" t="str">
            <v>CCS</v>
          </cell>
          <cell r="AD730" t="str">
            <v>CCS</v>
          </cell>
          <cell r="AE730" t="str">
            <v>perkins </v>
          </cell>
        </row>
        <row r="730">
          <cell r="AL730">
            <v>1000</v>
          </cell>
          <cell r="AM730" t="str">
            <v>Power cube</v>
          </cell>
        </row>
        <row r="730">
          <cell r="AP730" t="str">
            <v>Lithium</v>
          </cell>
          <cell r="AQ730">
            <v>100</v>
          </cell>
          <cell r="AR730">
            <v>48</v>
          </cell>
          <cell r="AS730">
            <v>100</v>
          </cell>
          <cell r="AT730">
            <v>2</v>
          </cell>
          <cell r="AU730" t="str">
            <v>N/A</v>
          </cell>
          <cell r="AV730" t="str">
            <v>N/A</v>
          </cell>
          <cell r="AW730" t="str">
            <v>N/A</v>
          </cell>
          <cell r="AX730" t="str">
            <v>N/A</v>
          </cell>
          <cell r="AY730" t="str">
            <v>N/A</v>
          </cell>
          <cell r="AZ730">
            <v>105</v>
          </cell>
        </row>
        <row r="731">
          <cell r="C731" t="str">
            <v>IHS_EST_305A</v>
          </cell>
          <cell r="D731" t="str">
            <v>Chilasa RHC</v>
          </cell>
          <cell r="E731">
            <v>31.948725</v>
          </cell>
          <cell r="F731">
            <v>-14.266631</v>
          </cell>
          <cell r="G731" t="str">
            <v>Eastern</v>
          </cell>
          <cell r="H731">
            <v>4.5</v>
          </cell>
          <cell r="I731" t="str">
            <v>Eastern</v>
          </cell>
          <cell r="J731" t="str">
            <v>Sinda</v>
          </cell>
          <cell r="K731" t="str">
            <v>No</v>
          </cell>
          <cell r="L731" t="str">
            <v>No</v>
          </cell>
          <cell r="M731" t="str">
            <v>No</v>
          </cell>
          <cell r="N731" t="str">
            <v>Rural</v>
          </cell>
          <cell r="O731" t="str">
            <v>Silver</v>
          </cell>
          <cell r="P731" t="str">
            <v>Silver</v>
          </cell>
          <cell r="Q731" t="str">
            <v>BTS</v>
          </cell>
          <cell r="R731" t="str">
            <v>BTS</v>
          </cell>
          <cell r="S731" t="str">
            <v>On Air</v>
          </cell>
          <cell r="T731" t="str">
            <v>Solar-Gen</v>
          </cell>
          <cell r="U731" t="str">
            <v>Green Field</v>
          </cell>
          <cell r="V731">
            <v>60</v>
          </cell>
          <cell r="W731" t="str">
            <v>Outdoor</v>
          </cell>
          <cell r="X731" t="str">
            <v>Fetus Kalunga</v>
          </cell>
          <cell r="Y731" t="str">
            <v>N/A</v>
          </cell>
          <cell r="Z731" t="str">
            <v>N/A</v>
          </cell>
          <cell r="AA731" t="str">
            <v>Airtel </v>
          </cell>
          <cell r="AB731" t="str">
            <v>Fetus Kalunga</v>
          </cell>
          <cell r="AC731" t="str">
            <v>CCS</v>
          </cell>
          <cell r="AD731" t="str">
            <v>CCS</v>
          </cell>
          <cell r="AE731" t="str">
            <v>perkins </v>
          </cell>
        </row>
        <row r="731">
          <cell r="AL731">
            <v>1000</v>
          </cell>
          <cell r="AM731" t="str">
            <v>Power cube</v>
          </cell>
        </row>
        <row r="731">
          <cell r="AP731" t="str">
            <v>Lithium</v>
          </cell>
          <cell r="AQ731">
            <v>100</v>
          </cell>
          <cell r="AR731">
            <v>48</v>
          </cell>
          <cell r="AS731">
            <v>100</v>
          </cell>
          <cell r="AT731">
            <v>2</v>
          </cell>
          <cell r="AU731" t="str">
            <v>N/A</v>
          </cell>
          <cell r="AV731" t="str">
            <v>N/A</v>
          </cell>
          <cell r="AW731" t="str">
            <v>N/A</v>
          </cell>
          <cell r="AX731" t="str">
            <v>N/A</v>
          </cell>
          <cell r="AY731" t="str">
            <v>N/A</v>
          </cell>
          <cell r="AZ731">
            <v>105</v>
          </cell>
        </row>
        <row r="732">
          <cell r="C732" t="str">
            <v>IHS_EST_306A</v>
          </cell>
          <cell r="D732" t="str">
            <v>Chataika Primary School</v>
          </cell>
          <cell r="E732">
            <v>31.681996</v>
          </cell>
          <cell r="F732">
            <v>-14.346076</v>
          </cell>
          <cell r="G732" t="str">
            <v>Eastern</v>
          </cell>
          <cell r="H732">
            <v>4.5</v>
          </cell>
          <cell r="I732" t="str">
            <v>Eastern</v>
          </cell>
          <cell r="J732" t="str">
            <v>Sinda</v>
          </cell>
          <cell r="K732" t="str">
            <v>No</v>
          </cell>
          <cell r="L732" t="str">
            <v>No</v>
          </cell>
          <cell r="M732" t="str">
            <v>No</v>
          </cell>
          <cell r="N732" t="str">
            <v>Rural</v>
          </cell>
          <cell r="O732" t="str">
            <v>Silver</v>
          </cell>
          <cell r="P732" t="str">
            <v>Silver</v>
          </cell>
          <cell r="Q732" t="str">
            <v>BTS</v>
          </cell>
          <cell r="R732" t="str">
            <v>BTS</v>
          </cell>
          <cell r="S732" t="str">
            <v>On Air</v>
          </cell>
          <cell r="T732" t="str">
            <v>Solar-Gen</v>
          </cell>
          <cell r="U732" t="str">
            <v>Green Field</v>
          </cell>
          <cell r="V732">
            <v>80</v>
          </cell>
          <cell r="W732" t="str">
            <v>Outdoor</v>
          </cell>
          <cell r="X732" t="str">
            <v>Fetus Kalunga</v>
          </cell>
          <cell r="Y732" t="str">
            <v>N/A</v>
          </cell>
          <cell r="Z732" t="str">
            <v>N/A</v>
          </cell>
          <cell r="AA732" t="str">
            <v>Airtel </v>
          </cell>
          <cell r="AB732" t="str">
            <v>Fetus Kalunga</v>
          </cell>
          <cell r="AC732" t="str">
            <v>CCS</v>
          </cell>
          <cell r="AD732" t="str">
            <v>CCS</v>
          </cell>
          <cell r="AE732" t="str">
            <v>perkins </v>
          </cell>
        </row>
        <row r="732">
          <cell r="AG732">
            <v>30</v>
          </cell>
        </row>
        <row r="732">
          <cell r="AL732">
            <v>1000</v>
          </cell>
          <cell r="AM732" t="str">
            <v>Power cube</v>
          </cell>
        </row>
        <row r="732">
          <cell r="AP732" t="str">
            <v>Lithium</v>
          </cell>
          <cell r="AQ732">
            <v>100</v>
          </cell>
          <cell r="AR732">
            <v>48</v>
          </cell>
          <cell r="AS732">
            <v>100</v>
          </cell>
          <cell r="AT732">
            <v>2</v>
          </cell>
          <cell r="AU732" t="str">
            <v>N/A</v>
          </cell>
          <cell r="AV732" t="str">
            <v>N/A</v>
          </cell>
          <cell r="AW732" t="str">
            <v>N/A</v>
          </cell>
          <cell r="AX732" t="str">
            <v>N/A</v>
          </cell>
          <cell r="AY732" t="str">
            <v>N/A</v>
          </cell>
          <cell r="AZ732">
            <v>105</v>
          </cell>
        </row>
        <row r="733">
          <cell r="C733" t="str">
            <v>IHS_LSK_001M</v>
          </cell>
          <cell r="D733" t="str">
            <v>MTSO</v>
          </cell>
          <cell r="E733">
            <v>28.28731111</v>
          </cell>
          <cell r="F733">
            <v>-15.41008056</v>
          </cell>
          <cell r="G733" t="str">
            <v>Lusaka</v>
          </cell>
          <cell r="H733">
            <v>5.5</v>
          </cell>
          <cell r="I733" t="str">
            <v>Lusaka</v>
          </cell>
          <cell r="J733" t="str">
            <v>LUSAKA</v>
          </cell>
          <cell r="K733" t="str">
            <v>No</v>
          </cell>
          <cell r="L733" t="str">
            <v>Yes</v>
          </cell>
          <cell r="M733" t="str">
            <v>No</v>
          </cell>
          <cell r="N733" t="str">
            <v>Urban</v>
          </cell>
          <cell r="O733" t="str">
            <v>2G 3G 4G</v>
          </cell>
          <cell r="P733" t="str">
            <v>P2</v>
          </cell>
          <cell r="Q733" t="str">
            <v>HUB</v>
          </cell>
          <cell r="R733" t="str">
            <v>BB</v>
          </cell>
          <cell r="S733" t="str">
            <v>On air</v>
          </cell>
          <cell r="T733" t="str">
            <v>Grid-Gen</v>
          </cell>
          <cell r="U733" t="str">
            <v>Green Field</v>
          </cell>
          <cell r="V733">
            <v>80</v>
          </cell>
          <cell r="W733" t="str">
            <v>Indoor </v>
          </cell>
          <cell r="X733" t="str">
            <v>Joseph Mulenga</v>
          </cell>
          <cell r="Y733" t="str">
            <v>SBC</v>
          </cell>
          <cell r="Z733" t="str">
            <v>SBC</v>
          </cell>
          <cell r="AA733" t="str">
            <v>MTN</v>
          </cell>
          <cell r="AB733" t="str">
            <v>Evans Ngonga</v>
          </cell>
          <cell r="AC733" t="str">
            <v>CCS</v>
          </cell>
          <cell r="AD733" t="str">
            <v>CCS</v>
          </cell>
          <cell r="AE733" t="str">
            <v>CK Works</v>
          </cell>
          <cell r="AF733" t="str">
            <v>CK Works</v>
          </cell>
          <cell r="AG733">
            <v>45</v>
          </cell>
          <cell r="AH733" t="str">
            <v>perkins</v>
          </cell>
          <cell r="AI733" t="str">
            <v>1103A-33</v>
          </cell>
          <cell r="AJ733" t="str">
            <v>Leroy Sommer</v>
          </cell>
          <cell r="AK733" t="str">
            <v>LSAP 423F</v>
          </cell>
          <cell r="AL733">
            <v>1000</v>
          </cell>
          <cell r="AM733" t="str">
            <v>Power cube</v>
          </cell>
          <cell r="AN733" t="str">
            <v>ICC330-H1-C1</v>
          </cell>
          <cell r="AO733">
            <v>400</v>
          </cell>
          <cell r="AP733" t="str">
            <v>Agisson</v>
          </cell>
          <cell r="AQ733">
            <v>1200</v>
          </cell>
          <cell r="AR733">
            <v>2</v>
          </cell>
          <cell r="AS733">
            <v>600</v>
          </cell>
          <cell r="AT733">
            <v>48</v>
          </cell>
          <cell r="AU733" t="str">
            <v>CHIGO</v>
          </cell>
          <cell r="AV733" t="str">
            <v>CHIGO</v>
          </cell>
          <cell r="AW733">
            <v>18000</v>
          </cell>
          <cell r="AX733">
            <v>18000</v>
          </cell>
          <cell r="AY733">
            <v>4</v>
          </cell>
          <cell r="AZ733">
            <v>212</v>
          </cell>
        </row>
        <row r="733">
          <cell r="BB733">
            <v>3</v>
          </cell>
          <cell r="BC733" t="str">
            <v>MTNINQSmartnet</v>
          </cell>
          <cell r="BD733" t="str">
            <v>T0017</v>
          </cell>
          <cell r="BE733">
            <v>0</v>
          </cell>
          <cell r="BF733" t="str">
            <v>YES</v>
          </cell>
        </row>
        <row r="734">
          <cell r="C734" t="str">
            <v>IHS_LSK_002M</v>
          </cell>
          <cell r="D734" t="str">
            <v>Salvation Army House</v>
          </cell>
          <cell r="E734">
            <v>28.28076</v>
          </cell>
          <cell r="F734">
            <v>-15.4126</v>
          </cell>
          <cell r="G734" t="str">
            <v>Lusaka</v>
          </cell>
          <cell r="H734" t="str">
            <v>N/A</v>
          </cell>
          <cell r="I734" t="str">
            <v>Lusaka</v>
          </cell>
          <cell r="J734" t="str">
            <v>LUSAKA</v>
          </cell>
          <cell r="K734" t="str">
            <v>No</v>
          </cell>
          <cell r="L734" t="str">
            <v>Yes</v>
          </cell>
          <cell r="M734" t="str">
            <v>No</v>
          </cell>
          <cell r="N734" t="str">
            <v>Urban</v>
          </cell>
          <cell r="O734" t="str">
            <v>2G 3G 4G</v>
          </cell>
          <cell r="P734" t="str">
            <v>P2</v>
          </cell>
          <cell r="Q734" t="str">
            <v>BTS</v>
          </cell>
          <cell r="R734" t="str">
            <v>BTS</v>
          </cell>
          <cell r="S734" t="str">
            <v>On air</v>
          </cell>
          <cell r="T734" t="str">
            <v>Grid Only</v>
          </cell>
          <cell r="U734" t="str">
            <v>Roof Top</v>
          </cell>
          <cell r="V734" t="str">
            <v>RT</v>
          </cell>
          <cell r="W734" t="str">
            <v>Indoor </v>
          </cell>
          <cell r="X734" t="str">
            <v>Kelly Musama</v>
          </cell>
          <cell r="Y734" t="str">
            <v>SBC</v>
          </cell>
          <cell r="Z734" t="str">
            <v>SBC</v>
          </cell>
          <cell r="AA734" t="str">
            <v>MTN</v>
          </cell>
          <cell r="AB734" t="str">
            <v>Evans Ngonga</v>
          </cell>
          <cell r="AC734" t="str">
            <v>In House</v>
          </cell>
          <cell r="AD734" t="str">
            <v>In House</v>
          </cell>
          <cell r="AE734" t="str">
            <v>N/A</v>
          </cell>
          <cell r="AF734" t="str">
            <v>N/A</v>
          </cell>
          <cell r="AG734" t="str">
            <v>N/A</v>
          </cell>
          <cell r="AH734" t="str">
            <v>N/A</v>
          </cell>
          <cell r="AI734" t="str">
            <v>N/A</v>
          </cell>
          <cell r="AJ734" t="str">
            <v>N/A</v>
          </cell>
          <cell r="AK734" t="str">
            <v>N/A</v>
          </cell>
          <cell r="AL734" t="str">
            <v>N/A</v>
          </cell>
          <cell r="AM734" t="str">
            <v>IPT</v>
          </cell>
          <cell r="AN734" t="str">
            <v>DPR 2400B-48</v>
          </cell>
          <cell r="AO734">
            <v>250</v>
          </cell>
          <cell r="AP734" t="str">
            <v>Lithium</v>
          </cell>
          <cell r="AQ734">
            <v>300</v>
          </cell>
          <cell r="AR734">
            <v>48</v>
          </cell>
          <cell r="AS734">
            <v>100</v>
          </cell>
          <cell r="AT734">
            <v>3</v>
          </cell>
          <cell r="AU734" t="str">
            <v>LG</v>
          </cell>
          <cell r="AV734" t="str">
            <v>LG</v>
          </cell>
          <cell r="AW734">
            <v>12000</v>
          </cell>
          <cell r="AX734">
            <v>12000</v>
          </cell>
          <cell r="AY734">
            <v>2</v>
          </cell>
          <cell r="AZ734">
            <v>56</v>
          </cell>
        </row>
        <row r="734">
          <cell r="BB734">
            <v>1</v>
          </cell>
          <cell r="BC734" t="str">
            <v>MTN</v>
          </cell>
          <cell r="BD734" t="str">
            <v>T0161</v>
          </cell>
          <cell r="BE734">
            <v>0</v>
          </cell>
          <cell r="BF734" t="str">
            <v>no</v>
          </cell>
        </row>
        <row r="735">
          <cell r="C735" t="str">
            <v>IHS_LSK_003M</v>
          </cell>
          <cell r="D735" t="str">
            <v>Yotam Muleya</v>
          </cell>
          <cell r="E735">
            <v>28.28333333</v>
          </cell>
          <cell r="F735">
            <v>-15.40305556</v>
          </cell>
          <cell r="G735" t="str">
            <v>Lusaka</v>
          </cell>
          <cell r="H735">
            <v>5.5</v>
          </cell>
          <cell r="I735" t="str">
            <v>Lusaka</v>
          </cell>
          <cell r="J735" t="str">
            <v>LUSAKA</v>
          </cell>
          <cell r="K735" t="str">
            <v>Yes</v>
          </cell>
          <cell r="L735" t="str">
            <v>Yes</v>
          </cell>
          <cell r="M735" t="str">
            <v>No</v>
          </cell>
          <cell r="N735" t="str">
            <v>Urban</v>
          </cell>
          <cell r="O735" t="str">
            <v>2G 3G 4G</v>
          </cell>
          <cell r="P735" t="str">
            <v>P2</v>
          </cell>
          <cell r="Q735" t="str">
            <v>BTS</v>
          </cell>
          <cell r="R735" t="str">
            <v>BTS</v>
          </cell>
          <cell r="S735" t="str">
            <v>On air</v>
          </cell>
          <cell r="T735" t="str">
            <v>Grid-Gen</v>
          </cell>
          <cell r="U735" t="str">
            <v>Green Field</v>
          </cell>
          <cell r="V735">
            <v>50</v>
          </cell>
          <cell r="W735" t="str">
            <v>Indoor </v>
          </cell>
          <cell r="X735" t="str">
            <v>John Banda </v>
          </cell>
          <cell r="Y735" t="str">
            <v>SBC</v>
          </cell>
          <cell r="Z735" t="str">
            <v>SBC</v>
          </cell>
          <cell r="AA735" t="str">
            <v>MTN</v>
          </cell>
          <cell r="AB735" t="str">
            <v>Evans Ngonga</v>
          </cell>
          <cell r="AC735" t="str">
            <v>CCS</v>
          </cell>
          <cell r="AD735" t="str">
            <v>CCS</v>
          </cell>
          <cell r="AE735" t="str">
            <v>CK Works</v>
          </cell>
          <cell r="AF735" t="str">
            <v>CK Works</v>
          </cell>
          <cell r="AG735">
            <v>45</v>
          </cell>
          <cell r="AH735" t="str">
            <v>perkins</v>
          </cell>
          <cell r="AI735" t="str">
            <v>1103A-33</v>
          </cell>
          <cell r="AJ735" t="str">
            <v>Leroy Sommer</v>
          </cell>
          <cell r="AK735" t="str">
            <v>LSAP 423F</v>
          </cell>
          <cell r="AL735">
            <v>1000</v>
          </cell>
          <cell r="AM735" t="str">
            <v>Power cube</v>
          </cell>
          <cell r="AN735" t="str">
            <v>ECC500</v>
          </cell>
          <cell r="AO735">
            <v>400</v>
          </cell>
          <cell r="AP735" t="str">
            <v>NARADA</v>
          </cell>
          <cell r="AQ735">
            <v>1200</v>
          </cell>
          <cell r="AR735">
            <v>2</v>
          </cell>
          <cell r="AS735">
            <v>600</v>
          </cell>
          <cell r="AT735">
            <v>48</v>
          </cell>
          <cell r="AU735" t="str">
            <v>CHIGO</v>
          </cell>
          <cell r="AV735" t="str">
            <v>CHIGO</v>
          </cell>
          <cell r="AW735">
            <v>18000</v>
          </cell>
          <cell r="AX735">
            <v>18000</v>
          </cell>
          <cell r="AY735">
            <v>4</v>
          </cell>
          <cell r="AZ735">
            <v>175</v>
          </cell>
        </row>
        <row r="735">
          <cell r="BB735">
            <v>4</v>
          </cell>
          <cell r="BC735" t="str">
            <v>MTNAirtelINQLiquid Telecom</v>
          </cell>
          <cell r="BD735" t="str">
            <v>T0170</v>
          </cell>
          <cell r="BE735" t="str">
            <v>ZM3400</v>
          </cell>
          <cell r="BF735" t="str">
            <v>N0</v>
          </cell>
        </row>
        <row r="736">
          <cell r="C736" t="str">
            <v>IHS_LSK_004M</v>
          </cell>
          <cell r="D736" t="str">
            <v>Post Office</v>
          </cell>
          <cell r="E736">
            <v>28.28224</v>
          </cell>
          <cell r="F736">
            <v>-15.4164</v>
          </cell>
          <cell r="G736" t="str">
            <v>Lusaka</v>
          </cell>
          <cell r="H736">
            <v>2.5</v>
          </cell>
          <cell r="I736" t="str">
            <v>Lusaka</v>
          </cell>
          <cell r="J736" t="str">
            <v>LUSAKA</v>
          </cell>
          <cell r="K736" t="str">
            <v>Yes</v>
          </cell>
          <cell r="L736" t="str">
            <v>Yes</v>
          </cell>
          <cell r="M736" t="str">
            <v>No</v>
          </cell>
          <cell r="N736" t="str">
            <v>Urban</v>
          </cell>
          <cell r="O736" t="str">
            <v>2G 3G 4G</v>
          </cell>
          <cell r="P736" t="str">
            <v>P3</v>
          </cell>
          <cell r="Q736" t="str">
            <v>BTS</v>
          </cell>
          <cell r="R736" t="str">
            <v>BTS</v>
          </cell>
          <cell r="S736" t="str">
            <v>On air</v>
          </cell>
          <cell r="T736" t="str">
            <v>Grid-Gen</v>
          </cell>
          <cell r="U736" t="str">
            <v>Roof Top</v>
          </cell>
          <cell r="V736" t="str">
            <v>RT</v>
          </cell>
          <cell r="W736" t="str">
            <v>Outdoor</v>
          </cell>
          <cell r="X736" t="str">
            <v>Joseph Mulenga</v>
          </cell>
          <cell r="Y736" t="str">
            <v>SBC</v>
          </cell>
          <cell r="Z736" t="str">
            <v>SBC</v>
          </cell>
          <cell r="AA736" t="str">
            <v>MTN</v>
          </cell>
          <cell r="AB736" t="str">
            <v>Evans Ngonga</v>
          </cell>
          <cell r="AC736" t="str">
            <v>In House</v>
          </cell>
          <cell r="AD736" t="str">
            <v>In House</v>
          </cell>
          <cell r="AE736" t="str">
            <v>Gen Logic </v>
          </cell>
          <cell r="AF736" t="str">
            <v>Gen Logic </v>
          </cell>
          <cell r="AG736">
            <v>20</v>
          </cell>
          <cell r="AH736" t="str">
            <v>perkins</v>
          </cell>
          <cell r="AI736" t="str">
            <v>404A-22</v>
          </cell>
          <cell r="AJ736" t="str">
            <v>Mecc Alte</v>
          </cell>
          <cell r="AK736" t="str">
            <v>ECP-28-M/4</v>
          </cell>
          <cell r="AL736">
            <v>1000</v>
          </cell>
          <cell r="AM736" t="str">
            <v>N/A</v>
          </cell>
          <cell r="AN736">
            <v>0</v>
          </cell>
          <cell r="AO736">
            <v>0</v>
          </cell>
          <cell r="AP736" t="str">
            <v>C&amp;D True </v>
          </cell>
          <cell r="AQ736">
            <v>704</v>
          </cell>
          <cell r="AR736">
            <v>12</v>
          </cell>
          <cell r="AS736">
            <v>176</v>
          </cell>
          <cell r="AT736">
            <v>16</v>
          </cell>
          <cell r="AU736" t="str">
            <v>N/A</v>
          </cell>
          <cell r="AV736" t="str">
            <v>N/A</v>
          </cell>
          <cell r="AW736" t="str">
            <v>N/A</v>
          </cell>
          <cell r="AX736" t="str">
            <v/>
          </cell>
          <cell r="AY736" t="str">
            <v>N/A</v>
          </cell>
          <cell r="AZ736">
            <v>79</v>
          </cell>
        </row>
        <row r="736">
          <cell r="BB736">
            <v>1</v>
          </cell>
          <cell r="BC736" t="str">
            <v>MTN</v>
          </cell>
          <cell r="BD736" t="str">
            <v>T0342</v>
          </cell>
          <cell r="BE736">
            <v>0</v>
          </cell>
        </row>
        <row r="737">
          <cell r="C737" t="str">
            <v>IHS_LSK_005M</v>
          </cell>
          <cell r="D737" t="str">
            <v>NIPA</v>
          </cell>
          <cell r="E737">
            <v>28.29284</v>
          </cell>
          <cell r="F737">
            <v>-15.4171</v>
          </cell>
          <cell r="G737" t="str">
            <v>Lusaka</v>
          </cell>
          <cell r="H737">
            <v>2.5</v>
          </cell>
          <cell r="I737" t="str">
            <v>Lusaka</v>
          </cell>
          <cell r="J737" t="str">
            <v>LUSAKA</v>
          </cell>
          <cell r="K737" t="str">
            <v>Yes</v>
          </cell>
          <cell r="L737" t="str">
            <v>Yes</v>
          </cell>
          <cell r="M737" t="str">
            <v>No</v>
          </cell>
          <cell r="N737" t="str">
            <v>Urban</v>
          </cell>
          <cell r="O737" t="str">
            <v>2G 3G 4G</v>
          </cell>
          <cell r="P737" t="str">
            <v>P2</v>
          </cell>
          <cell r="Q737" t="str">
            <v>BTS</v>
          </cell>
          <cell r="R737" t="str">
            <v>BTS</v>
          </cell>
          <cell r="S737" t="str">
            <v>On air</v>
          </cell>
          <cell r="T737" t="str">
            <v>Grid-Gen</v>
          </cell>
          <cell r="U737" t="str">
            <v>Green Field</v>
          </cell>
          <cell r="V737">
            <v>36</v>
          </cell>
          <cell r="W737" t="str">
            <v>Outdoor</v>
          </cell>
          <cell r="X737" t="str">
            <v>Kelly Musama</v>
          </cell>
          <cell r="Y737" t="str">
            <v>SBC</v>
          </cell>
          <cell r="Z737" t="str">
            <v>SBC</v>
          </cell>
          <cell r="AA737" t="str">
            <v>MTN</v>
          </cell>
          <cell r="AB737" t="str">
            <v>Evans Ngonga</v>
          </cell>
          <cell r="AC737" t="str">
            <v>CCS</v>
          </cell>
          <cell r="AD737" t="str">
            <v>CCS</v>
          </cell>
          <cell r="AE737" t="str">
            <v>Gen Logic </v>
          </cell>
          <cell r="AF737" t="str">
            <v>Gen Logic </v>
          </cell>
          <cell r="AG737">
            <v>20</v>
          </cell>
          <cell r="AH737" t="str">
            <v>perkins</v>
          </cell>
          <cell r="AI737" t="str">
            <v>404A-22</v>
          </cell>
          <cell r="AJ737" t="str">
            <v>Leroy Sommer</v>
          </cell>
          <cell r="AK737" t="str">
            <v>LSAP 40H</v>
          </cell>
          <cell r="AL737">
            <v>1000</v>
          </cell>
          <cell r="AM737" t="str">
            <v>IPT</v>
          </cell>
          <cell r="AN737" t="str">
            <v>DPR 2400B-48</v>
          </cell>
          <cell r="AO737">
            <v>250</v>
          </cell>
          <cell r="AP737" t="str">
            <v>Lithium</v>
          </cell>
          <cell r="AQ737">
            <v>300</v>
          </cell>
          <cell r="AR737">
            <v>48</v>
          </cell>
          <cell r="AS737">
            <v>100</v>
          </cell>
          <cell r="AT737">
            <v>3</v>
          </cell>
          <cell r="AU737" t="str">
            <v>N/A</v>
          </cell>
          <cell r="AV737" t="str">
            <v>N/A</v>
          </cell>
          <cell r="AW737" t="str">
            <v>N/A</v>
          </cell>
          <cell r="AX737" t="str">
            <v>N/A</v>
          </cell>
          <cell r="AY737" t="str">
            <v>N/A</v>
          </cell>
          <cell r="AZ737">
            <v>152</v>
          </cell>
        </row>
        <row r="737">
          <cell r="BB737">
            <v>2</v>
          </cell>
          <cell r="BC737" t="str">
            <v>MTNAirtel</v>
          </cell>
          <cell r="BD737" t="str">
            <v>T0311</v>
          </cell>
          <cell r="BE737" t="str">
            <v>ZM6647</v>
          </cell>
          <cell r="BF737" t="str">
            <v>NO</v>
          </cell>
        </row>
        <row r="738">
          <cell r="C738" t="str">
            <v>IHS_LSK_007M</v>
          </cell>
          <cell r="D738" t="str">
            <v>Plaza3 Chachacha</v>
          </cell>
          <cell r="E738">
            <v>28.2814347393456</v>
          </cell>
          <cell r="F738">
            <v>-15.4187234462226</v>
          </cell>
          <cell r="G738" t="str">
            <v>Lusaka</v>
          </cell>
          <cell r="H738">
            <v>4.5</v>
          </cell>
          <cell r="I738" t="str">
            <v>Lusaka</v>
          </cell>
          <cell r="J738" t="str">
            <v>LUSAKA</v>
          </cell>
          <cell r="K738" t="str">
            <v>Yes</v>
          </cell>
          <cell r="L738" t="str">
            <v>Yes</v>
          </cell>
          <cell r="M738" t="str">
            <v>No</v>
          </cell>
          <cell r="N738" t="str">
            <v>Urban</v>
          </cell>
          <cell r="O738" t="str">
            <v>2G 3G 4G</v>
          </cell>
          <cell r="P738" t="str">
            <v>P2</v>
          </cell>
          <cell r="Q738" t="str">
            <v>BTS</v>
          </cell>
          <cell r="R738" t="str">
            <v>BTS</v>
          </cell>
          <cell r="S738" t="str">
            <v>On air</v>
          </cell>
          <cell r="T738" t="str">
            <v>Grid-Gen</v>
          </cell>
          <cell r="U738" t="str">
            <v>Roof Top</v>
          </cell>
          <cell r="V738" t="str">
            <v>RT</v>
          </cell>
          <cell r="W738" t="str">
            <v>Indoor </v>
          </cell>
          <cell r="X738" t="str">
            <v>Joseph Mulenga</v>
          </cell>
          <cell r="Y738" t="str">
            <v>SBC</v>
          </cell>
          <cell r="Z738" t="str">
            <v>SBC</v>
          </cell>
          <cell r="AA738" t="str">
            <v>MTN</v>
          </cell>
          <cell r="AB738" t="str">
            <v>Evans Ngonga</v>
          </cell>
          <cell r="AC738" t="str">
            <v>CCS</v>
          </cell>
          <cell r="AD738" t="str">
            <v>CCS</v>
          </cell>
          <cell r="AE738" t="str">
            <v>Gen Logic </v>
          </cell>
          <cell r="AF738" t="str">
            <v>Gen Logic </v>
          </cell>
          <cell r="AG738">
            <v>30</v>
          </cell>
          <cell r="AH738" t="str">
            <v>perkins</v>
          </cell>
          <cell r="AI738" t="str">
            <v>404A-22</v>
          </cell>
          <cell r="AJ738" t="str">
            <v>Leroy Sommer</v>
          </cell>
          <cell r="AK738" t="str">
            <v>LSAP 423F</v>
          </cell>
          <cell r="AL738">
            <v>1000</v>
          </cell>
          <cell r="AM738" t="str">
            <v>IPT</v>
          </cell>
          <cell r="AN738" t="str">
            <v>DPR 2400B-48</v>
          </cell>
          <cell r="AO738">
            <v>200</v>
          </cell>
          <cell r="AP738" t="str">
            <v>NARADA</v>
          </cell>
          <cell r="AQ738">
            <v>600</v>
          </cell>
          <cell r="AR738">
            <v>2</v>
          </cell>
          <cell r="AS738">
            <v>600</v>
          </cell>
          <cell r="AT738">
            <v>24</v>
          </cell>
          <cell r="AU738" t="str">
            <v>CHIGO</v>
          </cell>
          <cell r="AV738" t="str">
            <v>CHIGO</v>
          </cell>
          <cell r="AW738">
            <v>18000</v>
          </cell>
          <cell r="AX738">
            <v>18000</v>
          </cell>
          <cell r="AY738">
            <v>2</v>
          </cell>
          <cell r="AZ738">
            <v>200</v>
          </cell>
        </row>
        <row r="738">
          <cell r="BB738">
            <v>1</v>
          </cell>
          <cell r="BC738" t="str">
            <v>MTN</v>
          </cell>
          <cell r="BD738" t="str">
            <v>T0181</v>
          </cell>
          <cell r="BE738">
            <v>0</v>
          </cell>
          <cell r="BF738" t="str">
            <v>N0</v>
          </cell>
        </row>
        <row r="739">
          <cell r="C739" t="str">
            <v>IHS_LSK_008M</v>
          </cell>
          <cell r="D739" t="str">
            <v>Lagos Road</v>
          </cell>
          <cell r="E739">
            <v>28.29884</v>
          </cell>
          <cell r="F739">
            <v>-15.4086</v>
          </cell>
          <cell r="G739" t="str">
            <v>Lusaka</v>
          </cell>
          <cell r="H739">
            <v>2.5</v>
          </cell>
          <cell r="I739" t="str">
            <v>Lusaka</v>
          </cell>
          <cell r="J739" t="str">
            <v>LUSAKA</v>
          </cell>
          <cell r="K739" t="str">
            <v>Yes</v>
          </cell>
          <cell r="L739" t="str">
            <v>Yes</v>
          </cell>
          <cell r="M739" t="str">
            <v>No</v>
          </cell>
          <cell r="N739" t="str">
            <v>Urban</v>
          </cell>
          <cell r="O739" t="str">
            <v>2G 3G 4G</v>
          </cell>
          <cell r="P739" t="str">
            <v>P2</v>
          </cell>
          <cell r="Q739" t="str">
            <v>BTS</v>
          </cell>
          <cell r="R739" t="str">
            <v>BTS</v>
          </cell>
          <cell r="S739" t="str">
            <v>On air</v>
          </cell>
          <cell r="T739" t="str">
            <v>Grid-Gen</v>
          </cell>
          <cell r="U739" t="str">
            <v>Green Field</v>
          </cell>
          <cell r="V739" t="str">
            <v>36</v>
          </cell>
          <cell r="W739" t="str">
            <v>Outdoor</v>
          </cell>
          <cell r="X739" t="str">
            <v>Joseph Mulenga</v>
          </cell>
          <cell r="Y739" t="str">
            <v>SBC</v>
          </cell>
          <cell r="Z739" t="str">
            <v>SBC</v>
          </cell>
          <cell r="AA739" t="str">
            <v>MTN</v>
          </cell>
          <cell r="AB739" t="str">
            <v>Evans Ngonga</v>
          </cell>
          <cell r="AC739" t="str">
            <v>CCS</v>
          </cell>
          <cell r="AD739" t="str">
            <v>CCS</v>
          </cell>
          <cell r="AE739" t="str">
            <v>Gen Logic </v>
          </cell>
          <cell r="AF739" t="str">
            <v>Gen Logic </v>
          </cell>
          <cell r="AG739">
            <v>20</v>
          </cell>
          <cell r="AH739" t="str">
            <v>perkins</v>
          </cell>
          <cell r="AI739" t="str">
            <v>404A-22</v>
          </cell>
          <cell r="AJ739" t="str">
            <v>Leroy Sommer</v>
          </cell>
          <cell r="AK739" t="str">
            <v>TAL 040F J 6S/4</v>
          </cell>
          <cell r="AL739">
            <v>1000</v>
          </cell>
          <cell r="AM739" t="str">
            <v>Power cube</v>
          </cell>
          <cell r="AN739" t="str">
            <v>ICC330-H1-C1</v>
          </cell>
          <cell r="AO739">
            <v>400</v>
          </cell>
          <cell r="AP739" t="str">
            <v>Wolong</v>
          </cell>
          <cell r="AQ739">
            <v>600</v>
          </cell>
          <cell r="AR739">
            <v>2</v>
          </cell>
          <cell r="AS739">
            <v>600</v>
          </cell>
          <cell r="AT739">
            <v>24</v>
          </cell>
          <cell r="AU739" t="str">
            <v>N/A</v>
          </cell>
          <cell r="AV739" t="str">
            <v>N/A</v>
          </cell>
          <cell r="AW739" t="str">
            <v>N/A</v>
          </cell>
          <cell r="AX739" t="str">
            <v>N/A</v>
          </cell>
          <cell r="AY739" t="str">
            <v>N/A</v>
          </cell>
          <cell r="AZ739">
            <v>131</v>
          </cell>
        </row>
        <row r="739">
          <cell r="BB739">
            <v>3</v>
          </cell>
          <cell r="BC739" t="str">
            <v>MTNAirtelLiquid Telecom</v>
          </cell>
          <cell r="BD739" t="str">
            <v>T0269</v>
          </cell>
          <cell r="BE739" t="str">
            <v>ZM6830</v>
          </cell>
          <cell r="BF739" t="str">
            <v>YES</v>
          </cell>
        </row>
        <row r="740">
          <cell r="C740" t="str">
            <v>IHS_LSK_009M</v>
          </cell>
          <cell r="D740" t="str">
            <v>Cairo Road</v>
          </cell>
          <cell r="E740">
            <v>28.28211111</v>
          </cell>
          <cell r="F740">
            <v>-15.42048056</v>
          </cell>
          <cell r="G740" t="str">
            <v>Lusaka</v>
          </cell>
          <cell r="H740" t="str">
            <v>N/A</v>
          </cell>
          <cell r="I740" t="str">
            <v>Lusaka</v>
          </cell>
          <cell r="J740" t="str">
            <v>LUSAKA</v>
          </cell>
          <cell r="K740" t="str">
            <v>Yes</v>
          </cell>
          <cell r="L740" t="str">
            <v>Yes</v>
          </cell>
          <cell r="M740" t="str">
            <v>No</v>
          </cell>
          <cell r="N740" t="str">
            <v>Urban</v>
          </cell>
          <cell r="O740" t="str">
            <v>2G 3G 4G</v>
          </cell>
          <cell r="P740" t="str">
            <v>P2</v>
          </cell>
          <cell r="Q740" t="str">
            <v>BTS</v>
          </cell>
          <cell r="R740" t="str">
            <v>Hub</v>
          </cell>
          <cell r="S740" t="str">
            <v>On air</v>
          </cell>
          <cell r="T740" t="str">
            <v>Grid Only</v>
          </cell>
          <cell r="U740" t="str">
            <v>Roof Top</v>
          </cell>
          <cell r="V740" t="str">
            <v>RT</v>
          </cell>
          <cell r="W740" t="str">
            <v>Indoor </v>
          </cell>
          <cell r="X740" t="str">
            <v>Joseph Mulenga</v>
          </cell>
          <cell r="Y740" t="str">
            <v>SBC</v>
          </cell>
          <cell r="Z740" t="str">
            <v>SBC</v>
          </cell>
          <cell r="AA740" t="str">
            <v>MTN</v>
          </cell>
          <cell r="AB740" t="str">
            <v>Evans Ngonga</v>
          </cell>
          <cell r="AC740" t="str">
            <v>In House</v>
          </cell>
          <cell r="AD740" t="str">
            <v>In House</v>
          </cell>
          <cell r="AE740" t="str">
            <v>N/A</v>
          </cell>
          <cell r="AF740" t="str">
            <v>N/A</v>
          </cell>
          <cell r="AG740" t="str">
            <v>N/A</v>
          </cell>
          <cell r="AH740" t="str">
            <v>N/A</v>
          </cell>
          <cell r="AI740" t="str">
            <v>N/A</v>
          </cell>
          <cell r="AJ740" t="str">
            <v>N/A</v>
          </cell>
          <cell r="AK740" t="str">
            <v>N/A</v>
          </cell>
          <cell r="AL740">
            <v>0</v>
          </cell>
          <cell r="AM740" t="str">
            <v>IPT</v>
          </cell>
          <cell r="AN740" t="str">
            <v/>
          </cell>
          <cell r="AO740" t="str">
            <v/>
          </cell>
          <cell r="AP740" t="str">
            <v>Lithium</v>
          </cell>
          <cell r="AQ740">
            <v>200</v>
          </cell>
          <cell r="AR740">
            <v>48</v>
          </cell>
          <cell r="AS740">
            <v>100</v>
          </cell>
          <cell r="AT740">
            <v>2</v>
          </cell>
          <cell r="AU740" t="str">
            <v>GREE</v>
          </cell>
          <cell r="AV740" t="str">
            <v>GREE</v>
          </cell>
          <cell r="AW740">
            <v>18000</v>
          </cell>
          <cell r="AX740">
            <v>18000</v>
          </cell>
          <cell r="AY740">
            <v>2</v>
          </cell>
          <cell r="AZ740">
            <v>59.1</v>
          </cell>
        </row>
        <row r="740">
          <cell r="BB740">
            <v>2</v>
          </cell>
          <cell r="BC740" t="str">
            <v>MTNLiquid Telecom</v>
          </cell>
          <cell r="BD740" t="str">
            <v>T0004</v>
          </cell>
          <cell r="BE740">
            <v>0</v>
          </cell>
        </row>
        <row r="741">
          <cell r="C741" t="str">
            <v>IHS_LSK_010M</v>
          </cell>
          <cell r="D741" t="str">
            <v>Chandwe Musonda</v>
          </cell>
          <cell r="E741">
            <v>28.27839</v>
          </cell>
          <cell r="F741">
            <v>-15.40176</v>
          </cell>
          <cell r="G741" t="str">
            <v>Lusaka</v>
          </cell>
          <cell r="H741">
            <v>2</v>
          </cell>
          <cell r="I741" t="str">
            <v>Lusaka</v>
          </cell>
          <cell r="J741" t="str">
            <v>LUSAKA</v>
          </cell>
          <cell r="K741" t="str">
            <v>No</v>
          </cell>
          <cell r="L741" t="str">
            <v>Yes</v>
          </cell>
          <cell r="M741" t="str">
            <v>No</v>
          </cell>
          <cell r="N741" t="str">
            <v>Urban</v>
          </cell>
          <cell r="O741" t="str">
            <v>2G 3G</v>
          </cell>
          <cell r="P741" t="str">
            <v>P4</v>
          </cell>
          <cell r="Q741" t="str">
            <v>BTS</v>
          </cell>
          <cell r="R741" t="str">
            <v>BTS</v>
          </cell>
          <cell r="S741" t="str">
            <v>On air</v>
          </cell>
          <cell r="T741" t="str">
            <v>Grid-Gen</v>
          </cell>
          <cell r="U741" t="str">
            <v>Green Field</v>
          </cell>
          <cell r="V741" t="str">
            <v>36</v>
          </cell>
          <cell r="W741" t="str">
            <v>Outdoor</v>
          </cell>
          <cell r="X741" t="str">
            <v>Joseph Mulenga</v>
          </cell>
          <cell r="Y741" t="str">
            <v>SBC</v>
          </cell>
          <cell r="Z741" t="str">
            <v>SBC</v>
          </cell>
          <cell r="AA741" t="str">
            <v>MTN</v>
          </cell>
          <cell r="AB741" t="str">
            <v>Evans Ngonga</v>
          </cell>
          <cell r="AC741" t="str">
            <v>CCS</v>
          </cell>
          <cell r="AD741" t="str">
            <v>CCS</v>
          </cell>
          <cell r="AE741" t="str">
            <v>Gen Logic </v>
          </cell>
          <cell r="AF741" t="str">
            <v>Gen Logic </v>
          </cell>
          <cell r="AG741">
            <v>16</v>
          </cell>
          <cell r="AH741" t="str">
            <v>perkins</v>
          </cell>
          <cell r="AI741" t="str">
            <v>403D-15</v>
          </cell>
          <cell r="AJ741" t="str">
            <v>Mecc Alte</v>
          </cell>
          <cell r="AK741" t="str">
            <v>ECP 28-1L/4</v>
          </cell>
          <cell r="AL741">
            <v>1000</v>
          </cell>
          <cell r="AM741" t="str">
            <v>IPT</v>
          </cell>
          <cell r="AN741" t="str">
            <v>ECC500</v>
          </cell>
          <cell r="AO741">
            <v>400</v>
          </cell>
          <cell r="AP741" t="str">
            <v>C&amp;D True </v>
          </cell>
          <cell r="AQ741">
            <v>704</v>
          </cell>
          <cell r="AR741">
            <v>12</v>
          </cell>
          <cell r="AS741">
            <v>176</v>
          </cell>
          <cell r="AT741">
            <v>16</v>
          </cell>
          <cell r="AU741" t="str">
            <v>N/A</v>
          </cell>
          <cell r="AV741" t="str">
            <v>N/A</v>
          </cell>
          <cell r="AW741" t="str">
            <v>N/A</v>
          </cell>
          <cell r="AX741" t="str">
            <v>N/A</v>
          </cell>
          <cell r="AY741" t="str">
            <v>N/A</v>
          </cell>
          <cell r="AZ741">
            <v>98</v>
          </cell>
        </row>
        <row r="741">
          <cell r="BB741">
            <v>2</v>
          </cell>
          <cell r="BC741" t="str">
            <v>MTNAirtel</v>
          </cell>
          <cell r="BD741" t="str">
            <v>T0301</v>
          </cell>
          <cell r="BE741" t="str">
            <v>ZM0417</v>
          </cell>
          <cell r="BF741" t="str">
            <v>N0</v>
          </cell>
        </row>
        <row r="742">
          <cell r="C742" t="str">
            <v>IHS_LSK_011M</v>
          </cell>
          <cell r="D742" t="str">
            <v>Premium House</v>
          </cell>
          <cell r="E742">
            <v>28.28833056</v>
          </cell>
          <cell r="F742">
            <v>-15.42311111</v>
          </cell>
          <cell r="G742" t="str">
            <v>Lusaka</v>
          </cell>
          <cell r="H742" t="str">
            <v>N/A</v>
          </cell>
          <cell r="I742" t="str">
            <v>Lusaka</v>
          </cell>
          <cell r="J742" t="str">
            <v>LUSAKA</v>
          </cell>
          <cell r="K742" t="str">
            <v>Yes</v>
          </cell>
          <cell r="L742" t="str">
            <v>Yes</v>
          </cell>
          <cell r="M742" t="str">
            <v>No</v>
          </cell>
          <cell r="N742" t="str">
            <v>Urban</v>
          </cell>
          <cell r="O742" t="str">
            <v>2G 3G 4G</v>
          </cell>
          <cell r="P742" t="str">
            <v>P2</v>
          </cell>
          <cell r="Q742" t="str">
            <v>BTS</v>
          </cell>
          <cell r="R742" t="str">
            <v>BTS</v>
          </cell>
          <cell r="S742" t="str">
            <v>On air</v>
          </cell>
          <cell r="T742" t="str">
            <v>Grid Only</v>
          </cell>
          <cell r="U742" t="str">
            <v>Roof Top</v>
          </cell>
          <cell r="V742" t="str">
            <v>RT</v>
          </cell>
          <cell r="W742" t="str">
            <v>Indoor </v>
          </cell>
          <cell r="X742" t="str">
            <v>Joseph Mulenga</v>
          </cell>
          <cell r="Y742" t="str">
            <v>SBC</v>
          </cell>
          <cell r="Z742" t="str">
            <v>SBC</v>
          </cell>
          <cell r="AA742" t="str">
            <v>MTN</v>
          </cell>
          <cell r="AB742" t="str">
            <v>Evans Ngonga</v>
          </cell>
          <cell r="AC742" t="str">
            <v>In House</v>
          </cell>
          <cell r="AD742" t="str">
            <v>In House</v>
          </cell>
          <cell r="AE742" t="str">
            <v>N/A</v>
          </cell>
          <cell r="AF742" t="str">
            <v>N/A</v>
          </cell>
          <cell r="AG742" t="str">
            <v>N/A</v>
          </cell>
          <cell r="AH742" t="str">
            <v>N/A</v>
          </cell>
          <cell r="AI742" t="str">
            <v>N/A</v>
          </cell>
          <cell r="AJ742" t="str">
            <v>N/A</v>
          </cell>
          <cell r="AK742" t="str">
            <v>N/A</v>
          </cell>
          <cell r="AL742">
            <v>0</v>
          </cell>
          <cell r="AM742" t="str">
            <v>IPT</v>
          </cell>
          <cell r="AN742" t="str">
            <v/>
          </cell>
          <cell r="AO742">
            <v>250</v>
          </cell>
          <cell r="AP742" t="str">
            <v>Lithium</v>
          </cell>
          <cell r="AQ742">
            <v>300</v>
          </cell>
          <cell r="AR742">
            <v>48</v>
          </cell>
          <cell r="AS742">
            <v>100</v>
          </cell>
          <cell r="AT742">
            <v>3</v>
          </cell>
          <cell r="AU742" t="str">
            <v>LG</v>
          </cell>
          <cell r="AV742" t="str">
            <v>LG</v>
          </cell>
          <cell r="AW742">
            <v>18000</v>
          </cell>
          <cell r="AX742">
            <v>18000</v>
          </cell>
          <cell r="AY742">
            <v>2</v>
          </cell>
          <cell r="AZ742">
            <v>58</v>
          </cell>
        </row>
        <row r="742">
          <cell r="BB742">
            <v>2</v>
          </cell>
          <cell r="BC742" t="str">
            <v>MTNLiquid Telecom</v>
          </cell>
          <cell r="BD742" t="str">
            <v>T0022</v>
          </cell>
          <cell r="BE742">
            <v>0</v>
          </cell>
        </row>
        <row r="743">
          <cell r="C743" t="str">
            <v>IHS_LSK_012M</v>
          </cell>
          <cell r="D743" t="str">
            <v>Jacaranda</v>
          </cell>
          <cell r="E743">
            <v>28.29926111</v>
          </cell>
          <cell r="F743">
            <v>-15.41566944</v>
          </cell>
          <cell r="G743" t="str">
            <v>Lusaka</v>
          </cell>
          <cell r="H743">
            <v>4.5</v>
          </cell>
          <cell r="I743" t="str">
            <v>Lusaka</v>
          </cell>
          <cell r="J743" t="str">
            <v>LUSAKA</v>
          </cell>
          <cell r="K743" t="str">
            <v>Yes</v>
          </cell>
          <cell r="L743" t="str">
            <v>Yes</v>
          </cell>
          <cell r="M743" t="str">
            <v>No</v>
          </cell>
          <cell r="N743" t="str">
            <v>Urban</v>
          </cell>
          <cell r="O743" t="str">
            <v>2G 3G 4G</v>
          </cell>
          <cell r="P743" t="str">
            <v>P3</v>
          </cell>
          <cell r="Q743" t="str">
            <v>BTS</v>
          </cell>
          <cell r="R743" t="str">
            <v>Hub</v>
          </cell>
          <cell r="S743" t="str">
            <v>On air</v>
          </cell>
          <cell r="T743" t="str">
            <v>Grid-Gen</v>
          </cell>
          <cell r="U743" t="str">
            <v>Green Field</v>
          </cell>
          <cell r="V743">
            <v>40</v>
          </cell>
          <cell r="W743" t="str">
            <v>Indoor </v>
          </cell>
          <cell r="X743" t="str">
            <v>Kelly Musama</v>
          </cell>
          <cell r="Y743" t="str">
            <v>SBC</v>
          </cell>
          <cell r="Z743" t="str">
            <v>SBC</v>
          </cell>
          <cell r="AA743" t="str">
            <v>MTN</v>
          </cell>
          <cell r="AB743" t="str">
            <v>Evans Ngonga</v>
          </cell>
          <cell r="AC743" t="str">
            <v>CCS</v>
          </cell>
          <cell r="AD743" t="str">
            <v>CCS</v>
          </cell>
          <cell r="AE743" t="str">
            <v>Gen Logic </v>
          </cell>
          <cell r="AF743" t="str">
            <v>Gen Logic </v>
          </cell>
          <cell r="AG743">
            <v>30</v>
          </cell>
          <cell r="AH743" t="str">
            <v>perkins</v>
          </cell>
          <cell r="AI743" t="str">
            <v>1103A-33</v>
          </cell>
          <cell r="AJ743" t="str">
            <v>Mecc Alte</v>
          </cell>
          <cell r="AK743" t="str">
            <v>ECP 28-1L/4</v>
          </cell>
          <cell r="AL743">
            <v>1000</v>
          </cell>
          <cell r="AM743" t="str">
            <v>Power cube</v>
          </cell>
          <cell r="AN743" t="str">
            <v>ICC330-H1-C1</v>
          </cell>
          <cell r="AO743">
            <v>400</v>
          </cell>
          <cell r="AP743" t="str">
            <v>NARADA</v>
          </cell>
          <cell r="AQ743">
            <v>600</v>
          </cell>
          <cell r="AR743">
            <v>2</v>
          </cell>
          <cell r="AS743">
            <v>600</v>
          </cell>
          <cell r="AT743">
            <v>24</v>
          </cell>
          <cell r="AU743" t="str">
            <v>CHIGO</v>
          </cell>
          <cell r="AV743" t="str">
            <v>CHIGO</v>
          </cell>
          <cell r="AW743">
            <v>18000</v>
          </cell>
          <cell r="AX743">
            <v>18000</v>
          </cell>
          <cell r="AY743">
            <v>2</v>
          </cell>
          <cell r="AZ743">
            <v>190</v>
          </cell>
        </row>
        <row r="743">
          <cell r="BB743">
            <v>2</v>
          </cell>
          <cell r="BC743" t="str">
            <v>MTNLiquid Telecom</v>
          </cell>
          <cell r="BD743" t="str">
            <v>T0034</v>
          </cell>
          <cell r="BE743">
            <v>0</v>
          </cell>
          <cell r="BF743" t="str">
            <v>YES</v>
          </cell>
        </row>
        <row r="744">
          <cell r="C744" t="str">
            <v>IHS_LSK_013M</v>
          </cell>
          <cell r="D744" t="str">
            <v>WASHAMA RD</v>
          </cell>
          <cell r="E744">
            <v>28.2733782049004</v>
          </cell>
          <cell r="F744">
            <v>-15.4084852317971</v>
          </cell>
          <cell r="G744" t="str">
            <v>Lusaka</v>
          </cell>
          <cell r="H744">
            <v>1.5</v>
          </cell>
          <cell r="I744" t="str">
            <v>Lusaka</v>
          </cell>
          <cell r="J744" t="str">
            <v>LUSAKA</v>
          </cell>
          <cell r="K744" t="str">
            <v>No</v>
          </cell>
          <cell r="L744" t="str">
            <v>Yes</v>
          </cell>
          <cell r="M744" t="str">
            <v>No</v>
          </cell>
          <cell r="N744" t="str">
            <v>Urban</v>
          </cell>
          <cell r="O744" t="str">
            <v>2G 3G</v>
          </cell>
          <cell r="P744" t="str">
            <v>P3</v>
          </cell>
          <cell r="Q744" t="str">
            <v>BTS</v>
          </cell>
          <cell r="R744" t="str">
            <v>BTS</v>
          </cell>
          <cell r="S744" t="str">
            <v>On air</v>
          </cell>
          <cell r="T744" t="str">
            <v>Grid-Gen</v>
          </cell>
          <cell r="U744" t="str">
            <v>Green Field</v>
          </cell>
          <cell r="V744">
            <v>36</v>
          </cell>
          <cell r="W744" t="str">
            <v>Indoor </v>
          </cell>
          <cell r="X744" t="str">
            <v>Joseph Mulenga</v>
          </cell>
          <cell r="Y744" t="str">
            <v>SBC</v>
          </cell>
          <cell r="Z744" t="str">
            <v>SBC</v>
          </cell>
          <cell r="AA744" t="str">
            <v>MTN</v>
          </cell>
          <cell r="AB744" t="str">
            <v>Evans Ngonga</v>
          </cell>
          <cell r="AC744" t="str">
            <v>CCS</v>
          </cell>
          <cell r="AD744" t="str">
            <v>CCS</v>
          </cell>
          <cell r="AE744" t="str">
            <v>New way</v>
          </cell>
          <cell r="AF744" t="str">
            <v>New way</v>
          </cell>
          <cell r="AG744">
            <v>13</v>
          </cell>
          <cell r="AH744" t="str">
            <v>perkins</v>
          </cell>
          <cell r="AI744" t="str">
            <v>403A-15</v>
          </cell>
          <cell r="AJ744" t="str">
            <v>Leroy Sommer</v>
          </cell>
          <cell r="AK744" t="str">
            <v>LSA 4OM5 </v>
          </cell>
          <cell r="AL744">
            <v>1000</v>
          </cell>
          <cell r="AM744" t="str">
            <v>IPT</v>
          </cell>
          <cell r="AN744" t="str">
            <v>DPR 2400B-48</v>
          </cell>
          <cell r="AO744">
            <v>250</v>
          </cell>
          <cell r="AP744" t="str">
            <v>Lithium</v>
          </cell>
          <cell r="AQ744">
            <v>600</v>
          </cell>
          <cell r="AR744">
            <v>48</v>
          </cell>
          <cell r="AS744">
            <v>100</v>
          </cell>
          <cell r="AT744">
            <v>6</v>
          </cell>
          <cell r="AU744" t="str">
            <v>LG</v>
          </cell>
          <cell r="AV744" t="str">
            <v>LG</v>
          </cell>
          <cell r="AW744">
            <v>18000</v>
          </cell>
          <cell r="AX744">
            <v>18000</v>
          </cell>
          <cell r="AY744">
            <v>2</v>
          </cell>
          <cell r="AZ744">
            <v>90</v>
          </cell>
        </row>
        <row r="744">
          <cell r="BB744">
            <v>2</v>
          </cell>
          <cell r="BC744" t="str">
            <v>MTNAirtel</v>
          </cell>
          <cell r="BD744" t="str">
            <v>T0177</v>
          </cell>
          <cell r="BE744" t="str">
            <v>ZM6847</v>
          </cell>
          <cell r="BF744" t="str">
            <v>YES</v>
          </cell>
        </row>
        <row r="745">
          <cell r="C745" t="str">
            <v>IHS_LSK_014M</v>
          </cell>
          <cell r="D745" t="str">
            <v>Kulima Tower</v>
          </cell>
          <cell r="E745">
            <v>28.280383</v>
          </cell>
          <cell r="F745">
            <v>-15.4226</v>
          </cell>
          <cell r="G745" t="str">
            <v>Lusaka</v>
          </cell>
          <cell r="H745" t="str">
            <v>N/A</v>
          </cell>
          <cell r="I745" t="str">
            <v>Lusaka</v>
          </cell>
          <cell r="J745" t="str">
            <v>LUSAKA</v>
          </cell>
          <cell r="K745" t="str">
            <v>No</v>
          </cell>
          <cell r="L745" t="str">
            <v>Yes</v>
          </cell>
          <cell r="M745" t="str">
            <v>No</v>
          </cell>
          <cell r="N745" t="str">
            <v>Urban</v>
          </cell>
          <cell r="O745" t="str">
            <v>2G 3G 4G</v>
          </cell>
          <cell r="P745" t="str">
            <v>P3</v>
          </cell>
          <cell r="Q745" t="str">
            <v>BTS</v>
          </cell>
          <cell r="R745" t="str">
            <v>BTS</v>
          </cell>
          <cell r="S745" t="str">
            <v>On air</v>
          </cell>
          <cell r="T745" t="str">
            <v>Grid only</v>
          </cell>
          <cell r="U745" t="str">
            <v>Roof Top</v>
          </cell>
          <cell r="V745" t="str">
            <v>RT</v>
          </cell>
          <cell r="W745" t="str">
            <v>Outdoor</v>
          </cell>
          <cell r="X745" t="str">
            <v>Joseph Mulenga</v>
          </cell>
          <cell r="Y745" t="str">
            <v>SBC</v>
          </cell>
          <cell r="Z745" t="str">
            <v>SBC</v>
          </cell>
          <cell r="AA745" t="str">
            <v>MTN</v>
          </cell>
          <cell r="AB745" t="str">
            <v>Evans Ngonga</v>
          </cell>
          <cell r="AC745" t="str">
            <v>In House</v>
          </cell>
          <cell r="AD745" t="str">
            <v>In House</v>
          </cell>
          <cell r="AE745" t="str">
            <v>N/A</v>
          </cell>
          <cell r="AF745" t="str">
            <v>N/A</v>
          </cell>
          <cell r="AG745" t="str">
            <v>N/A</v>
          </cell>
          <cell r="AH745" t="str">
            <v>N/A</v>
          </cell>
          <cell r="AI745" t="str">
            <v>N/A</v>
          </cell>
          <cell r="AJ745" t="str">
            <v>N/A</v>
          </cell>
          <cell r="AK745" t="str">
            <v>N/A</v>
          </cell>
          <cell r="AL745" t="str">
            <v>N/A</v>
          </cell>
          <cell r="AM745" t="str">
            <v>Power cube</v>
          </cell>
          <cell r="AN745" t="str">
            <v>R4850N2</v>
          </cell>
          <cell r="AO745">
            <v>0</v>
          </cell>
          <cell r="AP745" t="str">
            <v>Lithium</v>
          </cell>
          <cell r="AQ745">
            <v>300</v>
          </cell>
          <cell r="AR745">
            <v>48</v>
          </cell>
          <cell r="AS745">
            <v>100</v>
          </cell>
          <cell r="AT745">
            <v>3</v>
          </cell>
          <cell r="AU745" t="str">
            <v>N/A</v>
          </cell>
          <cell r="AV745" t="str">
            <v>N/A</v>
          </cell>
          <cell r="AW745" t="str">
            <v>N/A</v>
          </cell>
          <cell r="AX745" t="str">
            <v/>
          </cell>
          <cell r="AY745" t="str">
            <v>N/A</v>
          </cell>
          <cell r="AZ745">
            <v>48</v>
          </cell>
        </row>
        <row r="745">
          <cell r="BB745">
            <v>1</v>
          </cell>
          <cell r="BC745" t="str">
            <v>MTN</v>
          </cell>
          <cell r="BD745" t="str">
            <v>T0211</v>
          </cell>
          <cell r="BE745">
            <v>0</v>
          </cell>
        </row>
        <row r="746">
          <cell r="C746" t="str">
            <v>IHS_LSK_015M</v>
          </cell>
          <cell r="D746" t="str">
            <v>LKP Lusaka House</v>
          </cell>
          <cell r="E746">
            <v>28.2797</v>
          </cell>
          <cell r="F746">
            <v>-15.4258</v>
          </cell>
          <cell r="G746" t="str">
            <v>Lusaka</v>
          </cell>
          <cell r="H746" t="str">
            <v>N/A</v>
          </cell>
          <cell r="I746" t="str">
            <v>Lusaka</v>
          </cell>
          <cell r="J746" t="str">
            <v>LUSAKA</v>
          </cell>
          <cell r="K746" t="str">
            <v>No</v>
          </cell>
          <cell r="L746" t="str">
            <v>Yes</v>
          </cell>
          <cell r="M746" t="str">
            <v>No</v>
          </cell>
          <cell r="N746" t="str">
            <v>Urban</v>
          </cell>
          <cell r="O746" t="str">
            <v>2G 3G</v>
          </cell>
          <cell r="P746" t="str">
            <v>P2</v>
          </cell>
          <cell r="Q746" t="str">
            <v>BTS</v>
          </cell>
          <cell r="R746" t="str">
            <v>BTS</v>
          </cell>
          <cell r="S746" t="str">
            <v>On air</v>
          </cell>
          <cell r="T746" t="str">
            <v>Grid Only</v>
          </cell>
          <cell r="U746" t="str">
            <v>Roof Top</v>
          </cell>
          <cell r="V746" t="str">
            <v>RT</v>
          </cell>
          <cell r="W746" t="str">
            <v>Outdoor</v>
          </cell>
          <cell r="X746" t="str">
            <v>Joseph Mulenga</v>
          </cell>
          <cell r="Y746" t="str">
            <v>SBC</v>
          </cell>
          <cell r="Z746" t="str">
            <v>SBC</v>
          </cell>
          <cell r="AA746" t="str">
            <v>MTN</v>
          </cell>
          <cell r="AB746" t="str">
            <v>Evans Ngonga</v>
          </cell>
          <cell r="AC746" t="str">
            <v>In House</v>
          </cell>
          <cell r="AD746" t="str">
            <v>In House</v>
          </cell>
          <cell r="AE746" t="str">
            <v>N/A</v>
          </cell>
          <cell r="AF746" t="str">
            <v>N/A</v>
          </cell>
          <cell r="AG746" t="str">
            <v>N/A</v>
          </cell>
          <cell r="AH746" t="str">
            <v>N/A</v>
          </cell>
          <cell r="AI746" t="str">
            <v>N/A</v>
          </cell>
          <cell r="AJ746" t="str">
            <v>N/A</v>
          </cell>
          <cell r="AK746" t="str">
            <v>N/A</v>
          </cell>
          <cell r="AL746" t="str">
            <v>N/A</v>
          </cell>
          <cell r="AM746" t="str">
            <v>IPT</v>
          </cell>
          <cell r="AN746" t="str">
            <v>Huawei </v>
          </cell>
          <cell r="AO746" t="str">
            <v/>
          </cell>
          <cell r="AP746" t="str">
            <v>Lithium</v>
          </cell>
          <cell r="AQ746">
            <v>700</v>
          </cell>
          <cell r="AR746">
            <v>48</v>
          </cell>
          <cell r="AS746">
            <v>100</v>
          </cell>
          <cell r="AT746">
            <v>7</v>
          </cell>
          <cell r="AU746" t="str">
            <v>N/A</v>
          </cell>
          <cell r="AV746" t="str">
            <v>N/A</v>
          </cell>
          <cell r="AW746" t="str">
            <v>N/A</v>
          </cell>
          <cell r="AX746" t="str">
            <v/>
          </cell>
          <cell r="AY746" t="str">
            <v>N/A</v>
          </cell>
          <cell r="AZ746">
            <v>78</v>
          </cell>
        </row>
        <row r="746">
          <cell r="BB746">
            <v>1</v>
          </cell>
          <cell r="BC746" t="str">
            <v>MTN</v>
          </cell>
          <cell r="BD746" t="str">
            <v>T0212</v>
          </cell>
          <cell r="BE746">
            <v>0</v>
          </cell>
        </row>
        <row r="747">
          <cell r="C747" t="str">
            <v>IHS_LSK_016M</v>
          </cell>
          <cell r="D747" t="str">
            <v>Lusaka city council</v>
          </cell>
          <cell r="E747">
            <v>28.30103</v>
          </cell>
          <cell r="F747">
            <v>-15.42105</v>
          </cell>
          <cell r="G747" t="str">
            <v>Lusaka</v>
          </cell>
          <cell r="H747">
            <v>1.8</v>
          </cell>
          <cell r="I747" t="str">
            <v>Lusaka</v>
          </cell>
          <cell r="J747" t="str">
            <v>LUSAKA</v>
          </cell>
          <cell r="K747" t="str">
            <v>Yes</v>
          </cell>
          <cell r="L747" t="str">
            <v>Yes</v>
          </cell>
          <cell r="M747" t="str">
            <v>No</v>
          </cell>
          <cell r="N747" t="str">
            <v>Urban</v>
          </cell>
          <cell r="O747" t="str">
            <v>2G 3G 4G</v>
          </cell>
          <cell r="P747" t="str">
            <v>P3</v>
          </cell>
          <cell r="Q747" t="str">
            <v>BTS</v>
          </cell>
          <cell r="R747" t="str">
            <v>BB</v>
          </cell>
          <cell r="S747" t="str">
            <v>On air</v>
          </cell>
          <cell r="T747" t="str">
            <v>Grid-Gen</v>
          </cell>
          <cell r="U747" t="str">
            <v>Roof Top</v>
          </cell>
          <cell r="V747" t="str">
            <v>RT</v>
          </cell>
          <cell r="W747" t="str">
            <v>Indoor </v>
          </cell>
          <cell r="X747" t="str">
            <v>Kelly Musama</v>
          </cell>
          <cell r="Y747" t="str">
            <v>SBC</v>
          </cell>
          <cell r="Z747" t="str">
            <v>SBC</v>
          </cell>
          <cell r="AA747" t="str">
            <v>MTN</v>
          </cell>
          <cell r="AB747" t="str">
            <v>Evans Ngonga</v>
          </cell>
          <cell r="AC747" t="str">
            <v>CCS</v>
          </cell>
          <cell r="AD747" t="str">
            <v>CCS</v>
          </cell>
          <cell r="AE747" t="str">
            <v>Gen Logic </v>
          </cell>
          <cell r="AF747" t="str">
            <v>Gen Logic </v>
          </cell>
          <cell r="AG747">
            <v>15</v>
          </cell>
          <cell r="AH747" t="str">
            <v>Yanmar</v>
          </cell>
          <cell r="AI747" t="str">
            <v>4TNE88-G1A</v>
          </cell>
          <cell r="AJ747" t="str">
            <v>Mecc Alte</v>
          </cell>
          <cell r="AK747" t="str">
            <v>ECO28-1LN/4</v>
          </cell>
          <cell r="AL747">
            <v>1000</v>
          </cell>
          <cell r="AM747" t="str">
            <v>Power cube</v>
          </cell>
          <cell r="AN747" t="str">
            <v>ICC330-H1-C1</v>
          </cell>
          <cell r="AO747">
            <v>400</v>
          </cell>
          <cell r="AP747" t="str">
            <v>Lithium</v>
          </cell>
          <cell r="AQ747">
            <v>400</v>
          </cell>
          <cell r="AR747">
            <v>48</v>
          </cell>
          <cell r="AS747">
            <v>100</v>
          </cell>
          <cell r="AT747">
            <v>4</v>
          </cell>
          <cell r="AU747" t="str">
            <v>CHIGO</v>
          </cell>
          <cell r="AV747" t="str">
            <v>CHIGO</v>
          </cell>
          <cell r="AW747">
            <v>18000</v>
          </cell>
          <cell r="AX747">
            <v>18000</v>
          </cell>
          <cell r="AY747">
            <v>2</v>
          </cell>
          <cell r="AZ747">
            <v>75</v>
          </cell>
        </row>
        <row r="747">
          <cell r="BB747">
            <v>2</v>
          </cell>
          <cell r="BC747" t="str">
            <v>MTNLiquid Telecom</v>
          </cell>
          <cell r="BD747" t="str">
            <v>T0160</v>
          </cell>
          <cell r="BE747">
            <v>0</v>
          </cell>
          <cell r="BF747" t="str">
            <v>NO</v>
          </cell>
        </row>
        <row r="748">
          <cell r="C748" t="str">
            <v>IHS_LSK_017M</v>
          </cell>
          <cell r="D748" t="str">
            <v>Kamwala Shops</v>
          </cell>
          <cell r="E748">
            <v>28.28867</v>
          </cell>
          <cell r="F748">
            <v>-15.43081</v>
          </cell>
          <cell r="G748" t="str">
            <v>Lusaka</v>
          </cell>
          <cell r="H748">
            <v>4.5</v>
          </cell>
          <cell r="I748" t="str">
            <v>Lusaka</v>
          </cell>
          <cell r="J748" t="str">
            <v>LUSAKA</v>
          </cell>
          <cell r="K748" t="str">
            <v>Yes</v>
          </cell>
          <cell r="L748" t="str">
            <v>Yes</v>
          </cell>
          <cell r="M748" t="str">
            <v>No</v>
          </cell>
          <cell r="N748" t="str">
            <v>Urban</v>
          </cell>
          <cell r="O748" t="str">
            <v>2G 3G 4G</v>
          </cell>
          <cell r="P748" t="str">
            <v>P1</v>
          </cell>
          <cell r="Q748" t="str">
            <v>BTS</v>
          </cell>
          <cell r="R748" t="str">
            <v>BTS</v>
          </cell>
          <cell r="S748" t="str">
            <v>On air</v>
          </cell>
          <cell r="T748" t="str">
            <v>Grid-Gen</v>
          </cell>
          <cell r="U748" t="str">
            <v>Green Field</v>
          </cell>
          <cell r="V748">
            <v>36</v>
          </cell>
          <cell r="W748" t="str">
            <v>Outdoor</v>
          </cell>
          <cell r="X748" t="str">
            <v>Kelly Musama</v>
          </cell>
          <cell r="Y748" t="str">
            <v>SBC</v>
          </cell>
          <cell r="Z748" t="str">
            <v>SBC</v>
          </cell>
          <cell r="AA748" t="str">
            <v>MTN</v>
          </cell>
          <cell r="AB748" t="str">
            <v>Evans Ngonga</v>
          </cell>
          <cell r="AC748" t="str">
            <v>CCS</v>
          </cell>
          <cell r="AD748" t="str">
            <v>CCS</v>
          </cell>
          <cell r="AE748" t="str">
            <v>Gen Logic </v>
          </cell>
          <cell r="AF748" t="str">
            <v>Gen Logic </v>
          </cell>
          <cell r="AG748">
            <v>30</v>
          </cell>
          <cell r="AH748" t="str">
            <v>perkins</v>
          </cell>
          <cell r="AI748" t="str">
            <v>403A-15</v>
          </cell>
          <cell r="AJ748" t="str">
            <v>Leroy Sommer</v>
          </cell>
          <cell r="AK748" t="str">
            <v>ECO-28-M/4</v>
          </cell>
          <cell r="AL748">
            <v>1000</v>
          </cell>
          <cell r="AM748" t="str">
            <v>Power cube</v>
          </cell>
          <cell r="AN748" t="str">
            <v>ICC330-H1-C1</v>
          </cell>
          <cell r="AO748">
            <v>400</v>
          </cell>
          <cell r="AP748" t="str">
            <v>Lithium</v>
          </cell>
          <cell r="AQ748">
            <v>300</v>
          </cell>
          <cell r="AR748">
            <v>48</v>
          </cell>
          <cell r="AS748">
            <v>100</v>
          </cell>
          <cell r="AT748">
            <v>3</v>
          </cell>
          <cell r="AU748" t="str">
            <v>N/A</v>
          </cell>
          <cell r="AV748" t="str">
            <v>N/A</v>
          </cell>
          <cell r="AW748" t="str">
            <v>N/A</v>
          </cell>
          <cell r="AX748" t="str">
            <v>N/A</v>
          </cell>
          <cell r="AY748" t="str">
            <v>N/A</v>
          </cell>
          <cell r="AZ748">
            <v>174</v>
          </cell>
        </row>
        <row r="748">
          <cell r="BB748">
            <v>3</v>
          </cell>
          <cell r="BC748" t="str">
            <v>MTNAirtelLiquid Telecom</v>
          </cell>
          <cell r="BD748" t="str">
            <v>T0294</v>
          </cell>
          <cell r="BE748" t="str">
            <v>ZM0347</v>
          </cell>
          <cell r="BF748" t="str">
            <v>NO</v>
          </cell>
        </row>
        <row r="749">
          <cell r="C749" t="str">
            <v>IHS_LSK_018M</v>
          </cell>
          <cell r="D749" t="str">
            <v>HIGHRISE FLATS LSK</v>
          </cell>
          <cell r="E749">
            <v>28.30667</v>
          </cell>
          <cell r="F749">
            <v>-15.41771</v>
          </cell>
          <cell r="G749" t="str">
            <v>Lusaka</v>
          </cell>
          <cell r="H749" t="str">
            <v>N/A</v>
          </cell>
          <cell r="I749" t="str">
            <v>Lusaka</v>
          </cell>
          <cell r="J749" t="str">
            <v>LUSAKA</v>
          </cell>
          <cell r="K749" t="str">
            <v>No</v>
          </cell>
          <cell r="L749" t="str">
            <v>Yes</v>
          </cell>
          <cell r="M749" t="str">
            <v>No</v>
          </cell>
          <cell r="N749" t="str">
            <v>Urban</v>
          </cell>
          <cell r="O749" t="str">
            <v>2G 3G 4G</v>
          </cell>
          <cell r="P749" t="str">
            <v>P2</v>
          </cell>
          <cell r="Q749" t="str">
            <v>BTS</v>
          </cell>
          <cell r="R749" t="str">
            <v>Hub</v>
          </cell>
          <cell r="S749" t="str">
            <v>On air</v>
          </cell>
          <cell r="T749" t="str">
            <v>Grid Only</v>
          </cell>
          <cell r="U749" t="str">
            <v>Roof Top</v>
          </cell>
          <cell r="V749" t="str">
            <v>RT</v>
          </cell>
          <cell r="W749" t="str">
            <v>Outdoor</v>
          </cell>
          <cell r="X749" t="str">
            <v>Kelly Musama</v>
          </cell>
          <cell r="Y749" t="str">
            <v>SBC</v>
          </cell>
          <cell r="Z749" t="str">
            <v>SBC</v>
          </cell>
          <cell r="AA749" t="str">
            <v>MTN</v>
          </cell>
          <cell r="AB749" t="str">
            <v>Evans Ngonga</v>
          </cell>
          <cell r="AC749" t="str">
            <v>In House</v>
          </cell>
          <cell r="AD749" t="str">
            <v>In House</v>
          </cell>
          <cell r="AE749" t="str">
            <v>N/A</v>
          </cell>
          <cell r="AF749" t="str">
            <v>N/A</v>
          </cell>
          <cell r="AG749" t="str">
            <v>N/A</v>
          </cell>
          <cell r="AH749" t="str">
            <v>N/A</v>
          </cell>
          <cell r="AI749" t="str">
            <v>N/A</v>
          </cell>
          <cell r="AJ749" t="str">
            <v>N/A</v>
          </cell>
          <cell r="AK749" t="str">
            <v>N/A</v>
          </cell>
          <cell r="AL749" t="str">
            <v>N/A</v>
          </cell>
          <cell r="AM749" t="str">
            <v>IPT</v>
          </cell>
          <cell r="AN749" t="str">
            <v>DPR 2400B-48</v>
          </cell>
          <cell r="AO749">
            <v>250</v>
          </cell>
          <cell r="AP749" t="str">
            <v>NA</v>
          </cell>
          <cell r="AQ749" t="str">
            <v>NA</v>
          </cell>
          <cell r="AR749" t="str">
            <v>N/A</v>
          </cell>
          <cell r="AS749" t="str">
            <v>N/A</v>
          </cell>
        </row>
        <row r="749">
          <cell r="AU749" t="str">
            <v>N/A</v>
          </cell>
          <cell r="AV749" t="str">
            <v>N/A</v>
          </cell>
          <cell r="AW749" t="str">
            <v>N/A</v>
          </cell>
          <cell r="AX749" t="str">
            <v/>
          </cell>
          <cell r="AY749" t="str">
            <v>N/A</v>
          </cell>
          <cell r="AZ749">
            <v>70</v>
          </cell>
        </row>
        <row r="749">
          <cell r="BB749">
            <v>1</v>
          </cell>
          <cell r="BC749" t="str">
            <v>MTN</v>
          </cell>
          <cell r="BD749" t="str">
            <v>T0069</v>
          </cell>
          <cell r="BE749">
            <v>0</v>
          </cell>
        </row>
        <row r="750">
          <cell r="C750" t="str">
            <v>IHS_LSK_019M</v>
          </cell>
          <cell r="D750" t="str">
            <v>Soweto</v>
          </cell>
          <cell r="E750">
            <v>28.27184739</v>
          </cell>
          <cell r="F750">
            <v>-15.42414357</v>
          </cell>
          <cell r="G750" t="str">
            <v>Lusaka</v>
          </cell>
          <cell r="H750">
            <v>4.5</v>
          </cell>
          <cell r="I750" t="str">
            <v>Lusaka</v>
          </cell>
          <cell r="J750" t="str">
            <v>LUSAKA</v>
          </cell>
          <cell r="K750" t="str">
            <v>No</v>
          </cell>
          <cell r="L750" t="str">
            <v>Yes</v>
          </cell>
          <cell r="M750" t="str">
            <v>No</v>
          </cell>
          <cell r="N750" t="str">
            <v>Urban</v>
          </cell>
          <cell r="O750" t="str">
            <v>2G 3G</v>
          </cell>
          <cell r="P750" t="str">
            <v>P3</v>
          </cell>
          <cell r="Q750" t="str">
            <v>BTS</v>
          </cell>
          <cell r="R750" t="str">
            <v>BB</v>
          </cell>
          <cell r="S750" t="str">
            <v>On air</v>
          </cell>
          <cell r="T750" t="str">
            <v>Grid-Gen</v>
          </cell>
          <cell r="U750" t="str">
            <v>Green Field</v>
          </cell>
          <cell r="V750">
            <v>50</v>
          </cell>
          <cell r="W750" t="str">
            <v>Indoor </v>
          </cell>
          <cell r="X750" t="str">
            <v>Joseph Mulenga</v>
          </cell>
          <cell r="Y750" t="str">
            <v>SBC</v>
          </cell>
          <cell r="Z750" t="str">
            <v>SBC</v>
          </cell>
          <cell r="AA750" t="str">
            <v>MTN</v>
          </cell>
          <cell r="AB750" t="str">
            <v>Evans Ngonga</v>
          </cell>
          <cell r="AC750" t="str">
            <v>CCS</v>
          </cell>
          <cell r="AD750" t="str">
            <v>CCS</v>
          </cell>
          <cell r="AE750" t="str">
            <v>CK Works</v>
          </cell>
          <cell r="AF750" t="str">
            <v>CK Works</v>
          </cell>
          <cell r="AG750">
            <v>30</v>
          </cell>
          <cell r="AH750" t="str">
            <v>perkins</v>
          </cell>
          <cell r="AI750" t="str">
            <v>1103C-33</v>
          </cell>
          <cell r="AJ750" t="str">
            <v>Leroy Sommer</v>
          </cell>
          <cell r="AK750" t="str">
            <v>S 160 LB</v>
          </cell>
          <cell r="AL750">
            <v>1000</v>
          </cell>
          <cell r="AM750" t="str">
            <v>Power cube</v>
          </cell>
          <cell r="AN750" t="str">
            <v>ICC330-H1-C1</v>
          </cell>
          <cell r="AO750">
            <v>400</v>
          </cell>
          <cell r="AP750" t="str">
            <v>Wolong</v>
          </cell>
          <cell r="AQ750">
            <v>1200</v>
          </cell>
          <cell r="AR750">
            <v>2</v>
          </cell>
          <cell r="AS750">
            <v>600</v>
          </cell>
          <cell r="AT750">
            <v>48</v>
          </cell>
          <cell r="AU750" t="str">
            <v>CHIGO</v>
          </cell>
          <cell r="AV750" t="str">
            <v>CHIGO</v>
          </cell>
          <cell r="AW750">
            <v>18000</v>
          </cell>
          <cell r="AX750">
            <v>18000</v>
          </cell>
          <cell r="AY750">
            <v>2</v>
          </cell>
          <cell r="AZ750">
            <v>180</v>
          </cell>
        </row>
        <row r="750">
          <cell r="BB750">
            <v>1</v>
          </cell>
          <cell r="BC750" t="str">
            <v>MTN</v>
          </cell>
          <cell r="BD750" t="str">
            <v>T0025</v>
          </cell>
          <cell r="BE750">
            <v>0</v>
          </cell>
          <cell r="BF750" t="str">
            <v>YES</v>
          </cell>
        </row>
        <row r="751">
          <cell r="C751" t="str">
            <v>IHS_LSK_020M</v>
          </cell>
          <cell r="D751" t="str">
            <v>FRA</v>
          </cell>
          <cell r="E751">
            <v>28.26666666666</v>
          </cell>
          <cell r="F751">
            <v>-15.41388888888</v>
          </cell>
          <cell r="G751" t="str">
            <v>Lusaka</v>
          </cell>
          <cell r="H751">
            <v>2.5</v>
          </cell>
          <cell r="I751" t="str">
            <v>Lusaka</v>
          </cell>
          <cell r="J751" t="str">
            <v>LUSAKA</v>
          </cell>
          <cell r="K751" t="str">
            <v>Yes</v>
          </cell>
          <cell r="L751" t="str">
            <v>Yes</v>
          </cell>
          <cell r="M751" t="str">
            <v>No</v>
          </cell>
          <cell r="N751" t="str">
            <v>Urban</v>
          </cell>
          <cell r="O751" t="str">
            <v>2G 3G 4G</v>
          </cell>
          <cell r="P751" t="str">
            <v>P3</v>
          </cell>
          <cell r="Q751" t="str">
            <v>BTS</v>
          </cell>
          <cell r="R751" t="str">
            <v>BTS</v>
          </cell>
          <cell r="S751" t="str">
            <v>On air</v>
          </cell>
          <cell r="T751" t="str">
            <v>Grid-Gen</v>
          </cell>
          <cell r="U751" t="str">
            <v>Green Field</v>
          </cell>
          <cell r="V751">
            <v>54</v>
          </cell>
          <cell r="W751" t="str">
            <v>Indoor </v>
          </cell>
          <cell r="X751" t="str">
            <v>Joseph Mulenga</v>
          </cell>
          <cell r="Y751" t="str">
            <v>SBC</v>
          </cell>
          <cell r="Z751" t="str">
            <v>SBC</v>
          </cell>
          <cell r="AA751" t="str">
            <v>MTN</v>
          </cell>
          <cell r="AB751" t="str">
            <v>Evans Ngonga</v>
          </cell>
          <cell r="AC751" t="str">
            <v>CCS</v>
          </cell>
          <cell r="AD751" t="str">
            <v>CCS</v>
          </cell>
          <cell r="AE751" t="str">
            <v>Earth Technology</v>
          </cell>
          <cell r="AF751" t="str">
            <v>Earth technology</v>
          </cell>
          <cell r="AG751">
            <v>20</v>
          </cell>
          <cell r="AH751" t="str">
            <v>perkins</v>
          </cell>
          <cell r="AI751" t="str">
            <v>403A-15</v>
          </cell>
          <cell r="AJ751" t="str">
            <v>Leroy Sommer</v>
          </cell>
          <cell r="AK751" t="str">
            <v>LSA 4OM5 </v>
          </cell>
          <cell r="AL751">
            <v>375</v>
          </cell>
          <cell r="AM751" t="str">
            <v>IPT</v>
          </cell>
          <cell r="AN751" t="str">
            <v>DPR 2400B-48</v>
          </cell>
          <cell r="AO751">
            <v>250</v>
          </cell>
          <cell r="AP751" t="str">
            <v>NARADA</v>
          </cell>
          <cell r="AQ751">
            <v>600</v>
          </cell>
          <cell r="AR751">
            <v>2</v>
          </cell>
          <cell r="AS751">
            <v>600</v>
          </cell>
          <cell r="AT751">
            <v>24</v>
          </cell>
          <cell r="AU751" t="str">
            <v>CHIGO</v>
          </cell>
          <cell r="AV751" t="str">
            <v>CHIGO</v>
          </cell>
          <cell r="AW751">
            <v>18000</v>
          </cell>
          <cell r="AX751">
            <v>18000</v>
          </cell>
          <cell r="AY751">
            <v>2</v>
          </cell>
          <cell r="AZ751">
            <v>65</v>
          </cell>
        </row>
        <row r="751">
          <cell r="BB751">
            <v>2</v>
          </cell>
          <cell r="BC751" t="str">
            <v>MTNParatus Telecom</v>
          </cell>
          <cell r="BD751" t="str">
            <v>T0171</v>
          </cell>
          <cell r="BE751">
            <v>0</v>
          </cell>
          <cell r="BF751" t="str">
            <v>YES</v>
          </cell>
        </row>
        <row r="752">
          <cell r="C752" t="str">
            <v>IHS_LSK_021M</v>
          </cell>
          <cell r="D752" t="str">
            <v>Manda Road</v>
          </cell>
          <cell r="E752">
            <v>28.26659</v>
          </cell>
          <cell r="F752">
            <v>-15.41471</v>
          </cell>
          <cell r="G752" t="str">
            <v>Lusaka</v>
          </cell>
          <cell r="H752">
            <v>2.5</v>
          </cell>
          <cell r="I752" t="str">
            <v>Lusaka</v>
          </cell>
          <cell r="J752" t="str">
            <v>LUSAKA</v>
          </cell>
          <cell r="K752" t="str">
            <v>Yes</v>
          </cell>
          <cell r="L752" t="str">
            <v>Yes</v>
          </cell>
          <cell r="M752" t="str">
            <v>No</v>
          </cell>
          <cell r="N752" t="str">
            <v>Urban</v>
          </cell>
          <cell r="O752" t="str">
            <v>2G 3G</v>
          </cell>
          <cell r="P752" t="str">
            <v>P4</v>
          </cell>
          <cell r="Q752" t="str">
            <v>BTS</v>
          </cell>
          <cell r="R752" t="str">
            <v>BTS</v>
          </cell>
          <cell r="S752" t="str">
            <v>On air</v>
          </cell>
          <cell r="T752" t="str">
            <v>Grid-Gen</v>
          </cell>
          <cell r="U752" t="str">
            <v>Green Field</v>
          </cell>
          <cell r="V752" t="str">
            <v>36</v>
          </cell>
          <cell r="W752" t="str">
            <v>Outdoor</v>
          </cell>
          <cell r="X752" t="str">
            <v>Joseph Mulenga</v>
          </cell>
          <cell r="Y752" t="str">
            <v>SBC</v>
          </cell>
          <cell r="Z752" t="str">
            <v>SBC</v>
          </cell>
          <cell r="AA752" t="str">
            <v>MTN</v>
          </cell>
          <cell r="AB752" t="str">
            <v>Evans Ngonga</v>
          </cell>
          <cell r="AC752" t="str">
            <v>CCS</v>
          </cell>
          <cell r="AD752" t="str">
            <v>CCS</v>
          </cell>
          <cell r="AE752" t="str">
            <v>IMG</v>
          </cell>
          <cell r="AF752" t="str">
            <v>IMG</v>
          </cell>
          <cell r="AG752">
            <v>20</v>
          </cell>
          <cell r="AH752" t="str">
            <v>perkins</v>
          </cell>
          <cell r="AI752" t="str">
            <v>404A-22</v>
          </cell>
          <cell r="AJ752" t="str">
            <v>Mecc Alte</v>
          </cell>
          <cell r="AK752" t="str">
            <v>TAL 040F J 6S/4</v>
          </cell>
          <cell r="AL752">
            <v>600</v>
          </cell>
          <cell r="AM752" t="str">
            <v>Power cube</v>
          </cell>
          <cell r="AN752" t="str">
            <v>ICC330-H1-C1</v>
          </cell>
          <cell r="AO752">
            <v>400</v>
          </cell>
          <cell r="AP752" t="str">
            <v>Agisson</v>
          </cell>
          <cell r="AQ752">
            <v>800</v>
          </cell>
          <cell r="AR752">
            <v>2</v>
          </cell>
          <cell r="AS752">
            <v>800</v>
          </cell>
          <cell r="AT752">
            <v>24</v>
          </cell>
          <cell r="AU752" t="str">
            <v>N/A</v>
          </cell>
          <cell r="AV752" t="str">
            <v>N/A</v>
          </cell>
          <cell r="AW752" t="str">
            <v>N/A</v>
          </cell>
          <cell r="AX752" t="str">
            <v>N/A</v>
          </cell>
          <cell r="AY752" t="str">
            <v>N/A</v>
          </cell>
          <cell r="AZ752">
            <v>135</v>
          </cell>
        </row>
        <row r="752">
          <cell r="BB752">
            <v>3</v>
          </cell>
          <cell r="BC752" t="str">
            <v>MTNAirtelLiquid Telecom</v>
          </cell>
          <cell r="BD752" t="str">
            <v>T0244</v>
          </cell>
          <cell r="BE752" t="str">
            <v>ZM0084</v>
          </cell>
          <cell r="BF752" t="str">
            <v>NO</v>
          </cell>
        </row>
        <row r="753">
          <cell r="C753" t="str">
            <v>IHS_LSK_022M</v>
          </cell>
          <cell r="D753" t="str">
            <v>Lubu Road</v>
          </cell>
          <cell r="E753">
            <v>28.31089</v>
          </cell>
          <cell r="F753">
            <v>-15.40878</v>
          </cell>
          <cell r="G753" t="str">
            <v>Lusaka</v>
          </cell>
          <cell r="H753">
            <v>2.5</v>
          </cell>
          <cell r="I753" t="str">
            <v>Lusaka</v>
          </cell>
          <cell r="J753" t="str">
            <v>LUSAKA</v>
          </cell>
          <cell r="K753" t="str">
            <v>Yes</v>
          </cell>
          <cell r="L753" t="str">
            <v>Yes</v>
          </cell>
          <cell r="M753" t="str">
            <v>No</v>
          </cell>
          <cell r="N753" t="str">
            <v>Urban</v>
          </cell>
          <cell r="O753" t="str">
            <v>2G 3G 4G</v>
          </cell>
          <cell r="P753" t="str">
            <v>P2</v>
          </cell>
          <cell r="Q753" t="str">
            <v>BTS</v>
          </cell>
          <cell r="R753" t="str">
            <v>BTS</v>
          </cell>
          <cell r="S753" t="str">
            <v>On air</v>
          </cell>
          <cell r="T753" t="str">
            <v>Grid-Gen</v>
          </cell>
          <cell r="U753" t="str">
            <v>Green Field</v>
          </cell>
          <cell r="V753" t="str">
            <v>36</v>
          </cell>
          <cell r="W753" t="str">
            <v>Outdoor</v>
          </cell>
          <cell r="X753" t="str">
            <v>Joseph Mulenga</v>
          </cell>
          <cell r="Y753" t="str">
            <v>SBC</v>
          </cell>
          <cell r="Z753" t="str">
            <v>SBC</v>
          </cell>
          <cell r="AA753" t="str">
            <v>MTN</v>
          </cell>
          <cell r="AB753" t="str">
            <v>Evans Ngonga</v>
          </cell>
          <cell r="AC753" t="str">
            <v>CCS</v>
          </cell>
          <cell r="AD753" t="str">
            <v>CCS</v>
          </cell>
          <cell r="AE753" t="str">
            <v>Gen Logic </v>
          </cell>
          <cell r="AF753" t="str">
            <v>Gen Logic </v>
          </cell>
          <cell r="AG753">
            <v>20</v>
          </cell>
          <cell r="AH753" t="str">
            <v>perkins</v>
          </cell>
          <cell r="AI753" t="str">
            <v>404A-22</v>
          </cell>
          <cell r="AJ753" t="str">
            <v>Mecc Alte</v>
          </cell>
          <cell r="AK753" t="str">
            <v>ECP 28-1L/4</v>
          </cell>
          <cell r="AL753">
            <v>1000</v>
          </cell>
          <cell r="AM753" t="str">
            <v>IPT</v>
          </cell>
          <cell r="AN753" t="str">
            <v>DPR 2400B-48</v>
          </cell>
          <cell r="AO753">
            <v>250</v>
          </cell>
          <cell r="AP753" t="str">
            <v>Lithium</v>
          </cell>
          <cell r="AQ753">
            <v>600</v>
          </cell>
          <cell r="AR753">
            <v>48</v>
          </cell>
          <cell r="AS753">
            <v>100</v>
          </cell>
          <cell r="AT753">
            <v>6</v>
          </cell>
          <cell r="AU753" t="str">
            <v>N/A</v>
          </cell>
          <cell r="AV753" t="str">
            <v>N/A</v>
          </cell>
          <cell r="AW753" t="str">
            <v>N/A</v>
          </cell>
          <cell r="AX753" t="str">
            <v>N/A</v>
          </cell>
          <cell r="AY753" t="str">
            <v>N/A</v>
          </cell>
          <cell r="AZ753">
            <v>107</v>
          </cell>
        </row>
        <row r="753">
          <cell r="BB753">
            <v>3</v>
          </cell>
          <cell r="BC753" t="str">
            <v>MTNAirtelLiquid Telecom</v>
          </cell>
          <cell r="BD753" t="str">
            <v>T0268</v>
          </cell>
          <cell r="BE753" t="str">
            <v>ZM6832</v>
          </cell>
          <cell r="BF753" t="str">
            <v>YES</v>
          </cell>
        </row>
        <row r="754">
          <cell r="C754" t="str">
            <v>IHS_LSK_023M</v>
          </cell>
          <cell r="D754" t="str">
            <v>Soweto West</v>
          </cell>
          <cell r="E754">
            <v>28.26609</v>
          </cell>
          <cell r="F754">
            <v>-15.42148</v>
          </cell>
          <cell r="G754" t="str">
            <v>Lusaka</v>
          </cell>
          <cell r="H754">
            <v>1.8</v>
          </cell>
          <cell r="I754" t="str">
            <v>Lusaka</v>
          </cell>
          <cell r="J754" t="str">
            <v>LUSAKA</v>
          </cell>
          <cell r="K754" t="str">
            <v>No</v>
          </cell>
          <cell r="L754" t="str">
            <v>Yes</v>
          </cell>
          <cell r="M754" t="str">
            <v>No</v>
          </cell>
          <cell r="N754" t="str">
            <v>Urban</v>
          </cell>
          <cell r="O754" t="str">
            <v>2G 3G</v>
          </cell>
          <cell r="P754" t="str">
            <v>P3</v>
          </cell>
          <cell r="Q754" t="str">
            <v>BTS</v>
          </cell>
          <cell r="R754" t="str">
            <v>BTS</v>
          </cell>
          <cell r="S754" t="str">
            <v>On air</v>
          </cell>
          <cell r="T754" t="str">
            <v>Grid-Gen</v>
          </cell>
          <cell r="U754" t="str">
            <v>Green Field</v>
          </cell>
          <cell r="V754">
            <v>36</v>
          </cell>
          <cell r="W754" t="str">
            <v>Outdoor</v>
          </cell>
          <cell r="X754" t="str">
            <v>Joseph Mulenga</v>
          </cell>
          <cell r="Y754" t="str">
            <v>SBC</v>
          </cell>
          <cell r="Z754" t="str">
            <v>SBC</v>
          </cell>
          <cell r="AA754" t="str">
            <v>MTN</v>
          </cell>
          <cell r="AB754" t="str">
            <v>Evans Ngonga</v>
          </cell>
          <cell r="AC754" t="str">
            <v>CCS</v>
          </cell>
          <cell r="AD754" t="str">
            <v>CCS</v>
          </cell>
          <cell r="AE754" t="str">
            <v>Gen Logic </v>
          </cell>
          <cell r="AF754" t="str">
            <v>Gen Logic </v>
          </cell>
          <cell r="AG754">
            <v>15</v>
          </cell>
          <cell r="AH754" t="str">
            <v>perkins</v>
          </cell>
          <cell r="AI754" t="str">
            <v>403D-15</v>
          </cell>
          <cell r="AJ754" t="str">
            <v>Mecc Alte</v>
          </cell>
          <cell r="AK754" t="str">
            <v>ECP 28-1L/4</v>
          </cell>
          <cell r="AL754">
            <v>1000</v>
          </cell>
          <cell r="AM754" t="str">
            <v>IPT</v>
          </cell>
          <cell r="AN754" t="str">
            <v>DPR 2400B-48</v>
          </cell>
          <cell r="AO754">
            <v>250</v>
          </cell>
          <cell r="AP754" t="str">
            <v>Lithium</v>
          </cell>
          <cell r="AQ754">
            <v>400</v>
          </cell>
          <cell r="AR754">
            <v>48</v>
          </cell>
          <cell r="AS754">
            <v>100</v>
          </cell>
          <cell r="AT754">
            <v>4</v>
          </cell>
          <cell r="AU754" t="str">
            <v>N/A</v>
          </cell>
          <cell r="AV754" t="str">
            <v>N/A</v>
          </cell>
          <cell r="AW754" t="str">
            <v>N/A</v>
          </cell>
          <cell r="AX754" t="str">
            <v>N/A</v>
          </cell>
          <cell r="AY754" t="str">
            <v>N/A</v>
          </cell>
          <cell r="AZ754">
            <v>55</v>
          </cell>
        </row>
        <row r="754">
          <cell r="BB754">
            <v>1</v>
          </cell>
          <cell r="BC754" t="str">
            <v>MTN</v>
          </cell>
          <cell r="BD754" t="str">
            <v>T0305</v>
          </cell>
          <cell r="BE754">
            <v>0</v>
          </cell>
          <cell r="BF754" t="str">
            <v>NO</v>
          </cell>
        </row>
        <row r="755">
          <cell r="C755" t="str">
            <v>IHS_LSK_024M</v>
          </cell>
          <cell r="D755" t="str">
            <v>Madras</v>
          </cell>
          <cell r="E755">
            <v>28.296509</v>
          </cell>
          <cell r="F755">
            <v>-15.432644</v>
          </cell>
          <cell r="G755" t="str">
            <v>Lusaka</v>
          </cell>
          <cell r="H755">
            <v>4.5</v>
          </cell>
          <cell r="I755" t="str">
            <v>Lusaka</v>
          </cell>
          <cell r="J755" t="str">
            <v>LUSAKA</v>
          </cell>
          <cell r="K755" t="str">
            <v>Yes</v>
          </cell>
          <cell r="L755" t="str">
            <v>Yes</v>
          </cell>
          <cell r="M755" t="str">
            <v>No</v>
          </cell>
          <cell r="N755" t="str">
            <v>Urban</v>
          </cell>
          <cell r="O755" t="str">
            <v>2G 3G 4G</v>
          </cell>
          <cell r="P755" t="str">
            <v>P2</v>
          </cell>
          <cell r="Q755" t="str">
            <v>BTS</v>
          </cell>
          <cell r="R755" t="str">
            <v>BTS</v>
          </cell>
          <cell r="S755" t="str">
            <v>On air</v>
          </cell>
          <cell r="T755" t="str">
            <v>Grid-Gen</v>
          </cell>
          <cell r="U755" t="str">
            <v>Green Field</v>
          </cell>
          <cell r="V755">
            <v>36</v>
          </cell>
          <cell r="W755" t="str">
            <v>Indoor </v>
          </cell>
          <cell r="X755" t="str">
            <v>Kelly Musama</v>
          </cell>
          <cell r="Y755" t="str">
            <v>SBC</v>
          </cell>
          <cell r="Z755" t="str">
            <v>SBC</v>
          </cell>
          <cell r="AA755" t="str">
            <v>MTN</v>
          </cell>
          <cell r="AB755" t="str">
            <v>Evans Ngonga</v>
          </cell>
          <cell r="AC755" t="str">
            <v>CCS</v>
          </cell>
          <cell r="AD755" t="str">
            <v>CCS</v>
          </cell>
          <cell r="AE755" t="str">
            <v>CK Works</v>
          </cell>
          <cell r="AF755" t="str">
            <v>CK Works</v>
          </cell>
          <cell r="AG755">
            <v>20</v>
          </cell>
          <cell r="AH755" t="str">
            <v>perkins</v>
          </cell>
          <cell r="AI755" t="str">
            <v>ENLP30S-3</v>
          </cell>
          <cell r="AJ755" t="str">
            <v>Leroy Sommer</v>
          </cell>
          <cell r="AK755" t="str">
            <v>TAL 040 DJ 6S/4</v>
          </cell>
          <cell r="AL755">
            <v>1000</v>
          </cell>
          <cell r="AM755" t="str">
            <v>Power cube</v>
          </cell>
          <cell r="AN755" t="str">
            <v>ECC500</v>
          </cell>
          <cell r="AO755">
            <v>400</v>
          </cell>
          <cell r="AP755" t="str">
            <v>Lithium</v>
          </cell>
          <cell r="AQ755">
            <v>200</v>
          </cell>
          <cell r="AR755">
            <v>48</v>
          </cell>
          <cell r="AS755">
            <v>100</v>
          </cell>
          <cell r="AT755">
            <v>2</v>
          </cell>
          <cell r="AU755" t="str">
            <v>CHIGO</v>
          </cell>
          <cell r="AV755" t="str">
            <v>CHIGO</v>
          </cell>
          <cell r="AW755">
            <v>18000</v>
          </cell>
          <cell r="AX755">
            <v>18000</v>
          </cell>
          <cell r="AY755">
            <v>2</v>
          </cell>
          <cell r="AZ755">
            <v>97</v>
          </cell>
        </row>
        <row r="755">
          <cell r="BB755">
            <v>1</v>
          </cell>
          <cell r="BC755" t="str">
            <v>MTN</v>
          </cell>
          <cell r="BD755" t="str">
            <v>T0204</v>
          </cell>
          <cell r="BE755">
            <v>0</v>
          </cell>
          <cell r="BF755" t="str">
            <v>NO</v>
          </cell>
        </row>
        <row r="756">
          <cell r="C756" t="str">
            <v>IHS_LSK_025M</v>
          </cell>
          <cell r="D756" t="str">
            <v>Chibolya</v>
          </cell>
          <cell r="E756">
            <v>28.27237</v>
          </cell>
          <cell r="F756">
            <v>-15.4313</v>
          </cell>
          <cell r="G756" t="str">
            <v>Lusaka</v>
          </cell>
          <cell r="H756">
            <v>1.5</v>
          </cell>
          <cell r="I756" t="str">
            <v>Lusaka</v>
          </cell>
          <cell r="J756" t="str">
            <v>LUSAKA</v>
          </cell>
          <cell r="K756" t="str">
            <v>No</v>
          </cell>
          <cell r="L756" t="str">
            <v>Yes</v>
          </cell>
          <cell r="M756" t="str">
            <v>No</v>
          </cell>
          <cell r="N756" t="str">
            <v>Urban</v>
          </cell>
          <cell r="O756" t="str">
            <v>2G 3G</v>
          </cell>
          <cell r="P756" t="str">
            <v>P2</v>
          </cell>
          <cell r="Q756" t="str">
            <v>BTS</v>
          </cell>
          <cell r="R756" t="str">
            <v>BTS</v>
          </cell>
          <cell r="S756" t="str">
            <v>On air</v>
          </cell>
          <cell r="T756" t="str">
            <v>Grid-Gen</v>
          </cell>
          <cell r="U756" t="str">
            <v>Green Field</v>
          </cell>
          <cell r="V756">
            <v>36</v>
          </cell>
          <cell r="W756" t="str">
            <v>Outdoor</v>
          </cell>
          <cell r="X756" t="str">
            <v>Samuel Mumba</v>
          </cell>
          <cell r="Y756" t="str">
            <v>SBC</v>
          </cell>
          <cell r="Z756" t="str">
            <v>SBC</v>
          </cell>
          <cell r="AA756" t="str">
            <v>MTN</v>
          </cell>
          <cell r="AB756" t="str">
            <v>Evans Ngonga</v>
          </cell>
          <cell r="AC756" t="str">
            <v>CCS</v>
          </cell>
          <cell r="AD756" t="str">
            <v>CCS</v>
          </cell>
          <cell r="AE756" t="str">
            <v>Falcon</v>
          </cell>
          <cell r="AF756" t="str">
            <v>Falcon</v>
          </cell>
          <cell r="AG756">
            <v>13</v>
          </cell>
          <cell r="AH756" t="str">
            <v>perkins</v>
          </cell>
          <cell r="AI756" t="str">
            <v>403A-15</v>
          </cell>
          <cell r="AJ756" t="str">
            <v>Leroy Sommer</v>
          </cell>
          <cell r="AK756" t="str">
            <v>LSA 40M5 C 6/4</v>
          </cell>
          <cell r="AL756">
            <v>600</v>
          </cell>
          <cell r="AM756" t="str">
            <v>IPT</v>
          </cell>
          <cell r="AN756" t="str">
            <v>DPR 2400B-48</v>
          </cell>
          <cell r="AO756">
            <v>250</v>
          </cell>
          <cell r="AP756" t="str">
            <v>NARADA</v>
          </cell>
          <cell r="AQ756">
            <v>600</v>
          </cell>
          <cell r="AR756">
            <v>2</v>
          </cell>
          <cell r="AS756">
            <v>600</v>
          </cell>
          <cell r="AT756">
            <v>24</v>
          </cell>
          <cell r="AU756" t="str">
            <v>N/A</v>
          </cell>
          <cell r="AV756" t="str">
            <v>N/A</v>
          </cell>
          <cell r="AW756" t="str">
            <v>N/A</v>
          </cell>
          <cell r="AX756" t="str">
            <v>N/A</v>
          </cell>
          <cell r="AY756" t="str">
            <v>N/A</v>
          </cell>
          <cell r="AZ756">
            <v>30</v>
          </cell>
        </row>
        <row r="756">
          <cell r="BB756">
            <v>1</v>
          </cell>
          <cell r="BC756" t="str">
            <v>MTN</v>
          </cell>
          <cell r="BD756" t="str">
            <v>T0229</v>
          </cell>
          <cell r="BE756">
            <v>0</v>
          </cell>
          <cell r="BF756" t="str">
            <v>NO</v>
          </cell>
        </row>
        <row r="757">
          <cell r="C757" t="str">
            <v>IHS_LSK_026M</v>
          </cell>
          <cell r="D757" t="str">
            <v>Cabinet</v>
          </cell>
          <cell r="E757">
            <v>28.31001944</v>
          </cell>
          <cell r="F757">
            <v>-15.42416111</v>
          </cell>
          <cell r="G757" t="str">
            <v>Lusaka</v>
          </cell>
          <cell r="H757">
            <v>2</v>
          </cell>
          <cell r="I757" t="str">
            <v>Lusaka</v>
          </cell>
          <cell r="J757" t="str">
            <v>LUSAKA</v>
          </cell>
          <cell r="K757" t="str">
            <v>No</v>
          </cell>
          <cell r="L757" t="str">
            <v>Yes</v>
          </cell>
          <cell r="M757" t="str">
            <v>No</v>
          </cell>
          <cell r="N757" t="str">
            <v>Urban</v>
          </cell>
          <cell r="O757" t="str">
            <v>2G 3G 4G</v>
          </cell>
          <cell r="P757" t="str">
            <v>P3</v>
          </cell>
          <cell r="Q757" t="str">
            <v>HUB</v>
          </cell>
          <cell r="R757" t="str">
            <v>Hub</v>
          </cell>
          <cell r="S757" t="str">
            <v>On air</v>
          </cell>
          <cell r="T757" t="str">
            <v>Grid-Gen</v>
          </cell>
          <cell r="U757" t="str">
            <v>Green Field</v>
          </cell>
          <cell r="V757">
            <v>30</v>
          </cell>
          <cell r="W757" t="str">
            <v>Indoor </v>
          </cell>
          <cell r="X757" t="str">
            <v>Kelly Musama</v>
          </cell>
          <cell r="Y757" t="str">
            <v>SBC</v>
          </cell>
          <cell r="Z757" t="str">
            <v>SBC</v>
          </cell>
          <cell r="AA757" t="str">
            <v>MTN</v>
          </cell>
          <cell r="AB757" t="str">
            <v>Evans Ngonga</v>
          </cell>
          <cell r="AC757" t="str">
            <v>CCS</v>
          </cell>
          <cell r="AD757" t="str">
            <v>CCS</v>
          </cell>
          <cell r="AE757" t="str">
            <v>Yarnmar</v>
          </cell>
          <cell r="AF757" t="str">
            <v>Yanmar</v>
          </cell>
          <cell r="AG757">
            <v>16</v>
          </cell>
          <cell r="AH757" t="str">
            <v>Yanmar</v>
          </cell>
          <cell r="AI757" t="str">
            <v>4TNE88-G1A</v>
          </cell>
          <cell r="AJ757" t="str">
            <v>Leroy Sommer</v>
          </cell>
          <cell r="AK757" t="str">
            <v>LSC 28S2</v>
          </cell>
          <cell r="AL757">
            <v>600</v>
          </cell>
          <cell r="AM757" t="str">
            <v>IPT</v>
          </cell>
          <cell r="AN757" t="str">
            <v>DPR 2400B-48</v>
          </cell>
          <cell r="AO757">
            <v>250</v>
          </cell>
          <cell r="AP757" t="str">
            <v>Agisson</v>
          </cell>
          <cell r="AQ757">
            <v>600</v>
          </cell>
          <cell r="AR757">
            <v>2</v>
          </cell>
          <cell r="AS757">
            <v>600</v>
          </cell>
          <cell r="AT757">
            <v>24</v>
          </cell>
          <cell r="AU757" t="str">
            <v>GREE</v>
          </cell>
          <cell r="AV757" t="str">
            <v>GREE</v>
          </cell>
          <cell r="AW757">
            <v>12000</v>
          </cell>
          <cell r="AX757">
            <v>12000</v>
          </cell>
          <cell r="AY757">
            <v>2</v>
          </cell>
          <cell r="AZ757">
            <v>52</v>
          </cell>
        </row>
        <row r="757">
          <cell r="BB757">
            <v>1</v>
          </cell>
          <cell r="BC757" t="str">
            <v>MTN</v>
          </cell>
          <cell r="BD757" t="str">
            <v>T0003</v>
          </cell>
          <cell r="BE757">
            <v>0</v>
          </cell>
          <cell r="BF757" t="str">
            <v>NO</v>
          </cell>
        </row>
        <row r="758">
          <cell r="C758" t="str">
            <v>IHS_LSK_027M</v>
          </cell>
          <cell r="D758" t="str">
            <v>Manda Hill</v>
          </cell>
          <cell r="E758">
            <v>28.3038</v>
          </cell>
          <cell r="F758">
            <v>-15.38851944</v>
          </cell>
          <cell r="G758" t="str">
            <v>Lusaka</v>
          </cell>
          <cell r="H758">
            <v>4.5</v>
          </cell>
          <cell r="I758" t="str">
            <v>Lusaka</v>
          </cell>
          <cell r="J758" t="str">
            <v>LUSAKA</v>
          </cell>
          <cell r="K758" t="str">
            <v>No</v>
          </cell>
          <cell r="L758" t="str">
            <v>Yes</v>
          </cell>
          <cell r="M758" t="str">
            <v>No</v>
          </cell>
          <cell r="N758" t="str">
            <v>Urban</v>
          </cell>
          <cell r="O758" t="str">
            <v>2G 3G 4G</v>
          </cell>
          <cell r="P758" t="str">
            <v>P2</v>
          </cell>
          <cell r="Q758" t="str">
            <v>BTS</v>
          </cell>
          <cell r="R758" t="str">
            <v>BB</v>
          </cell>
          <cell r="S758" t="str">
            <v>On air</v>
          </cell>
          <cell r="T758" t="str">
            <v>Grid-Gen</v>
          </cell>
          <cell r="U758" t="str">
            <v>Green Field</v>
          </cell>
          <cell r="V758">
            <v>50</v>
          </cell>
          <cell r="W758" t="str">
            <v>Indoor </v>
          </cell>
          <cell r="X758" t="str">
            <v>John Banda </v>
          </cell>
          <cell r="Y758" t="str">
            <v>SBC</v>
          </cell>
          <cell r="Z758" t="str">
            <v>SBC</v>
          </cell>
          <cell r="AA758" t="str">
            <v>MTN</v>
          </cell>
          <cell r="AB758" t="str">
            <v>Evans Ngonga</v>
          </cell>
          <cell r="AC758" t="str">
            <v>CCS</v>
          </cell>
          <cell r="AD758" t="str">
            <v>CCS</v>
          </cell>
          <cell r="AE758" t="str">
            <v>Gen Logic </v>
          </cell>
          <cell r="AF758" t="str">
            <v>Gen Logic </v>
          </cell>
          <cell r="AG758">
            <v>30</v>
          </cell>
          <cell r="AH758" t="str">
            <v>perkins</v>
          </cell>
          <cell r="AI758" t="str">
            <v>1103A-33</v>
          </cell>
          <cell r="AJ758" t="str">
            <v>Leroy Sommer</v>
          </cell>
          <cell r="AK758" t="str">
            <v>TAL 042C J 6/4</v>
          </cell>
          <cell r="AL758">
            <v>1000</v>
          </cell>
          <cell r="AM758" t="str">
            <v>Power cube</v>
          </cell>
          <cell r="AN758" t="str">
            <v>ECC500</v>
          </cell>
          <cell r="AO758">
            <v>400</v>
          </cell>
          <cell r="AP758" t="str">
            <v>Lithium</v>
          </cell>
          <cell r="AQ758">
            <v>300</v>
          </cell>
          <cell r="AR758">
            <v>48</v>
          </cell>
          <cell r="AS758">
            <v>100</v>
          </cell>
          <cell r="AT758">
            <v>3</v>
          </cell>
          <cell r="AU758" t="str">
            <v>CHIGO</v>
          </cell>
          <cell r="AV758" t="str">
            <v>CHIGO</v>
          </cell>
          <cell r="AW758">
            <v>18000</v>
          </cell>
          <cell r="AX758">
            <v>18000</v>
          </cell>
          <cell r="AY758">
            <v>2</v>
          </cell>
          <cell r="AZ758">
            <v>122</v>
          </cell>
        </row>
        <row r="758">
          <cell r="BB758">
            <v>2</v>
          </cell>
          <cell r="BC758" t="str">
            <v>MTNAirtel</v>
          </cell>
          <cell r="BD758" t="str">
            <v>T0014</v>
          </cell>
          <cell r="BE758" t="str">
            <v>ZM0372</v>
          </cell>
          <cell r="BF758" t="str">
            <v>NO</v>
          </cell>
        </row>
        <row r="759">
          <cell r="C759" t="str">
            <v>IHS_LSK_028M</v>
          </cell>
          <cell r="D759" t="str">
            <v>Parmalat</v>
          </cell>
          <cell r="E759">
            <v>28.26151111</v>
          </cell>
          <cell r="F759">
            <v>-15.39873056</v>
          </cell>
          <cell r="G759" t="str">
            <v>Lusaka</v>
          </cell>
          <cell r="H759">
            <v>2.5</v>
          </cell>
          <cell r="I759" t="str">
            <v>Lusaka</v>
          </cell>
          <cell r="J759" t="str">
            <v>LUSAKA</v>
          </cell>
          <cell r="K759" t="str">
            <v>No</v>
          </cell>
          <cell r="L759" t="str">
            <v>Yes</v>
          </cell>
          <cell r="M759" t="str">
            <v>No</v>
          </cell>
          <cell r="N759" t="str">
            <v>Urban</v>
          </cell>
          <cell r="O759" t="str">
            <v>2G 3G 4G</v>
          </cell>
          <cell r="P759" t="str">
            <v>P2</v>
          </cell>
          <cell r="Q759" t="str">
            <v>HUB</v>
          </cell>
          <cell r="R759" t="str">
            <v>HUB</v>
          </cell>
          <cell r="S759" t="str">
            <v>On air</v>
          </cell>
          <cell r="T759" t="str">
            <v>Grid-Gen</v>
          </cell>
          <cell r="U759" t="str">
            <v>Green Field</v>
          </cell>
          <cell r="V759">
            <v>36</v>
          </cell>
          <cell r="W759" t="str">
            <v>Indoor </v>
          </cell>
          <cell r="X759" t="str">
            <v>John Banda </v>
          </cell>
          <cell r="Y759" t="str">
            <v>SBC</v>
          </cell>
          <cell r="Z759" t="str">
            <v>SBC</v>
          </cell>
          <cell r="AA759" t="str">
            <v>MTN</v>
          </cell>
          <cell r="AB759" t="str">
            <v>Evans Ngonga</v>
          </cell>
          <cell r="AC759" t="str">
            <v>CCS</v>
          </cell>
          <cell r="AD759" t="str">
            <v>CCS</v>
          </cell>
          <cell r="AE759" t="str">
            <v>Gen Logic </v>
          </cell>
          <cell r="AF759" t="str">
            <v>Gen Logic </v>
          </cell>
          <cell r="AG759">
            <v>20</v>
          </cell>
          <cell r="AH759" t="str">
            <v>perkins</v>
          </cell>
          <cell r="AI759" t="str">
            <v>404A-22</v>
          </cell>
          <cell r="AJ759" t="str">
            <v>Leroy Sommer</v>
          </cell>
          <cell r="AK759" t="str">
            <v>TAL 040F J 6S/4</v>
          </cell>
          <cell r="AL759">
            <v>1000</v>
          </cell>
          <cell r="AM759" t="str">
            <v>Power cube</v>
          </cell>
          <cell r="AN759" t="str">
            <v>ECC500</v>
          </cell>
          <cell r="AO759">
            <v>400</v>
          </cell>
          <cell r="AP759" t="str">
            <v>Agisson</v>
          </cell>
          <cell r="AQ759">
            <v>1200</v>
          </cell>
          <cell r="AR759">
            <v>2</v>
          </cell>
          <cell r="AS759">
            <v>600</v>
          </cell>
          <cell r="AT759">
            <v>48</v>
          </cell>
          <cell r="AU759" t="str">
            <v>CHIGO</v>
          </cell>
          <cell r="AV759" t="str">
            <v>CHIGO</v>
          </cell>
          <cell r="AW759">
            <v>18000</v>
          </cell>
          <cell r="AX759">
            <v>18000</v>
          </cell>
          <cell r="AY759">
            <v>2</v>
          </cell>
          <cell r="AZ759">
            <v>98</v>
          </cell>
        </row>
        <row r="759">
          <cell r="BB759">
            <v>1</v>
          </cell>
          <cell r="BC759" t="str">
            <v>MTN</v>
          </cell>
          <cell r="BD759" t="str">
            <v>T0033</v>
          </cell>
          <cell r="BE759">
            <v>0</v>
          </cell>
          <cell r="BF759" t="str">
            <v>YES</v>
          </cell>
        </row>
        <row r="760">
          <cell r="C760" t="str">
            <v>IHS_LSK_029M</v>
          </cell>
          <cell r="D760" t="str">
            <v>Chaisa</v>
          </cell>
          <cell r="E760">
            <v>28.2844075121312</v>
          </cell>
          <cell r="F760">
            <v>-15.3799752295016</v>
          </cell>
          <cell r="G760" t="str">
            <v>Lusaka</v>
          </cell>
          <cell r="H760">
            <v>2.5</v>
          </cell>
          <cell r="I760" t="str">
            <v>Lusaka</v>
          </cell>
          <cell r="J760" t="str">
            <v>LUSAKA</v>
          </cell>
          <cell r="K760" t="str">
            <v>Yes</v>
          </cell>
          <cell r="L760" t="str">
            <v>Yes</v>
          </cell>
          <cell r="M760" t="str">
            <v>No</v>
          </cell>
          <cell r="N760" t="str">
            <v>Urban</v>
          </cell>
          <cell r="O760" t="str">
            <v>2G 3G 4G</v>
          </cell>
          <cell r="P760" t="str">
            <v>P1</v>
          </cell>
          <cell r="Q760" t="str">
            <v>BTS</v>
          </cell>
          <cell r="R760" t="str">
            <v>BTS</v>
          </cell>
          <cell r="S760" t="str">
            <v>On air</v>
          </cell>
          <cell r="T760" t="str">
            <v>Grid-Gen</v>
          </cell>
          <cell r="U760" t="str">
            <v>Green Field</v>
          </cell>
          <cell r="V760">
            <v>36</v>
          </cell>
          <cell r="W760" t="str">
            <v>Indoor </v>
          </cell>
          <cell r="X760" t="str">
            <v>John Banda </v>
          </cell>
          <cell r="Y760" t="str">
            <v>SBC</v>
          </cell>
          <cell r="Z760" t="str">
            <v>SBC</v>
          </cell>
          <cell r="AA760" t="str">
            <v>MTN</v>
          </cell>
          <cell r="AB760" t="str">
            <v>Evans Ngonga</v>
          </cell>
          <cell r="AC760" t="str">
            <v>CCS</v>
          </cell>
          <cell r="AD760" t="str">
            <v>CCS</v>
          </cell>
          <cell r="AE760" t="str">
            <v>GNM</v>
          </cell>
          <cell r="AF760" t="str">
            <v>GNM</v>
          </cell>
          <cell r="AG760">
            <v>20</v>
          </cell>
          <cell r="AH760" t="str">
            <v>IMG</v>
          </cell>
          <cell r="AI760" t="str">
            <v>404A-22</v>
          </cell>
          <cell r="AJ760" t="str">
            <v>Leroy Sommer</v>
          </cell>
          <cell r="AK760" t="str">
            <v>TAL 040F J 6S/4</v>
          </cell>
          <cell r="AL760">
            <v>600</v>
          </cell>
          <cell r="AM760" t="str">
            <v>IPT</v>
          </cell>
          <cell r="AN760" t="str">
            <v>DPR 2400B-48</v>
          </cell>
          <cell r="AO760">
            <v>250</v>
          </cell>
          <cell r="AP760" t="str">
            <v>NARADA</v>
          </cell>
          <cell r="AQ760">
            <v>1200</v>
          </cell>
          <cell r="AR760">
            <v>2</v>
          </cell>
          <cell r="AS760">
            <v>600</v>
          </cell>
          <cell r="AT760">
            <v>48</v>
          </cell>
          <cell r="AU760" t="str">
            <v>LG</v>
          </cell>
          <cell r="AV760" t="str">
            <v>LG</v>
          </cell>
          <cell r="AW760">
            <v>18000</v>
          </cell>
          <cell r="AX760">
            <v>18000</v>
          </cell>
          <cell r="AY760">
            <v>2</v>
          </cell>
          <cell r="AZ760">
            <v>100</v>
          </cell>
        </row>
        <row r="760">
          <cell r="BB760">
            <v>1</v>
          </cell>
          <cell r="BC760" t="str">
            <v>MTN</v>
          </cell>
          <cell r="BD760" t="str">
            <v>T0183</v>
          </cell>
          <cell r="BE760">
            <v>0</v>
          </cell>
          <cell r="BF760" t="str">
            <v>NO</v>
          </cell>
        </row>
        <row r="761">
          <cell r="C761" t="str">
            <v>IHS_LSK_030M</v>
          </cell>
          <cell r="D761" t="str">
            <v>UTH</v>
          </cell>
          <cell r="E761">
            <v>28.31063</v>
          </cell>
          <cell r="F761">
            <v>-15.43091</v>
          </cell>
          <cell r="G761" t="str">
            <v>Lusaka</v>
          </cell>
          <cell r="H761">
            <v>2.5</v>
          </cell>
          <cell r="I761" t="str">
            <v>Lusaka</v>
          </cell>
          <cell r="J761" t="str">
            <v>LUSAKA</v>
          </cell>
          <cell r="K761" t="str">
            <v>Yes</v>
          </cell>
          <cell r="L761" t="str">
            <v>Yes</v>
          </cell>
          <cell r="M761" t="str">
            <v>No</v>
          </cell>
          <cell r="N761" t="str">
            <v>Urban</v>
          </cell>
          <cell r="O761" t="str">
            <v>2G 3G 4G</v>
          </cell>
          <cell r="P761" t="str">
            <v>P1</v>
          </cell>
          <cell r="Q761" t="str">
            <v>BTS</v>
          </cell>
          <cell r="R761" t="str">
            <v>BTS</v>
          </cell>
          <cell r="S761" t="str">
            <v>On air</v>
          </cell>
          <cell r="T761" t="str">
            <v>Grid-Gen</v>
          </cell>
          <cell r="U761" t="str">
            <v>Green Field</v>
          </cell>
          <cell r="V761">
            <v>36</v>
          </cell>
          <cell r="W761" t="str">
            <v>Outdoor</v>
          </cell>
          <cell r="X761" t="str">
            <v>Kelly Musama</v>
          </cell>
          <cell r="Y761" t="str">
            <v>SBC</v>
          </cell>
          <cell r="Z761" t="str">
            <v>SBC</v>
          </cell>
          <cell r="AA761" t="str">
            <v>MTN</v>
          </cell>
          <cell r="AB761" t="str">
            <v>Evans Ngonga</v>
          </cell>
          <cell r="AC761" t="str">
            <v>CCS</v>
          </cell>
          <cell r="AD761" t="str">
            <v>CCS</v>
          </cell>
          <cell r="AE761" t="str">
            <v>Gen Logic </v>
          </cell>
          <cell r="AF761" t="str">
            <v>Gen Logic </v>
          </cell>
          <cell r="AG761">
            <v>20</v>
          </cell>
          <cell r="AH761" t="str">
            <v>perkins</v>
          </cell>
          <cell r="AI761" t="str">
            <v>404A-22</v>
          </cell>
          <cell r="AJ761" t="str">
            <v>Leroy Sommer</v>
          </cell>
          <cell r="AK761" t="str">
            <v>LSAP 40H</v>
          </cell>
          <cell r="AL761">
            <v>1000</v>
          </cell>
          <cell r="AM761" t="str">
            <v>Power cube</v>
          </cell>
          <cell r="AN761" t="str">
            <v>ICC330-H1-C1</v>
          </cell>
          <cell r="AO761">
            <v>400</v>
          </cell>
          <cell r="AP761" t="str">
            <v>Lithium</v>
          </cell>
          <cell r="AQ761">
            <v>300</v>
          </cell>
          <cell r="AR761">
            <v>48</v>
          </cell>
          <cell r="AS761">
            <v>100</v>
          </cell>
          <cell r="AT761">
            <v>3</v>
          </cell>
          <cell r="AU761" t="str">
            <v>N/A</v>
          </cell>
          <cell r="AV761" t="str">
            <v>N/A</v>
          </cell>
          <cell r="AW761" t="str">
            <v>N/A</v>
          </cell>
          <cell r="AX761" t="str">
            <v>N/A</v>
          </cell>
          <cell r="AY761" t="str">
            <v>N/A</v>
          </cell>
          <cell r="AZ761">
            <v>179</v>
          </cell>
        </row>
        <row r="761">
          <cell r="BB761">
            <v>3</v>
          </cell>
          <cell r="BC761" t="str">
            <v>MTNAirtelLiquid Telecom</v>
          </cell>
          <cell r="BD761" t="str">
            <v>T0295</v>
          </cell>
          <cell r="BE761" t="str">
            <v>ZM6892</v>
          </cell>
          <cell r="BF761" t="str">
            <v>NO</v>
          </cell>
        </row>
        <row r="762">
          <cell r="C762" t="str">
            <v>IHS_LSK_031M</v>
          </cell>
          <cell r="D762" t="str">
            <v>Misisi</v>
          </cell>
          <cell r="E762">
            <v>28.28164</v>
          </cell>
          <cell r="F762">
            <v>-15.44085</v>
          </cell>
          <cell r="G762" t="str">
            <v>Lusaka</v>
          </cell>
          <cell r="H762">
            <v>1.5</v>
          </cell>
          <cell r="I762" t="str">
            <v>Lusaka</v>
          </cell>
          <cell r="J762" t="str">
            <v>LUSAKA</v>
          </cell>
          <cell r="K762" t="str">
            <v>No</v>
          </cell>
          <cell r="L762" t="str">
            <v>Yes</v>
          </cell>
          <cell r="M762" t="str">
            <v>No</v>
          </cell>
          <cell r="N762" t="str">
            <v>Urban</v>
          </cell>
          <cell r="O762" t="str">
            <v>2G 3G</v>
          </cell>
          <cell r="P762" t="str">
            <v>P1</v>
          </cell>
          <cell r="Q762" t="str">
            <v>BTS</v>
          </cell>
          <cell r="R762" t="str">
            <v>BTS</v>
          </cell>
          <cell r="S762" t="str">
            <v>On air</v>
          </cell>
          <cell r="T762" t="str">
            <v>Grid-Gen</v>
          </cell>
          <cell r="U762" t="str">
            <v>Green Field</v>
          </cell>
          <cell r="V762">
            <v>36</v>
          </cell>
          <cell r="W762" t="str">
            <v>Indoor </v>
          </cell>
          <cell r="X762" t="str">
            <v>Samuel Mumba</v>
          </cell>
          <cell r="Y762" t="str">
            <v>SBC</v>
          </cell>
          <cell r="Z762" t="str">
            <v>SBC</v>
          </cell>
          <cell r="AA762" t="str">
            <v>MTN</v>
          </cell>
          <cell r="AB762" t="str">
            <v>Evans Ngonga</v>
          </cell>
          <cell r="AC762" t="str">
            <v>CCS</v>
          </cell>
          <cell r="AD762" t="str">
            <v>CCS</v>
          </cell>
          <cell r="AE762" t="str">
            <v>Green Power</v>
          </cell>
          <cell r="AF762" t="str">
            <v>Green Power</v>
          </cell>
          <cell r="AG762">
            <v>11</v>
          </cell>
          <cell r="AH762" t="str">
            <v>perkins</v>
          </cell>
          <cell r="AI762" t="str">
            <v>403D-15T</v>
          </cell>
          <cell r="AJ762" t="str">
            <v>Leroy Sommer</v>
          </cell>
          <cell r="AK762" t="str">
            <v>LSA 040M5 C 6/4</v>
          </cell>
          <cell r="AL762">
            <v>600</v>
          </cell>
          <cell r="AM762" t="str">
            <v>IPT</v>
          </cell>
          <cell r="AN762" t="str">
            <v>DPR 2400B-48</v>
          </cell>
          <cell r="AO762">
            <v>250</v>
          </cell>
          <cell r="AP762" t="str">
            <v>Wolong</v>
          </cell>
          <cell r="AQ762">
            <v>600</v>
          </cell>
          <cell r="AR762">
            <v>2</v>
          </cell>
          <cell r="AS762">
            <v>600</v>
          </cell>
          <cell r="AT762">
            <v>24</v>
          </cell>
          <cell r="AU762" t="str">
            <v>GREE</v>
          </cell>
          <cell r="AV762" t="str">
            <v>GREE</v>
          </cell>
          <cell r="AW762">
            <v>12000</v>
          </cell>
          <cell r="AX762">
            <v>12000</v>
          </cell>
          <cell r="AY762">
            <v>2</v>
          </cell>
          <cell r="AZ762">
            <v>40</v>
          </cell>
        </row>
        <row r="762">
          <cell r="BB762">
            <v>1</v>
          </cell>
          <cell r="BC762" t="str">
            <v>MTN</v>
          </cell>
          <cell r="BD762" t="str">
            <v>T0140</v>
          </cell>
          <cell r="BE762">
            <v>0</v>
          </cell>
          <cell r="BF762" t="str">
            <v>NO</v>
          </cell>
        </row>
        <row r="763">
          <cell r="C763" t="str">
            <v>IHS_LSK_032M</v>
          </cell>
          <cell r="D763" t="str">
            <v>John Laing</v>
          </cell>
          <cell r="E763">
            <v>28.26696</v>
          </cell>
          <cell r="F763">
            <v>-15.43734</v>
          </cell>
          <cell r="G763" t="str">
            <v>Lusaka</v>
          </cell>
          <cell r="H763">
            <v>2</v>
          </cell>
          <cell r="I763" t="str">
            <v>Lusaka</v>
          </cell>
          <cell r="J763" t="str">
            <v>LUSAKA</v>
          </cell>
          <cell r="K763" t="str">
            <v>No</v>
          </cell>
          <cell r="L763" t="str">
            <v>Yes</v>
          </cell>
          <cell r="M763" t="str">
            <v>No</v>
          </cell>
          <cell r="N763" t="str">
            <v>Urban</v>
          </cell>
          <cell r="O763" t="str">
            <v>2G 3G</v>
          </cell>
          <cell r="P763" t="str">
            <v>P2</v>
          </cell>
          <cell r="Q763" t="str">
            <v>BTS</v>
          </cell>
          <cell r="R763" t="str">
            <v>BTS</v>
          </cell>
          <cell r="S763" t="str">
            <v>On air</v>
          </cell>
          <cell r="T763" t="str">
            <v>Grid-Gen</v>
          </cell>
          <cell r="U763" t="str">
            <v>Green Field</v>
          </cell>
          <cell r="V763">
            <v>36</v>
          </cell>
          <cell r="W763" t="str">
            <v>Indoor </v>
          </cell>
          <cell r="X763" t="str">
            <v>Samuel Mumba</v>
          </cell>
          <cell r="Y763" t="str">
            <v>SBC</v>
          </cell>
          <cell r="Z763" t="str">
            <v>SBC</v>
          </cell>
          <cell r="AA763" t="str">
            <v>MTN</v>
          </cell>
          <cell r="AB763" t="str">
            <v>Evans Ngonga</v>
          </cell>
          <cell r="AC763" t="str">
            <v>CCS</v>
          </cell>
          <cell r="AD763" t="str">
            <v>CCS</v>
          </cell>
          <cell r="AE763" t="str">
            <v>Gen Logic </v>
          </cell>
          <cell r="AF763" t="str">
            <v>Gen Logic </v>
          </cell>
          <cell r="AG763">
            <v>30</v>
          </cell>
          <cell r="AH763" t="str">
            <v>Yanmar</v>
          </cell>
          <cell r="AI763" t="str">
            <v>4TNE88-G1A</v>
          </cell>
          <cell r="AJ763" t="str">
            <v>Mecc Alte</v>
          </cell>
          <cell r="AK763" t="str">
            <v>ECO 28-1LN/4</v>
          </cell>
          <cell r="AL763">
            <v>1000</v>
          </cell>
          <cell r="AM763" t="str">
            <v>Power cube</v>
          </cell>
          <cell r="AN763" t="str">
            <v>ECC500</v>
          </cell>
          <cell r="AO763">
            <v>600</v>
          </cell>
          <cell r="AP763" t="str">
            <v>Lithium</v>
          </cell>
          <cell r="AQ763">
            <v>200</v>
          </cell>
          <cell r="AR763">
            <v>48</v>
          </cell>
          <cell r="AS763">
            <v>100</v>
          </cell>
          <cell r="AT763">
            <v>2</v>
          </cell>
          <cell r="AU763" t="str">
            <v>LG</v>
          </cell>
          <cell r="AV763" t="str">
            <v>LG</v>
          </cell>
          <cell r="AW763">
            <v>12000</v>
          </cell>
          <cell r="AX763">
            <v>12000</v>
          </cell>
          <cell r="AY763">
            <v>2</v>
          </cell>
          <cell r="AZ763">
            <v>110</v>
          </cell>
        </row>
        <row r="763">
          <cell r="BB763">
            <v>2</v>
          </cell>
          <cell r="BC763" t="str">
            <v>MTNAirtel</v>
          </cell>
          <cell r="BD763" t="str">
            <v>T0152</v>
          </cell>
          <cell r="BE763" t="str">
            <v>ZM0561</v>
          </cell>
          <cell r="BF763" t="str">
            <v>NO</v>
          </cell>
        </row>
        <row r="764">
          <cell r="C764" t="str">
            <v>IHS_LSK_034M</v>
          </cell>
          <cell r="D764" t="str">
            <v>Kabwata</v>
          </cell>
          <cell r="E764">
            <v>28.30391111</v>
          </cell>
          <cell r="F764">
            <v>-15.44003889</v>
          </cell>
          <cell r="G764" t="str">
            <v>Lusaka</v>
          </cell>
          <cell r="H764">
            <v>4.5</v>
          </cell>
          <cell r="I764" t="str">
            <v>Lusaka</v>
          </cell>
          <cell r="J764" t="str">
            <v>LUSAKA</v>
          </cell>
          <cell r="K764" t="str">
            <v>Yes</v>
          </cell>
          <cell r="L764" t="str">
            <v>Yes</v>
          </cell>
          <cell r="M764" t="str">
            <v>No</v>
          </cell>
          <cell r="N764" t="str">
            <v>Urban</v>
          </cell>
          <cell r="O764" t="str">
            <v>2G 3G 4G</v>
          </cell>
          <cell r="P764" t="str">
            <v>P2</v>
          </cell>
          <cell r="Q764" t="str">
            <v>BTS</v>
          </cell>
          <cell r="R764" t="str">
            <v>BTS</v>
          </cell>
          <cell r="S764" t="str">
            <v>On air</v>
          </cell>
          <cell r="T764" t="str">
            <v>Grid-Gen</v>
          </cell>
          <cell r="U764" t="str">
            <v>Green Field</v>
          </cell>
          <cell r="V764">
            <v>36</v>
          </cell>
          <cell r="W764" t="str">
            <v>Indoor </v>
          </cell>
          <cell r="X764" t="str">
            <v>Kelly Musama</v>
          </cell>
          <cell r="Y764" t="str">
            <v>SBC</v>
          </cell>
          <cell r="Z764" t="str">
            <v>SBC</v>
          </cell>
          <cell r="AA764" t="str">
            <v>MTN</v>
          </cell>
          <cell r="AB764" t="str">
            <v>Evans Ngonga</v>
          </cell>
          <cell r="AC764" t="str">
            <v>CCS</v>
          </cell>
          <cell r="AD764" t="str">
            <v>CCS</v>
          </cell>
          <cell r="AE764" t="str">
            <v>Vitalgen</v>
          </cell>
          <cell r="AF764" t="str">
            <v>Vitalgen</v>
          </cell>
          <cell r="AG764">
            <v>30</v>
          </cell>
          <cell r="AH764" t="str">
            <v>perkins</v>
          </cell>
          <cell r="AI764" t="str">
            <v>1103A-33</v>
          </cell>
          <cell r="AJ764" t="str">
            <v>Leroy Sommer</v>
          </cell>
          <cell r="AK764" t="str">
            <v>LSAP 423F</v>
          </cell>
          <cell r="AL764">
            <v>1000</v>
          </cell>
          <cell r="AM764" t="str">
            <v>Power cube</v>
          </cell>
          <cell r="AN764" t="str">
            <v>ICC330-H1-C1</v>
          </cell>
          <cell r="AO764">
            <v>400</v>
          </cell>
          <cell r="AP764" t="str">
            <v>Wolong</v>
          </cell>
          <cell r="AQ764">
            <v>1200</v>
          </cell>
          <cell r="AR764">
            <v>2</v>
          </cell>
          <cell r="AS764">
            <v>600</v>
          </cell>
          <cell r="AT764">
            <v>48</v>
          </cell>
          <cell r="AU764" t="str">
            <v>LG</v>
          </cell>
          <cell r="AV764" t="str">
            <v>LG</v>
          </cell>
          <cell r="AW764">
            <v>18000</v>
          </cell>
          <cell r="AX764">
            <v>18000</v>
          </cell>
          <cell r="AY764">
            <v>2</v>
          </cell>
          <cell r="AZ764">
            <v>110</v>
          </cell>
        </row>
        <row r="764">
          <cell r="BB764">
            <v>3</v>
          </cell>
          <cell r="BC764" t="str">
            <v>MTNAirtelLiquid Telecom</v>
          </cell>
          <cell r="BD764" t="str">
            <v>T0035</v>
          </cell>
          <cell r="BE764" t="str">
            <v>ZM0374</v>
          </cell>
          <cell r="BF764" t="str">
            <v>NO</v>
          </cell>
        </row>
        <row r="765">
          <cell r="C765" t="str">
            <v>IHS_LSK_035M</v>
          </cell>
          <cell r="D765" t="str">
            <v>Mass Media</v>
          </cell>
          <cell r="E765">
            <v>28.3215</v>
          </cell>
          <cell r="F765">
            <v>-15.40694444</v>
          </cell>
          <cell r="G765" t="str">
            <v>Lusaka</v>
          </cell>
          <cell r="H765" t="str">
            <v>N/A</v>
          </cell>
          <cell r="I765" t="str">
            <v>Lusaka</v>
          </cell>
          <cell r="J765" t="str">
            <v>LUSAKA</v>
          </cell>
          <cell r="K765" t="str">
            <v>Yes</v>
          </cell>
          <cell r="L765" t="str">
            <v>Yes</v>
          </cell>
          <cell r="M765" t="str">
            <v>No</v>
          </cell>
          <cell r="N765" t="str">
            <v>Urban</v>
          </cell>
          <cell r="O765" t="str">
            <v>2G 3G 4G</v>
          </cell>
          <cell r="P765" t="str">
            <v>P2</v>
          </cell>
          <cell r="Q765" t="str">
            <v>HUB</v>
          </cell>
          <cell r="R765" t="str">
            <v>HUB</v>
          </cell>
          <cell r="S765" t="str">
            <v>On air</v>
          </cell>
          <cell r="T765" t="str">
            <v>Grid-Gen</v>
          </cell>
          <cell r="U765" t="str">
            <v>Green Field</v>
          </cell>
          <cell r="V765">
            <v>80</v>
          </cell>
          <cell r="W765" t="str">
            <v>Indoor </v>
          </cell>
          <cell r="X765" t="str">
            <v>Kelly Musama</v>
          </cell>
          <cell r="Y765" t="str">
            <v>SBC</v>
          </cell>
          <cell r="Z765" t="str">
            <v>SBC</v>
          </cell>
          <cell r="AA765" t="str">
            <v>MTN</v>
          </cell>
          <cell r="AB765" t="str">
            <v>Evans Ngonga</v>
          </cell>
          <cell r="AC765" t="str">
            <v>CCS</v>
          </cell>
          <cell r="AD765" t="str">
            <v>CCS</v>
          </cell>
          <cell r="AE765" t="str">
            <v>N/A</v>
          </cell>
          <cell r="AF765" t="str">
            <v>N/A</v>
          </cell>
          <cell r="AG765" t="str">
            <v>N/A</v>
          </cell>
          <cell r="AH765" t="str">
            <v>N/A</v>
          </cell>
          <cell r="AI765" t="str">
            <v>N/A</v>
          </cell>
          <cell r="AJ765" t="str">
            <v>N/A</v>
          </cell>
          <cell r="AK765" t="str">
            <v>N/A</v>
          </cell>
          <cell r="AL765">
            <v>0</v>
          </cell>
          <cell r="AM765" t="str">
            <v>Power cube</v>
          </cell>
          <cell r="AN765" t="str">
            <v>ICC330-H1-C1</v>
          </cell>
          <cell r="AO765">
            <v>400</v>
          </cell>
          <cell r="AP765" t="str">
            <v>C&amp;D True </v>
          </cell>
          <cell r="AQ765">
            <v>1056</v>
          </cell>
          <cell r="AR765">
            <v>12</v>
          </cell>
          <cell r="AS765">
            <v>176</v>
          </cell>
          <cell r="AT765">
            <v>24</v>
          </cell>
          <cell r="AU765" t="str">
            <v>GREE</v>
          </cell>
          <cell r="AV765" t="str">
            <v>GREE</v>
          </cell>
          <cell r="AW765">
            <v>12000</v>
          </cell>
          <cell r="AX765">
            <v>12000</v>
          </cell>
          <cell r="AY765">
            <v>2</v>
          </cell>
          <cell r="AZ765">
            <v>208</v>
          </cell>
        </row>
        <row r="765">
          <cell r="BB765">
            <v>5</v>
          </cell>
          <cell r="BC765" t="str">
            <v>MTNAirtelLiquid TelecomCgrateAir-link </v>
          </cell>
          <cell r="BD765" t="str">
            <v>T0038</v>
          </cell>
          <cell r="BE765" t="str">
            <v>ZM6888</v>
          </cell>
          <cell r="BF765" t="str">
            <v>YES</v>
          </cell>
        </row>
        <row r="766">
          <cell r="C766" t="str">
            <v>IHS_LSK_036M</v>
          </cell>
          <cell r="D766" t="str">
            <v>Heavy Industrial </v>
          </cell>
          <cell r="E766">
            <v>28.25349</v>
          </cell>
          <cell r="F766">
            <v>-15.40104</v>
          </cell>
          <cell r="G766" t="str">
            <v>Lusaka</v>
          </cell>
          <cell r="H766">
            <v>2.5</v>
          </cell>
          <cell r="I766" t="str">
            <v>Lusaka</v>
          </cell>
          <cell r="J766" t="str">
            <v>LUSAKA</v>
          </cell>
          <cell r="K766" t="str">
            <v>Yes</v>
          </cell>
          <cell r="L766" t="str">
            <v>Yes</v>
          </cell>
          <cell r="M766" t="str">
            <v>No</v>
          </cell>
          <cell r="N766" t="str">
            <v>Urban</v>
          </cell>
          <cell r="O766" t="str">
            <v>2G 3G</v>
          </cell>
          <cell r="P766" t="str">
            <v>P3</v>
          </cell>
          <cell r="Q766" t="str">
            <v>BTS</v>
          </cell>
          <cell r="R766" t="str">
            <v>BTS</v>
          </cell>
          <cell r="S766" t="str">
            <v>On air</v>
          </cell>
          <cell r="T766" t="str">
            <v>Grid-Gen</v>
          </cell>
          <cell r="U766" t="str">
            <v>Green Field</v>
          </cell>
          <cell r="V766">
            <v>36</v>
          </cell>
          <cell r="W766" t="str">
            <v>Outdoor</v>
          </cell>
          <cell r="X766" t="str">
            <v>Joseph Mulenga</v>
          </cell>
          <cell r="Y766" t="str">
            <v>SBC</v>
          </cell>
          <cell r="Z766" t="str">
            <v>SBC</v>
          </cell>
          <cell r="AA766" t="str">
            <v>MTN</v>
          </cell>
          <cell r="AB766" t="str">
            <v>Evans Ngonga</v>
          </cell>
          <cell r="AC766" t="str">
            <v>CCS</v>
          </cell>
          <cell r="AD766" t="str">
            <v>CCS</v>
          </cell>
          <cell r="AE766" t="str">
            <v>GNM</v>
          </cell>
          <cell r="AF766" t="str">
            <v>GNM</v>
          </cell>
          <cell r="AG766">
            <v>20</v>
          </cell>
          <cell r="AH766" t="str">
            <v>perkins</v>
          </cell>
          <cell r="AI766" t="str">
            <v>403A-15</v>
          </cell>
          <cell r="AJ766" t="str">
            <v>Leroy Sommer</v>
          </cell>
          <cell r="AK766" t="str">
            <v>LSA 42.3VS2 J 6/4</v>
          </cell>
          <cell r="AL766">
            <v>1000</v>
          </cell>
          <cell r="AM766" t="str">
            <v>IPT</v>
          </cell>
          <cell r="AN766" t="str">
            <v>DPR 2400B-48</v>
          </cell>
          <cell r="AO766">
            <v>250</v>
          </cell>
          <cell r="AP766" t="str">
            <v>NARADA</v>
          </cell>
          <cell r="AQ766">
            <v>600</v>
          </cell>
          <cell r="AR766">
            <v>2</v>
          </cell>
          <cell r="AS766">
            <v>600</v>
          </cell>
          <cell r="AT766">
            <v>24</v>
          </cell>
          <cell r="AU766" t="str">
            <v>N/A</v>
          </cell>
          <cell r="AV766" t="str">
            <v>N/A</v>
          </cell>
          <cell r="AW766" t="str">
            <v>N/A</v>
          </cell>
          <cell r="AX766" t="str">
            <v>N/A</v>
          </cell>
          <cell r="AY766" t="str">
            <v>N/A</v>
          </cell>
          <cell r="AZ766">
            <v>98</v>
          </cell>
        </row>
        <row r="766">
          <cell r="BB766">
            <v>1</v>
          </cell>
          <cell r="BC766" t="str">
            <v>MTN</v>
          </cell>
          <cell r="BD766" t="str">
            <v>T0241</v>
          </cell>
          <cell r="BE766">
            <v>0</v>
          </cell>
          <cell r="BF766" t="str">
            <v>NO</v>
          </cell>
        </row>
        <row r="767">
          <cell r="C767" t="str">
            <v>IHS_LSK_037M</v>
          </cell>
          <cell r="D767" t="str">
            <v>Zambian Italian Hospital (Radian)</v>
          </cell>
          <cell r="E767">
            <v>28.3213</v>
          </cell>
          <cell r="F767">
            <v>-15.42174</v>
          </cell>
          <cell r="G767" t="str">
            <v>Lusaka</v>
          </cell>
          <cell r="H767">
            <v>2.5</v>
          </cell>
          <cell r="I767" t="str">
            <v>Lusaka</v>
          </cell>
          <cell r="J767" t="str">
            <v>LUSAKA</v>
          </cell>
          <cell r="K767" t="str">
            <v>Yes</v>
          </cell>
          <cell r="L767" t="str">
            <v>Yes</v>
          </cell>
          <cell r="M767" t="str">
            <v>No</v>
          </cell>
          <cell r="N767" t="str">
            <v>Urban</v>
          </cell>
          <cell r="O767" t="str">
            <v>2G 3G 4G</v>
          </cell>
          <cell r="P767" t="str">
            <v>P2</v>
          </cell>
          <cell r="Q767" t="str">
            <v>BTS</v>
          </cell>
          <cell r="R767" t="str">
            <v>BTS</v>
          </cell>
          <cell r="S767" t="str">
            <v>On air</v>
          </cell>
          <cell r="T767" t="str">
            <v>Grid-Gen</v>
          </cell>
          <cell r="U767" t="str">
            <v>Green Field</v>
          </cell>
          <cell r="V767">
            <v>36</v>
          </cell>
          <cell r="W767" t="str">
            <v>Outdoor</v>
          </cell>
          <cell r="X767" t="str">
            <v>Kelly Musama</v>
          </cell>
          <cell r="Y767" t="str">
            <v>SBC</v>
          </cell>
          <cell r="Z767" t="str">
            <v>SBC</v>
          </cell>
          <cell r="AA767" t="str">
            <v>MTN</v>
          </cell>
          <cell r="AB767" t="str">
            <v>Evans Ngonga</v>
          </cell>
          <cell r="AC767" t="str">
            <v>CCS</v>
          </cell>
          <cell r="AD767" t="str">
            <v>CCS</v>
          </cell>
          <cell r="AE767" t="str">
            <v>Earth Technology</v>
          </cell>
          <cell r="AF767" t="str">
            <v>Earth technology</v>
          </cell>
          <cell r="AG767">
            <v>20</v>
          </cell>
          <cell r="AH767" t="str">
            <v>perkins</v>
          </cell>
          <cell r="AI767" t="str">
            <v>403A-15</v>
          </cell>
          <cell r="AJ767" t="str">
            <v>Leroy Sommer</v>
          </cell>
          <cell r="AK767" t="str">
            <v>LSAP 40H</v>
          </cell>
          <cell r="AL767">
            <v>375</v>
          </cell>
          <cell r="AM767" t="str">
            <v>Power cube</v>
          </cell>
          <cell r="AN767" t="str">
            <v>ICC330-H1-C1</v>
          </cell>
          <cell r="AO767">
            <v>400</v>
          </cell>
          <cell r="AP767" t="str">
            <v>Lithium</v>
          </cell>
          <cell r="AQ767">
            <v>300</v>
          </cell>
          <cell r="AR767">
            <v>48</v>
          </cell>
          <cell r="AS767">
            <v>100</v>
          </cell>
          <cell r="AT767">
            <v>3</v>
          </cell>
          <cell r="AU767" t="str">
            <v>N/A</v>
          </cell>
          <cell r="AV767" t="str">
            <v>N/A</v>
          </cell>
          <cell r="AW767" t="str">
            <v>N/A</v>
          </cell>
          <cell r="AX767" t="str">
            <v>N/A</v>
          </cell>
          <cell r="AY767" t="str">
            <v>N/A</v>
          </cell>
          <cell r="AZ767">
            <v>120</v>
          </cell>
        </row>
        <row r="767">
          <cell r="BB767">
            <v>2</v>
          </cell>
          <cell r="BC767" t="str">
            <v>MTNLiquid Telecom</v>
          </cell>
          <cell r="BD767" t="str">
            <v>T0306</v>
          </cell>
          <cell r="BE767">
            <v>0</v>
          </cell>
          <cell r="BF767" t="str">
            <v>NO</v>
          </cell>
        </row>
        <row r="768">
          <cell r="C768" t="str">
            <v>IHS_LSK_038M</v>
          </cell>
          <cell r="D768" t="str">
            <v>Simon Mwansa Kapwepwe</v>
          </cell>
          <cell r="E768">
            <v>28.29638889</v>
          </cell>
          <cell r="F768">
            <v>-15.37388889</v>
          </cell>
          <cell r="G768" t="str">
            <v>Lusaka</v>
          </cell>
          <cell r="H768">
            <v>2.5</v>
          </cell>
          <cell r="I768" t="str">
            <v>Lusaka</v>
          </cell>
          <cell r="J768" t="str">
            <v>LUSAKA</v>
          </cell>
          <cell r="K768" t="str">
            <v>Yes</v>
          </cell>
          <cell r="L768" t="str">
            <v>Yes</v>
          </cell>
          <cell r="M768" t="str">
            <v>No</v>
          </cell>
          <cell r="N768" t="str">
            <v>Urban</v>
          </cell>
          <cell r="O768" t="str">
            <v>2G 3G 4G</v>
          </cell>
          <cell r="P768" t="str">
            <v>P3</v>
          </cell>
          <cell r="Q768" t="str">
            <v>BTS</v>
          </cell>
          <cell r="R768" t="str">
            <v>BTS</v>
          </cell>
          <cell r="S768" t="str">
            <v>On air</v>
          </cell>
          <cell r="T768" t="str">
            <v>Grid-Gen</v>
          </cell>
          <cell r="U768" t="str">
            <v>Green Field</v>
          </cell>
          <cell r="V768">
            <v>50</v>
          </cell>
          <cell r="W768" t="str">
            <v>Indoor </v>
          </cell>
          <cell r="X768" t="str">
            <v>John Banda </v>
          </cell>
          <cell r="Y768" t="str">
            <v>SBC</v>
          </cell>
          <cell r="Z768" t="str">
            <v>SBC</v>
          </cell>
          <cell r="AA768" t="str">
            <v>MTN</v>
          </cell>
          <cell r="AB768" t="str">
            <v>Evans Ngonga</v>
          </cell>
          <cell r="AC768" t="str">
            <v>CCS</v>
          </cell>
          <cell r="AD768" t="str">
            <v>CCS</v>
          </cell>
          <cell r="AE768" t="str">
            <v>Earth Technology</v>
          </cell>
          <cell r="AF768" t="str">
            <v>Earth technology</v>
          </cell>
          <cell r="AG768">
            <v>20</v>
          </cell>
          <cell r="AH768" t="str">
            <v>perkins</v>
          </cell>
          <cell r="AI768" t="str">
            <v>403A-15</v>
          </cell>
          <cell r="AJ768" t="str">
            <v>Leroy Sommer</v>
          </cell>
          <cell r="AK768" t="str">
            <v>LSA 40M5 C 6/4</v>
          </cell>
          <cell r="AL768">
            <v>375</v>
          </cell>
          <cell r="AM768" t="str">
            <v>IPT</v>
          </cell>
          <cell r="AN768" t="str">
            <v>DPR 2400B-48</v>
          </cell>
          <cell r="AO768">
            <v>250</v>
          </cell>
          <cell r="AP768" t="str">
            <v>Lithium</v>
          </cell>
          <cell r="AQ768">
            <v>300</v>
          </cell>
          <cell r="AR768">
            <v>48</v>
          </cell>
          <cell r="AS768">
            <v>100</v>
          </cell>
          <cell r="AT768">
            <v>3</v>
          </cell>
          <cell r="AU768" t="str">
            <v>LG</v>
          </cell>
          <cell r="AV768" t="str">
            <v>LG</v>
          </cell>
          <cell r="AW768">
            <v>18000</v>
          </cell>
          <cell r="AX768">
            <v>18000</v>
          </cell>
          <cell r="AY768">
            <v>2</v>
          </cell>
          <cell r="AZ768">
            <v>190</v>
          </cell>
        </row>
        <row r="768">
          <cell r="BB768">
            <v>2</v>
          </cell>
          <cell r="BC768" t="str">
            <v>MTNAirtel</v>
          </cell>
          <cell r="BD768" t="str">
            <v>T0086</v>
          </cell>
          <cell r="BE768" t="str">
            <v>ZM0142</v>
          </cell>
          <cell r="BF768" t="str">
            <v>NO</v>
          </cell>
        </row>
        <row r="769">
          <cell r="C769" t="str">
            <v>IHS_LSK_039M</v>
          </cell>
          <cell r="D769" t="str">
            <v>Matero Boys Basic School</v>
          </cell>
          <cell r="E769">
            <v>28.2592</v>
          </cell>
          <cell r="F769">
            <v>-15.3848</v>
          </cell>
          <cell r="G769" t="str">
            <v>Lusaka</v>
          </cell>
          <cell r="H769">
            <v>2.5</v>
          </cell>
          <cell r="I769" t="str">
            <v>Lusaka</v>
          </cell>
          <cell r="J769" t="str">
            <v>LUSAKA</v>
          </cell>
          <cell r="K769" t="str">
            <v>Yes</v>
          </cell>
          <cell r="L769" t="str">
            <v>Yes</v>
          </cell>
          <cell r="M769" t="str">
            <v>No</v>
          </cell>
          <cell r="N769" t="str">
            <v>Urban</v>
          </cell>
          <cell r="O769" t="str">
            <v>2G 3G 4G</v>
          </cell>
          <cell r="P769" t="str">
            <v>P2</v>
          </cell>
          <cell r="Q769" t="str">
            <v>BTS</v>
          </cell>
          <cell r="R769" t="str">
            <v>BTS</v>
          </cell>
          <cell r="S769" t="str">
            <v>On air</v>
          </cell>
          <cell r="T769" t="str">
            <v>Grid-Gen</v>
          </cell>
          <cell r="U769" t="str">
            <v>Green Field</v>
          </cell>
          <cell r="V769">
            <v>36</v>
          </cell>
          <cell r="W769" t="str">
            <v>Indoor </v>
          </cell>
          <cell r="X769" t="str">
            <v>John Banda </v>
          </cell>
          <cell r="Y769" t="str">
            <v>SBC</v>
          </cell>
          <cell r="Z769" t="str">
            <v>SBC</v>
          </cell>
          <cell r="AA769" t="str">
            <v>MTN</v>
          </cell>
          <cell r="AB769" t="str">
            <v>Evans Ngonga</v>
          </cell>
          <cell r="AC769" t="str">
            <v>CCS</v>
          </cell>
          <cell r="AD769" t="str">
            <v>CCS</v>
          </cell>
          <cell r="AE769" t="str">
            <v>GNM</v>
          </cell>
          <cell r="AF769" t="str">
            <v>GNM</v>
          </cell>
          <cell r="AG769">
            <v>20</v>
          </cell>
          <cell r="AH769" t="str">
            <v>perkins</v>
          </cell>
          <cell r="AI769" t="str">
            <v>403A-22</v>
          </cell>
          <cell r="AJ769" t="str">
            <v>Leroy Sommer</v>
          </cell>
          <cell r="AK769" t="str">
            <v>TAL 040 DJ 6S/4</v>
          </cell>
          <cell r="AL769">
            <v>1000</v>
          </cell>
          <cell r="AM769" t="str">
            <v>IPT</v>
          </cell>
          <cell r="AN769" t="str">
            <v>DPR 2400B-48</v>
          </cell>
          <cell r="AO769">
            <v>250</v>
          </cell>
          <cell r="AP769" t="str">
            <v>NARADA</v>
          </cell>
          <cell r="AQ769">
            <v>600</v>
          </cell>
          <cell r="AR769">
            <v>2</v>
          </cell>
          <cell r="AS769">
            <v>600</v>
          </cell>
          <cell r="AT769">
            <v>24</v>
          </cell>
          <cell r="AU769" t="str">
            <v>LG</v>
          </cell>
          <cell r="AV769" t="str">
            <v>LG</v>
          </cell>
          <cell r="AW769">
            <v>12000</v>
          </cell>
          <cell r="AX769">
            <v>12000</v>
          </cell>
          <cell r="AY769">
            <v>2</v>
          </cell>
          <cell r="AZ769">
            <v>100</v>
          </cell>
        </row>
        <row r="769">
          <cell r="BB769">
            <v>1</v>
          </cell>
          <cell r="BC769" t="str">
            <v>MTN</v>
          </cell>
          <cell r="BD769" t="str">
            <v>T0176</v>
          </cell>
          <cell r="BE769">
            <v>0</v>
          </cell>
          <cell r="BF769" t="str">
            <v>YES</v>
          </cell>
        </row>
        <row r="770">
          <cell r="C770" t="str">
            <v>IHS_LSK_040M</v>
          </cell>
          <cell r="D770" t="str">
            <v>Stadium</v>
          </cell>
          <cell r="E770">
            <v>28.27006111</v>
          </cell>
          <cell r="F770">
            <v>-15.37358056</v>
          </cell>
          <cell r="G770" t="str">
            <v>Lusaka</v>
          </cell>
          <cell r="H770">
            <v>5.5</v>
          </cell>
          <cell r="I770" t="str">
            <v>Lusaka</v>
          </cell>
          <cell r="J770" t="str">
            <v>LUSAKA</v>
          </cell>
          <cell r="K770" t="str">
            <v>Yes</v>
          </cell>
          <cell r="L770" t="str">
            <v>Yes</v>
          </cell>
          <cell r="M770" t="str">
            <v>No</v>
          </cell>
          <cell r="N770" t="str">
            <v>Urban</v>
          </cell>
          <cell r="O770" t="str">
            <v>2G 3G 4G</v>
          </cell>
          <cell r="P770" t="str">
            <v>P1</v>
          </cell>
          <cell r="Q770" t="str">
            <v>HUB</v>
          </cell>
          <cell r="R770" t="str">
            <v>HUB</v>
          </cell>
          <cell r="S770" t="str">
            <v>On air</v>
          </cell>
          <cell r="T770" t="str">
            <v>Grid-Gen</v>
          </cell>
          <cell r="U770" t="str">
            <v>Green Field</v>
          </cell>
          <cell r="V770">
            <v>50</v>
          </cell>
          <cell r="W770" t="str">
            <v>Indoor </v>
          </cell>
          <cell r="X770" t="str">
            <v>John Banda </v>
          </cell>
          <cell r="Y770" t="str">
            <v>SBC</v>
          </cell>
          <cell r="Z770" t="str">
            <v>SBC</v>
          </cell>
          <cell r="AA770" t="str">
            <v>MTN</v>
          </cell>
          <cell r="AB770" t="str">
            <v>Evans Ngonga</v>
          </cell>
          <cell r="AC770" t="str">
            <v>CCS</v>
          </cell>
          <cell r="AD770" t="str">
            <v>CCS</v>
          </cell>
          <cell r="AE770" t="str">
            <v>Gen Logic </v>
          </cell>
          <cell r="AF770" t="str">
            <v>Gen Logic </v>
          </cell>
          <cell r="AG770">
            <v>45</v>
          </cell>
          <cell r="AH770" t="str">
            <v>perkins</v>
          </cell>
          <cell r="AI770" t="str">
            <v>403A-15</v>
          </cell>
          <cell r="AJ770" t="str">
            <v>Leroy Sommer</v>
          </cell>
          <cell r="AK770" t="str">
            <v>TAL 040 DJ 6S/4</v>
          </cell>
          <cell r="AL770">
            <v>1000</v>
          </cell>
          <cell r="AM770" t="str">
            <v>Power cube</v>
          </cell>
          <cell r="AN770" t="str">
            <v>ECC500</v>
          </cell>
          <cell r="AO770">
            <v>400</v>
          </cell>
          <cell r="AP770" t="str">
            <v>Lithium</v>
          </cell>
          <cell r="AQ770">
            <v>300</v>
          </cell>
          <cell r="AR770">
            <v>48</v>
          </cell>
          <cell r="AS770">
            <v>100</v>
          </cell>
          <cell r="AT770">
            <v>3</v>
          </cell>
          <cell r="AU770" t="str">
            <v>LG</v>
          </cell>
          <cell r="AV770" t="str">
            <v>LG</v>
          </cell>
          <cell r="AW770">
            <v>18000</v>
          </cell>
          <cell r="AX770">
            <v>18000</v>
          </cell>
          <cell r="AY770">
            <v>4</v>
          </cell>
          <cell r="AZ770">
            <v>225</v>
          </cell>
        </row>
        <row r="770">
          <cell r="BB770">
            <v>3</v>
          </cell>
          <cell r="BC770" t="str">
            <v>MTNAirtelParatus Telecom</v>
          </cell>
          <cell r="BD770" t="str">
            <v>T0026</v>
          </cell>
          <cell r="BE770" t="str">
            <v>ZM1252</v>
          </cell>
          <cell r="BF770" t="str">
            <v>YES</v>
          </cell>
        </row>
        <row r="771">
          <cell r="C771" t="str">
            <v>IHS_LSK_041M</v>
          </cell>
          <cell r="D771" t="str">
            <v>Kalundu</v>
          </cell>
          <cell r="E771">
            <v>28.319269</v>
          </cell>
          <cell r="F771">
            <v>-15.382581</v>
          </cell>
          <cell r="G771" t="str">
            <v>Lusaka</v>
          </cell>
          <cell r="H771">
            <v>4.5</v>
          </cell>
          <cell r="I771" t="str">
            <v>Lusaka</v>
          </cell>
          <cell r="J771" t="str">
            <v>LUSAKA</v>
          </cell>
          <cell r="K771" t="str">
            <v>Yes</v>
          </cell>
          <cell r="L771" t="str">
            <v>Yes</v>
          </cell>
          <cell r="M771" t="str">
            <v>No</v>
          </cell>
          <cell r="N771" t="str">
            <v>Urban</v>
          </cell>
          <cell r="O771" t="str">
            <v>2G 3G 4G</v>
          </cell>
          <cell r="P771" t="str">
            <v>P2</v>
          </cell>
          <cell r="Q771" t="str">
            <v>BTS</v>
          </cell>
          <cell r="R771" t="str">
            <v>BTS</v>
          </cell>
          <cell r="S771" t="str">
            <v>On air</v>
          </cell>
          <cell r="T771" t="str">
            <v>Grid-Gen</v>
          </cell>
          <cell r="U771" t="str">
            <v>Green Field</v>
          </cell>
          <cell r="V771">
            <v>36</v>
          </cell>
          <cell r="W771" t="str">
            <v>Indoor </v>
          </cell>
          <cell r="X771" t="str">
            <v>Malvin Hakokole</v>
          </cell>
          <cell r="Y771" t="str">
            <v>SBC</v>
          </cell>
          <cell r="Z771" t="str">
            <v>SBC</v>
          </cell>
          <cell r="AA771" t="str">
            <v>MTN</v>
          </cell>
          <cell r="AB771" t="str">
            <v>Evans Ngonga</v>
          </cell>
          <cell r="AC771" t="str">
            <v>CCS</v>
          </cell>
          <cell r="AD771" t="str">
            <v>CCS</v>
          </cell>
          <cell r="AE771" t="str">
            <v>CK Works</v>
          </cell>
          <cell r="AF771" t="str">
            <v>CK Works</v>
          </cell>
          <cell r="AG771">
            <v>30</v>
          </cell>
          <cell r="AH771" t="str">
            <v>perkins</v>
          </cell>
          <cell r="AI771" t="str">
            <v>403A-15</v>
          </cell>
          <cell r="AJ771" t="str">
            <v>Leroy Sommer</v>
          </cell>
          <cell r="AK771" t="str">
            <v>LSAP 423F</v>
          </cell>
          <cell r="AL771">
            <v>1000</v>
          </cell>
          <cell r="AM771" t="str">
            <v>Power cube</v>
          </cell>
          <cell r="AN771" t="str">
            <v>ECC500</v>
          </cell>
          <cell r="AO771">
            <v>400</v>
          </cell>
          <cell r="AP771" t="str">
            <v>Wolong</v>
          </cell>
          <cell r="AQ771">
            <v>1200</v>
          </cell>
          <cell r="AR771">
            <v>2</v>
          </cell>
          <cell r="AS771">
            <v>600</v>
          </cell>
          <cell r="AT771">
            <v>48</v>
          </cell>
          <cell r="AU771" t="str">
            <v>LG</v>
          </cell>
          <cell r="AV771" t="str">
            <v>LG</v>
          </cell>
          <cell r="AW771">
            <v>18000</v>
          </cell>
          <cell r="AX771">
            <v>18000</v>
          </cell>
          <cell r="AY771">
            <v>2</v>
          </cell>
          <cell r="AZ771">
            <v>150</v>
          </cell>
        </row>
        <row r="771">
          <cell r="BB771">
            <v>3</v>
          </cell>
          <cell r="BC771" t="str">
            <v>MTNAirtelLiquid Telecom</v>
          </cell>
          <cell r="BD771" t="str">
            <v>T0100</v>
          </cell>
          <cell r="BE771" t="str">
            <v>ZM0156</v>
          </cell>
          <cell r="BF771" t="str">
            <v>N0</v>
          </cell>
        </row>
        <row r="772">
          <cell r="C772" t="str">
            <v>IHS_LSK_043M</v>
          </cell>
          <cell r="D772" t="str">
            <v>Dell Motors</v>
          </cell>
          <cell r="E772">
            <v>28.26773</v>
          </cell>
          <cell r="F772">
            <v>-15.45143</v>
          </cell>
          <cell r="G772" t="str">
            <v>Lusaka</v>
          </cell>
          <cell r="H772">
            <v>2.5</v>
          </cell>
          <cell r="I772" t="str">
            <v>Lusaka</v>
          </cell>
          <cell r="J772" t="str">
            <v>LUSAKA</v>
          </cell>
          <cell r="K772" t="str">
            <v>Yes</v>
          </cell>
          <cell r="L772" t="str">
            <v>Yes</v>
          </cell>
          <cell r="M772" t="str">
            <v>No</v>
          </cell>
          <cell r="N772" t="str">
            <v>Urban</v>
          </cell>
          <cell r="O772" t="str">
            <v>2G 3G 4G</v>
          </cell>
          <cell r="P772" t="str">
            <v>P1</v>
          </cell>
          <cell r="Q772" t="str">
            <v>BTS</v>
          </cell>
          <cell r="R772" t="str">
            <v>BTS</v>
          </cell>
          <cell r="S772" t="str">
            <v>On air</v>
          </cell>
          <cell r="T772" t="str">
            <v>Grid-Gen</v>
          </cell>
          <cell r="U772" t="str">
            <v>Green Field</v>
          </cell>
          <cell r="V772" t="str">
            <v>36</v>
          </cell>
          <cell r="W772" t="str">
            <v>Outdoor</v>
          </cell>
          <cell r="X772" t="str">
            <v>Samuel Mumba</v>
          </cell>
          <cell r="Y772" t="str">
            <v>SBC</v>
          </cell>
          <cell r="Z772" t="str">
            <v>SBC</v>
          </cell>
          <cell r="AA772" t="str">
            <v>MTN</v>
          </cell>
          <cell r="AB772" t="str">
            <v>Evans Ngonga</v>
          </cell>
          <cell r="AC772" t="str">
            <v>CCS</v>
          </cell>
          <cell r="AD772" t="str">
            <v>CCS</v>
          </cell>
          <cell r="AE772" t="str">
            <v>Gen Logic</v>
          </cell>
          <cell r="AF772" t="str">
            <v>Gen Logic</v>
          </cell>
          <cell r="AG772">
            <v>20</v>
          </cell>
          <cell r="AH772" t="str">
            <v>perkins</v>
          </cell>
          <cell r="AI772" t="str">
            <v>404A-22</v>
          </cell>
          <cell r="AJ772" t="str">
            <v>Leroy Sommer</v>
          </cell>
          <cell r="AK772" t="str">
            <v>TAL 040F J 6S/4</v>
          </cell>
          <cell r="AL772">
            <v>1000</v>
          </cell>
          <cell r="AM772" t="str">
            <v>Power cube</v>
          </cell>
          <cell r="AN772" t="str">
            <v>ICC330-H1-C1</v>
          </cell>
          <cell r="AO772">
            <v>400</v>
          </cell>
          <cell r="AP772" t="str">
            <v>NARADA</v>
          </cell>
          <cell r="AQ772">
            <v>1200</v>
          </cell>
          <cell r="AR772">
            <v>2</v>
          </cell>
          <cell r="AS772">
            <v>600</v>
          </cell>
          <cell r="AT772">
            <v>48</v>
          </cell>
          <cell r="AU772" t="str">
            <v>N/A</v>
          </cell>
          <cell r="AV772" t="str">
            <v>N/A</v>
          </cell>
          <cell r="AW772" t="str">
            <v>N/A</v>
          </cell>
          <cell r="AX772" t="str">
            <v>N/A</v>
          </cell>
          <cell r="AY772" t="str">
            <v>N/A</v>
          </cell>
          <cell r="AZ772">
            <v>162</v>
          </cell>
        </row>
        <row r="772">
          <cell r="BB772">
            <v>3</v>
          </cell>
          <cell r="BC772" t="str">
            <v>MTNAirtelLiquid Telecom</v>
          </cell>
          <cell r="BD772" t="str">
            <v>T0282</v>
          </cell>
          <cell r="BE772" t="str">
            <v>ZM0515</v>
          </cell>
          <cell r="BF772" t="str">
            <v>NO</v>
          </cell>
        </row>
        <row r="773">
          <cell r="C773" t="str">
            <v>IHS_LSK_044M</v>
          </cell>
          <cell r="D773" t="str">
            <v>Kamwala South</v>
          </cell>
          <cell r="E773">
            <v>28.29555556</v>
          </cell>
          <cell r="F773">
            <v>-15.45527778</v>
          </cell>
          <cell r="G773" t="str">
            <v>Lusaka</v>
          </cell>
          <cell r="H773">
            <v>2.5</v>
          </cell>
          <cell r="I773" t="str">
            <v>Lusaka</v>
          </cell>
          <cell r="J773" t="str">
            <v>LUSAKA</v>
          </cell>
          <cell r="K773" t="str">
            <v>No</v>
          </cell>
          <cell r="L773" t="str">
            <v>Yes</v>
          </cell>
          <cell r="M773" t="str">
            <v>No</v>
          </cell>
          <cell r="N773" t="str">
            <v>Urban</v>
          </cell>
          <cell r="O773" t="str">
            <v>2G 3G 4G</v>
          </cell>
          <cell r="P773" t="str">
            <v>P2</v>
          </cell>
          <cell r="Q773" t="str">
            <v>BTS</v>
          </cell>
          <cell r="R773" t="str">
            <v>BTS</v>
          </cell>
          <cell r="S773" t="str">
            <v>On air</v>
          </cell>
          <cell r="T773" t="str">
            <v>Grid-Gen</v>
          </cell>
          <cell r="U773" t="str">
            <v>Green Field</v>
          </cell>
          <cell r="V773">
            <v>50</v>
          </cell>
          <cell r="W773" t="str">
            <v>Indoor </v>
          </cell>
          <cell r="X773" t="str">
            <v>Kelly Musama</v>
          </cell>
          <cell r="Y773" t="str">
            <v>SBC</v>
          </cell>
          <cell r="Z773" t="str">
            <v>SBC</v>
          </cell>
          <cell r="AA773" t="str">
            <v>MTN</v>
          </cell>
          <cell r="AB773" t="str">
            <v>Evans Ngonga</v>
          </cell>
          <cell r="AC773" t="str">
            <v>CCS</v>
          </cell>
          <cell r="AD773" t="str">
            <v>CCS</v>
          </cell>
          <cell r="AE773" t="str">
            <v>Gen Logic </v>
          </cell>
          <cell r="AF773" t="str">
            <v>Gen Logic </v>
          </cell>
          <cell r="AG773">
            <v>20</v>
          </cell>
          <cell r="AH773" t="str">
            <v>perkins</v>
          </cell>
          <cell r="AI773" t="str">
            <v>404D-22</v>
          </cell>
          <cell r="AJ773" t="str">
            <v>Leroy Sommer</v>
          </cell>
          <cell r="AK773" t="str">
            <v>TAL 040F J 6S/4</v>
          </cell>
          <cell r="AL773">
            <v>1000</v>
          </cell>
          <cell r="AM773" t="str">
            <v>Power cube</v>
          </cell>
          <cell r="AN773" t="str">
            <v>ICC330-H1-C1</v>
          </cell>
          <cell r="AO773">
            <v>400</v>
          </cell>
          <cell r="AP773" t="str">
            <v>Lithium</v>
          </cell>
          <cell r="AQ773">
            <v>200</v>
          </cell>
          <cell r="AR773">
            <v>48</v>
          </cell>
          <cell r="AS773">
            <v>100</v>
          </cell>
          <cell r="AT773">
            <v>2</v>
          </cell>
          <cell r="AU773" t="str">
            <v>CHIGO</v>
          </cell>
          <cell r="AV773" t="str">
            <v>CHIGO</v>
          </cell>
          <cell r="AW773">
            <v>18000</v>
          </cell>
          <cell r="AX773">
            <v>18000</v>
          </cell>
          <cell r="AY773">
            <v>2</v>
          </cell>
          <cell r="AZ773">
            <v>208</v>
          </cell>
        </row>
        <row r="773">
          <cell r="BB773">
            <v>2</v>
          </cell>
          <cell r="BC773" t="str">
            <v>MTNAirtel</v>
          </cell>
          <cell r="BD773" t="str">
            <v>T0083</v>
          </cell>
          <cell r="BE773" t="str">
            <v>ZM0096</v>
          </cell>
          <cell r="BF773" t="str">
            <v>NO</v>
          </cell>
        </row>
        <row r="774">
          <cell r="C774" t="str">
            <v>IHS_LSK_045M</v>
          </cell>
          <cell r="D774" t="str">
            <v>Zecco  2 RIF</v>
          </cell>
          <cell r="E774">
            <v>28.24642</v>
          </cell>
          <cell r="F774">
            <v>-15.38797</v>
          </cell>
          <cell r="G774" t="str">
            <v>Lusaka</v>
          </cell>
          <cell r="H774">
            <v>2.5</v>
          </cell>
          <cell r="I774" t="str">
            <v>Lusaka</v>
          </cell>
          <cell r="J774" t="str">
            <v>LUSAKA</v>
          </cell>
          <cell r="K774" t="str">
            <v>Yes</v>
          </cell>
          <cell r="L774" t="str">
            <v>Yes</v>
          </cell>
          <cell r="M774" t="str">
            <v>No</v>
          </cell>
          <cell r="N774" t="str">
            <v>Urban</v>
          </cell>
          <cell r="O774" t="str">
            <v>2G 3G</v>
          </cell>
          <cell r="P774" t="str">
            <v>P2</v>
          </cell>
          <cell r="Q774" t="str">
            <v>BTS</v>
          </cell>
          <cell r="R774" t="str">
            <v>BTS</v>
          </cell>
          <cell r="S774" t="str">
            <v>On air</v>
          </cell>
          <cell r="T774" t="str">
            <v>Grid-Gen</v>
          </cell>
          <cell r="U774" t="str">
            <v>Green Field</v>
          </cell>
          <cell r="V774">
            <v>36</v>
          </cell>
          <cell r="W774" t="str">
            <v>Outdoor</v>
          </cell>
          <cell r="X774" t="str">
            <v>John Banda </v>
          </cell>
          <cell r="Y774" t="str">
            <v>SBC</v>
          </cell>
          <cell r="Z774" t="str">
            <v>SBC</v>
          </cell>
          <cell r="AA774" t="str">
            <v>MTN</v>
          </cell>
          <cell r="AB774" t="str">
            <v>Evans Ngonga</v>
          </cell>
          <cell r="AC774" t="str">
            <v>CCS</v>
          </cell>
          <cell r="AD774" t="str">
            <v>CCS</v>
          </cell>
          <cell r="AE774" t="str">
            <v>Gen Logic </v>
          </cell>
          <cell r="AF774" t="str">
            <v>Gen Logic </v>
          </cell>
          <cell r="AG774">
            <v>20</v>
          </cell>
          <cell r="AH774" t="str">
            <v>perkins</v>
          </cell>
          <cell r="AI774" t="str">
            <v>404A-22</v>
          </cell>
          <cell r="AJ774" t="str">
            <v>Leroy Sommer</v>
          </cell>
          <cell r="AK774" t="str">
            <v>TAL 040F J 6S/4</v>
          </cell>
          <cell r="AL774">
            <v>1000</v>
          </cell>
          <cell r="AM774" t="str">
            <v>Power cube</v>
          </cell>
          <cell r="AN774" t="str">
            <v>ECC500</v>
          </cell>
          <cell r="AO774">
            <v>400</v>
          </cell>
          <cell r="AP774" t="str">
            <v>Lithium</v>
          </cell>
          <cell r="AQ774">
            <v>500</v>
          </cell>
          <cell r="AR774">
            <v>48</v>
          </cell>
          <cell r="AS774">
            <v>100</v>
          </cell>
          <cell r="AT774">
            <v>5</v>
          </cell>
          <cell r="AU774" t="str">
            <v>N/A</v>
          </cell>
          <cell r="AV774" t="str">
            <v>N/A</v>
          </cell>
          <cell r="AW774" t="str">
            <v>N/A</v>
          </cell>
          <cell r="AX774" t="str">
            <v>N/A</v>
          </cell>
          <cell r="AY774" t="str">
            <v>N/A</v>
          </cell>
          <cell r="AZ774">
            <v>120</v>
          </cell>
        </row>
        <row r="774">
          <cell r="BB774">
            <v>3</v>
          </cell>
          <cell r="BC774" t="str">
            <v>MTNAirtelLiquid Telecom</v>
          </cell>
          <cell r="BD774" t="str">
            <v>T0307</v>
          </cell>
          <cell r="BE774" t="str">
            <v>ZM0095</v>
          </cell>
          <cell r="BF774" t="str">
            <v>NO</v>
          </cell>
        </row>
        <row r="775">
          <cell r="C775" t="str">
            <v>IHS_LSK_046M</v>
          </cell>
          <cell r="D775" t="str">
            <v>Mukandawire</v>
          </cell>
          <cell r="E775">
            <v>28.3225</v>
          </cell>
          <cell r="F775">
            <v>-15.44138889</v>
          </cell>
          <cell r="G775" t="str">
            <v>Lusaka</v>
          </cell>
          <cell r="H775">
            <v>2</v>
          </cell>
          <cell r="I775" t="str">
            <v>Lusaka</v>
          </cell>
          <cell r="J775" t="str">
            <v>LUSAKA</v>
          </cell>
          <cell r="K775" t="str">
            <v>No</v>
          </cell>
          <cell r="L775" t="str">
            <v>Yes</v>
          </cell>
          <cell r="M775" t="str">
            <v>No</v>
          </cell>
          <cell r="N775" t="str">
            <v>Urban</v>
          </cell>
          <cell r="O775" t="str">
            <v>2G 3G 4G</v>
          </cell>
          <cell r="P775" t="str">
            <v>P2</v>
          </cell>
          <cell r="Q775" t="str">
            <v>BTS</v>
          </cell>
          <cell r="R775" t="str">
            <v>BTS</v>
          </cell>
          <cell r="S775" t="str">
            <v>On air</v>
          </cell>
          <cell r="T775" t="str">
            <v>Grid-Gen</v>
          </cell>
          <cell r="U775" t="str">
            <v>Green Field</v>
          </cell>
          <cell r="V775">
            <v>54</v>
          </cell>
          <cell r="W775" t="str">
            <v>Indoor </v>
          </cell>
          <cell r="X775" t="str">
            <v>Kelly Musama</v>
          </cell>
          <cell r="Y775" t="str">
            <v>SBC</v>
          </cell>
          <cell r="Z775" t="str">
            <v>SBC</v>
          </cell>
          <cell r="AA775" t="str">
            <v>MTN</v>
          </cell>
          <cell r="AB775" t="str">
            <v>Evans Ngonga</v>
          </cell>
          <cell r="AC775" t="str">
            <v>CCS</v>
          </cell>
          <cell r="AD775" t="str">
            <v>CCS</v>
          </cell>
          <cell r="AE775" t="str">
            <v>Gen Logic </v>
          </cell>
          <cell r="AF775" t="str">
            <v>Gen Logic </v>
          </cell>
          <cell r="AG775">
            <v>16</v>
          </cell>
          <cell r="AH775" t="str">
            <v>Yanmar</v>
          </cell>
          <cell r="AI775" t="str">
            <v>4TNE88-G1A</v>
          </cell>
          <cell r="AJ775" t="str">
            <v>Mecc Alte</v>
          </cell>
          <cell r="AK775" t="str">
            <v>ECO28-SN/4</v>
          </cell>
          <cell r="AL775">
            <v>1000</v>
          </cell>
          <cell r="AM775" t="str">
            <v>IPT</v>
          </cell>
          <cell r="AN775" t="str">
            <v>DPR 2400B-48</v>
          </cell>
          <cell r="AO775">
            <v>250</v>
          </cell>
          <cell r="AP775" t="str">
            <v>NARADA</v>
          </cell>
          <cell r="AQ775">
            <v>600</v>
          </cell>
          <cell r="AR775">
            <v>2</v>
          </cell>
          <cell r="AS775">
            <v>600</v>
          </cell>
          <cell r="AT775">
            <v>24</v>
          </cell>
          <cell r="AU775" t="str">
            <v>LG</v>
          </cell>
          <cell r="AV775" t="str">
            <v>LG</v>
          </cell>
          <cell r="AW775">
            <v>18000</v>
          </cell>
          <cell r="AX775">
            <v>18000</v>
          </cell>
          <cell r="AY775">
            <v>2</v>
          </cell>
          <cell r="AZ775">
            <v>179</v>
          </cell>
        </row>
        <row r="775">
          <cell r="BB775">
            <v>2</v>
          </cell>
          <cell r="BC775" t="str">
            <v>MTNINQ</v>
          </cell>
          <cell r="BD775" t="str">
            <v>T0080</v>
          </cell>
          <cell r="BE775">
            <v>0</v>
          </cell>
          <cell r="BF775" t="str">
            <v>NO</v>
          </cell>
        </row>
        <row r="776">
          <cell r="C776" t="str">
            <v>IHS_LSK_047M</v>
          </cell>
          <cell r="D776" t="str">
            <v>Kanyama 2</v>
          </cell>
          <cell r="E776">
            <v>28.24936111</v>
          </cell>
          <cell r="F776">
            <v>-15.44083333</v>
          </cell>
          <cell r="G776" t="str">
            <v>Lusaka</v>
          </cell>
          <cell r="H776">
            <v>1.8</v>
          </cell>
          <cell r="I776" t="str">
            <v>Lusaka</v>
          </cell>
          <cell r="J776" t="str">
            <v>LUSAKA</v>
          </cell>
          <cell r="K776" t="str">
            <v>No</v>
          </cell>
          <cell r="L776" t="str">
            <v>Yes</v>
          </cell>
          <cell r="M776" t="str">
            <v>No</v>
          </cell>
          <cell r="N776" t="str">
            <v>Urban</v>
          </cell>
          <cell r="O776" t="str">
            <v>2G 3G</v>
          </cell>
          <cell r="P776" t="str">
            <v>P2</v>
          </cell>
          <cell r="Q776" t="str">
            <v>BTS</v>
          </cell>
          <cell r="R776" t="str">
            <v>BTS</v>
          </cell>
          <cell r="S776" t="str">
            <v>On air</v>
          </cell>
          <cell r="T776" t="str">
            <v>Grid-Gen</v>
          </cell>
          <cell r="U776" t="str">
            <v>Green Field</v>
          </cell>
          <cell r="V776">
            <v>54</v>
          </cell>
          <cell r="W776" t="str">
            <v>Indoor </v>
          </cell>
          <cell r="X776" t="str">
            <v>Joseph Mulenga</v>
          </cell>
          <cell r="Y776" t="str">
            <v>SBC</v>
          </cell>
          <cell r="Z776" t="str">
            <v>SBC</v>
          </cell>
          <cell r="AA776" t="str">
            <v>MTN</v>
          </cell>
          <cell r="AB776" t="str">
            <v>Evans Ngonga</v>
          </cell>
          <cell r="AC776" t="str">
            <v>CCS</v>
          </cell>
          <cell r="AD776" t="str">
            <v>CCS</v>
          </cell>
          <cell r="AE776" t="str">
            <v>GNM</v>
          </cell>
          <cell r="AF776" t="str">
            <v>GNM</v>
          </cell>
          <cell r="AG776">
            <v>15</v>
          </cell>
          <cell r="AH776" t="str">
            <v>perkins</v>
          </cell>
          <cell r="AI776" t="str">
            <v>403A-15</v>
          </cell>
          <cell r="AJ776" t="str">
            <v>Leroy Sommer</v>
          </cell>
          <cell r="AK776" t="str">
            <v>LSA 42.3VS2 J 6/4</v>
          </cell>
          <cell r="AL776">
            <v>600</v>
          </cell>
          <cell r="AM776" t="str">
            <v>IPT</v>
          </cell>
          <cell r="AN776" t="str">
            <v>DPR 2400B-48</v>
          </cell>
          <cell r="AO776">
            <v>250</v>
          </cell>
          <cell r="AP776" t="str">
            <v>NARADA</v>
          </cell>
          <cell r="AQ776">
            <v>600</v>
          </cell>
          <cell r="AR776">
            <v>2</v>
          </cell>
          <cell r="AS776">
            <v>600</v>
          </cell>
          <cell r="AT776">
            <v>24</v>
          </cell>
          <cell r="AU776" t="str">
            <v>CHIGO</v>
          </cell>
          <cell r="AV776" t="str">
            <v>CHIGO</v>
          </cell>
          <cell r="AW776">
            <v>18000</v>
          </cell>
          <cell r="AX776">
            <v>18000</v>
          </cell>
          <cell r="AY776">
            <v>2</v>
          </cell>
          <cell r="AZ776">
            <v>53</v>
          </cell>
        </row>
        <row r="776">
          <cell r="BB776">
            <v>1</v>
          </cell>
          <cell r="BC776" t="str">
            <v>MTN</v>
          </cell>
          <cell r="BD776" t="str">
            <v>T0101</v>
          </cell>
          <cell r="BE776">
            <v>0</v>
          </cell>
          <cell r="BF776" t="str">
            <v>NO</v>
          </cell>
        </row>
        <row r="777">
          <cell r="C777" t="str">
            <v>IHS_LSK_048M</v>
          </cell>
          <cell r="D777" t="str">
            <v>Matero Girls Sec School</v>
          </cell>
          <cell r="E777">
            <v>28.25122</v>
          </cell>
          <cell r="F777">
            <v>-15.37714</v>
          </cell>
          <cell r="G777" t="str">
            <v>Lusaka</v>
          </cell>
          <cell r="H777">
            <v>1.5</v>
          </cell>
          <cell r="I777" t="str">
            <v>Lusaka</v>
          </cell>
          <cell r="J777" t="str">
            <v>LUSAKA</v>
          </cell>
          <cell r="K777" t="str">
            <v>Yes</v>
          </cell>
          <cell r="L777" t="str">
            <v>Yes</v>
          </cell>
          <cell r="M777" t="str">
            <v>No</v>
          </cell>
          <cell r="N777" t="str">
            <v>Urban</v>
          </cell>
          <cell r="O777" t="str">
            <v>2G 3G 4G</v>
          </cell>
          <cell r="P777" t="str">
            <v>P2</v>
          </cell>
          <cell r="Q777" t="str">
            <v>BTS</v>
          </cell>
          <cell r="R777" t="str">
            <v>BTS</v>
          </cell>
          <cell r="S777" t="str">
            <v>On air</v>
          </cell>
          <cell r="T777" t="str">
            <v>Grid-Gen</v>
          </cell>
          <cell r="U777" t="str">
            <v>Green Field</v>
          </cell>
          <cell r="V777">
            <v>36</v>
          </cell>
          <cell r="W777" t="str">
            <v>Outdoor</v>
          </cell>
          <cell r="X777" t="str">
            <v>John Banda </v>
          </cell>
          <cell r="Y777" t="str">
            <v>SBC</v>
          </cell>
          <cell r="Z777" t="str">
            <v>SBC</v>
          </cell>
          <cell r="AA777" t="str">
            <v>MTN</v>
          </cell>
          <cell r="AB777" t="str">
            <v>Evans Ngonga</v>
          </cell>
          <cell r="AC777" t="str">
            <v>CCS</v>
          </cell>
          <cell r="AD777" t="str">
            <v>CCS</v>
          </cell>
          <cell r="AE777" t="str">
            <v>Gen Logic </v>
          </cell>
          <cell r="AF777" t="str">
            <v>Gen Logic </v>
          </cell>
          <cell r="AG777">
            <v>13</v>
          </cell>
          <cell r="AH777" t="str">
            <v>perkins</v>
          </cell>
          <cell r="AI777" t="str">
            <v>403A-22</v>
          </cell>
          <cell r="AJ777" t="str">
            <v>Mecc Alte</v>
          </cell>
          <cell r="AK777" t="str">
            <v>ECO28-SN/4</v>
          </cell>
          <cell r="AL777">
            <v>1000</v>
          </cell>
          <cell r="AM777" t="str">
            <v>IPT</v>
          </cell>
          <cell r="AN777" t="str">
            <v>DPR 2400B-48</v>
          </cell>
          <cell r="AO777">
            <v>250</v>
          </cell>
          <cell r="AP777" t="str">
            <v>Lithium</v>
          </cell>
          <cell r="AQ777">
            <v>200</v>
          </cell>
          <cell r="AR777">
            <v>48</v>
          </cell>
          <cell r="AS777">
            <v>100</v>
          </cell>
          <cell r="AT777">
            <v>2</v>
          </cell>
          <cell r="AU777" t="str">
            <v>N/A</v>
          </cell>
          <cell r="AV777" t="str">
            <v>N/A</v>
          </cell>
          <cell r="AW777" t="str">
            <v>N/A</v>
          </cell>
          <cell r="AX777" t="str">
            <v>N/A</v>
          </cell>
          <cell r="AY777" t="str">
            <v>N/A</v>
          </cell>
          <cell r="AZ777">
            <v>92</v>
          </cell>
        </row>
        <row r="777">
          <cell r="BB777">
            <v>2</v>
          </cell>
          <cell r="BC777" t="str">
            <v>MTNLiquid Telecom</v>
          </cell>
          <cell r="BD777" t="str">
            <v>T0300</v>
          </cell>
          <cell r="BE777">
            <v>0</v>
          </cell>
          <cell r="BF777" t="str">
            <v>NO</v>
          </cell>
        </row>
        <row r="778">
          <cell r="C778" t="str">
            <v>IHS_LSK_049M</v>
          </cell>
          <cell r="D778" t="str">
            <v>Roma Girls</v>
          </cell>
          <cell r="E778">
            <v>28.31305556</v>
          </cell>
          <cell r="F778">
            <v>-15.36805556</v>
          </cell>
          <cell r="G778" t="str">
            <v>Lusaka</v>
          </cell>
          <cell r="H778">
            <v>4.5</v>
          </cell>
          <cell r="I778" t="str">
            <v>Lusaka</v>
          </cell>
          <cell r="J778" t="str">
            <v>LUSAKA</v>
          </cell>
          <cell r="K778" t="str">
            <v>Yes</v>
          </cell>
          <cell r="L778" t="str">
            <v>Yes</v>
          </cell>
          <cell r="M778" t="str">
            <v>No</v>
          </cell>
          <cell r="N778" t="str">
            <v>Urban</v>
          </cell>
          <cell r="O778" t="str">
            <v>2G 3G 4G</v>
          </cell>
          <cell r="P778" t="str">
            <v>P3</v>
          </cell>
          <cell r="Q778" t="str">
            <v>BTS</v>
          </cell>
          <cell r="R778" t="str">
            <v>BTS</v>
          </cell>
          <cell r="S778" t="str">
            <v>On air</v>
          </cell>
          <cell r="T778" t="str">
            <v>Grid-Gen</v>
          </cell>
          <cell r="U778" t="str">
            <v>Green Field</v>
          </cell>
          <cell r="V778">
            <v>50</v>
          </cell>
          <cell r="W778" t="str">
            <v>Indoor </v>
          </cell>
          <cell r="X778" t="str">
            <v>John Banda </v>
          </cell>
          <cell r="Y778" t="str">
            <v>SBC</v>
          </cell>
          <cell r="Z778" t="str">
            <v>SBC</v>
          </cell>
          <cell r="AA778" t="str">
            <v>MTN</v>
          </cell>
          <cell r="AB778" t="str">
            <v>Evans Ngonga</v>
          </cell>
          <cell r="AC778" t="str">
            <v>CCS</v>
          </cell>
          <cell r="AD778" t="str">
            <v>CCS</v>
          </cell>
          <cell r="AE778" t="str">
            <v>Gen Logic </v>
          </cell>
          <cell r="AF778" t="str">
            <v>Gen Logic </v>
          </cell>
          <cell r="AG778">
            <v>30</v>
          </cell>
          <cell r="AH778" t="str">
            <v>perkins</v>
          </cell>
          <cell r="AI778" t="str">
            <v>1103A-33</v>
          </cell>
          <cell r="AJ778" t="str">
            <v>Leroy Sommer</v>
          </cell>
          <cell r="AK778" t="str">
            <v>LSAP 423F</v>
          </cell>
          <cell r="AL778">
            <v>1000</v>
          </cell>
          <cell r="AM778" t="str">
            <v>Power cube</v>
          </cell>
          <cell r="AN778" t="str">
            <v>ECC500</v>
          </cell>
          <cell r="AO778">
            <v>400</v>
          </cell>
          <cell r="AP778" t="str">
            <v>Lithium</v>
          </cell>
          <cell r="AQ778">
            <v>500</v>
          </cell>
          <cell r="AR778">
            <v>48</v>
          </cell>
          <cell r="AS778">
            <v>100</v>
          </cell>
          <cell r="AT778">
            <v>5</v>
          </cell>
          <cell r="AU778" t="str">
            <v>LG</v>
          </cell>
          <cell r="AV778" t="str">
            <v>LG</v>
          </cell>
          <cell r="AW778">
            <v>18000</v>
          </cell>
          <cell r="AX778">
            <v>18000</v>
          </cell>
          <cell r="AY778">
            <v>2</v>
          </cell>
          <cell r="AZ778">
            <v>145</v>
          </cell>
        </row>
        <row r="778">
          <cell r="BB778">
            <v>4</v>
          </cell>
          <cell r="BC778" t="str">
            <v>MTNAirtelLiquid TelecomParatus Telecom</v>
          </cell>
          <cell r="BD778" t="str">
            <v>T0085</v>
          </cell>
          <cell r="BE778" t="str">
            <v>ZM0159</v>
          </cell>
          <cell r="BF778" t="str">
            <v>NO</v>
          </cell>
        </row>
        <row r="779">
          <cell r="C779" t="str">
            <v>IHS_LSK_050M</v>
          </cell>
          <cell r="D779" t="str">
            <v>Kalundu</v>
          </cell>
          <cell r="E779">
            <v>28.32954</v>
          </cell>
          <cell r="F779">
            <v>-15.38465</v>
          </cell>
          <cell r="G779" t="str">
            <v>Lusaka</v>
          </cell>
          <cell r="H779">
            <v>2.5</v>
          </cell>
          <cell r="I779" t="str">
            <v>Lusaka</v>
          </cell>
          <cell r="J779" t="str">
            <v>LUSAKA</v>
          </cell>
          <cell r="K779" t="str">
            <v>Yes</v>
          </cell>
          <cell r="L779" t="str">
            <v>Yes</v>
          </cell>
          <cell r="M779" t="str">
            <v>No</v>
          </cell>
          <cell r="N779" t="str">
            <v>Urban</v>
          </cell>
          <cell r="O779" t="str">
            <v>2G 3G 4G</v>
          </cell>
          <cell r="P779" t="str">
            <v>P3</v>
          </cell>
          <cell r="Q779" t="str">
            <v>BTS</v>
          </cell>
          <cell r="R779" t="str">
            <v>BTS</v>
          </cell>
          <cell r="S779" t="str">
            <v>On air</v>
          </cell>
          <cell r="T779" t="str">
            <v>Grid-Gen</v>
          </cell>
          <cell r="U779" t="str">
            <v>Green Field</v>
          </cell>
          <cell r="V779">
            <v>36</v>
          </cell>
          <cell r="W779" t="str">
            <v>Outdoor</v>
          </cell>
          <cell r="X779" t="str">
            <v>John Banda </v>
          </cell>
          <cell r="Y779" t="str">
            <v>SBC</v>
          </cell>
          <cell r="Z779" t="str">
            <v>SBC</v>
          </cell>
          <cell r="AA779" t="str">
            <v>MTN</v>
          </cell>
          <cell r="AB779" t="str">
            <v>Evans Ngonga</v>
          </cell>
          <cell r="AC779" t="str">
            <v>CCS</v>
          </cell>
          <cell r="AD779" t="str">
            <v>CCS</v>
          </cell>
          <cell r="AE779" t="str">
            <v>IMG</v>
          </cell>
          <cell r="AF779" t="str">
            <v>IMG</v>
          </cell>
          <cell r="AG779">
            <v>20</v>
          </cell>
          <cell r="AH779" t="str">
            <v>perkins</v>
          </cell>
          <cell r="AI779" t="str">
            <v>404A-22</v>
          </cell>
          <cell r="AJ779" t="str">
            <v>Leroy Sommer</v>
          </cell>
          <cell r="AK779" t="str">
            <v>TAL 040F J 6S/4</v>
          </cell>
          <cell r="AL779">
            <v>600</v>
          </cell>
          <cell r="AM779" t="str">
            <v>Power cube</v>
          </cell>
          <cell r="AN779" t="str">
            <v>ECC500</v>
          </cell>
          <cell r="AO779">
            <v>400</v>
          </cell>
          <cell r="AP779" t="str">
            <v>Lithium</v>
          </cell>
          <cell r="AQ779">
            <v>300</v>
          </cell>
          <cell r="AR779">
            <v>48</v>
          </cell>
          <cell r="AS779">
            <v>100</v>
          </cell>
          <cell r="AT779">
            <v>3</v>
          </cell>
          <cell r="AU779" t="str">
            <v>N/A</v>
          </cell>
          <cell r="AV779" t="str">
            <v>N/A</v>
          </cell>
          <cell r="AW779" t="str">
            <v>N/A</v>
          </cell>
          <cell r="AX779" t="str">
            <v>N/A</v>
          </cell>
          <cell r="AY779" t="str">
            <v>N/A</v>
          </cell>
          <cell r="AZ779">
            <v>95</v>
          </cell>
        </row>
        <row r="779">
          <cell r="BB779">
            <v>4</v>
          </cell>
          <cell r="BC779" t="str">
            <v>MTNAirtelINQLiquid Telecom</v>
          </cell>
          <cell r="BD779" t="str">
            <v>T0237</v>
          </cell>
          <cell r="BE779" t="str">
            <v>ZM0790</v>
          </cell>
          <cell r="BF779" t="str">
            <v>NO</v>
          </cell>
        </row>
        <row r="780">
          <cell r="C780" t="str">
            <v>IHS_LSK_051M</v>
          </cell>
          <cell r="D780" t="str">
            <v>Small Airport</v>
          </cell>
          <cell r="E780">
            <v>28.33672</v>
          </cell>
          <cell r="F780">
            <v>-15.41493</v>
          </cell>
          <cell r="G780" t="str">
            <v>Lusaka</v>
          </cell>
          <cell r="H780">
            <v>2</v>
          </cell>
          <cell r="I780" t="str">
            <v>Lusaka</v>
          </cell>
          <cell r="J780" t="str">
            <v>LUSAKA</v>
          </cell>
          <cell r="K780" t="str">
            <v>No</v>
          </cell>
          <cell r="L780" t="str">
            <v>Yes</v>
          </cell>
          <cell r="M780" t="str">
            <v>No</v>
          </cell>
          <cell r="N780" t="str">
            <v>Urban</v>
          </cell>
          <cell r="O780" t="str">
            <v>2G 3G 4G</v>
          </cell>
          <cell r="P780" t="str">
            <v>P2</v>
          </cell>
          <cell r="Q780" t="str">
            <v>BTS</v>
          </cell>
          <cell r="R780" t="str">
            <v>Hub</v>
          </cell>
          <cell r="S780" t="str">
            <v>On air</v>
          </cell>
          <cell r="T780" t="str">
            <v>Grid-Gen</v>
          </cell>
          <cell r="U780" t="str">
            <v>Green Field</v>
          </cell>
          <cell r="V780">
            <v>42</v>
          </cell>
          <cell r="W780" t="str">
            <v>Indoor </v>
          </cell>
          <cell r="X780" t="str">
            <v>Kelly Musama</v>
          </cell>
          <cell r="Y780" t="str">
            <v>SBC</v>
          </cell>
          <cell r="Z780" t="str">
            <v>SBC</v>
          </cell>
          <cell r="AA780" t="str">
            <v>MTN</v>
          </cell>
          <cell r="AB780" t="str">
            <v>Evans Ngonga</v>
          </cell>
          <cell r="AC780" t="str">
            <v>CCS</v>
          </cell>
          <cell r="AD780" t="str">
            <v>CCS</v>
          </cell>
          <cell r="AE780" t="str">
            <v>Gen Logic </v>
          </cell>
          <cell r="AF780" t="str">
            <v>Gen Logic </v>
          </cell>
          <cell r="AG780">
            <v>16</v>
          </cell>
          <cell r="AH780" t="str">
            <v>Yanmar</v>
          </cell>
          <cell r="AI780" t="str">
            <v>4TNE88-G1A</v>
          </cell>
          <cell r="AJ780" t="str">
            <v>Leroy Sommer</v>
          </cell>
          <cell r="AK780" t="str">
            <v>LSC 28S2</v>
          </cell>
          <cell r="AL780">
            <v>1000</v>
          </cell>
          <cell r="AM780" t="str">
            <v>Power cube</v>
          </cell>
          <cell r="AN780" t="str">
            <v>ICC330-H1-C1</v>
          </cell>
          <cell r="AO780">
            <v>400</v>
          </cell>
          <cell r="AP780" t="str">
            <v>Agisson</v>
          </cell>
          <cell r="AQ780">
            <v>1200</v>
          </cell>
          <cell r="AR780">
            <v>2</v>
          </cell>
          <cell r="AS780">
            <v>600</v>
          </cell>
          <cell r="AT780">
            <v>48</v>
          </cell>
          <cell r="AU780" t="str">
            <v>LG</v>
          </cell>
          <cell r="AV780" t="str">
            <v>LG</v>
          </cell>
          <cell r="AW780">
            <v>18000</v>
          </cell>
          <cell r="AX780">
            <v>18000</v>
          </cell>
          <cell r="AY780">
            <v>2</v>
          </cell>
          <cell r="AZ780">
            <v>90</v>
          </cell>
        </row>
        <row r="780">
          <cell r="BB780">
            <v>2</v>
          </cell>
          <cell r="BC780" t="str">
            <v>MTNINQ</v>
          </cell>
          <cell r="BD780" t="str">
            <v>T0149</v>
          </cell>
          <cell r="BE780">
            <v>0</v>
          </cell>
          <cell r="BF780" t="str">
            <v>NO</v>
          </cell>
        </row>
        <row r="781">
          <cell r="C781" t="str">
            <v>IHS_LSK_052M</v>
          </cell>
          <cell r="D781" t="str">
            <v>Libala</v>
          </cell>
          <cell r="E781">
            <v>28.31797</v>
          </cell>
          <cell r="F781">
            <v>-15.44987</v>
          </cell>
          <cell r="G781" t="str">
            <v>Lusaka</v>
          </cell>
          <cell r="H781">
            <v>1.8</v>
          </cell>
          <cell r="I781" t="str">
            <v>Lusaka</v>
          </cell>
          <cell r="J781" t="str">
            <v>LUSAKA</v>
          </cell>
          <cell r="K781" t="str">
            <v>Yes</v>
          </cell>
          <cell r="L781" t="str">
            <v>Yes</v>
          </cell>
          <cell r="M781" t="str">
            <v>No</v>
          </cell>
          <cell r="N781" t="str">
            <v>Urban</v>
          </cell>
          <cell r="O781" t="str">
            <v>2G 3G</v>
          </cell>
          <cell r="P781" t="str">
            <v>P2</v>
          </cell>
          <cell r="Q781" t="str">
            <v>BTS</v>
          </cell>
          <cell r="R781" t="str">
            <v>BTS</v>
          </cell>
          <cell r="S781" t="str">
            <v>On air</v>
          </cell>
          <cell r="T781" t="str">
            <v>Grid-Gen</v>
          </cell>
          <cell r="U781" t="str">
            <v>Green Field</v>
          </cell>
          <cell r="V781">
            <v>36</v>
          </cell>
          <cell r="W781" t="str">
            <v>Indoor </v>
          </cell>
          <cell r="X781" t="str">
            <v>Kelly Musama</v>
          </cell>
          <cell r="Y781" t="str">
            <v>SBC</v>
          </cell>
          <cell r="Z781" t="str">
            <v>SBC</v>
          </cell>
          <cell r="AA781" t="str">
            <v>MTN</v>
          </cell>
          <cell r="AB781" t="str">
            <v>Evans Ngonga</v>
          </cell>
          <cell r="AC781" t="str">
            <v>CCS</v>
          </cell>
          <cell r="AD781" t="str">
            <v>CCS</v>
          </cell>
          <cell r="AE781" t="str">
            <v>Gen Logic </v>
          </cell>
          <cell r="AF781" t="str">
            <v>Gen Logic </v>
          </cell>
          <cell r="AG781">
            <v>15</v>
          </cell>
          <cell r="AH781" t="str">
            <v>Yanmar</v>
          </cell>
          <cell r="AI781" t="str">
            <v>4TNE88-G1A</v>
          </cell>
          <cell r="AJ781" t="str">
            <v>Mecc Alte</v>
          </cell>
          <cell r="AK781" t="str">
            <v>ECO28-1LN/4</v>
          </cell>
          <cell r="AL781">
            <v>1000</v>
          </cell>
          <cell r="AM781" t="str">
            <v>Power cube</v>
          </cell>
          <cell r="AN781" t="str">
            <v>ICC330-H1-C1</v>
          </cell>
          <cell r="AO781">
            <v>400</v>
          </cell>
          <cell r="AP781" t="str">
            <v>NARADA</v>
          </cell>
          <cell r="AQ781">
            <v>1200</v>
          </cell>
          <cell r="AR781">
            <v>2</v>
          </cell>
          <cell r="AS781">
            <v>600</v>
          </cell>
          <cell r="AT781">
            <v>48</v>
          </cell>
          <cell r="AU781" t="str">
            <v>SAMSUNG</v>
          </cell>
          <cell r="AV781" t="str">
            <v>SAMSUNG</v>
          </cell>
          <cell r="AW781">
            <v>12000</v>
          </cell>
          <cell r="AX781">
            <v>12000</v>
          </cell>
          <cell r="AY781">
            <v>2</v>
          </cell>
          <cell r="AZ781">
            <v>87</v>
          </cell>
        </row>
        <row r="781">
          <cell r="BB781">
            <v>2</v>
          </cell>
          <cell r="BC781" t="str">
            <v>MTNLiquid Telecom</v>
          </cell>
          <cell r="BD781" t="str">
            <v>T0153</v>
          </cell>
          <cell r="BE781">
            <v>0</v>
          </cell>
          <cell r="BF781" t="str">
            <v>NO</v>
          </cell>
        </row>
        <row r="782">
          <cell r="C782" t="str">
            <v>IHS_LSK_053M</v>
          </cell>
          <cell r="D782" t="str">
            <v>Makeni East</v>
          </cell>
          <cell r="E782">
            <v>28.270277777777</v>
          </cell>
          <cell r="F782">
            <v>-15.459166666666</v>
          </cell>
          <cell r="G782" t="str">
            <v>Lusaka</v>
          </cell>
          <cell r="H782">
            <v>4.5</v>
          </cell>
          <cell r="I782" t="str">
            <v>Lusaka</v>
          </cell>
          <cell r="J782" t="str">
            <v>LUSAKA</v>
          </cell>
          <cell r="K782" t="str">
            <v>No</v>
          </cell>
          <cell r="L782" t="str">
            <v>Yes</v>
          </cell>
          <cell r="M782" t="str">
            <v>No</v>
          </cell>
          <cell r="N782" t="str">
            <v>Urban</v>
          </cell>
          <cell r="O782" t="str">
            <v>2G 3G 4G</v>
          </cell>
          <cell r="P782" t="str">
            <v>P3</v>
          </cell>
          <cell r="Q782" t="str">
            <v>BTS</v>
          </cell>
          <cell r="R782" t="str">
            <v>BTS</v>
          </cell>
          <cell r="S782" t="str">
            <v>On air</v>
          </cell>
          <cell r="T782" t="str">
            <v>Grid-Gen</v>
          </cell>
          <cell r="U782" t="str">
            <v>Green Field</v>
          </cell>
          <cell r="V782">
            <v>50</v>
          </cell>
          <cell r="W782" t="str">
            <v>Indoor </v>
          </cell>
          <cell r="X782" t="str">
            <v>Samuel Mumba</v>
          </cell>
          <cell r="Y782" t="str">
            <v>SBC</v>
          </cell>
          <cell r="Z782" t="str">
            <v>SBC</v>
          </cell>
          <cell r="AA782" t="str">
            <v>MTN</v>
          </cell>
          <cell r="AB782" t="str">
            <v>Evans Ngonga</v>
          </cell>
          <cell r="AC782" t="str">
            <v>CCS</v>
          </cell>
          <cell r="AD782" t="str">
            <v>CCS</v>
          </cell>
          <cell r="AE782" t="str">
            <v>Gen Logic </v>
          </cell>
          <cell r="AF782" t="str">
            <v>Gen Logic </v>
          </cell>
          <cell r="AG782">
            <v>30</v>
          </cell>
          <cell r="AH782" t="str">
            <v>perkins</v>
          </cell>
          <cell r="AI782" t="str">
            <v>404A-15</v>
          </cell>
          <cell r="AJ782" t="str">
            <v>Leroy Sommer</v>
          </cell>
          <cell r="AK782" t="str">
            <v>ECP-28-M/4</v>
          </cell>
          <cell r="AL782">
            <v>1000</v>
          </cell>
          <cell r="AM782" t="str">
            <v>Power cube</v>
          </cell>
          <cell r="AN782" t="str">
            <v>ECC500</v>
          </cell>
          <cell r="AO782">
            <v>600</v>
          </cell>
          <cell r="AP782" t="str">
            <v>Lithium</v>
          </cell>
          <cell r="AQ782">
            <v>200</v>
          </cell>
          <cell r="AR782">
            <v>48</v>
          </cell>
          <cell r="AS782">
            <v>100</v>
          </cell>
          <cell r="AT782">
            <v>2</v>
          </cell>
          <cell r="AU782" t="str">
            <v>LG</v>
          </cell>
          <cell r="AV782" t="str">
            <v>LG</v>
          </cell>
          <cell r="AW782">
            <v>18000</v>
          </cell>
          <cell r="AX782">
            <v>18000</v>
          </cell>
          <cell r="AY782">
            <v>2</v>
          </cell>
          <cell r="AZ782">
            <v>113</v>
          </cell>
        </row>
        <row r="782">
          <cell r="BB782">
            <v>3</v>
          </cell>
          <cell r="BC782" t="str">
            <v>MTNAirtelINQ</v>
          </cell>
          <cell r="BD782" t="str">
            <v>T0117</v>
          </cell>
          <cell r="BE782" t="str">
            <v>ZM0113</v>
          </cell>
          <cell r="BF782" t="str">
            <v>NO</v>
          </cell>
        </row>
        <row r="783">
          <cell r="C783" t="str">
            <v>IHS_LSK_054M</v>
          </cell>
          <cell r="D783" t="str">
            <v>Chawama East</v>
          </cell>
          <cell r="E783">
            <v>28.27662</v>
          </cell>
          <cell r="F783">
            <v>-15.46206</v>
          </cell>
          <cell r="G783" t="str">
            <v>Lusaka</v>
          </cell>
          <cell r="H783">
            <v>1.5</v>
          </cell>
          <cell r="I783" t="str">
            <v>Lusaka</v>
          </cell>
          <cell r="J783" t="str">
            <v>LUSAKA</v>
          </cell>
          <cell r="K783" t="str">
            <v>Yes</v>
          </cell>
          <cell r="L783" t="str">
            <v>Yes</v>
          </cell>
          <cell r="M783" t="str">
            <v>No</v>
          </cell>
          <cell r="N783" t="str">
            <v>Urban</v>
          </cell>
          <cell r="O783" t="str">
            <v>2G 3G</v>
          </cell>
          <cell r="P783" t="str">
            <v>P3</v>
          </cell>
          <cell r="Q783" t="str">
            <v>BTS</v>
          </cell>
          <cell r="R783" t="str">
            <v>BTS</v>
          </cell>
          <cell r="S783" t="str">
            <v>On air</v>
          </cell>
          <cell r="T783" t="str">
            <v>Grid-Gen</v>
          </cell>
          <cell r="U783" t="str">
            <v>Green Field</v>
          </cell>
          <cell r="V783">
            <v>36</v>
          </cell>
          <cell r="W783" t="str">
            <v>Outdoor</v>
          </cell>
          <cell r="X783" t="str">
            <v>Samuel Mumba</v>
          </cell>
          <cell r="Y783" t="str">
            <v>SBC</v>
          </cell>
          <cell r="Z783" t="str">
            <v>SBC</v>
          </cell>
          <cell r="AA783" t="str">
            <v>MTN</v>
          </cell>
          <cell r="AB783" t="str">
            <v>Evans Ngonga</v>
          </cell>
          <cell r="AC783" t="str">
            <v>CCS</v>
          </cell>
          <cell r="AD783" t="str">
            <v>CCS</v>
          </cell>
          <cell r="AE783" t="str">
            <v>Gen Logic </v>
          </cell>
          <cell r="AF783" t="str">
            <v>Gen Logic </v>
          </cell>
          <cell r="AG783">
            <v>11</v>
          </cell>
          <cell r="AH783" t="str">
            <v>perkins</v>
          </cell>
          <cell r="AI783" t="str">
            <v>403D-15</v>
          </cell>
          <cell r="AJ783" t="str">
            <v>Mecc Alte</v>
          </cell>
          <cell r="AK783" t="str">
            <v>ECP 28-1L/4</v>
          </cell>
          <cell r="AL783">
            <v>1000</v>
          </cell>
          <cell r="AM783" t="str">
            <v>IPT</v>
          </cell>
          <cell r="AN783" t="str">
            <v>DPR 2400B-48</v>
          </cell>
          <cell r="AO783">
            <v>250</v>
          </cell>
          <cell r="AP783" t="str">
            <v>Lithium</v>
          </cell>
          <cell r="AQ783">
            <v>300</v>
          </cell>
          <cell r="AR783">
            <v>48</v>
          </cell>
          <cell r="AS783">
            <v>100</v>
          </cell>
          <cell r="AT783">
            <v>3</v>
          </cell>
          <cell r="AU783" t="str">
            <v>N/A</v>
          </cell>
          <cell r="AV783" t="str">
            <v>N/A</v>
          </cell>
          <cell r="AW783" t="str">
            <v>N/A</v>
          </cell>
          <cell r="AX783" t="str">
            <v>N/A</v>
          </cell>
          <cell r="AY783" t="str">
            <v>N/A</v>
          </cell>
          <cell r="AZ783">
            <v>62</v>
          </cell>
        </row>
        <row r="783">
          <cell r="BB783">
            <v>2</v>
          </cell>
          <cell r="BC783" t="str">
            <v>MTNLiquid Telecom</v>
          </cell>
          <cell r="BD783" t="str">
            <v>T0291</v>
          </cell>
          <cell r="BE783">
            <v>0</v>
          </cell>
          <cell r="BF783" t="str">
            <v>NO</v>
          </cell>
        </row>
        <row r="784">
          <cell r="C784" t="str">
            <v>IHS_LSK_055M</v>
          </cell>
          <cell r="D784" t="str">
            <v>Kanyama West</v>
          </cell>
          <cell r="E784">
            <v>28.23487</v>
          </cell>
          <cell r="F784">
            <v>-15.42599</v>
          </cell>
          <cell r="G784" t="str">
            <v>Lusaka</v>
          </cell>
          <cell r="H784">
            <v>1.5</v>
          </cell>
          <cell r="I784" t="str">
            <v>Lusaka</v>
          </cell>
          <cell r="J784" t="str">
            <v>LUSAKA</v>
          </cell>
          <cell r="K784" t="str">
            <v>No</v>
          </cell>
          <cell r="L784" t="str">
            <v>Yes</v>
          </cell>
          <cell r="M784" t="str">
            <v>No</v>
          </cell>
          <cell r="N784" t="str">
            <v>Urban</v>
          </cell>
          <cell r="O784" t="str">
            <v>2G 3G 4G</v>
          </cell>
          <cell r="P784" t="str">
            <v>P1</v>
          </cell>
          <cell r="Q784" t="str">
            <v>BTS</v>
          </cell>
          <cell r="R784" t="str">
            <v>BB</v>
          </cell>
          <cell r="S784" t="str">
            <v>On air</v>
          </cell>
          <cell r="T784" t="str">
            <v>Grid-Gen</v>
          </cell>
          <cell r="U784" t="str">
            <v>Green Field</v>
          </cell>
          <cell r="V784">
            <v>36</v>
          </cell>
          <cell r="W784" t="str">
            <v>Indoor </v>
          </cell>
          <cell r="X784" t="str">
            <v>Joseph Mulenga</v>
          </cell>
          <cell r="Y784" t="str">
            <v>SBC</v>
          </cell>
          <cell r="Z784" t="str">
            <v>SBC</v>
          </cell>
          <cell r="AA784" t="str">
            <v>MTN</v>
          </cell>
          <cell r="AB784" t="str">
            <v>Evans Ngonga</v>
          </cell>
          <cell r="AC784" t="str">
            <v>CCS</v>
          </cell>
          <cell r="AD784" t="str">
            <v>CCS</v>
          </cell>
          <cell r="AE784" t="str">
            <v>MPMC</v>
          </cell>
          <cell r="AF784" t="str">
            <v>MPMC</v>
          </cell>
          <cell r="AG784">
            <v>13</v>
          </cell>
          <cell r="AH784" t="str">
            <v>perkins</v>
          </cell>
          <cell r="AI784" t="str">
            <v>403A-15</v>
          </cell>
          <cell r="AJ784" t="str">
            <v>Leroy Sommer</v>
          </cell>
          <cell r="AK784" t="str">
            <v>LSA 40M5 C 6/4</v>
          </cell>
          <cell r="AL784">
            <v>1000</v>
          </cell>
          <cell r="AM784" t="str">
            <v>IPT</v>
          </cell>
          <cell r="AN784" t="str">
            <v>DPR 2400B-48</v>
          </cell>
          <cell r="AO784">
            <v>250</v>
          </cell>
          <cell r="AP784" t="str">
            <v>Amaron</v>
          </cell>
          <cell r="AQ784">
            <v>400</v>
          </cell>
          <cell r="AR784">
            <v>2</v>
          </cell>
          <cell r="AS784">
            <v>400</v>
          </cell>
          <cell r="AT784">
            <v>24</v>
          </cell>
          <cell r="AU784" t="str">
            <v>CHIGO</v>
          </cell>
          <cell r="AV784" t="str">
            <v>CHIGO</v>
          </cell>
          <cell r="AW784">
            <v>18000</v>
          </cell>
          <cell r="AX784">
            <v>18000</v>
          </cell>
          <cell r="AY784">
            <v>2</v>
          </cell>
          <cell r="AZ784">
            <v>69</v>
          </cell>
        </row>
        <row r="784">
          <cell r="BB784">
            <v>1</v>
          </cell>
          <cell r="BC784" t="str">
            <v>MTN</v>
          </cell>
          <cell r="BD784" t="str">
            <v>T0143</v>
          </cell>
          <cell r="BE784">
            <v>0</v>
          </cell>
          <cell r="BF784" t="str">
            <v>NO</v>
          </cell>
        </row>
        <row r="785">
          <cell r="C785" t="str">
            <v>IHS_LSK_057M</v>
          </cell>
          <cell r="D785" t="str">
            <v>Kalingalinga</v>
          </cell>
          <cell r="E785">
            <v>28.34211</v>
          </cell>
          <cell r="F785">
            <v>-15.40189</v>
          </cell>
          <cell r="G785" t="str">
            <v>Lusaka</v>
          </cell>
          <cell r="H785">
            <v>2</v>
          </cell>
          <cell r="I785" t="str">
            <v>Lusaka</v>
          </cell>
          <cell r="J785" t="str">
            <v>LUSAKA</v>
          </cell>
          <cell r="K785" t="str">
            <v>Yes</v>
          </cell>
          <cell r="L785" t="str">
            <v>Yes</v>
          </cell>
          <cell r="M785" t="str">
            <v>No</v>
          </cell>
          <cell r="N785" t="str">
            <v>Urban</v>
          </cell>
          <cell r="O785" t="str">
            <v>2G 3G 4G</v>
          </cell>
          <cell r="P785" t="str">
            <v>P2</v>
          </cell>
          <cell r="Q785" t="str">
            <v>BTS</v>
          </cell>
          <cell r="R785" t="str">
            <v>BTS</v>
          </cell>
          <cell r="S785" t="str">
            <v>On air</v>
          </cell>
          <cell r="T785" t="str">
            <v>Grid-Gen</v>
          </cell>
          <cell r="U785" t="str">
            <v>Green Field</v>
          </cell>
          <cell r="V785">
            <v>48</v>
          </cell>
          <cell r="W785" t="str">
            <v>Indoor </v>
          </cell>
          <cell r="X785" t="str">
            <v>Kelly Musama</v>
          </cell>
          <cell r="Y785" t="str">
            <v>SBC</v>
          </cell>
          <cell r="Z785" t="str">
            <v>SBC</v>
          </cell>
          <cell r="AA785" t="str">
            <v>MTN</v>
          </cell>
          <cell r="AB785" t="str">
            <v>Evans Ngonga</v>
          </cell>
          <cell r="AC785" t="str">
            <v>CCS</v>
          </cell>
          <cell r="AD785" t="str">
            <v>CCS</v>
          </cell>
          <cell r="AE785" t="str">
            <v>Gen Logic </v>
          </cell>
          <cell r="AF785" t="str">
            <v>Gen Logic </v>
          </cell>
          <cell r="AG785">
            <v>16</v>
          </cell>
          <cell r="AH785" t="str">
            <v>Yanmar</v>
          </cell>
          <cell r="AI785" t="str">
            <v>4TNE88-G1A</v>
          </cell>
          <cell r="AJ785" t="str">
            <v>Mecc Alte</v>
          </cell>
          <cell r="AK785" t="str">
            <v>ECO28-1LN/4</v>
          </cell>
          <cell r="AL785">
            <v>600</v>
          </cell>
          <cell r="AM785" t="str">
            <v>IPT</v>
          </cell>
          <cell r="AN785" t="str">
            <v>DPR 2400B-48</v>
          </cell>
          <cell r="AO785">
            <v>250</v>
          </cell>
          <cell r="AP785" t="str">
            <v>Agisson</v>
          </cell>
          <cell r="AQ785">
            <v>600</v>
          </cell>
          <cell r="AR785">
            <v>2</v>
          </cell>
          <cell r="AS785">
            <v>600</v>
          </cell>
          <cell r="AT785">
            <v>24</v>
          </cell>
          <cell r="AU785" t="str">
            <v>CHIGO</v>
          </cell>
          <cell r="AV785" t="str">
            <v>CHIGO</v>
          </cell>
          <cell r="AW785">
            <v>18000</v>
          </cell>
          <cell r="AX785">
            <v>18000</v>
          </cell>
          <cell r="AY785">
            <v>2</v>
          </cell>
          <cell r="AZ785">
            <v>116</v>
          </cell>
        </row>
        <row r="785">
          <cell r="BB785">
            <v>1</v>
          </cell>
          <cell r="BC785" t="str">
            <v>MTN</v>
          </cell>
          <cell r="BD785" t="str">
            <v>T0137</v>
          </cell>
          <cell r="BE785">
            <v>0</v>
          </cell>
          <cell r="BF785" t="str">
            <v>NO</v>
          </cell>
        </row>
        <row r="786">
          <cell r="C786" t="str">
            <v>IHS_LSK_058M</v>
          </cell>
          <cell r="D786" t="str">
            <v>George</v>
          </cell>
          <cell r="E786">
            <v>28.2342027777778</v>
          </cell>
          <cell r="F786">
            <v>-15.3880027777778</v>
          </cell>
          <cell r="G786" t="str">
            <v>Lusaka</v>
          </cell>
          <cell r="H786">
            <v>2.5</v>
          </cell>
          <cell r="I786" t="str">
            <v>Lusaka</v>
          </cell>
          <cell r="J786" t="str">
            <v>LUSAKA</v>
          </cell>
          <cell r="K786" t="str">
            <v>Yes</v>
          </cell>
          <cell r="L786" t="str">
            <v>Yes</v>
          </cell>
          <cell r="M786" t="str">
            <v>No</v>
          </cell>
          <cell r="N786" t="str">
            <v>Urban</v>
          </cell>
          <cell r="O786" t="str">
            <v>2G 3G</v>
          </cell>
          <cell r="P786" t="str">
            <v>P1</v>
          </cell>
          <cell r="Q786" t="str">
            <v>BTS</v>
          </cell>
          <cell r="R786" t="str">
            <v>BTS</v>
          </cell>
          <cell r="S786" t="str">
            <v>On air</v>
          </cell>
          <cell r="T786" t="str">
            <v>Grid-Gen</v>
          </cell>
          <cell r="U786" t="str">
            <v>Green Field</v>
          </cell>
          <cell r="V786">
            <v>36</v>
          </cell>
          <cell r="W786" t="str">
            <v>Indoor </v>
          </cell>
          <cell r="X786" t="str">
            <v>John Banda </v>
          </cell>
          <cell r="Y786" t="str">
            <v>SBC</v>
          </cell>
          <cell r="Z786" t="str">
            <v>SBC</v>
          </cell>
          <cell r="AA786" t="str">
            <v>MTN</v>
          </cell>
          <cell r="AB786" t="str">
            <v>Evans Ngonga</v>
          </cell>
          <cell r="AC786" t="str">
            <v>CCS</v>
          </cell>
          <cell r="AD786" t="str">
            <v>CCS</v>
          </cell>
          <cell r="AE786" t="str">
            <v>CK Works</v>
          </cell>
          <cell r="AF786" t="str">
            <v>CK Works</v>
          </cell>
          <cell r="AG786">
            <v>20</v>
          </cell>
          <cell r="AH786" t="str">
            <v>perkins</v>
          </cell>
          <cell r="AI786" t="str">
            <v>403A-15</v>
          </cell>
          <cell r="AJ786" t="str">
            <v>Leroy Sommer</v>
          </cell>
          <cell r="AK786" t="str">
            <v>LSA 40M5 C 6/4</v>
          </cell>
          <cell r="AL786">
            <v>1000</v>
          </cell>
          <cell r="AM786" t="str">
            <v>IPT</v>
          </cell>
          <cell r="AN786" t="str">
            <v>DPR 2400B-48</v>
          </cell>
          <cell r="AO786">
            <v>250</v>
          </cell>
          <cell r="AP786" t="str">
            <v>NARADA</v>
          </cell>
          <cell r="AQ786">
            <v>600</v>
          </cell>
          <cell r="AR786">
            <v>2</v>
          </cell>
          <cell r="AS786">
            <v>600</v>
          </cell>
          <cell r="AT786">
            <v>24</v>
          </cell>
          <cell r="AU786" t="str">
            <v>LG</v>
          </cell>
          <cell r="AV786" t="str">
            <v>LG</v>
          </cell>
          <cell r="AW786">
            <v>18000</v>
          </cell>
          <cell r="AX786">
            <v>18000</v>
          </cell>
          <cell r="AY786">
            <v>2</v>
          </cell>
          <cell r="AZ786">
            <v>75</v>
          </cell>
        </row>
        <row r="786">
          <cell r="BB786">
            <v>2</v>
          </cell>
          <cell r="BC786" t="str">
            <v>MTNAirtel</v>
          </cell>
          <cell r="BD786" t="str">
            <v>T0206</v>
          </cell>
          <cell r="BE786" t="str">
            <v>ZM3524</v>
          </cell>
          <cell r="BF786" t="str">
            <v>NO</v>
          </cell>
        </row>
        <row r="787">
          <cell r="C787" t="str">
            <v>IHS_LSK_059M</v>
          </cell>
          <cell r="D787" t="str">
            <v>Lilanda</v>
          </cell>
          <cell r="E787">
            <v>28.24329</v>
          </cell>
          <cell r="F787">
            <v>-15.37279</v>
          </cell>
          <cell r="G787" t="str">
            <v>Lusaka</v>
          </cell>
          <cell r="H787">
            <v>4.5</v>
          </cell>
          <cell r="I787" t="str">
            <v>Lusaka</v>
          </cell>
          <cell r="J787" t="str">
            <v>LUSAKA</v>
          </cell>
          <cell r="K787" t="str">
            <v>Yes</v>
          </cell>
          <cell r="L787" t="str">
            <v>Yes</v>
          </cell>
          <cell r="M787" t="str">
            <v>No</v>
          </cell>
          <cell r="N787" t="str">
            <v>Urban</v>
          </cell>
          <cell r="O787" t="str">
            <v>2G 3G 4G</v>
          </cell>
          <cell r="P787" t="str">
            <v>P2</v>
          </cell>
          <cell r="Q787" t="str">
            <v>HUB</v>
          </cell>
          <cell r="R787" t="str">
            <v>HUB</v>
          </cell>
          <cell r="S787" t="str">
            <v>On air</v>
          </cell>
          <cell r="T787" t="str">
            <v>Grid-Gen</v>
          </cell>
          <cell r="U787" t="str">
            <v>Green Field</v>
          </cell>
          <cell r="V787">
            <v>66</v>
          </cell>
          <cell r="W787" t="str">
            <v>Indoor </v>
          </cell>
          <cell r="X787" t="str">
            <v>John Banda </v>
          </cell>
          <cell r="Y787" t="str">
            <v>SBC</v>
          </cell>
          <cell r="Z787" t="str">
            <v>SBC</v>
          </cell>
          <cell r="AA787" t="str">
            <v>MTN</v>
          </cell>
          <cell r="AB787" t="str">
            <v>Evans Ngonga</v>
          </cell>
          <cell r="AC787" t="str">
            <v>CCS</v>
          </cell>
          <cell r="AD787" t="str">
            <v>CCS</v>
          </cell>
          <cell r="AE787" t="str">
            <v>HIMOINSA</v>
          </cell>
          <cell r="AF787" t="str">
            <v>HIMOINSA</v>
          </cell>
          <cell r="AG787">
            <v>30</v>
          </cell>
          <cell r="AH787" t="str">
            <v>Yanmar</v>
          </cell>
          <cell r="AI787" t="str">
            <v>4TNV98-GGEH</v>
          </cell>
          <cell r="AJ787" t="str">
            <v>HIMOINSA</v>
          </cell>
          <cell r="AK787" t="str">
            <v>S 160 LB</v>
          </cell>
          <cell r="AL787">
            <v>1000</v>
          </cell>
          <cell r="AM787" t="str">
            <v>Power cube</v>
          </cell>
          <cell r="AN787" t="str">
            <v>ECC500</v>
          </cell>
          <cell r="AO787">
            <v>400</v>
          </cell>
          <cell r="AP787" t="str">
            <v>Lithium</v>
          </cell>
          <cell r="AQ787">
            <v>400</v>
          </cell>
          <cell r="AR787">
            <v>48</v>
          </cell>
          <cell r="AS787">
            <v>100</v>
          </cell>
          <cell r="AT787">
            <v>4</v>
          </cell>
          <cell r="AU787" t="str">
            <v>LG</v>
          </cell>
          <cell r="AV787" t="str">
            <v>LG</v>
          </cell>
          <cell r="AW787">
            <v>18000</v>
          </cell>
          <cell r="AX787">
            <v>18000</v>
          </cell>
          <cell r="AY787">
            <v>2</v>
          </cell>
          <cell r="AZ787">
            <v>120</v>
          </cell>
        </row>
        <row r="787">
          <cell r="BB787">
            <v>1</v>
          </cell>
          <cell r="BC787" t="str">
            <v>MTN</v>
          </cell>
          <cell r="BD787" t="str">
            <v>T0067</v>
          </cell>
          <cell r="BE787">
            <v>0</v>
          </cell>
          <cell r="BF787" t="str">
            <v>YES</v>
          </cell>
        </row>
        <row r="788">
          <cell r="C788" t="str">
            <v>IHS_LSK_060M</v>
          </cell>
          <cell r="D788" t="str">
            <v>Woodlands</v>
          </cell>
          <cell r="E788">
            <v>28.34289</v>
          </cell>
          <cell r="F788">
            <v>-15.43008</v>
          </cell>
          <cell r="G788" t="str">
            <v>Lusaka</v>
          </cell>
          <cell r="H788">
            <v>65</v>
          </cell>
          <cell r="I788" t="str">
            <v>Lusaka</v>
          </cell>
          <cell r="J788" t="str">
            <v>LUSAKA</v>
          </cell>
          <cell r="K788" t="str">
            <v>Yes</v>
          </cell>
          <cell r="L788" t="str">
            <v>Yes</v>
          </cell>
          <cell r="M788" t="str">
            <v>No</v>
          </cell>
          <cell r="N788" t="str">
            <v>Urban</v>
          </cell>
          <cell r="O788" t="str">
            <v>2G 3G 4G</v>
          </cell>
          <cell r="P788" t="str">
            <v>P3</v>
          </cell>
          <cell r="Q788" t="str">
            <v>HUB</v>
          </cell>
          <cell r="R788" t="str">
            <v>Hub</v>
          </cell>
          <cell r="S788" t="str">
            <v>On air</v>
          </cell>
          <cell r="T788" t="str">
            <v>Grid-Gen</v>
          </cell>
          <cell r="U788" t="str">
            <v>Green Field</v>
          </cell>
          <cell r="V788">
            <v>50</v>
          </cell>
          <cell r="W788" t="str">
            <v>Indoor </v>
          </cell>
          <cell r="X788" t="str">
            <v>Kelly Musama</v>
          </cell>
          <cell r="Y788" t="str">
            <v>SBC</v>
          </cell>
          <cell r="Z788" t="str">
            <v>SBC</v>
          </cell>
          <cell r="AA788" t="str">
            <v>MTN</v>
          </cell>
          <cell r="AB788" t="str">
            <v>Evans Ngonga</v>
          </cell>
          <cell r="AC788" t="str">
            <v>CCS</v>
          </cell>
          <cell r="AD788" t="str">
            <v>CCS</v>
          </cell>
          <cell r="AE788" t="str">
            <v>Gen Logic </v>
          </cell>
          <cell r="AF788" t="str">
            <v>Gen Logic </v>
          </cell>
          <cell r="AG788">
            <v>65</v>
          </cell>
          <cell r="AH788" t="str">
            <v>perkins</v>
          </cell>
          <cell r="AI788" t="str">
            <v>403D-15T</v>
          </cell>
          <cell r="AJ788" t="str">
            <v>Leroy Sommer</v>
          </cell>
          <cell r="AK788" t="str">
            <v>LSAP42.3K</v>
          </cell>
          <cell r="AL788">
            <v>1000</v>
          </cell>
          <cell r="AM788" t="str">
            <v>Power cube</v>
          </cell>
          <cell r="AN788" t="str">
            <v>ICC330-H1-C1</v>
          </cell>
          <cell r="AO788">
            <v>400</v>
          </cell>
          <cell r="AP788" t="str">
            <v>Lithium</v>
          </cell>
          <cell r="AQ788">
            <v>500</v>
          </cell>
          <cell r="AR788">
            <v>48</v>
          </cell>
          <cell r="AS788">
            <v>100</v>
          </cell>
          <cell r="AT788">
            <v>5</v>
          </cell>
          <cell r="AU788" t="str">
            <v>LG</v>
          </cell>
          <cell r="AV788" t="str">
            <v>LG</v>
          </cell>
          <cell r="AW788">
            <v>25000</v>
          </cell>
          <cell r="AX788">
            <v>25000</v>
          </cell>
          <cell r="AY788">
            <v>2</v>
          </cell>
          <cell r="AZ788">
            <v>250</v>
          </cell>
        </row>
        <row r="788">
          <cell r="BB788">
            <v>5</v>
          </cell>
          <cell r="BC788" t="str">
            <v>MTNAirtelLiquid( Former Hai)Liquid TelecomSmartnet</v>
          </cell>
          <cell r="BD788" t="str">
            <v>T0027</v>
          </cell>
          <cell r="BE788" t="str">
            <v>ZM0373</v>
          </cell>
          <cell r="BF788" t="str">
            <v>YES</v>
          </cell>
        </row>
        <row r="789">
          <cell r="C789" t="str">
            <v>IHS_LSK_061M</v>
          </cell>
          <cell r="D789" t="str">
            <v>Kabulonga Girls</v>
          </cell>
          <cell r="E789">
            <v>28.34607</v>
          </cell>
          <cell r="F789">
            <v>-15.42067</v>
          </cell>
          <cell r="G789" t="str">
            <v>Lusaka</v>
          </cell>
          <cell r="H789">
            <v>1.5</v>
          </cell>
          <cell r="I789" t="str">
            <v>Lusaka</v>
          </cell>
          <cell r="J789" t="str">
            <v>LUSAKA</v>
          </cell>
          <cell r="K789" t="str">
            <v>Yes</v>
          </cell>
          <cell r="L789" t="str">
            <v>Yes</v>
          </cell>
          <cell r="M789" t="str">
            <v>No</v>
          </cell>
          <cell r="N789" t="str">
            <v>Urban</v>
          </cell>
          <cell r="O789" t="str">
            <v>2G 3G 4G</v>
          </cell>
          <cell r="P789" t="str">
            <v>P2</v>
          </cell>
          <cell r="Q789" t="str">
            <v>BTS</v>
          </cell>
          <cell r="R789" t="str">
            <v>BTS</v>
          </cell>
          <cell r="S789" t="str">
            <v>On air</v>
          </cell>
          <cell r="T789" t="str">
            <v>Grid-Gen</v>
          </cell>
          <cell r="U789" t="str">
            <v>Green Field</v>
          </cell>
          <cell r="V789">
            <v>36</v>
          </cell>
          <cell r="W789" t="str">
            <v>Outdoor</v>
          </cell>
          <cell r="X789" t="str">
            <v>Kelly Musama</v>
          </cell>
          <cell r="Y789" t="str">
            <v>SBC</v>
          </cell>
          <cell r="Z789" t="str">
            <v>SBC</v>
          </cell>
          <cell r="AA789" t="str">
            <v>MTN</v>
          </cell>
          <cell r="AB789" t="str">
            <v>Evans Ngonga</v>
          </cell>
          <cell r="AC789" t="str">
            <v>CCS</v>
          </cell>
          <cell r="AD789" t="str">
            <v>CCS</v>
          </cell>
          <cell r="AE789" t="str">
            <v>Gen Logic </v>
          </cell>
          <cell r="AF789" t="str">
            <v>Gen Logic </v>
          </cell>
          <cell r="AG789">
            <v>11</v>
          </cell>
          <cell r="AH789" t="str">
            <v>perkins</v>
          </cell>
          <cell r="AI789" t="str">
            <v>403D-15</v>
          </cell>
          <cell r="AJ789" t="str">
            <v>Mecc Alte</v>
          </cell>
          <cell r="AK789" t="str">
            <v>ECP 28-1L/4</v>
          </cell>
          <cell r="AL789">
            <v>1000</v>
          </cell>
          <cell r="AM789" t="str">
            <v>IPT</v>
          </cell>
          <cell r="AN789" t="str">
            <v>DPR 2400B-48</v>
          </cell>
          <cell r="AO789">
            <v>250</v>
          </cell>
          <cell r="AP789" t="str">
            <v>NARADA</v>
          </cell>
          <cell r="AQ789">
            <v>600</v>
          </cell>
          <cell r="AR789">
            <v>2</v>
          </cell>
          <cell r="AS789">
            <v>600</v>
          </cell>
          <cell r="AT789">
            <v>24</v>
          </cell>
          <cell r="AU789" t="str">
            <v>N/A</v>
          </cell>
          <cell r="AV789" t="str">
            <v>N/A</v>
          </cell>
          <cell r="AW789" t="str">
            <v>N/A</v>
          </cell>
          <cell r="AX789" t="str">
            <v>N/A</v>
          </cell>
          <cell r="AY789" t="str">
            <v>N/A</v>
          </cell>
          <cell r="AZ789">
            <v>103</v>
          </cell>
        </row>
        <row r="789">
          <cell r="BB789">
            <v>3</v>
          </cell>
          <cell r="BC789" t="str">
            <v>MTNINQLiquid Telecom</v>
          </cell>
          <cell r="BD789" t="str">
            <v>T0313</v>
          </cell>
          <cell r="BE789">
            <v>0</v>
          </cell>
          <cell r="BF789" t="str">
            <v>N0</v>
          </cell>
        </row>
        <row r="790">
          <cell r="C790" t="str">
            <v>IHS_LSK_062M</v>
          </cell>
          <cell r="D790" t="str">
            <v>Chilenje South</v>
          </cell>
          <cell r="E790">
            <v>28.33212</v>
          </cell>
          <cell r="F790">
            <v>-15.45155</v>
          </cell>
          <cell r="G790" t="str">
            <v>Lusaka</v>
          </cell>
          <cell r="H790">
            <v>2.5</v>
          </cell>
          <cell r="I790" t="str">
            <v>Lusaka</v>
          </cell>
          <cell r="J790" t="str">
            <v>LUSAKA</v>
          </cell>
          <cell r="K790" t="str">
            <v>Yes</v>
          </cell>
          <cell r="L790" t="str">
            <v>Yes</v>
          </cell>
          <cell r="M790" t="str">
            <v>No</v>
          </cell>
          <cell r="N790" t="str">
            <v>Urban</v>
          </cell>
          <cell r="O790" t="str">
            <v>2G 3G 4G</v>
          </cell>
          <cell r="P790" t="str">
            <v>P2</v>
          </cell>
          <cell r="Q790" t="str">
            <v>BTS</v>
          </cell>
          <cell r="R790" t="str">
            <v>BTS</v>
          </cell>
          <cell r="S790" t="str">
            <v>On air</v>
          </cell>
          <cell r="T790" t="str">
            <v>Grid-Gen</v>
          </cell>
          <cell r="U790" t="str">
            <v>Green Field</v>
          </cell>
          <cell r="V790">
            <v>36</v>
          </cell>
          <cell r="W790" t="str">
            <v>Indoor </v>
          </cell>
          <cell r="X790" t="str">
            <v>Kelly Musama</v>
          </cell>
          <cell r="Y790" t="str">
            <v>SBC</v>
          </cell>
          <cell r="Z790" t="str">
            <v>SBC</v>
          </cell>
          <cell r="AA790" t="str">
            <v>MTN</v>
          </cell>
          <cell r="AB790" t="str">
            <v>Evans Ngonga</v>
          </cell>
          <cell r="AC790" t="str">
            <v>CCS</v>
          </cell>
          <cell r="AD790" t="str">
            <v>CCS</v>
          </cell>
          <cell r="AE790" t="str">
            <v>MPMC</v>
          </cell>
          <cell r="AF790" t="str">
            <v>MPMC</v>
          </cell>
          <cell r="AG790">
            <v>20</v>
          </cell>
          <cell r="AH790" t="str">
            <v>perkins</v>
          </cell>
          <cell r="AI790" t="str">
            <v>403A-15</v>
          </cell>
          <cell r="AJ790" t="str">
            <v>Leroy Sommer</v>
          </cell>
          <cell r="AK790" t="str">
            <v>LSA 40M5 C 6/4</v>
          </cell>
          <cell r="AL790">
            <v>1000</v>
          </cell>
          <cell r="AM790" t="str">
            <v>IPT</v>
          </cell>
          <cell r="AN790" t="str">
            <v>DPR 2400B-48</v>
          </cell>
          <cell r="AO790">
            <v>250</v>
          </cell>
          <cell r="AP790" t="str">
            <v>NARADA</v>
          </cell>
          <cell r="AQ790">
            <v>600</v>
          </cell>
          <cell r="AR790">
            <v>2</v>
          </cell>
          <cell r="AS790">
            <v>600</v>
          </cell>
          <cell r="AT790">
            <v>24</v>
          </cell>
          <cell r="AU790" t="str">
            <v>LG</v>
          </cell>
          <cell r="AV790" t="str">
            <v>LG</v>
          </cell>
          <cell r="AW790">
            <v>12000</v>
          </cell>
          <cell r="AX790">
            <v>12000</v>
          </cell>
          <cell r="AY790">
            <v>2</v>
          </cell>
          <cell r="AZ790">
            <v>97</v>
          </cell>
        </row>
        <row r="790">
          <cell r="BB790">
            <v>1</v>
          </cell>
          <cell r="BC790" t="str">
            <v>MTN</v>
          </cell>
          <cell r="BD790" t="str">
            <v>T0178</v>
          </cell>
          <cell r="BE790">
            <v>0</v>
          </cell>
          <cell r="BF790" t="str">
            <v>NO</v>
          </cell>
        </row>
        <row r="791">
          <cell r="C791" t="str">
            <v>IHS_LSK_063M</v>
          </cell>
          <cell r="D791" t="str">
            <v>Kamulanga</v>
          </cell>
          <cell r="E791">
            <v>28.2925</v>
          </cell>
          <cell r="F791">
            <v>-15.4711</v>
          </cell>
          <cell r="G791" t="str">
            <v>Lusaka</v>
          </cell>
          <cell r="H791">
            <v>4.5</v>
          </cell>
          <cell r="I791" t="str">
            <v>Lusaka</v>
          </cell>
          <cell r="J791" t="str">
            <v>LUSAKA</v>
          </cell>
          <cell r="K791" t="str">
            <v>Yes</v>
          </cell>
          <cell r="L791" t="str">
            <v>Yes</v>
          </cell>
          <cell r="M791" t="str">
            <v>No</v>
          </cell>
          <cell r="N791" t="str">
            <v>Urban</v>
          </cell>
          <cell r="O791" t="str">
            <v>2G 3G</v>
          </cell>
          <cell r="P791" t="str">
            <v>P2</v>
          </cell>
          <cell r="Q791" t="str">
            <v>BTS</v>
          </cell>
          <cell r="R791" t="str">
            <v>BB</v>
          </cell>
          <cell r="S791" t="str">
            <v>On air</v>
          </cell>
          <cell r="T791" t="str">
            <v>Grid-Gen</v>
          </cell>
          <cell r="U791" t="str">
            <v>Green Field</v>
          </cell>
          <cell r="V791">
            <v>50</v>
          </cell>
          <cell r="W791" t="str">
            <v>Indoor </v>
          </cell>
          <cell r="X791" t="str">
            <v>Samuel Mumba</v>
          </cell>
          <cell r="Y791" t="str">
            <v>SBC</v>
          </cell>
          <cell r="Z791" t="str">
            <v>SBC</v>
          </cell>
          <cell r="AA791" t="str">
            <v>MTN</v>
          </cell>
          <cell r="AB791" t="str">
            <v>Evans Ngonga</v>
          </cell>
          <cell r="AC791" t="str">
            <v>CCS</v>
          </cell>
          <cell r="AD791" t="str">
            <v>CCS</v>
          </cell>
          <cell r="AE791" t="str">
            <v>Vitalgen</v>
          </cell>
          <cell r="AF791" t="str">
            <v>Vitalgen</v>
          </cell>
          <cell r="AG791">
            <v>40</v>
          </cell>
          <cell r="AH791" t="str">
            <v>perkins</v>
          </cell>
          <cell r="AI791">
            <v>404</v>
          </cell>
          <cell r="AJ791" t="str">
            <v>Leroy Sommer</v>
          </cell>
          <cell r="AK791" t="str">
            <v>LSAP 423F</v>
          </cell>
          <cell r="AL791">
            <v>1000</v>
          </cell>
          <cell r="AM791" t="str">
            <v>Power cube</v>
          </cell>
          <cell r="AN791" t="str">
            <v>ICC330-H1-C1</v>
          </cell>
          <cell r="AO791">
            <v>400</v>
          </cell>
          <cell r="AP791" t="str">
            <v>NARADA</v>
          </cell>
          <cell r="AQ791">
            <v>1200</v>
          </cell>
          <cell r="AR791">
            <v>2</v>
          </cell>
          <cell r="AS791">
            <v>600</v>
          </cell>
          <cell r="AT791">
            <v>48</v>
          </cell>
          <cell r="AU791" t="str">
            <v>LG</v>
          </cell>
          <cell r="AV791" t="str">
            <v>LG</v>
          </cell>
          <cell r="AW791">
            <v>12000</v>
          </cell>
          <cell r="AX791">
            <v>12000</v>
          </cell>
          <cell r="AY791">
            <v>2</v>
          </cell>
          <cell r="AZ791">
            <v>134</v>
          </cell>
        </row>
        <row r="791">
          <cell r="BB791">
            <v>3</v>
          </cell>
          <cell r="BC791" t="str">
            <v>MTNAirtelLiquid Telecom</v>
          </cell>
          <cell r="BD791" t="str">
            <v>T0059</v>
          </cell>
          <cell r="BE791" t="str">
            <v>ZM0514</v>
          </cell>
          <cell r="BF791" t="str">
            <v>YES</v>
          </cell>
        </row>
        <row r="792">
          <cell r="C792" t="str">
            <v>IHS_LSK_064M</v>
          </cell>
          <cell r="D792" t="str">
            <v>Munali Sec School</v>
          </cell>
          <cell r="E792">
            <v>28.34369</v>
          </cell>
          <cell r="F792">
            <v>-15.38424</v>
          </cell>
          <cell r="G792" t="str">
            <v>Lusaka</v>
          </cell>
          <cell r="H792">
            <v>4.5</v>
          </cell>
          <cell r="I792" t="str">
            <v>Lusaka</v>
          </cell>
          <cell r="J792" t="str">
            <v>LUSAKA</v>
          </cell>
          <cell r="K792" t="str">
            <v>Yes</v>
          </cell>
          <cell r="L792" t="str">
            <v>Yes</v>
          </cell>
          <cell r="M792" t="str">
            <v>No</v>
          </cell>
          <cell r="N792" t="str">
            <v>Urban</v>
          </cell>
          <cell r="O792" t="str">
            <v>2G 3G 4G</v>
          </cell>
          <cell r="P792" t="str">
            <v>P2</v>
          </cell>
          <cell r="Q792" t="str">
            <v>BTS</v>
          </cell>
          <cell r="R792" t="str">
            <v>BTS</v>
          </cell>
          <cell r="S792" t="str">
            <v>On air</v>
          </cell>
          <cell r="T792" t="str">
            <v>Grid-Gen</v>
          </cell>
          <cell r="U792" t="str">
            <v>Green Field</v>
          </cell>
          <cell r="V792">
            <v>36</v>
          </cell>
          <cell r="W792" t="str">
            <v>Indoor </v>
          </cell>
          <cell r="X792" t="str">
            <v>Malvin Hakokole</v>
          </cell>
          <cell r="Y792" t="str">
            <v>SBC</v>
          </cell>
          <cell r="Z792" t="str">
            <v>SBC</v>
          </cell>
          <cell r="AA792" t="str">
            <v>MTN</v>
          </cell>
          <cell r="AB792" t="str">
            <v>Evans Ngonga</v>
          </cell>
          <cell r="AC792" t="str">
            <v>CCS</v>
          </cell>
          <cell r="AD792" t="str">
            <v>CCS</v>
          </cell>
          <cell r="AE792" t="str">
            <v>CK Works</v>
          </cell>
          <cell r="AF792" t="str">
            <v>CK Works</v>
          </cell>
          <cell r="AG792">
            <v>30</v>
          </cell>
          <cell r="AH792" t="str">
            <v>perkins</v>
          </cell>
          <cell r="AI792" t="str">
            <v>404A-22</v>
          </cell>
          <cell r="AJ792" t="str">
            <v>Leroy Sommer</v>
          </cell>
          <cell r="AK792" t="str">
            <v>SAP 40H J 6S/4</v>
          </cell>
          <cell r="AL792">
            <v>1000</v>
          </cell>
          <cell r="AM792" t="str">
            <v>Power cube</v>
          </cell>
          <cell r="AN792" t="str">
            <v>ICC330-H1-C1</v>
          </cell>
          <cell r="AO792">
            <v>400</v>
          </cell>
          <cell r="AP792" t="str">
            <v>Agisson</v>
          </cell>
          <cell r="AQ792">
            <v>1200</v>
          </cell>
          <cell r="AR792">
            <v>2</v>
          </cell>
          <cell r="AS792">
            <v>600</v>
          </cell>
          <cell r="AT792">
            <v>48</v>
          </cell>
          <cell r="AU792" t="str">
            <v>CHIGO</v>
          </cell>
          <cell r="AV792" t="str">
            <v>CHIGO</v>
          </cell>
          <cell r="AW792">
            <v>18000</v>
          </cell>
          <cell r="AX792">
            <v>18000</v>
          </cell>
          <cell r="AY792">
            <v>2</v>
          </cell>
          <cell r="AZ792">
            <v>120</v>
          </cell>
        </row>
        <row r="792">
          <cell r="BB792">
            <v>2</v>
          </cell>
          <cell r="BC792" t="str">
            <v>MTNLiquid Telecom</v>
          </cell>
          <cell r="BD792" t="str">
            <v>T0136</v>
          </cell>
          <cell r="BE792">
            <v>0</v>
          </cell>
          <cell r="BF792" t="str">
            <v>NO</v>
          </cell>
        </row>
        <row r="793">
          <cell r="C793" t="str">
            <v>IHS_LSK_065M</v>
          </cell>
          <cell r="D793" t="str">
            <v>Chunga</v>
          </cell>
          <cell r="E793">
            <v>28.2471</v>
          </cell>
          <cell r="F793">
            <v>-15.36172</v>
          </cell>
          <cell r="G793" t="str">
            <v>Lusaka</v>
          </cell>
          <cell r="H793">
            <v>2.5</v>
          </cell>
          <cell r="I793" t="str">
            <v>Lusaka</v>
          </cell>
          <cell r="J793" t="str">
            <v>LUSAKA</v>
          </cell>
          <cell r="K793" t="str">
            <v>No</v>
          </cell>
          <cell r="L793" t="str">
            <v>Yes</v>
          </cell>
          <cell r="M793" t="str">
            <v>No</v>
          </cell>
          <cell r="N793" t="str">
            <v>Urban</v>
          </cell>
          <cell r="O793" t="str">
            <v>2G 3G</v>
          </cell>
          <cell r="P793" t="str">
            <v>P3</v>
          </cell>
          <cell r="Q793" t="str">
            <v>BTS</v>
          </cell>
          <cell r="R793" t="str">
            <v>BTS</v>
          </cell>
          <cell r="S793" t="str">
            <v>On air</v>
          </cell>
          <cell r="T793" t="str">
            <v>Grid-Gen</v>
          </cell>
          <cell r="U793" t="str">
            <v>Green Field</v>
          </cell>
          <cell r="V793">
            <v>36</v>
          </cell>
          <cell r="W793" t="str">
            <v>Indoor </v>
          </cell>
          <cell r="X793" t="str">
            <v>John Banda </v>
          </cell>
          <cell r="Y793" t="str">
            <v>SBC</v>
          </cell>
          <cell r="Z793" t="str">
            <v>SBC</v>
          </cell>
          <cell r="AA793" t="str">
            <v>MTN</v>
          </cell>
          <cell r="AB793" t="str">
            <v>Evans Ngonga</v>
          </cell>
          <cell r="AC793" t="str">
            <v>CCS</v>
          </cell>
          <cell r="AD793" t="str">
            <v>CCS</v>
          </cell>
          <cell r="AE793" t="str">
            <v>Earth Technology</v>
          </cell>
          <cell r="AF793" t="str">
            <v>Earth technology</v>
          </cell>
          <cell r="AG793">
            <v>20</v>
          </cell>
          <cell r="AH793" t="str">
            <v>perkins</v>
          </cell>
          <cell r="AI793" t="str">
            <v>4TNE88-G1A</v>
          </cell>
          <cell r="AJ793" t="str">
            <v>Mecc Alte</v>
          </cell>
          <cell r="AK793" t="str">
            <v>ECO28-1LN/4</v>
          </cell>
          <cell r="AL793">
            <v>375</v>
          </cell>
          <cell r="AM793" t="str">
            <v>IPT</v>
          </cell>
          <cell r="AN793" t="str">
            <v>DPR 2400B-48</v>
          </cell>
          <cell r="AO793">
            <v>250</v>
          </cell>
          <cell r="AP793" t="str">
            <v>Lithium</v>
          </cell>
          <cell r="AQ793">
            <v>300</v>
          </cell>
          <cell r="AR793">
            <v>48</v>
          </cell>
          <cell r="AS793">
            <v>100</v>
          </cell>
          <cell r="AT793">
            <v>3</v>
          </cell>
          <cell r="AU793" t="str">
            <v>GREE</v>
          </cell>
          <cell r="AV793" t="str">
            <v>GREE</v>
          </cell>
          <cell r="AW793">
            <v>12000</v>
          </cell>
          <cell r="AX793">
            <v>12000</v>
          </cell>
          <cell r="AY793">
            <v>2</v>
          </cell>
          <cell r="AZ793">
            <v>65</v>
          </cell>
        </row>
        <row r="793">
          <cell r="BB793">
            <v>1</v>
          </cell>
          <cell r="BC793" t="str">
            <v>MTN</v>
          </cell>
          <cell r="BD793" t="str">
            <v>T0163</v>
          </cell>
          <cell r="BE793">
            <v>0</v>
          </cell>
          <cell r="BF793" t="str">
            <v>NO</v>
          </cell>
        </row>
        <row r="794">
          <cell r="C794" t="str">
            <v>IHS_LSK_066M</v>
          </cell>
          <cell r="D794" t="str">
            <v>Ngombe</v>
          </cell>
          <cell r="E794">
            <v>28.3301</v>
          </cell>
          <cell r="F794">
            <v>-15.36358889</v>
          </cell>
          <cell r="G794" t="str">
            <v>Lusaka</v>
          </cell>
          <cell r="H794">
            <v>1.5</v>
          </cell>
          <cell r="I794" t="str">
            <v>Lusaka</v>
          </cell>
          <cell r="J794" t="str">
            <v>LUSAKA</v>
          </cell>
          <cell r="K794" t="str">
            <v>Yes</v>
          </cell>
          <cell r="L794" t="str">
            <v>Yes</v>
          </cell>
          <cell r="M794" t="str">
            <v>No</v>
          </cell>
          <cell r="N794" t="str">
            <v>Urban</v>
          </cell>
          <cell r="O794" t="str">
            <v>2G 3G 4G</v>
          </cell>
          <cell r="P794" t="str">
            <v>P2</v>
          </cell>
          <cell r="Q794" t="str">
            <v>BTS</v>
          </cell>
          <cell r="R794" t="str">
            <v>BB</v>
          </cell>
          <cell r="S794" t="str">
            <v>On air</v>
          </cell>
          <cell r="T794" t="str">
            <v>Grid-Gen</v>
          </cell>
          <cell r="U794" t="str">
            <v>Green Field</v>
          </cell>
          <cell r="V794">
            <v>50</v>
          </cell>
          <cell r="W794" t="str">
            <v>Indoor </v>
          </cell>
          <cell r="X794" t="str">
            <v>John Banda </v>
          </cell>
          <cell r="Y794" t="str">
            <v>SBC</v>
          </cell>
          <cell r="Z794" t="str">
            <v>SBC</v>
          </cell>
          <cell r="AA794" t="str">
            <v>MTN</v>
          </cell>
          <cell r="AB794" t="str">
            <v>Evans Ngonga</v>
          </cell>
          <cell r="AC794" t="str">
            <v>CCS</v>
          </cell>
          <cell r="AD794" t="str">
            <v>CCS</v>
          </cell>
          <cell r="AE794" t="str">
            <v>Green Power</v>
          </cell>
          <cell r="AF794" t="str">
            <v>Green Power</v>
          </cell>
          <cell r="AG794">
            <v>10</v>
          </cell>
          <cell r="AH794" t="str">
            <v>perkins</v>
          </cell>
          <cell r="AI794" t="str">
            <v>403D-15T</v>
          </cell>
          <cell r="AJ794" t="str">
            <v>Leroy Sommer</v>
          </cell>
          <cell r="AK794" t="str">
            <v>LSA 040M5 C 6/4</v>
          </cell>
          <cell r="AL794">
            <v>1000</v>
          </cell>
          <cell r="AM794" t="str">
            <v>IPT</v>
          </cell>
          <cell r="AN794" t="str">
            <v>DPR 2400B-48</v>
          </cell>
          <cell r="AO794">
            <v>250</v>
          </cell>
          <cell r="AP794" t="str">
            <v>Wolong</v>
          </cell>
          <cell r="AQ794">
            <v>600</v>
          </cell>
          <cell r="AR794">
            <v>2</v>
          </cell>
          <cell r="AS794">
            <v>600</v>
          </cell>
          <cell r="AT794">
            <v>24</v>
          </cell>
          <cell r="AU794" t="str">
            <v>LG</v>
          </cell>
          <cell r="AV794" t="str">
            <v>LG</v>
          </cell>
          <cell r="AW794">
            <v>18000</v>
          </cell>
          <cell r="AX794">
            <v>18000</v>
          </cell>
          <cell r="AY794">
            <v>2</v>
          </cell>
          <cell r="AZ794">
            <v>110</v>
          </cell>
        </row>
        <row r="794">
          <cell r="BB794">
            <v>1</v>
          </cell>
          <cell r="BC794" t="str">
            <v>MTN</v>
          </cell>
          <cell r="BD794" t="str">
            <v>T0020</v>
          </cell>
          <cell r="BE794">
            <v>0</v>
          </cell>
          <cell r="BF794" t="str">
            <v>NO</v>
          </cell>
        </row>
        <row r="795">
          <cell r="C795" t="str">
            <v>IHS_LSK_067M</v>
          </cell>
          <cell r="D795" t="str">
            <v>Chilenje</v>
          </cell>
          <cell r="E795">
            <v>28.34031</v>
          </cell>
          <cell r="F795">
            <v>-15.44463</v>
          </cell>
          <cell r="G795" t="str">
            <v>Lusaka</v>
          </cell>
          <cell r="H795">
            <v>1.5</v>
          </cell>
          <cell r="I795" t="str">
            <v>Lusaka</v>
          </cell>
          <cell r="J795" t="str">
            <v>LUSAKA</v>
          </cell>
          <cell r="K795" t="str">
            <v>No</v>
          </cell>
          <cell r="L795" t="str">
            <v>Yes</v>
          </cell>
          <cell r="M795" t="str">
            <v>No</v>
          </cell>
          <cell r="N795" t="str">
            <v>Urban</v>
          </cell>
          <cell r="O795" t="str">
            <v>2G 3G 4G</v>
          </cell>
          <cell r="P795" t="str">
            <v>P2</v>
          </cell>
          <cell r="Q795" t="str">
            <v>BTS</v>
          </cell>
          <cell r="R795" t="str">
            <v>BTS</v>
          </cell>
          <cell r="S795" t="str">
            <v>On air</v>
          </cell>
          <cell r="T795" t="str">
            <v>Grid-Gen</v>
          </cell>
          <cell r="U795" t="str">
            <v>Green Field</v>
          </cell>
          <cell r="V795">
            <v>36</v>
          </cell>
          <cell r="W795" t="str">
            <v>Outdoor</v>
          </cell>
          <cell r="X795" t="str">
            <v>Kelly Musama</v>
          </cell>
          <cell r="Y795" t="str">
            <v>SBC</v>
          </cell>
          <cell r="Z795" t="str">
            <v>SBC</v>
          </cell>
          <cell r="AA795" t="str">
            <v>MTN</v>
          </cell>
          <cell r="AB795" t="str">
            <v>Evans Ngonga</v>
          </cell>
          <cell r="AC795" t="str">
            <v>CCS</v>
          </cell>
          <cell r="AD795" t="str">
            <v>CCS</v>
          </cell>
          <cell r="AE795" t="str">
            <v>MPMC</v>
          </cell>
          <cell r="AF795" t="str">
            <v>MPMC</v>
          </cell>
          <cell r="AG795">
            <v>13</v>
          </cell>
          <cell r="AH795" t="str">
            <v>perkins</v>
          </cell>
          <cell r="AI795" t="str">
            <v>403A-15</v>
          </cell>
          <cell r="AJ795" t="str">
            <v>Leroy Sommer</v>
          </cell>
          <cell r="AK795" t="str">
            <v>LSA 40M5 C 6/4</v>
          </cell>
          <cell r="AL795">
            <v>1000</v>
          </cell>
          <cell r="AM795" t="str">
            <v>IPT</v>
          </cell>
          <cell r="AN795" t="str">
            <v>DPR 2400B-48</v>
          </cell>
          <cell r="AO795">
            <v>250</v>
          </cell>
          <cell r="AP795" t="str">
            <v>Lithium</v>
          </cell>
          <cell r="AQ795">
            <v>300</v>
          </cell>
          <cell r="AR795">
            <v>48</v>
          </cell>
          <cell r="AS795">
            <v>100</v>
          </cell>
          <cell r="AT795">
            <v>3</v>
          </cell>
          <cell r="AU795" t="str">
            <v>N/A</v>
          </cell>
          <cell r="AV795" t="str">
            <v>N/A</v>
          </cell>
          <cell r="AW795" t="str">
            <v>N/A</v>
          </cell>
          <cell r="AX795" t="str">
            <v>N/A</v>
          </cell>
          <cell r="AY795" t="str">
            <v>N/A</v>
          </cell>
          <cell r="AZ795">
            <v>54</v>
          </cell>
        </row>
        <row r="795">
          <cell r="BB795">
            <v>1</v>
          </cell>
          <cell r="BC795" t="str">
            <v>MTN</v>
          </cell>
          <cell r="BD795" t="str">
            <v>T0296</v>
          </cell>
          <cell r="BE795">
            <v>0</v>
          </cell>
          <cell r="BF795" t="str">
            <v>NO</v>
          </cell>
        </row>
        <row r="796">
          <cell r="C796" t="str">
            <v>IHS_LSK_068M</v>
          </cell>
          <cell r="D796" t="str">
            <v>Kanyama Central</v>
          </cell>
          <cell r="E796">
            <v>28.230661</v>
          </cell>
          <cell r="F796">
            <v>-15.438814</v>
          </cell>
          <cell r="G796" t="str">
            <v>Lusaka</v>
          </cell>
          <cell r="H796">
            <v>4.5</v>
          </cell>
          <cell r="I796" t="str">
            <v>Lusaka</v>
          </cell>
          <cell r="J796" t="str">
            <v>LUSAKA</v>
          </cell>
          <cell r="K796" t="str">
            <v>Yes</v>
          </cell>
          <cell r="L796" t="str">
            <v>Yes</v>
          </cell>
          <cell r="M796" t="str">
            <v>No</v>
          </cell>
          <cell r="N796" t="str">
            <v>Urban</v>
          </cell>
          <cell r="O796" t="str">
            <v>2G 3G</v>
          </cell>
          <cell r="P796" t="str">
            <v>P1</v>
          </cell>
          <cell r="Q796" t="str">
            <v>BTS</v>
          </cell>
          <cell r="R796" t="str">
            <v>BTS</v>
          </cell>
          <cell r="S796" t="str">
            <v>On air</v>
          </cell>
          <cell r="T796" t="str">
            <v>Grid-Gen</v>
          </cell>
          <cell r="U796" t="str">
            <v>Green Field</v>
          </cell>
          <cell r="V796" t="str">
            <v>36</v>
          </cell>
          <cell r="W796" t="str">
            <v>Outdoor</v>
          </cell>
          <cell r="X796" t="str">
            <v>Joseph Mulenga</v>
          </cell>
          <cell r="Y796" t="str">
            <v>SBC</v>
          </cell>
          <cell r="Z796" t="str">
            <v>SBC</v>
          </cell>
          <cell r="AA796" t="str">
            <v>MTN</v>
          </cell>
          <cell r="AB796" t="str">
            <v>Evans Ngonga</v>
          </cell>
          <cell r="AC796" t="str">
            <v>CCS</v>
          </cell>
          <cell r="AD796" t="str">
            <v>CCS</v>
          </cell>
          <cell r="AE796" t="str">
            <v>Gen Logic</v>
          </cell>
          <cell r="AF796" t="str">
            <v>Gen Logic</v>
          </cell>
          <cell r="AG796">
            <v>30</v>
          </cell>
          <cell r="AH796" t="str">
            <v>perkins</v>
          </cell>
          <cell r="AI796" t="str">
            <v>404D-22</v>
          </cell>
          <cell r="AJ796" t="str">
            <v>Mecc Alte</v>
          </cell>
          <cell r="AK796" t="str">
            <v>ECP 28-1L/4</v>
          </cell>
          <cell r="AL796">
            <v>1000</v>
          </cell>
          <cell r="AM796" t="str">
            <v>Power cube</v>
          </cell>
          <cell r="AN796" t="str">
            <v>DPR 2400B-48</v>
          </cell>
          <cell r="AO796">
            <v>250</v>
          </cell>
          <cell r="AP796" t="str">
            <v>Lithium</v>
          </cell>
          <cell r="AQ796">
            <v>600</v>
          </cell>
          <cell r="AR796">
            <v>48</v>
          </cell>
          <cell r="AS796">
            <v>100</v>
          </cell>
          <cell r="AT796">
            <v>6</v>
          </cell>
          <cell r="AU796" t="str">
            <v>N/A</v>
          </cell>
          <cell r="AV796" t="str">
            <v>N/A</v>
          </cell>
          <cell r="AW796" t="str">
            <v>N/A</v>
          </cell>
          <cell r="AX796" t="str">
            <v>N/A</v>
          </cell>
          <cell r="AY796" t="str">
            <v>N/A</v>
          </cell>
          <cell r="AZ796">
            <v>113</v>
          </cell>
        </row>
        <row r="796">
          <cell r="BB796">
            <v>3</v>
          </cell>
          <cell r="BC796" t="str">
            <v>MTNAirtelLiquid Telecom</v>
          </cell>
          <cell r="BD796" t="str">
            <v>T0331</v>
          </cell>
          <cell r="BE796" t="str">
            <v>ZM0134</v>
          </cell>
          <cell r="BF796" t="str">
            <v>YES</v>
          </cell>
        </row>
        <row r="797">
          <cell r="C797" t="str">
            <v>IHS_LSK_069M</v>
          </cell>
          <cell r="D797" t="str">
            <v>Chudleigh</v>
          </cell>
          <cell r="E797">
            <v>28.34183</v>
          </cell>
          <cell r="F797">
            <v>-15.37142</v>
          </cell>
          <cell r="G797" t="str">
            <v>Lusaka</v>
          </cell>
          <cell r="H797">
            <v>2</v>
          </cell>
          <cell r="I797" t="str">
            <v>Lusaka</v>
          </cell>
          <cell r="J797" t="str">
            <v>LUSAKA</v>
          </cell>
          <cell r="K797" t="str">
            <v>No</v>
          </cell>
          <cell r="L797" t="str">
            <v>Yes</v>
          </cell>
          <cell r="M797" t="str">
            <v>No</v>
          </cell>
          <cell r="N797" t="str">
            <v>Urban</v>
          </cell>
          <cell r="O797" t="str">
            <v>2G 3G 4G</v>
          </cell>
          <cell r="P797" t="str">
            <v>P3</v>
          </cell>
          <cell r="Q797" t="str">
            <v>BTS</v>
          </cell>
          <cell r="R797" t="str">
            <v>BTS</v>
          </cell>
          <cell r="S797" t="str">
            <v>On air</v>
          </cell>
          <cell r="T797" t="str">
            <v>Grid-Gen</v>
          </cell>
          <cell r="U797" t="str">
            <v>Green Field</v>
          </cell>
          <cell r="V797">
            <v>36</v>
          </cell>
          <cell r="W797" t="str">
            <v>Outdoor</v>
          </cell>
          <cell r="X797" t="str">
            <v>Malvin Hakokole</v>
          </cell>
          <cell r="Y797" t="str">
            <v>SBC</v>
          </cell>
          <cell r="Z797" t="str">
            <v>SBC</v>
          </cell>
          <cell r="AA797" t="str">
            <v>MTN</v>
          </cell>
          <cell r="AB797" t="str">
            <v>Evans Ngonga</v>
          </cell>
          <cell r="AC797" t="str">
            <v>CCS</v>
          </cell>
          <cell r="AD797" t="str">
            <v>CCS</v>
          </cell>
          <cell r="AE797" t="str">
            <v>CK Works</v>
          </cell>
          <cell r="AF797" t="str">
            <v>CK Works</v>
          </cell>
          <cell r="AG797">
            <v>16</v>
          </cell>
          <cell r="AH797" t="str">
            <v>perkins</v>
          </cell>
          <cell r="AI797" t="str">
            <v>404A-22</v>
          </cell>
          <cell r="AJ797" t="str">
            <v>Leroy Sommer</v>
          </cell>
          <cell r="AK797" t="str">
            <v>TAL 040F J 6S/4</v>
          </cell>
          <cell r="AL797">
            <v>1000</v>
          </cell>
          <cell r="AM797" t="str">
            <v>IPT</v>
          </cell>
          <cell r="AN797" t="str">
            <v>DPR 2400B-48</v>
          </cell>
          <cell r="AO797">
            <v>250</v>
          </cell>
          <cell r="AP797" t="str">
            <v>Agisson</v>
          </cell>
          <cell r="AQ797">
            <v>800</v>
          </cell>
          <cell r="AR797">
            <v>2</v>
          </cell>
          <cell r="AS797">
            <v>800</v>
          </cell>
          <cell r="AT797">
            <v>24</v>
          </cell>
          <cell r="AU797" t="str">
            <v>N/A</v>
          </cell>
          <cell r="AV797" t="str">
            <v>N/A</v>
          </cell>
          <cell r="AW797" t="str">
            <v>N/A</v>
          </cell>
          <cell r="AX797" t="str">
            <v>N/A</v>
          </cell>
          <cell r="AY797" t="str">
            <v>N/A</v>
          </cell>
          <cell r="AZ797">
            <v>40.2</v>
          </cell>
        </row>
        <row r="797">
          <cell r="BB797">
            <v>1</v>
          </cell>
          <cell r="BC797" t="str">
            <v>MTN</v>
          </cell>
          <cell r="BD797" t="str">
            <v>T0238</v>
          </cell>
          <cell r="BE797">
            <v>0</v>
          </cell>
          <cell r="BF797" t="str">
            <v>NO</v>
          </cell>
        </row>
        <row r="798">
          <cell r="C798" t="str">
            <v>IHS_LSK_070M</v>
          </cell>
          <cell r="D798" t="str">
            <v>Zingalume</v>
          </cell>
          <cell r="E798">
            <v>28.2293</v>
          </cell>
          <cell r="F798">
            <v>-15.37409</v>
          </cell>
          <cell r="G798" t="str">
            <v>Lusaka</v>
          </cell>
          <cell r="H798">
            <v>4.5</v>
          </cell>
          <cell r="I798" t="str">
            <v>Lusaka</v>
          </cell>
          <cell r="J798" t="str">
            <v>LUSAKA</v>
          </cell>
          <cell r="K798" t="str">
            <v>Yes</v>
          </cell>
          <cell r="L798" t="str">
            <v>Yes</v>
          </cell>
          <cell r="M798" t="str">
            <v>No</v>
          </cell>
          <cell r="N798" t="str">
            <v>Urban</v>
          </cell>
          <cell r="O798" t="str">
            <v>2G 3G 4G</v>
          </cell>
          <cell r="P798" t="str">
            <v>P1</v>
          </cell>
          <cell r="Q798" t="str">
            <v>BTS</v>
          </cell>
          <cell r="R798" t="str">
            <v>BTS</v>
          </cell>
          <cell r="S798" t="str">
            <v>On air</v>
          </cell>
          <cell r="T798" t="str">
            <v>Grid-Gen</v>
          </cell>
          <cell r="U798" t="str">
            <v>Green Field</v>
          </cell>
          <cell r="V798">
            <v>36</v>
          </cell>
          <cell r="W798" t="str">
            <v>Outdoor</v>
          </cell>
          <cell r="X798" t="str">
            <v>John Banda </v>
          </cell>
          <cell r="Y798" t="str">
            <v>SBC</v>
          </cell>
          <cell r="Z798" t="str">
            <v>SBC</v>
          </cell>
          <cell r="AA798" t="str">
            <v>MTN</v>
          </cell>
          <cell r="AB798" t="str">
            <v>Evans Ngonga</v>
          </cell>
          <cell r="AC798" t="str">
            <v>CCS</v>
          </cell>
          <cell r="AD798" t="str">
            <v>CCS</v>
          </cell>
          <cell r="AE798" t="str">
            <v>Vitalgen</v>
          </cell>
          <cell r="AF798" t="str">
            <v>Vitalgen</v>
          </cell>
          <cell r="AG798">
            <v>30</v>
          </cell>
          <cell r="AH798" t="str">
            <v>perkins</v>
          </cell>
          <cell r="AI798" t="str">
            <v>404A-22</v>
          </cell>
          <cell r="AJ798" t="str">
            <v>Mecc Alte</v>
          </cell>
          <cell r="AK798" t="str">
            <v>ECP 28-M/4</v>
          </cell>
          <cell r="AL798">
            <v>1000</v>
          </cell>
          <cell r="AM798" t="str">
            <v>Power cube</v>
          </cell>
          <cell r="AN798" t="str">
            <v>ECC500</v>
          </cell>
          <cell r="AO798">
            <v>400</v>
          </cell>
          <cell r="AP798" t="str">
            <v>Lithium</v>
          </cell>
          <cell r="AQ798">
            <v>400</v>
          </cell>
          <cell r="AR798">
            <v>48</v>
          </cell>
          <cell r="AS798">
            <v>100</v>
          </cell>
          <cell r="AT798">
            <v>4</v>
          </cell>
          <cell r="AU798" t="str">
            <v>N/A</v>
          </cell>
          <cell r="AV798" t="str">
            <v>N/A</v>
          </cell>
          <cell r="AW798" t="str">
            <v>N/A</v>
          </cell>
          <cell r="AX798" t="str">
            <v>N/A</v>
          </cell>
          <cell r="AY798" t="str">
            <v>N/A</v>
          </cell>
          <cell r="AZ798">
            <v>165</v>
          </cell>
        </row>
        <row r="798">
          <cell r="BB798">
            <v>3</v>
          </cell>
          <cell r="BC798" t="str">
            <v>MTNAirtelLiquid Telecom</v>
          </cell>
          <cell r="BD798" t="str">
            <v>T0303</v>
          </cell>
          <cell r="BE798" t="str">
            <v>ZM0430</v>
          </cell>
          <cell r="BF798" t="str">
            <v>NO</v>
          </cell>
        </row>
        <row r="799">
          <cell r="C799" t="str">
            <v>IHS_LSK_071M</v>
          </cell>
          <cell r="D799" t="str">
            <v>Kabulonga  </v>
          </cell>
          <cell r="E799">
            <v>28.35583333</v>
          </cell>
          <cell r="F799">
            <v>-15.41638889</v>
          </cell>
          <cell r="G799" t="str">
            <v>Lusaka</v>
          </cell>
          <cell r="H799">
            <v>4.5</v>
          </cell>
          <cell r="I799" t="str">
            <v>Lusaka</v>
          </cell>
          <cell r="J799" t="str">
            <v>LUSAKA</v>
          </cell>
          <cell r="K799" t="str">
            <v>Yes</v>
          </cell>
          <cell r="L799" t="str">
            <v>Yes</v>
          </cell>
          <cell r="M799" t="str">
            <v>No</v>
          </cell>
          <cell r="N799" t="str">
            <v>Urban</v>
          </cell>
          <cell r="O799" t="str">
            <v>2G 3G 4G</v>
          </cell>
          <cell r="P799" t="str">
            <v>P3</v>
          </cell>
          <cell r="Q799" t="str">
            <v>BTS</v>
          </cell>
          <cell r="R799" t="str">
            <v>BB</v>
          </cell>
          <cell r="S799" t="str">
            <v>On air</v>
          </cell>
          <cell r="T799" t="str">
            <v>Gen Only</v>
          </cell>
          <cell r="U799" t="str">
            <v>Green Field</v>
          </cell>
          <cell r="V799">
            <v>54</v>
          </cell>
          <cell r="W799" t="str">
            <v>Indoor </v>
          </cell>
          <cell r="X799" t="str">
            <v>Kelly Musama</v>
          </cell>
          <cell r="Y799" t="str">
            <v>SBC</v>
          </cell>
          <cell r="Z799" t="str">
            <v>SBC</v>
          </cell>
          <cell r="AA799" t="str">
            <v>MTN</v>
          </cell>
          <cell r="AB799" t="str">
            <v>Evans Ngonga</v>
          </cell>
          <cell r="AC799" t="str">
            <v>CCS</v>
          </cell>
          <cell r="AD799" t="str">
            <v>CCS</v>
          </cell>
          <cell r="AE799" t="str">
            <v>CK Works</v>
          </cell>
          <cell r="AF799" t="str">
            <v>CK Works</v>
          </cell>
          <cell r="AG799">
            <v>30</v>
          </cell>
          <cell r="AH799" t="str">
            <v>perkins</v>
          </cell>
          <cell r="AI799" t="str">
            <v>403A-15</v>
          </cell>
          <cell r="AJ799" t="str">
            <v>Leroy Sommer</v>
          </cell>
          <cell r="AK799" t="str">
            <v>TAL 040F J 6S/4</v>
          </cell>
          <cell r="AL799">
            <v>1000</v>
          </cell>
          <cell r="AM799" t="str">
            <v>Power cube</v>
          </cell>
          <cell r="AN799" t="str">
            <v>ICC330-H1-C1</v>
          </cell>
          <cell r="AO799">
            <v>400</v>
          </cell>
          <cell r="AP799" t="str">
            <v>NARADA</v>
          </cell>
          <cell r="AQ799">
            <v>1200</v>
          </cell>
          <cell r="AR799">
            <v>2</v>
          </cell>
          <cell r="AS799">
            <v>600</v>
          </cell>
          <cell r="AT799">
            <v>48</v>
          </cell>
          <cell r="AU799" t="str">
            <v>LG</v>
          </cell>
          <cell r="AV799" t="str">
            <v>LG</v>
          </cell>
          <cell r="AW799">
            <v>12000</v>
          </cell>
          <cell r="AX799">
            <v>12000</v>
          </cell>
          <cell r="AY799">
            <v>2</v>
          </cell>
          <cell r="AZ799">
            <v>100</v>
          </cell>
        </row>
        <row r="799">
          <cell r="BB799">
            <v>2</v>
          </cell>
          <cell r="BC799" t="str">
            <v>MTNLiquid Telecom</v>
          </cell>
          <cell r="BD799" t="str">
            <v>T0098</v>
          </cell>
          <cell r="BE799">
            <v>0</v>
          </cell>
          <cell r="BF799" t="str">
            <v>NO</v>
          </cell>
        </row>
        <row r="800">
          <cell r="C800" t="str">
            <v>IHS_LSK_072M</v>
          </cell>
          <cell r="D800" t="str">
            <v>Chalala  </v>
          </cell>
          <cell r="E800">
            <v>28.3230556</v>
          </cell>
          <cell r="F800">
            <v>-15.46888889</v>
          </cell>
          <cell r="G800" t="str">
            <v>Lusaka</v>
          </cell>
          <cell r="H800">
            <v>2</v>
          </cell>
          <cell r="I800" t="str">
            <v>Lusaka</v>
          </cell>
          <cell r="J800" t="str">
            <v>LUSAKA</v>
          </cell>
          <cell r="K800" t="str">
            <v>No</v>
          </cell>
          <cell r="L800" t="str">
            <v>Yes</v>
          </cell>
          <cell r="M800" t="str">
            <v>No</v>
          </cell>
          <cell r="N800" t="str">
            <v>Urban</v>
          </cell>
          <cell r="O800" t="str">
            <v>2G 3G 4G</v>
          </cell>
          <cell r="P800" t="str">
            <v>P1</v>
          </cell>
          <cell r="Q800" t="str">
            <v>BTS</v>
          </cell>
          <cell r="R800" t="str">
            <v>BTS</v>
          </cell>
          <cell r="S800" t="str">
            <v>On air</v>
          </cell>
          <cell r="T800" t="str">
            <v>Grid-Gen</v>
          </cell>
          <cell r="U800" t="str">
            <v>Green Field</v>
          </cell>
          <cell r="V800">
            <v>54</v>
          </cell>
          <cell r="W800" t="str">
            <v>Indoor </v>
          </cell>
          <cell r="X800" t="str">
            <v>Kelly Musama</v>
          </cell>
          <cell r="Y800" t="str">
            <v>SBC</v>
          </cell>
          <cell r="Z800" t="str">
            <v>SBC</v>
          </cell>
          <cell r="AA800" t="str">
            <v>MTN</v>
          </cell>
          <cell r="AB800" t="str">
            <v>Evans Ngonga</v>
          </cell>
          <cell r="AC800" t="str">
            <v>CCS</v>
          </cell>
          <cell r="AD800" t="str">
            <v>CCS</v>
          </cell>
          <cell r="AE800" t="str">
            <v>Gen Logic </v>
          </cell>
          <cell r="AF800" t="str">
            <v>Gen Logic </v>
          </cell>
          <cell r="AG800">
            <v>16</v>
          </cell>
          <cell r="AH800" t="str">
            <v>Yanmar</v>
          </cell>
          <cell r="AI800" t="str">
            <v>4TNE88-G1A</v>
          </cell>
          <cell r="AJ800" t="str">
            <v>Mecc Alte</v>
          </cell>
          <cell r="AK800" t="str">
            <v>ECO28-1LN/4</v>
          </cell>
          <cell r="AL800">
            <v>1000</v>
          </cell>
          <cell r="AM800" t="str">
            <v>IPT</v>
          </cell>
          <cell r="AN800" t="str">
            <v>DPR 2400B-48</v>
          </cell>
          <cell r="AO800">
            <v>250</v>
          </cell>
          <cell r="AP800" t="str">
            <v>Lithium</v>
          </cell>
          <cell r="AQ800">
            <v>200</v>
          </cell>
          <cell r="AR800">
            <v>48</v>
          </cell>
          <cell r="AS800">
            <v>100</v>
          </cell>
          <cell r="AT800">
            <v>2</v>
          </cell>
          <cell r="AU800" t="str">
            <v>CHIGO</v>
          </cell>
          <cell r="AV800" t="str">
            <v>CHIGO</v>
          </cell>
          <cell r="AW800">
            <v>18000</v>
          </cell>
          <cell r="AX800">
            <v>18000</v>
          </cell>
          <cell r="AY800">
            <v>2</v>
          </cell>
          <cell r="AZ800">
            <v>85</v>
          </cell>
        </row>
        <row r="800">
          <cell r="BB800">
            <v>1</v>
          </cell>
          <cell r="BC800" t="str">
            <v>MTN</v>
          </cell>
          <cell r="BD800" t="str">
            <v>T0075</v>
          </cell>
          <cell r="BE800">
            <v>0</v>
          </cell>
          <cell r="BF800" t="str">
            <v>YES</v>
          </cell>
        </row>
        <row r="801">
          <cell r="C801" t="str">
            <v>IHS_LSK_073M</v>
          </cell>
          <cell r="D801" t="str">
            <v>Woodlands B</v>
          </cell>
          <cell r="E801">
            <v>28.34974</v>
          </cell>
          <cell r="F801">
            <v>-15.44425</v>
          </cell>
          <cell r="G801" t="str">
            <v>Lusaka</v>
          </cell>
          <cell r="H801">
            <v>2.5</v>
          </cell>
          <cell r="I801" t="str">
            <v>Lusaka</v>
          </cell>
          <cell r="J801" t="str">
            <v>LUSAKA</v>
          </cell>
          <cell r="K801" t="str">
            <v>No</v>
          </cell>
          <cell r="L801" t="str">
            <v>Yes</v>
          </cell>
          <cell r="M801" t="str">
            <v>No</v>
          </cell>
          <cell r="N801" t="str">
            <v>Urban</v>
          </cell>
          <cell r="O801" t="str">
            <v>2G 3G 4G</v>
          </cell>
          <cell r="P801" t="str">
            <v>P3</v>
          </cell>
          <cell r="Q801" t="str">
            <v>BTS</v>
          </cell>
          <cell r="R801" t="str">
            <v>BTS</v>
          </cell>
          <cell r="S801" t="str">
            <v>On air</v>
          </cell>
          <cell r="T801" t="str">
            <v>Grid-Gen</v>
          </cell>
          <cell r="U801" t="str">
            <v>Green Field</v>
          </cell>
          <cell r="V801" t="str">
            <v>36</v>
          </cell>
          <cell r="W801" t="str">
            <v>Outdoor</v>
          </cell>
          <cell r="X801" t="str">
            <v>Kelly Musama</v>
          </cell>
          <cell r="Y801" t="str">
            <v>SBC</v>
          </cell>
          <cell r="Z801" t="str">
            <v>SBC</v>
          </cell>
          <cell r="AA801" t="str">
            <v>MTN</v>
          </cell>
          <cell r="AB801" t="str">
            <v>Evans Ngonga</v>
          </cell>
          <cell r="AC801" t="str">
            <v>CCS</v>
          </cell>
          <cell r="AD801" t="str">
            <v>CCS</v>
          </cell>
          <cell r="AE801" t="str">
            <v>Gen Logic </v>
          </cell>
          <cell r="AF801" t="str">
            <v>Gen Logic </v>
          </cell>
          <cell r="AG801">
            <v>20</v>
          </cell>
          <cell r="AH801" t="str">
            <v>perkins</v>
          </cell>
          <cell r="AI801" t="str">
            <v>404A-22</v>
          </cell>
          <cell r="AJ801" t="str">
            <v>Mecc Alte</v>
          </cell>
          <cell r="AK801" t="str">
            <v>ECP-28-M4</v>
          </cell>
          <cell r="AL801">
            <v>1000</v>
          </cell>
          <cell r="AM801" t="str">
            <v>IPT</v>
          </cell>
          <cell r="AN801" t="str">
            <v>DPR 2400B-48</v>
          </cell>
          <cell r="AO801">
            <v>250</v>
          </cell>
          <cell r="AP801" t="str">
            <v>NARADA</v>
          </cell>
          <cell r="AQ801">
            <v>600</v>
          </cell>
          <cell r="AR801">
            <v>2</v>
          </cell>
          <cell r="AS801">
            <v>600</v>
          </cell>
          <cell r="AT801">
            <v>24</v>
          </cell>
          <cell r="AU801" t="str">
            <v>N/A</v>
          </cell>
          <cell r="AV801" t="str">
            <v>N/A</v>
          </cell>
          <cell r="AW801" t="str">
            <v>N/A</v>
          </cell>
          <cell r="AX801" t="str">
            <v>N/A</v>
          </cell>
          <cell r="AY801" t="str">
            <v>N/A</v>
          </cell>
          <cell r="AZ801">
            <v>67</v>
          </cell>
        </row>
        <row r="801">
          <cell r="BB801">
            <v>1</v>
          </cell>
          <cell r="BC801" t="str">
            <v>MTN</v>
          </cell>
          <cell r="BD801" t="str">
            <v>T0320</v>
          </cell>
          <cell r="BE801">
            <v>0</v>
          </cell>
          <cell r="BF801" t="str">
            <v>NO</v>
          </cell>
        </row>
        <row r="802">
          <cell r="C802" t="str">
            <v>IHS_LSK_074M</v>
          </cell>
          <cell r="D802" t="str">
            <v>Nyunba Yanga</v>
          </cell>
          <cell r="E802">
            <v>28.35411</v>
          </cell>
          <cell r="F802">
            <v>-15.43637</v>
          </cell>
          <cell r="G802" t="str">
            <v>Lusaka</v>
          </cell>
          <cell r="H802">
            <v>2.5</v>
          </cell>
          <cell r="I802" t="str">
            <v>Lusaka</v>
          </cell>
          <cell r="J802" t="str">
            <v>LUSAKA</v>
          </cell>
          <cell r="K802" t="str">
            <v>Yes</v>
          </cell>
          <cell r="L802" t="str">
            <v>Yes</v>
          </cell>
          <cell r="M802" t="str">
            <v>No</v>
          </cell>
          <cell r="N802" t="str">
            <v>Urban</v>
          </cell>
          <cell r="O802" t="str">
            <v>2G 3G 4G</v>
          </cell>
          <cell r="P802" t="str">
            <v>P2</v>
          </cell>
          <cell r="Q802" t="str">
            <v>BTS</v>
          </cell>
          <cell r="R802" t="str">
            <v>BTS</v>
          </cell>
          <cell r="S802" t="str">
            <v>On air</v>
          </cell>
          <cell r="T802" t="str">
            <v>Grid-Gen</v>
          </cell>
          <cell r="U802" t="str">
            <v>Green Field</v>
          </cell>
          <cell r="V802">
            <v>36</v>
          </cell>
          <cell r="W802" t="str">
            <v>Indoor </v>
          </cell>
          <cell r="X802" t="str">
            <v>Kelly Musama</v>
          </cell>
          <cell r="Y802" t="str">
            <v>SBC</v>
          </cell>
          <cell r="Z802" t="str">
            <v>SBC</v>
          </cell>
          <cell r="AA802" t="str">
            <v>MTN</v>
          </cell>
          <cell r="AB802" t="str">
            <v>Evans Ngonga</v>
          </cell>
          <cell r="AC802" t="str">
            <v>CCS</v>
          </cell>
          <cell r="AD802" t="str">
            <v>CCS</v>
          </cell>
          <cell r="AE802" t="str">
            <v>Gen Logic </v>
          </cell>
          <cell r="AF802" t="str">
            <v>Gen Logic </v>
          </cell>
          <cell r="AG802">
            <v>20</v>
          </cell>
          <cell r="AH802" t="str">
            <v>Yanmar</v>
          </cell>
          <cell r="AI802" t="str">
            <v>4TNE88-G1A</v>
          </cell>
          <cell r="AJ802" t="str">
            <v>Mecc Alte</v>
          </cell>
          <cell r="AK802" t="str">
            <v>ECO28-1LN/4</v>
          </cell>
          <cell r="AL802">
            <v>1000</v>
          </cell>
          <cell r="AM802" t="str">
            <v>IPT</v>
          </cell>
          <cell r="AN802" t="str">
            <v>DPR 2400B-48</v>
          </cell>
          <cell r="AO802">
            <v>250</v>
          </cell>
          <cell r="AP802" t="str">
            <v>Lithium</v>
          </cell>
          <cell r="AQ802">
            <v>300</v>
          </cell>
          <cell r="AR802">
            <v>48</v>
          </cell>
          <cell r="AS802">
            <v>100</v>
          </cell>
          <cell r="AT802">
            <v>3</v>
          </cell>
          <cell r="AU802" t="str">
            <v>LG</v>
          </cell>
          <cell r="AV802" t="str">
            <v>LG</v>
          </cell>
          <cell r="AW802">
            <v>18000</v>
          </cell>
          <cell r="AX802">
            <v>18000</v>
          </cell>
          <cell r="AY802">
            <v>2</v>
          </cell>
          <cell r="AZ802">
            <v>67</v>
          </cell>
        </row>
        <row r="802">
          <cell r="BB802">
            <v>2</v>
          </cell>
          <cell r="BC802" t="str">
            <v>MTNLiquid Telecom</v>
          </cell>
          <cell r="BD802" t="str">
            <v>T0203</v>
          </cell>
          <cell r="BE802">
            <v>0</v>
          </cell>
          <cell r="BF802" t="str">
            <v>NO</v>
          </cell>
        </row>
        <row r="803">
          <cell r="C803" t="str">
            <v>IHS_LSK_075M</v>
          </cell>
          <cell r="D803" t="str">
            <v>Bayuni</v>
          </cell>
          <cell r="E803">
            <v>28.24968056</v>
          </cell>
          <cell r="F803">
            <v>-15.47148056</v>
          </cell>
          <cell r="G803" t="str">
            <v>Lusaka</v>
          </cell>
          <cell r="H803">
            <v>2</v>
          </cell>
          <cell r="I803" t="str">
            <v>Lusaka</v>
          </cell>
          <cell r="J803" t="str">
            <v>LUSAKA</v>
          </cell>
          <cell r="K803" t="str">
            <v>Yes</v>
          </cell>
          <cell r="L803" t="str">
            <v>Yes</v>
          </cell>
          <cell r="M803" t="str">
            <v>No</v>
          </cell>
          <cell r="N803" t="str">
            <v>Suburban</v>
          </cell>
          <cell r="O803" t="str">
            <v>2G 3G 4G</v>
          </cell>
          <cell r="P803" t="str">
            <v>P2</v>
          </cell>
          <cell r="Q803" t="str">
            <v>BTS</v>
          </cell>
          <cell r="R803" t="str">
            <v>Hub</v>
          </cell>
          <cell r="S803" t="str">
            <v>On air</v>
          </cell>
          <cell r="T803" t="str">
            <v>Grid-Gen</v>
          </cell>
          <cell r="U803" t="str">
            <v>Green Field</v>
          </cell>
          <cell r="V803">
            <v>36</v>
          </cell>
          <cell r="W803" t="str">
            <v>Indoor </v>
          </cell>
          <cell r="X803" t="str">
            <v>Samuel Mumba</v>
          </cell>
          <cell r="Y803" t="str">
            <v>SBC</v>
          </cell>
          <cell r="Z803" t="str">
            <v>SBC</v>
          </cell>
          <cell r="AA803" t="str">
            <v>MTN</v>
          </cell>
          <cell r="AB803" t="str">
            <v>Evans Ngonga</v>
          </cell>
          <cell r="AC803" t="str">
            <v>CCS</v>
          </cell>
          <cell r="AD803" t="str">
            <v>CCS</v>
          </cell>
          <cell r="AE803" t="str">
            <v>Gen Logic </v>
          </cell>
          <cell r="AF803" t="str">
            <v>Gen Logic </v>
          </cell>
          <cell r="AG803">
            <v>16</v>
          </cell>
          <cell r="AH803" t="str">
            <v>Yanmar</v>
          </cell>
          <cell r="AI803" t="str">
            <v>4TNE88-G1A</v>
          </cell>
          <cell r="AJ803" t="str">
            <v>Mecc Alte</v>
          </cell>
          <cell r="AK803" t="str">
            <v>ECO 28-1LN/4</v>
          </cell>
          <cell r="AL803">
            <v>1000</v>
          </cell>
          <cell r="AM803" t="str">
            <v>IPT</v>
          </cell>
          <cell r="AN803" t="str">
            <v>DPR 2400B-48</v>
          </cell>
          <cell r="AO803">
            <v>250</v>
          </cell>
          <cell r="AP803" t="str">
            <v>Wolong</v>
          </cell>
          <cell r="AQ803">
            <v>600</v>
          </cell>
          <cell r="AR803">
            <v>2</v>
          </cell>
          <cell r="AS803">
            <v>600</v>
          </cell>
          <cell r="AT803">
            <v>24</v>
          </cell>
          <cell r="AU803" t="str">
            <v>LG</v>
          </cell>
          <cell r="AV803" t="str">
            <v>LG</v>
          </cell>
          <cell r="AW803">
            <v>12000</v>
          </cell>
          <cell r="AX803">
            <v>12000</v>
          </cell>
          <cell r="AY803">
            <v>2</v>
          </cell>
          <cell r="AZ803">
            <v>108</v>
          </cell>
        </row>
        <row r="803">
          <cell r="BB803">
            <v>1</v>
          </cell>
          <cell r="BC803" t="str">
            <v>MTN</v>
          </cell>
          <cell r="BD803" t="str">
            <v>T0028</v>
          </cell>
          <cell r="BE803">
            <v>0</v>
          </cell>
          <cell r="BF803" t="str">
            <v>NO</v>
          </cell>
        </row>
        <row r="804">
          <cell r="C804" t="str">
            <v>IHS_LSK_076M</v>
          </cell>
          <cell r="D804" t="str">
            <v>Lilanda West</v>
          </cell>
          <cell r="E804">
            <v>28.23256</v>
          </cell>
          <cell r="F804">
            <v>-15.36329</v>
          </cell>
          <cell r="G804" t="str">
            <v>Lusaka</v>
          </cell>
          <cell r="H804">
            <v>4.5</v>
          </cell>
          <cell r="I804" t="str">
            <v>Lusaka</v>
          </cell>
          <cell r="J804" t="str">
            <v>LUSAKA</v>
          </cell>
          <cell r="K804" t="str">
            <v>No</v>
          </cell>
          <cell r="L804" t="str">
            <v>Yes</v>
          </cell>
          <cell r="M804" t="str">
            <v>No</v>
          </cell>
          <cell r="N804" t="str">
            <v>Urban</v>
          </cell>
          <cell r="O804" t="str">
            <v>2G 3G</v>
          </cell>
          <cell r="P804" t="str">
            <v>P3</v>
          </cell>
          <cell r="Q804" t="str">
            <v>BTS</v>
          </cell>
          <cell r="R804" t="str">
            <v>BTS</v>
          </cell>
          <cell r="S804" t="str">
            <v>On air</v>
          </cell>
          <cell r="T804" t="str">
            <v>Grid-Gen</v>
          </cell>
          <cell r="U804" t="str">
            <v>Green Field</v>
          </cell>
          <cell r="V804" t="str">
            <v>36</v>
          </cell>
          <cell r="W804" t="str">
            <v>Outdoor</v>
          </cell>
          <cell r="X804" t="str">
            <v>John Banda </v>
          </cell>
          <cell r="Y804" t="str">
            <v>SBC</v>
          </cell>
          <cell r="Z804" t="str">
            <v>SBC</v>
          </cell>
          <cell r="AA804" t="str">
            <v>MTN</v>
          </cell>
          <cell r="AB804" t="str">
            <v>Evans Ngonga</v>
          </cell>
          <cell r="AC804" t="str">
            <v>CCS</v>
          </cell>
          <cell r="AD804" t="str">
            <v>CCS</v>
          </cell>
          <cell r="AE804" t="str">
            <v>CK Works</v>
          </cell>
          <cell r="AF804" t="str">
            <v>CK Works</v>
          </cell>
          <cell r="AG804">
            <v>20</v>
          </cell>
          <cell r="AH804" t="str">
            <v>perkins</v>
          </cell>
          <cell r="AI804" t="str">
            <v>403A-15</v>
          </cell>
          <cell r="AJ804" t="str">
            <v>Leroy Sommer</v>
          </cell>
          <cell r="AK804" t="str">
            <v>LSA 40M5 C 6/4</v>
          </cell>
          <cell r="AL804">
            <v>1000</v>
          </cell>
          <cell r="AM804" t="str">
            <v>Power cube</v>
          </cell>
          <cell r="AN804" t="str">
            <v>ECC500</v>
          </cell>
          <cell r="AO804">
            <v>400</v>
          </cell>
          <cell r="AP804" t="str">
            <v>Lithium</v>
          </cell>
          <cell r="AQ804">
            <v>400</v>
          </cell>
          <cell r="AR804">
            <v>48</v>
          </cell>
          <cell r="AS804">
            <v>100</v>
          </cell>
          <cell r="AT804">
            <v>4</v>
          </cell>
          <cell r="AU804" t="str">
            <v>N/A</v>
          </cell>
          <cell r="AV804" t="str">
            <v>N/A</v>
          </cell>
          <cell r="AW804" t="str">
            <v>N/A</v>
          </cell>
          <cell r="AX804" t="str">
            <v>N/A</v>
          </cell>
          <cell r="AY804" t="str">
            <v>N/A</v>
          </cell>
          <cell r="AZ804">
            <v>130</v>
          </cell>
        </row>
        <row r="804">
          <cell r="BB804">
            <v>2</v>
          </cell>
          <cell r="BC804" t="str">
            <v>MTNAirtel</v>
          </cell>
          <cell r="BD804" t="str">
            <v>T0318</v>
          </cell>
          <cell r="BE804" t="str">
            <v>ZM0093</v>
          </cell>
          <cell r="BF804" t="str">
            <v>NO</v>
          </cell>
        </row>
        <row r="805">
          <cell r="C805" t="str">
            <v>IHS_LSK_077M</v>
          </cell>
          <cell r="D805" t="str">
            <v>Chainama</v>
          </cell>
          <cell r="E805">
            <v>28.35676111</v>
          </cell>
          <cell r="F805">
            <v>-15.3903</v>
          </cell>
          <cell r="G805" t="str">
            <v>Lusaka</v>
          </cell>
          <cell r="H805">
            <v>5.5</v>
          </cell>
          <cell r="I805" t="str">
            <v>Lusaka</v>
          </cell>
          <cell r="J805" t="str">
            <v>LUSAKA</v>
          </cell>
          <cell r="K805" t="str">
            <v>Yes</v>
          </cell>
          <cell r="L805" t="str">
            <v>Yes</v>
          </cell>
          <cell r="M805" t="str">
            <v>No</v>
          </cell>
          <cell r="N805" t="str">
            <v>Urban</v>
          </cell>
          <cell r="O805" t="str">
            <v>2G 3G 4G</v>
          </cell>
          <cell r="P805" t="str">
            <v>P3</v>
          </cell>
          <cell r="Q805" t="str">
            <v>HUB</v>
          </cell>
          <cell r="R805" t="str">
            <v>HUB</v>
          </cell>
          <cell r="S805" t="str">
            <v>On air</v>
          </cell>
          <cell r="T805" t="str">
            <v>Grid-Gen</v>
          </cell>
          <cell r="U805" t="str">
            <v>Green Field</v>
          </cell>
          <cell r="V805">
            <v>50</v>
          </cell>
          <cell r="W805" t="str">
            <v>Indoor </v>
          </cell>
          <cell r="X805" t="str">
            <v>Malvin Hakokole</v>
          </cell>
          <cell r="Y805" t="str">
            <v>SBC</v>
          </cell>
          <cell r="Z805" t="str">
            <v>SBC</v>
          </cell>
          <cell r="AA805" t="str">
            <v>MTN</v>
          </cell>
          <cell r="AB805" t="str">
            <v>Evans Ngonga</v>
          </cell>
          <cell r="AC805" t="str">
            <v>CCS</v>
          </cell>
          <cell r="AD805" t="str">
            <v>CCS</v>
          </cell>
          <cell r="AE805" t="str">
            <v>CK Works</v>
          </cell>
          <cell r="AF805" t="str">
            <v>CK Works</v>
          </cell>
          <cell r="AG805">
            <v>45</v>
          </cell>
          <cell r="AH805" t="str">
            <v>perkins</v>
          </cell>
          <cell r="AI805" t="str">
            <v>4TNV98-GGEH</v>
          </cell>
          <cell r="AJ805" t="str">
            <v>Leroy Sommer</v>
          </cell>
          <cell r="AK805" t="str">
            <v>TAL 042C J 6/4</v>
          </cell>
          <cell r="AL805">
            <v>1000</v>
          </cell>
          <cell r="AM805" t="str">
            <v>Power cube</v>
          </cell>
          <cell r="AN805" t="str">
            <v>ICC330-H1-C1</v>
          </cell>
          <cell r="AO805">
            <v>400</v>
          </cell>
          <cell r="AP805" t="str">
            <v>Agisson</v>
          </cell>
          <cell r="AQ805">
            <v>1200</v>
          </cell>
          <cell r="AR805">
            <v>2</v>
          </cell>
          <cell r="AS805">
            <v>600</v>
          </cell>
          <cell r="AT805">
            <v>48</v>
          </cell>
          <cell r="AU805" t="str">
            <v>LG</v>
          </cell>
          <cell r="AV805" t="str">
            <v>LG</v>
          </cell>
          <cell r="AW805">
            <v>18000</v>
          </cell>
          <cell r="AX805">
            <v>18000</v>
          </cell>
          <cell r="AY805">
            <v>2</v>
          </cell>
          <cell r="AZ805">
            <v>246</v>
          </cell>
        </row>
        <row r="805">
          <cell r="BB805">
            <v>4</v>
          </cell>
          <cell r="BC805" t="str">
            <v>MTNAirtelINQLiquid Telecom</v>
          </cell>
          <cell r="BD805" t="str">
            <v>T0005</v>
          </cell>
          <cell r="BE805" t="str">
            <v>ZM0172</v>
          </cell>
          <cell r="BF805" t="str">
            <v>YES</v>
          </cell>
        </row>
        <row r="806">
          <cell r="C806" t="str">
            <v>IHS_LSK_078M</v>
          </cell>
          <cell r="D806" t="str">
            <v>Munali Girls (Kaunda Square 2)</v>
          </cell>
          <cell r="E806">
            <v>28.35328</v>
          </cell>
          <cell r="F806">
            <v>-15.37934</v>
          </cell>
          <cell r="G806" t="str">
            <v>Lusaka</v>
          </cell>
          <cell r="H806">
            <v>1.5</v>
          </cell>
          <cell r="I806" t="str">
            <v>Lusaka</v>
          </cell>
          <cell r="J806" t="str">
            <v>LUSAKA</v>
          </cell>
          <cell r="K806" t="str">
            <v>Yes</v>
          </cell>
          <cell r="L806" t="str">
            <v>Yes</v>
          </cell>
          <cell r="M806" t="str">
            <v>No</v>
          </cell>
          <cell r="N806" t="str">
            <v>Urban</v>
          </cell>
          <cell r="O806" t="str">
            <v>2G 3G 4G</v>
          </cell>
          <cell r="P806" t="str">
            <v>P3</v>
          </cell>
          <cell r="Q806" t="str">
            <v>BTS</v>
          </cell>
          <cell r="R806" t="str">
            <v>BTS</v>
          </cell>
          <cell r="S806" t="str">
            <v>On air</v>
          </cell>
          <cell r="T806" t="str">
            <v>Grid-Gen</v>
          </cell>
          <cell r="U806" t="str">
            <v>Green Field</v>
          </cell>
          <cell r="V806">
            <v>36</v>
          </cell>
          <cell r="W806" t="str">
            <v>Outdoor</v>
          </cell>
          <cell r="X806" t="str">
            <v>Malvin Hakokole</v>
          </cell>
          <cell r="Y806" t="str">
            <v>SBC</v>
          </cell>
          <cell r="Z806" t="str">
            <v>SBC</v>
          </cell>
          <cell r="AA806" t="str">
            <v>MTN</v>
          </cell>
          <cell r="AB806" t="str">
            <v>Evans Ngonga</v>
          </cell>
          <cell r="AC806" t="str">
            <v>CCS</v>
          </cell>
          <cell r="AD806" t="str">
            <v>CCS</v>
          </cell>
          <cell r="AE806" t="str">
            <v>Gen Logic </v>
          </cell>
          <cell r="AF806" t="str">
            <v>Gen Logic </v>
          </cell>
          <cell r="AG806">
            <v>11</v>
          </cell>
          <cell r="AH806" t="str">
            <v>perkins</v>
          </cell>
          <cell r="AI806" t="str">
            <v>403D-15</v>
          </cell>
          <cell r="AJ806" t="str">
            <v>Mecc Alte</v>
          </cell>
          <cell r="AK806" t="str">
            <v>ECP 28-1L/4</v>
          </cell>
          <cell r="AL806">
            <v>1000</v>
          </cell>
          <cell r="AM806" t="str">
            <v>IPT</v>
          </cell>
          <cell r="AN806" t="str">
            <v>DPR 2400B-48</v>
          </cell>
          <cell r="AO806">
            <v>250</v>
          </cell>
          <cell r="AP806" t="str">
            <v>NARADA</v>
          </cell>
          <cell r="AQ806">
            <v>600</v>
          </cell>
          <cell r="AR806">
            <v>2</v>
          </cell>
          <cell r="AS806">
            <v>600</v>
          </cell>
          <cell r="AT806">
            <v>24</v>
          </cell>
          <cell r="AU806" t="str">
            <v>N/A</v>
          </cell>
          <cell r="AV806" t="str">
            <v>N/A</v>
          </cell>
          <cell r="AW806" t="str">
            <v>N/A</v>
          </cell>
          <cell r="AX806" t="str">
            <v>N/A</v>
          </cell>
          <cell r="AY806" t="str">
            <v>N/A</v>
          </cell>
          <cell r="AZ806">
            <v>42.1</v>
          </cell>
        </row>
        <row r="806">
          <cell r="BB806">
            <v>2</v>
          </cell>
          <cell r="BC806" t="str">
            <v>MTNLiquid Telecom</v>
          </cell>
          <cell r="BD806" t="str">
            <v>T0240</v>
          </cell>
          <cell r="BE806">
            <v>0</v>
          </cell>
          <cell r="BF806" t="str">
            <v>NO</v>
          </cell>
        </row>
        <row r="807">
          <cell r="C807" t="str">
            <v>IHS_LSK_079M</v>
          </cell>
          <cell r="D807" t="str">
            <v>Makeni Simpson</v>
          </cell>
          <cell r="E807">
            <v>28.22624</v>
          </cell>
          <cell r="F807">
            <v>-15.45557</v>
          </cell>
          <cell r="G807" t="str">
            <v>Lusaka</v>
          </cell>
          <cell r="H807">
            <v>4.5</v>
          </cell>
          <cell r="I807" t="str">
            <v>Lusaka</v>
          </cell>
          <cell r="J807" t="str">
            <v>LUSAKA</v>
          </cell>
          <cell r="K807" t="str">
            <v>Yes</v>
          </cell>
          <cell r="L807" t="str">
            <v>Yes</v>
          </cell>
          <cell r="M807" t="str">
            <v>No</v>
          </cell>
          <cell r="N807" t="str">
            <v>Urban</v>
          </cell>
          <cell r="O807" t="str">
            <v>2G 3G 4G</v>
          </cell>
          <cell r="P807" t="str">
            <v>P3</v>
          </cell>
          <cell r="Q807" t="str">
            <v>HUB</v>
          </cell>
          <cell r="R807" t="str">
            <v>HUB</v>
          </cell>
          <cell r="S807" t="str">
            <v>On air</v>
          </cell>
          <cell r="T807" t="str">
            <v>Grid-Gen</v>
          </cell>
          <cell r="U807" t="str">
            <v>Green Field</v>
          </cell>
          <cell r="V807">
            <v>48</v>
          </cell>
          <cell r="W807" t="str">
            <v>Indoor </v>
          </cell>
          <cell r="X807" t="str">
            <v>Samuel Mumba</v>
          </cell>
          <cell r="Y807" t="str">
            <v>SBC</v>
          </cell>
          <cell r="Z807" t="str">
            <v>SBC</v>
          </cell>
          <cell r="AA807" t="str">
            <v>MTN</v>
          </cell>
          <cell r="AB807" t="str">
            <v>Evans Ngonga</v>
          </cell>
          <cell r="AC807" t="str">
            <v>CCS</v>
          </cell>
          <cell r="AD807" t="str">
            <v>CCS</v>
          </cell>
          <cell r="AE807" t="str">
            <v>Lamasat</v>
          </cell>
          <cell r="AF807" t="str">
            <v>Lamasat</v>
          </cell>
          <cell r="AG807">
            <v>30</v>
          </cell>
          <cell r="AH807" t="str">
            <v>perkins</v>
          </cell>
          <cell r="AI807" t="str">
            <v>404A-22</v>
          </cell>
          <cell r="AJ807" t="str">
            <v>Leroy Sommer</v>
          </cell>
          <cell r="AK807" t="str">
            <v>TAL 040F J 6S/4</v>
          </cell>
          <cell r="AL807">
            <v>800</v>
          </cell>
          <cell r="AM807" t="str">
            <v>Power cube</v>
          </cell>
          <cell r="AN807" t="str">
            <v>ICC330-H1-C1</v>
          </cell>
          <cell r="AO807">
            <v>400</v>
          </cell>
          <cell r="AP807" t="str">
            <v>NARADA</v>
          </cell>
          <cell r="AQ807">
            <v>1200</v>
          </cell>
          <cell r="AR807">
            <v>2</v>
          </cell>
          <cell r="AS807">
            <v>600</v>
          </cell>
          <cell r="AT807">
            <v>48</v>
          </cell>
          <cell r="AU807" t="str">
            <v>LG</v>
          </cell>
          <cell r="AV807" t="str">
            <v>LG</v>
          </cell>
          <cell r="AW807">
            <v>12000</v>
          </cell>
          <cell r="AX807">
            <v>12000</v>
          </cell>
          <cell r="AY807">
            <v>2</v>
          </cell>
          <cell r="AZ807">
            <v>106</v>
          </cell>
        </row>
        <row r="807">
          <cell r="BB807">
            <v>2</v>
          </cell>
          <cell r="BC807" t="str">
            <v>MTNLiquid Telecom</v>
          </cell>
          <cell r="BD807" t="str">
            <v>T0148</v>
          </cell>
          <cell r="BE807">
            <v>0</v>
          </cell>
          <cell r="BF807" t="str">
            <v>NO</v>
          </cell>
        </row>
        <row r="808">
          <cell r="C808" t="str">
            <v>IHS_LSK_080M</v>
          </cell>
          <cell r="D808" t="str">
            <v>Athur Wina</v>
          </cell>
          <cell r="E808">
            <v>28.35076111</v>
          </cell>
          <cell r="F808">
            <v>-13.82975</v>
          </cell>
          <cell r="G808" t="str">
            <v>Lusaka</v>
          </cell>
          <cell r="H808">
            <v>4.5</v>
          </cell>
          <cell r="I808" t="str">
            <v>Lusaka</v>
          </cell>
          <cell r="J808" t="str">
            <v>LUSAKA</v>
          </cell>
          <cell r="K808" t="str">
            <v>Yes</v>
          </cell>
          <cell r="L808" t="str">
            <v>Yes</v>
          </cell>
          <cell r="M808" t="str">
            <v>No</v>
          </cell>
          <cell r="N808" t="str">
            <v>Urban</v>
          </cell>
          <cell r="O808" t="str">
            <v>2G 3G 4G</v>
          </cell>
          <cell r="P808" t="str">
            <v>P2</v>
          </cell>
          <cell r="Q808" t="str">
            <v>HUB</v>
          </cell>
          <cell r="R808" t="str">
            <v>HUB</v>
          </cell>
          <cell r="S808" t="str">
            <v>On air</v>
          </cell>
          <cell r="T808" t="str">
            <v>Grid-Gen</v>
          </cell>
          <cell r="U808" t="str">
            <v>Green Field</v>
          </cell>
          <cell r="V808">
            <v>55</v>
          </cell>
          <cell r="W808" t="str">
            <v>Indoor </v>
          </cell>
          <cell r="X808" t="str">
            <v>Kelly Musama</v>
          </cell>
          <cell r="Y808" t="str">
            <v>SBC</v>
          </cell>
          <cell r="Z808" t="str">
            <v>SBC</v>
          </cell>
          <cell r="AA808" t="str">
            <v>MTN</v>
          </cell>
          <cell r="AB808" t="str">
            <v>Evans Ngonga</v>
          </cell>
          <cell r="AC808" t="str">
            <v>CCS</v>
          </cell>
          <cell r="AD808" t="str">
            <v>CCS</v>
          </cell>
          <cell r="AE808" t="str">
            <v>Vitalgen</v>
          </cell>
          <cell r="AF808" t="str">
            <v>Vitalgen</v>
          </cell>
          <cell r="AG808">
            <v>30</v>
          </cell>
          <cell r="AH808" t="str">
            <v>perkins</v>
          </cell>
          <cell r="AI808" t="str">
            <v>1103A-33</v>
          </cell>
          <cell r="AJ808" t="str">
            <v>Leroy Sommer</v>
          </cell>
          <cell r="AK808" t="str">
            <v>TAL 042C J 6/4</v>
          </cell>
          <cell r="AL808">
            <v>1000</v>
          </cell>
          <cell r="AM808" t="str">
            <v>Power cube</v>
          </cell>
          <cell r="AN808" t="str">
            <v>ICC330-H1-C1</v>
          </cell>
          <cell r="AO808">
            <v>400</v>
          </cell>
          <cell r="AP808" t="str">
            <v>Agisson</v>
          </cell>
          <cell r="AQ808">
            <v>1600</v>
          </cell>
          <cell r="AR808">
            <v>2</v>
          </cell>
          <cell r="AS808">
            <v>800</v>
          </cell>
          <cell r="AT808">
            <v>48</v>
          </cell>
          <cell r="AU808" t="str">
            <v>LG</v>
          </cell>
          <cell r="AV808" t="str">
            <v>LG</v>
          </cell>
          <cell r="AW808">
            <v>18000</v>
          </cell>
          <cell r="AX808">
            <v>18000</v>
          </cell>
          <cell r="AY808">
            <v>2</v>
          </cell>
          <cell r="AZ808">
            <v>185</v>
          </cell>
        </row>
        <row r="808">
          <cell r="BB808">
            <v>2</v>
          </cell>
          <cell r="BC808" t="str">
            <v>MTNLiquid Telecom</v>
          </cell>
          <cell r="BD808" t="str">
            <v>T0001</v>
          </cell>
          <cell r="BE808">
            <v>0</v>
          </cell>
          <cell r="BF808" t="str">
            <v>NO</v>
          </cell>
        </row>
        <row r="809">
          <cell r="C809" t="str">
            <v>IHS_LSK_081M</v>
          </cell>
          <cell r="D809" t="str">
            <v>Jack Compound</v>
          </cell>
          <cell r="E809">
            <v>28.30017</v>
          </cell>
          <cell r="F809">
            <v>-15.49053</v>
          </cell>
          <cell r="G809" t="str">
            <v>Lusaka</v>
          </cell>
          <cell r="H809">
            <v>2</v>
          </cell>
          <cell r="I809" t="str">
            <v>Lusaka</v>
          </cell>
          <cell r="J809" t="str">
            <v>LUSAKA</v>
          </cell>
          <cell r="K809" t="str">
            <v>Yes</v>
          </cell>
          <cell r="L809" t="str">
            <v>No</v>
          </cell>
          <cell r="M809" t="str">
            <v>No</v>
          </cell>
          <cell r="N809" t="str">
            <v>Urban</v>
          </cell>
          <cell r="O809" t="str">
            <v>2G 3G</v>
          </cell>
          <cell r="P809" t="str">
            <v>P4</v>
          </cell>
          <cell r="Q809" t="str">
            <v>BTS</v>
          </cell>
          <cell r="R809" t="str">
            <v>BTS</v>
          </cell>
          <cell r="S809" t="str">
            <v>On air</v>
          </cell>
          <cell r="T809" t="str">
            <v>Grid-Gen</v>
          </cell>
          <cell r="U809" t="str">
            <v>Green Field</v>
          </cell>
          <cell r="V809">
            <v>48</v>
          </cell>
          <cell r="W809" t="str">
            <v>Indoor </v>
          </cell>
          <cell r="X809" t="str">
            <v>Samuel Mumba</v>
          </cell>
          <cell r="Y809" t="str">
            <v>SBC</v>
          </cell>
          <cell r="Z809" t="str">
            <v>SBC</v>
          </cell>
          <cell r="AA809" t="str">
            <v>MTN</v>
          </cell>
          <cell r="AB809" t="str">
            <v>Evans Ngonga</v>
          </cell>
          <cell r="AC809" t="str">
            <v>CCS</v>
          </cell>
          <cell r="AD809" t="str">
            <v>CCS</v>
          </cell>
          <cell r="AE809" t="str">
            <v>Gen Logic </v>
          </cell>
          <cell r="AF809" t="str">
            <v>Gen Logic </v>
          </cell>
          <cell r="AG809">
            <v>16</v>
          </cell>
          <cell r="AH809" t="str">
            <v>Yanmar</v>
          </cell>
          <cell r="AI809" t="str">
            <v>4TNE88-G1A</v>
          </cell>
          <cell r="AJ809" t="str">
            <v>Mecc Alte</v>
          </cell>
          <cell r="AK809" t="str">
            <v>ECO28-1LN/4</v>
          </cell>
          <cell r="AL809">
            <v>1000</v>
          </cell>
          <cell r="AM809" t="str">
            <v>IPT</v>
          </cell>
          <cell r="AN809" t="str">
            <v>DPR 2400B-48</v>
          </cell>
          <cell r="AO809">
            <v>250</v>
          </cell>
          <cell r="AP809" t="str">
            <v>NARADA</v>
          </cell>
          <cell r="AQ809">
            <v>600</v>
          </cell>
          <cell r="AR809">
            <v>2</v>
          </cell>
          <cell r="AS809">
            <v>600</v>
          </cell>
          <cell r="AT809">
            <v>24</v>
          </cell>
          <cell r="AU809" t="str">
            <v>GREE</v>
          </cell>
          <cell r="AV809" t="str">
            <v>GREE</v>
          </cell>
          <cell r="AW809">
            <v>18000</v>
          </cell>
          <cell r="AX809">
            <v>18000</v>
          </cell>
          <cell r="AY809">
            <v>2</v>
          </cell>
          <cell r="AZ809">
            <v>25</v>
          </cell>
        </row>
        <row r="809">
          <cell r="BB809">
            <v>1</v>
          </cell>
          <cell r="BC809" t="str">
            <v>MTN</v>
          </cell>
          <cell r="BD809" t="str">
            <v>T0155</v>
          </cell>
          <cell r="BE809">
            <v>0</v>
          </cell>
          <cell r="BF809" t="str">
            <v>NO</v>
          </cell>
        </row>
        <row r="810">
          <cell r="C810" t="str">
            <v>IHS_LSK_082M</v>
          </cell>
          <cell r="D810" t="str">
            <v>Kamwema Meanwood</v>
          </cell>
          <cell r="E810">
            <v>28.34872</v>
          </cell>
          <cell r="F810">
            <v>-15.35653</v>
          </cell>
          <cell r="G810" t="str">
            <v>Lusaka</v>
          </cell>
          <cell r="H810">
            <v>4.5</v>
          </cell>
          <cell r="I810" t="str">
            <v>Lusaka</v>
          </cell>
          <cell r="J810" t="str">
            <v>LUSAKA</v>
          </cell>
          <cell r="K810" t="str">
            <v>Yes</v>
          </cell>
          <cell r="L810" t="str">
            <v>Yes</v>
          </cell>
          <cell r="M810" t="str">
            <v>No</v>
          </cell>
          <cell r="N810" t="str">
            <v>Urban</v>
          </cell>
          <cell r="O810" t="str">
            <v>2G 3G 4G</v>
          </cell>
          <cell r="P810" t="str">
            <v>P3</v>
          </cell>
          <cell r="Q810" t="str">
            <v>BTS</v>
          </cell>
          <cell r="R810" t="str">
            <v>BTS</v>
          </cell>
          <cell r="S810" t="str">
            <v>On air</v>
          </cell>
          <cell r="T810" t="str">
            <v>Grid-Gen</v>
          </cell>
          <cell r="U810" t="str">
            <v>Green Field</v>
          </cell>
          <cell r="V810" t="str">
            <v>36</v>
          </cell>
          <cell r="W810" t="str">
            <v>Outdoor</v>
          </cell>
          <cell r="X810" t="str">
            <v>Malvin Hakokole</v>
          </cell>
          <cell r="Y810" t="str">
            <v>SBC</v>
          </cell>
          <cell r="Z810" t="str">
            <v>SBC</v>
          </cell>
          <cell r="AA810" t="str">
            <v>MTN</v>
          </cell>
          <cell r="AB810" t="str">
            <v>Evans Ngonga</v>
          </cell>
          <cell r="AC810" t="str">
            <v>CCS</v>
          </cell>
          <cell r="AD810" t="str">
            <v>CCS</v>
          </cell>
          <cell r="AE810" t="str">
            <v>Gen Logic </v>
          </cell>
          <cell r="AF810" t="str">
            <v>Gen Logic </v>
          </cell>
          <cell r="AG810">
            <v>30</v>
          </cell>
          <cell r="AH810" t="str">
            <v>perkins</v>
          </cell>
          <cell r="AI810" t="str">
            <v>1103A-33</v>
          </cell>
          <cell r="AJ810" t="str">
            <v>Leroy Sommer</v>
          </cell>
          <cell r="AK810" t="str">
            <v>TAL 042C J 6/4</v>
          </cell>
          <cell r="AL810">
            <v>1000</v>
          </cell>
          <cell r="AM810" t="str">
            <v>Power cube</v>
          </cell>
          <cell r="AN810" t="str">
            <v>ICC330-H1-C1</v>
          </cell>
          <cell r="AO810">
            <v>400</v>
          </cell>
          <cell r="AP810" t="str">
            <v>Wolong</v>
          </cell>
          <cell r="AQ810">
            <v>1200</v>
          </cell>
          <cell r="AR810">
            <v>2</v>
          </cell>
          <cell r="AS810">
            <v>600</v>
          </cell>
          <cell r="AT810">
            <v>48</v>
          </cell>
          <cell r="AU810" t="str">
            <v>N/A</v>
          </cell>
          <cell r="AV810" t="str">
            <v>N/A</v>
          </cell>
          <cell r="AW810" t="str">
            <v>N/A</v>
          </cell>
          <cell r="AX810" t="str">
            <v>N/A</v>
          </cell>
          <cell r="AY810" t="str">
            <v>N/A</v>
          </cell>
          <cell r="AZ810">
            <v>135</v>
          </cell>
        </row>
        <row r="810">
          <cell r="BB810">
            <v>2</v>
          </cell>
          <cell r="BC810" t="str">
            <v>MTNAirtel</v>
          </cell>
          <cell r="BD810" t="str">
            <v>T0224</v>
          </cell>
          <cell r="BE810" t="str">
            <v>ZM6731</v>
          </cell>
          <cell r="BF810" t="str">
            <v>N0</v>
          </cell>
        </row>
        <row r="811">
          <cell r="C811" t="str">
            <v>IHS_LSK_083M</v>
          </cell>
          <cell r="D811" t="str">
            <v>Mtendere 2</v>
          </cell>
          <cell r="E811">
            <v>28.36851</v>
          </cell>
          <cell r="F811">
            <v>-15.39979</v>
          </cell>
          <cell r="G811" t="str">
            <v>Lusaka</v>
          </cell>
          <cell r="H811">
            <v>4.5</v>
          </cell>
          <cell r="I811" t="str">
            <v>Lusaka</v>
          </cell>
          <cell r="J811" t="str">
            <v>LUSAKA</v>
          </cell>
          <cell r="K811" t="str">
            <v>Yes</v>
          </cell>
          <cell r="L811" t="str">
            <v>Yes</v>
          </cell>
          <cell r="M811" t="str">
            <v>No</v>
          </cell>
          <cell r="N811" t="str">
            <v>Urban</v>
          </cell>
          <cell r="O811" t="str">
            <v>2G 3G 4G</v>
          </cell>
          <cell r="P811" t="str">
            <v>P2</v>
          </cell>
          <cell r="Q811" t="str">
            <v>BTS</v>
          </cell>
          <cell r="R811" t="str">
            <v>BTS</v>
          </cell>
          <cell r="S811" t="str">
            <v>On air</v>
          </cell>
          <cell r="T811" t="str">
            <v>Grid-Gen</v>
          </cell>
          <cell r="U811" t="str">
            <v>Green Field</v>
          </cell>
          <cell r="V811">
            <v>36</v>
          </cell>
          <cell r="W811" t="str">
            <v>Outdoor</v>
          </cell>
          <cell r="X811" t="str">
            <v>Malvin Hakokole</v>
          </cell>
          <cell r="Y811" t="str">
            <v>SBC</v>
          </cell>
          <cell r="Z811" t="str">
            <v>SBC</v>
          </cell>
          <cell r="AA811" t="str">
            <v>MTN</v>
          </cell>
          <cell r="AB811" t="str">
            <v>Evans Ngonga</v>
          </cell>
          <cell r="AC811" t="str">
            <v>CCS</v>
          </cell>
          <cell r="AD811" t="str">
            <v>CCS</v>
          </cell>
          <cell r="AE811" t="str">
            <v>CK Works</v>
          </cell>
          <cell r="AF811" t="str">
            <v>CK Works</v>
          </cell>
          <cell r="AG811">
            <v>30</v>
          </cell>
          <cell r="AH811" t="str">
            <v>perkins</v>
          </cell>
          <cell r="AI811" t="str">
            <v>403A-15</v>
          </cell>
          <cell r="AJ811" t="str">
            <v>Mecc Alte</v>
          </cell>
          <cell r="AK811" t="str">
            <v>ECP-28-M/4</v>
          </cell>
          <cell r="AL811">
            <v>1000</v>
          </cell>
          <cell r="AM811" t="str">
            <v>IPT</v>
          </cell>
          <cell r="AN811" t="str">
            <v>DPR 2400B-48</v>
          </cell>
          <cell r="AO811">
            <v>250</v>
          </cell>
          <cell r="AP811" t="str">
            <v>Wolong</v>
          </cell>
          <cell r="AQ811">
            <v>600</v>
          </cell>
          <cell r="AR811">
            <v>2</v>
          </cell>
          <cell r="AS811">
            <v>600</v>
          </cell>
          <cell r="AT811">
            <v>24</v>
          </cell>
          <cell r="AU811" t="str">
            <v>N/A</v>
          </cell>
          <cell r="AV811" t="str">
            <v>N/A</v>
          </cell>
          <cell r="AW811" t="str">
            <v>N/A</v>
          </cell>
          <cell r="AX811" t="str">
            <v>N/A</v>
          </cell>
          <cell r="AY811" t="str">
            <v>N/A</v>
          </cell>
          <cell r="AZ811">
            <v>146</v>
          </cell>
        </row>
        <row r="811">
          <cell r="BB811">
            <v>2</v>
          </cell>
          <cell r="BC811" t="str">
            <v>MTNAirtel</v>
          </cell>
          <cell r="BD811" t="str">
            <v>T0222</v>
          </cell>
          <cell r="BE811" t="str">
            <v>ZM6188</v>
          </cell>
          <cell r="BF811" t="str">
            <v>N0</v>
          </cell>
        </row>
        <row r="812">
          <cell r="C812" t="str">
            <v>IHS_LSK_084M</v>
          </cell>
          <cell r="D812" t="str">
            <v>Chalala Rockfield</v>
          </cell>
          <cell r="E812">
            <v>28.34668</v>
          </cell>
          <cell r="F812">
            <v>-15.46934</v>
          </cell>
          <cell r="G812" t="str">
            <v>Lusaka</v>
          </cell>
          <cell r="H812">
            <v>2.5</v>
          </cell>
          <cell r="I812" t="str">
            <v>Lusaka</v>
          </cell>
          <cell r="J812" t="str">
            <v>LUSAKA</v>
          </cell>
          <cell r="K812" t="str">
            <v>Yes</v>
          </cell>
          <cell r="L812" t="str">
            <v>Yes</v>
          </cell>
          <cell r="M812" t="str">
            <v>No</v>
          </cell>
          <cell r="N812" t="str">
            <v>Urban</v>
          </cell>
          <cell r="O812" t="str">
            <v>2G 3G 4G</v>
          </cell>
          <cell r="P812" t="str">
            <v>P2</v>
          </cell>
          <cell r="Q812" t="str">
            <v>BTS</v>
          </cell>
          <cell r="R812" t="str">
            <v>BTS</v>
          </cell>
          <cell r="S812" t="str">
            <v>On air</v>
          </cell>
          <cell r="T812" t="str">
            <v>Grid-Gen</v>
          </cell>
          <cell r="U812" t="str">
            <v>Green Field</v>
          </cell>
          <cell r="V812">
            <v>36</v>
          </cell>
          <cell r="W812" t="str">
            <v>Outdoor</v>
          </cell>
          <cell r="X812" t="str">
            <v>Kelly Musama</v>
          </cell>
          <cell r="Y812" t="str">
            <v>SBC</v>
          </cell>
          <cell r="Z812" t="str">
            <v>SBC</v>
          </cell>
          <cell r="AA812" t="str">
            <v>MTN</v>
          </cell>
          <cell r="AB812" t="str">
            <v>Evans Ngonga</v>
          </cell>
          <cell r="AC812" t="str">
            <v>CCS</v>
          </cell>
          <cell r="AD812" t="str">
            <v>CCS</v>
          </cell>
          <cell r="AE812" t="str">
            <v>CK Works</v>
          </cell>
          <cell r="AF812" t="str">
            <v>CK Works</v>
          </cell>
          <cell r="AG812">
            <v>45</v>
          </cell>
          <cell r="AH812" t="str">
            <v>perkins</v>
          </cell>
          <cell r="AI812" t="str">
            <v>403A-15</v>
          </cell>
          <cell r="AJ812" t="str">
            <v>Mecc Alte</v>
          </cell>
          <cell r="AK812" t="str">
            <v>LSA 40M5 C 6/4</v>
          </cell>
          <cell r="AL812">
            <v>1000</v>
          </cell>
          <cell r="AM812" t="str">
            <v>IPT</v>
          </cell>
          <cell r="AN812" t="str">
            <v>DPR 2400B-48</v>
          </cell>
          <cell r="AO812">
            <v>250</v>
          </cell>
          <cell r="AP812" t="str">
            <v>Wolong</v>
          </cell>
          <cell r="AQ812">
            <v>600</v>
          </cell>
          <cell r="AR812">
            <v>2</v>
          </cell>
          <cell r="AS812">
            <v>600</v>
          </cell>
          <cell r="AT812">
            <v>24</v>
          </cell>
          <cell r="AU812" t="str">
            <v>N/A</v>
          </cell>
          <cell r="AV812" t="str">
            <v>N/A</v>
          </cell>
          <cell r="AW812" t="str">
            <v>N/A</v>
          </cell>
          <cell r="AX812" t="str">
            <v>N/A</v>
          </cell>
          <cell r="AY812" t="str">
            <v>N/A</v>
          </cell>
          <cell r="AZ812">
            <v>210</v>
          </cell>
        </row>
        <row r="812">
          <cell r="BB812">
            <v>4</v>
          </cell>
          <cell r="BC812" t="str">
            <v>MTNAirtelINQLiquid Telecom</v>
          </cell>
          <cell r="BD812" t="str">
            <v>T0293</v>
          </cell>
          <cell r="BE812" t="str">
            <v>ZM0416</v>
          </cell>
          <cell r="BF812" t="str">
            <v>YES</v>
          </cell>
        </row>
        <row r="813">
          <cell r="C813" t="str">
            <v>IHS_LSK_085M</v>
          </cell>
          <cell r="D813" t="str">
            <v>Kanyama (Lusaka West School)</v>
          </cell>
          <cell r="E813">
            <v>28.20516667</v>
          </cell>
          <cell r="F813">
            <v>-15.43783333</v>
          </cell>
          <cell r="G813" t="str">
            <v>Lusaka</v>
          </cell>
          <cell r="H813">
            <v>4.5</v>
          </cell>
          <cell r="I813" t="str">
            <v>Lusaka</v>
          </cell>
          <cell r="J813" t="str">
            <v>LUSAKA</v>
          </cell>
          <cell r="K813" t="str">
            <v>Yes</v>
          </cell>
          <cell r="L813" t="str">
            <v>Yes</v>
          </cell>
          <cell r="M813" t="str">
            <v>No</v>
          </cell>
          <cell r="N813" t="str">
            <v>Urban</v>
          </cell>
          <cell r="O813" t="str">
            <v>2G 3G 4G</v>
          </cell>
          <cell r="P813" t="str">
            <v>P3</v>
          </cell>
          <cell r="Q813" t="str">
            <v>BB</v>
          </cell>
          <cell r="R813" t="str">
            <v>BB</v>
          </cell>
          <cell r="S813" t="str">
            <v>On air</v>
          </cell>
          <cell r="T813" t="str">
            <v>Grid-Gen</v>
          </cell>
          <cell r="U813" t="str">
            <v>Green Field</v>
          </cell>
          <cell r="V813">
            <v>60</v>
          </cell>
          <cell r="W813" t="str">
            <v>Indoor </v>
          </cell>
          <cell r="X813" t="str">
            <v>Joseph Mulenga</v>
          </cell>
          <cell r="Y813" t="str">
            <v>SBC</v>
          </cell>
          <cell r="Z813" t="str">
            <v>SBC</v>
          </cell>
          <cell r="AA813" t="str">
            <v>MTN</v>
          </cell>
          <cell r="AB813" t="str">
            <v>Evans Ngonga</v>
          </cell>
          <cell r="AC813" t="str">
            <v>CCS</v>
          </cell>
          <cell r="AD813" t="str">
            <v>CCS</v>
          </cell>
          <cell r="AE813" t="str">
            <v>HIMOINSA</v>
          </cell>
          <cell r="AF813" t="str">
            <v>HIMOINSA</v>
          </cell>
          <cell r="AG813">
            <v>30</v>
          </cell>
          <cell r="AH813" t="str">
            <v>Yanmar</v>
          </cell>
          <cell r="AI813" t="str">
            <v>4TNV98-GGEH</v>
          </cell>
          <cell r="AJ813" t="str">
            <v>HIMOINSA</v>
          </cell>
          <cell r="AK813" t="str">
            <v>S 160 LB</v>
          </cell>
          <cell r="AL813">
            <v>1000</v>
          </cell>
          <cell r="AM813" t="str">
            <v>Power cube</v>
          </cell>
          <cell r="AN813" t="str">
            <v>ICC330-H1-C1</v>
          </cell>
          <cell r="AO813">
            <v>400</v>
          </cell>
          <cell r="AP813" t="str">
            <v>Agisson</v>
          </cell>
          <cell r="AQ813">
            <v>1200</v>
          </cell>
          <cell r="AR813">
            <v>2</v>
          </cell>
          <cell r="AS813">
            <v>600</v>
          </cell>
          <cell r="AT813">
            <v>48</v>
          </cell>
          <cell r="AU813" t="str">
            <v>GREE</v>
          </cell>
          <cell r="AV813" t="str">
            <v>GREE</v>
          </cell>
          <cell r="AW813">
            <v>12000</v>
          </cell>
          <cell r="AX813">
            <v>12000</v>
          </cell>
          <cell r="AY813">
            <v>2</v>
          </cell>
          <cell r="AZ813">
            <v>163</v>
          </cell>
        </row>
        <row r="813">
          <cell r="BB813">
            <v>2</v>
          </cell>
          <cell r="BC813" t="str">
            <v>MTNAirtel</v>
          </cell>
          <cell r="BD813" t="str">
            <v>T0058</v>
          </cell>
          <cell r="BE813" t="str">
            <v>ZM6860</v>
          </cell>
          <cell r="BF813" t="str">
            <v>YES</v>
          </cell>
        </row>
        <row r="814">
          <cell r="C814" t="str">
            <v>IHS_LSK_086M</v>
          </cell>
          <cell r="D814" t="str">
            <v>Ibex Bahai</v>
          </cell>
          <cell r="E814">
            <v>28.37333333</v>
          </cell>
          <cell r="F814">
            <v>-15.43055556</v>
          </cell>
          <cell r="G814" t="str">
            <v>Lusaka</v>
          </cell>
          <cell r="H814">
            <v>4.5</v>
          </cell>
          <cell r="I814" t="str">
            <v>Lusaka</v>
          </cell>
          <cell r="J814" t="str">
            <v>LUSAKA</v>
          </cell>
          <cell r="K814" t="str">
            <v>Yes</v>
          </cell>
          <cell r="L814" t="str">
            <v>Yes</v>
          </cell>
          <cell r="M814" t="str">
            <v>No</v>
          </cell>
          <cell r="N814" t="str">
            <v>Urban</v>
          </cell>
          <cell r="O814" t="str">
            <v>2G 3G</v>
          </cell>
          <cell r="P814" t="str">
            <v>P3</v>
          </cell>
          <cell r="Q814" t="str">
            <v>BTS</v>
          </cell>
          <cell r="R814" t="str">
            <v>BTS</v>
          </cell>
          <cell r="S814" t="str">
            <v>On air</v>
          </cell>
          <cell r="T814" t="str">
            <v>Grid-Gen</v>
          </cell>
          <cell r="U814" t="str">
            <v>Green Field</v>
          </cell>
          <cell r="V814">
            <v>48</v>
          </cell>
          <cell r="W814" t="str">
            <v>Indoor </v>
          </cell>
          <cell r="X814" t="str">
            <v>Kelly Musama</v>
          </cell>
          <cell r="Y814" t="str">
            <v>SBC</v>
          </cell>
          <cell r="Z814" t="str">
            <v>SBC</v>
          </cell>
          <cell r="AA814" t="str">
            <v>MTN</v>
          </cell>
          <cell r="AB814" t="str">
            <v>Evans Ngonga</v>
          </cell>
          <cell r="AC814" t="str">
            <v>CCS</v>
          </cell>
          <cell r="AD814" t="str">
            <v>CCS</v>
          </cell>
          <cell r="AE814" t="str">
            <v>Vitalgen</v>
          </cell>
          <cell r="AF814" t="str">
            <v>Vitalgen</v>
          </cell>
          <cell r="AG814">
            <v>30</v>
          </cell>
          <cell r="AH814" t="str">
            <v>perkins</v>
          </cell>
          <cell r="AI814" t="str">
            <v>1103A-33</v>
          </cell>
          <cell r="AJ814" t="str">
            <v>Leroy Sommer</v>
          </cell>
          <cell r="AK814" t="str">
            <v>TAL 042C J 6/4</v>
          </cell>
          <cell r="AL814">
            <v>1000</v>
          </cell>
          <cell r="AM814" t="str">
            <v>Power cube</v>
          </cell>
          <cell r="AN814" t="str">
            <v>ICC330-H1-C1</v>
          </cell>
          <cell r="AO814">
            <v>400</v>
          </cell>
          <cell r="AP814" t="str">
            <v>Lithium</v>
          </cell>
          <cell r="AQ814">
            <v>200</v>
          </cell>
          <cell r="AR814">
            <v>48</v>
          </cell>
          <cell r="AS814">
            <v>100</v>
          </cell>
          <cell r="AT814">
            <v>2</v>
          </cell>
          <cell r="AU814" t="str">
            <v>LG</v>
          </cell>
          <cell r="AV814" t="str">
            <v>LG</v>
          </cell>
          <cell r="AW814">
            <v>12000</v>
          </cell>
          <cell r="AX814">
            <v>12000</v>
          </cell>
          <cell r="AY814">
            <v>2</v>
          </cell>
          <cell r="AZ814">
            <v>140</v>
          </cell>
        </row>
        <row r="814">
          <cell r="BB814">
            <v>3</v>
          </cell>
          <cell r="BC814" t="str">
            <v>MTNAirtelLiquid Telecom</v>
          </cell>
          <cell r="BD814" t="str">
            <v>T0095</v>
          </cell>
          <cell r="BE814" t="str">
            <v>ZM6854</v>
          </cell>
          <cell r="BF814" t="str">
            <v>YES</v>
          </cell>
        </row>
        <row r="815">
          <cell r="C815" t="str">
            <v>IHS_LSK_087M</v>
          </cell>
          <cell r="D815" t="str">
            <v>St Charles</v>
          </cell>
          <cell r="E815">
            <v>28.20194444</v>
          </cell>
          <cell r="F815">
            <v>-15.38222222</v>
          </cell>
          <cell r="G815" t="str">
            <v>Lusaka</v>
          </cell>
          <cell r="H815">
            <v>2.5</v>
          </cell>
          <cell r="I815" t="str">
            <v>Lusaka</v>
          </cell>
          <cell r="J815" t="str">
            <v>LUSAKA</v>
          </cell>
          <cell r="K815" t="str">
            <v>Yes</v>
          </cell>
          <cell r="L815" t="str">
            <v>No</v>
          </cell>
          <cell r="M815" t="str">
            <v>No</v>
          </cell>
          <cell r="N815" t="str">
            <v>Suburban</v>
          </cell>
          <cell r="O815" t="str">
            <v>2G 3G</v>
          </cell>
          <cell r="P815" t="str">
            <v>P3</v>
          </cell>
          <cell r="Q815" t="str">
            <v>BTS</v>
          </cell>
          <cell r="R815" t="str">
            <v>BTS</v>
          </cell>
          <cell r="S815" t="str">
            <v>On air</v>
          </cell>
          <cell r="T815" t="str">
            <v>Grid-Gen</v>
          </cell>
          <cell r="U815" t="str">
            <v>Green Field</v>
          </cell>
          <cell r="V815">
            <v>50</v>
          </cell>
          <cell r="W815" t="str">
            <v>Indoor </v>
          </cell>
          <cell r="X815" t="str">
            <v>John Banda </v>
          </cell>
          <cell r="Y815" t="str">
            <v>SBC</v>
          </cell>
          <cell r="Z815" t="str">
            <v>SBC</v>
          </cell>
          <cell r="AA815" t="str">
            <v>MTN</v>
          </cell>
          <cell r="AB815" t="str">
            <v>Evans Ngonga</v>
          </cell>
          <cell r="AC815" t="str">
            <v>CCS</v>
          </cell>
          <cell r="AD815" t="str">
            <v>CCS</v>
          </cell>
          <cell r="AE815" t="str">
            <v>Lamasat</v>
          </cell>
          <cell r="AF815" t="str">
            <v>Lamasat</v>
          </cell>
          <cell r="AG815">
            <v>20</v>
          </cell>
          <cell r="AH815" t="str">
            <v>perkins</v>
          </cell>
          <cell r="AI815" t="str">
            <v>404A-22</v>
          </cell>
          <cell r="AJ815" t="str">
            <v>Leroy Sommer</v>
          </cell>
          <cell r="AK815" t="str">
            <v>ECO-28-M/4</v>
          </cell>
          <cell r="AL815">
            <v>600</v>
          </cell>
          <cell r="AM815" t="str">
            <v>Power cube</v>
          </cell>
          <cell r="AN815" t="str">
            <v>ECC500</v>
          </cell>
          <cell r="AO815">
            <v>400</v>
          </cell>
          <cell r="AP815" t="str">
            <v>Lithium</v>
          </cell>
          <cell r="AQ815">
            <v>400</v>
          </cell>
          <cell r="AR815">
            <v>48</v>
          </cell>
          <cell r="AS815">
            <v>100</v>
          </cell>
          <cell r="AT815">
            <v>4</v>
          </cell>
          <cell r="AU815" t="str">
            <v>LG</v>
          </cell>
          <cell r="AV815" t="str">
            <v>LG</v>
          </cell>
          <cell r="AW815">
            <v>18000</v>
          </cell>
          <cell r="AX815">
            <v>18000</v>
          </cell>
          <cell r="AY815">
            <v>2</v>
          </cell>
          <cell r="AZ815">
            <v>160</v>
          </cell>
        </row>
        <row r="815">
          <cell r="BB815">
            <v>2</v>
          </cell>
          <cell r="BC815" t="str">
            <v>MTNAirtel</v>
          </cell>
          <cell r="BD815" t="str">
            <v>T0087</v>
          </cell>
          <cell r="BE815" t="str">
            <v>ZM6846</v>
          </cell>
          <cell r="BF815" t="str">
            <v>NO</v>
          </cell>
        </row>
        <row r="816">
          <cell r="C816" t="str">
            <v>IHS_LSK_088M</v>
          </cell>
          <cell r="D816" t="str">
            <v>NRDC</v>
          </cell>
          <cell r="E816">
            <v>28.37287</v>
          </cell>
          <cell r="F816">
            <v>-15.37803</v>
          </cell>
          <cell r="G816" t="str">
            <v>Lusaka</v>
          </cell>
          <cell r="H816">
            <v>2.5</v>
          </cell>
          <cell r="I816" t="str">
            <v>Lusaka</v>
          </cell>
          <cell r="J816" t="str">
            <v>LUSAKA</v>
          </cell>
          <cell r="K816" t="str">
            <v>Yes</v>
          </cell>
          <cell r="L816" t="str">
            <v>Yes</v>
          </cell>
          <cell r="M816" t="str">
            <v>No</v>
          </cell>
          <cell r="N816" t="str">
            <v>Urban</v>
          </cell>
          <cell r="O816" t="str">
            <v>2G 3G 4G</v>
          </cell>
          <cell r="P816" t="str">
            <v>P3</v>
          </cell>
          <cell r="Q816" t="str">
            <v>BTS</v>
          </cell>
          <cell r="R816" t="str">
            <v>BTS</v>
          </cell>
          <cell r="S816" t="str">
            <v>On air</v>
          </cell>
          <cell r="T816" t="str">
            <v>Grid-Gen</v>
          </cell>
          <cell r="U816" t="str">
            <v>Green Field</v>
          </cell>
          <cell r="V816">
            <v>36</v>
          </cell>
          <cell r="W816" t="str">
            <v>Indoor </v>
          </cell>
          <cell r="X816" t="str">
            <v>Malvin Hakokole</v>
          </cell>
          <cell r="Y816" t="str">
            <v>SBC</v>
          </cell>
          <cell r="Z816" t="str">
            <v>SBC</v>
          </cell>
          <cell r="AA816" t="str">
            <v>MTN</v>
          </cell>
          <cell r="AB816" t="str">
            <v>Evans Ngonga</v>
          </cell>
          <cell r="AC816" t="str">
            <v>CCS</v>
          </cell>
          <cell r="AD816" t="str">
            <v>CCS</v>
          </cell>
          <cell r="AE816" t="str">
            <v>Vitalgen</v>
          </cell>
          <cell r="AF816" t="str">
            <v>Vitalgen</v>
          </cell>
          <cell r="AG816">
            <v>20</v>
          </cell>
          <cell r="AH816" t="str">
            <v>perkins</v>
          </cell>
          <cell r="AI816" t="str">
            <v>404A-22</v>
          </cell>
          <cell r="AJ816" t="str">
            <v>Leroy Sommer</v>
          </cell>
          <cell r="AK816" t="str">
            <v>TAL 040F J 6S/4</v>
          </cell>
          <cell r="AL816">
            <v>1000</v>
          </cell>
          <cell r="AM816" t="str">
            <v>Power cube</v>
          </cell>
          <cell r="AN816" t="str">
            <v>ICC330-H1-C1</v>
          </cell>
          <cell r="AO816">
            <v>400</v>
          </cell>
          <cell r="AP816" t="str">
            <v>Agisson</v>
          </cell>
          <cell r="AQ816">
            <v>1200</v>
          </cell>
          <cell r="AR816">
            <v>2</v>
          </cell>
          <cell r="AS816">
            <v>600</v>
          </cell>
          <cell r="AT816">
            <v>48</v>
          </cell>
          <cell r="AU816" t="str">
            <v>SAMSUNG</v>
          </cell>
          <cell r="AV816" t="str">
            <v>SAMSUNG</v>
          </cell>
          <cell r="AW816">
            <v>12000</v>
          </cell>
          <cell r="AX816">
            <v>12000</v>
          </cell>
          <cell r="AY816">
            <v>2</v>
          </cell>
          <cell r="AZ816">
            <v>158</v>
          </cell>
        </row>
        <row r="816">
          <cell r="BB816">
            <v>3</v>
          </cell>
          <cell r="BC816" t="str">
            <v>MTNAirtelLiquid Telecom</v>
          </cell>
          <cell r="BD816" t="str">
            <v>T0168</v>
          </cell>
          <cell r="BE816" t="str">
            <v>ZM0375</v>
          </cell>
          <cell r="BF816" t="str">
            <v>NO</v>
          </cell>
        </row>
        <row r="817">
          <cell r="C817" t="str">
            <v>IHS_LSK_089M</v>
          </cell>
          <cell r="D817" t="str">
            <v>Meanwood Chamba Valley </v>
          </cell>
          <cell r="E817">
            <v>28.34091</v>
          </cell>
          <cell r="F817">
            <v>-15.33564</v>
          </cell>
          <cell r="G817" t="str">
            <v>Lusaka</v>
          </cell>
          <cell r="H817">
            <v>2.5</v>
          </cell>
          <cell r="I817" t="str">
            <v>Lusaka</v>
          </cell>
          <cell r="J817" t="str">
            <v>LUSAKA</v>
          </cell>
          <cell r="K817" t="str">
            <v>No</v>
          </cell>
          <cell r="L817" t="str">
            <v>Yes</v>
          </cell>
          <cell r="M817" t="str">
            <v>No</v>
          </cell>
          <cell r="N817" t="str">
            <v>Urban</v>
          </cell>
          <cell r="O817" t="str">
            <v>2G 3G</v>
          </cell>
          <cell r="P817" t="str">
            <v>P3</v>
          </cell>
          <cell r="Q817" t="str">
            <v>BTS</v>
          </cell>
          <cell r="R817" t="str">
            <v>BTS</v>
          </cell>
          <cell r="S817" t="str">
            <v>On air</v>
          </cell>
          <cell r="T817" t="str">
            <v>Grid-Gen</v>
          </cell>
          <cell r="U817" t="str">
            <v>Green Field</v>
          </cell>
          <cell r="V817">
            <v>36</v>
          </cell>
          <cell r="W817" t="str">
            <v>Outdoor</v>
          </cell>
          <cell r="X817" t="str">
            <v>Malvin Hakokole</v>
          </cell>
          <cell r="Y817" t="str">
            <v>SBC</v>
          </cell>
          <cell r="Z817" t="str">
            <v>SBC</v>
          </cell>
          <cell r="AA817" t="str">
            <v>MTN</v>
          </cell>
          <cell r="AB817" t="str">
            <v>Evans Ngonga</v>
          </cell>
          <cell r="AC817" t="str">
            <v>CCS</v>
          </cell>
          <cell r="AD817" t="str">
            <v>CCS</v>
          </cell>
          <cell r="AE817" t="str">
            <v>Gen Logic </v>
          </cell>
          <cell r="AF817" t="str">
            <v>Gen Logic </v>
          </cell>
          <cell r="AG817">
            <v>15</v>
          </cell>
          <cell r="AH817" t="str">
            <v>perkins</v>
          </cell>
          <cell r="AI817" t="str">
            <v>404D-22</v>
          </cell>
          <cell r="AJ817" t="str">
            <v>Leroy Sommer</v>
          </cell>
          <cell r="AK817" t="str">
            <v>TAL 040F J 6S/4</v>
          </cell>
          <cell r="AL817">
            <v>1000</v>
          </cell>
          <cell r="AM817" t="str">
            <v>IPT</v>
          </cell>
          <cell r="AN817" t="str">
            <v>DPR 2400B-48</v>
          </cell>
          <cell r="AO817">
            <v>250</v>
          </cell>
          <cell r="AP817" t="str">
            <v>Wolong</v>
          </cell>
          <cell r="AQ817">
            <v>600</v>
          </cell>
          <cell r="AR817">
            <v>2</v>
          </cell>
          <cell r="AS817">
            <v>600</v>
          </cell>
          <cell r="AT817">
            <v>24</v>
          </cell>
          <cell r="AU817" t="str">
            <v>N/A</v>
          </cell>
          <cell r="AV817" t="str">
            <v>N/A</v>
          </cell>
          <cell r="AW817" t="str">
            <v>N/A</v>
          </cell>
          <cell r="AX817" t="str">
            <v>N/A</v>
          </cell>
          <cell r="AY817" t="str">
            <v>N/A</v>
          </cell>
          <cell r="AZ817">
            <v>50</v>
          </cell>
        </row>
        <row r="817">
          <cell r="BB817">
            <v>1</v>
          </cell>
          <cell r="BC817" t="str">
            <v>MTN</v>
          </cell>
          <cell r="BD817" t="str">
            <v>T0363</v>
          </cell>
          <cell r="BE817">
            <v>0</v>
          </cell>
          <cell r="BF817" t="str">
            <v>N0</v>
          </cell>
        </row>
        <row r="818">
          <cell r="C818" t="str">
            <v>IHS_LSK_090M</v>
          </cell>
          <cell r="D818" t="str">
            <v>Ibex Hill</v>
          </cell>
          <cell r="E818">
            <v>28.37947</v>
          </cell>
          <cell r="F818">
            <v>-15.40284</v>
          </cell>
          <cell r="G818" t="str">
            <v>Lusaka</v>
          </cell>
          <cell r="H818">
            <v>2.5</v>
          </cell>
          <cell r="I818" t="str">
            <v>Lusaka</v>
          </cell>
          <cell r="J818" t="str">
            <v>LUSAKA</v>
          </cell>
          <cell r="K818" t="str">
            <v>Yes</v>
          </cell>
          <cell r="L818" t="str">
            <v>Yes</v>
          </cell>
          <cell r="M818" t="str">
            <v>No</v>
          </cell>
          <cell r="N818" t="str">
            <v>Urban</v>
          </cell>
          <cell r="O818" t="str">
            <v>2G 3G 4G</v>
          </cell>
          <cell r="P818" t="str">
            <v>P3</v>
          </cell>
          <cell r="Q818" t="str">
            <v>BTS</v>
          </cell>
          <cell r="R818" t="str">
            <v>BTS</v>
          </cell>
          <cell r="S818" t="str">
            <v>On air</v>
          </cell>
          <cell r="T818" t="str">
            <v>Grid-Gen</v>
          </cell>
          <cell r="U818" t="str">
            <v>Green Field</v>
          </cell>
          <cell r="V818">
            <v>36</v>
          </cell>
          <cell r="W818" t="str">
            <v>Indoor </v>
          </cell>
          <cell r="X818" t="str">
            <v>Kelly Musama</v>
          </cell>
          <cell r="Y818" t="str">
            <v>SBC</v>
          </cell>
          <cell r="Z818" t="str">
            <v>SBC</v>
          </cell>
          <cell r="AA818" t="str">
            <v>MTN</v>
          </cell>
          <cell r="AB818" t="str">
            <v>Evans Ngonga</v>
          </cell>
          <cell r="AC818" t="str">
            <v>CCS</v>
          </cell>
          <cell r="AD818" t="str">
            <v>CCS</v>
          </cell>
          <cell r="AE818" t="str">
            <v>Gen Logic </v>
          </cell>
          <cell r="AF818" t="str">
            <v>Gen Logic </v>
          </cell>
          <cell r="AG818">
            <v>20</v>
          </cell>
          <cell r="AH818" t="str">
            <v>perkins</v>
          </cell>
          <cell r="AI818" t="str">
            <v>403A-22</v>
          </cell>
          <cell r="AJ818" t="str">
            <v>Leroy Sommer</v>
          </cell>
          <cell r="AK818" t="str">
            <v>TAL 040 DJ 6S/4</v>
          </cell>
          <cell r="AL818">
            <v>1000</v>
          </cell>
          <cell r="AM818" t="str">
            <v>IPT</v>
          </cell>
          <cell r="AN818" t="str">
            <v>DPR 2400B-48</v>
          </cell>
          <cell r="AO818">
            <v>250</v>
          </cell>
          <cell r="AP818" t="str">
            <v>Wolong</v>
          </cell>
          <cell r="AQ818">
            <v>600</v>
          </cell>
          <cell r="AR818">
            <v>2</v>
          </cell>
          <cell r="AS818">
            <v>600</v>
          </cell>
          <cell r="AT818">
            <v>24</v>
          </cell>
          <cell r="AU818" t="str">
            <v>GREE</v>
          </cell>
          <cell r="AV818" t="str">
            <v>GREE</v>
          </cell>
          <cell r="AW818">
            <v>12000</v>
          </cell>
          <cell r="AX818">
            <v>12000</v>
          </cell>
          <cell r="AY818">
            <v>2</v>
          </cell>
          <cell r="AZ818">
            <v>77</v>
          </cell>
        </row>
        <row r="818">
          <cell r="BB818">
            <v>1</v>
          </cell>
          <cell r="BC818" t="str">
            <v>MTN</v>
          </cell>
          <cell r="BD818" t="str">
            <v>T0146</v>
          </cell>
          <cell r="BE818">
            <v>0</v>
          </cell>
          <cell r="BF818" t="str">
            <v>NO</v>
          </cell>
        </row>
        <row r="819">
          <cell r="C819" t="str">
            <v>IHS_LSK_091M</v>
          </cell>
          <cell r="D819" t="str">
            <v>Makeni</v>
          </cell>
          <cell r="E819">
            <v>28.23802</v>
          </cell>
          <cell r="F819">
            <v>-15.49247</v>
          </cell>
          <cell r="G819" t="str">
            <v>Lusaka</v>
          </cell>
          <cell r="H819">
            <v>2.5</v>
          </cell>
          <cell r="I819" t="str">
            <v>Lusaka</v>
          </cell>
          <cell r="J819" t="str">
            <v>LUSAKA</v>
          </cell>
          <cell r="K819" t="str">
            <v>Yes</v>
          </cell>
          <cell r="L819" t="str">
            <v>No</v>
          </cell>
          <cell r="M819" t="str">
            <v>No</v>
          </cell>
          <cell r="N819" t="str">
            <v>Urban</v>
          </cell>
          <cell r="O819" t="str">
            <v>2G 3G 4G</v>
          </cell>
          <cell r="P819" t="str">
            <v>P2</v>
          </cell>
          <cell r="Q819" t="str">
            <v>BTS</v>
          </cell>
          <cell r="R819" t="str">
            <v>BTS</v>
          </cell>
          <cell r="S819" t="str">
            <v>On air</v>
          </cell>
          <cell r="T819" t="str">
            <v>Grid-Gen</v>
          </cell>
          <cell r="U819" t="str">
            <v>Green Field</v>
          </cell>
          <cell r="V819">
            <v>42</v>
          </cell>
          <cell r="W819" t="str">
            <v>Indoor </v>
          </cell>
          <cell r="X819" t="str">
            <v>Samuel Mumba</v>
          </cell>
          <cell r="Y819" t="str">
            <v>SBC</v>
          </cell>
          <cell r="Z819" t="str">
            <v>SBC</v>
          </cell>
          <cell r="AA819" t="str">
            <v>MTN</v>
          </cell>
          <cell r="AB819" t="str">
            <v>Evans Ngonga</v>
          </cell>
          <cell r="AC819" t="str">
            <v>CCS</v>
          </cell>
          <cell r="AD819" t="str">
            <v>CCS</v>
          </cell>
          <cell r="AE819" t="str">
            <v>Gen Logic </v>
          </cell>
          <cell r="AF819" t="str">
            <v>Gen Logic </v>
          </cell>
          <cell r="AG819">
            <v>20</v>
          </cell>
          <cell r="AH819" t="str">
            <v>perkins</v>
          </cell>
          <cell r="AI819" t="str">
            <v>404A-22</v>
          </cell>
          <cell r="AJ819" t="str">
            <v>Leroy Sommer</v>
          </cell>
          <cell r="AK819" t="str">
            <v>TAL 040F J 6S/4</v>
          </cell>
          <cell r="AL819">
            <v>1000</v>
          </cell>
          <cell r="AM819" t="str">
            <v>Power cube</v>
          </cell>
          <cell r="AN819" t="str">
            <v>ICC330-H1-C1</v>
          </cell>
          <cell r="AO819">
            <v>400</v>
          </cell>
          <cell r="AP819" t="str">
            <v>NARADA</v>
          </cell>
          <cell r="AQ819">
            <v>1200</v>
          </cell>
          <cell r="AR819">
            <v>2</v>
          </cell>
          <cell r="AS819">
            <v>600</v>
          </cell>
          <cell r="AT819">
            <v>48</v>
          </cell>
          <cell r="AU819" t="str">
            <v>LG</v>
          </cell>
          <cell r="AV819" t="str">
            <v>LG</v>
          </cell>
          <cell r="AW819">
            <v>12000</v>
          </cell>
          <cell r="AX819">
            <v>12000</v>
          </cell>
          <cell r="AY819">
            <v>2</v>
          </cell>
          <cell r="AZ819">
            <v>112</v>
          </cell>
        </row>
        <row r="819">
          <cell r="BB819">
            <v>4</v>
          </cell>
          <cell r="BC819" t="str">
            <v>MTNAirtelINQLiquid Telecom</v>
          </cell>
          <cell r="BD819" t="str">
            <v>T0154</v>
          </cell>
          <cell r="BE819" t="str">
            <v>ZM6727</v>
          </cell>
          <cell r="BF819" t="str">
            <v>NO</v>
          </cell>
        </row>
        <row r="820">
          <cell r="C820" t="str">
            <v>IHS_LSK_092M</v>
          </cell>
          <cell r="D820" t="str">
            <v>Kamanga</v>
          </cell>
          <cell r="E820">
            <v>28.37698348</v>
          </cell>
          <cell r="F820">
            <v>-15.36461096</v>
          </cell>
          <cell r="G820" t="str">
            <v>Lusaka</v>
          </cell>
          <cell r="H820">
            <v>2.5</v>
          </cell>
          <cell r="I820" t="str">
            <v>Lusaka</v>
          </cell>
          <cell r="J820" t="str">
            <v>LUSAKA</v>
          </cell>
          <cell r="K820" t="str">
            <v>Yes</v>
          </cell>
          <cell r="L820" t="str">
            <v>Yes</v>
          </cell>
          <cell r="M820" t="str">
            <v>No</v>
          </cell>
          <cell r="N820" t="str">
            <v>Urban</v>
          </cell>
          <cell r="O820" t="str">
            <v>2G 3G 4G</v>
          </cell>
          <cell r="P820" t="str">
            <v>P1</v>
          </cell>
          <cell r="Q820" t="str">
            <v>BTS</v>
          </cell>
          <cell r="R820" t="str">
            <v>BTS</v>
          </cell>
          <cell r="S820" t="str">
            <v>On air</v>
          </cell>
          <cell r="T820" t="str">
            <v>Grid-Gen</v>
          </cell>
          <cell r="U820" t="str">
            <v>Green Field</v>
          </cell>
          <cell r="V820">
            <v>50</v>
          </cell>
          <cell r="W820" t="str">
            <v>Indoor </v>
          </cell>
          <cell r="X820" t="str">
            <v>Malvin Hakokole</v>
          </cell>
          <cell r="Y820" t="str">
            <v>SBC</v>
          </cell>
          <cell r="Z820" t="str">
            <v>SBC</v>
          </cell>
          <cell r="AA820" t="str">
            <v>MTN</v>
          </cell>
          <cell r="AB820" t="str">
            <v>Evans Ngonga</v>
          </cell>
          <cell r="AC820" t="str">
            <v>CCS</v>
          </cell>
          <cell r="AD820" t="str">
            <v>CCS</v>
          </cell>
          <cell r="AE820" t="str">
            <v>Gen Logic </v>
          </cell>
          <cell r="AF820" t="str">
            <v>Gen Logic </v>
          </cell>
          <cell r="AG820">
            <v>20</v>
          </cell>
          <cell r="AH820" t="str">
            <v>perkins</v>
          </cell>
          <cell r="AI820" t="str">
            <v>404A-22</v>
          </cell>
          <cell r="AJ820" t="str">
            <v>Mecc Alte</v>
          </cell>
          <cell r="AK820" t="str">
            <v>ECP-28-M/4</v>
          </cell>
          <cell r="AL820">
            <v>1000</v>
          </cell>
          <cell r="AM820" t="str">
            <v>Power cube</v>
          </cell>
          <cell r="AN820" t="str">
            <v>ICC330-H1-C1</v>
          </cell>
          <cell r="AO820">
            <v>400</v>
          </cell>
          <cell r="AP820" t="str">
            <v>Wolong</v>
          </cell>
          <cell r="AQ820">
            <v>1200</v>
          </cell>
          <cell r="AR820">
            <v>2</v>
          </cell>
          <cell r="AS820">
            <v>600</v>
          </cell>
          <cell r="AT820">
            <v>48</v>
          </cell>
          <cell r="AU820" t="str">
            <v>GREE</v>
          </cell>
          <cell r="AV820" t="str">
            <v>GREE</v>
          </cell>
          <cell r="AW820">
            <v>12000</v>
          </cell>
          <cell r="AX820">
            <v>12000</v>
          </cell>
          <cell r="AY820">
            <v>2</v>
          </cell>
          <cell r="AZ820">
            <v>108</v>
          </cell>
        </row>
        <row r="820">
          <cell r="BB820">
            <v>3</v>
          </cell>
          <cell r="BC820" t="str">
            <v>MTNLiquid TelecomParatus Telecom</v>
          </cell>
          <cell r="BD820" t="str">
            <v>T0078</v>
          </cell>
          <cell r="BE820">
            <v>0</v>
          </cell>
          <cell r="BF820" t="str">
            <v>N0</v>
          </cell>
        </row>
        <row r="821">
          <cell r="C821" t="str">
            <v>IHS_LSK_093M</v>
          </cell>
          <cell r="D821" t="str">
            <v>Makeni</v>
          </cell>
          <cell r="E821">
            <v>28.2091</v>
          </cell>
          <cell r="F821">
            <v>-15.47405</v>
          </cell>
          <cell r="G821" t="str">
            <v>Lusaka</v>
          </cell>
          <cell r="H821">
            <v>2</v>
          </cell>
          <cell r="I821" t="str">
            <v>Lusaka</v>
          </cell>
          <cell r="J821" t="str">
            <v>LUSAKA</v>
          </cell>
          <cell r="K821" t="str">
            <v>Yes</v>
          </cell>
          <cell r="L821" t="str">
            <v>No</v>
          </cell>
          <cell r="M821" t="str">
            <v>No</v>
          </cell>
          <cell r="N821" t="str">
            <v>Urban</v>
          </cell>
          <cell r="O821" t="str">
            <v>2G 3G</v>
          </cell>
          <cell r="P821" t="str">
            <v>P4</v>
          </cell>
          <cell r="Q821" t="str">
            <v>BTS</v>
          </cell>
          <cell r="R821" t="str">
            <v>BTS</v>
          </cell>
          <cell r="S821" t="str">
            <v>On air</v>
          </cell>
          <cell r="T821" t="str">
            <v>Grid-Gen</v>
          </cell>
          <cell r="U821" t="str">
            <v>Green Field</v>
          </cell>
          <cell r="V821">
            <v>42</v>
          </cell>
          <cell r="W821" t="str">
            <v>Indoor </v>
          </cell>
          <cell r="X821" t="str">
            <v>Samuel Mumba</v>
          </cell>
          <cell r="Y821" t="str">
            <v>SBC</v>
          </cell>
          <cell r="Z821" t="str">
            <v>SBC</v>
          </cell>
          <cell r="AA821" t="str">
            <v>MTN</v>
          </cell>
          <cell r="AB821" t="str">
            <v>Evans Ngonga</v>
          </cell>
          <cell r="AC821" t="str">
            <v>CCS</v>
          </cell>
          <cell r="AD821" t="str">
            <v>CCS</v>
          </cell>
          <cell r="AE821" t="str">
            <v>Gen Logic </v>
          </cell>
          <cell r="AF821" t="str">
            <v>Gen Logic </v>
          </cell>
          <cell r="AG821">
            <v>16</v>
          </cell>
          <cell r="AH821" t="str">
            <v>Yanmar</v>
          </cell>
          <cell r="AI821" t="str">
            <v>4TNE88-G1A</v>
          </cell>
          <cell r="AJ821" t="str">
            <v>Leroy Sommer</v>
          </cell>
          <cell r="AK821" t="str">
            <v>LSC 28S2</v>
          </cell>
          <cell r="AL821">
            <v>1000</v>
          </cell>
          <cell r="AM821" t="str">
            <v>Power cube</v>
          </cell>
          <cell r="AN821" t="str">
            <v>ICC330-H1-C1</v>
          </cell>
          <cell r="AO821">
            <v>400</v>
          </cell>
          <cell r="AP821" t="str">
            <v>Agisson</v>
          </cell>
          <cell r="AQ821">
            <v>1200</v>
          </cell>
          <cell r="AR821">
            <v>2</v>
          </cell>
          <cell r="AS821">
            <v>600</v>
          </cell>
          <cell r="AT821">
            <v>48</v>
          </cell>
          <cell r="AU821" t="str">
            <v>CHIGO</v>
          </cell>
          <cell r="AV821" t="str">
            <v>CHIGO</v>
          </cell>
          <cell r="AW821">
            <v>18000</v>
          </cell>
          <cell r="AX821">
            <v>18000</v>
          </cell>
          <cell r="AY821">
            <v>2</v>
          </cell>
          <cell r="AZ821">
            <v>120</v>
          </cell>
        </row>
        <row r="821">
          <cell r="BB821">
            <v>4</v>
          </cell>
          <cell r="BC821" t="str">
            <v>MTNAirtelINQLiquid Telecom</v>
          </cell>
          <cell r="BD821" t="str">
            <v>T0145</v>
          </cell>
          <cell r="BE821" t="str">
            <v>ZM6728</v>
          </cell>
          <cell r="BF821" t="str">
            <v>NO</v>
          </cell>
        </row>
        <row r="822">
          <cell r="C822" t="str">
            <v>IHS_LSK_094M</v>
          </cell>
          <cell r="D822" t="str">
            <v>Bauleni</v>
          </cell>
          <cell r="E822">
            <v>28.38137</v>
          </cell>
          <cell r="F822">
            <v>-15.44722</v>
          </cell>
          <cell r="G822" t="str">
            <v>Lusaka</v>
          </cell>
          <cell r="H822">
            <v>4.5</v>
          </cell>
          <cell r="I822" t="str">
            <v>Lusaka</v>
          </cell>
          <cell r="J822" t="str">
            <v>LUSAKA</v>
          </cell>
          <cell r="K822" t="str">
            <v>No</v>
          </cell>
          <cell r="L822" t="str">
            <v>Yes</v>
          </cell>
          <cell r="M822" t="str">
            <v>No</v>
          </cell>
          <cell r="N822" t="str">
            <v>Urban</v>
          </cell>
          <cell r="O822" t="str">
            <v>2G 3G</v>
          </cell>
          <cell r="P822" t="str">
            <v>P2</v>
          </cell>
          <cell r="Q822" t="str">
            <v>BTS</v>
          </cell>
          <cell r="R822" t="str">
            <v>BTS</v>
          </cell>
          <cell r="S822" t="str">
            <v>On air</v>
          </cell>
          <cell r="T822" t="str">
            <v>Grid-Gen</v>
          </cell>
          <cell r="U822" t="str">
            <v>Green Field</v>
          </cell>
          <cell r="V822">
            <v>36</v>
          </cell>
          <cell r="W822" t="str">
            <v>Outdoor</v>
          </cell>
          <cell r="X822" t="str">
            <v>Kelly Musama</v>
          </cell>
          <cell r="Y822" t="str">
            <v>SBC</v>
          </cell>
          <cell r="Z822" t="str">
            <v>SBC</v>
          </cell>
          <cell r="AA822" t="str">
            <v>MTN</v>
          </cell>
          <cell r="AB822" t="str">
            <v>Evans Ngonga</v>
          </cell>
          <cell r="AC822" t="str">
            <v>CCS</v>
          </cell>
          <cell r="AD822" t="str">
            <v>CCS</v>
          </cell>
          <cell r="AE822" t="str">
            <v>HIMOINSA</v>
          </cell>
          <cell r="AF822" t="str">
            <v>HIMOINSA</v>
          </cell>
          <cell r="AG822">
            <v>30</v>
          </cell>
          <cell r="AH822" t="str">
            <v>Yanmar</v>
          </cell>
          <cell r="AI822" t="str">
            <v>SK160LB</v>
          </cell>
          <cell r="AJ822" t="str">
            <v>HIMOINSA</v>
          </cell>
          <cell r="AK822" t="str">
            <v>SK160LB</v>
          </cell>
          <cell r="AL822">
            <v>1000</v>
          </cell>
          <cell r="AM822" t="str">
            <v>Power cube</v>
          </cell>
          <cell r="AN822" t="str">
            <v>ICC330-HA1-C10</v>
          </cell>
          <cell r="AO822">
            <v>600</v>
          </cell>
          <cell r="AP822" t="str">
            <v>Lithium</v>
          </cell>
          <cell r="AQ822">
            <v>400</v>
          </cell>
          <cell r="AR822">
            <v>48</v>
          </cell>
          <cell r="AS822">
            <v>100</v>
          </cell>
          <cell r="AT822">
            <v>4</v>
          </cell>
          <cell r="AU822" t="str">
            <v>N/A</v>
          </cell>
          <cell r="AV822" t="str">
            <v>N/A</v>
          </cell>
          <cell r="AW822" t="str">
            <v>N/A</v>
          </cell>
          <cell r="AX822" t="str">
            <v>N/A</v>
          </cell>
          <cell r="AY822" t="str">
            <v>N/A</v>
          </cell>
          <cell r="AZ822">
            <v>145</v>
          </cell>
        </row>
        <row r="822">
          <cell r="BB822">
            <v>2</v>
          </cell>
          <cell r="BC822" t="str">
            <v>MTNAirtel</v>
          </cell>
          <cell r="BD822" t="str">
            <v>T0219</v>
          </cell>
          <cell r="BE822" t="str">
            <v>ZM0564</v>
          </cell>
          <cell r="BF822" t="str">
            <v>N0</v>
          </cell>
        </row>
        <row r="823">
          <cell r="C823" t="str">
            <v>IHS_LSK_095M</v>
          </cell>
          <cell r="D823" t="str">
            <v>Lilayai Farms</v>
          </cell>
          <cell r="E823">
            <v>28.33722</v>
          </cell>
          <cell r="F823">
            <v>-15.49904</v>
          </cell>
          <cell r="G823" t="str">
            <v>Lusaka</v>
          </cell>
          <cell r="H823">
            <v>2.5</v>
          </cell>
          <cell r="I823" t="str">
            <v>Lusaka</v>
          </cell>
          <cell r="J823" t="str">
            <v>LUSAKA</v>
          </cell>
          <cell r="K823" t="str">
            <v>No</v>
          </cell>
          <cell r="L823" t="str">
            <v>No</v>
          </cell>
          <cell r="M823" t="str">
            <v>No</v>
          </cell>
          <cell r="N823" t="str">
            <v>Suburban</v>
          </cell>
          <cell r="O823" t="str">
            <v>2G 3G 4G</v>
          </cell>
          <cell r="P823" t="str">
            <v>P4</v>
          </cell>
          <cell r="Q823" t="str">
            <v>BTS</v>
          </cell>
          <cell r="R823" t="str">
            <v>BTS</v>
          </cell>
          <cell r="S823" t="str">
            <v>On air</v>
          </cell>
          <cell r="T823" t="str">
            <v>Grid-Gen</v>
          </cell>
          <cell r="U823" t="str">
            <v>Green Field</v>
          </cell>
          <cell r="V823">
            <v>42</v>
          </cell>
          <cell r="W823" t="str">
            <v>Indoor </v>
          </cell>
          <cell r="X823" t="str">
            <v>Samuel Mumba</v>
          </cell>
          <cell r="Y823" t="str">
            <v>SBC</v>
          </cell>
          <cell r="Z823" t="str">
            <v>SBC</v>
          </cell>
          <cell r="AA823" t="str">
            <v>MTN</v>
          </cell>
          <cell r="AB823" t="str">
            <v>Evans Ngonga</v>
          </cell>
          <cell r="AC823" t="str">
            <v>CCS</v>
          </cell>
          <cell r="AD823" t="str">
            <v>CCS</v>
          </cell>
          <cell r="AE823" t="str">
            <v>GNM</v>
          </cell>
          <cell r="AF823" t="str">
            <v>GNM</v>
          </cell>
          <cell r="AG823">
            <v>20</v>
          </cell>
          <cell r="AH823" t="str">
            <v>perkins</v>
          </cell>
          <cell r="AI823" t="str">
            <v>404A-22</v>
          </cell>
          <cell r="AJ823" t="str">
            <v>Leroy Sommer</v>
          </cell>
          <cell r="AK823" t="str">
            <v>TAL 040F J 6S/4</v>
          </cell>
          <cell r="AL823">
            <v>600</v>
          </cell>
          <cell r="AM823" t="str">
            <v>IPT</v>
          </cell>
          <cell r="AN823" t="str">
            <v>DPR 2400B-48</v>
          </cell>
          <cell r="AO823">
            <v>250</v>
          </cell>
          <cell r="AP823" t="str">
            <v>NARADA</v>
          </cell>
          <cell r="AQ823">
            <v>600</v>
          </cell>
          <cell r="AR823">
            <v>2</v>
          </cell>
          <cell r="AS823">
            <v>600</v>
          </cell>
          <cell r="AT823">
            <v>24</v>
          </cell>
          <cell r="AU823" t="str">
            <v>GREE</v>
          </cell>
          <cell r="AV823" t="str">
            <v>GREE</v>
          </cell>
          <cell r="AW823">
            <v>12000</v>
          </cell>
          <cell r="AX823">
            <v>12000</v>
          </cell>
          <cell r="AY823">
            <v>2</v>
          </cell>
          <cell r="AZ823">
            <v>110</v>
          </cell>
        </row>
        <row r="823">
          <cell r="BB823">
            <v>2</v>
          </cell>
          <cell r="BC823" t="str">
            <v>MTNAirtel</v>
          </cell>
          <cell r="BD823" t="str">
            <v>T0138</v>
          </cell>
          <cell r="BE823" t="str">
            <v>ZM6858</v>
          </cell>
          <cell r="BF823" t="str">
            <v>NO</v>
          </cell>
        </row>
        <row r="824">
          <cell r="C824" t="str">
            <v>IHS_LSK_096M</v>
          </cell>
          <cell r="D824" t="str">
            <v>Lutheran</v>
          </cell>
          <cell r="E824">
            <v>28.38724</v>
          </cell>
          <cell r="F824">
            <v>-15.38851</v>
          </cell>
          <cell r="G824" t="str">
            <v>Lusaka</v>
          </cell>
          <cell r="H824">
            <v>4.5</v>
          </cell>
          <cell r="I824" t="str">
            <v>Lusaka</v>
          </cell>
          <cell r="J824" t="str">
            <v>LUSAKA</v>
          </cell>
          <cell r="K824" t="str">
            <v>No</v>
          </cell>
          <cell r="L824" t="str">
            <v>Yes</v>
          </cell>
          <cell r="M824" t="str">
            <v>No</v>
          </cell>
          <cell r="N824" t="str">
            <v>Urban</v>
          </cell>
          <cell r="O824" t="str">
            <v>2G 3G 4G</v>
          </cell>
          <cell r="P824" t="str">
            <v>P2</v>
          </cell>
          <cell r="Q824" t="str">
            <v>BTS</v>
          </cell>
          <cell r="R824" t="str">
            <v>BTS</v>
          </cell>
          <cell r="S824" t="str">
            <v>On air</v>
          </cell>
          <cell r="T824" t="str">
            <v>Grid-Gen</v>
          </cell>
          <cell r="U824" t="str">
            <v>Green Field</v>
          </cell>
          <cell r="V824">
            <v>48</v>
          </cell>
          <cell r="W824" t="str">
            <v>Indoor </v>
          </cell>
          <cell r="X824" t="str">
            <v>Malvin Hakokole</v>
          </cell>
          <cell r="Y824" t="str">
            <v>SBC</v>
          </cell>
          <cell r="Z824" t="str">
            <v>SBC</v>
          </cell>
          <cell r="AA824" t="str">
            <v>MTN</v>
          </cell>
          <cell r="AB824" t="str">
            <v>Evans Ngonga</v>
          </cell>
          <cell r="AC824" t="str">
            <v>CCS</v>
          </cell>
          <cell r="AD824" t="str">
            <v>CCS</v>
          </cell>
          <cell r="AE824" t="str">
            <v>Gen Logic </v>
          </cell>
          <cell r="AF824" t="str">
            <v>Gen Logic </v>
          </cell>
          <cell r="AG824">
            <v>30</v>
          </cell>
          <cell r="AH824" t="str">
            <v>perkins</v>
          </cell>
          <cell r="AI824" t="str">
            <v>403A-15</v>
          </cell>
          <cell r="AJ824" t="str">
            <v>Leroy Sommer</v>
          </cell>
          <cell r="AK824" t="str">
            <v>LSA 40M5 C 6/4</v>
          </cell>
          <cell r="AL824">
            <v>1000</v>
          </cell>
          <cell r="AM824" t="str">
            <v>Power cube</v>
          </cell>
          <cell r="AN824" t="str">
            <v>ICC330-HA1-C10</v>
          </cell>
          <cell r="AO824">
            <v>400</v>
          </cell>
          <cell r="AP824" t="str">
            <v>Lithium</v>
          </cell>
          <cell r="AQ824">
            <v>400</v>
          </cell>
          <cell r="AR824">
            <v>48</v>
          </cell>
          <cell r="AS824">
            <v>100</v>
          </cell>
          <cell r="AT824">
            <v>4</v>
          </cell>
          <cell r="AU824" t="str">
            <v>LG</v>
          </cell>
          <cell r="AV824" t="str">
            <v>LG</v>
          </cell>
          <cell r="AW824">
            <v>18000</v>
          </cell>
          <cell r="AX824">
            <v>18000</v>
          </cell>
          <cell r="AY824">
            <v>2</v>
          </cell>
          <cell r="AZ824">
            <v>89</v>
          </cell>
        </row>
        <row r="824">
          <cell r="BB824">
            <v>3</v>
          </cell>
          <cell r="BC824" t="str">
            <v>MTNAirtelLiquid Telecom</v>
          </cell>
          <cell r="BD824" t="str">
            <v>T0135</v>
          </cell>
          <cell r="BE824" t="str">
            <v>ZM0163</v>
          </cell>
          <cell r="BF824" t="str">
            <v>NO</v>
          </cell>
        </row>
        <row r="825">
          <cell r="C825" t="str">
            <v>IHS_LSK_097M</v>
          </cell>
          <cell r="D825" t="str">
            <v>New Kasama</v>
          </cell>
          <cell r="E825">
            <v>28.37873</v>
          </cell>
          <cell r="F825">
            <v>-15.45798</v>
          </cell>
          <cell r="G825" t="str">
            <v>Lusaka</v>
          </cell>
          <cell r="H825">
            <v>4.5</v>
          </cell>
          <cell r="I825" t="str">
            <v>Lusaka</v>
          </cell>
          <cell r="J825" t="str">
            <v>LUSAKA</v>
          </cell>
          <cell r="K825" t="str">
            <v>Yes</v>
          </cell>
          <cell r="L825" t="str">
            <v>Yes</v>
          </cell>
          <cell r="M825" t="str">
            <v>No</v>
          </cell>
          <cell r="N825" t="str">
            <v>Urban</v>
          </cell>
          <cell r="O825" t="str">
            <v>2G 3G 4G</v>
          </cell>
          <cell r="P825" t="str">
            <v>P4</v>
          </cell>
          <cell r="Q825" t="str">
            <v>BTS</v>
          </cell>
          <cell r="R825" t="str">
            <v>BTS</v>
          </cell>
          <cell r="S825" t="str">
            <v>On air</v>
          </cell>
          <cell r="T825" t="str">
            <v>Grid-Gen</v>
          </cell>
          <cell r="U825" t="str">
            <v>Green Field</v>
          </cell>
          <cell r="V825">
            <v>36</v>
          </cell>
          <cell r="W825" t="str">
            <v>Outdoor</v>
          </cell>
          <cell r="X825" t="str">
            <v>Kelly Musama</v>
          </cell>
          <cell r="Y825" t="str">
            <v>SBC</v>
          </cell>
          <cell r="Z825" t="str">
            <v>SBC</v>
          </cell>
          <cell r="AA825" t="str">
            <v>MTN</v>
          </cell>
          <cell r="AB825" t="str">
            <v>Evans Ngonga</v>
          </cell>
          <cell r="AC825" t="str">
            <v>CCS</v>
          </cell>
          <cell r="AD825" t="str">
            <v>CCS</v>
          </cell>
          <cell r="AE825" t="str">
            <v>Gen Logic </v>
          </cell>
          <cell r="AF825" t="str">
            <v>Gen Logic </v>
          </cell>
          <cell r="AG825">
            <v>30</v>
          </cell>
          <cell r="AH825" t="str">
            <v>perkins</v>
          </cell>
          <cell r="AI825" t="str">
            <v>GN66044U</v>
          </cell>
          <cell r="AJ825" t="str">
            <v>Mecc Alte</v>
          </cell>
          <cell r="AK825" t="str">
            <v>ECO28-VL/4</v>
          </cell>
          <cell r="AL825">
            <v>1000</v>
          </cell>
          <cell r="AM825" t="str">
            <v>IPT</v>
          </cell>
          <cell r="AN825" t="str">
            <v>DPR 2400B-48</v>
          </cell>
          <cell r="AO825">
            <v>250</v>
          </cell>
          <cell r="AP825" t="str">
            <v>Wolong</v>
          </cell>
          <cell r="AQ825">
            <v>600</v>
          </cell>
          <cell r="AR825">
            <v>2</v>
          </cell>
          <cell r="AS825">
            <v>600</v>
          </cell>
          <cell r="AT825">
            <v>24</v>
          </cell>
          <cell r="AU825" t="str">
            <v>N/A</v>
          </cell>
          <cell r="AV825" t="str">
            <v>N/A</v>
          </cell>
          <cell r="AW825" t="str">
            <v>N/A</v>
          </cell>
          <cell r="AX825" t="str">
            <v>N/A</v>
          </cell>
          <cell r="AY825" t="str">
            <v>N/A</v>
          </cell>
          <cell r="AZ825">
            <v>95</v>
          </cell>
        </row>
        <row r="825">
          <cell r="BB825">
            <v>2</v>
          </cell>
          <cell r="BC825" t="str">
            <v>MTNLiquid Telecom</v>
          </cell>
          <cell r="BD825" t="str">
            <v>T0081</v>
          </cell>
          <cell r="BE825">
            <v>0</v>
          </cell>
          <cell r="BF825" t="str">
            <v>NO</v>
          </cell>
        </row>
        <row r="826">
          <cell r="C826" t="str">
            <v>IHS_LSK_098M</v>
          </cell>
          <cell r="D826" t="str">
            <v>New Kasama</v>
          </cell>
          <cell r="E826">
            <v>28.3662</v>
          </cell>
          <cell r="F826">
            <v>-15.47672</v>
          </cell>
          <cell r="G826" t="str">
            <v>Lusaka</v>
          </cell>
          <cell r="H826">
            <v>4.5</v>
          </cell>
          <cell r="I826" t="str">
            <v>Lusaka</v>
          </cell>
          <cell r="J826" t="str">
            <v>LUSAKA</v>
          </cell>
          <cell r="K826" t="str">
            <v>Yes</v>
          </cell>
          <cell r="L826" t="str">
            <v>Yes</v>
          </cell>
          <cell r="M826" t="str">
            <v>No</v>
          </cell>
          <cell r="N826" t="str">
            <v>Urban</v>
          </cell>
          <cell r="O826" t="str">
            <v>2G 3G</v>
          </cell>
          <cell r="P826" t="str">
            <v>P4</v>
          </cell>
          <cell r="Q826" t="str">
            <v>HUB</v>
          </cell>
          <cell r="R826" t="str">
            <v>HUB</v>
          </cell>
          <cell r="S826" t="str">
            <v>On air</v>
          </cell>
          <cell r="T826" t="str">
            <v>Grid-Gen</v>
          </cell>
          <cell r="U826" t="str">
            <v>Green Field</v>
          </cell>
          <cell r="V826">
            <v>54</v>
          </cell>
          <cell r="W826" t="str">
            <v>Indoor </v>
          </cell>
          <cell r="X826" t="str">
            <v>Kelly Musama</v>
          </cell>
          <cell r="Y826" t="str">
            <v>SBC</v>
          </cell>
          <cell r="Z826" t="str">
            <v>SBC</v>
          </cell>
          <cell r="AA826" t="str">
            <v>MTN</v>
          </cell>
          <cell r="AB826" t="str">
            <v>Evans Ngonga</v>
          </cell>
          <cell r="AC826" t="str">
            <v>CCS</v>
          </cell>
          <cell r="AD826" t="str">
            <v>CCS</v>
          </cell>
          <cell r="AE826" t="str">
            <v>Gen Logic </v>
          </cell>
          <cell r="AF826" t="str">
            <v>Gen Logic </v>
          </cell>
          <cell r="AG826">
            <v>30</v>
          </cell>
          <cell r="AH826" t="str">
            <v>perkins</v>
          </cell>
          <cell r="AI826" t="str">
            <v>4TNE88-G1A</v>
          </cell>
          <cell r="AJ826" t="str">
            <v>Mecc Alte</v>
          </cell>
          <cell r="AK826" t="str">
            <v>ECO28-1LN/4</v>
          </cell>
          <cell r="AL826">
            <v>1000</v>
          </cell>
          <cell r="AM826" t="str">
            <v>Power cube</v>
          </cell>
          <cell r="AN826" t="str">
            <v>ICC330-H1-C1</v>
          </cell>
          <cell r="AO826">
            <v>400</v>
          </cell>
          <cell r="AP826" t="str">
            <v>Agisson</v>
          </cell>
          <cell r="AQ826">
            <v>1200</v>
          </cell>
          <cell r="AR826">
            <v>2</v>
          </cell>
          <cell r="AS826">
            <v>600</v>
          </cell>
          <cell r="AT826">
            <v>48</v>
          </cell>
          <cell r="AU826" t="str">
            <v>LG</v>
          </cell>
          <cell r="AV826" t="str">
            <v>LG</v>
          </cell>
          <cell r="AW826">
            <v>18000</v>
          </cell>
          <cell r="AX826">
            <v>18000</v>
          </cell>
          <cell r="AY826">
            <v>2</v>
          </cell>
          <cell r="AZ826">
            <v>103</v>
          </cell>
        </row>
        <row r="826">
          <cell r="BB826">
            <v>1</v>
          </cell>
          <cell r="BC826" t="str">
            <v>MTN</v>
          </cell>
          <cell r="BD826" t="str">
            <v>T0150</v>
          </cell>
          <cell r="BE826">
            <v>0</v>
          </cell>
          <cell r="BF826" t="str">
            <v>NO</v>
          </cell>
        </row>
        <row r="827">
          <cell r="C827" t="str">
            <v>IHS_LSK_099M</v>
          </cell>
          <cell r="D827" t="str">
            <v>Lilayai </v>
          </cell>
          <cell r="E827">
            <v>28.28388889</v>
          </cell>
          <cell r="F827">
            <v>-15.51388889</v>
          </cell>
          <cell r="G827" t="str">
            <v>Lusaka</v>
          </cell>
          <cell r="H827">
            <v>2</v>
          </cell>
          <cell r="I827" t="str">
            <v>Lusaka</v>
          </cell>
          <cell r="J827" t="str">
            <v>LUSAKA</v>
          </cell>
          <cell r="K827" t="str">
            <v>Yes</v>
          </cell>
          <cell r="L827" t="str">
            <v>No</v>
          </cell>
          <cell r="M827" t="str">
            <v>No</v>
          </cell>
          <cell r="N827" t="str">
            <v>Suburban</v>
          </cell>
          <cell r="O827" t="str">
            <v>2G 3G</v>
          </cell>
          <cell r="P827" t="str">
            <v>P3</v>
          </cell>
          <cell r="Q827" t="str">
            <v>BTS</v>
          </cell>
          <cell r="R827" t="str">
            <v>BTS</v>
          </cell>
          <cell r="S827" t="str">
            <v>On air</v>
          </cell>
          <cell r="T827" t="str">
            <v>Grid-Gen</v>
          </cell>
          <cell r="U827" t="str">
            <v>Green Field</v>
          </cell>
          <cell r="V827">
            <v>48</v>
          </cell>
          <cell r="W827" t="str">
            <v>Indoor </v>
          </cell>
          <cell r="X827" t="str">
            <v>Samuel Mumba</v>
          </cell>
          <cell r="Y827" t="str">
            <v>SBC</v>
          </cell>
          <cell r="Z827" t="str">
            <v>SBC</v>
          </cell>
          <cell r="AA827" t="str">
            <v>MTN</v>
          </cell>
          <cell r="AB827" t="str">
            <v>Evans Ngonga</v>
          </cell>
          <cell r="AC827" t="str">
            <v>CCS</v>
          </cell>
          <cell r="AD827" t="str">
            <v>CCS</v>
          </cell>
          <cell r="AE827" t="str">
            <v>Gen Logic </v>
          </cell>
          <cell r="AF827" t="str">
            <v>Gen Logic </v>
          </cell>
          <cell r="AG827">
            <v>16</v>
          </cell>
          <cell r="AH827" t="str">
            <v>Yanmar</v>
          </cell>
          <cell r="AI827" t="str">
            <v>4TNE88-G1A</v>
          </cell>
          <cell r="AJ827" t="str">
            <v>Mecc Alte</v>
          </cell>
          <cell r="AK827" t="str">
            <v>ECO28-1LN/4</v>
          </cell>
          <cell r="AL827">
            <v>1000</v>
          </cell>
          <cell r="AM827" t="str">
            <v>IPT</v>
          </cell>
          <cell r="AN827" t="str">
            <v>DPR 2400B-48</v>
          </cell>
          <cell r="AO827">
            <v>250</v>
          </cell>
          <cell r="AP827" t="str">
            <v>NARADA</v>
          </cell>
          <cell r="AQ827">
            <v>600</v>
          </cell>
          <cell r="AR827">
            <v>2</v>
          </cell>
          <cell r="AS827">
            <v>600</v>
          </cell>
          <cell r="AT827">
            <v>24</v>
          </cell>
          <cell r="AU827" t="str">
            <v>EVO</v>
          </cell>
          <cell r="AV827" t="str">
            <v>EVO</v>
          </cell>
          <cell r="AW827">
            <v>18000</v>
          </cell>
          <cell r="AX827">
            <v>18000</v>
          </cell>
          <cell r="AY827">
            <v>2</v>
          </cell>
          <cell r="AZ827">
            <v>103</v>
          </cell>
        </row>
        <row r="827">
          <cell r="BB827">
            <v>3</v>
          </cell>
          <cell r="BC827" t="str">
            <v>MTNAirtelLiquid Telecom</v>
          </cell>
          <cell r="BD827" t="str">
            <v>T0105</v>
          </cell>
          <cell r="BE827" t="str">
            <v>ZM6757</v>
          </cell>
          <cell r="BF827" t="str">
            <v>NO</v>
          </cell>
        </row>
        <row r="828">
          <cell r="C828" t="str">
            <v>IHS_LSK_100M</v>
          </cell>
          <cell r="D828" t="str">
            <v>Rivonia</v>
          </cell>
          <cell r="E828">
            <v>28.20012</v>
          </cell>
          <cell r="F828">
            <v>-15.34546</v>
          </cell>
          <cell r="G828" t="str">
            <v>Lusaka</v>
          </cell>
          <cell r="H828">
            <v>1.5</v>
          </cell>
          <cell r="I828" t="str">
            <v>Lusaka</v>
          </cell>
          <cell r="J828" t="str">
            <v>LUSAKA</v>
          </cell>
          <cell r="K828" t="str">
            <v>No</v>
          </cell>
          <cell r="L828" t="str">
            <v>No</v>
          </cell>
          <cell r="M828" t="str">
            <v>No</v>
          </cell>
          <cell r="N828" t="str">
            <v>Suburban</v>
          </cell>
          <cell r="O828" t="str">
            <v>2G 3G</v>
          </cell>
          <cell r="P828" t="str">
            <v>P4</v>
          </cell>
          <cell r="Q828" t="str">
            <v>BTS</v>
          </cell>
          <cell r="R828" t="str">
            <v>Hub</v>
          </cell>
          <cell r="S828" t="str">
            <v>On air</v>
          </cell>
          <cell r="T828" t="str">
            <v>Grid-Gen</v>
          </cell>
          <cell r="U828" t="str">
            <v>Green Field</v>
          </cell>
          <cell r="V828">
            <v>50</v>
          </cell>
          <cell r="W828" t="str">
            <v>Indoor </v>
          </cell>
          <cell r="X828" t="str">
            <v>John Banda </v>
          </cell>
          <cell r="Y828" t="str">
            <v>SBC</v>
          </cell>
          <cell r="Z828" t="str">
            <v>SBC</v>
          </cell>
          <cell r="AA828" t="str">
            <v>MTN</v>
          </cell>
          <cell r="AB828" t="str">
            <v>Evans Ngonga</v>
          </cell>
          <cell r="AC828" t="str">
            <v>CCS</v>
          </cell>
          <cell r="AD828" t="str">
            <v>CCS</v>
          </cell>
          <cell r="AE828" t="str">
            <v>MPMC</v>
          </cell>
          <cell r="AF828" t="str">
            <v>MPMC</v>
          </cell>
          <cell r="AG828">
            <v>15</v>
          </cell>
          <cell r="AH828" t="str">
            <v>perkins</v>
          </cell>
          <cell r="AI828" t="str">
            <v>403A-15</v>
          </cell>
          <cell r="AJ828" t="str">
            <v>Leroy Sommer</v>
          </cell>
          <cell r="AK828" t="str">
            <v>LSA 40M5 C 6/4</v>
          </cell>
          <cell r="AL828">
            <v>1000</v>
          </cell>
          <cell r="AM828" t="str">
            <v>IPT</v>
          </cell>
          <cell r="AN828" t="str">
            <v>DPR 2400B-48</v>
          </cell>
          <cell r="AO828">
            <v>250</v>
          </cell>
          <cell r="AP828" t="str">
            <v>NARADA</v>
          </cell>
          <cell r="AQ828">
            <v>600</v>
          </cell>
          <cell r="AR828">
            <v>2</v>
          </cell>
          <cell r="AS828">
            <v>600</v>
          </cell>
          <cell r="AT828">
            <v>24</v>
          </cell>
          <cell r="AU828" t="str">
            <v>LG</v>
          </cell>
          <cell r="AV828" t="str">
            <v>LG</v>
          </cell>
          <cell r="AW828">
            <v>18000</v>
          </cell>
          <cell r="AX828">
            <v>18000</v>
          </cell>
          <cell r="AY828">
            <v>2</v>
          </cell>
          <cell r="AZ828">
            <v>48</v>
          </cell>
        </row>
        <row r="828">
          <cell r="BB828">
            <v>1</v>
          </cell>
          <cell r="BC828" t="str">
            <v>MTN</v>
          </cell>
          <cell r="BD828" t="str">
            <v>T0039</v>
          </cell>
          <cell r="BE828">
            <v>0</v>
          </cell>
          <cell r="BF828" t="str">
            <v>NO</v>
          </cell>
        </row>
        <row r="829">
          <cell r="C829" t="str">
            <v>IHS_LSK_101M</v>
          </cell>
          <cell r="D829" t="str">
            <v>Ranchsdale</v>
          </cell>
          <cell r="E829">
            <v>28.37929</v>
          </cell>
          <cell r="F829">
            <v>-15.34574</v>
          </cell>
          <cell r="G829" t="str">
            <v>Lusaka</v>
          </cell>
          <cell r="H829">
            <v>2.5</v>
          </cell>
          <cell r="I829" t="str">
            <v>Lusaka</v>
          </cell>
          <cell r="J829" t="str">
            <v>LUSAKA</v>
          </cell>
          <cell r="K829" t="str">
            <v>Yes</v>
          </cell>
          <cell r="L829" t="str">
            <v>Yes</v>
          </cell>
          <cell r="M829" t="str">
            <v>No</v>
          </cell>
          <cell r="N829" t="str">
            <v>Suburban</v>
          </cell>
          <cell r="O829" t="str">
            <v>2G 3G 4G</v>
          </cell>
          <cell r="P829" t="str">
            <v>P3</v>
          </cell>
          <cell r="Q829" t="str">
            <v>BTS</v>
          </cell>
          <cell r="R829" t="str">
            <v>BTS</v>
          </cell>
          <cell r="S829" t="str">
            <v>On air</v>
          </cell>
          <cell r="T829" t="str">
            <v>Grid-Gen</v>
          </cell>
          <cell r="U829" t="str">
            <v>Green Field</v>
          </cell>
          <cell r="V829" t="str">
            <v>36</v>
          </cell>
          <cell r="W829" t="str">
            <v>Outdoor</v>
          </cell>
          <cell r="X829" t="str">
            <v>Malvin Hakokole</v>
          </cell>
          <cell r="Y829" t="str">
            <v>SBC</v>
          </cell>
          <cell r="Z829" t="str">
            <v>SBC</v>
          </cell>
          <cell r="AA829" t="str">
            <v>MTN</v>
          </cell>
          <cell r="AB829" t="str">
            <v>Evans Ngonga</v>
          </cell>
          <cell r="AC829" t="str">
            <v>CCS</v>
          </cell>
          <cell r="AD829" t="str">
            <v>CCS</v>
          </cell>
          <cell r="AE829" t="str">
            <v>Gen Logic </v>
          </cell>
          <cell r="AF829" t="str">
            <v>Gen Logic </v>
          </cell>
          <cell r="AG829">
            <v>20</v>
          </cell>
          <cell r="AH829" t="str">
            <v>perkins</v>
          </cell>
          <cell r="AI829" t="str">
            <v>404A-22</v>
          </cell>
          <cell r="AJ829" t="str">
            <v>Mecc Alte</v>
          </cell>
          <cell r="AK829" t="str">
            <v>ECP-28-M/4</v>
          </cell>
          <cell r="AL829">
            <v>1000</v>
          </cell>
          <cell r="AM829" t="str">
            <v>Power cube</v>
          </cell>
          <cell r="AN829" t="str">
            <v>ICC330-H1-C1</v>
          </cell>
          <cell r="AO829">
            <v>400</v>
          </cell>
          <cell r="AP829" t="str">
            <v>Agisson</v>
          </cell>
          <cell r="AQ829">
            <v>1200</v>
          </cell>
          <cell r="AR829">
            <v>2</v>
          </cell>
          <cell r="AS829">
            <v>600</v>
          </cell>
          <cell r="AT829">
            <v>48</v>
          </cell>
          <cell r="AU829" t="str">
            <v>N/A</v>
          </cell>
          <cell r="AV829" t="str">
            <v>N/A</v>
          </cell>
          <cell r="AW829" t="str">
            <v>N/A</v>
          </cell>
          <cell r="AX829" t="str">
            <v>N/A</v>
          </cell>
          <cell r="AY829" t="str">
            <v>N/A</v>
          </cell>
          <cell r="AZ829">
            <v>135</v>
          </cell>
        </row>
        <row r="829">
          <cell r="BB829">
            <v>3</v>
          </cell>
          <cell r="BC829" t="str">
            <v>MTNAirtelLiquid Telecom</v>
          </cell>
          <cell r="BD829" t="str">
            <v>T0321</v>
          </cell>
          <cell r="BE829" t="str">
            <v>ZM6663</v>
          </cell>
          <cell r="BF829" t="str">
            <v>N0</v>
          </cell>
        </row>
        <row r="830">
          <cell r="C830" t="str">
            <v>IHS_LSK_102M</v>
          </cell>
          <cell r="D830" t="str">
            <v>Mt. Makulu</v>
          </cell>
          <cell r="E830">
            <v>28.2358</v>
          </cell>
          <cell r="F830">
            <v>-15.51338</v>
          </cell>
          <cell r="G830" t="str">
            <v>Lusaka</v>
          </cell>
          <cell r="H830">
            <v>1.8</v>
          </cell>
          <cell r="I830" t="str">
            <v>Lusaka</v>
          </cell>
          <cell r="J830" t="str">
            <v>LUSAKA</v>
          </cell>
          <cell r="K830" t="str">
            <v>No</v>
          </cell>
          <cell r="L830" t="str">
            <v>No</v>
          </cell>
          <cell r="M830" t="str">
            <v>No</v>
          </cell>
          <cell r="N830" t="str">
            <v>Suburban</v>
          </cell>
          <cell r="O830" t="str">
            <v>2G 3G</v>
          </cell>
          <cell r="P830" t="str">
            <v>P4</v>
          </cell>
          <cell r="Q830" t="str">
            <v>BTS</v>
          </cell>
          <cell r="R830" t="str">
            <v>BTS</v>
          </cell>
          <cell r="S830" t="str">
            <v>On air</v>
          </cell>
          <cell r="T830" t="str">
            <v>Grid-Gen</v>
          </cell>
          <cell r="U830" t="str">
            <v>Green Field</v>
          </cell>
          <cell r="V830" t="str">
            <v>36</v>
          </cell>
          <cell r="W830" t="str">
            <v>Outdoor</v>
          </cell>
          <cell r="X830" t="str">
            <v>Samuel Mumba</v>
          </cell>
          <cell r="Y830" t="str">
            <v>SBC</v>
          </cell>
          <cell r="Z830" t="str">
            <v>SBC</v>
          </cell>
          <cell r="AA830" t="str">
            <v>MTN</v>
          </cell>
          <cell r="AB830" t="str">
            <v>Evans Ngonga</v>
          </cell>
          <cell r="AC830" t="str">
            <v>CCS</v>
          </cell>
          <cell r="AD830" t="str">
            <v>CCS</v>
          </cell>
          <cell r="AE830" t="str">
            <v>Gen Logic </v>
          </cell>
          <cell r="AF830" t="str">
            <v>Gen Logic </v>
          </cell>
          <cell r="AG830">
            <v>15</v>
          </cell>
          <cell r="AH830" t="str">
            <v>perkins</v>
          </cell>
          <cell r="AI830" t="str">
            <v>404D-22</v>
          </cell>
          <cell r="AJ830" t="str">
            <v>Mecc Alte</v>
          </cell>
          <cell r="AK830" t="str">
            <v>ECP 28-1L/4</v>
          </cell>
          <cell r="AL830">
            <v>1000</v>
          </cell>
          <cell r="AM830" t="str">
            <v>IPT</v>
          </cell>
          <cell r="AN830" t="str">
            <v>DPR 2400B-48</v>
          </cell>
          <cell r="AO830">
            <v>250</v>
          </cell>
          <cell r="AP830" t="str">
            <v>Lithium</v>
          </cell>
          <cell r="AQ830">
            <v>200</v>
          </cell>
          <cell r="AR830">
            <v>48</v>
          </cell>
          <cell r="AS830">
            <v>100</v>
          </cell>
          <cell r="AT830">
            <v>2</v>
          </cell>
          <cell r="AU830" t="str">
            <v>N/A</v>
          </cell>
          <cell r="AV830" t="str">
            <v>N/A</v>
          </cell>
          <cell r="AW830" t="str">
            <v>N/A</v>
          </cell>
          <cell r="AX830" t="str">
            <v>N/A</v>
          </cell>
          <cell r="AY830" t="str">
            <v>N/A</v>
          </cell>
          <cell r="AZ830">
            <v>91</v>
          </cell>
        </row>
        <row r="830">
          <cell r="BB830">
            <v>3</v>
          </cell>
          <cell r="BC830" t="str">
            <v>MTNAirtelLiquid Telecom</v>
          </cell>
          <cell r="BD830" t="str">
            <v>T0290</v>
          </cell>
          <cell r="BE830" t="str">
            <v>ZM6855</v>
          </cell>
          <cell r="BF830" t="str">
            <v>NO</v>
          </cell>
        </row>
        <row r="831">
          <cell r="C831" t="str">
            <v>IHS_LSK_103M</v>
          </cell>
          <cell r="D831" t="str">
            <v>Avondale Complex</v>
          </cell>
          <cell r="E831">
            <v>28.4006444444444</v>
          </cell>
          <cell r="F831">
            <v>-13.714621</v>
          </cell>
          <cell r="G831" t="str">
            <v>Lusaka</v>
          </cell>
          <cell r="H831">
            <v>4.5</v>
          </cell>
          <cell r="I831" t="str">
            <v>Lusaka</v>
          </cell>
          <cell r="J831" t="str">
            <v>LUSAKA</v>
          </cell>
          <cell r="K831" t="str">
            <v>Yes</v>
          </cell>
          <cell r="L831" t="str">
            <v>Yes</v>
          </cell>
          <cell r="M831" t="str">
            <v>No</v>
          </cell>
          <cell r="N831" t="str">
            <v>Urban</v>
          </cell>
          <cell r="O831" t="str">
            <v>2G 3G 4G</v>
          </cell>
          <cell r="P831" t="str">
            <v>P3</v>
          </cell>
          <cell r="Q831" t="str">
            <v>BTS</v>
          </cell>
          <cell r="R831" t="str">
            <v>BTS</v>
          </cell>
          <cell r="S831" t="str">
            <v>On air</v>
          </cell>
          <cell r="T831" t="str">
            <v>Grid-Gen</v>
          </cell>
          <cell r="U831" t="str">
            <v>Green Field</v>
          </cell>
          <cell r="V831">
            <v>36</v>
          </cell>
          <cell r="W831" t="str">
            <v>Indoor </v>
          </cell>
          <cell r="X831" t="str">
            <v>Malvin Hakokole</v>
          </cell>
          <cell r="Y831" t="str">
            <v>SBC</v>
          </cell>
          <cell r="Z831" t="str">
            <v>SBC</v>
          </cell>
          <cell r="AA831" t="str">
            <v>MTN</v>
          </cell>
          <cell r="AB831" t="str">
            <v>Evans Ngonga</v>
          </cell>
          <cell r="AC831" t="str">
            <v>CCS</v>
          </cell>
          <cell r="AD831" t="str">
            <v>CCS</v>
          </cell>
          <cell r="AE831" t="str">
            <v>Gen Logic </v>
          </cell>
          <cell r="AF831" t="str">
            <v>Gen Logic </v>
          </cell>
          <cell r="AG831">
            <v>30</v>
          </cell>
          <cell r="AH831" t="str">
            <v>perkins</v>
          </cell>
          <cell r="AI831" t="str">
            <v>404A-22</v>
          </cell>
          <cell r="AJ831" t="str">
            <v>Leroy Sommer</v>
          </cell>
          <cell r="AK831" t="str">
            <v>TAL 042C J 6/4</v>
          </cell>
          <cell r="AL831">
            <v>1000</v>
          </cell>
          <cell r="AM831" t="str">
            <v>Power cube</v>
          </cell>
          <cell r="AN831" t="str">
            <v>ICC330-HA1-C10</v>
          </cell>
          <cell r="AO831">
            <v>600</v>
          </cell>
          <cell r="AP831" t="str">
            <v>Wolong</v>
          </cell>
          <cell r="AQ831">
            <v>1200</v>
          </cell>
          <cell r="AR831">
            <v>2</v>
          </cell>
          <cell r="AS831">
            <v>600</v>
          </cell>
          <cell r="AT831">
            <v>48</v>
          </cell>
          <cell r="AU831" t="str">
            <v>GREE</v>
          </cell>
          <cell r="AV831" t="str">
            <v>GREE</v>
          </cell>
          <cell r="AW831">
            <v>12000</v>
          </cell>
          <cell r="AX831">
            <v>12000</v>
          </cell>
          <cell r="AY831">
            <v>2</v>
          </cell>
          <cell r="AZ831">
            <v>176</v>
          </cell>
        </row>
        <row r="831">
          <cell r="BB831">
            <v>3</v>
          </cell>
          <cell r="BC831" t="str">
            <v>MTNAirtelLiquid Telecom</v>
          </cell>
          <cell r="BD831" t="str">
            <v>T0207</v>
          </cell>
          <cell r="BE831" t="str">
            <v>ZM0296</v>
          </cell>
          <cell r="BF831" t="str">
            <v>NO</v>
          </cell>
        </row>
        <row r="832">
          <cell r="C832" t="str">
            <v>IHS_LSK_104M</v>
          </cell>
          <cell r="D832" t="str">
            <v>Avondale</v>
          </cell>
          <cell r="E832">
            <v>28.40535</v>
          </cell>
          <cell r="F832">
            <v>-14.241759</v>
          </cell>
          <cell r="G832" t="str">
            <v>Lusaka</v>
          </cell>
          <cell r="H832">
            <v>5.5</v>
          </cell>
          <cell r="I832" t="str">
            <v>Lusaka</v>
          </cell>
          <cell r="J832" t="str">
            <v>LUSAKA</v>
          </cell>
          <cell r="K832" t="str">
            <v>Yes</v>
          </cell>
          <cell r="L832" t="str">
            <v>Yes</v>
          </cell>
          <cell r="M832" t="str">
            <v>No</v>
          </cell>
          <cell r="N832" t="str">
            <v>Urban</v>
          </cell>
          <cell r="O832" t="str">
            <v>2G 3G</v>
          </cell>
          <cell r="P832" t="str">
            <v>P4</v>
          </cell>
          <cell r="Q832" t="str">
            <v>HUB</v>
          </cell>
          <cell r="R832" t="str">
            <v>BB</v>
          </cell>
          <cell r="S832" t="str">
            <v>On air</v>
          </cell>
          <cell r="T832" t="str">
            <v>Grid-Gen</v>
          </cell>
          <cell r="U832" t="str">
            <v>Green Field</v>
          </cell>
          <cell r="V832">
            <v>54</v>
          </cell>
          <cell r="W832" t="str">
            <v>Indoor </v>
          </cell>
          <cell r="X832" t="str">
            <v>Kelly Musama</v>
          </cell>
          <cell r="Y832" t="str">
            <v>SBC</v>
          </cell>
          <cell r="Z832" t="str">
            <v>SBC</v>
          </cell>
          <cell r="AA832" t="str">
            <v>MTN</v>
          </cell>
          <cell r="AB832" t="str">
            <v>Evans Ngonga</v>
          </cell>
          <cell r="AC832" t="str">
            <v>CCS</v>
          </cell>
          <cell r="AD832" t="str">
            <v>CCS</v>
          </cell>
          <cell r="AE832" t="str">
            <v>CK Works</v>
          </cell>
          <cell r="AF832" t="str">
            <v>CK Works</v>
          </cell>
          <cell r="AG832">
            <v>45</v>
          </cell>
          <cell r="AH832" t="str">
            <v>perkins</v>
          </cell>
          <cell r="AI832" t="str">
            <v>4TNV98-GGEH</v>
          </cell>
          <cell r="AJ832" t="str">
            <v>Leroy Sommer</v>
          </cell>
          <cell r="AK832" t="str">
            <v>TAL A42F J 6S/4</v>
          </cell>
          <cell r="AL832">
            <v>1000</v>
          </cell>
          <cell r="AM832" t="str">
            <v>Power cube</v>
          </cell>
          <cell r="AN832" t="str">
            <v>ICC330-H1-C1</v>
          </cell>
          <cell r="AO832">
            <v>400</v>
          </cell>
          <cell r="AP832" t="str">
            <v>Lithium</v>
          </cell>
          <cell r="AQ832">
            <v>600</v>
          </cell>
          <cell r="AR832">
            <v>48</v>
          </cell>
          <cell r="AS832">
            <v>100</v>
          </cell>
          <cell r="AT832">
            <v>6</v>
          </cell>
          <cell r="AU832" t="str">
            <v>LG</v>
          </cell>
          <cell r="AV832" t="str">
            <v>LG</v>
          </cell>
          <cell r="AW832">
            <v>18000</v>
          </cell>
          <cell r="AX832">
            <v>18000</v>
          </cell>
          <cell r="AY832">
            <v>2</v>
          </cell>
          <cell r="AZ832">
            <v>180</v>
          </cell>
        </row>
        <row r="832">
          <cell r="BB832">
            <v>3</v>
          </cell>
          <cell r="BC832" t="str">
            <v>MTNAirtelLiquid Telecom</v>
          </cell>
          <cell r="BD832" t="str">
            <v>T0073</v>
          </cell>
          <cell r="BE832" t="str">
            <v>ZM3771</v>
          </cell>
          <cell r="BF832" t="str">
            <v>YES</v>
          </cell>
        </row>
        <row r="833">
          <cell r="C833" t="str">
            <v>IHS_LSK_105M</v>
          </cell>
          <cell r="D833" t="str">
            <v>New Kasama</v>
          </cell>
          <cell r="E833">
            <v>28.3924</v>
          </cell>
          <cell r="F833">
            <v>-15.4766</v>
          </cell>
          <cell r="G833" t="str">
            <v>Lusaka</v>
          </cell>
          <cell r="H833">
            <v>4.5</v>
          </cell>
          <cell r="I833" t="str">
            <v>Lusaka</v>
          </cell>
          <cell r="J833" t="str">
            <v>LUSAKA</v>
          </cell>
          <cell r="K833" t="str">
            <v>Yes</v>
          </cell>
          <cell r="L833" t="str">
            <v>Yes</v>
          </cell>
          <cell r="M833" t="str">
            <v>No</v>
          </cell>
          <cell r="N833" t="str">
            <v>Urban</v>
          </cell>
          <cell r="O833" t="str">
            <v>2G 3G 4G</v>
          </cell>
          <cell r="P833" t="str">
            <v>P4</v>
          </cell>
          <cell r="Q833" t="str">
            <v>HUB</v>
          </cell>
          <cell r="R833" t="str">
            <v>HUB</v>
          </cell>
          <cell r="S833" t="str">
            <v>On air</v>
          </cell>
          <cell r="T833" t="str">
            <v>Grid-Gen</v>
          </cell>
          <cell r="U833" t="str">
            <v>Green Field</v>
          </cell>
          <cell r="V833">
            <v>36</v>
          </cell>
          <cell r="W833" t="str">
            <v>Outdoor</v>
          </cell>
          <cell r="X833" t="str">
            <v>Kelly Musama</v>
          </cell>
          <cell r="Y833" t="str">
            <v>SBC</v>
          </cell>
          <cell r="Z833" t="str">
            <v>SBC</v>
          </cell>
          <cell r="AA833" t="str">
            <v>MTN</v>
          </cell>
          <cell r="AB833" t="str">
            <v>Evans Ngonga</v>
          </cell>
          <cell r="AC833" t="str">
            <v>CCS</v>
          </cell>
          <cell r="AD833" t="str">
            <v>CCS</v>
          </cell>
          <cell r="AE833" t="str">
            <v>Gen Logic </v>
          </cell>
          <cell r="AF833" t="str">
            <v>Gen Logic </v>
          </cell>
          <cell r="AG833">
            <v>30</v>
          </cell>
          <cell r="AH833" t="str">
            <v>perkins</v>
          </cell>
          <cell r="AI833" t="str">
            <v>403D-15</v>
          </cell>
          <cell r="AJ833" t="str">
            <v>Leroy Sommer</v>
          </cell>
          <cell r="AK833" t="str">
            <v>TAL 042C J 6/4</v>
          </cell>
          <cell r="AL833">
            <v>1000</v>
          </cell>
          <cell r="AM833" t="str">
            <v>Power cube</v>
          </cell>
          <cell r="AN833" t="str">
            <v>ICC330-H1-C1</v>
          </cell>
          <cell r="AO833">
            <v>400</v>
          </cell>
          <cell r="AP833" t="str">
            <v>Lithium</v>
          </cell>
          <cell r="AQ833">
            <v>200</v>
          </cell>
          <cell r="AR833">
            <v>48</v>
          </cell>
          <cell r="AS833">
            <v>100</v>
          </cell>
          <cell r="AT833">
            <v>2</v>
          </cell>
          <cell r="AU833" t="str">
            <v>N/A</v>
          </cell>
          <cell r="AV833" t="str">
            <v>N/A</v>
          </cell>
          <cell r="AW833" t="str">
            <v>N/A</v>
          </cell>
          <cell r="AX833" t="str">
            <v>N/A</v>
          </cell>
          <cell r="AY833" t="str">
            <v>N/A</v>
          </cell>
          <cell r="AZ833">
            <v>152</v>
          </cell>
        </row>
        <row r="833">
          <cell r="BB833">
            <v>4</v>
          </cell>
          <cell r="BC833" t="str">
            <v>MTNAirtelINQLiquid Telecom</v>
          </cell>
          <cell r="BD833" t="str">
            <v>T0270</v>
          </cell>
          <cell r="BE833" t="str">
            <v>ZM3476</v>
          </cell>
          <cell r="BF833" t="str">
            <v>YES</v>
          </cell>
        </row>
        <row r="834">
          <cell r="C834" t="str">
            <v>IHS_LSK_106M</v>
          </cell>
          <cell r="D834" t="str">
            <v>Chilanga</v>
          </cell>
          <cell r="E834">
            <v>28.27041667</v>
          </cell>
          <cell r="F834">
            <v>-15.53513889</v>
          </cell>
          <cell r="G834" t="str">
            <v>Lusaka</v>
          </cell>
          <cell r="H834">
            <v>4.5</v>
          </cell>
          <cell r="I834" t="str">
            <v>Lusaka</v>
          </cell>
          <cell r="J834" t="str">
            <v>LUSAKA</v>
          </cell>
          <cell r="K834" t="str">
            <v>Yes</v>
          </cell>
          <cell r="L834" t="str">
            <v>No</v>
          </cell>
          <cell r="M834" t="str">
            <v>No</v>
          </cell>
          <cell r="N834" t="str">
            <v>Suburban</v>
          </cell>
          <cell r="O834" t="str">
            <v>2G 3G 4G</v>
          </cell>
          <cell r="P834" t="str">
            <v>P1</v>
          </cell>
          <cell r="Q834" t="str">
            <v>BB</v>
          </cell>
          <cell r="R834" t="str">
            <v>Hub</v>
          </cell>
          <cell r="S834" t="str">
            <v>On air</v>
          </cell>
          <cell r="T834" t="str">
            <v>Grid-Gen</v>
          </cell>
          <cell r="U834" t="str">
            <v>Green Field</v>
          </cell>
          <cell r="V834">
            <v>50</v>
          </cell>
          <cell r="W834" t="str">
            <v>Indoor </v>
          </cell>
          <cell r="X834" t="str">
            <v>Samuel Mumba</v>
          </cell>
          <cell r="Y834" t="str">
            <v>SBC</v>
          </cell>
          <cell r="Z834" t="str">
            <v>SBC</v>
          </cell>
          <cell r="AA834" t="str">
            <v>MTN</v>
          </cell>
          <cell r="AB834" t="str">
            <v>Evans Ngonga</v>
          </cell>
          <cell r="AC834" t="str">
            <v>CCS</v>
          </cell>
          <cell r="AD834" t="str">
            <v>CCS</v>
          </cell>
          <cell r="AE834" t="str">
            <v>Gen Logic </v>
          </cell>
          <cell r="AF834" t="str">
            <v>Gen Logic </v>
          </cell>
          <cell r="AG834">
            <v>30</v>
          </cell>
          <cell r="AH834" t="str">
            <v>perkins</v>
          </cell>
          <cell r="AI834" t="str">
            <v>1103A-33</v>
          </cell>
          <cell r="AJ834" t="str">
            <v>Leroy Sommer</v>
          </cell>
          <cell r="AK834" t="str">
            <v>TAL 042C J 6/4</v>
          </cell>
          <cell r="AL834">
            <v>1000</v>
          </cell>
          <cell r="AM834" t="str">
            <v>Power cube</v>
          </cell>
          <cell r="AN834" t="str">
            <v>ICC330-H1-C1</v>
          </cell>
          <cell r="AO834">
            <v>400</v>
          </cell>
          <cell r="AP834" t="str">
            <v>NARADA</v>
          </cell>
          <cell r="AQ834">
            <v>1200</v>
          </cell>
          <cell r="AR834">
            <v>2</v>
          </cell>
          <cell r="AS834">
            <v>600</v>
          </cell>
          <cell r="AT834">
            <v>48</v>
          </cell>
          <cell r="AU834" t="str">
            <v>GREE</v>
          </cell>
          <cell r="AV834" t="str">
            <v>GREE</v>
          </cell>
          <cell r="AW834">
            <v>12000</v>
          </cell>
          <cell r="AX834">
            <v>12000</v>
          </cell>
          <cell r="AY834">
            <v>2</v>
          </cell>
          <cell r="AZ834">
            <v>95</v>
          </cell>
        </row>
        <row r="834">
          <cell r="BB834">
            <v>2</v>
          </cell>
          <cell r="BC834" t="str">
            <v>MTNLiquid Telecom</v>
          </cell>
          <cell r="BD834" t="str">
            <v>T0006</v>
          </cell>
          <cell r="BE834">
            <v>0</v>
          </cell>
          <cell r="BF834" t="str">
            <v>NO</v>
          </cell>
        </row>
        <row r="835">
          <cell r="C835" t="str">
            <v>IHS_LSK_107M</v>
          </cell>
          <cell r="D835" t="str">
            <v>Ngwerere</v>
          </cell>
          <cell r="E835">
            <v>28.361111</v>
          </cell>
          <cell r="F835">
            <v>-15.30028</v>
          </cell>
          <cell r="G835" t="str">
            <v>Lusaka</v>
          </cell>
          <cell r="H835">
            <v>4.5</v>
          </cell>
          <cell r="I835" t="str">
            <v>Lusaka</v>
          </cell>
          <cell r="J835" t="str">
            <v>LUSAKA</v>
          </cell>
          <cell r="K835" t="str">
            <v>No</v>
          </cell>
          <cell r="L835" t="str">
            <v>No</v>
          </cell>
          <cell r="M835" t="str">
            <v>No</v>
          </cell>
          <cell r="N835" t="str">
            <v>Rural</v>
          </cell>
          <cell r="O835" t="str">
            <v>2G 3G</v>
          </cell>
          <cell r="P835" t="str">
            <v>P4</v>
          </cell>
          <cell r="Q835" t="str">
            <v>BTS</v>
          </cell>
          <cell r="R835" t="str">
            <v>BTS</v>
          </cell>
          <cell r="S835" t="str">
            <v>On air</v>
          </cell>
          <cell r="T835" t="str">
            <v>Grid-Gen</v>
          </cell>
          <cell r="U835" t="str">
            <v>Green Field</v>
          </cell>
          <cell r="V835">
            <v>54</v>
          </cell>
          <cell r="W835" t="str">
            <v>Indoor </v>
          </cell>
          <cell r="X835" t="str">
            <v>John Banda </v>
          </cell>
          <cell r="Y835" t="str">
            <v>SBC</v>
          </cell>
          <cell r="Z835" t="str">
            <v>SBC</v>
          </cell>
          <cell r="AA835" t="str">
            <v>MTN</v>
          </cell>
          <cell r="AB835" t="str">
            <v>Evans Ngonga</v>
          </cell>
          <cell r="AC835" t="str">
            <v>CCS</v>
          </cell>
          <cell r="AD835" t="str">
            <v>CCS</v>
          </cell>
          <cell r="AE835" t="str">
            <v>Falcon</v>
          </cell>
          <cell r="AF835" t="str">
            <v>Falcon</v>
          </cell>
          <cell r="AG835">
            <v>20</v>
          </cell>
          <cell r="AH835" t="str">
            <v>perkins</v>
          </cell>
          <cell r="AI835" t="str">
            <v>403A-15</v>
          </cell>
          <cell r="AJ835" t="str">
            <v>Leroy Sommer</v>
          </cell>
          <cell r="AK835" t="str">
            <v>LSA 40M5 C 6/4</v>
          </cell>
          <cell r="AL835">
            <v>1000</v>
          </cell>
          <cell r="AM835" t="str">
            <v>IPT</v>
          </cell>
          <cell r="AN835" t="str">
            <v>DPR 2400B-48</v>
          </cell>
          <cell r="AO835">
            <v>250</v>
          </cell>
          <cell r="AP835" t="str">
            <v>NARADA</v>
          </cell>
          <cell r="AQ835">
            <v>600</v>
          </cell>
          <cell r="AR835">
            <v>2</v>
          </cell>
          <cell r="AS835">
            <v>600</v>
          </cell>
          <cell r="AT835">
            <v>24</v>
          </cell>
          <cell r="AU835" t="str">
            <v>GREE</v>
          </cell>
          <cell r="AV835" t="str">
            <v>GREE</v>
          </cell>
          <cell r="AW835">
            <v>12000</v>
          </cell>
          <cell r="AX835">
            <v>12000</v>
          </cell>
          <cell r="AY835">
            <v>2</v>
          </cell>
          <cell r="AZ835">
            <v>189</v>
          </cell>
        </row>
        <row r="835">
          <cell r="BB835">
            <v>2</v>
          </cell>
          <cell r="BC835" t="str">
            <v>MTNAirtel</v>
          </cell>
          <cell r="BD835" t="str">
            <v>T0079</v>
          </cell>
          <cell r="BE835" t="str">
            <v>ZM0420</v>
          </cell>
          <cell r="BF835" t="str">
            <v>NO</v>
          </cell>
        </row>
        <row r="836">
          <cell r="C836" t="str">
            <v>IHS_LSK_108M</v>
          </cell>
          <cell r="D836" t="str">
            <v>Makeni GRZ School</v>
          </cell>
          <cell r="E836">
            <v>28.17555</v>
          </cell>
          <cell r="F836">
            <v>-15.48552</v>
          </cell>
          <cell r="G836" t="str">
            <v>Lusaka</v>
          </cell>
          <cell r="H836">
            <v>2</v>
          </cell>
          <cell r="I836" t="str">
            <v>Lusaka</v>
          </cell>
          <cell r="J836" t="str">
            <v>LUSAKA</v>
          </cell>
          <cell r="K836" t="str">
            <v>Yes</v>
          </cell>
          <cell r="L836" t="str">
            <v>No</v>
          </cell>
          <cell r="M836" t="str">
            <v>No</v>
          </cell>
          <cell r="N836" t="str">
            <v>Urban</v>
          </cell>
          <cell r="O836" t="str">
            <v>2G 3G</v>
          </cell>
          <cell r="P836" t="str">
            <v>P4</v>
          </cell>
          <cell r="Q836" t="str">
            <v>BTS</v>
          </cell>
          <cell r="R836" t="str">
            <v>BTS</v>
          </cell>
          <cell r="S836" t="str">
            <v>On air</v>
          </cell>
          <cell r="T836" t="str">
            <v>Grid-Gen</v>
          </cell>
          <cell r="U836" t="str">
            <v>Green Field</v>
          </cell>
          <cell r="V836">
            <v>50</v>
          </cell>
          <cell r="W836" t="str">
            <v>Indoor </v>
          </cell>
          <cell r="X836" t="str">
            <v>Samuel Mumba</v>
          </cell>
          <cell r="Y836" t="str">
            <v>SBC</v>
          </cell>
          <cell r="Z836" t="str">
            <v>SBC</v>
          </cell>
          <cell r="AA836" t="str">
            <v>MTN</v>
          </cell>
          <cell r="AB836" t="str">
            <v>Evans Ngonga</v>
          </cell>
          <cell r="AC836" t="str">
            <v>CCS</v>
          </cell>
          <cell r="AD836" t="str">
            <v>CCS</v>
          </cell>
          <cell r="AE836" t="str">
            <v>Gen Logic</v>
          </cell>
          <cell r="AF836" t="str">
            <v>Gen Logic</v>
          </cell>
          <cell r="AG836">
            <v>16</v>
          </cell>
          <cell r="AH836" t="str">
            <v>Yanmar</v>
          </cell>
          <cell r="AI836" t="str">
            <v>4TNE88-G1A</v>
          </cell>
          <cell r="AJ836" t="str">
            <v>Leroy Sommer</v>
          </cell>
          <cell r="AK836" t="str">
            <v>LSC 28S2</v>
          </cell>
          <cell r="AL836">
            <v>1000</v>
          </cell>
          <cell r="AM836" t="str">
            <v>IPT</v>
          </cell>
          <cell r="AN836" t="str">
            <v>DPR 2400B-48</v>
          </cell>
          <cell r="AO836">
            <v>250</v>
          </cell>
          <cell r="AP836" t="str">
            <v>Lithium</v>
          </cell>
          <cell r="AQ836">
            <v>200</v>
          </cell>
          <cell r="AR836">
            <v>48</v>
          </cell>
          <cell r="AS836">
            <v>100</v>
          </cell>
          <cell r="AT836">
            <v>2</v>
          </cell>
          <cell r="AU836" t="str">
            <v>LG</v>
          </cell>
          <cell r="AV836" t="str">
            <v>LG</v>
          </cell>
          <cell r="AW836">
            <v>18000</v>
          </cell>
          <cell r="AX836">
            <v>18000</v>
          </cell>
          <cell r="AY836">
            <v>2</v>
          </cell>
          <cell r="AZ836">
            <v>54</v>
          </cell>
        </row>
        <row r="836">
          <cell r="BB836">
            <v>2</v>
          </cell>
          <cell r="BC836" t="str">
            <v>MTNLiquid Telecom</v>
          </cell>
          <cell r="BD836" t="str">
            <v>T0082</v>
          </cell>
          <cell r="BE836">
            <v>0</v>
          </cell>
          <cell r="BF836" t="str">
            <v>NO</v>
          </cell>
        </row>
        <row r="837">
          <cell r="C837" t="str">
            <v>IHS_LSK_109M</v>
          </cell>
          <cell r="D837" t="str">
            <v>Linda</v>
          </cell>
          <cell r="E837">
            <v>28.23844444</v>
          </cell>
          <cell r="F837">
            <v>-15.54527778</v>
          </cell>
          <cell r="G837" t="str">
            <v>Lusaka</v>
          </cell>
          <cell r="H837">
            <v>4.5</v>
          </cell>
          <cell r="I837" t="str">
            <v>Lusaka</v>
          </cell>
          <cell r="J837" t="str">
            <v>LUSAKA</v>
          </cell>
          <cell r="K837" t="str">
            <v>No</v>
          </cell>
          <cell r="L837" t="str">
            <v>No</v>
          </cell>
          <cell r="M837" t="str">
            <v>No</v>
          </cell>
          <cell r="N837" t="str">
            <v>Urban</v>
          </cell>
          <cell r="O837" t="str">
            <v>2G 3G 4G</v>
          </cell>
          <cell r="P837" t="str">
            <v>P2</v>
          </cell>
          <cell r="Q837" t="str">
            <v>BB</v>
          </cell>
          <cell r="R837" t="str">
            <v>Hub</v>
          </cell>
          <cell r="S837" t="str">
            <v>On air</v>
          </cell>
          <cell r="T837" t="str">
            <v>Grid-Gen</v>
          </cell>
          <cell r="U837" t="str">
            <v>Green Field</v>
          </cell>
          <cell r="V837">
            <v>44</v>
          </cell>
          <cell r="W837" t="str">
            <v>Indoor </v>
          </cell>
          <cell r="X837" t="str">
            <v>Samuel Mumba</v>
          </cell>
          <cell r="Y837" t="str">
            <v>SBC</v>
          </cell>
          <cell r="Z837" t="str">
            <v>SBC</v>
          </cell>
          <cell r="AA837" t="str">
            <v>MTN</v>
          </cell>
          <cell r="AB837" t="str">
            <v>Evans Ngonga</v>
          </cell>
          <cell r="AC837" t="str">
            <v>CCS</v>
          </cell>
          <cell r="AD837" t="str">
            <v>CCS</v>
          </cell>
          <cell r="AE837" t="str">
            <v>Gen Logic </v>
          </cell>
          <cell r="AF837" t="str">
            <v>Gen Logic </v>
          </cell>
          <cell r="AG837">
            <v>30</v>
          </cell>
          <cell r="AH837" t="str">
            <v>perkins</v>
          </cell>
          <cell r="AI837" t="str">
            <v>1103A-33</v>
          </cell>
          <cell r="AJ837" t="str">
            <v>Leroy Sommer</v>
          </cell>
          <cell r="AK837" t="str">
            <v>TAL 042C J 6/4</v>
          </cell>
          <cell r="AL837">
            <v>1000</v>
          </cell>
          <cell r="AM837" t="str">
            <v>Power cube</v>
          </cell>
          <cell r="AN837" t="str">
            <v>ICC330-H1-C1</v>
          </cell>
          <cell r="AO837">
            <v>400</v>
          </cell>
          <cell r="AP837" t="str">
            <v>Lithium</v>
          </cell>
          <cell r="AQ837">
            <v>400</v>
          </cell>
          <cell r="AR837">
            <v>48</v>
          </cell>
          <cell r="AS837">
            <v>100</v>
          </cell>
          <cell r="AT837">
            <v>4</v>
          </cell>
          <cell r="AU837" t="str">
            <v>LG</v>
          </cell>
          <cell r="AV837" t="str">
            <v>LG</v>
          </cell>
          <cell r="AW837">
            <v>18000</v>
          </cell>
          <cell r="AX837">
            <v>18000</v>
          </cell>
          <cell r="AY837">
            <v>2</v>
          </cell>
          <cell r="AZ837">
            <v>170</v>
          </cell>
        </row>
        <row r="837">
          <cell r="BB837">
            <v>3</v>
          </cell>
          <cell r="BC837" t="str">
            <v>MTNAirtelParatus Telecom</v>
          </cell>
          <cell r="BD837" t="str">
            <v>T0072</v>
          </cell>
          <cell r="BE837" t="str">
            <v>ZM6863</v>
          </cell>
          <cell r="BF837" t="str">
            <v>YES</v>
          </cell>
        </row>
        <row r="838">
          <cell r="C838" t="str">
            <v>IHS_LSK_110M</v>
          </cell>
          <cell r="D838" t="str">
            <v>Airport</v>
          </cell>
          <cell r="E838">
            <v>28.42385</v>
          </cell>
          <cell r="F838">
            <v>-13.635131</v>
          </cell>
          <cell r="G838" t="str">
            <v>Lusaka</v>
          </cell>
          <cell r="H838">
            <v>2.5</v>
          </cell>
          <cell r="I838" t="str">
            <v>Lusaka</v>
          </cell>
          <cell r="J838" t="str">
            <v>LUSAKA</v>
          </cell>
          <cell r="K838" t="str">
            <v>Yes</v>
          </cell>
          <cell r="L838" t="str">
            <v>Yes</v>
          </cell>
          <cell r="M838" t="str">
            <v>No</v>
          </cell>
          <cell r="N838" t="str">
            <v>Urban</v>
          </cell>
          <cell r="O838" t="str">
            <v>2G 3G</v>
          </cell>
          <cell r="P838" t="str">
            <v>P4</v>
          </cell>
          <cell r="Q838" t="str">
            <v>BTS</v>
          </cell>
          <cell r="R838" t="str">
            <v>BTS</v>
          </cell>
          <cell r="S838" t="str">
            <v>On air</v>
          </cell>
          <cell r="T838" t="str">
            <v>Grid-Gen</v>
          </cell>
          <cell r="U838" t="str">
            <v>Green Field</v>
          </cell>
          <cell r="V838">
            <v>20</v>
          </cell>
          <cell r="W838" t="str">
            <v>Indoor </v>
          </cell>
          <cell r="X838" t="str">
            <v>Malvin Hakokole</v>
          </cell>
          <cell r="Y838" t="str">
            <v>SBC</v>
          </cell>
          <cell r="Z838" t="str">
            <v>SBC</v>
          </cell>
          <cell r="AA838" t="str">
            <v>MTN</v>
          </cell>
          <cell r="AB838" t="str">
            <v>Evans Ngonga</v>
          </cell>
          <cell r="AC838" t="str">
            <v>CCS</v>
          </cell>
          <cell r="AD838" t="str">
            <v>CCS</v>
          </cell>
          <cell r="AE838" t="str">
            <v>Gen Logic </v>
          </cell>
          <cell r="AF838" t="str">
            <v>Gen Logic </v>
          </cell>
          <cell r="AG838">
            <v>20</v>
          </cell>
          <cell r="AH838" t="str">
            <v>perkins</v>
          </cell>
          <cell r="AI838" t="str">
            <v>404A-22</v>
          </cell>
          <cell r="AJ838" t="str">
            <v>Leroy Sommer</v>
          </cell>
          <cell r="AK838" t="str">
            <v>TAL 040F J 6S/4</v>
          </cell>
          <cell r="AL838">
            <v>1000</v>
          </cell>
          <cell r="AM838" t="str">
            <v>IPT</v>
          </cell>
          <cell r="AN838" t="str">
            <v>DPR 2400B-48</v>
          </cell>
          <cell r="AO838">
            <v>250</v>
          </cell>
          <cell r="AP838" t="str">
            <v>Agisson</v>
          </cell>
          <cell r="AQ838">
            <v>600</v>
          </cell>
          <cell r="AR838">
            <v>2</v>
          </cell>
          <cell r="AS838">
            <v>600</v>
          </cell>
          <cell r="AT838">
            <v>24</v>
          </cell>
          <cell r="AU838" t="str">
            <v>CHIGO</v>
          </cell>
          <cell r="AV838" t="str">
            <v>CHIGO</v>
          </cell>
          <cell r="AW838">
            <v>18000</v>
          </cell>
          <cell r="AX838">
            <v>18000</v>
          </cell>
          <cell r="AY838">
            <v>2</v>
          </cell>
          <cell r="AZ838">
            <v>65</v>
          </cell>
        </row>
        <row r="838">
          <cell r="BB838">
            <v>1</v>
          </cell>
          <cell r="BC838" t="str">
            <v>MTN</v>
          </cell>
          <cell r="BD838" t="str">
            <v>T0000</v>
          </cell>
          <cell r="BE838">
            <v>0</v>
          </cell>
          <cell r="BF838" t="str">
            <v>YES</v>
          </cell>
        </row>
        <row r="839">
          <cell r="C839" t="str">
            <v>IHS_LSK_112M</v>
          </cell>
          <cell r="D839" t="str">
            <v>Wilderness (Pebble Brook)</v>
          </cell>
          <cell r="E839">
            <v>28.45069</v>
          </cell>
          <cell r="F839">
            <v>-15.43147</v>
          </cell>
          <cell r="G839" t="str">
            <v>Lusaka</v>
          </cell>
          <cell r="H839">
            <v>1.5</v>
          </cell>
          <cell r="I839" t="str">
            <v>Lusaka</v>
          </cell>
          <cell r="J839" t="str">
            <v>LUSAKA</v>
          </cell>
          <cell r="K839" t="str">
            <v>No</v>
          </cell>
          <cell r="L839" t="str">
            <v>No</v>
          </cell>
          <cell r="M839" t="str">
            <v>No</v>
          </cell>
          <cell r="N839" t="str">
            <v>Suburban</v>
          </cell>
          <cell r="O839" t="str">
            <v>2G 3G</v>
          </cell>
          <cell r="P839" t="str">
            <v>P4</v>
          </cell>
          <cell r="Q839" t="str">
            <v>BTS</v>
          </cell>
          <cell r="R839" t="str">
            <v>BTS</v>
          </cell>
          <cell r="S839" t="str">
            <v>On air</v>
          </cell>
          <cell r="T839" t="str">
            <v>Grid-Gen</v>
          </cell>
          <cell r="U839" t="str">
            <v>Green Field</v>
          </cell>
          <cell r="V839">
            <v>40</v>
          </cell>
          <cell r="W839" t="str">
            <v>Indoor </v>
          </cell>
          <cell r="X839" t="str">
            <v>Kelly Musama</v>
          </cell>
          <cell r="Y839" t="str">
            <v>SBC</v>
          </cell>
          <cell r="Z839" t="str">
            <v>SBC</v>
          </cell>
          <cell r="AA839" t="str">
            <v>MTN</v>
          </cell>
          <cell r="AB839" t="str">
            <v>Evans Ngonga</v>
          </cell>
          <cell r="AC839" t="str">
            <v>CCS</v>
          </cell>
          <cell r="AD839" t="str">
            <v>CCS</v>
          </cell>
          <cell r="AE839" t="str">
            <v>Gen Logic </v>
          </cell>
          <cell r="AF839" t="str">
            <v>Gen Logic </v>
          </cell>
          <cell r="AG839">
            <v>11</v>
          </cell>
          <cell r="AH839" t="str">
            <v>perkins</v>
          </cell>
          <cell r="AI839" t="str">
            <v>404A-22</v>
          </cell>
          <cell r="AJ839" t="str">
            <v>Mecc Alte</v>
          </cell>
          <cell r="AK839" t="str">
            <v>ECO 28-1LN/4</v>
          </cell>
          <cell r="AL839">
            <v>1000</v>
          </cell>
          <cell r="AM839" t="str">
            <v>IPT</v>
          </cell>
          <cell r="AN839" t="str">
            <v>DPR 2400B-48</v>
          </cell>
          <cell r="AO839">
            <v>250</v>
          </cell>
          <cell r="AP839" t="str">
            <v>Wolong</v>
          </cell>
          <cell r="AQ839">
            <v>1200</v>
          </cell>
          <cell r="AR839">
            <v>2</v>
          </cell>
          <cell r="AS839">
            <v>600</v>
          </cell>
          <cell r="AT839">
            <v>48</v>
          </cell>
          <cell r="AU839" t="str">
            <v>LG</v>
          </cell>
          <cell r="AV839" t="str">
            <v>LG</v>
          </cell>
          <cell r="AW839">
            <v>18000</v>
          </cell>
          <cell r="AX839">
            <v>18000</v>
          </cell>
          <cell r="AY839">
            <v>2</v>
          </cell>
          <cell r="AZ839">
            <v>45</v>
          </cell>
        </row>
        <row r="839">
          <cell r="BB839">
            <v>1</v>
          </cell>
          <cell r="BC839" t="str">
            <v>MTN</v>
          </cell>
          <cell r="BD839" t="str">
            <v>T0185</v>
          </cell>
          <cell r="BE839">
            <v>0</v>
          </cell>
          <cell r="BF839" t="str">
            <v>NO</v>
          </cell>
        </row>
        <row r="840">
          <cell r="C840" t="str">
            <v>IHS_LSK_113M</v>
          </cell>
          <cell r="D840" t="str">
            <v>T0066_INTER-AIRPORT</v>
          </cell>
          <cell r="E840">
            <v>28.44686944</v>
          </cell>
          <cell r="F840">
            <v>-15.32546111</v>
          </cell>
          <cell r="G840" t="str">
            <v>Lusaka</v>
          </cell>
          <cell r="H840" t="str">
            <v>N/A</v>
          </cell>
          <cell r="I840" t="str">
            <v>Lusaka</v>
          </cell>
          <cell r="J840" t="str">
            <v>LUSAKA</v>
          </cell>
          <cell r="K840" t="str">
            <v>Yes</v>
          </cell>
          <cell r="L840" t="str">
            <v>Yes</v>
          </cell>
          <cell r="M840" t="str">
            <v>No</v>
          </cell>
          <cell r="N840" t="str">
            <v>Urban</v>
          </cell>
          <cell r="O840" t="str">
            <v>2G 3G 4G</v>
          </cell>
          <cell r="P840" t="str">
            <v>P2</v>
          </cell>
          <cell r="Q840" t="str">
            <v>BTS</v>
          </cell>
          <cell r="R840" t="str">
            <v>BTS</v>
          </cell>
          <cell r="S840" t="str">
            <v>On air</v>
          </cell>
          <cell r="T840" t="str">
            <v>Grid Only</v>
          </cell>
          <cell r="U840" t="str">
            <v>Roof Top</v>
          </cell>
          <cell r="V840" t="str">
            <v>RT</v>
          </cell>
          <cell r="W840" t="str">
            <v>Indoor </v>
          </cell>
          <cell r="X840" t="str">
            <v>Malvin Hakokole</v>
          </cell>
          <cell r="Y840" t="str">
            <v>SBC</v>
          </cell>
          <cell r="Z840" t="str">
            <v>SBC</v>
          </cell>
          <cell r="AA840" t="str">
            <v>MTN</v>
          </cell>
          <cell r="AB840" t="str">
            <v>Evans Ngonga</v>
          </cell>
          <cell r="AC840" t="str">
            <v>In House</v>
          </cell>
          <cell r="AD840" t="str">
            <v>In House</v>
          </cell>
          <cell r="AE840" t="str">
            <v>N/A</v>
          </cell>
          <cell r="AF840" t="str">
            <v>N/A</v>
          </cell>
          <cell r="AG840" t="str">
            <v>N/A</v>
          </cell>
          <cell r="AH840" t="str">
            <v>N/A</v>
          </cell>
          <cell r="AI840" t="str">
            <v>N/A</v>
          </cell>
          <cell r="AJ840" t="str">
            <v>N/A</v>
          </cell>
          <cell r="AK840" t="str">
            <v>N/A</v>
          </cell>
          <cell r="AL840">
            <v>0</v>
          </cell>
          <cell r="AM840" t="str">
            <v>IPT</v>
          </cell>
          <cell r="AN840" t="str">
            <v>DPS 2400B-48</v>
          </cell>
          <cell r="AO840">
            <v>250</v>
          </cell>
          <cell r="AP840" t="str">
            <v>DENG TA</v>
          </cell>
          <cell r="AQ840">
            <v>600</v>
          </cell>
          <cell r="AR840">
            <v>2</v>
          </cell>
          <cell r="AS840">
            <v>600</v>
          </cell>
          <cell r="AT840">
            <v>24</v>
          </cell>
          <cell r="AU840" t="str">
            <v>LG</v>
          </cell>
          <cell r="AV840" t="str">
            <v>LG</v>
          </cell>
          <cell r="AW840">
            <v>18000</v>
          </cell>
          <cell r="AX840">
            <v>18000</v>
          </cell>
          <cell r="AY840">
            <v>2</v>
          </cell>
          <cell r="AZ840">
            <v>95</v>
          </cell>
        </row>
        <row r="840">
          <cell r="BB840">
            <v>1</v>
          </cell>
          <cell r="BC840" t="str">
            <v>MTN</v>
          </cell>
          <cell r="BD840" t="str">
            <v>T0066</v>
          </cell>
          <cell r="BE840">
            <v>0</v>
          </cell>
        </row>
        <row r="841">
          <cell r="C841" t="str">
            <v>IHS_LSK_115M</v>
          </cell>
          <cell r="D841" t="str">
            <v>Kyindu Ranch</v>
          </cell>
          <cell r="E841">
            <v>28.46985</v>
          </cell>
          <cell r="F841">
            <v>-15.4737</v>
          </cell>
          <cell r="G841" t="str">
            <v>Lusaka</v>
          </cell>
          <cell r="H841">
            <v>1.5</v>
          </cell>
          <cell r="I841" t="str">
            <v>Lusaka</v>
          </cell>
          <cell r="J841" t="str">
            <v>LUSAKA</v>
          </cell>
          <cell r="K841" t="str">
            <v>No</v>
          </cell>
          <cell r="L841" t="str">
            <v>No</v>
          </cell>
          <cell r="M841" t="str">
            <v>No</v>
          </cell>
          <cell r="N841" t="str">
            <v>Suburban</v>
          </cell>
          <cell r="O841" t="str">
            <v>2G 3G</v>
          </cell>
          <cell r="P841" t="str">
            <v>P4</v>
          </cell>
          <cell r="Q841" t="str">
            <v>BTS</v>
          </cell>
          <cell r="R841" t="str">
            <v>BTS</v>
          </cell>
          <cell r="S841" t="str">
            <v>On air</v>
          </cell>
          <cell r="T841" t="str">
            <v>Grid-Gen</v>
          </cell>
          <cell r="U841" t="str">
            <v>Green Field</v>
          </cell>
          <cell r="V841">
            <v>36</v>
          </cell>
          <cell r="W841" t="str">
            <v>Outdoor</v>
          </cell>
          <cell r="X841" t="str">
            <v>Kelly Musama</v>
          </cell>
          <cell r="Y841" t="str">
            <v>SBC</v>
          </cell>
          <cell r="Z841" t="str">
            <v>SBC</v>
          </cell>
          <cell r="AA841" t="str">
            <v>MTN</v>
          </cell>
          <cell r="AB841" t="str">
            <v>Evans Ngonga</v>
          </cell>
          <cell r="AC841" t="str">
            <v>CCS</v>
          </cell>
          <cell r="AD841" t="str">
            <v>CCS</v>
          </cell>
          <cell r="AE841" t="str">
            <v>Gen Logic </v>
          </cell>
          <cell r="AF841" t="str">
            <v>Gen Logic </v>
          </cell>
          <cell r="AG841">
            <v>20</v>
          </cell>
          <cell r="AH841" t="str">
            <v>perkins</v>
          </cell>
          <cell r="AI841" t="str">
            <v>403D-15</v>
          </cell>
          <cell r="AJ841" t="str">
            <v>Mecc Alte</v>
          </cell>
          <cell r="AK841" t="str">
            <v>ECP 28-1L/4</v>
          </cell>
          <cell r="AL841">
            <v>1000</v>
          </cell>
          <cell r="AM841" t="str">
            <v>IPT</v>
          </cell>
          <cell r="AN841" t="str">
            <v>DPR 2400B-48</v>
          </cell>
          <cell r="AO841">
            <v>250</v>
          </cell>
          <cell r="AP841" t="str">
            <v>Lithium</v>
          </cell>
          <cell r="AQ841">
            <v>200</v>
          </cell>
          <cell r="AR841">
            <v>48</v>
          </cell>
          <cell r="AS841">
            <v>100</v>
          </cell>
          <cell r="AT841">
            <v>2</v>
          </cell>
          <cell r="AU841" t="str">
            <v>N/A</v>
          </cell>
          <cell r="AV841" t="str">
            <v>N/A</v>
          </cell>
          <cell r="AW841" t="str">
            <v>N/A</v>
          </cell>
          <cell r="AX841" t="str">
            <v>N/A</v>
          </cell>
          <cell r="AY841" t="str">
            <v>N/A</v>
          </cell>
          <cell r="AZ841">
            <v>100</v>
          </cell>
        </row>
        <row r="841">
          <cell r="BB841">
            <v>1</v>
          </cell>
          <cell r="BC841" t="str">
            <v>MTN</v>
          </cell>
          <cell r="BD841" t="str">
            <v>T0254</v>
          </cell>
          <cell r="BE841">
            <v>0</v>
          </cell>
          <cell r="BF841" t="str">
            <v>NO</v>
          </cell>
        </row>
        <row r="842">
          <cell r="C842" t="str">
            <v>IHS_LSK_116M</v>
          </cell>
          <cell r="D842" t="str">
            <v>Lusaka West Barrack</v>
          </cell>
          <cell r="E842">
            <v>28.11001</v>
          </cell>
          <cell r="F842">
            <v>-15.32278</v>
          </cell>
          <cell r="G842" t="str">
            <v>Lusaka</v>
          </cell>
          <cell r="H842" t="str">
            <v/>
          </cell>
          <cell r="I842" t="str">
            <v>Lusaka</v>
          </cell>
          <cell r="J842" t="str">
            <v>LUSAKA</v>
          </cell>
          <cell r="K842" t="str">
            <v>No</v>
          </cell>
          <cell r="L842" t="str">
            <v>No</v>
          </cell>
          <cell r="M842" t="str">
            <v>No</v>
          </cell>
          <cell r="N842" t="str">
            <v>Suburban</v>
          </cell>
          <cell r="O842" t="str">
            <v>2G 3G</v>
          </cell>
          <cell r="P842" t="str">
            <v>P3</v>
          </cell>
          <cell r="Q842" t="str">
            <v>BTS</v>
          </cell>
          <cell r="R842" t="str">
            <v>BTS</v>
          </cell>
          <cell r="S842" t="str">
            <v>On air</v>
          </cell>
          <cell r="T842" t="str">
            <v>Grid-Gen</v>
          </cell>
          <cell r="U842" t="str">
            <v>Green Field</v>
          </cell>
          <cell r="V842">
            <v>48</v>
          </cell>
          <cell r="W842" t="str">
            <v>Outdoor</v>
          </cell>
          <cell r="X842" t="str">
            <v>John Banda </v>
          </cell>
          <cell r="Y842" t="str">
            <v>SBC</v>
          </cell>
          <cell r="Z842" t="str">
            <v>SBC</v>
          </cell>
          <cell r="AA842" t="str">
            <v>MTN</v>
          </cell>
          <cell r="AB842" t="str">
            <v>Evans Ngonga</v>
          </cell>
          <cell r="AC842" t="str">
            <v>CCS</v>
          </cell>
          <cell r="AD842" t="str">
            <v>CCS</v>
          </cell>
          <cell r="AE842" t="e">
            <v>#N/A</v>
          </cell>
          <cell r="AF842" t="e">
            <v>#N/A</v>
          </cell>
          <cell r="AG842">
            <v>30</v>
          </cell>
          <cell r="AH842" t="e">
            <v>#N/A</v>
          </cell>
          <cell r="AI842" t="e">
            <v>#N/A</v>
          </cell>
          <cell r="AJ842" t="e">
            <v>#N/A</v>
          </cell>
          <cell r="AK842" t="e">
            <v>#N/A</v>
          </cell>
          <cell r="AL842" t="e">
            <v>#N/A</v>
          </cell>
          <cell r="AM842" t="e">
            <v>#N/A</v>
          </cell>
          <cell r="AN842" t="e">
            <v>#N/A</v>
          </cell>
          <cell r="AO842" t="e">
            <v>#N/A</v>
          </cell>
          <cell r="AP842" t="str">
            <v>Lithium</v>
          </cell>
          <cell r="AQ842">
            <v>500</v>
          </cell>
          <cell r="AR842">
            <v>48</v>
          </cell>
          <cell r="AS842">
            <v>100</v>
          </cell>
          <cell r="AT842">
            <v>5</v>
          </cell>
          <cell r="AU842" t="str">
            <v>N/A</v>
          </cell>
          <cell r="AV842" t="str">
            <v>N/A</v>
          </cell>
          <cell r="AW842" t="str">
            <v>N/A</v>
          </cell>
          <cell r="AX842" t="str">
            <v>N/A</v>
          </cell>
          <cell r="AY842" t="str">
            <v>N/A</v>
          </cell>
          <cell r="AZ842">
            <v>151</v>
          </cell>
        </row>
        <row r="842">
          <cell r="BB842">
            <v>2</v>
          </cell>
          <cell r="BC842" t="str">
            <v>MTNAirtel</v>
          </cell>
          <cell r="BD842" t="str">
            <v>T0108</v>
          </cell>
          <cell r="BE842" t="str">
            <v>ZM6128</v>
          </cell>
          <cell r="BF842" t="str">
            <v>NO</v>
          </cell>
        </row>
        <row r="843">
          <cell r="C843" t="str">
            <v>IHS_LSK_117M</v>
          </cell>
          <cell r="D843" t="str">
            <v>Mapepe</v>
          </cell>
          <cell r="E843">
            <v>28.25608</v>
          </cell>
          <cell r="F843">
            <v>-15.62306</v>
          </cell>
          <cell r="G843" t="str">
            <v>Lusaka</v>
          </cell>
          <cell r="H843">
            <v>1.5</v>
          </cell>
          <cell r="I843" t="str">
            <v>Lusaka</v>
          </cell>
          <cell r="J843" t="str">
            <v>KAFUE</v>
          </cell>
          <cell r="K843" t="str">
            <v>No</v>
          </cell>
          <cell r="L843" t="str">
            <v>No</v>
          </cell>
          <cell r="M843" t="str">
            <v>No</v>
          </cell>
          <cell r="N843" t="str">
            <v>Rural</v>
          </cell>
          <cell r="O843" t="str">
            <v>2G 3G</v>
          </cell>
          <cell r="P843" t="str">
            <v>P3</v>
          </cell>
          <cell r="Q843" t="str">
            <v>BTS</v>
          </cell>
          <cell r="R843" t="str">
            <v>BTS</v>
          </cell>
          <cell r="S843" t="str">
            <v>On air</v>
          </cell>
          <cell r="T843" t="str">
            <v>Grid-Gen</v>
          </cell>
          <cell r="U843" t="str">
            <v>Green Field</v>
          </cell>
          <cell r="V843">
            <v>36</v>
          </cell>
          <cell r="W843" t="str">
            <v>Outdoor</v>
          </cell>
          <cell r="X843" t="str">
            <v>Samuel Mumba</v>
          </cell>
          <cell r="Y843" t="str">
            <v>SBC</v>
          </cell>
          <cell r="Z843" t="str">
            <v>SBC</v>
          </cell>
          <cell r="AA843" t="str">
            <v>MTN</v>
          </cell>
          <cell r="AB843" t="str">
            <v>Evans Ngonga</v>
          </cell>
          <cell r="AC843" t="str">
            <v>CCS</v>
          </cell>
          <cell r="AD843" t="str">
            <v>CCS</v>
          </cell>
          <cell r="AE843" t="str">
            <v>MPMC</v>
          </cell>
          <cell r="AF843" t="str">
            <v>MPMC</v>
          </cell>
          <cell r="AG843">
            <v>13</v>
          </cell>
          <cell r="AH843" t="str">
            <v>perkins</v>
          </cell>
          <cell r="AI843" t="str">
            <v>403A-15</v>
          </cell>
          <cell r="AJ843" t="str">
            <v>Leroy Sommer</v>
          </cell>
          <cell r="AK843" t="str">
            <v>LSA 40M5 C 6/4</v>
          </cell>
          <cell r="AL843">
            <v>1000</v>
          </cell>
          <cell r="AM843" t="str">
            <v>IPT</v>
          </cell>
          <cell r="AN843" t="str">
            <v>DPR 2400B-48</v>
          </cell>
          <cell r="AO843">
            <v>250</v>
          </cell>
          <cell r="AP843" t="str">
            <v>NARADA</v>
          </cell>
          <cell r="AQ843">
            <v>600</v>
          </cell>
          <cell r="AR843">
            <v>2</v>
          </cell>
          <cell r="AS843">
            <v>600</v>
          </cell>
          <cell r="AT843">
            <v>24</v>
          </cell>
          <cell r="AU843" t="str">
            <v>N/A</v>
          </cell>
          <cell r="AV843" t="str">
            <v>N/A</v>
          </cell>
          <cell r="AW843" t="str">
            <v>N/A</v>
          </cell>
          <cell r="AX843" t="str">
            <v>N/A</v>
          </cell>
          <cell r="AY843" t="str">
            <v>N/A</v>
          </cell>
          <cell r="AZ843">
            <v>75</v>
          </cell>
        </row>
        <row r="843">
          <cell r="BB843">
            <v>2</v>
          </cell>
          <cell r="BC843" t="str">
            <v>MTNAirtel</v>
          </cell>
          <cell r="BD843" t="str">
            <v>T0263</v>
          </cell>
          <cell r="BE843" t="str">
            <v>ZM0419</v>
          </cell>
          <cell r="BF843" t="str">
            <v>NO</v>
          </cell>
        </row>
        <row r="844">
          <cell r="C844" t="str">
            <v>IHS_LSK_119M</v>
          </cell>
          <cell r="D844" t="str">
            <v>Chinyuyu (Hilltop Farms)</v>
          </cell>
          <cell r="E844">
            <v>28.11114</v>
          </cell>
          <cell r="F844">
            <v>-15.55852</v>
          </cell>
          <cell r="G844" t="str">
            <v>Lusaka</v>
          </cell>
          <cell r="H844" t="str">
            <v>N/A</v>
          </cell>
          <cell r="I844" t="str">
            <v>Lusaka</v>
          </cell>
          <cell r="J844" t="str">
            <v>KAFUE</v>
          </cell>
          <cell r="K844" t="str">
            <v>No</v>
          </cell>
          <cell r="L844" t="str">
            <v>No</v>
          </cell>
          <cell r="M844" t="str">
            <v>No</v>
          </cell>
          <cell r="N844" t="str">
            <v>Suburban</v>
          </cell>
          <cell r="O844" t="str">
            <v>2G 3G</v>
          </cell>
          <cell r="P844" t="str">
            <v>P4</v>
          </cell>
          <cell r="Q844" t="str">
            <v>BTS</v>
          </cell>
          <cell r="R844" t="str">
            <v>BTS</v>
          </cell>
          <cell r="S844" t="str">
            <v>On air</v>
          </cell>
          <cell r="T844" t="str">
            <v>Grid only</v>
          </cell>
          <cell r="U844" t="str">
            <v>Green Field</v>
          </cell>
          <cell r="V844">
            <v>36</v>
          </cell>
          <cell r="W844" t="str">
            <v>Outdoor</v>
          </cell>
          <cell r="X844" t="str">
            <v>Joseph Mulenga</v>
          </cell>
          <cell r="Y844" t="str">
            <v>SBC</v>
          </cell>
          <cell r="Z844" t="str">
            <v>SBC</v>
          </cell>
          <cell r="AA844" t="str">
            <v>MTN</v>
          </cell>
          <cell r="AB844" t="str">
            <v>Evans Ngonga</v>
          </cell>
          <cell r="AC844" t="str">
            <v>In House</v>
          </cell>
          <cell r="AD844" t="str">
            <v>In House</v>
          </cell>
          <cell r="AE844" t="str">
            <v>N/A</v>
          </cell>
          <cell r="AF844" t="str">
            <v>N/A</v>
          </cell>
          <cell r="AG844" t="str">
            <v>N/A</v>
          </cell>
          <cell r="AH844" t="str">
            <v>N/A</v>
          </cell>
          <cell r="AI844" t="str">
            <v>N/A</v>
          </cell>
          <cell r="AJ844" t="str">
            <v>N/A</v>
          </cell>
          <cell r="AK844" t="str">
            <v>N/A</v>
          </cell>
          <cell r="AL844" t="str">
            <v>N/A</v>
          </cell>
          <cell r="AM844" t="str">
            <v>N/A</v>
          </cell>
          <cell r="AN844" t="str">
            <v>N/A</v>
          </cell>
          <cell r="AO844" t="str">
            <v>N/A</v>
          </cell>
          <cell r="AP844" t="str">
            <v>N/A</v>
          </cell>
          <cell r="AQ844" t="str">
            <v>N/A</v>
          </cell>
          <cell r="AR844" t="str">
            <v>N/A</v>
          </cell>
          <cell r="AS844" t="str">
            <v>N/A</v>
          </cell>
        </row>
        <row r="844">
          <cell r="AU844" t="str">
            <v>N/A</v>
          </cell>
          <cell r="AV844" t="str">
            <v>N/A</v>
          </cell>
          <cell r="AW844" t="str">
            <v>N/A</v>
          </cell>
          <cell r="AX844" t="str">
            <v>N/A</v>
          </cell>
          <cell r="AY844" t="str">
            <v>N/A</v>
          </cell>
          <cell r="AZ844">
            <v>61</v>
          </cell>
        </row>
        <row r="844">
          <cell r="BB844">
            <v>1</v>
          </cell>
          <cell r="BC844" t="str">
            <v>MTN</v>
          </cell>
          <cell r="BD844" t="str">
            <v>T0232</v>
          </cell>
          <cell r="BE844">
            <v>0</v>
          </cell>
          <cell r="BF844" t="str">
            <v>NO</v>
          </cell>
        </row>
        <row r="845">
          <cell r="C845" t="str">
            <v>IHS_LSK_120M</v>
          </cell>
          <cell r="D845" t="str">
            <v>Kasisi</v>
          </cell>
          <cell r="E845">
            <v>28.4725</v>
          </cell>
          <cell r="F845">
            <v>-15.26972222</v>
          </cell>
          <cell r="G845" t="str">
            <v>Lusaka</v>
          </cell>
          <cell r="H845">
            <v>2</v>
          </cell>
          <cell r="I845" t="str">
            <v>Lusaka</v>
          </cell>
          <cell r="J845" t="str">
            <v>LUSAKA</v>
          </cell>
          <cell r="K845" t="str">
            <v>No</v>
          </cell>
          <cell r="L845" t="str">
            <v>No</v>
          </cell>
          <cell r="M845" t="str">
            <v>No</v>
          </cell>
          <cell r="N845" t="str">
            <v>Suburban</v>
          </cell>
          <cell r="O845" t="str">
            <v>2G 3G</v>
          </cell>
          <cell r="P845" t="str">
            <v>P4</v>
          </cell>
          <cell r="Q845" t="str">
            <v>BTS</v>
          </cell>
          <cell r="R845" t="str">
            <v>BTS</v>
          </cell>
          <cell r="S845" t="str">
            <v>On air</v>
          </cell>
          <cell r="T845" t="str">
            <v>Grid-Gen</v>
          </cell>
          <cell r="U845" t="str">
            <v>Green Field</v>
          </cell>
          <cell r="V845">
            <v>54</v>
          </cell>
          <cell r="W845" t="str">
            <v>Outdoor</v>
          </cell>
          <cell r="X845" t="str">
            <v>Malvin Hakokole</v>
          </cell>
          <cell r="Y845" t="str">
            <v>SBC</v>
          </cell>
          <cell r="Z845" t="str">
            <v>SBC</v>
          </cell>
          <cell r="AA845" t="str">
            <v>MTN</v>
          </cell>
          <cell r="AB845" t="str">
            <v>Evans Ngonga</v>
          </cell>
          <cell r="AC845" t="str">
            <v>CCS</v>
          </cell>
          <cell r="AD845" t="str">
            <v>CCS</v>
          </cell>
          <cell r="AE845" t="str">
            <v>Gen Logic </v>
          </cell>
          <cell r="AF845" t="str">
            <v>Gen Logic </v>
          </cell>
          <cell r="AG845">
            <v>16</v>
          </cell>
          <cell r="AH845" t="str">
            <v>Yanmar</v>
          </cell>
          <cell r="AI845" t="str">
            <v>4TNE88-G1A</v>
          </cell>
          <cell r="AJ845" t="str">
            <v>Mecc Alte</v>
          </cell>
          <cell r="AK845" t="str">
            <v>ECO28-1LN/4</v>
          </cell>
          <cell r="AL845">
            <v>1000</v>
          </cell>
          <cell r="AM845" t="str">
            <v>IPT</v>
          </cell>
          <cell r="AN845" t="str">
            <v>DPR 2400B-48</v>
          </cell>
          <cell r="AO845">
            <v>250</v>
          </cell>
          <cell r="AP845" t="str">
            <v>Wolong</v>
          </cell>
          <cell r="AQ845">
            <v>600</v>
          </cell>
          <cell r="AR845">
            <v>2</v>
          </cell>
          <cell r="AS845">
            <v>600</v>
          </cell>
          <cell r="AT845">
            <v>24</v>
          </cell>
          <cell r="AU845" t="str">
            <v>N/A</v>
          </cell>
          <cell r="AV845" t="str">
            <v>N/A</v>
          </cell>
          <cell r="AW845" t="str">
            <v>N/A</v>
          </cell>
          <cell r="AX845" t="str">
            <v>N/A</v>
          </cell>
          <cell r="AY845" t="str">
            <v>N/A</v>
          </cell>
          <cell r="AZ845">
            <v>60</v>
          </cell>
        </row>
        <row r="845">
          <cell r="BB845">
            <v>1</v>
          </cell>
          <cell r="BC845" t="str">
            <v>MTN</v>
          </cell>
          <cell r="BD845" t="str">
            <v>T0103</v>
          </cell>
          <cell r="BE845">
            <v>0</v>
          </cell>
          <cell r="BF845" t="str">
            <v>YES</v>
          </cell>
        </row>
        <row r="846">
          <cell r="C846" t="str">
            <v>IHS_LSK_121M</v>
          </cell>
          <cell r="D846" t="str">
            <v>Palabana</v>
          </cell>
          <cell r="E846">
            <v>28.53205556</v>
          </cell>
          <cell r="F846">
            <v>-15.44458333</v>
          </cell>
          <cell r="G846" t="str">
            <v>Lusaka</v>
          </cell>
          <cell r="H846">
            <v>2.5</v>
          </cell>
          <cell r="I846" t="str">
            <v>Lusaka</v>
          </cell>
          <cell r="J846" t="str">
            <v>CHONGWE</v>
          </cell>
          <cell r="K846" t="str">
            <v>No</v>
          </cell>
          <cell r="L846" t="str">
            <v>No</v>
          </cell>
          <cell r="M846" t="str">
            <v>No</v>
          </cell>
          <cell r="N846" t="str">
            <v>Suburban</v>
          </cell>
          <cell r="O846" t="str">
            <v>2G 3G</v>
          </cell>
          <cell r="P846" t="str">
            <v>P4</v>
          </cell>
          <cell r="Q846" t="str">
            <v>BB</v>
          </cell>
          <cell r="R846" t="str">
            <v>BB</v>
          </cell>
          <cell r="S846" t="str">
            <v>On air</v>
          </cell>
          <cell r="T846" t="str">
            <v>Grid-Gen</v>
          </cell>
          <cell r="U846" t="str">
            <v>Green Field</v>
          </cell>
          <cell r="V846">
            <v>50</v>
          </cell>
          <cell r="W846" t="str">
            <v>Indoor </v>
          </cell>
          <cell r="X846" t="str">
            <v>Kelly Musama</v>
          </cell>
          <cell r="Y846" t="str">
            <v>SBC</v>
          </cell>
          <cell r="Z846" t="str">
            <v>SBC</v>
          </cell>
          <cell r="AA846" t="str">
            <v>MTN</v>
          </cell>
          <cell r="AB846" t="str">
            <v>Evans Ngonga</v>
          </cell>
          <cell r="AC846" t="str">
            <v>CCS</v>
          </cell>
          <cell r="AD846" t="str">
            <v>CCS</v>
          </cell>
          <cell r="AE846" t="str">
            <v>Gen Logic </v>
          </cell>
          <cell r="AF846" t="str">
            <v>Gen Logic </v>
          </cell>
          <cell r="AG846">
            <v>20</v>
          </cell>
          <cell r="AH846" t="str">
            <v>perkins</v>
          </cell>
          <cell r="AI846" t="str">
            <v>404D-22</v>
          </cell>
          <cell r="AJ846" t="str">
            <v>Leroy Sommer</v>
          </cell>
          <cell r="AK846" t="str">
            <v>TAL 040F J 6S/4</v>
          </cell>
          <cell r="AL846">
            <v>1000</v>
          </cell>
          <cell r="AM846" t="str">
            <v>IPT</v>
          </cell>
          <cell r="AN846" t="str">
            <v>DPR 2400B-48</v>
          </cell>
          <cell r="AO846">
            <v>250</v>
          </cell>
          <cell r="AP846" t="str">
            <v>Lithium</v>
          </cell>
          <cell r="AQ846">
            <v>200</v>
          </cell>
          <cell r="AR846">
            <v>48</v>
          </cell>
          <cell r="AS846">
            <v>100</v>
          </cell>
          <cell r="AT846">
            <v>2</v>
          </cell>
          <cell r="AU846" t="str">
            <v>CHIGO</v>
          </cell>
          <cell r="AV846" t="str">
            <v>CHIGO</v>
          </cell>
          <cell r="AW846">
            <v>18000</v>
          </cell>
          <cell r="AX846">
            <v>18000</v>
          </cell>
          <cell r="AY846">
            <v>2</v>
          </cell>
          <cell r="AZ846">
            <v>174</v>
          </cell>
        </row>
        <row r="846">
          <cell r="BB846">
            <v>1</v>
          </cell>
          <cell r="BC846" t="str">
            <v>MTN</v>
          </cell>
          <cell r="BD846" t="str">
            <v>T0043</v>
          </cell>
          <cell r="BE846">
            <v>0</v>
          </cell>
          <cell r="BF846" t="str">
            <v>NO</v>
          </cell>
        </row>
        <row r="847">
          <cell r="C847" t="str">
            <v>IHS_LSK_123M</v>
          </cell>
          <cell r="D847" t="str">
            <v>Chinyanja basic School</v>
          </cell>
          <cell r="E847">
            <v>28.00921</v>
          </cell>
          <cell r="F847">
            <v>-15.39075</v>
          </cell>
          <cell r="G847" t="str">
            <v>Lusaka</v>
          </cell>
          <cell r="H847">
            <v>2</v>
          </cell>
          <cell r="I847" t="str">
            <v>Lusaka</v>
          </cell>
          <cell r="J847" t="str">
            <v>LUSAKA</v>
          </cell>
          <cell r="K847" t="str">
            <v>No</v>
          </cell>
          <cell r="L847" t="str">
            <v>No</v>
          </cell>
          <cell r="M847" t="str">
            <v>No</v>
          </cell>
          <cell r="N847" t="str">
            <v>Suburban</v>
          </cell>
          <cell r="O847" t="str">
            <v>2G 3G</v>
          </cell>
          <cell r="P847" t="str">
            <v>P4</v>
          </cell>
          <cell r="Q847" t="str">
            <v>BTS</v>
          </cell>
          <cell r="R847" t="str">
            <v>BTS</v>
          </cell>
          <cell r="S847" t="str">
            <v>On air</v>
          </cell>
          <cell r="T847" t="str">
            <v>Grid-Gen</v>
          </cell>
          <cell r="U847" t="str">
            <v>Green Field</v>
          </cell>
          <cell r="V847">
            <v>54</v>
          </cell>
          <cell r="W847" t="str">
            <v>Indoor </v>
          </cell>
          <cell r="X847" t="str">
            <v>Joseph Mulenga</v>
          </cell>
          <cell r="Y847" t="str">
            <v>SBC</v>
          </cell>
          <cell r="Z847" t="str">
            <v>SBC</v>
          </cell>
          <cell r="AA847" t="str">
            <v>MTN</v>
          </cell>
          <cell r="AB847" t="str">
            <v>Evans Ngonga</v>
          </cell>
          <cell r="AC847" t="str">
            <v>CCS</v>
          </cell>
          <cell r="AD847" t="str">
            <v>CCS</v>
          </cell>
          <cell r="AE847" t="str">
            <v>Yanmar</v>
          </cell>
          <cell r="AF847" t="str">
            <v>Yanmar</v>
          </cell>
          <cell r="AG847">
            <v>16</v>
          </cell>
          <cell r="AH847" t="str">
            <v>Yanmar</v>
          </cell>
          <cell r="AI847" t="str">
            <v>4TNE88-G1A</v>
          </cell>
          <cell r="AJ847" t="str">
            <v>Leroy Sommer</v>
          </cell>
          <cell r="AK847" t="str">
            <v>LSC 28S2</v>
          </cell>
          <cell r="AL847">
            <v>600</v>
          </cell>
          <cell r="AM847" t="str">
            <v>U</v>
          </cell>
          <cell r="AN847" t="str">
            <v>DPR 2400B-48</v>
          </cell>
          <cell r="AO847">
            <v>250</v>
          </cell>
          <cell r="AP847" t="str">
            <v>Amaron</v>
          </cell>
          <cell r="AQ847">
            <v>600</v>
          </cell>
          <cell r="AR847">
            <v>2</v>
          </cell>
          <cell r="AS847">
            <v>600</v>
          </cell>
          <cell r="AT847">
            <v>24</v>
          </cell>
          <cell r="AU847" t="str">
            <v>LG</v>
          </cell>
          <cell r="AV847" t="str">
            <v>LG</v>
          </cell>
          <cell r="AW847">
            <v>12000</v>
          </cell>
          <cell r="AX847">
            <v>12000</v>
          </cell>
          <cell r="AY847">
            <v>2</v>
          </cell>
          <cell r="AZ847">
            <v>85</v>
          </cell>
        </row>
        <row r="847">
          <cell r="BB847">
            <v>2</v>
          </cell>
          <cell r="BC847" t="str">
            <v>MTNAirtel</v>
          </cell>
          <cell r="BD847" t="str">
            <v>T0084</v>
          </cell>
          <cell r="BE847" t="str">
            <v>ZM6153</v>
          </cell>
          <cell r="BF847" t="str">
            <v>NO</v>
          </cell>
        </row>
        <row r="848">
          <cell r="C848" t="str">
            <v>IHS_LSK_124M</v>
          </cell>
          <cell r="D848" t="str">
            <v>Kafue Gorge</v>
          </cell>
          <cell r="E848">
            <v>28.44928</v>
          </cell>
          <cell r="F848">
            <v>-15.68184</v>
          </cell>
          <cell r="G848" t="str">
            <v>Lusaka</v>
          </cell>
          <cell r="H848">
            <v>2</v>
          </cell>
          <cell r="I848" t="str">
            <v>Lusaka</v>
          </cell>
          <cell r="J848" t="str">
            <v>KAFUE</v>
          </cell>
          <cell r="K848" t="str">
            <v>No</v>
          </cell>
          <cell r="L848" t="str">
            <v>No</v>
          </cell>
          <cell r="M848" t="str">
            <v>No</v>
          </cell>
          <cell r="N848" t="str">
            <v>Rural</v>
          </cell>
          <cell r="O848" t="str">
            <v>2G 3G</v>
          </cell>
          <cell r="P848" t="str">
            <v>P4</v>
          </cell>
          <cell r="Q848" t="str">
            <v>BTS</v>
          </cell>
          <cell r="R848" t="str">
            <v>BB</v>
          </cell>
          <cell r="S848" t="str">
            <v>On air</v>
          </cell>
          <cell r="T848" t="str">
            <v>Grid-Gen</v>
          </cell>
          <cell r="U848" t="str">
            <v>Green Field</v>
          </cell>
          <cell r="V848">
            <v>40</v>
          </cell>
          <cell r="W848" t="str">
            <v>Indoor </v>
          </cell>
          <cell r="X848" t="str">
            <v>Samuel Mumba</v>
          </cell>
          <cell r="Y848" t="str">
            <v>SBC</v>
          </cell>
          <cell r="Z848" t="str">
            <v>SBC</v>
          </cell>
          <cell r="AA848" t="str">
            <v>MTN</v>
          </cell>
          <cell r="AB848" t="str">
            <v>Evans Ngonga</v>
          </cell>
          <cell r="AC848" t="str">
            <v>CCS</v>
          </cell>
          <cell r="AD848" t="str">
            <v>CCS</v>
          </cell>
          <cell r="AE848" t="str">
            <v>LISTER PETTER</v>
          </cell>
          <cell r="AF848" t="str">
            <v>LISTER PETTER</v>
          </cell>
          <cell r="AG848">
            <v>16</v>
          </cell>
          <cell r="AH848" t="str">
            <v>Lister petter</v>
          </cell>
          <cell r="AI848" t="str">
            <v>LWP4</v>
          </cell>
          <cell r="AJ848" t="str">
            <v>Leroy Sommer</v>
          </cell>
          <cell r="AK848" t="str">
            <v>LSA 42.3VS2 J 6/4</v>
          </cell>
          <cell r="AL848">
            <v>600</v>
          </cell>
          <cell r="AM848" t="str">
            <v>IPT</v>
          </cell>
          <cell r="AN848" t="str">
            <v>DPR 2400B-48</v>
          </cell>
          <cell r="AO848">
            <v>250</v>
          </cell>
          <cell r="AP848" t="str">
            <v>Agisson</v>
          </cell>
          <cell r="AQ848">
            <v>800</v>
          </cell>
          <cell r="AR848">
            <v>2</v>
          </cell>
          <cell r="AS848">
            <v>800</v>
          </cell>
          <cell r="AT848">
            <v>24</v>
          </cell>
          <cell r="AU848" t="str">
            <v>GREE</v>
          </cell>
          <cell r="AV848" t="str">
            <v>GREE</v>
          </cell>
          <cell r="AW848">
            <v>12000</v>
          </cell>
          <cell r="AX848">
            <v>12000</v>
          </cell>
          <cell r="AY848">
            <v>2</v>
          </cell>
          <cell r="AZ848">
            <v>68</v>
          </cell>
        </row>
        <row r="848">
          <cell r="BB848">
            <v>1</v>
          </cell>
          <cell r="BC848" t="str">
            <v>MTN</v>
          </cell>
          <cell r="BD848" t="str">
            <v>T0011</v>
          </cell>
          <cell r="BE848">
            <v>0</v>
          </cell>
          <cell r="BF848" t="str">
            <v>NO</v>
          </cell>
        </row>
        <row r="849">
          <cell r="C849" t="str">
            <v>IHS_LSK_125M</v>
          </cell>
          <cell r="D849" t="str">
            <v>Kanakantapa 2</v>
          </cell>
          <cell r="E849">
            <v>28.60326</v>
          </cell>
          <cell r="F849">
            <v>-15.32147</v>
          </cell>
          <cell r="G849" t="str">
            <v>Lusaka</v>
          </cell>
          <cell r="H849">
            <v>2</v>
          </cell>
          <cell r="I849" t="str">
            <v>Lusaka</v>
          </cell>
          <cell r="J849" t="str">
            <v>LUSAKA</v>
          </cell>
          <cell r="K849" t="str">
            <v>No</v>
          </cell>
          <cell r="L849" t="str">
            <v>No</v>
          </cell>
          <cell r="M849" t="str">
            <v>No</v>
          </cell>
          <cell r="N849" t="str">
            <v>Rural</v>
          </cell>
          <cell r="O849" t="str">
            <v>2G 3G</v>
          </cell>
          <cell r="P849" t="str">
            <v>P4</v>
          </cell>
          <cell r="Q849" t="str">
            <v>BTS</v>
          </cell>
          <cell r="R849" t="str">
            <v>Hub</v>
          </cell>
          <cell r="S849" t="str">
            <v>On air</v>
          </cell>
          <cell r="T849" t="str">
            <v>Grid-Gen</v>
          </cell>
          <cell r="U849" t="str">
            <v>Green Field</v>
          </cell>
          <cell r="V849">
            <v>54</v>
          </cell>
          <cell r="W849" t="str">
            <v>Indoor </v>
          </cell>
          <cell r="X849" t="str">
            <v>Malvin Hakokole</v>
          </cell>
          <cell r="Y849" t="str">
            <v>SBC</v>
          </cell>
          <cell r="Z849" t="str">
            <v>SBC</v>
          </cell>
          <cell r="AA849" t="str">
            <v>MTN</v>
          </cell>
          <cell r="AB849" t="str">
            <v>Evans Ngonga</v>
          </cell>
          <cell r="AC849" t="str">
            <v>CCS</v>
          </cell>
          <cell r="AD849" t="str">
            <v>CCS</v>
          </cell>
          <cell r="AE849" t="str">
            <v>Gen Logic </v>
          </cell>
          <cell r="AF849" t="str">
            <v>Gen Logic </v>
          </cell>
          <cell r="AG849">
            <v>17</v>
          </cell>
          <cell r="AH849" t="str">
            <v>Yanmar</v>
          </cell>
          <cell r="AI849" t="str">
            <v>4TNE88-G1A</v>
          </cell>
          <cell r="AJ849" t="str">
            <v>Mecc Alte</v>
          </cell>
          <cell r="AK849" t="str">
            <v>ECO28-1LN/4</v>
          </cell>
          <cell r="AL849">
            <v>600</v>
          </cell>
          <cell r="AM849" t="str">
            <v>IPT</v>
          </cell>
          <cell r="AN849" t="str">
            <v>DPR 2400B-48</v>
          </cell>
          <cell r="AO849">
            <v>250</v>
          </cell>
          <cell r="AP849" t="str">
            <v>Power safe </v>
          </cell>
          <cell r="AQ849">
            <v>1200</v>
          </cell>
          <cell r="AR849">
            <v>2</v>
          </cell>
          <cell r="AS849">
            <v>1200</v>
          </cell>
          <cell r="AT849">
            <v>24</v>
          </cell>
          <cell r="AU849" t="str">
            <v>LG</v>
          </cell>
          <cell r="AV849" t="str">
            <v>LG</v>
          </cell>
          <cell r="AW849">
            <v>12000</v>
          </cell>
          <cell r="AX849">
            <v>12000</v>
          </cell>
          <cell r="AY849">
            <v>2</v>
          </cell>
          <cell r="AZ849">
            <v>42.6</v>
          </cell>
        </row>
        <row r="849">
          <cell r="BB849">
            <v>2</v>
          </cell>
          <cell r="BC849" t="str">
            <v>MTNAirtel</v>
          </cell>
          <cell r="BD849" t="str">
            <v>T0151</v>
          </cell>
          <cell r="BE849" t="str">
            <v>ZM3770</v>
          </cell>
          <cell r="BF849" t="str">
            <v>NO</v>
          </cell>
        </row>
        <row r="850">
          <cell r="C850" t="str">
            <v>IHS_LSK_126M</v>
          </cell>
          <cell r="D850" t="str">
            <v>Kasenga Resettlement </v>
          </cell>
          <cell r="E850">
            <v>28.54638</v>
          </cell>
          <cell r="F850">
            <v>-15.20032</v>
          </cell>
          <cell r="G850" t="str">
            <v>Lusaka</v>
          </cell>
          <cell r="H850">
            <v>1.8</v>
          </cell>
          <cell r="I850" t="str">
            <v>Lusaka</v>
          </cell>
          <cell r="J850" t="str">
            <v>CHONGWE</v>
          </cell>
          <cell r="K850" t="str">
            <v>No</v>
          </cell>
          <cell r="L850" t="str">
            <v>No</v>
          </cell>
          <cell r="M850" t="str">
            <v>No</v>
          </cell>
          <cell r="N850" t="str">
            <v>Rural</v>
          </cell>
          <cell r="O850" t="str">
            <v>2G 3G</v>
          </cell>
          <cell r="P850" t="str">
            <v>P4</v>
          </cell>
          <cell r="Q850" t="str">
            <v>BTS</v>
          </cell>
          <cell r="R850" t="str">
            <v>BTS</v>
          </cell>
          <cell r="S850" t="str">
            <v>On air</v>
          </cell>
          <cell r="T850" t="str">
            <v>Grid-Gen</v>
          </cell>
          <cell r="U850" t="str">
            <v>Green Field</v>
          </cell>
          <cell r="V850" t="str">
            <v>60</v>
          </cell>
          <cell r="W850" t="str">
            <v>Outdoor</v>
          </cell>
          <cell r="X850" t="str">
            <v>Malvin Hakokole</v>
          </cell>
          <cell r="Y850" t="str">
            <v>SBC</v>
          </cell>
          <cell r="Z850" t="str">
            <v>SBC</v>
          </cell>
          <cell r="AA850" t="str">
            <v>MTN</v>
          </cell>
          <cell r="AB850" t="str">
            <v>Evans Ngonga</v>
          </cell>
          <cell r="AC850" t="str">
            <v>CCS</v>
          </cell>
          <cell r="AD850" t="str">
            <v>CCS</v>
          </cell>
          <cell r="AE850" t="str">
            <v>Earth Technology</v>
          </cell>
          <cell r="AF850" t="str">
            <v>Earth technology</v>
          </cell>
          <cell r="AG850">
            <v>15</v>
          </cell>
          <cell r="AH850" t="str">
            <v>perkins</v>
          </cell>
          <cell r="AI850" t="str">
            <v>403A-15</v>
          </cell>
          <cell r="AJ850" t="str">
            <v>Leroy Sommer</v>
          </cell>
          <cell r="AK850" t="str">
            <v>TAL 040F J 6S/4</v>
          </cell>
          <cell r="AL850">
            <v>375</v>
          </cell>
          <cell r="AM850" t="str">
            <v>IPT</v>
          </cell>
          <cell r="AN850" t="str">
            <v>DPR 2400B-48</v>
          </cell>
          <cell r="AO850">
            <v>250</v>
          </cell>
          <cell r="AP850" t="str">
            <v>Amaron</v>
          </cell>
          <cell r="AQ850">
            <v>400</v>
          </cell>
          <cell r="AR850">
            <v>2</v>
          </cell>
          <cell r="AS850">
            <v>400</v>
          </cell>
          <cell r="AT850">
            <v>24</v>
          </cell>
          <cell r="AU850" t="str">
            <v>N/A</v>
          </cell>
          <cell r="AV850" t="str">
            <v>N/A</v>
          </cell>
          <cell r="AW850" t="str">
            <v>N/A</v>
          </cell>
          <cell r="AX850" t="str">
            <v>N/A</v>
          </cell>
          <cell r="AY850" t="str">
            <v>N/A</v>
          </cell>
          <cell r="AZ850">
            <v>35</v>
          </cell>
        </row>
        <row r="850">
          <cell r="BB850">
            <v>1</v>
          </cell>
          <cell r="BC850" t="str">
            <v>MTN</v>
          </cell>
          <cell r="BD850" t="str">
            <v>T0252</v>
          </cell>
          <cell r="BE850">
            <v>0</v>
          </cell>
          <cell r="BF850" t="str">
            <v>NO</v>
          </cell>
        </row>
        <row r="851">
          <cell r="C851" t="str">
            <v>IHS_LSK_127M</v>
          </cell>
          <cell r="D851" t="str">
            <v>Kafue</v>
          </cell>
          <cell r="E851">
            <v>28.20455556</v>
          </cell>
          <cell r="F851">
            <v>-15.75333333</v>
          </cell>
          <cell r="G851" t="str">
            <v>Lusaka</v>
          </cell>
          <cell r="H851">
            <v>4.5</v>
          </cell>
          <cell r="I851" t="str">
            <v>Lusaka</v>
          </cell>
          <cell r="J851" t="str">
            <v>KAFUE</v>
          </cell>
          <cell r="K851" t="str">
            <v>Yes</v>
          </cell>
          <cell r="L851" t="str">
            <v>No</v>
          </cell>
          <cell r="M851" t="str">
            <v>No</v>
          </cell>
          <cell r="N851" t="str">
            <v>Suburban</v>
          </cell>
          <cell r="O851" t="str">
            <v>2G 3G</v>
          </cell>
          <cell r="P851" t="str">
            <v>P3</v>
          </cell>
          <cell r="Q851" t="str">
            <v>BB</v>
          </cell>
          <cell r="R851" t="str">
            <v>BB</v>
          </cell>
          <cell r="S851" t="str">
            <v>On air</v>
          </cell>
          <cell r="T851" t="str">
            <v>Grid-Gen</v>
          </cell>
          <cell r="U851" t="str">
            <v>Green Field</v>
          </cell>
          <cell r="V851">
            <v>80</v>
          </cell>
          <cell r="W851" t="str">
            <v>Indoor </v>
          </cell>
          <cell r="X851" t="str">
            <v>Samuel Mumba</v>
          </cell>
          <cell r="Y851" t="str">
            <v>SBC</v>
          </cell>
          <cell r="Z851" t="str">
            <v>SBC</v>
          </cell>
          <cell r="AA851" t="str">
            <v>MTN</v>
          </cell>
          <cell r="AB851" t="str">
            <v>Evans Ngonga</v>
          </cell>
          <cell r="AC851" t="str">
            <v>CCS</v>
          </cell>
          <cell r="AD851" t="str">
            <v>CCS</v>
          </cell>
          <cell r="AE851" t="str">
            <v>Gen Logic </v>
          </cell>
          <cell r="AF851" t="str">
            <v>Gen Logic </v>
          </cell>
          <cell r="AG851">
            <v>30</v>
          </cell>
          <cell r="AH851" t="str">
            <v>perkins</v>
          </cell>
          <cell r="AI851" t="str">
            <v>4TNE88-G1A</v>
          </cell>
          <cell r="AJ851" t="str">
            <v>Leroy Sommer</v>
          </cell>
          <cell r="AK851" t="str">
            <v>LSC 28S2</v>
          </cell>
          <cell r="AL851">
            <v>1000</v>
          </cell>
          <cell r="AM851" t="str">
            <v>Power cube</v>
          </cell>
          <cell r="AN851" t="str">
            <v>DPR 2400B-48</v>
          </cell>
          <cell r="AO851">
            <v>250</v>
          </cell>
          <cell r="AP851" t="str">
            <v>Lithium</v>
          </cell>
          <cell r="AQ851">
            <v>400</v>
          </cell>
          <cell r="AR851">
            <v>48</v>
          </cell>
          <cell r="AS851">
            <v>100</v>
          </cell>
          <cell r="AT851">
            <v>4</v>
          </cell>
          <cell r="AU851" t="str">
            <v>LG</v>
          </cell>
          <cell r="AV851" t="str">
            <v>LG</v>
          </cell>
          <cell r="AW851">
            <v>18000</v>
          </cell>
          <cell r="AX851">
            <v>18000</v>
          </cell>
          <cell r="AY851">
            <v>2</v>
          </cell>
          <cell r="AZ851">
            <v>197</v>
          </cell>
        </row>
        <row r="851">
          <cell r="BB851">
            <v>1</v>
          </cell>
          <cell r="BC851" t="str">
            <v>MTN</v>
          </cell>
          <cell r="BD851" t="str">
            <v>T0010</v>
          </cell>
          <cell r="BE851">
            <v>0</v>
          </cell>
          <cell r="BF851" t="str">
            <v>YES</v>
          </cell>
        </row>
        <row r="852">
          <cell r="C852" t="str">
            <v>IHS_LSK_128M</v>
          </cell>
          <cell r="D852" t="str">
            <v>Mwembeshi 2BB</v>
          </cell>
          <cell r="E852">
            <v>27.93883</v>
          </cell>
          <cell r="F852">
            <v>-15.34628</v>
          </cell>
          <cell r="G852" t="str">
            <v>Lusaka</v>
          </cell>
          <cell r="H852">
            <v>2.5</v>
          </cell>
          <cell r="I852" t="str">
            <v>Lusaka</v>
          </cell>
          <cell r="J852" t="str">
            <v>LUSAKA</v>
          </cell>
          <cell r="K852" t="str">
            <v>No</v>
          </cell>
          <cell r="L852" t="str">
            <v>No</v>
          </cell>
          <cell r="M852" t="str">
            <v>No</v>
          </cell>
          <cell r="N852" t="str">
            <v>Rural</v>
          </cell>
          <cell r="O852" t="str">
            <v>2G 3G</v>
          </cell>
          <cell r="P852" t="str">
            <v>P4</v>
          </cell>
          <cell r="Q852" t="str">
            <v>BB</v>
          </cell>
          <cell r="R852" t="str">
            <v>BB</v>
          </cell>
          <cell r="S852" t="str">
            <v>On air</v>
          </cell>
          <cell r="T852" t="str">
            <v>Grid-Gen</v>
          </cell>
          <cell r="U852" t="str">
            <v>Green Field</v>
          </cell>
          <cell r="V852">
            <v>66</v>
          </cell>
          <cell r="W852" t="str">
            <v>Indoor </v>
          </cell>
          <cell r="X852" t="str">
            <v>Joseph Mulenga</v>
          </cell>
          <cell r="Y852" t="str">
            <v>SBC</v>
          </cell>
          <cell r="Z852" t="str">
            <v>SBC</v>
          </cell>
          <cell r="AA852" t="str">
            <v>MTN</v>
          </cell>
          <cell r="AB852" t="str">
            <v>Evans Ngonga</v>
          </cell>
          <cell r="AC852" t="str">
            <v>CCS</v>
          </cell>
          <cell r="AD852" t="str">
            <v>CCS</v>
          </cell>
          <cell r="AE852" t="str">
            <v>IMG</v>
          </cell>
          <cell r="AF852" t="str">
            <v>IMG</v>
          </cell>
          <cell r="AG852">
            <v>20</v>
          </cell>
          <cell r="AH852" t="str">
            <v>perkins</v>
          </cell>
          <cell r="AI852" t="str">
            <v>404A-22</v>
          </cell>
          <cell r="AJ852" t="str">
            <v>Leroy Sommer</v>
          </cell>
          <cell r="AK852" t="str">
            <v>TAL 040F J 6S/4</v>
          </cell>
          <cell r="AL852">
            <v>600</v>
          </cell>
          <cell r="AM852" t="str">
            <v>IPT</v>
          </cell>
          <cell r="AN852" t="str">
            <v>DPR 2400B-48</v>
          </cell>
          <cell r="AO852">
            <v>250</v>
          </cell>
          <cell r="AP852" t="str">
            <v>Lithium</v>
          </cell>
          <cell r="AQ852">
            <v>400</v>
          </cell>
          <cell r="AR852">
            <v>48</v>
          </cell>
          <cell r="AS852">
            <v>100</v>
          </cell>
          <cell r="AT852">
            <v>4</v>
          </cell>
          <cell r="AU852" t="str">
            <v>LG</v>
          </cell>
          <cell r="AV852" t="str">
            <v>LG</v>
          </cell>
          <cell r="AW852">
            <v>18000</v>
          </cell>
          <cell r="AX852">
            <v>18000</v>
          </cell>
          <cell r="AY852">
            <v>2</v>
          </cell>
          <cell r="AZ852">
            <v>70</v>
          </cell>
        </row>
        <row r="852">
          <cell r="BB852">
            <v>1</v>
          </cell>
          <cell r="BC852" t="str">
            <v>MTN</v>
          </cell>
          <cell r="BD852" t="str">
            <v>T0124</v>
          </cell>
          <cell r="BE852">
            <v>0</v>
          </cell>
          <cell r="BF852" t="str">
            <v>YES</v>
          </cell>
        </row>
        <row r="853">
          <cell r="C853" t="str">
            <v>IHS_LSK_129M</v>
          </cell>
          <cell r="D853" t="str">
            <v>Shikoswe East</v>
          </cell>
          <cell r="E853">
            <v>28.17509</v>
          </cell>
          <cell r="F853">
            <v>-15.74942</v>
          </cell>
          <cell r="G853" t="str">
            <v>Lusaka</v>
          </cell>
          <cell r="H853">
            <v>2.5</v>
          </cell>
          <cell r="I853" t="str">
            <v>Lusaka</v>
          </cell>
          <cell r="J853" t="str">
            <v>KAFUE</v>
          </cell>
          <cell r="K853" t="str">
            <v>No</v>
          </cell>
          <cell r="L853" t="str">
            <v>No</v>
          </cell>
          <cell r="M853" t="str">
            <v>No</v>
          </cell>
          <cell r="N853" t="str">
            <v>Suburban</v>
          </cell>
          <cell r="O853" t="str">
            <v>2G 3G</v>
          </cell>
          <cell r="P853" t="str">
            <v>P3</v>
          </cell>
          <cell r="Q853" t="str">
            <v>BTS</v>
          </cell>
          <cell r="R853" t="str">
            <v>BTS</v>
          </cell>
          <cell r="S853" t="str">
            <v>On air</v>
          </cell>
          <cell r="T853" t="str">
            <v>Grid-Gen</v>
          </cell>
          <cell r="U853" t="str">
            <v>Green Field</v>
          </cell>
          <cell r="V853">
            <v>36</v>
          </cell>
          <cell r="W853" t="str">
            <v>Outdoor</v>
          </cell>
          <cell r="X853" t="str">
            <v>Samuel Mumba</v>
          </cell>
          <cell r="Y853" t="str">
            <v>SBC</v>
          </cell>
          <cell r="Z853" t="str">
            <v>SBC</v>
          </cell>
          <cell r="AA853" t="str">
            <v>MTN</v>
          </cell>
          <cell r="AB853" t="str">
            <v>Evans Ngonga</v>
          </cell>
          <cell r="AC853" t="str">
            <v>CCS</v>
          </cell>
          <cell r="AD853" t="str">
            <v>CCS</v>
          </cell>
          <cell r="AE853" t="str">
            <v>Gen Logic </v>
          </cell>
          <cell r="AF853" t="str">
            <v>Gen Logic </v>
          </cell>
          <cell r="AG853">
            <v>20</v>
          </cell>
          <cell r="AH853" t="str">
            <v>perkins</v>
          </cell>
          <cell r="AI853" t="str">
            <v>404A-22</v>
          </cell>
          <cell r="AJ853" t="str">
            <v>Leroy Sommer</v>
          </cell>
          <cell r="AK853" t="str">
            <v>TAL 040F J 6S/4</v>
          </cell>
          <cell r="AL853">
            <v>1000</v>
          </cell>
          <cell r="AM853" t="str">
            <v>IPT</v>
          </cell>
          <cell r="AN853" t="str">
            <v>DPR 2400B-48</v>
          </cell>
          <cell r="AO853">
            <v>250</v>
          </cell>
          <cell r="AP853" t="str">
            <v>NARADA</v>
          </cell>
          <cell r="AQ853">
            <v>600</v>
          </cell>
          <cell r="AR853">
            <v>2</v>
          </cell>
          <cell r="AS853">
            <v>600</v>
          </cell>
          <cell r="AT853">
            <v>24</v>
          </cell>
          <cell r="AU853" t="str">
            <v>N/A</v>
          </cell>
          <cell r="AV853" t="str">
            <v>N/A</v>
          </cell>
          <cell r="AW853" t="str">
            <v>N/A</v>
          </cell>
          <cell r="AX853" t="str">
            <v>N/A</v>
          </cell>
          <cell r="AY853" t="str">
            <v>N/A</v>
          </cell>
          <cell r="AZ853">
            <v>131</v>
          </cell>
        </row>
        <row r="853">
          <cell r="BB853">
            <v>2</v>
          </cell>
          <cell r="BC853" t="str">
            <v>MTNAirtel</v>
          </cell>
          <cell r="BD853" t="str">
            <v>T0277</v>
          </cell>
          <cell r="BE853" t="str">
            <v>ZM3403</v>
          </cell>
          <cell r="BF853" t="str">
            <v>NO</v>
          </cell>
        </row>
        <row r="854">
          <cell r="C854" t="str">
            <v>IHS_LSK_130M</v>
          </cell>
          <cell r="D854" t="str">
            <v>Kafue Estates</v>
          </cell>
          <cell r="E854">
            <v>28.16418889</v>
          </cell>
          <cell r="F854">
            <v>-15.74623889</v>
          </cell>
          <cell r="G854" t="str">
            <v>Lusaka</v>
          </cell>
          <cell r="H854">
            <v>1.5</v>
          </cell>
          <cell r="I854" t="str">
            <v>Lusaka</v>
          </cell>
          <cell r="J854" t="str">
            <v>KAFUE</v>
          </cell>
          <cell r="K854" t="str">
            <v>No</v>
          </cell>
          <cell r="L854" t="str">
            <v>No</v>
          </cell>
          <cell r="M854" t="str">
            <v>No</v>
          </cell>
          <cell r="N854" t="str">
            <v>Suburban</v>
          </cell>
          <cell r="O854" t="str">
            <v>2G 3G</v>
          </cell>
          <cell r="P854" t="str">
            <v>P3</v>
          </cell>
          <cell r="Q854" t="str">
            <v>BTS</v>
          </cell>
          <cell r="R854" t="str">
            <v>BTS</v>
          </cell>
          <cell r="S854" t="str">
            <v>On air</v>
          </cell>
          <cell r="T854" t="str">
            <v>Grid-Gen</v>
          </cell>
          <cell r="U854" t="str">
            <v>Green Field</v>
          </cell>
          <cell r="V854">
            <v>36</v>
          </cell>
          <cell r="W854" t="str">
            <v>Indoor </v>
          </cell>
          <cell r="X854" t="str">
            <v>Samuel Mumba</v>
          </cell>
          <cell r="Y854" t="str">
            <v>SBC</v>
          </cell>
          <cell r="Z854" t="str">
            <v>SBC</v>
          </cell>
          <cell r="AA854" t="str">
            <v>MTN</v>
          </cell>
          <cell r="AB854" t="str">
            <v>Evans Ngonga</v>
          </cell>
          <cell r="AC854" t="str">
            <v>CCS</v>
          </cell>
          <cell r="AD854" t="str">
            <v>CCS</v>
          </cell>
          <cell r="AE854" t="str">
            <v>Falcon</v>
          </cell>
          <cell r="AF854" t="str">
            <v>Falcon</v>
          </cell>
          <cell r="AG854">
            <v>13</v>
          </cell>
          <cell r="AH854" t="str">
            <v>perkins</v>
          </cell>
          <cell r="AI854" t="str">
            <v>403A-15</v>
          </cell>
          <cell r="AJ854" t="str">
            <v>Leroy Sommer</v>
          </cell>
          <cell r="AK854" t="str">
            <v>LSA 40M5 C 6/4</v>
          </cell>
          <cell r="AL854">
            <v>560</v>
          </cell>
          <cell r="AM854" t="str">
            <v>IPT</v>
          </cell>
          <cell r="AN854" t="str">
            <v>DPR 2400B-48</v>
          </cell>
          <cell r="AO854">
            <v>250</v>
          </cell>
          <cell r="AP854" t="str">
            <v>NARADA</v>
          </cell>
          <cell r="AQ854">
            <v>600</v>
          </cell>
          <cell r="AR854">
            <v>2</v>
          </cell>
          <cell r="AS854">
            <v>600</v>
          </cell>
          <cell r="AT854">
            <v>24</v>
          </cell>
          <cell r="AU854" t="str">
            <v>GREE</v>
          </cell>
          <cell r="AV854" t="str">
            <v>GREE</v>
          </cell>
          <cell r="AW854">
            <v>18000</v>
          </cell>
          <cell r="AX854">
            <v>18000</v>
          </cell>
          <cell r="AY854">
            <v>2</v>
          </cell>
          <cell r="AZ854">
            <v>145</v>
          </cell>
        </row>
        <row r="854">
          <cell r="BB854">
            <v>1</v>
          </cell>
          <cell r="BC854" t="str">
            <v>MTN</v>
          </cell>
          <cell r="BD854" t="str">
            <v>T0036</v>
          </cell>
          <cell r="BE854">
            <v>0</v>
          </cell>
          <cell r="BF854" t="str">
            <v>YES</v>
          </cell>
        </row>
        <row r="855">
          <cell r="C855" t="str">
            <v>IHS_LSK_131M</v>
          </cell>
          <cell r="D855" t="str">
            <v>Mikango Barracks</v>
          </cell>
          <cell r="E855">
            <v>28.63175</v>
          </cell>
          <cell r="F855">
            <v>-15.53089</v>
          </cell>
          <cell r="G855" t="str">
            <v>Lusaka</v>
          </cell>
          <cell r="H855">
            <v>1.8</v>
          </cell>
          <cell r="I855" t="str">
            <v>Lusaka</v>
          </cell>
          <cell r="J855" t="str">
            <v>LUSAKA</v>
          </cell>
          <cell r="K855" t="str">
            <v>No</v>
          </cell>
          <cell r="L855" t="str">
            <v>No</v>
          </cell>
          <cell r="M855" t="str">
            <v>No</v>
          </cell>
          <cell r="N855" t="str">
            <v>Suburban</v>
          </cell>
          <cell r="O855" t="str">
            <v>2G 3G</v>
          </cell>
          <cell r="P855" t="str">
            <v>P4</v>
          </cell>
          <cell r="Q855" t="str">
            <v>BTS</v>
          </cell>
          <cell r="R855" t="str">
            <v>BTS</v>
          </cell>
          <cell r="S855" t="str">
            <v>On air</v>
          </cell>
          <cell r="T855" t="str">
            <v>Grid-Gen</v>
          </cell>
          <cell r="U855" t="str">
            <v>Green Field</v>
          </cell>
          <cell r="V855">
            <v>54</v>
          </cell>
          <cell r="W855" t="str">
            <v>Indoor </v>
          </cell>
          <cell r="X855" t="str">
            <v>Kelly Musama</v>
          </cell>
          <cell r="Y855" t="str">
            <v>SBC</v>
          </cell>
          <cell r="Z855" t="str">
            <v>SBC</v>
          </cell>
          <cell r="AA855" t="str">
            <v>MTN</v>
          </cell>
          <cell r="AB855" t="str">
            <v>Evans Ngonga</v>
          </cell>
          <cell r="AC855" t="str">
            <v>CCS</v>
          </cell>
          <cell r="AD855" t="str">
            <v>CCS</v>
          </cell>
          <cell r="AE855" t="str">
            <v>Gen Logic </v>
          </cell>
          <cell r="AF855" t="str">
            <v>Gen Logic </v>
          </cell>
          <cell r="AG855">
            <v>15</v>
          </cell>
          <cell r="AH855" t="str">
            <v>perkins</v>
          </cell>
          <cell r="AI855" t="str">
            <v>404A-22</v>
          </cell>
          <cell r="AJ855" t="str">
            <v>Mecc Alte</v>
          </cell>
          <cell r="AK855" t="str">
            <v>ECO28-1LN/4</v>
          </cell>
          <cell r="AL855">
            <v>1000</v>
          </cell>
          <cell r="AM855" t="str">
            <v>IPT</v>
          </cell>
          <cell r="AN855" t="str">
            <v>DPR 2400B-48</v>
          </cell>
          <cell r="AO855">
            <v>250</v>
          </cell>
          <cell r="AP855" t="str">
            <v>Wolong</v>
          </cell>
          <cell r="AQ855">
            <v>600</v>
          </cell>
          <cell r="AR855">
            <v>2</v>
          </cell>
          <cell r="AS855">
            <v>600</v>
          </cell>
          <cell r="AT855">
            <v>24</v>
          </cell>
          <cell r="AU855" t="str">
            <v>LG</v>
          </cell>
          <cell r="AV855" t="str">
            <v>LG</v>
          </cell>
          <cell r="AW855">
            <v>18000</v>
          </cell>
          <cell r="AX855">
            <v>18000</v>
          </cell>
          <cell r="AY855">
            <v>2</v>
          </cell>
          <cell r="AZ855">
            <v>45</v>
          </cell>
        </row>
        <row r="855">
          <cell r="BB855">
            <v>1</v>
          </cell>
          <cell r="BC855" t="str">
            <v>MTN</v>
          </cell>
          <cell r="BD855" t="str">
            <v>T0156</v>
          </cell>
          <cell r="BE855">
            <v>0</v>
          </cell>
          <cell r="BF855" t="str">
            <v>NO</v>
          </cell>
        </row>
        <row r="856">
          <cell r="C856" t="str">
            <v>IHS_LSK_132M</v>
          </cell>
          <cell r="D856" t="str">
            <v>Kafue Kaseba</v>
          </cell>
          <cell r="E856">
            <v>28.19381</v>
          </cell>
          <cell r="F856">
            <v>-15.79109</v>
          </cell>
          <cell r="G856" t="str">
            <v>Lusaka</v>
          </cell>
          <cell r="H856" t="str">
            <v>N/A</v>
          </cell>
          <cell r="I856" t="str">
            <v>Lusaka</v>
          </cell>
          <cell r="J856" t="str">
            <v>KAFUE</v>
          </cell>
          <cell r="K856" t="str">
            <v>No</v>
          </cell>
          <cell r="L856" t="str">
            <v>No</v>
          </cell>
          <cell r="M856" t="str">
            <v>No</v>
          </cell>
          <cell r="N856" t="str">
            <v>Suburban</v>
          </cell>
          <cell r="O856" t="str">
            <v>2G 3G</v>
          </cell>
          <cell r="P856" t="str">
            <v>P2</v>
          </cell>
          <cell r="Q856" t="str">
            <v>BTS</v>
          </cell>
          <cell r="R856" t="str">
            <v>BTS</v>
          </cell>
          <cell r="S856" t="str">
            <v>On air</v>
          </cell>
          <cell r="T856" t="str">
            <v>Grid-Gen</v>
          </cell>
          <cell r="U856" t="str">
            <v>Green Field</v>
          </cell>
          <cell r="V856">
            <v>60</v>
          </cell>
          <cell r="W856" t="str">
            <v>Outdoor</v>
          </cell>
          <cell r="X856" t="str">
            <v>Samuel Mumba</v>
          </cell>
          <cell r="Y856" t="str">
            <v>SBC</v>
          </cell>
          <cell r="Z856" t="str">
            <v>SBC</v>
          </cell>
          <cell r="AA856" t="str">
            <v>MTN</v>
          </cell>
          <cell r="AB856" t="str">
            <v>Evans Ngonga</v>
          </cell>
          <cell r="AC856" t="str">
            <v>CCS</v>
          </cell>
          <cell r="AD856" t="str">
            <v>CCS</v>
          </cell>
          <cell r="AE856" t="str">
            <v>N/A</v>
          </cell>
          <cell r="AF856" t="str">
            <v>N/A</v>
          </cell>
          <cell r="AG856" t="str">
            <v>N/A</v>
          </cell>
          <cell r="AH856" t="str">
            <v>N/A</v>
          </cell>
          <cell r="AI856" t="str">
            <v>N/A</v>
          </cell>
          <cell r="AJ856" t="str">
            <v>N/A</v>
          </cell>
          <cell r="AK856" t="str">
            <v>N/A</v>
          </cell>
          <cell r="AL856" t="str">
            <v>N/A</v>
          </cell>
          <cell r="AM856" t="str">
            <v>NA</v>
          </cell>
          <cell r="AN856" t="str">
            <v>N/A</v>
          </cell>
          <cell r="AO856" t="str">
            <v>N/A</v>
          </cell>
          <cell r="AP856" t="str">
            <v>N/A</v>
          </cell>
          <cell r="AQ856" t="str">
            <v>N/A</v>
          </cell>
          <cell r="AR856" t="str">
            <v>N/A</v>
          </cell>
          <cell r="AS856" t="str">
            <v>N/A</v>
          </cell>
        </row>
        <row r="856">
          <cell r="AU856" t="str">
            <v>N/A</v>
          </cell>
          <cell r="AV856" t="str">
            <v>N/A</v>
          </cell>
          <cell r="AW856" t="str">
            <v>N/A</v>
          </cell>
          <cell r="AX856" t="str">
            <v>N/A</v>
          </cell>
          <cell r="AY856" t="str">
            <v>N/A</v>
          </cell>
          <cell r="AZ856">
            <v>60</v>
          </cell>
        </row>
        <row r="856">
          <cell r="BB856">
            <v>1</v>
          </cell>
          <cell r="BC856" t="str">
            <v>MTN</v>
          </cell>
          <cell r="BD856" t="str">
            <v>T0247</v>
          </cell>
          <cell r="BE856">
            <v>0</v>
          </cell>
          <cell r="BF856" t="str">
            <v>NO</v>
          </cell>
        </row>
        <row r="857">
          <cell r="C857" t="str">
            <v>IHS_LSK_133M</v>
          </cell>
          <cell r="D857" t="str">
            <v>Lolanda Water Works</v>
          </cell>
          <cell r="E857">
            <v>28.25055556</v>
          </cell>
          <cell r="F857">
            <v>-15.8125</v>
          </cell>
          <cell r="G857" t="str">
            <v>Lusaka</v>
          </cell>
          <cell r="H857">
            <v>1.5</v>
          </cell>
          <cell r="I857" t="str">
            <v>Lusaka</v>
          </cell>
          <cell r="J857" t="str">
            <v>KAFUE</v>
          </cell>
          <cell r="K857" t="str">
            <v>No</v>
          </cell>
          <cell r="L857" t="str">
            <v>No</v>
          </cell>
          <cell r="M857" t="str">
            <v>No</v>
          </cell>
          <cell r="N857" t="str">
            <v>Suburban</v>
          </cell>
          <cell r="O857" t="str">
            <v>2G 3G</v>
          </cell>
          <cell r="P857" t="str">
            <v>P3</v>
          </cell>
          <cell r="Q857" t="str">
            <v>BTS</v>
          </cell>
          <cell r="R857" t="str">
            <v>BTS</v>
          </cell>
          <cell r="S857" t="str">
            <v>On air</v>
          </cell>
          <cell r="T857" t="str">
            <v>Grid-Gen</v>
          </cell>
          <cell r="U857" t="str">
            <v>Green Field</v>
          </cell>
          <cell r="V857">
            <v>66</v>
          </cell>
          <cell r="W857" t="str">
            <v>Outdoor</v>
          </cell>
          <cell r="X857" t="str">
            <v>Samuel Mumba</v>
          </cell>
          <cell r="Y857" t="str">
            <v>SBC</v>
          </cell>
          <cell r="Z857" t="str">
            <v>SBC</v>
          </cell>
          <cell r="AA857" t="str">
            <v>MTN</v>
          </cell>
          <cell r="AB857" t="str">
            <v>Evans Ngonga</v>
          </cell>
          <cell r="AC857" t="str">
            <v>CCS</v>
          </cell>
          <cell r="AD857" t="str">
            <v>CCS</v>
          </cell>
          <cell r="AE857" t="str">
            <v>Gen Logic </v>
          </cell>
          <cell r="AF857" t="str">
            <v>Gen Logic </v>
          </cell>
          <cell r="AG857">
            <v>13</v>
          </cell>
          <cell r="AH857" t="str">
            <v>Yanmar</v>
          </cell>
          <cell r="AI857" t="str">
            <v>4TNE88-G1A</v>
          </cell>
          <cell r="AJ857" t="str">
            <v>Mecc Alte</v>
          </cell>
          <cell r="AK857" t="str">
            <v>ECO28-SN/4</v>
          </cell>
          <cell r="AL857">
            <v>1000</v>
          </cell>
          <cell r="AM857" t="str">
            <v>IPT</v>
          </cell>
          <cell r="AN857" t="str">
            <v>DPR 2400B-48</v>
          </cell>
          <cell r="AO857">
            <v>250</v>
          </cell>
          <cell r="AP857" t="str">
            <v>NARADA</v>
          </cell>
          <cell r="AQ857">
            <v>600</v>
          </cell>
          <cell r="AR857">
            <v>2</v>
          </cell>
          <cell r="AS857">
            <v>600</v>
          </cell>
          <cell r="AT857">
            <v>24</v>
          </cell>
          <cell r="AU857" t="str">
            <v>N/A</v>
          </cell>
          <cell r="AV857" t="str">
            <v>N/A</v>
          </cell>
          <cell r="AW857" t="str">
            <v>N/A</v>
          </cell>
          <cell r="AX857" t="str">
            <v>N/A</v>
          </cell>
          <cell r="AY857" t="str">
            <v>N/A</v>
          </cell>
          <cell r="AZ857">
            <v>91</v>
          </cell>
        </row>
        <row r="857">
          <cell r="BB857">
            <v>2</v>
          </cell>
          <cell r="BC857" t="str">
            <v>MTNAirtel</v>
          </cell>
          <cell r="BD857" t="str">
            <v>T0096</v>
          </cell>
          <cell r="BE857" t="str">
            <v>ZM0590</v>
          </cell>
          <cell r="BF857" t="str">
            <v>YES</v>
          </cell>
        </row>
        <row r="858">
          <cell r="C858" t="str">
            <v>IHS_LSK_134M</v>
          </cell>
          <cell r="D858" t="str">
            <v>Chongwe</v>
          </cell>
          <cell r="E858">
            <v>28.6891</v>
          </cell>
          <cell r="F858">
            <v>-15.32551</v>
          </cell>
          <cell r="G858" t="str">
            <v>Lusaka</v>
          </cell>
          <cell r="H858">
            <v>2.5</v>
          </cell>
          <cell r="I858" t="str">
            <v>Lusaka</v>
          </cell>
          <cell r="J858" t="str">
            <v>CHONGWE</v>
          </cell>
          <cell r="K858" t="str">
            <v>No</v>
          </cell>
          <cell r="L858" t="str">
            <v>No</v>
          </cell>
          <cell r="M858" t="str">
            <v>No</v>
          </cell>
          <cell r="N858" t="str">
            <v>Suburban</v>
          </cell>
          <cell r="O858" t="str">
            <v>2G 3G</v>
          </cell>
          <cell r="P858" t="str">
            <v>P2</v>
          </cell>
          <cell r="Q858" t="str">
            <v>BTS</v>
          </cell>
          <cell r="R858" t="str">
            <v>BTS</v>
          </cell>
          <cell r="S858" t="str">
            <v>On air</v>
          </cell>
          <cell r="T858" t="str">
            <v>Grid-Gen</v>
          </cell>
          <cell r="U858" t="str">
            <v>Green Field</v>
          </cell>
          <cell r="V858">
            <v>50</v>
          </cell>
          <cell r="W858" t="str">
            <v>Indoor </v>
          </cell>
          <cell r="X858" t="str">
            <v>Malvin Hakokole</v>
          </cell>
          <cell r="Y858" t="str">
            <v>SBC</v>
          </cell>
          <cell r="Z858" t="str">
            <v>SBC</v>
          </cell>
          <cell r="AA858" t="str">
            <v>MTN</v>
          </cell>
          <cell r="AB858" t="str">
            <v>Evans Ngonga</v>
          </cell>
          <cell r="AC858" t="str">
            <v>CCS</v>
          </cell>
          <cell r="AD858" t="str">
            <v>CCS</v>
          </cell>
          <cell r="AE858" t="str">
            <v>CK Works</v>
          </cell>
          <cell r="AF858" t="str">
            <v>CK Works</v>
          </cell>
          <cell r="AG858">
            <v>20</v>
          </cell>
          <cell r="AH858" t="str">
            <v>perkins</v>
          </cell>
          <cell r="AI858" t="str">
            <v>403D-15</v>
          </cell>
          <cell r="AJ858" t="str">
            <v>Leroy Sommer</v>
          </cell>
          <cell r="AK858" t="str">
            <v>TAL 040F J 6S/4</v>
          </cell>
          <cell r="AL858">
            <v>1000</v>
          </cell>
          <cell r="AM858" t="str">
            <v>IPT</v>
          </cell>
          <cell r="AN858" t="str">
            <v>DPR 2400B-48</v>
          </cell>
          <cell r="AO858">
            <v>250</v>
          </cell>
          <cell r="AP858" t="str">
            <v>Agisson</v>
          </cell>
          <cell r="AQ858">
            <v>600</v>
          </cell>
          <cell r="AR858">
            <v>2</v>
          </cell>
          <cell r="AS858">
            <v>600</v>
          </cell>
          <cell r="AT858">
            <v>24</v>
          </cell>
          <cell r="AU858" t="str">
            <v>LG</v>
          </cell>
          <cell r="AV858" t="str">
            <v>LG</v>
          </cell>
          <cell r="AW858">
            <v>18000</v>
          </cell>
          <cell r="AX858">
            <v>18000</v>
          </cell>
          <cell r="AY858">
            <v>2</v>
          </cell>
          <cell r="AZ858">
            <v>65</v>
          </cell>
        </row>
        <row r="858">
          <cell r="BB858">
            <v>3</v>
          </cell>
          <cell r="BC858" t="str">
            <v>MTNLiquid TelecomSmartnet</v>
          </cell>
          <cell r="BD858" t="str">
            <v>T0031</v>
          </cell>
          <cell r="BE858">
            <v>0</v>
          </cell>
          <cell r="BF858" t="str">
            <v>YES</v>
          </cell>
        </row>
        <row r="859">
          <cell r="C859" t="str">
            <v>IHS_LSK_135M</v>
          </cell>
          <cell r="D859" t="str">
            <v>Chitema Lesa </v>
          </cell>
          <cell r="E859">
            <v>28.89444444</v>
          </cell>
          <cell r="F859">
            <v>-15.26416677</v>
          </cell>
          <cell r="G859" t="str">
            <v>Lusaka</v>
          </cell>
          <cell r="H859" t="str">
            <v>N/A</v>
          </cell>
          <cell r="I859" t="str">
            <v>Lusaka</v>
          </cell>
          <cell r="J859" t="str">
            <v>Chongwe</v>
          </cell>
          <cell r="K859" t="str">
            <v>No</v>
          </cell>
          <cell r="L859" t="str">
            <v>No</v>
          </cell>
          <cell r="M859" t="str">
            <v>No</v>
          </cell>
          <cell r="N859" t="str">
            <v>Rural</v>
          </cell>
          <cell r="O859" t="str">
            <v>2G 3G</v>
          </cell>
          <cell r="P859" t="str">
            <v>P4</v>
          </cell>
          <cell r="Q859" t="str">
            <v>BB</v>
          </cell>
          <cell r="R859" t="str">
            <v>BB</v>
          </cell>
          <cell r="S859" t="str">
            <v>On air</v>
          </cell>
          <cell r="T859" t="str">
            <v>Solar-Gen</v>
          </cell>
          <cell r="U859" t="str">
            <v>Green Field</v>
          </cell>
          <cell r="V859">
            <v>54</v>
          </cell>
          <cell r="W859" t="str">
            <v>Indoor </v>
          </cell>
          <cell r="X859" t="str">
            <v>Malvin Hakokole</v>
          </cell>
          <cell r="Y859" t="str">
            <v>SBC</v>
          </cell>
          <cell r="Z859" t="str">
            <v>SBC</v>
          </cell>
          <cell r="AA859" t="str">
            <v>MTN</v>
          </cell>
          <cell r="AB859" t="str">
            <v>Evans Ngonga</v>
          </cell>
          <cell r="AC859" t="str">
            <v>CCS</v>
          </cell>
          <cell r="AD859" t="str">
            <v>CCS</v>
          </cell>
          <cell r="AE859" t="str">
            <v>N/A</v>
          </cell>
          <cell r="AF859" t="str">
            <v>N/A</v>
          </cell>
          <cell r="AG859" t="str">
            <v>N/A</v>
          </cell>
          <cell r="AH859" t="str">
            <v>N/A</v>
          </cell>
          <cell r="AI859" t="str">
            <v>N/A</v>
          </cell>
          <cell r="AJ859" t="str">
            <v>N/A</v>
          </cell>
          <cell r="AK859" t="str">
            <v>N/A</v>
          </cell>
          <cell r="AL859">
            <v>0</v>
          </cell>
          <cell r="AM859" t="str">
            <v>Emerson</v>
          </cell>
          <cell r="AN859" t="str">
            <v>Cordex</v>
          </cell>
          <cell r="AO859">
            <v>200</v>
          </cell>
          <cell r="AP859" t="str">
            <v>NARADA</v>
          </cell>
          <cell r="AQ859">
            <v>1200</v>
          </cell>
          <cell r="AR859">
            <v>2</v>
          </cell>
          <cell r="AS859">
            <v>600</v>
          </cell>
          <cell r="AT859">
            <v>48</v>
          </cell>
          <cell r="AU859" t="str">
            <v>GREE</v>
          </cell>
          <cell r="AV859" t="str">
            <v>GREE</v>
          </cell>
          <cell r="AW859">
            <v>12000</v>
          </cell>
          <cell r="AX859">
            <v>12000</v>
          </cell>
          <cell r="AY859">
            <v>2</v>
          </cell>
          <cell r="AZ859">
            <v>55</v>
          </cell>
        </row>
        <row r="859">
          <cell r="BB859">
            <v>1</v>
          </cell>
          <cell r="BC859" t="str">
            <v>MTN</v>
          </cell>
          <cell r="BD859" t="str">
            <v>T2015</v>
          </cell>
          <cell r="BE859">
            <v>0</v>
          </cell>
          <cell r="BF859" t="str">
            <v>NO</v>
          </cell>
        </row>
        <row r="860">
          <cell r="C860" t="str">
            <v>IHS_LSK_136M</v>
          </cell>
          <cell r="D860" t="str">
            <v>Nyautae Hill</v>
          </cell>
          <cell r="E860">
            <v>29.3497222</v>
          </cell>
          <cell r="F860">
            <v>-15.13916677</v>
          </cell>
          <cell r="G860" t="str">
            <v>Lusaka</v>
          </cell>
          <cell r="H860" t="str">
            <v>N/A</v>
          </cell>
          <cell r="I860" t="str">
            <v>Lusaka</v>
          </cell>
          <cell r="J860" t="str">
            <v>CHONGWE</v>
          </cell>
          <cell r="K860" t="str">
            <v>No</v>
          </cell>
          <cell r="L860" t="str">
            <v>No</v>
          </cell>
          <cell r="M860" t="str">
            <v>No</v>
          </cell>
          <cell r="N860" t="str">
            <v>Rural</v>
          </cell>
          <cell r="O860" t="str">
            <v>2G</v>
          </cell>
          <cell r="P860" t="str">
            <v>P4</v>
          </cell>
          <cell r="Q860" t="str">
            <v>BB</v>
          </cell>
          <cell r="R860" t="str">
            <v>BB</v>
          </cell>
          <cell r="S860" t="str">
            <v>On air</v>
          </cell>
          <cell r="T860" t="str">
            <v>Solar-Gen</v>
          </cell>
          <cell r="U860" t="str">
            <v>Green Field</v>
          </cell>
          <cell r="V860">
            <v>66</v>
          </cell>
          <cell r="W860" t="str">
            <v>Indoor </v>
          </cell>
          <cell r="X860" t="str">
            <v>Malvin Hakokole</v>
          </cell>
          <cell r="Y860" t="str">
            <v>SBC</v>
          </cell>
          <cell r="Z860" t="str">
            <v>SBC</v>
          </cell>
          <cell r="AA860" t="str">
            <v>MTN</v>
          </cell>
          <cell r="AB860" t="str">
            <v>Evans Ngonga</v>
          </cell>
          <cell r="AC860" t="str">
            <v>CCS</v>
          </cell>
          <cell r="AD860" t="str">
            <v>CCS</v>
          </cell>
          <cell r="AE860" t="str">
            <v>N/A</v>
          </cell>
          <cell r="AF860" t="str">
            <v>N/A</v>
          </cell>
          <cell r="AG860" t="str">
            <v>N/A</v>
          </cell>
          <cell r="AH860" t="str">
            <v>N/A</v>
          </cell>
          <cell r="AI860" t="str">
            <v>N/A</v>
          </cell>
          <cell r="AJ860" t="str">
            <v>N/A</v>
          </cell>
          <cell r="AK860" t="str">
            <v>N/A</v>
          </cell>
          <cell r="AL860">
            <v>0</v>
          </cell>
          <cell r="AM860" t="str">
            <v>Emerson</v>
          </cell>
          <cell r="AN860" t="str">
            <v>Cordex</v>
          </cell>
          <cell r="AO860">
            <v>200</v>
          </cell>
          <cell r="AP860" t="str">
            <v>BSB</v>
          </cell>
          <cell r="AQ860">
            <v>1500</v>
          </cell>
          <cell r="AR860">
            <v>2</v>
          </cell>
          <cell r="AS860">
            <v>1500</v>
          </cell>
          <cell r="AT860">
            <v>24</v>
          </cell>
          <cell r="AU860" t="str">
            <v>GREE</v>
          </cell>
          <cell r="AV860" t="str">
            <v>GREE</v>
          </cell>
          <cell r="AW860">
            <v>12000</v>
          </cell>
          <cell r="AX860">
            <v>12000</v>
          </cell>
          <cell r="AY860">
            <v>2</v>
          </cell>
          <cell r="AZ860">
            <v>35</v>
          </cell>
        </row>
        <row r="860">
          <cell r="BB860">
            <v>1</v>
          </cell>
          <cell r="BC860" t="str">
            <v>MTN</v>
          </cell>
          <cell r="BD860" t="str">
            <v>T2028</v>
          </cell>
          <cell r="BE860">
            <v>0</v>
          </cell>
          <cell r="BF860" t="str">
            <v>NO</v>
          </cell>
        </row>
        <row r="861">
          <cell r="C861" t="str">
            <v>IHS_LSK_137M</v>
          </cell>
          <cell r="D861" t="str">
            <v>Rufunsa</v>
          </cell>
          <cell r="E861">
            <v>29.67927</v>
          </cell>
          <cell r="F861">
            <v>-15.07612</v>
          </cell>
          <cell r="G861" t="str">
            <v>Lusaka</v>
          </cell>
          <cell r="H861">
            <v>2.5</v>
          </cell>
          <cell r="I861" t="str">
            <v>Lusaka</v>
          </cell>
          <cell r="J861" t="str">
            <v>CHONGWE</v>
          </cell>
          <cell r="K861" t="str">
            <v>No</v>
          </cell>
          <cell r="L861" t="str">
            <v>No</v>
          </cell>
          <cell r="M861" t="str">
            <v>No</v>
          </cell>
          <cell r="N861" t="str">
            <v>Rural</v>
          </cell>
          <cell r="O861" t="str">
            <v>2G 3G</v>
          </cell>
          <cell r="P861" t="str">
            <v>P4</v>
          </cell>
          <cell r="Q861" t="str">
            <v>BTS</v>
          </cell>
          <cell r="R861" t="str">
            <v>BTS</v>
          </cell>
          <cell r="S861" t="str">
            <v>On air</v>
          </cell>
          <cell r="T861" t="str">
            <v>Solar-Gen</v>
          </cell>
          <cell r="U861" t="str">
            <v>Green Field</v>
          </cell>
          <cell r="V861">
            <v>54</v>
          </cell>
          <cell r="W861" t="str">
            <v>Outdoor</v>
          </cell>
          <cell r="X861" t="str">
            <v>Malvin Hakokole</v>
          </cell>
          <cell r="Y861" t="str">
            <v>SBC</v>
          </cell>
          <cell r="Z861" t="str">
            <v>SBC</v>
          </cell>
          <cell r="AA861" t="str">
            <v>MTN</v>
          </cell>
          <cell r="AB861" t="str">
            <v>Evans Ngonga</v>
          </cell>
          <cell r="AC861" t="str">
            <v>CCS</v>
          </cell>
          <cell r="AD861" t="str">
            <v>CCS</v>
          </cell>
          <cell r="AE861" t="str">
            <v>Ghaddar</v>
          </cell>
          <cell r="AF861" t="str">
            <v>Ghaddar</v>
          </cell>
          <cell r="AG861">
            <v>20</v>
          </cell>
          <cell r="AH861" t="str">
            <v>perkins</v>
          </cell>
          <cell r="AI861" t="str">
            <v>S4L261SDBC</v>
          </cell>
          <cell r="AJ861" t="str">
            <v>Zanardi </v>
          </cell>
          <cell r="AK861" t="str">
            <v>AL 3/4</v>
          </cell>
          <cell r="AL861">
            <v>600</v>
          </cell>
          <cell r="AM861" t="str">
            <v>N/A</v>
          </cell>
          <cell r="AN861" t="str">
            <v>N/A</v>
          </cell>
          <cell r="AO861" t="str">
            <v>N/A</v>
          </cell>
          <cell r="AP861" t="str">
            <v>NARADA</v>
          </cell>
          <cell r="AQ861">
            <v>600</v>
          </cell>
          <cell r="AR861">
            <v>2</v>
          </cell>
          <cell r="AS861">
            <v>600</v>
          </cell>
          <cell r="AT861">
            <v>24</v>
          </cell>
          <cell r="AU861" t="str">
            <v>N/A</v>
          </cell>
          <cell r="AV861" t="str">
            <v>N/A</v>
          </cell>
          <cell r="AW861" t="str">
            <v>N/A</v>
          </cell>
          <cell r="AX861" t="str">
            <v>N/A</v>
          </cell>
          <cell r="AY861" t="str">
            <v>N/A</v>
          </cell>
          <cell r="AZ861">
            <v>35</v>
          </cell>
        </row>
        <row r="861">
          <cell r="BB861">
            <v>1</v>
          </cell>
          <cell r="BC861" t="str">
            <v>MTN</v>
          </cell>
          <cell r="BD861" t="str">
            <v>T2031</v>
          </cell>
          <cell r="BE861">
            <v>0</v>
          </cell>
          <cell r="BF861" t="str">
            <v>NO</v>
          </cell>
        </row>
        <row r="862">
          <cell r="C862" t="str">
            <v>IHS_LSK_138M</v>
          </cell>
          <cell r="D862" t="str">
            <v>Trabooka H BB</v>
          </cell>
          <cell r="E862">
            <v>29.80748</v>
          </cell>
          <cell r="F862">
            <v>-15.07124</v>
          </cell>
          <cell r="G862" t="str">
            <v>Lusaka</v>
          </cell>
          <cell r="H862">
            <v>2.5</v>
          </cell>
          <cell r="I862" t="str">
            <v>Lusaka</v>
          </cell>
          <cell r="J862" t="str">
            <v>LUANGWA</v>
          </cell>
          <cell r="K862" t="str">
            <v>No</v>
          </cell>
          <cell r="L862" t="str">
            <v>No</v>
          </cell>
          <cell r="M862" t="str">
            <v>No</v>
          </cell>
          <cell r="N862" t="str">
            <v>Rural</v>
          </cell>
          <cell r="O862" t="str">
            <v>2G</v>
          </cell>
          <cell r="P862" t="str">
            <v>P4</v>
          </cell>
          <cell r="Q862" t="str">
            <v>BB</v>
          </cell>
          <cell r="R862" t="str">
            <v>BB</v>
          </cell>
          <cell r="S862" t="str">
            <v>On air</v>
          </cell>
          <cell r="T862" t="str">
            <v>Solar-Gen</v>
          </cell>
          <cell r="U862" t="str">
            <v>Green Field</v>
          </cell>
          <cell r="V862">
            <v>66</v>
          </cell>
          <cell r="W862" t="str">
            <v>Indoor </v>
          </cell>
          <cell r="X862" t="str">
            <v>Malvin Hakokole</v>
          </cell>
          <cell r="Y862" t="str">
            <v>SBC</v>
          </cell>
          <cell r="Z862" t="str">
            <v>SBC</v>
          </cell>
          <cell r="AA862" t="str">
            <v>MTN</v>
          </cell>
          <cell r="AB862" t="str">
            <v>Evans Ngonga</v>
          </cell>
          <cell r="AC862" t="str">
            <v>CCS</v>
          </cell>
          <cell r="AD862" t="str">
            <v>CCS</v>
          </cell>
          <cell r="AE862" t="str">
            <v>Ghaddar</v>
          </cell>
          <cell r="AF862" t="str">
            <v>Ghaddar</v>
          </cell>
          <cell r="AG862">
            <v>20</v>
          </cell>
          <cell r="AH862" t="str">
            <v>perkins</v>
          </cell>
          <cell r="AI862" t="str">
            <v>404A-22</v>
          </cell>
          <cell r="AJ862" t="str">
            <v>Leroy Sommer</v>
          </cell>
          <cell r="AK862" t="str">
            <v>TAL 040F J 6S/4</v>
          </cell>
          <cell r="AL862">
            <v>600</v>
          </cell>
          <cell r="AM862" t="str">
            <v>Emerson</v>
          </cell>
          <cell r="AN862" t="str">
            <v>Cordex</v>
          </cell>
          <cell r="AO862">
            <v>200</v>
          </cell>
          <cell r="AP862" t="str">
            <v>ROLLS</v>
          </cell>
          <cell r="AQ862">
            <v>1410</v>
          </cell>
          <cell r="AR862">
            <v>4</v>
          </cell>
          <cell r="AS862">
            <v>1500</v>
          </cell>
          <cell r="AT862">
            <v>12</v>
          </cell>
          <cell r="AU862" t="str">
            <v>GREE</v>
          </cell>
          <cell r="AV862" t="str">
            <v>GREE</v>
          </cell>
          <cell r="AW862">
            <v>12000</v>
          </cell>
          <cell r="AX862">
            <v>12000</v>
          </cell>
          <cell r="AY862">
            <v>2</v>
          </cell>
          <cell r="AZ862">
            <v>50</v>
          </cell>
        </row>
        <row r="862">
          <cell r="BB862">
            <v>1</v>
          </cell>
          <cell r="BC862" t="str">
            <v>MTN</v>
          </cell>
          <cell r="BD862" t="str">
            <v>T2034</v>
          </cell>
          <cell r="BE862">
            <v>0</v>
          </cell>
          <cell r="BF862" t="str">
            <v>NO</v>
          </cell>
        </row>
        <row r="863">
          <cell r="C863" t="str">
            <v>IHS_LSK_139M</v>
          </cell>
          <cell r="D863" t="str">
            <v>Nyakuseka BB</v>
          </cell>
          <cell r="E863">
            <v>30.05156</v>
          </cell>
          <cell r="F863">
            <v>-15.01135</v>
          </cell>
          <cell r="G863" t="str">
            <v>Lusaka</v>
          </cell>
          <cell r="H863">
            <v>4.5</v>
          </cell>
          <cell r="I863" t="str">
            <v>Lusaka</v>
          </cell>
          <cell r="J863" t="str">
            <v>LUANGWA</v>
          </cell>
          <cell r="K863" t="str">
            <v>No</v>
          </cell>
          <cell r="L863" t="str">
            <v>No</v>
          </cell>
          <cell r="M863" t="str">
            <v>No</v>
          </cell>
          <cell r="N863" t="str">
            <v>Rural</v>
          </cell>
          <cell r="O863" t="str">
            <v>2G</v>
          </cell>
          <cell r="P863" t="str">
            <v>P4</v>
          </cell>
          <cell r="Q863" t="str">
            <v>BB</v>
          </cell>
          <cell r="R863" t="str">
            <v>BB</v>
          </cell>
          <cell r="S863" t="str">
            <v>On air</v>
          </cell>
          <cell r="T863" t="str">
            <v>Solar-Gen</v>
          </cell>
          <cell r="U863" t="str">
            <v>Green Field</v>
          </cell>
          <cell r="V863">
            <v>54</v>
          </cell>
          <cell r="W863" t="str">
            <v>Indoor </v>
          </cell>
          <cell r="X863" t="str">
            <v>Malvin Hakokole</v>
          </cell>
          <cell r="Y863" t="str">
            <v>SBC</v>
          </cell>
          <cell r="Z863" t="str">
            <v>SBC</v>
          </cell>
          <cell r="AA863" t="str">
            <v>MTN</v>
          </cell>
          <cell r="AB863" t="str">
            <v>Evans Ngonga</v>
          </cell>
          <cell r="AC863" t="str">
            <v>CCS</v>
          </cell>
          <cell r="AD863" t="str">
            <v>CCS</v>
          </cell>
          <cell r="AE863" t="str">
            <v>Gen Logic </v>
          </cell>
          <cell r="AF863" t="str">
            <v>Gen Logic </v>
          </cell>
          <cell r="AG863">
            <v>45</v>
          </cell>
          <cell r="AH863" t="str">
            <v>perkins</v>
          </cell>
          <cell r="AI863" t="str">
            <v>1103A-33</v>
          </cell>
          <cell r="AJ863" t="str">
            <v>Leroy Sommer</v>
          </cell>
          <cell r="AK863" t="str">
            <v>TAL 042C J 6/4</v>
          </cell>
          <cell r="AL863">
            <v>1000</v>
          </cell>
          <cell r="AM863" t="str">
            <v>Emerson</v>
          </cell>
          <cell r="AN863" t="str">
            <v>Cordex</v>
          </cell>
          <cell r="AO863">
            <v>200</v>
          </cell>
          <cell r="AP863" t="str">
            <v>Agisson</v>
          </cell>
          <cell r="AQ863">
            <v>1600</v>
          </cell>
          <cell r="AR863">
            <v>2</v>
          </cell>
          <cell r="AS863">
            <v>800</v>
          </cell>
          <cell r="AT863">
            <v>48</v>
          </cell>
          <cell r="AU863" t="str">
            <v>GREE</v>
          </cell>
          <cell r="AV863" t="str">
            <v>GREE</v>
          </cell>
          <cell r="AW863">
            <v>12000</v>
          </cell>
          <cell r="AX863">
            <v>12000</v>
          </cell>
          <cell r="AY863">
            <v>2</v>
          </cell>
          <cell r="AZ863">
            <v>105</v>
          </cell>
        </row>
        <row r="863">
          <cell r="BB863">
            <v>1</v>
          </cell>
          <cell r="BC863" t="str">
            <v>MTN</v>
          </cell>
          <cell r="BD863" t="str">
            <v>T2025</v>
          </cell>
          <cell r="BE863">
            <v>0</v>
          </cell>
          <cell r="BF863" t="str">
            <v>NO</v>
          </cell>
        </row>
        <row r="864">
          <cell r="C864" t="str">
            <v>IHS_LSK_140M</v>
          </cell>
          <cell r="D864" t="str">
            <v>Luangwa Bridge</v>
          </cell>
          <cell r="E864">
            <v>30.20989</v>
          </cell>
          <cell r="F864">
            <v>-15.00235</v>
          </cell>
          <cell r="G864" t="str">
            <v>Lusaka</v>
          </cell>
          <cell r="H864">
            <v>2.5</v>
          </cell>
          <cell r="I864" t="str">
            <v>Lusaka</v>
          </cell>
          <cell r="J864" t="str">
            <v>LUANGWA</v>
          </cell>
          <cell r="K864" t="str">
            <v>No</v>
          </cell>
          <cell r="L864" t="str">
            <v>No</v>
          </cell>
          <cell r="M864" t="str">
            <v>No</v>
          </cell>
          <cell r="N864" t="str">
            <v>Rural</v>
          </cell>
          <cell r="O864" t="str">
            <v>2G 3G</v>
          </cell>
          <cell r="P864" t="str">
            <v>P4</v>
          </cell>
          <cell r="Q864" t="str">
            <v>BTS</v>
          </cell>
          <cell r="R864" t="str">
            <v>BB</v>
          </cell>
          <cell r="S864" t="str">
            <v>On air</v>
          </cell>
          <cell r="T864" t="str">
            <v>Grid-Gen-solar</v>
          </cell>
          <cell r="U864" t="str">
            <v>Green Field</v>
          </cell>
          <cell r="V864">
            <v>54</v>
          </cell>
          <cell r="W864" t="str">
            <v>Outdoor</v>
          </cell>
          <cell r="X864" t="str">
            <v>Malvin Hakokole</v>
          </cell>
          <cell r="Y864" t="str">
            <v>SBC</v>
          </cell>
          <cell r="Z864" t="str">
            <v>SBC</v>
          </cell>
          <cell r="AA864" t="str">
            <v>MTN</v>
          </cell>
          <cell r="AB864" t="str">
            <v>Evans Ngonga</v>
          </cell>
          <cell r="AC864" t="str">
            <v>CCS</v>
          </cell>
          <cell r="AD864" t="str">
            <v>CCS</v>
          </cell>
          <cell r="AE864" t="str">
            <v>CK Works</v>
          </cell>
          <cell r="AF864" t="str">
            <v>CK Works</v>
          </cell>
          <cell r="AG864">
            <v>30</v>
          </cell>
          <cell r="AH864" t="str">
            <v>perkins</v>
          </cell>
          <cell r="AI864" t="str">
            <v>404A-22</v>
          </cell>
          <cell r="AJ864" t="str">
            <v>Leroy Sommer</v>
          </cell>
          <cell r="AK864" t="str">
            <v>TAL 040F J 6S/4</v>
          </cell>
          <cell r="AL864">
            <v>1000</v>
          </cell>
          <cell r="AM864" t="str">
            <v>Emerson</v>
          </cell>
          <cell r="AN864" t="str">
            <v>Cordex</v>
          </cell>
          <cell r="AO864">
            <v>200</v>
          </cell>
          <cell r="AP864" t="str">
            <v>ROLLS</v>
          </cell>
          <cell r="AQ864">
            <v>1410</v>
          </cell>
          <cell r="AR864">
            <v>4</v>
          </cell>
          <cell r="AS864">
            <v>1500</v>
          </cell>
          <cell r="AT864">
            <v>12</v>
          </cell>
          <cell r="AU864" t="str">
            <v>N/A</v>
          </cell>
          <cell r="AV864" t="str">
            <v>N/A</v>
          </cell>
          <cell r="AW864" t="str">
            <v>N/A</v>
          </cell>
          <cell r="AX864" t="str">
            <v>N/A</v>
          </cell>
          <cell r="AY864" t="str">
            <v>N/A</v>
          </cell>
          <cell r="AZ864">
            <v>40</v>
          </cell>
        </row>
        <row r="864">
          <cell r="BB864">
            <v>1</v>
          </cell>
          <cell r="BC864" t="str">
            <v>MTN</v>
          </cell>
          <cell r="BD864" t="str">
            <v>T2019</v>
          </cell>
          <cell r="BE864">
            <v>0</v>
          </cell>
          <cell r="BF864" t="str">
            <v>NO</v>
          </cell>
        </row>
        <row r="865">
          <cell r="C865" t="str">
            <v>IHS_LSK_141M</v>
          </cell>
          <cell r="D865" t="str">
            <v>Luangwa High School</v>
          </cell>
          <cell r="E865">
            <v>30.28865</v>
          </cell>
          <cell r="F865">
            <v>-15.27368</v>
          </cell>
          <cell r="G865" t="str">
            <v>Lusaka</v>
          </cell>
          <cell r="H865">
            <v>2.5</v>
          </cell>
          <cell r="I865" t="str">
            <v>Lusaka</v>
          </cell>
          <cell r="J865" t="str">
            <v>LUANGWA</v>
          </cell>
          <cell r="K865" t="str">
            <v>No</v>
          </cell>
          <cell r="L865" t="str">
            <v>No</v>
          </cell>
          <cell r="M865" t="str">
            <v>No</v>
          </cell>
          <cell r="N865" t="str">
            <v>Rural</v>
          </cell>
          <cell r="O865" t="str">
            <v>2G 3G</v>
          </cell>
          <cell r="P865" t="str">
            <v>P4</v>
          </cell>
          <cell r="Q865" t="str">
            <v>BTS</v>
          </cell>
          <cell r="R865" t="str">
            <v>BTS</v>
          </cell>
          <cell r="S865" t="str">
            <v>On air</v>
          </cell>
          <cell r="T865" t="str">
            <v>Grid-Gen-solar</v>
          </cell>
          <cell r="U865" t="str">
            <v>Green Field</v>
          </cell>
          <cell r="V865">
            <v>54</v>
          </cell>
          <cell r="W865" t="str">
            <v>Indoor </v>
          </cell>
          <cell r="X865" t="str">
            <v>Malvin Hakokole</v>
          </cell>
          <cell r="Y865" t="str">
            <v>SBC</v>
          </cell>
          <cell r="Z865" t="str">
            <v>SBC</v>
          </cell>
          <cell r="AA865" t="str">
            <v>MTN</v>
          </cell>
          <cell r="AB865" t="str">
            <v>Evans Ngonga</v>
          </cell>
          <cell r="AC865" t="str">
            <v>CCS</v>
          </cell>
          <cell r="AD865" t="str">
            <v>CCS</v>
          </cell>
          <cell r="AE865" t="str">
            <v>Gen Logic </v>
          </cell>
          <cell r="AF865" t="str">
            <v>Gen Logic </v>
          </cell>
          <cell r="AG865">
            <v>20</v>
          </cell>
          <cell r="AH865" t="str">
            <v>perkins</v>
          </cell>
          <cell r="AI865" t="str">
            <v>404A-22</v>
          </cell>
          <cell r="AJ865" t="str">
            <v>Leroy Sommer</v>
          </cell>
          <cell r="AK865" t="str">
            <v>TAL 040F J 6S/4</v>
          </cell>
          <cell r="AL865">
            <v>1000</v>
          </cell>
          <cell r="AM865" t="str">
            <v>Emerson</v>
          </cell>
          <cell r="AN865" t="str">
            <v>Cordex</v>
          </cell>
          <cell r="AO865">
            <v>200</v>
          </cell>
          <cell r="AP865" t="str">
            <v>Coslight</v>
          </cell>
          <cell r="AQ865">
            <v>1200</v>
          </cell>
          <cell r="AR865">
            <v>2</v>
          </cell>
          <cell r="AS865">
            <v>600</v>
          </cell>
          <cell r="AT865">
            <v>48</v>
          </cell>
          <cell r="AU865" t="str">
            <v>LG</v>
          </cell>
          <cell r="AV865" t="str">
            <v>LG</v>
          </cell>
          <cell r="AW865">
            <v>18000</v>
          </cell>
          <cell r="AX865">
            <v>18000</v>
          </cell>
          <cell r="AY865">
            <v>2</v>
          </cell>
          <cell r="AZ865">
            <v>35</v>
          </cell>
        </row>
        <row r="865">
          <cell r="BB865">
            <v>1</v>
          </cell>
          <cell r="BC865" t="str">
            <v>MTN</v>
          </cell>
          <cell r="BD865" t="str">
            <v>T2020</v>
          </cell>
          <cell r="BE865">
            <v>0</v>
          </cell>
          <cell r="BF865" t="str">
            <v>NO</v>
          </cell>
        </row>
        <row r="866">
          <cell r="C866" t="str">
            <v>IHS_LSK_142M</v>
          </cell>
          <cell r="D866" t="str">
            <v>Luangwa</v>
          </cell>
          <cell r="E866">
            <v>30.40283</v>
          </cell>
          <cell r="F866">
            <v>-15.62872</v>
          </cell>
          <cell r="G866" t="str">
            <v>Lusaka</v>
          </cell>
          <cell r="H866">
            <v>2</v>
          </cell>
          <cell r="I866" t="str">
            <v>Lusaka</v>
          </cell>
          <cell r="J866" t="str">
            <v>LUANGWA</v>
          </cell>
          <cell r="K866" t="str">
            <v>No</v>
          </cell>
          <cell r="L866" t="str">
            <v>No</v>
          </cell>
          <cell r="M866" t="str">
            <v>No</v>
          </cell>
          <cell r="N866" t="str">
            <v>Rural</v>
          </cell>
          <cell r="O866" t="str">
            <v>2G 3G</v>
          </cell>
          <cell r="P866" t="str">
            <v>P4</v>
          </cell>
          <cell r="Q866" t="str">
            <v>BTS</v>
          </cell>
          <cell r="R866" t="str">
            <v>BTS</v>
          </cell>
          <cell r="S866" t="str">
            <v>On air</v>
          </cell>
          <cell r="T866" t="str">
            <v>Grid-Gen</v>
          </cell>
          <cell r="U866" t="str">
            <v>Green Field</v>
          </cell>
          <cell r="V866">
            <v>54</v>
          </cell>
          <cell r="W866" t="str">
            <v>Outdoor</v>
          </cell>
          <cell r="X866" t="str">
            <v>Malvin Hakokole</v>
          </cell>
          <cell r="Y866" t="str">
            <v>SBC</v>
          </cell>
          <cell r="Z866" t="str">
            <v>SBC</v>
          </cell>
          <cell r="AA866" t="str">
            <v>MTN</v>
          </cell>
          <cell r="AB866" t="str">
            <v>Evans Ngonga</v>
          </cell>
          <cell r="AC866" t="str">
            <v>CCS</v>
          </cell>
          <cell r="AD866" t="str">
            <v>CCS</v>
          </cell>
          <cell r="AE866" t="str">
            <v>Gen Logic </v>
          </cell>
          <cell r="AF866" t="str">
            <v>Gen Logic </v>
          </cell>
          <cell r="AG866">
            <v>20</v>
          </cell>
          <cell r="AH866" t="str">
            <v>Yanmar</v>
          </cell>
          <cell r="AI866" t="str">
            <v>4TNE88-G1A</v>
          </cell>
          <cell r="AJ866" t="str">
            <v>Mecc Alte</v>
          </cell>
          <cell r="AK866" t="str">
            <v>ECO28-1LN/4</v>
          </cell>
          <cell r="AL866">
            <v>1000</v>
          </cell>
          <cell r="AM866" t="str">
            <v>IPT</v>
          </cell>
          <cell r="AN866" t="str">
            <v>DPR 2400B-48</v>
          </cell>
          <cell r="AO866">
            <v>250</v>
          </cell>
          <cell r="AP866" t="str">
            <v>Agisson</v>
          </cell>
          <cell r="AQ866">
            <v>600</v>
          </cell>
          <cell r="AR866">
            <v>2</v>
          </cell>
          <cell r="AS866">
            <v>600</v>
          </cell>
          <cell r="AT866">
            <v>24</v>
          </cell>
          <cell r="AU866" t="str">
            <v>N/A</v>
          </cell>
          <cell r="AV866" t="str">
            <v>N/A</v>
          </cell>
          <cell r="AW866" t="str">
            <v>N/A</v>
          </cell>
          <cell r="AX866" t="str">
            <v>N/A</v>
          </cell>
          <cell r="AY866" t="str">
            <v>N/A</v>
          </cell>
          <cell r="AZ866">
            <v>35</v>
          </cell>
        </row>
        <row r="866">
          <cell r="BB866">
            <v>1</v>
          </cell>
          <cell r="BC866" t="str">
            <v>MTN</v>
          </cell>
          <cell r="BD866" t="str">
            <v>T2018</v>
          </cell>
          <cell r="BE866">
            <v>0</v>
          </cell>
          <cell r="BF866" t="str">
            <v>NO</v>
          </cell>
        </row>
        <row r="867">
          <cell r="C867" t="str">
            <v>IHS_LSK_143M</v>
          </cell>
          <cell r="D867" t="str">
            <v>GARDEN HOUSE</v>
          </cell>
          <cell r="E867">
            <v>28.214963</v>
          </cell>
          <cell r="F867">
            <v>-15.417018</v>
          </cell>
          <cell r="G867" t="str">
            <v>Lusaka</v>
          </cell>
          <cell r="H867">
            <v>2.5</v>
          </cell>
          <cell r="I867" t="str">
            <v>Lusaka</v>
          </cell>
          <cell r="J867" t="str">
            <v>LUSAKA</v>
          </cell>
          <cell r="K867" t="str">
            <v>Yes</v>
          </cell>
          <cell r="L867" t="str">
            <v>Yes</v>
          </cell>
          <cell r="M867" t="str">
            <v>No</v>
          </cell>
          <cell r="N867" t="str">
            <v>Urban</v>
          </cell>
          <cell r="O867" t="str">
            <v>2G 3G</v>
          </cell>
          <cell r="P867" t="str">
            <v>P2</v>
          </cell>
          <cell r="Q867" t="str">
            <v>BTS</v>
          </cell>
          <cell r="R867" t="str">
            <v>BTS</v>
          </cell>
          <cell r="S867" t="str">
            <v>On air</v>
          </cell>
          <cell r="T867" t="str">
            <v>Grid-Gen</v>
          </cell>
          <cell r="U867" t="str">
            <v>Green Field</v>
          </cell>
          <cell r="V867">
            <v>30</v>
          </cell>
          <cell r="W867" t="str">
            <v>Outdoor</v>
          </cell>
          <cell r="X867" t="str">
            <v>Joseph Mulenga</v>
          </cell>
          <cell r="Y867" t="str">
            <v>SBC</v>
          </cell>
          <cell r="Z867" t="str">
            <v>SBC</v>
          </cell>
          <cell r="AA867" t="str">
            <v>MTN</v>
          </cell>
          <cell r="AB867" t="str">
            <v>Evans Ngonga</v>
          </cell>
          <cell r="AC867" t="str">
            <v>CCS</v>
          </cell>
          <cell r="AD867" t="str">
            <v>CCS</v>
          </cell>
          <cell r="AE867" t="str">
            <v>Gen Logic</v>
          </cell>
          <cell r="AF867" t="str">
            <v>Gen Logic</v>
          </cell>
          <cell r="AG867">
            <v>20</v>
          </cell>
          <cell r="AH867" t="str">
            <v>perkins</v>
          </cell>
          <cell r="AI867" t="str">
            <v>404A-22</v>
          </cell>
          <cell r="AJ867" t="str">
            <v>Leroy Sommer</v>
          </cell>
          <cell r="AK867" t="str">
            <v>TAL 040F J 6S/4</v>
          </cell>
          <cell r="AL867">
            <v>1000</v>
          </cell>
          <cell r="AM867" t="str">
            <v>Power cube</v>
          </cell>
          <cell r="AN867" t="str">
            <v>ICC330-H1-C1</v>
          </cell>
          <cell r="AO867">
            <v>400</v>
          </cell>
          <cell r="AP867" t="str">
            <v>Lithium</v>
          </cell>
          <cell r="AQ867">
            <v>600</v>
          </cell>
          <cell r="AR867">
            <v>48</v>
          </cell>
          <cell r="AS867">
            <v>100</v>
          </cell>
          <cell r="AT867">
            <v>6</v>
          </cell>
          <cell r="AU867" t="str">
            <v>N/A</v>
          </cell>
          <cell r="AV867" t="str">
            <v>N/A</v>
          </cell>
          <cell r="AW867" t="str">
            <v>N/A</v>
          </cell>
          <cell r="AX867" t="str">
            <v>N/A</v>
          </cell>
          <cell r="AY867" t="str">
            <v>N/A</v>
          </cell>
          <cell r="AZ867">
            <v>156</v>
          </cell>
        </row>
        <row r="867">
          <cell r="BB867">
            <v>3</v>
          </cell>
          <cell r="BC867" t="str">
            <v>MTNAirtelLiquid Telecom</v>
          </cell>
          <cell r="BD867" t="str">
            <v>T0349</v>
          </cell>
          <cell r="BE867" t="str">
            <v>ZM0085</v>
          </cell>
          <cell r="BF867" t="str">
            <v>NO</v>
          </cell>
        </row>
        <row r="868">
          <cell r="C868" t="str">
            <v>IHS_LSK_144M</v>
          </cell>
          <cell r="D868" t="str">
            <v>HILL SIDE SCHOOL</v>
          </cell>
          <cell r="E868">
            <v>28.255712</v>
          </cell>
          <cell r="F868">
            <v>-15.367728</v>
          </cell>
          <cell r="G868" t="str">
            <v>Lusaka</v>
          </cell>
          <cell r="H868">
            <v>1.8</v>
          </cell>
          <cell r="I868" t="str">
            <v>Lusaka</v>
          </cell>
          <cell r="J868" t="str">
            <v>LUSAKA</v>
          </cell>
          <cell r="K868" t="str">
            <v>No</v>
          </cell>
          <cell r="L868" t="str">
            <v>Yes</v>
          </cell>
          <cell r="M868" t="str">
            <v>No</v>
          </cell>
          <cell r="N868" t="str">
            <v>Urban</v>
          </cell>
          <cell r="O868" t="str">
            <v>2G 3G 4G</v>
          </cell>
          <cell r="P868" t="str">
            <v>P2</v>
          </cell>
          <cell r="Q868" t="str">
            <v>BTS</v>
          </cell>
          <cell r="R868" t="str">
            <v>BTS</v>
          </cell>
          <cell r="S868" t="str">
            <v>On air</v>
          </cell>
          <cell r="T868" t="str">
            <v>Grid-Gen</v>
          </cell>
          <cell r="U868" t="str">
            <v>Green Field</v>
          </cell>
          <cell r="V868">
            <v>30</v>
          </cell>
          <cell r="W868" t="str">
            <v>Outdoor</v>
          </cell>
          <cell r="X868" t="str">
            <v>John Banda </v>
          </cell>
          <cell r="Y868" t="str">
            <v>SBC</v>
          </cell>
          <cell r="Z868" t="str">
            <v>SBC</v>
          </cell>
          <cell r="AA868" t="str">
            <v>MTN</v>
          </cell>
          <cell r="AB868" t="str">
            <v>Evans Ngonga</v>
          </cell>
          <cell r="AC868" t="str">
            <v>CCS</v>
          </cell>
          <cell r="AD868" t="str">
            <v>CCS</v>
          </cell>
          <cell r="AE868" t="str">
            <v>Generator City</v>
          </cell>
          <cell r="AF868" t="str">
            <v>Generator City</v>
          </cell>
          <cell r="AG868">
            <v>15</v>
          </cell>
          <cell r="AH868" t="str">
            <v>Yanmar</v>
          </cell>
          <cell r="AI868" t="str">
            <v>4TNE88-G1A</v>
          </cell>
          <cell r="AJ868" t="str">
            <v>ALPHAGEN</v>
          </cell>
          <cell r="AK868" t="str">
            <v>SLG164</v>
          </cell>
          <cell r="AL868">
            <v>1000</v>
          </cell>
          <cell r="AM868" t="str">
            <v>IPT</v>
          </cell>
          <cell r="AN868" t="str">
            <v>DPR 2400B-48</v>
          </cell>
          <cell r="AO868">
            <v>250</v>
          </cell>
          <cell r="AP868" t="str">
            <v>Lithium</v>
          </cell>
          <cell r="AQ868">
            <v>300</v>
          </cell>
          <cell r="AR868">
            <v>48</v>
          </cell>
          <cell r="AS868">
            <v>100</v>
          </cell>
          <cell r="AT868">
            <v>3</v>
          </cell>
          <cell r="AU868" t="str">
            <v>N/A</v>
          </cell>
          <cell r="AV868" t="str">
            <v>N/A</v>
          </cell>
          <cell r="AW868" t="str">
            <v>N/A</v>
          </cell>
          <cell r="AX868" t="str">
            <v>N/A</v>
          </cell>
          <cell r="AY868" t="str">
            <v>N/A</v>
          </cell>
          <cell r="AZ868">
            <v>53</v>
          </cell>
        </row>
        <row r="868">
          <cell r="BB868">
            <v>1</v>
          </cell>
          <cell r="BC868" t="str">
            <v>MTN</v>
          </cell>
          <cell r="BD868" t="str">
            <v>T0350</v>
          </cell>
          <cell r="BE868">
            <v>0</v>
          </cell>
          <cell r="BF868" t="str">
            <v>NO</v>
          </cell>
        </row>
        <row r="869">
          <cell r="C869" t="str">
            <v>IHS_LSK_145M</v>
          </cell>
          <cell r="D869" t="str">
            <v>GARDEN CENTRAL</v>
          </cell>
          <cell r="E869">
            <v>28.288531</v>
          </cell>
          <cell r="F869">
            <v>-15.391337</v>
          </cell>
          <cell r="G869" t="str">
            <v>Lusaka</v>
          </cell>
          <cell r="H869">
            <v>2.5</v>
          </cell>
          <cell r="I869" t="str">
            <v>Lusaka</v>
          </cell>
          <cell r="J869" t="str">
            <v>LUSAKA</v>
          </cell>
          <cell r="K869" t="str">
            <v>No</v>
          </cell>
          <cell r="L869" t="str">
            <v>Yes</v>
          </cell>
          <cell r="M869" t="str">
            <v>No</v>
          </cell>
          <cell r="N869" t="str">
            <v>Urban</v>
          </cell>
          <cell r="O869" t="str">
            <v>2G 3G</v>
          </cell>
          <cell r="P869" t="str">
            <v>P3</v>
          </cell>
          <cell r="Q869" t="str">
            <v>BTS</v>
          </cell>
          <cell r="R869" t="str">
            <v>BTS</v>
          </cell>
          <cell r="S869" t="str">
            <v>On air</v>
          </cell>
          <cell r="T869" t="str">
            <v>Grid-Gen</v>
          </cell>
          <cell r="U869" t="str">
            <v>Green Field</v>
          </cell>
          <cell r="V869">
            <v>30</v>
          </cell>
          <cell r="W869" t="str">
            <v>Outdoor</v>
          </cell>
          <cell r="X869" t="str">
            <v>John Banda </v>
          </cell>
          <cell r="Y869" t="str">
            <v>SBC</v>
          </cell>
          <cell r="Z869" t="str">
            <v>SBC</v>
          </cell>
          <cell r="AA869" t="str">
            <v>MTN</v>
          </cell>
          <cell r="AB869" t="str">
            <v>Evans Ngonga</v>
          </cell>
          <cell r="AC869" t="str">
            <v>CCS</v>
          </cell>
          <cell r="AD869" t="str">
            <v>CCS</v>
          </cell>
          <cell r="AE869" t="str">
            <v>Generator City</v>
          </cell>
          <cell r="AF869" t="str">
            <v>Generator City</v>
          </cell>
          <cell r="AG869">
            <v>20</v>
          </cell>
          <cell r="AH869" t="str">
            <v>Yanmar</v>
          </cell>
          <cell r="AI869" t="str">
            <v>4TNE88-G1A</v>
          </cell>
          <cell r="AJ869" t="str">
            <v>ALPHAGEN</v>
          </cell>
          <cell r="AK869" t="str">
            <v>SLG164</v>
          </cell>
          <cell r="AL869">
            <v>1000</v>
          </cell>
          <cell r="AM869" t="str">
            <v>IPT</v>
          </cell>
          <cell r="AN869" t="str">
            <v>DPR 2400B-48</v>
          </cell>
          <cell r="AO869">
            <v>250</v>
          </cell>
          <cell r="AP869" t="str">
            <v>Lithium</v>
          </cell>
          <cell r="AQ869">
            <v>400</v>
          </cell>
          <cell r="AR869">
            <v>48</v>
          </cell>
          <cell r="AS869">
            <v>100</v>
          </cell>
          <cell r="AT869">
            <v>4</v>
          </cell>
          <cell r="AU869" t="str">
            <v>N/A</v>
          </cell>
          <cell r="AV869" t="str">
            <v>N/A</v>
          </cell>
          <cell r="AW869" t="str">
            <v>N/A</v>
          </cell>
          <cell r="AX869" t="str">
            <v>N/A</v>
          </cell>
          <cell r="AY869" t="str">
            <v>N/A</v>
          </cell>
          <cell r="AZ869">
            <v>110</v>
          </cell>
        </row>
        <row r="869">
          <cell r="BB869">
            <v>2</v>
          </cell>
          <cell r="BC869" t="str">
            <v>MTNAirtel</v>
          </cell>
          <cell r="BD869" t="str">
            <v>T0351</v>
          </cell>
          <cell r="BE869" t="str">
            <v>ZM0376</v>
          </cell>
          <cell r="BF869" t="str">
            <v>NO</v>
          </cell>
        </row>
        <row r="870">
          <cell r="C870" t="str">
            <v>IHS_LSK_146M</v>
          </cell>
          <cell r="D870" t="str">
            <v>MAKENI KONGA</v>
          </cell>
          <cell r="E870">
            <v>28.23107</v>
          </cell>
          <cell r="F870">
            <v>-15.47492</v>
          </cell>
          <cell r="G870" t="str">
            <v>Lusaka</v>
          </cell>
          <cell r="H870">
            <v>1.5</v>
          </cell>
          <cell r="I870" t="str">
            <v>Lusaka</v>
          </cell>
          <cell r="J870" t="str">
            <v>LUSAKA</v>
          </cell>
          <cell r="K870" t="str">
            <v>Yes</v>
          </cell>
          <cell r="L870" t="str">
            <v>Yes</v>
          </cell>
          <cell r="M870" t="str">
            <v>No</v>
          </cell>
          <cell r="N870" t="str">
            <v>Urban</v>
          </cell>
          <cell r="O870" t="str">
            <v>2G 3G</v>
          </cell>
          <cell r="P870" t="str">
            <v>P4</v>
          </cell>
          <cell r="Q870" t="str">
            <v>BTS</v>
          </cell>
          <cell r="R870" t="str">
            <v>BTS</v>
          </cell>
          <cell r="S870" t="str">
            <v>On air</v>
          </cell>
          <cell r="T870" t="str">
            <v>Grid-Gen</v>
          </cell>
          <cell r="U870" t="str">
            <v>Green Field</v>
          </cell>
          <cell r="V870">
            <v>30</v>
          </cell>
          <cell r="W870" t="str">
            <v>Outdoor</v>
          </cell>
          <cell r="X870" t="str">
            <v>Samuel Mumba</v>
          </cell>
          <cell r="Y870" t="str">
            <v>SBC</v>
          </cell>
          <cell r="Z870" t="str">
            <v>SBC</v>
          </cell>
          <cell r="AA870" t="str">
            <v>MTN</v>
          </cell>
          <cell r="AB870" t="str">
            <v>Evans Ngonga</v>
          </cell>
          <cell r="AC870" t="str">
            <v>CCS</v>
          </cell>
          <cell r="AD870" t="str">
            <v>CCS</v>
          </cell>
          <cell r="AE870" t="str">
            <v>Generator City</v>
          </cell>
          <cell r="AF870" t="str">
            <v>Generator City</v>
          </cell>
          <cell r="AG870">
            <v>15</v>
          </cell>
          <cell r="AH870" t="str">
            <v>Yanmar</v>
          </cell>
          <cell r="AI870" t="str">
            <v>4TNE88-G1A</v>
          </cell>
          <cell r="AJ870" t="str">
            <v>ALPHAGEN</v>
          </cell>
          <cell r="AK870" t="str">
            <v>SLG164</v>
          </cell>
          <cell r="AL870">
            <v>600</v>
          </cell>
          <cell r="AM870" t="str">
            <v>Power cube</v>
          </cell>
          <cell r="AN870" t="str">
            <v>DPR 2400B-48</v>
          </cell>
          <cell r="AO870">
            <v>250</v>
          </cell>
          <cell r="AP870" t="str">
            <v>Agisson</v>
          </cell>
          <cell r="AQ870">
            <v>600</v>
          </cell>
          <cell r="AR870">
            <v>2</v>
          </cell>
          <cell r="AS870">
            <v>600</v>
          </cell>
          <cell r="AT870">
            <v>24</v>
          </cell>
          <cell r="AU870" t="str">
            <v>N/A</v>
          </cell>
          <cell r="AV870" t="str">
            <v>N/A</v>
          </cell>
          <cell r="AW870" t="str">
            <v>N/A</v>
          </cell>
          <cell r="AX870" t="str">
            <v>N/A</v>
          </cell>
          <cell r="AY870" t="str">
            <v>N/A</v>
          </cell>
          <cell r="AZ870">
            <v>71</v>
          </cell>
        </row>
        <row r="870">
          <cell r="BB870">
            <v>2</v>
          </cell>
          <cell r="BC870" t="str">
            <v>MTNLiquid Telecom</v>
          </cell>
          <cell r="BD870" t="str">
            <v>T0365</v>
          </cell>
          <cell r="BE870">
            <v>0</v>
          </cell>
          <cell r="BF870" t="str">
            <v>NO</v>
          </cell>
        </row>
        <row r="871">
          <cell r="C871" t="str">
            <v>IHS_LSK_147M</v>
          </cell>
          <cell r="D871" t="str">
            <v>IBEX MEANWOOD</v>
          </cell>
          <cell r="E871">
            <v>28.42654</v>
          </cell>
          <cell r="F871">
            <v>-15.38148</v>
          </cell>
          <cell r="G871" t="str">
            <v>Lusaka</v>
          </cell>
          <cell r="H871">
            <v>2.5</v>
          </cell>
          <cell r="I871" t="str">
            <v>Lusaka</v>
          </cell>
          <cell r="J871" t="str">
            <v>LUSAKA</v>
          </cell>
          <cell r="K871" t="str">
            <v>Yes</v>
          </cell>
          <cell r="L871" t="str">
            <v>Yes</v>
          </cell>
          <cell r="M871" t="str">
            <v>No</v>
          </cell>
          <cell r="N871" t="str">
            <v>Urban</v>
          </cell>
          <cell r="O871" t="str">
            <v>2G 3G 4G</v>
          </cell>
          <cell r="P871" t="str">
            <v>P3</v>
          </cell>
          <cell r="Q871" t="str">
            <v>BTS</v>
          </cell>
          <cell r="R871" t="str">
            <v>BTS</v>
          </cell>
          <cell r="S871" t="str">
            <v>On air</v>
          </cell>
          <cell r="T871" t="str">
            <v>Grid-Gen</v>
          </cell>
          <cell r="U871" t="str">
            <v>Green Field</v>
          </cell>
          <cell r="V871">
            <v>30</v>
          </cell>
          <cell r="W871" t="str">
            <v>Outdoor</v>
          </cell>
          <cell r="X871" t="str">
            <v>Malvin Hakokole</v>
          </cell>
          <cell r="Y871" t="str">
            <v>SBC</v>
          </cell>
          <cell r="Z871" t="str">
            <v>SBC</v>
          </cell>
          <cell r="AA871" t="str">
            <v>MTN</v>
          </cell>
          <cell r="AB871" t="str">
            <v>Evans Ngonga</v>
          </cell>
          <cell r="AC871" t="str">
            <v>CCS</v>
          </cell>
          <cell r="AD871" t="str">
            <v>CCS</v>
          </cell>
          <cell r="AE871" t="str">
            <v>Gen Logic </v>
          </cell>
          <cell r="AF871" t="str">
            <v>Gen Logic </v>
          </cell>
          <cell r="AG871">
            <v>20</v>
          </cell>
          <cell r="AH871" t="str">
            <v>perkins</v>
          </cell>
          <cell r="AI871" t="str">
            <v>404A-22</v>
          </cell>
          <cell r="AJ871" t="str">
            <v>Leroy Sommer</v>
          </cell>
          <cell r="AK871" t="str">
            <v>TAL 040F J 6S/4</v>
          </cell>
          <cell r="AL871">
            <v>1000</v>
          </cell>
          <cell r="AM871" t="str">
            <v>Power cube</v>
          </cell>
          <cell r="AN871" t="str">
            <v>ICC330-H1-C1</v>
          </cell>
          <cell r="AO871">
            <v>400</v>
          </cell>
          <cell r="AP871" t="str">
            <v>Wolong</v>
          </cell>
          <cell r="AQ871">
            <v>1200</v>
          </cell>
          <cell r="AR871">
            <v>2</v>
          </cell>
          <cell r="AS871">
            <v>600</v>
          </cell>
          <cell r="AT871">
            <v>48</v>
          </cell>
          <cell r="AU871" t="str">
            <v>N/A</v>
          </cell>
          <cell r="AV871" t="str">
            <v>N/A</v>
          </cell>
          <cell r="AW871" t="str">
            <v>N/A</v>
          </cell>
          <cell r="AX871" t="str">
            <v>N/A</v>
          </cell>
          <cell r="AY871" t="str">
            <v>N/A</v>
          </cell>
          <cell r="AZ871">
            <v>128.2</v>
          </cell>
        </row>
        <row r="871">
          <cell r="BB871">
            <v>3</v>
          </cell>
          <cell r="BC871" t="str">
            <v>MTNAirtelLiquid Telecom</v>
          </cell>
          <cell r="BD871" t="str">
            <v>T0323</v>
          </cell>
          <cell r="BE871" t="str">
            <v>ZM6861</v>
          </cell>
          <cell r="BF871" t="str">
            <v>YES</v>
          </cell>
        </row>
        <row r="872">
          <cell r="C872" t="str">
            <v>IHS_LSK_148M</v>
          </cell>
          <cell r="D872" t="str">
            <v>Mumpanshya</v>
          </cell>
          <cell r="E872">
            <v>29.73</v>
          </cell>
          <cell r="F872">
            <v>-15.1067</v>
          </cell>
          <cell r="G872" t="str">
            <v>Lusaka</v>
          </cell>
          <cell r="H872">
            <v>2.5</v>
          </cell>
          <cell r="I872" t="str">
            <v>Lusaka</v>
          </cell>
          <cell r="J872" t="str">
            <v>RUFUNSA</v>
          </cell>
          <cell r="K872" t="str">
            <v>No</v>
          </cell>
          <cell r="L872" t="str">
            <v>No</v>
          </cell>
          <cell r="M872" t="str">
            <v>No</v>
          </cell>
          <cell r="N872" t="str">
            <v>Rural</v>
          </cell>
          <cell r="O872" t="str">
            <v>2G 3G</v>
          </cell>
          <cell r="P872" t="str">
            <v>P4</v>
          </cell>
          <cell r="Q872" t="str">
            <v>BTS</v>
          </cell>
          <cell r="R872" t="str">
            <v>BTS</v>
          </cell>
          <cell r="S872" t="str">
            <v>On air</v>
          </cell>
          <cell r="T872" t="str">
            <v>Grid-Gen</v>
          </cell>
          <cell r="U872" t="str">
            <v>Green Field</v>
          </cell>
          <cell r="V872">
            <v>55</v>
          </cell>
          <cell r="W872" t="str">
            <v>Outdoor</v>
          </cell>
          <cell r="X872" t="str">
            <v>Malvin Hakokole</v>
          </cell>
          <cell r="Y872" t="str">
            <v>SBC</v>
          </cell>
          <cell r="Z872" t="str">
            <v>SBC</v>
          </cell>
          <cell r="AA872" t="str">
            <v>MTN</v>
          </cell>
          <cell r="AB872" t="str">
            <v>Evans Ngonga</v>
          </cell>
          <cell r="AC872" t="str">
            <v>CCS</v>
          </cell>
          <cell r="AD872" t="str">
            <v>CCS</v>
          </cell>
          <cell r="AE872" t="str">
            <v>CK Works</v>
          </cell>
          <cell r="AF872" t="str">
            <v>CK Works</v>
          </cell>
          <cell r="AG872">
            <v>20</v>
          </cell>
          <cell r="AH872" t="str">
            <v>perkins</v>
          </cell>
          <cell r="AI872" t="str">
            <v>404D-22</v>
          </cell>
          <cell r="AJ872" t="str">
            <v>Mecc Alte</v>
          </cell>
          <cell r="AK872" t="str">
            <v>ECP-28-M/4</v>
          </cell>
          <cell r="AL872">
            <v>1000</v>
          </cell>
          <cell r="AM872" t="str">
            <v>Power cube</v>
          </cell>
          <cell r="AN872" t="str">
            <v>ICC330-H1-C1</v>
          </cell>
          <cell r="AO872">
            <v>400</v>
          </cell>
          <cell r="AP872" t="str">
            <v>Agisson</v>
          </cell>
          <cell r="AQ872">
            <v>800</v>
          </cell>
          <cell r="AR872">
            <v>2</v>
          </cell>
          <cell r="AS872">
            <v>800</v>
          </cell>
          <cell r="AT872">
            <v>24</v>
          </cell>
          <cell r="AU872" t="str">
            <v>N/A</v>
          </cell>
          <cell r="AV872" t="str">
            <v>N/A</v>
          </cell>
          <cell r="AW872" t="str">
            <v>N/A</v>
          </cell>
          <cell r="AX872" t="str">
            <v>N/A</v>
          </cell>
          <cell r="AY872" t="str">
            <v>N/A</v>
          </cell>
          <cell r="AZ872">
            <v>108</v>
          </cell>
        </row>
        <row r="872">
          <cell r="BB872">
            <v>2</v>
          </cell>
          <cell r="BC872" t="str">
            <v>MTNAirtel</v>
          </cell>
          <cell r="BD872" t="str">
            <v>T0418</v>
          </cell>
          <cell r="BE872" t="str">
            <v>ZM0286</v>
          </cell>
          <cell r="BF872" t="str">
            <v>N0</v>
          </cell>
        </row>
        <row r="873">
          <cell r="C873" t="str">
            <v>IHS_LSK_149M</v>
          </cell>
          <cell r="D873" t="str">
            <v>Mondengwe (formerly Apollo 56)</v>
          </cell>
          <cell r="E873">
            <v>28.5886</v>
          </cell>
          <cell r="F873">
            <v>-15.3152</v>
          </cell>
          <cell r="G873" t="str">
            <v>Lusaka</v>
          </cell>
          <cell r="H873">
            <v>2.5</v>
          </cell>
          <cell r="I873" t="str">
            <v>Lusaka</v>
          </cell>
          <cell r="J873" t="str">
            <v>LUSAKA</v>
          </cell>
          <cell r="K873" t="str">
            <v>No</v>
          </cell>
          <cell r="L873" t="str">
            <v>No</v>
          </cell>
          <cell r="M873" t="str">
            <v>No</v>
          </cell>
          <cell r="N873" t="str">
            <v>Suburban</v>
          </cell>
          <cell r="O873" t="str">
            <v>2G 3G</v>
          </cell>
          <cell r="P873" t="str">
            <v>P4</v>
          </cell>
          <cell r="Q873" t="str">
            <v>BTS</v>
          </cell>
          <cell r="R873" t="str">
            <v>BTS</v>
          </cell>
          <cell r="S873" t="str">
            <v>On air</v>
          </cell>
          <cell r="T873" t="str">
            <v>Grid-Gen</v>
          </cell>
          <cell r="U873" t="str">
            <v>Green Field</v>
          </cell>
          <cell r="V873">
            <v>55</v>
          </cell>
          <cell r="W873" t="str">
            <v>Outdoor</v>
          </cell>
          <cell r="X873" t="str">
            <v>John Banda </v>
          </cell>
          <cell r="Y873" t="str">
            <v>SBC</v>
          </cell>
          <cell r="Z873" t="str">
            <v>SBC</v>
          </cell>
          <cell r="AA873" t="str">
            <v>MTN</v>
          </cell>
          <cell r="AB873" t="str">
            <v>Evans Ngonga</v>
          </cell>
          <cell r="AC873" t="str">
            <v>CCS</v>
          </cell>
          <cell r="AD873" t="str">
            <v>CCS</v>
          </cell>
          <cell r="AE873" t="str">
            <v>IMG</v>
          </cell>
          <cell r="AF873" t="str">
            <v>IMG</v>
          </cell>
          <cell r="AG873">
            <v>20</v>
          </cell>
          <cell r="AH873" t="str">
            <v>perkins</v>
          </cell>
          <cell r="AI873" t="str">
            <v>404D-22</v>
          </cell>
          <cell r="AJ873" t="str">
            <v>Leroy Sommer</v>
          </cell>
          <cell r="AK873" t="str">
            <v>TAL 040F J 6S/4</v>
          </cell>
          <cell r="AL873">
            <v>600</v>
          </cell>
          <cell r="AM873" t="str">
            <v>IPT</v>
          </cell>
          <cell r="AN873" t="str">
            <v>DPR 2400B-48</v>
          </cell>
          <cell r="AO873">
            <v>250</v>
          </cell>
          <cell r="AP873" t="str">
            <v>NARADA</v>
          </cell>
          <cell r="AQ873">
            <v>600</v>
          </cell>
          <cell r="AR873">
            <v>2</v>
          </cell>
          <cell r="AS873">
            <v>600</v>
          </cell>
          <cell r="AT873">
            <v>24</v>
          </cell>
          <cell r="AU873" t="str">
            <v>N/A</v>
          </cell>
          <cell r="AV873" t="str">
            <v>N/A</v>
          </cell>
          <cell r="AW873" t="str">
            <v>N/A</v>
          </cell>
          <cell r="AX873" t="str">
            <v>N/A</v>
          </cell>
          <cell r="AY873" t="str">
            <v>N/A</v>
          </cell>
          <cell r="AZ873">
            <v>43</v>
          </cell>
        </row>
        <row r="873">
          <cell r="BB873">
            <v>1</v>
          </cell>
          <cell r="BC873" t="str">
            <v>MTN</v>
          </cell>
          <cell r="BD873" t="str">
            <v>T0430</v>
          </cell>
          <cell r="BE873">
            <v>0</v>
          </cell>
          <cell r="BF873" t="str">
            <v>NO</v>
          </cell>
        </row>
        <row r="874">
          <cell r="C874" t="str">
            <v>IHS_LSK_150M</v>
          </cell>
          <cell r="D874" t="str">
            <v>Avondale</v>
          </cell>
          <cell r="E874">
            <v>28.40276</v>
          </cell>
          <cell r="F874">
            <v>-13.637751</v>
          </cell>
          <cell r="G874" t="str">
            <v>Lusaka</v>
          </cell>
          <cell r="H874">
            <v>4.5</v>
          </cell>
          <cell r="I874" t="str">
            <v>Lusaka</v>
          </cell>
          <cell r="J874" t="str">
            <v>LUSAKA</v>
          </cell>
          <cell r="K874" t="str">
            <v>Yes</v>
          </cell>
          <cell r="L874" t="str">
            <v>Yes</v>
          </cell>
          <cell r="M874" t="str">
            <v>No</v>
          </cell>
          <cell r="N874" t="str">
            <v>Urban</v>
          </cell>
          <cell r="O874" t="str">
            <v>2G 3G</v>
          </cell>
          <cell r="P874" t="str">
            <v>P2</v>
          </cell>
          <cell r="Q874" t="str">
            <v>BTS</v>
          </cell>
          <cell r="R874" t="str">
            <v>BTS</v>
          </cell>
          <cell r="S874" t="str">
            <v>On air</v>
          </cell>
          <cell r="T874" t="str">
            <v>Grid-Gen</v>
          </cell>
          <cell r="U874" t="str">
            <v>Green Field</v>
          </cell>
          <cell r="V874">
            <v>55</v>
          </cell>
          <cell r="W874" t="str">
            <v>Outdoor</v>
          </cell>
          <cell r="X874" t="str">
            <v>Malvin Hakokole</v>
          </cell>
          <cell r="Y874" t="str">
            <v>SBC</v>
          </cell>
          <cell r="Z874" t="str">
            <v>SBC</v>
          </cell>
          <cell r="AA874" t="str">
            <v>MTN</v>
          </cell>
          <cell r="AB874" t="str">
            <v>Evans Ngonga</v>
          </cell>
          <cell r="AC874" t="str">
            <v>CCS</v>
          </cell>
          <cell r="AD874" t="str">
            <v>CCS</v>
          </cell>
          <cell r="AE874" t="str">
            <v>Gen Logic</v>
          </cell>
          <cell r="AF874" t="str">
            <v>Gen Logic</v>
          </cell>
          <cell r="AG874">
            <v>30</v>
          </cell>
          <cell r="AH874" t="str">
            <v>perkins</v>
          </cell>
          <cell r="AI874" t="str">
            <v>403A-15</v>
          </cell>
          <cell r="AJ874" t="str">
            <v>Mecc Alte</v>
          </cell>
          <cell r="AK874" t="str">
            <v>LSA 4OM5 </v>
          </cell>
          <cell r="AL874">
            <v>1000</v>
          </cell>
          <cell r="AM874" t="str">
            <v>Power cube</v>
          </cell>
          <cell r="AN874" t="str">
            <v>ICC330-HA1-C10</v>
          </cell>
          <cell r="AO874">
            <v>600</v>
          </cell>
          <cell r="AP874" t="str">
            <v>Lithium</v>
          </cell>
          <cell r="AQ874">
            <v>400</v>
          </cell>
          <cell r="AR874">
            <v>48</v>
          </cell>
          <cell r="AS874">
            <v>100</v>
          </cell>
          <cell r="AT874">
            <v>4</v>
          </cell>
          <cell r="AU874" t="str">
            <v>N/A</v>
          </cell>
          <cell r="AV874" t="str">
            <v>N/A</v>
          </cell>
          <cell r="AW874" t="str">
            <v>N/A</v>
          </cell>
          <cell r="AX874" t="str">
            <v>N/A</v>
          </cell>
          <cell r="AY874" t="str">
            <v>N/A</v>
          </cell>
          <cell r="AZ874">
            <v>125</v>
          </cell>
        </row>
        <row r="874">
          <cell r="BB874">
            <v>3</v>
          </cell>
          <cell r="BC874" t="str">
            <v>MTNAirtelLiquid Telecom</v>
          </cell>
          <cell r="BD874" t="str">
            <v>T0429</v>
          </cell>
          <cell r="BE874" t="str">
            <v>ZM0185</v>
          </cell>
          <cell r="BF874" t="str">
            <v>YES</v>
          </cell>
        </row>
        <row r="875">
          <cell r="C875" t="str">
            <v>IHS_LSK_151M</v>
          </cell>
          <cell r="D875" t="str">
            <v>IHS HQ</v>
          </cell>
          <cell r="E875">
            <v>28.2875</v>
          </cell>
          <cell r="F875">
            <v>-15.4041</v>
          </cell>
          <cell r="G875" t="str">
            <v>Lusaka</v>
          </cell>
          <cell r="H875" t="str">
            <v>N/A</v>
          </cell>
          <cell r="I875" t="str">
            <v>Lusaka</v>
          </cell>
          <cell r="J875" t="str">
            <v>LUSAKA</v>
          </cell>
          <cell r="K875" t="str">
            <v>Yes</v>
          </cell>
          <cell r="L875" t="str">
            <v>Yes</v>
          </cell>
          <cell r="M875" t="str">
            <v>No</v>
          </cell>
          <cell r="N875" t="str">
            <v>Urban</v>
          </cell>
          <cell r="O875" t="str">
            <v>2G 3G 4G</v>
          </cell>
          <cell r="P875" t="str">
            <v>P2</v>
          </cell>
          <cell r="Q875" t="str">
            <v>BTS</v>
          </cell>
          <cell r="R875" t="str">
            <v>BTS</v>
          </cell>
          <cell r="S875" t="str">
            <v>On air</v>
          </cell>
          <cell r="T875" t="str">
            <v>Grid only</v>
          </cell>
          <cell r="U875" t="str">
            <v>Green Field</v>
          </cell>
          <cell r="V875">
            <v>35</v>
          </cell>
          <cell r="W875" t="str">
            <v>Outdoor</v>
          </cell>
          <cell r="X875" t="str">
            <v>John Banda </v>
          </cell>
          <cell r="Y875" t="str">
            <v>SBC</v>
          </cell>
          <cell r="Z875" t="str">
            <v>SBC</v>
          </cell>
          <cell r="AA875" t="str">
            <v>MTN</v>
          </cell>
          <cell r="AB875" t="str">
            <v>Evans Ngonga</v>
          </cell>
          <cell r="AC875" t="str">
            <v>In House</v>
          </cell>
          <cell r="AD875" t="str">
            <v>In House</v>
          </cell>
          <cell r="AE875" t="str">
            <v>N/A</v>
          </cell>
          <cell r="AF875" t="str">
            <v>N/A</v>
          </cell>
          <cell r="AG875" t="str">
            <v>N/A</v>
          </cell>
          <cell r="AH875" t="str">
            <v>N/A</v>
          </cell>
          <cell r="AI875" t="str">
            <v>N/A</v>
          </cell>
          <cell r="AJ875" t="str">
            <v>N/A</v>
          </cell>
          <cell r="AK875" t="str">
            <v>N/A</v>
          </cell>
          <cell r="AL875" t="str">
            <v>N/A</v>
          </cell>
          <cell r="AM875" t="str">
            <v>Power cube</v>
          </cell>
          <cell r="AN875" t="str">
            <v>ECC500</v>
          </cell>
          <cell r="AO875">
            <v>400</v>
          </cell>
          <cell r="AP875" t="str">
            <v>Lithium</v>
          </cell>
          <cell r="AQ875">
            <v>800</v>
          </cell>
          <cell r="AR875">
            <v>48</v>
          </cell>
          <cell r="AS875">
            <v>100</v>
          </cell>
          <cell r="AT875">
            <v>8</v>
          </cell>
          <cell r="AU875" t="str">
            <v>N/A</v>
          </cell>
          <cell r="AV875" t="str">
            <v>N/A</v>
          </cell>
          <cell r="AW875" t="str">
            <v>N/A</v>
          </cell>
          <cell r="AX875" t="str">
            <v/>
          </cell>
          <cell r="AY875" t="str">
            <v>N/A</v>
          </cell>
          <cell r="AZ875">
            <v>170</v>
          </cell>
        </row>
        <row r="875">
          <cell r="BB875">
            <v>3</v>
          </cell>
          <cell r="BC875" t="str">
            <v>MTNAirtelLiquid Telecom</v>
          </cell>
          <cell r="BD875" t="str">
            <v>T0272</v>
          </cell>
          <cell r="BE875" t="str">
            <v>ZM0400</v>
          </cell>
        </row>
        <row r="876">
          <cell r="C876" t="str">
            <v>IHS_LSK_152M</v>
          </cell>
          <cell r="D876" t="str">
            <v>Kafue Gorge RPT</v>
          </cell>
          <cell r="E876">
            <v>28.47176</v>
          </cell>
          <cell r="F876">
            <v>-15.8798</v>
          </cell>
          <cell r="G876" t="str">
            <v>Lusaka</v>
          </cell>
          <cell r="H876">
            <v>1.5</v>
          </cell>
          <cell r="I876" t="str">
            <v>Lusaka</v>
          </cell>
          <cell r="J876" t="str">
            <v>Kafue</v>
          </cell>
          <cell r="K876" t="str">
            <v>No</v>
          </cell>
          <cell r="L876" t="str">
            <v>No</v>
          </cell>
          <cell r="M876" t="str">
            <v>No</v>
          </cell>
          <cell r="N876" t="str">
            <v>Rural</v>
          </cell>
          <cell r="O876" t="e">
            <v>#N/A</v>
          </cell>
          <cell r="P876" t="str">
            <v>P4</v>
          </cell>
          <cell r="Q876" t="str">
            <v>BTS</v>
          </cell>
          <cell r="R876" t="str">
            <v>BTS</v>
          </cell>
          <cell r="S876" t="str">
            <v>On air</v>
          </cell>
          <cell r="T876" t="str">
            <v>Solar-Gen</v>
          </cell>
          <cell r="U876" t="str">
            <v>Green Field</v>
          </cell>
          <cell r="V876">
            <v>72</v>
          </cell>
          <cell r="W876" t="str">
            <v>Outdoor</v>
          </cell>
          <cell r="X876" t="str">
            <v>Samuel Mumba</v>
          </cell>
          <cell r="Y876" t="str">
            <v>SBC</v>
          </cell>
          <cell r="Z876" t="str">
            <v>SBC</v>
          </cell>
          <cell r="AA876" t="str">
            <v>MTN</v>
          </cell>
          <cell r="AB876" t="str">
            <v>Evans Ngonga</v>
          </cell>
          <cell r="AC876" t="str">
            <v>CCS</v>
          </cell>
          <cell r="AD876" t="str">
            <v>CCS</v>
          </cell>
          <cell r="AE876" t="str">
            <v>RID</v>
          </cell>
          <cell r="AF876" t="str">
            <v>RID</v>
          </cell>
          <cell r="AG876">
            <v>13</v>
          </cell>
          <cell r="AH876" t="str">
            <v>Mitsubishi</v>
          </cell>
          <cell r="AI876" t="str">
            <v>S4L261SDBC</v>
          </cell>
          <cell r="AJ876" t="str">
            <v>Zanardi </v>
          </cell>
          <cell r="AK876" t="str">
            <v>AL 3/4</v>
          </cell>
          <cell r="AL876">
            <v>1000</v>
          </cell>
          <cell r="AM876" t="str">
            <v>MPPT</v>
          </cell>
          <cell r="AN876" t="str">
            <v>Eath Technologies</v>
          </cell>
          <cell r="AO876">
            <v>3.5</v>
          </cell>
          <cell r="AP876" t="str">
            <v>Agisson</v>
          </cell>
          <cell r="AQ876">
            <v>600</v>
          </cell>
          <cell r="AR876">
            <v>2</v>
          </cell>
          <cell r="AS876">
            <v>600</v>
          </cell>
          <cell r="AT876">
            <v>24</v>
          </cell>
          <cell r="AU876" t="str">
            <v>N/A</v>
          </cell>
          <cell r="AV876" t="str">
            <v>N/A</v>
          </cell>
          <cell r="AW876" t="str">
            <v>N/A</v>
          </cell>
          <cell r="AX876" t="str">
            <v>N/A</v>
          </cell>
          <cell r="AY876" t="str">
            <v>N/A</v>
          </cell>
          <cell r="AZ876">
            <v>201</v>
          </cell>
        </row>
        <row r="876">
          <cell r="BB876">
            <v>2</v>
          </cell>
          <cell r="BC876" t="str">
            <v>MTNAirtel</v>
          </cell>
          <cell r="BD876" t="str">
            <v>TX</v>
          </cell>
          <cell r="BE876" t="str">
            <v>ZM0597</v>
          </cell>
          <cell r="BF876" t="str">
            <v>NO</v>
          </cell>
        </row>
        <row r="877">
          <cell r="C877" t="str">
            <v>IHS_LSK_153M</v>
          </cell>
          <cell r="D877" t="str">
            <v>Kafue Gorge RES</v>
          </cell>
          <cell r="E877">
            <v>28.53286</v>
          </cell>
          <cell r="F877">
            <v>-15.8828</v>
          </cell>
          <cell r="G877" t="str">
            <v>Lusaka</v>
          </cell>
          <cell r="H877">
            <v>1.8</v>
          </cell>
          <cell r="I877" t="str">
            <v>Lusaka</v>
          </cell>
          <cell r="J877" t="str">
            <v>KAFUE</v>
          </cell>
          <cell r="K877" t="str">
            <v>No</v>
          </cell>
          <cell r="L877" t="str">
            <v>No</v>
          </cell>
          <cell r="M877" t="str">
            <v>No</v>
          </cell>
          <cell r="N877" t="str">
            <v>Rural</v>
          </cell>
          <cell r="O877" t="str">
            <v>2G 3G</v>
          </cell>
          <cell r="P877" t="str">
            <v>P3</v>
          </cell>
          <cell r="Q877" t="str">
            <v>BTS</v>
          </cell>
          <cell r="R877" t="str">
            <v>BB</v>
          </cell>
          <cell r="S877" t="str">
            <v>On air</v>
          </cell>
          <cell r="T877" t="str">
            <v>Grid-Gen</v>
          </cell>
          <cell r="U877" t="str">
            <v>Green Field</v>
          </cell>
          <cell r="V877">
            <v>72</v>
          </cell>
          <cell r="W877" t="str">
            <v>Outdoor</v>
          </cell>
          <cell r="X877" t="str">
            <v>Samuel Mumba</v>
          </cell>
          <cell r="Y877" t="str">
            <v>SBC</v>
          </cell>
          <cell r="Z877" t="str">
            <v>SBC</v>
          </cell>
          <cell r="AA877" t="str">
            <v>MTN</v>
          </cell>
          <cell r="AB877" t="str">
            <v>Evans Ngonga</v>
          </cell>
          <cell r="AC877" t="str">
            <v>CCS</v>
          </cell>
          <cell r="AD877" t="str">
            <v>CCS</v>
          </cell>
          <cell r="AE877" t="str">
            <v>Lamasat</v>
          </cell>
          <cell r="AF877" t="str">
            <v>Lamasat</v>
          </cell>
          <cell r="AG877">
            <v>15</v>
          </cell>
          <cell r="AH877" t="str">
            <v>perkins</v>
          </cell>
          <cell r="AI877" t="str">
            <v>403A-15</v>
          </cell>
          <cell r="AJ877" t="str">
            <v>Leroy Sommer</v>
          </cell>
          <cell r="AK877" t="str">
            <v>TAL 040D J 6S/4</v>
          </cell>
          <cell r="AL877">
            <v>600</v>
          </cell>
          <cell r="AM877" t="str">
            <v>IPT</v>
          </cell>
          <cell r="AN877" t="str">
            <v>DPR 2400B-48</v>
          </cell>
          <cell r="AO877">
            <v>250</v>
          </cell>
          <cell r="AP877" t="str">
            <v>Power safe </v>
          </cell>
          <cell r="AQ877">
            <v>1200</v>
          </cell>
          <cell r="AR877">
            <v>2</v>
          </cell>
          <cell r="AS877">
            <v>1200</v>
          </cell>
          <cell r="AT877">
            <v>24</v>
          </cell>
          <cell r="AU877" t="str">
            <v>N/A</v>
          </cell>
          <cell r="AV877" t="str">
            <v>N/A</v>
          </cell>
          <cell r="AW877" t="str">
            <v>N/A</v>
          </cell>
          <cell r="AX877" t="str">
            <v>N/A</v>
          </cell>
          <cell r="AY877" t="str">
            <v>N/A</v>
          </cell>
          <cell r="AZ877">
            <v>67</v>
          </cell>
        </row>
        <row r="877">
          <cell r="BB877">
            <v>2</v>
          </cell>
          <cell r="BC877" t="str">
            <v>MTNAirtel</v>
          </cell>
          <cell r="BD877" t="str">
            <v>T0011</v>
          </cell>
          <cell r="BE877" t="str">
            <v>ZM0556</v>
          </cell>
          <cell r="BF877" t="str">
            <v>NO</v>
          </cell>
        </row>
        <row r="878">
          <cell r="C878" t="str">
            <v>IHS_LSK_154M</v>
          </cell>
          <cell r="D878" t="str">
            <v>Carousel</v>
          </cell>
          <cell r="E878">
            <v>28.280685</v>
          </cell>
          <cell r="F878">
            <v>-15.429343</v>
          </cell>
          <cell r="G878" t="str">
            <v>Lusaka</v>
          </cell>
          <cell r="H878" t="str">
            <v>N/A</v>
          </cell>
          <cell r="I878" t="str">
            <v>Lusaka</v>
          </cell>
          <cell r="J878" t="str">
            <v>LUSAKA</v>
          </cell>
          <cell r="K878" t="str">
            <v>No</v>
          </cell>
          <cell r="L878" t="str">
            <v>Yes</v>
          </cell>
          <cell r="M878" t="str">
            <v>No</v>
          </cell>
          <cell r="N878" t="str">
            <v>Suburban</v>
          </cell>
          <cell r="O878" t="str">
            <v>2G 3G</v>
          </cell>
          <cell r="P878" t="str">
            <v>P4</v>
          </cell>
          <cell r="Q878" t="str">
            <v>BTS</v>
          </cell>
          <cell r="R878" t="str">
            <v>Hub</v>
          </cell>
          <cell r="S878" t="str">
            <v>On air</v>
          </cell>
          <cell r="T878" t="str">
            <v>Grid Only</v>
          </cell>
          <cell r="U878" t="str">
            <v>Roof Top</v>
          </cell>
          <cell r="V878" t="str">
            <v>RT</v>
          </cell>
          <cell r="W878" t="str">
            <v>Outdoor</v>
          </cell>
          <cell r="X878" t="str">
            <v>Joseph Mulenga</v>
          </cell>
          <cell r="Y878" t="str">
            <v>SBC</v>
          </cell>
          <cell r="Z878" t="str">
            <v>SBC</v>
          </cell>
          <cell r="AA878" t="str">
            <v>MTN</v>
          </cell>
          <cell r="AB878" t="str">
            <v>Evans Ngonga</v>
          </cell>
          <cell r="AC878" t="str">
            <v>In House</v>
          </cell>
          <cell r="AD878" t="str">
            <v>In House</v>
          </cell>
          <cell r="AE878" t="str">
            <v>N/A</v>
          </cell>
          <cell r="AF878" t="str">
            <v>N/A</v>
          </cell>
          <cell r="AG878" t="str">
            <v>N/A</v>
          </cell>
          <cell r="AH878" t="str">
            <v>N/A</v>
          </cell>
          <cell r="AI878" t="str">
            <v>N/A</v>
          </cell>
          <cell r="AJ878" t="str">
            <v>N/A</v>
          </cell>
          <cell r="AK878" t="str">
            <v>N/A</v>
          </cell>
          <cell r="AL878" t="str">
            <v>N/A</v>
          </cell>
          <cell r="AM878" t="str">
            <v>IPT</v>
          </cell>
          <cell r="AN878" t="str">
            <v/>
          </cell>
          <cell r="AO878">
            <v>0</v>
          </cell>
          <cell r="AP878" t="str">
            <v>Lithium</v>
          </cell>
          <cell r="AQ878">
            <v>200</v>
          </cell>
          <cell r="AR878">
            <v>48</v>
          </cell>
          <cell r="AS878">
            <v>100</v>
          </cell>
          <cell r="AT878">
            <v>2</v>
          </cell>
          <cell r="AU878" t="str">
            <v>N/A</v>
          </cell>
          <cell r="AV878" t="str">
            <v>N/A</v>
          </cell>
          <cell r="AW878" t="str">
            <v>N/A</v>
          </cell>
          <cell r="AX878" t="str">
            <v/>
          </cell>
          <cell r="AY878" t="str">
            <v>N/A</v>
          </cell>
          <cell r="AZ878">
            <v>47</v>
          </cell>
        </row>
        <row r="878">
          <cell r="BB878">
            <v>1</v>
          </cell>
          <cell r="BC878" t="str">
            <v>MTN</v>
          </cell>
          <cell r="BD878" t="str">
            <v>T0470</v>
          </cell>
          <cell r="BE878">
            <v>0</v>
          </cell>
        </row>
        <row r="879">
          <cell r="C879" t="str">
            <v>IHS_LSK_155M</v>
          </cell>
          <cell r="D879" t="str">
            <v>Laughing Waters</v>
          </cell>
          <cell r="E879">
            <v>28.1703</v>
          </cell>
          <cell r="F879">
            <v>-15.3829</v>
          </cell>
          <cell r="G879" t="str">
            <v>Lusaka</v>
          </cell>
          <cell r="H879">
            <v>1.8</v>
          </cell>
          <cell r="I879" t="str">
            <v>Lusaka</v>
          </cell>
          <cell r="J879" t="str">
            <v>Lusaka</v>
          </cell>
          <cell r="K879" t="str">
            <v>No</v>
          </cell>
          <cell r="L879" t="str">
            <v>No</v>
          </cell>
          <cell r="M879" t="str">
            <v>No</v>
          </cell>
          <cell r="N879" t="str">
            <v>Urban</v>
          </cell>
          <cell r="O879" t="str">
            <v>P4</v>
          </cell>
          <cell r="P879" t="str">
            <v>P4</v>
          </cell>
          <cell r="Q879" t="str">
            <v>BTS</v>
          </cell>
          <cell r="R879" t="str">
            <v>BTS</v>
          </cell>
          <cell r="S879" t="str">
            <v>On air</v>
          </cell>
          <cell r="T879" t="str">
            <v>Grid-Gen</v>
          </cell>
          <cell r="U879" t="str">
            <v>Green Field</v>
          </cell>
          <cell r="V879">
            <v>50</v>
          </cell>
          <cell r="W879" t="str">
            <v>Outdoor</v>
          </cell>
          <cell r="X879" t="str">
            <v>John Banda </v>
          </cell>
          <cell r="Y879" t="str">
            <v>SBC</v>
          </cell>
          <cell r="Z879" t="str">
            <v>SBC</v>
          </cell>
          <cell r="AA879" t="str">
            <v>MTN</v>
          </cell>
          <cell r="AB879" t="str">
            <v>Evans Ngonga</v>
          </cell>
          <cell r="AC879" t="str">
            <v>CCS</v>
          </cell>
          <cell r="AD879" t="str">
            <v>CCS</v>
          </cell>
          <cell r="AE879" t="str">
            <v>CK Works</v>
          </cell>
          <cell r="AF879" t="str">
            <v>CK Works</v>
          </cell>
          <cell r="AG879">
            <v>15</v>
          </cell>
          <cell r="AH879" t="str">
            <v>perkins</v>
          </cell>
          <cell r="AI879" t="str">
            <v>403D-15</v>
          </cell>
          <cell r="AJ879" t="str">
            <v>Leroy Sommer</v>
          </cell>
          <cell r="AK879" t="str">
            <v>TAL-A40-C J6/4</v>
          </cell>
          <cell r="AL879">
            <v>600</v>
          </cell>
          <cell r="AM879" t="str">
            <v>Power cube</v>
          </cell>
          <cell r="AN879" t="str">
            <v>ECC500</v>
          </cell>
          <cell r="AO879">
            <v>400</v>
          </cell>
          <cell r="AP879" t="str">
            <v>NARADA</v>
          </cell>
          <cell r="AQ879">
            <v>600</v>
          </cell>
          <cell r="AR879">
            <v>2</v>
          </cell>
          <cell r="AS879">
            <v>600</v>
          </cell>
          <cell r="AT879">
            <v>24</v>
          </cell>
          <cell r="AU879" t="str">
            <v>N/A</v>
          </cell>
          <cell r="AV879" t="str">
            <v>N/A</v>
          </cell>
          <cell r="AW879" t="str">
            <v>N/A</v>
          </cell>
          <cell r="AX879" t="str">
            <v>N/A</v>
          </cell>
          <cell r="AY879" t="str">
            <v>N/A</v>
          </cell>
          <cell r="AZ879">
            <v>45</v>
          </cell>
        </row>
        <row r="879">
          <cell r="BB879">
            <v>1</v>
          </cell>
          <cell r="BC879" t="str">
            <v>MTN</v>
          </cell>
          <cell r="BD879" t="str">
            <v>T0495</v>
          </cell>
          <cell r="BE879">
            <v>0</v>
          </cell>
          <cell r="BF879" t="str">
            <v>YES</v>
          </cell>
        </row>
        <row r="880">
          <cell r="C880" t="str">
            <v>IHS_LSK_156M</v>
          </cell>
          <cell r="D880" t="str">
            <v>Makeni west 2</v>
          </cell>
          <cell r="E880">
            <v>28.1761</v>
          </cell>
          <cell r="F880">
            <v>-15.5143</v>
          </cell>
          <cell r="G880" t="str">
            <v>Lusaka</v>
          </cell>
          <cell r="H880">
            <v>1.8</v>
          </cell>
          <cell r="I880" t="str">
            <v>Lusaka</v>
          </cell>
          <cell r="J880" t="str">
            <v>Lusaka</v>
          </cell>
          <cell r="K880" t="str">
            <v>No</v>
          </cell>
          <cell r="L880" t="str">
            <v>No</v>
          </cell>
          <cell r="M880" t="str">
            <v>No</v>
          </cell>
          <cell r="N880" t="str">
            <v>Urban</v>
          </cell>
          <cell r="O880" t="str">
            <v>P4</v>
          </cell>
          <cell r="P880" t="str">
            <v>P4</v>
          </cell>
          <cell r="Q880" t="str">
            <v>BTS</v>
          </cell>
          <cell r="R880" t="str">
            <v>BTS</v>
          </cell>
          <cell r="S880" t="str">
            <v>On air</v>
          </cell>
          <cell r="T880" t="str">
            <v>Grid-Gen</v>
          </cell>
          <cell r="U880" t="str">
            <v>Green Field</v>
          </cell>
          <cell r="V880">
            <v>60</v>
          </cell>
          <cell r="W880" t="str">
            <v>Outdoor</v>
          </cell>
          <cell r="X880" t="str">
            <v>Samuel Mumba</v>
          </cell>
          <cell r="Y880" t="str">
            <v>SBC</v>
          </cell>
          <cell r="Z880" t="str">
            <v>SBC</v>
          </cell>
          <cell r="AA880" t="str">
            <v>MTN</v>
          </cell>
          <cell r="AB880" t="str">
            <v>Evans Ngonga</v>
          </cell>
          <cell r="AC880" t="str">
            <v>CCS</v>
          </cell>
          <cell r="AD880" t="str">
            <v>CCS</v>
          </cell>
          <cell r="AE880" t="str">
            <v>CK Works</v>
          </cell>
          <cell r="AF880" t="str">
            <v>CK Works</v>
          </cell>
          <cell r="AG880">
            <v>15</v>
          </cell>
          <cell r="AH880" t="str">
            <v>perkins</v>
          </cell>
          <cell r="AI880" t="str">
            <v>403D-15</v>
          </cell>
          <cell r="AJ880" t="str">
            <v>Leroy Sommer</v>
          </cell>
          <cell r="AK880" t="str">
            <v>TAL-A40-C J6/4</v>
          </cell>
          <cell r="AL880">
            <v>400</v>
          </cell>
          <cell r="AM880" t="str">
            <v>Power cube</v>
          </cell>
          <cell r="AN880" t="str">
            <v>ICC330-H1-C1</v>
          </cell>
          <cell r="AO880">
            <v>400</v>
          </cell>
          <cell r="AP880" t="str">
            <v>NARADA</v>
          </cell>
          <cell r="AQ880">
            <v>600</v>
          </cell>
          <cell r="AR880">
            <v>2</v>
          </cell>
          <cell r="AS880">
            <v>600</v>
          </cell>
          <cell r="AT880">
            <v>24</v>
          </cell>
          <cell r="AU880" t="str">
            <v>N/A</v>
          </cell>
          <cell r="AV880" t="str">
            <v>N/A</v>
          </cell>
          <cell r="AW880" t="str">
            <v>N/A</v>
          </cell>
          <cell r="AX880" t="str">
            <v>N/A</v>
          </cell>
          <cell r="AY880" t="str">
            <v>N/A</v>
          </cell>
          <cell r="AZ880">
            <v>76</v>
          </cell>
        </row>
        <row r="880">
          <cell r="BB880">
            <v>2</v>
          </cell>
          <cell r="BC880" t="str">
            <v>MTNAirtel</v>
          </cell>
          <cell r="BD880" t="str">
            <v>T0496</v>
          </cell>
          <cell r="BE880" t="str">
            <v>ZM6953</v>
          </cell>
          <cell r="BF880" t="str">
            <v>NO</v>
          </cell>
        </row>
        <row r="881">
          <cell r="C881" t="str">
            <v>IHS_LSK_157M</v>
          </cell>
          <cell r="D881" t="str">
            <v>Garden House</v>
          </cell>
          <cell r="E881">
            <v>28.2072</v>
          </cell>
          <cell r="F881">
            <v>-15.4027</v>
          </cell>
          <cell r="G881" t="str">
            <v>Lusaka</v>
          </cell>
          <cell r="H881">
            <v>1.8</v>
          </cell>
          <cell r="I881" t="str">
            <v>Lusaka</v>
          </cell>
          <cell r="J881" t="str">
            <v>Lusaka</v>
          </cell>
          <cell r="K881" t="str">
            <v>No</v>
          </cell>
          <cell r="L881" t="str">
            <v>No</v>
          </cell>
          <cell r="M881" t="str">
            <v>No</v>
          </cell>
          <cell r="N881" t="str">
            <v>Urban</v>
          </cell>
          <cell r="O881" t="str">
            <v>P4</v>
          </cell>
          <cell r="P881" t="str">
            <v>P4</v>
          </cell>
          <cell r="Q881" t="str">
            <v>BTS</v>
          </cell>
          <cell r="R881" t="str">
            <v>BTS</v>
          </cell>
          <cell r="S881" t="str">
            <v>On air</v>
          </cell>
          <cell r="T881" t="str">
            <v>Grid-Gen</v>
          </cell>
          <cell r="U881" t="str">
            <v>Green Field</v>
          </cell>
          <cell r="V881">
            <v>44</v>
          </cell>
          <cell r="W881" t="str">
            <v>Outdoor</v>
          </cell>
          <cell r="X881" t="str">
            <v>John Banda </v>
          </cell>
          <cell r="Y881" t="str">
            <v>SBC</v>
          </cell>
          <cell r="Z881" t="str">
            <v>SBC</v>
          </cell>
          <cell r="AA881" t="str">
            <v>MTN</v>
          </cell>
          <cell r="AB881" t="str">
            <v>Evans Ngonga</v>
          </cell>
          <cell r="AC881" t="str">
            <v>CCS</v>
          </cell>
          <cell r="AD881" t="str">
            <v>CCS</v>
          </cell>
          <cell r="AE881" t="str">
            <v>CK Works</v>
          </cell>
          <cell r="AF881" t="str">
            <v>CK Works</v>
          </cell>
          <cell r="AG881">
            <v>15</v>
          </cell>
          <cell r="AH881" t="str">
            <v>perkins</v>
          </cell>
          <cell r="AI881" t="str">
            <v>403D-15</v>
          </cell>
          <cell r="AJ881" t="str">
            <v>Leroy Sommer</v>
          </cell>
          <cell r="AK881" t="str">
            <v>TAL-A40-C J6/4</v>
          </cell>
          <cell r="AL881">
            <v>600</v>
          </cell>
          <cell r="AM881" t="str">
            <v>Power cube</v>
          </cell>
          <cell r="AN881" t="str">
            <v>ECC500</v>
          </cell>
          <cell r="AO881">
            <v>400</v>
          </cell>
          <cell r="AP881" t="str">
            <v>NARADA</v>
          </cell>
          <cell r="AQ881">
            <v>600</v>
          </cell>
          <cell r="AR881">
            <v>2</v>
          </cell>
          <cell r="AS881">
            <v>600</v>
          </cell>
          <cell r="AT881">
            <v>24</v>
          </cell>
          <cell r="AU881" t="str">
            <v>N/A</v>
          </cell>
          <cell r="AV881" t="str">
            <v>N/A</v>
          </cell>
          <cell r="AW881" t="str">
            <v>N/A</v>
          </cell>
          <cell r="AX881" t="str">
            <v>N/A</v>
          </cell>
          <cell r="AY881" t="str">
            <v>N/A</v>
          </cell>
          <cell r="AZ881">
            <v>65</v>
          </cell>
        </row>
        <row r="881">
          <cell r="BB881">
            <v>1</v>
          </cell>
          <cell r="BC881" t="str">
            <v>MTN</v>
          </cell>
          <cell r="BD881" t="str">
            <v>T0497</v>
          </cell>
          <cell r="BE881">
            <v>0</v>
          </cell>
          <cell r="BF881" t="str">
            <v>YES</v>
          </cell>
        </row>
        <row r="882">
          <cell r="C882" t="str">
            <v>IHS_LSK_159M</v>
          </cell>
          <cell r="D882" t="str">
            <v>Makeni Road</v>
          </cell>
          <cell r="E882">
            <v>28.252</v>
          </cell>
          <cell r="F882">
            <v>-15.4845</v>
          </cell>
          <cell r="G882" t="str">
            <v>Lusaka</v>
          </cell>
          <cell r="H882">
            <v>1.8</v>
          </cell>
          <cell r="I882" t="str">
            <v>Lusaka</v>
          </cell>
          <cell r="J882" t="str">
            <v>Lusaka</v>
          </cell>
          <cell r="K882" t="str">
            <v>No</v>
          </cell>
          <cell r="L882" t="str">
            <v>No</v>
          </cell>
          <cell r="M882" t="str">
            <v>No</v>
          </cell>
          <cell r="N882" t="str">
            <v>Urban</v>
          </cell>
          <cell r="O882" t="str">
            <v>P4</v>
          </cell>
          <cell r="P882" t="str">
            <v>P4</v>
          </cell>
          <cell r="Q882" t="str">
            <v>BTS</v>
          </cell>
          <cell r="R882" t="str">
            <v>BTS</v>
          </cell>
          <cell r="S882" t="str">
            <v>On air</v>
          </cell>
          <cell r="T882" t="str">
            <v>Grid-Gen</v>
          </cell>
          <cell r="U882" t="str">
            <v>Green Field</v>
          </cell>
          <cell r="V882">
            <v>50</v>
          </cell>
          <cell r="W882" t="str">
            <v>Outdoor</v>
          </cell>
          <cell r="X882" t="str">
            <v>Samuel Mumba</v>
          </cell>
          <cell r="Y882" t="str">
            <v>SBC</v>
          </cell>
          <cell r="Z882" t="str">
            <v>SBC</v>
          </cell>
          <cell r="AA882" t="str">
            <v>MTN</v>
          </cell>
          <cell r="AB882" t="str">
            <v>Evans Ngonga</v>
          </cell>
          <cell r="AC882" t="str">
            <v>CCS</v>
          </cell>
          <cell r="AD882" t="str">
            <v>CCS</v>
          </cell>
          <cell r="AE882" t="str">
            <v>CK Works</v>
          </cell>
          <cell r="AF882" t="str">
            <v>CK Works</v>
          </cell>
          <cell r="AG882">
            <v>20</v>
          </cell>
          <cell r="AH882" t="str">
            <v>perkins</v>
          </cell>
          <cell r="AI882" t="str">
            <v>403D-15</v>
          </cell>
          <cell r="AJ882" t="str">
            <v>Leroy Sommer</v>
          </cell>
          <cell r="AK882" t="str">
            <v>TAL-A40-C J6/4</v>
          </cell>
          <cell r="AL882">
            <v>600</v>
          </cell>
          <cell r="AM882" t="str">
            <v>Power cube</v>
          </cell>
          <cell r="AN882" t="str">
            <v>ICC330-H1-C1</v>
          </cell>
          <cell r="AO882">
            <v>400</v>
          </cell>
          <cell r="AP882" t="str">
            <v>NARADA</v>
          </cell>
          <cell r="AQ882">
            <v>600</v>
          </cell>
          <cell r="AR882">
            <v>2</v>
          </cell>
          <cell r="AS882">
            <v>600</v>
          </cell>
          <cell r="AT882">
            <v>24</v>
          </cell>
          <cell r="AU882" t="str">
            <v>N/A</v>
          </cell>
          <cell r="AV882" t="str">
            <v>N/A</v>
          </cell>
          <cell r="AW882" t="str">
            <v>N/A</v>
          </cell>
          <cell r="AX882" t="str">
            <v>N/A</v>
          </cell>
          <cell r="AY882" t="str">
            <v>N/A</v>
          </cell>
          <cell r="AZ882">
            <v>89</v>
          </cell>
        </row>
        <row r="882">
          <cell r="BB882">
            <v>2</v>
          </cell>
          <cell r="BC882" t="str">
            <v>MTNAirtel</v>
          </cell>
          <cell r="BD882" t="str">
            <v>T0502</v>
          </cell>
          <cell r="BE882" t="str">
            <v>ZM0399</v>
          </cell>
          <cell r="BF882" t="str">
            <v>NO</v>
          </cell>
        </row>
        <row r="883">
          <cell r="C883" t="str">
            <v>IHS_LSK_160M</v>
          </cell>
          <cell r="D883" t="str">
            <v>ten miles</v>
          </cell>
          <cell r="E883">
            <v>28.2961</v>
          </cell>
          <cell r="F883">
            <v>-15.2777</v>
          </cell>
          <cell r="G883" t="str">
            <v>Lusaka</v>
          </cell>
          <cell r="H883">
            <v>1.8</v>
          </cell>
          <cell r="I883" t="str">
            <v>Lusaka</v>
          </cell>
          <cell r="J883" t="str">
            <v>Lusaka</v>
          </cell>
          <cell r="K883" t="str">
            <v>No</v>
          </cell>
          <cell r="L883" t="str">
            <v>No</v>
          </cell>
          <cell r="M883" t="str">
            <v>No</v>
          </cell>
          <cell r="N883" t="str">
            <v>Urban</v>
          </cell>
          <cell r="O883" t="str">
            <v>P4</v>
          </cell>
          <cell r="P883" t="str">
            <v>P4</v>
          </cell>
          <cell r="Q883" t="str">
            <v>BTS</v>
          </cell>
          <cell r="R883" t="str">
            <v>BTS</v>
          </cell>
          <cell r="S883" t="str">
            <v>On air</v>
          </cell>
          <cell r="T883" t="str">
            <v>Grid-Gen</v>
          </cell>
          <cell r="U883" t="str">
            <v>Green Field</v>
          </cell>
          <cell r="V883">
            <v>36</v>
          </cell>
          <cell r="W883" t="str">
            <v>Outdoor</v>
          </cell>
          <cell r="X883" t="str">
            <v>John Banda </v>
          </cell>
          <cell r="Y883" t="str">
            <v>SBC</v>
          </cell>
          <cell r="Z883" t="str">
            <v>SBC</v>
          </cell>
          <cell r="AA883" t="str">
            <v>MTN</v>
          </cell>
          <cell r="AB883" t="str">
            <v>Evans Ngonga</v>
          </cell>
          <cell r="AC883" t="str">
            <v>CCS</v>
          </cell>
          <cell r="AD883" t="str">
            <v>CCS</v>
          </cell>
          <cell r="AE883" t="str">
            <v>CK Works</v>
          </cell>
          <cell r="AF883" t="str">
            <v>CK Works</v>
          </cell>
          <cell r="AG883">
            <v>15</v>
          </cell>
          <cell r="AH883" t="str">
            <v>perkins</v>
          </cell>
          <cell r="AI883" t="str">
            <v>403D-15</v>
          </cell>
          <cell r="AJ883" t="str">
            <v>Leroy Sommer</v>
          </cell>
          <cell r="AK883" t="str">
            <v>TAL-A40-C J6/4</v>
          </cell>
          <cell r="AL883">
            <v>600</v>
          </cell>
          <cell r="AM883" t="str">
            <v>Power cube</v>
          </cell>
          <cell r="AN883" t="str">
            <v>ECC500</v>
          </cell>
          <cell r="AO883">
            <v>400</v>
          </cell>
          <cell r="AP883" t="str">
            <v>NARADA</v>
          </cell>
          <cell r="AQ883">
            <v>600</v>
          </cell>
          <cell r="AR883">
            <v>2</v>
          </cell>
          <cell r="AS883">
            <v>600</v>
          </cell>
          <cell r="AT883">
            <v>24</v>
          </cell>
          <cell r="AU883" t="str">
            <v>N/A</v>
          </cell>
          <cell r="AV883" t="str">
            <v>N/A</v>
          </cell>
          <cell r="AW883" t="str">
            <v>N/A</v>
          </cell>
          <cell r="AX883" t="str">
            <v>N/A</v>
          </cell>
          <cell r="AY883" t="str">
            <v>N/A</v>
          </cell>
          <cell r="AZ883">
            <v>47</v>
          </cell>
        </row>
        <row r="883">
          <cell r="BB883">
            <v>1</v>
          </cell>
          <cell r="BC883" t="str">
            <v>MTN</v>
          </cell>
          <cell r="BD883" t="str">
            <v>T0504</v>
          </cell>
          <cell r="BE883">
            <v>0</v>
          </cell>
          <cell r="BF883" t="str">
            <v>YES</v>
          </cell>
        </row>
        <row r="884">
          <cell r="C884" t="str">
            <v>IHS_LSK_162M</v>
          </cell>
          <cell r="D884" t="str">
            <v>IBEX</v>
          </cell>
          <cell r="E884">
            <v>28.3954</v>
          </cell>
          <cell r="F884">
            <v>-15.4135</v>
          </cell>
          <cell r="G884" t="str">
            <v>Lusaka</v>
          </cell>
          <cell r="H884">
            <v>1.8</v>
          </cell>
          <cell r="I884" t="str">
            <v>Lusaka</v>
          </cell>
          <cell r="J884" t="str">
            <v>Lusaka</v>
          </cell>
          <cell r="K884" t="str">
            <v>Yes</v>
          </cell>
          <cell r="L884" t="str">
            <v>No</v>
          </cell>
          <cell r="M884" t="str">
            <v>No</v>
          </cell>
          <cell r="N884" t="str">
            <v>Urban</v>
          </cell>
          <cell r="O884" t="str">
            <v>P4</v>
          </cell>
          <cell r="P884" t="str">
            <v>P4</v>
          </cell>
          <cell r="Q884" t="str">
            <v>BTS</v>
          </cell>
          <cell r="R884" t="str">
            <v>BTS</v>
          </cell>
          <cell r="S884" t="str">
            <v>On air</v>
          </cell>
          <cell r="T884" t="str">
            <v>Grid-Gen</v>
          </cell>
          <cell r="U884" t="str">
            <v>Green Field</v>
          </cell>
          <cell r="V884">
            <v>55</v>
          </cell>
          <cell r="W884" t="str">
            <v>Outdoor</v>
          </cell>
          <cell r="X884" t="str">
            <v>Kelly Musama</v>
          </cell>
          <cell r="Y884" t="str">
            <v>SBC</v>
          </cell>
          <cell r="Z884" t="str">
            <v>SBC</v>
          </cell>
          <cell r="AA884" t="str">
            <v>MTN</v>
          </cell>
          <cell r="AB884" t="str">
            <v>Evans Ngonga</v>
          </cell>
          <cell r="AC884" t="str">
            <v>CCS</v>
          </cell>
          <cell r="AD884" t="str">
            <v>CCS</v>
          </cell>
          <cell r="AE884" t="str">
            <v>Gen Logic</v>
          </cell>
          <cell r="AF884" t="str">
            <v>Gen Logic</v>
          </cell>
          <cell r="AG884">
            <v>20</v>
          </cell>
          <cell r="AH884" t="str">
            <v>perkins</v>
          </cell>
          <cell r="AI884" t="str">
            <v>403D-15G</v>
          </cell>
          <cell r="AJ884" t="str">
            <v>Leroy Sommer</v>
          </cell>
          <cell r="AK884" t="str">
            <v>TAL-A40-C J6/4</v>
          </cell>
          <cell r="AL884">
            <v>1000</v>
          </cell>
          <cell r="AM884" t="str">
            <v>Power cube</v>
          </cell>
          <cell r="AN884" t="str">
            <v>ICC330-H1-C1</v>
          </cell>
          <cell r="AO884">
            <v>400</v>
          </cell>
          <cell r="AP884" t="str">
            <v>NARADA</v>
          </cell>
          <cell r="AQ884">
            <v>600</v>
          </cell>
          <cell r="AR884">
            <v>2</v>
          </cell>
          <cell r="AS884">
            <v>600</v>
          </cell>
          <cell r="AT884">
            <v>24</v>
          </cell>
          <cell r="AU884" t="str">
            <v>N/A</v>
          </cell>
          <cell r="AV884" t="str">
            <v>N/A</v>
          </cell>
          <cell r="AW884" t="str">
            <v>N/A</v>
          </cell>
          <cell r="AX884" t="str">
            <v>N/A</v>
          </cell>
          <cell r="AY884" t="str">
            <v>N/A</v>
          </cell>
          <cell r="AZ884">
            <v>76</v>
          </cell>
        </row>
        <row r="884">
          <cell r="BB884">
            <v>2</v>
          </cell>
          <cell r="BC884" t="str">
            <v>MTNLiquid Telecom</v>
          </cell>
          <cell r="BD884" t="str">
            <v>T0340</v>
          </cell>
          <cell r="BE884">
            <v>0</v>
          </cell>
          <cell r="BF884" t="str">
            <v>NO</v>
          </cell>
        </row>
        <row r="885">
          <cell r="C885" t="str">
            <v>IHS_LSK_165M</v>
          </cell>
          <cell r="D885" t="str">
            <v>silverest</v>
          </cell>
          <cell r="E885">
            <v>28.4729</v>
          </cell>
          <cell r="F885">
            <v>-15.379</v>
          </cell>
          <cell r="G885" t="str">
            <v>Lusaka</v>
          </cell>
          <cell r="H885">
            <v>2.5</v>
          </cell>
          <cell r="I885" t="str">
            <v>Lusaka</v>
          </cell>
          <cell r="J885" t="str">
            <v>Lusaka</v>
          </cell>
          <cell r="K885" t="str">
            <v>No</v>
          </cell>
          <cell r="L885" t="str">
            <v>No</v>
          </cell>
          <cell r="M885" t="str">
            <v>No</v>
          </cell>
          <cell r="N885" t="str">
            <v>Urban</v>
          </cell>
          <cell r="O885" t="str">
            <v>P4</v>
          </cell>
          <cell r="P885" t="str">
            <v>P4</v>
          </cell>
          <cell r="Q885" t="str">
            <v>BTS</v>
          </cell>
          <cell r="R885" t="str">
            <v>BTS</v>
          </cell>
          <cell r="S885" t="str">
            <v>On air</v>
          </cell>
          <cell r="T885" t="str">
            <v>Grid-Gen</v>
          </cell>
          <cell r="U885" t="str">
            <v>Green Field</v>
          </cell>
          <cell r="V885">
            <v>50</v>
          </cell>
          <cell r="W885" t="str">
            <v>Outdoor</v>
          </cell>
          <cell r="X885" t="str">
            <v>Malvin Hakokole</v>
          </cell>
          <cell r="Y885" t="str">
            <v>SBC</v>
          </cell>
          <cell r="Z885" t="str">
            <v>SBC</v>
          </cell>
          <cell r="AA885" t="str">
            <v>MTN</v>
          </cell>
          <cell r="AB885" t="str">
            <v>Evans Ngonga</v>
          </cell>
          <cell r="AC885" t="str">
            <v>CCS</v>
          </cell>
          <cell r="AD885" t="str">
            <v>CCS</v>
          </cell>
          <cell r="AE885" t="str">
            <v>CK Works</v>
          </cell>
          <cell r="AF885" t="str">
            <v>CK Works</v>
          </cell>
          <cell r="AG885">
            <v>20</v>
          </cell>
          <cell r="AH885" t="str">
            <v>perkins</v>
          </cell>
          <cell r="AI885" t="str">
            <v>403D-15</v>
          </cell>
          <cell r="AJ885" t="str">
            <v>Leroy Sommer</v>
          </cell>
          <cell r="AK885" t="str">
            <v>TAL-A40-C J6/4</v>
          </cell>
          <cell r="AL885">
            <v>1000</v>
          </cell>
          <cell r="AM885" t="str">
            <v>Power cube</v>
          </cell>
          <cell r="AN885" t="str">
            <v>ICC330-H1-C1</v>
          </cell>
          <cell r="AO885">
            <v>400</v>
          </cell>
          <cell r="AP885" t="str">
            <v>NARADA</v>
          </cell>
          <cell r="AQ885">
            <v>600</v>
          </cell>
          <cell r="AR885">
            <v>2</v>
          </cell>
          <cell r="AS885">
            <v>600</v>
          </cell>
          <cell r="AT885">
            <v>24</v>
          </cell>
          <cell r="AU885" t="str">
            <v>N/A</v>
          </cell>
          <cell r="AV885" t="str">
            <v>N/A</v>
          </cell>
          <cell r="AW885" t="str">
            <v>N/A</v>
          </cell>
          <cell r="AX885" t="str">
            <v>N/A</v>
          </cell>
          <cell r="AY885" t="str">
            <v>N/A</v>
          </cell>
          <cell r="AZ885">
            <v>35</v>
          </cell>
        </row>
        <row r="885">
          <cell r="BB885">
            <v>1</v>
          </cell>
          <cell r="BC885" t="str">
            <v>MTN</v>
          </cell>
          <cell r="BD885" t="str">
            <v>T0513</v>
          </cell>
          <cell r="BE885">
            <v>0</v>
          </cell>
          <cell r="BF885" t="str">
            <v>NO</v>
          </cell>
        </row>
        <row r="886">
          <cell r="C886" t="str">
            <v>IHS_LSK_166M</v>
          </cell>
          <cell r="D886" t="str">
            <v>Meanwood Chamba Valley</v>
          </cell>
          <cell r="E886">
            <v>28.3547</v>
          </cell>
          <cell r="F886">
            <v>-15.3347</v>
          </cell>
          <cell r="G886" t="str">
            <v>Lusaka</v>
          </cell>
          <cell r="H886">
            <v>2.5</v>
          </cell>
          <cell r="I886" t="str">
            <v>Lusaka</v>
          </cell>
          <cell r="J886" t="str">
            <v>lusaka</v>
          </cell>
          <cell r="K886" t="str">
            <v>No</v>
          </cell>
          <cell r="L886" t="str">
            <v>No</v>
          </cell>
          <cell r="M886" t="str">
            <v>No</v>
          </cell>
          <cell r="N886" t="str">
            <v>Urban</v>
          </cell>
          <cell r="O886" t="str">
            <v>P4</v>
          </cell>
          <cell r="P886" t="str">
            <v>P4</v>
          </cell>
          <cell r="Q886" t="str">
            <v>BTS</v>
          </cell>
          <cell r="R886" t="str">
            <v>BTS</v>
          </cell>
          <cell r="S886" t="str">
            <v>On air</v>
          </cell>
          <cell r="T886" t="str">
            <v>Grid-Gen</v>
          </cell>
          <cell r="U886" t="str">
            <v>Green Field</v>
          </cell>
          <cell r="V886">
            <v>50</v>
          </cell>
          <cell r="W886" t="str">
            <v>Outdoor</v>
          </cell>
          <cell r="X886" t="str">
            <v>Malvin Hakokole</v>
          </cell>
          <cell r="Y886" t="str">
            <v>SBC</v>
          </cell>
          <cell r="Z886" t="str">
            <v>SBC</v>
          </cell>
          <cell r="AA886" t="str">
            <v>MTN</v>
          </cell>
          <cell r="AB886" t="str">
            <v>Evans Ngonga</v>
          </cell>
          <cell r="AC886" t="str">
            <v>CCS</v>
          </cell>
          <cell r="AD886" t="str">
            <v>CCS</v>
          </cell>
          <cell r="AE886" t="str">
            <v>Earth Technology</v>
          </cell>
          <cell r="AF886" t="str">
            <v>Earth technology</v>
          </cell>
          <cell r="AG886">
            <v>15</v>
          </cell>
          <cell r="AH886" t="str">
            <v>perkins</v>
          </cell>
          <cell r="AI886" t="str">
            <v>403D-15</v>
          </cell>
          <cell r="AJ886" t="str">
            <v>Leroy Sommer</v>
          </cell>
          <cell r="AK886" t="str">
            <v>TAL-A40-C J6/4</v>
          </cell>
          <cell r="AL886">
            <v>375</v>
          </cell>
          <cell r="AM886" t="str">
            <v>Power cube</v>
          </cell>
          <cell r="AN886" t="str">
            <v>ICC330-H1-C1</v>
          </cell>
          <cell r="AO886">
            <v>400</v>
          </cell>
          <cell r="AP886" t="str">
            <v>NARADA</v>
          </cell>
          <cell r="AQ886">
            <v>600</v>
          </cell>
          <cell r="AR886">
            <v>2</v>
          </cell>
          <cell r="AS886">
            <v>600</v>
          </cell>
          <cell r="AT886">
            <v>24</v>
          </cell>
          <cell r="AU886" t="str">
            <v>N/A</v>
          </cell>
          <cell r="AV886" t="str">
            <v>N/A</v>
          </cell>
          <cell r="AW886" t="str">
            <v>N/A</v>
          </cell>
          <cell r="AX886" t="str">
            <v>N/A</v>
          </cell>
          <cell r="AY886" t="str">
            <v>N/A</v>
          </cell>
          <cell r="AZ886">
            <v>41</v>
          </cell>
        </row>
        <row r="886">
          <cell r="BB886">
            <v>1</v>
          </cell>
          <cell r="BC886" t="str">
            <v>MTN</v>
          </cell>
          <cell r="BD886" t="str">
            <v>T0534</v>
          </cell>
          <cell r="BE886">
            <v>0</v>
          </cell>
          <cell r="BF886" t="str">
            <v>NO</v>
          </cell>
        </row>
        <row r="887">
          <cell r="C887" t="str">
            <v>IHS_LSK_167M</v>
          </cell>
          <cell r="D887" t="str">
            <v>Lusaka west-Apolo</v>
          </cell>
          <cell r="E887">
            <v>28.0776</v>
          </cell>
          <cell r="F887">
            <v>-15.3405</v>
          </cell>
          <cell r="G887" t="str">
            <v>Lusaka</v>
          </cell>
          <cell r="H887">
            <v>1.8</v>
          </cell>
          <cell r="I887" t="str">
            <v>Lusaka</v>
          </cell>
          <cell r="J887" t="str">
            <v>Lusaka</v>
          </cell>
          <cell r="K887" t="str">
            <v>No</v>
          </cell>
          <cell r="L887" t="str">
            <v>No</v>
          </cell>
          <cell r="M887" t="str">
            <v>No</v>
          </cell>
          <cell r="N887" t="str">
            <v>Urban</v>
          </cell>
          <cell r="O887" t="str">
            <v>P4</v>
          </cell>
          <cell r="P887" t="str">
            <v>P4</v>
          </cell>
          <cell r="Q887" t="str">
            <v>BTS</v>
          </cell>
          <cell r="R887" t="str">
            <v>BTS</v>
          </cell>
          <cell r="S887" t="str">
            <v>On air</v>
          </cell>
          <cell r="T887" t="str">
            <v>Grid-Gen</v>
          </cell>
          <cell r="U887" t="str">
            <v>Green Field</v>
          </cell>
          <cell r="V887">
            <v>50</v>
          </cell>
          <cell r="W887" t="str">
            <v>Outdoor</v>
          </cell>
          <cell r="X887" t="str">
            <v>John Banda </v>
          </cell>
          <cell r="Y887" t="str">
            <v>SBC</v>
          </cell>
          <cell r="Z887" t="str">
            <v>SBC</v>
          </cell>
          <cell r="AA887" t="str">
            <v>MTN</v>
          </cell>
          <cell r="AB887" t="str">
            <v>Evans Ngonga</v>
          </cell>
          <cell r="AC887" t="str">
            <v>CCS</v>
          </cell>
          <cell r="AD887" t="str">
            <v>CCS</v>
          </cell>
          <cell r="AE887" t="str">
            <v>CK Works</v>
          </cell>
          <cell r="AF887" t="str">
            <v>CK Works</v>
          </cell>
          <cell r="AG887">
            <v>15</v>
          </cell>
          <cell r="AH887" t="str">
            <v>perkins</v>
          </cell>
          <cell r="AI887" t="str">
            <v>403D-15</v>
          </cell>
          <cell r="AJ887" t="str">
            <v>Leroy Sommer</v>
          </cell>
          <cell r="AK887" t="str">
            <v>TAL-A40-C J6/4</v>
          </cell>
          <cell r="AL887">
            <v>600</v>
          </cell>
          <cell r="AM887" t="str">
            <v>Power cube</v>
          </cell>
          <cell r="AN887" t="str">
            <v>ECC500</v>
          </cell>
          <cell r="AO887">
            <v>400</v>
          </cell>
          <cell r="AP887" t="str">
            <v>NARADA</v>
          </cell>
          <cell r="AQ887">
            <v>600</v>
          </cell>
          <cell r="AR887">
            <v>2</v>
          </cell>
          <cell r="AS887">
            <v>600</v>
          </cell>
          <cell r="AT887">
            <v>24</v>
          </cell>
          <cell r="AU887" t="str">
            <v>N/A</v>
          </cell>
          <cell r="AV887" t="str">
            <v>N/A</v>
          </cell>
          <cell r="AW887" t="str">
            <v>N/A</v>
          </cell>
          <cell r="AX887" t="str">
            <v>N/A</v>
          </cell>
          <cell r="AY887" t="str">
            <v>N/A</v>
          </cell>
          <cell r="AZ887">
            <v>60</v>
          </cell>
        </row>
        <row r="887">
          <cell r="BB887">
            <v>1</v>
          </cell>
          <cell r="BC887" t="str">
            <v>MTN</v>
          </cell>
          <cell r="BD887" t="str">
            <v>T0517</v>
          </cell>
          <cell r="BE887">
            <v>0</v>
          </cell>
          <cell r="BF887" t="str">
            <v>YES</v>
          </cell>
        </row>
        <row r="888">
          <cell r="C888" t="str">
            <v>IHS_LSK_168M</v>
          </cell>
          <cell r="D888" t="str">
            <v>CHALALA MALL</v>
          </cell>
          <cell r="E888">
            <v>28.33943</v>
          </cell>
          <cell r="F888" t="str">
            <v>15.46458    </v>
          </cell>
          <cell r="G888" t="str">
            <v>Lusaka</v>
          </cell>
          <cell r="H888" t="e">
            <v>#N/A</v>
          </cell>
          <cell r="I888" t="str">
            <v>Lusaka</v>
          </cell>
          <cell r="J888" t="str">
            <v>Lusaka</v>
          </cell>
          <cell r="K888" t="str">
            <v>No</v>
          </cell>
          <cell r="L888" t="str">
            <v>No</v>
          </cell>
          <cell r="M888" t="str">
            <v>No</v>
          </cell>
          <cell r="N888" t="str">
            <v>Suburban</v>
          </cell>
        </row>
        <row r="888">
          <cell r="Q888" t="str">
            <v>BTS</v>
          </cell>
          <cell r="R888" t="str">
            <v>BTS</v>
          </cell>
          <cell r="S888" t="str">
            <v>On Air</v>
          </cell>
          <cell r="T888" t="str">
            <v>Grid Only</v>
          </cell>
          <cell r="U888" t="str">
            <v>Tube star</v>
          </cell>
          <cell r="V888">
            <v>24</v>
          </cell>
          <cell r="W888" t="str">
            <v>Outdoor</v>
          </cell>
          <cell r="X888" t="str">
            <v>Kelly Musama</v>
          </cell>
          <cell r="Y888" t="str">
            <v>Inhouse</v>
          </cell>
          <cell r="Z888" t="str">
            <v>Inhouse</v>
          </cell>
          <cell r="AA888" t="str">
            <v>MTN</v>
          </cell>
          <cell r="AB888" t="str">
            <v>Evans Ngonga</v>
          </cell>
          <cell r="AC888" t="str">
            <v>In House</v>
          </cell>
          <cell r="AD888" t="str">
            <v>In House</v>
          </cell>
          <cell r="AE888" t="str">
            <v>N/A</v>
          </cell>
          <cell r="AF888" t="str">
            <v>N/A</v>
          </cell>
          <cell r="AG888" t="str">
            <v>N/A</v>
          </cell>
          <cell r="AH888" t="str">
            <v>N/A</v>
          </cell>
          <cell r="AI888" t="str">
            <v>N/A</v>
          </cell>
          <cell r="AJ888" t="str">
            <v>N/A</v>
          </cell>
          <cell r="AK888" t="str">
            <v>N/A</v>
          </cell>
          <cell r="AL888" t="str">
            <v>N/A</v>
          </cell>
          <cell r="AM888" t="str">
            <v>Power cube</v>
          </cell>
        </row>
        <row r="888">
          <cell r="AP888" t="str">
            <v>Lithium</v>
          </cell>
          <cell r="AQ888">
            <v>200</v>
          </cell>
          <cell r="AR888">
            <v>48</v>
          </cell>
          <cell r="AS888">
            <v>100</v>
          </cell>
          <cell r="AT888">
            <v>2</v>
          </cell>
          <cell r="AU888" t="str">
            <v>N/A</v>
          </cell>
          <cell r="AV888" t="str">
            <v>N/A</v>
          </cell>
          <cell r="AW888" t="str">
            <v>N/A</v>
          </cell>
          <cell r="AX888" t="str">
            <v>N/A</v>
          </cell>
          <cell r="AY888" t="str">
            <v>N/A</v>
          </cell>
          <cell r="AZ888">
            <v>70</v>
          </cell>
        </row>
        <row r="888">
          <cell r="BC888" t="str">
            <v>MTN</v>
          </cell>
          <cell r="BD888" t="e">
            <v>#N/A</v>
          </cell>
          <cell r="BE888" t="e">
            <v>#N/A</v>
          </cell>
        </row>
        <row r="889">
          <cell r="C889" t="str">
            <v>IHS_LSK_201A</v>
          </cell>
          <cell r="D889" t="str">
            <v>AIRPORT ROOFTOP</v>
          </cell>
          <cell r="E889">
            <v>28.4455</v>
          </cell>
          <cell r="F889">
            <v>-14.515679</v>
          </cell>
          <cell r="G889" t="str">
            <v>Lusaka</v>
          </cell>
          <cell r="H889" t="str">
            <v>N/A</v>
          </cell>
          <cell r="I889" t="str">
            <v>Lusaka</v>
          </cell>
          <cell r="J889" t="str">
            <v>Chongwe</v>
          </cell>
          <cell r="K889" t="str">
            <v>Yes</v>
          </cell>
          <cell r="L889" t="str">
            <v>No</v>
          </cell>
          <cell r="M889" t="str">
            <v>No</v>
          </cell>
          <cell r="N889" t="str">
            <v>Urban</v>
          </cell>
          <cell r="O889" t="str">
            <v>Platinum</v>
          </cell>
          <cell r="P889" t="str">
            <v>Platinum</v>
          </cell>
          <cell r="Q889" t="str">
            <v>BTS</v>
          </cell>
          <cell r="R889" t="str">
            <v>BTS</v>
          </cell>
          <cell r="S889" t="str">
            <v>On air</v>
          </cell>
          <cell r="T889" t="str">
            <v>Grid-Gen</v>
          </cell>
          <cell r="U889" t="str">
            <v>Roof Top</v>
          </cell>
          <cell r="V889" t="str">
            <v>RT</v>
          </cell>
          <cell r="W889" t="str">
            <v>Indoor </v>
          </cell>
          <cell r="X889" t="str">
            <v>Malvin Hakokole</v>
          </cell>
          <cell r="Y889" t="str">
            <v>SBC</v>
          </cell>
          <cell r="Z889" t="str">
            <v>SBC</v>
          </cell>
          <cell r="AA889" t="str">
            <v>Airtel </v>
          </cell>
          <cell r="AB889" t="str">
            <v>Evans Ngonga</v>
          </cell>
          <cell r="AC889" t="str">
            <v>CCS</v>
          </cell>
          <cell r="AD889" t="str">
            <v>CCS</v>
          </cell>
          <cell r="AE889" t="str">
            <v>N/A</v>
          </cell>
          <cell r="AF889" t="str">
            <v>N/A</v>
          </cell>
          <cell r="AG889" t="str">
            <v>N/A</v>
          </cell>
          <cell r="AH889" t="str">
            <v>N/A</v>
          </cell>
          <cell r="AI889" t="str">
            <v>N/A</v>
          </cell>
          <cell r="AJ889" t="str">
            <v>N/A</v>
          </cell>
          <cell r="AK889" t="str">
            <v>N/A</v>
          </cell>
          <cell r="AL889">
            <v>0</v>
          </cell>
          <cell r="AM889" t="str">
            <v>Emerson</v>
          </cell>
          <cell r="AN889" t="str">
            <v>R48 3200</v>
          </cell>
          <cell r="AO889">
            <v>400</v>
          </cell>
          <cell r="AP889" t="str">
            <v>C&amp;D True </v>
          </cell>
          <cell r="AQ889">
            <v>352</v>
          </cell>
          <cell r="AR889">
            <v>12</v>
          </cell>
          <cell r="AS889">
            <v>176</v>
          </cell>
          <cell r="AT889">
            <v>8</v>
          </cell>
          <cell r="AU889" t="str">
            <v>LG</v>
          </cell>
          <cell r="AV889" t="str">
            <v>LG</v>
          </cell>
          <cell r="AW889">
            <v>18000</v>
          </cell>
          <cell r="AX889">
            <v>18000</v>
          </cell>
          <cell r="AY889">
            <v>2</v>
          </cell>
          <cell r="AZ889">
            <v>36</v>
          </cell>
        </row>
        <row r="889">
          <cell r="BB889">
            <v>2</v>
          </cell>
          <cell r="BC889" t="str">
            <v>AirtelLiquid Telecom</v>
          </cell>
          <cell r="BD889">
            <v>0</v>
          </cell>
          <cell r="BE889" t="str">
            <v>ZM0001</v>
          </cell>
          <cell r="BF889">
            <v>0</v>
          </cell>
        </row>
        <row r="890">
          <cell r="C890" t="str">
            <v>IHS_LSK_202A</v>
          </cell>
          <cell r="D890" t="str">
            <v>ASSEMBLY</v>
          </cell>
          <cell r="E890">
            <v>28.3184</v>
          </cell>
          <cell r="F890">
            <v>-15.449047</v>
          </cell>
          <cell r="G890" t="str">
            <v>Lusaka</v>
          </cell>
          <cell r="H890">
            <v>2.5</v>
          </cell>
          <cell r="I890" t="str">
            <v>Lusaka</v>
          </cell>
          <cell r="J890" t="str">
            <v>Lusaka</v>
          </cell>
          <cell r="K890" t="str">
            <v>No</v>
          </cell>
          <cell r="L890" t="str">
            <v>No</v>
          </cell>
          <cell r="M890" t="str">
            <v>No</v>
          </cell>
          <cell r="N890" t="str">
            <v>Urban</v>
          </cell>
          <cell r="O890" t="str">
            <v>Platinum</v>
          </cell>
          <cell r="P890" t="str">
            <v>Platinum</v>
          </cell>
          <cell r="Q890" t="str">
            <v>Hub</v>
          </cell>
          <cell r="R890" t="str">
            <v>Hub</v>
          </cell>
          <cell r="S890" t="str">
            <v>On air</v>
          </cell>
          <cell r="T890" t="str">
            <v>Grid-Gen</v>
          </cell>
          <cell r="U890" t="str">
            <v>Green Field</v>
          </cell>
          <cell r="V890">
            <v>30</v>
          </cell>
          <cell r="W890" t="str">
            <v>Indoor </v>
          </cell>
          <cell r="X890" t="str">
            <v>Kelly Musama</v>
          </cell>
          <cell r="Y890" t="str">
            <v>SBC</v>
          </cell>
          <cell r="Z890" t="str">
            <v>SBC</v>
          </cell>
          <cell r="AA890" t="str">
            <v>Airtel </v>
          </cell>
          <cell r="AB890" t="str">
            <v>Evans Ngonga</v>
          </cell>
          <cell r="AC890" t="str">
            <v>CCS</v>
          </cell>
          <cell r="AD890" t="str">
            <v>CCS</v>
          </cell>
          <cell r="AE890" t="str">
            <v>Vitalgen</v>
          </cell>
          <cell r="AF890" t="str">
            <v>Vitalgen</v>
          </cell>
          <cell r="AG890">
            <v>20</v>
          </cell>
          <cell r="AH890" t="str">
            <v>perkins</v>
          </cell>
          <cell r="AI890" t="str">
            <v>404A-22</v>
          </cell>
          <cell r="AJ890" t="str">
            <v>Leroy Sommer</v>
          </cell>
          <cell r="AK890" t="str">
            <v>ECO-28-M/4</v>
          </cell>
          <cell r="AL890">
            <v>1000</v>
          </cell>
          <cell r="AM890" t="str">
            <v>Power cube</v>
          </cell>
          <cell r="AN890" t="str">
            <v>ECC500</v>
          </cell>
          <cell r="AO890">
            <v>400</v>
          </cell>
          <cell r="AP890" t="str">
            <v>Lithium</v>
          </cell>
          <cell r="AQ890">
            <v>300</v>
          </cell>
          <cell r="AR890">
            <v>48</v>
          </cell>
          <cell r="AS890">
            <v>100</v>
          </cell>
          <cell r="AT890">
            <v>3</v>
          </cell>
          <cell r="AU890" t="str">
            <v>LG</v>
          </cell>
          <cell r="AV890" t="str">
            <v>LG</v>
          </cell>
          <cell r="AW890">
            <v>18000</v>
          </cell>
          <cell r="AX890">
            <v>18000</v>
          </cell>
          <cell r="AY890">
            <v>2</v>
          </cell>
          <cell r="AZ890">
            <v>70</v>
          </cell>
        </row>
        <row r="890">
          <cell r="BB890">
            <v>1</v>
          </cell>
          <cell r="BC890" t="str">
            <v>Airtel</v>
          </cell>
          <cell r="BD890">
            <v>0</v>
          </cell>
          <cell r="BE890" t="str">
            <v>ZM0002</v>
          </cell>
          <cell r="BF890">
            <v>0</v>
          </cell>
        </row>
        <row r="891">
          <cell r="C891" t="str">
            <v>IHS_LSK_203A</v>
          </cell>
          <cell r="D891" t="str">
            <v>AVONDALE</v>
          </cell>
          <cell r="E891">
            <v>28.396</v>
          </cell>
          <cell r="F891">
            <v>-14.266631</v>
          </cell>
          <cell r="G891" t="str">
            <v>Lusaka</v>
          </cell>
          <cell r="H891">
            <v>5.5</v>
          </cell>
          <cell r="I891" t="str">
            <v>Lusaka</v>
          </cell>
          <cell r="J891" t="str">
            <v>Lusaka</v>
          </cell>
          <cell r="K891" t="str">
            <v>Yes</v>
          </cell>
          <cell r="L891" t="str">
            <v>Yes</v>
          </cell>
          <cell r="M891" t="str">
            <v>Yes</v>
          </cell>
          <cell r="N891" t="str">
            <v>Urban</v>
          </cell>
          <cell r="O891" t="str">
            <v>Platinum</v>
          </cell>
          <cell r="P891" t="str">
            <v>Platinum</v>
          </cell>
          <cell r="Q891" t="str">
            <v>BB</v>
          </cell>
          <cell r="R891" t="str">
            <v>BB</v>
          </cell>
          <cell r="S891" t="str">
            <v>On air</v>
          </cell>
          <cell r="T891" t="str">
            <v>Grid-Gen</v>
          </cell>
          <cell r="U891" t="str">
            <v>Green Field</v>
          </cell>
          <cell r="V891">
            <v>42</v>
          </cell>
          <cell r="W891" t="str">
            <v>Indoor </v>
          </cell>
          <cell r="X891" t="str">
            <v>Malvin Hakokole</v>
          </cell>
          <cell r="Y891" t="str">
            <v>SBC</v>
          </cell>
          <cell r="Z891" t="str">
            <v>SBC</v>
          </cell>
          <cell r="AA891" t="str">
            <v>Airtel </v>
          </cell>
          <cell r="AB891" t="str">
            <v>Evans Ngonga</v>
          </cell>
          <cell r="AC891" t="str">
            <v>CCS</v>
          </cell>
          <cell r="AD891" t="str">
            <v>CCS</v>
          </cell>
          <cell r="AE891" t="str">
            <v>CK Works</v>
          </cell>
          <cell r="AF891" t="str">
            <v>CK Works</v>
          </cell>
          <cell r="AG891">
            <v>45</v>
          </cell>
          <cell r="AH891" t="str">
            <v>perkins</v>
          </cell>
          <cell r="AI891" t="str">
            <v>404A-22</v>
          </cell>
          <cell r="AJ891" t="str">
            <v>Leroy Sommer</v>
          </cell>
          <cell r="AK891" t="str">
            <v>TAL A42F J 6S/4</v>
          </cell>
          <cell r="AL891">
            <v>1000</v>
          </cell>
          <cell r="AM891" t="str">
            <v>Power cube</v>
          </cell>
          <cell r="AN891" t="str">
            <v>ICC330-H1-C1</v>
          </cell>
          <cell r="AO891">
            <v>400</v>
          </cell>
          <cell r="AP891" t="str">
            <v>Lithium</v>
          </cell>
          <cell r="AQ891">
            <v>600</v>
          </cell>
          <cell r="AR891">
            <v>48</v>
          </cell>
          <cell r="AS891">
            <v>100</v>
          </cell>
          <cell r="AT891">
            <v>6</v>
          </cell>
          <cell r="AU891" t="str">
            <v>LG</v>
          </cell>
          <cell r="AV891" t="str">
            <v>LG</v>
          </cell>
          <cell r="AW891">
            <v>18000</v>
          </cell>
          <cell r="AX891">
            <v>18000</v>
          </cell>
          <cell r="AY891">
            <v>2</v>
          </cell>
          <cell r="AZ891">
            <v>37.1</v>
          </cell>
        </row>
        <row r="891">
          <cell r="BB891">
            <v>4</v>
          </cell>
          <cell r="BC891" t="str">
            <v>MTNAirtelINQLiquid Telecom</v>
          </cell>
          <cell r="BD891" t="str">
            <v>T0221</v>
          </cell>
          <cell r="BE891" t="str">
            <v>ZM0003</v>
          </cell>
          <cell r="BF891">
            <v>0</v>
          </cell>
        </row>
        <row r="892">
          <cell r="C892" t="str">
            <v>IHS_LSK_204A</v>
          </cell>
          <cell r="D892" t="str">
            <v>CATHEDRAL HILL</v>
          </cell>
          <cell r="E892">
            <v>28.3069</v>
          </cell>
          <cell r="F892">
            <v>-15.4175</v>
          </cell>
          <cell r="G892" t="str">
            <v>Lusaka</v>
          </cell>
          <cell r="H892">
            <v>4.5</v>
          </cell>
          <cell r="I892" t="str">
            <v>Lusaka</v>
          </cell>
          <cell r="J892" t="str">
            <v>Lusaka</v>
          </cell>
          <cell r="K892" t="str">
            <v>No</v>
          </cell>
          <cell r="L892" t="str">
            <v>No</v>
          </cell>
          <cell r="M892" t="str">
            <v>Yes</v>
          </cell>
          <cell r="N892" t="str">
            <v>Urban</v>
          </cell>
          <cell r="O892" t="str">
            <v>Platinum</v>
          </cell>
          <cell r="P892" t="str">
            <v>Platinum</v>
          </cell>
          <cell r="Q892" t="str">
            <v>BTS</v>
          </cell>
          <cell r="R892" t="str">
            <v>BTS</v>
          </cell>
          <cell r="S892" t="str">
            <v>On air</v>
          </cell>
          <cell r="T892" t="str">
            <v>Grid-Gen</v>
          </cell>
          <cell r="U892" t="str">
            <v>Roof Top</v>
          </cell>
          <cell r="V892" t="str">
            <v>RT</v>
          </cell>
          <cell r="W892" t="str">
            <v>Indoor </v>
          </cell>
          <cell r="X892" t="str">
            <v>Kelly Musama</v>
          </cell>
          <cell r="Y892" t="str">
            <v>SBC</v>
          </cell>
          <cell r="Z892" t="str">
            <v>SBC</v>
          </cell>
          <cell r="AA892" t="str">
            <v>Airtel </v>
          </cell>
          <cell r="AB892" t="str">
            <v>Evans Ngonga</v>
          </cell>
          <cell r="AC892" t="str">
            <v>CCS</v>
          </cell>
          <cell r="AD892" t="str">
            <v>CCS</v>
          </cell>
          <cell r="AE892" t="str">
            <v>Gen Logic </v>
          </cell>
          <cell r="AF892" t="str">
            <v>Gen Logic </v>
          </cell>
          <cell r="AG892">
            <v>30</v>
          </cell>
          <cell r="AH892" t="str">
            <v>perkins</v>
          </cell>
          <cell r="AI892" t="str">
            <v>404A-22</v>
          </cell>
          <cell r="AJ892" t="str">
            <v>Leroy Sommer</v>
          </cell>
          <cell r="AK892" t="str">
            <v>ECO-28-M/4</v>
          </cell>
          <cell r="AL892">
            <v>1000</v>
          </cell>
          <cell r="AM892" t="str">
            <v>Emerson</v>
          </cell>
          <cell r="AN892" t="str">
            <v>R48 3200</v>
          </cell>
          <cell r="AO892">
            <v>400</v>
          </cell>
          <cell r="AP892" t="str">
            <v>NARADA</v>
          </cell>
          <cell r="AQ892">
            <v>1200</v>
          </cell>
          <cell r="AR892">
            <v>2</v>
          </cell>
          <cell r="AS892">
            <v>600</v>
          </cell>
          <cell r="AT892">
            <v>48</v>
          </cell>
          <cell r="AU892" t="str">
            <v>LG</v>
          </cell>
          <cell r="AV892" t="str">
            <v>LG</v>
          </cell>
          <cell r="AW892">
            <v>18000</v>
          </cell>
          <cell r="AX892">
            <v>18000</v>
          </cell>
          <cell r="AY892">
            <v>2</v>
          </cell>
          <cell r="AZ892">
            <v>140</v>
          </cell>
        </row>
        <row r="892">
          <cell r="BB892">
            <v>1</v>
          </cell>
          <cell r="BC892" t="str">
            <v>Airtel</v>
          </cell>
          <cell r="BD892">
            <v>0</v>
          </cell>
          <cell r="BE892" t="str">
            <v>ZM0005</v>
          </cell>
          <cell r="BF892">
            <v>0</v>
          </cell>
        </row>
        <row r="893">
          <cell r="C893" t="str">
            <v>IHS_LSK_205A</v>
          </cell>
          <cell r="D893" t="str">
            <v>CHAWAMA</v>
          </cell>
          <cell r="E893">
            <v>28.2881</v>
          </cell>
          <cell r="F893">
            <v>-15.4579</v>
          </cell>
          <cell r="G893" t="str">
            <v>Lusaka</v>
          </cell>
          <cell r="H893">
            <v>4.5</v>
          </cell>
          <cell r="I893" t="str">
            <v>Lusaka</v>
          </cell>
          <cell r="J893" t="str">
            <v>Lusaka</v>
          </cell>
          <cell r="K893" t="str">
            <v>No</v>
          </cell>
          <cell r="L893" t="str">
            <v>Yes</v>
          </cell>
          <cell r="M893" t="str">
            <v>No</v>
          </cell>
          <cell r="N893" t="str">
            <v>Urban</v>
          </cell>
          <cell r="O893" t="str">
            <v>Platinum</v>
          </cell>
          <cell r="P893" t="str">
            <v>Platinum</v>
          </cell>
          <cell r="Q893" t="str">
            <v>BB</v>
          </cell>
          <cell r="R893" t="str">
            <v>BB</v>
          </cell>
          <cell r="S893" t="str">
            <v>On air</v>
          </cell>
          <cell r="T893" t="str">
            <v>Grid-Gen</v>
          </cell>
          <cell r="U893" t="str">
            <v>Green Field</v>
          </cell>
          <cell r="V893">
            <v>42</v>
          </cell>
          <cell r="W893" t="str">
            <v>Indoor </v>
          </cell>
          <cell r="X893" t="str">
            <v>Samuel Mumba</v>
          </cell>
          <cell r="Y893" t="str">
            <v>SBC</v>
          </cell>
          <cell r="Z893" t="str">
            <v>SBC</v>
          </cell>
          <cell r="AA893" t="str">
            <v>Airtel </v>
          </cell>
          <cell r="AB893" t="str">
            <v>Evans Ngonga</v>
          </cell>
          <cell r="AC893" t="str">
            <v>CCS</v>
          </cell>
          <cell r="AD893" t="str">
            <v>CCS</v>
          </cell>
          <cell r="AE893" t="str">
            <v>Earth Technology</v>
          </cell>
          <cell r="AF893" t="str">
            <v>Earth technology</v>
          </cell>
          <cell r="AG893">
            <v>30</v>
          </cell>
          <cell r="AH893" t="str">
            <v>perkins</v>
          </cell>
          <cell r="AI893" t="str">
            <v>403D-15T</v>
          </cell>
          <cell r="AJ893" t="str">
            <v>Leroy Sommer</v>
          </cell>
          <cell r="AK893" t="str">
            <v>ECO-28-M/4</v>
          </cell>
          <cell r="AL893">
            <v>375</v>
          </cell>
          <cell r="AM893" t="str">
            <v>Power cube</v>
          </cell>
          <cell r="AN893" t="str">
            <v>ECC500</v>
          </cell>
          <cell r="AO893">
            <v>600</v>
          </cell>
          <cell r="AP893" t="str">
            <v>Lithium</v>
          </cell>
          <cell r="AQ893">
            <v>300</v>
          </cell>
          <cell r="AR893">
            <v>48</v>
          </cell>
          <cell r="AS893">
            <v>100</v>
          </cell>
          <cell r="AT893">
            <v>3</v>
          </cell>
          <cell r="AU893" t="str">
            <v>LG</v>
          </cell>
          <cell r="AV893" t="str">
            <v>LG</v>
          </cell>
          <cell r="AW893">
            <v>18000</v>
          </cell>
          <cell r="AX893">
            <v>18000</v>
          </cell>
          <cell r="AY893">
            <v>2</v>
          </cell>
          <cell r="AZ893">
            <v>95</v>
          </cell>
        </row>
        <row r="893">
          <cell r="BB893">
            <v>3</v>
          </cell>
          <cell r="BC893" t="str">
            <v>MTNAirtelLiquid Telecom</v>
          </cell>
          <cell r="BD893" t="str">
            <v>T0319</v>
          </cell>
          <cell r="BE893" t="str">
            <v>ZM0007</v>
          </cell>
          <cell r="BF893">
            <v>0</v>
          </cell>
        </row>
        <row r="894">
          <cell r="C894" t="str">
            <v>IHS_LSK_206A</v>
          </cell>
          <cell r="D894" t="str">
            <v>CHILANGA</v>
          </cell>
          <cell r="E894">
            <v>28.276</v>
          </cell>
          <cell r="F894">
            <v>-15.5585</v>
          </cell>
          <cell r="G894" t="str">
            <v>Lusaka</v>
          </cell>
          <cell r="H894">
            <v>4.5</v>
          </cell>
          <cell r="I894" t="str">
            <v>Lusaka</v>
          </cell>
          <cell r="J894" t="str">
            <v>Kafue</v>
          </cell>
          <cell r="K894" t="str">
            <v>Yes</v>
          </cell>
          <cell r="L894" t="str">
            <v>No</v>
          </cell>
          <cell r="M894" t="str">
            <v>No</v>
          </cell>
          <cell r="N894" t="str">
            <v>Suburban</v>
          </cell>
          <cell r="O894" t="str">
            <v>Silver</v>
          </cell>
          <cell r="P894" t="str">
            <v>Silver</v>
          </cell>
          <cell r="Q894" t="str">
            <v>BTS</v>
          </cell>
          <cell r="R894" t="str">
            <v>BTS</v>
          </cell>
          <cell r="S894" t="str">
            <v>On air</v>
          </cell>
          <cell r="T894" t="str">
            <v>Grid-Gen</v>
          </cell>
          <cell r="U894" t="str">
            <v>Green Field</v>
          </cell>
          <cell r="V894">
            <v>50</v>
          </cell>
          <cell r="W894" t="str">
            <v>Indoor </v>
          </cell>
          <cell r="X894" t="str">
            <v>Samuel Mumba</v>
          </cell>
          <cell r="Y894" t="str">
            <v>SBC</v>
          </cell>
          <cell r="Z894" t="str">
            <v>SBC</v>
          </cell>
          <cell r="AA894" t="str">
            <v>Airtel </v>
          </cell>
          <cell r="AB894" t="str">
            <v>Evans Ngonga</v>
          </cell>
          <cell r="AC894" t="str">
            <v>CCS</v>
          </cell>
          <cell r="AD894" t="str">
            <v>CCS</v>
          </cell>
          <cell r="AE894" t="str">
            <v>Gen Logic </v>
          </cell>
          <cell r="AF894" t="str">
            <v>Gen Logic </v>
          </cell>
          <cell r="AG894">
            <v>30</v>
          </cell>
          <cell r="AH894" t="str">
            <v>perkins</v>
          </cell>
          <cell r="AI894" t="str">
            <v>404A-22</v>
          </cell>
          <cell r="AJ894" t="str">
            <v>Mecc Alte</v>
          </cell>
          <cell r="AK894" t="str">
            <v>ECO-28-M/4</v>
          </cell>
          <cell r="AL894">
            <v>1000</v>
          </cell>
          <cell r="AM894" t="str">
            <v>Power cube</v>
          </cell>
          <cell r="AN894" t="str">
            <v>ECC500</v>
          </cell>
          <cell r="AO894">
            <v>600</v>
          </cell>
          <cell r="AP894" t="str">
            <v>Lithium</v>
          </cell>
          <cell r="AQ894">
            <v>500</v>
          </cell>
          <cell r="AR894">
            <v>48</v>
          </cell>
          <cell r="AS894">
            <v>100</v>
          </cell>
          <cell r="AT894">
            <v>5</v>
          </cell>
          <cell r="AU894" t="str">
            <v>LG</v>
          </cell>
          <cell r="AV894" t="str">
            <v>LG</v>
          </cell>
          <cell r="AW894">
            <v>18000</v>
          </cell>
          <cell r="AX894">
            <v>18000</v>
          </cell>
          <cell r="AY894">
            <v>2</v>
          </cell>
          <cell r="AZ894">
            <v>83</v>
          </cell>
        </row>
        <row r="894">
          <cell r="BB894">
            <v>4</v>
          </cell>
          <cell r="BC894" t="str">
            <v>MTNAirtelINQLiquid Telecom</v>
          </cell>
          <cell r="BD894" t="str">
            <v>T0157</v>
          </cell>
          <cell r="BE894" t="str">
            <v>ZM0008</v>
          </cell>
          <cell r="BF894">
            <v>0</v>
          </cell>
        </row>
        <row r="895">
          <cell r="C895" t="str">
            <v>IHS_LSK_207A</v>
          </cell>
          <cell r="D895" t="str">
            <v>CHILENJE</v>
          </cell>
          <cell r="E895">
            <v>28.3401</v>
          </cell>
          <cell r="F895">
            <v>-15.4417</v>
          </cell>
          <cell r="G895" t="str">
            <v>Lusaka</v>
          </cell>
          <cell r="H895">
            <v>4.5</v>
          </cell>
          <cell r="I895" t="str">
            <v>Lusaka</v>
          </cell>
          <cell r="J895" t="str">
            <v>Lusaka</v>
          </cell>
          <cell r="K895" t="str">
            <v>Yes</v>
          </cell>
          <cell r="L895" t="str">
            <v>No</v>
          </cell>
          <cell r="M895" t="str">
            <v>No</v>
          </cell>
          <cell r="N895" t="str">
            <v>Urban</v>
          </cell>
          <cell r="O895" t="str">
            <v>Platinum</v>
          </cell>
          <cell r="P895" t="str">
            <v>Platinum</v>
          </cell>
          <cell r="Q895" t="str">
            <v>BTS</v>
          </cell>
          <cell r="R895" t="str">
            <v>BTS</v>
          </cell>
          <cell r="S895" t="str">
            <v>On air</v>
          </cell>
          <cell r="T895" t="str">
            <v>Grid-Gen</v>
          </cell>
          <cell r="U895" t="str">
            <v>Green Field</v>
          </cell>
          <cell r="V895">
            <v>42</v>
          </cell>
          <cell r="W895" t="str">
            <v>Indoor </v>
          </cell>
          <cell r="X895" t="str">
            <v>Kelly Musama</v>
          </cell>
          <cell r="Y895" t="str">
            <v>SBC</v>
          </cell>
          <cell r="Z895" t="str">
            <v>SBC</v>
          </cell>
          <cell r="AA895" t="str">
            <v>Airtel </v>
          </cell>
          <cell r="AB895" t="str">
            <v>Evans Ngonga</v>
          </cell>
          <cell r="AC895" t="str">
            <v>CCS</v>
          </cell>
          <cell r="AD895" t="str">
            <v>CCS</v>
          </cell>
          <cell r="AE895" t="str">
            <v>Earth Technology</v>
          </cell>
          <cell r="AF895" t="str">
            <v>Earth technology</v>
          </cell>
          <cell r="AG895">
            <v>20</v>
          </cell>
          <cell r="AH895" t="str">
            <v>perkins</v>
          </cell>
          <cell r="AI895" t="str">
            <v>404A-22</v>
          </cell>
          <cell r="AJ895" t="str">
            <v>Mecc Alte</v>
          </cell>
          <cell r="AK895" t="str">
            <v>ECP-28-M/4</v>
          </cell>
          <cell r="AL895">
            <v>400</v>
          </cell>
          <cell r="AM895" t="str">
            <v>Power cube</v>
          </cell>
          <cell r="AN895" t="str">
            <v>ECC500</v>
          </cell>
          <cell r="AO895">
            <v>400</v>
          </cell>
          <cell r="AP895" t="str">
            <v>Agisson</v>
          </cell>
          <cell r="AQ895">
            <v>1600</v>
          </cell>
          <cell r="AR895">
            <v>2</v>
          </cell>
          <cell r="AS895">
            <v>800</v>
          </cell>
          <cell r="AT895">
            <v>48</v>
          </cell>
          <cell r="AU895" t="str">
            <v>FM25000</v>
          </cell>
          <cell r="AV895" t="str">
            <v>FM25000</v>
          </cell>
          <cell r="AW895">
            <v>25000</v>
          </cell>
          <cell r="AX895">
            <v>25000</v>
          </cell>
          <cell r="AY895">
            <v>2</v>
          </cell>
          <cell r="AZ895">
            <v>112</v>
          </cell>
        </row>
        <row r="895">
          <cell r="BB895">
            <v>2</v>
          </cell>
          <cell r="BC895" t="str">
            <v>AirtelLiquid Telecom</v>
          </cell>
          <cell r="BD895">
            <v>0</v>
          </cell>
          <cell r="BE895" t="str">
            <v>ZM0009</v>
          </cell>
          <cell r="BF895">
            <v>0</v>
          </cell>
        </row>
        <row r="896">
          <cell r="C896" t="str">
            <v>IHS_LSK_208A</v>
          </cell>
          <cell r="D896" t="str">
            <v>CHILENJE SOUTH</v>
          </cell>
          <cell r="E896">
            <v>28.3297</v>
          </cell>
          <cell r="F896">
            <v>-15.4494</v>
          </cell>
          <cell r="G896" t="str">
            <v>Lusaka</v>
          </cell>
          <cell r="H896">
            <v>2.5</v>
          </cell>
          <cell r="I896" t="str">
            <v>Lusaka</v>
          </cell>
          <cell r="J896" t="str">
            <v>Lusaka</v>
          </cell>
          <cell r="K896" t="str">
            <v>Yes</v>
          </cell>
          <cell r="L896" t="str">
            <v>No</v>
          </cell>
          <cell r="M896" t="str">
            <v>Yes</v>
          </cell>
          <cell r="N896" t="str">
            <v>Urban</v>
          </cell>
          <cell r="O896" t="str">
            <v>Platinum</v>
          </cell>
          <cell r="P896" t="str">
            <v>Platinum</v>
          </cell>
          <cell r="Q896" t="str">
            <v>HUB</v>
          </cell>
          <cell r="R896" t="str">
            <v>HUB</v>
          </cell>
          <cell r="S896" t="str">
            <v>On air</v>
          </cell>
          <cell r="T896" t="str">
            <v>Grid-Gen</v>
          </cell>
          <cell r="U896" t="str">
            <v>Green Field</v>
          </cell>
          <cell r="V896">
            <v>44</v>
          </cell>
          <cell r="W896" t="str">
            <v>Indoor </v>
          </cell>
          <cell r="X896" t="str">
            <v>Kelly Musama</v>
          </cell>
          <cell r="Y896" t="str">
            <v>SBC</v>
          </cell>
          <cell r="Z896" t="str">
            <v>SBC</v>
          </cell>
          <cell r="AA896" t="str">
            <v>Airtel </v>
          </cell>
          <cell r="AB896" t="str">
            <v>Evans Ngonga</v>
          </cell>
          <cell r="AC896" t="str">
            <v>CCS</v>
          </cell>
          <cell r="AD896" t="str">
            <v>CCS</v>
          </cell>
          <cell r="AE896" t="str">
            <v>Gen Logic </v>
          </cell>
          <cell r="AF896" t="str">
            <v>Gen Logic </v>
          </cell>
          <cell r="AG896">
            <v>30</v>
          </cell>
          <cell r="AH896" t="str">
            <v>perkins</v>
          </cell>
          <cell r="AI896" t="str">
            <v>403D-15T</v>
          </cell>
          <cell r="AJ896" t="str">
            <v>Leroy Sommer</v>
          </cell>
          <cell r="AK896" t="str">
            <v>ECO-28-M/4</v>
          </cell>
          <cell r="AL896">
            <v>600</v>
          </cell>
          <cell r="AM896" t="str">
            <v>Power cube</v>
          </cell>
          <cell r="AN896" t="str">
            <v>ECC500</v>
          </cell>
          <cell r="AO896">
            <v>400</v>
          </cell>
          <cell r="AP896" t="str">
            <v>Lithium</v>
          </cell>
          <cell r="AQ896">
            <v>300</v>
          </cell>
          <cell r="AR896">
            <v>48</v>
          </cell>
          <cell r="AS896">
            <v>100</v>
          </cell>
          <cell r="AT896">
            <v>3</v>
          </cell>
          <cell r="AU896" t="str">
            <v>LG</v>
          </cell>
          <cell r="AV896" t="str">
            <v>LG</v>
          </cell>
          <cell r="AW896">
            <v>18000</v>
          </cell>
          <cell r="AX896">
            <v>18000</v>
          </cell>
          <cell r="AY896">
            <v>2</v>
          </cell>
          <cell r="AZ896">
            <v>133</v>
          </cell>
        </row>
        <row r="896">
          <cell r="BB896">
            <v>2</v>
          </cell>
          <cell r="BC896" t="str">
            <v>AirtelLiquid Telecom</v>
          </cell>
          <cell r="BD896">
            <v>0</v>
          </cell>
          <cell r="BE896" t="str">
            <v>ZM0010</v>
          </cell>
          <cell r="BF896">
            <v>0</v>
          </cell>
        </row>
        <row r="897">
          <cell r="C897" t="str">
            <v>IHS_LSK_209A</v>
          </cell>
          <cell r="D897" t="str">
            <v>DOWN SOWETO</v>
          </cell>
          <cell r="E897">
            <v>28.2755</v>
          </cell>
          <cell r="F897">
            <v>-15.4237</v>
          </cell>
          <cell r="G897" t="str">
            <v>Lusaka</v>
          </cell>
          <cell r="H897">
            <v>2.5</v>
          </cell>
          <cell r="I897" t="str">
            <v>Lusaka</v>
          </cell>
          <cell r="J897" t="str">
            <v>Lusaka</v>
          </cell>
          <cell r="K897" t="str">
            <v>No</v>
          </cell>
          <cell r="L897" t="str">
            <v>Yes</v>
          </cell>
          <cell r="M897" t="str">
            <v>No</v>
          </cell>
          <cell r="N897" t="str">
            <v>Urban</v>
          </cell>
          <cell r="O897" t="str">
            <v>Platinum</v>
          </cell>
          <cell r="P897" t="str">
            <v>Platinum</v>
          </cell>
          <cell r="Q897" t="str">
            <v>BTS</v>
          </cell>
          <cell r="R897" t="str">
            <v>BTS</v>
          </cell>
          <cell r="S897" t="str">
            <v>On air</v>
          </cell>
          <cell r="T897" t="str">
            <v>Grid-Gen</v>
          </cell>
          <cell r="U897" t="str">
            <v>Green Field</v>
          </cell>
          <cell r="V897">
            <v>36</v>
          </cell>
          <cell r="W897" t="str">
            <v>Indoor </v>
          </cell>
          <cell r="X897" t="str">
            <v>Joseph Mulenga</v>
          </cell>
          <cell r="Y897" t="str">
            <v>SBC</v>
          </cell>
          <cell r="Z897" t="str">
            <v>SBC</v>
          </cell>
          <cell r="AA897" t="str">
            <v>Airtel </v>
          </cell>
          <cell r="AB897" t="str">
            <v>Evans Ngonga</v>
          </cell>
          <cell r="AC897" t="str">
            <v>CCS</v>
          </cell>
          <cell r="AD897" t="str">
            <v>CCS</v>
          </cell>
          <cell r="AE897" t="str">
            <v>MPI</v>
          </cell>
          <cell r="AF897" t="str">
            <v>MPI</v>
          </cell>
          <cell r="AG897">
            <v>20</v>
          </cell>
          <cell r="AH897" t="str">
            <v>perkins</v>
          </cell>
          <cell r="AI897" t="str">
            <v>404A-22</v>
          </cell>
          <cell r="AJ897" t="str">
            <v>Leroy Sommer</v>
          </cell>
          <cell r="AK897" t="str">
            <v>ECO-28-M/4</v>
          </cell>
          <cell r="AL897">
            <v>600</v>
          </cell>
          <cell r="AM897" t="str">
            <v>Power cube</v>
          </cell>
          <cell r="AN897" t="str">
            <v>ECC500</v>
          </cell>
          <cell r="AO897">
            <v>400</v>
          </cell>
          <cell r="AP897" t="str">
            <v>Agisson</v>
          </cell>
          <cell r="AQ897">
            <v>1600</v>
          </cell>
          <cell r="AR897">
            <v>2</v>
          </cell>
          <cell r="AS897">
            <v>800</v>
          </cell>
          <cell r="AT897">
            <v>48</v>
          </cell>
          <cell r="AU897" t="str">
            <v>LG</v>
          </cell>
          <cell r="AV897" t="str">
            <v>LG</v>
          </cell>
          <cell r="AW897">
            <v>18000</v>
          </cell>
          <cell r="AX897">
            <v>18000</v>
          </cell>
          <cell r="AY897">
            <v>2</v>
          </cell>
          <cell r="AZ897">
            <v>220</v>
          </cell>
        </row>
        <row r="897">
          <cell r="BB897">
            <v>2</v>
          </cell>
          <cell r="BC897" t="str">
            <v>MTNAirtel</v>
          </cell>
          <cell r="BD897" t="str">
            <v>T0235</v>
          </cell>
          <cell r="BE897" t="str">
            <v>ZM0017</v>
          </cell>
          <cell r="BF897">
            <v>0</v>
          </cell>
        </row>
        <row r="898">
          <cell r="C898" t="str">
            <v>IHS_LSK_210A</v>
          </cell>
          <cell r="D898" t="str">
            <v>EMMERSDALE</v>
          </cell>
          <cell r="E898">
            <v>28.2753</v>
          </cell>
          <cell r="F898">
            <v>-15.3876</v>
          </cell>
          <cell r="G898" t="str">
            <v>Lusaka</v>
          </cell>
          <cell r="H898">
            <v>5.5</v>
          </cell>
          <cell r="I898" t="str">
            <v>Lusaka</v>
          </cell>
          <cell r="J898" t="str">
            <v>Lusaka</v>
          </cell>
          <cell r="K898" t="str">
            <v>No</v>
          </cell>
          <cell r="L898" t="str">
            <v>Yes</v>
          </cell>
          <cell r="M898" t="str">
            <v>Yes</v>
          </cell>
          <cell r="N898" t="str">
            <v>Urban</v>
          </cell>
          <cell r="O898" t="str">
            <v>Platinum</v>
          </cell>
          <cell r="P898" t="str">
            <v>Platinum</v>
          </cell>
          <cell r="Q898" t="str">
            <v>BTS</v>
          </cell>
          <cell r="R898" t="str">
            <v>BTS</v>
          </cell>
          <cell r="S898" t="str">
            <v>On air</v>
          </cell>
          <cell r="T898" t="str">
            <v>Grid-Gen</v>
          </cell>
          <cell r="U898" t="str">
            <v>Green Field</v>
          </cell>
          <cell r="V898">
            <v>36</v>
          </cell>
          <cell r="W898" t="str">
            <v>Indoor </v>
          </cell>
          <cell r="X898" t="str">
            <v>John Banda </v>
          </cell>
          <cell r="Y898" t="str">
            <v>SBC</v>
          </cell>
          <cell r="Z898" t="str">
            <v>SBC</v>
          </cell>
          <cell r="AA898" t="str">
            <v>Airtel </v>
          </cell>
          <cell r="AB898" t="str">
            <v>Evans Ngonga</v>
          </cell>
          <cell r="AC898" t="str">
            <v>CCS</v>
          </cell>
          <cell r="AD898" t="str">
            <v>CCS</v>
          </cell>
          <cell r="AE898" t="str">
            <v>Gen Logic </v>
          </cell>
          <cell r="AF898" t="str">
            <v>Gen Logic </v>
          </cell>
          <cell r="AG898">
            <v>45</v>
          </cell>
          <cell r="AH898" t="str">
            <v>perkins</v>
          </cell>
          <cell r="AI898" t="str">
            <v>1103A-33</v>
          </cell>
          <cell r="AJ898" t="str">
            <v>Leroy Sommer</v>
          </cell>
          <cell r="AK898" t="str">
            <v>ECO-28-M/4</v>
          </cell>
          <cell r="AL898">
            <v>1000</v>
          </cell>
          <cell r="AM898" t="str">
            <v>Power cube</v>
          </cell>
          <cell r="AN898" t="str">
            <v>ECC500</v>
          </cell>
          <cell r="AO898">
            <v>400</v>
          </cell>
          <cell r="AP898" t="str">
            <v>Lithium</v>
          </cell>
          <cell r="AQ898">
            <v>1600</v>
          </cell>
          <cell r="AR898">
            <v>48</v>
          </cell>
          <cell r="AS898">
            <v>100</v>
          </cell>
          <cell r="AT898">
            <v>16</v>
          </cell>
          <cell r="AU898" t="str">
            <v>LG</v>
          </cell>
          <cell r="AV898" t="str">
            <v>LG</v>
          </cell>
          <cell r="AW898">
            <v>18000</v>
          </cell>
          <cell r="AX898">
            <v>18000</v>
          </cell>
          <cell r="AY898">
            <v>2</v>
          </cell>
          <cell r="AZ898">
            <v>210</v>
          </cell>
        </row>
        <row r="898">
          <cell r="BB898">
            <v>2</v>
          </cell>
          <cell r="BC898" t="str">
            <v>MTNAirtel</v>
          </cell>
          <cell r="BD898" t="str">
            <v>T0164</v>
          </cell>
          <cell r="BE898" t="str">
            <v>ZM0019</v>
          </cell>
          <cell r="BF898">
            <v>0</v>
          </cell>
        </row>
        <row r="899">
          <cell r="C899" t="str">
            <v>IHS_LSK_211A</v>
          </cell>
          <cell r="D899" t="str">
            <v>FAIRVIEW</v>
          </cell>
          <cell r="E899">
            <v>28.2931</v>
          </cell>
          <cell r="F899">
            <v>-15.4108</v>
          </cell>
          <cell r="G899" t="str">
            <v>Lusaka</v>
          </cell>
          <cell r="H899">
            <v>4.5</v>
          </cell>
          <cell r="I899" t="str">
            <v>Lusaka</v>
          </cell>
          <cell r="J899" t="str">
            <v>Lusaka</v>
          </cell>
          <cell r="K899" t="str">
            <v>Yes</v>
          </cell>
          <cell r="L899" t="str">
            <v>No</v>
          </cell>
          <cell r="M899" t="str">
            <v>Yes</v>
          </cell>
          <cell r="N899" t="str">
            <v>Urban</v>
          </cell>
          <cell r="O899" t="str">
            <v>Platinum</v>
          </cell>
          <cell r="P899" t="str">
            <v>Platinum</v>
          </cell>
          <cell r="Q899" t="str">
            <v>HUB</v>
          </cell>
          <cell r="R899" t="str">
            <v>HUB</v>
          </cell>
          <cell r="S899" t="str">
            <v>On air</v>
          </cell>
          <cell r="T899" t="str">
            <v>Grid-Gen</v>
          </cell>
          <cell r="U899" t="str">
            <v>Green Field</v>
          </cell>
          <cell r="V899">
            <v>42</v>
          </cell>
          <cell r="W899" t="str">
            <v>Indoor </v>
          </cell>
          <cell r="X899" t="str">
            <v>Joseph Mulenga</v>
          </cell>
          <cell r="Y899" t="str">
            <v>SBC</v>
          </cell>
          <cell r="Z899" t="str">
            <v>SBC</v>
          </cell>
          <cell r="AA899" t="str">
            <v>Airtel </v>
          </cell>
          <cell r="AB899" t="str">
            <v>Evans Ngonga</v>
          </cell>
          <cell r="AC899" t="str">
            <v>CCS</v>
          </cell>
          <cell r="AD899" t="str">
            <v>CCS</v>
          </cell>
          <cell r="AE899" t="str">
            <v>Gen Logic </v>
          </cell>
          <cell r="AF899" t="str">
            <v>Gen Logic </v>
          </cell>
          <cell r="AG899">
            <v>30</v>
          </cell>
          <cell r="AH899" t="str">
            <v>perkins</v>
          </cell>
          <cell r="AI899" t="str">
            <v>404A-22</v>
          </cell>
          <cell r="AJ899" t="str">
            <v>Leroy Sommer</v>
          </cell>
          <cell r="AK899" t="str">
            <v>TAL 040 DJ 6S/4</v>
          </cell>
          <cell r="AL899">
            <v>1000</v>
          </cell>
          <cell r="AM899" t="str">
            <v>Power cube</v>
          </cell>
          <cell r="AN899" t="str">
            <v>ECC500</v>
          </cell>
          <cell r="AO899">
            <v>400</v>
          </cell>
          <cell r="AP899" t="str">
            <v>Agisson</v>
          </cell>
          <cell r="AQ899">
            <v>1600</v>
          </cell>
          <cell r="AR899">
            <v>2</v>
          </cell>
          <cell r="AS899">
            <v>800</v>
          </cell>
          <cell r="AT899">
            <v>48</v>
          </cell>
          <cell r="AU899" t="str">
            <v>CHIGO</v>
          </cell>
          <cell r="AV899" t="str">
            <v>CHIGO</v>
          </cell>
          <cell r="AW899">
            <v>18000</v>
          </cell>
          <cell r="AX899">
            <v>18000</v>
          </cell>
          <cell r="AY899">
            <v>2</v>
          </cell>
          <cell r="AZ899">
            <v>104</v>
          </cell>
        </row>
        <row r="899">
          <cell r="BB899">
            <v>2</v>
          </cell>
          <cell r="BC899" t="str">
            <v>AirtelLiquid Telecom</v>
          </cell>
          <cell r="BD899">
            <v>0</v>
          </cell>
          <cell r="BE899" t="str">
            <v>ZM0020</v>
          </cell>
          <cell r="BF899">
            <v>0</v>
          </cell>
        </row>
        <row r="900">
          <cell r="C900" t="str">
            <v>IHS_LSK_212A</v>
          </cell>
          <cell r="D900" t="str">
            <v>IBEX HILL</v>
          </cell>
          <cell r="E900">
            <v>28.3657</v>
          </cell>
          <cell r="F900">
            <v>-15.4183</v>
          </cell>
          <cell r="G900" t="str">
            <v>Lusaka</v>
          </cell>
          <cell r="H900">
            <v>5.5</v>
          </cell>
          <cell r="I900" t="str">
            <v>Lusaka</v>
          </cell>
          <cell r="J900" t="str">
            <v>Lusaka</v>
          </cell>
          <cell r="K900" t="str">
            <v>Yes</v>
          </cell>
          <cell r="L900" t="str">
            <v>No</v>
          </cell>
          <cell r="M900" t="str">
            <v>Yes</v>
          </cell>
          <cell r="N900" t="str">
            <v>Urban</v>
          </cell>
          <cell r="O900" t="str">
            <v>Platinum</v>
          </cell>
          <cell r="P900" t="str">
            <v>Platinum</v>
          </cell>
          <cell r="Q900" t="str">
            <v>HUB</v>
          </cell>
          <cell r="R900" t="str">
            <v>HUB</v>
          </cell>
          <cell r="S900" t="str">
            <v>On air</v>
          </cell>
          <cell r="T900" t="str">
            <v>Grid-Gen</v>
          </cell>
          <cell r="U900" t="str">
            <v>Green Field</v>
          </cell>
          <cell r="V900">
            <v>44</v>
          </cell>
          <cell r="W900" t="str">
            <v>Indoor </v>
          </cell>
          <cell r="X900" t="str">
            <v>Kelly Musama</v>
          </cell>
          <cell r="Y900" t="str">
            <v>SBC</v>
          </cell>
          <cell r="Z900" t="str">
            <v>SBC</v>
          </cell>
          <cell r="AA900" t="str">
            <v>Airtel </v>
          </cell>
          <cell r="AB900" t="str">
            <v>Evans Ngonga</v>
          </cell>
          <cell r="AC900" t="str">
            <v>CCS</v>
          </cell>
          <cell r="AD900" t="str">
            <v>CCS</v>
          </cell>
          <cell r="AE900" t="str">
            <v>CK Works</v>
          </cell>
          <cell r="AF900" t="str">
            <v>CK Works</v>
          </cell>
          <cell r="AG900">
            <v>45</v>
          </cell>
          <cell r="AH900" t="str">
            <v>perkins</v>
          </cell>
          <cell r="AI900" t="str">
            <v>404A-22</v>
          </cell>
          <cell r="AJ900" t="str">
            <v>Leroy Sommer</v>
          </cell>
          <cell r="AK900" t="str">
            <v>TAL A42F J 6S/4</v>
          </cell>
          <cell r="AL900">
            <v>1000</v>
          </cell>
          <cell r="AM900" t="str">
            <v>Power cube</v>
          </cell>
          <cell r="AN900" t="str">
            <v>ICC330-H1-C1</v>
          </cell>
          <cell r="AO900">
            <v>400</v>
          </cell>
          <cell r="AP900" t="str">
            <v>Agisson</v>
          </cell>
          <cell r="AQ900">
            <v>1600</v>
          </cell>
          <cell r="AR900">
            <v>2</v>
          </cell>
          <cell r="AS900">
            <v>800</v>
          </cell>
          <cell r="AT900">
            <v>48</v>
          </cell>
          <cell r="AU900" t="str">
            <v>LG</v>
          </cell>
          <cell r="AV900" t="str">
            <v>LG</v>
          </cell>
          <cell r="AW900">
            <v>18000</v>
          </cell>
          <cell r="AX900">
            <v>18000</v>
          </cell>
          <cell r="AY900">
            <v>2</v>
          </cell>
          <cell r="AZ900">
            <v>206.1</v>
          </cell>
        </row>
        <row r="900">
          <cell r="BB900">
            <v>4</v>
          </cell>
          <cell r="BC900" t="str">
            <v>MTNAirtelINQLiquid Telecom</v>
          </cell>
          <cell r="BD900" t="str">
            <v>T0217</v>
          </cell>
          <cell r="BE900" t="str">
            <v>ZM0022</v>
          </cell>
          <cell r="BF900">
            <v>0</v>
          </cell>
        </row>
        <row r="901">
          <cell r="C901" t="str">
            <v>IHS_LSK_214A</v>
          </cell>
          <cell r="D901" t="str">
            <v>KABULONGA</v>
          </cell>
          <cell r="E901">
            <v>28.3533</v>
          </cell>
          <cell r="F901">
            <v>-15.4304</v>
          </cell>
          <cell r="G901" t="str">
            <v>Lusaka</v>
          </cell>
          <cell r="H901">
            <v>4.5</v>
          </cell>
          <cell r="I901" t="str">
            <v>Lusaka</v>
          </cell>
          <cell r="J901" t="str">
            <v>Lusaka</v>
          </cell>
          <cell r="K901" t="str">
            <v>Yes</v>
          </cell>
          <cell r="L901" t="str">
            <v>No</v>
          </cell>
          <cell r="M901" t="str">
            <v>No</v>
          </cell>
          <cell r="N901" t="str">
            <v>Urban</v>
          </cell>
          <cell r="O901" t="str">
            <v>Platinum</v>
          </cell>
          <cell r="P901" t="str">
            <v>Platinum</v>
          </cell>
          <cell r="Q901" t="str">
            <v>HUB</v>
          </cell>
          <cell r="R901" t="str">
            <v>HUB</v>
          </cell>
          <cell r="S901" t="str">
            <v>On air</v>
          </cell>
          <cell r="T901" t="str">
            <v>Grid-Gen</v>
          </cell>
          <cell r="U901" t="str">
            <v>Green Field</v>
          </cell>
          <cell r="V901">
            <v>50</v>
          </cell>
          <cell r="W901" t="str">
            <v>Indoor </v>
          </cell>
          <cell r="X901" t="str">
            <v>Kelly Musama</v>
          </cell>
          <cell r="Y901" t="str">
            <v>SBC</v>
          </cell>
          <cell r="Z901" t="str">
            <v>SBC</v>
          </cell>
          <cell r="AA901" t="str">
            <v>Airtel </v>
          </cell>
          <cell r="AB901" t="str">
            <v>Evans Ngonga</v>
          </cell>
          <cell r="AC901" t="str">
            <v>CCS</v>
          </cell>
          <cell r="AD901" t="str">
            <v>CCS</v>
          </cell>
          <cell r="AE901" t="str">
            <v>Gen Logic </v>
          </cell>
          <cell r="AF901" t="str">
            <v>Gen Logic </v>
          </cell>
          <cell r="AG901">
            <v>30</v>
          </cell>
          <cell r="AH901" t="str">
            <v>perkins</v>
          </cell>
          <cell r="AI901" t="str">
            <v>404A-22</v>
          </cell>
          <cell r="AJ901" t="str">
            <v>Leroy Sommer</v>
          </cell>
          <cell r="AK901" t="str">
            <v>TAL 042C J 6/4</v>
          </cell>
          <cell r="AL901">
            <v>1000</v>
          </cell>
          <cell r="AM901" t="str">
            <v>Power cube</v>
          </cell>
          <cell r="AN901" t="str">
            <v>ICC330-H1-C1</v>
          </cell>
          <cell r="AO901">
            <v>400</v>
          </cell>
          <cell r="AP901" t="str">
            <v>Agisson</v>
          </cell>
          <cell r="AQ901">
            <v>1600</v>
          </cell>
          <cell r="AR901">
            <v>2</v>
          </cell>
          <cell r="AS901">
            <v>800</v>
          </cell>
          <cell r="AT901">
            <v>48</v>
          </cell>
          <cell r="AU901" t="str">
            <v>LG</v>
          </cell>
          <cell r="AV901" t="str">
            <v>LG</v>
          </cell>
          <cell r="AW901">
            <v>18000</v>
          </cell>
          <cell r="AX901">
            <v>18000</v>
          </cell>
          <cell r="AY901">
            <v>2</v>
          </cell>
          <cell r="AZ901">
            <v>190</v>
          </cell>
        </row>
        <row r="901">
          <cell r="BB901">
            <v>4</v>
          </cell>
          <cell r="BC901" t="str">
            <v>MTNAirtelINQLiquid Telecom</v>
          </cell>
          <cell r="BD901" t="str">
            <v>T0476</v>
          </cell>
          <cell r="BE901" t="str">
            <v>ZM0024</v>
          </cell>
          <cell r="BF901">
            <v>0</v>
          </cell>
        </row>
        <row r="902">
          <cell r="C902" t="str">
            <v>IHS_LSK_215A</v>
          </cell>
          <cell r="D902" t="str">
            <v>KABWATA</v>
          </cell>
          <cell r="E902">
            <v>28.3057</v>
          </cell>
          <cell r="F902">
            <v>-15.4328</v>
          </cell>
          <cell r="G902" t="str">
            <v>Lusaka</v>
          </cell>
          <cell r="H902">
            <v>2.5</v>
          </cell>
          <cell r="I902" t="str">
            <v>Lusaka</v>
          </cell>
          <cell r="J902" t="str">
            <v>Lusaka</v>
          </cell>
          <cell r="K902" t="str">
            <v>No</v>
          </cell>
          <cell r="L902" t="str">
            <v>No</v>
          </cell>
          <cell r="M902" t="str">
            <v>No</v>
          </cell>
          <cell r="N902" t="str">
            <v>Urban</v>
          </cell>
          <cell r="O902" t="str">
            <v>Platinum</v>
          </cell>
          <cell r="P902" t="str">
            <v>Platinum</v>
          </cell>
          <cell r="Q902" t="str">
            <v>BTS</v>
          </cell>
          <cell r="R902" t="str">
            <v>BTS</v>
          </cell>
          <cell r="S902" t="str">
            <v>On air</v>
          </cell>
          <cell r="T902" t="str">
            <v>Grid-Gen</v>
          </cell>
          <cell r="U902" t="str">
            <v>Green Field</v>
          </cell>
          <cell r="V902">
            <v>42</v>
          </cell>
          <cell r="W902" t="str">
            <v>Indoor </v>
          </cell>
          <cell r="X902" t="str">
            <v>Kelly Musama</v>
          </cell>
          <cell r="Y902" t="str">
            <v>SBC</v>
          </cell>
          <cell r="Z902" t="str">
            <v>SBC</v>
          </cell>
          <cell r="AA902" t="str">
            <v>Airtel </v>
          </cell>
          <cell r="AB902" t="str">
            <v>Evans Ngonga</v>
          </cell>
          <cell r="AC902" t="str">
            <v>CCS</v>
          </cell>
          <cell r="AD902" t="str">
            <v>CCS</v>
          </cell>
          <cell r="AE902" t="str">
            <v>Gen Logic </v>
          </cell>
          <cell r="AF902" t="str">
            <v>Gen Logic </v>
          </cell>
          <cell r="AG902">
            <v>20</v>
          </cell>
          <cell r="AH902" t="str">
            <v>perkins</v>
          </cell>
          <cell r="AI902" t="str">
            <v>404A-22</v>
          </cell>
          <cell r="AJ902" t="str">
            <v>Leroy Sommer</v>
          </cell>
          <cell r="AK902" t="str">
            <v>ECO-28-M/4</v>
          </cell>
          <cell r="AL902">
            <v>1000</v>
          </cell>
          <cell r="AM902" t="str">
            <v>Power cube</v>
          </cell>
          <cell r="AN902" t="str">
            <v>ECC500</v>
          </cell>
          <cell r="AO902">
            <v>400</v>
          </cell>
          <cell r="AP902" t="str">
            <v>Agisson</v>
          </cell>
          <cell r="AQ902">
            <v>1600</v>
          </cell>
          <cell r="AR902">
            <v>2</v>
          </cell>
          <cell r="AS902">
            <v>800</v>
          </cell>
          <cell r="AT902">
            <v>48</v>
          </cell>
          <cell r="AU902" t="str">
            <v>LG</v>
          </cell>
          <cell r="AV902" t="str">
            <v>LG</v>
          </cell>
          <cell r="AW902">
            <v>18000</v>
          </cell>
          <cell r="AX902">
            <v>18000</v>
          </cell>
          <cell r="AY902">
            <v>2</v>
          </cell>
          <cell r="AZ902">
            <v>100</v>
          </cell>
        </row>
        <row r="902">
          <cell r="BB902">
            <v>1</v>
          </cell>
          <cell r="BC902" t="str">
            <v>Airtel</v>
          </cell>
          <cell r="BD902">
            <v>0</v>
          </cell>
          <cell r="BE902" t="str">
            <v>ZM0025</v>
          </cell>
          <cell r="BF902">
            <v>0</v>
          </cell>
        </row>
        <row r="903">
          <cell r="C903" t="str">
            <v>IHS_LSK_216A</v>
          </cell>
          <cell r="D903" t="str">
            <v>KAFUE</v>
          </cell>
          <cell r="E903">
            <v>28.205</v>
          </cell>
          <cell r="F903">
            <v>-15.7543</v>
          </cell>
          <cell r="G903" t="str">
            <v>Lusaka</v>
          </cell>
          <cell r="H903">
            <v>4.5</v>
          </cell>
          <cell r="I903" t="str">
            <v>Lusaka</v>
          </cell>
          <cell r="J903" t="str">
            <v>Kafue</v>
          </cell>
          <cell r="K903" t="str">
            <v>Yes</v>
          </cell>
          <cell r="L903" t="str">
            <v>No</v>
          </cell>
          <cell r="M903" t="str">
            <v>No</v>
          </cell>
          <cell r="N903" t="str">
            <v>Suburban</v>
          </cell>
          <cell r="O903" t="str">
            <v>Silver</v>
          </cell>
          <cell r="P903" t="str">
            <v>Silver</v>
          </cell>
          <cell r="Q903" t="str">
            <v>BB</v>
          </cell>
          <cell r="R903" t="str">
            <v>BB</v>
          </cell>
          <cell r="S903" t="str">
            <v>On air</v>
          </cell>
          <cell r="T903" t="str">
            <v>Grid-Gen</v>
          </cell>
          <cell r="U903" t="str">
            <v>Green Field</v>
          </cell>
          <cell r="V903">
            <v>60</v>
          </cell>
          <cell r="W903" t="str">
            <v>Indoor </v>
          </cell>
          <cell r="X903" t="str">
            <v>Samuel Mumba</v>
          </cell>
          <cell r="Y903" t="str">
            <v>SBC</v>
          </cell>
          <cell r="Z903" t="str">
            <v>SBC</v>
          </cell>
          <cell r="AA903" t="str">
            <v>Airtel </v>
          </cell>
          <cell r="AB903" t="str">
            <v>Evans Ngonga</v>
          </cell>
          <cell r="AC903" t="str">
            <v>CCS</v>
          </cell>
          <cell r="AD903" t="str">
            <v>CCS</v>
          </cell>
          <cell r="AE903" t="str">
            <v>Gen Logic </v>
          </cell>
          <cell r="AF903" t="str">
            <v>Gen Logic </v>
          </cell>
          <cell r="AG903">
            <v>30</v>
          </cell>
          <cell r="AH903" t="str">
            <v>perkins</v>
          </cell>
          <cell r="AI903" t="str">
            <v>403D-15T</v>
          </cell>
          <cell r="AJ903" t="str">
            <v>Leroy Sommer</v>
          </cell>
          <cell r="AK903" t="str">
            <v>ECO-28-M/4</v>
          </cell>
          <cell r="AL903">
            <v>1000</v>
          </cell>
          <cell r="AM903" t="str">
            <v>Power cube</v>
          </cell>
          <cell r="AN903" t="str">
            <v>ECC500</v>
          </cell>
          <cell r="AO903">
            <v>400</v>
          </cell>
          <cell r="AP903" t="str">
            <v>Agisson</v>
          </cell>
          <cell r="AQ903">
            <v>1200</v>
          </cell>
          <cell r="AR903">
            <v>2</v>
          </cell>
          <cell r="AS903">
            <v>600</v>
          </cell>
          <cell r="AT903">
            <v>48</v>
          </cell>
          <cell r="AU903" t="str">
            <v>LG/CHIGO</v>
          </cell>
          <cell r="AV903" t="str">
            <v>LG/CHIGO</v>
          </cell>
          <cell r="AW903">
            <v>18000</v>
          </cell>
          <cell r="AX903">
            <v>18000</v>
          </cell>
          <cell r="AY903">
            <v>4</v>
          </cell>
          <cell r="AZ903">
            <v>156</v>
          </cell>
        </row>
        <row r="903">
          <cell r="BB903">
            <v>1</v>
          </cell>
          <cell r="BC903" t="str">
            <v>Airtel</v>
          </cell>
          <cell r="BD903">
            <v>0</v>
          </cell>
          <cell r="BE903" t="str">
            <v>ZM0027</v>
          </cell>
          <cell r="BF903">
            <v>0</v>
          </cell>
        </row>
        <row r="904">
          <cell r="C904" t="str">
            <v>IHS_LSK_217A</v>
          </cell>
          <cell r="D904" t="str">
            <v>KASUPE</v>
          </cell>
          <cell r="E904">
            <v>28.1917</v>
          </cell>
          <cell r="F904">
            <v>-15.345</v>
          </cell>
          <cell r="G904" t="str">
            <v>Lusaka</v>
          </cell>
          <cell r="H904">
            <v>1.8</v>
          </cell>
          <cell r="I904" t="str">
            <v>Lusaka</v>
          </cell>
          <cell r="J904" t="str">
            <v>Kafue</v>
          </cell>
          <cell r="K904" t="str">
            <v>No</v>
          </cell>
          <cell r="L904" t="str">
            <v>No</v>
          </cell>
          <cell r="M904" t="str">
            <v>No</v>
          </cell>
          <cell r="N904" t="str">
            <v>Urban</v>
          </cell>
          <cell r="O904" t="str">
            <v>Silver</v>
          </cell>
          <cell r="P904" t="str">
            <v>Silver</v>
          </cell>
          <cell r="Q904" t="str">
            <v>HUB</v>
          </cell>
          <cell r="R904" t="str">
            <v>HUB</v>
          </cell>
          <cell r="S904" t="str">
            <v>On air</v>
          </cell>
          <cell r="T904" t="str">
            <v>Grid-Gen</v>
          </cell>
          <cell r="U904" t="str">
            <v>Green Field</v>
          </cell>
          <cell r="V904">
            <v>54</v>
          </cell>
          <cell r="W904" t="str">
            <v>Indoor </v>
          </cell>
          <cell r="X904" t="str">
            <v>John Banda </v>
          </cell>
          <cell r="Y904" t="str">
            <v>SBC</v>
          </cell>
          <cell r="Z904" t="str">
            <v>SBC</v>
          </cell>
          <cell r="AA904" t="str">
            <v>Airtel </v>
          </cell>
          <cell r="AB904" t="str">
            <v>Evans Ngonga</v>
          </cell>
          <cell r="AC904" t="str">
            <v>CCS</v>
          </cell>
          <cell r="AD904" t="str">
            <v>CCS</v>
          </cell>
          <cell r="AE904" t="str">
            <v>Gen Logic </v>
          </cell>
          <cell r="AF904" t="str">
            <v>Gen Logic </v>
          </cell>
          <cell r="AG904">
            <v>15</v>
          </cell>
          <cell r="AH904" t="str">
            <v>perkins</v>
          </cell>
          <cell r="AI904" t="str">
            <v>404A-22</v>
          </cell>
          <cell r="AJ904" t="str">
            <v>Mecc Alte</v>
          </cell>
          <cell r="AK904" t="str">
            <v>ECP-28-M/4</v>
          </cell>
          <cell r="AL904">
            <v>1000</v>
          </cell>
          <cell r="AM904" t="str">
            <v>Power cube</v>
          </cell>
          <cell r="AN904" t="str">
            <v>ECC500</v>
          </cell>
          <cell r="AO904">
            <v>400</v>
          </cell>
          <cell r="AP904" t="str">
            <v>Agisson</v>
          </cell>
          <cell r="AQ904">
            <v>1200</v>
          </cell>
          <cell r="AR904">
            <v>2</v>
          </cell>
          <cell r="AS904">
            <v>600</v>
          </cell>
          <cell r="AT904">
            <v>48</v>
          </cell>
          <cell r="AU904" t="str">
            <v>LG</v>
          </cell>
          <cell r="AV904" t="str">
            <v>LG</v>
          </cell>
          <cell r="AW904">
            <v>18000</v>
          </cell>
          <cell r="AX904">
            <v>18000</v>
          </cell>
          <cell r="AY904">
            <v>2</v>
          </cell>
          <cell r="AZ904">
            <v>88</v>
          </cell>
        </row>
        <row r="904">
          <cell r="BB904">
            <v>1</v>
          </cell>
          <cell r="BC904" t="str">
            <v>Airtel</v>
          </cell>
          <cell r="BD904">
            <v>0</v>
          </cell>
          <cell r="BE904" t="str">
            <v>ZM0038</v>
          </cell>
          <cell r="BF904">
            <v>0</v>
          </cell>
        </row>
        <row r="905">
          <cell r="C905" t="str">
            <v>IHS_LSK_218A</v>
          </cell>
          <cell r="D905" t="str">
            <v>LEOPARDS HILL</v>
          </cell>
          <cell r="E905">
            <v>28.4192</v>
          </cell>
          <cell r="F905">
            <v>-15.4807</v>
          </cell>
          <cell r="G905" t="str">
            <v>Lusaka</v>
          </cell>
          <cell r="H905">
            <v>2.5</v>
          </cell>
          <cell r="I905" t="str">
            <v>Lusaka</v>
          </cell>
          <cell r="J905" t="str">
            <v>Kafue</v>
          </cell>
          <cell r="K905" t="str">
            <v>Yes</v>
          </cell>
          <cell r="L905" t="str">
            <v>No</v>
          </cell>
          <cell r="M905" t="str">
            <v>No</v>
          </cell>
          <cell r="N905" t="str">
            <v>Suburban</v>
          </cell>
          <cell r="O905" t="str">
            <v>Silver</v>
          </cell>
          <cell r="P905" t="str">
            <v>Silver</v>
          </cell>
          <cell r="Q905" t="str">
            <v>BB</v>
          </cell>
          <cell r="R905" t="str">
            <v>BB</v>
          </cell>
          <cell r="S905" t="str">
            <v>On air</v>
          </cell>
          <cell r="T905" t="str">
            <v>Grid-Gen</v>
          </cell>
          <cell r="U905" t="str">
            <v>Green Field</v>
          </cell>
          <cell r="V905">
            <v>56</v>
          </cell>
          <cell r="W905" t="str">
            <v>Indoor </v>
          </cell>
          <cell r="X905" t="str">
            <v>Kelly Musama</v>
          </cell>
          <cell r="Y905" t="str">
            <v>SBC</v>
          </cell>
          <cell r="Z905" t="str">
            <v>SBC</v>
          </cell>
          <cell r="AA905" t="str">
            <v>Airtel </v>
          </cell>
          <cell r="AB905" t="str">
            <v>Evans Ngonga</v>
          </cell>
          <cell r="AC905" t="str">
            <v>CCS</v>
          </cell>
          <cell r="AD905" t="str">
            <v>CCS</v>
          </cell>
          <cell r="AE905" t="str">
            <v>Gen Logic </v>
          </cell>
          <cell r="AF905" t="str">
            <v>Gen Logic </v>
          </cell>
          <cell r="AG905">
            <v>20</v>
          </cell>
          <cell r="AH905" t="str">
            <v>perkins</v>
          </cell>
          <cell r="AI905" t="str">
            <v>404A-22</v>
          </cell>
          <cell r="AJ905" t="str">
            <v>Mecc Alte</v>
          </cell>
          <cell r="AK905" t="str">
            <v>ECP-28-M/4</v>
          </cell>
          <cell r="AL905">
            <v>1000</v>
          </cell>
          <cell r="AM905" t="str">
            <v>Power cube</v>
          </cell>
          <cell r="AN905" t="str">
            <v>ICC330-H1-C1</v>
          </cell>
          <cell r="AO905">
            <v>400</v>
          </cell>
          <cell r="AP905" t="str">
            <v>Agisson</v>
          </cell>
          <cell r="AQ905">
            <v>1200</v>
          </cell>
          <cell r="AR905">
            <v>2</v>
          </cell>
          <cell r="AS905">
            <v>600</v>
          </cell>
          <cell r="AT905">
            <v>48</v>
          </cell>
          <cell r="AU905" t="str">
            <v>LG</v>
          </cell>
          <cell r="AV905" t="str">
            <v>LG</v>
          </cell>
          <cell r="AW905">
            <v>18000</v>
          </cell>
          <cell r="AX905">
            <v>18000</v>
          </cell>
          <cell r="AY905">
            <v>2</v>
          </cell>
          <cell r="AZ905">
            <v>140.1</v>
          </cell>
        </row>
        <row r="905">
          <cell r="BB905">
            <v>5</v>
          </cell>
          <cell r="BC905" t="str">
            <v>MTNAirtelINQLiquid TelecomParatus Telecom</v>
          </cell>
          <cell r="BD905" t="str">
            <v>T0037</v>
          </cell>
          <cell r="BE905" t="str">
            <v>ZM0043</v>
          </cell>
          <cell r="BF905">
            <v>0</v>
          </cell>
        </row>
        <row r="906">
          <cell r="C906" t="str">
            <v>IHS_LSK_219A</v>
          </cell>
          <cell r="D906" t="str">
            <v>LIBALA</v>
          </cell>
          <cell r="E906">
            <v>28.3187</v>
          </cell>
          <cell r="F906">
            <v>-15.4408</v>
          </cell>
          <cell r="G906" t="str">
            <v>Lusaka</v>
          </cell>
          <cell r="H906">
            <v>2.5</v>
          </cell>
          <cell r="I906" t="str">
            <v>Lusaka</v>
          </cell>
          <cell r="J906" t="str">
            <v>Lusaka</v>
          </cell>
          <cell r="K906" t="str">
            <v>Yes</v>
          </cell>
          <cell r="L906" t="str">
            <v>No</v>
          </cell>
          <cell r="M906" t="str">
            <v>Yes</v>
          </cell>
          <cell r="N906" t="str">
            <v>Urban</v>
          </cell>
          <cell r="O906" t="str">
            <v>Platinum</v>
          </cell>
          <cell r="P906" t="str">
            <v>Platinum</v>
          </cell>
          <cell r="Q906" t="str">
            <v>BTS</v>
          </cell>
          <cell r="R906" t="str">
            <v>BTS</v>
          </cell>
          <cell r="S906" t="str">
            <v>On air</v>
          </cell>
          <cell r="T906" t="str">
            <v>Grid-Gen</v>
          </cell>
          <cell r="U906" t="str">
            <v>Green Field</v>
          </cell>
          <cell r="V906">
            <v>30</v>
          </cell>
          <cell r="W906" t="str">
            <v>Indoor </v>
          </cell>
          <cell r="X906" t="str">
            <v>Kelly Musama</v>
          </cell>
          <cell r="Y906" t="str">
            <v>SBC</v>
          </cell>
          <cell r="Z906" t="str">
            <v>SBC</v>
          </cell>
          <cell r="AA906" t="str">
            <v>Airtel </v>
          </cell>
          <cell r="AB906" t="str">
            <v>Evans Ngonga</v>
          </cell>
          <cell r="AC906" t="str">
            <v>CCS</v>
          </cell>
          <cell r="AD906" t="str">
            <v>CCS</v>
          </cell>
          <cell r="AE906" t="str">
            <v>IMG</v>
          </cell>
          <cell r="AF906" t="str">
            <v>IMG</v>
          </cell>
          <cell r="AG906">
            <v>20</v>
          </cell>
          <cell r="AH906" t="str">
            <v>perkins</v>
          </cell>
          <cell r="AI906" t="str">
            <v>404A-22</v>
          </cell>
          <cell r="AJ906" t="str">
            <v>Leroy Sommer</v>
          </cell>
          <cell r="AK906" t="str">
            <v>ECO-28-M/4</v>
          </cell>
          <cell r="AL906">
            <v>600</v>
          </cell>
          <cell r="AM906" t="str">
            <v>Power cube</v>
          </cell>
          <cell r="AN906" t="str">
            <v>ECC500</v>
          </cell>
          <cell r="AO906">
            <v>400</v>
          </cell>
          <cell r="AP906" t="str">
            <v>Lithium</v>
          </cell>
          <cell r="AQ906">
            <v>300</v>
          </cell>
          <cell r="AR906">
            <v>48</v>
          </cell>
          <cell r="AS906">
            <v>100</v>
          </cell>
          <cell r="AT906">
            <v>3</v>
          </cell>
          <cell r="AU906" t="str">
            <v>LG</v>
          </cell>
          <cell r="AV906" t="str">
            <v>LG</v>
          </cell>
          <cell r="AW906">
            <v>18000</v>
          </cell>
          <cell r="AX906">
            <v>18000</v>
          </cell>
          <cell r="AY906">
            <v>2</v>
          </cell>
          <cell r="AZ906">
            <v>110</v>
          </cell>
        </row>
        <row r="906">
          <cell r="BB906">
            <v>2</v>
          </cell>
          <cell r="BC906" t="str">
            <v>AirtelLiquid Telecom</v>
          </cell>
          <cell r="BD906">
            <v>0</v>
          </cell>
          <cell r="BE906" t="str">
            <v>ZM0044</v>
          </cell>
          <cell r="BF906">
            <v>0</v>
          </cell>
        </row>
        <row r="907">
          <cell r="C907" t="str">
            <v>IHS_LSK_220A</v>
          </cell>
          <cell r="D907" t="str">
            <v>LILANDA</v>
          </cell>
          <cell r="E907">
            <v>28.2431</v>
          </cell>
          <cell r="F907">
            <v>-15.3731</v>
          </cell>
          <cell r="G907" t="str">
            <v>Lusaka</v>
          </cell>
          <cell r="H907">
            <v>2</v>
          </cell>
          <cell r="I907" t="str">
            <v>Lusaka</v>
          </cell>
          <cell r="J907" t="str">
            <v>Kafue</v>
          </cell>
          <cell r="K907" t="str">
            <v>No</v>
          </cell>
          <cell r="L907" t="str">
            <v>No</v>
          </cell>
          <cell r="M907" t="str">
            <v>Yes</v>
          </cell>
          <cell r="N907" t="str">
            <v>Urban</v>
          </cell>
          <cell r="O907" t="str">
            <v>Platinum</v>
          </cell>
          <cell r="P907" t="str">
            <v>Platinum</v>
          </cell>
          <cell r="Q907" t="str">
            <v>BB</v>
          </cell>
          <cell r="R907" t="str">
            <v>BB</v>
          </cell>
          <cell r="S907" t="str">
            <v>On air</v>
          </cell>
          <cell r="T907" t="str">
            <v>Grid-Gen</v>
          </cell>
          <cell r="U907" t="str">
            <v>Green Field</v>
          </cell>
          <cell r="V907">
            <v>54</v>
          </cell>
          <cell r="W907" t="str">
            <v>Indoor </v>
          </cell>
          <cell r="X907" t="str">
            <v>John Banda </v>
          </cell>
          <cell r="Y907" t="str">
            <v>SBC</v>
          </cell>
          <cell r="Z907" t="str">
            <v>SBC</v>
          </cell>
          <cell r="AA907" t="str">
            <v>Airtel </v>
          </cell>
          <cell r="AB907" t="str">
            <v>Evans Ngonga</v>
          </cell>
          <cell r="AC907" t="str">
            <v>CCS</v>
          </cell>
          <cell r="AD907" t="str">
            <v>CCS</v>
          </cell>
          <cell r="AE907" t="str">
            <v>Gen Logic </v>
          </cell>
          <cell r="AF907" t="str">
            <v>Gen Logic </v>
          </cell>
          <cell r="AG907">
            <v>16</v>
          </cell>
          <cell r="AH907" t="str">
            <v>perkins</v>
          </cell>
          <cell r="AI907" t="str">
            <v>404A-22</v>
          </cell>
          <cell r="AJ907" t="str">
            <v>Leroy Sommer</v>
          </cell>
          <cell r="AK907" t="str">
            <v>ECO-28-M/4</v>
          </cell>
          <cell r="AL907">
            <v>1000</v>
          </cell>
          <cell r="AM907" t="str">
            <v>Power cube</v>
          </cell>
          <cell r="AN907" t="str">
            <v>ECC500</v>
          </cell>
          <cell r="AO907">
            <v>400</v>
          </cell>
          <cell r="AP907" t="str">
            <v>Lithium</v>
          </cell>
          <cell r="AQ907">
            <v>400</v>
          </cell>
          <cell r="AR907">
            <v>48</v>
          </cell>
          <cell r="AS907">
            <v>100</v>
          </cell>
          <cell r="AT907">
            <v>4</v>
          </cell>
          <cell r="AU907" t="str">
            <v>LG</v>
          </cell>
          <cell r="AV907" t="str">
            <v>LG</v>
          </cell>
          <cell r="AW907">
            <v>18000</v>
          </cell>
          <cell r="AX907">
            <v>18000</v>
          </cell>
          <cell r="AY907">
            <v>2</v>
          </cell>
          <cell r="AZ907">
            <v>110</v>
          </cell>
        </row>
        <row r="907">
          <cell r="BB907">
            <v>1</v>
          </cell>
          <cell r="BC907" t="str">
            <v>Airtel</v>
          </cell>
          <cell r="BD907">
            <v>0</v>
          </cell>
          <cell r="BE907" t="str">
            <v>ZM0045</v>
          </cell>
          <cell r="BF907">
            <v>0</v>
          </cell>
        </row>
        <row r="908">
          <cell r="C908" t="str">
            <v>IHS_LSK_221A</v>
          </cell>
          <cell r="D908" t="str">
            <v>NATSAVE</v>
          </cell>
          <cell r="E908">
            <v>28.2816</v>
          </cell>
          <cell r="F908">
            <v>-15.4116</v>
          </cell>
          <cell r="G908" t="str">
            <v>Lusaka</v>
          </cell>
          <cell r="H908">
            <v>2.5</v>
          </cell>
          <cell r="I908" t="str">
            <v>Lusaka</v>
          </cell>
          <cell r="J908" t="str">
            <v>Lusaka</v>
          </cell>
          <cell r="K908" t="str">
            <v>Yes</v>
          </cell>
          <cell r="L908" t="str">
            <v>No</v>
          </cell>
          <cell r="M908" t="str">
            <v>No</v>
          </cell>
          <cell r="N908" t="str">
            <v>Urban</v>
          </cell>
          <cell r="O908" t="str">
            <v>Platinum</v>
          </cell>
          <cell r="P908" t="str">
            <v>Platinum</v>
          </cell>
          <cell r="Q908" t="str">
            <v>BTS</v>
          </cell>
          <cell r="R908" t="str">
            <v>BTS</v>
          </cell>
          <cell r="S908" t="str">
            <v>On air</v>
          </cell>
          <cell r="T908" t="str">
            <v>Grid-Gen</v>
          </cell>
          <cell r="U908" t="str">
            <v>Roof Top</v>
          </cell>
          <cell r="V908" t="str">
            <v>RT</v>
          </cell>
          <cell r="W908" t="str">
            <v>Outdoor</v>
          </cell>
          <cell r="X908" t="str">
            <v>Joseph Mulenga</v>
          </cell>
          <cell r="Y908" t="str">
            <v>SBC</v>
          </cell>
          <cell r="Z908" t="str">
            <v>SBC</v>
          </cell>
          <cell r="AA908" t="str">
            <v>Airtel </v>
          </cell>
          <cell r="AB908" t="str">
            <v>Evans Ngonga</v>
          </cell>
          <cell r="AC908" t="str">
            <v>CCS</v>
          </cell>
          <cell r="AD908" t="str">
            <v>CCS</v>
          </cell>
          <cell r="AE908" t="str">
            <v>CK Works</v>
          </cell>
          <cell r="AF908" t="str">
            <v>CK Works</v>
          </cell>
          <cell r="AG908">
            <v>20</v>
          </cell>
          <cell r="AH908" t="str">
            <v>perkins</v>
          </cell>
          <cell r="AI908" t="str">
            <v>403A-15</v>
          </cell>
          <cell r="AJ908" t="str">
            <v>Leroy Sommer</v>
          </cell>
          <cell r="AK908" t="str">
            <v>ECO-28-M/4</v>
          </cell>
          <cell r="AL908">
            <v>1000</v>
          </cell>
          <cell r="AM908" t="str">
            <v>IPT</v>
          </cell>
          <cell r="AN908" t="str">
            <v>DPS 2400B-48</v>
          </cell>
          <cell r="AO908">
            <v>250</v>
          </cell>
          <cell r="AP908" t="str">
            <v>Lithium</v>
          </cell>
          <cell r="AQ908">
            <v>400</v>
          </cell>
          <cell r="AR908">
            <v>48</v>
          </cell>
          <cell r="AS908">
            <v>100</v>
          </cell>
          <cell r="AT908">
            <v>4</v>
          </cell>
          <cell r="AU908" t="str">
            <v>N/A</v>
          </cell>
          <cell r="AV908" t="str">
            <v>N/A</v>
          </cell>
          <cell r="AW908" t="str">
            <v>N/A</v>
          </cell>
          <cell r="AX908" t="str">
            <v>LG18000</v>
          </cell>
          <cell r="AY908" t="str">
            <v>N/A</v>
          </cell>
          <cell r="AZ908">
            <v>163</v>
          </cell>
        </row>
        <row r="908">
          <cell r="BB908">
            <v>2</v>
          </cell>
          <cell r="BC908" t="str">
            <v>AirtelLiquid Telecom</v>
          </cell>
          <cell r="BD908">
            <v>0</v>
          </cell>
          <cell r="BE908" t="str">
            <v>ZM0049</v>
          </cell>
          <cell r="BF908">
            <v>0</v>
          </cell>
        </row>
        <row r="909">
          <cell r="C909" t="str">
            <v>IHS_LSK_222A</v>
          </cell>
          <cell r="D909" t="str">
            <v>LUBURMA</v>
          </cell>
          <cell r="E909">
            <v>28.2967</v>
          </cell>
          <cell r="F909">
            <v>-15.4316</v>
          </cell>
          <cell r="G909" t="str">
            <v>Lusaka</v>
          </cell>
          <cell r="H909">
            <v>2.5</v>
          </cell>
          <cell r="I909" t="str">
            <v>Lusaka</v>
          </cell>
          <cell r="J909" t="str">
            <v>Lusaka</v>
          </cell>
          <cell r="K909" t="str">
            <v>Yes</v>
          </cell>
          <cell r="L909" t="str">
            <v>No</v>
          </cell>
          <cell r="M909" t="str">
            <v>Yes</v>
          </cell>
          <cell r="N909" t="str">
            <v>Urban</v>
          </cell>
          <cell r="O909" t="str">
            <v>Platinum</v>
          </cell>
          <cell r="P909" t="str">
            <v>Platinum</v>
          </cell>
          <cell r="Q909" t="str">
            <v/>
          </cell>
          <cell r="R909" t="str">
            <v>Hub</v>
          </cell>
          <cell r="S909" t="str">
            <v>On air</v>
          </cell>
          <cell r="T909" t="str">
            <v>Grid-Gen</v>
          </cell>
          <cell r="U909" t="str">
            <v>Green Field</v>
          </cell>
          <cell r="V909">
            <v>30</v>
          </cell>
          <cell r="W909" t="str">
            <v>Indoor </v>
          </cell>
          <cell r="X909" t="str">
            <v>Kelly Musama</v>
          </cell>
          <cell r="Y909" t="str">
            <v>SBC</v>
          </cell>
          <cell r="Z909" t="str">
            <v>SBC</v>
          </cell>
          <cell r="AA909" t="str">
            <v>Airtel </v>
          </cell>
          <cell r="AB909" t="str">
            <v>Evans Ngonga</v>
          </cell>
          <cell r="AC909" t="str">
            <v>CCS</v>
          </cell>
          <cell r="AD909" t="str">
            <v>CCS</v>
          </cell>
          <cell r="AE909" t="str">
            <v>IMG</v>
          </cell>
          <cell r="AF909" t="str">
            <v>IMG</v>
          </cell>
          <cell r="AG909">
            <v>20</v>
          </cell>
          <cell r="AH909" t="str">
            <v>perkins</v>
          </cell>
          <cell r="AI909" t="str">
            <v>563585Y</v>
          </cell>
          <cell r="AJ909" t="str">
            <v>Leroy Sommer</v>
          </cell>
          <cell r="AK909" t="str">
            <v>ECO-28-M/4</v>
          </cell>
          <cell r="AL909">
            <v>600</v>
          </cell>
          <cell r="AM909" t="str">
            <v>Power cube</v>
          </cell>
          <cell r="AN909" t="str">
            <v>ECC500</v>
          </cell>
          <cell r="AO909">
            <v>400</v>
          </cell>
          <cell r="AP909" t="str">
            <v>NARADA</v>
          </cell>
          <cell r="AQ909">
            <v>1200</v>
          </cell>
          <cell r="AR909">
            <v>2</v>
          </cell>
          <cell r="AS909">
            <v>600</v>
          </cell>
          <cell r="AT909">
            <v>48</v>
          </cell>
          <cell r="AU909" t="str">
            <v>LG</v>
          </cell>
          <cell r="AV909" t="str">
            <v>LG</v>
          </cell>
          <cell r="AW909">
            <v>18000</v>
          </cell>
          <cell r="AX909">
            <v>18000</v>
          </cell>
          <cell r="AY909">
            <v>2</v>
          </cell>
          <cell r="AZ909">
            <v>60</v>
          </cell>
        </row>
        <row r="909">
          <cell r="BB909">
            <v>1</v>
          </cell>
          <cell r="BC909" t="str">
            <v>Airtel</v>
          </cell>
          <cell r="BD909">
            <v>0</v>
          </cell>
          <cell r="BE909" t="str">
            <v>ZM0051</v>
          </cell>
          <cell r="BF909">
            <v>0</v>
          </cell>
        </row>
        <row r="910">
          <cell r="C910" t="str">
            <v>IHS_LSK_223A</v>
          </cell>
          <cell r="D910" t="str">
            <v>LUSAKA AIRPORT</v>
          </cell>
          <cell r="E910">
            <v>28.4333</v>
          </cell>
          <cell r="F910">
            <v>-15.3167</v>
          </cell>
          <cell r="G910" t="str">
            <v>Lusaka</v>
          </cell>
          <cell r="H910" t="str">
            <v>N/A</v>
          </cell>
          <cell r="I910" t="str">
            <v>Lusaka</v>
          </cell>
          <cell r="J910" t="str">
            <v>Lusaka</v>
          </cell>
          <cell r="K910" t="str">
            <v>No</v>
          </cell>
          <cell r="L910" t="str">
            <v>No</v>
          </cell>
          <cell r="M910" t="str">
            <v>No</v>
          </cell>
          <cell r="N910" t="str">
            <v>Urban</v>
          </cell>
          <cell r="O910" t="str">
            <v>Platinum</v>
          </cell>
          <cell r="P910" t="str">
            <v>Platinum</v>
          </cell>
          <cell r="Q910" t="str">
            <v>BTS</v>
          </cell>
          <cell r="R910" t="str">
            <v>BTS</v>
          </cell>
          <cell r="S910" t="str">
            <v>On air</v>
          </cell>
          <cell r="T910" t="str">
            <v>Grid Only</v>
          </cell>
          <cell r="U910" t="str">
            <v>Roof Top</v>
          </cell>
          <cell r="V910" t="str">
            <v>RT</v>
          </cell>
          <cell r="W910" t="str">
            <v>Indoor </v>
          </cell>
          <cell r="X910" t="str">
            <v>Malvin Hakokole</v>
          </cell>
          <cell r="Y910" t="str">
            <v>SBC</v>
          </cell>
          <cell r="Z910" t="str">
            <v>SBC</v>
          </cell>
          <cell r="AA910" t="str">
            <v>Airtel </v>
          </cell>
          <cell r="AB910" t="str">
            <v>Evans Ngonga</v>
          </cell>
          <cell r="AC910" t="str">
            <v>In House</v>
          </cell>
          <cell r="AD910" t="str">
            <v>In House</v>
          </cell>
          <cell r="AE910" t="str">
            <v>N/A</v>
          </cell>
          <cell r="AF910" t="str">
            <v>N/A</v>
          </cell>
          <cell r="AG910" t="str">
            <v>N/A</v>
          </cell>
          <cell r="AH910" t="str">
            <v>N/A</v>
          </cell>
          <cell r="AI910" t="str">
            <v>N/A</v>
          </cell>
          <cell r="AJ910" t="str">
            <v>N/A</v>
          </cell>
          <cell r="AK910" t="str">
            <v>N/A</v>
          </cell>
          <cell r="AL910" t="str">
            <v>N/A</v>
          </cell>
          <cell r="AM910" t="str">
            <v>Emerson</v>
          </cell>
          <cell r="AN910" t="str">
            <v>R48 3200</v>
          </cell>
          <cell r="AO910">
            <v>400</v>
          </cell>
          <cell r="AP910" t="str">
            <v>C&amp;D True </v>
          </cell>
          <cell r="AQ910">
            <v>352</v>
          </cell>
          <cell r="AR910">
            <v>12</v>
          </cell>
          <cell r="AS910">
            <v>176</v>
          </cell>
          <cell r="AT910">
            <v>8</v>
          </cell>
          <cell r="AU910" t="str">
            <v>CHIGO</v>
          </cell>
          <cell r="AV910" t="str">
            <v>CHIGO</v>
          </cell>
          <cell r="AW910">
            <v>18000</v>
          </cell>
          <cell r="AX910">
            <v>18000</v>
          </cell>
          <cell r="AY910">
            <v>2</v>
          </cell>
          <cell r="AZ910">
            <v>97</v>
          </cell>
        </row>
        <row r="910">
          <cell r="BB910">
            <v>1</v>
          </cell>
          <cell r="BC910" t="str">
            <v>Airtel</v>
          </cell>
          <cell r="BD910">
            <v>0</v>
          </cell>
          <cell r="BE910" t="str">
            <v>ZM0052</v>
          </cell>
          <cell r="BF910">
            <v>0</v>
          </cell>
        </row>
        <row r="911">
          <cell r="C911" t="str">
            <v>IHS_LSK_224A</v>
          </cell>
          <cell r="D911" t="str">
            <v>LUSAKA WEST</v>
          </cell>
          <cell r="E911">
            <v>28.262</v>
          </cell>
          <cell r="F911">
            <v>-15.3983</v>
          </cell>
          <cell r="G911" t="str">
            <v>Lusaka</v>
          </cell>
          <cell r="H911">
            <v>4.5</v>
          </cell>
          <cell r="I911" t="str">
            <v>Lusaka</v>
          </cell>
          <cell r="J911" t="str">
            <v>Lusaka</v>
          </cell>
          <cell r="K911" t="str">
            <v>No</v>
          </cell>
          <cell r="L911" t="str">
            <v>No</v>
          </cell>
          <cell r="M911" t="str">
            <v>Yes</v>
          </cell>
          <cell r="N911" t="str">
            <v>Urban</v>
          </cell>
          <cell r="O911" t="str">
            <v>Platinum</v>
          </cell>
          <cell r="P911" t="str">
            <v>Platinum</v>
          </cell>
          <cell r="Q911" t="str">
            <v>BTS</v>
          </cell>
          <cell r="R911" t="str">
            <v>BTS</v>
          </cell>
          <cell r="S911" t="str">
            <v>On air</v>
          </cell>
          <cell r="T911" t="str">
            <v>Grid-Gen</v>
          </cell>
          <cell r="U911" t="str">
            <v>Roof Top</v>
          </cell>
          <cell r="V911" t="str">
            <v>RT</v>
          </cell>
          <cell r="W911" t="str">
            <v>Indoor </v>
          </cell>
          <cell r="X911" t="str">
            <v>John Banda </v>
          </cell>
          <cell r="Y911" t="str">
            <v>SBC</v>
          </cell>
          <cell r="Z911" t="str">
            <v>SBC</v>
          </cell>
          <cell r="AA911" t="str">
            <v>Airtel </v>
          </cell>
          <cell r="AB911" t="str">
            <v>Evans Ngonga</v>
          </cell>
          <cell r="AC911" t="str">
            <v>CCS</v>
          </cell>
          <cell r="AD911" t="str">
            <v>CCS</v>
          </cell>
          <cell r="AE911" t="str">
            <v>Gen Logic </v>
          </cell>
          <cell r="AF911" t="str">
            <v>Gen Logic </v>
          </cell>
          <cell r="AG911">
            <v>30</v>
          </cell>
          <cell r="AH911" t="str">
            <v>perkins</v>
          </cell>
          <cell r="AI911" t="str">
            <v>1103A-33</v>
          </cell>
          <cell r="AJ911" t="str">
            <v>Leroy Sommer</v>
          </cell>
          <cell r="AK911" t="str">
            <v>ECO-28-M/4</v>
          </cell>
          <cell r="AL911">
            <v>1000</v>
          </cell>
          <cell r="AM911" t="str">
            <v>Power cube</v>
          </cell>
          <cell r="AN911" t="str">
            <v>ECC500</v>
          </cell>
          <cell r="AO911">
            <v>400</v>
          </cell>
          <cell r="AP911" t="str">
            <v>Lithium</v>
          </cell>
          <cell r="AQ911">
            <v>400</v>
          </cell>
          <cell r="AR911">
            <v>48</v>
          </cell>
          <cell r="AS911">
            <v>100</v>
          </cell>
          <cell r="AT911">
            <v>4</v>
          </cell>
          <cell r="AU911" t="str">
            <v>CHIGO</v>
          </cell>
          <cell r="AV911" t="str">
            <v>CHIGO</v>
          </cell>
          <cell r="AW911">
            <v>18000</v>
          </cell>
          <cell r="AX911">
            <v>18000</v>
          </cell>
          <cell r="AY911">
            <v>2</v>
          </cell>
          <cell r="AZ911">
            <v>110</v>
          </cell>
        </row>
        <row r="911">
          <cell r="BB911">
            <v>1</v>
          </cell>
          <cell r="BC911" t="str">
            <v>Airtel</v>
          </cell>
          <cell r="BD911">
            <v>0</v>
          </cell>
          <cell r="BE911" t="str">
            <v>ZM0053</v>
          </cell>
          <cell r="BF911">
            <v>0</v>
          </cell>
        </row>
        <row r="912">
          <cell r="C912" t="str">
            <v>IHS_LSK_225A</v>
          </cell>
          <cell r="D912" t="str">
            <v>MAKENI</v>
          </cell>
          <cell r="E912">
            <v>28.293</v>
          </cell>
          <cell r="F912">
            <v>-15.49</v>
          </cell>
          <cell r="G912" t="str">
            <v>Lusaka</v>
          </cell>
          <cell r="H912">
            <v>4.5</v>
          </cell>
          <cell r="I912" t="str">
            <v>Lusaka</v>
          </cell>
          <cell r="J912" t="str">
            <v>Lusaka</v>
          </cell>
          <cell r="K912" t="str">
            <v>Yes</v>
          </cell>
          <cell r="L912" t="str">
            <v>No</v>
          </cell>
          <cell r="M912" t="str">
            <v>No</v>
          </cell>
          <cell r="N912" t="str">
            <v>Urban</v>
          </cell>
          <cell r="O912" t="str">
            <v>Silver</v>
          </cell>
          <cell r="P912" t="str">
            <v>Silver</v>
          </cell>
          <cell r="Q912" t="str">
            <v>BTS</v>
          </cell>
          <cell r="R912" t="str">
            <v>BB/HUB</v>
          </cell>
          <cell r="S912" t="str">
            <v>On air</v>
          </cell>
          <cell r="T912" t="str">
            <v>Grid-Gen</v>
          </cell>
          <cell r="U912" t="str">
            <v>Green Field</v>
          </cell>
          <cell r="V912">
            <v>54</v>
          </cell>
          <cell r="W912" t="str">
            <v>Indoor </v>
          </cell>
          <cell r="X912" t="str">
            <v>Samuel Mumba</v>
          </cell>
          <cell r="Y912" t="str">
            <v>SBC</v>
          </cell>
          <cell r="Z912" t="str">
            <v>SBC</v>
          </cell>
          <cell r="AA912" t="str">
            <v>Airtel </v>
          </cell>
          <cell r="AB912" t="str">
            <v>Evans Ngonga</v>
          </cell>
          <cell r="AC912" t="str">
            <v>CCS</v>
          </cell>
          <cell r="AD912" t="str">
            <v>CCS</v>
          </cell>
          <cell r="AE912" t="str">
            <v>Ghaddar</v>
          </cell>
          <cell r="AF912" t="str">
            <v>Ghaddar</v>
          </cell>
          <cell r="AG912">
            <v>30</v>
          </cell>
          <cell r="AH912" t="str">
            <v>perkins</v>
          </cell>
          <cell r="AI912" t="str">
            <v>CS7.5-20</v>
          </cell>
          <cell r="AJ912" t="str">
            <v>Mecc Alte</v>
          </cell>
          <cell r="AK912" t="str">
            <v>ECO28-VL/4</v>
          </cell>
          <cell r="AL912">
            <v>1000</v>
          </cell>
          <cell r="AM912" t="str">
            <v>Power cube</v>
          </cell>
          <cell r="AN912" t="str">
            <v>ECC500</v>
          </cell>
          <cell r="AO912">
            <v>400</v>
          </cell>
          <cell r="AP912" t="str">
            <v>Agisson</v>
          </cell>
          <cell r="AQ912">
            <v>1600</v>
          </cell>
          <cell r="AR912">
            <v>2</v>
          </cell>
          <cell r="AS912">
            <v>800</v>
          </cell>
          <cell r="AT912">
            <v>48</v>
          </cell>
          <cell r="AU912" t="str">
            <v>LG/GREE</v>
          </cell>
          <cell r="AV912" t="str">
            <v>LG/GREE</v>
          </cell>
          <cell r="AW912">
            <v>18000</v>
          </cell>
          <cell r="AX912">
            <v>18000</v>
          </cell>
          <cell r="AY912">
            <v>2</v>
          </cell>
          <cell r="AZ912">
            <v>93</v>
          </cell>
        </row>
        <row r="912">
          <cell r="BB912">
            <v>2</v>
          </cell>
          <cell r="BC912" t="str">
            <v>AirtelLiquid Telecom</v>
          </cell>
          <cell r="BD912">
            <v>0</v>
          </cell>
          <cell r="BE912" t="str">
            <v>ZM0055</v>
          </cell>
          <cell r="BF912">
            <v>0</v>
          </cell>
        </row>
        <row r="913">
          <cell r="C913" t="str">
            <v>IHS_LSK_226A</v>
          </cell>
          <cell r="D913" t="str">
            <v>MUNALI</v>
          </cell>
          <cell r="E913">
            <v>28.3452</v>
          </cell>
          <cell r="F913">
            <v>-15.3861</v>
          </cell>
          <cell r="G913" t="str">
            <v>Lusaka</v>
          </cell>
          <cell r="H913">
            <v>4.5</v>
          </cell>
          <cell r="I913" t="str">
            <v>Lusaka</v>
          </cell>
          <cell r="J913" t="str">
            <v>Lusaka</v>
          </cell>
          <cell r="K913" t="str">
            <v>No</v>
          </cell>
          <cell r="L913" t="str">
            <v>No</v>
          </cell>
          <cell r="M913" t="str">
            <v>No</v>
          </cell>
          <cell r="N913" t="str">
            <v>Urban</v>
          </cell>
          <cell r="O913" t="str">
            <v>Platinum</v>
          </cell>
          <cell r="P913" t="str">
            <v>Platinum</v>
          </cell>
          <cell r="Q913" t="str">
            <v>BB</v>
          </cell>
          <cell r="R913" t="str">
            <v>BB</v>
          </cell>
          <cell r="S913" t="str">
            <v>On air</v>
          </cell>
          <cell r="T913" t="str">
            <v>Grid-Gen</v>
          </cell>
          <cell r="U913" t="str">
            <v>Green Field</v>
          </cell>
          <cell r="V913">
            <v>42</v>
          </cell>
          <cell r="W913" t="str">
            <v>Indoor </v>
          </cell>
          <cell r="X913" t="str">
            <v>Malvin Hakokole</v>
          </cell>
          <cell r="Y913" t="str">
            <v>SBC</v>
          </cell>
          <cell r="Z913" t="str">
            <v>SBC</v>
          </cell>
          <cell r="AA913" t="str">
            <v>Airtel </v>
          </cell>
          <cell r="AB913" t="str">
            <v>Evans Ngonga</v>
          </cell>
          <cell r="AC913" t="str">
            <v>CCS</v>
          </cell>
          <cell r="AD913" t="str">
            <v>CCS</v>
          </cell>
          <cell r="AE913" t="str">
            <v>Gen Logic </v>
          </cell>
          <cell r="AF913" t="str">
            <v>Gen Logic </v>
          </cell>
          <cell r="AG913">
            <v>30</v>
          </cell>
          <cell r="AH913" t="str">
            <v>perkins</v>
          </cell>
          <cell r="AI913" t="str">
            <v>1103A-33</v>
          </cell>
          <cell r="AJ913" t="str">
            <v>Leroy Sommer</v>
          </cell>
          <cell r="AK913" t="str">
            <v>TAL 042C J 6/4</v>
          </cell>
          <cell r="AL913">
            <v>1000</v>
          </cell>
          <cell r="AM913" t="str">
            <v>Power cube</v>
          </cell>
          <cell r="AN913" t="str">
            <v>ICC330-H1-C1</v>
          </cell>
          <cell r="AO913">
            <v>400</v>
          </cell>
          <cell r="AP913" t="str">
            <v>Lithium</v>
          </cell>
          <cell r="AQ913">
            <v>300</v>
          </cell>
          <cell r="AR913">
            <v>48</v>
          </cell>
          <cell r="AS913">
            <v>100</v>
          </cell>
          <cell r="AT913">
            <v>3</v>
          </cell>
          <cell r="AU913" t="str">
            <v>LG</v>
          </cell>
          <cell r="AV913" t="str">
            <v>LG</v>
          </cell>
          <cell r="AW913">
            <v>18000</v>
          </cell>
          <cell r="AX913">
            <v>18000</v>
          </cell>
          <cell r="AY913">
            <v>2</v>
          </cell>
          <cell r="AZ913">
            <v>66.8</v>
          </cell>
        </row>
        <row r="913">
          <cell r="BB913">
            <v>1</v>
          </cell>
          <cell r="BC913" t="str">
            <v>Airtel</v>
          </cell>
          <cell r="BD913">
            <v>0</v>
          </cell>
          <cell r="BE913" t="str">
            <v>ZM0065</v>
          </cell>
          <cell r="BF913">
            <v>0</v>
          </cell>
        </row>
        <row r="914">
          <cell r="C914" t="str">
            <v>IHS_LSK_227A</v>
          </cell>
          <cell r="D914" t="str">
            <v>NEW KABULONGA</v>
          </cell>
          <cell r="E914">
            <v>28.3419</v>
          </cell>
          <cell r="F914">
            <v>-15.4165</v>
          </cell>
          <cell r="G914" t="str">
            <v>Lusaka</v>
          </cell>
          <cell r="H914">
            <v>4.5</v>
          </cell>
          <cell r="I914" t="str">
            <v>Lusaka</v>
          </cell>
          <cell r="J914" t="str">
            <v>Lusaka</v>
          </cell>
          <cell r="K914" t="str">
            <v>Yes</v>
          </cell>
          <cell r="L914" t="str">
            <v>No</v>
          </cell>
          <cell r="M914" t="str">
            <v>Yes</v>
          </cell>
          <cell r="N914" t="str">
            <v>Urban</v>
          </cell>
          <cell r="O914" t="str">
            <v>Platinum</v>
          </cell>
          <cell r="P914" t="str">
            <v>Platinum</v>
          </cell>
          <cell r="Q914" t="str">
            <v>BTS</v>
          </cell>
          <cell r="R914" t="str">
            <v>BTS</v>
          </cell>
          <cell r="S914" t="str">
            <v>On air</v>
          </cell>
          <cell r="T914" t="str">
            <v>Grid-Gen</v>
          </cell>
          <cell r="U914" t="str">
            <v>Green Field</v>
          </cell>
          <cell r="V914">
            <v>36</v>
          </cell>
          <cell r="W914" t="str">
            <v>Indoor </v>
          </cell>
          <cell r="X914" t="str">
            <v>Kelly Musama</v>
          </cell>
          <cell r="Y914" t="str">
            <v>SBC</v>
          </cell>
          <cell r="Z914" t="str">
            <v>SBC</v>
          </cell>
          <cell r="AA914" t="str">
            <v>Airtel </v>
          </cell>
          <cell r="AB914" t="str">
            <v>Evans Ngonga</v>
          </cell>
          <cell r="AC914" t="str">
            <v>CCS</v>
          </cell>
          <cell r="AD914" t="str">
            <v>CCS</v>
          </cell>
          <cell r="AE914" t="str">
            <v>Gen Logic </v>
          </cell>
          <cell r="AF914" t="str">
            <v>Gen Logic </v>
          </cell>
          <cell r="AG914">
            <v>30</v>
          </cell>
          <cell r="AH914" t="str">
            <v>perkins</v>
          </cell>
          <cell r="AI914" t="str">
            <v>404D-22</v>
          </cell>
          <cell r="AJ914" t="str">
            <v>Leroy Sommer</v>
          </cell>
          <cell r="AK914" t="str">
            <v>TAL 042C J 6/4</v>
          </cell>
          <cell r="AL914">
            <v>1000</v>
          </cell>
          <cell r="AM914" t="str">
            <v>Power cube</v>
          </cell>
          <cell r="AN914" t="str">
            <v>ICC330-H1-C1</v>
          </cell>
          <cell r="AO914">
            <v>400</v>
          </cell>
          <cell r="AP914" t="str">
            <v>Agisson</v>
          </cell>
          <cell r="AQ914">
            <v>1600</v>
          </cell>
          <cell r="AR914">
            <v>2</v>
          </cell>
          <cell r="AS914">
            <v>800</v>
          </cell>
          <cell r="AT914">
            <v>48</v>
          </cell>
          <cell r="AU914" t="str">
            <v>LG</v>
          </cell>
          <cell r="AV914" t="str">
            <v>LG</v>
          </cell>
          <cell r="AW914">
            <v>18000</v>
          </cell>
          <cell r="AX914">
            <v>18000</v>
          </cell>
          <cell r="AY914">
            <v>2</v>
          </cell>
          <cell r="AZ914">
            <v>108</v>
          </cell>
        </row>
        <row r="914">
          <cell r="BB914">
            <v>2</v>
          </cell>
          <cell r="BC914" t="str">
            <v>AirtelLiquid Telecom</v>
          </cell>
          <cell r="BD914">
            <v>0</v>
          </cell>
          <cell r="BE914" t="str">
            <v>ZM0068</v>
          </cell>
          <cell r="BF914">
            <v>0</v>
          </cell>
        </row>
        <row r="915">
          <cell r="C915" t="str">
            <v>IHS_LSK_228A</v>
          </cell>
          <cell r="D915" t="str">
            <v>NEW MAKENI</v>
          </cell>
          <cell r="E915">
            <v>28.2285</v>
          </cell>
          <cell r="F915">
            <v>-15.4574</v>
          </cell>
          <cell r="G915" t="str">
            <v>Lusaka</v>
          </cell>
          <cell r="H915">
            <v>4.5</v>
          </cell>
          <cell r="I915" t="str">
            <v>Lusaka</v>
          </cell>
          <cell r="J915" t="str">
            <v>Lusaka</v>
          </cell>
          <cell r="K915" t="str">
            <v>No</v>
          </cell>
          <cell r="L915" t="str">
            <v>No</v>
          </cell>
          <cell r="M915" t="str">
            <v>No</v>
          </cell>
          <cell r="N915" t="str">
            <v>Urban</v>
          </cell>
          <cell r="O915" t="str">
            <v>Platinum</v>
          </cell>
          <cell r="P915" t="str">
            <v>Platinum</v>
          </cell>
          <cell r="Q915" t="str">
            <v>HUB</v>
          </cell>
          <cell r="R915" t="str">
            <v>HUB</v>
          </cell>
          <cell r="S915" t="str">
            <v>On air</v>
          </cell>
          <cell r="T915" t="str">
            <v>Grid-Gen</v>
          </cell>
          <cell r="U915" t="str">
            <v>Green Field</v>
          </cell>
          <cell r="V915">
            <v>56</v>
          </cell>
          <cell r="W915" t="str">
            <v>Indoor </v>
          </cell>
          <cell r="X915" t="str">
            <v>Samuel Mumba</v>
          </cell>
          <cell r="Y915" t="str">
            <v>SBC</v>
          </cell>
          <cell r="Z915" t="str">
            <v>SBC</v>
          </cell>
          <cell r="AA915" t="str">
            <v>Airtel </v>
          </cell>
          <cell r="AB915" t="str">
            <v>Evans Ngonga</v>
          </cell>
          <cell r="AC915" t="str">
            <v>CCS</v>
          </cell>
          <cell r="AD915" t="str">
            <v>CCS</v>
          </cell>
          <cell r="AE915" t="str">
            <v>Gen Logic </v>
          </cell>
          <cell r="AF915" t="str">
            <v>Gen Logic </v>
          </cell>
          <cell r="AG915">
            <v>30</v>
          </cell>
          <cell r="AH915" t="str">
            <v>perkins</v>
          </cell>
          <cell r="AI915" t="str">
            <v>404A-22</v>
          </cell>
          <cell r="AJ915" t="str">
            <v>Mecc Alte</v>
          </cell>
          <cell r="AK915" t="str">
            <v>ECP-28-M/4</v>
          </cell>
          <cell r="AL915">
            <v>1000</v>
          </cell>
          <cell r="AM915" t="str">
            <v>Power cube</v>
          </cell>
          <cell r="AN915" t="str">
            <v>ECC500</v>
          </cell>
          <cell r="AO915">
            <v>400</v>
          </cell>
          <cell r="AP915" t="str">
            <v>Agisson</v>
          </cell>
          <cell r="AQ915">
            <v>1600</v>
          </cell>
          <cell r="AR915">
            <v>2</v>
          </cell>
          <cell r="AS915">
            <v>800</v>
          </cell>
          <cell r="AT915">
            <v>48</v>
          </cell>
          <cell r="AU915" t="str">
            <v>LG</v>
          </cell>
          <cell r="AV915" t="str">
            <v>LG</v>
          </cell>
          <cell r="AW915">
            <v>18000</v>
          </cell>
          <cell r="AX915">
            <v>18000</v>
          </cell>
          <cell r="AY915">
            <v>2</v>
          </cell>
          <cell r="AZ915">
            <v>85</v>
          </cell>
        </row>
        <row r="915">
          <cell r="BB915">
            <v>1</v>
          </cell>
          <cell r="BC915" t="str">
            <v>Airtel</v>
          </cell>
          <cell r="BD915">
            <v>0</v>
          </cell>
          <cell r="BE915" t="str">
            <v>ZM0069</v>
          </cell>
          <cell r="BF915">
            <v>0</v>
          </cell>
        </row>
        <row r="916">
          <cell r="C916" t="str">
            <v>IHS_LSK_229A</v>
          </cell>
          <cell r="D916" t="str">
            <v>NORTHMEAD</v>
          </cell>
          <cell r="E916">
            <v>28.2932</v>
          </cell>
          <cell r="F916">
            <v>-15.3951</v>
          </cell>
          <cell r="G916" t="str">
            <v>Lusaka</v>
          </cell>
          <cell r="H916">
            <v>5.5</v>
          </cell>
          <cell r="I916" t="str">
            <v>Lusaka</v>
          </cell>
          <cell r="J916" t="str">
            <v>Lusaka</v>
          </cell>
          <cell r="K916" t="str">
            <v>No</v>
          </cell>
          <cell r="L916" t="str">
            <v>Yes</v>
          </cell>
          <cell r="M916" t="str">
            <v>No</v>
          </cell>
          <cell r="N916" t="str">
            <v>Urban</v>
          </cell>
          <cell r="O916" t="str">
            <v>Platinum</v>
          </cell>
          <cell r="P916" t="str">
            <v>Platinum</v>
          </cell>
          <cell r="Q916" t="str">
            <v>BTS</v>
          </cell>
          <cell r="R916" t="str">
            <v>BB/HUB</v>
          </cell>
          <cell r="S916" t="str">
            <v>On air</v>
          </cell>
          <cell r="T916" t="str">
            <v>Grid-Gen</v>
          </cell>
          <cell r="U916" t="str">
            <v>Green Field</v>
          </cell>
          <cell r="V916">
            <v>40</v>
          </cell>
          <cell r="W916" t="str">
            <v>Indoor </v>
          </cell>
          <cell r="X916" t="str">
            <v>John Banda </v>
          </cell>
          <cell r="Y916" t="str">
            <v>SBC</v>
          </cell>
          <cell r="Z916" t="str">
            <v>SBC</v>
          </cell>
          <cell r="AA916" t="str">
            <v>Airtel </v>
          </cell>
          <cell r="AB916" t="str">
            <v>Evans Ngonga</v>
          </cell>
          <cell r="AC916" t="str">
            <v>CCS</v>
          </cell>
          <cell r="AD916" t="str">
            <v>CCS</v>
          </cell>
          <cell r="AE916" t="str">
            <v>CK Works</v>
          </cell>
          <cell r="AF916" t="str">
            <v>CK Works</v>
          </cell>
          <cell r="AG916">
            <v>45</v>
          </cell>
          <cell r="AH916" t="str">
            <v>perkins</v>
          </cell>
          <cell r="AI916" t="str">
            <v>404A-22</v>
          </cell>
          <cell r="AJ916" t="str">
            <v>Leroy Sommer</v>
          </cell>
          <cell r="AK916" t="str">
            <v>ECO-28-M/4</v>
          </cell>
          <cell r="AL916">
            <v>1000</v>
          </cell>
          <cell r="AM916" t="str">
            <v>Power cube</v>
          </cell>
          <cell r="AN916" t="str">
            <v>ECC500</v>
          </cell>
          <cell r="AO916">
            <v>400</v>
          </cell>
          <cell r="AP916" t="str">
            <v>Lithium</v>
          </cell>
          <cell r="AQ916">
            <v>1600</v>
          </cell>
          <cell r="AR916">
            <v>48</v>
          </cell>
          <cell r="AS916">
            <v>100</v>
          </cell>
          <cell r="AT916">
            <v>16</v>
          </cell>
          <cell r="AU916" t="str">
            <v>LG</v>
          </cell>
          <cell r="AV916" t="str">
            <v>LG</v>
          </cell>
          <cell r="AW916">
            <v>18000</v>
          </cell>
          <cell r="AX916">
            <v>18000</v>
          </cell>
          <cell r="AY916">
            <v>2</v>
          </cell>
          <cell r="AZ916">
            <v>179</v>
          </cell>
        </row>
        <row r="916">
          <cell r="BB916">
            <v>2</v>
          </cell>
          <cell r="BC916" t="str">
            <v>MTNAirtel</v>
          </cell>
          <cell r="BD916" t="str">
            <v>T0310</v>
          </cell>
          <cell r="BE916" t="str">
            <v>ZM0071</v>
          </cell>
          <cell r="BF916">
            <v>0</v>
          </cell>
        </row>
        <row r="917">
          <cell r="C917" t="str">
            <v>IHS_LSK_230A</v>
          </cell>
          <cell r="D917" t="str">
            <v>RHODESPARK</v>
          </cell>
          <cell r="E917">
            <v>28.3065</v>
          </cell>
          <cell r="F917">
            <v>-15.4049</v>
          </cell>
          <cell r="G917" t="str">
            <v>Lusaka</v>
          </cell>
          <cell r="H917">
            <v>4.5</v>
          </cell>
          <cell r="I917" t="str">
            <v>Lusaka</v>
          </cell>
          <cell r="J917" t="str">
            <v>Lusaka</v>
          </cell>
          <cell r="K917" t="str">
            <v>Yes</v>
          </cell>
          <cell r="L917" t="str">
            <v>No</v>
          </cell>
          <cell r="M917" t="str">
            <v>No</v>
          </cell>
          <cell r="N917" t="str">
            <v>Urban</v>
          </cell>
          <cell r="O917" t="str">
            <v>Platinum</v>
          </cell>
          <cell r="P917" t="str">
            <v>Platinum</v>
          </cell>
          <cell r="Q917" t="str">
            <v>BTS</v>
          </cell>
          <cell r="R917" t="str">
            <v>BTS</v>
          </cell>
          <cell r="S917" t="str">
            <v>On air</v>
          </cell>
          <cell r="T917" t="str">
            <v>Grid-Gen</v>
          </cell>
          <cell r="U917" t="str">
            <v>Green Field</v>
          </cell>
          <cell r="V917">
            <v>44</v>
          </cell>
          <cell r="W917" t="str">
            <v>Indoor </v>
          </cell>
          <cell r="X917" t="str">
            <v>Joseph Mulenga</v>
          </cell>
          <cell r="Y917" t="str">
            <v>SBC</v>
          </cell>
          <cell r="Z917" t="str">
            <v>SBC</v>
          </cell>
          <cell r="AA917" t="str">
            <v>Airtel </v>
          </cell>
          <cell r="AB917" t="str">
            <v>Evans Ngonga</v>
          </cell>
          <cell r="AC917" t="str">
            <v>CCS</v>
          </cell>
          <cell r="AD917" t="str">
            <v>CCS</v>
          </cell>
          <cell r="AE917" t="str">
            <v>Gen Logic </v>
          </cell>
          <cell r="AF917" t="str">
            <v>Gen Logic </v>
          </cell>
          <cell r="AG917">
            <v>30</v>
          </cell>
          <cell r="AH917" t="str">
            <v>perkins</v>
          </cell>
          <cell r="AI917" t="str">
            <v>404A-22</v>
          </cell>
          <cell r="AJ917" t="str">
            <v>Leroy Sommer</v>
          </cell>
          <cell r="AK917" t="str">
            <v>ECO-28-M/4</v>
          </cell>
          <cell r="AL917">
            <v>1000</v>
          </cell>
          <cell r="AM917" t="str">
            <v>Power cube</v>
          </cell>
          <cell r="AN917" t="str">
            <v>ECC500</v>
          </cell>
          <cell r="AO917">
            <v>400</v>
          </cell>
          <cell r="AP917" t="str">
            <v>Agisson</v>
          </cell>
          <cell r="AQ917">
            <v>1600</v>
          </cell>
          <cell r="AR917">
            <v>2</v>
          </cell>
          <cell r="AS917">
            <v>800</v>
          </cell>
          <cell r="AT917">
            <v>48</v>
          </cell>
          <cell r="AU917" t="str">
            <v>CHIGO</v>
          </cell>
          <cell r="AV917" t="str">
            <v>CHIGO</v>
          </cell>
          <cell r="AW917">
            <v>18000</v>
          </cell>
          <cell r="AX917">
            <v>18000</v>
          </cell>
          <cell r="AY917">
            <v>2</v>
          </cell>
          <cell r="AZ917">
            <v>120</v>
          </cell>
        </row>
        <row r="917">
          <cell r="BB917">
            <v>2</v>
          </cell>
          <cell r="BC917" t="str">
            <v>AirtelINQ</v>
          </cell>
          <cell r="BD917">
            <v>0</v>
          </cell>
          <cell r="BE917" t="str">
            <v>ZM0074</v>
          </cell>
          <cell r="BF917">
            <v>0</v>
          </cell>
        </row>
        <row r="918">
          <cell r="C918" t="str">
            <v>IHS_LSK_231A</v>
          </cell>
          <cell r="D918" t="str">
            <v>SOWETO</v>
          </cell>
          <cell r="E918">
            <v>28.2748</v>
          </cell>
          <cell r="F918">
            <v>-15.4178</v>
          </cell>
          <cell r="G918" t="str">
            <v>Lusaka</v>
          </cell>
          <cell r="H918">
            <v>4.5</v>
          </cell>
          <cell r="I918" t="str">
            <v>Lusaka</v>
          </cell>
          <cell r="J918" t="str">
            <v>Lusaka</v>
          </cell>
          <cell r="K918" t="str">
            <v>Yes</v>
          </cell>
          <cell r="L918" t="str">
            <v>Yes</v>
          </cell>
          <cell r="M918" t="str">
            <v>Yes</v>
          </cell>
          <cell r="N918" t="str">
            <v>Urban</v>
          </cell>
          <cell r="O918" t="str">
            <v>Platinum</v>
          </cell>
          <cell r="P918" t="str">
            <v>Platinum</v>
          </cell>
          <cell r="Q918" t="str">
            <v>HUB</v>
          </cell>
          <cell r="R918" t="str">
            <v>HUB</v>
          </cell>
          <cell r="S918" t="str">
            <v>On air</v>
          </cell>
          <cell r="T918" t="str">
            <v>Grid-Gen</v>
          </cell>
          <cell r="U918" t="str">
            <v>Green Field</v>
          </cell>
          <cell r="V918">
            <v>32</v>
          </cell>
          <cell r="W918" t="str">
            <v>Indoor </v>
          </cell>
          <cell r="X918" t="str">
            <v>Joseph Mulenga</v>
          </cell>
          <cell r="Y918" t="str">
            <v>SBC</v>
          </cell>
          <cell r="Z918" t="str">
            <v>SBC</v>
          </cell>
          <cell r="AA918" t="str">
            <v>Airtel </v>
          </cell>
          <cell r="AB918" t="str">
            <v>Evans Ngonga</v>
          </cell>
          <cell r="AC918" t="str">
            <v>CCS</v>
          </cell>
          <cell r="AD918" t="str">
            <v>CCS</v>
          </cell>
          <cell r="AE918" t="str">
            <v>Gen Logic </v>
          </cell>
          <cell r="AF918" t="str">
            <v>Gen Logic </v>
          </cell>
          <cell r="AG918">
            <v>30</v>
          </cell>
          <cell r="AH918" t="str">
            <v>perkins</v>
          </cell>
          <cell r="AI918" t="str">
            <v>1103A-33</v>
          </cell>
          <cell r="AJ918" t="str">
            <v>Leroy Sommer</v>
          </cell>
          <cell r="AK918" t="str">
            <v>ECO-28-M/4</v>
          </cell>
          <cell r="AL918">
            <v>1000</v>
          </cell>
          <cell r="AM918" t="str">
            <v>Power cube</v>
          </cell>
          <cell r="AN918" t="str">
            <v>ECC500</v>
          </cell>
          <cell r="AO918">
            <v>400</v>
          </cell>
          <cell r="AP918" t="str">
            <v>Agisson</v>
          </cell>
          <cell r="AQ918">
            <v>1600</v>
          </cell>
          <cell r="AR918">
            <v>2</v>
          </cell>
          <cell r="AS918">
            <v>800</v>
          </cell>
          <cell r="AT918">
            <v>48</v>
          </cell>
          <cell r="AU918" t="str">
            <v>LG</v>
          </cell>
          <cell r="AV918" t="str">
            <v>LG</v>
          </cell>
          <cell r="AW918">
            <v>18000</v>
          </cell>
          <cell r="AX918">
            <v>18000</v>
          </cell>
          <cell r="AY918">
            <v>2</v>
          </cell>
          <cell r="AZ918">
            <v>108</v>
          </cell>
        </row>
        <row r="918">
          <cell r="BB918">
            <v>2</v>
          </cell>
          <cell r="BC918" t="str">
            <v>MTNAirtel</v>
          </cell>
          <cell r="BD918" t="str">
            <v>T0198</v>
          </cell>
          <cell r="BE918" t="str">
            <v>ZM0079</v>
          </cell>
          <cell r="BF918">
            <v>0</v>
          </cell>
        </row>
        <row r="919">
          <cell r="C919" t="str">
            <v>IHS_LSK_232A</v>
          </cell>
          <cell r="D919" t="str">
            <v>STANDARD CHARTERED</v>
          </cell>
          <cell r="E919">
            <v>28.2823</v>
          </cell>
          <cell r="F919">
            <v>-15.4212</v>
          </cell>
          <cell r="G919" t="str">
            <v>Lusaka</v>
          </cell>
          <cell r="H919" t="str">
            <v>N/A</v>
          </cell>
          <cell r="I919" t="str">
            <v>Lusaka</v>
          </cell>
          <cell r="J919" t="str">
            <v>Lusaka</v>
          </cell>
          <cell r="K919" t="str">
            <v>No</v>
          </cell>
          <cell r="L919" t="str">
            <v>No</v>
          </cell>
          <cell r="M919" t="str">
            <v>No</v>
          </cell>
          <cell r="N919" t="str">
            <v>Urban</v>
          </cell>
          <cell r="O919" t="str">
            <v>Platinum</v>
          </cell>
          <cell r="P919" t="str">
            <v>Platinum</v>
          </cell>
          <cell r="Q919" t="str">
            <v>BTS</v>
          </cell>
          <cell r="R919" t="str">
            <v>BTS</v>
          </cell>
          <cell r="S919" t="str">
            <v>On air</v>
          </cell>
          <cell r="T919" t="str">
            <v>Grid-Gen</v>
          </cell>
          <cell r="U919" t="str">
            <v>Roof Top</v>
          </cell>
          <cell r="V919" t="str">
            <v>RT</v>
          </cell>
          <cell r="W919" t="str">
            <v>Outdoor</v>
          </cell>
          <cell r="X919" t="str">
            <v>Joseph Mulenga</v>
          </cell>
          <cell r="Y919" t="str">
            <v>SBC</v>
          </cell>
          <cell r="Z919" t="str">
            <v>SBC</v>
          </cell>
          <cell r="AA919" t="str">
            <v>Airtel </v>
          </cell>
          <cell r="AB919" t="str">
            <v>Evans Ngonga</v>
          </cell>
          <cell r="AC919" t="str">
            <v>CCS</v>
          </cell>
          <cell r="AD919" t="str">
            <v>CCS</v>
          </cell>
          <cell r="AE919" t="str">
            <v>N/A</v>
          </cell>
          <cell r="AF919" t="str">
            <v>N/A</v>
          </cell>
          <cell r="AG919" t="str">
            <v>N/A</v>
          </cell>
          <cell r="AH919" t="str">
            <v>N/A</v>
          </cell>
          <cell r="AI919" t="str">
            <v>N/A</v>
          </cell>
          <cell r="AJ919" t="str">
            <v>N/A</v>
          </cell>
          <cell r="AK919" t="str">
            <v>N/A</v>
          </cell>
          <cell r="AL919" t="str">
            <v>N/A</v>
          </cell>
          <cell r="AM919" t="str">
            <v>Power cube</v>
          </cell>
          <cell r="AN919" t="str">
            <v>ECC500</v>
          </cell>
          <cell r="AO919">
            <v>400</v>
          </cell>
          <cell r="AP919" t="str">
            <v>C&amp;D True </v>
          </cell>
          <cell r="AQ919">
            <v>704</v>
          </cell>
          <cell r="AR919">
            <v>12</v>
          </cell>
          <cell r="AS919">
            <v>176</v>
          </cell>
          <cell r="AT919">
            <v>16</v>
          </cell>
          <cell r="AU919" t="str">
            <v>N/A</v>
          </cell>
          <cell r="AV919" t="str">
            <v>N/A</v>
          </cell>
          <cell r="AW919" t="str">
            <v>N/A</v>
          </cell>
          <cell r="AX919" t="str">
            <v>N/A</v>
          </cell>
          <cell r="AY919" t="str">
            <v>N/A</v>
          </cell>
          <cell r="AZ919">
            <v>64</v>
          </cell>
        </row>
        <row r="919">
          <cell r="BB919">
            <v>1</v>
          </cell>
          <cell r="BC919" t="str">
            <v>Airtel</v>
          </cell>
          <cell r="BD919">
            <v>0</v>
          </cell>
          <cell r="BE919" t="str">
            <v>ZM0080</v>
          </cell>
          <cell r="BF919">
            <v>0</v>
          </cell>
        </row>
        <row r="920">
          <cell r="C920" t="str">
            <v>IHS_LSK_233A</v>
          </cell>
          <cell r="D920" t="str">
            <v>CHONGWE</v>
          </cell>
          <cell r="E920">
            <v>28.6785</v>
          </cell>
          <cell r="F920">
            <v>-15.3246</v>
          </cell>
          <cell r="G920" t="str">
            <v>Lusaka</v>
          </cell>
          <cell r="H920">
            <v>1.8</v>
          </cell>
          <cell r="I920" t="str">
            <v>Lusaka</v>
          </cell>
          <cell r="J920" t="str">
            <v>Kafue</v>
          </cell>
          <cell r="K920" t="str">
            <v>Yes</v>
          </cell>
          <cell r="L920" t="str">
            <v>No</v>
          </cell>
          <cell r="M920" t="str">
            <v>No</v>
          </cell>
          <cell r="N920" t="str">
            <v>Rural</v>
          </cell>
          <cell r="O920" t="str">
            <v>Silver</v>
          </cell>
          <cell r="P920" t="str">
            <v>Silver</v>
          </cell>
          <cell r="Q920" t="str">
            <v>HUB</v>
          </cell>
          <cell r="R920" t="str">
            <v>HUB</v>
          </cell>
          <cell r="S920" t="str">
            <v>On air</v>
          </cell>
          <cell r="T920" t="str">
            <v>Grid-Gen</v>
          </cell>
          <cell r="U920" t="str">
            <v>Green Field</v>
          </cell>
          <cell r="V920">
            <v>54</v>
          </cell>
          <cell r="W920" t="str">
            <v>Indoor </v>
          </cell>
          <cell r="X920" t="str">
            <v>Malvin Hakokole</v>
          </cell>
          <cell r="Y920" t="str">
            <v>SBC</v>
          </cell>
          <cell r="Z920" t="str">
            <v>SBC</v>
          </cell>
          <cell r="AA920" t="str">
            <v>Airtel </v>
          </cell>
          <cell r="AB920" t="str">
            <v>Evans Ngonga</v>
          </cell>
          <cell r="AC920" t="str">
            <v>CCS</v>
          </cell>
          <cell r="AD920" t="str">
            <v>CCS</v>
          </cell>
          <cell r="AE920" t="str">
            <v>Gen Logic </v>
          </cell>
          <cell r="AF920" t="str">
            <v>Gen Logic </v>
          </cell>
          <cell r="AG920">
            <v>20</v>
          </cell>
          <cell r="AH920" t="str">
            <v>perkins</v>
          </cell>
          <cell r="AI920" t="str">
            <v>404A-22</v>
          </cell>
          <cell r="AJ920" t="str">
            <v>Mecc Alte</v>
          </cell>
          <cell r="AK920" t="str">
            <v>ECP-28-M/4</v>
          </cell>
          <cell r="AL920">
            <v>1000</v>
          </cell>
          <cell r="AM920" t="str">
            <v>Power cube</v>
          </cell>
          <cell r="AN920" t="str">
            <v>ICC330-H1-C1</v>
          </cell>
          <cell r="AO920">
            <v>400</v>
          </cell>
          <cell r="AP920" t="str">
            <v>Agisson</v>
          </cell>
          <cell r="AQ920">
            <v>1200</v>
          </cell>
          <cell r="AR920">
            <v>2</v>
          </cell>
          <cell r="AS920">
            <v>600</v>
          </cell>
          <cell r="AT920">
            <v>48</v>
          </cell>
          <cell r="AU920" t="str">
            <v>LG</v>
          </cell>
          <cell r="AV920" t="str">
            <v>LG</v>
          </cell>
          <cell r="AW920">
            <v>18000</v>
          </cell>
          <cell r="AX920">
            <v>18000</v>
          </cell>
          <cell r="AY920">
            <v>2</v>
          </cell>
          <cell r="AZ920">
            <v>98</v>
          </cell>
        </row>
        <row r="920">
          <cell r="BB920">
            <v>1</v>
          </cell>
          <cell r="BC920" t="str">
            <v>Airtel</v>
          </cell>
          <cell r="BD920">
            <v>0</v>
          </cell>
          <cell r="BE920" t="str">
            <v>ZM0099</v>
          </cell>
          <cell r="BF920">
            <v>0</v>
          </cell>
        </row>
        <row r="921">
          <cell r="C921" t="str">
            <v>IHS_LSK_234A</v>
          </cell>
          <cell r="D921" t="str">
            <v>ARCADES</v>
          </cell>
          <cell r="E921">
            <v>28.3184</v>
          </cell>
          <cell r="F921">
            <v>-15.289658</v>
          </cell>
          <cell r="G921" t="str">
            <v>Lusaka</v>
          </cell>
          <cell r="H921">
            <v>5.5</v>
          </cell>
          <cell r="I921" t="str">
            <v>Lusaka</v>
          </cell>
          <cell r="J921" t="str">
            <v>Lusaka</v>
          </cell>
          <cell r="K921" t="str">
            <v>Yes</v>
          </cell>
          <cell r="L921" t="str">
            <v>No</v>
          </cell>
          <cell r="M921" t="str">
            <v>Yes</v>
          </cell>
          <cell r="N921" t="str">
            <v>Urban</v>
          </cell>
          <cell r="O921" t="str">
            <v>Platinum</v>
          </cell>
          <cell r="P921" t="str">
            <v>Platinum</v>
          </cell>
          <cell r="Q921" t="str">
            <v>BB</v>
          </cell>
          <cell r="R921" t="str">
            <v>BB</v>
          </cell>
          <cell r="S921" t="str">
            <v>On air</v>
          </cell>
          <cell r="T921" t="str">
            <v>Grid-Gen</v>
          </cell>
          <cell r="U921" t="str">
            <v>Green Field</v>
          </cell>
          <cell r="V921">
            <v>34</v>
          </cell>
          <cell r="W921" t="str">
            <v>Indoor </v>
          </cell>
          <cell r="X921" t="str">
            <v>John Banda </v>
          </cell>
          <cell r="Y921" t="str">
            <v>SBC</v>
          </cell>
          <cell r="Z921" t="str">
            <v>SBC</v>
          </cell>
          <cell r="AA921" t="str">
            <v>Airtel </v>
          </cell>
          <cell r="AB921" t="str">
            <v>Evans Ngonga</v>
          </cell>
          <cell r="AC921" t="str">
            <v>CCS</v>
          </cell>
          <cell r="AD921" t="str">
            <v>CCS</v>
          </cell>
          <cell r="AE921" t="str">
            <v>Gen Logic </v>
          </cell>
          <cell r="AF921" t="str">
            <v>Gen Logic </v>
          </cell>
          <cell r="AG921">
            <v>45</v>
          </cell>
          <cell r="AH921" t="str">
            <v>perkins</v>
          </cell>
          <cell r="AI921" t="str">
            <v>404A-22</v>
          </cell>
          <cell r="AJ921" t="str">
            <v>Leroy Sommer</v>
          </cell>
          <cell r="AK921" t="str">
            <v>ECO-28-M/4</v>
          </cell>
          <cell r="AL921">
            <v>1000</v>
          </cell>
          <cell r="AM921" t="str">
            <v>Power cube</v>
          </cell>
          <cell r="AN921" t="str">
            <v>ECC500</v>
          </cell>
          <cell r="AO921">
            <v>400</v>
          </cell>
          <cell r="AP921" t="str">
            <v>Agisson</v>
          </cell>
          <cell r="AQ921">
            <v>1600</v>
          </cell>
          <cell r="AR921">
            <v>2</v>
          </cell>
          <cell r="AS921">
            <v>800</v>
          </cell>
          <cell r="AT921">
            <v>48</v>
          </cell>
          <cell r="AU921" t="str">
            <v>LG/CHIGO</v>
          </cell>
          <cell r="AV921" t="str">
            <v>LG/CHIGO</v>
          </cell>
          <cell r="AW921">
            <v>18000</v>
          </cell>
          <cell r="AX921">
            <v>18000</v>
          </cell>
          <cell r="AY921">
            <v>4</v>
          </cell>
          <cell r="AZ921">
            <v>224</v>
          </cell>
        </row>
        <row r="921">
          <cell r="BB921">
            <v>2</v>
          </cell>
          <cell r="BC921" t="str">
            <v>AirtelLiquid Telecom</v>
          </cell>
          <cell r="BD921">
            <v>0</v>
          </cell>
          <cell r="BE921" t="str">
            <v>ZM0107</v>
          </cell>
          <cell r="BF921">
            <v>0</v>
          </cell>
        </row>
        <row r="922">
          <cell r="C922" t="str">
            <v>IHS_LSK_235A</v>
          </cell>
          <cell r="D922" t="str">
            <v>SOWETO NORTH</v>
          </cell>
          <cell r="E922">
            <v>28.2742</v>
          </cell>
          <cell r="F922">
            <v>-15.4134</v>
          </cell>
          <cell r="G922" t="str">
            <v>Lusaka</v>
          </cell>
          <cell r="H922">
            <v>2.5</v>
          </cell>
          <cell r="I922" t="str">
            <v>Lusaka</v>
          </cell>
          <cell r="J922" t="str">
            <v>Lusaka</v>
          </cell>
          <cell r="K922" t="str">
            <v>Yes</v>
          </cell>
          <cell r="L922" t="str">
            <v>No</v>
          </cell>
          <cell r="M922" t="str">
            <v>No</v>
          </cell>
          <cell r="N922" t="str">
            <v>Urban</v>
          </cell>
          <cell r="O922" t="str">
            <v>Platinum</v>
          </cell>
          <cell r="P922" t="str">
            <v>Platinum</v>
          </cell>
          <cell r="Q922" t="str">
            <v>BTS</v>
          </cell>
          <cell r="R922" t="str">
            <v>BTS</v>
          </cell>
          <cell r="S922" t="str">
            <v>On air</v>
          </cell>
          <cell r="T922" t="str">
            <v>Grid-Gen</v>
          </cell>
          <cell r="U922" t="str">
            <v>Green Field</v>
          </cell>
          <cell r="V922">
            <v>34</v>
          </cell>
          <cell r="W922" t="str">
            <v>Indoor </v>
          </cell>
          <cell r="X922" t="str">
            <v>Joseph Mulenga</v>
          </cell>
          <cell r="Y922" t="str">
            <v>SBC</v>
          </cell>
          <cell r="Z922" t="str">
            <v>SBC</v>
          </cell>
          <cell r="AA922" t="str">
            <v>Airtel </v>
          </cell>
          <cell r="AB922" t="str">
            <v>Evans Ngonga</v>
          </cell>
          <cell r="AC922" t="str">
            <v>CCS</v>
          </cell>
          <cell r="AD922" t="str">
            <v>CCS</v>
          </cell>
          <cell r="AE922" t="str">
            <v>Gen Logic </v>
          </cell>
          <cell r="AF922" t="str">
            <v>Gen Logic </v>
          </cell>
          <cell r="AG922">
            <v>20</v>
          </cell>
          <cell r="AH922" t="str">
            <v>perkins</v>
          </cell>
          <cell r="AI922" t="str">
            <v>404A-22</v>
          </cell>
          <cell r="AJ922" t="str">
            <v>Mecc Alte</v>
          </cell>
          <cell r="AK922" t="str">
            <v>ECP-28-M/4</v>
          </cell>
          <cell r="AL922">
            <v>1000</v>
          </cell>
          <cell r="AM922" t="str">
            <v>Power cube</v>
          </cell>
          <cell r="AN922" t="str">
            <v>ECC500</v>
          </cell>
          <cell r="AO922">
            <v>400</v>
          </cell>
          <cell r="AP922" t="str">
            <v>Agisson</v>
          </cell>
          <cell r="AQ922">
            <v>1600</v>
          </cell>
          <cell r="AR922">
            <v>2</v>
          </cell>
          <cell r="AS922">
            <v>800</v>
          </cell>
          <cell r="AT922">
            <v>48</v>
          </cell>
          <cell r="AU922" t="str">
            <v>LG</v>
          </cell>
          <cell r="AV922" t="str">
            <v>LG</v>
          </cell>
          <cell r="AW922">
            <v>18000</v>
          </cell>
          <cell r="AX922">
            <v>18000</v>
          </cell>
          <cell r="AY922">
            <v>2</v>
          </cell>
          <cell r="AZ922">
            <v>159.2</v>
          </cell>
        </row>
        <row r="922">
          <cell r="BB922">
            <v>1</v>
          </cell>
          <cell r="BC922" t="str">
            <v>Airtel</v>
          </cell>
          <cell r="BD922">
            <v>0</v>
          </cell>
          <cell r="BE922" t="str">
            <v>ZM0110</v>
          </cell>
          <cell r="BF922">
            <v>0</v>
          </cell>
        </row>
        <row r="923">
          <cell r="C923" t="str">
            <v>IHS_LSK_236A</v>
          </cell>
          <cell r="D923" t="str">
            <v>CHACHACHA</v>
          </cell>
          <cell r="E923">
            <v>28.2804</v>
          </cell>
          <cell r="F923">
            <v>-15.4185</v>
          </cell>
          <cell r="G923" t="str">
            <v>Lusaka</v>
          </cell>
          <cell r="H923" t="str">
            <v>N/A</v>
          </cell>
          <cell r="I923" t="str">
            <v>Lusaka</v>
          </cell>
          <cell r="J923" t="str">
            <v>Lusaka</v>
          </cell>
          <cell r="K923" t="str">
            <v>Yes</v>
          </cell>
          <cell r="L923" t="str">
            <v>No</v>
          </cell>
          <cell r="M923" t="str">
            <v>No</v>
          </cell>
          <cell r="N923" t="str">
            <v>Urban</v>
          </cell>
          <cell r="O923" t="str">
            <v>Platinum</v>
          </cell>
          <cell r="P923" t="str">
            <v>Platinum</v>
          </cell>
        </row>
        <row r="923">
          <cell r="R923" t="str">
            <v>BTS</v>
          </cell>
          <cell r="S923" t="str">
            <v>On air</v>
          </cell>
          <cell r="T923" t="str">
            <v>Grid Only</v>
          </cell>
          <cell r="U923" t="str">
            <v>Roof Top</v>
          </cell>
          <cell r="V923" t="str">
            <v>RT</v>
          </cell>
          <cell r="W923" t="str">
            <v>Indoor </v>
          </cell>
          <cell r="X923" t="str">
            <v>Joseph Mulenga</v>
          </cell>
          <cell r="Y923" t="str">
            <v>SBC</v>
          </cell>
          <cell r="Z923" t="str">
            <v>SBC</v>
          </cell>
          <cell r="AA923" t="str">
            <v>Airtel </v>
          </cell>
          <cell r="AB923" t="str">
            <v>Evans Ngonga</v>
          </cell>
          <cell r="AC923" t="str">
            <v>In House</v>
          </cell>
          <cell r="AD923" t="str">
            <v>CCS</v>
          </cell>
          <cell r="AE923" t="str">
            <v>N/A</v>
          </cell>
          <cell r="AF923" t="str">
            <v>N/A</v>
          </cell>
          <cell r="AG923" t="str">
            <v>N/A</v>
          </cell>
          <cell r="AH923" t="str">
            <v>N/A</v>
          </cell>
          <cell r="AI923" t="str">
            <v>N/A</v>
          </cell>
          <cell r="AJ923" t="str">
            <v>N/A</v>
          </cell>
          <cell r="AK923" t="str">
            <v>N/A</v>
          </cell>
          <cell r="AL923" t="str">
            <v>N/A</v>
          </cell>
          <cell r="AM923" t="str">
            <v>Power cube</v>
          </cell>
          <cell r="AN923" t="str">
            <v>ECC500</v>
          </cell>
          <cell r="AO923">
            <v>400</v>
          </cell>
          <cell r="AP923" t="str">
            <v>Power safe </v>
          </cell>
          <cell r="AQ923">
            <v>1200</v>
          </cell>
          <cell r="AR923">
            <v>2</v>
          </cell>
          <cell r="AS923">
            <v>1200</v>
          </cell>
          <cell r="AT923">
            <v>24</v>
          </cell>
          <cell r="AU923" t="str">
            <v>LG</v>
          </cell>
          <cell r="AV923" t="str">
            <v>LG</v>
          </cell>
          <cell r="AW923">
            <v>18000</v>
          </cell>
          <cell r="AX923">
            <v>18000</v>
          </cell>
          <cell r="AY923">
            <v>2</v>
          </cell>
          <cell r="AZ923" t="str">
            <v>52.5</v>
          </cell>
        </row>
        <row r="923">
          <cell r="BB923">
            <v>1</v>
          </cell>
          <cell r="BC923" t="str">
            <v>Airtel</v>
          </cell>
          <cell r="BD923">
            <v>0</v>
          </cell>
          <cell r="BE923" t="str">
            <v>ZM0111</v>
          </cell>
          <cell r="BF923">
            <v>0</v>
          </cell>
        </row>
        <row r="924">
          <cell r="C924" t="str">
            <v>IHS_LSK_237A</v>
          </cell>
          <cell r="D924" t="str">
            <v>PREMIUM HOUSE</v>
          </cell>
          <cell r="E924">
            <v>28.289</v>
          </cell>
          <cell r="F924">
            <v>-15.4226</v>
          </cell>
          <cell r="G924" t="str">
            <v>Lusaka</v>
          </cell>
          <cell r="H924" t="str">
            <v>N/A</v>
          </cell>
          <cell r="I924" t="str">
            <v>Lusaka</v>
          </cell>
          <cell r="J924" t="str">
            <v>Lusaka</v>
          </cell>
          <cell r="K924" t="str">
            <v>Yes</v>
          </cell>
          <cell r="L924" t="str">
            <v>No</v>
          </cell>
          <cell r="M924" t="str">
            <v>No</v>
          </cell>
          <cell r="N924" t="str">
            <v>Urban</v>
          </cell>
          <cell r="O924" t="str">
            <v>Platinum</v>
          </cell>
          <cell r="P924" t="str">
            <v>Platinum</v>
          </cell>
          <cell r="Q924" t="str">
            <v>BTS</v>
          </cell>
          <cell r="R924" t="str">
            <v>BTS</v>
          </cell>
          <cell r="S924" t="str">
            <v>On air</v>
          </cell>
          <cell r="T924" t="str">
            <v>Grid Only</v>
          </cell>
          <cell r="U924" t="str">
            <v>Roof Top</v>
          </cell>
          <cell r="V924" t="str">
            <v>RT</v>
          </cell>
          <cell r="W924" t="str">
            <v>Indoor </v>
          </cell>
          <cell r="X924" t="str">
            <v>Joseph Mulenga</v>
          </cell>
          <cell r="Y924" t="str">
            <v>SBC</v>
          </cell>
          <cell r="Z924" t="str">
            <v>SBC</v>
          </cell>
          <cell r="AA924" t="str">
            <v>Airtel </v>
          </cell>
          <cell r="AB924" t="str">
            <v>Evans Ngonga</v>
          </cell>
          <cell r="AC924" t="str">
            <v>In House</v>
          </cell>
          <cell r="AD924" t="str">
            <v>In House</v>
          </cell>
          <cell r="AE924" t="str">
            <v>N/A</v>
          </cell>
          <cell r="AF924" t="str">
            <v>N/A</v>
          </cell>
          <cell r="AG924" t="str">
            <v>N/A</v>
          </cell>
          <cell r="AH924" t="str">
            <v>N/A</v>
          </cell>
          <cell r="AI924" t="str">
            <v>N/A</v>
          </cell>
          <cell r="AJ924" t="str">
            <v>N/A</v>
          </cell>
          <cell r="AK924" t="str">
            <v>N/A</v>
          </cell>
          <cell r="AL924" t="str">
            <v>N/A</v>
          </cell>
          <cell r="AM924" t="str">
            <v>Emerson</v>
          </cell>
          <cell r="AN924" t="str">
            <v>R48 3200</v>
          </cell>
          <cell r="AO924">
            <v>200</v>
          </cell>
          <cell r="AP924" t="str">
            <v>Lithium</v>
          </cell>
          <cell r="AQ924">
            <v>1600</v>
          </cell>
          <cell r="AR924">
            <v>48</v>
          </cell>
          <cell r="AS924">
            <v>100</v>
          </cell>
          <cell r="AT924">
            <v>16</v>
          </cell>
          <cell r="AU924" t="str">
            <v>LG</v>
          </cell>
          <cell r="AV924" t="str">
            <v>LG</v>
          </cell>
          <cell r="AW924">
            <v>18000</v>
          </cell>
          <cell r="AX924">
            <v>18000</v>
          </cell>
          <cell r="AY924">
            <v>2</v>
          </cell>
          <cell r="AZ924">
            <v>70</v>
          </cell>
        </row>
        <row r="924">
          <cell r="BB924">
            <v>1</v>
          </cell>
          <cell r="BC924" t="str">
            <v>Airtel</v>
          </cell>
          <cell r="BD924">
            <v>0</v>
          </cell>
          <cell r="BE924" t="str">
            <v>ZM0112</v>
          </cell>
          <cell r="BF924">
            <v>0</v>
          </cell>
        </row>
        <row r="925">
          <cell r="C925" t="str">
            <v>IHS_LSK_238A</v>
          </cell>
          <cell r="D925" t="str">
            <v>CHAWAMA WEST</v>
          </cell>
          <cell r="E925">
            <v>28.2767</v>
          </cell>
          <cell r="F925">
            <v>-15.4628</v>
          </cell>
          <cell r="G925" t="str">
            <v>Lusaka</v>
          </cell>
          <cell r="H925">
            <v>2.5</v>
          </cell>
          <cell r="I925" t="str">
            <v>Lusaka</v>
          </cell>
          <cell r="J925" t="str">
            <v>Lusaka</v>
          </cell>
          <cell r="K925" t="str">
            <v>No</v>
          </cell>
          <cell r="L925" t="str">
            <v>No</v>
          </cell>
          <cell r="M925" t="str">
            <v>Yes</v>
          </cell>
          <cell r="N925" t="str">
            <v>Urban</v>
          </cell>
          <cell r="O925" t="str">
            <v>Platinum</v>
          </cell>
          <cell r="P925" t="str">
            <v>Platinum</v>
          </cell>
          <cell r="Q925" t="str">
            <v>HUB</v>
          </cell>
          <cell r="R925" t="str">
            <v>HUB</v>
          </cell>
          <cell r="S925" t="str">
            <v>On air</v>
          </cell>
          <cell r="T925" t="str">
            <v>Grid-Gen</v>
          </cell>
          <cell r="U925" t="str">
            <v>Green Field</v>
          </cell>
          <cell r="V925">
            <v>30</v>
          </cell>
          <cell r="W925" t="str">
            <v>Indoor </v>
          </cell>
          <cell r="X925" t="str">
            <v>Samuel Mumba</v>
          </cell>
          <cell r="Y925" t="str">
            <v>SBC</v>
          </cell>
          <cell r="Z925" t="str">
            <v>SBC</v>
          </cell>
          <cell r="AA925" t="str">
            <v>Airtel </v>
          </cell>
          <cell r="AB925" t="str">
            <v>Evans Ngonga</v>
          </cell>
          <cell r="AC925" t="str">
            <v>CCS</v>
          </cell>
          <cell r="AD925" t="str">
            <v>CCS</v>
          </cell>
          <cell r="AE925" t="str">
            <v>Gen Logic </v>
          </cell>
          <cell r="AF925" t="str">
            <v>Gen Logic </v>
          </cell>
          <cell r="AG925">
            <v>20</v>
          </cell>
          <cell r="AH925" t="str">
            <v>perkins</v>
          </cell>
          <cell r="AI925" t="str">
            <v>404A-22</v>
          </cell>
          <cell r="AJ925" t="str">
            <v>Leroy Sommer</v>
          </cell>
          <cell r="AK925" t="str">
            <v>ECO-28-M/4</v>
          </cell>
          <cell r="AL925">
            <v>600</v>
          </cell>
          <cell r="AM925" t="str">
            <v>Power cube</v>
          </cell>
          <cell r="AN925" t="str">
            <v>ECC500</v>
          </cell>
          <cell r="AO925">
            <v>400</v>
          </cell>
          <cell r="AP925" t="str">
            <v>Agisson</v>
          </cell>
          <cell r="AQ925">
            <v>1600</v>
          </cell>
          <cell r="AR925">
            <v>2</v>
          </cell>
          <cell r="AS925">
            <v>800</v>
          </cell>
          <cell r="AT925">
            <v>48</v>
          </cell>
          <cell r="AU925" t="str">
            <v>FM25000</v>
          </cell>
          <cell r="AV925" t="str">
            <v>FM25000</v>
          </cell>
          <cell r="AW925">
            <v>25000</v>
          </cell>
          <cell r="AX925">
            <v>25000</v>
          </cell>
          <cell r="AY925">
            <v>2</v>
          </cell>
          <cell r="AZ925">
            <v>65</v>
          </cell>
        </row>
        <row r="925">
          <cell r="BB925">
            <v>1</v>
          </cell>
          <cell r="BC925" t="str">
            <v>Airtel</v>
          </cell>
          <cell r="BD925">
            <v>0</v>
          </cell>
          <cell r="BE925" t="str">
            <v>ZM0115</v>
          </cell>
          <cell r="BF925">
            <v>0</v>
          </cell>
        </row>
        <row r="926">
          <cell r="C926" t="str">
            <v>IHS_LSK_239A</v>
          </cell>
          <cell r="D926" t="str">
            <v>CHILENJE EAST</v>
          </cell>
          <cell r="E926">
            <v>28.3533</v>
          </cell>
          <cell r="F926">
            <v>-15.4465</v>
          </cell>
          <cell r="G926" t="str">
            <v>Lusaka</v>
          </cell>
          <cell r="H926">
            <v>4.5</v>
          </cell>
          <cell r="I926" t="str">
            <v>Lusaka</v>
          </cell>
          <cell r="J926" t="str">
            <v>Lusaka</v>
          </cell>
          <cell r="K926" t="str">
            <v>Yes</v>
          </cell>
          <cell r="L926" t="str">
            <v>No</v>
          </cell>
          <cell r="M926" t="str">
            <v>No</v>
          </cell>
          <cell r="N926" t="str">
            <v>Urban</v>
          </cell>
          <cell r="O926" t="str">
            <v>Platinum</v>
          </cell>
          <cell r="P926" t="str">
            <v>Platinum</v>
          </cell>
          <cell r="Q926" t="str">
            <v>HUB</v>
          </cell>
          <cell r="R926" t="str">
            <v>HUB</v>
          </cell>
          <cell r="S926" t="str">
            <v>On air</v>
          </cell>
          <cell r="T926" t="str">
            <v>Grid-Gen</v>
          </cell>
          <cell r="U926" t="str">
            <v>Green Field</v>
          </cell>
          <cell r="V926">
            <v>36</v>
          </cell>
          <cell r="W926" t="str">
            <v>Indoor </v>
          </cell>
          <cell r="X926" t="str">
            <v>Kelly Musama</v>
          </cell>
          <cell r="Y926" t="str">
            <v>SBC</v>
          </cell>
          <cell r="Z926" t="str">
            <v>SBC</v>
          </cell>
          <cell r="AA926" t="str">
            <v>Airtel </v>
          </cell>
          <cell r="AB926" t="str">
            <v>Evans Ngonga</v>
          </cell>
          <cell r="AC926" t="str">
            <v>CCS</v>
          </cell>
          <cell r="AD926" t="str">
            <v>CCS</v>
          </cell>
          <cell r="AE926" t="str">
            <v>Earth Technology</v>
          </cell>
          <cell r="AF926" t="str">
            <v>Earth technology</v>
          </cell>
          <cell r="AG926">
            <v>30</v>
          </cell>
          <cell r="AH926" t="str">
            <v>perkins</v>
          </cell>
          <cell r="AI926" t="str">
            <v>403D-15T</v>
          </cell>
          <cell r="AJ926" t="str">
            <v>Mecc Alte</v>
          </cell>
          <cell r="AK926" t="str">
            <v>ECP-28-M/4</v>
          </cell>
          <cell r="AL926">
            <v>375</v>
          </cell>
          <cell r="AM926" t="str">
            <v>Power cube</v>
          </cell>
          <cell r="AN926" t="str">
            <v>ECC500</v>
          </cell>
          <cell r="AO926">
            <v>400</v>
          </cell>
          <cell r="AP926" t="str">
            <v>Lead acid</v>
          </cell>
          <cell r="AQ926">
            <v>1600</v>
          </cell>
          <cell r="AR926">
            <v>48</v>
          </cell>
          <cell r="AS926">
            <v>100</v>
          </cell>
          <cell r="AT926">
            <v>16</v>
          </cell>
          <cell r="AU926" t="str">
            <v>LG</v>
          </cell>
          <cell r="AV926" t="str">
            <v>LG</v>
          </cell>
          <cell r="AW926">
            <v>18000</v>
          </cell>
          <cell r="AX926">
            <v>18000</v>
          </cell>
          <cell r="AY926">
            <v>2</v>
          </cell>
          <cell r="AZ926">
            <v>109</v>
          </cell>
        </row>
        <row r="926">
          <cell r="BB926">
            <v>2</v>
          </cell>
          <cell r="BC926" t="str">
            <v>AirtelLiquid Telecom</v>
          </cell>
          <cell r="BD926">
            <v>0</v>
          </cell>
          <cell r="BE926" t="str">
            <v>ZM0117</v>
          </cell>
          <cell r="BF926">
            <v>0</v>
          </cell>
        </row>
        <row r="927">
          <cell r="C927" t="str">
            <v>IHS_LSK_241A</v>
          </cell>
          <cell r="D927" t="str">
            <v>UTH</v>
          </cell>
          <cell r="E927">
            <v>28.3118</v>
          </cell>
          <cell r="F927">
            <v>-15.4363</v>
          </cell>
          <cell r="G927" t="str">
            <v>Lusaka</v>
          </cell>
          <cell r="H927">
            <v>2.5</v>
          </cell>
          <cell r="I927" t="str">
            <v>Lusaka</v>
          </cell>
          <cell r="J927" t="str">
            <v>Lusaka</v>
          </cell>
          <cell r="K927" t="str">
            <v>No</v>
          </cell>
          <cell r="L927" t="str">
            <v>No</v>
          </cell>
          <cell r="M927" t="str">
            <v>No</v>
          </cell>
          <cell r="N927" t="str">
            <v>Urban</v>
          </cell>
          <cell r="O927" t="str">
            <v>Platinum</v>
          </cell>
          <cell r="P927" t="str">
            <v>Platinum</v>
          </cell>
          <cell r="Q927" t="str">
            <v>BTS</v>
          </cell>
          <cell r="R927" t="str">
            <v>BTS</v>
          </cell>
          <cell r="S927" t="str">
            <v>On air</v>
          </cell>
          <cell r="T927" t="str">
            <v>Grid-Gen</v>
          </cell>
          <cell r="U927" t="str">
            <v>Green Field</v>
          </cell>
          <cell r="V927">
            <v>30</v>
          </cell>
          <cell r="W927" t="str">
            <v>Indoor </v>
          </cell>
          <cell r="X927" t="str">
            <v>Kelly Musama</v>
          </cell>
          <cell r="Y927" t="str">
            <v>SBC</v>
          </cell>
          <cell r="Z927" t="str">
            <v>SBC</v>
          </cell>
          <cell r="AA927" t="str">
            <v>Airtel </v>
          </cell>
          <cell r="AB927" t="str">
            <v>Evans Ngonga</v>
          </cell>
          <cell r="AC927" t="str">
            <v>CCS</v>
          </cell>
          <cell r="AD927" t="str">
            <v>CCS</v>
          </cell>
          <cell r="AE927" t="str">
            <v>Gen Logic </v>
          </cell>
          <cell r="AF927" t="str">
            <v>Gen Logic </v>
          </cell>
          <cell r="AG927">
            <v>20</v>
          </cell>
          <cell r="AH927" t="str">
            <v>Yanmar</v>
          </cell>
          <cell r="AI927" t="str">
            <v>4TNE88-G1A</v>
          </cell>
          <cell r="AJ927" t="str">
            <v>Leroy Sommer</v>
          </cell>
          <cell r="AK927" t="str">
            <v>ECO-28-M/4</v>
          </cell>
          <cell r="AL927">
            <v>1000</v>
          </cell>
          <cell r="AM927" t="str">
            <v>Power cube</v>
          </cell>
          <cell r="AN927" t="str">
            <v>ECC500</v>
          </cell>
          <cell r="AO927">
            <v>400</v>
          </cell>
          <cell r="AP927" t="str">
            <v>Agisson</v>
          </cell>
          <cell r="AQ927">
            <v>1600</v>
          </cell>
          <cell r="AR927">
            <v>2</v>
          </cell>
          <cell r="AS927">
            <v>800</v>
          </cell>
          <cell r="AT927">
            <v>48</v>
          </cell>
          <cell r="AU927" t="str">
            <v>GREE</v>
          </cell>
          <cell r="AV927" t="str">
            <v>GREE</v>
          </cell>
          <cell r="AW927">
            <v>18000</v>
          </cell>
          <cell r="AX927">
            <v>18000</v>
          </cell>
          <cell r="AY927">
            <v>2</v>
          </cell>
          <cell r="AZ927">
            <v>110</v>
          </cell>
        </row>
        <row r="927">
          <cell r="BB927">
            <v>1</v>
          </cell>
          <cell r="BC927" t="str">
            <v>Airtel</v>
          </cell>
          <cell r="BD927">
            <v>0</v>
          </cell>
          <cell r="BE927" t="str">
            <v>ZM0119</v>
          </cell>
          <cell r="BF927">
            <v>0</v>
          </cell>
        </row>
        <row r="928">
          <cell r="C928" t="str">
            <v>IHS_LSK_242A</v>
          </cell>
          <cell r="D928" t="str">
            <v>BandaRO EAST</v>
          </cell>
          <cell r="E928">
            <v>28.2608</v>
          </cell>
          <cell r="F928">
            <v>-16.27113</v>
          </cell>
          <cell r="G928" t="str">
            <v>Lusaka</v>
          </cell>
          <cell r="H928">
            <v>1.5</v>
          </cell>
          <cell r="I928" t="str">
            <v>Lusaka</v>
          </cell>
          <cell r="J928" t="str">
            <v>Lusaka</v>
          </cell>
          <cell r="K928" t="str">
            <v>No</v>
          </cell>
          <cell r="L928" t="str">
            <v>No</v>
          </cell>
          <cell r="M928" t="str">
            <v>No</v>
          </cell>
          <cell r="N928" t="str">
            <v>Urban</v>
          </cell>
          <cell r="O928" t="str">
            <v>Platinum</v>
          </cell>
          <cell r="P928" t="str">
            <v>Platinum</v>
          </cell>
          <cell r="Q928" t="str">
            <v>HUB</v>
          </cell>
          <cell r="R928" t="str">
            <v>HUB</v>
          </cell>
          <cell r="S928" t="str">
            <v>On air</v>
          </cell>
          <cell r="T928" t="str">
            <v>Grid-Gen</v>
          </cell>
          <cell r="U928" t="str">
            <v>Green Field</v>
          </cell>
          <cell r="V928">
            <v>30</v>
          </cell>
          <cell r="W928" t="str">
            <v>Indoor </v>
          </cell>
          <cell r="X928" t="str">
            <v>John Banda </v>
          </cell>
          <cell r="Y928" t="str">
            <v>SBC</v>
          </cell>
          <cell r="Z928" t="str">
            <v>SBC</v>
          </cell>
          <cell r="AA928" t="str">
            <v>Airtel </v>
          </cell>
          <cell r="AB928" t="str">
            <v>Evans Ngonga</v>
          </cell>
          <cell r="AC928" t="str">
            <v>CCS</v>
          </cell>
          <cell r="AD928" t="str">
            <v>CCS</v>
          </cell>
          <cell r="AE928" t="str">
            <v>Gen Logic </v>
          </cell>
          <cell r="AF928" t="str">
            <v>Gen Logic </v>
          </cell>
          <cell r="AG928">
            <v>11</v>
          </cell>
          <cell r="AH928" t="str">
            <v>perkins</v>
          </cell>
          <cell r="AI928" t="str">
            <v>404A-22</v>
          </cell>
          <cell r="AJ928" t="str">
            <v>Leroy Sommer</v>
          </cell>
          <cell r="AK928" t="str">
            <v>ECO-28-M/4</v>
          </cell>
          <cell r="AL928">
            <v>1000</v>
          </cell>
          <cell r="AM928" t="str">
            <v>Power cube</v>
          </cell>
          <cell r="AN928" t="str">
            <v>ECC500</v>
          </cell>
          <cell r="AO928">
            <v>400</v>
          </cell>
          <cell r="AP928" t="str">
            <v>Agisson</v>
          </cell>
          <cell r="AQ928">
            <v>1600</v>
          </cell>
          <cell r="AR928">
            <v>2</v>
          </cell>
          <cell r="AS928">
            <v>800</v>
          </cell>
          <cell r="AT928">
            <v>48</v>
          </cell>
          <cell r="AU928" t="str">
            <v>LG</v>
          </cell>
          <cell r="AV928" t="str">
            <v>LG</v>
          </cell>
          <cell r="AW928">
            <v>18000</v>
          </cell>
          <cell r="AX928">
            <v>18000</v>
          </cell>
          <cell r="AY928">
            <v>2</v>
          </cell>
          <cell r="AZ928">
            <v>160</v>
          </cell>
        </row>
        <row r="928">
          <cell r="BB928">
            <v>1</v>
          </cell>
          <cell r="BC928" t="str">
            <v>Airtel</v>
          </cell>
          <cell r="BD928">
            <v>0</v>
          </cell>
          <cell r="BE928" t="str">
            <v>ZM0123</v>
          </cell>
          <cell r="BF928">
            <v>0</v>
          </cell>
        </row>
        <row r="929">
          <cell r="C929" t="str">
            <v>IHS_LSK_243A</v>
          </cell>
          <cell r="D929" t="str">
            <v>CHAMBA VALLEY</v>
          </cell>
          <cell r="E929">
            <v>28.3604</v>
          </cell>
          <cell r="F929">
            <v>-15.3727</v>
          </cell>
          <cell r="G929" t="str">
            <v>Lusaka</v>
          </cell>
          <cell r="H929">
            <v>2.5</v>
          </cell>
          <cell r="I929" t="str">
            <v>Lusaka</v>
          </cell>
          <cell r="J929" t="str">
            <v>Lusaka</v>
          </cell>
          <cell r="K929" t="str">
            <v>No</v>
          </cell>
          <cell r="L929" t="str">
            <v>Yes</v>
          </cell>
          <cell r="M929" t="str">
            <v>Yes</v>
          </cell>
          <cell r="N929" t="str">
            <v>Urban</v>
          </cell>
          <cell r="O929" t="str">
            <v>Platinum</v>
          </cell>
          <cell r="P929" t="str">
            <v>Platinum</v>
          </cell>
          <cell r="Q929" t="str">
            <v>BTS</v>
          </cell>
          <cell r="R929" t="str">
            <v>BTS</v>
          </cell>
          <cell r="S929" t="str">
            <v>On air</v>
          </cell>
          <cell r="T929" t="str">
            <v>Grid-Gen</v>
          </cell>
          <cell r="U929" t="str">
            <v>Green Field</v>
          </cell>
          <cell r="V929">
            <v>30</v>
          </cell>
          <cell r="W929" t="str">
            <v>Indoor </v>
          </cell>
          <cell r="X929" t="str">
            <v>Malvin Hakokole</v>
          </cell>
          <cell r="Y929" t="str">
            <v>SBC</v>
          </cell>
          <cell r="Z929" t="str">
            <v>SBC</v>
          </cell>
          <cell r="AA929" t="str">
            <v>Airtel </v>
          </cell>
          <cell r="AB929" t="str">
            <v>Evans Ngonga</v>
          </cell>
          <cell r="AC929" t="str">
            <v>CCS</v>
          </cell>
          <cell r="AD929" t="str">
            <v>CCS</v>
          </cell>
          <cell r="AE929" t="str">
            <v>Gen Logic </v>
          </cell>
          <cell r="AF929" t="str">
            <v>Gen Logic </v>
          </cell>
          <cell r="AG929">
            <v>20</v>
          </cell>
          <cell r="AH929" t="str">
            <v>perkins</v>
          </cell>
          <cell r="AI929" t="str">
            <v>404A-22</v>
          </cell>
          <cell r="AJ929" t="str">
            <v>Mecc Alte</v>
          </cell>
          <cell r="AK929" t="str">
            <v>ECP-28-M/4</v>
          </cell>
          <cell r="AL929">
            <v>1000</v>
          </cell>
          <cell r="AM929" t="str">
            <v>Power cube</v>
          </cell>
          <cell r="AN929" t="str">
            <v>ICC330-H1-C1</v>
          </cell>
          <cell r="AO929">
            <v>400</v>
          </cell>
          <cell r="AP929" t="str">
            <v>Agisson</v>
          </cell>
          <cell r="AQ929">
            <v>1600</v>
          </cell>
          <cell r="AR929">
            <v>2</v>
          </cell>
          <cell r="AS929">
            <v>800</v>
          </cell>
          <cell r="AT929">
            <v>48</v>
          </cell>
          <cell r="AU929" t="str">
            <v>GREE</v>
          </cell>
          <cell r="AV929" t="str">
            <v>GREE</v>
          </cell>
          <cell r="AW929">
            <v>18000</v>
          </cell>
          <cell r="AX929">
            <v>18000</v>
          </cell>
          <cell r="AY929">
            <v>2</v>
          </cell>
          <cell r="AZ929">
            <v>144.1</v>
          </cell>
        </row>
        <row r="929">
          <cell r="BB929">
            <v>2</v>
          </cell>
          <cell r="BC929" t="str">
            <v>MTNAirtel</v>
          </cell>
          <cell r="BD929" t="str">
            <v>T0444</v>
          </cell>
          <cell r="BE929" t="str">
            <v>ZM0131</v>
          </cell>
          <cell r="BF929">
            <v>0</v>
          </cell>
        </row>
        <row r="930">
          <cell r="C930" t="str">
            <v>IHS_LSK_244A</v>
          </cell>
          <cell r="D930" t="str">
            <v>SOWETO WEST</v>
          </cell>
          <cell r="E930">
            <v>28.2693</v>
          </cell>
          <cell r="F930">
            <v>-15.4209</v>
          </cell>
          <cell r="G930" t="str">
            <v>Lusaka</v>
          </cell>
          <cell r="H930">
            <v>2.5</v>
          </cell>
          <cell r="I930" t="str">
            <v>Lusaka</v>
          </cell>
          <cell r="J930" t="str">
            <v>Lusaka</v>
          </cell>
          <cell r="K930" t="str">
            <v>No</v>
          </cell>
          <cell r="L930" t="str">
            <v>No</v>
          </cell>
          <cell r="M930" t="str">
            <v>No</v>
          </cell>
          <cell r="N930" t="str">
            <v>Urban</v>
          </cell>
          <cell r="O930" t="str">
            <v>Platinum</v>
          </cell>
          <cell r="P930" t="str">
            <v>Platinum</v>
          </cell>
          <cell r="Q930" t="str">
            <v>BTS</v>
          </cell>
          <cell r="R930" t="str">
            <v>BTS</v>
          </cell>
          <cell r="S930" t="str">
            <v>On air</v>
          </cell>
          <cell r="T930" t="str">
            <v>Grid-Gen</v>
          </cell>
          <cell r="U930" t="str">
            <v>Green Field</v>
          </cell>
          <cell r="V930">
            <v>30</v>
          </cell>
          <cell r="W930" t="str">
            <v>Indoor </v>
          </cell>
          <cell r="X930" t="str">
            <v>Joseph Mulenga</v>
          </cell>
          <cell r="Y930" t="str">
            <v>SBC</v>
          </cell>
          <cell r="Z930" t="str">
            <v>SBC</v>
          </cell>
          <cell r="AA930" t="str">
            <v>Airtel </v>
          </cell>
          <cell r="AB930" t="str">
            <v>Evans Ngonga</v>
          </cell>
          <cell r="AC930" t="str">
            <v>CCS</v>
          </cell>
          <cell r="AD930" t="str">
            <v>CCS</v>
          </cell>
          <cell r="AE930" t="str">
            <v>Gen Logic </v>
          </cell>
          <cell r="AF930" t="str">
            <v>Gen Logic </v>
          </cell>
          <cell r="AG930">
            <v>20</v>
          </cell>
          <cell r="AH930" t="str">
            <v>perkins</v>
          </cell>
          <cell r="AI930" t="str">
            <v>403A-15</v>
          </cell>
          <cell r="AJ930" t="str">
            <v>Leroy Sommer</v>
          </cell>
          <cell r="AK930" t="str">
            <v>ECO-28-M/4</v>
          </cell>
          <cell r="AL930">
            <v>1000</v>
          </cell>
          <cell r="AM930" t="str">
            <v>Power cube</v>
          </cell>
          <cell r="AN930" t="str">
            <v>ECC500</v>
          </cell>
          <cell r="AO930">
            <v>400</v>
          </cell>
          <cell r="AP930" t="str">
            <v>Agisson</v>
          </cell>
          <cell r="AQ930">
            <v>1600</v>
          </cell>
          <cell r="AR930">
            <v>2</v>
          </cell>
          <cell r="AS930">
            <v>800</v>
          </cell>
          <cell r="AT930">
            <v>48</v>
          </cell>
          <cell r="AU930" t="str">
            <v>GREE</v>
          </cell>
          <cell r="AV930" t="str">
            <v>GREE</v>
          </cell>
          <cell r="AW930">
            <v>18000</v>
          </cell>
          <cell r="AX930">
            <v>18000</v>
          </cell>
          <cell r="AY930">
            <v>2</v>
          </cell>
          <cell r="AZ930">
            <v>64</v>
          </cell>
        </row>
        <row r="930">
          <cell r="BB930">
            <v>1</v>
          </cell>
          <cell r="BC930" t="str">
            <v>Airtel</v>
          </cell>
          <cell r="BD930">
            <v>0</v>
          </cell>
          <cell r="BE930" t="str">
            <v>ZM0139</v>
          </cell>
          <cell r="BF930">
            <v>0</v>
          </cell>
        </row>
        <row r="931">
          <cell r="C931" t="str">
            <v>IHS_LSK_245A</v>
          </cell>
          <cell r="D931" t="str">
            <v>KABWATA WEST</v>
          </cell>
          <cell r="E931">
            <v>28.3017</v>
          </cell>
          <cell r="F931">
            <v>-15.4355</v>
          </cell>
          <cell r="G931" t="str">
            <v>Lusaka</v>
          </cell>
          <cell r="H931">
            <v>2.5</v>
          </cell>
          <cell r="I931" t="str">
            <v>Lusaka</v>
          </cell>
          <cell r="J931" t="str">
            <v>Lusaka</v>
          </cell>
          <cell r="K931" t="str">
            <v>No</v>
          </cell>
          <cell r="L931" t="str">
            <v>No</v>
          </cell>
          <cell r="M931" t="str">
            <v>No</v>
          </cell>
          <cell r="N931" t="str">
            <v>Urban</v>
          </cell>
          <cell r="O931" t="str">
            <v>Platinum</v>
          </cell>
          <cell r="P931" t="str">
            <v>Platinum</v>
          </cell>
          <cell r="Q931" t="str">
            <v>BB</v>
          </cell>
          <cell r="R931" t="str">
            <v>BB</v>
          </cell>
          <cell r="S931" t="str">
            <v>On air</v>
          </cell>
          <cell r="T931" t="str">
            <v>Grid-Gen</v>
          </cell>
          <cell r="U931" t="str">
            <v>Green Field</v>
          </cell>
          <cell r="V931">
            <v>30</v>
          </cell>
          <cell r="W931" t="str">
            <v>Indoor </v>
          </cell>
          <cell r="X931" t="str">
            <v>Kelly Musama</v>
          </cell>
          <cell r="Y931" t="str">
            <v>SBC</v>
          </cell>
          <cell r="Z931" t="str">
            <v>SBC</v>
          </cell>
          <cell r="AA931" t="str">
            <v>Airtel </v>
          </cell>
          <cell r="AB931" t="str">
            <v>Evans Ngonga</v>
          </cell>
          <cell r="AC931" t="str">
            <v>CCS</v>
          </cell>
          <cell r="AD931" t="str">
            <v>CCS</v>
          </cell>
          <cell r="AE931" t="str">
            <v>Gen Logic </v>
          </cell>
          <cell r="AF931" t="str">
            <v>Gen Logic </v>
          </cell>
          <cell r="AG931">
            <v>20</v>
          </cell>
          <cell r="AH931" t="str">
            <v>perkins</v>
          </cell>
          <cell r="AI931" t="str">
            <v>403D-15T</v>
          </cell>
          <cell r="AJ931" t="str">
            <v>Mecc Alte</v>
          </cell>
          <cell r="AK931" t="str">
            <v>ECP-28-M/4</v>
          </cell>
          <cell r="AL931">
            <v>1000</v>
          </cell>
          <cell r="AM931" t="str">
            <v>Power cube</v>
          </cell>
          <cell r="AN931" t="str">
            <v>ECC500</v>
          </cell>
          <cell r="AO931">
            <v>400</v>
          </cell>
          <cell r="AP931" t="str">
            <v>Agisson</v>
          </cell>
          <cell r="AQ931">
            <v>1600</v>
          </cell>
          <cell r="AR931">
            <v>2</v>
          </cell>
          <cell r="AS931">
            <v>800</v>
          </cell>
          <cell r="AT931">
            <v>48</v>
          </cell>
          <cell r="AU931" t="str">
            <v>LG</v>
          </cell>
          <cell r="AV931" t="str">
            <v>LG</v>
          </cell>
          <cell r="AW931">
            <v>18000</v>
          </cell>
          <cell r="AX931">
            <v>18000</v>
          </cell>
          <cell r="AY931">
            <v>2</v>
          </cell>
          <cell r="AZ931">
            <v>90</v>
          </cell>
        </row>
        <row r="931">
          <cell r="BB931">
            <v>1</v>
          </cell>
          <cell r="BC931" t="str">
            <v>Airtel</v>
          </cell>
          <cell r="BD931">
            <v>0</v>
          </cell>
          <cell r="BE931" t="str">
            <v>ZM0140</v>
          </cell>
          <cell r="BF931">
            <v>0</v>
          </cell>
        </row>
        <row r="932">
          <cell r="C932" t="str">
            <v>IHS_LSK_247A</v>
          </cell>
          <cell r="D932" t="str">
            <v>KALINGALINGA</v>
          </cell>
          <cell r="E932">
            <v>28.342</v>
          </cell>
          <cell r="F932">
            <v>-15.4041</v>
          </cell>
          <cell r="G932" t="str">
            <v>Lusaka</v>
          </cell>
          <cell r="H932">
            <v>4.5</v>
          </cell>
          <cell r="I932" t="str">
            <v>Lusaka</v>
          </cell>
          <cell r="J932" t="str">
            <v>Lusaka</v>
          </cell>
          <cell r="K932" t="str">
            <v>No</v>
          </cell>
          <cell r="L932" t="str">
            <v>No</v>
          </cell>
          <cell r="M932" t="str">
            <v>No</v>
          </cell>
          <cell r="N932" t="str">
            <v>Urban</v>
          </cell>
          <cell r="O932" t="str">
            <v>Platinum</v>
          </cell>
          <cell r="P932" t="str">
            <v>Platinum</v>
          </cell>
          <cell r="Q932" t="str">
            <v>BTS</v>
          </cell>
          <cell r="R932" t="str">
            <v>BTS</v>
          </cell>
          <cell r="S932" t="str">
            <v>On air</v>
          </cell>
          <cell r="T932" t="str">
            <v>Grid-Gen</v>
          </cell>
          <cell r="U932" t="str">
            <v>Green Field</v>
          </cell>
          <cell r="V932">
            <v>30</v>
          </cell>
          <cell r="W932" t="str">
            <v>Indoor </v>
          </cell>
          <cell r="X932" t="str">
            <v>Kelly Musama</v>
          </cell>
          <cell r="Y932" t="str">
            <v>SBC</v>
          </cell>
          <cell r="Z932" t="str">
            <v>SBC</v>
          </cell>
          <cell r="AA932" t="str">
            <v>Airtel </v>
          </cell>
          <cell r="AB932" t="str">
            <v>Evans Ngonga</v>
          </cell>
          <cell r="AC932" t="str">
            <v>CCS</v>
          </cell>
          <cell r="AD932" t="str">
            <v>CCS</v>
          </cell>
          <cell r="AE932" t="str">
            <v>Gen Logic </v>
          </cell>
          <cell r="AF932" t="str">
            <v>Gen Logic </v>
          </cell>
          <cell r="AG932">
            <v>30</v>
          </cell>
          <cell r="AH932" t="str">
            <v>perkins</v>
          </cell>
          <cell r="AI932" t="str">
            <v>404A-22</v>
          </cell>
          <cell r="AJ932" t="str">
            <v>Leroy Sommer</v>
          </cell>
          <cell r="AK932" t="str">
            <v>TAL 042C J 6/4</v>
          </cell>
          <cell r="AL932">
            <v>1000</v>
          </cell>
          <cell r="AM932" t="str">
            <v>Power cube</v>
          </cell>
          <cell r="AN932" t="str">
            <v>ICC330-H1-C1</v>
          </cell>
          <cell r="AO932">
            <v>400</v>
          </cell>
          <cell r="AP932" t="str">
            <v>Agisson</v>
          </cell>
          <cell r="AQ932">
            <v>1600</v>
          </cell>
          <cell r="AR932">
            <v>2</v>
          </cell>
          <cell r="AS932">
            <v>800</v>
          </cell>
          <cell r="AT932">
            <v>48</v>
          </cell>
          <cell r="AU932" t="str">
            <v>LG</v>
          </cell>
          <cell r="AV932" t="str">
            <v>LG</v>
          </cell>
          <cell r="AW932">
            <v>18000</v>
          </cell>
          <cell r="AX932">
            <v>18000</v>
          </cell>
          <cell r="AY932">
            <v>2</v>
          </cell>
          <cell r="AZ932">
            <v>137</v>
          </cell>
        </row>
        <row r="932">
          <cell r="BB932">
            <v>2</v>
          </cell>
          <cell r="BC932" t="str">
            <v>AirtelLiquid Telecom</v>
          </cell>
          <cell r="BD932">
            <v>0</v>
          </cell>
          <cell r="BE932" t="str">
            <v>ZM0162</v>
          </cell>
          <cell r="BF932">
            <v>0</v>
          </cell>
        </row>
        <row r="933">
          <cell r="C933" t="str">
            <v>IHS_LSK_248A</v>
          </cell>
          <cell r="D933" t="str">
            <v>LUANGWA FIERA</v>
          </cell>
          <cell r="E933">
            <v>30.3894</v>
          </cell>
          <cell r="F933">
            <v>-15.6119</v>
          </cell>
          <cell r="G933" t="str">
            <v>Lusaka</v>
          </cell>
          <cell r="H933">
            <v>2.5</v>
          </cell>
          <cell r="I933" t="str">
            <v>Lusaka</v>
          </cell>
          <cell r="J933" t="str">
            <v>Luangwa</v>
          </cell>
          <cell r="K933" t="str">
            <v>No</v>
          </cell>
          <cell r="L933" t="str">
            <v>No</v>
          </cell>
          <cell r="M933" t="str">
            <v>No</v>
          </cell>
          <cell r="N933" t="str">
            <v>Rural</v>
          </cell>
          <cell r="O933" t="str">
            <v>Silver</v>
          </cell>
          <cell r="P933" t="str">
            <v>Silver</v>
          </cell>
          <cell r="Q933" t="str">
            <v>BTS</v>
          </cell>
          <cell r="R933" t="str">
            <v>BTS</v>
          </cell>
          <cell r="S933" t="str">
            <v>On air</v>
          </cell>
          <cell r="T933" t="str">
            <v>Grid-Gen</v>
          </cell>
          <cell r="U933" t="str">
            <v>Green Field</v>
          </cell>
          <cell r="V933">
            <v>50</v>
          </cell>
          <cell r="W933" t="str">
            <v>Indoor </v>
          </cell>
          <cell r="X933" t="str">
            <v>Malvin Hakokole</v>
          </cell>
          <cell r="Y933" t="str">
            <v>SBC</v>
          </cell>
          <cell r="Z933" t="str">
            <v>SBC</v>
          </cell>
          <cell r="AA933" t="str">
            <v>Airtel </v>
          </cell>
          <cell r="AB933" t="str">
            <v>Evans Ngonga</v>
          </cell>
          <cell r="AC933" t="str">
            <v>CCS</v>
          </cell>
          <cell r="AD933" t="str">
            <v>CCS</v>
          </cell>
          <cell r="AE933" t="str">
            <v>Perkins</v>
          </cell>
          <cell r="AF933" t="str">
            <v>MPI</v>
          </cell>
          <cell r="AG933">
            <v>20</v>
          </cell>
          <cell r="AH933" t="str">
            <v>perkins</v>
          </cell>
          <cell r="AI933" t="str">
            <v>404A-22</v>
          </cell>
          <cell r="AJ933" t="str">
            <v>Leroy Sommer</v>
          </cell>
          <cell r="AK933" t="str">
            <v>ECP-28-M/4</v>
          </cell>
          <cell r="AL933">
            <v>600</v>
          </cell>
          <cell r="AM933" t="str">
            <v>Power cube</v>
          </cell>
          <cell r="AN933" t="str">
            <v>ICC330-H1-C1</v>
          </cell>
          <cell r="AO933">
            <v>400</v>
          </cell>
          <cell r="AP933" t="str">
            <v>Agisson</v>
          </cell>
          <cell r="AQ933">
            <v>1200</v>
          </cell>
          <cell r="AR933">
            <v>2</v>
          </cell>
          <cell r="AS933">
            <v>600</v>
          </cell>
          <cell r="AT933">
            <v>48</v>
          </cell>
          <cell r="AU933" t="str">
            <v>LG</v>
          </cell>
          <cell r="AV933" t="str">
            <v>LG</v>
          </cell>
          <cell r="AW933">
            <v>18000</v>
          </cell>
          <cell r="AX933">
            <v>18000</v>
          </cell>
          <cell r="AY933">
            <v>2</v>
          </cell>
          <cell r="AZ933">
            <v>25.5</v>
          </cell>
        </row>
        <row r="933">
          <cell r="BB933">
            <v>2</v>
          </cell>
          <cell r="BC933" t="str">
            <v>AirtelTop Star</v>
          </cell>
          <cell r="BD933">
            <v>0</v>
          </cell>
          <cell r="BE933" t="str">
            <v>ZM0188</v>
          </cell>
          <cell r="BF933">
            <v>0</v>
          </cell>
        </row>
        <row r="934">
          <cell r="C934" t="str">
            <v>IHS_LSK_249A</v>
          </cell>
          <cell r="D934" t="str">
            <v>RUFUNSA</v>
          </cell>
          <cell r="E934">
            <v>29.6456</v>
          </cell>
          <cell r="F934">
            <v>-15.0771</v>
          </cell>
          <cell r="G934" t="str">
            <v>Lusaka</v>
          </cell>
          <cell r="H934">
            <v>1.5</v>
          </cell>
          <cell r="I934" t="str">
            <v>Lusaka</v>
          </cell>
          <cell r="J934" t="str">
            <v>Chongwe</v>
          </cell>
          <cell r="K934" t="str">
            <v>No</v>
          </cell>
          <cell r="L934" t="str">
            <v>No</v>
          </cell>
          <cell r="M934" t="str">
            <v>No</v>
          </cell>
          <cell r="N934" t="str">
            <v>Rural</v>
          </cell>
          <cell r="O934" t="str">
            <v>Silver</v>
          </cell>
          <cell r="P934" t="str">
            <v>Silver</v>
          </cell>
          <cell r="Q934" t="str">
            <v>BTS</v>
          </cell>
          <cell r="R934" t="str">
            <v>BTS</v>
          </cell>
          <cell r="S934" t="str">
            <v>On air</v>
          </cell>
          <cell r="T934" t="str">
            <v>Grid-Gen-solar</v>
          </cell>
          <cell r="U934" t="str">
            <v>Green Field</v>
          </cell>
          <cell r="V934">
            <v>60</v>
          </cell>
          <cell r="W934" t="str">
            <v>Indoor </v>
          </cell>
          <cell r="X934" t="str">
            <v>Malvin Hakokole</v>
          </cell>
          <cell r="Y934" t="str">
            <v>SBC</v>
          </cell>
          <cell r="Z934" t="str">
            <v>SBC</v>
          </cell>
          <cell r="AA934" t="str">
            <v>Airtel </v>
          </cell>
          <cell r="AB934" t="str">
            <v>Evans Ngonga</v>
          </cell>
          <cell r="AC934" t="str">
            <v>CCS</v>
          </cell>
          <cell r="AD934" t="str">
            <v>CCS</v>
          </cell>
          <cell r="AE934" t="str">
            <v>New way</v>
          </cell>
          <cell r="AF934" t="str">
            <v>New way</v>
          </cell>
          <cell r="AG934">
            <v>13</v>
          </cell>
          <cell r="AH934" t="str">
            <v>perkins</v>
          </cell>
          <cell r="AI934" t="str">
            <v>404A-22</v>
          </cell>
          <cell r="AJ934" t="str">
            <v>Leroy Sommer</v>
          </cell>
          <cell r="AK934" t="str">
            <v>TAL 040 DJ 6S/4</v>
          </cell>
          <cell r="AL934">
            <v>600</v>
          </cell>
          <cell r="AM934" t="str">
            <v>Emerson</v>
          </cell>
          <cell r="AN934" t="str">
            <v>MPPT/Emerson</v>
          </cell>
          <cell r="AO934">
            <v>250</v>
          </cell>
          <cell r="AP934" t="str">
            <v>BSB</v>
          </cell>
          <cell r="AQ934">
            <v>1500</v>
          </cell>
          <cell r="AR934">
            <v>2</v>
          </cell>
          <cell r="AS934">
            <v>1500</v>
          </cell>
          <cell r="AT934">
            <v>24</v>
          </cell>
          <cell r="AU934" t="str">
            <v>LG</v>
          </cell>
          <cell r="AV934" t="str">
            <v>LG</v>
          </cell>
          <cell r="AW934">
            <v>12000</v>
          </cell>
          <cell r="AX934">
            <v>12000</v>
          </cell>
          <cell r="AY934">
            <v>2</v>
          </cell>
          <cell r="AZ934">
            <v>78</v>
          </cell>
        </row>
        <row r="934">
          <cell r="BB934">
            <v>2</v>
          </cell>
          <cell r="BC934" t="str">
            <v>MTNAirtel</v>
          </cell>
          <cell r="BD934" t="str">
            <v>T0516</v>
          </cell>
          <cell r="BE934" t="str">
            <v>ZM0203</v>
          </cell>
          <cell r="BF934">
            <v>0</v>
          </cell>
        </row>
        <row r="935">
          <cell r="C935" t="str">
            <v>IHS_LSK_250A</v>
          </cell>
          <cell r="D935" t="str">
            <v>CHIAWA  </v>
          </cell>
          <cell r="E935">
            <v>29.0379</v>
          </cell>
          <cell r="F935">
            <v>-15.9021</v>
          </cell>
          <cell r="G935" t="str">
            <v>Lusaka</v>
          </cell>
          <cell r="H935">
            <v>2</v>
          </cell>
          <cell r="I935" t="str">
            <v>Lusaka</v>
          </cell>
          <cell r="J935" t="str">
            <v>Kafue</v>
          </cell>
          <cell r="K935" t="str">
            <v>No</v>
          </cell>
          <cell r="L935" t="str">
            <v>No</v>
          </cell>
          <cell r="M935" t="str">
            <v>No</v>
          </cell>
          <cell r="N935" t="str">
            <v>Rural</v>
          </cell>
          <cell r="O935" t="str">
            <v>Silver</v>
          </cell>
          <cell r="P935" t="str">
            <v>Silver</v>
          </cell>
          <cell r="Q935" t="str">
            <v>BTS</v>
          </cell>
          <cell r="R935" t="str">
            <v>BTS</v>
          </cell>
          <cell r="S935" t="str">
            <v>On air</v>
          </cell>
          <cell r="T935" t="str">
            <v>Grid-Gen</v>
          </cell>
          <cell r="U935" t="str">
            <v>Green Field</v>
          </cell>
          <cell r="V935">
            <v>58</v>
          </cell>
          <cell r="W935" t="str">
            <v>Outdoor</v>
          </cell>
          <cell r="X935" t="str">
            <v>Samuel Mumba</v>
          </cell>
          <cell r="Y935" t="str">
            <v>SBC</v>
          </cell>
          <cell r="Z935" t="str">
            <v>SBC</v>
          </cell>
          <cell r="AA935" t="str">
            <v>Airtel </v>
          </cell>
          <cell r="AB935" t="str">
            <v>Evans Ngonga</v>
          </cell>
          <cell r="AC935" t="str">
            <v>CCS</v>
          </cell>
          <cell r="AD935" t="str">
            <v>CCS</v>
          </cell>
          <cell r="AE935" t="str">
            <v>Gen Logic </v>
          </cell>
          <cell r="AF935" t="str">
            <v>Gen Logic </v>
          </cell>
          <cell r="AG935">
            <v>16</v>
          </cell>
          <cell r="AH935" t="str">
            <v>Yanmar</v>
          </cell>
          <cell r="AI935" t="str">
            <v>4TNE88-G1A</v>
          </cell>
          <cell r="AJ935" t="str">
            <v>Leroy Sommer</v>
          </cell>
          <cell r="AK935" t="str">
            <v>ECO-28-M/4</v>
          </cell>
          <cell r="AL935">
            <v>1000</v>
          </cell>
          <cell r="AM935" t="str">
            <v>Power cube</v>
          </cell>
          <cell r="AN935" t="str">
            <v>ECC500</v>
          </cell>
          <cell r="AO935">
            <v>400</v>
          </cell>
          <cell r="AP935" t="str">
            <v>Agisson</v>
          </cell>
          <cell r="AQ935">
            <v>1200</v>
          </cell>
          <cell r="AR935">
            <v>2</v>
          </cell>
          <cell r="AS935">
            <v>600</v>
          </cell>
          <cell r="AT935">
            <v>48</v>
          </cell>
          <cell r="AU935" t="str">
            <v>N/A</v>
          </cell>
          <cell r="AV935" t="str">
            <v>N/A</v>
          </cell>
          <cell r="AW935" t="str">
            <v>N/A</v>
          </cell>
          <cell r="AX935" t="str">
            <v>N/A</v>
          </cell>
          <cell r="AY935" t="str">
            <v>N/A</v>
          </cell>
          <cell r="AZ935">
            <v>68</v>
          </cell>
        </row>
        <row r="935">
          <cell r="BB935">
            <v>2</v>
          </cell>
          <cell r="BC935" t="str">
            <v>MTNAirtel</v>
          </cell>
          <cell r="BD935" t="str">
            <v>T0228</v>
          </cell>
          <cell r="BE935" t="str">
            <v>ZM0217</v>
          </cell>
          <cell r="BF935">
            <v>0</v>
          </cell>
        </row>
        <row r="936">
          <cell r="C936" t="str">
            <v>IHS_LSK_251A</v>
          </cell>
          <cell r="D936" t="str">
            <v>TALABUKU</v>
          </cell>
          <cell r="E936">
            <v>29.8078</v>
          </cell>
          <cell r="F936">
            <v>-15.0696</v>
          </cell>
          <cell r="G936" t="str">
            <v>Lusaka</v>
          </cell>
          <cell r="H936">
            <v>2.5</v>
          </cell>
          <cell r="I936" t="str">
            <v>Lusaka</v>
          </cell>
          <cell r="J936" t="str">
            <v>Chongwe</v>
          </cell>
          <cell r="K936" t="str">
            <v>No</v>
          </cell>
          <cell r="L936" t="str">
            <v>No</v>
          </cell>
          <cell r="M936" t="str">
            <v>No</v>
          </cell>
          <cell r="N936" t="str">
            <v>Rural</v>
          </cell>
          <cell r="O936" t="str">
            <v>Silver</v>
          </cell>
          <cell r="P936" t="str">
            <v>Silver</v>
          </cell>
          <cell r="Q936" t="str">
            <v>BB</v>
          </cell>
          <cell r="R936" t="str">
            <v>BB</v>
          </cell>
          <cell r="S936" t="str">
            <v>On air</v>
          </cell>
          <cell r="T936" t="str">
            <v>Solar-Gen</v>
          </cell>
          <cell r="U936" t="str">
            <v>Green Field</v>
          </cell>
          <cell r="V936">
            <v>50</v>
          </cell>
          <cell r="W936" t="str">
            <v>Indoor </v>
          </cell>
          <cell r="X936" t="str">
            <v>Malvin Hakokole</v>
          </cell>
          <cell r="Y936" t="str">
            <v>SBC</v>
          </cell>
          <cell r="Z936" t="str">
            <v>SBC</v>
          </cell>
          <cell r="AA936" t="str">
            <v>Airtel </v>
          </cell>
          <cell r="AB936" t="str">
            <v>Evans Ngonga</v>
          </cell>
          <cell r="AC936" t="str">
            <v>CCS</v>
          </cell>
          <cell r="AD936" t="str">
            <v>CCS</v>
          </cell>
          <cell r="AE936" t="str">
            <v>Ghaddar</v>
          </cell>
          <cell r="AF936" t="str">
            <v>Ghaddar</v>
          </cell>
          <cell r="AG936">
            <v>20</v>
          </cell>
          <cell r="AH936" t="str">
            <v>perkins</v>
          </cell>
          <cell r="AI936" t="str">
            <v>S4L261SDBC</v>
          </cell>
          <cell r="AJ936" t="str">
            <v>Leroy Sommer</v>
          </cell>
          <cell r="AK936" t="str">
            <v>AL 3/4</v>
          </cell>
          <cell r="AL936">
            <v>600</v>
          </cell>
          <cell r="AM936" t="str">
            <v>MPPT</v>
          </cell>
          <cell r="AN936" t="str">
            <v>MPPT</v>
          </cell>
          <cell r="AO936">
            <v>93.75</v>
          </cell>
          <cell r="AP936" t="str">
            <v>BSB</v>
          </cell>
          <cell r="AQ936">
            <v>1500</v>
          </cell>
          <cell r="AR936">
            <v>2</v>
          </cell>
          <cell r="AS936">
            <v>1500</v>
          </cell>
          <cell r="AT936">
            <v>24</v>
          </cell>
          <cell r="AU936" t="str">
            <v>LG</v>
          </cell>
          <cell r="AV936" t="str">
            <v>LG</v>
          </cell>
          <cell r="AW936">
            <v>18000</v>
          </cell>
          <cell r="AX936">
            <v>18000</v>
          </cell>
          <cell r="AY936">
            <v>2</v>
          </cell>
          <cell r="AZ936">
            <v>58</v>
          </cell>
        </row>
        <row r="936">
          <cell r="BB936">
            <v>1</v>
          </cell>
          <cell r="BC936" t="str">
            <v>Airtel</v>
          </cell>
          <cell r="BD936">
            <v>0</v>
          </cell>
          <cell r="BE936" t="str">
            <v>ZM0445</v>
          </cell>
          <cell r="BF936">
            <v>0</v>
          </cell>
        </row>
        <row r="937">
          <cell r="C937" t="str">
            <v>IHS_LSK_252A</v>
          </cell>
          <cell r="D937" t="str">
            <v>NYAUTAYI</v>
          </cell>
          <cell r="E937">
            <v>29.3502</v>
          </cell>
          <cell r="F937">
            <v>-15.1394</v>
          </cell>
          <cell r="G937" t="str">
            <v>Lusaka</v>
          </cell>
          <cell r="H937">
            <v>4.5</v>
          </cell>
          <cell r="I937" t="str">
            <v>Lusaka</v>
          </cell>
          <cell r="J937" t="str">
            <v>Chongwe</v>
          </cell>
          <cell r="K937" t="str">
            <v>No</v>
          </cell>
          <cell r="L937" t="str">
            <v>No</v>
          </cell>
          <cell r="M937" t="str">
            <v>No</v>
          </cell>
          <cell r="N937" t="str">
            <v>Rural</v>
          </cell>
          <cell r="O937" t="str">
            <v>Silver</v>
          </cell>
          <cell r="P937" t="str">
            <v>Silver</v>
          </cell>
          <cell r="Q937" t="str">
            <v>BB</v>
          </cell>
          <cell r="R937" t="str">
            <v>BB</v>
          </cell>
          <cell r="S937" t="str">
            <v>On air</v>
          </cell>
          <cell r="T937" t="str">
            <v>Solar-Gen</v>
          </cell>
          <cell r="U937" t="str">
            <v>Green Field</v>
          </cell>
          <cell r="V937">
            <v>80</v>
          </cell>
          <cell r="W937" t="str">
            <v>Indoor </v>
          </cell>
          <cell r="X937" t="str">
            <v>Malvin Hakokole</v>
          </cell>
          <cell r="Y937" t="str">
            <v>SBC</v>
          </cell>
          <cell r="Z937" t="str">
            <v>SBC</v>
          </cell>
          <cell r="AA937" t="str">
            <v>Airtel </v>
          </cell>
          <cell r="AB937" t="str">
            <v>Evans Ngonga</v>
          </cell>
          <cell r="AC937" t="str">
            <v>CCS</v>
          </cell>
          <cell r="AD937" t="str">
            <v>CCS</v>
          </cell>
          <cell r="AE937" t="str">
            <v>Gen Logic </v>
          </cell>
          <cell r="AF937" t="str">
            <v>Gen Logic </v>
          </cell>
          <cell r="AG937">
            <v>45</v>
          </cell>
          <cell r="AH937" t="str">
            <v>perkins</v>
          </cell>
          <cell r="AI937" t="str">
            <v>404A-22</v>
          </cell>
          <cell r="AJ937" t="str">
            <v>Mecc Alte</v>
          </cell>
          <cell r="AK937" t="str">
            <v>ECP-28-M/4</v>
          </cell>
          <cell r="AL937">
            <v>1000</v>
          </cell>
          <cell r="AM937" t="str">
            <v>Power cube</v>
          </cell>
          <cell r="AN937" t="str">
            <v>ECC500</v>
          </cell>
          <cell r="AO937">
            <v>400</v>
          </cell>
          <cell r="AP937" t="str">
            <v>BSB</v>
          </cell>
          <cell r="AQ937">
            <v>1500</v>
          </cell>
          <cell r="AR937">
            <v>2</v>
          </cell>
          <cell r="AS937">
            <v>1500</v>
          </cell>
          <cell r="AT937">
            <v>24</v>
          </cell>
          <cell r="AU937" t="str">
            <v>LG</v>
          </cell>
          <cell r="AV937" t="str">
            <v>LG</v>
          </cell>
          <cell r="AW937">
            <v>18000</v>
          </cell>
          <cell r="AX937">
            <v>18000</v>
          </cell>
          <cell r="AY937">
            <v>2</v>
          </cell>
          <cell r="AZ937">
            <v>41</v>
          </cell>
        </row>
        <row r="937">
          <cell r="BB937">
            <v>1</v>
          </cell>
          <cell r="BC937" t="str">
            <v>Airtel</v>
          </cell>
          <cell r="BD937">
            <v>0</v>
          </cell>
          <cell r="BE937" t="str">
            <v>ZM0449</v>
          </cell>
          <cell r="BF937">
            <v>0</v>
          </cell>
        </row>
        <row r="938">
          <cell r="C938" t="str">
            <v>IHS_LSK_253A</v>
          </cell>
          <cell r="D938" t="str">
            <v>CHITEMALESA</v>
          </cell>
          <cell r="E938">
            <v>28.8944</v>
          </cell>
          <cell r="F938">
            <v>-15.2641</v>
          </cell>
          <cell r="G938" t="str">
            <v>Lusaka</v>
          </cell>
          <cell r="H938">
            <v>5.5</v>
          </cell>
          <cell r="I938" t="str">
            <v>Lusaka</v>
          </cell>
          <cell r="J938" t="str">
            <v>Chongwe</v>
          </cell>
          <cell r="K938" t="str">
            <v>No</v>
          </cell>
          <cell r="L938" t="str">
            <v>No</v>
          </cell>
          <cell r="M938" t="str">
            <v>No</v>
          </cell>
          <cell r="N938" t="str">
            <v>Rural</v>
          </cell>
          <cell r="O938" t="str">
            <v>Silver</v>
          </cell>
          <cell r="P938" t="str">
            <v>Silver</v>
          </cell>
          <cell r="Q938" t="str">
            <v>BB</v>
          </cell>
          <cell r="R938" t="str">
            <v>BB</v>
          </cell>
          <cell r="S938" t="str">
            <v>On air</v>
          </cell>
          <cell r="T938" t="str">
            <v>Solar-Gen</v>
          </cell>
          <cell r="U938" t="str">
            <v>Green Field</v>
          </cell>
          <cell r="V938">
            <v>70</v>
          </cell>
          <cell r="W938" t="str">
            <v>Indoor </v>
          </cell>
          <cell r="X938" t="str">
            <v>Malvin Hakokole</v>
          </cell>
          <cell r="Y938" t="str">
            <v>SBC</v>
          </cell>
          <cell r="Z938" t="str">
            <v>SBC</v>
          </cell>
          <cell r="AA938" t="str">
            <v>Airtel </v>
          </cell>
          <cell r="AB938" t="str">
            <v>Evans Ngonga</v>
          </cell>
          <cell r="AC938" t="str">
            <v>CCS</v>
          </cell>
          <cell r="AD938" t="str">
            <v>CCS</v>
          </cell>
          <cell r="AE938" t="str">
            <v>CK Works</v>
          </cell>
          <cell r="AF938" t="str">
            <v>CK Works</v>
          </cell>
          <cell r="AG938">
            <v>45</v>
          </cell>
          <cell r="AH938" t="str">
            <v>perkins</v>
          </cell>
          <cell r="AI938" t="str">
            <v>404A-22</v>
          </cell>
          <cell r="AJ938" t="str">
            <v>Leroy Sommer</v>
          </cell>
          <cell r="AK938" t="str">
            <v>ECO-28-M/4</v>
          </cell>
          <cell r="AL938">
            <v>1000</v>
          </cell>
          <cell r="AM938" t="str">
            <v>Power cube</v>
          </cell>
          <cell r="AN938" t="str">
            <v>ECC500</v>
          </cell>
          <cell r="AO938">
            <v>400</v>
          </cell>
          <cell r="AP938" t="str">
            <v>Agisson</v>
          </cell>
          <cell r="AQ938">
            <v>2400</v>
          </cell>
          <cell r="AR938">
            <v>2</v>
          </cell>
          <cell r="AS938">
            <v>800</v>
          </cell>
          <cell r="AT938">
            <v>72</v>
          </cell>
          <cell r="AU938" t="str">
            <v>GREE</v>
          </cell>
          <cell r="AV938" t="str">
            <v>GREE</v>
          </cell>
          <cell r="AW938">
            <v>18000</v>
          </cell>
          <cell r="AX938">
            <v>18000</v>
          </cell>
          <cell r="AY938">
            <v>2</v>
          </cell>
          <cell r="AZ938">
            <v>58.8</v>
          </cell>
        </row>
        <row r="938">
          <cell r="BB938">
            <v>1</v>
          </cell>
          <cell r="BC938" t="str">
            <v>Airtel</v>
          </cell>
          <cell r="BD938">
            <v>0</v>
          </cell>
          <cell r="BE938" t="str">
            <v>ZM0450</v>
          </cell>
          <cell r="BF938">
            <v>0</v>
          </cell>
        </row>
        <row r="939">
          <cell r="C939" t="str">
            <v>IHS_LSK_254A</v>
          </cell>
          <cell r="D939" t="str">
            <v>NYAKUSEKA HILL</v>
          </cell>
          <cell r="E939">
            <v>30.0515</v>
          </cell>
          <cell r="F939">
            <v>-15.0116</v>
          </cell>
          <cell r="G939" t="str">
            <v>Lusaka</v>
          </cell>
          <cell r="H939" t="str">
            <v>N/A</v>
          </cell>
          <cell r="I939" t="str">
            <v>Lusaka</v>
          </cell>
          <cell r="J939" t="str">
            <v>Chongwe</v>
          </cell>
          <cell r="K939" t="str">
            <v>No</v>
          </cell>
          <cell r="L939" t="str">
            <v>No</v>
          </cell>
          <cell r="M939" t="str">
            <v>No</v>
          </cell>
          <cell r="N939" t="str">
            <v>Rural</v>
          </cell>
          <cell r="O939" t="str">
            <v>Silver</v>
          </cell>
          <cell r="P939" t="str">
            <v>Silver</v>
          </cell>
          <cell r="Q939" t="str">
            <v>BB</v>
          </cell>
          <cell r="R939" t="str">
            <v>BB</v>
          </cell>
          <cell r="S939" t="str">
            <v>On air</v>
          </cell>
          <cell r="T939" t="str">
            <v>Solar-Gen</v>
          </cell>
          <cell r="U939" t="str">
            <v>Green Field</v>
          </cell>
          <cell r="V939">
            <v>70</v>
          </cell>
          <cell r="W939" t="str">
            <v>Outdoor</v>
          </cell>
          <cell r="X939" t="str">
            <v>Malvin Hakokole</v>
          </cell>
          <cell r="Y939" t="str">
            <v>SBC</v>
          </cell>
          <cell r="Z939" t="str">
            <v>SBC</v>
          </cell>
          <cell r="AA939" t="str">
            <v>Airtel </v>
          </cell>
          <cell r="AB939" t="str">
            <v>Evans Ngonga</v>
          </cell>
          <cell r="AC939" t="str">
            <v>CCS</v>
          </cell>
          <cell r="AD939" t="str">
            <v>CCS</v>
          </cell>
          <cell r="AE939" t="str">
            <v>N/A</v>
          </cell>
          <cell r="AF939" t="str">
            <v>N/A</v>
          </cell>
          <cell r="AG939" t="str">
            <v>N/A</v>
          </cell>
          <cell r="AH939" t="str">
            <v>N/A</v>
          </cell>
          <cell r="AI939" t="str">
            <v>N/A</v>
          </cell>
          <cell r="AJ939" t="str">
            <v>N/A</v>
          </cell>
          <cell r="AK939" t="str">
            <v>N/A</v>
          </cell>
          <cell r="AL939" t="str">
            <v>N/A</v>
          </cell>
          <cell r="AM939" t="str">
            <v>SHELL19"CORDEX3.6KW</v>
          </cell>
          <cell r="AN939" t="str">
            <v>SHELL19"CORDEX3.6KW</v>
          </cell>
          <cell r="AO939">
            <v>200</v>
          </cell>
          <cell r="AP939" t="str">
            <v>Agisson</v>
          </cell>
          <cell r="AQ939">
            <v>1600</v>
          </cell>
          <cell r="AR939">
            <v>2</v>
          </cell>
          <cell r="AS939">
            <v>800</v>
          </cell>
          <cell r="AT939">
            <v>48</v>
          </cell>
          <cell r="AU939" t="str">
            <v>N/A</v>
          </cell>
          <cell r="AV939" t="str">
            <v>N/A</v>
          </cell>
          <cell r="AW939" t="str">
            <v>N/A</v>
          </cell>
          <cell r="AX939" t="str">
            <v>N/A</v>
          </cell>
          <cell r="AY939" t="str">
            <v>N/A</v>
          </cell>
          <cell r="AZ939">
            <v>67.3</v>
          </cell>
        </row>
        <row r="939">
          <cell r="BB939">
            <v>1</v>
          </cell>
          <cell r="BC939" t="str">
            <v>Airtel</v>
          </cell>
          <cell r="BD939">
            <v>0</v>
          </cell>
          <cell r="BE939" t="str">
            <v>ZM0586</v>
          </cell>
          <cell r="BF939">
            <v>0</v>
          </cell>
        </row>
        <row r="940">
          <cell r="C940" t="str">
            <v>IHS_LSK_255A</v>
          </cell>
          <cell r="D940" t="str">
            <v>MAKENI KONGA</v>
          </cell>
          <cell r="E940">
            <v>28.1651</v>
          </cell>
          <cell r="F940">
            <v>-15.4928</v>
          </cell>
          <cell r="G940" t="str">
            <v>Lusaka</v>
          </cell>
          <cell r="H940">
            <v>2.5</v>
          </cell>
          <cell r="I940" t="str">
            <v>Lusaka</v>
          </cell>
          <cell r="J940" t="str">
            <v>Kafue</v>
          </cell>
          <cell r="K940" t="str">
            <v>No</v>
          </cell>
          <cell r="L940" t="str">
            <v>No</v>
          </cell>
          <cell r="M940" t="str">
            <v>No</v>
          </cell>
          <cell r="N940" t="str">
            <v>Urban</v>
          </cell>
          <cell r="O940" t="str">
            <v>Silver</v>
          </cell>
          <cell r="P940" t="str">
            <v>Silver</v>
          </cell>
          <cell r="Q940" t="str">
            <v>BTS</v>
          </cell>
          <cell r="R940" t="str">
            <v>BTS</v>
          </cell>
          <cell r="S940" t="str">
            <v>On air</v>
          </cell>
          <cell r="T940" t="str">
            <v>Grid-Gen</v>
          </cell>
          <cell r="U940" t="str">
            <v>Green Field</v>
          </cell>
          <cell r="V940">
            <v>30</v>
          </cell>
          <cell r="W940" t="str">
            <v>Outdoor</v>
          </cell>
          <cell r="X940" t="str">
            <v>Samuel Mumba</v>
          </cell>
          <cell r="Y940" t="str">
            <v>SBC</v>
          </cell>
          <cell r="Z940" t="str">
            <v>SBC</v>
          </cell>
          <cell r="AA940" t="str">
            <v>Airtel </v>
          </cell>
          <cell r="AB940" t="str">
            <v>Evans Ngonga</v>
          </cell>
          <cell r="AC940" t="str">
            <v>CCS</v>
          </cell>
          <cell r="AD940" t="str">
            <v>CCS</v>
          </cell>
          <cell r="AE940" t="str">
            <v>Gen Logic </v>
          </cell>
          <cell r="AF940" t="str">
            <v>Gen Logic </v>
          </cell>
          <cell r="AG940">
            <v>20</v>
          </cell>
          <cell r="AH940" t="str">
            <v>perkins</v>
          </cell>
          <cell r="AI940" t="str">
            <v>404A-22</v>
          </cell>
          <cell r="AJ940" t="str">
            <v>Mecc Alte</v>
          </cell>
          <cell r="AK940" t="str">
            <v>ECP-28-M/4</v>
          </cell>
          <cell r="AL940">
            <v>1000</v>
          </cell>
          <cell r="AM940" t="str">
            <v>Power cube</v>
          </cell>
          <cell r="AN940" t="str">
            <v>ECC500</v>
          </cell>
          <cell r="AO940">
            <v>400</v>
          </cell>
          <cell r="AP940" t="str">
            <v>Agisson</v>
          </cell>
          <cell r="AQ940">
            <v>1600</v>
          </cell>
          <cell r="AR940">
            <v>2</v>
          </cell>
          <cell r="AS940">
            <v>800</v>
          </cell>
          <cell r="AT940">
            <v>48</v>
          </cell>
          <cell r="AU940" t="str">
            <v>N/A</v>
          </cell>
          <cell r="AV940" t="str">
            <v>N/A</v>
          </cell>
          <cell r="AW940" t="str">
            <v>N/A</v>
          </cell>
          <cell r="AX940" t="str">
            <v>N/A</v>
          </cell>
          <cell r="AY940" t="str">
            <v>N/A</v>
          </cell>
          <cell r="AZ940">
            <v>89</v>
          </cell>
        </row>
        <row r="940">
          <cell r="BB940">
            <v>1</v>
          </cell>
          <cell r="BC940" t="str">
            <v>Airtel</v>
          </cell>
          <cell r="BD940">
            <v>0</v>
          </cell>
          <cell r="BE940" t="str">
            <v>ZM0643</v>
          </cell>
          <cell r="BF940">
            <v>0</v>
          </cell>
        </row>
        <row r="941">
          <cell r="C941" t="str">
            <v>IHS_LSK_256A</v>
          </cell>
          <cell r="D941" t="str">
            <v>SHORT HORN</v>
          </cell>
          <cell r="E941">
            <v>28.1164</v>
          </cell>
          <cell r="F941">
            <v>-15.4397</v>
          </cell>
          <cell r="G941" t="str">
            <v>Lusaka</v>
          </cell>
          <cell r="H941">
            <v>2.5</v>
          </cell>
          <cell r="I941" t="str">
            <v>Lusaka</v>
          </cell>
          <cell r="J941" t="str">
            <v>Kafue</v>
          </cell>
          <cell r="K941" t="str">
            <v>No</v>
          </cell>
          <cell r="L941" t="str">
            <v>No</v>
          </cell>
          <cell r="M941" t="str">
            <v>No</v>
          </cell>
          <cell r="N941" t="str">
            <v>Suburban</v>
          </cell>
          <cell r="O941" t="str">
            <v>Silver</v>
          </cell>
          <cell r="P941" t="str">
            <v>Silver</v>
          </cell>
          <cell r="Q941" t="str">
            <v>BTS</v>
          </cell>
          <cell r="R941" t="str">
            <v>BTS</v>
          </cell>
          <cell r="S941" t="str">
            <v>On air</v>
          </cell>
          <cell r="T941" t="str">
            <v>Grid-Gen</v>
          </cell>
          <cell r="U941" t="str">
            <v>Green Field</v>
          </cell>
          <cell r="V941">
            <v>50</v>
          </cell>
          <cell r="W941" t="str">
            <v>Indoor </v>
          </cell>
          <cell r="X941" t="str">
            <v>Joseph Mulenga</v>
          </cell>
          <cell r="Y941" t="str">
            <v>SBC</v>
          </cell>
          <cell r="Z941" t="str">
            <v>SBC</v>
          </cell>
          <cell r="AA941" t="str">
            <v>Airtel </v>
          </cell>
          <cell r="AB941" t="str">
            <v>Evans Ngonga</v>
          </cell>
          <cell r="AC941" t="str">
            <v>CCS</v>
          </cell>
          <cell r="AD941" t="str">
            <v>CCS</v>
          </cell>
          <cell r="AE941" t="str">
            <v>Gen Logic </v>
          </cell>
          <cell r="AF941" t="str">
            <v>Gen Logic </v>
          </cell>
          <cell r="AG941">
            <v>20</v>
          </cell>
          <cell r="AH941" t="str">
            <v>perkins</v>
          </cell>
          <cell r="AI941" t="str">
            <v>404A-22</v>
          </cell>
          <cell r="AJ941" t="str">
            <v>Mecc Alte</v>
          </cell>
          <cell r="AK941" t="str">
            <v>ECP-28-M/4</v>
          </cell>
          <cell r="AL941">
            <v>1000</v>
          </cell>
          <cell r="AM941" t="str">
            <v>Power cube</v>
          </cell>
          <cell r="AN941" t="str">
            <v>ECC500</v>
          </cell>
          <cell r="AO941">
            <v>400</v>
          </cell>
          <cell r="AP941" t="str">
            <v>Agisson</v>
          </cell>
          <cell r="AQ941">
            <v>1200</v>
          </cell>
          <cell r="AR941">
            <v>2</v>
          </cell>
          <cell r="AS941">
            <v>600</v>
          </cell>
          <cell r="AT941">
            <v>48</v>
          </cell>
          <cell r="AU941" t="str">
            <v>GREE</v>
          </cell>
          <cell r="AV941" t="str">
            <v>GREE</v>
          </cell>
          <cell r="AW941">
            <v>18000</v>
          </cell>
          <cell r="AX941">
            <v>18000</v>
          </cell>
          <cell r="AY941">
            <v>2</v>
          </cell>
          <cell r="AZ941">
            <v>74</v>
          </cell>
        </row>
        <row r="941">
          <cell r="BB941">
            <v>2</v>
          </cell>
          <cell r="BC941" t="str">
            <v>MTNAirtel</v>
          </cell>
          <cell r="BD941" t="str">
            <v>T0023</v>
          </cell>
          <cell r="BE941" t="str">
            <v>ZM0645</v>
          </cell>
          <cell r="BF941">
            <v>0</v>
          </cell>
        </row>
        <row r="942">
          <cell r="C942" t="str">
            <v>IHS_LSK_257A</v>
          </cell>
          <cell r="D942" t="str">
            <v>PALABANA</v>
          </cell>
          <cell r="E942">
            <v>28.5443</v>
          </cell>
          <cell r="F942">
            <v>-15.4474</v>
          </cell>
          <cell r="G942" t="str">
            <v>Lusaka</v>
          </cell>
          <cell r="H942">
            <v>2.5</v>
          </cell>
          <cell r="I942" t="str">
            <v>Lusaka</v>
          </cell>
          <cell r="J942" t="str">
            <v>Chongwe</v>
          </cell>
          <cell r="K942" t="str">
            <v>No</v>
          </cell>
          <cell r="L942" t="str">
            <v>No</v>
          </cell>
          <cell r="M942" t="str">
            <v>No</v>
          </cell>
          <cell r="N942" t="str">
            <v>Suburban</v>
          </cell>
          <cell r="O942" t="str">
            <v>Silver</v>
          </cell>
          <cell r="P942" t="str">
            <v>Silver</v>
          </cell>
          <cell r="Q942" t="str">
            <v>BB</v>
          </cell>
          <cell r="R942" t="str">
            <v>BB</v>
          </cell>
          <cell r="S942" t="str">
            <v>On air</v>
          </cell>
          <cell r="T942" t="str">
            <v>Grid-Gen</v>
          </cell>
          <cell r="U942" t="str">
            <v>Green Field</v>
          </cell>
          <cell r="V942">
            <v>50</v>
          </cell>
          <cell r="W942" t="str">
            <v>Indoor </v>
          </cell>
          <cell r="X942" t="str">
            <v>Kelly Musama</v>
          </cell>
          <cell r="Y942" t="str">
            <v>SBC</v>
          </cell>
          <cell r="Z942" t="str">
            <v>SBC</v>
          </cell>
          <cell r="AA942" t="str">
            <v>Airtel </v>
          </cell>
          <cell r="AB942" t="str">
            <v>Evans Ngonga</v>
          </cell>
          <cell r="AC942" t="str">
            <v>CCS</v>
          </cell>
          <cell r="AD942" t="str">
            <v>CCS</v>
          </cell>
          <cell r="AE942" t="str">
            <v>Gen Logic </v>
          </cell>
          <cell r="AF942" t="str">
            <v>Gen Logic </v>
          </cell>
          <cell r="AG942">
            <v>20</v>
          </cell>
          <cell r="AH942" t="str">
            <v>perkins</v>
          </cell>
          <cell r="AI942" t="str">
            <v>404A-22</v>
          </cell>
          <cell r="AJ942" t="str">
            <v>Mecc Alte</v>
          </cell>
          <cell r="AK942" t="str">
            <v>ECO-28-M/4</v>
          </cell>
          <cell r="AL942">
            <v>1000</v>
          </cell>
          <cell r="AM942" t="str">
            <v>Power cube</v>
          </cell>
          <cell r="AN942" t="str">
            <v>ICC330-H1-C1</v>
          </cell>
          <cell r="AO942">
            <v>400</v>
          </cell>
          <cell r="AP942" t="str">
            <v>Agisson</v>
          </cell>
          <cell r="AQ942">
            <v>1200</v>
          </cell>
          <cell r="AR942">
            <v>2</v>
          </cell>
          <cell r="AS942">
            <v>600</v>
          </cell>
          <cell r="AT942">
            <v>48</v>
          </cell>
          <cell r="AU942" t="str">
            <v>LG</v>
          </cell>
          <cell r="AV942" t="str">
            <v>LG</v>
          </cell>
          <cell r="AW942">
            <v>18000</v>
          </cell>
          <cell r="AX942">
            <v>18000</v>
          </cell>
          <cell r="AY942">
            <v>2</v>
          </cell>
          <cell r="AZ942">
            <v>50</v>
          </cell>
        </row>
        <row r="942">
          <cell r="BB942">
            <v>1</v>
          </cell>
          <cell r="BC942" t="str">
            <v>Airtel</v>
          </cell>
          <cell r="BD942">
            <v>0</v>
          </cell>
          <cell r="BE942" t="str">
            <v>ZM0646</v>
          </cell>
          <cell r="BF942">
            <v>0</v>
          </cell>
        </row>
        <row r="943">
          <cell r="C943" t="str">
            <v>IHS_LSK_258A</v>
          </cell>
          <cell r="D943" t="str">
            <v>WATER FALLS</v>
          </cell>
          <cell r="E943">
            <v>28.4499</v>
          </cell>
          <cell r="F943">
            <v>-15.3866</v>
          </cell>
          <cell r="G943" t="str">
            <v>Lusaka</v>
          </cell>
          <cell r="H943">
            <v>2.5</v>
          </cell>
          <cell r="I943" t="str">
            <v>Lusaka</v>
          </cell>
          <cell r="J943" t="str">
            <v>Lusaka</v>
          </cell>
          <cell r="K943" t="str">
            <v>No</v>
          </cell>
          <cell r="L943" t="str">
            <v>No</v>
          </cell>
          <cell r="M943" t="str">
            <v>No</v>
          </cell>
          <cell r="N943" t="str">
            <v>Urban</v>
          </cell>
          <cell r="O943" t="str">
            <v>Silver</v>
          </cell>
          <cell r="P943" t="str">
            <v>Silver</v>
          </cell>
          <cell r="Q943" t="str">
            <v>HUB</v>
          </cell>
          <cell r="R943" t="str">
            <v>HUB</v>
          </cell>
          <cell r="S943" t="str">
            <v>On air</v>
          </cell>
          <cell r="T943" t="str">
            <v>Grid-Gen</v>
          </cell>
          <cell r="U943" t="str">
            <v>Green Field</v>
          </cell>
          <cell r="V943">
            <v>50</v>
          </cell>
          <cell r="W943" t="str">
            <v>Indoor </v>
          </cell>
          <cell r="X943" t="str">
            <v>Malvin Hakokole</v>
          </cell>
          <cell r="Y943" t="str">
            <v>SBC</v>
          </cell>
          <cell r="Z943" t="str">
            <v>SBC</v>
          </cell>
          <cell r="AA943" t="str">
            <v>Airtel </v>
          </cell>
          <cell r="AB943" t="str">
            <v>Evans Ngonga</v>
          </cell>
          <cell r="AC943" t="str">
            <v>CCS</v>
          </cell>
          <cell r="AD943" t="str">
            <v>CCS</v>
          </cell>
          <cell r="AE943" t="str">
            <v>Gen Logic </v>
          </cell>
          <cell r="AF943" t="str">
            <v>Gen Logic </v>
          </cell>
          <cell r="AG943">
            <v>20</v>
          </cell>
          <cell r="AH943" t="str">
            <v>perkins</v>
          </cell>
          <cell r="AI943" t="str">
            <v>404A-22</v>
          </cell>
          <cell r="AJ943" t="str">
            <v>Leroy Sommer</v>
          </cell>
          <cell r="AK943" t="str">
            <v>TAL 040F J 6S/4</v>
          </cell>
          <cell r="AL943">
            <v>1000</v>
          </cell>
          <cell r="AM943" t="str">
            <v>Power cube</v>
          </cell>
          <cell r="AN943" t="str">
            <v>ECC500</v>
          </cell>
          <cell r="AO943">
            <v>400</v>
          </cell>
          <cell r="AP943" t="str">
            <v>Agisson</v>
          </cell>
          <cell r="AQ943">
            <v>1200</v>
          </cell>
          <cell r="AR943">
            <v>2</v>
          </cell>
          <cell r="AS943">
            <v>600</v>
          </cell>
          <cell r="AT943">
            <v>48</v>
          </cell>
          <cell r="AU943" t="str">
            <v>LG</v>
          </cell>
          <cell r="AV943" t="str">
            <v>LG</v>
          </cell>
          <cell r="AW943">
            <v>18000</v>
          </cell>
          <cell r="AX943">
            <v>18000</v>
          </cell>
          <cell r="AY943">
            <v>2</v>
          </cell>
          <cell r="AZ943">
            <v>108</v>
          </cell>
        </row>
        <row r="943">
          <cell r="BB943">
            <v>2</v>
          </cell>
          <cell r="BC943" t="str">
            <v>MTNAirtel</v>
          </cell>
          <cell r="BD943" t="str">
            <v>T0278</v>
          </cell>
          <cell r="BE943" t="str">
            <v>ZM0647</v>
          </cell>
          <cell r="BF943">
            <v>0</v>
          </cell>
        </row>
        <row r="944">
          <cell r="C944" t="str">
            <v>IHS_LSK_259A</v>
          </cell>
          <cell r="D944" t="str">
            <v>KANAKANTAPA</v>
          </cell>
          <cell r="E944">
            <v>28.6364</v>
          </cell>
          <cell r="F944">
            <v>-15.253</v>
          </cell>
          <cell r="G944" t="str">
            <v>Lusaka</v>
          </cell>
          <cell r="H944">
            <v>2.5</v>
          </cell>
          <cell r="I944" t="str">
            <v>Lusaka</v>
          </cell>
          <cell r="J944" t="str">
            <v>Kafue</v>
          </cell>
          <cell r="K944" t="str">
            <v>No</v>
          </cell>
          <cell r="L944" t="str">
            <v>No</v>
          </cell>
          <cell r="M944" t="str">
            <v>No</v>
          </cell>
          <cell r="N944" t="str">
            <v>Rural</v>
          </cell>
          <cell r="O944" t="str">
            <v>Silver</v>
          </cell>
          <cell r="P944" t="str">
            <v>Silver</v>
          </cell>
          <cell r="Q944" t="str">
            <v>BTS</v>
          </cell>
          <cell r="R944" t="str">
            <v>BTS</v>
          </cell>
          <cell r="S944" t="str">
            <v>On air</v>
          </cell>
          <cell r="T944" t="str">
            <v>Grid-Gen</v>
          </cell>
          <cell r="U944" t="str">
            <v>Green Field</v>
          </cell>
          <cell r="V944">
            <v>60</v>
          </cell>
          <cell r="W944" t="str">
            <v>Indoor </v>
          </cell>
          <cell r="X944" t="str">
            <v>Malvin Hakokole</v>
          </cell>
          <cell r="Y944" t="str">
            <v>SBC</v>
          </cell>
          <cell r="Z944" t="str">
            <v>SBC</v>
          </cell>
          <cell r="AA944" t="str">
            <v>Airtel </v>
          </cell>
          <cell r="AB944" t="str">
            <v>Evans Ngonga</v>
          </cell>
          <cell r="AC944" t="str">
            <v>CCS</v>
          </cell>
          <cell r="AD944" t="str">
            <v>CCS</v>
          </cell>
          <cell r="AE944" t="str">
            <v>Earth Technology</v>
          </cell>
          <cell r="AF944" t="str">
            <v>Earth technology</v>
          </cell>
          <cell r="AG944">
            <v>15</v>
          </cell>
          <cell r="AH944" t="str">
            <v>perkins</v>
          </cell>
          <cell r="AI944" t="str">
            <v>403A-15</v>
          </cell>
          <cell r="AJ944" t="str">
            <v>Leroy Sommer</v>
          </cell>
          <cell r="AK944" t="str">
            <v>TAL 040F J 6S/4</v>
          </cell>
          <cell r="AL944">
            <v>375</v>
          </cell>
          <cell r="AM944" t="str">
            <v>Power cube</v>
          </cell>
          <cell r="AN944" t="str">
            <v>ICC330-H1-C1</v>
          </cell>
          <cell r="AO944">
            <v>400</v>
          </cell>
          <cell r="AP944" t="str">
            <v>Agisson</v>
          </cell>
          <cell r="AQ944">
            <v>1600</v>
          </cell>
          <cell r="AR944">
            <v>2</v>
          </cell>
          <cell r="AS944">
            <v>800</v>
          </cell>
          <cell r="AT944">
            <v>48</v>
          </cell>
          <cell r="AU944" t="str">
            <v>LG</v>
          </cell>
          <cell r="AV944" t="str">
            <v>LG</v>
          </cell>
          <cell r="AW944">
            <v>18000</v>
          </cell>
          <cell r="AX944">
            <v>18000</v>
          </cell>
          <cell r="AY944">
            <v>2</v>
          </cell>
          <cell r="AZ944">
            <v>54.3</v>
          </cell>
        </row>
        <row r="944">
          <cell r="BB944">
            <v>2</v>
          </cell>
          <cell r="BC944" t="str">
            <v>MTNAirtel</v>
          </cell>
          <cell r="BD944" t="str">
            <v>T0251</v>
          </cell>
          <cell r="BE944" t="str">
            <v>ZM0648</v>
          </cell>
          <cell r="BF944">
            <v>0</v>
          </cell>
        </row>
        <row r="945">
          <cell r="C945" t="str">
            <v>IHS_LSK_260A</v>
          </cell>
          <cell r="D945" t="str">
            <v>NAKACHENJE</v>
          </cell>
          <cell r="E945">
            <v>28.0634</v>
          </cell>
          <cell r="F945">
            <v>-15.4157</v>
          </cell>
          <cell r="G945" t="str">
            <v>Lusaka</v>
          </cell>
          <cell r="H945">
            <v>2.5</v>
          </cell>
          <cell r="I945" t="str">
            <v>Lusaka</v>
          </cell>
          <cell r="J945" t="str">
            <v>Kafue</v>
          </cell>
          <cell r="K945" t="str">
            <v>No</v>
          </cell>
          <cell r="L945" t="str">
            <v>No</v>
          </cell>
          <cell r="M945" t="str">
            <v>No</v>
          </cell>
          <cell r="N945" t="str">
            <v>Suburban</v>
          </cell>
          <cell r="O945" t="str">
            <v>Silver</v>
          </cell>
          <cell r="P945" t="str">
            <v>Silver</v>
          </cell>
        </row>
        <row r="945">
          <cell r="R945" t="str">
            <v>BTS</v>
          </cell>
          <cell r="S945" t="str">
            <v>On air</v>
          </cell>
          <cell r="T945" t="str">
            <v>Grid-Gen</v>
          </cell>
          <cell r="U945" t="str">
            <v>Green Field</v>
          </cell>
          <cell r="V945">
            <v>50</v>
          </cell>
          <cell r="W945" t="str">
            <v>Indoor </v>
          </cell>
          <cell r="X945" t="str">
            <v>Joseph Mulenga</v>
          </cell>
          <cell r="Y945" t="str">
            <v>SBC</v>
          </cell>
          <cell r="Z945" t="str">
            <v>SBC</v>
          </cell>
          <cell r="AA945" t="str">
            <v>Airtel </v>
          </cell>
          <cell r="AB945" t="str">
            <v>Evans Ngonga</v>
          </cell>
          <cell r="AC945" t="str">
            <v>CCS</v>
          </cell>
          <cell r="AD945" t="str">
            <v>CCS</v>
          </cell>
          <cell r="AE945" t="str">
            <v>Gen Logic </v>
          </cell>
          <cell r="AF945" t="str">
            <v>Gen Logic </v>
          </cell>
          <cell r="AG945">
            <v>20</v>
          </cell>
          <cell r="AH945" t="str">
            <v>perkins</v>
          </cell>
          <cell r="AI945" t="str">
            <v>404A-22</v>
          </cell>
          <cell r="AJ945" t="str">
            <v>Leroy Sommer</v>
          </cell>
          <cell r="AK945" t="str">
            <v>ECO-28-M/4</v>
          </cell>
          <cell r="AL945">
            <v>1000</v>
          </cell>
          <cell r="AM945" t="str">
            <v>Power cube</v>
          </cell>
          <cell r="AN945" t="str">
            <v>ECC500</v>
          </cell>
          <cell r="AO945">
            <v>400</v>
          </cell>
          <cell r="AP945" t="str">
            <v>Agisson</v>
          </cell>
          <cell r="AQ945">
            <v>1200</v>
          </cell>
          <cell r="AR945">
            <v>2</v>
          </cell>
          <cell r="AS945">
            <v>600</v>
          </cell>
          <cell r="AT945">
            <v>48</v>
          </cell>
          <cell r="AU945" t="str">
            <v>GREE</v>
          </cell>
          <cell r="AV945" t="str">
            <v>GREE</v>
          </cell>
          <cell r="AW945">
            <v>18000</v>
          </cell>
          <cell r="AX945">
            <v>18000</v>
          </cell>
          <cell r="AY945">
            <v>2</v>
          </cell>
          <cell r="AZ945">
            <v>72</v>
          </cell>
        </row>
        <row r="945">
          <cell r="BB945">
            <v>2</v>
          </cell>
          <cell r="BC945" t="str">
            <v>MTNAirtel</v>
          </cell>
          <cell r="BD945" t="str">
            <v>T0289</v>
          </cell>
          <cell r="BE945" t="str">
            <v>ZM0649</v>
          </cell>
          <cell r="BF945">
            <v>0</v>
          </cell>
        </row>
        <row r="946">
          <cell r="C946" t="str">
            <v>IHS_LSK_261A</v>
          </cell>
          <cell r="D946" t="str">
            <v>LUANGWA BRIDGE</v>
          </cell>
          <cell r="E946">
            <v>30.2117</v>
          </cell>
          <cell r="F946">
            <v>-15.0025</v>
          </cell>
          <cell r="G946" t="str">
            <v>Lusaka</v>
          </cell>
          <cell r="H946" t="str">
            <v>N/A</v>
          </cell>
          <cell r="I946" t="str">
            <v>Lusaka</v>
          </cell>
          <cell r="J946" t="str">
            <v>Chongwe</v>
          </cell>
          <cell r="K946" t="str">
            <v>No</v>
          </cell>
          <cell r="L946" t="str">
            <v>No</v>
          </cell>
          <cell r="M946" t="str">
            <v>No</v>
          </cell>
          <cell r="N946" t="str">
            <v>Rural</v>
          </cell>
          <cell r="O946" t="str">
            <v>Silver</v>
          </cell>
          <cell r="P946" t="str">
            <v>Silver</v>
          </cell>
          <cell r="Q946" t="str">
            <v>BTS</v>
          </cell>
          <cell r="R946" t="str">
            <v>BTS</v>
          </cell>
          <cell r="S946" t="str">
            <v>On air</v>
          </cell>
          <cell r="T946" t="str">
            <v>Grid-Gen-solar</v>
          </cell>
          <cell r="U946" t="str">
            <v>Green Field</v>
          </cell>
          <cell r="V946">
            <v>70</v>
          </cell>
          <cell r="W946" t="str">
            <v>Indoor </v>
          </cell>
          <cell r="X946" t="str">
            <v>Malvin Hakokole</v>
          </cell>
          <cell r="Y946" t="str">
            <v>SBC</v>
          </cell>
          <cell r="Z946" t="str">
            <v>SBC</v>
          </cell>
          <cell r="AA946" t="str">
            <v>Airtel </v>
          </cell>
          <cell r="AB946" t="str">
            <v>Evans Ngonga</v>
          </cell>
          <cell r="AC946" t="str">
            <v>CCS</v>
          </cell>
          <cell r="AD946" t="str">
            <v>CCS</v>
          </cell>
          <cell r="AE946" t="str">
            <v>N/A</v>
          </cell>
          <cell r="AF946" t="str">
            <v>N/A</v>
          </cell>
          <cell r="AG946" t="str">
            <v>N/A</v>
          </cell>
          <cell r="AH946" t="str">
            <v>N/A</v>
          </cell>
          <cell r="AI946" t="str">
            <v>N/A</v>
          </cell>
          <cell r="AJ946" t="str">
            <v>N/A</v>
          </cell>
          <cell r="AK946" t="str">
            <v>N/A</v>
          </cell>
          <cell r="AL946" t="str">
            <v>N/A</v>
          </cell>
          <cell r="AM946" t="str">
            <v>MPPT</v>
          </cell>
          <cell r="AN946" t="str">
            <v>MPPT</v>
          </cell>
          <cell r="AO946">
            <v>93.75</v>
          </cell>
          <cell r="AP946" t="str">
            <v>BSB</v>
          </cell>
          <cell r="AQ946">
            <v>1500</v>
          </cell>
          <cell r="AR946">
            <v>2</v>
          </cell>
          <cell r="AS946">
            <v>1500</v>
          </cell>
          <cell r="AT946">
            <v>24</v>
          </cell>
          <cell r="AU946" t="str">
            <v>LG</v>
          </cell>
          <cell r="AV946" t="str">
            <v>LG</v>
          </cell>
          <cell r="AW946">
            <v>18000</v>
          </cell>
          <cell r="AX946">
            <v>18000</v>
          </cell>
          <cell r="AY946">
            <v>2</v>
          </cell>
          <cell r="AZ946">
            <v>43</v>
          </cell>
        </row>
        <row r="946">
          <cell r="BB946">
            <v>1</v>
          </cell>
          <cell r="BC946" t="str">
            <v>Airtel</v>
          </cell>
          <cell r="BD946">
            <v>0</v>
          </cell>
          <cell r="BE946" t="str">
            <v>ZM0666</v>
          </cell>
          <cell r="BF946">
            <v>0</v>
          </cell>
        </row>
        <row r="947">
          <cell r="C947" t="str">
            <v>IHS_LSK_262A</v>
          </cell>
          <cell r="D947" t="str">
            <v>CHIAWA ROAD </v>
          </cell>
          <cell r="E947">
            <v>28.9361</v>
          </cell>
          <cell r="F947">
            <v>-15.9337</v>
          </cell>
          <cell r="G947" t="str">
            <v>Lusaka</v>
          </cell>
          <cell r="H947">
            <v>2.5</v>
          </cell>
          <cell r="I947" t="str">
            <v>Lusaka</v>
          </cell>
          <cell r="J947" t="str">
            <v>Kafue</v>
          </cell>
          <cell r="K947" t="str">
            <v>No</v>
          </cell>
          <cell r="L947" t="str">
            <v>No</v>
          </cell>
          <cell r="M947" t="str">
            <v>No</v>
          </cell>
          <cell r="N947" t="str">
            <v>Rural</v>
          </cell>
          <cell r="O947" t="str">
            <v>Silver</v>
          </cell>
          <cell r="P947" t="str">
            <v>Silver</v>
          </cell>
          <cell r="Q947" t="str">
            <v>HUB</v>
          </cell>
          <cell r="R947" t="str">
            <v>HUB</v>
          </cell>
          <cell r="S947" t="str">
            <v>On air</v>
          </cell>
          <cell r="T947" t="str">
            <v>Grid-Gen</v>
          </cell>
          <cell r="U947" t="str">
            <v>Green Field</v>
          </cell>
          <cell r="V947">
            <v>70</v>
          </cell>
          <cell r="W947" t="str">
            <v>Indoor </v>
          </cell>
          <cell r="X947" t="str">
            <v>Samuel Mumba</v>
          </cell>
          <cell r="Y947" t="str">
            <v>SBC</v>
          </cell>
          <cell r="Z947" t="str">
            <v>SBC</v>
          </cell>
          <cell r="AA947" t="str">
            <v>Airtel </v>
          </cell>
          <cell r="AB947" t="str">
            <v>Evans Ngonga</v>
          </cell>
          <cell r="AC947" t="str">
            <v>CCS</v>
          </cell>
          <cell r="AD947" t="str">
            <v>CCS</v>
          </cell>
          <cell r="AE947" t="str">
            <v>Gen Logic </v>
          </cell>
          <cell r="AF947" t="str">
            <v>Gen Logic </v>
          </cell>
          <cell r="AG947">
            <v>20</v>
          </cell>
          <cell r="AH947" t="str">
            <v>perkins</v>
          </cell>
          <cell r="AI947" t="str">
            <v>403D-15T</v>
          </cell>
          <cell r="AJ947" t="str">
            <v>Leroy Sommer</v>
          </cell>
          <cell r="AK947" t="str">
            <v>ECO-28-M/4</v>
          </cell>
          <cell r="AL947">
            <v>1000</v>
          </cell>
          <cell r="AM947" t="str">
            <v>Power cube</v>
          </cell>
          <cell r="AN947" t="str">
            <v>ECC500</v>
          </cell>
          <cell r="AO947">
            <v>400</v>
          </cell>
          <cell r="AP947" t="str">
            <v>Agisson</v>
          </cell>
          <cell r="AQ947">
            <v>1200</v>
          </cell>
          <cell r="AR947">
            <v>2</v>
          </cell>
          <cell r="AS947">
            <v>600</v>
          </cell>
          <cell r="AT947">
            <v>48</v>
          </cell>
          <cell r="AU947" t="str">
            <v>LG</v>
          </cell>
          <cell r="AV947" t="str">
            <v>LG</v>
          </cell>
          <cell r="AW947">
            <v>18000</v>
          </cell>
          <cell r="AX947">
            <v>18000</v>
          </cell>
          <cell r="AY947">
            <v>2</v>
          </cell>
          <cell r="AZ947">
            <v>62</v>
          </cell>
        </row>
        <row r="947">
          <cell r="BB947">
            <v>2</v>
          </cell>
          <cell r="BC947" t="str">
            <v>MTNAirtel</v>
          </cell>
          <cell r="BD947" t="str">
            <v>T0227</v>
          </cell>
          <cell r="BE947" t="str">
            <v>ZM0675</v>
          </cell>
          <cell r="BF947">
            <v>0</v>
          </cell>
        </row>
        <row r="948">
          <cell r="C948" t="str">
            <v>IHS_LSK_263A</v>
          </cell>
          <cell r="D948" t="str">
            <v>BUSEKO </v>
          </cell>
          <cell r="E948">
            <v>28.2603</v>
          </cell>
          <cell r="F948">
            <v>-15.389</v>
          </cell>
          <cell r="G948" t="str">
            <v>Lusaka</v>
          </cell>
          <cell r="H948">
            <v>2.5</v>
          </cell>
          <cell r="I948" t="str">
            <v>Lusaka</v>
          </cell>
          <cell r="J948" t="str">
            <v>Lusaka</v>
          </cell>
          <cell r="K948" t="str">
            <v>No</v>
          </cell>
          <cell r="L948" t="str">
            <v>No</v>
          </cell>
          <cell r="M948" t="str">
            <v>No</v>
          </cell>
          <cell r="N948" t="str">
            <v>Urban</v>
          </cell>
          <cell r="O948" t="str">
            <v>Platinum</v>
          </cell>
          <cell r="P948" t="str">
            <v>Platinum</v>
          </cell>
          <cell r="Q948" t="str">
            <v>BTS</v>
          </cell>
          <cell r="R948" t="str">
            <v>BTS</v>
          </cell>
          <cell r="S948" t="str">
            <v>On air</v>
          </cell>
          <cell r="T948" t="str">
            <v>Grid-Gen</v>
          </cell>
          <cell r="U948" t="str">
            <v>Green Field</v>
          </cell>
          <cell r="V948">
            <v>30</v>
          </cell>
          <cell r="W948" t="str">
            <v>Indoor </v>
          </cell>
          <cell r="X948" t="str">
            <v>John Banda </v>
          </cell>
          <cell r="Y948" t="str">
            <v>SBC</v>
          </cell>
          <cell r="Z948" t="str">
            <v>SBC</v>
          </cell>
          <cell r="AA948" t="str">
            <v>Airtel </v>
          </cell>
          <cell r="AB948" t="str">
            <v>Evans Ngonga</v>
          </cell>
          <cell r="AC948" t="str">
            <v>CCS</v>
          </cell>
          <cell r="AD948" t="str">
            <v>CCS</v>
          </cell>
          <cell r="AE948" t="str">
            <v>Earth Technology</v>
          </cell>
          <cell r="AF948" t="str">
            <v>Earth technology</v>
          </cell>
          <cell r="AG948">
            <v>20</v>
          </cell>
          <cell r="AH948" t="str">
            <v>perkins</v>
          </cell>
          <cell r="AI948" t="str">
            <v>404A-22</v>
          </cell>
          <cell r="AJ948" t="str">
            <v>Leroy Sommer</v>
          </cell>
          <cell r="AK948" t="str">
            <v>ECO-28-M/4</v>
          </cell>
          <cell r="AL948">
            <v>375</v>
          </cell>
          <cell r="AM948" t="str">
            <v>Power cube</v>
          </cell>
          <cell r="AN948" t="str">
            <v>ECC500</v>
          </cell>
          <cell r="AO948">
            <v>400</v>
          </cell>
          <cell r="AP948" t="str">
            <v>Agisson</v>
          </cell>
          <cell r="AQ948">
            <v>1600</v>
          </cell>
          <cell r="AR948">
            <v>2</v>
          </cell>
          <cell r="AS948">
            <v>800</v>
          </cell>
          <cell r="AT948">
            <v>48</v>
          </cell>
          <cell r="AU948" t="str">
            <v>FM25000</v>
          </cell>
          <cell r="AV948" t="str">
            <v>FM25000</v>
          </cell>
          <cell r="AW948">
            <v>25000</v>
          </cell>
          <cell r="AX948">
            <v>25000</v>
          </cell>
          <cell r="AY948">
            <v>2</v>
          </cell>
          <cell r="AZ948">
            <v>93</v>
          </cell>
        </row>
        <row r="948">
          <cell r="BB948">
            <v>1</v>
          </cell>
          <cell r="BC948" t="str">
            <v>Airtel</v>
          </cell>
          <cell r="BD948">
            <v>0</v>
          </cell>
          <cell r="BE948" t="str">
            <v>ZM0698</v>
          </cell>
          <cell r="BF948">
            <v>0</v>
          </cell>
        </row>
        <row r="949">
          <cell r="C949" t="str">
            <v>IHS_LSK_264A</v>
          </cell>
          <cell r="D949" t="str">
            <v>ZINGALUME </v>
          </cell>
          <cell r="E949">
            <v>28.2307</v>
          </cell>
          <cell r="F949">
            <v>-15.38</v>
          </cell>
          <cell r="G949" t="str">
            <v>Lusaka</v>
          </cell>
          <cell r="H949">
            <v>2.5</v>
          </cell>
          <cell r="I949" t="str">
            <v>Lusaka</v>
          </cell>
          <cell r="J949" t="str">
            <v>Kafue</v>
          </cell>
          <cell r="K949" t="str">
            <v>No</v>
          </cell>
          <cell r="L949" t="str">
            <v>No</v>
          </cell>
          <cell r="M949" t="str">
            <v>No</v>
          </cell>
          <cell r="N949" t="str">
            <v>Urban</v>
          </cell>
          <cell r="O949" t="str">
            <v>Platinum</v>
          </cell>
          <cell r="P949" t="str">
            <v>Platinum</v>
          </cell>
          <cell r="Q949" t="str">
            <v>BTS</v>
          </cell>
          <cell r="R949" t="str">
            <v>BTS</v>
          </cell>
          <cell r="S949" t="str">
            <v>On air</v>
          </cell>
          <cell r="T949" t="str">
            <v>Grid-Gen</v>
          </cell>
          <cell r="U949" t="str">
            <v>Green Field</v>
          </cell>
          <cell r="V949">
            <v>52</v>
          </cell>
          <cell r="W949" t="str">
            <v>Indoor </v>
          </cell>
          <cell r="X949" t="str">
            <v>John Banda </v>
          </cell>
          <cell r="Y949" t="str">
            <v>SBC</v>
          </cell>
          <cell r="Z949" t="str">
            <v>SBC</v>
          </cell>
          <cell r="AA949" t="str">
            <v>Airtel </v>
          </cell>
          <cell r="AB949" t="str">
            <v>Evans Ngonga</v>
          </cell>
          <cell r="AC949" t="str">
            <v>CCS</v>
          </cell>
          <cell r="AD949" t="str">
            <v>CCS</v>
          </cell>
          <cell r="AE949" t="str">
            <v>Gen Logic </v>
          </cell>
          <cell r="AF949" t="str">
            <v>Gen Logic </v>
          </cell>
          <cell r="AG949">
            <v>20</v>
          </cell>
          <cell r="AH949" t="str">
            <v>perkins</v>
          </cell>
          <cell r="AI949" t="str">
            <v>404A-22</v>
          </cell>
          <cell r="AJ949" t="str">
            <v>Leroy Sommer</v>
          </cell>
          <cell r="AK949" t="str">
            <v>ECO-28-M/4</v>
          </cell>
          <cell r="AL949">
            <v>1000</v>
          </cell>
          <cell r="AM949" t="str">
            <v>Power cube</v>
          </cell>
          <cell r="AN949" t="str">
            <v>ECC500</v>
          </cell>
          <cell r="AO949">
            <v>400</v>
          </cell>
          <cell r="AP949" t="str">
            <v>Agisson</v>
          </cell>
          <cell r="AQ949">
            <v>1600</v>
          </cell>
          <cell r="AR949">
            <v>2</v>
          </cell>
          <cell r="AS949">
            <v>800</v>
          </cell>
          <cell r="AT949">
            <v>48</v>
          </cell>
          <cell r="AU949" t="str">
            <v>LG</v>
          </cell>
          <cell r="AV949" t="str">
            <v>LG</v>
          </cell>
          <cell r="AW949">
            <v>18000</v>
          </cell>
          <cell r="AX949">
            <v>18000</v>
          </cell>
          <cell r="AY949">
            <v>2</v>
          </cell>
          <cell r="AZ949">
            <v>94</v>
          </cell>
        </row>
        <row r="949">
          <cell r="BB949">
            <v>1</v>
          </cell>
          <cell r="BC949" t="str">
            <v>Airtel</v>
          </cell>
          <cell r="BD949">
            <v>0</v>
          </cell>
          <cell r="BE949" t="str">
            <v>ZM0701</v>
          </cell>
          <cell r="BF949">
            <v>0</v>
          </cell>
        </row>
        <row r="950">
          <cell r="C950" t="str">
            <v>IHS_LSK_265A</v>
          </cell>
          <cell r="D950" t="str">
            <v>DOWN TOWN</v>
          </cell>
          <cell r="E950">
            <v>28.2844</v>
          </cell>
          <cell r="F950">
            <v>-15.4319</v>
          </cell>
          <cell r="G950" t="str">
            <v>Lusaka</v>
          </cell>
          <cell r="H950">
            <v>4.5</v>
          </cell>
          <cell r="I950" t="str">
            <v>Lusaka</v>
          </cell>
          <cell r="J950" t="str">
            <v>Lusaka</v>
          </cell>
          <cell r="K950" t="str">
            <v>No</v>
          </cell>
          <cell r="L950" t="str">
            <v>No</v>
          </cell>
          <cell r="M950" t="str">
            <v>Yes</v>
          </cell>
          <cell r="N950" t="str">
            <v>Urban</v>
          </cell>
          <cell r="O950" t="str">
            <v>Platinum</v>
          </cell>
          <cell r="P950" t="str">
            <v>Platinum</v>
          </cell>
          <cell r="Q950" t="str">
            <v>HUB</v>
          </cell>
          <cell r="R950" t="str">
            <v>HUB</v>
          </cell>
          <cell r="S950" t="str">
            <v>On air</v>
          </cell>
          <cell r="T950" t="str">
            <v>Grid-Gen</v>
          </cell>
          <cell r="U950" t="str">
            <v>Green Field</v>
          </cell>
          <cell r="V950">
            <v>36</v>
          </cell>
          <cell r="W950" t="str">
            <v>Outdoor</v>
          </cell>
          <cell r="X950" t="str">
            <v>Kelly Musama</v>
          </cell>
          <cell r="Y950" t="str">
            <v>SBC</v>
          </cell>
          <cell r="Z950" t="str">
            <v>SBC</v>
          </cell>
          <cell r="AA950" t="str">
            <v>Airtel </v>
          </cell>
          <cell r="AB950" t="str">
            <v>Evans Ngonga</v>
          </cell>
          <cell r="AC950" t="str">
            <v>CCS</v>
          </cell>
          <cell r="AD950" t="str">
            <v>CCS</v>
          </cell>
          <cell r="AE950" t="str">
            <v>Gen Logic </v>
          </cell>
          <cell r="AF950" t="str">
            <v>Gen Logic </v>
          </cell>
          <cell r="AG950">
            <v>30</v>
          </cell>
          <cell r="AH950" t="str">
            <v>perkins</v>
          </cell>
          <cell r="AI950" t="str">
            <v>1103C-33</v>
          </cell>
          <cell r="AJ950" t="str">
            <v>Leroy Sommer</v>
          </cell>
          <cell r="AK950" t="str">
            <v>ECO-28-M/4</v>
          </cell>
          <cell r="AL950">
            <v>1000</v>
          </cell>
          <cell r="AM950" t="str">
            <v>Power cube</v>
          </cell>
          <cell r="AN950" t="str">
            <v>ECC500</v>
          </cell>
          <cell r="AO950">
            <v>400</v>
          </cell>
          <cell r="AP950" t="str">
            <v>Lead acid</v>
          </cell>
          <cell r="AQ950">
            <v>1600</v>
          </cell>
          <cell r="AR950">
            <v>48</v>
          </cell>
          <cell r="AS950">
            <v>100</v>
          </cell>
          <cell r="AT950">
            <v>16</v>
          </cell>
          <cell r="AU950" t="str">
            <v>N/A</v>
          </cell>
          <cell r="AV950" t="str">
            <v>N/A</v>
          </cell>
          <cell r="AW950" t="str">
            <v>N/A</v>
          </cell>
          <cell r="AX950" t="str">
            <v>LG18000</v>
          </cell>
          <cell r="AY950" t="str">
            <v>N/A</v>
          </cell>
          <cell r="AZ950">
            <v>170</v>
          </cell>
        </row>
        <row r="950">
          <cell r="BB950">
            <v>1</v>
          </cell>
          <cell r="BC950" t="str">
            <v>Airtel</v>
          </cell>
          <cell r="BD950">
            <v>0</v>
          </cell>
          <cell r="BE950" t="str">
            <v>ZM0702</v>
          </cell>
          <cell r="BF950">
            <v>0</v>
          </cell>
        </row>
        <row r="951">
          <cell r="C951" t="str">
            <v>IHS_LSK_266A</v>
          </cell>
          <cell r="D951" t="str">
            <v>MATERO BOYS </v>
          </cell>
          <cell r="E951">
            <v>28.2746</v>
          </cell>
          <cell r="F951">
            <v>-15.3795</v>
          </cell>
          <cell r="G951" t="str">
            <v>Lusaka</v>
          </cell>
          <cell r="H951">
            <v>2.5</v>
          </cell>
          <cell r="I951" t="str">
            <v>Lusaka</v>
          </cell>
          <cell r="J951" t="str">
            <v>Lusaka</v>
          </cell>
          <cell r="K951" t="str">
            <v>Yes</v>
          </cell>
          <cell r="L951" t="str">
            <v>No</v>
          </cell>
          <cell r="M951" t="str">
            <v>No</v>
          </cell>
          <cell r="N951" t="str">
            <v>Urban</v>
          </cell>
          <cell r="O951" t="str">
            <v>Platinum</v>
          </cell>
          <cell r="P951" t="str">
            <v>Platinum</v>
          </cell>
          <cell r="Q951" t="str">
            <v>BTS</v>
          </cell>
          <cell r="R951" t="str">
            <v>BTS</v>
          </cell>
          <cell r="S951" t="str">
            <v>On air</v>
          </cell>
          <cell r="T951" t="str">
            <v>Grid-Gen</v>
          </cell>
          <cell r="U951" t="str">
            <v>Green Field</v>
          </cell>
          <cell r="V951">
            <v>36</v>
          </cell>
          <cell r="W951" t="str">
            <v>Indoor </v>
          </cell>
          <cell r="X951" t="str">
            <v>John Banda </v>
          </cell>
          <cell r="Y951" t="str">
            <v>SBC</v>
          </cell>
          <cell r="Z951" t="str">
            <v>SBC</v>
          </cell>
          <cell r="AA951" t="str">
            <v>Airtel </v>
          </cell>
          <cell r="AB951" t="str">
            <v>Evans Ngonga</v>
          </cell>
          <cell r="AC951" t="str">
            <v>CCS</v>
          </cell>
          <cell r="AD951" t="str">
            <v>CCS</v>
          </cell>
          <cell r="AE951" t="str">
            <v>IMG</v>
          </cell>
          <cell r="AF951" t="str">
            <v>IMG</v>
          </cell>
          <cell r="AG951">
            <v>20</v>
          </cell>
          <cell r="AH951" t="str">
            <v>perkins</v>
          </cell>
          <cell r="AI951" t="str">
            <v>1103A-33</v>
          </cell>
          <cell r="AJ951" t="str">
            <v>Leroy Sommer</v>
          </cell>
          <cell r="AK951" t="str">
            <v>ECO-28-M/4</v>
          </cell>
          <cell r="AL951">
            <v>600</v>
          </cell>
          <cell r="AM951" t="str">
            <v>Power cube</v>
          </cell>
          <cell r="AN951" t="str">
            <v>ECC500</v>
          </cell>
          <cell r="AO951">
            <v>400</v>
          </cell>
          <cell r="AP951" t="str">
            <v>Agisson</v>
          </cell>
          <cell r="AQ951">
            <v>1600</v>
          </cell>
          <cell r="AR951">
            <v>2</v>
          </cell>
          <cell r="AS951">
            <v>800</v>
          </cell>
          <cell r="AT951">
            <v>48</v>
          </cell>
          <cell r="AU951" t="str">
            <v>LG</v>
          </cell>
          <cell r="AV951" t="str">
            <v>LG</v>
          </cell>
          <cell r="AW951">
            <v>18000</v>
          </cell>
          <cell r="AX951">
            <v>18000</v>
          </cell>
          <cell r="AY951">
            <v>2</v>
          </cell>
          <cell r="AZ951">
            <v>108</v>
          </cell>
        </row>
        <row r="951">
          <cell r="BB951">
            <v>1</v>
          </cell>
          <cell r="BC951" t="str">
            <v>Airtel</v>
          </cell>
          <cell r="BD951">
            <v>0</v>
          </cell>
          <cell r="BE951" t="str">
            <v>ZM0703</v>
          </cell>
          <cell r="BF951">
            <v>0</v>
          </cell>
        </row>
        <row r="952">
          <cell r="C952" t="str">
            <v>IHS_LSK_267A</v>
          </cell>
          <cell r="D952" t="str">
            <v>KUOMBOKA</v>
          </cell>
          <cell r="E952">
            <v>28.2765</v>
          </cell>
          <cell r="F952">
            <v>-15.452</v>
          </cell>
          <cell r="G952" t="str">
            <v>Lusaka</v>
          </cell>
          <cell r="H952">
            <v>2.5</v>
          </cell>
          <cell r="I952" t="str">
            <v>Lusaka</v>
          </cell>
          <cell r="J952" t="str">
            <v>Lusaka</v>
          </cell>
          <cell r="K952" t="str">
            <v>No</v>
          </cell>
          <cell r="L952" t="str">
            <v>No</v>
          </cell>
          <cell r="M952" t="str">
            <v>No</v>
          </cell>
          <cell r="N952" t="str">
            <v>Urban</v>
          </cell>
          <cell r="O952" t="str">
            <v>Platinum</v>
          </cell>
          <cell r="P952" t="str">
            <v>Platinum</v>
          </cell>
          <cell r="Q952" t="str">
            <v>BB</v>
          </cell>
          <cell r="R952" t="str">
            <v>BB</v>
          </cell>
          <cell r="S952" t="str">
            <v>On air</v>
          </cell>
          <cell r="T952" t="str">
            <v>Grid-Gen</v>
          </cell>
          <cell r="U952" t="str">
            <v>Green Field</v>
          </cell>
          <cell r="V952">
            <v>30</v>
          </cell>
          <cell r="W952" t="str">
            <v>Indoor </v>
          </cell>
          <cell r="X952" t="str">
            <v>Samuel Mumba</v>
          </cell>
          <cell r="Y952" t="str">
            <v>SBC</v>
          </cell>
          <cell r="Z952" t="str">
            <v>SBC</v>
          </cell>
          <cell r="AA952" t="str">
            <v>Airtel </v>
          </cell>
          <cell r="AB952" t="str">
            <v>Evans Ngonga</v>
          </cell>
          <cell r="AC952" t="str">
            <v>CCS</v>
          </cell>
          <cell r="AD952" t="str">
            <v>CCS</v>
          </cell>
          <cell r="AE952" t="str">
            <v>Gen Logic </v>
          </cell>
          <cell r="AF952" t="str">
            <v>Gen Logic </v>
          </cell>
          <cell r="AG952">
            <v>20</v>
          </cell>
          <cell r="AH952" t="str">
            <v>Lister petter</v>
          </cell>
          <cell r="AI952" t="str">
            <v>LWP4</v>
          </cell>
          <cell r="AJ952" t="str">
            <v>Mecc Alte</v>
          </cell>
          <cell r="AK952" t="str">
            <v>ECP-28-M/4</v>
          </cell>
          <cell r="AL952">
            <v>1000</v>
          </cell>
          <cell r="AM952" t="str">
            <v>Power cube</v>
          </cell>
          <cell r="AN952" t="str">
            <v>ECC500</v>
          </cell>
          <cell r="AO952">
            <v>400</v>
          </cell>
          <cell r="AP952" t="str">
            <v>Agisson</v>
          </cell>
          <cell r="AQ952">
            <v>1600</v>
          </cell>
          <cell r="AR952">
            <v>2</v>
          </cell>
          <cell r="AS952">
            <v>800</v>
          </cell>
          <cell r="AT952">
            <v>48</v>
          </cell>
          <cell r="AU952" t="str">
            <v>LG</v>
          </cell>
          <cell r="AV952" t="str">
            <v>LG</v>
          </cell>
          <cell r="AW952">
            <v>18000</v>
          </cell>
          <cell r="AX952">
            <v>18000</v>
          </cell>
          <cell r="AY952">
            <v>2</v>
          </cell>
          <cell r="AZ952">
            <v>53</v>
          </cell>
        </row>
        <row r="952">
          <cell r="BB952">
            <v>1</v>
          </cell>
          <cell r="BC952" t="str">
            <v>Airtel</v>
          </cell>
          <cell r="BD952">
            <v>0</v>
          </cell>
          <cell r="BE952" t="str">
            <v>ZM0704</v>
          </cell>
          <cell r="BF952">
            <v>0</v>
          </cell>
        </row>
        <row r="953">
          <cell r="C953" t="str">
            <v>IHS_LSK_268A</v>
          </cell>
          <cell r="D953" t="str">
            <v>KABWATA SERVICE </v>
          </cell>
          <cell r="E953">
            <v>28.2991</v>
          </cell>
          <cell r="F953">
            <v>-15.4385</v>
          </cell>
          <cell r="G953" t="str">
            <v>Lusaka</v>
          </cell>
          <cell r="H953">
            <v>2.5</v>
          </cell>
          <cell r="I953" t="str">
            <v>Lusaka</v>
          </cell>
          <cell r="J953" t="str">
            <v>Lusaka</v>
          </cell>
          <cell r="K953" t="str">
            <v>No</v>
          </cell>
          <cell r="L953" t="str">
            <v>No</v>
          </cell>
          <cell r="M953" t="str">
            <v>Yes</v>
          </cell>
          <cell r="N953" t="str">
            <v>Urban</v>
          </cell>
          <cell r="O953" t="str">
            <v>Platinum</v>
          </cell>
          <cell r="P953" t="str">
            <v>Platinum</v>
          </cell>
          <cell r="Q953" t="str">
            <v>BTS</v>
          </cell>
          <cell r="R953" t="str">
            <v>BTS</v>
          </cell>
          <cell r="S953" t="str">
            <v>On air</v>
          </cell>
          <cell r="T953" t="str">
            <v>Grid-Gen</v>
          </cell>
          <cell r="U953" t="str">
            <v>Green Field</v>
          </cell>
          <cell r="V953">
            <v>36</v>
          </cell>
          <cell r="W953" t="str">
            <v>Indoor </v>
          </cell>
          <cell r="X953" t="str">
            <v>Kelly Musama</v>
          </cell>
          <cell r="Y953" t="str">
            <v>SBC</v>
          </cell>
          <cell r="Z953" t="str">
            <v>SBC</v>
          </cell>
          <cell r="AA953" t="str">
            <v>Airtel </v>
          </cell>
          <cell r="AB953" t="str">
            <v>Evans Ngonga</v>
          </cell>
          <cell r="AC953" t="str">
            <v>CCS</v>
          </cell>
          <cell r="AD953" t="str">
            <v>CCS</v>
          </cell>
          <cell r="AE953" t="str">
            <v>Gen Logic </v>
          </cell>
          <cell r="AF953" t="str">
            <v>Gen Logic </v>
          </cell>
          <cell r="AG953">
            <v>20</v>
          </cell>
          <cell r="AH953" t="str">
            <v>Yanmar</v>
          </cell>
          <cell r="AI953" t="str">
            <v>4TNE88-G1A</v>
          </cell>
          <cell r="AJ953" t="str">
            <v>Mecc Alte</v>
          </cell>
          <cell r="AK953" t="str">
            <v>ECP-28-M/4</v>
          </cell>
          <cell r="AL953">
            <v>1000</v>
          </cell>
          <cell r="AM953" t="str">
            <v>Power cube</v>
          </cell>
          <cell r="AN953" t="str">
            <v>ECC500</v>
          </cell>
          <cell r="AO953">
            <v>400</v>
          </cell>
          <cell r="AP953" t="str">
            <v>Agisson</v>
          </cell>
          <cell r="AQ953">
            <v>1600</v>
          </cell>
          <cell r="AR953">
            <v>2</v>
          </cell>
          <cell r="AS953">
            <v>800</v>
          </cell>
          <cell r="AT953">
            <v>48</v>
          </cell>
          <cell r="AU953" t="str">
            <v>LG</v>
          </cell>
          <cell r="AV953" t="str">
            <v>LG</v>
          </cell>
          <cell r="AW953">
            <v>18000</v>
          </cell>
          <cell r="AX953">
            <v>18000</v>
          </cell>
          <cell r="AY953">
            <v>2</v>
          </cell>
          <cell r="AZ953">
            <v>102</v>
          </cell>
        </row>
        <row r="953">
          <cell r="BB953">
            <v>1</v>
          </cell>
          <cell r="BC953" t="str">
            <v>Airtel</v>
          </cell>
          <cell r="BD953">
            <v>0</v>
          </cell>
          <cell r="BE953" t="str">
            <v>ZM0705</v>
          </cell>
          <cell r="BF953">
            <v>0</v>
          </cell>
        </row>
        <row r="954">
          <cell r="C954" t="str">
            <v>IHS_LSK_269A</v>
          </cell>
          <cell r="D954" t="str">
            <v>ARAKAN</v>
          </cell>
          <cell r="E954">
            <v>28.3304</v>
          </cell>
          <cell r="F954">
            <v>-15.423704</v>
          </cell>
          <cell r="G954" t="str">
            <v>Lusaka</v>
          </cell>
          <cell r="H954">
            <v>2</v>
          </cell>
          <cell r="I954" t="str">
            <v>Lusaka</v>
          </cell>
          <cell r="J954" t="str">
            <v>Lusaka</v>
          </cell>
          <cell r="K954" t="str">
            <v>Yes</v>
          </cell>
          <cell r="L954" t="str">
            <v>Yes</v>
          </cell>
          <cell r="M954" t="str">
            <v>No</v>
          </cell>
          <cell r="N954" t="str">
            <v>Urban</v>
          </cell>
          <cell r="O954" t="str">
            <v>Platinum</v>
          </cell>
          <cell r="P954" t="str">
            <v>Platinum</v>
          </cell>
          <cell r="Q954" t="str">
            <v>BTS</v>
          </cell>
          <cell r="R954" t="str">
            <v>BTS</v>
          </cell>
          <cell r="S954" t="str">
            <v>On air</v>
          </cell>
          <cell r="T954" t="str">
            <v>Grid-Gen</v>
          </cell>
          <cell r="U954" t="str">
            <v>Green Field</v>
          </cell>
          <cell r="V954">
            <v>36</v>
          </cell>
          <cell r="W954" t="str">
            <v>Indoor </v>
          </cell>
          <cell r="X954" t="str">
            <v>Kelly Musama</v>
          </cell>
          <cell r="Y954" t="str">
            <v>SBC</v>
          </cell>
          <cell r="Z954" t="str">
            <v>SBC</v>
          </cell>
          <cell r="AA954" t="str">
            <v>Airtel </v>
          </cell>
          <cell r="AB954" t="str">
            <v>Evans Ngonga</v>
          </cell>
          <cell r="AC954" t="str">
            <v>CCS</v>
          </cell>
          <cell r="AD954" t="str">
            <v>CCS</v>
          </cell>
          <cell r="AE954" t="str">
            <v>Gen Logic </v>
          </cell>
          <cell r="AF954" t="str">
            <v>Gen Logic </v>
          </cell>
          <cell r="AG954">
            <v>16</v>
          </cell>
          <cell r="AH954" t="str">
            <v>Lister petter</v>
          </cell>
          <cell r="AI954" t="str">
            <v>LWP4</v>
          </cell>
          <cell r="AJ954" t="str">
            <v>Leroy Sommer</v>
          </cell>
          <cell r="AK954" t="str">
            <v>ECO-28-M/4</v>
          </cell>
          <cell r="AL954">
            <v>1000</v>
          </cell>
          <cell r="AM954" t="str">
            <v>Power cube</v>
          </cell>
          <cell r="AN954" t="str">
            <v>ECC500</v>
          </cell>
          <cell r="AO954">
            <v>400</v>
          </cell>
          <cell r="AP954" t="str">
            <v>Agisson</v>
          </cell>
          <cell r="AQ954">
            <v>1600</v>
          </cell>
          <cell r="AR954">
            <v>2</v>
          </cell>
          <cell r="AS954">
            <v>800</v>
          </cell>
          <cell r="AT954">
            <v>48</v>
          </cell>
          <cell r="AU954" t="str">
            <v>LG</v>
          </cell>
          <cell r="AV954" t="str">
            <v>LG</v>
          </cell>
          <cell r="AW954">
            <v>18000</v>
          </cell>
          <cell r="AX954">
            <v>18000</v>
          </cell>
          <cell r="AY954">
            <v>2</v>
          </cell>
          <cell r="AZ954">
            <v>118</v>
          </cell>
        </row>
        <row r="954">
          <cell r="BB954">
            <v>3</v>
          </cell>
          <cell r="BC954" t="str">
            <v>MTNAirtelLiquid Telecom</v>
          </cell>
          <cell r="BD954" t="str">
            <v>T0297</v>
          </cell>
          <cell r="BE954" t="str">
            <v>ZM0706</v>
          </cell>
          <cell r="BF954">
            <v>0</v>
          </cell>
        </row>
        <row r="955">
          <cell r="C955" t="str">
            <v>IHS_LSK_270A</v>
          </cell>
          <cell r="D955" t="str">
            <v>CHELSTON</v>
          </cell>
          <cell r="E955">
            <v>28.3825</v>
          </cell>
          <cell r="F955">
            <v>-15.3629</v>
          </cell>
          <cell r="G955" t="str">
            <v>Lusaka</v>
          </cell>
          <cell r="H955">
            <v>2.5</v>
          </cell>
          <cell r="I955" t="str">
            <v>Lusaka</v>
          </cell>
          <cell r="J955" t="str">
            <v>Lusaka</v>
          </cell>
          <cell r="K955" t="str">
            <v>Yes</v>
          </cell>
          <cell r="L955" t="str">
            <v>No</v>
          </cell>
          <cell r="M955" t="str">
            <v>Yes</v>
          </cell>
          <cell r="N955" t="str">
            <v>Urban</v>
          </cell>
          <cell r="O955" t="str">
            <v>Platinum</v>
          </cell>
          <cell r="P955" t="str">
            <v>Platinum</v>
          </cell>
          <cell r="Q955" t="str">
            <v>BTS</v>
          </cell>
          <cell r="R955" t="str">
            <v>BTS</v>
          </cell>
          <cell r="S955" t="str">
            <v>On air</v>
          </cell>
          <cell r="T955" t="str">
            <v>Grid-Gen</v>
          </cell>
          <cell r="U955" t="str">
            <v>Green Field</v>
          </cell>
          <cell r="V955">
            <v>36</v>
          </cell>
          <cell r="W955" t="str">
            <v>Indoor </v>
          </cell>
          <cell r="X955" t="str">
            <v>Malvin Hakokole</v>
          </cell>
          <cell r="Y955" t="str">
            <v>SBC</v>
          </cell>
          <cell r="Z955" t="str">
            <v>SBC</v>
          </cell>
          <cell r="AA955" t="str">
            <v>Airtel </v>
          </cell>
          <cell r="AB955" t="str">
            <v>Evans Ngonga</v>
          </cell>
          <cell r="AC955" t="str">
            <v>CCS</v>
          </cell>
          <cell r="AD955" t="str">
            <v>CCS</v>
          </cell>
          <cell r="AE955" t="str">
            <v>Gen Logic </v>
          </cell>
          <cell r="AF955" t="str">
            <v>Gen Logic </v>
          </cell>
          <cell r="AG955">
            <v>20</v>
          </cell>
          <cell r="AH955" t="str">
            <v>perkins</v>
          </cell>
          <cell r="AI955" t="str">
            <v>404A-22</v>
          </cell>
          <cell r="AJ955" t="str">
            <v>Mecc Alte</v>
          </cell>
          <cell r="AK955" t="str">
            <v>ECO-28-M/4</v>
          </cell>
          <cell r="AL955">
            <v>1000</v>
          </cell>
          <cell r="AM955" t="str">
            <v>Power cube</v>
          </cell>
          <cell r="AN955" t="str">
            <v>ICC330-H1-C1</v>
          </cell>
          <cell r="AO955">
            <v>400</v>
          </cell>
          <cell r="AP955" t="str">
            <v>Agisson</v>
          </cell>
          <cell r="AQ955">
            <v>1600</v>
          </cell>
          <cell r="AR955">
            <v>2</v>
          </cell>
          <cell r="AS955">
            <v>800</v>
          </cell>
          <cell r="AT955">
            <v>48</v>
          </cell>
          <cell r="AU955" t="str">
            <v>LG</v>
          </cell>
          <cell r="AV955" t="str">
            <v>LG</v>
          </cell>
          <cell r="AW955">
            <v>18000</v>
          </cell>
          <cell r="AX955">
            <v>18000</v>
          </cell>
          <cell r="AY955">
            <v>2</v>
          </cell>
          <cell r="AZ955">
            <v>75.2</v>
          </cell>
        </row>
        <row r="955">
          <cell r="BB955">
            <v>2</v>
          </cell>
          <cell r="BC955" t="str">
            <v>AirtelLiquid Telecom</v>
          </cell>
          <cell r="BD955">
            <v>0</v>
          </cell>
          <cell r="BE955" t="str">
            <v>ZM0707</v>
          </cell>
          <cell r="BF955">
            <v>0</v>
          </cell>
        </row>
        <row r="956">
          <cell r="C956" t="str">
            <v>IHS_LSK_271A</v>
          </cell>
          <cell r="D956" t="str">
            <v>KAUNDA SQUARE</v>
          </cell>
          <cell r="E956">
            <v>28.3535</v>
          </cell>
          <cell r="F956">
            <v>-15.3792</v>
          </cell>
          <cell r="G956" t="str">
            <v>Lusaka</v>
          </cell>
          <cell r="H956">
            <v>4.5</v>
          </cell>
          <cell r="I956" t="str">
            <v>Lusaka</v>
          </cell>
          <cell r="J956" t="str">
            <v>Lusaka</v>
          </cell>
          <cell r="K956" t="str">
            <v>Yes</v>
          </cell>
          <cell r="L956" t="str">
            <v>No</v>
          </cell>
          <cell r="M956" t="str">
            <v>No</v>
          </cell>
          <cell r="N956" t="str">
            <v>Urban</v>
          </cell>
          <cell r="O956" t="str">
            <v>Platinum</v>
          </cell>
          <cell r="P956" t="str">
            <v>Platinum</v>
          </cell>
          <cell r="Q956" t="str">
            <v>BTS</v>
          </cell>
          <cell r="R956" t="str">
            <v>BTS</v>
          </cell>
          <cell r="S956" t="str">
            <v>On air</v>
          </cell>
          <cell r="T956" t="str">
            <v>Grid-Gen</v>
          </cell>
          <cell r="U956" t="str">
            <v>Green Field</v>
          </cell>
          <cell r="V956">
            <v>36</v>
          </cell>
          <cell r="W956" t="str">
            <v>Indoor </v>
          </cell>
          <cell r="X956" t="str">
            <v>Malvin Hakokole</v>
          </cell>
          <cell r="Y956" t="str">
            <v>SBC</v>
          </cell>
          <cell r="Z956" t="str">
            <v>SBC</v>
          </cell>
          <cell r="AA956" t="str">
            <v>Airtel </v>
          </cell>
          <cell r="AB956" t="str">
            <v>Evans Ngonga</v>
          </cell>
          <cell r="AC956" t="str">
            <v>CCS</v>
          </cell>
          <cell r="AD956" t="str">
            <v>CCS</v>
          </cell>
          <cell r="AE956" t="str">
            <v>HIMOINSA</v>
          </cell>
          <cell r="AF956" t="str">
            <v>HIMOINSA</v>
          </cell>
          <cell r="AG956">
            <v>30</v>
          </cell>
          <cell r="AH956" t="str">
            <v>Yanmar</v>
          </cell>
          <cell r="AI956" t="str">
            <v>SK160LB</v>
          </cell>
          <cell r="AJ956" t="str">
            <v>HIMOINSA</v>
          </cell>
          <cell r="AK956" t="str">
            <v>ECP-28-M/4</v>
          </cell>
          <cell r="AL956">
            <v>1000</v>
          </cell>
          <cell r="AM956" t="str">
            <v>Power cube</v>
          </cell>
          <cell r="AN956" t="str">
            <v>ECC500</v>
          </cell>
          <cell r="AO956">
            <v>400</v>
          </cell>
          <cell r="AP956" t="str">
            <v>Agisson</v>
          </cell>
          <cell r="AQ956">
            <v>1600</v>
          </cell>
          <cell r="AR956">
            <v>2</v>
          </cell>
          <cell r="AS956">
            <v>800</v>
          </cell>
          <cell r="AT956">
            <v>48</v>
          </cell>
          <cell r="AU956" t="str">
            <v>LG</v>
          </cell>
          <cell r="AV956" t="str">
            <v>LG</v>
          </cell>
          <cell r="AW956">
            <v>18000</v>
          </cell>
          <cell r="AX956">
            <v>18000</v>
          </cell>
          <cell r="AY956">
            <v>2</v>
          </cell>
          <cell r="AZ956">
            <v>52.7</v>
          </cell>
        </row>
        <row r="956">
          <cell r="BB956">
            <v>1</v>
          </cell>
          <cell r="BC956" t="str">
            <v>Airtel</v>
          </cell>
          <cell r="BD956">
            <v>0</v>
          </cell>
          <cell r="BE956" t="str">
            <v>ZM0708</v>
          </cell>
          <cell r="BF956">
            <v>0</v>
          </cell>
        </row>
        <row r="957">
          <cell r="C957" t="str">
            <v>IHS_LSK_272A</v>
          </cell>
          <cell r="D957" t="str">
            <v>KANYAMA</v>
          </cell>
          <cell r="E957">
            <v>28.261</v>
          </cell>
          <cell r="F957">
            <v>-15.4322</v>
          </cell>
          <cell r="G957" t="str">
            <v>Lusaka</v>
          </cell>
          <cell r="H957">
            <v>2.5</v>
          </cell>
          <cell r="I957" t="str">
            <v>Lusaka</v>
          </cell>
          <cell r="J957" t="str">
            <v>Lusaka</v>
          </cell>
          <cell r="K957" t="str">
            <v>No</v>
          </cell>
          <cell r="L957" t="str">
            <v>No</v>
          </cell>
          <cell r="M957" t="str">
            <v>No</v>
          </cell>
          <cell r="N957" t="str">
            <v>Urban</v>
          </cell>
          <cell r="O957" t="str">
            <v>Platinum</v>
          </cell>
          <cell r="P957" t="str">
            <v>Platinum</v>
          </cell>
          <cell r="Q957" t="str">
            <v>BTS</v>
          </cell>
          <cell r="R957" t="str">
            <v>BTS</v>
          </cell>
          <cell r="S957" t="str">
            <v>On air</v>
          </cell>
          <cell r="T957" t="str">
            <v>Grid-Gen</v>
          </cell>
          <cell r="U957" t="str">
            <v>Green Field</v>
          </cell>
          <cell r="V957">
            <v>30</v>
          </cell>
          <cell r="W957" t="str">
            <v>Indoor </v>
          </cell>
          <cell r="X957" t="str">
            <v>Joseph Mulenga</v>
          </cell>
          <cell r="Y957" t="str">
            <v>SBC</v>
          </cell>
          <cell r="Z957" t="str">
            <v>SBC</v>
          </cell>
          <cell r="AA957" t="str">
            <v>Airtel </v>
          </cell>
          <cell r="AB957" t="str">
            <v>Evans Ngonga</v>
          </cell>
          <cell r="AC957" t="str">
            <v>CCS</v>
          </cell>
          <cell r="AD957" t="str">
            <v>CCS</v>
          </cell>
          <cell r="AE957" t="str">
            <v>Gen Logic </v>
          </cell>
          <cell r="AF957" t="str">
            <v>Gen Logic </v>
          </cell>
          <cell r="AG957">
            <v>20</v>
          </cell>
          <cell r="AH957" t="str">
            <v>perkins</v>
          </cell>
          <cell r="AI957" t="str">
            <v>404A-22</v>
          </cell>
          <cell r="AJ957" t="str">
            <v>Leroy Sommer</v>
          </cell>
          <cell r="AK957" t="str">
            <v>ECO-28-M/4</v>
          </cell>
          <cell r="AL957">
            <v>1000</v>
          </cell>
          <cell r="AM957" t="str">
            <v>Power cube</v>
          </cell>
          <cell r="AN957" t="str">
            <v>ECC500</v>
          </cell>
          <cell r="AO957">
            <v>400</v>
          </cell>
          <cell r="AP957" t="str">
            <v>Agisson</v>
          </cell>
          <cell r="AQ957">
            <v>1200</v>
          </cell>
          <cell r="AR957">
            <v>2</v>
          </cell>
          <cell r="AS957">
            <v>600</v>
          </cell>
          <cell r="AT957">
            <v>48</v>
          </cell>
          <cell r="AU957" t="str">
            <v>LG</v>
          </cell>
          <cell r="AV957" t="str">
            <v>LG</v>
          </cell>
          <cell r="AW957">
            <v>18000</v>
          </cell>
          <cell r="AX957">
            <v>18000</v>
          </cell>
          <cell r="AY957">
            <v>2</v>
          </cell>
          <cell r="AZ957">
            <v>80</v>
          </cell>
        </row>
        <row r="957">
          <cell r="BB957">
            <v>1</v>
          </cell>
          <cell r="BC957" t="str">
            <v>Airtel</v>
          </cell>
          <cell r="BD957">
            <v>0</v>
          </cell>
          <cell r="BE957" t="str">
            <v>ZM0714</v>
          </cell>
          <cell r="BF957">
            <v>0</v>
          </cell>
        </row>
        <row r="958">
          <cell r="C958" t="str">
            <v>IHS_LSK_273A</v>
          </cell>
          <cell r="D958" t="str">
            <v>CHALIMBANA </v>
          </cell>
          <cell r="E958">
            <v>28.7002</v>
          </cell>
          <cell r="F958">
            <v>-15.3809</v>
          </cell>
          <cell r="G958" t="str">
            <v>Lusaka</v>
          </cell>
          <cell r="H958">
            <v>2.5</v>
          </cell>
          <cell r="I958" t="str">
            <v>Lusaka</v>
          </cell>
          <cell r="J958" t="str">
            <v>Chongwe</v>
          </cell>
          <cell r="K958" t="str">
            <v>No</v>
          </cell>
          <cell r="L958" t="str">
            <v>No</v>
          </cell>
          <cell r="M958" t="str">
            <v>No</v>
          </cell>
          <cell r="N958" t="str">
            <v>Suburban</v>
          </cell>
          <cell r="O958" t="str">
            <v>Silver</v>
          </cell>
          <cell r="P958" t="str">
            <v>Silver</v>
          </cell>
          <cell r="Q958" t="str">
            <v>BTS</v>
          </cell>
          <cell r="R958" t="str">
            <v>BTS</v>
          </cell>
          <cell r="S958" t="str">
            <v>On air</v>
          </cell>
          <cell r="T958" t="str">
            <v>Grid-Gen</v>
          </cell>
          <cell r="U958" t="str">
            <v>Green Field</v>
          </cell>
          <cell r="V958">
            <v>58</v>
          </cell>
          <cell r="W958" t="str">
            <v>Indoor </v>
          </cell>
          <cell r="X958" t="str">
            <v>Malvin Hakokole</v>
          </cell>
          <cell r="Y958" t="str">
            <v>SBC</v>
          </cell>
          <cell r="Z958" t="str">
            <v>SBC</v>
          </cell>
          <cell r="AA958" t="str">
            <v>Airtel </v>
          </cell>
          <cell r="AB958" t="str">
            <v>Evans Ngonga</v>
          </cell>
          <cell r="AC958" t="str">
            <v>CCS</v>
          </cell>
          <cell r="AD958" t="str">
            <v>CCS</v>
          </cell>
          <cell r="AE958" t="str">
            <v>Gen Logic </v>
          </cell>
          <cell r="AF958" t="str">
            <v>Gen Logic </v>
          </cell>
          <cell r="AG958">
            <v>20</v>
          </cell>
          <cell r="AH958" t="str">
            <v>perkins</v>
          </cell>
          <cell r="AI958" t="str">
            <v>404A-22</v>
          </cell>
          <cell r="AJ958" t="str">
            <v>Mecc Alte</v>
          </cell>
          <cell r="AK958" t="str">
            <v>ECP-28-M/4</v>
          </cell>
          <cell r="AL958">
            <v>1000</v>
          </cell>
          <cell r="AM958" t="str">
            <v>Power cube</v>
          </cell>
          <cell r="AN958" t="str">
            <v>ECC500</v>
          </cell>
          <cell r="AO958">
            <v>400</v>
          </cell>
          <cell r="AP958" t="str">
            <v>Agisson</v>
          </cell>
          <cell r="AQ958">
            <v>1200</v>
          </cell>
          <cell r="AR958">
            <v>2</v>
          </cell>
          <cell r="AS958">
            <v>600</v>
          </cell>
          <cell r="AT958">
            <v>48</v>
          </cell>
          <cell r="AU958" t="str">
            <v>GREE</v>
          </cell>
          <cell r="AV958" t="str">
            <v>GREE</v>
          </cell>
          <cell r="AW958">
            <v>18000</v>
          </cell>
          <cell r="AX958">
            <v>18000</v>
          </cell>
          <cell r="AY958">
            <v>2</v>
          </cell>
          <cell r="AZ958">
            <v>65</v>
          </cell>
        </row>
        <row r="958">
          <cell r="BB958">
            <v>2</v>
          </cell>
          <cell r="BC958" t="str">
            <v>MTNAirtel</v>
          </cell>
          <cell r="BD958" t="str">
            <v>T0223</v>
          </cell>
          <cell r="BE958" t="str">
            <v>ZM0715</v>
          </cell>
          <cell r="BF958">
            <v>0</v>
          </cell>
        </row>
        <row r="959">
          <cell r="C959" t="str">
            <v>IHS_LSK_274A</v>
          </cell>
          <cell r="D959" t="str">
            <v>IMPALA </v>
          </cell>
          <cell r="E959">
            <v>28.2809</v>
          </cell>
          <cell r="F959">
            <v>-15.4058</v>
          </cell>
          <cell r="G959" t="str">
            <v>Lusaka</v>
          </cell>
          <cell r="H959">
            <v>2.5</v>
          </cell>
          <cell r="I959" t="str">
            <v>Lusaka</v>
          </cell>
          <cell r="J959" t="str">
            <v>Lusaka</v>
          </cell>
          <cell r="K959" t="str">
            <v>Yes</v>
          </cell>
          <cell r="L959" t="str">
            <v>No</v>
          </cell>
          <cell r="M959" t="str">
            <v>No</v>
          </cell>
          <cell r="N959" t="str">
            <v>Urban</v>
          </cell>
          <cell r="O959" t="str">
            <v>Platinum</v>
          </cell>
          <cell r="P959" t="str">
            <v>Platinum</v>
          </cell>
          <cell r="Q959" t="str">
            <v>BTS</v>
          </cell>
          <cell r="R959" t="str">
            <v>BTS</v>
          </cell>
          <cell r="S959" t="str">
            <v>On air</v>
          </cell>
          <cell r="T959" t="str">
            <v>Grid-Gen</v>
          </cell>
          <cell r="U959" t="str">
            <v>Green Field</v>
          </cell>
          <cell r="V959">
            <v>36</v>
          </cell>
          <cell r="W959" t="str">
            <v>Indoor </v>
          </cell>
          <cell r="X959" t="str">
            <v>Joseph Mulenga</v>
          </cell>
          <cell r="Y959" t="str">
            <v>SBC</v>
          </cell>
          <cell r="Z959" t="str">
            <v>SBC</v>
          </cell>
          <cell r="AA959" t="str">
            <v>Airtel </v>
          </cell>
          <cell r="AB959" t="str">
            <v>Evans Ngonga</v>
          </cell>
          <cell r="AC959" t="str">
            <v>CCS</v>
          </cell>
          <cell r="AD959" t="str">
            <v>CCS</v>
          </cell>
          <cell r="AE959" t="str">
            <v>Gen Logic </v>
          </cell>
          <cell r="AF959" t="str">
            <v>Gen Logic </v>
          </cell>
          <cell r="AG959">
            <v>20</v>
          </cell>
          <cell r="AH959" t="str">
            <v>perkins</v>
          </cell>
          <cell r="AI959" t="str">
            <v>403A-15</v>
          </cell>
          <cell r="AJ959" t="str">
            <v>Leroy Sommer</v>
          </cell>
          <cell r="AK959" t="str">
            <v>ECO-28-M/4</v>
          </cell>
          <cell r="AL959">
            <v>1000</v>
          </cell>
          <cell r="AM959" t="str">
            <v>Power cube</v>
          </cell>
          <cell r="AN959" t="str">
            <v>ECC500</v>
          </cell>
          <cell r="AO959">
            <v>400</v>
          </cell>
          <cell r="AP959" t="str">
            <v>Agisson</v>
          </cell>
          <cell r="AQ959">
            <v>1600</v>
          </cell>
          <cell r="AR959">
            <v>2</v>
          </cell>
          <cell r="AS959">
            <v>800</v>
          </cell>
          <cell r="AT959">
            <v>48</v>
          </cell>
          <cell r="AU959" t="str">
            <v>LG</v>
          </cell>
          <cell r="AV959" t="str">
            <v>LG</v>
          </cell>
          <cell r="AW959">
            <v>18000</v>
          </cell>
          <cell r="AX959">
            <v>18000</v>
          </cell>
          <cell r="AY959">
            <v>2</v>
          </cell>
          <cell r="AZ959">
            <v>120</v>
          </cell>
        </row>
        <row r="959">
          <cell r="BB959">
            <v>1</v>
          </cell>
          <cell r="BC959" t="str">
            <v>Airtel</v>
          </cell>
          <cell r="BD959">
            <v>0</v>
          </cell>
          <cell r="BE959" t="str">
            <v>ZM0716</v>
          </cell>
          <cell r="BF959">
            <v>0</v>
          </cell>
        </row>
        <row r="960">
          <cell r="C960" t="str">
            <v>IHS_LSK_275A</v>
          </cell>
          <cell r="D960" t="str">
            <v>MTENDERE </v>
          </cell>
          <cell r="E960">
            <v>28.3627</v>
          </cell>
          <cell r="F960">
            <v>-15.3979</v>
          </cell>
          <cell r="G960" t="str">
            <v>Lusaka</v>
          </cell>
          <cell r="H960">
            <v>4.5</v>
          </cell>
          <cell r="I960" t="str">
            <v>Lusaka</v>
          </cell>
          <cell r="J960" t="str">
            <v>Lusaka</v>
          </cell>
          <cell r="K960" t="str">
            <v>Yes</v>
          </cell>
          <cell r="L960" t="str">
            <v>No</v>
          </cell>
          <cell r="M960" t="str">
            <v>Yes</v>
          </cell>
          <cell r="N960" t="str">
            <v>Urban</v>
          </cell>
          <cell r="O960" t="str">
            <v>Platinum</v>
          </cell>
          <cell r="P960" t="str">
            <v>Platinum</v>
          </cell>
          <cell r="Q960" t="str">
            <v>HUB</v>
          </cell>
          <cell r="R960" t="str">
            <v>HUB</v>
          </cell>
          <cell r="S960" t="str">
            <v>On air</v>
          </cell>
          <cell r="T960" t="str">
            <v>Grid-Gen</v>
          </cell>
          <cell r="U960" t="str">
            <v>Green Field</v>
          </cell>
          <cell r="V960">
            <v>36</v>
          </cell>
          <cell r="W960" t="str">
            <v>Indoor </v>
          </cell>
          <cell r="X960" t="str">
            <v>Malvin Hakokole</v>
          </cell>
          <cell r="Y960" t="str">
            <v>SBC</v>
          </cell>
          <cell r="Z960" t="str">
            <v>SBC</v>
          </cell>
          <cell r="AA960" t="str">
            <v>Airtel </v>
          </cell>
          <cell r="AB960" t="str">
            <v>Evans Ngonga</v>
          </cell>
          <cell r="AC960" t="str">
            <v>CCS</v>
          </cell>
          <cell r="AD960" t="str">
            <v>CCS</v>
          </cell>
          <cell r="AE960" t="str">
            <v>Gen Logic </v>
          </cell>
          <cell r="AF960" t="str">
            <v>Gen Logic </v>
          </cell>
          <cell r="AG960">
            <v>30</v>
          </cell>
          <cell r="AH960" t="str">
            <v>perkins</v>
          </cell>
          <cell r="AI960" t="str">
            <v>404A-22</v>
          </cell>
          <cell r="AJ960" t="str">
            <v>Leroy Sommer</v>
          </cell>
          <cell r="AK960" t="str">
            <v>TAL 042C J 6/4</v>
          </cell>
          <cell r="AL960">
            <v>1000</v>
          </cell>
          <cell r="AM960" t="str">
            <v>Power cube</v>
          </cell>
          <cell r="AN960" t="str">
            <v>ICC330-H1-C1</v>
          </cell>
          <cell r="AO960">
            <v>400</v>
          </cell>
          <cell r="AP960" t="str">
            <v>Lithium</v>
          </cell>
          <cell r="AQ960">
            <v>300</v>
          </cell>
          <cell r="AR960">
            <v>48</v>
          </cell>
          <cell r="AS960">
            <v>100</v>
          </cell>
          <cell r="AT960">
            <v>3</v>
          </cell>
          <cell r="AU960" t="str">
            <v>LG</v>
          </cell>
          <cell r="AV960" t="str">
            <v>LG</v>
          </cell>
          <cell r="AW960">
            <v>18000</v>
          </cell>
          <cell r="AX960">
            <v>18000</v>
          </cell>
          <cell r="AY960">
            <v>2</v>
          </cell>
          <cell r="AZ960">
            <v>126</v>
          </cell>
        </row>
        <row r="960">
          <cell r="BB960">
            <v>2</v>
          </cell>
          <cell r="BC960" t="str">
            <v>AirtelLiquid Telecom</v>
          </cell>
          <cell r="BD960">
            <v>0</v>
          </cell>
          <cell r="BE960" t="str">
            <v>ZM0717</v>
          </cell>
          <cell r="BF960">
            <v>0</v>
          </cell>
        </row>
        <row r="961">
          <cell r="C961" t="str">
            <v>IHS_LSK_276A</v>
          </cell>
          <cell r="D961" t="str">
            <v>SIKANZE</v>
          </cell>
          <cell r="E961">
            <v>28.3043</v>
          </cell>
          <cell r="F961">
            <v>-15.4281</v>
          </cell>
          <cell r="G961" t="str">
            <v>Lusaka</v>
          </cell>
          <cell r="H961">
            <v>2.5</v>
          </cell>
          <cell r="I961" t="str">
            <v>Lusaka</v>
          </cell>
          <cell r="J961" t="str">
            <v>Lusaka</v>
          </cell>
          <cell r="K961" t="str">
            <v>Yes</v>
          </cell>
          <cell r="L961" t="str">
            <v>Yes</v>
          </cell>
          <cell r="M961" t="str">
            <v>No</v>
          </cell>
          <cell r="N961" t="str">
            <v>Urban</v>
          </cell>
          <cell r="O961" t="str">
            <v>Platinum</v>
          </cell>
          <cell r="P961" t="str">
            <v>Platinum</v>
          </cell>
          <cell r="Q961" t="str">
            <v>HUB</v>
          </cell>
          <cell r="R961" t="str">
            <v>HUB</v>
          </cell>
          <cell r="S961" t="str">
            <v>On air</v>
          </cell>
          <cell r="T961" t="str">
            <v>Grid-Gen</v>
          </cell>
          <cell r="U961" t="str">
            <v>Green Field</v>
          </cell>
          <cell r="V961">
            <v>36</v>
          </cell>
          <cell r="W961" t="str">
            <v>Indoor </v>
          </cell>
          <cell r="X961" t="str">
            <v>Kelly Musama</v>
          </cell>
          <cell r="Y961" t="str">
            <v>SBC</v>
          </cell>
          <cell r="Z961" t="str">
            <v>SBC</v>
          </cell>
          <cell r="AA961" t="str">
            <v>Airtel </v>
          </cell>
          <cell r="AB961" t="str">
            <v>Evans Ngonga</v>
          </cell>
          <cell r="AC961" t="str">
            <v>CCS</v>
          </cell>
          <cell r="AD961" t="str">
            <v>CCS</v>
          </cell>
          <cell r="AE961" t="str">
            <v>HIMOINSA</v>
          </cell>
          <cell r="AF961" t="str">
            <v>HIMOINSA</v>
          </cell>
          <cell r="AG961">
            <v>20</v>
          </cell>
          <cell r="AH961" t="str">
            <v>perkins</v>
          </cell>
          <cell r="AI961" t="str">
            <v>404A-22</v>
          </cell>
          <cell r="AJ961" t="str">
            <v>Leroy Sommer</v>
          </cell>
          <cell r="AK961" t="str">
            <v>ECO-28-M/4</v>
          </cell>
          <cell r="AL961">
            <v>1000</v>
          </cell>
          <cell r="AM961" t="str">
            <v>Power cube</v>
          </cell>
          <cell r="AN961" t="str">
            <v>ECC500</v>
          </cell>
          <cell r="AO961">
            <v>400</v>
          </cell>
          <cell r="AP961" t="str">
            <v>Lithium</v>
          </cell>
          <cell r="AQ961">
            <v>300</v>
          </cell>
          <cell r="AR961">
            <v>48</v>
          </cell>
          <cell r="AS961">
            <v>100</v>
          </cell>
          <cell r="AT961">
            <v>3</v>
          </cell>
          <cell r="AU961" t="str">
            <v>LG</v>
          </cell>
          <cell r="AV961" t="str">
            <v>LG</v>
          </cell>
          <cell r="AW961">
            <v>18000</v>
          </cell>
          <cell r="AX961">
            <v>18000</v>
          </cell>
          <cell r="AY961">
            <v>2</v>
          </cell>
          <cell r="AZ961">
            <v>170</v>
          </cell>
        </row>
        <row r="961">
          <cell r="BB961">
            <v>2</v>
          </cell>
          <cell r="BC961" t="str">
            <v>MTNAirtel</v>
          </cell>
          <cell r="BD961" t="str">
            <v>T0239</v>
          </cell>
          <cell r="BE961" t="str">
            <v>ZM0718</v>
          </cell>
          <cell r="BF961">
            <v>0</v>
          </cell>
        </row>
        <row r="962">
          <cell r="C962" t="str">
            <v>IHS_LSK_277A</v>
          </cell>
          <cell r="D962" t="str">
            <v>GARDEN</v>
          </cell>
          <cell r="E962">
            <v>28.2941</v>
          </cell>
          <cell r="F962">
            <v>-15.3837</v>
          </cell>
          <cell r="G962" t="str">
            <v>Lusaka</v>
          </cell>
          <cell r="H962">
            <v>4.5</v>
          </cell>
          <cell r="I962" t="str">
            <v>Lusaka</v>
          </cell>
          <cell r="J962" t="str">
            <v>Lusaka</v>
          </cell>
          <cell r="K962" t="str">
            <v>No</v>
          </cell>
          <cell r="L962" t="str">
            <v>Yes</v>
          </cell>
          <cell r="M962" t="str">
            <v>No</v>
          </cell>
          <cell r="N962" t="str">
            <v>Urban</v>
          </cell>
          <cell r="O962" t="str">
            <v>Platinum</v>
          </cell>
          <cell r="P962" t="str">
            <v>Platinum</v>
          </cell>
          <cell r="Q962" t="str">
            <v>BTS</v>
          </cell>
          <cell r="R962" t="str">
            <v>BTS</v>
          </cell>
          <cell r="S962" t="str">
            <v>On air</v>
          </cell>
          <cell r="T962" t="str">
            <v>Grid-Gen</v>
          </cell>
          <cell r="U962" t="str">
            <v>Green Field</v>
          </cell>
          <cell r="V962">
            <v>36</v>
          </cell>
          <cell r="W962" t="str">
            <v>Indoor </v>
          </cell>
          <cell r="X962" t="str">
            <v>John Banda </v>
          </cell>
          <cell r="Y962" t="str">
            <v>SBC</v>
          </cell>
          <cell r="Z962" t="str">
            <v>SBC</v>
          </cell>
          <cell r="AA962" t="str">
            <v>Airtel </v>
          </cell>
          <cell r="AB962" t="str">
            <v>Evans Ngonga</v>
          </cell>
          <cell r="AC962" t="str">
            <v>CCS</v>
          </cell>
          <cell r="AD962" t="str">
            <v>CCS</v>
          </cell>
          <cell r="AE962" t="str">
            <v>Gen Logic </v>
          </cell>
          <cell r="AF962" t="str">
            <v>Gen Logic </v>
          </cell>
          <cell r="AG962">
            <v>30</v>
          </cell>
          <cell r="AH962" t="str">
            <v>perkins</v>
          </cell>
          <cell r="AI962" t="str">
            <v>404A-22</v>
          </cell>
          <cell r="AJ962" t="str">
            <v>Mecc Alte</v>
          </cell>
          <cell r="AK962" t="str">
            <v>ECP-28-M/4</v>
          </cell>
          <cell r="AL962">
            <v>1000</v>
          </cell>
          <cell r="AM962" t="str">
            <v>Power cube</v>
          </cell>
          <cell r="AN962" t="str">
            <v>ECC500</v>
          </cell>
          <cell r="AO962">
            <v>400</v>
          </cell>
          <cell r="AP962" t="str">
            <v>Agisson</v>
          </cell>
          <cell r="AQ962">
            <v>1600</v>
          </cell>
          <cell r="AR962">
            <v>2</v>
          </cell>
          <cell r="AS962">
            <v>800</v>
          </cell>
          <cell r="AT962">
            <v>48</v>
          </cell>
          <cell r="AU962" t="str">
            <v>LG/CHIGO</v>
          </cell>
          <cell r="AV962" t="str">
            <v>LG/CHIGO</v>
          </cell>
          <cell r="AW962">
            <v>18000</v>
          </cell>
          <cell r="AX962">
            <v>18000</v>
          </cell>
          <cell r="AY962">
            <v>4</v>
          </cell>
          <cell r="AZ962">
            <v>175</v>
          </cell>
        </row>
        <row r="962">
          <cell r="BB962">
            <v>2</v>
          </cell>
          <cell r="BC962" t="str">
            <v>MTNAirtel</v>
          </cell>
          <cell r="BD962" t="str">
            <v>T0162</v>
          </cell>
          <cell r="BE962" t="str">
            <v>ZM0719</v>
          </cell>
          <cell r="BF962">
            <v>0</v>
          </cell>
        </row>
        <row r="963">
          <cell r="C963" t="str">
            <v>IHS_LSK_278A</v>
          </cell>
          <cell r="D963" t="str">
            <v>OLD KANYAMA </v>
          </cell>
          <cell r="E963">
            <v>28.2486</v>
          </cell>
          <cell r="F963">
            <v>-15.4389</v>
          </cell>
          <cell r="G963" t="str">
            <v>Lusaka</v>
          </cell>
          <cell r="H963">
            <v>2.5</v>
          </cell>
          <cell r="I963" t="str">
            <v>Lusaka</v>
          </cell>
          <cell r="J963" t="str">
            <v>Lusaka</v>
          </cell>
          <cell r="K963" t="str">
            <v>No</v>
          </cell>
          <cell r="L963" t="str">
            <v>No</v>
          </cell>
          <cell r="M963" t="str">
            <v>No</v>
          </cell>
          <cell r="N963" t="str">
            <v>Urban</v>
          </cell>
          <cell r="O963" t="str">
            <v>Platinum</v>
          </cell>
          <cell r="P963" t="str">
            <v>Platinum</v>
          </cell>
          <cell r="Q963" t="str">
            <v>BTS</v>
          </cell>
          <cell r="R963" t="str">
            <v>BTS</v>
          </cell>
          <cell r="S963" t="str">
            <v>On air</v>
          </cell>
          <cell r="T963" t="str">
            <v>Grid-Gen</v>
          </cell>
          <cell r="U963" t="str">
            <v>Green Field</v>
          </cell>
          <cell r="V963">
            <v>28</v>
          </cell>
          <cell r="W963" t="str">
            <v>Indoor </v>
          </cell>
          <cell r="X963" t="str">
            <v>Joseph Mulenga</v>
          </cell>
          <cell r="Y963" t="str">
            <v>SBC</v>
          </cell>
          <cell r="Z963" t="str">
            <v>SBC</v>
          </cell>
          <cell r="AA963" t="str">
            <v>Airtel </v>
          </cell>
          <cell r="AB963" t="str">
            <v>Evans Ngonga</v>
          </cell>
          <cell r="AC963" t="str">
            <v>CCS</v>
          </cell>
          <cell r="AD963" t="str">
            <v>CCS</v>
          </cell>
          <cell r="AE963" t="str">
            <v>Gen Logic </v>
          </cell>
          <cell r="AF963" t="str">
            <v>Gen Logic </v>
          </cell>
          <cell r="AG963">
            <v>20</v>
          </cell>
          <cell r="AH963" t="str">
            <v>perkins</v>
          </cell>
          <cell r="AI963" t="str">
            <v>403A-15</v>
          </cell>
          <cell r="AJ963" t="str">
            <v>Mecc Alte</v>
          </cell>
          <cell r="AK963" t="str">
            <v>ECO-28-M/4</v>
          </cell>
          <cell r="AL963">
            <v>1000</v>
          </cell>
          <cell r="AM963" t="str">
            <v>Power cube</v>
          </cell>
          <cell r="AN963" t="str">
            <v>ECC500</v>
          </cell>
          <cell r="AO963">
            <v>400</v>
          </cell>
          <cell r="AP963" t="str">
            <v>Agisson</v>
          </cell>
          <cell r="AQ963">
            <v>1200</v>
          </cell>
          <cell r="AR963">
            <v>2</v>
          </cell>
          <cell r="AS963">
            <v>600</v>
          </cell>
          <cell r="AT963">
            <v>48</v>
          </cell>
          <cell r="AU963" t="str">
            <v>LG</v>
          </cell>
          <cell r="AV963" t="str">
            <v>LG</v>
          </cell>
          <cell r="AW963">
            <v>18000</v>
          </cell>
          <cell r="AX963">
            <v>18000</v>
          </cell>
          <cell r="AY963">
            <v>2</v>
          </cell>
          <cell r="AZ963">
            <v>108</v>
          </cell>
        </row>
        <row r="963">
          <cell r="BB963">
            <v>1</v>
          </cell>
          <cell r="BC963" t="str">
            <v>Airtel</v>
          </cell>
          <cell r="BD963">
            <v>0</v>
          </cell>
          <cell r="BE963" t="str">
            <v>ZM0720</v>
          </cell>
          <cell r="BF963">
            <v>0</v>
          </cell>
        </row>
        <row r="964">
          <cell r="C964" t="str">
            <v>IHS_LSK_279A</v>
          </cell>
          <cell r="D964" t="str">
            <v>CHILENJE SHOPRITE </v>
          </cell>
          <cell r="E964">
            <v>28.339</v>
          </cell>
          <cell r="F964">
            <v>-15.452</v>
          </cell>
          <cell r="G964" t="str">
            <v>Lusaka</v>
          </cell>
          <cell r="H964">
            <v>4.5</v>
          </cell>
          <cell r="I964" t="str">
            <v>Lusaka</v>
          </cell>
          <cell r="J964" t="str">
            <v>Lusaka</v>
          </cell>
          <cell r="K964" t="str">
            <v>Yes</v>
          </cell>
          <cell r="L964" t="str">
            <v>No</v>
          </cell>
          <cell r="M964" t="str">
            <v>No</v>
          </cell>
          <cell r="N964" t="str">
            <v>Urban</v>
          </cell>
          <cell r="O964" t="str">
            <v>Platinum</v>
          </cell>
          <cell r="P964" t="str">
            <v>Platinum</v>
          </cell>
          <cell r="Q964" t="str">
            <v>HUB</v>
          </cell>
          <cell r="R964" t="str">
            <v>HUB</v>
          </cell>
          <cell r="S964" t="str">
            <v>On air</v>
          </cell>
          <cell r="T964" t="str">
            <v>Grid-Gen</v>
          </cell>
          <cell r="U964" t="str">
            <v>Green Field</v>
          </cell>
          <cell r="V964">
            <v>32</v>
          </cell>
          <cell r="W964" t="str">
            <v>Indoor </v>
          </cell>
          <cell r="X964" t="str">
            <v>Kelly Musama</v>
          </cell>
          <cell r="Y964" t="str">
            <v>SBC</v>
          </cell>
          <cell r="Z964" t="str">
            <v>SBC</v>
          </cell>
          <cell r="AA964" t="str">
            <v>Airtel </v>
          </cell>
          <cell r="AB964" t="str">
            <v>Evans Ngonga</v>
          </cell>
          <cell r="AC964" t="str">
            <v>CCS</v>
          </cell>
          <cell r="AD964" t="str">
            <v>CCS</v>
          </cell>
          <cell r="AE964" t="str">
            <v>Gen Logic </v>
          </cell>
          <cell r="AF964" t="str">
            <v>Gen Logic </v>
          </cell>
          <cell r="AG964">
            <v>30</v>
          </cell>
          <cell r="AH964" t="str">
            <v>perkins</v>
          </cell>
          <cell r="AI964" t="str">
            <v>403D-15T</v>
          </cell>
          <cell r="AJ964" t="str">
            <v>Leroy Sommer</v>
          </cell>
          <cell r="AK964" t="str">
            <v>ECO-28-M/4</v>
          </cell>
          <cell r="AL964">
            <v>1000</v>
          </cell>
          <cell r="AM964" t="str">
            <v>Power cube</v>
          </cell>
          <cell r="AN964" t="str">
            <v>ECC500</v>
          </cell>
          <cell r="AO964">
            <v>400</v>
          </cell>
          <cell r="AP964" t="str">
            <v>Agisson</v>
          </cell>
          <cell r="AQ964">
            <v>1600</v>
          </cell>
          <cell r="AR964">
            <v>2</v>
          </cell>
          <cell r="AS964">
            <v>800</v>
          </cell>
          <cell r="AT964">
            <v>48</v>
          </cell>
          <cell r="AU964" t="str">
            <v>LG</v>
          </cell>
          <cell r="AV964" t="str">
            <v>LG</v>
          </cell>
          <cell r="AW964">
            <v>18000</v>
          </cell>
          <cell r="AX964">
            <v>18000</v>
          </cell>
          <cell r="AY964">
            <v>2</v>
          </cell>
          <cell r="AZ964">
            <v>185</v>
          </cell>
        </row>
        <row r="964">
          <cell r="BB964">
            <v>3</v>
          </cell>
          <cell r="BC964" t="str">
            <v>MTNAirtelLiquid Telecom</v>
          </cell>
          <cell r="BD964" t="str">
            <v>T0888</v>
          </cell>
          <cell r="BE964" t="str">
            <v>ZM0721</v>
          </cell>
          <cell r="BF964">
            <v>0</v>
          </cell>
        </row>
        <row r="965">
          <cell r="C965" t="str">
            <v>IHS_LSK_280A</v>
          </cell>
          <cell r="D965" t="str">
            <v>CHRISTIAN VOICE</v>
          </cell>
          <cell r="E965">
            <v>28.0012</v>
          </cell>
          <cell r="F965">
            <v>-15.525</v>
          </cell>
          <cell r="G965" t="str">
            <v>Lusaka</v>
          </cell>
          <cell r="H965">
            <v>2.5</v>
          </cell>
          <cell r="I965" t="str">
            <v>Lusaka</v>
          </cell>
          <cell r="J965" t="str">
            <v>Kafue</v>
          </cell>
          <cell r="K965" t="str">
            <v>No</v>
          </cell>
          <cell r="L965" t="str">
            <v>No</v>
          </cell>
          <cell r="M965" t="str">
            <v>No</v>
          </cell>
          <cell r="N965" t="str">
            <v>Suburban</v>
          </cell>
          <cell r="O965" t="str">
            <v>Silver</v>
          </cell>
          <cell r="P965" t="str">
            <v>Silver</v>
          </cell>
          <cell r="Q965" t="str">
            <v>BTS</v>
          </cell>
          <cell r="R965" t="str">
            <v>BTS</v>
          </cell>
          <cell r="S965" t="str">
            <v>On air</v>
          </cell>
          <cell r="T965" t="str">
            <v>Grid-Gen</v>
          </cell>
          <cell r="U965" t="str">
            <v>Green Field</v>
          </cell>
          <cell r="V965">
            <v>50</v>
          </cell>
          <cell r="W965" t="str">
            <v>Indoor </v>
          </cell>
          <cell r="X965" t="str">
            <v>Joseph Mulenga</v>
          </cell>
          <cell r="Y965" t="str">
            <v>SBC</v>
          </cell>
          <cell r="Z965" t="str">
            <v>SBC</v>
          </cell>
          <cell r="AA965" t="str">
            <v>Airtel </v>
          </cell>
          <cell r="AB965" t="str">
            <v>Evans Ngonga</v>
          </cell>
          <cell r="AC965" t="str">
            <v>CCS</v>
          </cell>
          <cell r="AD965" t="str">
            <v>CCS</v>
          </cell>
          <cell r="AE965" t="str">
            <v>Gen Logic </v>
          </cell>
          <cell r="AF965" t="str">
            <v>Gen Logic </v>
          </cell>
          <cell r="AG965">
            <v>20</v>
          </cell>
          <cell r="AH965" t="str">
            <v>perkins</v>
          </cell>
          <cell r="AI965" t="str">
            <v>404A-22</v>
          </cell>
          <cell r="AJ965" t="str">
            <v>Leroy Sommer</v>
          </cell>
          <cell r="AK965" t="str">
            <v>ECO-28-M/4</v>
          </cell>
          <cell r="AL965">
            <v>1000</v>
          </cell>
          <cell r="AM965" t="str">
            <v>Power cube</v>
          </cell>
          <cell r="AN965" t="str">
            <v>ECC500</v>
          </cell>
          <cell r="AO965">
            <v>400</v>
          </cell>
          <cell r="AP965" t="str">
            <v>Agisson</v>
          </cell>
          <cell r="AQ965">
            <v>1200</v>
          </cell>
          <cell r="AR965">
            <v>2</v>
          </cell>
          <cell r="AS965">
            <v>600</v>
          </cell>
          <cell r="AT965">
            <v>48</v>
          </cell>
          <cell r="AU965" t="str">
            <v>LG</v>
          </cell>
          <cell r="AV965" t="str">
            <v>LG</v>
          </cell>
          <cell r="AW965">
            <v>18000</v>
          </cell>
          <cell r="AX965">
            <v>18000</v>
          </cell>
          <cell r="AY965">
            <v>2</v>
          </cell>
          <cell r="AZ965">
            <v>72</v>
          </cell>
        </row>
        <row r="965">
          <cell r="BB965">
            <v>3</v>
          </cell>
          <cell r="BC965" t="str">
            <v>MTNAirtelParatus Telecom</v>
          </cell>
          <cell r="BD965" t="str">
            <v>T0234</v>
          </cell>
          <cell r="BE965" t="str">
            <v>ZM0726</v>
          </cell>
          <cell r="BF965">
            <v>0</v>
          </cell>
        </row>
        <row r="966">
          <cell r="C966" t="str">
            <v>IHS_LSK_281A</v>
          </cell>
          <cell r="D966" t="str">
            <v>KAFUE TOWN </v>
          </cell>
          <cell r="E966">
            <v>28.1753</v>
          </cell>
          <cell r="F966">
            <v>-15.7606</v>
          </cell>
          <cell r="G966" t="str">
            <v>Lusaka</v>
          </cell>
          <cell r="H966">
            <v>4.5</v>
          </cell>
          <cell r="I966" t="str">
            <v>Lusaka</v>
          </cell>
          <cell r="J966" t="str">
            <v>Kafue</v>
          </cell>
          <cell r="K966" t="str">
            <v>Yes</v>
          </cell>
          <cell r="L966" t="str">
            <v>No</v>
          </cell>
          <cell r="M966" t="str">
            <v>No</v>
          </cell>
          <cell r="N966" t="str">
            <v>Suburban</v>
          </cell>
          <cell r="O966" t="str">
            <v>Silver</v>
          </cell>
          <cell r="P966" t="str">
            <v>Silver</v>
          </cell>
          <cell r="Q966" t="str">
            <v>BTS</v>
          </cell>
          <cell r="R966" t="str">
            <v>BTS</v>
          </cell>
          <cell r="S966" t="str">
            <v>On air</v>
          </cell>
          <cell r="T966" t="str">
            <v>Grid-Gen</v>
          </cell>
          <cell r="U966" t="str">
            <v>Green Field</v>
          </cell>
          <cell r="V966">
            <v>42</v>
          </cell>
          <cell r="W966" t="str">
            <v>Indoor </v>
          </cell>
          <cell r="X966" t="str">
            <v>Samuel Mumba</v>
          </cell>
          <cell r="Y966" t="str">
            <v>SBC</v>
          </cell>
          <cell r="Z966" t="str">
            <v>SBC</v>
          </cell>
          <cell r="AA966" t="str">
            <v>Airtel </v>
          </cell>
          <cell r="AB966" t="str">
            <v>Evans Ngonga</v>
          </cell>
          <cell r="AC966" t="str">
            <v>CCS</v>
          </cell>
          <cell r="AD966" t="str">
            <v>CCS</v>
          </cell>
          <cell r="AE966" t="str">
            <v>Gen Logic </v>
          </cell>
          <cell r="AF966" t="str">
            <v>Gen Logic </v>
          </cell>
          <cell r="AG966">
            <v>30</v>
          </cell>
          <cell r="AH966" t="str">
            <v>perkins</v>
          </cell>
          <cell r="AI966" t="str">
            <v>404A-22</v>
          </cell>
          <cell r="AJ966" t="str">
            <v>Mecc Alte</v>
          </cell>
          <cell r="AK966" t="str">
            <v>ECP-28-M/4</v>
          </cell>
          <cell r="AL966">
            <v>1000</v>
          </cell>
          <cell r="AM966" t="str">
            <v>Power cube</v>
          </cell>
          <cell r="AN966" t="str">
            <v>ECC500</v>
          </cell>
          <cell r="AO966">
            <v>400</v>
          </cell>
          <cell r="AP966" t="str">
            <v>Agisson</v>
          </cell>
          <cell r="AQ966">
            <v>1200</v>
          </cell>
          <cell r="AR966">
            <v>2</v>
          </cell>
          <cell r="AS966">
            <v>600</v>
          </cell>
          <cell r="AT966">
            <v>48</v>
          </cell>
          <cell r="AU966" t="str">
            <v>CHIGO</v>
          </cell>
          <cell r="AV966" t="str">
            <v>CHIGO</v>
          </cell>
          <cell r="AW966">
            <v>18000</v>
          </cell>
          <cell r="AX966">
            <v>18000</v>
          </cell>
          <cell r="AY966">
            <v>2</v>
          </cell>
          <cell r="AZ966">
            <v>121</v>
          </cell>
        </row>
        <row r="966">
          <cell r="BB966">
            <v>4</v>
          </cell>
          <cell r="BC966" t="str">
            <v>MTNAirtelLiquid TelecomParatus Telecom</v>
          </cell>
          <cell r="BD966" t="str">
            <v>T0357</v>
          </cell>
          <cell r="BE966" t="str">
            <v>ZM0727</v>
          </cell>
          <cell r="BF966">
            <v>0</v>
          </cell>
        </row>
        <row r="967">
          <cell r="C967" t="str">
            <v>IHS_LSK_282A</v>
          </cell>
          <cell r="D967" t="str">
            <v>KASISI</v>
          </cell>
          <cell r="E967">
            <v>28.4734</v>
          </cell>
          <cell r="F967">
            <v>-15.2672</v>
          </cell>
          <cell r="G967" t="str">
            <v>Lusaka</v>
          </cell>
          <cell r="H967">
            <v>2.5</v>
          </cell>
          <cell r="I967" t="str">
            <v>Lusaka</v>
          </cell>
          <cell r="J967" t="str">
            <v>Kafue</v>
          </cell>
          <cell r="K967" t="str">
            <v>No</v>
          </cell>
          <cell r="L967" t="str">
            <v>No</v>
          </cell>
          <cell r="M967" t="str">
            <v>No</v>
          </cell>
          <cell r="N967" t="str">
            <v>Suburban</v>
          </cell>
          <cell r="O967" t="str">
            <v>Silver</v>
          </cell>
          <cell r="P967" t="str">
            <v>Silver</v>
          </cell>
          <cell r="Q967" t="str">
            <v>BTS</v>
          </cell>
          <cell r="R967" t="str">
            <v>BTS</v>
          </cell>
          <cell r="S967" t="str">
            <v>On air</v>
          </cell>
          <cell r="T967" t="str">
            <v>Grid-Gen</v>
          </cell>
          <cell r="U967" t="str">
            <v>Green Field</v>
          </cell>
          <cell r="V967">
            <v>50</v>
          </cell>
          <cell r="W967" t="str">
            <v>Indoor </v>
          </cell>
          <cell r="X967" t="str">
            <v>Malvin Hakokole</v>
          </cell>
          <cell r="Y967" t="str">
            <v>SBC</v>
          </cell>
          <cell r="Z967" t="str">
            <v>SBC</v>
          </cell>
          <cell r="AA967" t="str">
            <v>Airtel </v>
          </cell>
          <cell r="AB967" t="str">
            <v>Evans Ngonga</v>
          </cell>
          <cell r="AC967" t="str">
            <v>CCS</v>
          </cell>
          <cell r="AD967" t="str">
            <v>CCS</v>
          </cell>
          <cell r="AE967" t="str">
            <v>Gen Logic </v>
          </cell>
          <cell r="AF967" t="str">
            <v>Gen Logic </v>
          </cell>
          <cell r="AG967">
            <v>20</v>
          </cell>
          <cell r="AH967" t="str">
            <v>perkins</v>
          </cell>
          <cell r="AI967" t="str">
            <v>404A-22</v>
          </cell>
          <cell r="AJ967" t="str">
            <v>Leroy Sommer</v>
          </cell>
          <cell r="AK967" t="str">
            <v>TAL 040F J 6S/4</v>
          </cell>
          <cell r="AL967">
            <v>1000</v>
          </cell>
          <cell r="AM967" t="str">
            <v>Power cube</v>
          </cell>
          <cell r="AN967" t="str">
            <v>ECC500</v>
          </cell>
          <cell r="AO967">
            <v>400</v>
          </cell>
          <cell r="AP967" t="str">
            <v>Agisson</v>
          </cell>
          <cell r="AQ967">
            <v>1200</v>
          </cell>
          <cell r="AR967">
            <v>2</v>
          </cell>
          <cell r="AS967">
            <v>600</v>
          </cell>
          <cell r="AT967">
            <v>48</v>
          </cell>
          <cell r="AU967" t="str">
            <v>CHIGO</v>
          </cell>
          <cell r="AV967" t="str">
            <v>CHIGO</v>
          </cell>
          <cell r="AW967">
            <v>18000</v>
          </cell>
          <cell r="AX967">
            <v>18000</v>
          </cell>
          <cell r="AY967">
            <v>2</v>
          </cell>
          <cell r="AZ967">
            <v>40.3</v>
          </cell>
        </row>
        <row r="967">
          <cell r="BB967">
            <v>1</v>
          </cell>
          <cell r="BC967" t="str">
            <v>Airtel</v>
          </cell>
          <cell r="BD967">
            <v>0</v>
          </cell>
          <cell r="BE967" t="str">
            <v>ZM0774</v>
          </cell>
          <cell r="BF967">
            <v>0</v>
          </cell>
        </row>
        <row r="968">
          <cell r="C968" t="str">
            <v>IHS_LSK_283A</v>
          </cell>
          <cell r="D968" t="str">
            <v>MANDA HILL</v>
          </cell>
          <cell r="E968">
            <v>28.3071</v>
          </cell>
          <cell r="F968">
            <v>-15.3927</v>
          </cell>
          <cell r="G968" t="str">
            <v>Lusaka</v>
          </cell>
          <cell r="H968">
            <v>2</v>
          </cell>
          <cell r="I968" t="str">
            <v>Lusaka</v>
          </cell>
          <cell r="J968" t="str">
            <v>Lusaka</v>
          </cell>
          <cell r="K968" t="str">
            <v>Yes</v>
          </cell>
          <cell r="L968" t="str">
            <v>No</v>
          </cell>
          <cell r="M968" t="str">
            <v>No</v>
          </cell>
          <cell r="N968" t="str">
            <v>Urban</v>
          </cell>
          <cell r="O968" t="str">
            <v>Platinum</v>
          </cell>
          <cell r="P968" t="str">
            <v>Platinum</v>
          </cell>
          <cell r="Q968" t="str">
            <v>BB</v>
          </cell>
          <cell r="R968" t="str">
            <v>BB</v>
          </cell>
          <cell r="S968" t="str">
            <v>On air</v>
          </cell>
          <cell r="T968" t="str">
            <v>Grid-Gen</v>
          </cell>
          <cell r="U968" t="str">
            <v>Green Field</v>
          </cell>
          <cell r="V968">
            <v>36</v>
          </cell>
          <cell r="W968" t="str">
            <v>Indoor </v>
          </cell>
          <cell r="X968" t="str">
            <v>John Banda </v>
          </cell>
          <cell r="Y968" t="str">
            <v>SBC</v>
          </cell>
          <cell r="Z968" t="str">
            <v>SBC</v>
          </cell>
          <cell r="AA968" t="str">
            <v>Airtel </v>
          </cell>
          <cell r="AB968" t="str">
            <v>Evans Ngonga</v>
          </cell>
          <cell r="AC968" t="str">
            <v>CCS</v>
          </cell>
          <cell r="AD968" t="str">
            <v>CCS</v>
          </cell>
          <cell r="AE968" t="str">
            <v>Lister Petter</v>
          </cell>
          <cell r="AF968" t="str">
            <v>Lister Petter</v>
          </cell>
          <cell r="AG968">
            <v>16</v>
          </cell>
          <cell r="AH968" t="str">
            <v>Lister petter</v>
          </cell>
          <cell r="AI968" t="str">
            <v>LWP4</v>
          </cell>
          <cell r="AJ968" t="str">
            <v>Leroy Sommer</v>
          </cell>
          <cell r="AK968" t="str">
            <v>ECO-28-M/4</v>
          </cell>
          <cell r="AL968">
            <v>1000</v>
          </cell>
          <cell r="AM968" t="str">
            <v>Power cube</v>
          </cell>
          <cell r="AN968" t="str">
            <v>ECC500</v>
          </cell>
          <cell r="AO968">
            <v>400</v>
          </cell>
          <cell r="AP968" t="str">
            <v>Agisson</v>
          </cell>
          <cell r="AQ968">
            <v>1600</v>
          </cell>
          <cell r="AR968">
            <v>2</v>
          </cell>
          <cell r="AS968">
            <v>800</v>
          </cell>
          <cell r="AT968">
            <v>48</v>
          </cell>
          <cell r="AU968" t="str">
            <v>CHIGO</v>
          </cell>
          <cell r="AV968" t="str">
            <v>CHIGO</v>
          </cell>
          <cell r="AW968">
            <v>18000</v>
          </cell>
          <cell r="AX968">
            <v>18000</v>
          </cell>
          <cell r="AY968">
            <v>2</v>
          </cell>
          <cell r="AZ968">
            <v>110</v>
          </cell>
        </row>
        <row r="968">
          <cell r="BB968">
            <v>3</v>
          </cell>
          <cell r="BC968" t="str">
            <v>AirtelINQLiquid Telecom</v>
          </cell>
          <cell r="BD968">
            <v>0</v>
          </cell>
          <cell r="BE968" t="str">
            <v>ZM0783</v>
          </cell>
          <cell r="BF968">
            <v>0</v>
          </cell>
        </row>
        <row r="969">
          <cell r="C969" t="str">
            <v>IHS_LSK_284A</v>
          </cell>
          <cell r="D969" t="str">
            <v>RADIAN</v>
          </cell>
          <cell r="E969">
            <v>28.2791</v>
          </cell>
          <cell r="F969">
            <v>-15.4153</v>
          </cell>
          <cell r="G969" t="str">
            <v>Lusaka</v>
          </cell>
          <cell r="H969">
            <v>2.5</v>
          </cell>
          <cell r="I969" t="str">
            <v>Lusaka</v>
          </cell>
          <cell r="J969" t="str">
            <v>Lusaka</v>
          </cell>
          <cell r="K969" t="str">
            <v>No</v>
          </cell>
          <cell r="L969" t="str">
            <v>No</v>
          </cell>
          <cell r="M969" t="str">
            <v>No</v>
          </cell>
          <cell r="N969" t="str">
            <v>Urban</v>
          </cell>
          <cell r="O969" t="str">
            <v>Platinum</v>
          </cell>
          <cell r="P969" t="str">
            <v>Platinum</v>
          </cell>
        </row>
        <row r="969">
          <cell r="R969" t="str">
            <v>Hub</v>
          </cell>
          <cell r="S969" t="str">
            <v>On air</v>
          </cell>
          <cell r="T969" t="str">
            <v>Grid-Gen</v>
          </cell>
          <cell r="U969" t="str">
            <v>Roof Top</v>
          </cell>
          <cell r="V969" t="str">
            <v>RT</v>
          </cell>
          <cell r="W969" t="str">
            <v>Indoor </v>
          </cell>
          <cell r="X969" t="str">
            <v>Joseph Mulenga</v>
          </cell>
          <cell r="Y969" t="str">
            <v>SBC</v>
          </cell>
          <cell r="Z969" t="str">
            <v>SBC</v>
          </cell>
          <cell r="AA969" t="str">
            <v>Airtel </v>
          </cell>
          <cell r="AB969" t="str">
            <v>Evans Ngonga</v>
          </cell>
          <cell r="AC969" t="str">
            <v>CCS</v>
          </cell>
          <cell r="AD969" t="str">
            <v>CCS</v>
          </cell>
          <cell r="AE969" t="str">
            <v>Gen Logic </v>
          </cell>
          <cell r="AF969" t="str">
            <v>Gen Logic </v>
          </cell>
          <cell r="AG969">
            <v>20</v>
          </cell>
          <cell r="AH969" t="str">
            <v>perkins</v>
          </cell>
          <cell r="AI969" t="str">
            <v>404A-22</v>
          </cell>
          <cell r="AJ969" t="str">
            <v>Leroy Sommer</v>
          </cell>
          <cell r="AK969" t="str">
            <v>ECO-28-M/4</v>
          </cell>
          <cell r="AL969">
            <v>1000</v>
          </cell>
          <cell r="AM969" t="str">
            <v>Power cube</v>
          </cell>
          <cell r="AN969" t="str">
            <v>ECC500</v>
          </cell>
          <cell r="AO969">
            <v>400</v>
          </cell>
          <cell r="AP969" t="str">
            <v>NARADA</v>
          </cell>
          <cell r="AQ969">
            <v>600</v>
          </cell>
          <cell r="AR969">
            <v>2</v>
          </cell>
          <cell r="AS969">
            <v>600</v>
          </cell>
          <cell r="AT969">
            <v>24</v>
          </cell>
          <cell r="AU969" t="str">
            <v>LG</v>
          </cell>
          <cell r="AV969" t="str">
            <v>LG</v>
          </cell>
          <cell r="AW969">
            <v>18000</v>
          </cell>
          <cell r="AX969">
            <v>18000</v>
          </cell>
          <cell r="AY969">
            <v>2</v>
          </cell>
          <cell r="AZ969">
            <v>123</v>
          </cell>
        </row>
        <row r="969">
          <cell r="BB969">
            <v>1</v>
          </cell>
          <cell r="BC969" t="str">
            <v>Airtel</v>
          </cell>
          <cell r="BD969">
            <v>0</v>
          </cell>
          <cell r="BE969" t="str">
            <v>ZM0784</v>
          </cell>
          <cell r="BF969">
            <v>0</v>
          </cell>
        </row>
        <row r="970">
          <cell r="C970" t="str">
            <v>IHS_LSK_285A</v>
          </cell>
          <cell r="D970" t="str">
            <v>JOHN LAING</v>
          </cell>
          <cell r="E970">
            <v>28.259</v>
          </cell>
          <cell r="F970">
            <v>-15.4456</v>
          </cell>
          <cell r="G970" t="str">
            <v>Lusaka</v>
          </cell>
          <cell r="H970">
            <v>4.5</v>
          </cell>
          <cell r="I970" t="str">
            <v>Lusaka</v>
          </cell>
          <cell r="J970" t="str">
            <v>Lusaka</v>
          </cell>
          <cell r="K970" t="str">
            <v>No</v>
          </cell>
          <cell r="L970" t="str">
            <v>Yes</v>
          </cell>
          <cell r="M970" t="str">
            <v>No</v>
          </cell>
          <cell r="N970" t="str">
            <v>Urban</v>
          </cell>
          <cell r="O970" t="str">
            <v>Platinum</v>
          </cell>
          <cell r="P970" t="str">
            <v>Platinum</v>
          </cell>
          <cell r="Q970" t="str">
            <v>BTS</v>
          </cell>
          <cell r="R970" t="str">
            <v>BTS</v>
          </cell>
          <cell r="S970" t="str">
            <v>On air</v>
          </cell>
          <cell r="T970" t="str">
            <v>Grid-Gen</v>
          </cell>
          <cell r="U970" t="str">
            <v>Green Field</v>
          </cell>
          <cell r="V970">
            <v>36</v>
          </cell>
          <cell r="W970" t="str">
            <v>Indoor </v>
          </cell>
          <cell r="X970" t="str">
            <v>Samuel Mumba</v>
          </cell>
          <cell r="Y970" t="str">
            <v>SBC</v>
          </cell>
          <cell r="Z970" t="str">
            <v>SBC</v>
          </cell>
          <cell r="AA970" t="str">
            <v>Airtel </v>
          </cell>
          <cell r="AB970" t="str">
            <v>Evans Ngonga</v>
          </cell>
          <cell r="AC970" t="str">
            <v>CCS</v>
          </cell>
          <cell r="AD970" t="str">
            <v>CCS</v>
          </cell>
          <cell r="AE970" t="str">
            <v>Gen Logic </v>
          </cell>
          <cell r="AF970" t="str">
            <v>Gen Logic </v>
          </cell>
          <cell r="AG970">
            <v>30</v>
          </cell>
          <cell r="AH970" t="str">
            <v>Yanmar</v>
          </cell>
          <cell r="AI970" t="str">
            <v>4TNE88-G1A</v>
          </cell>
          <cell r="AJ970" t="str">
            <v>Leroy Sommer</v>
          </cell>
          <cell r="AK970" t="str">
            <v>ECO-28-M/4</v>
          </cell>
          <cell r="AL970">
            <v>1000</v>
          </cell>
          <cell r="AM970" t="str">
            <v>Power cube</v>
          </cell>
          <cell r="AN970" t="str">
            <v>ECC500</v>
          </cell>
          <cell r="AO970">
            <v>400</v>
          </cell>
          <cell r="AP970" t="str">
            <v>Agisson</v>
          </cell>
          <cell r="AQ970">
            <v>1600</v>
          </cell>
          <cell r="AR970">
            <v>2</v>
          </cell>
          <cell r="AS970">
            <v>800</v>
          </cell>
          <cell r="AT970">
            <v>48</v>
          </cell>
          <cell r="AU970" t="str">
            <v>LG</v>
          </cell>
          <cell r="AV970" t="str">
            <v>LG</v>
          </cell>
          <cell r="AW970">
            <v>18000</v>
          </cell>
          <cell r="AX970">
            <v>18000</v>
          </cell>
          <cell r="AY970">
            <v>2</v>
          </cell>
          <cell r="AZ970">
            <v>112</v>
          </cell>
        </row>
        <row r="970">
          <cell r="BB970">
            <v>2</v>
          </cell>
          <cell r="BC970" t="str">
            <v>MTNAirtel</v>
          </cell>
          <cell r="BD970" t="str">
            <v>T0348</v>
          </cell>
          <cell r="BE970" t="str">
            <v>ZM0786</v>
          </cell>
          <cell r="BF970">
            <v>0</v>
          </cell>
        </row>
        <row r="971">
          <cell r="C971" t="str">
            <v>IHS_LSK_286A</v>
          </cell>
          <cell r="D971" t="str">
            <v>KAMWALA SOUTH</v>
          </cell>
          <cell r="E971">
            <v>28.2925</v>
          </cell>
          <cell r="F971">
            <v>-15.4654</v>
          </cell>
          <cell r="G971" t="str">
            <v>Lusaka</v>
          </cell>
          <cell r="H971">
            <v>4.5</v>
          </cell>
          <cell r="I971" t="str">
            <v>Lusaka</v>
          </cell>
          <cell r="J971" t="str">
            <v>Lusaka</v>
          </cell>
          <cell r="K971" t="str">
            <v>No</v>
          </cell>
          <cell r="L971" t="str">
            <v>Yes</v>
          </cell>
          <cell r="M971" t="str">
            <v>No</v>
          </cell>
          <cell r="N971" t="str">
            <v>Urban</v>
          </cell>
          <cell r="O971" t="str">
            <v>Platinum</v>
          </cell>
          <cell r="P971" t="str">
            <v>Platinum</v>
          </cell>
          <cell r="Q971" t="str">
            <v>BTS</v>
          </cell>
          <cell r="R971" t="str">
            <v>BTS</v>
          </cell>
          <cell r="S971" t="str">
            <v>On air</v>
          </cell>
          <cell r="T971" t="str">
            <v>Grid-Gen</v>
          </cell>
          <cell r="U971" t="str">
            <v>Green Field</v>
          </cell>
          <cell r="V971">
            <v>36</v>
          </cell>
          <cell r="W971" t="str">
            <v>Indoor </v>
          </cell>
          <cell r="X971" t="str">
            <v>Kelly Musama</v>
          </cell>
          <cell r="Y971" t="str">
            <v>SBC</v>
          </cell>
          <cell r="Z971" t="str">
            <v>SBC</v>
          </cell>
          <cell r="AA971" t="str">
            <v>Airtel </v>
          </cell>
          <cell r="AB971" t="str">
            <v>Evans Ngonga</v>
          </cell>
          <cell r="AC971" t="str">
            <v>CCS</v>
          </cell>
          <cell r="AD971" t="str">
            <v>CCS</v>
          </cell>
          <cell r="AE971" t="str">
            <v>CK Works</v>
          </cell>
          <cell r="AF971" t="str">
            <v>CK Works</v>
          </cell>
          <cell r="AG971">
            <v>30</v>
          </cell>
          <cell r="AH971" t="str">
            <v>perkins</v>
          </cell>
          <cell r="AI971" t="str">
            <v>ENLP30S-3</v>
          </cell>
          <cell r="AJ971" t="str">
            <v>Leroy Sommer</v>
          </cell>
          <cell r="AK971" t="str">
            <v>TAL 040 DJ 6S/4</v>
          </cell>
          <cell r="AL971">
            <v>1000</v>
          </cell>
          <cell r="AM971" t="str">
            <v>Power cube</v>
          </cell>
          <cell r="AN971" t="str">
            <v>ECC500</v>
          </cell>
          <cell r="AO971">
            <v>400</v>
          </cell>
          <cell r="AP971" t="str">
            <v>Agisson</v>
          </cell>
          <cell r="AQ971">
            <v>1600</v>
          </cell>
          <cell r="AR971">
            <v>2</v>
          </cell>
          <cell r="AS971">
            <v>800</v>
          </cell>
          <cell r="AT971">
            <v>48</v>
          </cell>
          <cell r="AU971" t="str">
            <v>SAMSUNG</v>
          </cell>
          <cell r="AV971" t="str">
            <v>SAMSUNG</v>
          </cell>
          <cell r="AW971">
            <v>18000</v>
          </cell>
          <cell r="AX971">
            <v>18000</v>
          </cell>
          <cell r="AY971">
            <v>2</v>
          </cell>
          <cell r="AZ971">
            <v>155</v>
          </cell>
        </row>
        <row r="971">
          <cell r="BB971">
            <v>2</v>
          </cell>
          <cell r="BC971" t="str">
            <v>MTNAirtel</v>
          </cell>
          <cell r="BD971" t="str">
            <v>T0345</v>
          </cell>
          <cell r="BE971" t="str">
            <v>ZM0787</v>
          </cell>
          <cell r="BF971">
            <v>0</v>
          </cell>
        </row>
        <row r="972">
          <cell r="C972" t="str">
            <v>IHS_LSK_287A</v>
          </cell>
          <cell r="D972" t="str">
            <v>MTENDERE MARKET</v>
          </cell>
          <cell r="E972">
            <v>28.352</v>
          </cell>
          <cell r="F972">
            <v>-15.4006</v>
          </cell>
          <cell r="G972" t="str">
            <v>Lusaka</v>
          </cell>
          <cell r="H972">
            <v>2.5</v>
          </cell>
          <cell r="I972" t="str">
            <v>Lusaka</v>
          </cell>
          <cell r="J972" t="str">
            <v>Lusaka</v>
          </cell>
          <cell r="K972" t="str">
            <v>No</v>
          </cell>
          <cell r="L972" t="str">
            <v>No</v>
          </cell>
          <cell r="M972" t="str">
            <v>No</v>
          </cell>
          <cell r="N972" t="str">
            <v>Urban</v>
          </cell>
          <cell r="O972" t="str">
            <v>Platinum</v>
          </cell>
          <cell r="P972" t="str">
            <v>Platinum</v>
          </cell>
          <cell r="Q972" t="str">
            <v>BTS</v>
          </cell>
          <cell r="R972" t="str">
            <v>BTS</v>
          </cell>
          <cell r="S972" t="str">
            <v>On air</v>
          </cell>
          <cell r="T972" t="str">
            <v>Grid-Gen</v>
          </cell>
          <cell r="U972" t="str">
            <v>Green Field</v>
          </cell>
          <cell r="V972">
            <v>36</v>
          </cell>
          <cell r="W972" t="str">
            <v>Indoor </v>
          </cell>
          <cell r="X972" t="str">
            <v>Malvin Hakokole</v>
          </cell>
          <cell r="Y972" t="str">
            <v>SBC</v>
          </cell>
          <cell r="Z972" t="str">
            <v>SBC</v>
          </cell>
          <cell r="AA972" t="str">
            <v>Airtel </v>
          </cell>
          <cell r="AB972" t="str">
            <v>Evans Ngonga</v>
          </cell>
          <cell r="AC972" t="str">
            <v>CCS</v>
          </cell>
          <cell r="AD972" t="str">
            <v>CCS</v>
          </cell>
          <cell r="AE972" t="str">
            <v>IMG</v>
          </cell>
          <cell r="AF972" t="str">
            <v>IMG</v>
          </cell>
          <cell r="AG972">
            <v>20</v>
          </cell>
          <cell r="AH972" t="str">
            <v>perkins</v>
          </cell>
          <cell r="AI972" t="str">
            <v>403A-15</v>
          </cell>
          <cell r="AJ972" t="str">
            <v>Leroy Sommer</v>
          </cell>
          <cell r="AK972" t="str">
            <v>TAL 040F J 6S/4</v>
          </cell>
          <cell r="AL972">
            <v>1000</v>
          </cell>
          <cell r="AM972" t="str">
            <v>Power cube</v>
          </cell>
          <cell r="AN972" t="str">
            <v>ICC330-H1-C1</v>
          </cell>
          <cell r="AO972">
            <v>400</v>
          </cell>
          <cell r="AP972" t="str">
            <v>Agisson</v>
          </cell>
          <cell r="AQ972">
            <v>1600</v>
          </cell>
          <cell r="AR972">
            <v>2</v>
          </cell>
          <cell r="AS972">
            <v>800</v>
          </cell>
          <cell r="AT972">
            <v>48</v>
          </cell>
          <cell r="AU972" t="str">
            <v>SAMSUNG</v>
          </cell>
          <cell r="AV972" t="str">
            <v>SAMSUNG</v>
          </cell>
          <cell r="AW972">
            <v>18000</v>
          </cell>
          <cell r="AX972">
            <v>18000</v>
          </cell>
          <cell r="AY972">
            <v>2</v>
          </cell>
          <cell r="AZ972">
            <v>45.3</v>
          </cell>
        </row>
        <row r="972">
          <cell r="BB972">
            <v>1</v>
          </cell>
          <cell r="BC972" t="str">
            <v>Airtel</v>
          </cell>
          <cell r="BD972">
            <v>0</v>
          </cell>
          <cell r="BE972" t="str">
            <v>ZM0788</v>
          </cell>
          <cell r="BF972">
            <v>0</v>
          </cell>
        </row>
        <row r="973">
          <cell r="C973" t="str">
            <v>IHS_LSK_288A</v>
          </cell>
          <cell r="D973" t="str">
            <v>JOHN LAING BP</v>
          </cell>
          <cell r="E973">
            <v>28.2727</v>
          </cell>
          <cell r="F973">
            <v>-15.4371</v>
          </cell>
          <cell r="G973" t="str">
            <v>Lusaka</v>
          </cell>
          <cell r="H973">
            <v>2</v>
          </cell>
          <cell r="I973" t="str">
            <v>Lusaka</v>
          </cell>
          <cell r="J973" t="str">
            <v>Lusaka</v>
          </cell>
          <cell r="K973" t="str">
            <v>No</v>
          </cell>
          <cell r="L973" t="str">
            <v>No</v>
          </cell>
          <cell r="M973" t="str">
            <v>No</v>
          </cell>
          <cell r="N973" t="str">
            <v>Urban</v>
          </cell>
          <cell r="O973" t="str">
            <v>Platinum</v>
          </cell>
          <cell r="P973" t="str">
            <v>Platinum</v>
          </cell>
          <cell r="Q973" t="str">
            <v>BTS</v>
          </cell>
          <cell r="R973" t="str">
            <v>BTS</v>
          </cell>
          <cell r="S973" t="str">
            <v>On air</v>
          </cell>
          <cell r="T973" t="str">
            <v>Grid-Gen</v>
          </cell>
          <cell r="U973" t="str">
            <v>Green Field</v>
          </cell>
          <cell r="V973">
            <v>36</v>
          </cell>
          <cell r="W973" t="str">
            <v>Indoor </v>
          </cell>
          <cell r="X973" t="str">
            <v>Samuel Mumba</v>
          </cell>
          <cell r="Y973" t="str">
            <v>SBC</v>
          </cell>
          <cell r="Z973" t="str">
            <v>SBC</v>
          </cell>
          <cell r="AA973" t="str">
            <v>Airtel </v>
          </cell>
          <cell r="AB973" t="str">
            <v>Evans Ngonga</v>
          </cell>
          <cell r="AC973" t="str">
            <v>CCS</v>
          </cell>
          <cell r="AD973" t="str">
            <v>CCS</v>
          </cell>
          <cell r="AE973" t="str">
            <v>Gen Logic </v>
          </cell>
          <cell r="AF973" t="str">
            <v>Gen Logic </v>
          </cell>
          <cell r="AG973">
            <v>16</v>
          </cell>
          <cell r="AH973" t="str">
            <v>perkins</v>
          </cell>
          <cell r="AI973" t="str">
            <v>403D-15T</v>
          </cell>
          <cell r="AJ973" t="str">
            <v>Leroy Sommer</v>
          </cell>
          <cell r="AK973" t="str">
            <v>ECO-28-M/4</v>
          </cell>
          <cell r="AL973">
            <v>1000</v>
          </cell>
          <cell r="AM973" t="str">
            <v>Power cube</v>
          </cell>
          <cell r="AN973" t="str">
            <v>ECC500</v>
          </cell>
          <cell r="AO973">
            <v>400</v>
          </cell>
          <cell r="AP973" t="str">
            <v>Agisson</v>
          </cell>
          <cell r="AQ973">
            <v>1600</v>
          </cell>
          <cell r="AR973">
            <v>2</v>
          </cell>
          <cell r="AS973">
            <v>800</v>
          </cell>
          <cell r="AT973">
            <v>48</v>
          </cell>
          <cell r="AU973" t="str">
            <v>LG</v>
          </cell>
          <cell r="AV973" t="str">
            <v>LG</v>
          </cell>
          <cell r="AW973">
            <v>18000</v>
          </cell>
          <cell r="AX973">
            <v>18000</v>
          </cell>
          <cell r="AY973">
            <v>2</v>
          </cell>
          <cell r="AZ973">
            <v>55</v>
          </cell>
        </row>
        <row r="973">
          <cell r="BB973">
            <v>1</v>
          </cell>
          <cell r="BC973" t="str">
            <v>Airtel</v>
          </cell>
          <cell r="BD973">
            <v>0</v>
          </cell>
          <cell r="BE973" t="str">
            <v>ZM0789</v>
          </cell>
          <cell r="BF973">
            <v>0</v>
          </cell>
        </row>
        <row r="974">
          <cell r="C974" t="str">
            <v>IHS_LSK_290A</v>
          </cell>
          <cell r="D974" t="str">
            <v>SAINT ANNE</v>
          </cell>
          <cell r="E974">
            <v>28.249</v>
          </cell>
          <cell r="F974">
            <v>-15.4211</v>
          </cell>
          <cell r="G974" t="str">
            <v>Lusaka</v>
          </cell>
          <cell r="H974">
            <v>4.5</v>
          </cell>
          <cell r="I974" t="str">
            <v>Lusaka</v>
          </cell>
          <cell r="J974" t="str">
            <v>Lusaka</v>
          </cell>
          <cell r="K974" t="str">
            <v>Yes</v>
          </cell>
          <cell r="L974" t="str">
            <v>Yes</v>
          </cell>
          <cell r="M974" t="str">
            <v>Yes</v>
          </cell>
          <cell r="N974" t="str">
            <v>Urban</v>
          </cell>
          <cell r="O974" t="str">
            <v>Platinum</v>
          </cell>
          <cell r="P974" t="str">
            <v>Platinum</v>
          </cell>
          <cell r="Q974" t="str">
            <v>BTS</v>
          </cell>
          <cell r="R974" t="str">
            <v>BTS</v>
          </cell>
          <cell r="S974" t="str">
            <v>On air</v>
          </cell>
          <cell r="T974" t="str">
            <v>Grid-Gen</v>
          </cell>
          <cell r="U974" t="str">
            <v>Green Field</v>
          </cell>
          <cell r="V974">
            <v>36</v>
          </cell>
          <cell r="W974" t="str">
            <v>Indoor </v>
          </cell>
          <cell r="X974" t="str">
            <v>Joseph Mulenga</v>
          </cell>
          <cell r="Y974" t="str">
            <v>SBC</v>
          </cell>
          <cell r="Z974" t="str">
            <v>SBC</v>
          </cell>
          <cell r="AA974" t="str">
            <v>Airtel </v>
          </cell>
          <cell r="AB974" t="str">
            <v>Evans Ngonga</v>
          </cell>
          <cell r="AC974" t="str">
            <v>CCS</v>
          </cell>
          <cell r="AD974" t="str">
            <v>CCS</v>
          </cell>
          <cell r="AE974" t="str">
            <v>Gen Logic </v>
          </cell>
          <cell r="AF974" t="str">
            <v>Gen Logic </v>
          </cell>
          <cell r="AG974">
            <v>30</v>
          </cell>
          <cell r="AH974" t="str">
            <v>perkins</v>
          </cell>
          <cell r="AI974" t="str">
            <v>404A-22</v>
          </cell>
          <cell r="AJ974" t="str">
            <v>Leroy Sommer</v>
          </cell>
          <cell r="AK974" t="str">
            <v>ECO-28-M/4</v>
          </cell>
          <cell r="AL974">
            <v>1000</v>
          </cell>
          <cell r="AM974" t="str">
            <v>Power cube</v>
          </cell>
          <cell r="AN974" t="str">
            <v>ECC500</v>
          </cell>
          <cell r="AO974">
            <v>400</v>
          </cell>
          <cell r="AP974" t="str">
            <v>Agisson</v>
          </cell>
          <cell r="AQ974">
            <v>1600</v>
          </cell>
          <cell r="AR974">
            <v>2</v>
          </cell>
          <cell r="AS974">
            <v>800</v>
          </cell>
          <cell r="AT974">
            <v>48</v>
          </cell>
          <cell r="AU974" t="str">
            <v>FM25000</v>
          </cell>
          <cell r="AV974" t="str">
            <v>FM25000</v>
          </cell>
          <cell r="AW974">
            <v>25000</v>
          </cell>
          <cell r="AX974">
            <v>25000</v>
          </cell>
          <cell r="AY974">
            <v>2</v>
          </cell>
          <cell r="AZ974">
            <v>167</v>
          </cell>
        </row>
        <row r="974">
          <cell r="BB974">
            <v>3</v>
          </cell>
          <cell r="BC974" t="str">
            <v>MTNAirtelLiquid Telecom</v>
          </cell>
          <cell r="BD974" t="str">
            <v>T0287</v>
          </cell>
          <cell r="BE974" t="str">
            <v>ZM0791</v>
          </cell>
          <cell r="BF974">
            <v>0</v>
          </cell>
        </row>
        <row r="975">
          <cell r="C975" t="str">
            <v>IHS_LSK_291A</v>
          </cell>
          <cell r="D975" t="str">
            <v>SOWETO MARKET</v>
          </cell>
          <cell r="E975">
            <v>28.2774</v>
          </cell>
          <cell r="F975">
            <v>-15.4214</v>
          </cell>
          <cell r="G975" t="str">
            <v>Lusaka</v>
          </cell>
          <cell r="H975">
            <v>4.5</v>
          </cell>
          <cell r="I975" t="str">
            <v>Lusaka</v>
          </cell>
          <cell r="J975" t="str">
            <v>Lusaka</v>
          </cell>
          <cell r="K975" t="str">
            <v>No</v>
          </cell>
          <cell r="L975" t="str">
            <v>Yes</v>
          </cell>
          <cell r="M975" t="str">
            <v>No</v>
          </cell>
          <cell r="N975" t="str">
            <v>Urban</v>
          </cell>
          <cell r="O975" t="str">
            <v>Platinum</v>
          </cell>
          <cell r="P975" t="str">
            <v>Platinum</v>
          </cell>
          <cell r="Q975" t="str">
            <v>HUB</v>
          </cell>
          <cell r="R975" t="str">
            <v>HUB</v>
          </cell>
          <cell r="S975" t="str">
            <v>On air</v>
          </cell>
          <cell r="T975" t="str">
            <v>Grid-Gen</v>
          </cell>
          <cell r="U975" t="str">
            <v>Green Field</v>
          </cell>
          <cell r="V975">
            <v>36</v>
          </cell>
          <cell r="W975" t="str">
            <v>Outdoor</v>
          </cell>
          <cell r="X975" t="str">
            <v>Joseph Mulenga</v>
          </cell>
          <cell r="Y975" t="str">
            <v>SBC</v>
          </cell>
          <cell r="Z975" t="str">
            <v>SBC</v>
          </cell>
          <cell r="AA975" t="str">
            <v>Airtel </v>
          </cell>
          <cell r="AB975" t="str">
            <v>Evans Ngonga</v>
          </cell>
          <cell r="AC975" t="str">
            <v>CCS</v>
          </cell>
          <cell r="AD975" t="str">
            <v>CCS</v>
          </cell>
          <cell r="AE975" t="str">
            <v>Gen Logic </v>
          </cell>
          <cell r="AF975" t="str">
            <v>Gen Logic </v>
          </cell>
          <cell r="AG975">
            <v>30</v>
          </cell>
          <cell r="AH975" t="str">
            <v>perkins</v>
          </cell>
          <cell r="AI975" t="str">
            <v>404A-22</v>
          </cell>
          <cell r="AJ975" t="str">
            <v>Leroy Sommer</v>
          </cell>
          <cell r="AK975" t="str">
            <v>ECO-28-M/4</v>
          </cell>
          <cell r="AL975">
            <v>1000</v>
          </cell>
          <cell r="AM975" t="str">
            <v>Power cube</v>
          </cell>
          <cell r="AN975" t="str">
            <v>ECC500</v>
          </cell>
          <cell r="AO975">
            <v>400</v>
          </cell>
          <cell r="AP975" t="str">
            <v>Lithium</v>
          </cell>
          <cell r="AQ975">
            <v>1600</v>
          </cell>
          <cell r="AR975">
            <v>48</v>
          </cell>
          <cell r="AS975">
            <v>100</v>
          </cell>
          <cell r="AT975">
            <v>16</v>
          </cell>
          <cell r="AU975" t="str">
            <v>N/A</v>
          </cell>
          <cell r="AV975" t="str">
            <v>N/A</v>
          </cell>
          <cell r="AW975" t="str">
            <v>N/A</v>
          </cell>
          <cell r="AX975" t="str">
            <v>LG18000</v>
          </cell>
          <cell r="AY975" t="str">
            <v>N/A</v>
          </cell>
          <cell r="AZ975">
            <v>132</v>
          </cell>
        </row>
        <row r="975">
          <cell r="BB975">
            <v>2</v>
          </cell>
          <cell r="BC975" t="str">
            <v>MTNAirtel</v>
          </cell>
          <cell r="BD975" t="str">
            <v>T0213</v>
          </cell>
          <cell r="BE975" t="str">
            <v>ZM0808</v>
          </cell>
          <cell r="BF975">
            <v>0</v>
          </cell>
        </row>
        <row r="976">
          <cell r="C976" t="str">
            <v>IHS_LSK_292A</v>
          </cell>
          <cell r="D976" t="str">
            <v>LUANGWA HIGH SCHOOL</v>
          </cell>
          <cell r="E976">
            <v>30.2879</v>
          </cell>
          <cell r="F976">
            <v>-15.2737</v>
          </cell>
          <cell r="G976" t="str">
            <v>Lusaka</v>
          </cell>
          <cell r="H976">
            <v>2.5</v>
          </cell>
          <cell r="I976" t="str">
            <v>Lusaka</v>
          </cell>
          <cell r="J976" t="str">
            <v>Luangwa</v>
          </cell>
          <cell r="K976" t="str">
            <v>No</v>
          </cell>
          <cell r="L976" t="str">
            <v>No</v>
          </cell>
          <cell r="M976" t="str">
            <v>No</v>
          </cell>
          <cell r="N976" t="str">
            <v>Rural</v>
          </cell>
          <cell r="O976" t="str">
            <v>Silver</v>
          </cell>
          <cell r="P976" t="str">
            <v>Silver</v>
          </cell>
          <cell r="Q976" t="str">
            <v>BTS</v>
          </cell>
          <cell r="R976" t="str">
            <v>BTS</v>
          </cell>
          <cell r="S976" t="str">
            <v>On air</v>
          </cell>
          <cell r="T976" t="str">
            <v>Grid-Gen-solar</v>
          </cell>
          <cell r="U976" t="str">
            <v>Green Field</v>
          </cell>
          <cell r="V976">
            <v>80</v>
          </cell>
          <cell r="W976" t="str">
            <v>Outdoor</v>
          </cell>
          <cell r="X976" t="str">
            <v>Malvin Hakokole</v>
          </cell>
          <cell r="Y976" t="str">
            <v>SBC</v>
          </cell>
          <cell r="Z976" t="str">
            <v>SBC</v>
          </cell>
          <cell r="AA976" t="str">
            <v>Airtel </v>
          </cell>
          <cell r="AB976" t="str">
            <v>Evans Ngonga</v>
          </cell>
          <cell r="AC976" t="str">
            <v>CCS</v>
          </cell>
          <cell r="AD976" t="str">
            <v>CCS</v>
          </cell>
          <cell r="AE976" t="str">
            <v>Gen Logic </v>
          </cell>
          <cell r="AF976" t="str">
            <v>Gen Logic </v>
          </cell>
          <cell r="AG976">
            <v>20</v>
          </cell>
          <cell r="AH976" t="str">
            <v>perkins</v>
          </cell>
          <cell r="AI976" t="str">
            <v>404A-22</v>
          </cell>
          <cell r="AJ976" t="str">
            <v>Mecc Alte</v>
          </cell>
          <cell r="AK976" t="str">
            <v>ECP-28-M/4</v>
          </cell>
          <cell r="AL976">
            <v>1000</v>
          </cell>
          <cell r="AM976" t="str">
            <v>Emerson</v>
          </cell>
          <cell r="AN976" t="str">
            <v>MPP\Emerson</v>
          </cell>
          <cell r="AO976">
            <v>250</v>
          </cell>
          <cell r="AP976" t="str">
            <v>Lithium</v>
          </cell>
          <cell r="AQ976">
            <v>200</v>
          </cell>
          <cell r="AR976">
            <v>48</v>
          </cell>
          <cell r="AS976">
            <v>100</v>
          </cell>
          <cell r="AT976">
            <v>2</v>
          </cell>
          <cell r="AU976" t="str">
            <v>N/A</v>
          </cell>
          <cell r="AV976" t="str">
            <v>N/A</v>
          </cell>
          <cell r="AW976" t="str">
            <v>N/A</v>
          </cell>
          <cell r="AX976" t="str">
            <v>N/A</v>
          </cell>
          <cell r="AY976" t="str">
            <v>N/A</v>
          </cell>
          <cell r="AZ976">
            <v>35</v>
          </cell>
        </row>
        <row r="976">
          <cell r="BB976">
            <v>1</v>
          </cell>
          <cell r="BC976" t="str">
            <v>Airtel</v>
          </cell>
          <cell r="BD976">
            <v>0</v>
          </cell>
          <cell r="BE976" t="str">
            <v>ZM0832</v>
          </cell>
          <cell r="BF976">
            <v>0</v>
          </cell>
        </row>
        <row r="977">
          <cell r="C977" t="str">
            <v>IHS_LSK_293A</v>
          </cell>
          <cell r="D977" t="str">
            <v>STATE LODGE</v>
          </cell>
          <cell r="E977">
            <v>28.4279</v>
          </cell>
          <cell r="F977">
            <v>-15.4376</v>
          </cell>
          <cell r="G977" t="str">
            <v>Lusaka</v>
          </cell>
          <cell r="H977">
            <v>2.5</v>
          </cell>
          <cell r="I977" t="str">
            <v>Lusaka</v>
          </cell>
          <cell r="J977" t="str">
            <v>Lusaka</v>
          </cell>
          <cell r="K977" t="str">
            <v>No</v>
          </cell>
          <cell r="L977" t="str">
            <v>No</v>
          </cell>
          <cell r="M977" t="str">
            <v>No</v>
          </cell>
          <cell r="N977" t="str">
            <v>Urban</v>
          </cell>
          <cell r="O977" t="str">
            <v>Silver</v>
          </cell>
          <cell r="P977" t="str">
            <v>Silver</v>
          </cell>
          <cell r="Q977" t="str">
            <v>HUB</v>
          </cell>
          <cell r="R977" t="str">
            <v>HUB</v>
          </cell>
          <cell r="S977" t="str">
            <v>On air</v>
          </cell>
          <cell r="T977" t="str">
            <v>Grid-Gen</v>
          </cell>
          <cell r="U977" t="str">
            <v>Green Field</v>
          </cell>
          <cell r="V977">
            <v>50</v>
          </cell>
          <cell r="W977" t="str">
            <v>Indoor </v>
          </cell>
          <cell r="X977" t="str">
            <v>Kelly Musama</v>
          </cell>
          <cell r="Y977" t="str">
            <v>SBC</v>
          </cell>
          <cell r="Z977" t="str">
            <v>SBC</v>
          </cell>
          <cell r="AA977" t="str">
            <v>Airtel </v>
          </cell>
          <cell r="AB977" t="str">
            <v>Evans Ngonga</v>
          </cell>
          <cell r="AC977" t="str">
            <v>CCS</v>
          </cell>
          <cell r="AD977" t="str">
            <v>CCS</v>
          </cell>
          <cell r="AE977" t="str">
            <v>IMG</v>
          </cell>
          <cell r="AF977" t="str">
            <v>IMG</v>
          </cell>
          <cell r="AG977">
            <v>20</v>
          </cell>
          <cell r="AH977" t="str">
            <v>perkins</v>
          </cell>
          <cell r="AI977" t="str">
            <v>404A-22</v>
          </cell>
          <cell r="AJ977" t="str">
            <v>Leroy Sommer</v>
          </cell>
          <cell r="AK977" t="str">
            <v>TAL 040F J 6S/4</v>
          </cell>
          <cell r="AL977">
            <v>600</v>
          </cell>
          <cell r="AM977" t="str">
            <v>Power cube</v>
          </cell>
          <cell r="AN977" t="str">
            <v>ICC330-H1-C1</v>
          </cell>
          <cell r="AO977">
            <v>400</v>
          </cell>
          <cell r="AP977" t="str">
            <v>Agisson</v>
          </cell>
          <cell r="AQ977">
            <v>1200</v>
          </cell>
          <cell r="AR977">
            <v>2</v>
          </cell>
          <cell r="AS977">
            <v>600</v>
          </cell>
          <cell r="AT977">
            <v>48</v>
          </cell>
          <cell r="AU977" t="str">
            <v>LG</v>
          </cell>
          <cell r="AV977" t="str">
            <v>LG</v>
          </cell>
          <cell r="AW977">
            <v>18000</v>
          </cell>
          <cell r="AX977">
            <v>18000</v>
          </cell>
          <cell r="AY977">
            <v>2</v>
          </cell>
          <cell r="AZ977">
            <v>100</v>
          </cell>
        </row>
        <row r="977">
          <cell r="BB977">
            <v>2</v>
          </cell>
          <cell r="BC977" t="str">
            <v>MTNAirtel</v>
          </cell>
          <cell r="BD977" t="str">
            <v>T0322</v>
          </cell>
          <cell r="BE977" t="str">
            <v>ZM0846</v>
          </cell>
          <cell r="BF977">
            <v>0</v>
          </cell>
        </row>
        <row r="978">
          <cell r="C978" t="str">
            <v>IHS_LSK_294A</v>
          </cell>
          <cell r="D978" t="str">
            <v>APOLLO</v>
          </cell>
          <cell r="E978">
            <v>28.1296</v>
          </cell>
          <cell r="F978">
            <v>-14.133142</v>
          </cell>
          <cell r="G978" t="str">
            <v>Lusaka</v>
          </cell>
          <cell r="H978">
            <v>2.5</v>
          </cell>
          <cell r="I978" t="str">
            <v>Lusaka</v>
          </cell>
          <cell r="J978" t="str">
            <v>Kafue</v>
          </cell>
          <cell r="K978" t="str">
            <v>No</v>
          </cell>
          <cell r="L978" t="str">
            <v>No</v>
          </cell>
          <cell r="M978" t="str">
            <v>No</v>
          </cell>
          <cell r="N978" t="str">
            <v>Suburban</v>
          </cell>
          <cell r="O978" t="str">
            <v>Silver</v>
          </cell>
          <cell r="P978" t="str">
            <v>Silver</v>
          </cell>
          <cell r="Q978" t="str">
            <v>BB</v>
          </cell>
          <cell r="R978" t="str">
            <v>BB</v>
          </cell>
          <cell r="S978" t="str">
            <v>On air</v>
          </cell>
          <cell r="T978" t="str">
            <v>Gen Only</v>
          </cell>
          <cell r="U978" t="str">
            <v>Green Field</v>
          </cell>
          <cell r="V978">
            <v>50</v>
          </cell>
          <cell r="W978" t="str">
            <v>Indoor </v>
          </cell>
          <cell r="X978" t="str">
            <v>John Banda </v>
          </cell>
          <cell r="Y978" t="str">
            <v>SBC</v>
          </cell>
          <cell r="Z978" t="str">
            <v>SBC</v>
          </cell>
          <cell r="AA978" t="str">
            <v>Airtel </v>
          </cell>
          <cell r="AB978" t="str">
            <v>Evans Ngonga</v>
          </cell>
          <cell r="AC978" t="str">
            <v>CCS</v>
          </cell>
          <cell r="AD978" t="str">
            <v>CCS</v>
          </cell>
          <cell r="AE978" t="str">
            <v>Gen Logic </v>
          </cell>
          <cell r="AF978" t="str">
            <v>Gen Logic </v>
          </cell>
          <cell r="AG978">
            <v>20</v>
          </cell>
          <cell r="AH978" t="str">
            <v>perkins</v>
          </cell>
          <cell r="AI978" t="str">
            <v>404A-22</v>
          </cell>
          <cell r="AJ978" t="str">
            <v>Zanardi </v>
          </cell>
          <cell r="AK978" t="str">
            <v>AL 3/4</v>
          </cell>
          <cell r="AL978">
            <v>1000</v>
          </cell>
          <cell r="AM978" t="str">
            <v>Power cube</v>
          </cell>
          <cell r="AN978" t="str">
            <v>ECC500</v>
          </cell>
          <cell r="AO978">
            <v>400</v>
          </cell>
          <cell r="AP978" t="str">
            <v>Agisson</v>
          </cell>
          <cell r="AQ978">
            <v>1200</v>
          </cell>
          <cell r="AR978">
            <v>2</v>
          </cell>
          <cell r="AS978">
            <v>600</v>
          </cell>
          <cell r="AT978">
            <v>48</v>
          </cell>
          <cell r="AU978" t="str">
            <v>CHIGO</v>
          </cell>
          <cell r="AV978" t="str">
            <v>CHIGO</v>
          </cell>
          <cell r="AW978">
            <v>18000</v>
          </cell>
          <cell r="AX978">
            <v>18000</v>
          </cell>
          <cell r="AY978">
            <v>2</v>
          </cell>
          <cell r="AZ978">
            <v>110</v>
          </cell>
        </row>
        <row r="978">
          <cell r="BB978">
            <v>2</v>
          </cell>
          <cell r="BC978" t="str">
            <v>MTNAirtel</v>
          </cell>
          <cell r="BD978" t="str">
            <v>T0330</v>
          </cell>
          <cell r="BE978" t="str">
            <v>ZM0847</v>
          </cell>
          <cell r="BF978">
            <v>0</v>
          </cell>
        </row>
        <row r="979">
          <cell r="C979" t="str">
            <v>IHS_LSK_295A</v>
          </cell>
          <cell r="D979" t="str">
            <v>FAIRVIEW MAKISHI</v>
          </cell>
          <cell r="E979">
            <v>28.2897</v>
          </cell>
          <cell r="F979">
            <v>-15.4129</v>
          </cell>
          <cell r="G979" t="str">
            <v>Lusaka</v>
          </cell>
          <cell r="H979">
            <v>2</v>
          </cell>
          <cell r="I979" t="str">
            <v>Lusaka</v>
          </cell>
          <cell r="J979" t="str">
            <v>Lusaka</v>
          </cell>
          <cell r="K979" t="str">
            <v>Yes</v>
          </cell>
          <cell r="L979" t="str">
            <v>No</v>
          </cell>
          <cell r="M979" t="str">
            <v>No</v>
          </cell>
          <cell r="N979" t="str">
            <v>Urban</v>
          </cell>
          <cell r="O979" t="str">
            <v>Platinum</v>
          </cell>
          <cell r="P979" t="str">
            <v>Platinum</v>
          </cell>
          <cell r="Q979" t="str">
            <v>BTS</v>
          </cell>
          <cell r="R979" t="str">
            <v>BTS</v>
          </cell>
          <cell r="S979" t="str">
            <v>On air</v>
          </cell>
          <cell r="T979" t="str">
            <v>Grid-Gen</v>
          </cell>
          <cell r="U979" t="str">
            <v>Green Field</v>
          </cell>
          <cell r="V979">
            <v>36</v>
          </cell>
          <cell r="W979" t="str">
            <v>Indoor </v>
          </cell>
          <cell r="X979" t="str">
            <v>Joseph Mulenga</v>
          </cell>
          <cell r="Y979" t="str">
            <v>SBC</v>
          </cell>
          <cell r="Z979" t="str">
            <v>SBC</v>
          </cell>
          <cell r="AA979" t="str">
            <v>Airtel </v>
          </cell>
          <cell r="AB979" t="str">
            <v>Evans Ngonga</v>
          </cell>
          <cell r="AC979" t="str">
            <v>CCS</v>
          </cell>
          <cell r="AD979" t="str">
            <v>CCS</v>
          </cell>
          <cell r="AE979" t="str">
            <v>Gen Logic </v>
          </cell>
          <cell r="AF979" t="str">
            <v>Gen Logic </v>
          </cell>
          <cell r="AG979">
            <v>16</v>
          </cell>
          <cell r="AH979" t="str">
            <v>perkins</v>
          </cell>
          <cell r="AI979" t="str">
            <v>404A-22</v>
          </cell>
          <cell r="AJ979" t="str">
            <v>Leroy Sommer</v>
          </cell>
          <cell r="AK979" t="str">
            <v>ECO-28-M/4</v>
          </cell>
          <cell r="AL979">
            <v>1000</v>
          </cell>
          <cell r="AM979" t="str">
            <v>Power cube</v>
          </cell>
          <cell r="AN979" t="str">
            <v>ECC500</v>
          </cell>
          <cell r="AO979">
            <v>400</v>
          </cell>
          <cell r="AP979" t="str">
            <v>Agisson</v>
          </cell>
          <cell r="AQ979">
            <v>1600</v>
          </cell>
          <cell r="AR979">
            <v>2</v>
          </cell>
          <cell r="AS979">
            <v>800</v>
          </cell>
          <cell r="AT979">
            <v>48</v>
          </cell>
          <cell r="AU979" t="str">
            <v>LG</v>
          </cell>
          <cell r="AV979" t="str">
            <v>LG</v>
          </cell>
          <cell r="AW979">
            <v>18000</v>
          </cell>
          <cell r="AX979">
            <v>18000</v>
          </cell>
          <cell r="AY979">
            <v>2</v>
          </cell>
          <cell r="AZ979">
            <v>108</v>
          </cell>
        </row>
        <row r="979">
          <cell r="BB979">
            <v>1</v>
          </cell>
          <cell r="BC979" t="str">
            <v>Airtel</v>
          </cell>
          <cell r="BD979">
            <v>0</v>
          </cell>
          <cell r="BE979" t="str">
            <v>ZM0848</v>
          </cell>
          <cell r="BF979">
            <v>0</v>
          </cell>
        </row>
        <row r="980">
          <cell r="C980" t="str">
            <v>IHS_LSK_296A</v>
          </cell>
          <cell r="D980" t="str">
            <v>MWAIWAKE</v>
          </cell>
          <cell r="E980">
            <v>28.3298</v>
          </cell>
          <cell r="F980">
            <v>-15.4608</v>
          </cell>
          <cell r="G980" t="str">
            <v>Lusaka</v>
          </cell>
          <cell r="H980">
            <v>4.5</v>
          </cell>
          <cell r="I980" t="str">
            <v>Lusaka</v>
          </cell>
          <cell r="J980" t="str">
            <v>Lusaka</v>
          </cell>
          <cell r="K980" t="str">
            <v>Yes</v>
          </cell>
          <cell r="L980" t="str">
            <v>Yes</v>
          </cell>
          <cell r="M980" t="str">
            <v>No</v>
          </cell>
          <cell r="N980" t="str">
            <v>Urban</v>
          </cell>
          <cell r="O980" t="str">
            <v>Platinum</v>
          </cell>
          <cell r="P980" t="str">
            <v>Platinum</v>
          </cell>
          <cell r="Q980" t="str">
            <v>HUB</v>
          </cell>
          <cell r="R980" t="str">
            <v>HUB</v>
          </cell>
          <cell r="S980" t="str">
            <v>On air</v>
          </cell>
          <cell r="T980" t="str">
            <v>Grid-Gen</v>
          </cell>
          <cell r="U980" t="str">
            <v>Green Field</v>
          </cell>
          <cell r="V980">
            <v>36</v>
          </cell>
          <cell r="W980" t="str">
            <v>Indoor </v>
          </cell>
          <cell r="X980" t="str">
            <v>Kelly Musama</v>
          </cell>
          <cell r="Y980" t="str">
            <v>SBC</v>
          </cell>
          <cell r="Z980" t="str">
            <v>SBC</v>
          </cell>
          <cell r="AA980" t="str">
            <v>Airtel </v>
          </cell>
          <cell r="AB980" t="str">
            <v>Evans Ngonga</v>
          </cell>
          <cell r="AC980" t="str">
            <v>CCS</v>
          </cell>
          <cell r="AD980" t="str">
            <v>CCS</v>
          </cell>
          <cell r="AE980" t="str">
            <v>Gen Logic </v>
          </cell>
          <cell r="AF980" t="str">
            <v>Gen Logic </v>
          </cell>
          <cell r="AG980">
            <v>30</v>
          </cell>
          <cell r="AH980" t="str">
            <v>perkins</v>
          </cell>
          <cell r="AI980" t="str">
            <v>404A-22</v>
          </cell>
          <cell r="AJ980" t="str">
            <v>Leroy Sommer</v>
          </cell>
          <cell r="AK980" t="str">
            <v>ECO-28-M/4</v>
          </cell>
          <cell r="AL980">
            <v>1000</v>
          </cell>
          <cell r="AM980" t="str">
            <v>Power cube</v>
          </cell>
          <cell r="AN980" t="str">
            <v>ECC500</v>
          </cell>
          <cell r="AO980">
            <v>400</v>
          </cell>
          <cell r="AP980" t="str">
            <v>Lithium</v>
          </cell>
          <cell r="AQ980">
            <v>300</v>
          </cell>
          <cell r="AR980">
            <v>48</v>
          </cell>
          <cell r="AS980">
            <v>100</v>
          </cell>
          <cell r="AT980">
            <v>3</v>
          </cell>
          <cell r="AU980" t="str">
            <v>LG</v>
          </cell>
          <cell r="AV980" t="str">
            <v>LG</v>
          </cell>
          <cell r="AW980">
            <v>18000</v>
          </cell>
          <cell r="AX980">
            <v>18000</v>
          </cell>
          <cell r="AY980">
            <v>2</v>
          </cell>
          <cell r="AZ980">
            <v>230</v>
          </cell>
        </row>
        <row r="980">
          <cell r="BB980">
            <v>3</v>
          </cell>
          <cell r="BC980" t="str">
            <v>MTNAirtelLiquid Telecom</v>
          </cell>
          <cell r="BD980" t="str">
            <v>T0260</v>
          </cell>
          <cell r="BE980" t="str">
            <v>ZM0849</v>
          </cell>
          <cell r="BF980">
            <v>0</v>
          </cell>
        </row>
        <row r="981">
          <cell r="C981" t="str">
            <v>IHS_LSK_297A</v>
          </cell>
          <cell r="D981" t="str">
            <v>KAUNDA SQUARE ZNS</v>
          </cell>
          <cell r="E981">
            <v>28.3526</v>
          </cell>
          <cell r="F981">
            <v>-15.369</v>
          </cell>
          <cell r="G981" t="str">
            <v>Lusaka</v>
          </cell>
          <cell r="H981">
            <v>4.5</v>
          </cell>
          <cell r="I981" t="str">
            <v>Lusaka</v>
          </cell>
          <cell r="J981" t="str">
            <v>Lusaka</v>
          </cell>
          <cell r="K981" t="str">
            <v>Yes</v>
          </cell>
          <cell r="L981" t="str">
            <v>Yes</v>
          </cell>
          <cell r="M981" t="str">
            <v>Yes</v>
          </cell>
          <cell r="N981" t="str">
            <v>Urban</v>
          </cell>
          <cell r="O981" t="str">
            <v>Platinum</v>
          </cell>
          <cell r="P981" t="str">
            <v>Platinum</v>
          </cell>
          <cell r="Q981" t="str">
            <v>HUB</v>
          </cell>
          <cell r="R981" t="str">
            <v>HUB</v>
          </cell>
          <cell r="S981" t="str">
            <v>On air</v>
          </cell>
          <cell r="T981" t="str">
            <v>Grid-Gen</v>
          </cell>
          <cell r="U981" t="str">
            <v>Green Field</v>
          </cell>
          <cell r="V981">
            <v>36</v>
          </cell>
          <cell r="W981" t="str">
            <v>Indoor </v>
          </cell>
          <cell r="X981" t="str">
            <v>Malvin Hakokole</v>
          </cell>
          <cell r="Y981" t="str">
            <v>SBC</v>
          </cell>
          <cell r="Z981" t="str">
            <v>SBC</v>
          </cell>
          <cell r="AA981" t="str">
            <v>Airtel </v>
          </cell>
          <cell r="AB981" t="str">
            <v>Evans Ngonga</v>
          </cell>
          <cell r="AC981" t="str">
            <v>CCS</v>
          </cell>
          <cell r="AD981" t="str">
            <v>CCS</v>
          </cell>
          <cell r="AE981" t="str">
            <v>Gen Logic </v>
          </cell>
          <cell r="AF981" t="str">
            <v>Gen Logic </v>
          </cell>
          <cell r="AG981">
            <v>30</v>
          </cell>
          <cell r="AH981" t="str">
            <v>perkins</v>
          </cell>
          <cell r="AI981" t="str">
            <v>1103A-33</v>
          </cell>
          <cell r="AJ981" t="str">
            <v>Leroy Sommer</v>
          </cell>
          <cell r="AK981" t="str">
            <v>TAL 042C J 6/4</v>
          </cell>
          <cell r="AL981">
            <v>1000</v>
          </cell>
          <cell r="AM981" t="str">
            <v>Power cube</v>
          </cell>
          <cell r="AN981" t="str">
            <v>ECC500</v>
          </cell>
          <cell r="AO981">
            <v>400</v>
          </cell>
          <cell r="AP981" t="str">
            <v>Agisson</v>
          </cell>
          <cell r="AQ981">
            <v>1600</v>
          </cell>
          <cell r="AR981">
            <v>2</v>
          </cell>
          <cell r="AS981">
            <v>800</v>
          </cell>
          <cell r="AT981">
            <v>48</v>
          </cell>
          <cell r="AU981" t="str">
            <v>LG</v>
          </cell>
          <cell r="AV981" t="str">
            <v>LG</v>
          </cell>
          <cell r="AW981">
            <v>18000</v>
          </cell>
          <cell r="AX981">
            <v>18000</v>
          </cell>
          <cell r="AY981">
            <v>4</v>
          </cell>
          <cell r="AZ981">
            <v>126</v>
          </cell>
        </row>
        <row r="981">
          <cell r="BB981">
            <v>3</v>
          </cell>
          <cell r="BC981" t="str">
            <v>MTNAirtelLiquid Telecom</v>
          </cell>
          <cell r="BD981" t="str">
            <v>T0179</v>
          </cell>
          <cell r="BE981" t="str">
            <v>ZM0850</v>
          </cell>
          <cell r="BF981">
            <v>0</v>
          </cell>
        </row>
        <row r="982">
          <cell r="C982" t="str">
            <v>IHS_LSK_298A</v>
          </cell>
          <cell r="D982" t="str">
            <v>CHAISA</v>
          </cell>
          <cell r="E982">
            <v>28.2859</v>
          </cell>
          <cell r="F982">
            <v>-15.3863</v>
          </cell>
          <cell r="G982" t="str">
            <v>Lusaka</v>
          </cell>
          <cell r="H982">
            <v>2.5</v>
          </cell>
          <cell r="I982" t="str">
            <v>Lusaka</v>
          </cell>
          <cell r="J982" t="str">
            <v>Lusaka</v>
          </cell>
          <cell r="K982" t="str">
            <v>No</v>
          </cell>
          <cell r="L982" t="str">
            <v>No</v>
          </cell>
          <cell r="M982" t="str">
            <v>No</v>
          </cell>
          <cell r="N982" t="str">
            <v>Urban</v>
          </cell>
          <cell r="O982" t="str">
            <v>Platinum</v>
          </cell>
          <cell r="P982" t="str">
            <v>Platinum</v>
          </cell>
          <cell r="Q982" t="str">
            <v>BB</v>
          </cell>
          <cell r="R982" t="str">
            <v>BB</v>
          </cell>
          <cell r="S982" t="str">
            <v>On air</v>
          </cell>
          <cell r="T982" t="str">
            <v>Grid-Gen</v>
          </cell>
          <cell r="U982" t="str">
            <v>Green Field</v>
          </cell>
          <cell r="V982">
            <v>36</v>
          </cell>
          <cell r="W982" t="str">
            <v>Indoor </v>
          </cell>
          <cell r="X982" t="str">
            <v>John Banda </v>
          </cell>
          <cell r="Y982" t="str">
            <v>SBC</v>
          </cell>
          <cell r="Z982" t="str">
            <v>SBC</v>
          </cell>
          <cell r="AA982" t="str">
            <v>Airtel </v>
          </cell>
          <cell r="AB982" t="str">
            <v>Evans Ngonga</v>
          </cell>
          <cell r="AC982" t="str">
            <v>CCS</v>
          </cell>
          <cell r="AD982" t="str">
            <v>CCS</v>
          </cell>
          <cell r="AE982" t="str">
            <v>Gen Logic </v>
          </cell>
          <cell r="AF982" t="str">
            <v>Gen Logic </v>
          </cell>
          <cell r="AG982">
            <v>20</v>
          </cell>
          <cell r="AH982" t="str">
            <v>perkins</v>
          </cell>
          <cell r="AI982" t="str">
            <v>404A-22</v>
          </cell>
          <cell r="AJ982" t="str">
            <v>Leroy Sommer</v>
          </cell>
          <cell r="AK982" t="str">
            <v>ECO-28-M/4</v>
          </cell>
          <cell r="AL982">
            <v>1000</v>
          </cell>
          <cell r="AM982" t="str">
            <v>Power cube</v>
          </cell>
          <cell r="AN982" t="str">
            <v>ECC500</v>
          </cell>
          <cell r="AO982">
            <v>400</v>
          </cell>
          <cell r="AP982" t="str">
            <v>Agisson</v>
          </cell>
          <cell r="AQ982">
            <v>1600</v>
          </cell>
          <cell r="AR982">
            <v>2</v>
          </cell>
          <cell r="AS982">
            <v>800</v>
          </cell>
          <cell r="AT982">
            <v>48</v>
          </cell>
          <cell r="AU982" t="str">
            <v>GREE</v>
          </cell>
          <cell r="AV982" t="str">
            <v>GREE</v>
          </cell>
          <cell r="AW982">
            <v>18000</v>
          </cell>
          <cell r="AX982">
            <v>18000</v>
          </cell>
          <cell r="AY982">
            <v>2</v>
          </cell>
          <cell r="AZ982">
            <v>93</v>
          </cell>
        </row>
        <row r="982">
          <cell r="BB982">
            <v>1</v>
          </cell>
          <cell r="BC982" t="str">
            <v>Airtel</v>
          </cell>
          <cell r="BD982">
            <v>0</v>
          </cell>
          <cell r="BE982" t="str">
            <v>ZM0851</v>
          </cell>
          <cell r="BF982">
            <v>0</v>
          </cell>
        </row>
        <row r="983">
          <cell r="C983" t="str">
            <v>IHS_LSK_299A</v>
          </cell>
          <cell r="D983" t="str">
            <v>CHALALA</v>
          </cell>
          <cell r="E983">
            <v>28.3536</v>
          </cell>
          <cell r="F983">
            <v>-15.4589</v>
          </cell>
          <cell r="G983" t="str">
            <v>Lusaka</v>
          </cell>
          <cell r="H983">
            <v>2.5</v>
          </cell>
          <cell r="I983" t="str">
            <v>Lusaka</v>
          </cell>
          <cell r="J983" t="str">
            <v>Lusaka</v>
          </cell>
          <cell r="K983" t="str">
            <v>No</v>
          </cell>
          <cell r="L983" t="str">
            <v>No</v>
          </cell>
          <cell r="M983" t="str">
            <v>Yes</v>
          </cell>
          <cell r="N983" t="str">
            <v>Urban</v>
          </cell>
          <cell r="O983" t="str">
            <v>Platinum</v>
          </cell>
          <cell r="P983" t="str">
            <v>Platinum</v>
          </cell>
          <cell r="Q983" t="str">
            <v>HUB</v>
          </cell>
          <cell r="R983" t="str">
            <v>HUB</v>
          </cell>
          <cell r="S983" t="str">
            <v>On air</v>
          </cell>
          <cell r="T983" t="str">
            <v>Grid-Gen</v>
          </cell>
          <cell r="U983" t="str">
            <v>Green Field</v>
          </cell>
          <cell r="V983">
            <v>36</v>
          </cell>
          <cell r="W983" t="str">
            <v>Indoor </v>
          </cell>
          <cell r="X983" t="str">
            <v>Kelly Musama</v>
          </cell>
          <cell r="Y983" t="str">
            <v>SBC</v>
          </cell>
          <cell r="Z983" t="str">
            <v>SBC</v>
          </cell>
          <cell r="AA983" t="str">
            <v>Airtel </v>
          </cell>
          <cell r="AB983" t="str">
            <v>Evans Ngonga</v>
          </cell>
          <cell r="AC983" t="str">
            <v>CCS</v>
          </cell>
          <cell r="AD983" t="str">
            <v>CCS</v>
          </cell>
          <cell r="AE983" t="str">
            <v>Gen Logic </v>
          </cell>
          <cell r="AF983" t="str">
            <v>Gen Logic </v>
          </cell>
          <cell r="AG983">
            <v>20</v>
          </cell>
          <cell r="AH983" t="str">
            <v>perkins</v>
          </cell>
          <cell r="AI983" t="str">
            <v>403A-15</v>
          </cell>
          <cell r="AJ983" t="str">
            <v>Leroy Sommer</v>
          </cell>
          <cell r="AK983" t="str">
            <v>ECO-28-M/4</v>
          </cell>
          <cell r="AL983">
            <v>750</v>
          </cell>
          <cell r="AM983" t="str">
            <v>Power cube</v>
          </cell>
          <cell r="AN983" t="str">
            <v>ECC500</v>
          </cell>
          <cell r="AO983">
            <v>400</v>
          </cell>
          <cell r="AP983" t="str">
            <v>Agisson</v>
          </cell>
          <cell r="AQ983">
            <v>1600</v>
          </cell>
          <cell r="AR983">
            <v>2</v>
          </cell>
          <cell r="AS983">
            <v>800</v>
          </cell>
          <cell r="AT983">
            <v>48</v>
          </cell>
          <cell r="AU983" t="str">
            <v>LG</v>
          </cell>
          <cell r="AV983" t="str">
            <v>LG</v>
          </cell>
          <cell r="AW983">
            <v>18000</v>
          </cell>
          <cell r="AX983">
            <v>18000</v>
          </cell>
          <cell r="AY983">
            <v>2</v>
          </cell>
          <cell r="AZ983">
            <v>140</v>
          </cell>
        </row>
        <row r="983">
          <cell r="BB983">
            <v>1</v>
          </cell>
          <cell r="BC983" t="str">
            <v>Airtel</v>
          </cell>
          <cell r="BD983">
            <v>0</v>
          </cell>
          <cell r="BE983" t="str">
            <v>ZM0852</v>
          </cell>
          <cell r="BF983">
            <v>0</v>
          </cell>
        </row>
        <row r="984">
          <cell r="C984" t="str">
            <v>IHS_LSK_300A</v>
          </cell>
          <cell r="D984" t="str">
            <v>CHELSTON GREEN</v>
          </cell>
          <cell r="E984">
            <v>28.3961</v>
          </cell>
          <cell r="F984">
            <v>-15.367</v>
          </cell>
          <cell r="G984" t="str">
            <v>Lusaka</v>
          </cell>
          <cell r="H984">
            <v>4.5</v>
          </cell>
          <cell r="I984" t="str">
            <v>Lusaka</v>
          </cell>
          <cell r="J984" t="str">
            <v>Lusaka</v>
          </cell>
          <cell r="K984" t="str">
            <v>Yes</v>
          </cell>
          <cell r="L984" t="str">
            <v>No</v>
          </cell>
          <cell r="M984" t="str">
            <v>Yes</v>
          </cell>
          <cell r="N984" t="str">
            <v>Urban</v>
          </cell>
          <cell r="O984" t="str">
            <v>Platinum</v>
          </cell>
          <cell r="P984" t="str">
            <v>Platinum</v>
          </cell>
          <cell r="Q984" t="str">
            <v>HUB</v>
          </cell>
          <cell r="R984" t="str">
            <v>HUB</v>
          </cell>
          <cell r="S984" t="str">
            <v>On air</v>
          </cell>
          <cell r="T984" t="str">
            <v>Grid-Gen</v>
          </cell>
          <cell r="U984" t="str">
            <v>Green Field</v>
          </cell>
          <cell r="V984">
            <v>36</v>
          </cell>
          <cell r="W984" t="str">
            <v>Indoor </v>
          </cell>
          <cell r="X984" t="str">
            <v>Malvin Hakokole</v>
          </cell>
          <cell r="Y984" t="str">
            <v>SBC</v>
          </cell>
          <cell r="Z984" t="str">
            <v>SBC</v>
          </cell>
          <cell r="AA984" t="str">
            <v>Airtel </v>
          </cell>
          <cell r="AB984" t="str">
            <v>Evans Ngonga</v>
          </cell>
          <cell r="AC984" t="str">
            <v>CCS</v>
          </cell>
          <cell r="AD984" t="str">
            <v>CCS</v>
          </cell>
          <cell r="AE984" t="str">
            <v>Gen Logic </v>
          </cell>
          <cell r="AF984" t="str">
            <v>Gen Logic </v>
          </cell>
          <cell r="AG984">
            <v>30</v>
          </cell>
          <cell r="AH984" t="str">
            <v>perkins</v>
          </cell>
          <cell r="AI984" t="str">
            <v>404A-22</v>
          </cell>
          <cell r="AJ984" t="str">
            <v>Leroy Sommer</v>
          </cell>
          <cell r="AK984" t="str">
            <v>TAL 042C J 6/4</v>
          </cell>
          <cell r="AL984">
            <v>1000</v>
          </cell>
          <cell r="AM984" t="str">
            <v>Power cube</v>
          </cell>
          <cell r="AN984" t="str">
            <v>ICC330-H1-C1</v>
          </cell>
          <cell r="AO984">
            <v>400</v>
          </cell>
          <cell r="AP984" t="str">
            <v>Agisson</v>
          </cell>
          <cell r="AQ984">
            <v>1600</v>
          </cell>
          <cell r="AR984">
            <v>2</v>
          </cell>
          <cell r="AS984">
            <v>800</v>
          </cell>
          <cell r="AT984">
            <v>48</v>
          </cell>
          <cell r="AU984" t="str">
            <v>LG</v>
          </cell>
          <cell r="AV984" t="str">
            <v>LG</v>
          </cell>
          <cell r="AW984">
            <v>18000</v>
          </cell>
          <cell r="AX984">
            <v>18000</v>
          </cell>
          <cell r="AY984">
            <v>2</v>
          </cell>
          <cell r="AZ984">
            <v>90</v>
          </cell>
        </row>
        <row r="984">
          <cell r="BB984">
            <v>2</v>
          </cell>
          <cell r="BC984" t="str">
            <v>AirtelLiquid Telecom</v>
          </cell>
          <cell r="BD984">
            <v>0</v>
          </cell>
          <cell r="BE984" t="str">
            <v>ZM0853</v>
          </cell>
          <cell r="BF984">
            <v>0</v>
          </cell>
        </row>
        <row r="985">
          <cell r="C985" t="str">
            <v>IHS_LSK_301A</v>
          </cell>
          <cell r="D985" t="str">
            <v>MANDEVU</v>
          </cell>
          <cell r="E985">
            <v>28.2813</v>
          </cell>
          <cell r="F985">
            <v>-15.3711</v>
          </cell>
          <cell r="G985" t="str">
            <v>Lusaka</v>
          </cell>
          <cell r="H985">
            <v>2.5</v>
          </cell>
          <cell r="I985" t="str">
            <v>Lusaka</v>
          </cell>
          <cell r="J985" t="str">
            <v>Lusaka</v>
          </cell>
          <cell r="K985" t="str">
            <v>No</v>
          </cell>
          <cell r="L985" t="str">
            <v>Yes</v>
          </cell>
          <cell r="M985" t="str">
            <v>Yes</v>
          </cell>
          <cell r="N985" t="str">
            <v>Urban</v>
          </cell>
          <cell r="O985" t="str">
            <v>Platinum</v>
          </cell>
          <cell r="P985" t="str">
            <v>Platinum</v>
          </cell>
          <cell r="Q985" t="str">
            <v>BTS</v>
          </cell>
          <cell r="R985" t="str">
            <v>BTS</v>
          </cell>
          <cell r="S985" t="str">
            <v>On air</v>
          </cell>
          <cell r="T985" t="str">
            <v>Grid-Gen</v>
          </cell>
          <cell r="U985" t="str">
            <v>Green Field</v>
          </cell>
          <cell r="V985">
            <v>36</v>
          </cell>
          <cell r="W985" t="str">
            <v>Indoor </v>
          </cell>
          <cell r="X985" t="str">
            <v>John Banda </v>
          </cell>
          <cell r="Y985" t="str">
            <v>SBC</v>
          </cell>
          <cell r="Z985" t="str">
            <v>SBC</v>
          </cell>
          <cell r="AA985" t="str">
            <v>Airtel </v>
          </cell>
          <cell r="AB985" t="str">
            <v>Evans Ngonga</v>
          </cell>
          <cell r="AC985" t="str">
            <v>CCS</v>
          </cell>
          <cell r="AD985" t="str">
            <v>CCS</v>
          </cell>
          <cell r="AE985" t="str">
            <v>Gen Logic </v>
          </cell>
          <cell r="AF985" t="str">
            <v>Gen Logic </v>
          </cell>
          <cell r="AG985">
            <v>20</v>
          </cell>
          <cell r="AH985" t="str">
            <v>perkins</v>
          </cell>
          <cell r="AI985" t="str">
            <v>404A-22</v>
          </cell>
          <cell r="AJ985" t="str">
            <v>Leroy Sommer</v>
          </cell>
          <cell r="AK985" t="str">
            <v>ECO-28-M/4</v>
          </cell>
          <cell r="AL985">
            <v>1000</v>
          </cell>
          <cell r="AM985" t="str">
            <v>Power cube</v>
          </cell>
          <cell r="AN985" t="str">
            <v>ECC500</v>
          </cell>
          <cell r="AO985">
            <v>400</v>
          </cell>
          <cell r="AP985" t="str">
            <v>Agisson</v>
          </cell>
          <cell r="AQ985">
            <v>1600</v>
          </cell>
          <cell r="AR985">
            <v>2</v>
          </cell>
          <cell r="AS985">
            <v>800</v>
          </cell>
          <cell r="AT985">
            <v>48</v>
          </cell>
          <cell r="AU985" t="str">
            <v>LG</v>
          </cell>
          <cell r="AV985" t="str">
            <v>LG</v>
          </cell>
          <cell r="AW985">
            <v>18000</v>
          </cell>
          <cell r="AX985">
            <v>18000</v>
          </cell>
          <cell r="AY985">
            <v>2</v>
          </cell>
          <cell r="AZ985">
            <v>178</v>
          </cell>
        </row>
        <row r="985">
          <cell r="BB985">
            <v>2</v>
          </cell>
          <cell r="BC985" t="str">
            <v>MTNAirtel</v>
          </cell>
          <cell r="BD985" t="str">
            <v>T0312</v>
          </cell>
          <cell r="BE985" t="str">
            <v>ZM0854</v>
          </cell>
          <cell r="BF985">
            <v>0</v>
          </cell>
        </row>
        <row r="986">
          <cell r="C986" t="str">
            <v>IHS_LSK_302A</v>
          </cell>
          <cell r="D986" t="str">
            <v>KK MONUMENT</v>
          </cell>
          <cell r="E986">
            <v>28.3324</v>
          </cell>
          <cell r="F986">
            <v>-15.4449</v>
          </cell>
          <cell r="G986" t="str">
            <v>Lusaka</v>
          </cell>
          <cell r="H986">
            <v>2.5</v>
          </cell>
          <cell r="I986" t="str">
            <v>Lusaka</v>
          </cell>
          <cell r="J986" t="str">
            <v>Lusaka</v>
          </cell>
          <cell r="K986" t="str">
            <v>No</v>
          </cell>
          <cell r="L986" t="str">
            <v>No</v>
          </cell>
          <cell r="M986" t="str">
            <v>No</v>
          </cell>
          <cell r="N986" t="str">
            <v>Urban</v>
          </cell>
          <cell r="O986" t="str">
            <v>Platinum</v>
          </cell>
          <cell r="P986" t="str">
            <v>Platinum</v>
          </cell>
          <cell r="Q986" t="str">
            <v>BTS</v>
          </cell>
          <cell r="R986" t="str">
            <v>BTS</v>
          </cell>
          <cell r="S986" t="str">
            <v>On air</v>
          </cell>
          <cell r="T986" t="str">
            <v>Grid-Gen</v>
          </cell>
          <cell r="U986" t="str">
            <v>Green Field</v>
          </cell>
          <cell r="V986">
            <v>36</v>
          </cell>
          <cell r="W986" t="str">
            <v>Outdoor</v>
          </cell>
          <cell r="X986" t="str">
            <v>Kelly Musama</v>
          </cell>
          <cell r="Y986" t="str">
            <v>SBC</v>
          </cell>
          <cell r="Z986" t="str">
            <v>SBC</v>
          </cell>
          <cell r="AA986" t="str">
            <v>Airtel </v>
          </cell>
          <cell r="AB986" t="str">
            <v>Evans Ngonga</v>
          </cell>
          <cell r="AC986" t="str">
            <v>CCS</v>
          </cell>
          <cell r="AD986" t="str">
            <v>CCS</v>
          </cell>
          <cell r="AE986" t="str">
            <v>Green Power</v>
          </cell>
          <cell r="AF986" t="str">
            <v>Green Power</v>
          </cell>
          <cell r="AG986">
            <v>20</v>
          </cell>
          <cell r="AH986" t="str">
            <v>perkins</v>
          </cell>
          <cell r="AI986" t="str">
            <v>404A-22</v>
          </cell>
          <cell r="AJ986" t="str">
            <v>Leroy Sommer</v>
          </cell>
          <cell r="AK986" t="str">
            <v>ECO-28-M/4</v>
          </cell>
          <cell r="AL986">
            <v>600</v>
          </cell>
          <cell r="AM986" t="str">
            <v>Power cube</v>
          </cell>
          <cell r="AN986" t="str">
            <v>ECC500</v>
          </cell>
          <cell r="AO986">
            <v>400</v>
          </cell>
          <cell r="AP986" t="str">
            <v>Lithium</v>
          </cell>
          <cell r="AQ986">
            <v>300</v>
          </cell>
          <cell r="AR986">
            <v>48</v>
          </cell>
          <cell r="AS986">
            <v>100</v>
          </cell>
          <cell r="AT986">
            <v>3</v>
          </cell>
          <cell r="AU986" t="str">
            <v>N/A</v>
          </cell>
          <cell r="AV986" t="str">
            <v>N/A</v>
          </cell>
          <cell r="AW986" t="str">
            <v>N/A</v>
          </cell>
          <cell r="AX986" t="str">
            <v>LG18000</v>
          </cell>
          <cell r="AY986" t="str">
            <v>N/A</v>
          </cell>
          <cell r="AZ986">
            <v>125</v>
          </cell>
        </row>
        <row r="986">
          <cell r="BB986">
            <v>1</v>
          </cell>
          <cell r="BC986" t="str">
            <v>Airtel</v>
          </cell>
          <cell r="BD986">
            <v>0</v>
          </cell>
          <cell r="BE986" t="str">
            <v>ZM0855</v>
          </cell>
          <cell r="BF986">
            <v>0</v>
          </cell>
        </row>
        <row r="987">
          <cell r="C987" t="str">
            <v>IHS_LSK_303A</v>
          </cell>
          <cell r="D987" t="str">
            <v>MOUNT MAKULU</v>
          </cell>
          <cell r="E987">
            <v>28.2354</v>
          </cell>
          <cell r="F987">
            <v>-15.5279</v>
          </cell>
          <cell r="G987" t="str">
            <v>Lusaka</v>
          </cell>
          <cell r="H987">
            <v>2.5</v>
          </cell>
          <cell r="I987" t="str">
            <v>Lusaka</v>
          </cell>
          <cell r="J987" t="str">
            <v>Kafue</v>
          </cell>
          <cell r="K987" t="str">
            <v>No</v>
          </cell>
          <cell r="L987" t="str">
            <v>No</v>
          </cell>
          <cell r="M987" t="str">
            <v>No</v>
          </cell>
          <cell r="N987" t="str">
            <v>Suburban</v>
          </cell>
          <cell r="O987" t="str">
            <v>Silver</v>
          </cell>
          <cell r="P987" t="str">
            <v>Silver</v>
          </cell>
          <cell r="Q987" t="str">
            <v>HUB</v>
          </cell>
          <cell r="R987" t="str">
            <v>HUB</v>
          </cell>
          <cell r="S987" t="str">
            <v>On air</v>
          </cell>
          <cell r="T987" t="str">
            <v>Grid-Gen</v>
          </cell>
          <cell r="U987" t="str">
            <v>Green Field</v>
          </cell>
          <cell r="V987">
            <v>50</v>
          </cell>
          <cell r="W987" t="str">
            <v>Indoor </v>
          </cell>
          <cell r="X987" t="str">
            <v>Samuel Mumba</v>
          </cell>
          <cell r="Y987" t="str">
            <v>SBC</v>
          </cell>
          <cell r="Z987" t="str">
            <v>SBC</v>
          </cell>
          <cell r="AA987" t="str">
            <v>Airtel </v>
          </cell>
          <cell r="AB987" t="str">
            <v>Evans Ngonga</v>
          </cell>
          <cell r="AC987" t="str">
            <v>CCS</v>
          </cell>
          <cell r="AD987" t="str">
            <v>CCS</v>
          </cell>
          <cell r="AE987" t="str">
            <v>Lamasat</v>
          </cell>
          <cell r="AF987" t="str">
            <v>Lamasat</v>
          </cell>
          <cell r="AG987">
            <v>20</v>
          </cell>
          <cell r="AH987" t="str">
            <v>perkins</v>
          </cell>
          <cell r="AI987" t="str">
            <v>404A-22</v>
          </cell>
          <cell r="AJ987" t="str">
            <v>Mecc Alte</v>
          </cell>
          <cell r="AK987" t="str">
            <v>ECP-28-M/4</v>
          </cell>
          <cell r="AL987">
            <v>600</v>
          </cell>
          <cell r="AM987" t="str">
            <v>Power cube</v>
          </cell>
          <cell r="AN987" t="str">
            <v>ECC500</v>
          </cell>
          <cell r="AO987">
            <v>400</v>
          </cell>
          <cell r="AP987" t="str">
            <v>Agisson</v>
          </cell>
          <cell r="AQ987">
            <v>1200</v>
          </cell>
          <cell r="AR987">
            <v>2</v>
          </cell>
          <cell r="AS987">
            <v>600</v>
          </cell>
          <cell r="AT987">
            <v>48</v>
          </cell>
          <cell r="AU987" t="str">
            <v>LG</v>
          </cell>
          <cell r="AV987" t="str">
            <v>LG</v>
          </cell>
          <cell r="AW987">
            <v>18000</v>
          </cell>
          <cell r="AX987">
            <v>18000</v>
          </cell>
          <cell r="AY987">
            <v>2</v>
          </cell>
          <cell r="AZ987">
            <v>77</v>
          </cell>
        </row>
        <row r="987">
          <cell r="BB987">
            <v>1</v>
          </cell>
          <cell r="BC987" t="str">
            <v>Airtel</v>
          </cell>
          <cell r="BD987">
            <v>0</v>
          </cell>
          <cell r="BE987" t="str">
            <v>ZM0865</v>
          </cell>
          <cell r="BF987">
            <v>0</v>
          </cell>
        </row>
        <row r="988">
          <cell r="C988" t="str">
            <v>IHS_LSK_304A</v>
          </cell>
          <cell r="D988" t="str">
            <v>JAKANA</v>
          </cell>
          <cell r="E988">
            <v>28.1031</v>
          </cell>
          <cell r="F988">
            <v>-15.5643</v>
          </cell>
          <cell r="G988" t="str">
            <v>Lusaka</v>
          </cell>
          <cell r="H988">
            <v>2.5</v>
          </cell>
          <cell r="I988" t="str">
            <v>Lusaka</v>
          </cell>
          <cell r="J988" t="str">
            <v>Kafue</v>
          </cell>
          <cell r="K988" t="str">
            <v>No</v>
          </cell>
          <cell r="L988" t="str">
            <v>No</v>
          </cell>
          <cell r="M988" t="str">
            <v>No</v>
          </cell>
          <cell r="N988" t="str">
            <v>Suburban</v>
          </cell>
          <cell r="O988" t="str">
            <v>Silver</v>
          </cell>
          <cell r="P988" t="str">
            <v>Silver</v>
          </cell>
          <cell r="Q988" t="str">
            <v>HUB</v>
          </cell>
          <cell r="R988" t="str">
            <v>BB/HUB</v>
          </cell>
          <cell r="S988" t="str">
            <v>On air</v>
          </cell>
          <cell r="T988" t="str">
            <v>Grid-Gen</v>
          </cell>
          <cell r="U988" t="str">
            <v>Green Field</v>
          </cell>
          <cell r="V988">
            <v>50</v>
          </cell>
          <cell r="W988" t="str">
            <v>Indoor </v>
          </cell>
          <cell r="X988" t="str">
            <v>Joseph Mulenga</v>
          </cell>
          <cell r="Y988" t="str">
            <v>SBC</v>
          </cell>
          <cell r="Z988" t="str">
            <v>SBC</v>
          </cell>
          <cell r="AA988" t="str">
            <v>Airtel </v>
          </cell>
          <cell r="AB988" t="str">
            <v>Evans Ngonga</v>
          </cell>
          <cell r="AC988" t="str">
            <v>CCS</v>
          </cell>
          <cell r="AD988" t="str">
            <v>CCS</v>
          </cell>
          <cell r="AE988" t="str">
            <v>Earth Technology</v>
          </cell>
          <cell r="AF988" t="str">
            <v>Earth technology</v>
          </cell>
          <cell r="AG988">
            <v>20</v>
          </cell>
          <cell r="AH988" t="str">
            <v>perkins</v>
          </cell>
          <cell r="AI988" t="str">
            <v>404A-22</v>
          </cell>
          <cell r="AJ988" t="str">
            <v>Mecc Alte</v>
          </cell>
          <cell r="AK988" t="str">
            <v>ECP-28-M/4</v>
          </cell>
          <cell r="AL988">
            <v>375</v>
          </cell>
          <cell r="AM988" t="str">
            <v>Power cube</v>
          </cell>
          <cell r="AN988" t="str">
            <v>ECC500</v>
          </cell>
          <cell r="AO988">
            <v>400</v>
          </cell>
          <cell r="AP988" t="str">
            <v>Agisson</v>
          </cell>
          <cell r="AQ988">
            <v>1200</v>
          </cell>
          <cell r="AR988">
            <v>2</v>
          </cell>
          <cell r="AS988">
            <v>600</v>
          </cell>
          <cell r="AT988">
            <v>48</v>
          </cell>
          <cell r="AU988" t="str">
            <v>CHIGO</v>
          </cell>
          <cell r="AV988" t="str">
            <v>CHIGO</v>
          </cell>
          <cell r="AW988">
            <v>18000</v>
          </cell>
          <cell r="AX988">
            <v>18000</v>
          </cell>
          <cell r="AY988">
            <v>2</v>
          </cell>
          <cell r="AZ988">
            <v>90</v>
          </cell>
        </row>
        <row r="988">
          <cell r="BB988">
            <v>1</v>
          </cell>
          <cell r="BC988" t="str">
            <v>Airtel</v>
          </cell>
          <cell r="BD988">
            <v>0</v>
          </cell>
          <cell r="BE988" t="str">
            <v>ZM0871</v>
          </cell>
          <cell r="BF988">
            <v>0</v>
          </cell>
        </row>
        <row r="989">
          <cell r="C989" t="str">
            <v>IHS_LSK_305A</v>
          </cell>
          <cell r="D989" t="str">
            <v>KHAL AMAZI</v>
          </cell>
          <cell r="E989">
            <v>28.5116</v>
          </cell>
          <cell r="F989">
            <v>-15.3551</v>
          </cell>
          <cell r="G989" t="str">
            <v>Lusaka</v>
          </cell>
          <cell r="H989">
            <v>2.5</v>
          </cell>
          <cell r="I989" t="str">
            <v>Lusaka</v>
          </cell>
          <cell r="J989" t="str">
            <v>Chongwe</v>
          </cell>
          <cell r="K989" t="str">
            <v>No</v>
          </cell>
          <cell r="L989" t="str">
            <v>No</v>
          </cell>
          <cell r="M989" t="str">
            <v>No</v>
          </cell>
          <cell r="N989" t="str">
            <v>Rural</v>
          </cell>
          <cell r="O989" t="str">
            <v>Silver</v>
          </cell>
          <cell r="P989" t="str">
            <v>Silver</v>
          </cell>
          <cell r="Q989" t="str">
            <v>HUB</v>
          </cell>
          <cell r="R989" t="str">
            <v>HUB</v>
          </cell>
          <cell r="S989" t="str">
            <v>On air</v>
          </cell>
          <cell r="T989" t="str">
            <v>Grid-Gen</v>
          </cell>
          <cell r="U989" t="str">
            <v>Green Field</v>
          </cell>
          <cell r="V989">
            <v>48</v>
          </cell>
          <cell r="W989" t="str">
            <v>Indoor </v>
          </cell>
          <cell r="X989" t="str">
            <v>Malvin Hakokole</v>
          </cell>
          <cell r="Y989" t="str">
            <v>SBC</v>
          </cell>
          <cell r="Z989" t="str">
            <v>SBC</v>
          </cell>
          <cell r="AA989" t="str">
            <v>Airtel </v>
          </cell>
          <cell r="AB989" t="str">
            <v>Evans Ngonga</v>
          </cell>
          <cell r="AC989" t="str">
            <v>CCS</v>
          </cell>
          <cell r="AD989" t="str">
            <v>CCS</v>
          </cell>
          <cell r="AE989" t="str">
            <v>Green Power</v>
          </cell>
          <cell r="AF989" t="str">
            <v>Green Power</v>
          </cell>
          <cell r="AG989">
            <v>20</v>
          </cell>
          <cell r="AH989" t="str">
            <v>perkins</v>
          </cell>
          <cell r="AI989" t="str">
            <v>403A-15</v>
          </cell>
          <cell r="AJ989" t="str">
            <v>Leroy Sommer</v>
          </cell>
          <cell r="AK989" t="str">
            <v>ECO-28-M/4</v>
          </cell>
          <cell r="AL989">
            <v>1000</v>
          </cell>
          <cell r="AM989" t="str">
            <v>Power cube</v>
          </cell>
          <cell r="AN989" t="str">
            <v>ICC330-H1-C1</v>
          </cell>
          <cell r="AO989">
            <v>400</v>
          </cell>
          <cell r="AP989" t="str">
            <v>Agisson</v>
          </cell>
          <cell r="AQ989">
            <v>1200</v>
          </cell>
          <cell r="AR989">
            <v>2</v>
          </cell>
          <cell r="AS989">
            <v>600</v>
          </cell>
          <cell r="AT989">
            <v>48</v>
          </cell>
          <cell r="AU989" t="str">
            <v>LG</v>
          </cell>
          <cell r="AV989" t="str">
            <v>LG</v>
          </cell>
          <cell r="AW989">
            <v>12000</v>
          </cell>
          <cell r="AX989">
            <v>12000</v>
          </cell>
          <cell r="AY989">
            <v>2</v>
          </cell>
          <cell r="AZ989">
            <v>68</v>
          </cell>
        </row>
        <row r="989">
          <cell r="BB989">
            <v>2</v>
          </cell>
          <cell r="BC989" t="str">
            <v>MTNAirtel</v>
          </cell>
          <cell r="BD989" t="str">
            <v>T0253</v>
          </cell>
          <cell r="BE989" t="str">
            <v>ZM0880</v>
          </cell>
          <cell r="BF989">
            <v>0</v>
          </cell>
        </row>
        <row r="990">
          <cell r="C990" t="str">
            <v>IHS_LSK_306A</v>
          </cell>
          <cell r="D990" t="str">
            <v>POST OFFICE</v>
          </cell>
          <cell r="E990">
            <v>28.2825</v>
          </cell>
          <cell r="F990">
            <v>-15.4166</v>
          </cell>
          <cell r="G990" t="str">
            <v>Lusaka</v>
          </cell>
          <cell r="H990">
            <v>2.5</v>
          </cell>
          <cell r="I990" t="str">
            <v>Lusaka</v>
          </cell>
          <cell r="J990" t="str">
            <v>Lusaka</v>
          </cell>
          <cell r="K990" t="str">
            <v>No</v>
          </cell>
          <cell r="L990" t="str">
            <v>No</v>
          </cell>
          <cell r="M990" t="str">
            <v>No</v>
          </cell>
          <cell r="N990" t="str">
            <v>Urban</v>
          </cell>
          <cell r="O990" t="str">
            <v>Platinum</v>
          </cell>
          <cell r="P990" t="str">
            <v>Platinum</v>
          </cell>
          <cell r="Q990" t="str">
            <v>BTS</v>
          </cell>
          <cell r="R990" t="str">
            <v>BTS</v>
          </cell>
          <cell r="S990" t="str">
            <v>On air</v>
          </cell>
          <cell r="T990" t="str">
            <v>Grid-Gen</v>
          </cell>
          <cell r="U990" t="str">
            <v>Roof Top</v>
          </cell>
          <cell r="V990" t="str">
            <v>RT</v>
          </cell>
          <cell r="W990" t="str">
            <v>Indoor </v>
          </cell>
          <cell r="X990" t="str">
            <v>Joseph Mulenga</v>
          </cell>
          <cell r="Y990" t="str">
            <v>SBC</v>
          </cell>
          <cell r="Z990" t="str">
            <v>SBC</v>
          </cell>
          <cell r="AA990" t="str">
            <v>Airtel </v>
          </cell>
          <cell r="AB990" t="str">
            <v>Evans Ngonga</v>
          </cell>
          <cell r="AC990" t="str">
            <v>CCS</v>
          </cell>
          <cell r="AD990" t="str">
            <v>CCS</v>
          </cell>
          <cell r="AE990" t="str">
            <v>Gen Logic </v>
          </cell>
          <cell r="AF990" t="str">
            <v>Gen Logic </v>
          </cell>
          <cell r="AG990">
            <v>20</v>
          </cell>
          <cell r="AH990" t="str">
            <v>perkins</v>
          </cell>
          <cell r="AI990" t="str">
            <v>404A-22</v>
          </cell>
          <cell r="AJ990" t="str">
            <v>Leroy Sommer</v>
          </cell>
          <cell r="AK990" t="str">
            <v>ECO-28-M/4</v>
          </cell>
          <cell r="AL990">
            <v>1000</v>
          </cell>
          <cell r="AM990" t="str">
            <v>Power cube</v>
          </cell>
          <cell r="AN990" t="str">
            <v>ECC500</v>
          </cell>
          <cell r="AO990">
            <v>400</v>
          </cell>
          <cell r="AP990" t="str">
            <v>C&amp;D True </v>
          </cell>
          <cell r="AQ990">
            <v>1056</v>
          </cell>
          <cell r="AR990">
            <v>12</v>
          </cell>
          <cell r="AS990">
            <v>176</v>
          </cell>
          <cell r="AT990">
            <v>24</v>
          </cell>
          <cell r="AU990" t="str">
            <v>CHIGO</v>
          </cell>
          <cell r="AV990" t="str">
            <v>CHIGO</v>
          </cell>
          <cell r="AW990">
            <v>18000</v>
          </cell>
          <cell r="AX990">
            <v>18000</v>
          </cell>
          <cell r="AY990">
            <v>2</v>
          </cell>
          <cell r="AZ990">
            <v>123</v>
          </cell>
        </row>
        <row r="990">
          <cell r="BB990">
            <v>1</v>
          </cell>
          <cell r="BC990" t="str">
            <v>Airtel</v>
          </cell>
          <cell r="BD990">
            <v>0</v>
          </cell>
          <cell r="BE990" t="str">
            <v>ZM0952</v>
          </cell>
          <cell r="BF990">
            <v>0</v>
          </cell>
        </row>
        <row r="991">
          <cell r="C991" t="str">
            <v>IHS_LSK_307A</v>
          </cell>
          <cell r="D991" t="str">
            <v>CHIBOLYA</v>
          </cell>
          <cell r="E991">
            <v>28.2724</v>
          </cell>
          <cell r="F991">
            <v>-15.4317</v>
          </cell>
          <cell r="G991" t="str">
            <v>Lusaka</v>
          </cell>
          <cell r="H991">
            <v>1.5</v>
          </cell>
          <cell r="I991" t="str">
            <v>Lusaka</v>
          </cell>
          <cell r="J991" t="str">
            <v>Lusaka</v>
          </cell>
          <cell r="K991" t="str">
            <v>No</v>
          </cell>
          <cell r="L991" t="str">
            <v>No</v>
          </cell>
          <cell r="M991" t="str">
            <v>Yes</v>
          </cell>
          <cell r="N991" t="str">
            <v>Urban</v>
          </cell>
          <cell r="O991" t="str">
            <v>Platinum</v>
          </cell>
          <cell r="P991" t="str">
            <v>Platinum</v>
          </cell>
          <cell r="Q991" t="str">
            <v>HUB</v>
          </cell>
          <cell r="R991" t="str">
            <v>HUB</v>
          </cell>
          <cell r="S991" t="str">
            <v>On air</v>
          </cell>
          <cell r="T991" t="str">
            <v>Grid-Gen</v>
          </cell>
          <cell r="U991" t="str">
            <v>Green Field</v>
          </cell>
          <cell r="V991">
            <v>36</v>
          </cell>
          <cell r="W991" t="str">
            <v>Indoor </v>
          </cell>
          <cell r="X991" t="str">
            <v>Samuel Mumba</v>
          </cell>
          <cell r="Y991" t="str">
            <v>SBC</v>
          </cell>
          <cell r="Z991" t="str">
            <v>SBC</v>
          </cell>
          <cell r="AA991" t="str">
            <v>Airtel </v>
          </cell>
          <cell r="AB991" t="str">
            <v>Evans Ngonga</v>
          </cell>
          <cell r="AC991" t="str">
            <v>CCS</v>
          </cell>
          <cell r="AD991" t="str">
            <v>CCS</v>
          </cell>
          <cell r="AE991" t="str">
            <v>Gen Logic </v>
          </cell>
          <cell r="AF991" t="str">
            <v>Gen Logic </v>
          </cell>
          <cell r="AG991">
            <v>13</v>
          </cell>
          <cell r="AH991" t="str">
            <v>perkins</v>
          </cell>
          <cell r="AI991" t="str">
            <v>404A-22</v>
          </cell>
          <cell r="AJ991" t="str">
            <v>Leroy Sommer</v>
          </cell>
          <cell r="AK991" t="str">
            <v>ECO-28-M/4</v>
          </cell>
          <cell r="AL991">
            <v>1000</v>
          </cell>
          <cell r="AM991" t="str">
            <v>Power cube</v>
          </cell>
          <cell r="AN991" t="str">
            <v>ECC500</v>
          </cell>
          <cell r="AO991">
            <v>400</v>
          </cell>
          <cell r="AP991" t="str">
            <v>Agisson</v>
          </cell>
          <cell r="AQ991">
            <v>1600</v>
          </cell>
          <cell r="AR991">
            <v>2</v>
          </cell>
          <cell r="AS991">
            <v>800</v>
          </cell>
          <cell r="AT991">
            <v>48</v>
          </cell>
          <cell r="AU991" t="str">
            <v>GREE</v>
          </cell>
          <cell r="AV991" t="str">
            <v>GREE</v>
          </cell>
          <cell r="AW991">
            <v>18000</v>
          </cell>
          <cell r="AX991">
            <v>18000</v>
          </cell>
          <cell r="AY991">
            <v>2</v>
          </cell>
          <cell r="AZ991">
            <v>60</v>
          </cell>
        </row>
        <row r="991">
          <cell r="BB991">
            <v>1</v>
          </cell>
          <cell r="BC991" t="str">
            <v>Airtel</v>
          </cell>
          <cell r="BD991">
            <v>0</v>
          </cell>
          <cell r="BE991" t="str">
            <v>ZM0959</v>
          </cell>
          <cell r="BF991">
            <v>0</v>
          </cell>
        </row>
        <row r="992">
          <cell r="C992" t="str">
            <v>IHS_LSK_308A</v>
          </cell>
          <cell r="D992" t="str">
            <v>DELL MOTORS</v>
          </cell>
          <cell r="E992">
            <v>28.2688</v>
          </cell>
          <cell r="F992">
            <v>-15.448</v>
          </cell>
          <cell r="G992" t="str">
            <v>Lusaka</v>
          </cell>
          <cell r="H992">
            <v>4.5</v>
          </cell>
          <cell r="I992" t="str">
            <v>Lusaka</v>
          </cell>
          <cell r="J992" t="str">
            <v>Lusaka</v>
          </cell>
          <cell r="K992" t="str">
            <v>Yes</v>
          </cell>
          <cell r="L992" t="str">
            <v>No</v>
          </cell>
          <cell r="M992" t="str">
            <v>No</v>
          </cell>
          <cell r="N992" t="str">
            <v>Urban</v>
          </cell>
          <cell r="O992" t="str">
            <v>Platinum</v>
          </cell>
          <cell r="P992" t="str">
            <v>Platinum</v>
          </cell>
          <cell r="Q992" t="str">
            <v>HUB</v>
          </cell>
          <cell r="R992" t="str">
            <v>HUB</v>
          </cell>
          <cell r="S992" t="str">
            <v>On air</v>
          </cell>
          <cell r="T992" t="str">
            <v>Grid-Gen</v>
          </cell>
          <cell r="U992" t="str">
            <v>Green Field</v>
          </cell>
          <cell r="V992">
            <v>30</v>
          </cell>
          <cell r="W992" t="str">
            <v>Indoor </v>
          </cell>
          <cell r="X992" t="str">
            <v>Samuel Mumba</v>
          </cell>
          <cell r="Y992" t="str">
            <v>SBC</v>
          </cell>
          <cell r="Z992" t="str">
            <v>SBC</v>
          </cell>
          <cell r="AA992" t="str">
            <v>Airtel </v>
          </cell>
          <cell r="AB992" t="str">
            <v>Evans Ngonga</v>
          </cell>
          <cell r="AC992" t="str">
            <v>CCS</v>
          </cell>
          <cell r="AD992" t="str">
            <v>CCS</v>
          </cell>
          <cell r="AE992" t="str">
            <v>Lamasat</v>
          </cell>
          <cell r="AF992" t="str">
            <v>Lamasat</v>
          </cell>
          <cell r="AG992">
            <v>30</v>
          </cell>
          <cell r="AH992" t="str">
            <v>perkins</v>
          </cell>
          <cell r="AI992" t="str">
            <v>403D-15T</v>
          </cell>
          <cell r="AJ992" t="str">
            <v>Mecc Alte</v>
          </cell>
          <cell r="AK992" t="str">
            <v>ECP-28-M/4</v>
          </cell>
          <cell r="AL992">
            <v>600</v>
          </cell>
          <cell r="AM992" t="str">
            <v>Power cube</v>
          </cell>
          <cell r="AN992" t="str">
            <v>ECC500</v>
          </cell>
          <cell r="AO992">
            <v>400</v>
          </cell>
          <cell r="AP992" t="str">
            <v>Agisson</v>
          </cell>
          <cell r="AQ992">
            <v>1600</v>
          </cell>
          <cell r="AR992">
            <v>2</v>
          </cell>
          <cell r="AS992">
            <v>800</v>
          </cell>
          <cell r="AT992">
            <v>48</v>
          </cell>
          <cell r="AU992" t="str">
            <v>LG</v>
          </cell>
          <cell r="AV992" t="str">
            <v>LG</v>
          </cell>
          <cell r="AW992">
            <v>18000</v>
          </cell>
          <cell r="AX992">
            <v>18000</v>
          </cell>
          <cell r="AY992">
            <v>2</v>
          </cell>
          <cell r="AZ992">
            <v>75</v>
          </cell>
        </row>
        <row r="992">
          <cell r="BB992">
            <v>1</v>
          </cell>
          <cell r="BC992" t="str">
            <v>Airtel</v>
          </cell>
          <cell r="BD992">
            <v>0</v>
          </cell>
          <cell r="BE992" t="str">
            <v>ZM0963</v>
          </cell>
          <cell r="BF992">
            <v>0</v>
          </cell>
        </row>
        <row r="993">
          <cell r="C993" t="str">
            <v>IHS_LSK_309A</v>
          </cell>
          <cell r="D993" t="str">
            <v>NGOMBE</v>
          </cell>
          <cell r="E993">
            <v>28.3296</v>
          </cell>
          <cell r="F993">
            <v>-15.365</v>
          </cell>
          <cell r="G993" t="str">
            <v>Lusaka</v>
          </cell>
          <cell r="H993">
            <v>2.5</v>
          </cell>
          <cell r="I993" t="str">
            <v>Lusaka</v>
          </cell>
          <cell r="J993" t="str">
            <v>Lusaka</v>
          </cell>
          <cell r="K993" t="str">
            <v>Yes</v>
          </cell>
          <cell r="L993" t="str">
            <v>No</v>
          </cell>
          <cell r="M993" t="str">
            <v>No</v>
          </cell>
          <cell r="N993" t="str">
            <v>Urban</v>
          </cell>
          <cell r="O993" t="str">
            <v>Platinum</v>
          </cell>
          <cell r="P993" t="str">
            <v>Platinum</v>
          </cell>
          <cell r="Q993" t="str">
            <v>BTS</v>
          </cell>
          <cell r="R993" t="str">
            <v>BTS</v>
          </cell>
          <cell r="S993" t="str">
            <v>On air</v>
          </cell>
          <cell r="T993" t="str">
            <v>Grid-Gen</v>
          </cell>
          <cell r="U993" t="str">
            <v>Green Field</v>
          </cell>
          <cell r="V993">
            <v>30</v>
          </cell>
          <cell r="W993" t="str">
            <v>Indoor </v>
          </cell>
          <cell r="X993" t="str">
            <v>Malvin Hakokole</v>
          </cell>
          <cell r="Y993" t="str">
            <v>SBC</v>
          </cell>
          <cell r="Z993" t="str">
            <v>SBC</v>
          </cell>
          <cell r="AA993" t="str">
            <v>Airtel </v>
          </cell>
          <cell r="AB993" t="str">
            <v>Evans Ngonga</v>
          </cell>
          <cell r="AC993" t="str">
            <v>CCS</v>
          </cell>
          <cell r="AD993" t="str">
            <v>CCS</v>
          </cell>
          <cell r="AE993" t="str">
            <v>CK Works</v>
          </cell>
          <cell r="AF993" t="str">
            <v>CK Works</v>
          </cell>
          <cell r="AG993">
            <v>20</v>
          </cell>
          <cell r="AH993" t="str">
            <v>perkins</v>
          </cell>
          <cell r="AI993" t="str">
            <v>403A-15</v>
          </cell>
          <cell r="AJ993" t="str">
            <v>Leroy Sommer</v>
          </cell>
          <cell r="AK993" t="str">
            <v>ECO-28-M/4</v>
          </cell>
          <cell r="AL993">
            <v>1000</v>
          </cell>
          <cell r="AM993" t="str">
            <v>Power cube</v>
          </cell>
          <cell r="AN993" t="str">
            <v>ECC500</v>
          </cell>
          <cell r="AO993">
            <v>400</v>
          </cell>
          <cell r="AP993" t="str">
            <v>Agisson</v>
          </cell>
          <cell r="AQ993">
            <v>1600</v>
          </cell>
          <cell r="AR993">
            <v>2</v>
          </cell>
          <cell r="AS993">
            <v>800</v>
          </cell>
          <cell r="AT993">
            <v>48</v>
          </cell>
          <cell r="AU993" t="str">
            <v>LG</v>
          </cell>
          <cell r="AV993" t="str">
            <v>LG</v>
          </cell>
          <cell r="AW993">
            <v>18000</v>
          </cell>
          <cell r="AX993">
            <v>18000</v>
          </cell>
          <cell r="AY993">
            <v>2</v>
          </cell>
          <cell r="AZ993">
            <v>101</v>
          </cell>
        </row>
        <row r="993">
          <cell r="BB993">
            <v>2</v>
          </cell>
          <cell r="BC993" t="str">
            <v>AirtelLiquid Telecom</v>
          </cell>
          <cell r="BD993">
            <v>0</v>
          </cell>
          <cell r="BE993" t="str">
            <v>ZM0965</v>
          </cell>
          <cell r="BF993">
            <v>0</v>
          </cell>
        </row>
        <row r="994">
          <cell r="C994" t="str">
            <v>IHS_LSK_310A</v>
          </cell>
          <cell r="D994" t="str">
            <v>JOHN HOWARD</v>
          </cell>
          <cell r="E994">
            <v>28.2842</v>
          </cell>
          <cell r="F994">
            <v>-15.4696</v>
          </cell>
          <cell r="G994" t="str">
            <v>Lusaka</v>
          </cell>
          <cell r="H994">
            <v>2.5</v>
          </cell>
          <cell r="I994" t="str">
            <v>Lusaka</v>
          </cell>
          <cell r="J994" t="str">
            <v>Lusaka</v>
          </cell>
          <cell r="K994" t="str">
            <v>No</v>
          </cell>
          <cell r="L994" t="str">
            <v>Yes</v>
          </cell>
          <cell r="M994" t="str">
            <v>Yes</v>
          </cell>
          <cell r="N994" t="str">
            <v>Urban</v>
          </cell>
          <cell r="O994" t="str">
            <v>Platinum</v>
          </cell>
          <cell r="P994" t="str">
            <v>Platinum</v>
          </cell>
          <cell r="Q994" t="str">
            <v>HUB</v>
          </cell>
          <cell r="R994" t="str">
            <v>HUB</v>
          </cell>
          <cell r="S994" t="str">
            <v>On air</v>
          </cell>
          <cell r="T994" t="str">
            <v>Grid-Gen</v>
          </cell>
          <cell r="U994" t="str">
            <v>Green Field</v>
          </cell>
          <cell r="V994">
            <v>36</v>
          </cell>
          <cell r="W994" t="str">
            <v>Indoor </v>
          </cell>
          <cell r="X994" t="str">
            <v>Samuel Mumba</v>
          </cell>
          <cell r="Y994" t="str">
            <v>SBC</v>
          </cell>
          <cell r="Z994" t="str">
            <v>SBC</v>
          </cell>
          <cell r="AA994" t="str">
            <v>Airtel </v>
          </cell>
          <cell r="AB994" t="str">
            <v>Evans Ngonga</v>
          </cell>
          <cell r="AC994" t="str">
            <v>CCS</v>
          </cell>
          <cell r="AD994" t="str">
            <v>CCS</v>
          </cell>
          <cell r="AE994" t="str">
            <v>Gen Logic </v>
          </cell>
          <cell r="AF994" t="str">
            <v>Gen Logic </v>
          </cell>
          <cell r="AG994">
            <v>20</v>
          </cell>
          <cell r="AH994" t="str">
            <v>perkins</v>
          </cell>
          <cell r="AI994" t="str">
            <v>403D-15T</v>
          </cell>
          <cell r="AJ994" t="str">
            <v>Leroy Sommer</v>
          </cell>
          <cell r="AK994" t="str">
            <v>ECO-28-M/4</v>
          </cell>
          <cell r="AL994">
            <v>1000</v>
          </cell>
          <cell r="AM994" t="str">
            <v>Power cube</v>
          </cell>
          <cell r="AN994" t="str">
            <v>ECC500</v>
          </cell>
          <cell r="AO994">
            <v>400</v>
          </cell>
          <cell r="AP994" t="str">
            <v>Agisson</v>
          </cell>
          <cell r="AQ994">
            <v>1600</v>
          </cell>
          <cell r="AR994">
            <v>2</v>
          </cell>
          <cell r="AS994">
            <v>800</v>
          </cell>
          <cell r="AT994">
            <v>48</v>
          </cell>
          <cell r="AU994" t="str">
            <v>FM25000</v>
          </cell>
          <cell r="AV994" t="str">
            <v>FM25000</v>
          </cell>
          <cell r="AW994">
            <v>25000</v>
          </cell>
          <cell r="AX994">
            <v>25000</v>
          </cell>
          <cell r="AY994">
            <v>2</v>
          </cell>
          <cell r="AZ994">
            <v>79</v>
          </cell>
        </row>
        <row r="994">
          <cell r="BB994">
            <v>2</v>
          </cell>
          <cell r="BC994" t="str">
            <v>MTNAirtel</v>
          </cell>
          <cell r="BD994" t="str">
            <v>T0275</v>
          </cell>
          <cell r="BE994" t="str">
            <v>ZM0966</v>
          </cell>
          <cell r="BF994">
            <v>0</v>
          </cell>
        </row>
        <row r="995">
          <cell r="C995" t="str">
            <v>IHS_LSK_311A</v>
          </cell>
          <cell r="D995" t="str">
            <v>ZECCO</v>
          </cell>
          <cell r="E995">
            <v>28.2366</v>
          </cell>
          <cell r="F995">
            <v>-15.3829</v>
          </cell>
          <cell r="G995" t="str">
            <v>Lusaka</v>
          </cell>
          <cell r="H995">
            <v>2.5</v>
          </cell>
          <cell r="I995" t="str">
            <v>Lusaka</v>
          </cell>
          <cell r="J995" t="str">
            <v>Kafue</v>
          </cell>
          <cell r="K995" t="str">
            <v>No</v>
          </cell>
          <cell r="L995" t="str">
            <v>No</v>
          </cell>
          <cell r="M995" t="str">
            <v>No</v>
          </cell>
          <cell r="N995" t="str">
            <v>Urban</v>
          </cell>
          <cell r="O995" t="str">
            <v>Platinum</v>
          </cell>
          <cell r="P995" t="str">
            <v>Platinum</v>
          </cell>
          <cell r="Q995" t="str">
            <v>BTS</v>
          </cell>
          <cell r="R995" t="str">
            <v>BTS</v>
          </cell>
          <cell r="S995" t="str">
            <v>On air</v>
          </cell>
          <cell r="T995" t="str">
            <v>Grid-Gen</v>
          </cell>
          <cell r="U995" t="str">
            <v>Green Field</v>
          </cell>
          <cell r="V995">
            <v>40</v>
          </cell>
          <cell r="W995" t="str">
            <v>Indoor </v>
          </cell>
          <cell r="X995" t="str">
            <v>John Banda </v>
          </cell>
          <cell r="Y995" t="str">
            <v>SBC</v>
          </cell>
          <cell r="Z995" t="str">
            <v>SBC</v>
          </cell>
          <cell r="AA995" t="str">
            <v>Airtel </v>
          </cell>
          <cell r="AB995" t="str">
            <v>Evans Ngonga</v>
          </cell>
          <cell r="AC995" t="str">
            <v>CCS</v>
          </cell>
          <cell r="AD995" t="str">
            <v>CCS</v>
          </cell>
          <cell r="AE995" t="str">
            <v>Gen Logic </v>
          </cell>
          <cell r="AF995" t="str">
            <v>Gen Logic </v>
          </cell>
          <cell r="AG995">
            <v>20</v>
          </cell>
          <cell r="AH995" t="str">
            <v>perkins</v>
          </cell>
          <cell r="AI995" t="str">
            <v>404A-22</v>
          </cell>
          <cell r="AJ995" t="str">
            <v>Leroy Sommer</v>
          </cell>
          <cell r="AK995" t="str">
            <v>ECO-28-M/4</v>
          </cell>
          <cell r="AL995">
            <v>1000</v>
          </cell>
          <cell r="AM995" t="str">
            <v>Power cube</v>
          </cell>
          <cell r="AN995" t="str">
            <v>ECC500</v>
          </cell>
          <cell r="AO995">
            <v>400</v>
          </cell>
          <cell r="AP995" t="str">
            <v>Agisson</v>
          </cell>
          <cell r="AQ995">
            <v>1600</v>
          </cell>
          <cell r="AR995">
            <v>2</v>
          </cell>
          <cell r="AS995">
            <v>800</v>
          </cell>
          <cell r="AT995">
            <v>48</v>
          </cell>
          <cell r="AU995" t="str">
            <v>LG</v>
          </cell>
          <cell r="AV995" t="str">
            <v>LG</v>
          </cell>
          <cell r="AW995">
            <v>18000</v>
          </cell>
          <cell r="AX995">
            <v>18000</v>
          </cell>
          <cell r="AY995">
            <v>2</v>
          </cell>
          <cell r="AZ995">
            <v>90</v>
          </cell>
        </row>
        <row r="995">
          <cell r="BB995">
            <v>1</v>
          </cell>
          <cell r="BC995" t="str">
            <v>Airtel</v>
          </cell>
          <cell r="BD995">
            <v>0</v>
          </cell>
          <cell r="BE995" t="str">
            <v>ZM0974</v>
          </cell>
          <cell r="BF995">
            <v>0</v>
          </cell>
        </row>
        <row r="996">
          <cell r="C996" t="str">
            <v>IHS_LSK_312A</v>
          </cell>
          <cell r="D996" t="str">
            <v>NYUMBA YANGA</v>
          </cell>
          <cell r="E996">
            <v>28.3625</v>
          </cell>
          <cell r="F996">
            <v>-15.4499</v>
          </cell>
          <cell r="G996" t="str">
            <v>Lusaka</v>
          </cell>
          <cell r="H996">
            <v>4.5</v>
          </cell>
          <cell r="I996" t="str">
            <v>Lusaka</v>
          </cell>
          <cell r="J996" t="str">
            <v>Lusaka</v>
          </cell>
          <cell r="K996" t="str">
            <v>Yes</v>
          </cell>
          <cell r="L996" t="str">
            <v>Yes</v>
          </cell>
          <cell r="M996" t="str">
            <v>Yes</v>
          </cell>
          <cell r="N996" t="str">
            <v>Urban</v>
          </cell>
          <cell r="O996" t="str">
            <v>Platinum</v>
          </cell>
          <cell r="P996" t="str">
            <v>Platinum</v>
          </cell>
          <cell r="Q996" t="str">
            <v>HUB</v>
          </cell>
          <cell r="R996" t="str">
            <v>HUB</v>
          </cell>
          <cell r="S996" t="str">
            <v>On air</v>
          </cell>
          <cell r="T996" t="str">
            <v>Grid-Gen</v>
          </cell>
          <cell r="U996" t="str">
            <v>Green Field</v>
          </cell>
          <cell r="V996">
            <v>34</v>
          </cell>
          <cell r="W996" t="str">
            <v>Indoor </v>
          </cell>
          <cell r="X996" t="str">
            <v>Kelly Musama</v>
          </cell>
          <cell r="Y996" t="str">
            <v>SBC</v>
          </cell>
          <cell r="Z996" t="str">
            <v>SBC</v>
          </cell>
          <cell r="AA996" t="str">
            <v>Airtel </v>
          </cell>
          <cell r="AB996" t="str">
            <v>Evans Ngonga</v>
          </cell>
          <cell r="AC996" t="str">
            <v>CCS</v>
          </cell>
          <cell r="AD996" t="str">
            <v>CCS</v>
          </cell>
          <cell r="AE996" t="str">
            <v>CK Works</v>
          </cell>
          <cell r="AF996" t="str">
            <v>CK Works</v>
          </cell>
          <cell r="AG996">
            <v>30</v>
          </cell>
          <cell r="AH996" t="str">
            <v>perkins</v>
          </cell>
          <cell r="AI996" t="str">
            <v>404A-22</v>
          </cell>
          <cell r="AJ996" t="str">
            <v>Leroy Sommer</v>
          </cell>
          <cell r="AK996" t="str">
            <v>ECO-28-M/4</v>
          </cell>
          <cell r="AL996">
            <v>375</v>
          </cell>
          <cell r="AM996" t="str">
            <v>Power cube</v>
          </cell>
          <cell r="AN996" t="str">
            <v>ECC500</v>
          </cell>
          <cell r="AO996">
            <v>400</v>
          </cell>
          <cell r="AP996" t="str">
            <v>Lithium</v>
          </cell>
          <cell r="AQ996">
            <v>300</v>
          </cell>
          <cell r="AR996">
            <v>48</v>
          </cell>
          <cell r="AS996">
            <v>100</v>
          </cell>
          <cell r="AT996">
            <v>3</v>
          </cell>
          <cell r="AU996" t="str">
            <v>LG</v>
          </cell>
          <cell r="AV996" t="str">
            <v>LG</v>
          </cell>
          <cell r="AW996">
            <v>18000</v>
          </cell>
          <cell r="AX996">
            <v>18000</v>
          </cell>
          <cell r="AY996">
            <v>2</v>
          </cell>
          <cell r="AZ996">
            <v>230</v>
          </cell>
        </row>
        <row r="996">
          <cell r="BB996">
            <v>3</v>
          </cell>
          <cell r="BC996" t="str">
            <v>MTNAirtelLiquid Telecom</v>
          </cell>
          <cell r="BD996" t="str">
            <v>T0298</v>
          </cell>
          <cell r="BE996" t="str">
            <v>ZM0975</v>
          </cell>
          <cell r="BF996">
            <v>0</v>
          </cell>
        </row>
        <row r="997">
          <cell r="C997" t="str">
            <v>IHS_LSK_313A</v>
          </cell>
          <cell r="D997" t="str">
            <v>KANYAMA STATION</v>
          </cell>
          <cell r="E997">
            <v>28.2559</v>
          </cell>
          <cell r="F997">
            <v>-15.4348</v>
          </cell>
          <cell r="G997" t="str">
            <v>Lusaka</v>
          </cell>
          <cell r="H997">
            <v>2.5</v>
          </cell>
          <cell r="I997" t="str">
            <v>Lusaka</v>
          </cell>
          <cell r="J997" t="str">
            <v>Lusaka</v>
          </cell>
          <cell r="K997" t="str">
            <v>Yes</v>
          </cell>
          <cell r="L997" t="str">
            <v>No</v>
          </cell>
          <cell r="M997" t="str">
            <v>No</v>
          </cell>
          <cell r="N997" t="str">
            <v>Urban</v>
          </cell>
          <cell r="O997" t="str">
            <v>Platinum</v>
          </cell>
          <cell r="P997" t="str">
            <v>Platinum</v>
          </cell>
          <cell r="Q997" t="str">
            <v>BTS</v>
          </cell>
          <cell r="R997" t="str">
            <v>BTS</v>
          </cell>
          <cell r="S997" t="str">
            <v>On air</v>
          </cell>
          <cell r="T997" t="str">
            <v>Grid-Gen</v>
          </cell>
          <cell r="U997" t="str">
            <v>Green Field</v>
          </cell>
          <cell r="V997">
            <v>30</v>
          </cell>
          <cell r="W997" t="str">
            <v>Indoor </v>
          </cell>
          <cell r="X997" t="str">
            <v>Joseph Mulenga</v>
          </cell>
          <cell r="Y997" t="str">
            <v>SBC</v>
          </cell>
          <cell r="Z997" t="str">
            <v>SBC</v>
          </cell>
          <cell r="AA997" t="str">
            <v>Airtel </v>
          </cell>
          <cell r="AB997" t="str">
            <v>Evans Ngonga</v>
          </cell>
          <cell r="AC997" t="str">
            <v>CCS</v>
          </cell>
          <cell r="AD997" t="str">
            <v>CCS</v>
          </cell>
          <cell r="AE997" t="str">
            <v>MPI</v>
          </cell>
          <cell r="AF997" t="str">
            <v>MPI</v>
          </cell>
          <cell r="AG997">
            <v>20</v>
          </cell>
          <cell r="AH997" t="str">
            <v>perkins</v>
          </cell>
          <cell r="AI997" t="str">
            <v>403A-15</v>
          </cell>
          <cell r="AJ997" t="str">
            <v>Leroy Sommer</v>
          </cell>
          <cell r="AK997" t="str">
            <v>ECO-28-M/4</v>
          </cell>
          <cell r="AL997">
            <v>600</v>
          </cell>
          <cell r="AM997" t="str">
            <v>Power cube</v>
          </cell>
          <cell r="AN997" t="str">
            <v>ECC500</v>
          </cell>
          <cell r="AO997">
            <v>400</v>
          </cell>
          <cell r="AP997" t="str">
            <v>Agisson</v>
          </cell>
          <cell r="AQ997">
            <v>1600</v>
          </cell>
          <cell r="AR997">
            <v>2</v>
          </cell>
          <cell r="AS997">
            <v>800</v>
          </cell>
          <cell r="AT997">
            <v>48</v>
          </cell>
          <cell r="AU997" t="str">
            <v>GREE</v>
          </cell>
          <cell r="AV997" t="str">
            <v>GREE</v>
          </cell>
          <cell r="AW997">
            <v>18000</v>
          </cell>
          <cell r="AX997">
            <v>18000</v>
          </cell>
          <cell r="AY997">
            <v>2</v>
          </cell>
          <cell r="AZ997">
            <v>87</v>
          </cell>
        </row>
        <row r="997">
          <cell r="BB997">
            <v>1</v>
          </cell>
          <cell r="BC997" t="str">
            <v>Airtel</v>
          </cell>
          <cell r="BD997">
            <v>0</v>
          </cell>
          <cell r="BE997" t="str">
            <v>ZM0976</v>
          </cell>
          <cell r="BF997">
            <v>0</v>
          </cell>
        </row>
        <row r="998">
          <cell r="C998" t="str">
            <v>IHS_LSK_314A</v>
          </cell>
          <cell r="D998" t="str">
            <v>KALIKILIKI</v>
          </cell>
          <cell r="E998">
            <v>28.3802</v>
          </cell>
          <cell r="F998">
            <v>-15.4024</v>
          </cell>
          <cell r="G998" t="str">
            <v>Lusaka</v>
          </cell>
          <cell r="H998">
            <v>2.5</v>
          </cell>
          <cell r="I998" t="str">
            <v>Lusaka</v>
          </cell>
          <cell r="J998" t="str">
            <v>Lusaka</v>
          </cell>
          <cell r="K998" t="str">
            <v>Yes</v>
          </cell>
          <cell r="L998" t="str">
            <v>No</v>
          </cell>
          <cell r="M998" t="str">
            <v>No</v>
          </cell>
          <cell r="N998" t="str">
            <v>Urban</v>
          </cell>
          <cell r="O998" t="str">
            <v>Platinum</v>
          </cell>
          <cell r="P998" t="str">
            <v>Platinum</v>
          </cell>
          <cell r="Q998" t="str">
            <v>HUB</v>
          </cell>
          <cell r="R998" t="str">
            <v>HUB</v>
          </cell>
          <cell r="S998" t="str">
            <v>On air</v>
          </cell>
          <cell r="T998" t="str">
            <v>Grid-Gen</v>
          </cell>
          <cell r="U998" t="str">
            <v>Green Field</v>
          </cell>
          <cell r="V998">
            <v>34</v>
          </cell>
          <cell r="W998" t="str">
            <v>Indoor </v>
          </cell>
          <cell r="X998" t="str">
            <v>Kelly Musama</v>
          </cell>
          <cell r="Y998" t="str">
            <v>SBC</v>
          </cell>
          <cell r="Z998" t="str">
            <v>SBC</v>
          </cell>
          <cell r="AA998" t="str">
            <v>Airtel </v>
          </cell>
          <cell r="AB998" t="str">
            <v>Evans Ngonga</v>
          </cell>
          <cell r="AC998" t="str">
            <v>CCS</v>
          </cell>
          <cell r="AD998" t="str">
            <v>CCS</v>
          </cell>
          <cell r="AE998" t="str">
            <v>Gen Logic </v>
          </cell>
          <cell r="AF998" t="str">
            <v>Gen Logic </v>
          </cell>
          <cell r="AG998">
            <v>20</v>
          </cell>
          <cell r="AH998" t="str">
            <v>perkins</v>
          </cell>
          <cell r="AI998" t="str">
            <v>404A-22</v>
          </cell>
          <cell r="AJ998" t="str">
            <v>Leroy Sommer</v>
          </cell>
          <cell r="AK998" t="str">
            <v>TAL 040F J 6S/4</v>
          </cell>
          <cell r="AL998">
            <v>1000</v>
          </cell>
          <cell r="AM998" t="str">
            <v>Power cube</v>
          </cell>
          <cell r="AN998" t="str">
            <v>ECC500</v>
          </cell>
          <cell r="AO998">
            <v>400</v>
          </cell>
          <cell r="AP998" t="str">
            <v>Lithium</v>
          </cell>
          <cell r="AQ998">
            <v>300</v>
          </cell>
          <cell r="AR998">
            <v>48</v>
          </cell>
          <cell r="AS998">
            <v>100</v>
          </cell>
          <cell r="AT998">
            <v>3</v>
          </cell>
          <cell r="AU998" t="str">
            <v>GREE</v>
          </cell>
          <cell r="AV998" t="str">
            <v>GREE</v>
          </cell>
          <cell r="AW998">
            <v>18000</v>
          </cell>
          <cell r="AX998">
            <v>18000</v>
          </cell>
          <cell r="AY998">
            <v>2</v>
          </cell>
          <cell r="AZ998">
            <v>125</v>
          </cell>
        </row>
        <row r="998">
          <cell r="BB998">
            <v>1</v>
          </cell>
          <cell r="BC998" t="str">
            <v>Airtel</v>
          </cell>
          <cell r="BD998">
            <v>0</v>
          </cell>
          <cell r="BE998" t="str">
            <v>ZM0977</v>
          </cell>
          <cell r="BF998">
            <v>0</v>
          </cell>
        </row>
        <row r="999">
          <cell r="C999" t="str">
            <v>IHS_LSK_315A</v>
          </cell>
          <cell r="D999" t="str">
            <v>MAKENI SABLE</v>
          </cell>
          <cell r="E999">
            <v>28.2482</v>
          </cell>
          <cell r="F999">
            <v>-15.4522</v>
          </cell>
          <cell r="G999" t="str">
            <v>Lusaka</v>
          </cell>
          <cell r="H999">
            <v>2.5</v>
          </cell>
          <cell r="I999" t="str">
            <v>Lusaka</v>
          </cell>
          <cell r="J999" t="str">
            <v>Lusaka</v>
          </cell>
          <cell r="K999" t="str">
            <v>No</v>
          </cell>
          <cell r="L999" t="str">
            <v>Yes</v>
          </cell>
          <cell r="M999" t="str">
            <v>No</v>
          </cell>
          <cell r="N999" t="str">
            <v>Urban</v>
          </cell>
          <cell r="O999" t="str">
            <v>Platinum</v>
          </cell>
          <cell r="P999" t="str">
            <v>Platinum</v>
          </cell>
          <cell r="Q999" t="str">
            <v>BTS</v>
          </cell>
          <cell r="R999" t="str">
            <v>BTS</v>
          </cell>
          <cell r="S999" t="str">
            <v>On air</v>
          </cell>
          <cell r="T999" t="str">
            <v>Grid-Gen</v>
          </cell>
          <cell r="U999" t="str">
            <v>Green Field</v>
          </cell>
          <cell r="V999">
            <v>36</v>
          </cell>
          <cell r="W999" t="str">
            <v>Indoor </v>
          </cell>
          <cell r="X999" t="str">
            <v>Samuel Mumba</v>
          </cell>
          <cell r="Y999" t="str">
            <v>SBC</v>
          </cell>
          <cell r="Z999" t="str">
            <v>SBC</v>
          </cell>
          <cell r="AA999" t="str">
            <v>Airtel </v>
          </cell>
          <cell r="AB999" t="str">
            <v>Evans Ngonga</v>
          </cell>
          <cell r="AC999" t="str">
            <v>CCS</v>
          </cell>
          <cell r="AD999" t="str">
            <v>CCS</v>
          </cell>
          <cell r="AE999" t="str">
            <v>Gen Logic </v>
          </cell>
          <cell r="AF999" t="str">
            <v>Gen Logic </v>
          </cell>
          <cell r="AG999">
            <v>20</v>
          </cell>
          <cell r="AH999" t="str">
            <v>perkins</v>
          </cell>
          <cell r="AI999" t="str">
            <v>404A-22</v>
          </cell>
          <cell r="AJ999" t="str">
            <v>Leroy Sommer</v>
          </cell>
          <cell r="AK999" t="str">
            <v>ECO-28-M/4</v>
          </cell>
          <cell r="AL999">
            <v>1000</v>
          </cell>
          <cell r="AM999" t="str">
            <v>Power cube</v>
          </cell>
          <cell r="AN999" t="str">
            <v>ECC500</v>
          </cell>
          <cell r="AO999">
            <v>400</v>
          </cell>
          <cell r="AP999" t="str">
            <v>Agisson</v>
          </cell>
          <cell r="AQ999">
            <v>1600</v>
          </cell>
          <cell r="AR999">
            <v>2</v>
          </cell>
          <cell r="AS999">
            <v>800</v>
          </cell>
          <cell r="AT999">
            <v>48</v>
          </cell>
          <cell r="AU999" t="str">
            <v>LG</v>
          </cell>
          <cell r="AV999" t="str">
            <v>LG</v>
          </cell>
          <cell r="AW999">
            <v>18000</v>
          </cell>
          <cell r="AX999">
            <v>18000</v>
          </cell>
          <cell r="AY999">
            <v>2</v>
          </cell>
          <cell r="AZ999">
            <v>102</v>
          </cell>
        </row>
        <row r="999">
          <cell r="BB999">
            <v>2</v>
          </cell>
          <cell r="BC999" t="str">
            <v>MTNAirtel</v>
          </cell>
          <cell r="BD999" t="str">
            <v>T0288</v>
          </cell>
          <cell r="BE999" t="str">
            <v>ZM0979</v>
          </cell>
          <cell r="BF999">
            <v>0</v>
          </cell>
        </row>
        <row r="1000">
          <cell r="C1000" t="str">
            <v>IHS_LSK_316A</v>
          </cell>
          <cell r="D1000" t="str">
            <v>GEORGE</v>
          </cell>
          <cell r="E1000">
            <v>28.2375</v>
          </cell>
          <cell r="F1000">
            <v>-15.3753</v>
          </cell>
          <cell r="G1000" t="str">
            <v>Lusaka</v>
          </cell>
          <cell r="H1000">
            <v>2.5</v>
          </cell>
          <cell r="I1000" t="str">
            <v>Lusaka</v>
          </cell>
          <cell r="J1000" t="str">
            <v>Kafue</v>
          </cell>
          <cell r="K1000" t="str">
            <v>No</v>
          </cell>
          <cell r="L1000" t="str">
            <v>No</v>
          </cell>
          <cell r="M1000" t="str">
            <v>No</v>
          </cell>
          <cell r="N1000" t="str">
            <v>Urban</v>
          </cell>
          <cell r="O1000" t="str">
            <v>Platinum</v>
          </cell>
          <cell r="P1000" t="str">
            <v>Platinum</v>
          </cell>
          <cell r="Q1000" t="str">
            <v>BTS</v>
          </cell>
          <cell r="R1000" t="str">
            <v>BTS</v>
          </cell>
          <cell r="S1000" t="str">
            <v>On air</v>
          </cell>
          <cell r="T1000" t="str">
            <v>Grid-Gen</v>
          </cell>
          <cell r="U1000" t="str">
            <v>Green Field</v>
          </cell>
          <cell r="V1000">
            <v>30</v>
          </cell>
          <cell r="W1000" t="str">
            <v>Indoor </v>
          </cell>
          <cell r="X1000" t="str">
            <v>John Banda </v>
          </cell>
          <cell r="Y1000" t="str">
            <v>SBC</v>
          </cell>
          <cell r="Z1000" t="str">
            <v>SBC</v>
          </cell>
          <cell r="AA1000" t="str">
            <v>Airtel </v>
          </cell>
          <cell r="AB1000" t="str">
            <v>Evans Ngonga</v>
          </cell>
          <cell r="AC1000" t="str">
            <v>CCS</v>
          </cell>
          <cell r="AD1000" t="str">
            <v>CCS</v>
          </cell>
          <cell r="AE1000" t="str">
            <v>IMG</v>
          </cell>
          <cell r="AF1000" t="str">
            <v>IMG</v>
          </cell>
          <cell r="AG1000">
            <v>20</v>
          </cell>
          <cell r="AH1000" t="str">
            <v>perkins</v>
          </cell>
          <cell r="AI1000" t="str">
            <v>4TNE88-G1A</v>
          </cell>
          <cell r="AJ1000" t="str">
            <v>Leroy Sommer</v>
          </cell>
          <cell r="AK1000" t="str">
            <v>ECO-28-M/4</v>
          </cell>
          <cell r="AL1000">
            <v>600</v>
          </cell>
          <cell r="AM1000" t="str">
            <v>Power cube</v>
          </cell>
          <cell r="AN1000" t="str">
            <v>ECC500</v>
          </cell>
          <cell r="AO1000">
            <v>400</v>
          </cell>
          <cell r="AP1000" t="str">
            <v>Lithium</v>
          </cell>
          <cell r="AQ1000">
            <v>1600</v>
          </cell>
          <cell r="AR1000">
            <v>48</v>
          </cell>
          <cell r="AS1000">
            <v>100</v>
          </cell>
          <cell r="AT1000">
            <v>16</v>
          </cell>
          <cell r="AU1000" t="str">
            <v>LG</v>
          </cell>
          <cell r="AV1000" t="str">
            <v>LG</v>
          </cell>
          <cell r="AW1000">
            <v>18000</v>
          </cell>
          <cell r="AX1000">
            <v>18000</v>
          </cell>
          <cell r="AY1000">
            <v>2</v>
          </cell>
          <cell r="AZ1000">
            <v>55</v>
          </cell>
        </row>
        <row r="1000">
          <cell r="BB1000">
            <v>1</v>
          </cell>
          <cell r="BC1000" t="str">
            <v>Airtel</v>
          </cell>
          <cell r="BD1000">
            <v>0</v>
          </cell>
          <cell r="BE1000" t="str">
            <v>ZM0981</v>
          </cell>
          <cell r="BF1000">
            <v>0</v>
          </cell>
        </row>
        <row r="1001">
          <cell r="C1001" t="str">
            <v>IHS_LSK_317A</v>
          </cell>
          <cell r="D1001" t="str">
            <v>DESAI BASIC</v>
          </cell>
          <cell r="E1001">
            <v>28.247</v>
          </cell>
          <cell r="F1001">
            <v>-15.3746</v>
          </cell>
          <cell r="G1001" t="str">
            <v>Lusaka</v>
          </cell>
          <cell r="H1001">
            <v>2.5</v>
          </cell>
          <cell r="I1001" t="str">
            <v>Lusaka</v>
          </cell>
          <cell r="J1001" t="str">
            <v>Kafue</v>
          </cell>
          <cell r="K1001" t="str">
            <v>Yes</v>
          </cell>
          <cell r="L1001" t="str">
            <v>No</v>
          </cell>
          <cell r="M1001" t="str">
            <v>Yes</v>
          </cell>
          <cell r="N1001" t="str">
            <v>Urban</v>
          </cell>
          <cell r="O1001" t="str">
            <v>Platinum</v>
          </cell>
          <cell r="P1001" t="str">
            <v>Platinum</v>
          </cell>
          <cell r="Q1001" t="str">
            <v>BTS</v>
          </cell>
          <cell r="R1001" t="str">
            <v>BTS</v>
          </cell>
          <cell r="S1001" t="str">
            <v>On air</v>
          </cell>
          <cell r="T1001" t="str">
            <v>Grid-Gen</v>
          </cell>
          <cell r="U1001" t="str">
            <v>Green Field</v>
          </cell>
          <cell r="V1001">
            <v>30</v>
          </cell>
          <cell r="W1001" t="str">
            <v>Outdoor</v>
          </cell>
          <cell r="X1001" t="str">
            <v>John Banda </v>
          </cell>
          <cell r="Y1001" t="str">
            <v>SBC</v>
          </cell>
          <cell r="Z1001" t="str">
            <v>SBC</v>
          </cell>
          <cell r="AA1001" t="str">
            <v>Airtel </v>
          </cell>
          <cell r="AB1001" t="str">
            <v>Evans Ngonga</v>
          </cell>
          <cell r="AC1001" t="str">
            <v>CCS</v>
          </cell>
          <cell r="AD1001" t="str">
            <v>CCS</v>
          </cell>
          <cell r="AE1001" t="str">
            <v>IMG</v>
          </cell>
          <cell r="AF1001" t="str">
            <v>IMG</v>
          </cell>
          <cell r="AG1001">
            <v>20</v>
          </cell>
          <cell r="AH1001" t="str">
            <v>perkins</v>
          </cell>
          <cell r="AI1001" t="str">
            <v>404A-22</v>
          </cell>
          <cell r="AJ1001" t="str">
            <v>Leroy Sommer</v>
          </cell>
          <cell r="AK1001" t="str">
            <v>ECO-28-M/4</v>
          </cell>
          <cell r="AL1001">
            <v>600</v>
          </cell>
          <cell r="AM1001" t="str">
            <v>Power cube</v>
          </cell>
          <cell r="AN1001" t="str">
            <v>ECC500</v>
          </cell>
          <cell r="AO1001">
            <v>400</v>
          </cell>
          <cell r="AP1001" t="str">
            <v>Agisson</v>
          </cell>
          <cell r="AQ1001">
            <v>1600</v>
          </cell>
          <cell r="AR1001">
            <v>2</v>
          </cell>
          <cell r="AS1001">
            <v>800</v>
          </cell>
          <cell r="AT1001">
            <v>48</v>
          </cell>
          <cell r="AU1001" t="str">
            <v>N/A</v>
          </cell>
          <cell r="AV1001" t="str">
            <v>N/A</v>
          </cell>
          <cell r="AW1001" t="str">
            <v>N/A</v>
          </cell>
          <cell r="AX1001" t="str">
            <v>LG18000</v>
          </cell>
          <cell r="AY1001" t="str">
            <v>N/A</v>
          </cell>
          <cell r="AZ1001">
            <v>88</v>
          </cell>
        </row>
        <row r="1001">
          <cell r="BB1001">
            <v>1</v>
          </cell>
          <cell r="BC1001" t="str">
            <v>Airtel</v>
          </cell>
          <cell r="BD1001">
            <v>0</v>
          </cell>
          <cell r="BE1001" t="str">
            <v>ZM0982</v>
          </cell>
          <cell r="BF1001">
            <v>0</v>
          </cell>
        </row>
        <row r="1002">
          <cell r="C1002" t="str">
            <v>IHS_LSK_318A</v>
          </cell>
          <cell r="D1002" t="str">
            <v>INTERLAND</v>
          </cell>
          <cell r="E1002">
            <v>28.3246</v>
          </cell>
          <cell r="F1002">
            <v>-15.4449</v>
          </cell>
          <cell r="G1002" t="str">
            <v>Lusaka</v>
          </cell>
          <cell r="H1002">
            <v>1.8</v>
          </cell>
          <cell r="I1002" t="str">
            <v>Lusaka</v>
          </cell>
          <cell r="J1002" t="str">
            <v>Lusaka</v>
          </cell>
          <cell r="K1002" t="str">
            <v>Yes</v>
          </cell>
          <cell r="L1002" t="str">
            <v>No</v>
          </cell>
          <cell r="M1002" t="str">
            <v>No</v>
          </cell>
          <cell r="N1002" t="str">
            <v>Urban</v>
          </cell>
          <cell r="O1002" t="str">
            <v>Platinum</v>
          </cell>
          <cell r="P1002" t="str">
            <v>Platinum</v>
          </cell>
          <cell r="Q1002" t="str">
            <v>BTS</v>
          </cell>
          <cell r="R1002" t="str">
            <v>BTS</v>
          </cell>
          <cell r="S1002" t="str">
            <v>On air</v>
          </cell>
          <cell r="T1002" t="str">
            <v>Grid-Gen</v>
          </cell>
          <cell r="U1002" t="str">
            <v>Green Field</v>
          </cell>
          <cell r="V1002">
            <v>36</v>
          </cell>
          <cell r="W1002" t="str">
            <v>Indoor </v>
          </cell>
          <cell r="X1002" t="str">
            <v>Kelly Musama</v>
          </cell>
          <cell r="Y1002" t="str">
            <v>SBC</v>
          </cell>
          <cell r="Z1002" t="str">
            <v>SBC</v>
          </cell>
          <cell r="AA1002" t="str">
            <v>Airtel </v>
          </cell>
          <cell r="AB1002" t="str">
            <v>Evans Ngonga</v>
          </cell>
          <cell r="AC1002" t="str">
            <v>CCS</v>
          </cell>
          <cell r="AD1002" t="str">
            <v>CCS</v>
          </cell>
          <cell r="AE1002" t="str">
            <v>CK Works</v>
          </cell>
          <cell r="AF1002" t="str">
            <v>CK Works</v>
          </cell>
          <cell r="AG1002">
            <v>20</v>
          </cell>
          <cell r="AH1002" t="str">
            <v>perkins</v>
          </cell>
          <cell r="AI1002" t="str">
            <v>404A-22</v>
          </cell>
          <cell r="AJ1002" t="str">
            <v>Leroy Sommer</v>
          </cell>
          <cell r="AK1002" t="str">
            <v>ECO-28-M/4</v>
          </cell>
          <cell r="AL1002">
            <v>650</v>
          </cell>
          <cell r="AM1002" t="str">
            <v>Power cube</v>
          </cell>
          <cell r="AN1002" t="str">
            <v>ECC500</v>
          </cell>
          <cell r="AO1002">
            <v>400</v>
          </cell>
          <cell r="AP1002" t="str">
            <v>Agisson</v>
          </cell>
          <cell r="AQ1002">
            <v>1600</v>
          </cell>
          <cell r="AR1002">
            <v>2</v>
          </cell>
          <cell r="AS1002">
            <v>800</v>
          </cell>
          <cell r="AT1002">
            <v>48</v>
          </cell>
          <cell r="AU1002" t="str">
            <v>LG</v>
          </cell>
          <cell r="AV1002" t="str">
            <v>LG</v>
          </cell>
          <cell r="AW1002">
            <v>18000</v>
          </cell>
          <cell r="AX1002">
            <v>18000</v>
          </cell>
          <cell r="AY1002">
            <v>2</v>
          </cell>
          <cell r="AZ1002">
            <v>100</v>
          </cell>
        </row>
        <row r="1002">
          <cell r="BB1002">
            <v>1</v>
          </cell>
          <cell r="BC1002" t="str">
            <v>Airtel</v>
          </cell>
          <cell r="BD1002">
            <v>0</v>
          </cell>
          <cell r="BE1002" t="str">
            <v>ZM0989</v>
          </cell>
          <cell r="BF1002">
            <v>0</v>
          </cell>
        </row>
        <row r="1003">
          <cell r="C1003" t="str">
            <v>IHS_LSK_319A</v>
          </cell>
          <cell r="D1003" t="str">
            <v>CHURDLEIGH</v>
          </cell>
          <cell r="E1003">
            <v>28.3439</v>
          </cell>
          <cell r="F1003">
            <v>-15.373</v>
          </cell>
          <cell r="G1003" t="str">
            <v>Lusaka</v>
          </cell>
          <cell r="H1003">
            <v>2.5</v>
          </cell>
          <cell r="I1003" t="str">
            <v>Lusaka</v>
          </cell>
          <cell r="J1003" t="str">
            <v>Lusaka</v>
          </cell>
          <cell r="K1003" t="str">
            <v>Yes</v>
          </cell>
          <cell r="L1003" t="str">
            <v>No</v>
          </cell>
          <cell r="M1003" t="str">
            <v>No</v>
          </cell>
          <cell r="N1003" t="str">
            <v>Urban</v>
          </cell>
          <cell r="O1003" t="str">
            <v>Platinum</v>
          </cell>
          <cell r="P1003" t="str">
            <v>Platinum</v>
          </cell>
          <cell r="Q1003" t="str">
            <v>BTS</v>
          </cell>
          <cell r="R1003" t="str">
            <v>BTS</v>
          </cell>
          <cell r="S1003" t="str">
            <v>On air</v>
          </cell>
          <cell r="T1003" t="str">
            <v>Grid-Gen</v>
          </cell>
          <cell r="U1003" t="str">
            <v>Green Field</v>
          </cell>
          <cell r="V1003">
            <v>36</v>
          </cell>
          <cell r="W1003" t="str">
            <v>Indoor </v>
          </cell>
          <cell r="X1003" t="str">
            <v>Malvin Hakokole</v>
          </cell>
          <cell r="Y1003" t="str">
            <v>SBC</v>
          </cell>
          <cell r="Z1003" t="str">
            <v>SBC</v>
          </cell>
          <cell r="AA1003" t="str">
            <v>Airtel </v>
          </cell>
          <cell r="AB1003" t="str">
            <v>Evans Ngonga</v>
          </cell>
          <cell r="AC1003" t="str">
            <v>CCS</v>
          </cell>
          <cell r="AD1003" t="str">
            <v>CCS</v>
          </cell>
          <cell r="AE1003" t="str">
            <v>IMG</v>
          </cell>
          <cell r="AF1003" t="str">
            <v>IMG</v>
          </cell>
          <cell r="AG1003">
            <v>20</v>
          </cell>
          <cell r="AH1003" t="str">
            <v>perkins</v>
          </cell>
          <cell r="AI1003" t="str">
            <v>404A-22</v>
          </cell>
          <cell r="AJ1003" t="str">
            <v>Mecc Alte</v>
          </cell>
          <cell r="AK1003" t="str">
            <v>ECP-28-M/4</v>
          </cell>
          <cell r="AL1003">
            <v>600</v>
          </cell>
          <cell r="AM1003" t="str">
            <v>Power cube</v>
          </cell>
          <cell r="AN1003" t="str">
            <v>ECC500</v>
          </cell>
          <cell r="AO1003">
            <v>400</v>
          </cell>
          <cell r="AP1003" t="str">
            <v>Lithium</v>
          </cell>
          <cell r="AQ1003">
            <v>1600</v>
          </cell>
          <cell r="AR1003">
            <v>48</v>
          </cell>
          <cell r="AS1003">
            <v>100</v>
          </cell>
          <cell r="AT1003">
            <v>16</v>
          </cell>
          <cell r="AU1003" t="str">
            <v>LG</v>
          </cell>
          <cell r="AV1003" t="str">
            <v>LG</v>
          </cell>
          <cell r="AW1003">
            <v>18000</v>
          </cell>
          <cell r="AX1003">
            <v>18000</v>
          </cell>
          <cell r="AY1003">
            <v>2</v>
          </cell>
          <cell r="AZ1003">
            <v>81</v>
          </cell>
        </row>
        <row r="1003">
          <cell r="BB1003">
            <v>2</v>
          </cell>
          <cell r="BC1003" t="str">
            <v>AirtelLiquid Telecom</v>
          </cell>
          <cell r="BD1003">
            <v>0</v>
          </cell>
          <cell r="BE1003" t="str">
            <v>ZM0992</v>
          </cell>
          <cell r="BF1003">
            <v>0</v>
          </cell>
        </row>
        <row r="1004">
          <cell r="C1004" t="str">
            <v>IHS_LSK_320A</v>
          </cell>
          <cell r="D1004" t="str">
            <v>CITY AIRPORT</v>
          </cell>
          <cell r="E1004">
            <v>28.3319</v>
          </cell>
          <cell r="F1004">
            <v>-15.4082</v>
          </cell>
          <cell r="G1004" t="str">
            <v>Lusaka</v>
          </cell>
          <cell r="H1004">
            <v>5.5</v>
          </cell>
          <cell r="I1004" t="str">
            <v>Lusaka</v>
          </cell>
          <cell r="J1004" t="str">
            <v>Lusaka</v>
          </cell>
          <cell r="K1004" t="str">
            <v>Yes</v>
          </cell>
          <cell r="L1004" t="str">
            <v>No</v>
          </cell>
          <cell r="M1004" t="str">
            <v>Yes</v>
          </cell>
          <cell r="N1004" t="str">
            <v>Urban</v>
          </cell>
          <cell r="O1004" t="str">
            <v>Platinum</v>
          </cell>
          <cell r="P1004" t="str">
            <v>Platinum</v>
          </cell>
          <cell r="Q1004" t="str">
            <v>HUB</v>
          </cell>
          <cell r="R1004" t="str">
            <v>HUB</v>
          </cell>
          <cell r="S1004" t="str">
            <v>On air</v>
          </cell>
          <cell r="T1004" t="str">
            <v>Grid-Gen</v>
          </cell>
          <cell r="U1004" t="str">
            <v>Green Field</v>
          </cell>
          <cell r="V1004">
            <v>36</v>
          </cell>
          <cell r="W1004" t="str">
            <v>Indoor </v>
          </cell>
          <cell r="X1004" t="str">
            <v>Kelly Musama</v>
          </cell>
          <cell r="Y1004" t="str">
            <v>SBC</v>
          </cell>
          <cell r="Z1004" t="str">
            <v>SBC</v>
          </cell>
          <cell r="AA1004" t="str">
            <v>Airtel </v>
          </cell>
          <cell r="AB1004" t="str">
            <v>Evans Ngonga</v>
          </cell>
          <cell r="AC1004" t="str">
            <v>CCS</v>
          </cell>
          <cell r="AD1004" t="str">
            <v>CCS</v>
          </cell>
          <cell r="AE1004" t="str">
            <v>CK Works</v>
          </cell>
          <cell r="AF1004" t="str">
            <v>CK Works</v>
          </cell>
          <cell r="AG1004">
            <v>30</v>
          </cell>
          <cell r="AH1004" t="str">
            <v>perkins</v>
          </cell>
          <cell r="AI1004" t="str">
            <v>404A-22</v>
          </cell>
          <cell r="AJ1004" t="str">
            <v>Leroy Sommer</v>
          </cell>
          <cell r="AK1004" t="str">
            <v>TAL A42F J 6S/4</v>
          </cell>
          <cell r="AL1004">
            <v>1000</v>
          </cell>
          <cell r="AM1004" t="str">
            <v>Power cube</v>
          </cell>
          <cell r="AN1004" t="str">
            <v>ICC330-H1-C1</v>
          </cell>
          <cell r="AO1004">
            <v>400</v>
          </cell>
          <cell r="AP1004" t="str">
            <v>Agisson</v>
          </cell>
          <cell r="AQ1004">
            <v>1600</v>
          </cell>
          <cell r="AR1004">
            <v>2</v>
          </cell>
          <cell r="AS1004">
            <v>800</v>
          </cell>
          <cell r="AT1004">
            <v>48</v>
          </cell>
          <cell r="AU1004" t="str">
            <v>LG</v>
          </cell>
          <cell r="AV1004" t="str">
            <v>LG</v>
          </cell>
          <cell r="AW1004">
            <v>18000</v>
          </cell>
          <cell r="AX1004">
            <v>18000</v>
          </cell>
          <cell r="AY1004">
            <v>2</v>
          </cell>
          <cell r="AZ1004">
            <v>136</v>
          </cell>
        </row>
        <row r="1004">
          <cell r="BB1004">
            <v>2</v>
          </cell>
          <cell r="BC1004" t="str">
            <v>AirtelLiquid Telecom</v>
          </cell>
          <cell r="BD1004">
            <v>0</v>
          </cell>
          <cell r="BE1004" t="str">
            <v>ZM3000</v>
          </cell>
          <cell r="BF1004">
            <v>0</v>
          </cell>
        </row>
        <row r="1005">
          <cell r="C1005" t="str">
            <v>IHS_LSK_321A</v>
          </cell>
          <cell r="D1005" t="str">
            <v>NORTHMEAD SCHOOL</v>
          </cell>
          <cell r="E1005">
            <v>28.3005</v>
          </cell>
          <cell r="F1005">
            <v>-15.3962</v>
          </cell>
          <cell r="G1005" t="str">
            <v>Lusaka</v>
          </cell>
          <cell r="H1005">
            <v>4.5</v>
          </cell>
          <cell r="I1005" t="str">
            <v>Lusaka</v>
          </cell>
          <cell r="J1005" t="str">
            <v>Lusaka</v>
          </cell>
          <cell r="K1005" t="str">
            <v>Yes</v>
          </cell>
          <cell r="L1005" t="str">
            <v>No</v>
          </cell>
          <cell r="M1005" t="str">
            <v>No</v>
          </cell>
          <cell r="N1005" t="str">
            <v>Urban</v>
          </cell>
          <cell r="O1005" t="str">
            <v>Platinum</v>
          </cell>
          <cell r="P1005" t="str">
            <v>Platinum</v>
          </cell>
          <cell r="Q1005" t="str">
            <v>BTS</v>
          </cell>
          <cell r="R1005" t="str">
            <v>BTS</v>
          </cell>
          <cell r="S1005" t="str">
            <v>On air</v>
          </cell>
          <cell r="T1005" t="str">
            <v>Grid-Gen</v>
          </cell>
          <cell r="U1005" t="str">
            <v>Green Field</v>
          </cell>
          <cell r="V1005">
            <v>30</v>
          </cell>
          <cell r="W1005" t="str">
            <v>Outdoor</v>
          </cell>
          <cell r="X1005" t="str">
            <v>John Banda </v>
          </cell>
          <cell r="Y1005" t="str">
            <v>SBC</v>
          </cell>
          <cell r="Z1005" t="str">
            <v>SBC</v>
          </cell>
          <cell r="AA1005" t="str">
            <v>Airtel </v>
          </cell>
          <cell r="AB1005" t="str">
            <v>Evans Ngonga</v>
          </cell>
          <cell r="AC1005" t="str">
            <v>CCS</v>
          </cell>
          <cell r="AD1005" t="str">
            <v>CCS</v>
          </cell>
          <cell r="AE1005" t="str">
            <v>Gen Logic </v>
          </cell>
          <cell r="AF1005" t="str">
            <v>Gen Logic </v>
          </cell>
          <cell r="AG1005">
            <v>30</v>
          </cell>
          <cell r="AH1005" t="str">
            <v>perkins</v>
          </cell>
          <cell r="AI1005" t="str">
            <v>404A-22</v>
          </cell>
          <cell r="AJ1005" t="str">
            <v>Mecc Alte</v>
          </cell>
          <cell r="AK1005" t="str">
            <v>ECP-28-M/4</v>
          </cell>
          <cell r="AL1005">
            <v>1000</v>
          </cell>
          <cell r="AM1005" t="str">
            <v>Power cube</v>
          </cell>
          <cell r="AN1005" t="str">
            <v>ECC500</v>
          </cell>
          <cell r="AO1005">
            <v>400</v>
          </cell>
          <cell r="AP1005" t="str">
            <v>Lithium</v>
          </cell>
          <cell r="AQ1005">
            <v>1300</v>
          </cell>
          <cell r="AR1005">
            <v>48</v>
          </cell>
          <cell r="AS1005">
            <v>100</v>
          </cell>
          <cell r="AT1005">
            <v>13</v>
          </cell>
          <cell r="AU1005" t="str">
            <v>N/A</v>
          </cell>
          <cell r="AV1005" t="str">
            <v>N/A</v>
          </cell>
          <cell r="AW1005" t="str">
            <v>N/A</v>
          </cell>
          <cell r="AX1005" t="str">
            <v>LG18000</v>
          </cell>
          <cell r="AY1005" t="str">
            <v>N/A</v>
          </cell>
          <cell r="AZ1005">
            <v>167</v>
          </cell>
        </row>
        <row r="1005">
          <cell r="BB1005">
            <v>3</v>
          </cell>
          <cell r="BC1005" t="str">
            <v>MTNAirtelLiquid Telecom</v>
          </cell>
          <cell r="BD1005" t="str">
            <v>T0520</v>
          </cell>
          <cell r="BE1005" t="str">
            <v>ZM3001</v>
          </cell>
          <cell r="BF1005">
            <v>0</v>
          </cell>
        </row>
        <row r="1006">
          <cell r="C1006" t="str">
            <v>IHS_LSK_322A</v>
          </cell>
          <cell r="D1006" t="str">
            <v>MTENDERE D</v>
          </cell>
          <cell r="E1006">
            <v>28.362</v>
          </cell>
          <cell r="F1006">
            <v>-15.4059</v>
          </cell>
          <cell r="G1006" t="str">
            <v>Lusaka</v>
          </cell>
          <cell r="H1006">
            <v>2</v>
          </cell>
          <cell r="I1006" t="str">
            <v>Lusaka</v>
          </cell>
          <cell r="J1006" t="str">
            <v>Lusaka</v>
          </cell>
          <cell r="K1006" t="str">
            <v>No</v>
          </cell>
          <cell r="L1006" t="str">
            <v>No</v>
          </cell>
          <cell r="M1006" t="str">
            <v>No</v>
          </cell>
          <cell r="N1006" t="str">
            <v>Urban</v>
          </cell>
          <cell r="O1006" t="str">
            <v>Platinum</v>
          </cell>
          <cell r="P1006" t="str">
            <v>Platinum</v>
          </cell>
          <cell r="Q1006" t="str">
            <v>BTS</v>
          </cell>
          <cell r="R1006" t="str">
            <v>BTS</v>
          </cell>
          <cell r="S1006" t="str">
            <v>On air</v>
          </cell>
          <cell r="T1006" t="str">
            <v>Grid-Gen</v>
          </cell>
          <cell r="U1006" t="str">
            <v>Green Field</v>
          </cell>
          <cell r="V1006">
            <v>30</v>
          </cell>
          <cell r="W1006" t="str">
            <v>Outdoor</v>
          </cell>
          <cell r="X1006" t="str">
            <v>Malvin Hakokole</v>
          </cell>
          <cell r="Y1006" t="str">
            <v>SBC</v>
          </cell>
          <cell r="Z1006" t="str">
            <v>SBC</v>
          </cell>
          <cell r="AA1006" t="str">
            <v>Airtel </v>
          </cell>
          <cell r="AB1006" t="str">
            <v>Evans Ngonga</v>
          </cell>
          <cell r="AC1006" t="str">
            <v>CCS</v>
          </cell>
          <cell r="AD1006" t="str">
            <v>CCS</v>
          </cell>
          <cell r="AE1006" t="str">
            <v>Gen Logic </v>
          </cell>
          <cell r="AF1006" t="str">
            <v>Gen Logic </v>
          </cell>
          <cell r="AG1006">
            <v>30</v>
          </cell>
          <cell r="AH1006" t="str">
            <v>Lister petter</v>
          </cell>
          <cell r="AI1006" t="str">
            <v>LWP4</v>
          </cell>
          <cell r="AJ1006" t="str">
            <v>Leroy Sommer</v>
          </cell>
          <cell r="AK1006" t="str">
            <v>TAL-A40-C J6/4</v>
          </cell>
          <cell r="AL1006">
            <v>1000</v>
          </cell>
          <cell r="AM1006" t="str">
            <v>Power cube</v>
          </cell>
          <cell r="AN1006" t="str">
            <v>ECC500</v>
          </cell>
          <cell r="AO1006">
            <v>400</v>
          </cell>
          <cell r="AP1006" t="str">
            <v>Agisson</v>
          </cell>
          <cell r="AQ1006">
            <v>1600</v>
          </cell>
          <cell r="AR1006">
            <v>2</v>
          </cell>
          <cell r="AS1006">
            <v>800</v>
          </cell>
          <cell r="AT1006">
            <v>48</v>
          </cell>
          <cell r="AU1006" t="str">
            <v>N/A</v>
          </cell>
          <cell r="AV1006" t="str">
            <v>N/A</v>
          </cell>
          <cell r="AW1006" t="str">
            <v>N/A</v>
          </cell>
          <cell r="AX1006" t="str">
            <v>N/A</v>
          </cell>
          <cell r="AY1006" t="str">
            <v>N/A</v>
          </cell>
          <cell r="AZ1006">
            <v>45.3</v>
          </cell>
        </row>
        <row r="1006">
          <cell r="BB1006">
            <v>1</v>
          </cell>
          <cell r="BC1006" t="str">
            <v>Airtel</v>
          </cell>
          <cell r="BD1006">
            <v>0</v>
          </cell>
          <cell r="BE1006" t="str">
            <v>ZM3002</v>
          </cell>
          <cell r="BF1006">
            <v>0</v>
          </cell>
        </row>
        <row r="1007">
          <cell r="C1007" t="str">
            <v>IHS_LSK_323A</v>
          </cell>
          <cell r="D1007" t="str">
            <v>KULIMA TOWER</v>
          </cell>
          <cell r="E1007">
            <v>28.2804</v>
          </cell>
          <cell r="F1007">
            <v>-15.4229</v>
          </cell>
          <cell r="G1007" t="str">
            <v>Lusaka</v>
          </cell>
          <cell r="H1007">
            <v>2.5</v>
          </cell>
          <cell r="I1007" t="str">
            <v>Lusaka</v>
          </cell>
          <cell r="J1007" t="str">
            <v>Lusaka</v>
          </cell>
          <cell r="K1007" t="str">
            <v>No</v>
          </cell>
          <cell r="L1007" t="str">
            <v>No</v>
          </cell>
          <cell r="M1007" t="str">
            <v>No</v>
          </cell>
          <cell r="N1007" t="str">
            <v>Urban</v>
          </cell>
          <cell r="O1007" t="str">
            <v>Platinum</v>
          </cell>
          <cell r="P1007" t="str">
            <v>Platinum</v>
          </cell>
          <cell r="Q1007" t="str">
            <v>BTS</v>
          </cell>
          <cell r="R1007" t="str">
            <v>BTS</v>
          </cell>
          <cell r="S1007" t="str">
            <v>On air</v>
          </cell>
          <cell r="T1007" t="str">
            <v>Grid-Gen</v>
          </cell>
          <cell r="U1007" t="str">
            <v>Roof Top</v>
          </cell>
          <cell r="V1007" t="str">
            <v>RT</v>
          </cell>
          <cell r="W1007" t="str">
            <v>Outdoor</v>
          </cell>
          <cell r="X1007" t="str">
            <v>Joseph Mulenga</v>
          </cell>
          <cell r="Y1007" t="str">
            <v>SBC</v>
          </cell>
          <cell r="Z1007" t="str">
            <v>SBC</v>
          </cell>
          <cell r="AA1007" t="str">
            <v>Airtel </v>
          </cell>
          <cell r="AB1007" t="str">
            <v>Evans Ngonga</v>
          </cell>
          <cell r="AC1007" t="str">
            <v>CCS</v>
          </cell>
          <cell r="AD1007" t="str">
            <v>CCS</v>
          </cell>
          <cell r="AE1007" t="str">
            <v>Gen Logic </v>
          </cell>
          <cell r="AF1007" t="str">
            <v>Gen Logic </v>
          </cell>
          <cell r="AG1007">
            <v>20</v>
          </cell>
          <cell r="AH1007" t="str">
            <v>perkins</v>
          </cell>
          <cell r="AI1007" t="str">
            <v>404A-22</v>
          </cell>
          <cell r="AJ1007" t="str">
            <v>Leroy Sommer</v>
          </cell>
          <cell r="AK1007" t="str">
            <v>ECO-28-M/4</v>
          </cell>
          <cell r="AL1007">
            <v>1000</v>
          </cell>
          <cell r="AM1007" t="str">
            <v>Emerson</v>
          </cell>
          <cell r="AN1007" t="str">
            <v>R48-3200 </v>
          </cell>
          <cell r="AO1007">
            <v>400</v>
          </cell>
          <cell r="AP1007" t="str">
            <v>UPS </v>
          </cell>
          <cell r="AQ1007">
            <v>1600</v>
          </cell>
          <cell r="AR1007">
            <v>2</v>
          </cell>
          <cell r="AS1007">
            <v>800</v>
          </cell>
          <cell r="AT1007">
            <v>48</v>
          </cell>
          <cell r="AU1007" t="str">
            <v>N/A</v>
          </cell>
          <cell r="AV1007" t="str">
            <v>N/A</v>
          </cell>
          <cell r="AW1007" t="str">
            <v>N/A</v>
          </cell>
          <cell r="AX1007" t="str">
            <v>N/A</v>
          </cell>
          <cell r="AY1007" t="str">
            <v>N/A</v>
          </cell>
          <cell r="AZ1007">
            <v>79</v>
          </cell>
        </row>
        <row r="1007">
          <cell r="BB1007">
            <v>1</v>
          </cell>
          <cell r="BC1007" t="str">
            <v>Airtel</v>
          </cell>
          <cell r="BD1007">
            <v>0</v>
          </cell>
          <cell r="BE1007" t="str">
            <v>ZM3011</v>
          </cell>
          <cell r="BF1007">
            <v>0</v>
          </cell>
        </row>
        <row r="1008">
          <cell r="C1008" t="str">
            <v>IHS_LSK_325A</v>
          </cell>
          <cell r="D1008" t="str">
            <v>KANYAMA WEST</v>
          </cell>
          <cell r="E1008">
            <v>28.2341</v>
          </cell>
          <cell r="F1008">
            <v>-15.4299</v>
          </cell>
          <cell r="G1008" t="str">
            <v>Lusaka</v>
          </cell>
          <cell r="H1008">
            <v>2.5</v>
          </cell>
          <cell r="I1008" t="str">
            <v>Lusaka</v>
          </cell>
          <cell r="J1008" t="str">
            <v>Lusaka</v>
          </cell>
          <cell r="K1008" t="str">
            <v>No</v>
          </cell>
          <cell r="L1008" t="str">
            <v>No</v>
          </cell>
          <cell r="M1008" t="str">
            <v>No</v>
          </cell>
          <cell r="N1008" t="str">
            <v>Urban</v>
          </cell>
          <cell r="O1008" t="str">
            <v>Platinum</v>
          </cell>
          <cell r="P1008" t="str">
            <v>Platinum</v>
          </cell>
          <cell r="Q1008" t="str">
            <v>BTS</v>
          </cell>
          <cell r="R1008" t="str">
            <v>BTS</v>
          </cell>
          <cell r="S1008" t="str">
            <v>On air</v>
          </cell>
          <cell r="T1008" t="str">
            <v>Grid-Gen</v>
          </cell>
          <cell r="U1008" t="str">
            <v>Green Field</v>
          </cell>
          <cell r="V1008">
            <v>40</v>
          </cell>
          <cell r="W1008" t="str">
            <v>Indoor </v>
          </cell>
          <cell r="X1008" t="str">
            <v>Joseph Mulenga</v>
          </cell>
          <cell r="Y1008" t="str">
            <v>SBC</v>
          </cell>
          <cell r="Z1008" t="str">
            <v>SBC</v>
          </cell>
          <cell r="AA1008" t="str">
            <v>Airtel </v>
          </cell>
          <cell r="AB1008" t="str">
            <v>Evans Ngonga</v>
          </cell>
          <cell r="AC1008" t="str">
            <v>CCS</v>
          </cell>
          <cell r="AD1008" t="str">
            <v>CCS</v>
          </cell>
          <cell r="AE1008" t="str">
            <v>MPI</v>
          </cell>
          <cell r="AF1008" t="str">
            <v>MPI</v>
          </cell>
          <cell r="AG1008">
            <v>20</v>
          </cell>
          <cell r="AH1008" t="str">
            <v>perkins</v>
          </cell>
          <cell r="AI1008" t="str">
            <v>404A-22</v>
          </cell>
          <cell r="AJ1008" t="str">
            <v>Leroy Sommer</v>
          </cell>
          <cell r="AK1008" t="str">
            <v>ECO-28-M/4</v>
          </cell>
          <cell r="AL1008">
            <v>1000</v>
          </cell>
          <cell r="AM1008" t="str">
            <v>Power cube</v>
          </cell>
          <cell r="AN1008" t="str">
            <v>ECC500</v>
          </cell>
          <cell r="AO1008">
            <v>400</v>
          </cell>
          <cell r="AP1008" t="str">
            <v>Lithium</v>
          </cell>
          <cell r="AQ1008">
            <v>300</v>
          </cell>
          <cell r="AR1008">
            <v>48</v>
          </cell>
          <cell r="AS1008">
            <v>100</v>
          </cell>
          <cell r="AT1008">
            <v>3</v>
          </cell>
          <cell r="AU1008" t="str">
            <v>LG</v>
          </cell>
          <cell r="AV1008" t="str">
            <v>LG</v>
          </cell>
          <cell r="AW1008">
            <v>18000</v>
          </cell>
          <cell r="AX1008">
            <v>18000</v>
          </cell>
          <cell r="AY1008">
            <v>2</v>
          </cell>
          <cell r="AZ1008">
            <v>75</v>
          </cell>
        </row>
        <row r="1008">
          <cell r="BB1008">
            <v>1</v>
          </cell>
          <cell r="BC1008" t="str">
            <v>Airtel</v>
          </cell>
          <cell r="BD1008">
            <v>0</v>
          </cell>
          <cell r="BE1008" t="str">
            <v>ZM3024</v>
          </cell>
          <cell r="BF1008">
            <v>0</v>
          </cell>
        </row>
        <row r="1009">
          <cell r="C1009" t="str">
            <v>IHS_LSK_326A</v>
          </cell>
          <cell r="D1009" t="str">
            <v>CHIPATA COMPOUND</v>
          </cell>
          <cell r="E1009">
            <v>28.3001</v>
          </cell>
          <cell r="F1009">
            <v>-15.3565</v>
          </cell>
          <cell r="G1009" t="str">
            <v>Lusaka</v>
          </cell>
          <cell r="H1009">
            <v>2</v>
          </cell>
          <cell r="I1009" t="str">
            <v>Lusaka</v>
          </cell>
          <cell r="J1009" t="str">
            <v>Lusaka</v>
          </cell>
          <cell r="K1009" t="str">
            <v>No</v>
          </cell>
          <cell r="L1009" t="str">
            <v>No</v>
          </cell>
          <cell r="M1009" t="str">
            <v>No</v>
          </cell>
          <cell r="N1009" t="str">
            <v>Urban</v>
          </cell>
          <cell r="O1009" t="str">
            <v>Platinum</v>
          </cell>
          <cell r="P1009" t="str">
            <v>Platinum</v>
          </cell>
          <cell r="Q1009" t="str">
            <v>BTS</v>
          </cell>
          <cell r="R1009" t="str">
            <v>BTS</v>
          </cell>
          <cell r="S1009" t="str">
            <v>On air</v>
          </cell>
          <cell r="T1009" t="str">
            <v>Grid-Gen</v>
          </cell>
          <cell r="U1009" t="str">
            <v>Green Field</v>
          </cell>
          <cell r="V1009">
            <v>36</v>
          </cell>
          <cell r="W1009" t="str">
            <v>Indoor </v>
          </cell>
          <cell r="X1009" t="str">
            <v>John Banda </v>
          </cell>
          <cell r="Y1009" t="str">
            <v>SBC</v>
          </cell>
          <cell r="Z1009" t="str">
            <v>SBC</v>
          </cell>
          <cell r="AA1009" t="str">
            <v>Airtel </v>
          </cell>
          <cell r="AB1009" t="str">
            <v>Evans Ngonga</v>
          </cell>
          <cell r="AC1009" t="str">
            <v>CCS</v>
          </cell>
          <cell r="AD1009" t="str">
            <v>CCS</v>
          </cell>
          <cell r="AE1009" t="str">
            <v>Gen Logic </v>
          </cell>
          <cell r="AF1009" t="str">
            <v>Gen Logic </v>
          </cell>
          <cell r="AG1009">
            <v>16</v>
          </cell>
          <cell r="AH1009" t="str">
            <v>perkins</v>
          </cell>
          <cell r="AI1009" t="str">
            <v>404A-22</v>
          </cell>
          <cell r="AJ1009" t="str">
            <v>Leroy Sommer</v>
          </cell>
          <cell r="AK1009" t="str">
            <v>ECO-28-M/4</v>
          </cell>
          <cell r="AL1009">
            <v>1000</v>
          </cell>
          <cell r="AM1009" t="str">
            <v>Power cube</v>
          </cell>
          <cell r="AN1009" t="str">
            <v>ECC500</v>
          </cell>
          <cell r="AO1009">
            <v>400</v>
          </cell>
          <cell r="AP1009" t="str">
            <v>Agisson</v>
          </cell>
          <cell r="AQ1009">
            <v>1600</v>
          </cell>
          <cell r="AR1009">
            <v>2</v>
          </cell>
          <cell r="AS1009">
            <v>800</v>
          </cell>
          <cell r="AT1009">
            <v>48</v>
          </cell>
          <cell r="AU1009" t="str">
            <v>LG</v>
          </cell>
          <cell r="AV1009" t="str">
            <v>LG</v>
          </cell>
          <cell r="AW1009">
            <v>18000</v>
          </cell>
          <cell r="AX1009">
            <v>18000</v>
          </cell>
          <cell r="AY1009">
            <v>2</v>
          </cell>
          <cell r="AZ1009">
            <v>87</v>
          </cell>
        </row>
        <row r="1009">
          <cell r="BB1009">
            <v>1</v>
          </cell>
          <cell r="BC1009" t="str">
            <v>Airtel</v>
          </cell>
          <cell r="BD1009">
            <v>0</v>
          </cell>
          <cell r="BE1009" t="str">
            <v>ZM3028</v>
          </cell>
          <cell r="BF1009">
            <v>0</v>
          </cell>
        </row>
        <row r="1010">
          <cell r="C1010" t="str">
            <v>IHS_LSK_327A</v>
          </cell>
          <cell r="D1010" t="str">
            <v>LILAYI</v>
          </cell>
          <cell r="E1010">
            <v>28.2751</v>
          </cell>
          <cell r="F1010">
            <v>-15.5276</v>
          </cell>
          <cell r="G1010" t="str">
            <v>Lusaka</v>
          </cell>
          <cell r="H1010">
            <v>2.5</v>
          </cell>
          <cell r="I1010" t="str">
            <v>Lusaka</v>
          </cell>
          <cell r="J1010" t="str">
            <v>Kafue</v>
          </cell>
          <cell r="K1010" t="str">
            <v>No</v>
          </cell>
          <cell r="L1010" t="str">
            <v>No</v>
          </cell>
          <cell r="M1010" t="str">
            <v>Yes</v>
          </cell>
          <cell r="N1010" t="str">
            <v>Suburban</v>
          </cell>
          <cell r="O1010" t="str">
            <v>Silver</v>
          </cell>
          <cell r="P1010" t="str">
            <v>Silver</v>
          </cell>
          <cell r="Q1010" t="str">
            <v>HUB</v>
          </cell>
          <cell r="R1010" t="str">
            <v>HUB</v>
          </cell>
          <cell r="S1010" t="str">
            <v>On air</v>
          </cell>
          <cell r="T1010" t="str">
            <v>Grid-Gen</v>
          </cell>
          <cell r="U1010" t="str">
            <v>Green Field</v>
          </cell>
          <cell r="V1010">
            <v>36</v>
          </cell>
          <cell r="W1010" t="str">
            <v>Indoor </v>
          </cell>
          <cell r="X1010" t="str">
            <v>Samuel Mumba</v>
          </cell>
          <cell r="Y1010" t="str">
            <v>SBC</v>
          </cell>
          <cell r="Z1010" t="str">
            <v>SBC</v>
          </cell>
          <cell r="AA1010" t="str">
            <v>Airtel </v>
          </cell>
          <cell r="AB1010" t="str">
            <v>Evans Ngonga</v>
          </cell>
          <cell r="AC1010" t="str">
            <v>CCS</v>
          </cell>
          <cell r="AD1010" t="str">
            <v>CCS</v>
          </cell>
          <cell r="AE1010" t="str">
            <v>Gen Logic </v>
          </cell>
          <cell r="AF1010" t="str">
            <v>Gen Logic </v>
          </cell>
          <cell r="AG1010">
            <v>20</v>
          </cell>
          <cell r="AH1010" t="str">
            <v>perkins</v>
          </cell>
          <cell r="AI1010" t="str">
            <v>403D-15T</v>
          </cell>
          <cell r="AJ1010" t="str">
            <v>Mecc Alte</v>
          </cell>
          <cell r="AK1010" t="str">
            <v>ECP-28-M/4</v>
          </cell>
          <cell r="AL1010">
            <v>1000</v>
          </cell>
          <cell r="AM1010" t="str">
            <v>Power cube</v>
          </cell>
          <cell r="AN1010" t="str">
            <v>ECC500</v>
          </cell>
          <cell r="AO1010">
            <v>400</v>
          </cell>
          <cell r="AP1010" t="str">
            <v>Agisson</v>
          </cell>
          <cell r="AQ1010">
            <v>1600</v>
          </cell>
          <cell r="AR1010">
            <v>2</v>
          </cell>
          <cell r="AS1010">
            <v>800</v>
          </cell>
          <cell r="AT1010">
            <v>48</v>
          </cell>
          <cell r="AU1010" t="str">
            <v>LG</v>
          </cell>
          <cell r="AV1010" t="str">
            <v>LG</v>
          </cell>
          <cell r="AW1010">
            <v>18000</v>
          </cell>
          <cell r="AX1010">
            <v>18000</v>
          </cell>
          <cell r="AY1010">
            <v>2</v>
          </cell>
          <cell r="AZ1010">
            <v>56</v>
          </cell>
        </row>
        <row r="1010">
          <cell r="BB1010">
            <v>2</v>
          </cell>
          <cell r="BC1010" t="str">
            <v>MTNAirtel</v>
          </cell>
          <cell r="BD1010" t="str">
            <v>T0503</v>
          </cell>
          <cell r="BE1010" t="str">
            <v>ZM3211</v>
          </cell>
          <cell r="BF1010">
            <v>0</v>
          </cell>
        </row>
        <row r="1011">
          <cell r="C1011" t="str">
            <v>IHS_LSK_328A</v>
          </cell>
          <cell r="D1011" t="str">
            <v>MATERO ODDYS</v>
          </cell>
          <cell r="E1011">
            <v>28.2684</v>
          </cell>
          <cell r="F1011">
            <v>-15.385</v>
          </cell>
          <cell r="G1011" t="str">
            <v>Lusaka</v>
          </cell>
          <cell r="H1011">
            <v>4.5</v>
          </cell>
          <cell r="I1011" t="str">
            <v>Lusaka</v>
          </cell>
          <cell r="J1011" t="str">
            <v>Lusaka</v>
          </cell>
          <cell r="K1011" t="str">
            <v>Yes</v>
          </cell>
          <cell r="L1011" t="str">
            <v>No</v>
          </cell>
          <cell r="M1011" t="str">
            <v>Yes</v>
          </cell>
          <cell r="N1011" t="str">
            <v>Urban</v>
          </cell>
          <cell r="O1011" t="str">
            <v>Platinum</v>
          </cell>
          <cell r="P1011" t="str">
            <v>Platinum</v>
          </cell>
          <cell r="Q1011" t="str">
            <v>BB</v>
          </cell>
          <cell r="R1011" t="str">
            <v>BB</v>
          </cell>
          <cell r="S1011" t="str">
            <v>On air</v>
          </cell>
          <cell r="T1011" t="str">
            <v>Grid-Gen</v>
          </cell>
          <cell r="U1011" t="str">
            <v>Green Field</v>
          </cell>
          <cell r="V1011">
            <v>30</v>
          </cell>
          <cell r="W1011" t="str">
            <v>Indoor </v>
          </cell>
          <cell r="X1011" t="str">
            <v>John Banda </v>
          </cell>
          <cell r="Y1011" t="str">
            <v>SBC</v>
          </cell>
          <cell r="Z1011" t="str">
            <v>SBC</v>
          </cell>
          <cell r="AA1011" t="str">
            <v>Airtel </v>
          </cell>
          <cell r="AB1011" t="str">
            <v>Evans Ngonga</v>
          </cell>
          <cell r="AC1011" t="str">
            <v>CCS</v>
          </cell>
          <cell r="AD1011" t="str">
            <v>CCS</v>
          </cell>
          <cell r="AE1011" t="str">
            <v>Gen Logic </v>
          </cell>
          <cell r="AF1011" t="str">
            <v>Gen Logic </v>
          </cell>
          <cell r="AG1011">
            <v>30</v>
          </cell>
          <cell r="AH1011" t="str">
            <v>perkins</v>
          </cell>
          <cell r="AI1011" t="str">
            <v>404A-22</v>
          </cell>
          <cell r="AJ1011" t="str">
            <v>Leroy Sommer</v>
          </cell>
          <cell r="AK1011" t="str">
            <v>ECO-28-M/4</v>
          </cell>
          <cell r="AL1011">
            <v>1000</v>
          </cell>
          <cell r="AM1011" t="str">
            <v>Power cube</v>
          </cell>
          <cell r="AN1011" t="str">
            <v>ECC500</v>
          </cell>
          <cell r="AO1011">
            <v>400</v>
          </cell>
          <cell r="AP1011" t="str">
            <v>Agisson</v>
          </cell>
          <cell r="AQ1011">
            <v>1600</v>
          </cell>
          <cell r="AR1011">
            <v>2</v>
          </cell>
          <cell r="AS1011">
            <v>800</v>
          </cell>
          <cell r="AT1011">
            <v>48</v>
          </cell>
          <cell r="AU1011" t="str">
            <v>LG</v>
          </cell>
          <cell r="AV1011" t="str">
            <v>LG</v>
          </cell>
          <cell r="AW1011">
            <v>18000</v>
          </cell>
          <cell r="AX1011">
            <v>18000</v>
          </cell>
          <cell r="AY1011">
            <v>2</v>
          </cell>
          <cell r="AZ1011">
            <v>179</v>
          </cell>
        </row>
        <row r="1011">
          <cell r="BB1011">
            <v>2</v>
          </cell>
          <cell r="BC1011" t="str">
            <v>MTNAirtel</v>
          </cell>
          <cell r="BD1011" t="str">
            <v>T0506</v>
          </cell>
          <cell r="BE1011" t="str">
            <v>ZM3229</v>
          </cell>
          <cell r="BF1011">
            <v>0</v>
          </cell>
        </row>
        <row r="1012">
          <cell r="C1012" t="str">
            <v>IHS_LSK_329A</v>
          </cell>
          <cell r="D1012" t="str">
            <v>JUSTIN KABWE</v>
          </cell>
          <cell r="E1012">
            <v>28.288</v>
          </cell>
          <cell r="F1012">
            <v>-15.374</v>
          </cell>
          <cell r="G1012" t="str">
            <v>Lusaka</v>
          </cell>
          <cell r="H1012">
            <v>2.5</v>
          </cell>
          <cell r="I1012" t="str">
            <v>Lusaka</v>
          </cell>
          <cell r="J1012" t="str">
            <v>Lusaka</v>
          </cell>
          <cell r="K1012" t="str">
            <v>No</v>
          </cell>
          <cell r="L1012" t="str">
            <v>No</v>
          </cell>
          <cell r="M1012" t="str">
            <v>No</v>
          </cell>
          <cell r="N1012" t="str">
            <v>Urban</v>
          </cell>
          <cell r="O1012" t="str">
            <v>Platinum</v>
          </cell>
          <cell r="P1012" t="str">
            <v>Platinum</v>
          </cell>
          <cell r="Q1012" t="str">
            <v>BTS</v>
          </cell>
          <cell r="R1012" t="str">
            <v>BTS</v>
          </cell>
          <cell r="S1012" t="str">
            <v>On air</v>
          </cell>
          <cell r="T1012" t="str">
            <v>Grid-Gen</v>
          </cell>
          <cell r="U1012" t="str">
            <v>Green Field</v>
          </cell>
          <cell r="V1012">
            <v>30</v>
          </cell>
          <cell r="W1012" t="str">
            <v>Indoor </v>
          </cell>
          <cell r="X1012" t="str">
            <v>John Banda </v>
          </cell>
          <cell r="Y1012" t="str">
            <v>SBC</v>
          </cell>
          <cell r="Z1012" t="str">
            <v>SBC</v>
          </cell>
          <cell r="AA1012" t="str">
            <v>Airtel </v>
          </cell>
          <cell r="AB1012" t="str">
            <v>Evans Ngonga</v>
          </cell>
          <cell r="AC1012" t="str">
            <v>CCS</v>
          </cell>
          <cell r="AD1012" t="str">
            <v>CCS</v>
          </cell>
          <cell r="AE1012" t="str">
            <v>Earth Technology</v>
          </cell>
          <cell r="AF1012" t="str">
            <v>Earth technology</v>
          </cell>
          <cell r="AG1012">
            <v>20</v>
          </cell>
          <cell r="AH1012" t="str">
            <v>perkins</v>
          </cell>
          <cell r="AI1012" t="str">
            <v>404A-22</v>
          </cell>
          <cell r="AJ1012" t="str">
            <v>Leroy Sommer</v>
          </cell>
          <cell r="AK1012" t="str">
            <v>ECO-28-M/4</v>
          </cell>
          <cell r="AL1012">
            <v>375</v>
          </cell>
          <cell r="AM1012" t="str">
            <v>Power cube</v>
          </cell>
          <cell r="AN1012" t="str">
            <v>ECC500</v>
          </cell>
          <cell r="AO1012">
            <v>400</v>
          </cell>
          <cell r="AP1012" t="str">
            <v>Agisson</v>
          </cell>
          <cell r="AQ1012">
            <v>1600</v>
          </cell>
          <cell r="AR1012">
            <v>2</v>
          </cell>
          <cell r="AS1012">
            <v>800</v>
          </cell>
          <cell r="AT1012">
            <v>48</v>
          </cell>
          <cell r="AU1012" t="str">
            <v>LG</v>
          </cell>
          <cell r="AV1012" t="str">
            <v>LG</v>
          </cell>
          <cell r="AW1012">
            <v>18000</v>
          </cell>
          <cell r="AX1012">
            <v>18000</v>
          </cell>
          <cell r="AY1012">
            <v>2</v>
          </cell>
          <cell r="AZ1012">
            <v>93</v>
          </cell>
        </row>
        <row r="1012">
          <cell r="BB1012">
            <v>1</v>
          </cell>
          <cell r="BC1012" t="str">
            <v>Airtel</v>
          </cell>
          <cell r="BD1012">
            <v>0</v>
          </cell>
          <cell r="BE1012" t="str">
            <v>ZM3230</v>
          </cell>
          <cell r="BF1012">
            <v>0</v>
          </cell>
        </row>
        <row r="1013">
          <cell r="C1013" t="str">
            <v>IHS_LSK_331A</v>
          </cell>
          <cell r="D1013" t="str">
            <v>KAFUE ESTATE</v>
          </cell>
          <cell r="E1013">
            <v>28.1614</v>
          </cell>
          <cell r="F1013">
            <v>-15.7419</v>
          </cell>
          <cell r="G1013" t="str">
            <v>Lusaka</v>
          </cell>
          <cell r="H1013">
            <v>2.5</v>
          </cell>
          <cell r="I1013" t="str">
            <v>Lusaka</v>
          </cell>
          <cell r="J1013" t="str">
            <v>Kafue</v>
          </cell>
          <cell r="K1013" t="str">
            <v>Yes</v>
          </cell>
          <cell r="L1013" t="str">
            <v>No</v>
          </cell>
          <cell r="M1013" t="str">
            <v>No</v>
          </cell>
          <cell r="N1013" t="str">
            <v>Suburban</v>
          </cell>
          <cell r="O1013" t="str">
            <v>Silver</v>
          </cell>
          <cell r="P1013" t="str">
            <v>Silver</v>
          </cell>
          <cell r="Q1013" t="str">
            <v>BTS</v>
          </cell>
          <cell r="R1013" t="str">
            <v>BTS</v>
          </cell>
          <cell r="S1013" t="str">
            <v>On air</v>
          </cell>
          <cell r="T1013" t="str">
            <v>Grid-Gen</v>
          </cell>
          <cell r="U1013" t="str">
            <v>Green Field</v>
          </cell>
          <cell r="V1013">
            <v>36</v>
          </cell>
          <cell r="W1013" t="str">
            <v>Indoor </v>
          </cell>
          <cell r="X1013" t="str">
            <v>Samuel Mumba</v>
          </cell>
          <cell r="Y1013" t="str">
            <v>SBC</v>
          </cell>
          <cell r="Z1013" t="str">
            <v>SBC</v>
          </cell>
          <cell r="AA1013" t="str">
            <v>Airtel </v>
          </cell>
          <cell r="AB1013" t="str">
            <v>Evans Ngonga</v>
          </cell>
          <cell r="AC1013" t="str">
            <v>CCS</v>
          </cell>
          <cell r="AD1013" t="str">
            <v>CCS</v>
          </cell>
          <cell r="AE1013" t="str">
            <v>Gen Logic </v>
          </cell>
          <cell r="AF1013" t="str">
            <v>Gen Logic </v>
          </cell>
          <cell r="AG1013">
            <v>20</v>
          </cell>
          <cell r="AH1013" t="str">
            <v>perkins</v>
          </cell>
          <cell r="AI1013" t="str">
            <v>403D-15T</v>
          </cell>
          <cell r="AJ1013" t="str">
            <v>Leroy Sommer</v>
          </cell>
          <cell r="AK1013" t="str">
            <v>ECO-28-M/4</v>
          </cell>
          <cell r="AL1013">
            <v>1000</v>
          </cell>
          <cell r="AM1013" t="str">
            <v>Power cube</v>
          </cell>
          <cell r="AN1013" t="str">
            <v>ECC500</v>
          </cell>
          <cell r="AO1013">
            <v>400</v>
          </cell>
          <cell r="AP1013" t="str">
            <v>Agisson</v>
          </cell>
          <cell r="AQ1013">
            <v>1200</v>
          </cell>
          <cell r="AR1013">
            <v>2</v>
          </cell>
          <cell r="AS1013">
            <v>600</v>
          </cell>
          <cell r="AT1013">
            <v>48</v>
          </cell>
          <cell r="AU1013" t="str">
            <v>LG</v>
          </cell>
          <cell r="AV1013" t="str">
            <v>LG</v>
          </cell>
          <cell r="AW1013">
            <v>18000</v>
          </cell>
          <cell r="AX1013">
            <v>18000</v>
          </cell>
          <cell r="AY1013">
            <v>2</v>
          </cell>
          <cell r="AZ1013">
            <v>81</v>
          </cell>
        </row>
        <row r="1013">
          <cell r="BB1013">
            <v>2</v>
          </cell>
          <cell r="BC1013" t="str">
            <v>AirtelLiquid Telecom</v>
          </cell>
          <cell r="BD1013">
            <v>0</v>
          </cell>
          <cell r="BE1013" t="str">
            <v>ZM3288</v>
          </cell>
          <cell r="BF1013">
            <v>0</v>
          </cell>
        </row>
        <row r="1014">
          <cell r="C1014" t="str">
            <v>IHS_LSK_332A</v>
          </cell>
          <cell r="D1014" t="str">
            <v>MIKANGO</v>
          </cell>
          <cell r="E1014">
            <v>28.6313</v>
          </cell>
          <cell r="F1014">
            <v>-15.5306</v>
          </cell>
          <cell r="G1014" t="str">
            <v>Lusaka</v>
          </cell>
          <cell r="H1014">
            <v>1.5</v>
          </cell>
          <cell r="I1014" t="str">
            <v>Lusaka</v>
          </cell>
          <cell r="J1014" t="str">
            <v>Chongwe</v>
          </cell>
          <cell r="K1014" t="str">
            <v>No</v>
          </cell>
          <cell r="L1014" t="str">
            <v>No</v>
          </cell>
          <cell r="M1014" t="str">
            <v>No</v>
          </cell>
          <cell r="N1014" t="str">
            <v>Suburban</v>
          </cell>
          <cell r="O1014" t="str">
            <v>Silver</v>
          </cell>
          <cell r="P1014" t="str">
            <v>Silver</v>
          </cell>
          <cell r="Q1014" t="str">
            <v>BTS</v>
          </cell>
          <cell r="R1014" t="str">
            <v>BTS</v>
          </cell>
          <cell r="S1014" t="str">
            <v>On air</v>
          </cell>
          <cell r="T1014" t="str">
            <v>Grid-Gen</v>
          </cell>
          <cell r="U1014" t="str">
            <v>Green Field</v>
          </cell>
          <cell r="V1014">
            <v>60</v>
          </cell>
          <cell r="W1014" t="str">
            <v>Indoor </v>
          </cell>
          <cell r="X1014" t="str">
            <v>Kelly Musama</v>
          </cell>
          <cell r="Y1014" t="str">
            <v>SBC</v>
          </cell>
          <cell r="Z1014" t="str">
            <v>SBC</v>
          </cell>
          <cell r="AA1014" t="str">
            <v>Airtel </v>
          </cell>
          <cell r="AB1014" t="str">
            <v>Evans Ngonga</v>
          </cell>
          <cell r="AC1014" t="str">
            <v>CCS</v>
          </cell>
          <cell r="AD1014" t="str">
            <v>CCS</v>
          </cell>
          <cell r="AE1014" t="str">
            <v>CK Works</v>
          </cell>
          <cell r="AF1014" t="str">
            <v>CK Works</v>
          </cell>
          <cell r="AG1014">
            <v>20</v>
          </cell>
          <cell r="AH1014" t="str">
            <v>perkins</v>
          </cell>
          <cell r="AI1014" t="str">
            <v>403A-15</v>
          </cell>
          <cell r="AJ1014" t="str">
            <v>Leroy Sommer</v>
          </cell>
          <cell r="AK1014" t="str">
            <v>LSA P404</v>
          </cell>
          <cell r="AL1014">
            <v>600</v>
          </cell>
          <cell r="AM1014" t="str">
            <v>Emerson</v>
          </cell>
          <cell r="AN1014" t="str">
            <v>R483200</v>
          </cell>
          <cell r="AO1014">
            <v>250</v>
          </cell>
          <cell r="AP1014" t="str">
            <v>Power safe </v>
          </cell>
          <cell r="AQ1014">
            <v>1200</v>
          </cell>
          <cell r="AR1014">
            <v>2</v>
          </cell>
          <cell r="AS1014">
            <v>1200</v>
          </cell>
          <cell r="AT1014">
            <v>24</v>
          </cell>
          <cell r="AU1014" t="str">
            <v>LG</v>
          </cell>
          <cell r="AV1014" t="str">
            <v>LG</v>
          </cell>
          <cell r="AW1014">
            <v>18000</v>
          </cell>
          <cell r="AX1014">
            <v>18000</v>
          </cell>
          <cell r="AY1014">
            <v>2</v>
          </cell>
          <cell r="AZ1014">
            <v>49</v>
          </cell>
        </row>
        <row r="1014">
          <cell r="BB1014">
            <v>1</v>
          </cell>
          <cell r="BC1014" t="str">
            <v>Airtel</v>
          </cell>
          <cell r="BD1014">
            <v>0</v>
          </cell>
          <cell r="BE1014" t="str">
            <v>ZM3304</v>
          </cell>
          <cell r="BF1014">
            <v>0</v>
          </cell>
        </row>
        <row r="1015">
          <cell r="C1015" t="str">
            <v>IHS_LSK_333A</v>
          </cell>
          <cell r="D1015" t="str">
            <v>KAFUE SUGAR</v>
          </cell>
          <cell r="E1015">
            <v>27.961</v>
          </cell>
          <cell r="F1015">
            <v>-15.5841</v>
          </cell>
          <cell r="G1015" t="str">
            <v>Lusaka</v>
          </cell>
          <cell r="H1015">
            <v>2.5</v>
          </cell>
          <cell r="I1015" t="str">
            <v>Lusaka</v>
          </cell>
          <cell r="J1015" t="str">
            <v>Kafue</v>
          </cell>
          <cell r="K1015" t="str">
            <v>No</v>
          </cell>
          <cell r="L1015" t="str">
            <v>No</v>
          </cell>
          <cell r="M1015" t="str">
            <v>No</v>
          </cell>
          <cell r="N1015" t="str">
            <v>Suburban</v>
          </cell>
          <cell r="O1015" t="str">
            <v>Silver</v>
          </cell>
          <cell r="P1015" t="str">
            <v>Silver</v>
          </cell>
          <cell r="Q1015" t="str">
            <v>BTS</v>
          </cell>
          <cell r="R1015" t="str">
            <v>BTS</v>
          </cell>
          <cell r="S1015" t="str">
            <v>On air</v>
          </cell>
          <cell r="T1015" t="str">
            <v>Grid-Gen</v>
          </cell>
          <cell r="U1015" t="str">
            <v>Green Field</v>
          </cell>
          <cell r="V1015">
            <v>50</v>
          </cell>
          <cell r="W1015" t="str">
            <v>Indoor </v>
          </cell>
          <cell r="X1015" t="str">
            <v>Joseph Mulenga</v>
          </cell>
          <cell r="Y1015" t="str">
            <v>SBC</v>
          </cell>
          <cell r="Z1015" t="str">
            <v>SBC</v>
          </cell>
          <cell r="AA1015" t="str">
            <v>Airtel </v>
          </cell>
          <cell r="AB1015" t="str">
            <v>Evans Ngonga</v>
          </cell>
          <cell r="AC1015" t="str">
            <v>CCS</v>
          </cell>
          <cell r="AD1015" t="str">
            <v>CCS</v>
          </cell>
          <cell r="AE1015" t="str">
            <v>Gen Logic </v>
          </cell>
          <cell r="AF1015" t="str">
            <v>Gen Logic </v>
          </cell>
          <cell r="AG1015">
            <v>20</v>
          </cell>
          <cell r="AH1015" t="str">
            <v>perkins</v>
          </cell>
          <cell r="AI1015" t="str">
            <v>403A-15</v>
          </cell>
          <cell r="AJ1015" t="str">
            <v>Leroy Sommer</v>
          </cell>
          <cell r="AK1015" t="str">
            <v>ECO-28-M/4</v>
          </cell>
          <cell r="AL1015">
            <v>600</v>
          </cell>
          <cell r="AM1015" t="str">
            <v>Power cube</v>
          </cell>
          <cell r="AN1015" t="str">
            <v>ECC500</v>
          </cell>
          <cell r="AO1015">
            <v>400</v>
          </cell>
          <cell r="AP1015" t="str">
            <v>Agisson</v>
          </cell>
          <cell r="AQ1015">
            <v>1200</v>
          </cell>
          <cell r="AR1015">
            <v>2</v>
          </cell>
          <cell r="AS1015">
            <v>600</v>
          </cell>
          <cell r="AT1015">
            <v>48</v>
          </cell>
          <cell r="AU1015" t="str">
            <v>LG</v>
          </cell>
          <cell r="AV1015" t="str">
            <v>LG</v>
          </cell>
          <cell r="AW1015">
            <v>18000</v>
          </cell>
          <cell r="AX1015">
            <v>18000</v>
          </cell>
          <cell r="AY1015">
            <v>2</v>
          </cell>
          <cell r="AZ1015">
            <v>45</v>
          </cell>
        </row>
        <row r="1015">
          <cell r="BB1015">
            <v>2</v>
          </cell>
          <cell r="BC1015" t="str">
            <v>MTNAirtel</v>
          </cell>
          <cell r="BD1015" t="str">
            <v>T0165</v>
          </cell>
          <cell r="BE1015" t="str">
            <v>ZM3305</v>
          </cell>
          <cell r="BF1015">
            <v>0</v>
          </cell>
        </row>
        <row r="1016">
          <cell r="C1016" t="str">
            <v>IHS_LSK_334A</v>
          </cell>
          <cell r="D1016" t="str">
            <v>MISISI</v>
          </cell>
          <cell r="E1016">
            <v>28.2794</v>
          </cell>
          <cell r="F1016">
            <v>-15.4408</v>
          </cell>
          <cell r="G1016" t="str">
            <v>Lusaka</v>
          </cell>
          <cell r="H1016">
            <v>2.5</v>
          </cell>
          <cell r="I1016" t="str">
            <v>Lusaka</v>
          </cell>
          <cell r="J1016" t="str">
            <v>Lusaka</v>
          </cell>
          <cell r="K1016" t="str">
            <v>No</v>
          </cell>
          <cell r="L1016" t="str">
            <v>No</v>
          </cell>
          <cell r="M1016" t="str">
            <v>No</v>
          </cell>
          <cell r="N1016" t="str">
            <v>Urban</v>
          </cell>
          <cell r="O1016" t="str">
            <v>Platinum</v>
          </cell>
          <cell r="P1016" t="str">
            <v>Platinum</v>
          </cell>
          <cell r="Q1016" t="str">
            <v>BTS</v>
          </cell>
          <cell r="R1016" t="str">
            <v>BTS</v>
          </cell>
          <cell r="S1016" t="str">
            <v>On air</v>
          </cell>
          <cell r="T1016" t="str">
            <v>Grid-Gen</v>
          </cell>
          <cell r="U1016" t="str">
            <v>Green Field</v>
          </cell>
          <cell r="V1016">
            <v>36</v>
          </cell>
          <cell r="W1016" t="str">
            <v>Outdoor</v>
          </cell>
          <cell r="X1016" t="str">
            <v>Samuel Mumba</v>
          </cell>
          <cell r="Y1016" t="str">
            <v>SBC</v>
          </cell>
          <cell r="Z1016" t="str">
            <v>SBC</v>
          </cell>
          <cell r="AA1016" t="str">
            <v>Airtel </v>
          </cell>
          <cell r="AB1016" t="str">
            <v>Evans Ngonga</v>
          </cell>
          <cell r="AC1016" t="str">
            <v>CCS</v>
          </cell>
          <cell r="AD1016" t="str">
            <v>CCS</v>
          </cell>
          <cell r="AE1016" t="str">
            <v>Gen Logic </v>
          </cell>
          <cell r="AF1016" t="str">
            <v>Gen Logic </v>
          </cell>
          <cell r="AG1016">
            <v>20</v>
          </cell>
          <cell r="AH1016" t="str">
            <v>Yanmar</v>
          </cell>
          <cell r="AI1016" t="str">
            <v>4TNE88-G1A</v>
          </cell>
          <cell r="AJ1016" t="str">
            <v>Leroy Sommer</v>
          </cell>
          <cell r="AK1016" t="str">
            <v>ECO-28-M/4</v>
          </cell>
          <cell r="AL1016">
            <v>1000</v>
          </cell>
          <cell r="AM1016" t="str">
            <v>Power cube</v>
          </cell>
          <cell r="AN1016" t="str">
            <v>ECC500</v>
          </cell>
          <cell r="AO1016">
            <v>400</v>
          </cell>
          <cell r="AP1016" t="str">
            <v>Agisson</v>
          </cell>
          <cell r="AQ1016">
            <v>1600</v>
          </cell>
          <cell r="AR1016">
            <v>2</v>
          </cell>
          <cell r="AS1016">
            <v>800</v>
          </cell>
          <cell r="AT1016">
            <v>48</v>
          </cell>
          <cell r="AU1016" t="str">
            <v>N/A</v>
          </cell>
          <cell r="AV1016" t="str">
            <v>N/A</v>
          </cell>
          <cell r="AW1016" t="str">
            <v>N/A</v>
          </cell>
          <cell r="AX1016" t="str">
            <v>N/A</v>
          </cell>
          <cell r="AY1016" t="str">
            <v>N/A</v>
          </cell>
          <cell r="AZ1016">
            <v>52</v>
          </cell>
        </row>
        <row r="1016">
          <cell r="BB1016">
            <v>1</v>
          </cell>
          <cell r="BC1016" t="str">
            <v>Airtel</v>
          </cell>
          <cell r="BD1016">
            <v>0</v>
          </cell>
          <cell r="BE1016" t="str">
            <v>ZM3327</v>
          </cell>
          <cell r="BF1016">
            <v>0</v>
          </cell>
        </row>
        <row r="1017">
          <cell r="C1017" t="str">
            <v>IHS_LSK_335A</v>
          </cell>
          <cell r="D1017" t="str">
            <v>CITY CLOTHING MICRO</v>
          </cell>
          <cell r="E1017">
            <v>28.2783</v>
          </cell>
          <cell r="F1017">
            <v>-15.4202</v>
          </cell>
          <cell r="G1017" t="str">
            <v>Lusaka</v>
          </cell>
          <cell r="H1017" t="str">
            <v>N/A</v>
          </cell>
          <cell r="I1017" t="str">
            <v>Lusaka</v>
          </cell>
          <cell r="J1017" t="str">
            <v>Lusaka</v>
          </cell>
          <cell r="K1017" t="str">
            <v>No</v>
          </cell>
          <cell r="L1017" t="str">
            <v>No</v>
          </cell>
          <cell r="M1017" t="str">
            <v>No</v>
          </cell>
          <cell r="N1017" t="str">
            <v>Urban</v>
          </cell>
          <cell r="O1017" t="str">
            <v>Platinum</v>
          </cell>
          <cell r="P1017" t="str">
            <v>Platinum</v>
          </cell>
          <cell r="Q1017" t="str">
            <v>BTS</v>
          </cell>
          <cell r="R1017" t="str">
            <v>BTS</v>
          </cell>
          <cell r="S1017" t="str">
            <v>On air</v>
          </cell>
          <cell r="T1017" t="str">
            <v>Grid Only</v>
          </cell>
          <cell r="U1017" t="str">
            <v>Roof Top</v>
          </cell>
          <cell r="V1017" t="str">
            <v>RT</v>
          </cell>
          <cell r="W1017" t="str">
            <v>Outdoor</v>
          </cell>
          <cell r="X1017" t="str">
            <v>Joseph Mulenga</v>
          </cell>
          <cell r="Y1017" t="str">
            <v>SBC</v>
          </cell>
          <cell r="Z1017" t="str">
            <v>SBC</v>
          </cell>
          <cell r="AA1017" t="str">
            <v>Airtel </v>
          </cell>
          <cell r="AB1017" t="str">
            <v>Evans Ngonga</v>
          </cell>
          <cell r="AC1017" t="str">
            <v>In House</v>
          </cell>
          <cell r="AD1017" t="str">
            <v>In House</v>
          </cell>
          <cell r="AE1017" t="str">
            <v>N/A</v>
          </cell>
          <cell r="AF1017" t="str">
            <v>N/A</v>
          </cell>
          <cell r="AG1017" t="str">
            <v>N/A</v>
          </cell>
          <cell r="AH1017" t="str">
            <v>N/A</v>
          </cell>
          <cell r="AI1017" t="str">
            <v>N/A</v>
          </cell>
          <cell r="AJ1017" t="str">
            <v>N/A</v>
          </cell>
          <cell r="AK1017" t="str">
            <v>N/A</v>
          </cell>
          <cell r="AL1017" t="str">
            <v>N/A</v>
          </cell>
          <cell r="AM1017" t="str">
            <v>Emerson</v>
          </cell>
          <cell r="AN1017" t="str">
            <v>R48 3200</v>
          </cell>
          <cell r="AO1017">
            <v>400</v>
          </cell>
          <cell r="AP1017" t="str">
            <v>Lithium</v>
          </cell>
          <cell r="AQ1017">
            <v>200</v>
          </cell>
          <cell r="AR1017">
            <v>48</v>
          </cell>
          <cell r="AS1017">
            <v>100</v>
          </cell>
          <cell r="AT1017">
            <v>2</v>
          </cell>
          <cell r="AU1017" t="str">
            <v>N/A</v>
          </cell>
          <cell r="AV1017" t="str">
            <v>N/A</v>
          </cell>
          <cell r="AW1017" t="str">
            <v>N/A</v>
          </cell>
          <cell r="AX1017" t="str">
            <v>N/A</v>
          </cell>
          <cell r="AY1017" t="str">
            <v>N/A</v>
          </cell>
          <cell r="AZ1017">
            <v>76</v>
          </cell>
        </row>
        <row r="1017">
          <cell r="BB1017">
            <v>1</v>
          </cell>
          <cell r="BC1017" t="str">
            <v>Airtel</v>
          </cell>
          <cell r="BD1017">
            <v>0</v>
          </cell>
          <cell r="BE1017" t="str">
            <v>ZM3328</v>
          </cell>
          <cell r="BF1017">
            <v>0</v>
          </cell>
        </row>
        <row r="1018">
          <cell r="C1018" t="str">
            <v>IHS_LSK_336A</v>
          </cell>
          <cell r="D1018" t="str">
            <v>SUN SOFT MICRO</v>
          </cell>
          <cell r="E1018">
            <v>28.2809</v>
          </cell>
          <cell r="F1018">
            <v>-15.4167</v>
          </cell>
          <cell r="G1018" t="str">
            <v>Lusaka</v>
          </cell>
          <cell r="H1018" t="str">
            <v>N/A</v>
          </cell>
          <cell r="I1018" t="str">
            <v>Lusaka</v>
          </cell>
          <cell r="J1018" t="str">
            <v>Lusaka</v>
          </cell>
          <cell r="K1018" t="str">
            <v>No</v>
          </cell>
          <cell r="L1018" t="str">
            <v>No</v>
          </cell>
          <cell r="M1018" t="str">
            <v>No</v>
          </cell>
          <cell r="N1018" t="str">
            <v>Urban</v>
          </cell>
          <cell r="O1018" t="str">
            <v>Platinum</v>
          </cell>
          <cell r="P1018" t="str">
            <v>Platinum</v>
          </cell>
          <cell r="Q1018" t="str">
            <v>BTS</v>
          </cell>
          <cell r="R1018" t="str">
            <v>BTS</v>
          </cell>
          <cell r="S1018" t="str">
            <v>On air</v>
          </cell>
          <cell r="T1018" t="str">
            <v>Grid Only</v>
          </cell>
          <cell r="U1018" t="str">
            <v>Roof Top</v>
          </cell>
          <cell r="V1018" t="str">
            <v>RT</v>
          </cell>
          <cell r="W1018" t="str">
            <v>Outdoor</v>
          </cell>
          <cell r="X1018" t="str">
            <v>Joseph Mulenga</v>
          </cell>
          <cell r="Y1018" t="str">
            <v>SBC</v>
          </cell>
          <cell r="Z1018" t="str">
            <v>SBC</v>
          </cell>
          <cell r="AA1018" t="str">
            <v>Airtel </v>
          </cell>
          <cell r="AB1018" t="str">
            <v>Evans Ngonga</v>
          </cell>
          <cell r="AC1018" t="str">
            <v>In House</v>
          </cell>
          <cell r="AD1018" t="str">
            <v>In House</v>
          </cell>
          <cell r="AE1018" t="str">
            <v>N/A</v>
          </cell>
          <cell r="AF1018" t="str">
            <v>N/A</v>
          </cell>
          <cell r="AG1018" t="str">
            <v>N/A</v>
          </cell>
          <cell r="AH1018" t="str">
            <v>N/A</v>
          </cell>
          <cell r="AI1018" t="str">
            <v>N/A</v>
          </cell>
          <cell r="AJ1018" t="str">
            <v>N/A</v>
          </cell>
          <cell r="AK1018" t="str">
            <v>N/A</v>
          </cell>
          <cell r="AL1018" t="str">
            <v>N/A</v>
          </cell>
          <cell r="AM1018" t="str">
            <v>IPT</v>
          </cell>
          <cell r="AN1018" t="str">
            <v>DPS 2400B-48</v>
          </cell>
          <cell r="AO1018">
            <v>250</v>
          </cell>
          <cell r="AP1018" t="str">
            <v>Lithium</v>
          </cell>
          <cell r="AQ1018">
            <v>300</v>
          </cell>
          <cell r="AR1018">
            <v>48</v>
          </cell>
          <cell r="AS1018">
            <v>100</v>
          </cell>
          <cell r="AT1018">
            <v>3</v>
          </cell>
          <cell r="AU1018" t="str">
            <v>N/A</v>
          </cell>
          <cell r="AV1018" t="str">
            <v>N/A</v>
          </cell>
          <cell r="AW1018" t="str">
            <v>N/A</v>
          </cell>
          <cell r="AX1018" t="str">
            <v>N/A</v>
          </cell>
          <cell r="AY1018" t="str">
            <v>N/A</v>
          </cell>
          <cell r="AZ1018">
            <v>87</v>
          </cell>
        </row>
        <row r="1018">
          <cell r="BB1018">
            <v>1</v>
          </cell>
          <cell r="BC1018" t="str">
            <v>Airtel</v>
          </cell>
          <cell r="BD1018">
            <v>0</v>
          </cell>
          <cell r="BE1018" t="str">
            <v>ZM3329</v>
          </cell>
          <cell r="BF1018">
            <v>0</v>
          </cell>
        </row>
        <row r="1019">
          <cell r="C1019" t="str">
            <v>IHS_LSK_337A</v>
          </cell>
          <cell r="D1019" t="str">
            <v>JOHN LAING MARKET</v>
          </cell>
          <cell r="E1019">
            <v>28.2674</v>
          </cell>
          <cell r="F1019">
            <v>-15.4413</v>
          </cell>
          <cell r="G1019" t="str">
            <v>Lusaka</v>
          </cell>
          <cell r="H1019">
            <v>2.5</v>
          </cell>
          <cell r="I1019" t="str">
            <v>Lusaka</v>
          </cell>
          <cell r="J1019" t="str">
            <v>Lusaka</v>
          </cell>
          <cell r="K1019" t="str">
            <v>Yes</v>
          </cell>
          <cell r="L1019" t="str">
            <v>No</v>
          </cell>
          <cell r="M1019" t="str">
            <v>No</v>
          </cell>
          <cell r="N1019" t="str">
            <v>Urban</v>
          </cell>
          <cell r="O1019" t="str">
            <v>Platinum</v>
          </cell>
          <cell r="P1019" t="str">
            <v>Platinum</v>
          </cell>
          <cell r="Q1019" t="str">
            <v>HUB</v>
          </cell>
          <cell r="R1019" t="str">
            <v>HUB</v>
          </cell>
          <cell r="S1019" t="str">
            <v>On air</v>
          </cell>
          <cell r="T1019" t="str">
            <v>Grid-Gen</v>
          </cell>
          <cell r="U1019" t="str">
            <v>Green Field</v>
          </cell>
          <cell r="V1019">
            <v>36</v>
          </cell>
          <cell r="W1019" t="str">
            <v>Indoor </v>
          </cell>
          <cell r="X1019" t="str">
            <v>Samuel Mumba</v>
          </cell>
          <cell r="Y1019" t="str">
            <v>SBC</v>
          </cell>
          <cell r="Z1019" t="str">
            <v>SBC</v>
          </cell>
          <cell r="AA1019" t="str">
            <v>Airtel </v>
          </cell>
          <cell r="AB1019" t="str">
            <v>Evans Ngonga</v>
          </cell>
          <cell r="AC1019" t="str">
            <v>CCS</v>
          </cell>
          <cell r="AD1019" t="str">
            <v>CCS</v>
          </cell>
          <cell r="AE1019" t="str">
            <v>Gen Logic </v>
          </cell>
          <cell r="AF1019" t="str">
            <v>Gen Logic </v>
          </cell>
          <cell r="AG1019">
            <v>20</v>
          </cell>
          <cell r="AH1019" t="str">
            <v>perkins</v>
          </cell>
          <cell r="AI1019" t="str">
            <v>403D-15T</v>
          </cell>
          <cell r="AJ1019" t="str">
            <v>Mecc Alte</v>
          </cell>
          <cell r="AK1019" t="str">
            <v>ECP-28-M/4</v>
          </cell>
          <cell r="AL1019">
            <v>1000</v>
          </cell>
          <cell r="AM1019" t="str">
            <v>Power cube</v>
          </cell>
          <cell r="AN1019" t="str">
            <v>ECC500</v>
          </cell>
          <cell r="AO1019">
            <v>400</v>
          </cell>
          <cell r="AP1019" t="str">
            <v>Agisson</v>
          </cell>
          <cell r="AQ1019">
            <v>1600</v>
          </cell>
          <cell r="AR1019">
            <v>2</v>
          </cell>
          <cell r="AS1019">
            <v>800</v>
          </cell>
          <cell r="AT1019">
            <v>48</v>
          </cell>
          <cell r="AU1019" t="str">
            <v>LG</v>
          </cell>
          <cell r="AV1019" t="str">
            <v>LG</v>
          </cell>
          <cell r="AW1019">
            <v>18000</v>
          </cell>
          <cell r="AX1019">
            <v>18000</v>
          </cell>
          <cell r="AY1019">
            <v>2</v>
          </cell>
          <cell r="AZ1019">
            <v>83</v>
          </cell>
        </row>
        <row r="1019">
          <cell r="BB1019">
            <v>1</v>
          </cell>
          <cell r="BC1019" t="str">
            <v>Airtel</v>
          </cell>
          <cell r="BD1019">
            <v>0</v>
          </cell>
          <cell r="BE1019" t="str">
            <v>ZM3330</v>
          </cell>
          <cell r="BF1019">
            <v>0</v>
          </cell>
        </row>
        <row r="1020">
          <cell r="C1020" t="str">
            <v>IHS_LSK_338A</v>
          </cell>
          <cell r="D1020" t="str">
            <v>CHIBOLYA BASIC</v>
          </cell>
          <cell r="E1020">
            <v>28.2789</v>
          </cell>
          <cell r="F1020">
            <v>-15.4261</v>
          </cell>
          <cell r="G1020" t="str">
            <v>Lusaka</v>
          </cell>
          <cell r="H1020">
            <v>2.5</v>
          </cell>
          <cell r="I1020" t="str">
            <v>Lusaka</v>
          </cell>
          <cell r="J1020" t="str">
            <v>Lusaka</v>
          </cell>
          <cell r="K1020" t="str">
            <v>No</v>
          </cell>
          <cell r="L1020" t="str">
            <v>No</v>
          </cell>
          <cell r="M1020" t="str">
            <v>No</v>
          </cell>
          <cell r="N1020" t="str">
            <v>Urban</v>
          </cell>
          <cell r="O1020" t="str">
            <v>Platinum</v>
          </cell>
          <cell r="P1020" t="str">
            <v>Platinum</v>
          </cell>
          <cell r="Q1020" t="str">
            <v>BTS</v>
          </cell>
          <cell r="R1020" t="str">
            <v>BTS</v>
          </cell>
          <cell r="S1020" t="str">
            <v>On air</v>
          </cell>
          <cell r="T1020" t="str">
            <v>Grid-Gen</v>
          </cell>
          <cell r="U1020" t="str">
            <v>Green Field</v>
          </cell>
          <cell r="V1020">
            <v>36</v>
          </cell>
          <cell r="W1020" t="str">
            <v>Outdoor</v>
          </cell>
          <cell r="X1020" t="str">
            <v>Joseph Mulenga</v>
          </cell>
          <cell r="Y1020" t="str">
            <v>SBC</v>
          </cell>
          <cell r="Z1020" t="str">
            <v>SBC</v>
          </cell>
          <cell r="AA1020" t="str">
            <v>Airtel </v>
          </cell>
          <cell r="AB1020" t="str">
            <v>Evans Ngonga</v>
          </cell>
          <cell r="AC1020" t="str">
            <v>CCS</v>
          </cell>
          <cell r="AD1020" t="str">
            <v>CCS</v>
          </cell>
          <cell r="AE1020" t="str">
            <v>Gen Logic </v>
          </cell>
          <cell r="AF1020" t="str">
            <v>Gen Logic </v>
          </cell>
          <cell r="AG1020">
            <v>20</v>
          </cell>
          <cell r="AH1020" t="str">
            <v>perkins</v>
          </cell>
          <cell r="AI1020" t="str">
            <v>404A-22</v>
          </cell>
          <cell r="AJ1020" t="str">
            <v>Leroy Sommer</v>
          </cell>
          <cell r="AK1020" t="str">
            <v>ECO-28-M/4</v>
          </cell>
          <cell r="AL1020">
            <v>1000</v>
          </cell>
          <cell r="AM1020" t="str">
            <v>Power cube</v>
          </cell>
          <cell r="AN1020" t="str">
            <v>ECC500</v>
          </cell>
          <cell r="AO1020">
            <v>400</v>
          </cell>
          <cell r="AP1020" t="str">
            <v>Agisson</v>
          </cell>
          <cell r="AQ1020">
            <v>1600</v>
          </cell>
          <cell r="AR1020">
            <v>2</v>
          </cell>
          <cell r="AS1020">
            <v>800</v>
          </cell>
          <cell r="AT1020">
            <v>48</v>
          </cell>
          <cell r="AU1020" t="str">
            <v>N/A</v>
          </cell>
          <cell r="AV1020" t="str">
            <v>N/A</v>
          </cell>
          <cell r="AW1020" t="str">
            <v>N/A</v>
          </cell>
          <cell r="AX1020" t="str">
            <v>LG18000</v>
          </cell>
          <cell r="AY1020" t="str">
            <v>N/A</v>
          </cell>
          <cell r="AZ1020">
            <v>167</v>
          </cell>
        </row>
        <row r="1020">
          <cell r="BB1020">
            <v>1</v>
          </cell>
          <cell r="BC1020" t="str">
            <v>Airtel</v>
          </cell>
          <cell r="BD1020">
            <v>0</v>
          </cell>
          <cell r="BE1020" t="str">
            <v>ZM3331</v>
          </cell>
          <cell r="BF1020">
            <v>0</v>
          </cell>
        </row>
        <row r="1021">
          <cell r="C1021" t="str">
            <v>IHS_LSK_340A</v>
          </cell>
          <cell r="D1021" t="str">
            <v>NAMUNUNGA SCHOOL</v>
          </cell>
          <cell r="E1021">
            <v>28.2726</v>
          </cell>
          <cell r="F1021">
            <v>-15.4224</v>
          </cell>
          <cell r="G1021" t="str">
            <v>Lusaka</v>
          </cell>
          <cell r="H1021">
            <v>2.5</v>
          </cell>
          <cell r="I1021" t="str">
            <v>Lusaka</v>
          </cell>
          <cell r="J1021" t="str">
            <v>Lusaka</v>
          </cell>
          <cell r="K1021" t="str">
            <v>Yes</v>
          </cell>
          <cell r="L1021" t="str">
            <v>No</v>
          </cell>
          <cell r="M1021" t="str">
            <v>No</v>
          </cell>
          <cell r="N1021" t="str">
            <v>Urban</v>
          </cell>
          <cell r="O1021" t="str">
            <v>Platinum</v>
          </cell>
          <cell r="P1021" t="str">
            <v>Platinum</v>
          </cell>
          <cell r="Q1021" t="str">
            <v>BTS</v>
          </cell>
          <cell r="R1021" t="str">
            <v>BTS</v>
          </cell>
          <cell r="S1021" t="str">
            <v>On air</v>
          </cell>
          <cell r="T1021" t="str">
            <v>Grid-Gen</v>
          </cell>
          <cell r="U1021" t="str">
            <v>Green Field</v>
          </cell>
          <cell r="V1021">
            <v>36</v>
          </cell>
          <cell r="W1021" t="str">
            <v>Outdoor</v>
          </cell>
          <cell r="X1021" t="str">
            <v>Joseph Mulenga</v>
          </cell>
          <cell r="Y1021" t="str">
            <v>SBC</v>
          </cell>
          <cell r="Z1021" t="str">
            <v>SBC</v>
          </cell>
          <cell r="AA1021" t="str">
            <v>Airtel </v>
          </cell>
          <cell r="AB1021" t="str">
            <v>Evans Ngonga</v>
          </cell>
          <cell r="AC1021" t="str">
            <v>CCS</v>
          </cell>
          <cell r="AD1021" t="str">
            <v>CCS</v>
          </cell>
          <cell r="AE1021" t="str">
            <v>Gen Logic </v>
          </cell>
          <cell r="AF1021" t="str">
            <v>Gen Logic </v>
          </cell>
          <cell r="AG1021">
            <v>20</v>
          </cell>
          <cell r="AH1021" t="str">
            <v>perkins</v>
          </cell>
          <cell r="AI1021" t="str">
            <v>404A-22</v>
          </cell>
          <cell r="AJ1021" t="str">
            <v>Mecc Alte</v>
          </cell>
          <cell r="AK1021" t="str">
            <v>ECP-28-M/4</v>
          </cell>
          <cell r="AL1021">
            <v>1000</v>
          </cell>
          <cell r="AM1021" t="str">
            <v>Power cube</v>
          </cell>
          <cell r="AN1021" t="str">
            <v>ECC500</v>
          </cell>
          <cell r="AO1021">
            <v>400</v>
          </cell>
          <cell r="AP1021" t="str">
            <v>Agisson</v>
          </cell>
          <cell r="AQ1021">
            <v>1600</v>
          </cell>
          <cell r="AR1021">
            <v>2</v>
          </cell>
          <cell r="AS1021">
            <v>800</v>
          </cell>
          <cell r="AT1021">
            <v>48</v>
          </cell>
          <cell r="AU1021" t="str">
            <v>N/A</v>
          </cell>
          <cell r="AV1021" t="str">
            <v>N/A</v>
          </cell>
          <cell r="AW1021" t="str">
            <v>N/A</v>
          </cell>
          <cell r="AX1021" t="str">
            <v>LG18000</v>
          </cell>
          <cell r="AY1021" t="str">
            <v>N/A</v>
          </cell>
          <cell r="AZ1021">
            <v>68</v>
          </cell>
        </row>
        <row r="1021">
          <cell r="BB1021">
            <v>2</v>
          </cell>
          <cell r="BC1021" t="str">
            <v>AirtelLiquid Telecom</v>
          </cell>
          <cell r="BD1021">
            <v>0</v>
          </cell>
          <cell r="BE1021" t="str">
            <v>ZM3333</v>
          </cell>
          <cell r="BF1021">
            <v>0</v>
          </cell>
        </row>
        <row r="1022">
          <cell r="C1022" t="str">
            <v>IHS_LSK_341A</v>
          </cell>
          <cell r="D1022" t="str">
            <v>DOWNTOWN MICRO</v>
          </cell>
          <cell r="E1022">
            <v>28.2826</v>
          </cell>
          <cell r="F1022">
            <v>-15.4295</v>
          </cell>
          <cell r="G1022" t="str">
            <v>Lusaka</v>
          </cell>
          <cell r="H1022" t="str">
            <v>N/A</v>
          </cell>
          <cell r="I1022" t="str">
            <v>Lusaka</v>
          </cell>
          <cell r="J1022" t="str">
            <v>Lusaka</v>
          </cell>
          <cell r="K1022" t="str">
            <v>No</v>
          </cell>
          <cell r="L1022" t="str">
            <v>No</v>
          </cell>
          <cell r="M1022" t="str">
            <v>No</v>
          </cell>
          <cell r="N1022" t="str">
            <v>Urban</v>
          </cell>
          <cell r="O1022" t="str">
            <v>Platinum</v>
          </cell>
          <cell r="P1022" t="str">
            <v>Platinum</v>
          </cell>
          <cell r="Q1022" t="str">
            <v>BTS</v>
          </cell>
          <cell r="R1022" t="str">
            <v>BTS</v>
          </cell>
          <cell r="S1022" t="str">
            <v>On air</v>
          </cell>
          <cell r="T1022" t="str">
            <v>Grid-Gen</v>
          </cell>
          <cell r="U1022" t="str">
            <v>Roof Top</v>
          </cell>
          <cell r="V1022" t="str">
            <v>RT</v>
          </cell>
          <cell r="W1022" t="str">
            <v>Indoor </v>
          </cell>
          <cell r="X1022" t="str">
            <v>Joseph Mulenga</v>
          </cell>
          <cell r="Y1022" t="str">
            <v>SBC</v>
          </cell>
          <cell r="Z1022" t="str">
            <v>SBC</v>
          </cell>
          <cell r="AA1022" t="str">
            <v>Airtel </v>
          </cell>
          <cell r="AB1022" t="str">
            <v>Evans Ngonga</v>
          </cell>
          <cell r="AC1022" t="str">
            <v>CCS</v>
          </cell>
          <cell r="AD1022" t="str">
            <v>CCS</v>
          </cell>
          <cell r="AE1022" t="str">
            <v>N/A</v>
          </cell>
          <cell r="AF1022" t="str">
            <v>N/A</v>
          </cell>
          <cell r="AG1022" t="str">
            <v>N/A</v>
          </cell>
          <cell r="AH1022" t="str">
            <v>N/A</v>
          </cell>
          <cell r="AI1022" t="str">
            <v>N/A</v>
          </cell>
          <cell r="AJ1022" t="str">
            <v>N/A</v>
          </cell>
          <cell r="AK1022" t="str">
            <v>N/A</v>
          </cell>
          <cell r="AL1022" t="str">
            <v>N/A</v>
          </cell>
          <cell r="AM1022" t="str">
            <v>Emerson</v>
          </cell>
          <cell r="AN1022">
            <v>0</v>
          </cell>
          <cell r="AO1022">
            <v>400</v>
          </cell>
          <cell r="AP1022" t="str">
            <v>NARADA</v>
          </cell>
          <cell r="AQ1022">
            <v>600</v>
          </cell>
          <cell r="AR1022">
            <v>2</v>
          </cell>
          <cell r="AS1022">
            <v>600</v>
          </cell>
          <cell r="AT1022">
            <v>24</v>
          </cell>
          <cell r="AU1022" t="str">
            <v>LG</v>
          </cell>
          <cell r="AV1022" t="str">
            <v>LG</v>
          </cell>
          <cell r="AW1022">
            <v>18000</v>
          </cell>
          <cell r="AX1022">
            <v>18000</v>
          </cell>
          <cell r="AY1022">
            <v>2</v>
          </cell>
          <cell r="AZ1022">
            <v>68</v>
          </cell>
        </row>
        <row r="1022">
          <cell r="BB1022">
            <v>1</v>
          </cell>
          <cell r="BC1022" t="str">
            <v>Airtel</v>
          </cell>
          <cell r="BD1022">
            <v>0</v>
          </cell>
          <cell r="BE1022" t="str">
            <v>ZM3334</v>
          </cell>
          <cell r="BF1022">
            <v>0</v>
          </cell>
        </row>
        <row r="1023">
          <cell r="C1023" t="str">
            <v>IHS_LSK_342A</v>
          </cell>
          <cell r="D1023" t="str">
            <v>KAMWALA BASIC</v>
          </cell>
          <cell r="E1023">
            <v>28.2902</v>
          </cell>
          <cell r="F1023">
            <v>-15.4356</v>
          </cell>
          <cell r="G1023" t="str">
            <v>Lusaka</v>
          </cell>
          <cell r="H1023">
            <v>2.5</v>
          </cell>
          <cell r="I1023" t="str">
            <v>Lusaka</v>
          </cell>
          <cell r="J1023" t="str">
            <v>Lusaka</v>
          </cell>
          <cell r="K1023" t="str">
            <v>No</v>
          </cell>
          <cell r="L1023" t="str">
            <v>No</v>
          </cell>
          <cell r="M1023" t="str">
            <v>No</v>
          </cell>
          <cell r="N1023" t="str">
            <v>Urban</v>
          </cell>
          <cell r="O1023" t="str">
            <v>Platinum</v>
          </cell>
          <cell r="P1023" t="str">
            <v>Platinum</v>
          </cell>
          <cell r="Q1023" t="str">
            <v>BTS</v>
          </cell>
          <cell r="R1023" t="str">
            <v>BTS</v>
          </cell>
          <cell r="S1023" t="str">
            <v>On air</v>
          </cell>
          <cell r="T1023" t="str">
            <v>Grid-Gen</v>
          </cell>
          <cell r="U1023" t="str">
            <v>Green Field</v>
          </cell>
          <cell r="V1023">
            <v>36</v>
          </cell>
          <cell r="W1023" t="str">
            <v>Indoor </v>
          </cell>
          <cell r="X1023" t="str">
            <v>Kelly Musama</v>
          </cell>
          <cell r="Y1023" t="str">
            <v>SBC</v>
          </cell>
          <cell r="Z1023" t="str">
            <v>SBC</v>
          </cell>
          <cell r="AA1023" t="str">
            <v>Airtel </v>
          </cell>
          <cell r="AB1023" t="str">
            <v>Evans Ngonga</v>
          </cell>
          <cell r="AC1023" t="str">
            <v>CCS</v>
          </cell>
          <cell r="AD1023" t="str">
            <v>CCS</v>
          </cell>
          <cell r="AE1023" t="str">
            <v>Gen Logic </v>
          </cell>
          <cell r="AF1023" t="str">
            <v>Gen Logic </v>
          </cell>
          <cell r="AG1023">
            <v>20</v>
          </cell>
          <cell r="AH1023" t="str">
            <v>perkins</v>
          </cell>
          <cell r="AI1023" t="str">
            <v>404D-22</v>
          </cell>
          <cell r="AJ1023" t="str">
            <v>Leroy Sommer</v>
          </cell>
          <cell r="AK1023" t="str">
            <v>ECO-28-M/4</v>
          </cell>
          <cell r="AL1023">
            <v>1000</v>
          </cell>
          <cell r="AM1023" t="str">
            <v>Power cube</v>
          </cell>
          <cell r="AN1023" t="str">
            <v>ECC500</v>
          </cell>
          <cell r="AO1023">
            <v>400</v>
          </cell>
          <cell r="AP1023" t="str">
            <v>Lithium</v>
          </cell>
          <cell r="AQ1023">
            <v>300</v>
          </cell>
          <cell r="AR1023">
            <v>48</v>
          </cell>
          <cell r="AS1023">
            <v>100</v>
          </cell>
          <cell r="AT1023">
            <v>3</v>
          </cell>
          <cell r="AU1023" t="str">
            <v>LG</v>
          </cell>
          <cell r="AV1023" t="str">
            <v>LG</v>
          </cell>
          <cell r="AW1023">
            <v>18000</v>
          </cell>
          <cell r="AX1023">
            <v>18000</v>
          </cell>
          <cell r="AY1023">
            <v>2</v>
          </cell>
          <cell r="AZ1023">
            <v>122</v>
          </cell>
        </row>
        <row r="1023">
          <cell r="BB1023">
            <v>2</v>
          </cell>
          <cell r="BC1023" t="str">
            <v>MTNAirtel</v>
          </cell>
          <cell r="BD1023" t="str">
            <v>T0489</v>
          </cell>
          <cell r="BE1023" t="str">
            <v>ZM3335</v>
          </cell>
          <cell r="BF1023">
            <v>0</v>
          </cell>
        </row>
        <row r="1024">
          <cell r="C1024" t="str">
            <v>IHS_LSK_343A</v>
          </cell>
          <cell r="D1024" t="str">
            <v>SHOPRITE MICRO</v>
          </cell>
          <cell r="E1024">
            <v>28.2826</v>
          </cell>
          <cell r="F1024">
            <v>-15.4193</v>
          </cell>
          <cell r="G1024" t="str">
            <v>Lusaka</v>
          </cell>
          <cell r="H1024" t="str">
            <v>N/A</v>
          </cell>
          <cell r="I1024" t="str">
            <v>Lusaka</v>
          </cell>
          <cell r="J1024" t="str">
            <v>Lusaka</v>
          </cell>
          <cell r="K1024" t="str">
            <v>No</v>
          </cell>
          <cell r="L1024" t="str">
            <v>No</v>
          </cell>
          <cell r="M1024" t="str">
            <v>No</v>
          </cell>
          <cell r="N1024" t="str">
            <v>Urban</v>
          </cell>
          <cell r="O1024" t="str">
            <v>Platinum</v>
          </cell>
          <cell r="P1024" t="str">
            <v>Platinum</v>
          </cell>
          <cell r="Q1024" t="str">
            <v>BTS</v>
          </cell>
          <cell r="R1024" t="str">
            <v>BTS</v>
          </cell>
          <cell r="S1024" t="str">
            <v>On air</v>
          </cell>
          <cell r="T1024" t="str">
            <v>Grid Only</v>
          </cell>
          <cell r="U1024" t="str">
            <v>Roof Top</v>
          </cell>
          <cell r="V1024" t="str">
            <v>RT</v>
          </cell>
          <cell r="W1024" t="str">
            <v>Outdoor</v>
          </cell>
          <cell r="X1024" t="str">
            <v>Joseph Mulenga</v>
          </cell>
          <cell r="Y1024" t="str">
            <v>SBC</v>
          </cell>
          <cell r="Z1024" t="str">
            <v>SBC</v>
          </cell>
          <cell r="AA1024" t="str">
            <v>Airtel </v>
          </cell>
          <cell r="AB1024" t="str">
            <v>Evans Ngonga</v>
          </cell>
          <cell r="AC1024" t="str">
            <v>In House</v>
          </cell>
          <cell r="AD1024" t="str">
            <v>In House</v>
          </cell>
          <cell r="AE1024" t="str">
            <v>N/A</v>
          </cell>
          <cell r="AF1024" t="str">
            <v>N/A</v>
          </cell>
          <cell r="AG1024" t="str">
            <v>N/A</v>
          </cell>
          <cell r="AH1024" t="str">
            <v>N/A</v>
          </cell>
          <cell r="AI1024" t="str">
            <v>N/A</v>
          </cell>
          <cell r="AJ1024" t="str">
            <v>N/A</v>
          </cell>
          <cell r="AK1024" t="str">
            <v>N/A</v>
          </cell>
          <cell r="AL1024" t="str">
            <v>N/A</v>
          </cell>
          <cell r="AM1024" t="str">
            <v>Power cube</v>
          </cell>
          <cell r="AN1024" t="str">
            <v>ECC500</v>
          </cell>
          <cell r="AO1024">
            <v>400</v>
          </cell>
          <cell r="AP1024" t="str">
            <v>Lithium</v>
          </cell>
          <cell r="AQ1024">
            <v>1600</v>
          </cell>
          <cell r="AR1024">
            <v>48</v>
          </cell>
          <cell r="AS1024">
            <v>100</v>
          </cell>
          <cell r="AT1024">
            <v>16</v>
          </cell>
          <cell r="AU1024" t="str">
            <v>N/A</v>
          </cell>
          <cell r="AV1024" t="str">
            <v>N/A</v>
          </cell>
          <cell r="AW1024" t="str">
            <v>N/A</v>
          </cell>
          <cell r="AX1024" t="str">
            <v>N/A</v>
          </cell>
          <cell r="AY1024" t="str">
            <v>N/A</v>
          </cell>
          <cell r="AZ1024">
            <v>56</v>
          </cell>
        </row>
        <row r="1024">
          <cell r="BB1024">
            <v>1</v>
          </cell>
          <cell r="BC1024" t="str">
            <v>Airtel</v>
          </cell>
          <cell r="BD1024">
            <v>0</v>
          </cell>
          <cell r="BE1024" t="str">
            <v>ZM3347</v>
          </cell>
          <cell r="BF1024">
            <v>0</v>
          </cell>
        </row>
        <row r="1025">
          <cell r="C1025" t="str">
            <v>IHS_LSK_344A</v>
          </cell>
          <cell r="D1025" t="str">
            <v>CHAINDA CLINIC</v>
          </cell>
          <cell r="E1025">
            <v>28.4047</v>
          </cell>
          <cell r="F1025">
            <v>-15.3893</v>
          </cell>
          <cell r="G1025" t="str">
            <v>Lusaka</v>
          </cell>
          <cell r="H1025">
            <v>2</v>
          </cell>
          <cell r="I1025" t="str">
            <v>Lusaka</v>
          </cell>
          <cell r="J1025" t="str">
            <v>Lusaka</v>
          </cell>
          <cell r="K1025" t="str">
            <v>No</v>
          </cell>
          <cell r="L1025" t="str">
            <v>No</v>
          </cell>
          <cell r="M1025" t="str">
            <v>No</v>
          </cell>
          <cell r="N1025" t="str">
            <v>Urban</v>
          </cell>
          <cell r="O1025" t="str">
            <v>Platinum</v>
          </cell>
          <cell r="P1025" t="str">
            <v>Platinum</v>
          </cell>
          <cell r="Q1025" t="str">
            <v>HUB</v>
          </cell>
          <cell r="R1025" t="str">
            <v>HUB</v>
          </cell>
          <cell r="S1025" t="str">
            <v>On air</v>
          </cell>
          <cell r="T1025" t="str">
            <v>Grid-Gen</v>
          </cell>
          <cell r="U1025" t="str">
            <v>Green Field</v>
          </cell>
          <cell r="V1025">
            <v>36</v>
          </cell>
          <cell r="W1025" t="str">
            <v>Outdoor</v>
          </cell>
          <cell r="X1025" t="str">
            <v>Malvin Hakokole</v>
          </cell>
          <cell r="Y1025" t="str">
            <v>SBC</v>
          </cell>
          <cell r="Z1025" t="str">
            <v>SBC</v>
          </cell>
          <cell r="AA1025" t="str">
            <v>Airtel </v>
          </cell>
          <cell r="AB1025" t="str">
            <v>Evans Ngonga</v>
          </cell>
          <cell r="AC1025" t="str">
            <v>CCS</v>
          </cell>
          <cell r="AD1025" t="str">
            <v>CCS</v>
          </cell>
          <cell r="AE1025" t="str">
            <v>Gen Logic </v>
          </cell>
          <cell r="AF1025" t="str">
            <v>Gen Logic </v>
          </cell>
          <cell r="AG1025">
            <v>20</v>
          </cell>
          <cell r="AH1025" t="str">
            <v>perkins</v>
          </cell>
          <cell r="AI1025" t="str">
            <v>404A-22</v>
          </cell>
          <cell r="AJ1025" t="str">
            <v>Leroy Sommer</v>
          </cell>
          <cell r="AK1025" t="str">
            <v>TAL-A40-C J6/4</v>
          </cell>
          <cell r="AL1025">
            <v>1000</v>
          </cell>
          <cell r="AM1025" t="str">
            <v>Power cube</v>
          </cell>
          <cell r="AN1025" t="str">
            <v>ECC500</v>
          </cell>
          <cell r="AO1025">
            <v>400</v>
          </cell>
          <cell r="AP1025" t="str">
            <v>Agisson</v>
          </cell>
          <cell r="AQ1025">
            <v>1600</v>
          </cell>
          <cell r="AR1025">
            <v>2</v>
          </cell>
          <cell r="AS1025">
            <v>800</v>
          </cell>
          <cell r="AT1025">
            <v>48</v>
          </cell>
          <cell r="AU1025" t="str">
            <v>N/A</v>
          </cell>
          <cell r="AV1025" t="str">
            <v>N/A</v>
          </cell>
          <cell r="AW1025" t="str">
            <v>N/A</v>
          </cell>
          <cell r="AX1025" t="str">
            <v>N/A</v>
          </cell>
          <cell r="AY1025" t="str">
            <v>N/A</v>
          </cell>
          <cell r="AZ1025">
            <v>60</v>
          </cell>
        </row>
        <row r="1025">
          <cell r="BB1025">
            <v>2</v>
          </cell>
          <cell r="BC1025" t="str">
            <v>MTNAirtel</v>
          </cell>
          <cell r="BD1025" t="str">
            <v>T0509</v>
          </cell>
          <cell r="BE1025" t="str">
            <v>ZM3369</v>
          </cell>
          <cell r="BF1025">
            <v>0</v>
          </cell>
        </row>
        <row r="1026">
          <cell r="C1026" t="str">
            <v>IHS_LSK_345A</v>
          </cell>
          <cell r="D1026" t="str">
            <v>CHILULU</v>
          </cell>
          <cell r="E1026">
            <v>28.2887</v>
          </cell>
          <cell r="F1026">
            <v>-15.3976</v>
          </cell>
          <cell r="G1026" t="str">
            <v>Lusaka</v>
          </cell>
          <cell r="H1026">
            <v>2.5</v>
          </cell>
          <cell r="I1026" t="str">
            <v>Lusaka</v>
          </cell>
          <cell r="J1026" t="str">
            <v>Lusaka</v>
          </cell>
          <cell r="K1026" t="str">
            <v>Yes</v>
          </cell>
          <cell r="L1026" t="str">
            <v>No</v>
          </cell>
          <cell r="M1026" t="str">
            <v>No</v>
          </cell>
          <cell r="N1026" t="str">
            <v>Urban</v>
          </cell>
          <cell r="O1026" t="str">
            <v>Platinum</v>
          </cell>
          <cell r="P1026" t="str">
            <v>Platinum</v>
          </cell>
          <cell r="Q1026" t="str">
            <v>BTS</v>
          </cell>
          <cell r="R1026" t="str">
            <v>BTS</v>
          </cell>
          <cell r="S1026" t="str">
            <v>On air</v>
          </cell>
          <cell r="T1026" t="str">
            <v>Grid-Gen</v>
          </cell>
          <cell r="U1026" t="str">
            <v>Green Field</v>
          </cell>
          <cell r="V1026">
            <v>36</v>
          </cell>
          <cell r="W1026" t="str">
            <v>Indoor </v>
          </cell>
          <cell r="X1026" t="str">
            <v>John Banda </v>
          </cell>
          <cell r="Y1026" t="str">
            <v>SBC</v>
          </cell>
          <cell r="Z1026" t="str">
            <v>SBC</v>
          </cell>
          <cell r="AA1026" t="str">
            <v>Airtel </v>
          </cell>
          <cell r="AB1026" t="str">
            <v>Evans Ngonga</v>
          </cell>
          <cell r="AC1026" t="str">
            <v>CCS</v>
          </cell>
          <cell r="AD1026" t="str">
            <v>CCS</v>
          </cell>
          <cell r="AE1026" t="str">
            <v>IMG</v>
          </cell>
          <cell r="AF1026" t="str">
            <v>IMG</v>
          </cell>
          <cell r="AG1026">
            <v>20</v>
          </cell>
          <cell r="AH1026" t="str">
            <v>perkins</v>
          </cell>
          <cell r="AI1026" t="str">
            <v>404A-22</v>
          </cell>
          <cell r="AJ1026" t="str">
            <v>Mecc Alte</v>
          </cell>
          <cell r="AK1026" t="str">
            <v>ECO28-VL/4</v>
          </cell>
          <cell r="AL1026">
            <v>600</v>
          </cell>
          <cell r="AM1026" t="str">
            <v>Power cube</v>
          </cell>
          <cell r="AN1026" t="str">
            <v>ECC500</v>
          </cell>
          <cell r="AO1026">
            <v>400</v>
          </cell>
          <cell r="AP1026" t="str">
            <v>Agisson</v>
          </cell>
          <cell r="AQ1026">
            <v>1200</v>
          </cell>
          <cell r="AR1026">
            <v>2</v>
          </cell>
          <cell r="AS1026">
            <v>600</v>
          </cell>
          <cell r="AT1026">
            <v>48</v>
          </cell>
          <cell r="AU1026" t="str">
            <v>LG</v>
          </cell>
          <cell r="AV1026" t="str">
            <v>LG</v>
          </cell>
          <cell r="AW1026">
            <v>18000</v>
          </cell>
          <cell r="AX1026">
            <v>18000</v>
          </cell>
          <cell r="AY1026">
            <v>2</v>
          </cell>
          <cell r="AZ1026">
            <v>89</v>
          </cell>
        </row>
        <row r="1026">
          <cell r="BB1026">
            <v>2</v>
          </cell>
          <cell r="BC1026" t="str">
            <v>AirtelLiquid Telecom</v>
          </cell>
          <cell r="BD1026">
            <v>0</v>
          </cell>
          <cell r="BE1026" t="str">
            <v>ZM3370</v>
          </cell>
          <cell r="BF1026">
            <v>0</v>
          </cell>
        </row>
        <row r="1027">
          <cell r="C1027" t="str">
            <v>IHS_LSK_346A</v>
          </cell>
          <cell r="D1027" t="str">
            <v>KABANANA MARKET</v>
          </cell>
          <cell r="E1027">
            <v>28.298</v>
          </cell>
          <cell r="F1027">
            <v>-15.3652</v>
          </cell>
          <cell r="G1027" t="str">
            <v>Lusaka</v>
          </cell>
          <cell r="H1027">
            <v>2</v>
          </cell>
          <cell r="I1027" t="str">
            <v>Lusaka</v>
          </cell>
          <cell r="J1027" t="str">
            <v>Lusaka</v>
          </cell>
          <cell r="K1027" t="str">
            <v>No</v>
          </cell>
          <cell r="L1027" t="str">
            <v>Yes</v>
          </cell>
          <cell r="M1027" t="str">
            <v>No</v>
          </cell>
          <cell r="N1027" t="str">
            <v>Urban</v>
          </cell>
          <cell r="O1027" t="str">
            <v>Platinum</v>
          </cell>
          <cell r="P1027" t="str">
            <v>Platinum</v>
          </cell>
          <cell r="Q1027" t="str">
            <v>BTS</v>
          </cell>
          <cell r="R1027" t="str">
            <v>BTS</v>
          </cell>
          <cell r="S1027" t="str">
            <v>On air</v>
          </cell>
          <cell r="T1027" t="str">
            <v>Grid-Gen</v>
          </cell>
          <cell r="U1027" t="str">
            <v>Green Field</v>
          </cell>
          <cell r="V1027">
            <v>36</v>
          </cell>
          <cell r="W1027" t="str">
            <v>Indoor </v>
          </cell>
          <cell r="X1027" t="str">
            <v>John Banda </v>
          </cell>
          <cell r="Y1027" t="str">
            <v>SBC</v>
          </cell>
          <cell r="Z1027" t="str">
            <v>SBC</v>
          </cell>
          <cell r="AA1027" t="str">
            <v>Airtel </v>
          </cell>
          <cell r="AB1027" t="str">
            <v>Evans Ngonga</v>
          </cell>
          <cell r="AC1027" t="str">
            <v>CCS</v>
          </cell>
          <cell r="AD1027" t="str">
            <v>CCS</v>
          </cell>
          <cell r="AE1027" t="str">
            <v>Gen Logic </v>
          </cell>
          <cell r="AF1027" t="str">
            <v>Gen Logic </v>
          </cell>
          <cell r="AG1027">
            <v>16</v>
          </cell>
          <cell r="AH1027" t="str">
            <v>perkins</v>
          </cell>
          <cell r="AI1027" t="str">
            <v>403A-15</v>
          </cell>
          <cell r="AJ1027" t="str">
            <v>Leroy Sommer</v>
          </cell>
          <cell r="AK1027" t="str">
            <v>ECO-28-M/4</v>
          </cell>
          <cell r="AL1027">
            <v>1000</v>
          </cell>
          <cell r="AM1027" t="str">
            <v>Power cube</v>
          </cell>
          <cell r="AN1027" t="str">
            <v>ECC500</v>
          </cell>
          <cell r="AO1027">
            <v>400</v>
          </cell>
          <cell r="AP1027" t="str">
            <v>Agisson</v>
          </cell>
          <cell r="AQ1027">
            <v>1600</v>
          </cell>
          <cell r="AR1027">
            <v>2</v>
          </cell>
          <cell r="AS1027">
            <v>800</v>
          </cell>
          <cell r="AT1027">
            <v>48</v>
          </cell>
          <cell r="AU1027" t="str">
            <v>LG</v>
          </cell>
          <cell r="AV1027" t="str">
            <v>LG</v>
          </cell>
          <cell r="AW1027">
            <v>18000</v>
          </cell>
          <cell r="AX1027">
            <v>18000</v>
          </cell>
          <cell r="AY1027">
            <v>2</v>
          </cell>
          <cell r="AZ1027">
            <v>110</v>
          </cell>
        </row>
        <row r="1027">
          <cell r="BB1027">
            <v>2</v>
          </cell>
          <cell r="BC1027" t="str">
            <v>MTNAirtel</v>
          </cell>
          <cell r="BD1027" t="str">
            <v>T0347</v>
          </cell>
          <cell r="BE1027" t="str">
            <v>ZM3371</v>
          </cell>
          <cell r="BF1027">
            <v>0</v>
          </cell>
        </row>
        <row r="1028">
          <cell r="C1028" t="str">
            <v>IHS_LSK_347A</v>
          </cell>
          <cell r="D1028" t="str">
            <v>KANYAMA CLINIC</v>
          </cell>
          <cell r="E1028">
            <v>28.2608</v>
          </cell>
          <cell r="F1028">
            <v>-15.4279</v>
          </cell>
          <cell r="G1028" t="str">
            <v>Lusaka</v>
          </cell>
          <cell r="H1028">
            <v>2.5</v>
          </cell>
          <cell r="I1028" t="str">
            <v>Lusaka</v>
          </cell>
          <cell r="J1028" t="str">
            <v>Lusaka</v>
          </cell>
          <cell r="K1028" t="str">
            <v>Yes</v>
          </cell>
          <cell r="L1028" t="str">
            <v>Yes</v>
          </cell>
          <cell r="M1028" t="str">
            <v>No</v>
          </cell>
          <cell r="N1028" t="str">
            <v>Urban</v>
          </cell>
          <cell r="O1028" t="str">
            <v>Platinum</v>
          </cell>
          <cell r="P1028" t="str">
            <v>Platinum</v>
          </cell>
          <cell r="Q1028" t="str">
            <v>BTS</v>
          </cell>
          <cell r="R1028" t="str">
            <v>BTS</v>
          </cell>
          <cell r="S1028" t="str">
            <v>On air</v>
          </cell>
          <cell r="T1028" t="str">
            <v>Grid-Gen</v>
          </cell>
          <cell r="U1028" t="str">
            <v>Green Field</v>
          </cell>
          <cell r="V1028">
            <v>36</v>
          </cell>
          <cell r="W1028" t="str">
            <v>Outdoor</v>
          </cell>
          <cell r="X1028" t="str">
            <v>Joseph Mulenga</v>
          </cell>
          <cell r="Y1028" t="str">
            <v>SBC</v>
          </cell>
          <cell r="Z1028" t="str">
            <v>SBC</v>
          </cell>
          <cell r="AA1028" t="str">
            <v>Airtel </v>
          </cell>
          <cell r="AB1028" t="str">
            <v>Evans Ngonga</v>
          </cell>
          <cell r="AC1028" t="str">
            <v>CCS</v>
          </cell>
          <cell r="AD1028" t="str">
            <v>CCS</v>
          </cell>
          <cell r="AE1028" t="str">
            <v>Earth Technology</v>
          </cell>
          <cell r="AF1028" t="str">
            <v>Earth technology</v>
          </cell>
          <cell r="AG1028">
            <v>20</v>
          </cell>
          <cell r="AH1028" t="str">
            <v>perkins</v>
          </cell>
          <cell r="AI1028" t="str">
            <v>404A-22</v>
          </cell>
          <cell r="AJ1028" t="str">
            <v>Leroy Sommer</v>
          </cell>
          <cell r="AK1028" t="str">
            <v>ECO-28-M/4</v>
          </cell>
          <cell r="AL1028">
            <v>600</v>
          </cell>
          <cell r="AM1028" t="str">
            <v>Power cube</v>
          </cell>
          <cell r="AN1028" t="str">
            <v>ECC500</v>
          </cell>
          <cell r="AO1028">
            <v>400</v>
          </cell>
          <cell r="AP1028" t="str">
            <v>Agisson</v>
          </cell>
          <cell r="AQ1028">
            <v>1200</v>
          </cell>
          <cell r="AR1028">
            <v>2</v>
          </cell>
          <cell r="AS1028">
            <v>600</v>
          </cell>
          <cell r="AT1028">
            <v>48</v>
          </cell>
          <cell r="AU1028" t="str">
            <v>N/A</v>
          </cell>
          <cell r="AV1028" t="str">
            <v>N/A</v>
          </cell>
          <cell r="AW1028" t="str">
            <v>N/A</v>
          </cell>
          <cell r="AX1028" t="str">
            <v>LG18000</v>
          </cell>
          <cell r="AY1028" t="str">
            <v>N/A</v>
          </cell>
          <cell r="AZ1028">
            <v>122</v>
          </cell>
        </row>
        <row r="1028">
          <cell r="BB1028">
            <v>2</v>
          </cell>
          <cell r="BC1028" t="str">
            <v>MTNAirtel</v>
          </cell>
          <cell r="BD1028" t="str">
            <v>T0344</v>
          </cell>
          <cell r="BE1028" t="str">
            <v>ZM3372</v>
          </cell>
          <cell r="BF1028">
            <v>0</v>
          </cell>
        </row>
        <row r="1029">
          <cell r="C1029" t="str">
            <v>IHS_LSK_348A</v>
          </cell>
          <cell r="D1029" t="str">
            <v>UNZA VET</v>
          </cell>
          <cell r="E1029">
            <v>28.3311</v>
          </cell>
          <cell r="F1029">
            <v>-15.4001</v>
          </cell>
          <cell r="G1029" t="str">
            <v>Lusaka</v>
          </cell>
          <cell r="H1029">
            <v>4.5</v>
          </cell>
          <cell r="I1029" t="str">
            <v>Lusaka</v>
          </cell>
          <cell r="J1029" t="str">
            <v>Lusaka</v>
          </cell>
          <cell r="K1029" t="str">
            <v>Yes</v>
          </cell>
          <cell r="L1029" t="str">
            <v>No</v>
          </cell>
          <cell r="M1029" t="str">
            <v>No</v>
          </cell>
          <cell r="N1029" t="str">
            <v>Urban</v>
          </cell>
          <cell r="O1029" t="str">
            <v>Platinum</v>
          </cell>
          <cell r="P1029" t="str">
            <v>Platinum</v>
          </cell>
          <cell r="Q1029" t="str">
            <v>BTS</v>
          </cell>
          <cell r="R1029" t="str">
            <v>BTS</v>
          </cell>
          <cell r="S1029" t="str">
            <v>On air</v>
          </cell>
          <cell r="T1029" t="str">
            <v>Grid-Gen</v>
          </cell>
          <cell r="U1029" t="str">
            <v>Green Field</v>
          </cell>
          <cell r="V1029">
            <v>36</v>
          </cell>
          <cell r="W1029" t="str">
            <v>Indoor </v>
          </cell>
          <cell r="X1029" t="str">
            <v>Kelly Musama</v>
          </cell>
          <cell r="Y1029" t="str">
            <v>SBC</v>
          </cell>
          <cell r="Z1029" t="str">
            <v>SBC</v>
          </cell>
          <cell r="AA1029" t="str">
            <v>Airtel </v>
          </cell>
          <cell r="AB1029" t="str">
            <v>Evans Ngonga</v>
          </cell>
          <cell r="AC1029" t="str">
            <v>CCS</v>
          </cell>
          <cell r="AD1029" t="str">
            <v>CCS</v>
          </cell>
          <cell r="AE1029" t="str">
            <v>Gen Logic </v>
          </cell>
          <cell r="AF1029" t="str">
            <v>Gen Logic </v>
          </cell>
          <cell r="AG1029">
            <v>30</v>
          </cell>
          <cell r="AH1029" t="str">
            <v>perkins</v>
          </cell>
          <cell r="AI1029" t="str">
            <v>1103A-33</v>
          </cell>
          <cell r="AJ1029" t="str">
            <v>Leroy Sommer</v>
          </cell>
          <cell r="AK1029" t="str">
            <v>TAL 042C J 6/4</v>
          </cell>
          <cell r="AL1029">
            <v>1000</v>
          </cell>
          <cell r="AM1029" t="str">
            <v>Power cube</v>
          </cell>
          <cell r="AN1029" t="str">
            <v>ICC330-H1-C1</v>
          </cell>
          <cell r="AO1029">
            <v>400</v>
          </cell>
          <cell r="AP1029" t="str">
            <v>Lead acid</v>
          </cell>
          <cell r="AQ1029">
            <v>1800</v>
          </cell>
          <cell r="AR1029">
            <v>48</v>
          </cell>
          <cell r="AS1029">
            <v>100</v>
          </cell>
          <cell r="AT1029">
            <v>18</v>
          </cell>
          <cell r="AU1029" t="str">
            <v>LG</v>
          </cell>
          <cell r="AV1029" t="str">
            <v>LG</v>
          </cell>
          <cell r="AW1029">
            <v>18000</v>
          </cell>
          <cell r="AX1029">
            <v>18000</v>
          </cell>
          <cell r="AY1029">
            <v>2</v>
          </cell>
          <cell r="AZ1029">
            <v>228</v>
          </cell>
        </row>
        <row r="1029">
          <cell r="BB1029">
            <v>2</v>
          </cell>
          <cell r="BC1029" t="str">
            <v>MTNAirtel</v>
          </cell>
          <cell r="BD1029" t="str">
            <v>T0405</v>
          </cell>
          <cell r="BE1029" t="str">
            <v>ZM3373</v>
          </cell>
          <cell r="BF1029">
            <v>0</v>
          </cell>
        </row>
        <row r="1030">
          <cell r="C1030" t="str">
            <v>IHS_LSK_349A</v>
          </cell>
          <cell r="D1030" t="str">
            <v>DAR FARMS</v>
          </cell>
          <cell r="E1030">
            <v>28.2731</v>
          </cell>
          <cell r="F1030">
            <v>-15.41</v>
          </cell>
          <cell r="G1030" t="str">
            <v>Lusaka</v>
          </cell>
          <cell r="H1030">
            <v>2.5</v>
          </cell>
          <cell r="I1030" t="str">
            <v>Lusaka</v>
          </cell>
          <cell r="J1030" t="str">
            <v>Lusaka</v>
          </cell>
          <cell r="K1030" t="str">
            <v>No</v>
          </cell>
          <cell r="L1030" t="str">
            <v>No</v>
          </cell>
          <cell r="M1030" t="str">
            <v>No</v>
          </cell>
          <cell r="N1030" t="str">
            <v>Urban</v>
          </cell>
          <cell r="O1030" t="str">
            <v>Platinum</v>
          </cell>
          <cell r="P1030" t="str">
            <v>Platinum</v>
          </cell>
          <cell r="Q1030" t="str">
            <v>BTS</v>
          </cell>
          <cell r="R1030" t="str">
            <v>BTS</v>
          </cell>
          <cell r="S1030" t="str">
            <v>On air</v>
          </cell>
          <cell r="T1030" t="str">
            <v>Grid-Gen</v>
          </cell>
          <cell r="U1030" t="str">
            <v>Green Field</v>
          </cell>
          <cell r="V1030">
            <v>42</v>
          </cell>
          <cell r="W1030" t="str">
            <v>Indoor </v>
          </cell>
          <cell r="X1030" t="str">
            <v>Joseph Mulenga</v>
          </cell>
          <cell r="Y1030" t="str">
            <v>SBC</v>
          </cell>
          <cell r="Z1030" t="str">
            <v>SBC</v>
          </cell>
          <cell r="AA1030" t="str">
            <v>Airtel </v>
          </cell>
          <cell r="AB1030" t="str">
            <v>Evans Ngonga</v>
          </cell>
          <cell r="AC1030" t="str">
            <v>CCS</v>
          </cell>
          <cell r="AD1030" t="str">
            <v>CCS</v>
          </cell>
          <cell r="AE1030" t="str">
            <v>Gen Logic </v>
          </cell>
          <cell r="AF1030" t="str">
            <v>Gen Logic </v>
          </cell>
          <cell r="AG1030">
            <v>20</v>
          </cell>
          <cell r="AH1030" t="str">
            <v>perkins</v>
          </cell>
          <cell r="AI1030" t="str">
            <v>404A-22</v>
          </cell>
          <cell r="AJ1030" t="str">
            <v>Leroy Sommer</v>
          </cell>
          <cell r="AK1030" t="str">
            <v>ECO-28-M/4</v>
          </cell>
          <cell r="AL1030">
            <v>1000</v>
          </cell>
          <cell r="AM1030" t="str">
            <v>Power cube</v>
          </cell>
          <cell r="AN1030" t="str">
            <v>ECC500</v>
          </cell>
          <cell r="AO1030">
            <v>400</v>
          </cell>
          <cell r="AP1030" t="str">
            <v>Agisson</v>
          </cell>
          <cell r="AQ1030">
            <v>1600</v>
          </cell>
          <cell r="AR1030">
            <v>2</v>
          </cell>
          <cell r="AS1030">
            <v>800</v>
          </cell>
          <cell r="AT1030">
            <v>48</v>
          </cell>
          <cell r="AU1030" t="str">
            <v>LG</v>
          </cell>
          <cell r="AV1030" t="str">
            <v>LG</v>
          </cell>
          <cell r="AW1030">
            <v>18000</v>
          </cell>
          <cell r="AX1030">
            <v>18000</v>
          </cell>
          <cell r="AY1030">
            <v>2</v>
          </cell>
          <cell r="AZ1030">
            <v>94</v>
          </cell>
        </row>
        <row r="1030">
          <cell r="BB1030">
            <v>2</v>
          </cell>
          <cell r="BC1030" t="str">
            <v>AirtelINQ</v>
          </cell>
          <cell r="BD1030">
            <v>0</v>
          </cell>
          <cell r="BE1030" t="str">
            <v>ZM3374</v>
          </cell>
          <cell r="BF1030">
            <v>0</v>
          </cell>
        </row>
        <row r="1031">
          <cell r="C1031" t="str">
            <v>IHS_LSK_350A</v>
          </cell>
          <cell r="D1031" t="str">
            <v>SNOW WHITE</v>
          </cell>
          <cell r="E1031">
            <v>28.2814</v>
          </cell>
          <cell r="F1031">
            <v>-15.4546</v>
          </cell>
          <cell r="G1031" t="str">
            <v>Lusaka</v>
          </cell>
          <cell r="H1031">
            <v>4.5</v>
          </cell>
          <cell r="I1031" t="str">
            <v>Lusaka</v>
          </cell>
          <cell r="J1031" t="str">
            <v>Lusaka</v>
          </cell>
          <cell r="K1031" t="str">
            <v>No</v>
          </cell>
          <cell r="L1031" t="str">
            <v>Yes</v>
          </cell>
          <cell r="M1031" t="str">
            <v>No</v>
          </cell>
          <cell r="N1031" t="str">
            <v>Urban</v>
          </cell>
          <cell r="O1031" t="str">
            <v>Platinum</v>
          </cell>
          <cell r="P1031" t="str">
            <v>Platinum</v>
          </cell>
          <cell r="Q1031" t="str">
            <v>BB</v>
          </cell>
          <cell r="R1031" t="str">
            <v>BB</v>
          </cell>
          <cell r="S1031" t="str">
            <v>On air</v>
          </cell>
          <cell r="T1031" t="str">
            <v>Grid-Gen</v>
          </cell>
          <cell r="U1031" t="str">
            <v>Green Field</v>
          </cell>
          <cell r="V1031">
            <v>36</v>
          </cell>
          <cell r="W1031" t="str">
            <v>Indoor </v>
          </cell>
          <cell r="X1031" t="str">
            <v>Samuel Mumba</v>
          </cell>
          <cell r="Y1031" t="str">
            <v>SBC</v>
          </cell>
          <cell r="Z1031" t="str">
            <v>SBC</v>
          </cell>
          <cell r="AA1031" t="str">
            <v>Airtel </v>
          </cell>
          <cell r="AB1031" t="str">
            <v>Evans Ngonga</v>
          </cell>
          <cell r="AC1031" t="str">
            <v>CCS</v>
          </cell>
          <cell r="AD1031" t="str">
            <v>CCS</v>
          </cell>
          <cell r="AE1031" t="str">
            <v>Gen Logic </v>
          </cell>
          <cell r="AF1031" t="str">
            <v>Gen Logic </v>
          </cell>
          <cell r="AG1031">
            <v>30</v>
          </cell>
          <cell r="AH1031" t="str">
            <v>perkins</v>
          </cell>
          <cell r="AI1031" t="str">
            <v>403D-15T</v>
          </cell>
          <cell r="AJ1031" t="str">
            <v>Leroy Sommer</v>
          </cell>
          <cell r="AK1031" t="str">
            <v>ECO-28-M/4</v>
          </cell>
          <cell r="AL1031">
            <v>1000</v>
          </cell>
          <cell r="AM1031" t="str">
            <v>Power cube</v>
          </cell>
          <cell r="AN1031" t="str">
            <v>ECC500</v>
          </cell>
          <cell r="AO1031">
            <v>400</v>
          </cell>
          <cell r="AP1031" t="str">
            <v>Agisson</v>
          </cell>
          <cell r="AQ1031">
            <v>1600</v>
          </cell>
          <cell r="AR1031">
            <v>2</v>
          </cell>
          <cell r="AS1031">
            <v>800</v>
          </cell>
          <cell r="AT1031">
            <v>48</v>
          </cell>
          <cell r="AU1031" t="str">
            <v>LG</v>
          </cell>
          <cell r="AV1031" t="str">
            <v>LG</v>
          </cell>
          <cell r="AW1031">
            <v>18000</v>
          </cell>
          <cell r="AX1031">
            <v>18000</v>
          </cell>
          <cell r="AY1031">
            <v>2</v>
          </cell>
          <cell r="AZ1031">
            <v>101</v>
          </cell>
        </row>
        <row r="1031">
          <cell r="BB1031">
            <v>2</v>
          </cell>
          <cell r="BC1031" t="str">
            <v>MTNAirtel</v>
          </cell>
          <cell r="BD1031" t="str">
            <v>T0280</v>
          </cell>
          <cell r="BE1031" t="str">
            <v>ZM3379</v>
          </cell>
          <cell r="BF1031">
            <v>0</v>
          </cell>
        </row>
        <row r="1032">
          <cell r="C1032" t="str">
            <v>IHS_LSK_351A</v>
          </cell>
          <cell r="D1032" t="str">
            <v>RIDGEWAY EXCHANGE</v>
          </cell>
          <cell r="E1032">
            <v>28.2996</v>
          </cell>
          <cell r="F1032">
            <v>-15.4166</v>
          </cell>
          <cell r="G1032" t="str">
            <v>Lusaka</v>
          </cell>
          <cell r="H1032">
            <v>2.5</v>
          </cell>
          <cell r="I1032" t="str">
            <v>Lusaka</v>
          </cell>
          <cell r="J1032" t="str">
            <v>Lusaka</v>
          </cell>
          <cell r="K1032" t="str">
            <v>No</v>
          </cell>
          <cell r="L1032" t="str">
            <v>No</v>
          </cell>
          <cell r="M1032" t="str">
            <v>No</v>
          </cell>
          <cell r="N1032" t="str">
            <v>Urban</v>
          </cell>
          <cell r="O1032" t="str">
            <v>Platinum</v>
          </cell>
          <cell r="P1032" t="str">
            <v>Platinum</v>
          </cell>
          <cell r="Q1032" t="str">
            <v>BTS</v>
          </cell>
          <cell r="R1032" t="str">
            <v>BTS</v>
          </cell>
          <cell r="S1032" t="str">
            <v>On air</v>
          </cell>
          <cell r="T1032" t="str">
            <v>Grid-Gen</v>
          </cell>
          <cell r="U1032" t="str">
            <v>Green Field</v>
          </cell>
          <cell r="V1032">
            <v>50</v>
          </cell>
          <cell r="W1032" t="str">
            <v>Indoor </v>
          </cell>
          <cell r="X1032" t="str">
            <v>Kelly Musama</v>
          </cell>
          <cell r="Y1032" t="str">
            <v>SBC</v>
          </cell>
          <cell r="Z1032" t="str">
            <v>SBC</v>
          </cell>
          <cell r="AA1032" t="str">
            <v>Airtel </v>
          </cell>
          <cell r="AB1032" t="str">
            <v>Evans Ngonga</v>
          </cell>
          <cell r="AC1032" t="str">
            <v>CCS</v>
          </cell>
          <cell r="AD1032" t="str">
            <v>CCS</v>
          </cell>
          <cell r="AE1032" t="str">
            <v>Gen Logic </v>
          </cell>
          <cell r="AF1032" t="str">
            <v>Gen Logic </v>
          </cell>
          <cell r="AG1032">
            <v>20</v>
          </cell>
          <cell r="AH1032" t="str">
            <v>perkins</v>
          </cell>
          <cell r="AI1032" t="str">
            <v>404A-22</v>
          </cell>
          <cell r="AJ1032" t="str">
            <v>Leroy Sommer</v>
          </cell>
          <cell r="AK1032" t="str">
            <v>ECO-28-M/4</v>
          </cell>
          <cell r="AL1032">
            <v>1000</v>
          </cell>
          <cell r="AM1032" t="str">
            <v>Power cube</v>
          </cell>
          <cell r="AN1032" t="str">
            <v>ECC500</v>
          </cell>
          <cell r="AO1032">
            <v>400</v>
          </cell>
          <cell r="AP1032" t="str">
            <v>Agisson</v>
          </cell>
          <cell r="AQ1032">
            <v>1600</v>
          </cell>
          <cell r="AR1032">
            <v>2</v>
          </cell>
          <cell r="AS1032">
            <v>800</v>
          </cell>
          <cell r="AT1032">
            <v>48</v>
          </cell>
          <cell r="AU1032" t="str">
            <v>LG</v>
          </cell>
          <cell r="AV1032" t="str">
            <v>LG</v>
          </cell>
          <cell r="AW1032">
            <v>18000</v>
          </cell>
          <cell r="AX1032">
            <v>18000</v>
          </cell>
          <cell r="AY1032">
            <v>2</v>
          </cell>
          <cell r="AZ1032">
            <v>80</v>
          </cell>
        </row>
        <row r="1032">
          <cell r="BB1032">
            <v>2</v>
          </cell>
          <cell r="BC1032" t="str">
            <v>AirtelINQ</v>
          </cell>
          <cell r="BD1032">
            <v>0</v>
          </cell>
          <cell r="BE1032" t="str">
            <v>ZM3387</v>
          </cell>
          <cell r="BF1032">
            <v>0</v>
          </cell>
        </row>
        <row r="1033">
          <cell r="C1033" t="str">
            <v>IHS_LSK_352A</v>
          </cell>
          <cell r="D1033" t="str">
            <v>KABULONGA GIRLS</v>
          </cell>
          <cell r="E1033">
            <v>28.3469</v>
          </cell>
          <cell r="F1033">
            <v>-15.4251</v>
          </cell>
          <cell r="G1033" t="str">
            <v>Lusaka</v>
          </cell>
          <cell r="H1033">
            <v>2.5</v>
          </cell>
          <cell r="I1033" t="str">
            <v>Lusaka</v>
          </cell>
          <cell r="J1033" t="str">
            <v>Lusaka</v>
          </cell>
          <cell r="K1033" t="str">
            <v>No</v>
          </cell>
          <cell r="L1033" t="str">
            <v>No</v>
          </cell>
          <cell r="M1033" t="str">
            <v>Yes</v>
          </cell>
          <cell r="N1033" t="str">
            <v>Urban</v>
          </cell>
          <cell r="O1033" t="str">
            <v>Platinum</v>
          </cell>
          <cell r="P1033" t="str">
            <v>Platinum</v>
          </cell>
          <cell r="Q1033" t="str">
            <v>BTS</v>
          </cell>
          <cell r="R1033" t="str">
            <v>BTS</v>
          </cell>
          <cell r="S1033" t="str">
            <v>On air</v>
          </cell>
          <cell r="T1033" t="str">
            <v>Grid-Gen</v>
          </cell>
          <cell r="U1033" t="str">
            <v>Green Field</v>
          </cell>
          <cell r="V1033">
            <v>50</v>
          </cell>
          <cell r="W1033" t="str">
            <v>Indoor </v>
          </cell>
          <cell r="X1033" t="str">
            <v>Kelly Musama</v>
          </cell>
          <cell r="Y1033" t="str">
            <v>SBC</v>
          </cell>
          <cell r="Z1033" t="str">
            <v>SBC</v>
          </cell>
          <cell r="AA1033" t="str">
            <v>Airtel </v>
          </cell>
          <cell r="AB1033" t="str">
            <v>Evans Ngonga</v>
          </cell>
          <cell r="AC1033" t="str">
            <v>CCS</v>
          </cell>
          <cell r="AD1033" t="str">
            <v>CCS</v>
          </cell>
          <cell r="AE1033" t="str">
            <v>Vitalgen</v>
          </cell>
          <cell r="AF1033" t="str">
            <v>Vitalgen</v>
          </cell>
          <cell r="AG1033">
            <v>20</v>
          </cell>
          <cell r="AH1033" t="str">
            <v>perkins</v>
          </cell>
          <cell r="AI1033" t="str">
            <v>404A-22</v>
          </cell>
          <cell r="AJ1033" t="str">
            <v>Leroy Sommer</v>
          </cell>
          <cell r="AK1033" t="str">
            <v>ECP-28-M/4</v>
          </cell>
          <cell r="AL1033">
            <v>1000</v>
          </cell>
          <cell r="AM1033" t="str">
            <v>Power cube</v>
          </cell>
          <cell r="AN1033" t="str">
            <v>ICC330-H1-C1</v>
          </cell>
          <cell r="AO1033">
            <v>400</v>
          </cell>
          <cell r="AP1033" t="str">
            <v>Agisson</v>
          </cell>
          <cell r="AQ1033">
            <v>1600</v>
          </cell>
          <cell r="AR1033">
            <v>2</v>
          </cell>
          <cell r="AS1033">
            <v>800</v>
          </cell>
          <cell r="AT1033">
            <v>48</v>
          </cell>
          <cell r="AU1033" t="str">
            <v>LG</v>
          </cell>
          <cell r="AV1033" t="str">
            <v>LG</v>
          </cell>
          <cell r="AW1033">
            <v>18000</v>
          </cell>
          <cell r="AX1033">
            <v>18000</v>
          </cell>
          <cell r="AY1033">
            <v>2</v>
          </cell>
          <cell r="AZ1033">
            <v>100</v>
          </cell>
        </row>
        <row r="1033">
          <cell r="BB1033">
            <v>1</v>
          </cell>
          <cell r="BC1033" t="str">
            <v>Airtel</v>
          </cell>
          <cell r="BD1033">
            <v>0</v>
          </cell>
          <cell r="BE1033" t="str">
            <v>ZM3388</v>
          </cell>
          <cell r="BF1033">
            <v>0</v>
          </cell>
        </row>
        <row r="1034">
          <cell r="C1034" t="str">
            <v>IHS_LSK_353A</v>
          </cell>
          <cell r="D1034" t="str">
            <v>KYINDU RANCH</v>
          </cell>
          <cell r="E1034">
            <v>28.4452</v>
          </cell>
          <cell r="F1034">
            <v>-15.4729</v>
          </cell>
          <cell r="G1034" t="str">
            <v>Lusaka</v>
          </cell>
          <cell r="H1034">
            <v>2.5</v>
          </cell>
          <cell r="I1034" t="str">
            <v>Lusaka</v>
          </cell>
          <cell r="J1034" t="str">
            <v>Kafue</v>
          </cell>
          <cell r="K1034" t="str">
            <v>No</v>
          </cell>
          <cell r="L1034" t="str">
            <v>No</v>
          </cell>
          <cell r="M1034" t="str">
            <v>No</v>
          </cell>
          <cell r="N1034" t="str">
            <v>Suburban</v>
          </cell>
          <cell r="O1034" t="str">
            <v>Silver</v>
          </cell>
          <cell r="P1034" t="str">
            <v>Silver</v>
          </cell>
          <cell r="Q1034" t="str">
            <v>HUB</v>
          </cell>
          <cell r="R1034" t="str">
            <v>HUB</v>
          </cell>
          <cell r="S1034" t="str">
            <v>On air</v>
          </cell>
          <cell r="T1034" t="str">
            <v>Grid-Gen</v>
          </cell>
          <cell r="U1034" t="str">
            <v>Green Field</v>
          </cell>
          <cell r="V1034">
            <v>60</v>
          </cell>
          <cell r="W1034" t="str">
            <v>Indoor </v>
          </cell>
          <cell r="X1034" t="str">
            <v>Kelly Musama</v>
          </cell>
          <cell r="Y1034" t="str">
            <v>SBC</v>
          </cell>
          <cell r="Z1034" t="str">
            <v>SBC</v>
          </cell>
          <cell r="AA1034" t="str">
            <v>Airtel </v>
          </cell>
          <cell r="AB1034" t="str">
            <v>Evans Ngonga</v>
          </cell>
          <cell r="AC1034" t="str">
            <v>CCS</v>
          </cell>
          <cell r="AD1034" t="str">
            <v>CCS</v>
          </cell>
          <cell r="AE1034" t="str">
            <v>Earth Technology</v>
          </cell>
          <cell r="AF1034" t="str">
            <v>Earth technology</v>
          </cell>
          <cell r="AG1034">
            <v>20</v>
          </cell>
          <cell r="AH1034" t="str">
            <v>perkins</v>
          </cell>
          <cell r="AI1034" t="str">
            <v>403A-15</v>
          </cell>
          <cell r="AJ1034" t="str">
            <v>Leroy Sommer</v>
          </cell>
          <cell r="AK1034" t="str">
            <v>TAL 040F J 6S/4</v>
          </cell>
          <cell r="AL1034">
            <v>375</v>
          </cell>
          <cell r="AM1034" t="str">
            <v>Power cube</v>
          </cell>
          <cell r="AN1034" t="str">
            <v>ICC330-H1-C1</v>
          </cell>
          <cell r="AO1034">
            <v>400</v>
          </cell>
          <cell r="AP1034" t="str">
            <v>Agisson</v>
          </cell>
          <cell r="AQ1034">
            <v>1200</v>
          </cell>
          <cell r="AR1034">
            <v>2</v>
          </cell>
          <cell r="AS1034">
            <v>600</v>
          </cell>
          <cell r="AT1034">
            <v>48</v>
          </cell>
          <cell r="AU1034" t="str">
            <v>LG</v>
          </cell>
          <cell r="AV1034" t="str">
            <v>LG</v>
          </cell>
          <cell r="AW1034">
            <v>18000</v>
          </cell>
          <cell r="AX1034">
            <v>18000</v>
          </cell>
          <cell r="AY1034">
            <v>2</v>
          </cell>
          <cell r="AZ1034">
            <v>50</v>
          </cell>
        </row>
        <row r="1034">
          <cell r="BB1034">
            <v>1</v>
          </cell>
          <cell r="BC1034" t="str">
            <v>Airtel</v>
          </cell>
          <cell r="BD1034">
            <v>0</v>
          </cell>
          <cell r="BE1034" t="str">
            <v>ZM3389</v>
          </cell>
          <cell r="BF1034">
            <v>0</v>
          </cell>
        </row>
        <row r="1035">
          <cell r="C1035" t="str">
            <v>IHS_LSK_354A</v>
          </cell>
          <cell r="D1035" t="str">
            <v>ROMA EXCHANGE</v>
          </cell>
          <cell r="E1035">
            <v>28.3056</v>
          </cell>
          <cell r="F1035">
            <v>-15.3729</v>
          </cell>
          <cell r="G1035" t="str">
            <v>Lusaka</v>
          </cell>
          <cell r="H1035">
            <v>4.5</v>
          </cell>
          <cell r="I1035" t="str">
            <v>Lusaka</v>
          </cell>
          <cell r="J1035" t="str">
            <v>Lusaka</v>
          </cell>
          <cell r="K1035" t="str">
            <v>Yes</v>
          </cell>
          <cell r="L1035" t="str">
            <v>Yes</v>
          </cell>
          <cell r="M1035" t="str">
            <v>No</v>
          </cell>
          <cell r="N1035" t="str">
            <v>Urban</v>
          </cell>
          <cell r="O1035" t="str">
            <v>Platinum</v>
          </cell>
          <cell r="P1035" t="str">
            <v>Platinum</v>
          </cell>
          <cell r="Q1035" t="str">
            <v>BTS</v>
          </cell>
          <cell r="R1035" t="str">
            <v>BTS</v>
          </cell>
          <cell r="S1035" t="str">
            <v>On air</v>
          </cell>
          <cell r="T1035" t="str">
            <v>Grid-Gen</v>
          </cell>
          <cell r="U1035" t="str">
            <v>Green Field</v>
          </cell>
          <cell r="V1035">
            <v>50</v>
          </cell>
          <cell r="W1035" t="str">
            <v>Outdoor</v>
          </cell>
          <cell r="X1035" t="str">
            <v>Malvin Hakokole</v>
          </cell>
          <cell r="Y1035" t="str">
            <v>SBC</v>
          </cell>
          <cell r="Z1035" t="str">
            <v>SBC</v>
          </cell>
          <cell r="AA1035" t="str">
            <v>Airtel </v>
          </cell>
          <cell r="AB1035" t="str">
            <v>Evans Ngonga</v>
          </cell>
          <cell r="AC1035" t="str">
            <v>CCS</v>
          </cell>
          <cell r="AD1035" t="str">
            <v>CCS</v>
          </cell>
          <cell r="AE1035" t="str">
            <v>Gen Logic </v>
          </cell>
          <cell r="AF1035" t="str">
            <v>Gen Logic </v>
          </cell>
          <cell r="AG1035">
            <v>30</v>
          </cell>
          <cell r="AH1035" t="str">
            <v>perkins</v>
          </cell>
          <cell r="AI1035" t="str">
            <v>404A-22</v>
          </cell>
          <cell r="AJ1035" t="str">
            <v>Leroy Sommer</v>
          </cell>
          <cell r="AK1035" t="str">
            <v>ECO-28-M/4</v>
          </cell>
          <cell r="AL1035">
            <v>1000</v>
          </cell>
          <cell r="AM1035" t="str">
            <v>Power cube</v>
          </cell>
          <cell r="AN1035" t="str">
            <v>ECC500</v>
          </cell>
          <cell r="AO1035">
            <v>400</v>
          </cell>
          <cell r="AP1035" t="str">
            <v>Agisson</v>
          </cell>
          <cell r="AQ1035">
            <v>1600</v>
          </cell>
          <cell r="AR1035">
            <v>2</v>
          </cell>
          <cell r="AS1035">
            <v>800</v>
          </cell>
          <cell r="AT1035">
            <v>48</v>
          </cell>
          <cell r="AU1035" t="str">
            <v>N/A</v>
          </cell>
          <cell r="AV1035" t="str">
            <v>N/A</v>
          </cell>
          <cell r="AW1035" t="str">
            <v>N/A</v>
          </cell>
          <cell r="AX1035" t="str">
            <v>LG18000</v>
          </cell>
          <cell r="AY1035" t="str">
            <v>N/A</v>
          </cell>
          <cell r="AZ1035">
            <v>150</v>
          </cell>
        </row>
        <row r="1035">
          <cell r="BB1035">
            <v>3</v>
          </cell>
          <cell r="BC1035" t="str">
            <v>MTNAirtelLiquid Telecom</v>
          </cell>
          <cell r="BD1035" t="str">
            <v>T0308</v>
          </cell>
          <cell r="BE1035" t="str">
            <v>ZM3390</v>
          </cell>
          <cell r="BF1035">
            <v>0</v>
          </cell>
        </row>
        <row r="1036">
          <cell r="C1036" t="str">
            <v>IHS_LSK_355A</v>
          </cell>
          <cell r="D1036" t="str">
            <v>BONAVENTURE RELOCATION</v>
          </cell>
          <cell r="E1036">
            <v>28.2524</v>
          </cell>
          <cell r="F1036">
            <v>-15.476</v>
          </cell>
          <cell r="G1036" t="str">
            <v>Lusaka</v>
          </cell>
          <cell r="H1036">
            <v>2</v>
          </cell>
          <cell r="I1036" t="str">
            <v>Lusaka</v>
          </cell>
          <cell r="J1036" t="str">
            <v>Lusaka</v>
          </cell>
          <cell r="K1036" t="str">
            <v>Yes</v>
          </cell>
          <cell r="L1036" t="str">
            <v>No</v>
          </cell>
          <cell r="M1036" t="str">
            <v>No</v>
          </cell>
          <cell r="N1036" t="str">
            <v>Urban</v>
          </cell>
          <cell r="O1036" t="str">
            <v>Platinum</v>
          </cell>
          <cell r="P1036" t="str">
            <v>Platinum</v>
          </cell>
          <cell r="Q1036" t="str">
            <v>BTS</v>
          </cell>
          <cell r="R1036" t="str">
            <v>BTS</v>
          </cell>
          <cell r="S1036" t="str">
            <v>On air</v>
          </cell>
          <cell r="T1036" t="str">
            <v>Grid-Gen</v>
          </cell>
          <cell r="U1036" t="str">
            <v>Green Field</v>
          </cell>
          <cell r="V1036">
            <v>64</v>
          </cell>
          <cell r="W1036" t="str">
            <v>Indoor </v>
          </cell>
          <cell r="X1036" t="str">
            <v>Samuel Mumba</v>
          </cell>
          <cell r="Y1036" t="str">
            <v>SBC</v>
          </cell>
          <cell r="Z1036" t="str">
            <v>SBC</v>
          </cell>
          <cell r="AA1036" t="str">
            <v>Airtel </v>
          </cell>
          <cell r="AB1036" t="str">
            <v>Evans Ngonga</v>
          </cell>
          <cell r="AC1036" t="str">
            <v>CCS</v>
          </cell>
          <cell r="AD1036" t="str">
            <v>CCS</v>
          </cell>
          <cell r="AE1036" t="str">
            <v>Gen Logic </v>
          </cell>
          <cell r="AF1036" t="str">
            <v>Gen Logic </v>
          </cell>
          <cell r="AG1036">
            <v>16</v>
          </cell>
          <cell r="AH1036" t="str">
            <v>perkins</v>
          </cell>
          <cell r="AI1036" t="str">
            <v>403D-15T</v>
          </cell>
          <cell r="AJ1036" t="str">
            <v>Mecc Alte</v>
          </cell>
          <cell r="AK1036" t="str">
            <v>ECP-28-M/4</v>
          </cell>
          <cell r="AL1036">
            <v>1000</v>
          </cell>
          <cell r="AM1036" t="str">
            <v>Power cube</v>
          </cell>
          <cell r="AN1036" t="str">
            <v>ECC500</v>
          </cell>
          <cell r="AO1036">
            <v>400</v>
          </cell>
          <cell r="AP1036" t="str">
            <v>Agisson</v>
          </cell>
          <cell r="AQ1036">
            <v>1600</v>
          </cell>
          <cell r="AR1036">
            <v>2</v>
          </cell>
          <cell r="AS1036">
            <v>800</v>
          </cell>
          <cell r="AT1036">
            <v>48</v>
          </cell>
          <cell r="AU1036" t="str">
            <v>LG</v>
          </cell>
          <cell r="AV1036" t="str">
            <v>LG</v>
          </cell>
          <cell r="AW1036">
            <v>18000</v>
          </cell>
          <cell r="AX1036">
            <v>18000</v>
          </cell>
          <cell r="AY1036">
            <v>2</v>
          </cell>
          <cell r="AZ1036">
            <v>79</v>
          </cell>
        </row>
        <row r="1036">
          <cell r="BB1036">
            <v>3</v>
          </cell>
          <cell r="BC1036" t="str">
            <v>AirtelLiquid TelecomAir-link </v>
          </cell>
          <cell r="BD1036">
            <v>0</v>
          </cell>
          <cell r="BE1036" t="str">
            <v>ZM3391</v>
          </cell>
          <cell r="BF1036">
            <v>0</v>
          </cell>
        </row>
        <row r="1037">
          <cell r="C1037" t="str">
            <v>IHS_LSK_356A</v>
          </cell>
          <cell r="D1037" t="str">
            <v>LUSAKA WEST NEW</v>
          </cell>
          <cell r="E1037">
            <v>28.1547</v>
          </cell>
          <cell r="F1037">
            <v>-15.4284</v>
          </cell>
          <cell r="G1037" t="str">
            <v>Lusaka</v>
          </cell>
          <cell r="H1037">
            <v>2.5</v>
          </cell>
          <cell r="I1037" t="str">
            <v>Lusaka</v>
          </cell>
          <cell r="J1037" t="str">
            <v>Kafue</v>
          </cell>
          <cell r="K1037" t="str">
            <v>No</v>
          </cell>
          <cell r="L1037" t="str">
            <v>No</v>
          </cell>
          <cell r="M1037" t="str">
            <v>No</v>
          </cell>
          <cell r="N1037" t="str">
            <v>Suburban</v>
          </cell>
          <cell r="O1037" t="str">
            <v>Silver</v>
          </cell>
          <cell r="P1037" t="str">
            <v>Silver</v>
          </cell>
        </row>
        <row r="1037">
          <cell r="R1037" t="str">
            <v>BTS</v>
          </cell>
          <cell r="S1037" t="str">
            <v>On air</v>
          </cell>
          <cell r="T1037" t="str">
            <v>Grid-Gen</v>
          </cell>
          <cell r="U1037" t="str">
            <v>Green Field</v>
          </cell>
          <cell r="V1037">
            <v>30</v>
          </cell>
          <cell r="W1037" t="str">
            <v>Indoor </v>
          </cell>
          <cell r="X1037" t="str">
            <v>Joseph Mulenga</v>
          </cell>
          <cell r="Y1037" t="str">
            <v>SBC</v>
          </cell>
          <cell r="Z1037" t="str">
            <v>SBC</v>
          </cell>
          <cell r="AA1037" t="str">
            <v>Airtel </v>
          </cell>
          <cell r="AB1037" t="str">
            <v>Evans Ngonga</v>
          </cell>
          <cell r="AC1037" t="str">
            <v>CCS</v>
          </cell>
          <cell r="AD1037" t="str">
            <v>CCS</v>
          </cell>
          <cell r="AE1037" t="str">
            <v>Gen Logic </v>
          </cell>
          <cell r="AF1037" t="str">
            <v>Gen Logic </v>
          </cell>
          <cell r="AG1037">
            <v>20</v>
          </cell>
          <cell r="AH1037" t="str">
            <v>perkins</v>
          </cell>
          <cell r="AI1037" t="str">
            <v>404A-22</v>
          </cell>
          <cell r="AJ1037" t="str">
            <v>Mecc Alte</v>
          </cell>
          <cell r="AK1037" t="str">
            <v>ECP-28-M/4</v>
          </cell>
          <cell r="AL1037">
            <v>1000</v>
          </cell>
          <cell r="AM1037" t="str">
            <v>Power cube</v>
          </cell>
          <cell r="AN1037" t="str">
            <v>ECC500</v>
          </cell>
          <cell r="AO1037">
            <v>400</v>
          </cell>
          <cell r="AP1037" t="str">
            <v>Agisson</v>
          </cell>
          <cell r="AQ1037">
            <v>1600</v>
          </cell>
          <cell r="AR1037">
            <v>2</v>
          </cell>
          <cell r="AS1037">
            <v>800</v>
          </cell>
          <cell r="AT1037">
            <v>48</v>
          </cell>
          <cell r="AU1037" t="str">
            <v>LG</v>
          </cell>
          <cell r="AV1037" t="str">
            <v>LG</v>
          </cell>
          <cell r="AW1037">
            <v>18000</v>
          </cell>
          <cell r="AX1037">
            <v>18000</v>
          </cell>
          <cell r="AY1037">
            <v>2</v>
          </cell>
          <cell r="AZ1037">
            <v>115</v>
          </cell>
        </row>
        <row r="1037">
          <cell r="BB1037">
            <v>2</v>
          </cell>
          <cell r="BC1037" t="str">
            <v>MTNAirtel</v>
          </cell>
          <cell r="BD1037" t="str">
            <v>T0493</v>
          </cell>
          <cell r="BE1037" t="str">
            <v>ZM3399</v>
          </cell>
          <cell r="BF1037">
            <v>0</v>
          </cell>
        </row>
        <row r="1038">
          <cell r="C1038" t="str">
            <v>IHS_LSK_357A</v>
          </cell>
          <cell r="D1038" t="str">
            <v>COOPERATIVE COLLEGE</v>
          </cell>
          <cell r="E1038">
            <v>28.3724</v>
          </cell>
          <cell r="F1038">
            <v>-15.4541</v>
          </cell>
          <cell r="G1038" t="str">
            <v>Lusaka</v>
          </cell>
          <cell r="H1038">
            <v>2.5</v>
          </cell>
          <cell r="I1038" t="str">
            <v>Lusaka</v>
          </cell>
          <cell r="J1038" t="str">
            <v>Lusaka</v>
          </cell>
          <cell r="K1038" t="str">
            <v>No</v>
          </cell>
          <cell r="L1038" t="str">
            <v>No</v>
          </cell>
          <cell r="M1038" t="str">
            <v>Yes</v>
          </cell>
          <cell r="N1038" t="str">
            <v>Urban</v>
          </cell>
          <cell r="O1038" t="str">
            <v>Platinum</v>
          </cell>
          <cell r="P1038" t="str">
            <v>Platinum</v>
          </cell>
          <cell r="Q1038" t="str">
            <v>BTS</v>
          </cell>
          <cell r="R1038" t="str">
            <v>BTS</v>
          </cell>
          <cell r="S1038" t="str">
            <v>On air</v>
          </cell>
          <cell r="T1038" t="str">
            <v>Grid-Gen</v>
          </cell>
          <cell r="U1038" t="str">
            <v>Green Field</v>
          </cell>
          <cell r="V1038">
            <v>30</v>
          </cell>
          <cell r="W1038" t="str">
            <v>Indoor </v>
          </cell>
          <cell r="X1038" t="str">
            <v>Kelly Musama</v>
          </cell>
          <cell r="Y1038" t="str">
            <v>SBC</v>
          </cell>
          <cell r="Z1038" t="str">
            <v>SBC</v>
          </cell>
          <cell r="AA1038" t="str">
            <v>Airtel </v>
          </cell>
          <cell r="AB1038" t="str">
            <v>Evans Ngonga</v>
          </cell>
          <cell r="AC1038" t="str">
            <v>CCS</v>
          </cell>
          <cell r="AD1038" t="str">
            <v>CCS</v>
          </cell>
          <cell r="AE1038" t="str">
            <v>Gen Logic </v>
          </cell>
          <cell r="AF1038" t="str">
            <v>Gen Logic </v>
          </cell>
          <cell r="AG1038">
            <v>20</v>
          </cell>
          <cell r="AH1038" t="str">
            <v>perkins</v>
          </cell>
          <cell r="AI1038" t="str">
            <v>404A-22</v>
          </cell>
          <cell r="AJ1038" t="str">
            <v>Leroy Sommer</v>
          </cell>
          <cell r="AK1038" t="str">
            <v>TAL 040F J 6S/4</v>
          </cell>
          <cell r="AL1038">
            <v>1000</v>
          </cell>
          <cell r="AM1038" t="str">
            <v>Power cube</v>
          </cell>
          <cell r="AN1038" t="str">
            <v>ECC500</v>
          </cell>
          <cell r="AO1038">
            <v>400</v>
          </cell>
          <cell r="AP1038" t="str">
            <v>Agisson</v>
          </cell>
          <cell r="AQ1038">
            <v>1600</v>
          </cell>
          <cell r="AR1038">
            <v>2</v>
          </cell>
          <cell r="AS1038">
            <v>800</v>
          </cell>
          <cell r="AT1038">
            <v>48</v>
          </cell>
          <cell r="AU1038" t="str">
            <v>LG</v>
          </cell>
          <cell r="AV1038" t="str">
            <v>LG</v>
          </cell>
          <cell r="AW1038">
            <v>18000</v>
          </cell>
          <cell r="AX1038">
            <v>18000</v>
          </cell>
          <cell r="AY1038">
            <v>2</v>
          </cell>
          <cell r="AZ1038">
            <v>82</v>
          </cell>
        </row>
        <row r="1038">
          <cell r="BB1038">
            <v>1</v>
          </cell>
          <cell r="BC1038" t="str">
            <v>Airtel</v>
          </cell>
          <cell r="BD1038">
            <v>0</v>
          </cell>
          <cell r="BE1038" t="str">
            <v>ZM3401</v>
          </cell>
          <cell r="BF1038">
            <v>0</v>
          </cell>
        </row>
        <row r="1039">
          <cell r="C1039" t="str">
            <v>IHS_LSK_358A</v>
          </cell>
          <cell r="D1039" t="str">
            <v>MTENDERE BUS STOP</v>
          </cell>
          <cell r="E1039">
            <v>28.3564</v>
          </cell>
          <cell r="F1039">
            <v>-15.4036</v>
          </cell>
          <cell r="G1039" t="str">
            <v>Lusaka</v>
          </cell>
          <cell r="H1039">
            <v>4.5</v>
          </cell>
          <cell r="I1039" t="str">
            <v>Lusaka</v>
          </cell>
          <cell r="J1039" t="str">
            <v>Lusaka</v>
          </cell>
          <cell r="K1039" t="str">
            <v>Yes</v>
          </cell>
          <cell r="L1039" t="str">
            <v>Yes</v>
          </cell>
          <cell r="M1039" t="str">
            <v>No</v>
          </cell>
          <cell r="N1039" t="str">
            <v>Urban</v>
          </cell>
          <cell r="O1039" t="str">
            <v>Platinum</v>
          </cell>
          <cell r="P1039" t="str">
            <v>Platinum</v>
          </cell>
          <cell r="Q1039" t="str">
            <v>HUB</v>
          </cell>
          <cell r="R1039" t="str">
            <v>HUB</v>
          </cell>
          <cell r="S1039" t="str">
            <v>On air</v>
          </cell>
          <cell r="T1039" t="str">
            <v>Grid-Gen</v>
          </cell>
          <cell r="U1039" t="str">
            <v>Green Field</v>
          </cell>
          <cell r="V1039">
            <v>30</v>
          </cell>
          <cell r="W1039" t="str">
            <v>Indoor </v>
          </cell>
          <cell r="X1039" t="str">
            <v>Malvin Hakokole</v>
          </cell>
          <cell r="Y1039" t="str">
            <v>SBC</v>
          </cell>
          <cell r="Z1039" t="str">
            <v>SBC</v>
          </cell>
          <cell r="AA1039" t="str">
            <v>Airtel </v>
          </cell>
          <cell r="AB1039" t="str">
            <v>Evans Ngonga</v>
          </cell>
          <cell r="AC1039" t="str">
            <v>CCS</v>
          </cell>
          <cell r="AD1039" t="str">
            <v>CCS</v>
          </cell>
          <cell r="AE1039" t="str">
            <v>Gen Logic </v>
          </cell>
          <cell r="AF1039" t="str">
            <v>Gen Logic </v>
          </cell>
          <cell r="AG1039">
            <v>30</v>
          </cell>
          <cell r="AH1039" t="str">
            <v>perkins</v>
          </cell>
          <cell r="AI1039" t="str">
            <v>1103A-33</v>
          </cell>
          <cell r="AJ1039" t="str">
            <v>Mecc Alte</v>
          </cell>
          <cell r="AK1039" t="str">
            <v>ECO-28-M/4</v>
          </cell>
          <cell r="AL1039">
            <v>1000</v>
          </cell>
          <cell r="AM1039" t="str">
            <v>Power cube</v>
          </cell>
          <cell r="AN1039" t="str">
            <v>ICC330-H1-C1</v>
          </cell>
          <cell r="AO1039">
            <v>400</v>
          </cell>
          <cell r="AP1039" t="str">
            <v>Lithium</v>
          </cell>
          <cell r="AQ1039">
            <v>300</v>
          </cell>
          <cell r="AR1039">
            <v>48</v>
          </cell>
          <cell r="AS1039">
            <v>100</v>
          </cell>
          <cell r="AT1039">
            <v>3</v>
          </cell>
          <cell r="AU1039" t="str">
            <v>LG</v>
          </cell>
          <cell r="AV1039" t="str">
            <v>LG</v>
          </cell>
          <cell r="AW1039">
            <v>18000</v>
          </cell>
          <cell r="AX1039">
            <v>18000</v>
          </cell>
          <cell r="AY1039">
            <v>4</v>
          </cell>
          <cell r="AZ1039">
            <v>127.6</v>
          </cell>
        </row>
        <row r="1039">
          <cell r="BB1039">
            <v>3</v>
          </cell>
          <cell r="BC1039" t="str">
            <v>MTNAirtelLiquid Telecom</v>
          </cell>
          <cell r="BD1039" t="str">
            <v>T0184</v>
          </cell>
          <cell r="BE1039" t="str">
            <v>ZM3402</v>
          </cell>
          <cell r="BF1039">
            <v>0</v>
          </cell>
        </row>
        <row r="1040">
          <cell r="C1040" t="str">
            <v>IHS_LSK_360A</v>
          </cell>
          <cell r="D1040" t="str">
            <v>ngwerere cov. Improv. (ellensdale)</v>
          </cell>
          <cell r="E1040">
            <v>28.3813</v>
          </cell>
          <cell r="F1040">
            <v>-15.2866</v>
          </cell>
          <cell r="G1040" t="str">
            <v>Lusaka</v>
          </cell>
          <cell r="H1040">
            <v>2.5</v>
          </cell>
          <cell r="I1040" t="str">
            <v>Lusaka</v>
          </cell>
          <cell r="J1040" t="str">
            <v>Kafue</v>
          </cell>
          <cell r="K1040" t="str">
            <v>No</v>
          </cell>
          <cell r="L1040" t="str">
            <v>No</v>
          </cell>
          <cell r="M1040" t="str">
            <v>No</v>
          </cell>
          <cell r="N1040" t="str">
            <v>Rural</v>
          </cell>
          <cell r="O1040" t="str">
            <v>Silver</v>
          </cell>
          <cell r="P1040" t="str">
            <v>Silver</v>
          </cell>
          <cell r="Q1040" t="str">
            <v>BTS</v>
          </cell>
          <cell r="R1040" t="str">
            <v>BTS</v>
          </cell>
          <cell r="S1040" t="str">
            <v>On air</v>
          </cell>
          <cell r="T1040" t="str">
            <v>Grid-Gen</v>
          </cell>
          <cell r="U1040" t="str">
            <v>Green Field</v>
          </cell>
          <cell r="V1040">
            <v>52</v>
          </cell>
          <cell r="W1040" t="str">
            <v>Indoor </v>
          </cell>
          <cell r="X1040" t="str">
            <v>John Banda </v>
          </cell>
          <cell r="Y1040" t="str">
            <v>SBC</v>
          </cell>
          <cell r="Z1040" t="str">
            <v>SBC</v>
          </cell>
          <cell r="AA1040" t="str">
            <v>Airtel </v>
          </cell>
          <cell r="AB1040" t="str">
            <v>Evans Ngonga</v>
          </cell>
          <cell r="AC1040" t="str">
            <v>CCS</v>
          </cell>
          <cell r="AD1040" t="str">
            <v>CCS</v>
          </cell>
          <cell r="AE1040" t="str">
            <v>Lamasat</v>
          </cell>
          <cell r="AF1040" t="str">
            <v>Lamasat</v>
          </cell>
          <cell r="AG1040">
            <v>20</v>
          </cell>
          <cell r="AH1040" t="str">
            <v>perkins</v>
          </cell>
          <cell r="AI1040" t="str">
            <v>404A-22</v>
          </cell>
          <cell r="AJ1040" t="str">
            <v>Leroy Sommer</v>
          </cell>
          <cell r="AK1040" t="str">
            <v>ECO-28-M/4</v>
          </cell>
          <cell r="AL1040">
            <v>600</v>
          </cell>
          <cell r="AM1040" t="str">
            <v>Power cube</v>
          </cell>
          <cell r="AN1040" t="str">
            <v>ECC500</v>
          </cell>
          <cell r="AO1040">
            <v>400</v>
          </cell>
          <cell r="AP1040" t="str">
            <v>Agisson</v>
          </cell>
          <cell r="AQ1040">
            <v>1200</v>
          </cell>
          <cell r="AR1040">
            <v>2</v>
          </cell>
          <cell r="AS1040">
            <v>600</v>
          </cell>
          <cell r="AT1040">
            <v>48</v>
          </cell>
          <cell r="AU1040" t="str">
            <v>LG</v>
          </cell>
          <cell r="AV1040" t="str">
            <v>LG</v>
          </cell>
          <cell r="AW1040">
            <v>18000</v>
          </cell>
          <cell r="AX1040">
            <v>18000</v>
          </cell>
          <cell r="AY1040">
            <v>2</v>
          </cell>
          <cell r="AZ1040">
            <v>94</v>
          </cell>
        </row>
        <row r="1040">
          <cell r="BB1040">
            <v>2</v>
          </cell>
          <cell r="BC1040" t="str">
            <v>MTNAirtel</v>
          </cell>
          <cell r="BD1040" t="str">
            <v>T0435</v>
          </cell>
          <cell r="BE1040" t="str">
            <v>ZM3430</v>
          </cell>
          <cell r="BF1040">
            <v>0</v>
          </cell>
        </row>
        <row r="1041">
          <cell r="C1041" t="str">
            <v>IHS_LSK_361A</v>
          </cell>
          <cell r="D1041" t="str">
            <v>SUNNINGDALE</v>
          </cell>
          <cell r="E1041">
            <v>28.332</v>
          </cell>
          <cell r="F1041">
            <v>-15.4186</v>
          </cell>
          <cell r="G1041" t="str">
            <v>Lusaka</v>
          </cell>
          <cell r="H1041">
            <v>2</v>
          </cell>
          <cell r="I1041" t="str">
            <v>Lusaka</v>
          </cell>
          <cell r="J1041" t="str">
            <v>Lusaka</v>
          </cell>
          <cell r="K1041" t="str">
            <v>Yes</v>
          </cell>
          <cell r="L1041" t="str">
            <v>No</v>
          </cell>
          <cell r="M1041" t="str">
            <v>No</v>
          </cell>
          <cell r="N1041" t="str">
            <v>Urban</v>
          </cell>
          <cell r="O1041" t="str">
            <v>Platinum</v>
          </cell>
          <cell r="P1041" t="str">
            <v>Platinum</v>
          </cell>
        </row>
        <row r="1041">
          <cell r="R1041" t="str">
            <v>BTS</v>
          </cell>
          <cell r="S1041" t="str">
            <v>On air</v>
          </cell>
          <cell r="T1041" t="str">
            <v>Grid-Gen</v>
          </cell>
          <cell r="U1041" t="str">
            <v>Green Field</v>
          </cell>
          <cell r="V1041">
            <v>41</v>
          </cell>
          <cell r="W1041" t="str">
            <v>Indoor </v>
          </cell>
          <cell r="X1041" t="str">
            <v>Kelly Musama</v>
          </cell>
          <cell r="Y1041" t="str">
            <v>SBC</v>
          </cell>
          <cell r="Z1041" t="str">
            <v>SBC</v>
          </cell>
          <cell r="AA1041" t="str">
            <v>Airtel </v>
          </cell>
          <cell r="AB1041" t="str">
            <v>Evans Ngonga</v>
          </cell>
          <cell r="AC1041" t="str">
            <v>CCS</v>
          </cell>
          <cell r="AD1041" t="str">
            <v>CCS</v>
          </cell>
          <cell r="AE1041" t="str">
            <v>Gen Logic </v>
          </cell>
          <cell r="AF1041" t="str">
            <v>Gen Logic </v>
          </cell>
          <cell r="AG1041">
            <v>16</v>
          </cell>
          <cell r="AH1041" t="str">
            <v>perkins</v>
          </cell>
          <cell r="AI1041" t="str">
            <v>404A-22</v>
          </cell>
          <cell r="AJ1041" t="str">
            <v>Leroy Sommer</v>
          </cell>
          <cell r="AK1041" t="str">
            <v>ECO-28-M/4</v>
          </cell>
          <cell r="AL1041">
            <v>1000</v>
          </cell>
          <cell r="AM1041" t="str">
            <v>Power cube</v>
          </cell>
          <cell r="AN1041" t="str">
            <v>ECC500</v>
          </cell>
          <cell r="AO1041">
            <v>400</v>
          </cell>
          <cell r="AP1041" t="str">
            <v>Agisson</v>
          </cell>
          <cell r="AQ1041">
            <v>1600</v>
          </cell>
          <cell r="AR1041">
            <v>2</v>
          </cell>
          <cell r="AS1041">
            <v>800</v>
          </cell>
          <cell r="AT1041">
            <v>48</v>
          </cell>
          <cell r="AU1041" t="str">
            <v>CHIGO</v>
          </cell>
          <cell r="AV1041" t="str">
            <v>CHIGO</v>
          </cell>
          <cell r="AW1041">
            <v>18000</v>
          </cell>
          <cell r="AX1041">
            <v>18000</v>
          </cell>
          <cell r="AY1041">
            <v>2</v>
          </cell>
          <cell r="AZ1041">
            <v>65</v>
          </cell>
        </row>
        <row r="1041">
          <cell r="BB1041">
            <v>2</v>
          </cell>
          <cell r="BC1041" t="str">
            <v>AirtelLiquid Telecom</v>
          </cell>
          <cell r="BD1041">
            <v>0</v>
          </cell>
          <cell r="BE1041" t="str">
            <v>ZM3432</v>
          </cell>
          <cell r="BF1041">
            <v>0</v>
          </cell>
        </row>
        <row r="1042">
          <cell r="C1042" t="str">
            <v>IHS_LSK_362A</v>
          </cell>
          <cell r="D1042" t="str">
            <v>SHIMABALA</v>
          </cell>
          <cell r="E1042">
            <v>28.2481</v>
          </cell>
          <cell r="F1042">
            <v>-15.6722</v>
          </cell>
          <cell r="G1042" t="str">
            <v>Lusaka</v>
          </cell>
          <cell r="H1042">
            <v>2.5</v>
          </cell>
          <cell r="I1042" t="str">
            <v>Lusaka</v>
          </cell>
          <cell r="J1042" t="str">
            <v>Kafue</v>
          </cell>
          <cell r="K1042" t="str">
            <v>No</v>
          </cell>
          <cell r="L1042" t="str">
            <v>No</v>
          </cell>
          <cell r="M1042" t="str">
            <v>No</v>
          </cell>
          <cell r="N1042" t="str">
            <v>Rural</v>
          </cell>
          <cell r="O1042" t="str">
            <v>Silver</v>
          </cell>
          <cell r="P1042" t="str">
            <v>Silver</v>
          </cell>
          <cell r="Q1042" t="str">
            <v>BB</v>
          </cell>
          <cell r="R1042" t="str">
            <v>BB</v>
          </cell>
          <cell r="S1042" t="str">
            <v>On air</v>
          </cell>
          <cell r="T1042" t="str">
            <v>Grid-Gen</v>
          </cell>
          <cell r="U1042" t="str">
            <v>Green Field</v>
          </cell>
          <cell r="V1042">
            <v>60</v>
          </cell>
          <cell r="W1042" t="str">
            <v>Outdoor</v>
          </cell>
          <cell r="X1042" t="str">
            <v>Samuel Mumba</v>
          </cell>
          <cell r="Y1042" t="str">
            <v>SBC</v>
          </cell>
          <cell r="Z1042" t="str">
            <v>SBC</v>
          </cell>
          <cell r="AA1042" t="str">
            <v>Airtel </v>
          </cell>
          <cell r="AB1042" t="str">
            <v>Evans Ngonga</v>
          </cell>
          <cell r="AC1042" t="str">
            <v>CCS</v>
          </cell>
          <cell r="AD1042" t="str">
            <v>CCS</v>
          </cell>
          <cell r="AE1042" t="str">
            <v>Gen Logic </v>
          </cell>
          <cell r="AF1042" t="str">
            <v>Gen Logic </v>
          </cell>
          <cell r="AG1042">
            <v>20</v>
          </cell>
          <cell r="AH1042" t="str">
            <v>Yanmar</v>
          </cell>
          <cell r="AI1042" t="str">
            <v>4TNE88-G1A</v>
          </cell>
          <cell r="AJ1042" t="str">
            <v>Leroy Sommer</v>
          </cell>
          <cell r="AK1042" t="str">
            <v>ECO-28-M/4</v>
          </cell>
          <cell r="AL1042">
            <v>1000</v>
          </cell>
          <cell r="AM1042" t="str">
            <v>Power cube</v>
          </cell>
          <cell r="AN1042" t="str">
            <v>ECC500</v>
          </cell>
          <cell r="AO1042">
            <v>400</v>
          </cell>
          <cell r="AP1042" t="str">
            <v>Agisson</v>
          </cell>
          <cell r="AQ1042">
            <v>1200</v>
          </cell>
          <cell r="AR1042">
            <v>2</v>
          </cell>
          <cell r="AS1042">
            <v>600</v>
          </cell>
          <cell r="AT1042">
            <v>48</v>
          </cell>
          <cell r="AU1042" t="str">
            <v>N/A</v>
          </cell>
          <cell r="AV1042" t="str">
            <v>N/A</v>
          </cell>
          <cell r="AW1042" t="str">
            <v>N/A</v>
          </cell>
          <cell r="AX1042" t="str">
            <v>N/A</v>
          </cell>
          <cell r="AY1042" t="str">
            <v>N/A</v>
          </cell>
          <cell r="AZ1042">
            <v>72</v>
          </cell>
        </row>
        <row r="1042">
          <cell r="BB1042">
            <v>2</v>
          </cell>
          <cell r="BC1042" t="str">
            <v>MTNAirtel</v>
          </cell>
          <cell r="BD1042" t="str">
            <v>T0118</v>
          </cell>
          <cell r="BE1042" t="str">
            <v>ZM3462</v>
          </cell>
          <cell r="BF1042">
            <v>0</v>
          </cell>
        </row>
        <row r="1043">
          <cell r="C1043" t="str">
            <v>IHS_LSK_364A</v>
          </cell>
          <cell r="D1043" t="str">
            <v>ST. ANNE-3-RLF (St. Anne Mbasela)   </v>
          </cell>
          <cell r="E1043">
            <v>28.2414</v>
          </cell>
          <cell r="F1043">
            <v>-15.425</v>
          </cell>
          <cell r="G1043" t="str">
            <v>Lusaka</v>
          </cell>
          <cell r="H1043">
            <v>2.5</v>
          </cell>
          <cell r="I1043" t="str">
            <v>Lusaka</v>
          </cell>
          <cell r="J1043" t="str">
            <v>Lusaka</v>
          </cell>
          <cell r="K1043" t="str">
            <v>No</v>
          </cell>
          <cell r="L1043" t="str">
            <v>No</v>
          </cell>
          <cell r="M1043" t="str">
            <v>No</v>
          </cell>
          <cell r="N1043" t="str">
            <v>Urban</v>
          </cell>
          <cell r="O1043" t="str">
            <v>Platinum</v>
          </cell>
          <cell r="P1043" t="str">
            <v>Platinum</v>
          </cell>
          <cell r="Q1043" t="str">
            <v>BTS</v>
          </cell>
          <cell r="R1043" t="str">
            <v>BTS</v>
          </cell>
          <cell r="S1043" t="str">
            <v>On air</v>
          </cell>
          <cell r="T1043" t="str">
            <v>Grid-Gen</v>
          </cell>
          <cell r="U1043" t="str">
            <v>Green Field</v>
          </cell>
          <cell r="V1043">
            <v>36</v>
          </cell>
          <cell r="W1043" t="str">
            <v>Indoor </v>
          </cell>
          <cell r="X1043" t="str">
            <v>Joseph Mulenga</v>
          </cell>
          <cell r="Y1043" t="str">
            <v>SBC</v>
          </cell>
          <cell r="Z1043" t="str">
            <v>SBC</v>
          </cell>
          <cell r="AA1043" t="str">
            <v>Airtel </v>
          </cell>
          <cell r="AB1043" t="str">
            <v>Evans Ngonga</v>
          </cell>
          <cell r="AC1043" t="str">
            <v>CCS</v>
          </cell>
          <cell r="AD1043" t="str">
            <v>CCS</v>
          </cell>
          <cell r="AE1043" t="str">
            <v>Gen Logic </v>
          </cell>
          <cell r="AF1043" t="str">
            <v>Gen Logic </v>
          </cell>
          <cell r="AG1043">
            <v>20</v>
          </cell>
          <cell r="AH1043" t="str">
            <v>perkins</v>
          </cell>
          <cell r="AI1043" t="str">
            <v>404A-22</v>
          </cell>
          <cell r="AJ1043" t="str">
            <v>Leroy Sommer</v>
          </cell>
          <cell r="AK1043" t="str">
            <v>ECO-28-M/4</v>
          </cell>
          <cell r="AL1043">
            <v>1000</v>
          </cell>
          <cell r="AM1043" t="str">
            <v>Power cube</v>
          </cell>
          <cell r="AN1043" t="str">
            <v>ECC500</v>
          </cell>
          <cell r="AO1043">
            <v>400</v>
          </cell>
          <cell r="AP1043" t="str">
            <v>Agisson</v>
          </cell>
          <cell r="AQ1043">
            <v>1600</v>
          </cell>
          <cell r="AR1043">
            <v>2</v>
          </cell>
          <cell r="AS1043">
            <v>800</v>
          </cell>
          <cell r="AT1043">
            <v>48</v>
          </cell>
          <cell r="AU1043" t="str">
            <v>LG</v>
          </cell>
          <cell r="AV1043" t="str">
            <v>LG</v>
          </cell>
          <cell r="AW1043">
            <v>18000</v>
          </cell>
          <cell r="AX1043">
            <v>18000</v>
          </cell>
          <cell r="AY1043">
            <v>2</v>
          </cell>
          <cell r="AZ1043">
            <v>100</v>
          </cell>
        </row>
        <row r="1043">
          <cell r="BB1043">
            <v>1</v>
          </cell>
          <cell r="BC1043" t="str">
            <v>Airtel</v>
          </cell>
          <cell r="BD1043">
            <v>0</v>
          </cell>
          <cell r="BE1043" t="str">
            <v>ZM3517</v>
          </cell>
          <cell r="BF1043">
            <v>0</v>
          </cell>
        </row>
        <row r="1044">
          <cell r="C1044" t="str">
            <v>IHS_LSK_365A</v>
          </cell>
          <cell r="D1044" t="str">
            <v>SNOW WHITE-1-RLF   (Snow White SDA)</v>
          </cell>
          <cell r="E1044">
            <v>28.2809</v>
          </cell>
          <cell r="F1044">
            <v>-15.447</v>
          </cell>
          <cell r="G1044" t="str">
            <v>Lusaka</v>
          </cell>
          <cell r="H1044">
            <v>2</v>
          </cell>
          <cell r="I1044" t="str">
            <v>Lusaka</v>
          </cell>
          <cell r="J1044" t="str">
            <v>Lusaka</v>
          </cell>
          <cell r="K1044" t="str">
            <v>Yes</v>
          </cell>
          <cell r="L1044" t="str">
            <v>No</v>
          </cell>
          <cell r="M1044" t="str">
            <v>No</v>
          </cell>
          <cell r="N1044" t="str">
            <v>Urban</v>
          </cell>
          <cell r="O1044" t="str">
            <v>Platinum</v>
          </cell>
          <cell r="P1044" t="str">
            <v>Platinum</v>
          </cell>
          <cell r="Q1044" t="str">
            <v>BTS</v>
          </cell>
          <cell r="R1044" t="str">
            <v>BTS</v>
          </cell>
          <cell r="S1044" t="str">
            <v>On air</v>
          </cell>
          <cell r="T1044" t="str">
            <v>Grid-Gen</v>
          </cell>
          <cell r="U1044" t="str">
            <v>Green Field</v>
          </cell>
          <cell r="V1044">
            <v>36</v>
          </cell>
          <cell r="W1044" t="str">
            <v>Indoor </v>
          </cell>
          <cell r="X1044" t="str">
            <v>Samuel Mumba</v>
          </cell>
          <cell r="Y1044" t="str">
            <v>SBC</v>
          </cell>
          <cell r="Z1044" t="str">
            <v>SBC</v>
          </cell>
          <cell r="AA1044" t="str">
            <v>Airtel </v>
          </cell>
          <cell r="AB1044" t="str">
            <v>Evans Ngonga</v>
          </cell>
          <cell r="AC1044" t="str">
            <v>CCS</v>
          </cell>
          <cell r="AD1044" t="str">
            <v>CCS</v>
          </cell>
          <cell r="AE1044" t="str">
            <v>Vitalgen</v>
          </cell>
          <cell r="AF1044" t="str">
            <v>Vitalgen</v>
          </cell>
          <cell r="AG1044">
            <v>16</v>
          </cell>
          <cell r="AH1044" t="str">
            <v>Yanmar</v>
          </cell>
          <cell r="AI1044" t="str">
            <v>4TNE88-G1A</v>
          </cell>
          <cell r="AJ1044" t="str">
            <v>Leroy Sommer</v>
          </cell>
          <cell r="AK1044" t="str">
            <v>ECO-28-M/4</v>
          </cell>
          <cell r="AL1044">
            <v>1000</v>
          </cell>
          <cell r="AM1044" t="str">
            <v>Power cube</v>
          </cell>
          <cell r="AN1044" t="str">
            <v>ECC500</v>
          </cell>
          <cell r="AO1044">
            <v>400</v>
          </cell>
          <cell r="AP1044" t="str">
            <v>Agisson</v>
          </cell>
          <cell r="AQ1044">
            <v>1600</v>
          </cell>
          <cell r="AR1044">
            <v>2</v>
          </cell>
          <cell r="AS1044">
            <v>800</v>
          </cell>
          <cell r="AT1044">
            <v>48</v>
          </cell>
          <cell r="AU1044" t="str">
            <v>LG</v>
          </cell>
          <cell r="AV1044" t="str">
            <v>LG</v>
          </cell>
          <cell r="AW1044">
            <v>18000</v>
          </cell>
          <cell r="AX1044">
            <v>18000</v>
          </cell>
          <cell r="AY1044">
            <v>2</v>
          </cell>
          <cell r="AZ1044">
            <v>67</v>
          </cell>
        </row>
        <row r="1044">
          <cell r="BB1044">
            <v>1</v>
          </cell>
          <cell r="BC1044" t="str">
            <v>Airtel</v>
          </cell>
          <cell r="BD1044">
            <v>0</v>
          </cell>
          <cell r="BE1044" t="str">
            <v>ZM3518</v>
          </cell>
          <cell r="BF1044">
            <v>0</v>
          </cell>
        </row>
        <row r="1045">
          <cell r="C1045" t="str">
            <v>IHS_LSK_366A</v>
          </cell>
          <cell r="D1045" t="str">
            <v>OLD KANYAMA-3-RLF   (Simoson Makeni)</v>
          </cell>
          <cell r="E1045">
            <v>28.2389</v>
          </cell>
          <cell r="F1045">
            <v>-15.4456</v>
          </cell>
          <cell r="G1045" t="str">
            <v>Lusaka</v>
          </cell>
          <cell r="H1045">
            <v>2.5</v>
          </cell>
          <cell r="I1045" t="str">
            <v>Lusaka</v>
          </cell>
          <cell r="J1045" t="str">
            <v>Lusaka</v>
          </cell>
          <cell r="K1045" t="str">
            <v>No</v>
          </cell>
          <cell r="L1045" t="str">
            <v>No</v>
          </cell>
          <cell r="M1045" t="str">
            <v>No</v>
          </cell>
          <cell r="N1045" t="str">
            <v>Urban</v>
          </cell>
          <cell r="O1045" t="str">
            <v>Platinum</v>
          </cell>
          <cell r="P1045" t="str">
            <v>Platinum</v>
          </cell>
          <cell r="Q1045" t="str">
            <v>BTS</v>
          </cell>
          <cell r="R1045" t="str">
            <v>BTS</v>
          </cell>
          <cell r="S1045" t="str">
            <v>On air</v>
          </cell>
          <cell r="T1045" t="str">
            <v>Grid-Gen</v>
          </cell>
          <cell r="U1045" t="str">
            <v>Green Field</v>
          </cell>
          <cell r="V1045">
            <v>36</v>
          </cell>
          <cell r="W1045" t="str">
            <v>Indoor </v>
          </cell>
          <cell r="X1045" t="str">
            <v>Joseph Mulenga</v>
          </cell>
          <cell r="Y1045" t="str">
            <v>SBC</v>
          </cell>
          <cell r="Z1045" t="str">
            <v>SBC</v>
          </cell>
          <cell r="AA1045" t="str">
            <v>Airtel </v>
          </cell>
          <cell r="AB1045" t="str">
            <v>Evans Ngonga</v>
          </cell>
          <cell r="AC1045" t="str">
            <v>CCS</v>
          </cell>
          <cell r="AD1045" t="str">
            <v>CCS</v>
          </cell>
          <cell r="AE1045" t="str">
            <v>CK Works</v>
          </cell>
          <cell r="AF1045" t="str">
            <v>CK Works</v>
          </cell>
          <cell r="AG1045">
            <v>20</v>
          </cell>
          <cell r="AH1045" t="str">
            <v>perkins</v>
          </cell>
          <cell r="AI1045" t="str">
            <v>403A-15</v>
          </cell>
          <cell r="AJ1045" t="str">
            <v>Mecc Alte</v>
          </cell>
          <cell r="AK1045" t="str">
            <v>ECP-28-M/4</v>
          </cell>
          <cell r="AL1045">
            <v>1000</v>
          </cell>
          <cell r="AM1045" t="str">
            <v>Power cube</v>
          </cell>
          <cell r="AN1045" t="str">
            <v>ECC500</v>
          </cell>
          <cell r="AO1045">
            <v>400</v>
          </cell>
          <cell r="AP1045" t="str">
            <v>Lithium</v>
          </cell>
          <cell r="AQ1045">
            <v>300</v>
          </cell>
          <cell r="AR1045">
            <v>48</v>
          </cell>
          <cell r="AS1045">
            <v>100</v>
          </cell>
          <cell r="AT1045">
            <v>3</v>
          </cell>
          <cell r="AU1045" t="str">
            <v>LG</v>
          </cell>
          <cell r="AV1045" t="str">
            <v>LG</v>
          </cell>
          <cell r="AW1045">
            <v>18000</v>
          </cell>
          <cell r="AX1045">
            <v>18000</v>
          </cell>
          <cell r="AY1045">
            <v>2</v>
          </cell>
          <cell r="AZ1045">
            <v>105</v>
          </cell>
        </row>
        <row r="1045">
          <cell r="BB1045">
            <v>1</v>
          </cell>
          <cell r="BC1045" t="str">
            <v>Airtel</v>
          </cell>
          <cell r="BD1045">
            <v>0</v>
          </cell>
          <cell r="BE1045" t="str">
            <v>ZM3519</v>
          </cell>
          <cell r="BF1045">
            <v>0</v>
          </cell>
        </row>
        <row r="1046">
          <cell r="C1046" t="str">
            <v>IHS_LSK_368A</v>
          </cell>
          <cell r="D1046" t="str">
            <v>CHILENJE SHOPRITE-3-RLF   (Arthur Wina)</v>
          </cell>
          <cell r="E1046">
            <v>28.3465</v>
          </cell>
          <cell r="F1046">
            <v>-15.4555</v>
          </cell>
          <cell r="G1046" t="str">
            <v>Lusaka</v>
          </cell>
          <cell r="H1046">
            <v>2.5</v>
          </cell>
          <cell r="I1046" t="str">
            <v>Lusaka</v>
          </cell>
          <cell r="J1046" t="str">
            <v>Lusaka</v>
          </cell>
          <cell r="K1046" t="str">
            <v>No</v>
          </cell>
          <cell r="L1046" t="str">
            <v>No</v>
          </cell>
          <cell r="M1046" t="str">
            <v>No</v>
          </cell>
          <cell r="N1046" t="str">
            <v>Urban</v>
          </cell>
          <cell r="O1046" t="str">
            <v>Platinum</v>
          </cell>
          <cell r="P1046" t="str">
            <v>Platinum</v>
          </cell>
          <cell r="Q1046" t="str">
            <v>HUB</v>
          </cell>
          <cell r="R1046" t="str">
            <v>HUB</v>
          </cell>
          <cell r="S1046" t="str">
            <v>On air</v>
          </cell>
          <cell r="T1046" t="str">
            <v>Grid-Gen</v>
          </cell>
          <cell r="U1046" t="str">
            <v>Green Field</v>
          </cell>
          <cell r="V1046">
            <v>36</v>
          </cell>
          <cell r="W1046" t="str">
            <v>Indoor </v>
          </cell>
          <cell r="X1046" t="str">
            <v>Kelly Musama</v>
          </cell>
          <cell r="Y1046" t="str">
            <v>SBC</v>
          </cell>
          <cell r="Z1046" t="str">
            <v>SBC</v>
          </cell>
          <cell r="AA1046" t="str">
            <v>Airtel </v>
          </cell>
          <cell r="AB1046" t="str">
            <v>Evans Ngonga</v>
          </cell>
          <cell r="AC1046" t="str">
            <v>CCS</v>
          </cell>
          <cell r="AD1046" t="str">
            <v>CCS</v>
          </cell>
          <cell r="AE1046" t="str">
            <v>MPI</v>
          </cell>
          <cell r="AF1046" t="str">
            <v>MPI</v>
          </cell>
          <cell r="AG1046">
            <v>20</v>
          </cell>
          <cell r="AH1046" t="str">
            <v>perkins</v>
          </cell>
          <cell r="AI1046" t="str">
            <v>403D-15T</v>
          </cell>
          <cell r="AJ1046" t="str">
            <v>Leroy Sommer</v>
          </cell>
          <cell r="AK1046" t="str">
            <v>ECO-28-M/4</v>
          </cell>
          <cell r="AL1046">
            <v>600</v>
          </cell>
          <cell r="AM1046" t="str">
            <v>Power cube</v>
          </cell>
          <cell r="AN1046" t="str">
            <v>ECC500</v>
          </cell>
          <cell r="AO1046">
            <v>400</v>
          </cell>
          <cell r="AP1046" t="str">
            <v>Agisson</v>
          </cell>
          <cell r="AQ1046">
            <v>1600</v>
          </cell>
          <cell r="AR1046">
            <v>2</v>
          </cell>
          <cell r="AS1046">
            <v>800</v>
          </cell>
          <cell r="AT1046">
            <v>48</v>
          </cell>
          <cell r="AU1046" t="str">
            <v>LG</v>
          </cell>
          <cell r="AV1046" t="str">
            <v>LG</v>
          </cell>
          <cell r="AW1046">
            <v>18000</v>
          </cell>
          <cell r="AX1046">
            <v>18000</v>
          </cell>
          <cell r="AY1046">
            <v>2</v>
          </cell>
          <cell r="AZ1046">
            <v>97</v>
          </cell>
        </row>
        <row r="1046">
          <cell r="BB1046">
            <v>1</v>
          </cell>
          <cell r="BC1046" t="str">
            <v>Airtel</v>
          </cell>
          <cell r="BD1046">
            <v>0</v>
          </cell>
          <cell r="BE1046" t="str">
            <v>ZM3526</v>
          </cell>
          <cell r="BF1046">
            <v>0</v>
          </cell>
        </row>
        <row r="1047">
          <cell r="C1047" t="str">
            <v>IHS_LSK_369A</v>
          </cell>
          <cell r="D1047" t="str">
            <v>CHAISA-1-RLF    (Chaisa Market)</v>
          </cell>
          <cell r="E1047">
            <v>28.2861</v>
          </cell>
          <cell r="F1047">
            <v>-15.3805</v>
          </cell>
          <cell r="G1047" t="str">
            <v>Lusaka</v>
          </cell>
          <cell r="H1047">
            <v>2.5</v>
          </cell>
          <cell r="I1047" t="str">
            <v>Lusaka</v>
          </cell>
          <cell r="J1047" t="str">
            <v>Lusaka</v>
          </cell>
          <cell r="K1047" t="str">
            <v>Yes</v>
          </cell>
          <cell r="L1047" t="str">
            <v>No</v>
          </cell>
          <cell r="M1047" t="str">
            <v>No</v>
          </cell>
          <cell r="N1047" t="str">
            <v>Urban</v>
          </cell>
          <cell r="O1047" t="str">
            <v>Platinum</v>
          </cell>
          <cell r="P1047" t="str">
            <v>Platinum</v>
          </cell>
          <cell r="Q1047" t="str">
            <v>BTS</v>
          </cell>
          <cell r="R1047" t="str">
            <v>BTS</v>
          </cell>
          <cell r="S1047" t="str">
            <v>On air</v>
          </cell>
          <cell r="T1047" t="str">
            <v>Grid-Gen</v>
          </cell>
          <cell r="U1047" t="str">
            <v>Green Field</v>
          </cell>
          <cell r="V1047">
            <v>36</v>
          </cell>
          <cell r="W1047" t="str">
            <v>Outdoor</v>
          </cell>
          <cell r="X1047" t="str">
            <v>John Banda </v>
          </cell>
          <cell r="Y1047" t="str">
            <v>SBC</v>
          </cell>
          <cell r="Z1047" t="str">
            <v>SBC</v>
          </cell>
          <cell r="AA1047" t="str">
            <v>Airtel </v>
          </cell>
          <cell r="AB1047" t="str">
            <v>Evans Ngonga</v>
          </cell>
          <cell r="AC1047" t="str">
            <v>CCS</v>
          </cell>
          <cell r="AD1047" t="str">
            <v>CCS</v>
          </cell>
          <cell r="AE1047" t="str">
            <v>Gen Logic </v>
          </cell>
          <cell r="AF1047" t="str">
            <v>Gen Logic </v>
          </cell>
          <cell r="AG1047">
            <v>20</v>
          </cell>
          <cell r="AH1047" t="str">
            <v>perkins</v>
          </cell>
          <cell r="AI1047" t="str">
            <v>404A-22</v>
          </cell>
          <cell r="AJ1047" t="str">
            <v>Leroy Sommer</v>
          </cell>
          <cell r="AK1047" t="str">
            <v>ECO-28-M/4</v>
          </cell>
          <cell r="AL1047">
            <v>1000</v>
          </cell>
          <cell r="AM1047" t="str">
            <v>Power cube</v>
          </cell>
          <cell r="AN1047" t="str">
            <v>ECC500</v>
          </cell>
          <cell r="AO1047">
            <v>400</v>
          </cell>
          <cell r="AP1047" t="str">
            <v>Agisson</v>
          </cell>
          <cell r="AQ1047">
            <v>1600</v>
          </cell>
          <cell r="AR1047">
            <v>2</v>
          </cell>
          <cell r="AS1047">
            <v>800</v>
          </cell>
          <cell r="AT1047">
            <v>48</v>
          </cell>
          <cell r="AU1047" t="str">
            <v>N/A</v>
          </cell>
          <cell r="AV1047" t="str">
            <v>N/A</v>
          </cell>
          <cell r="AW1047" t="str">
            <v>N/A</v>
          </cell>
          <cell r="AX1047" t="str">
            <v>N/A</v>
          </cell>
          <cell r="AY1047" t="str">
            <v>N/A</v>
          </cell>
          <cell r="AZ1047">
            <v>100</v>
          </cell>
        </row>
        <row r="1047">
          <cell r="BB1047">
            <v>1</v>
          </cell>
          <cell r="BC1047" t="str">
            <v>Airtel</v>
          </cell>
          <cell r="BD1047">
            <v>0</v>
          </cell>
          <cell r="BE1047" t="str">
            <v>ZM3527</v>
          </cell>
          <cell r="BF1047">
            <v>0</v>
          </cell>
        </row>
        <row r="1048">
          <cell r="C1048" t="str">
            <v>IHS_LSK_370A</v>
          </cell>
          <cell r="D1048" t="str">
            <v>CHAWAMA-3-RLF     (Chawama Basic Sch.)</v>
          </cell>
          <cell r="E1048">
            <v>28.2839</v>
          </cell>
          <cell r="F1048">
            <v>-15.4634</v>
          </cell>
          <cell r="G1048" t="str">
            <v>Lusaka</v>
          </cell>
          <cell r="H1048">
            <v>2.5</v>
          </cell>
          <cell r="I1048" t="str">
            <v>Lusaka</v>
          </cell>
          <cell r="J1048" t="str">
            <v>Lusaka</v>
          </cell>
          <cell r="K1048" t="str">
            <v>No</v>
          </cell>
          <cell r="L1048" t="str">
            <v>Yes</v>
          </cell>
          <cell r="M1048" t="str">
            <v>No</v>
          </cell>
          <cell r="N1048" t="str">
            <v>Urban</v>
          </cell>
          <cell r="O1048" t="str">
            <v>Platinum</v>
          </cell>
          <cell r="P1048" t="str">
            <v>Platinum</v>
          </cell>
          <cell r="Q1048" t="str">
            <v>BTS</v>
          </cell>
          <cell r="R1048" t="str">
            <v>BTS</v>
          </cell>
          <cell r="S1048" t="str">
            <v>On air</v>
          </cell>
          <cell r="T1048" t="str">
            <v>Grid-Gen</v>
          </cell>
          <cell r="U1048" t="str">
            <v>Green Field</v>
          </cell>
          <cell r="V1048">
            <v>36</v>
          </cell>
          <cell r="W1048" t="str">
            <v>Outdoor</v>
          </cell>
          <cell r="X1048" t="str">
            <v>Samuel Mumba</v>
          </cell>
          <cell r="Y1048" t="str">
            <v>SBC</v>
          </cell>
          <cell r="Z1048" t="str">
            <v>SBC</v>
          </cell>
          <cell r="AA1048" t="str">
            <v>Airtel </v>
          </cell>
          <cell r="AB1048" t="str">
            <v>Evans Ngonga</v>
          </cell>
          <cell r="AC1048" t="str">
            <v>CCS</v>
          </cell>
          <cell r="AD1048" t="str">
            <v>CCS</v>
          </cell>
          <cell r="AE1048" t="str">
            <v>MPMC</v>
          </cell>
          <cell r="AF1048" t="str">
            <v>MPMC</v>
          </cell>
          <cell r="AG1048">
            <v>15</v>
          </cell>
          <cell r="AH1048" t="str">
            <v>perkins</v>
          </cell>
          <cell r="AI1048" t="str">
            <v>CP14</v>
          </cell>
          <cell r="AJ1048" t="str">
            <v>Leroy Sommer</v>
          </cell>
          <cell r="AK1048" t="str">
            <v>ECO-28-M/4</v>
          </cell>
          <cell r="AL1048">
            <v>1000</v>
          </cell>
          <cell r="AM1048" t="str">
            <v>Power cube</v>
          </cell>
          <cell r="AN1048" t="str">
            <v>ECC500</v>
          </cell>
          <cell r="AO1048">
            <v>400</v>
          </cell>
          <cell r="AP1048" t="str">
            <v>Agisson</v>
          </cell>
          <cell r="AQ1048">
            <v>1600</v>
          </cell>
          <cell r="AR1048">
            <v>2</v>
          </cell>
          <cell r="AS1048">
            <v>800</v>
          </cell>
          <cell r="AT1048">
            <v>48</v>
          </cell>
          <cell r="AU1048" t="str">
            <v>N/A</v>
          </cell>
          <cell r="AV1048" t="str">
            <v>N/A</v>
          </cell>
          <cell r="AW1048" t="str">
            <v>N/A</v>
          </cell>
          <cell r="AX1048" t="str">
            <v>N/A</v>
          </cell>
          <cell r="AY1048" t="str">
            <v>N/A</v>
          </cell>
          <cell r="AZ1048">
            <v>52</v>
          </cell>
        </row>
        <row r="1048">
          <cell r="BB1048">
            <v>2</v>
          </cell>
          <cell r="BC1048" t="str">
            <v>MTNAirtel</v>
          </cell>
          <cell r="BD1048" t="str">
            <v>T0167</v>
          </cell>
          <cell r="BE1048" t="str">
            <v>ZM3529</v>
          </cell>
          <cell r="BF1048">
            <v>0</v>
          </cell>
        </row>
        <row r="1049">
          <cell r="C1049" t="str">
            <v>IHS_LSK_371A</v>
          </cell>
          <cell r="D1049" t="str">
            <v>MTENDERE-MKT-3-RLF (Trust Medical Hospital)</v>
          </cell>
          <cell r="E1049">
            <v>28.353</v>
          </cell>
          <cell r="F1049">
            <v>-15.4118</v>
          </cell>
          <cell r="G1049" t="str">
            <v>Lusaka</v>
          </cell>
          <cell r="H1049">
            <v>2</v>
          </cell>
          <cell r="I1049" t="str">
            <v>Lusaka</v>
          </cell>
          <cell r="J1049" t="str">
            <v>Lusaka</v>
          </cell>
          <cell r="K1049" t="str">
            <v>No</v>
          </cell>
          <cell r="L1049" t="str">
            <v>Yes</v>
          </cell>
          <cell r="M1049" t="str">
            <v>No</v>
          </cell>
          <cell r="N1049" t="str">
            <v>Urban</v>
          </cell>
          <cell r="O1049" t="str">
            <v>Platinum</v>
          </cell>
          <cell r="P1049" t="str">
            <v>Platinum</v>
          </cell>
          <cell r="Q1049" t="str">
            <v>BTS</v>
          </cell>
          <cell r="R1049" t="str">
            <v>BTS</v>
          </cell>
          <cell r="S1049" t="str">
            <v>On air</v>
          </cell>
          <cell r="T1049" t="str">
            <v>Grid-Gen</v>
          </cell>
          <cell r="U1049" t="str">
            <v>Green Field</v>
          </cell>
          <cell r="V1049">
            <v>36</v>
          </cell>
          <cell r="W1049" t="str">
            <v>Indoor </v>
          </cell>
          <cell r="X1049" t="str">
            <v>Malvin Hakokole</v>
          </cell>
          <cell r="Y1049" t="str">
            <v>SBC</v>
          </cell>
          <cell r="Z1049" t="str">
            <v>SBC</v>
          </cell>
          <cell r="AA1049" t="str">
            <v>Airtel </v>
          </cell>
          <cell r="AB1049" t="str">
            <v>Evans Ngonga</v>
          </cell>
          <cell r="AC1049" t="str">
            <v>CCS</v>
          </cell>
          <cell r="AD1049" t="str">
            <v>CCS</v>
          </cell>
          <cell r="AE1049" t="str">
            <v>Gen Logic </v>
          </cell>
          <cell r="AF1049" t="str">
            <v>Gen Logic </v>
          </cell>
          <cell r="AG1049">
            <v>30</v>
          </cell>
          <cell r="AH1049" t="str">
            <v>Lister petter</v>
          </cell>
          <cell r="AI1049" t="str">
            <v>LWP4</v>
          </cell>
          <cell r="AJ1049" t="str">
            <v>Leroy Sommer</v>
          </cell>
          <cell r="AK1049" t="str">
            <v>TAL-A40-C J6/4</v>
          </cell>
          <cell r="AL1049">
            <v>1000</v>
          </cell>
          <cell r="AM1049" t="str">
            <v>Power cube</v>
          </cell>
          <cell r="AN1049" t="str">
            <v>ECC500</v>
          </cell>
          <cell r="AO1049">
            <v>400</v>
          </cell>
          <cell r="AP1049" t="str">
            <v>Agisson</v>
          </cell>
          <cell r="AQ1049">
            <v>1600</v>
          </cell>
          <cell r="AR1049">
            <v>2</v>
          </cell>
          <cell r="AS1049">
            <v>800</v>
          </cell>
          <cell r="AT1049">
            <v>48</v>
          </cell>
          <cell r="AU1049" t="str">
            <v>LG</v>
          </cell>
          <cell r="AV1049" t="str">
            <v>LG</v>
          </cell>
          <cell r="AW1049">
            <v>18000</v>
          </cell>
          <cell r="AX1049">
            <v>18000</v>
          </cell>
          <cell r="AY1049">
            <v>2</v>
          </cell>
          <cell r="AZ1049">
            <v>58.4</v>
          </cell>
        </row>
        <row r="1049">
          <cell r="BB1049">
            <v>2</v>
          </cell>
          <cell r="BC1049" t="str">
            <v>MTNAirtel</v>
          </cell>
          <cell r="BD1049" t="str">
            <v>T0402</v>
          </cell>
          <cell r="BE1049" t="str">
            <v>ZM3548</v>
          </cell>
          <cell r="BF1049">
            <v>0</v>
          </cell>
        </row>
        <row r="1050">
          <cell r="C1050" t="str">
            <v>IHS_LSK_372A</v>
          </cell>
          <cell r="D1050" t="str">
            <v>MAPEPE</v>
          </cell>
          <cell r="E1050">
            <v>28.2835</v>
          </cell>
          <cell r="F1050">
            <v>-15.6216</v>
          </cell>
          <cell r="G1050" t="str">
            <v>Lusaka</v>
          </cell>
          <cell r="H1050">
            <v>2</v>
          </cell>
          <cell r="I1050" t="str">
            <v>Lusaka</v>
          </cell>
          <cell r="J1050" t="str">
            <v>Kafue</v>
          </cell>
          <cell r="K1050" t="str">
            <v>No</v>
          </cell>
          <cell r="L1050" t="str">
            <v>No</v>
          </cell>
          <cell r="M1050" t="str">
            <v>No</v>
          </cell>
          <cell r="N1050" t="str">
            <v>Rural</v>
          </cell>
          <cell r="O1050" t="str">
            <v>Silver</v>
          </cell>
          <cell r="P1050" t="str">
            <v>Silver</v>
          </cell>
          <cell r="Q1050" t="str">
            <v>BTS</v>
          </cell>
          <cell r="R1050" t="str">
            <v>BTS</v>
          </cell>
          <cell r="S1050" t="str">
            <v>On air</v>
          </cell>
          <cell r="T1050" t="str">
            <v>Grid-Gen</v>
          </cell>
          <cell r="U1050" t="str">
            <v>Green Field</v>
          </cell>
          <cell r="V1050">
            <v>60</v>
          </cell>
          <cell r="W1050" t="str">
            <v>Indoor </v>
          </cell>
          <cell r="X1050" t="str">
            <v>Samuel Mumba</v>
          </cell>
          <cell r="Y1050" t="str">
            <v>SBC</v>
          </cell>
          <cell r="Z1050" t="str">
            <v>SBC</v>
          </cell>
          <cell r="AA1050" t="str">
            <v>Airtel </v>
          </cell>
          <cell r="AB1050" t="str">
            <v>Evans Ngonga</v>
          </cell>
          <cell r="AC1050" t="str">
            <v>CCS</v>
          </cell>
          <cell r="AD1050" t="str">
            <v>CCS</v>
          </cell>
          <cell r="AE1050" t="str">
            <v>Earth Technology</v>
          </cell>
          <cell r="AF1050" t="str">
            <v>Earth technology</v>
          </cell>
          <cell r="AG1050">
            <v>16</v>
          </cell>
          <cell r="AH1050" t="str">
            <v>Yanmar</v>
          </cell>
          <cell r="AI1050" t="str">
            <v>4TNE88-G1A</v>
          </cell>
          <cell r="AJ1050" t="str">
            <v>Leroy Sommer</v>
          </cell>
          <cell r="AK1050" t="str">
            <v>ECO-28-M/4</v>
          </cell>
          <cell r="AL1050">
            <v>375</v>
          </cell>
          <cell r="AM1050" t="str">
            <v>Power cube</v>
          </cell>
          <cell r="AN1050" t="str">
            <v>ECC500</v>
          </cell>
          <cell r="AO1050">
            <v>400</v>
          </cell>
          <cell r="AP1050" t="str">
            <v>Agisson</v>
          </cell>
          <cell r="AQ1050">
            <v>1200</v>
          </cell>
          <cell r="AR1050">
            <v>2</v>
          </cell>
          <cell r="AS1050">
            <v>600</v>
          </cell>
          <cell r="AT1050">
            <v>48</v>
          </cell>
          <cell r="AU1050" t="str">
            <v>GREE</v>
          </cell>
          <cell r="AV1050" t="str">
            <v>GREE</v>
          </cell>
          <cell r="AW1050">
            <v>18000</v>
          </cell>
          <cell r="AX1050">
            <v>18000</v>
          </cell>
          <cell r="AY1050">
            <v>2</v>
          </cell>
          <cell r="AZ1050">
            <v>46</v>
          </cell>
        </row>
        <row r="1050">
          <cell r="BB1050">
            <v>2</v>
          </cell>
          <cell r="BC1050" t="str">
            <v>MTNAirtel</v>
          </cell>
          <cell r="BD1050" t="str">
            <v>T0501</v>
          </cell>
          <cell r="BE1050" t="str">
            <v>ZM3570</v>
          </cell>
          <cell r="BF1050">
            <v>0</v>
          </cell>
        </row>
        <row r="1051">
          <cell r="C1051" t="str">
            <v>IHS_LSK_373A</v>
          </cell>
          <cell r="D1051" t="str">
            <v>BAOBAB</v>
          </cell>
          <cell r="E1051">
            <v>28.2662</v>
          </cell>
          <cell r="F1051">
            <v>-16.730391</v>
          </cell>
          <cell r="G1051" t="str">
            <v>Lusaka</v>
          </cell>
          <cell r="H1051">
            <v>4.5</v>
          </cell>
          <cell r="I1051" t="str">
            <v>Lusaka</v>
          </cell>
          <cell r="J1051" t="str">
            <v>Lusaka</v>
          </cell>
          <cell r="K1051" t="str">
            <v>No</v>
          </cell>
          <cell r="L1051" t="str">
            <v>No</v>
          </cell>
          <cell r="M1051" t="str">
            <v>No</v>
          </cell>
          <cell r="N1051" t="str">
            <v>Urban</v>
          </cell>
          <cell r="O1051" t="str">
            <v>Platinum</v>
          </cell>
          <cell r="P1051" t="str">
            <v>Platinum</v>
          </cell>
          <cell r="Q1051" t="str">
            <v>BTS</v>
          </cell>
          <cell r="R1051" t="str">
            <v>BTS</v>
          </cell>
          <cell r="S1051" t="str">
            <v>On air</v>
          </cell>
          <cell r="T1051" t="str">
            <v>Grid-Gen</v>
          </cell>
          <cell r="U1051" t="str">
            <v>Green Field</v>
          </cell>
          <cell r="V1051">
            <v>50</v>
          </cell>
          <cell r="W1051" t="str">
            <v>Indoor </v>
          </cell>
          <cell r="X1051" t="str">
            <v>Samuel Mumba</v>
          </cell>
          <cell r="Y1051" t="str">
            <v>SBC</v>
          </cell>
          <cell r="Z1051" t="str">
            <v>SBC</v>
          </cell>
          <cell r="AA1051" t="str">
            <v>Airtel </v>
          </cell>
          <cell r="AB1051" t="str">
            <v>Evans Ngonga</v>
          </cell>
          <cell r="AC1051" t="str">
            <v>CCS</v>
          </cell>
          <cell r="AD1051" t="str">
            <v>CCS</v>
          </cell>
          <cell r="AE1051" t="str">
            <v>Gen Logic </v>
          </cell>
          <cell r="AF1051" t="str">
            <v>Gen Logic </v>
          </cell>
          <cell r="AG1051">
            <v>45</v>
          </cell>
          <cell r="AH1051" t="str">
            <v>perkins</v>
          </cell>
          <cell r="AI1051" t="str">
            <v>403D-15T</v>
          </cell>
          <cell r="AJ1051" t="str">
            <v>Leroy Sommer</v>
          </cell>
          <cell r="AK1051" t="str">
            <v>ECO-28-M/4</v>
          </cell>
          <cell r="AL1051">
            <v>1000</v>
          </cell>
          <cell r="AM1051" t="str">
            <v>Power cube</v>
          </cell>
          <cell r="AN1051" t="str">
            <v>ECC500</v>
          </cell>
          <cell r="AO1051">
            <v>400</v>
          </cell>
          <cell r="AP1051" t="str">
            <v>Agisson</v>
          </cell>
          <cell r="AQ1051">
            <v>1600</v>
          </cell>
          <cell r="AR1051">
            <v>2</v>
          </cell>
          <cell r="AS1051">
            <v>800</v>
          </cell>
          <cell r="AT1051">
            <v>48</v>
          </cell>
          <cell r="AU1051" t="str">
            <v>LG</v>
          </cell>
          <cell r="AV1051" t="str">
            <v>LG</v>
          </cell>
          <cell r="AW1051">
            <v>18000</v>
          </cell>
          <cell r="AX1051">
            <v>18000</v>
          </cell>
          <cell r="AY1051">
            <v>2</v>
          </cell>
          <cell r="AZ1051">
            <v>110</v>
          </cell>
        </row>
        <row r="1051">
          <cell r="BB1051">
            <v>3</v>
          </cell>
          <cell r="BC1051" t="str">
            <v>MTNAirtelLiquid Telecom</v>
          </cell>
          <cell r="BD1051" t="str">
            <v>T0147</v>
          </cell>
          <cell r="BE1051" t="str">
            <v>ZM3600</v>
          </cell>
          <cell r="BF1051">
            <v>0</v>
          </cell>
        </row>
        <row r="1052">
          <cell r="C1052" t="str">
            <v>IHS_LSK_374A</v>
          </cell>
          <cell r="D1052" t="str">
            <v>Silver rest School (CHAINDA EXT COMPLEX)</v>
          </cell>
          <cell r="E1052">
            <v>28.4723</v>
          </cell>
          <cell r="F1052">
            <v>-15.3571</v>
          </cell>
          <cell r="G1052" t="str">
            <v>Lusaka</v>
          </cell>
          <cell r="H1052">
            <v>2.5</v>
          </cell>
          <cell r="I1052" t="str">
            <v>Lusaka</v>
          </cell>
          <cell r="J1052" t="str">
            <v>Chongwe</v>
          </cell>
          <cell r="K1052" t="str">
            <v>Yes</v>
          </cell>
          <cell r="L1052" t="str">
            <v>No</v>
          </cell>
          <cell r="M1052" t="str">
            <v>No</v>
          </cell>
          <cell r="N1052" t="str">
            <v>Urban</v>
          </cell>
          <cell r="O1052" t="str">
            <v>Silver</v>
          </cell>
          <cell r="P1052" t="str">
            <v>Silver</v>
          </cell>
          <cell r="Q1052" t="str">
            <v>BTS</v>
          </cell>
          <cell r="R1052" t="str">
            <v>BTS</v>
          </cell>
          <cell r="S1052" t="str">
            <v>On air</v>
          </cell>
          <cell r="T1052" t="str">
            <v>Grid-Gen</v>
          </cell>
          <cell r="U1052" t="str">
            <v>Green Field</v>
          </cell>
          <cell r="V1052">
            <v>40</v>
          </cell>
          <cell r="W1052" t="str">
            <v>Indoor </v>
          </cell>
          <cell r="X1052" t="str">
            <v>Malvin Hakokole</v>
          </cell>
          <cell r="Y1052" t="str">
            <v>SBC</v>
          </cell>
          <cell r="Z1052" t="str">
            <v>SBC</v>
          </cell>
          <cell r="AA1052" t="str">
            <v>Airtel </v>
          </cell>
          <cell r="AB1052" t="str">
            <v>Evans Ngonga</v>
          </cell>
          <cell r="AC1052" t="str">
            <v>CCS</v>
          </cell>
          <cell r="AD1052" t="str">
            <v>CCS</v>
          </cell>
          <cell r="AE1052" t="str">
            <v>MPI</v>
          </cell>
          <cell r="AF1052" t="str">
            <v>MPI</v>
          </cell>
          <cell r="AG1052">
            <v>30</v>
          </cell>
          <cell r="AH1052" t="str">
            <v>perkins</v>
          </cell>
          <cell r="AI1052" t="str">
            <v>404A-22</v>
          </cell>
          <cell r="AJ1052" t="str">
            <v>Leroy Sommer</v>
          </cell>
          <cell r="AK1052" t="str">
            <v>ECP-28-M/4</v>
          </cell>
          <cell r="AL1052">
            <v>600</v>
          </cell>
          <cell r="AM1052" t="str">
            <v>Power cube</v>
          </cell>
          <cell r="AN1052" t="str">
            <v>ICC330-H1-C1</v>
          </cell>
          <cell r="AO1052">
            <v>400</v>
          </cell>
          <cell r="AP1052" t="str">
            <v>Agisson</v>
          </cell>
          <cell r="AQ1052">
            <v>1200</v>
          </cell>
          <cell r="AR1052">
            <v>2</v>
          </cell>
          <cell r="AS1052">
            <v>600</v>
          </cell>
          <cell r="AT1052">
            <v>48</v>
          </cell>
          <cell r="AU1052" t="str">
            <v>LG</v>
          </cell>
          <cell r="AV1052" t="str">
            <v>LG</v>
          </cell>
          <cell r="AW1052">
            <v>18000</v>
          </cell>
          <cell r="AX1052">
            <v>18000</v>
          </cell>
          <cell r="AY1052">
            <v>2</v>
          </cell>
          <cell r="AZ1052">
            <v>54.7</v>
          </cell>
        </row>
        <row r="1052">
          <cell r="BB1052">
            <v>3</v>
          </cell>
          <cell r="BC1052" t="str">
            <v>MTNAirtelAir-link </v>
          </cell>
          <cell r="BD1052" t="str">
            <v>T0343</v>
          </cell>
          <cell r="BE1052" t="str">
            <v>ZM3713</v>
          </cell>
          <cell r="BF1052">
            <v>0</v>
          </cell>
        </row>
        <row r="1053">
          <cell r="C1053" t="str">
            <v>IHS_LSK_375A</v>
          </cell>
          <cell r="D1053" t="str">
            <v>MAKENI WATCH TOWER </v>
          </cell>
          <cell r="E1053">
            <v>28.1906</v>
          </cell>
          <cell r="F1053">
            <v>-15.4292</v>
          </cell>
          <cell r="G1053" t="str">
            <v>Lusaka</v>
          </cell>
          <cell r="H1053">
            <v>1.8</v>
          </cell>
          <cell r="I1053" t="str">
            <v>Lusaka</v>
          </cell>
          <cell r="J1053" t="str">
            <v>Kafue</v>
          </cell>
          <cell r="K1053" t="str">
            <v>No</v>
          </cell>
          <cell r="L1053" t="str">
            <v>Yes</v>
          </cell>
          <cell r="M1053" t="str">
            <v>No</v>
          </cell>
          <cell r="N1053" t="str">
            <v>Urban</v>
          </cell>
          <cell r="O1053" t="str">
            <v>Platinum</v>
          </cell>
          <cell r="P1053" t="str">
            <v>Platinum</v>
          </cell>
          <cell r="Q1053" t="str">
            <v>BTS</v>
          </cell>
          <cell r="R1053" t="str">
            <v>BTS</v>
          </cell>
          <cell r="S1053" t="str">
            <v>On air</v>
          </cell>
          <cell r="T1053" t="str">
            <v>Grid-Gen</v>
          </cell>
          <cell r="U1053" t="str">
            <v>Green Field</v>
          </cell>
          <cell r="V1053">
            <v>50</v>
          </cell>
          <cell r="W1053" t="str">
            <v>Outdoor</v>
          </cell>
          <cell r="X1053" t="str">
            <v>Joseph Mulenga</v>
          </cell>
          <cell r="Y1053" t="str">
            <v>SBC</v>
          </cell>
          <cell r="Z1053" t="str">
            <v>SBC</v>
          </cell>
          <cell r="AA1053" t="str">
            <v>Airtel </v>
          </cell>
          <cell r="AB1053" t="str">
            <v>Evans Ngonga</v>
          </cell>
          <cell r="AC1053" t="str">
            <v>CCS</v>
          </cell>
          <cell r="AD1053" t="str">
            <v>CCS</v>
          </cell>
          <cell r="AE1053" t="str">
            <v>Gen Logic </v>
          </cell>
          <cell r="AF1053" t="str">
            <v>Gen Logic </v>
          </cell>
          <cell r="AG1053">
            <v>15</v>
          </cell>
          <cell r="AH1053" t="str">
            <v>perkins</v>
          </cell>
          <cell r="AI1053" t="str">
            <v>403A-15</v>
          </cell>
          <cell r="AJ1053" t="str">
            <v>Mecc Alte</v>
          </cell>
          <cell r="AK1053" t="str">
            <v>ECP-28-M/4</v>
          </cell>
          <cell r="AL1053">
            <v>1000</v>
          </cell>
          <cell r="AM1053" t="str">
            <v>Power cube</v>
          </cell>
          <cell r="AN1053" t="str">
            <v>ECC500</v>
          </cell>
          <cell r="AO1053">
            <v>400</v>
          </cell>
          <cell r="AP1053" t="str">
            <v>Agisson</v>
          </cell>
          <cell r="AQ1053">
            <v>1200</v>
          </cell>
          <cell r="AR1053">
            <v>2</v>
          </cell>
          <cell r="AS1053">
            <v>600</v>
          </cell>
          <cell r="AT1053">
            <v>48</v>
          </cell>
          <cell r="AU1053" t="str">
            <v>N/A</v>
          </cell>
          <cell r="AV1053" t="str">
            <v>N/A</v>
          </cell>
          <cell r="AW1053" t="str">
            <v>N/A</v>
          </cell>
          <cell r="AX1053" t="str">
            <v>N/A</v>
          </cell>
          <cell r="AY1053" t="str">
            <v>N/A</v>
          </cell>
          <cell r="AZ1053">
            <v>116</v>
          </cell>
        </row>
        <row r="1053">
          <cell r="BB1053">
            <v>2</v>
          </cell>
          <cell r="BC1053" t="str">
            <v>MTNAirtel</v>
          </cell>
          <cell r="BD1053" t="str">
            <v>T0445</v>
          </cell>
          <cell r="BE1053" t="str">
            <v>ZM3714</v>
          </cell>
          <cell r="BF1053">
            <v>0</v>
          </cell>
        </row>
        <row r="1054">
          <cell r="C1054" t="str">
            <v>IHS_LSK_376A</v>
          </cell>
          <cell r="D1054" t="str">
            <v>Kafue Coverage Improvement</v>
          </cell>
          <cell r="E1054">
            <v>28.1938</v>
          </cell>
          <cell r="F1054">
            <v>-15.7911</v>
          </cell>
          <cell r="G1054" t="str">
            <v>Lusaka</v>
          </cell>
          <cell r="H1054">
            <v>4.5</v>
          </cell>
          <cell r="I1054" t="str">
            <v>Lusaka</v>
          </cell>
          <cell r="J1054" t="str">
            <v>Kafue</v>
          </cell>
          <cell r="K1054" t="str">
            <v>No</v>
          </cell>
          <cell r="L1054" t="str">
            <v>No</v>
          </cell>
          <cell r="M1054" t="str">
            <v>No</v>
          </cell>
          <cell r="N1054" t="str">
            <v>Suburban</v>
          </cell>
          <cell r="O1054" t="str">
            <v>Silver</v>
          </cell>
          <cell r="P1054" t="str">
            <v>Silver</v>
          </cell>
          <cell r="Q1054" t="str">
            <v>BTS</v>
          </cell>
          <cell r="R1054" t="str">
            <v>BTS</v>
          </cell>
          <cell r="S1054" t="str">
            <v>On air</v>
          </cell>
          <cell r="T1054" t="str">
            <v>Grid-Gen</v>
          </cell>
          <cell r="U1054" t="str">
            <v>Green Field</v>
          </cell>
          <cell r="V1054">
            <v>48</v>
          </cell>
          <cell r="W1054" t="str">
            <v>Indoor </v>
          </cell>
          <cell r="X1054" t="str">
            <v>Samuel Mumba</v>
          </cell>
          <cell r="Y1054" t="str">
            <v>SBC</v>
          </cell>
          <cell r="Z1054" t="str">
            <v>SBC</v>
          </cell>
          <cell r="AA1054" t="str">
            <v>Airtel </v>
          </cell>
          <cell r="AB1054" t="str">
            <v>Evans Ngonga</v>
          </cell>
          <cell r="AC1054" t="str">
            <v>CCS</v>
          </cell>
          <cell r="AD1054" t="str">
            <v>CCS</v>
          </cell>
          <cell r="AE1054" t="str">
            <v>Gen Logic </v>
          </cell>
          <cell r="AF1054" t="str">
            <v>Gen Logic </v>
          </cell>
          <cell r="AG1054">
            <v>30</v>
          </cell>
          <cell r="AH1054" t="str">
            <v>perkins</v>
          </cell>
          <cell r="AI1054" t="str">
            <v>403D-15T</v>
          </cell>
          <cell r="AJ1054" t="str">
            <v>Mecc Alte</v>
          </cell>
          <cell r="AK1054" t="str">
            <v>ECO-28-M/4</v>
          </cell>
          <cell r="AL1054">
            <v>1000</v>
          </cell>
          <cell r="AM1054" t="str">
            <v>Power cube</v>
          </cell>
          <cell r="AN1054" t="str">
            <v>ECC500</v>
          </cell>
          <cell r="AO1054">
            <v>400</v>
          </cell>
          <cell r="AP1054" t="str">
            <v>Agisson</v>
          </cell>
          <cell r="AQ1054">
            <v>1200</v>
          </cell>
          <cell r="AR1054">
            <v>2</v>
          </cell>
          <cell r="AS1054">
            <v>600</v>
          </cell>
          <cell r="AT1054">
            <v>48</v>
          </cell>
          <cell r="AU1054" t="str">
            <v>LG</v>
          </cell>
          <cell r="AV1054" t="str">
            <v>LG</v>
          </cell>
          <cell r="AW1054">
            <v>18000</v>
          </cell>
          <cell r="AX1054">
            <v>18000</v>
          </cell>
          <cell r="AY1054">
            <v>2</v>
          </cell>
          <cell r="AZ1054">
            <v>83</v>
          </cell>
        </row>
        <row r="1054">
          <cell r="BB1054">
            <v>1</v>
          </cell>
          <cell r="BC1054" t="str">
            <v>Airtel</v>
          </cell>
          <cell r="BD1054">
            <v>0</v>
          </cell>
          <cell r="BE1054" t="str">
            <v>ZM3716</v>
          </cell>
          <cell r="BF1054">
            <v>0</v>
          </cell>
        </row>
        <row r="1055">
          <cell r="C1055" t="str">
            <v>IHS_LSK_377A</v>
          </cell>
          <cell r="D1055" t="str">
            <v>Chelstone Extension</v>
          </cell>
          <cell r="E1055">
            <v>28.3787</v>
          </cell>
          <cell r="F1055">
            <v>-15.3264</v>
          </cell>
          <cell r="G1055" t="str">
            <v>Lusaka</v>
          </cell>
          <cell r="H1055">
            <v>2.5</v>
          </cell>
          <cell r="I1055" t="str">
            <v>Lusaka</v>
          </cell>
          <cell r="J1055" t="str">
            <v>Kafue</v>
          </cell>
          <cell r="K1055" t="str">
            <v>No</v>
          </cell>
          <cell r="L1055" t="str">
            <v>No</v>
          </cell>
          <cell r="M1055" t="str">
            <v>No</v>
          </cell>
          <cell r="N1055" t="str">
            <v>Urban</v>
          </cell>
          <cell r="O1055" t="str">
            <v>Silver</v>
          </cell>
          <cell r="P1055" t="str">
            <v>Silver</v>
          </cell>
          <cell r="Q1055" t="str">
            <v>HUB</v>
          </cell>
          <cell r="R1055" t="str">
            <v>HUB</v>
          </cell>
          <cell r="S1055" t="str">
            <v>On air</v>
          </cell>
          <cell r="T1055" t="str">
            <v>Grid-Gen</v>
          </cell>
          <cell r="U1055" t="str">
            <v>Green Field</v>
          </cell>
          <cell r="V1055">
            <v>18</v>
          </cell>
          <cell r="W1055" t="str">
            <v>Outdoor</v>
          </cell>
          <cell r="X1055" t="str">
            <v>Malvin Hakokole</v>
          </cell>
          <cell r="Y1055" t="str">
            <v>SBC</v>
          </cell>
          <cell r="Z1055" t="str">
            <v>SBC</v>
          </cell>
          <cell r="AA1055" t="str">
            <v>Airtel </v>
          </cell>
          <cell r="AB1055" t="str">
            <v>Evans Ngonga</v>
          </cell>
          <cell r="AC1055" t="str">
            <v>CCS</v>
          </cell>
          <cell r="AD1055" t="str">
            <v>CCS</v>
          </cell>
          <cell r="AE1055" t="str">
            <v>Gen Logic </v>
          </cell>
          <cell r="AF1055" t="str">
            <v>Gen Logic </v>
          </cell>
          <cell r="AG1055">
            <v>20</v>
          </cell>
          <cell r="AH1055" t="str">
            <v>perkins</v>
          </cell>
          <cell r="AI1055" t="str">
            <v>CP14</v>
          </cell>
          <cell r="AJ1055" t="str">
            <v>Mecc Alte</v>
          </cell>
          <cell r="AK1055" t="str">
            <v>ECO-28-M/4</v>
          </cell>
          <cell r="AL1055">
            <v>1000</v>
          </cell>
          <cell r="AM1055" t="str">
            <v>Power cube</v>
          </cell>
          <cell r="AN1055" t="str">
            <v>ECC500</v>
          </cell>
          <cell r="AO1055">
            <v>400</v>
          </cell>
          <cell r="AP1055" t="str">
            <v>Agisson</v>
          </cell>
          <cell r="AQ1055">
            <v>1600</v>
          </cell>
          <cell r="AR1055">
            <v>2</v>
          </cell>
          <cell r="AS1055">
            <v>800</v>
          </cell>
          <cell r="AT1055">
            <v>48</v>
          </cell>
          <cell r="AU1055" t="str">
            <v>N/A</v>
          </cell>
          <cell r="AV1055" t="str">
            <v>N/A</v>
          </cell>
          <cell r="AW1055" t="str">
            <v>N/A</v>
          </cell>
          <cell r="AX1055" t="str">
            <v>N/A</v>
          </cell>
          <cell r="AY1055" t="str">
            <v>N/A</v>
          </cell>
          <cell r="AZ1055">
            <v>58.9</v>
          </cell>
        </row>
        <row r="1055">
          <cell r="BB1055">
            <v>2</v>
          </cell>
          <cell r="BC1055" t="str">
            <v>MTNAirtel</v>
          </cell>
          <cell r="BD1055" t="str">
            <v>T0446</v>
          </cell>
          <cell r="BE1055" t="str">
            <v>ZM3719</v>
          </cell>
          <cell r="BF1055">
            <v>0</v>
          </cell>
        </row>
        <row r="1056">
          <cell r="C1056" t="str">
            <v>IHS_LSK_378A</v>
          </cell>
          <cell r="D1056" t="str">
            <v>Diplomatic Mission</v>
          </cell>
          <cell r="E1056">
            <v>28.3123</v>
          </cell>
          <cell r="F1056">
            <v>-15.4244</v>
          </cell>
          <cell r="G1056" t="str">
            <v>Lusaka</v>
          </cell>
          <cell r="H1056">
            <v>2.5</v>
          </cell>
          <cell r="I1056" t="str">
            <v>Lusaka</v>
          </cell>
          <cell r="J1056" t="str">
            <v>Lusaka</v>
          </cell>
          <cell r="K1056" t="str">
            <v>Yes</v>
          </cell>
          <cell r="L1056" t="str">
            <v>No</v>
          </cell>
          <cell r="M1056" t="str">
            <v>No</v>
          </cell>
          <cell r="N1056" t="str">
            <v>Urban</v>
          </cell>
          <cell r="O1056" t="str">
            <v>Platinum</v>
          </cell>
          <cell r="P1056" t="str">
            <v>Platinum</v>
          </cell>
          <cell r="Q1056" t="str">
            <v>BTS</v>
          </cell>
          <cell r="R1056" t="str">
            <v>BTS</v>
          </cell>
          <cell r="S1056" t="str">
            <v>On air</v>
          </cell>
          <cell r="T1056" t="str">
            <v>Grid-Gen</v>
          </cell>
          <cell r="U1056" t="str">
            <v>Green Field</v>
          </cell>
          <cell r="V1056">
            <v>36</v>
          </cell>
          <cell r="W1056" t="str">
            <v>Indoor </v>
          </cell>
          <cell r="X1056" t="str">
            <v>Kelly Musama</v>
          </cell>
          <cell r="Y1056" t="str">
            <v>SBC</v>
          </cell>
          <cell r="Z1056" t="str">
            <v>SBC</v>
          </cell>
          <cell r="AA1056" t="str">
            <v>Airtel </v>
          </cell>
          <cell r="AB1056" t="str">
            <v>Evans Ngonga</v>
          </cell>
          <cell r="AC1056" t="str">
            <v>CCS</v>
          </cell>
          <cell r="AD1056" t="str">
            <v>CCS</v>
          </cell>
          <cell r="AE1056" t="str">
            <v>Gen Logic </v>
          </cell>
          <cell r="AF1056" t="str">
            <v>Gen Logic </v>
          </cell>
          <cell r="AG1056">
            <v>20</v>
          </cell>
          <cell r="AH1056" t="str">
            <v>perkins</v>
          </cell>
          <cell r="AI1056" t="str">
            <v>404A-22</v>
          </cell>
          <cell r="AJ1056" t="str">
            <v>Leroy Sommer</v>
          </cell>
          <cell r="AK1056" t="str">
            <v>ECO-28-M/4</v>
          </cell>
          <cell r="AL1056">
            <v>1000</v>
          </cell>
          <cell r="AM1056" t="str">
            <v>Power cube</v>
          </cell>
          <cell r="AN1056" t="str">
            <v>ECC500</v>
          </cell>
          <cell r="AO1056">
            <v>400</v>
          </cell>
          <cell r="AP1056" t="str">
            <v>Agisson</v>
          </cell>
          <cell r="AQ1056">
            <v>1600</v>
          </cell>
          <cell r="AR1056">
            <v>2</v>
          </cell>
          <cell r="AS1056">
            <v>800</v>
          </cell>
          <cell r="AT1056">
            <v>48</v>
          </cell>
          <cell r="AU1056" t="str">
            <v>LG</v>
          </cell>
          <cell r="AV1056" t="str">
            <v>LG</v>
          </cell>
          <cell r="AW1056">
            <v>18000</v>
          </cell>
          <cell r="AX1056">
            <v>18000</v>
          </cell>
          <cell r="AY1056">
            <v>2</v>
          </cell>
          <cell r="AZ1056">
            <v>76</v>
          </cell>
        </row>
        <row r="1056">
          <cell r="BB1056">
            <v>2</v>
          </cell>
          <cell r="BC1056" t="str">
            <v>AirtelLiquid Telecom</v>
          </cell>
          <cell r="BD1056">
            <v>0</v>
          </cell>
          <cell r="BE1056" t="str">
            <v>ZM3720</v>
          </cell>
          <cell r="BF1056">
            <v>0</v>
          </cell>
        </row>
        <row r="1057">
          <cell r="C1057" t="str">
            <v>IHS_LSK_379A</v>
          </cell>
          <cell r="D1057" t="str">
            <v>Bauleni</v>
          </cell>
          <cell r="E1057">
            <v>28.381</v>
          </cell>
          <cell r="F1057">
            <v>-15.4433</v>
          </cell>
          <cell r="G1057" t="str">
            <v>Lusaka</v>
          </cell>
          <cell r="H1057">
            <v>2.5</v>
          </cell>
          <cell r="I1057" t="str">
            <v>Lusaka</v>
          </cell>
          <cell r="J1057" t="str">
            <v>Lusaka</v>
          </cell>
          <cell r="K1057" t="str">
            <v>No</v>
          </cell>
          <cell r="L1057" t="str">
            <v>No</v>
          </cell>
          <cell r="M1057" t="str">
            <v>Yes</v>
          </cell>
          <cell r="N1057" t="str">
            <v>Urban</v>
          </cell>
          <cell r="O1057" t="str">
            <v>Platinum</v>
          </cell>
          <cell r="P1057" t="str">
            <v>Platinum</v>
          </cell>
          <cell r="Q1057" t="str">
            <v>HUB</v>
          </cell>
          <cell r="R1057" t="str">
            <v>HUB</v>
          </cell>
          <cell r="S1057" t="str">
            <v>On air</v>
          </cell>
          <cell r="T1057" t="str">
            <v>Grid-Gen</v>
          </cell>
          <cell r="U1057" t="str">
            <v>Green Field</v>
          </cell>
          <cell r="V1057">
            <v>50</v>
          </cell>
          <cell r="W1057" t="str">
            <v>Outdoor</v>
          </cell>
          <cell r="X1057" t="str">
            <v>Kelly Musama</v>
          </cell>
          <cell r="Y1057" t="str">
            <v>SBC</v>
          </cell>
          <cell r="Z1057" t="str">
            <v>SBC</v>
          </cell>
          <cell r="AA1057" t="str">
            <v>Airtel </v>
          </cell>
          <cell r="AB1057" t="str">
            <v>Evans Ngonga</v>
          </cell>
          <cell r="AC1057" t="str">
            <v>CCS</v>
          </cell>
          <cell r="AD1057" t="str">
            <v>CCS</v>
          </cell>
          <cell r="AE1057" t="str">
            <v>Gen Logic </v>
          </cell>
          <cell r="AF1057" t="str">
            <v>Gen Logic </v>
          </cell>
          <cell r="AG1057">
            <v>20</v>
          </cell>
          <cell r="AH1057" t="str">
            <v>perkins</v>
          </cell>
          <cell r="AI1057" t="str">
            <v>404A-22</v>
          </cell>
          <cell r="AJ1057" t="str">
            <v>Mecc Alte</v>
          </cell>
          <cell r="AK1057" t="str">
            <v>ECP-28-M/4</v>
          </cell>
          <cell r="AL1057">
            <v>1000</v>
          </cell>
          <cell r="AM1057" t="str">
            <v>Power cube</v>
          </cell>
          <cell r="AN1057" t="str">
            <v>ICC330-H1-C1</v>
          </cell>
          <cell r="AO1057">
            <v>400</v>
          </cell>
          <cell r="AP1057" t="str">
            <v>Lithium</v>
          </cell>
          <cell r="AQ1057">
            <v>300</v>
          </cell>
          <cell r="AR1057">
            <v>48</v>
          </cell>
          <cell r="AS1057">
            <v>100</v>
          </cell>
          <cell r="AT1057">
            <v>3</v>
          </cell>
          <cell r="AU1057" t="str">
            <v>N/A</v>
          </cell>
          <cell r="AV1057" t="str">
            <v>N/A</v>
          </cell>
          <cell r="AW1057" t="str">
            <v>N/A</v>
          </cell>
          <cell r="AX1057" t="str">
            <v>N/A</v>
          </cell>
          <cell r="AY1057" t="str">
            <v>N/A</v>
          </cell>
          <cell r="AZ1057">
            <v>155</v>
          </cell>
        </row>
        <row r="1057">
          <cell r="BB1057">
            <v>1</v>
          </cell>
          <cell r="BC1057" t="str">
            <v>Airtel</v>
          </cell>
          <cell r="BD1057">
            <v>0</v>
          </cell>
          <cell r="BE1057" t="str">
            <v>ZM3721</v>
          </cell>
          <cell r="BF1057">
            <v>0</v>
          </cell>
        </row>
        <row r="1058">
          <cell r="C1058" t="str">
            <v>IHS_LSK_380A</v>
          </cell>
          <cell r="D1058" t="str">
            <v>State Lodge Farms</v>
          </cell>
          <cell r="E1058">
            <v>28.4458</v>
          </cell>
          <cell r="F1058">
            <v>-15.5066</v>
          </cell>
          <cell r="G1058" t="str">
            <v>Lusaka</v>
          </cell>
          <cell r="H1058">
            <v>2.5</v>
          </cell>
          <cell r="I1058" t="str">
            <v>Lusaka</v>
          </cell>
          <cell r="J1058" t="str">
            <v>Kafue</v>
          </cell>
          <cell r="K1058" t="str">
            <v>No</v>
          </cell>
          <cell r="L1058" t="str">
            <v>Yes</v>
          </cell>
          <cell r="M1058" t="str">
            <v>No</v>
          </cell>
          <cell r="N1058" t="str">
            <v>Suburban</v>
          </cell>
          <cell r="O1058" t="str">
            <v>Silver</v>
          </cell>
          <cell r="P1058" t="str">
            <v>Silver</v>
          </cell>
          <cell r="Q1058" t="str">
            <v>BTS</v>
          </cell>
          <cell r="R1058" t="str">
            <v>BTS</v>
          </cell>
          <cell r="S1058" t="str">
            <v>On air</v>
          </cell>
          <cell r="T1058" t="str">
            <v>Grid-Gen</v>
          </cell>
          <cell r="U1058" t="str">
            <v>Green Field</v>
          </cell>
          <cell r="V1058">
            <v>60</v>
          </cell>
          <cell r="W1058" t="str">
            <v>Outdoor</v>
          </cell>
          <cell r="X1058" t="str">
            <v>Kelly Musama</v>
          </cell>
          <cell r="Y1058" t="str">
            <v>SBC</v>
          </cell>
          <cell r="Z1058" t="str">
            <v>SBC</v>
          </cell>
          <cell r="AA1058" t="str">
            <v>Airtel </v>
          </cell>
          <cell r="AB1058" t="str">
            <v>Evans Ngonga</v>
          </cell>
          <cell r="AC1058" t="str">
            <v>CCS</v>
          </cell>
          <cell r="AD1058" t="str">
            <v>CCS</v>
          </cell>
          <cell r="AE1058" t="str">
            <v>Gen Logic </v>
          </cell>
          <cell r="AF1058" t="str">
            <v>Gen Logic </v>
          </cell>
          <cell r="AG1058">
            <v>20</v>
          </cell>
          <cell r="AH1058" t="str">
            <v>perkins</v>
          </cell>
          <cell r="AI1058" t="str">
            <v>404D-22</v>
          </cell>
          <cell r="AJ1058" t="str">
            <v>Leroy Sommer</v>
          </cell>
          <cell r="AK1058" t="str">
            <v>TAL 040F J 6S/4</v>
          </cell>
          <cell r="AL1058">
            <v>1000</v>
          </cell>
          <cell r="AM1058" t="str">
            <v>Power cube</v>
          </cell>
          <cell r="AN1058" t="str">
            <v>ICC330-H1-C1</v>
          </cell>
          <cell r="AO1058">
            <v>400</v>
          </cell>
          <cell r="AP1058" t="str">
            <v>Agisson</v>
          </cell>
          <cell r="AQ1058">
            <v>1200</v>
          </cell>
          <cell r="AR1058">
            <v>2</v>
          </cell>
          <cell r="AS1058">
            <v>600</v>
          </cell>
          <cell r="AT1058">
            <v>48</v>
          </cell>
          <cell r="AU1058" t="str">
            <v>N/A</v>
          </cell>
          <cell r="AV1058" t="str">
            <v>N/A</v>
          </cell>
          <cell r="AW1058" t="str">
            <v>N/A</v>
          </cell>
          <cell r="AX1058" t="str">
            <v>N/A</v>
          </cell>
          <cell r="AY1058" t="str">
            <v>N/A</v>
          </cell>
          <cell r="AZ1058">
            <v>103</v>
          </cell>
        </row>
        <row r="1058">
          <cell r="BB1058">
            <v>2</v>
          </cell>
          <cell r="BC1058" t="str">
            <v>MTNAirtel</v>
          </cell>
          <cell r="BD1058" t="str">
            <v>T0230</v>
          </cell>
          <cell r="BE1058" t="str">
            <v>ZM3722</v>
          </cell>
          <cell r="BF1058">
            <v>0</v>
          </cell>
        </row>
        <row r="1059">
          <cell r="C1059" t="str">
            <v>IHS_LSK_381A</v>
          </cell>
          <cell r="D1059" t="str">
            <v>New Chalala</v>
          </cell>
          <cell r="E1059">
            <v>28.3515</v>
          </cell>
          <cell r="F1059">
            <v>-15.4746</v>
          </cell>
          <cell r="G1059" t="str">
            <v>Lusaka</v>
          </cell>
          <cell r="H1059">
            <v>2.5</v>
          </cell>
          <cell r="I1059" t="str">
            <v>Lusaka</v>
          </cell>
          <cell r="J1059" t="str">
            <v>Lusaka</v>
          </cell>
          <cell r="K1059" t="str">
            <v>Yes</v>
          </cell>
          <cell r="L1059" t="str">
            <v>No</v>
          </cell>
          <cell r="M1059" t="str">
            <v>No</v>
          </cell>
          <cell r="N1059" t="str">
            <v>Urban</v>
          </cell>
          <cell r="O1059" t="str">
            <v>Platinum</v>
          </cell>
          <cell r="P1059" t="str">
            <v>Platinum</v>
          </cell>
          <cell r="Q1059" t="str">
            <v>BTS</v>
          </cell>
          <cell r="R1059" t="str">
            <v>BTS</v>
          </cell>
          <cell r="S1059" t="str">
            <v>On air</v>
          </cell>
          <cell r="T1059" t="str">
            <v>Grid-Gen</v>
          </cell>
          <cell r="U1059" t="str">
            <v>Green Field</v>
          </cell>
          <cell r="V1059">
            <v>52</v>
          </cell>
          <cell r="W1059" t="str">
            <v>Outdoor</v>
          </cell>
          <cell r="X1059" t="str">
            <v>Kelly Musama</v>
          </cell>
          <cell r="Y1059" t="str">
            <v>SBC</v>
          </cell>
          <cell r="Z1059" t="str">
            <v>SBC</v>
          </cell>
          <cell r="AA1059" t="str">
            <v>Airtel </v>
          </cell>
          <cell r="AB1059" t="str">
            <v>Evans Ngonga</v>
          </cell>
          <cell r="AC1059" t="str">
            <v>CCS</v>
          </cell>
          <cell r="AD1059" t="str">
            <v>CCS</v>
          </cell>
          <cell r="AE1059" t="str">
            <v>Gen Logic </v>
          </cell>
          <cell r="AF1059" t="str">
            <v>Gen Logic </v>
          </cell>
          <cell r="AG1059">
            <v>20</v>
          </cell>
          <cell r="AH1059" t="str">
            <v>perkins</v>
          </cell>
          <cell r="AI1059" t="str">
            <v>404A-22</v>
          </cell>
          <cell r="AJ1059" t="str">
            <v>Leroy Sommer</v>
          </cell>
          <cell r="AK1059" t="str">
            <v>TAL 040F J 6S/4</v>
          </cell>
          <cell r="AL1059">
            <v>1000</v>
          </cell>
          <cell r="AM1059" t="str">
            <v>Power cube</v>
          </cell>
          <cell r="AN1059" t="str">
            <v>ECC500</v>
          </cell>
          <cell r="AO1059">
            <v>400</v>
          </cell>
          <cell r="AP1059" t="str">
            <v>Agisson</v>
          </cell>
          <cell r="AQ1059">
            <v>1600</v>
          </cell>
          <cell r="AR1059">
            <v>2</v>
          </cell>
          <cell r="AS1059">
            <v>800</v>
          </cell>
          <cell r="AT1059">
            <v>48</v>
          </cell>
          <cell r="AU1059" t="str">
            <v>N/A</v>
          </cell>
          <cell r="AV1059" t="str">
            <v>N/A</v>
          </cell>
          <cell r="AW1059" t="str">
            <v>N/A</v>
          </cell>
          <cell r="AX1059" t="str">
            <v>N/A</v>
          </cell>
          <cell r="AY1059" t="str">
            <v>N/A</v>
          </cell>
          <cell r="AZ1059">
            <v>135</v>
          </cell>
        </row>
        <row r="1059">
          <cell r="BB1059">
            <v>2</v>
          </cell>
          <cell r="BC1059" t="str">
            <v>AirtelLiquid Telecom</v>
          </cell>
          <cell r="BD1059">
            <v>0</v>
          </cell>
          <cell r="BE1059" t="str">
            <v>ZM3723</v>
          </cell>
          <cell r="BF1059">
            <v>0</v>
          </cell>
        </row>
        <row r="1060">
          <cell r="C1060" t="str">
            <v>IHS_LSK_382A</v>
          </cell>
          <cell r="D1060" t="str">
            <v>Makeni Farms</v>
          </cell>
          <cell r="E1060">
            <v>28.2757</v>
          </cell>
          <cell r="F1060">
            <v>-15.5837</v>
          </cell>
          <cell r="G1060" t="str">
            <v>Lusaka</v>
          </cell>
          <cell r="H1060">
            <v>1.5</v>
          </cell>
          <cell r="I1060" t="str">
            <v>Lusaka</v>
          </cell>
          <cell r="J1060" t="str">
            <v>Kafue</v>
          </cell>
          <cell r="K1060" t="str">
            <v>No</v>
          </cell>
          <cell r="L1060" t="str">
            <v>No</v>
          </cell>
          <cell r="M1060" t="str">
            <v>No</v>
          </cell>
          <cell r="N1060" t="str">
            <v>Suburban</v>
          </cell>
          <cell r="O1060" t="str">
            <v>Silver</v>
          </cell>
          <cell r="P1060" t="str">
            <v>Silver</v>
          </cell>
          <cell r="Q1060" t="str">
            <v>BTS</v>
          </cell>
          <cell r="R1060" t="str">
            <v>BTS</v>
          </cell>
          <cell r="S1060" t="str">
            <v>On air</v>
          </cell>
          <cell r="T1060" t="str">
            <v>Grid-Gen</v>
          </cell>
          <cell r="U1060" t="str">
            <v>Green Field</v>
          </cell>
          <cell r="V1060">
            <v>46</v>
          </cell>
          <cell r="W1060" t="str">
            <v>Outdoor</v>
          </cell>
          <cell r="X1060" t="str">
            <v>Samuel Mumba</v>
          </cell>
          <cell r="Y1060" t="str">
            <v>SBC</v>
          </cell>
          <cell r="Z1060" t="str">
            <v>SBC</v>
          </cell>
          <cell r="AA1060" t="str">
            <v>Airtel </v>
          </cell>
          <cell r="AB1060" t="str">
            <v>Evans Ngonga</v>
          </cell>
          <cell r="AC1060" t="str">
            <v>CCS</v>
          </cell>
          <cell r="AD1060" t="str">
            <v>CCS</v>
          </cell>
          <cell r="AE1060" t="str">
            <v>Gen Logic </v>
          </cell>
          <cell r="AF1060" t="str">
            <v>Gen Logic </v>
          </cell>
          <cell r="AG1060">
            <v>30</v>
          </cell>
          <cell r="AH1060" t="str">
            <v>perkins</v>
          </cell>
          <cell r="AI1060" t="str">
            <v>404A-22</v>
          </cell>
          <cell r="AJ1060" t="str">
            <v>Leroy Sommer</v>
          </cell>
          <cell r="AK1060" t="str">
            <v>ECO-28-M/4</v>
          </cell>
          <cell r="AL1060">
            <v>1000</v>
          </cell>
          <cell r="AM1060" t="str">
            <v>Power cube</v>
          </cell>
          <cell r="AN1060" t="str">
            <v>ECC500</v>
          </cell>
          <cell r="AO1060">
            <v>400</v>
          </cell>
          <cell r="AP1060" t="str">
            <v>Agisson</v>
          </cell>
          <cell r="AQ1060">
            <v>1200</v>
          </cell>
          <cell r="AR1060">
            <v>2</v>
          </cell>
          <cell r="AS1060">
            <v>600</v>
          </cell>
          <cell r="AT1060">
            <v>48</v>
          </cell>
          <cell r="AU1060" t="str">
            <v>N/A</v>
          </cell>
          <cell r="AV1060" t="str">
            <v>N/A</v>
          </cell>
          <cell r="AW1060" t="str">
            <v>N/A</v>
          </cell>
          <cell r="AX1060" t="str">
            <v>N/A</v>
          </cell>
          <cell r="AY1060" t="str">
            <v>N/A</v>
          </cell>
          <cell r="AZ1060">
            <v>47</v>
          </cell>
        </row>
        <row r="1060">
          <cell r="BB1060">
            <v>2</v>
          </cell>
          <cell r="BC1060" t="str">
            <v>MTNAirtel</v>
          </cell>
          <cell r="BD1060" t="str">
            <v>T0529</v>
          </cell>
          <cell r="BE1060" t="str">
            <v>ZM3724</v>
          </cell>
          <cell r="BF1060">
            <v>0</v>
          </cell>
        </row>
        <row r="1061">
          <cell r="C1061" t="str">
            <v>IHS_LSK_383A</v>
          </cell>
          <cell r="D1061" t="str">
            <v>KASENGA RESETTLEMENT</v>
          </cell>
          <cell r="E1061">
            <v>28.5313</v>
          </cell>
          <cell r="F1061">
            <v>-15.1974</v>
          </cell>
          <cell r="G1061" t="str">
            <v>Lusaka</v>
          </cell>
          <cell r="H1061">
            <v>1.8</v>
          </cell>
          <cell r="I1061" t="str">
            <v>Lusaka</v>
          </cell>
          <cell r="J1061" t="str">
            <v>Kafue</v>
          </cell>
          <cell r="K1061" t="str">
            <v>No</v>
          </cell>
          <cell r="L1061" t="str">
            <v>No</v>
          </cell>
          <cell r="M1061" t="str">
            <v>No</v>
          </cell>
          <cell r="N1061" t="str">
            <v>Rural</v>
          </cell>
          <cell r="O1061" t="str">
            <v>Silver</v>
          </cell>
          <cell r="P1061" t="str">
            <v>Silver</v>
          </cell>
          <cell r="Q1061" t="str">
            <v>BTS</v>
          </cell>
          <cell r="R1061" t="str">
            <v>BTS</v>
          </cell>
          <cell r="S1061" t="str">
            <v>On air</v>
          </cell>
          <cell r="T1061" t="str">
            <v>Grid-Gen</v>
          </cell>
          <cell r="U1061" t="str">
            <v>Green Field</v>
          </cell>
          <cell r="V1061">
            <v>60</v>
          </cell>
          <cell r="W1061" t="str">
            <v>Outdoor</v>
          </cell>
          <cell r="X1061" t="str">
            <v>Malvin Hakokole</v>
          </cell>
          <cell r="Y1061" t="str">
            <v>SBC</v>
          </cell>
          <cell r="Z1061" t="str">
            <v>SBC</v>
          </cell>
          <cell r="AA1061" t="str">
            <v>Airtel </v>
          </cell>
          <cell r="AB1061" t="str">
            <v>Evans Ngonga</v>
          </cell>
          <cell r="AC1061" t="str">
            <v>CCS</v>
          </cell>
          <cell r="AD1061" t="str">
            <v>CCS</v>
          </cell>
          <cell r="AE1061" t="str">
            <v>RID</v>
          </cell>
          <cell r="AF1061" t="str">
            <v>RID</v>
          </cell>
          <cell r="AG1061">
            <v>20</v>
          </cell>
          <cell r="AH1061" t="str">
            <v>Mitsubishi</v>
          </cell>
          <cell r="AI1061" t="str">
            <v>S4L261SDBC</v>
          </cell>
          <cell r="AJ1061" t="str">
            <v>Zanardi </v>
          </cell>
          <cell r="AK1061" t="str">
            <v>AL 3/4</v>
          </cell>
          <cell r="AL1061">
            <v>1000</v>
          </cell>
          <cell r="AM1061" t="str">
            <v>Power cube</v>
          </cell>
          <cell r="AN1061" t="str">
            <v>ECC500</v>
          </cell>
          <cell r="AO1061">
            <v>400</v>
          </cell>
          <cell r="AP1061" t="str">
            <v>BSB</v>
          </cell>
          <cell r="AQ1061">
            <v>1500</v>
          </cell>
          <cell r="AR1061">
            <v>2</v>
          </cell>
          <cell r="AS1061">
            <v>1500</v>
          </cell>
          <cell r="AT1061">
            <v>24</v>
          </cell>
          <cell r="AU1061" t="str">
            <v>N/A</v>
          </cell>
          <cell r="AV1061" t="str">
            <v>N/A</v>
          </cell>
          <cell r="AW1061" t="str">
            <v>N/A</v>
          </cell>
          <cell r="AX1061" t="str">
            <v>N/A</v>
          </cell>
          <cell r="AY1061" t="str">
            <v>N/A</v>
          </cell>
          <cell r="AZ1061">
            <v>57</v>
          </cell>
        </row>
        <row r="1061">
          <cell r="BB1061">
            <v>1</v>
          </cell>
          <cell r="BC1061" t="str">
            <v>Airtel</v>
          </cell>
          <cell r="BD1061">
            <v>0</v>
          </cell>
          <cell r="BE1061" t="str">
            <v>ZM3769</v>
          </cell>
          <cell r="BF1061">
            <v>0</v>
          </cell>
        </row>
        <row r="1062">
          <cell r="C1062" t="str">
            <v>IHS_LSK_384A</v>
          </cell>
          <cell r="D1062" t="str">
            <v>Shantumbu</v>
          </cell>
          <cell r="E1062">
            <v>28.3404</v>
          </cell>
          <cell r="F1062">
            <v>-15.4836</v>
          </cell>
          <cell r="G1062" t="str">
            <v>Lusaka</v>
          </cell>
          <cell r="H1062">
            <v>1.8</v>
          </cell>
          <cell r="I1062" t="str">
            <v>Lusaka</v>
          </cell>
          <cell r="J1062" t="str">
            <v>Lusaka</v>
          </cell>
          <cell r="K1062" t="str">
            <v>No</v>
          </cell>
          <cell r="L1062" t="str">
            <v>No</v>
          </cell>
          <cell r="M1062" t="str">
            <v>No</v>
          </cell>
          <cell r="N1062" t="str">
            <v>Urban</v>
          </cell>
          <cell r="O1062" t="str">
            <v>Silver</v>
          </cell>
          <cell r="P1062" t="str">
            <v>Silver</v>
          </cell>
          <cell r="Q1062" t="str">
            <v>HUB</v>
          </cell>
          <cell r="R1062" t="str">
            <v>HUB</v>
          </cell>
          <cell r="S1062" t="str">
            <v>On air</v>
          </cell>
          <cell r="T1062" t="str">
            <v>Grid-Gen</v>
          </cell>
          <cell r="U1062" t="str">
            <v>Green Field</v>
          </cell>
          <cell r="V1062">
            <v>52</v>
          </cell>
          <cell r="W1062" t="str">
            <v>Outdoor</v>
          </cell>
          <cell r="X1062" t="str">
            <v>Kelly Musama</v>
          </cell>
          <cell r="Y1062" t="str">
            <v>SBC</v>
          </cell>
          <cell r="Z1062" t="str">
            <v>SBC</v>
          </cell>
          <cell r="AA1062" t="str">
            <v>Airtel </v>
          </cell>
          <cell r="AB1062" t="str">
            <v>Evans Ngonga</v>
          </cell>
          <cell r="AC1062" t="str">
            <v>CCS</v>
          </cell>
          <cell r="AD1062" t="str">
            <v>CCS</v>
          </cell>
          <cell r="AE1062" t="str">
            <v>IMG</v>
          </cell>
          <cell r="AF1062" t="str">
            <v>IMG</v>
          </cell>
          <cell r="AG1062">
            <v>30</v>
          </cell>
          <cell r="AH1062" t="str">
            <v>perkins</v>
          </cell>
          <cell r="AI1062" t="str">
            <v>404A-22</v>
          </cell>
          <cell r="AJ1062" t="str">
            <v>Leroy Sommer</v>
          </cell>
          <cell r="AK1062" t="str">
            <v>ECO-28-M/4</v>
          </cell>
          <cell r="AL1062">
            <v>600</v>
          </cell>
          <cell r="AM1062" t="str">
            <v>Power cube</v>
          </cell>
          <cell r="AN1062" t="str">
            <v>ECC500</v>
          </cell>
          <cell r="AO1062">
            <v>400</v>
          </cell>
          <cell r="AP1062" t="str">
            <v>Agisson</v>
          </cell>
          <cell r="AQ1062">
            <v>1200</v>
          </cell>
          <cell r="AR1062">
            <v>2</v>
          </cell>
          <cell r="AS1062">
            <v>600</v>
          </cell>
          <cell r="AT1062">
            <v>48</v>
          </cell>
          <cell r="AU1062" t="str">
            <v>N/A</v>
          </cell>
          <cell r="AV1062" t="str">
            <v>N/A</v>
          </cell>
          <cell r="AW1062" t="str">
            <v>N/A</v>
          </cell>
          <cell r="AX1062" t="str">
            <v>N/A</v>
          </cell>
          <cell r="AY1062" t="str">
            <v>N/A</v>
          </cell>
          <cell r="AZ1062">
            <v>210</v>
          </cell>
        </row>
        <row r="1062">
          <cell r="BB1062">
            <v>3</v>
          </cell>
          <cell r="BC1062" t="str">
            <v>MTNAirtelLiquid Telecom</v>
          </cell>
          <cell r="BD1062" t="str">
            <v>T0442</v>
          </cell>
          <cell r="BE1062" t="str">
            <v>ZM3772</v>
          </cell>
          <cell r="BF1062">
            <v>0</v>
          </cell>
        </row>
        <row r="1063">
          <cell r="C1063" t="str">
            <v>IHS_LSK_385A</v>
          </cell>
          <cell r="D1063" t="str">
            <v>CHAINAMA</v>
          </cell>
          <cell r="E1063">
            <v>28.3785</v>
          </cell>
          <cell r="F1063">
            <v>-15.3868</v>
          </cell>
          <cell r="G1063" t="str">
            <v>Lusaka</v>
          </cell>
          <cell r="H1063">
            <v>1.8</v>
          </cell>
          <cell r="I1063" t="str">
            <v>Lusaka</v>
          </cell>
          <cell r="J1063" t="str">
            <v>Lusaka</v>
          </cell>
          <cell r="K1063" t="str">
            <v>No</v>
          </cell>
          <cell r="L1063" t="str">
            <v>No</v>
          </cell>
          <cell r="M1063" t="str">
            <v>No</v>
          </cell>
          <cell r="N1063" t="str">
            <v>Urban</v>
          </cell>
          <cell r="O1063" t="str">
            <v>Platinum</v>
          </cell>
          <cell r="P1063" t="str">
            <v>Platinum</v>
          </cell>
          <cell r="Q1063" t="str">
            <v>BTS</v>
          </cell>
          <cell r="R1063" t="str">
            <v>BTS</v>
          </cell>
          <cell r="S1063" t="str">
            <v>On air</v>
          </cell>
          <cell r="T1063" t="str">
            <v>Grid-Gen</v>
          </cell>
          <cell r="U1063" t="str">
            <v>Green Field</v>
          </cell>
          <cell r="V1063">
            <v>41</v>
          </cell>
          <cell r="W1063" t="str">
            <v>Outdoor</v>
          </cell>
          <cell r="X1063" t="str">
            <v>Malvin Hakokole</v>
          </cell>
          <cell r="Y1063" t="str">
            <v>SBC</v>
          </cell>
          <cell r="Z1063" t="str">
            <v>SBC</v>
          </cell>
          <cell r="AA1063" t="str">
            <v>Airtel </v>
          </cell>
          <cell r="AB1063" t="str">
            <v>Evans Ngonga</v>
          </cell>
          <cell r="AC1063" t="str">
            <v>CCS</v>
          </cell>
          <cell r="AD1063" t="str">
            <v>CCS</v>
          </cell>
          <cell r="AE1063" t="str">
            <v>CK Works</v>
          </cell>
          <cell r="AF1063" t="str">
            <v>CK Works</v>
          </cell>
          <cell r="AG1063">
            <v>20</v>
          </cell>
          <cell r="AH1063" t="str">
            <v>perkins</v>
          </cell>
          <cell r="AI1063" t="str">
            <v>1103A-33</v>
          </cell>
          <cell r="AJ1063" t="str">
            <v>Leroy Sommer</v>
          </cell>
          <cell r="AK1063" t="str">
            <v>ECO28-VL/4</v>
          </cell>
          <cell r="AL1063">
            <v>600</v>
          </cell>
          <cell r="AM1063" t="str">
            <v>Power cube</v>
          </cell>
          <cell r="AN1063" t="str">
            <v>ICC330-H1-C1</v>
          </cell>
          <cell r="AO1063">
            <v>400</v>
          </cell>
          <cell r="AP1063" t="str">
            <v>Agisson</v>
          </cell>
          <cell r="AQ1063">
            <v>1600</v>
          </cell>
          <cell r="AR1063">
            <v>2</v>
          </cell>
          <cell r="AS1063">
            <v>800</v>
          </cell>
          <cell r="AT1063">
            <v>48</v>
          </cell>
          <cell r="AU1063" t="str">
            <v>N/A</v>
          </cell>
          <cell r="AV1063" t="str">
            <v>N/A</v>
          </cell>
          <cell r="AW1063" t="str">
            <v>N/A</v>
          </cell>
          <cell r="AX1063" t="str">
            <v>N/A</v>
          </cell>
          <cell r="AY1063" t="str">
            <v>N/A</v>
          </cell>
          <cell r="AZ1063">
            <v>42.7</v>
          </cell>
        </row>
        <row r="1063">
          <cell r="BB1063">
            <v>1</v>
          </cell>
          <cell r="BC1063" t="str">
            <v>Airtel</v>
          </cell>
          <cell r="BD1063">
            <v>0</v>
          </cell>
          <cell r="BE1063" t="str">
            <v>ZM3892</v>
          </cell>
          <cell r="BF1063">
            <v>0</v>
          </cell>
        </row>
        <row r="1064">
          <cell r="C1064" t="str">
            <v>IHS_LSK_386A</v>
          </cell>
          <cell r="D1064" t="str">
            <v>Chitemalesa-Nyauti</v>
          </cell>
          <cell r="E1064">
            <v>29.1974</v>
          </cell>
          <cell r="F1064">
            <v>-15.2239</v>
          </cell>
          <cell r="G1064" t="str">
            <v>Lusaka</v>
          </cell>
          <cell r="H1064">
            <v>2.5</v>
          </cell>
          <cell r="I1064" t="str">
            <v>Lusaka</v>
          </cell>
          <cell r="J1064" t="str">
            <v>Chongwe</v>
          </cell>
          <cell r="K1064" t="str">
            <v>No</v>
          </cell>
          <cell r="L1064" t="str">
            <v>No</v>
          </cell>
          <cell r="M1064" t="str">
            <v>No</v>
          </cell>
          <cell r="N1064" t="str">
            <v>Rural</v>
          </cell>
          <cell r="O1064" t="str">
            <v>Silver</v>
          </cell>
          <cell r="P1064" t="str">
            <v>Silver</v>
          </cell>
          <cell r="Q1064" t="str">
            <v>BTS</v>
          </cell>
          <cell r="R1064" t="str">
            <v>BTS</v>
          </cell>
          <cell r="S1064" t="str">
            <v>On air</v>
          </cell>
          <cell r="T1064" t="str">
            <v>Solar-Gen</v>
          </cell>
          <cell r="U1064" t="str">
            <v>Green Field</v>
          </cell>
          <cell r="V1064">
            <v>60</v>
          </cell>
          <cell r="W1064" t="str">
            <v>Outdoor</v>
          </cell>
          <cell r="X1064" t="str">
            <v>Malvin Hakokole</v>
          </cell>
          <cell r="Y1064" t="str">
            <v>SBC</v>
          </cell>
          <cell r="Z1064" t="str">
            <v>SBC</v>
          </cell>
          <cell r="AA1064" t="str">
            <v>Airtel </v>
          </cell>
          <cell r="AB1064" t="str">
            <v>Evans Ngonga</v>
          </cell>
          <cell r="AC1064" t="str">
            <v>CCS</v>
          </cell>
          <cell r="AD1064" t="str">
            <v>CCS</v>
          </cell>
          <cell r="AE1064" t="str">
            <v>Gen Logic </v>
          </cell>
          <cell r="AF1064" t="str">
            <v>Gen Logic </v>
          </cell>
          <cell r="AG1064">
            <v>20</v>
          </cell>
          <cell r="AH1064" t="str">
            <v>perkins</v>
          </cell>
          <cell r="AI1064" t="str">
            <v>404D-22</v>
          </cell>
          <cell r="AJ1064" t="str">
            <v>Leroy Sommer</v>
          </cell>
          <cell r="AK1064" t="str">
            <v>TAL 040F J 6S/4</v>
          </cell>
          <cell r="AL1064">
            <v>1000</v>
          </cell>
          <cell r="AM1064" t="str">
            <v>Power cube</v>
          </cell>
          <cell r="AN1064" t="str">
            <v>DCDC-400AS2</v>
          </cell>
          <cell r="AO1064">
            <v>400</v>
          </cell>
          <cell r="AP1064" t="str">
            <v>Lithium</v>
          </cell>
          <cell r="AQ1064">
            <v>400</v>
          </cell>
          <cell r="AR1064">
            <v>48</v>
          </cell>
          <cell r="AS1064">
            <v>100</v>
          </cell>
          <cell r="AT1064">
            <v>4</v>
          </cell>
          <cell r="AU1064" t="str">
            <v>N/A</v>
          </cell>
          <cell r="AV1064" t="str">
            <v>N/A</v>
          </cell>
          <cell r="AW1064" t="str">
            <v>N/A</v>
          </cell>
          <cell r="AX1064" t="str">
            <v>N/A</v>
          </cell>
          <cell r="AY1064" t="str">
            <v>N/A</v>
          </cell>
          <cell r="AZ1064">
            <v>48</v>
          </cell>
        </row>
        <row r="1064">
          <cell r="BB1064">
            <v>2</v>
          </cell>
          <cell r="BC1064" t="str">
            <v>MTNAirtel</v>
          </cell>
          <cell r="BD1064" t="str">
            <v>T0452</v>
          </cell>
          <cell r="BE1064" t="str">
            <v>ZM3893</v>
          </cell>
          <cell r="BF1064">
            <v>0</v>
          </cell>
        </row>
        <row r="1065">
          <cell r="C1065" t="str">
            <v>IHS_LSK_387A</v>
          </cell>
          <cell r="D1065" t="str">
            <v>Olympia Extension1</v>
          </cell>
          <cell r="E1065">
            <v>28.3066</v>
          </cell>
          <cell r="F1065">
            <v>-15.3811</v>
          </cell>
          <cell r="G1065" t="str">
            <v>Lusaka</v>
          </cell>
          <cell r="H1065">
            <v>4.5</v>
          </cell>
          <cell r="I1065" t="str">
            <v>Lusaka</v>
          </cell>
          <cell r="J1065" t="str">
            <v>Lusaka</v>
          </cell>
          <cell r="K1065" t="str">
            <v>Yes</v>
          </cell>
          <cell r="L1065" t="str">
            <v>No</v>
          </cell>
          <cell r="M1065" t="str">
            <v>No</v>
          </cell>
          <cell r="N1065" t="str">
            <v>Urban</v>
          </cell>
          <cell r="O1065" t="str">
            <v>Platinum</v>
          </cell>
          <cell r="P1065" t="str">
            <v>Platinum</v>
          </cell>
          <cell r="Q1065" t="str">
            <v>BTS</v>
          </cell>
          <cell r="R1065" t="str">
            <v>BTS</v>
          </cell>
          <cell r="S1065" t="str">
            <v>On air</v>
          </cell>
          <cell r="T1065" t="str">
            <v>Grid-Gen</v>
          </cell>
          <cell r="U1065" t="str">
            <v>Green Field</v>
          </cell>
          <cell r="V1065">
            <v>36</v>
          </cell>
          <cell r="W1065" t="str">
            <v>Outdoor</v>
          </cell>
          <cell r="X1065" t="str">
            <v>John Banda </v>
          </cell>
          <cell r="Y1065" t="str">
            <v>SBC</v>
          </cell>
          <cell r="Z1065" t="str">
            <v>SBC</v>
          </cell>
          <cell r="AA1065" t="str">
            <v>Airtel </v>
          </cell>
          <cell r="AB1065" t="str">
            <v>Evans Ngonga</v>
          </cell>
          <cell r="AC1065" t="str">
            <v>CCS</v>
          </cell>
          <cell r="AD1065" t="str">
            <v>CCS</v>
          </cell>
          <cell r="AE1065" t="str">
            <v>Gen Logic </v>
          </cell>
          <cell r="AF1065" t="str">
            <v>Gen Logic </v>
          </cell>
          <cell r="AG1065">
            <v>30</v>
          </cell>
          <cell r="AH1065" t="str">
            <v>perkins</v>
          </cell>
          <cell r="AI1065" t="str">
            <v>403A-15</v>
          </cell>
          <cell r="AJ1065" t="str">
            <v>Leroy Sommer</v>
          </cell>
          <cell r="AK1065" t="str">
            <v>ECO-28-M/4</v>
          </cell>
          <cell r="AL1065">
            <v>1000</v>
          </cell>
          <cell r="AM1065" t="str">
            <v>Power cube</v>
          </cell>
          <cell r="AN1065" t="str">
            <v>ECC500</v>
          </cell>
          <cell r="AO1065">
            <v>400</v>
          </cell>
          <cell r="AP1065" t="str">
            <v>Lithium</v>
          </cell>
          <cell r="AQ1065">
            <v>300</v>
          </cell>
          <cell r="AR1065">
            <v>48</v>
          </cell>
          <cell r="AS1065">
            <v>100</v>
          </cell>
          <cell r="AT1065">
            <v>3</v>
          </cell>
          <cell r="AU1065" t="str">
            <v>N/A</v>
          </cell>
          <cell r="AV1065" t="str">
            <v>N/A</v>
          </cell>
          <cell r="AW1065" t="str">
            <v>N/A</v>
          </cell>
          <cell r="AX1065" t="str">
            <v>N/A</v>
          </cell>
          <cell r="AY1065" t="str">
            <v>N/A</v>
          </cell>
          <cell r="AZ1065">
            <v>145</v>
          </cell>
        </row>
        <row r="1065">
          <cell r="BB1065">
            <v>3</v>
          </cell>
          <cell r="BC1065" t="str">
            <v>MTNAirtelLiquid Telecom</v>
          </cell>
          <cell r="BD1065" t="str">
            <v>T0281</v>
          </cell>
          <cell r="BE1065" t="str">
            <v>ZM3898</v>
          </cell>
          <cell r="BF1065">
            <v>0</v>
          </cell>
        </row>
        <row r="1066">
          <cell r="C1066" t="str">
            <v>IHS_LSK_388A</v>
          </cell>
          <cell r="D1066" t="str">
            <v>MAKENI SOUTH </v>
          </cell>
          <cell r="E1066">
            <v>28.2108</v>
          </cell>
          <cell r="F1066">
            <v>-15.4983</v>
          </cell>
          <cell r="G1066" t="str">
            <v>Lusaka</v>
          </cell>
          <cell r="H1066">
            <v>1.5</v>
          </cell>
          <cell r="I1066" t="str">
            <v>Lusaka</v>
          </cell>
          <cell r="J1066" t="str">
            <v>Lusaka</v>
          </cell>
          <cell r="K1066" t="str">
            <v>No</v>
          </cell>
          <cell r="L1066" t="str">
            <v>No</v>
          </cell>
          <cell r="M1066" t="str">
            <v>Yes</v>
          </cell>
          <cell r="N1066" t="str">
            <v>Urban</v>
          </cell>
          <cell r="O1066" t="str">
            <v>Silver</v>
          </cell>
          <cell r="P1066" t="str">
            <v>Silver</v>
          </cell>
          <cell r="Q1066" t="str">
            <v>HUB</v>
          </cell>
          <cell r="R1066" t="str">
            <v>HUB</v>
          </cell>
          <cell r="S1066" t="str">
            <v>On air</v>
          </cell>
          <cell r="T1066" t="str">
            <v>Grid-Gen</v>
          </cell>
          <cell r="U1066" t="str">
            <v>Green Field</v>
          </cell>
          <cell r="V1066">
            <v>40</v>
          </cell>
          <cell r="W1066" t="str">
            <v>Outdoor</v>
          </cell>
          <cell r="X1066" t="str">
            <v>Samuel Mumba</v>
          </cell>
          <cell r="Y1066" t="str">
            <v>SBC</v>
          </cell>
          <cell r="Z1066" t="str">
            <v>SBC</v>
          </cell>
          <cell r="AA1066" t="str">
            <v>Airtel </v>
          </cell>
          <cell r="AB1066" t="str">
            <v>Evans Ngonga</v>
          </cell>
          <cell r="AC1066" t="str">
            <v>CCS</v>
          </cell>
          <cell r="AD1066" t="str">
            <v>CCS</v>
          </cell>
          <cell r="AE1066" t="str">
            <v>Gen Logic </v>
          </cell>
          <cell r="AF1066" t="str">
            <v>Gen Logic </v>
          </cell>
          <cell r="AG1066">
            <v>20</v>
          </cell>
          <cell r="AH1066" t="str">
            <v>perkins</v>
          </cell>
          <cell r="AI1066" t="str">
            <v>404A-22</v>
          </cell>
          <cell r="AJ1066" t="str">
            <v>Leroy Sommer</v>
          </cell>
          <cell r="AK1066" t="str">
            <v>ECO-28-M/4</v>
          </cell>
          <cell r="AL1066">
            <v>1000</v>
          </cell>
          <cell r="AM1066" t="str">
            <v>Power cube</v>
          </cell>
          <cell r="AN1066" t="str">
            <v>ECC500</v>
          </cell>
          <cell r="AO1066">
            <v>400</v>
          </cell>
          <cell r="AP1066" t="str">
            <v>Agisson</v>
          </cell>
          <cell r="AQ1066">
            <v>1200</v>
          </cell>
          <cell r="AR1066">
            <v>2</v>
          </cell>
          <cell r="AS1066">
            <v>600</v>
          </cell>
          <cell r="AT1066">
            <v>48</v>
          </cell>
          <cell r="AU1066" t="str">
            <v>N/A</v>
          </cell>
          <cell r="AV1066" t="str">
            <v>N/A</v>
          </cell>
          <cell r="AW1066" t="str">
            <v>N/A</v>
          </cell>
          <cell r="AX1066" t="str">
            <v>N/A</v>
          </cell>
          <cell r="AY1066" t="str">
            <v>N/A</v>
          </cell>
          <cell r="AZ1066">
            <v>73</v>
          </cell>
        </row>
        <row r="1066">
          <cell r="BB1066">
            <v>2</v>
          </cell>
          <cell r="BC1066" t="str">
            <v>MTNAirtel</v>
          </cell>
          <cell r="BD1066" t="str">
            <v>T0443</v>
          </cell>
          <cell r="BE1066" t="str">
            <v>ZM3985</v>
          </cell>
          <cell r="BF1066">
            <v>0</v>
          </cell>
        </row>
        <row r="1067">
          <cell r="C1067" t="str">
            <v>IHS_LSK_389A</v>
          </cell>
          <cell r="D1067" t="str">
            <v>MAKENI EAST</v>
          </cell>
          <cell r="E1067">
            <v>28.2629</v>
          </cell>
          <cell r="F1067">
            <v>-15.4649</v>
          </cell>
          <cell r="G1067" t="str">
            <v>Lusaka</v>
          </cell>
          <cell r="H1067">
            <v>2.5</v>
          </cell>
          <cell r="I1067" t="str">
            <v>Lusaka</v>
          </cell>
          <cell r="J1067" t="str">
            <v>Lusaka</v>
          </cell>
          <cell r="K1067" t="str">
            <v>Yes</v>
          </cell>
          <cell r="L1067" t="str">
            <v>No</v>
          </cell>
          <cell r="M1067" t="str">
            <v>No</v>
          </cell>
          <cell r="N1067" t="str">
            <v>Urban</v>
          </cell>
          <cell r="O1067" t="str">
            <v>Platinum</v>
          </cell>
          <cell r="P1067" t="str">
            <v>Platinum</v>
          </cell>
          <cell r="Q1067" t="str">
            <v>BTS</v>
          </cell>
          <cell r="R1067" t="str">
            <v>BTS</v>
          </cell>
          <cell r="S1067" t="str">
            <v>On air</v>
          </cell>
          <cell r="T1067" t="str">
            <v>Grid-Gen</v>
          </cell>
          <cell r="U1067" t="str">
            <v>Green Field</v>
          </cell>
          <cell r="V1067">
            <v>40</v>
          </cell>
          <cell r="W1067" t="str">
            <v>Outdoor</v>
          </cell>
          <cell r="X1067" t="str">
            <v>Samuel Mumba</v>
          </cell>
          <cell r="Y1067" t="str">
            <v>SBC</v>
          </cell>
          <cell r="Z1067" t="str">
            <v>SBC</v>
          </cell>
          <cell r="AA1067" t="str">
            <v>Airtel </v>
          </cell>
          <cell r="AB1067" t="str">
            <v>Evans Ngonga</v>
          </cell>
          <cell r="AC1067" t="str">
            <v>CCS</v>
          </cell>
          <cell r="AD1067" t="str">
            <v>CCS</v>
          </cell>
          <cell r="AE1067" t="str">
            <v>Gen Logic </v>
          </cell>
          <cell r="AF1067" t="str">
            <v>Gen Logic </v>
          </cell>
          <cell r="AG1067">
            <v>20</v>
          </cell>
          <cell r="AH1067" t="str">
            <v>perkins</v>
          </cell>
          <cell r="AI1067" t="str">
            <v>404A-22</v>
          </cell>
          <cell r="AJ1067" t="str">
            <v>Leroy Sommer</v>
          </cell>
          <cell r="AK1067" t="str">
            <v>ECO-28-M/4</v>
          </cell>
          <cell r="AL1067">
            <v>1000</v>
          </cell>
          <cell r="AM1067" t="str">
            <v>Power cube</v>
          </cell>
          <cell r="AN1067" t="str">
            <v>ECC500</v>
          </cell>
          <cell r="AO1067">
            <v>400</v>
          </cell>
          <cell r="AP1067" t="str">
            <v>Agisson</v>
          </cell>
          <cell r="AQ1067">
            <v>1600</v>
          </cell>
          <cell r="AR1067">
            <v>2</v>
          </cell>
          <cell r="AS1067">
            <v>800</v>
          </cell>
          <cell r="AT1067">
            <v>48</v>
          </cell>
          <cell r="AU1067" t="str">
            <v>N/A</v>
          </cell>
          <cell r="AV1067" t="str">
            <v>N/A</v>
          </cell>
          <cell r="AW1067" t="str">
            <v>N/A</v>
          </cell>
          <cell r="AX1067" t="str">
            <v>N/A</v>
          </cell>
          <cell r="AY1067" t="str">
            <v>N/A</v>
          </cell>
          <cell r="AZ1067">
            <v>96</v>
          </cell>
        </row>
        <row r="1067">
          <cell r="BB1067">
            <v>4</v>
          </cell>
          <cell r="BC1067" t="str">
            <v>MTNAirtelINQLiquid Telecom</v>
          </cell>
          <cell r="BD1067" t="str">
            <v>T0482</v>
          </cell>
          <cell r="BE1067" t="str">
            <v>ZM3986</v>
          </cell>
          <cell r="BF1067">
            <v>0</v>
          </cell>
        </row>
        <row r="1068">
          <cell r="C1068" t="str">
            <v>IHS_LSK_390A</v>
          </cell>
          <cell r="D1068" t="str">
            <v>ALICK NKHATA - Ndeke House</v>
          </cell>
          <cell r="E1068">
            <v>28.3162</v>
          </cell>
          <cell r="F1068">
            <v>-14.093457</v>
          </cell>
          <cell r="G1068" t="str">
            <v>Lusaka</v>
          </cell>
          <cell r="H1068">
            <v>1.5</v>
          </cell>
          <cell r="I1068" t="str">
            <v>Lusaka</v>
          </cell>
          <cell r="J1068" t="str">
            <v>Lusaka</v>
          </cell>
          <cell r="K1068" t="str">
            <v>No</v>
          </cell>
          <cell r="L1068" t="str">
            <v>No</v>
          </cell>
          <cell r="M1068" t="str">
            <v>No</v>
          </cell>
          <cell r="N1068" t="str">
            <v>Urban</v>
          </cell>
          <cell r="O1068" t="str">
            <v>Platinum</v>
          </cell>
          <cell r="P1068" t="str">
            <v>Platinum</v>
          </cell>
          <cell r="Q1068" t="str">
            <v>BTS</v>
          </cell>
          <cell r="R1068" t="str">
            <v>BTS</v>
          </cell>
          <cell r="S1068" t="str">
            <v>On air</v>
          </cell>
          <cell r="T1068" t="str">
            <v>Grid-Gen</v>
          </cell>
          <cell r="U1068" t="str">
            <v>Green Field</v>
          </cell>
          <cell r="V1068">
            <v>40</v>
          </cell>
          <cell r="W1068" t="str">
            <v>Outdoor</v>
          </cell>
          <cell r="X1068" t="str">
            <v>Kelly Musama</v>
          </cell>
          <cell r="Y1068" t="str">
            <v>SBC</v>
          </cell>
          <cell r="Z1068" t="str">
            <v>SBC</v>
          </cell>
          <cell r="AA1068" t="str">
            <v>Airtel </v>
          </cell>
          <cell r="AB1068" t="str">
            <v>Evans Ngonga</v>
          </cell>
          <cell r="AC1068" t="str">
            <v>CCS</v>
          </cell>
          <cell r="AD1068" t="str">
            <v>CCS</v>
          </cell>
          <cell r="AE1068" t="str">
            <v>Earth Technology</v>
          </cell>
          <cell r="AF1068" t="str">
            <v>Earth technology</v>
          </cell>
          <cell r="AG1068">
            <v>11</v>
          </cell>
          <cell r="AH1068" t="str">
            <v>perkins</v>
          </cell>
          <cell r="AI1068" t="str">
            <v>403A-15</v>
          </cell>
          <cell r="AJ1068" t="str">
            <v>Mecc Alte</v>
          </cell>
          <cell r="AK1068" t="str">
            <v>ECP-28-M/4</v>
          </cell>
          <cell r="AL1068">
            <v>375</v>
          </cell>
          <cell r="AM1068" t="str">
            <v>Power cube</v>
          </cell>
          <cell r="AN1068" t="str">
            <v>ECC500</v>
          </cell>
          <cell r="AO1068">
            <v>400</v>
          </cell>
          <cell r="AP1068" t="str">
            <v>Agisson</v>
          </cell>
          <cell r="AQ1068">
            <v>1600</v>
          </cell>
          <cell r="AR1068">
            <v>2</v>
          </cell>
          <cell r="AS1068">
            <v>800</v>
          </cell>
          <cell r="AT1068">
            <v>48</v>
          </cell>
          <cell r="AU1068" t="str">
            <v>N/A</v>
          </cell>
          <cell r="AV1068" t="str">
            <v>N/A</v>
          </cell>
          <cell r="AW1068" t="str">
            <v>N/A</v>
          </cell>
          <cell r="AX1068" t="str">
            <v>N/A</v>
          </cell>
          <cell r="AY1068" t="str">
            <v>N/A</v>
          </cell>
          <cell r="AZ1068">
            <v>75</v>
          </cell>
        </row>
        <row r="1068">
          <cell r="BB1068">
            <v>1</v>
          </cell>
          <cell r="BC1068" t="str">
            <v>Airtel</v>
          </cell>
          <cell r="BD1068">
            <v>0</v>
          </cell>
          <cell r="BE1068" t="str">
            <v>ZM3988</v>
          </cell>
          <cell r="BF1068">
            <v>0</v>
          </cell>
        </row>
        <row r="1069">
          <cell r="C1069" t="str">
            <v>IHS_LSK_391A</v>
          </cell>
          <cell r="D1069" t="str">
            <v>ROMA NORTH</v>
          </cell>
          <cell r="E1069">
            <v>28.3097</v>
          </cell>
          <cell r="F1069">
            <v>-15.3601</v>
          </cell>
          <cell r="G1069" t="str">
            <v>Lusaka</v>
          </cell>
          <cell r="H1069">
            <v>4.5</v>
          </cell>
          <cell r="I1069" t="str">
            <v>Lusaka</v>
          </cell>
          <cell r="J1069" t="str">
            <v>Lusaka</v>
          </cell>
          <cell r="K1069" t="str">
            <v>No</v>
          </cell>
          <cell r="L1069" t="str">
            <v>No</v>
          </cell>
          <cell r="M1069" t="str">
            <v>No</v>
          </cell>
          <cell r="N1069" t="str">
            <v>Urban</v>
          </cell>
          <cell r="O1069" t="str">
            <v>Platinum</v>
          </cell>
          <cell r="P1069" t="str">
            <v>Platinum</v>
          </cell>
          <cell r="Q1069" t="str">
            <v>BTS</v>
          </cell>
          <cell r="R1069" t="str">
            <v>BTS</v>
          </cell>
          <cell r="S1069" t="str">
            <v>On air</v>
          </cell>
          <cell r="T1069" t="str">
            <v>Grid-Gen</v>
          </cell>
          <cell r="U1069" t="str">
            <v>Green Field</v>
          </cell>
          <cell r="V1069">
            <v>50</v>
          </cell>
          <cell r="W1069" t="str">
            <v>Outdoor</v>
          </cell>
          <cell r="X1069" t="str">
            <v>John Banda </v>
          </cell>
          <cell r="Y1069" t="str">
            <v>SBC</v>
          </cell>
          <cell r="Z1069" t="str">
            <v>SBC</v>
          </cell>
          <cell r="AA1069" t="str">
            <v>Airtel </v>
          </cell>
          <cell r="AB1069" t="str">
            <v>Evans Ngonga</v>
          </cell>
          <cell r="AC1069" t="str">
            <v>CCS</v>
          </cell>
          <cell r="AD1069" t="str">
            <v>CCS</v>
          </cell>
          <cell r="AE1069" t="str">
            <v>CK Works</v>
          </cell>
          <cell r="AF1069" t="str">
            <v>CK Works</v>
          </cell>
          <cell r="AG1069">
            <v>30</v>
          </cell>
          <cell r="AH1069" t="str">
            <v>perkins</v>
          </cell>
          <cell r="AI1069" t="str">
            <v>403A-15</v>
          </cell>
          <cell r="AJ1069" t="str">
            <v>Leroy Sommer</v>
          </cell>
          <cell r="AK1069" t="str">
            <v>ECO-28-M/4</v>
          </cell>
          <cell r="AL1069">
            <v>1000</v>
          </cell>
          <cell r="AM1069" t="str">
            <v>Power cube</v>
          </cell>
          <cell r="AN1069" t="str">
            <v>ECC500</v>
          </cell>
          <cell r="AO1069">
            <v>400</v>
          </cell>
          <cell r="AP1069" t="str">
            <v>Agisson</v>
          </cell>
          <cell r="AQ1069">
            <v>1600</v>
          </cell>
          <cell r="AR1069">
            <v>2</v>
          </cell>
          <cell r="AS1069">
            <v>800</v>
          </cell>
          <cell r="AT1069">
            <v>48</v>
          </cell>
          <cell r="AU1069" t="str">
            <v>N/A</v>
          </cell>
          <cell r="AV1069" t="str">
            <v>N/A</v>
          </cell>
          <cell r="AW1069" t="str">
            <v>N/A</v>
          </cell>
          <cell r="AX1069" t="str">
            <v>N/A</v>
          </cell>
          <cell r="AY1069" t="str">
            <v>N/A</v>
          </cell>
          <cell r="AZ1069">
            <v>155</v>
          </cell>
        </row>
        <row r="1069">
          <cell r="BB1069">
            <v>2</v>
          </cell>
          <cell r="BC1069" t="str">
            <v>MTNAirtel</v>
          </cell>
          <cell r="BD1069" t="str">
            <v>T0236</v>
          </cell>
          <cell r="BE1069" t="str">
            <v>ZM3989</v>
          </cell>
          <cell r="BF1069">
            <v>0</v>
          </cell>
        </row>
        <row r="1070">
          <cell r="C1070" t="str">
            <v>IHS_LSK_392A</v>
          </cell>
          <cell r="D1070" t="str">
            <v>KAMANGA</v>
          </cell>
          <cell r="E1070">
            <v>28.3703</v>
          </cell>
          <cell r="F1070">
            <v>-15.3601</v>
          </cell>
          <cell r="G1070" t="str">
            <v>Lusaka</v>
          </cell>
          <cell r="H1070">
            <v>1.5</v>
          </cell>
          <cell r="I1070" t="str">
            <v>Lusaka</v>
          </cell>
          <cell r="J1070" t="str">
            <v>Lusaka</v>
          </cell>
          <cell r="K1070" t="str">
            <v>No</v>
          </cell>
          <cell r="L1070" t="str">
            <v>No</v>
          </cell>
          <cell r="M1070" t="str">
            <v>Yes</v>
          </cell>
          <cell r="N1070" t="str">
            <v>Urban</v>
          </cell>
          <cell r="O1070" t="str">
            <v>Platinum</v>
          </cell>
          <cell r="P1070" t="str">
            <v>Platinum</v>
          </cell>
          <cell r="Q1070" t="str">
            <v>BTS</v>
          </cell>
          <cell r="R1070" t="str">
            <v>BTS</v>
          </cell>
          <cell r="S1070" t="str">
            <v>On air</v>
          </cell>
          <cell r="T1070" t="str">
            <v>Grid-Gen</v>
          </cell>
          <cell r="U1070" t="str">
            <v>Green Field</v>
          </cell>
          <cell r="V1070">
            <v>52</v>
          </cell>
          <cell r="W1070" t="str">
            <v>Outdoor</v>
          </cell>
          <cell r="X1070" t="str">
            <v>Malvin Hakokole</v>
          </cell>
          <cell r="Y1070" t="str">
            <v>SBC</v>
          </cell>
          <cell r="Z1070" t="str">
            <v>SBC</v>
          </cell>
          <cell r="AA1070" t="str">
            <v>Airtel </v>
          </cell>
          <cell r="AB1070" t="str">
            <v>Evans Ngonga</v>
          </cell>
          <cell r="AC1070" t="str">
            <v>CCS</v>
          </cell>
          <cell r="AD1070" t="str">
            <v>CCS</v>
          </cell>
          <cell r="AE1070" t="str">
            <v>Gen Logic </v>
          </cell>
          <cell r="AF1070" t="str">
            <v>Gen Logic </v>
          </cell>
          <cell r="AG1070">
            <v>10</v>
          </cell>
          <cell r="AH1070" t="str">
            <v>perkins</v>
          </cell>
          <cell r="AI1070" t="str">
            <v>403D-15</v>
          </cell>
          <cell r="AJ1070" t="str">
            <v>Leroy Sommer</v>
          </cell>
          <cell r="AK1070" t="str">
            <v>ECO-28-M/4</v>
          </cell>
          <cell r="AL1070">
            <v>1000</v>
          </cell>
          <cell r="AM1070" t="str">
            <v>Power cube</v>
          </cell>
          <cell r="AN1070" t="str">
            <v>ECC500</v>
          </cell>
          <cell r="AO1070">
            <v>400</v>
          </cell>
          <cell r="AP1070" t="str">
            <v>Agisson</v>
          </cell>
          <cell r="AQ1070">
            <v>1600</v>
          </cell>
          <cell r="AR1070">
            <v>2</v>
          </cell>
          <cell r="AS1070">
            <v>800</v>
          </cell>
          <cell r="AT1070">
            <v>48</v>
          </cell>
          <cell r="AU1070" t="str">
            <v>N/A</v>
          </cell>
          <cell r="AV1070" t="str">
            <v>N/A</v>
          </cell>
          <cell r="AW1070" t="str">
            <v>N/A</v>
          </cell>
          <cell r="AX1070" t="str">
            <v>N/A</v>
          </cell>
          <cell r="AY1070" t="str">
            <v>N/A</v>
          </cell>
          <cell r="AZ1070">
            <v>56</v>
          </cell>
        </row>
        <row r="1070">
          <cell r="BB1070">
            <v>1</v>
          </cell>
          <cell r="BC1070" t="str">
            <v>Airtel</v>
          </cell>
          <cell r="BD1070">
            <v>0</v>
          </cell>
          <cell r="BE1070" t="str">
            <v>ZM3990</v>
          </cell>
          <cell r="BF1070">
            <v>0</v>
          </cell>
        </row>
        <row r="1071">
          <cell r="C1071" t="str">
            <v>IHS_LSK_393A</v>
          </cell>
          <cell r="D1071" t="str">
            <v>AVONDALE EAST</v>
          </cell>
          <cell r="E1071">
            <v>28.4068</v>
          </cell>
          <cell r="F1071">
            <v>-13.33431</v>
          </cell>
          <cell r="G1071" t="str">
            <v>Lusaka</v>
          </cell>
          <cell r="H1071" t="str">
            <v>N/A</v>
          </cell>
          <cell r="I1071" t="str">
            <v>Lusaka</v>
          </cell>
          <cell r="J1071" t="str">
            <v>Lusaka</v>
          </cell>
          <cell r="K1071" t="str">
            <v>Yes</v>
          </cell>
          <cell r="L1071" t="str">
            <v>No</v>
          </cell>
          <cell r="M1071" t="str">
            <v>No</v>
          </cell>
          <cell r="N1071" t="str">
            <v>Urban</v>
          </cell>
          <cell r="O1071" t="str">
            <v>Platinum</v>
          </cell>
          <cell r="P1071" t="str">
            <v>Platinum</v>
          </cell>
          <cell r="Q1071" t="str">
            <v>BTS</v>
          </cell>
          <cell r="R1071" t="str">
            <v>BTS</v>
          </cell>
          <cell r="S1071" t="str">
            <v>On air</v>
          </cell>
          <cell r="T1071" t="str">
            <v>Grid-Gen</v>
          </cell>
          <cell r="U1071" t="str">
            <v>Green Field</v>
          </cell>
          <cell r="V1071">
            <v>52</v>
          </cell>
          <cell r="W1071" t="str">
            <v>Outdoor</v>
          </cell>
          <cell r="X1071" t="str">
            <v>Malvin Hakokole</v>
          </cell>
          <cell r="Y1071" t="str">
            <v>SBC</v>
          </cell>
          <cell r="Z1071" t="str">
            <v>SBC</v>
          </cell>
          <cell r="AA1071" t="str">
            <v>Airtel </v>
          </cell>
          <cell r="AB1071" t="str">
            <v>Evans Ngonga</v>
          </cell>
          <cell r="AC1071" t="str">
            <v>CCS</v>
          </cell>
          <cell r="AD1071" t="str">
            <v>CCS</v>
          </cell>
          <cell r="AE1071" t="str">
            <v>N/A</v>
          </cell>
          <cell r="AF1071" t="str">
            <v>N/A</v>
          </cell>
          <cell r="AG1071">
            <v>20</v>
          </cell>
          <cell r="AH1071" t="str">
            <v>N/A</v>
          </cell>
          <cell r="AI1071" t="str">
            <v>N/A</v>
          </cell>
          <cell r="AJ1071" t="str">
            <v>N/A</v>
          </cell>
          <cell r="AK1071" t="str">
            <v>N/A</v>
          </cell>
          <cell r="AL1071" t="str">
            <v>N/A</v>
          </cell>
          <cell r="AM1071" t="str">
            <v>Power cube</v>
          </cell>
          <cell r="AN1071" t="str">
            <v>ICC330-H1-C1</v>
          </cell>
          <cell r="AO1071">
            <v>400</v>
          </cell>
          <cell r="AP1071" t="str">
            <v>Agisson</v>
          </cell>
          <cell r="AQ1071">
            <v>1600</v>
          </cell>
          <cell r="AR1071">
            <v>2</v>
          </cell>
          <cell r="AS1071">
            <v>800</v>
          </cell>
          <cell r="AT1071">
            <v>48</v>
          </cell>
          <cell r="AU1071" t="str">
            <v>N/A</v>
          </cell>
          <cell r="AV1071" t="str">
            <v>N/A</v>
          </cell>
          <cell r="AW1071" t="str">
            <v>N/A</v>
          </cell>
          <cell r="AX1071" t="str">
            <v>N/A</v>
          </cell>
          <cell r="AY1071" t="str">
            <v>N/A</v>
          </cell>
          <cell r="AZ1071">
            <v>47.2</v>
          </cell>
        </row>
        <row r="1071">
          <cell r="BB1071">
            <v>2</v>
          </cell>
          <cell r="BC1071" t="str">
            <v>MTNAirtel</v>
          </cell>
          <cell r="BD1071" t="str">
            <v>T0541</v>
          </cell>
          <cell r="BE1071" t="str">
            <v>ZM3991</v>
          </cell>
          <cell r="BF1071">
            <v>0</v>
          </cell>
        </row>
        <row r="1072">
          <cell r="C1072" t="str">
            <v>IHS_LSK_394A</v>
          </cell>
          <cell r="D1072" t="str">
            <v>AIRPORT ROAD</v>
          </cell>
          <cell r="E1072">
            <v>28.4237</v>
          </cell>
          <cell r="F1072">
            <v>-14.073185</v>
          </cell>
          <cell r="G1072" t="str">
            <v>Lusaka</v>
          </cell>
          <cell r="H1072">
            <v>2.5</v>
          </cell>
          <cell r="I1072" t="str">
            <v>Lusaka</v>
          </cell>
          <cell r="J1072" t="str">
            <v>Lusaka</v>
          </cell>
          <cell r="K1072" t="str">
            <v>Yes</v>
          </cell>
          <cell r="L1072" t="str">
            <v>No</v>
          </cell>
          <cell r="M1072" t="str">
            <v>No</v>
          </cell>
          <cell r="N1072" t="str">
            <v>Urban</v>
          </cell>
          <cell r="O1072" t="str">
            <v>Platinum</v>
          </cell>
          <cell r="P1072" t="str">
            <v>Platinum</v>
          </cell>
          <cell r="Q1072" t="str">
            <v>HUB</v>
          </cell>
          <cell r="R1072" t="str">
            <v>HUB</v>
          </cell>
          <cell r="S1072" t="str">
            <v>On air</v>
          </cell>
          <cell r="T1072" t="str">
            <v>Grid-Gen</v>
          </cell>
          <cell r="U1072" t="str">
            <v>Green Field</v>
          </cell>
          <cell r="V1072">
            <v>18</v>
          </cell>
          <cell r="W1072" t="str">
            <v>Outdoor</v>
          </cell>
          <cell r="X1072" t="str">
            <v>Malvin Hakokole</v>
          </cell>
          <cell r="Y1072" t="str">
            <v>SBC</v>
          </cell>
          <cell r="Z1072" t="str">
            <v>SBC</v>
          </cell>
          <cell r="AA1072" t="str">
            <v>Airtel </v>
          </cell>
          <cell r="AB1072" t="str">
            <v>Evans Ngonga</v>
          </cell>
          <cell r="AC1072" t="str">
            <v>CCS</v>
          </cell>
          <cell r="AD1072" t="str">
            <v>CCS</v>
          </cell>
          <cell r="AE1072" t="str">
            <v>Gen Logic </v>
          </cell>
          <cell r="AF1072" t="str">
            <v>Gen Logic </v>
          </cell>
          <cell r="AG1072">
            <v>20</v>
          </cell>
          <cell r="AH1072" t="str">
            <v>perkins</v>
          </cell>
          <cell r="AI1072" t="str">
            <v>404A-22</v>
          </cell>
          <cell r="AJ1072" t="str">
            <v>Leroy Sommer</v>
          </cell>
          <cell r="AK1072" t="str">
            <v>TAL 040F J 6S/4</v>
          </cell>
          <cell r="AL1072">
            <v>1000</v>
          </cell>
          <cell r="AM1072" t="str">
            <v>Power cube</v>
          </cell>
          <cell r="AN1072" t="str">
            <v>ICC330-H1-C1</v>
          </cell>
          <cell r="AO1072">
            <v>400</v>
          </cell>
          <cell r="AP1072" t="str">
            <v>Agisson</v>
          </cell>
          <cell r="AQ1072">
            <v>1600</v>
          </cell>
          <cell r="AR1072">
            <v>2</v>
          </cell>
          <cell r="AS1072">
            <v>800</v>
          </cell>
          <cell r="AT1072">
            <v>48</v>
          </cell>
          <cell r="AU1072" t="str">
            <v>N/A</v>
          </cell>
          <cell r="AV1072" t="str">
            <v>N/A</v>
          </cell>
          <cell r="AW1072" t="str">
            <v>N/A</v>
          </cell>
          <cell r="AX1072" t="str">
            <v>N/A</v>
          </cell>
          <cell r="AY1072" t="str">
            <v>N/A</v>
          </cell>
          <cell r="AZ1072">
            <v>120</v>
          </cell>
        </row>
        <row r="1072">
          <cell r="BB1072">
            <v>2</v>
          </cell>
          <cell r="BC1072" t="str">
            <v>AirtelINQ</v>
          </cell>
          <cell r="BD1072">
            <v>0</v>
          </cell>
          <cell r="BE1072" t="str">
            <v>ZM3992</v>
          </cell>
          <cell r="BF1072">
            <v>0</v>
          </cell>
        </row>
        <row r="1073">
          <cell r="C1073" t="str">
            <v>IHS_LSK_395A</v>
          </cell>
          <cell r="D1073" t="str">
            <v>BARLASTONE</v>
          </cell>
          <cell r="E1073">
            <v>28.218</v>
          </cell>
          <cell r="F1073">
            <v>-16.725115</v>
          </cell>
          <cell r="G1073" t="str">
            <v>Lusaka</v>
          </cell>
          <cell r="H1073">
            <v>2.5</v>
          </cell>
          <cell r="I1073" t="str">
            <v>Lusaka</v>
          </cell>
          <cell r="J1073" t="str">
            <v>Kafue</v>
          </cell>
          <cell r="K1073" t="str">
            <v>No</v>
          </cell>
          <cell r="L1073" t="str">
            <v>No</v>
          </cell>
          <cell r="M1073" t="str">
            <v>No</v>
          </cell>
          <cell r="N1073" t="str">
            <v>Urban</v>
          </cell>
          <cell r="O1073" t="str">
            <v>Platinum</v>
          </cell>
          <cell r="P1073" t="str">
            <v>Platinum</v>
          </cell>
          <cell r="Q1073" t="str">
            <v>BTS</v>
          </cell>
          <cell r="R1073" t="str">
            <v>BTS</v>
          </cell>
          <cell r="S1073" t="str">
            <v>On air</v>
          </cell>
          <cell r="T1073" t="str">
            <v>Grid-Gen</v>
          </cell>
          <cell r="U1073" t="str">
            <v>Green Field</v>
          </cell>
          <cell r="V1073">
            <v>40</v>
          </cell>
          <cell r="W1073" t="str">
            <v>Outdoor</v>
          </cell>
          <cell r="X1073" t="str">
            <v>John Banda </v>
          </cell>
          <cell r="Y1073" t="str">
            <v>SBC</v>
          </cell>
          <cell r="Z1073" t="str">
            <v>SBC</v>
          </cell>
          <cell r="AA1073" t="str">
            <v>Airtel </v>
          </cell>
          <cell r="AB1073" t="str">
            <v>Evans Ngonga</v>
          </cell>
          <cell r="AC1073" t="str">
            <v>CCS</v>
          </cell>
          <cell r="AD1073" t="str">
            <v>CCS</v>
          </cell>
          <cell r="AE1073" t="str">
            <v>Earth Technology</v>
          </cell>
          <cell r="AF1073" t="str">
            <v>Earth technology</v>
          </cell>
          <cell r="AG1073">
            <v>20</v>
          </cell>
          <cell r="AH1073" t="str">
            <v>perkins</v>
          </cell>
          <cell r="AI1073" t="str">
            <v>403A-15</v>
          </cell>
          <cell r="AJ1073" t="str">
            <v>Mecc Alte</v>
          </cell>
          <cell r="AK1073" t="str">
            <v>ECP-28-M/4</v>
          </cell>
          <cell r="AL1073">
            <v>375</v>
          </cell>
          <cell r="AM1073" t="str">
            <v>Power cube</v>
          </cell>
          <cell r="AN1073" t="str">
            <v>ECC500</v>
          </cell>
          <cell r="AO1073">
            <v>400</v>
          </cell>
          <cell r="AP1073" t="str">
            <v>Agisson</v>
          </cell>
          <cell r="AQ1073">
            <v>1600</v>
          </cell>
          <cell r="AR1073">
            <v>2</v>
          </cell>
          <cell r="AS1073">
            <v>800</v>
          </cell>
          <cell r="AT1073">
            <v>48</v>
          </cell>
          <cell r="AU1073" t="str">
            <v>N/A</v>
          </cell>
          <cell r="AV1073" t="str">
            <v>N/A</v>
          </cell>
          <cell r="AW1073" t="str">
            <v>N/A</v>
          </cell>
          <cell r="AX1073" t="str">
            <v>N/A</v>
          </cell>
          <cell r="AY1073" t="str">
            <v>N/A</v>
          </cell>
          <cell r="AZ1073">
            <v>102</v>
          </cell>
        </row>
        <row r="1073">
          <cell r="BB1073">
            <v>2</v>
          </cell>
          <cell r="BC1073" t="str">
            <v>MTNAirtel</v>
          </cell>
          <cell r="BD1073" t="str">
            <v>T0218</v>
          </cell>
          <cell r="BE1073" t="str">
            <v>ZM3993</v>
          </cell>
          <cell r="BF1073">
            <v>0</v>
          </cell>
        </row>
        <row r="1074">
          <cell r="C1074" t="str">
            <v>IHS_LSK_396A</v>
          </cell>
          <cell r="D1074" t="str">
            <v>SHORT HORN_2</v>
          </cell>
          <cell r="E1074">
            <v>28.1912</v>
          </cell>
          <cell r="F1074">
            <v>-15.5391</v>
          </cell>
          <cell r="G1074" t="str">
            <v>Lusaka</v>
          </cell>
          <cell r="H1074">
            <v>2.5</v>
          </cell>
          <cell r="I1074" t="str">
            <v>Lusaka</v>
          </cell>
          <cell r="J1074" t="str">
            <v>Kafue</v>
          </cell>
          <cell r="K1074" t="str">
            <v>No</v>
          </cell>
          <cell r="L1074" t="str">
            <v>No</v>
          </cell>
          <cell r="M1074" t="str">
            <v>No</v>
          </cell>
          <cell r="N1074" t="str">
            <v>Suburban</v>
          </cell>
          <cell r="O1074" t="str">
            <v>Silver</v>
          </cell>
          <cell r="P1074" t="str">
            <v>Silver</v>
          </cell>
          <cell r="Q1074" t="str">
            <v>HUB</v>
          </cell>
          <cell r="R1074" t="str">
            <v>HUB</v>
          </cell>
          <cell r="S1074" t="str">
            <v>On air</v>
          </cell>
          <cell r="T1074" t="str">
            <v>Grid-Gen</v>
          </cell>
          <cell r="U1074" t="str">
            <v>Green Field</v>
          </cell>
          <cell r="V1074">
            <v>60</v>
          </cell>
          <cell r="W1074" t="str">
            <v>Outdoor</v>
          </cell>
          <cell r="X1074" t="str">
            <v>Joseph Mulenga</v>
          </cell>
          <cell r="Y1074" t="str">
            <v>SBC</v>
          </cell>
          <cell r="Z1074" t="str">
            <v>SBC</v>
          </cell>
          <cell r="AA1074" t="str">
            <v>Airtel </v>
          </cell>
          <cell r="AB1074" t="str">
            <v>Evans Ngonga</v>
          </cell>
          <cell r="AC1074" t="str">
            <v>CCS</v>
          </cell>
          <cell r="AD1074" t="str">
            <v>CCS</v>
          </cell>
          <cell r="AE1074" t="str">
            <v>Gen Logic </v>
          </cell>
          <cell r="AF1074" t="str">
            <v>Gen Logic </v>
          </cell>
          <cell r="AG1074">
            <v>20</v>
          </cell>
          <cell r="AH1074" t="str">
            <v>perkins</v>
          </cell>
          <cell r="AI1074" t="str">
            <v>404A-22</v>
          </cell>
          <cell r="AJ1074" t="str">
            <v>Leroy Sommer</v>
          </cell>
          <cell r="AK1074" t="str">
            <v>ECO-28-M/4</v>
          </cell>
          <cell r="AL1074">
            <v>1000</v>
          </cell>
          <cell r="AM1074" t="str">
            <v>Power cube</v>
          </cell>
          <cell r="AN1074" t="str">
            <v>ECC500</v>
          </cell>
          <cell r="AO1074">
            <v>400</v>
          </cell>
          <cell r="AP1074" t="str">
            <v>Agisson</v>
          </cell>
          <cell r="AQ1074">
            <v>1200</v>
          </cell>
          <cell r="AR1074">
            <v>2</v>
          </cell>
          <cell r="AS1074">
            <v>600</v>
          </cell>
          <cell r="AT1074">
            <v>48</v>
          </cell>
          <cell r="AU1074" t="str">
            <v>N/A</v>
          </cell>
          <cell r="AV1074" t="str">
            <v>N/A</v>
          </cell>
          <cell r="AW1074" t="str">
            <v>N/A</v>
          </cell>
          <cell r="AX1074" t="str">
            <v>N/A</v>
          </cell>
          <cell r="AY1074" t="str">
            <v>N/A</v>
          </cell>
          <cell r="AZ1074">
            <v>87</v>
          </cell>
        </row>
        <row r="1074">
          <cell r="BB1074">
            <v>2</v>
          </cell>
          <cell r="BC1074" t="str">
            <v>MTNAirtel</v>
          </cell>
          <cell r="BD1074" t="str">
            <v>T0329</v>
          </cell>
          <cell r="BE1074" t="str">
            <v>ZM3995</v>
          </cell>
          <cell r="BF1074">
            <v>0</v>
          </cell>
        </row>
        <row r="1075">
          <cell r="C1075" t="str">
            <v>IHS_LSK_397A</v>
          </cell>
          <cell r="D1075" t="str">
            <v>WOODLANDS MICRO</v>
          </cell>
          <cell r="E1075">
            <v>28.3419</v>
          </cell>
          <cell r="F1075">
            <v>-15.4372</v>
          </cell>
          <cell r="G1075" t="str">
            <v>Lusaka</v>
          </cell>
          <cell r="H1075">
            <v>2.5</v>
          </cell>
          <cell r="I1075" t="str">
            <v>Lusaka</v>
          </cell>
          <cell r="J1075" t="str">
            <v>Lusaka</v>
          </cell>
          <cell r="K1075" t="str">
            <v>No</v>
          </cell>
          <cell r="L1075" t="str">
            <v>Yes</v>
          </cell>
          <cell r="M1075" t="str">
            <v>No</v>
          </cell>
          <cell r="N1075" t="str">
            <v>Urban</v>
          </cell>
          <cell r="O1075" t="str">
            <v>Platinum</v>
          </cell>
          <cell r="P1075" t="str">
            <v>Platinum</v>
          </cell>
          <cell r="Q1075" t="str">
            <v>BTS</v>
          </cell>
          <cell r="R1075" t="str">
            <v>BTS</v>
          </cell>
          <cell r="S1075" t="str">
            <v>On air</v>
          </cell>
          <cell r="T1075" t="str">
            <v>Grid-Gen</v>
          </cell>
          <cell r="U1075" t="str">
            <v>Roof Top</v>
          </cell>
          <cell r="V1075" t="str">
            <v>RT</v>
          </cell>
          <cell r="W1075" t="str">
            <v>Outdoor</v>
          </cell>
          <cell r="X1075" t="str">
            <v>Kelly Musama</v>
          </cell>
          <cell r="Y1075" t="str">
            <v>SBC</v>
          </cell>
          <cell r="Z1075" t="str">
            <v>SBC</v>
          </cell>
          <cell r="AA1075" t="str">
            <v>Airtel </v>
          </cell>
          <cell r="AB1075" t="str">
            <v>Evans Ngonga</v>
          </cell>
          <cell r="AC1075" t="str">
            <v>CCS</v>
          </cell>
          <cell r="AD1075" t="str">
            <v>In House</v>
          </cell>
          <cell r="AE1075" t="str">
            <v>Gen Logic </v>
          </cell>
          <cell r="AF1075" t="str">
            <v>Gen Logic </v>
          </cell>
          <cell r="AG1075">
            <v>20</v>
          </cell>
          <cell r="AH1075" t="str">
            <v>N/A</v>
          </cell>
          <cell r="AI1075" t="str">
            <v>N/A</v>
          </cell>
          <cell r="AJ1075" t="str">
            <v>N/A</v>
          </cell>
          <cell r="AK1075" t="str">
            <v>Leroy Sommer</v>
          </cell>
          <cell r="AL1075">
            <v>1000</v>
          </cell>
          <cell r="AM1075" t="str">
            <v>Power cube</v>
          </cell>
          <cell r="AN1075" t="str">
            <v>ECC500</v>
          </cell>
          <cell r="AO1075">
            <v>400</v>
          </cell>
          <cell r="AP1075" t="str">
            <v>Lithium</v>
          </cell>
          <cell r="AQ1075">
            <v>400</v>
          </cell>
          <cell r="AR1075">
            <v>48</v>
          </cell>
          <cell r="AS1075">
            <v>100</v>
          </cell>
          <cell r="AT1075">
            <v>4</v>
          </cell>
          <cell r="AU1075" t="str">
            <v>N/A</v>
          </cell>
          <cell r="AV1075" t="str">
            <v>N/A</v>
          </cell>
          <cell r="AW1075" t="str">
            <v>N/A</v>
          </cell>
          <cell r="AX1075" t="str">
            <v>N/A</v>
          </cell>
          <cell r="AY1075" t="str">
            <v>N/A</v>
          </cell>
          <cell r="AZ1075">
            <v>160</v>
          </cell>
        </row>
        <row r="1075">
          <cell r="BB1075">
            <v>3</v>
          </cell>
          <cell r="BC1075" t="str">
            <v>MTNAirtelLusaka Radio</v>
          </cell>
          <cell r="BD1075" t="str">
            <v>T0175</v>
          </cell>
          <cell r="BE1075" t="str">
            <v>ZM4000</v>
          </cell>
          <cell r="BF1075">
            <v>0</v>
          </cell>
        </row>
        <row r="1076">
          <cell r="C1076" t="str">
            <v>IHS_LSK_398A</v>
          </cell>
          <cell r="D1076" t="str">
            <v>Kapete</v>
          </cell>
          <cell r="E1076">
            <v>28.713</v>
          </cell>
          <cell r="F1076">
            <v>-15.2713</v>
          </cell>
          <cell r="G1076" t="str">
            <v>Lusaka</v>
          </cell>
          <cell r="H1076">
            <v>1.5</v>
          </cell>
          <cell r="I1076" t="str">
            <v>Lusaka</v>
          </cell>
          <cell r="J1076" t="str">
            <v>Chongwe</v>
          </cell>
          <cell r="K1076" t="str">
            <v>No</v>
          </cell>
          <cell r="L1076" t="str">
            <v>No</v>
          </cell>
          <cell r="M1076" t="str">
            <v>No</v>
          </cell>
          <cell r="N1076" t="str">
            <v>Rural</v>
          </cell>
          <cell r="O1076" t="str">
            <v>Silver</v>
          </cell>
          <cell r="P1076" t="str">
            <v>Silver</v>
          </cell>
          <cell r="Q1076" t="str">
            <v>BTS</v>
          </cell>
          <cell r="R1076" t="str">
            <v>BTS</v>
          </cell>
          <cell r="S1076" t="str">
            <v>On air</v>
          </cell>
          <cell r="T1076" t="str">
            <v>Solar-Gen</v>
          </cell>
          <cell r="U1076" t="str">
            <v>Green Field</v>
          </cell>
          <cell r="V1076">
            <v>40</v>
          </cell>
          <cell r="W1076" t="str">
            <v>Outdoor</v>
          </cell>
          <cell r="X1076" t="str">
            <v>Malvin Hakokole</v>
          </cell>
          <cell r="Y1076" t="str">
            <v>SBC</v>
          </cell>
          <cell r="Z1076" t="str">
            <v>SBC</v>
          </cell>
          <cell r="AA1076" t="str">
            <v>Airtel </v>
          </cell>
          <cell r="AB1076" t="str">
            <v>Evans Ngonga</v>
          </cell>
          <cell r="AC1076" t="str">
            <v>CCS</v>
          </cell>
          <cell r="AD1076" t="str">
            <v>CCS</v>
          </cell>
          <cell r="AE1076" t="str">
            <v>Gen Logic </v>
          </cell>
          <cell r="AF1076" t="str">
            <v>Gen Logic </v>
          </cell>
          <cell r="AG1076">
            <v>15</v>
          </cell>
          <cell r="AH1076" t="str">
            <v>perkins</v>
          </cell>
          <cell r="AI1076" t="str">
            <v>404A-22</v>
          </cell>
          <cell r="AJ1076" t="str">
            <v>Leroy Sommer</v>
          </cell>
          <cell r="AK1076" t="str">
            <v>TAL 040 DJ 6S/4</v>
          </cell>
          <cell r="AL1076">
            <v>1000</v>
          </cell>
          <cell r="AM1076" t="str">
            <v>MPPT</v>
          </cell>
          <cell r="AN1076" t="str">
            <v>MPPT</v>
          </cell>
          <cell r="AO1076">
            <v>93.75</v>
          </cell>
          <cell r="AP1076" t="str">
            <v>BSB</v>
          </cell>
          <cell r="AQ1076">
            <v>1500</v>
          </cell>
          <cell r="AR1076">
            <v>2</v>
          </cell>
          <cell r="AS1076">
            <v>1500</v>
          </cell>
          <cell r="AT1076">
            <v>24</v>
          </cell>
          <cell r="AU1076" t="str">
            <v>N/A</v>
          </cell>
          <cell r="AV1076" t="str">
            <v>N/A</v>
          </cell>
          <cell r="AW1076" t="str">
            <v>N/A</v>
          </cell>
          <cell r="AX1076" t="str">
            <v>N/A</v>
          </cell>
          <cell r="AY1076" t="str">
            <v>N/A</v>
          </cell>
          <cell r="AZ1076">
            <v>62</v>
          </cell>
        </row>
        <row r="1076">
          <cell r="BB1076">
            <v>1</v>
          </cell>
          <cell r="BC1076" t="str">
            <v>Airtel</v>
          </cell>
          <cell r="BD1076">
            <v>0</v>
          </cell>
          <cell r="BE1076" t="str">
            <v>ZM6007</v>
          </cell>
          <cell r="BF1076">
            <v>0</v>
          </cell>
        </row>
        <row r="1077">
          <cell r="C1077" t="str">
            <v>IHS_LSK_399A</v>
          </cell>
          <cell r="D1077" t="str">
            <v>Nangwenya</v>
          </cell>
          <cell r="E1077">
            <v>28.821</v>
          </cell>
          <cell r="F1077">
            <v>-15.3692</v>
          </cell>
          <cell r="G1077" t="str">
            <v>Lusaka</v>
          </cell>
          <cell r="H1077">
            <v>2.5</v>
          </cell>
          <cell r="I1077" t="str">
            <v>Lusaka</v>
          </cell>
          <cell r="J1077" t="str">
            <v>Chongwe</v>
          </cell>
          <cell r="K1077" t="str">
            <v>No</v>
          </cell>
          <cell r="L1077" t="str">
            <v>No</v>
          </cell>
          <cell r="M1077" t="str">
            <v>No</v>
          </cell>
          <cell r="N1077" t="str">
            <v>Rural</v>
          </cell>
          <cell r="O1077" t="str">
            <v>Silver</v>
          </cell>
          <cell r="P1077" t="str">
            <v>Silver</v>
          </cell>
          <cell r="Q1077" t="str">
            <v>BTS</v>
          </cell>
          <cell r="R1077" t="str">
            <v>BTS</v>
          </cell>
          <cell r="S1077" t="str">
            <v>On air</v>
          </cell>
          <cell r="T1077" t="str">
            <v>Solar-Gen</v>
          </cell>
          <cell r="U1077" t="str">
            <v>Green Field</v>
          </cell>
          <cell r="V1077">
            <v>60</v>
          </cell>
          <cell r="W1077" t="str">
            <v>Outdoor</v>
          </cell>
          <cell r="X1077" t="str">
            <v>Malvin Hakokole</v>
          </cell>
          <cell r="Y1077" t="str">
            <v>SBC</v>
          </cell>
          <cell r="Z1077" t="str">
            <v>SBC</v>
          </cell>
          <cell r="AA1077" t="str">
            <v>Airtel </v>
          </cell>
          <cell r="AB1077" t="str">
            <v>Evans Ngonga</v>
          </cell>
          <cell r="AC1077" t="str">
            <v>CCS</v>
          </cell>
          <cell r="AD1077" t="str">
            <v>CCS</v>
          </cell>
          <cell r="AE1077" t="str">
            <v>Gen Logic </v>
          </cell>
          <cell r="AF1077" t="str">
            <v>Gen Logic </v>
          </cell>
          <cell r="AG1077">
            <v>20</v>
          </cell>
          <cell r="AH1077" t="str">
            <v>perkins</v>
          </cell>
          <cell r="AI1077" t="str">
            <v>S4L261SDBC</v>
          </cell>
          <cell r="AJ1077" t="str">
            <v>Mecc Alte</v>
          </cell>
          <cell r="AK1077" t="str">
            <v>AL 3/4</v>
          </cell>
          <cell r="AL1077">
            <v>1000</v>
          </cell>
          <cell r="AM1077" t="str">
            <v>Power cube</v>
          </cell>
          <cell r="AN1077" t="str">
            <v>ECC500</v>
          </cell>
          <cell r="AO1077">
            <v>150</v>
          </cell>
          <cell r="AP1077" t="str">
            <v>NARADA</v>
          </cell>
          <cell r="AQ1077">
            <v>600</v>
          </cell>
          <cell r="AR1077">
            <v>2</v>
          </cell>
          <cell r="AS1077">
            <v>600</v>
          </cell>
          <cell r="AT1077">
            <v>24</v>
          </cell>
          <cell r="AU1077" t="str">
            <v>N/A</v>
          </cell>
          <cell r="AV1077" t="str">
            <v>N/A</v>
          </cell>
          <cell r="AW1077" t="str">
            <v>N/A</v>
          </cell>
          <cell r="AX1077" t="str">
            <v>N/A</v>
          </cell>
          <cell r="AY1077" t="str">
            <v>N/A</v>
          </cell>
          <cell r="AZ1077">
            <v>58</v>
          </cell>
        </row>
        <row r="1077">
          <cell r="BB1077">
            <v>1</v>
          </cell>
          <cell r="BC1077" t="str">
            <v>Airtel</v>
          </cell>
          <cell r="BD1077">
            <v>0</v>
          </cell>
          <cell r="BE1077" t="str">
            <v>ZM6008</v>
          </cell>
          <cell r="BF1077">
            <v>0</v>
          </cell>
        </row>
        <row r="1078">
          <cell r="C1078" t="str">
            <v>IHS_LSK_400A</v>
          </cell>
          <cell r="D1078" t="str">
            <v>LUKWIPA</v>
          </cell>
          <cell r="E1078">
            <v>29.9018</v>
          </cell>
          <cell r="F1078">
            <v>-15.0494</v>
          </cell>
          <cell r="G1078" t="str">
            <v>Lusaka</v>
          </cell>
          <cell r="H1078">
            <v>1.5</v>
          </cell>
          <cell r="I1078" t="str">
            <v>Lusaka</v>
          </cell>
          <cell r="J1078" t="str">
            <v>Chongwe</v>
          </cell>
          <cell r="K1078" t="str">
            <v>No</v>
          </cell>
          <cell r="L1078" t="str">
            <v>No</v>
          </cell>
          <cell r="M1078" t="str">
            <v>No</v>
          </cell>
          <cell r="N1078" t="str">
            <v>Rural</v>
          </cell>
          <cell r="O1078" t="str">
            <v>Silver</v>
          </cell>
          <cell r="P1078" t="str">
            <v>Silver</v>
          </cell>
          <cell r="Q1078" t="str">
            <v>BTS</v>
          </cell>
          <cell r="R1078" t="str">
            <v>BTS</v>
          </cell>
          <cell r="S1078" t="str">
            <v>On air</v>
          </cell>
          <cell r="T1078" t="str">
            <v>Solar-Gen</v>
          </cell>
          <cell r="U1078" t="str">
            <v>Green Field</v>
          </cell>
          <cell r="V1078">
            <v>60</v>
          </cell>
          <cell r="W1078" t="str">
            <v>Outdoor</v>
          </cell>
          <cell r="X1078" t="str">
            <v>Malvin Hakokole</v>
          </cell>
          <cell r="Y1078" t="str">
            <v>SBC</v>
          </cell>
          <cell r="Z1078" t="str">
            <v>SBC</v>
          </cell>
          <cell r="AA1078" t="str">
            <v>Airtel </v>
          </cell>
          <cell r="AB1078" t="str">
            <v>Evans Ngonga</v>
          </cell>
          <cell r="AC1078" t="str">
            <v>CCS</v>
          </cell>
          <cell r="AD1078" t="str">
            <v>CCS</v>
          </cell>
          <cell r="AE1078" t="str">
            <v>Gen Logic </v>
          </cell>
          <cell r="AF1078" t="str">
            <v>Gen Logic </v>
          </cell>
          <cell r="AG1078">
            <v>10</v>
          </cell>
          <cell r="AH1078" t="str">
            <v>perkins</v>
          </cell>
          <cell r="AI1078" t="str">
            <v>4TNE88-G1A</v>
          </cell>
          <cell r="AJ1078" t="str">
            <v>Leroy Sommer</v>
          </cell>
          <cell r="AK1078" t="str">
            <v>ECO-28-M/4</v>
          </cell>
          <cell r="AL1078">
            <v>1000</v>
          </cell>
          <cell r="AM1078" t="str">
            <v>Power cube</v>
          </cell>
          <cell r="AN1078" t="str">
            <v>ECC500</v>
          </cell>
          <cell r="AO1078">
            <v>0</v>
          </cell>
          <cell r="AP1078" t="str">
            <v>Agisson</v>
          </cell>
          <cell r="AQ1078">
            <v>1600</v>
          </cell>
          <cell r="AR1078">
            <v>2</v>
          </cell>
          <cell r="AS1078">
            <v>800</v>
          </cell>
          <cell r="AT1078">
            <v>48</v>
          </cell>
          <cell r="AU1078" t="str">
            <v>N/A</v>
          </cell>
          <cell r="AV1078" t="str">
            <v>N/A</v>
          </cell>
          <cell r="AW1078" t="str">
            <v>N/A</v>
          </cell>
          <cell r="AX1078" t="str">
            <v>N/A</v>
          </cell>
          <cell r="AY1078" t="str">
            <v>N/A</v>
          </cell>
          <cell r="AZ1078">
            <v>20</v>
          </cell>
        </row>
        <row r="1078">
          <cell r="BB1078">
            <v>1</v>
          </cell>
          <cell r="BC1078" t="str">
            <v>Airtel</v>
          </cell>
          <cell r="BD1078">
            <v>0</v>
          </cell>
          <cell r="BE1078" t="str">
            <v>ZM6012</v>
          </cell>
          <cell r="BF1078">
            <v>0</v>
          </cell>
        </row>
        <row r="1079">
          <cell r="C1079" t="str">
            <v>IHS_LSK_401A</v>
          </cell>
          <cell r="D1079" t="str">
            <v>Chinyunyu</v>
          </cell>
          <cell r="E1079">
            <v>29.0047</v>
          </cell>
          <cell r="F1079">
            <v>-15.2665</v>
          </cell>
          <cell r="G1079" t="str">
            <v>Lusaka</v>
          </cell>
          <cell r="H1079">
            <v>1.8</v>
          </cell>
          <cell r="I1079" t="str">
            <v>Lusaka</v>
          </cell>
          <cell r="J1079" t="str">
            <v>Chongwe</v>
          </cell>
          <cell r="K1079" t="str">
            <v>No</v>
          </cell>
          <cell r="L1079" t="str">
            <v>No</v>
          </cell>
          <cell r="M1079" t="str">
            <v>No</v>
          </cell>
          <cell r="N1079" t="str">
            <v>Rural</v>
          </cell>
          <cell r="O1079" t="str">
            <v>Silver</v>
          </cell>
          <cell r="P1079" t="str">
            <v>Silver</v>
          </cell>
          <cell r="Q1079" t="str">
            <v>BTS</v>
          </cell>
          <cell r="R1079" t="str">
            <v>BTS</v>
          </cell>
          <cell r="S1079" t="str">
            <v>On air</v>
          </cell>
          <cell r="T1079" t="str">
            <v>Grid-Gen-solar</v>
          </cell>
          <cell r="U1079" t="str">
            <v>Green Field</v>
          </cell>
          <cell r="V1079">
            <v>40</v>
          </cell>
          <cell r="W1079" t="str">
            <v>Outdoor</v>
          </cell>
          <cell r="X1079" t="str">
            <v>Malvin Hakokole</v>
          </cell>
          <cell r="Y1079" t="str">
            <v>SBC</v>
          </cell>
          <cell r="Z1079" t="str">
            <v>SBC</v>
          </cell>
          <cell r="AA1079" t="str">
            <v>Airtel </v>
          </cell>
          <cell r="AB1079" t="str">
            <v>Evans Ngonga</v>
          </cell>
          <cell r="AC1079" t="str">
            <v>CCS</v>
          </cell>
          <cell r="AD1079" t="str">
            <v>CCS</v>
          </cell>
          <cell r="AE1079" t="str">
            <v>IMG</v>
          </cell>
          <cell r="AF1079" t="str">
            <v>IMG</v>
          </cell>
          <cell r="AG1079">
            <v>20</v>
          </cell>
          <cell r="AH1079" t="str">
            <v>perkins</v>
          </cell>
          <cell r="AI1079" t="str">
            <v>403A-15</v>
          </cell>
          <cell r="AJ1079" t="str">
            <v>Leroy Sommer</v>
          </cell>
          <cell r="AK1079" t="str">
            <v>ECO-28-M/4</v>
          </cell>
          <cell r="AL1079">
            <v>600</v>
          </cell>
          <cell r="AM1079" t="str">
            <v>Power cube</v>
          </cell>
          <cell r="AN1079" t="str">
            <v>ECC500</v>
          </cell>
          <cell r="AO1079">
            <v>400</v>
          </cell>
          <cell r="AP1079" t="str">
            <v>Lithium</v>
          </cell>
          <cell r="AQ1079">
            <v>300</v>
          </cell>
          <cell r="AR1079">
            <v>48</v>
          </cell>
          <cell r="AS1079">
            <v>100</v>
          </cell>
          <cell r="AT1079">
            <v>3</v>
          </cell>
          <cell r="AU1079" t="str">
            <v>N/A</v>
          </cell>
          <cell r="AV1079" t="str">
            <v>N/A</v>
          </cell>
          <cell r="AW1079" t="str">
            <v>N/A</v>
          </cell>
          <cell r="AX1079" t="str">
            <v>N/A</v>
          </cell>
          <cell r="AY1079" t="str">
            <v>N/A</v>
          </cell>
          <cell r="AZ1079">
            <v>53</v>
          </cell>
        </row>
        <row r="1079">
          <cell r="BB1079">
            <v>2</v>
          </cell>
          <cell r="BC1079" t="str">
            <v>MTNAirtel</v>
          </cell>
          <cell r="BD1079" t="str">
            <v>T0427</v>
          </cell>
          <cell r="BE1079" t="str">
            <v>ZM6013</v>
          </cell>
          <cell r="BF1079">
            <v>0</v>
          </cell>
        </row>
        <row r="1080">
          <cell r="C1080" t="str">
            <v>IHS_LSK_402A</v>
          </cell>
          <cell r="D1080" t="str">
            <v>Mwambilia Village</v>
          </cell>
          <cell r="E1080">
            <v>28.715</v>
          </cell>
          <cell r="F1080">
            <v>-15.3445</v>
          </cell>
          <cell r="G1080" t="str">
            <v>Lusaka</v>
          </cell>
          <cell r="H1080">
            <v>1.5</v>
          </cell>
          <cell r="I1080" t="str">
            <v>Lusaka</v>
          </cell>
          <cell r="J1080" t="str">
            <v>Kafue</v>
          </cell>
          <cell r="K1080" t="str">
            <v>No</v>
          </cell>
          <cell r="L1080" t="str">
            <v>No</v>
          </cell>
          <cell r="M1080" t="str">
            <v>No</v>
          </cell>
          <cell r="N1080" t="str">
            <v>Rural</v>
          </cell>
          <cell r="O1080" t="str">
            <v>Silver</v>
          </cell>
          <cell r="P1080" t="str">
            <v>Silver</v>
          </cell>
          <cell r="Q1080" t="str">
            <v>BTS</v>
          </cell>
          <cell r="R1080" t="str">
            <v>BTS</v>
          </cell>
          <cell r="S1080" t="str">
            <v>On air</v>
          </cell>
          <cell r="T1080" t="str">
            <v>Solar-Gen</v>
          </cell>
          <cell r="U1080" t="str">
            <v>Green Field</v>
          </cell>
          <cell r="V1080">
            <v>40</v>
          </cell>
          <cell r="W1080" t="str">
            <v>Outdoor</v>
          </cell>
          <cell r="X1080" t="str">
            <v>Malvin Hakokole</v>
          </cell>
          <cell r="Y1080" t="str">
            <v>SBC</v>
          </cell>
          <cell r="Z1080" t="str">
            <v>SBC</v>
          </cell>
          <cell r="AA1080" t="str">
            <v>Airtel </v>
          </cell>
          <cell r="AB1080" t="str">
            <v>Evans Ngonga</v>
          </cell>
          <cell r="AC1080" t="str">
            <v>CCS</v>
          </cell>
          <cell r="AD1080" t="str">
            <v>CCS</v>
          </cell>
          <cell r="AE1080" t="str">
            <v>MPMC</v>
          </cell>
          <cell r="AF1080" t="str">
            <v>MPMC</v>
          </cell>
          <cell r="AG1080">
            <v>20</v>
          </cell>
          <cell r="AH1080" t="str">
            <v>perkins</v>
          </cell>
          <cell r="AI1080" t="str">
            <v>S4L261SDBC</v>
          </cell>
          <cell r="AJ1080" t="str">
            <v>Leroy Sommer</v>
          </cell>
          <cell r="AK1080" t="str">
            <v>AL 3/4</v>
          </cell>
          <cell r="AL1080">
            <v>1000</v>
          </cell>
          <cell r="AM1080" t="str">
            <v>MPPT</v>
          </cell>
          <cell r="AN1080" t="str">
            <v>MPPT</v>
          </cell>
          <cell r="AO1080">
            <v>93.75</v>
          </cell>
          <cell r="AP1080" t="str">
            <v>BSB</v>
          </cell>
          <cell r="AQ1080">
            <v>1500</v>
          </cell>
          <cell r="AR1080">
            <v>2</v>
          </cell>
          <cell r="AS1080">
            <v>1500</v>
          </cell>
          <cell r="AT1080">
            <v>24</v>
          </cell>
          <cell r="AU1080" t="str">
            <v>N/A</v>
          </cell>
          <cell r="AV1080" t="str">
            <v>N/A</v>
          </cell>
          <cell r="AW1080" t="str">
            <v>N/A</v>
          </cell>
          <cell r="AX1080" t="str">
            <v>N/A</v>
          </cell>
          <cell r="AY1080" t="str">
            <v>N/A</v>
          </cell>
          <cell r="AZ1080">
            <v>40</v>
          </cell>
        </row>
        <row r="1080">
          <cell r="BB1080">
            <v>1</v>
          </cell>
          <cell r="BC1080" t="str">
            <v>Airtel</v>
          </cell>
          <cell r="BD1080">
            <v>0</v>
          </cell>
          <cell r="BE1080" t="str">
            <v>ZM6047</v>
          </cell>
          <cell r="BF1080">
            <v>0</v>
          </cell>
        </row>
        <row r="1081">
          <cell r="C1081" t="str">
            <v>IHS_LSK_403A</v>
          </cell>
          <cell r="D1081" t="str">
            <v>Shimabala_Mapepe Area</v>
          </cell>
          <cell r="E1081">
            <v>28.2559</v>
          </cell>
          <cell r="F1081">
            <v>-15.7192</v>
          </cell>
          <cell r="G1081" t="str">
            <v>Lusaka</v>
          </cell>
          <cell r="H1081">
            <v>2</v>
          </cell>
          <cell r="I1081" t="str">
            <v>Lusaka</v>
          </cell>
          <cell r="J1081" t="str">
            <v>Kafue</v>
          </cell>
          <cell r="K1081" t="str">
            <v>No</v>
          </cell>
          <cell r="L1081" t="str">
            <v>No</v>
          </cell>
          <cell r="M1081" t="str">
            <v>No</v>
          </cell>
          <cell r="N1081" t="str">
            <v>Rural</v>
          </cell>
          <cell r="O1081" t="str">
            <v>Silver</v>
          </cell>
          <cell r="P1081" t="str">
            <v>Silver</v>
          </cell>
          <cell r="Q1081" t="str">
            <v>BTS</v>
          </cell>
          <cell r="R1081" t="str">
            <v>BTS</v>
          </cell>
          <cell r="S1081" t="str">
            <v>On air</v>
          </cell>
          <cell r="T1081" t="str">
            <v>Grid-Gen</v>
          </cell>
          <cell r="U1081" t="str">
            <v>Green Field</v>
          </cell>
          <cell r="V1081">
            <v>42</v>
          </cell>
          <cell r="W1081" t="str">
            <v>Outdoor</v>
          </cell>
          <cell r="X1081" t="str">
            <v>Samuel Mumba</v>
          </cell>
          <cell r="Y1081" t="str">
            <v>SBC</v>
          </cell>
          <cell r="Z1081" t="str">
            <v>SBC</v>
          </cell>
          <cell r="AA1081" t="str">
            <v>Airtel </v>
          </cell>
          <cell r="AB1081" t="str">
            <v>Evans Ngonga</v>
          </cell>
          <cell r="AC1081" t="str">
            <v>CCS</v>
          </cell>
          <cell r="AD1081" t="str">
            <v>CCS</v>
          </cell>
          <cell r="AE1081" t="str">
            <v>MPMC</v>
          </cell>
          <cell r="AF1081" t="str">
            <v>MPMC</v>
          </cell>
          <cell r="AG1081">
            <v>16</v>
          </cell>
          <cell r="AH1081" t="str">
            <v>perkins</v>
          </cell>
          <cell r="AI1081" t="str">
            <v>403D-15T</v>
          </cell>
          <cell r="AJ1081" t="str">
            <v>Leroy Sommer</v>
          </cell>
          <cell r="AK1081" t="str">
            <v>ECO-28-M/4</v>
          </cell>
          <cell r="AL1081">
            <v>1000</v>
          </cell>
          <cell r="AM1081" t="str">
            <v>Power cube</v>
          </cell>
          <cell r="AN1081" t="str">
            <v>ECC500</v>
          </cell>
          <cell r="AO1081">
            <v>400</v>
          </cell>
          <cell r="AP1081" t="str">
            <v>Agisson</v>
          </cell>
          <cell r="AQ1081">
            <v>1200</v>
          </cell>
          <cell r="AR1081">
            <v>2</v>
          </cell>
          <cell r="AS1081">
            <v>600</v>
          </cell>
          <cell r="AT1081">
            <v>48</v>
          </cell>
          <cell r="AU1081" t="str">
            <v>N/A</v>
          </cell>
          <cell r="AV1081" t="str">
            <v>N/A</v>
          </cell>
          <cell r="AW1081" t="str">
            <v>N/A</v>
          </cell>
          <cell r="AX1081" t="str">
            <v>N/A</v>
          </cell>
          <cell r="AY1081" t="str">
            <v>N/A</v>
          </cell>
          <cell r="AZ1081">
            <v>47</v>
          </cell>
        </row>
        <row r="1081">
          <cell r="BB1081">
            <v>2</v>
          </cell>
          <cell r="BC1081" t="str">
            <v>MTNAirtel</v>
          </cell>
          <cell r="BD1081" t="str">
            <v>T0528</v>
          </cell>
          <cell r="BE1081" t="str">
            <v>ZM6070</v>
          </cell>
          <cell r="BF1081">
            <v>0</v>
          </cell>
        </row>
        <row r="1082">
          <cell r="C1082" t="str">
            <v>IHS_LSK_404A</v>
          </cell>
          <cell r="D1082" t="str">
            <v>Kabanana South_1_Rlf</v>
          </cell>
          <cell r="E1082">
            <v>28.2909</v>
          </cell>
          <cell r="F1082">
            <v>-15.3529</v>
          </cell>
          <cell r="G1082" t="str">
            <v>Lusaka</v>
          </cell>
          <cell r="H1082">
            <v>2.5</v>
          </cell>
          <cell r="I1082" t="str">
            <v>Lusaka</v>
          </cell>
          <cell r="J1082" t="str">
            <v>Lusaka</v>
          </cell>
          <cell r="K1082" t="str">
            <v>No</v>
          </cell>
          <cell r="L1082" t="str">
            <v>No</v>
          </cell>
          <cell r="M1082" t="str">
            <v>Yes</v>
          </cell>
          <cell r="N1082" t="str">
            <v>Urban</v>
          </cell>
          <cell r="O1082" t="str">
            <v>Platinum</v>
          </cell>
          <cell r="P1082" t="str">
            <v>Platinum</v>
          </cell>
          <cell r="Q1082" t="str">
            <v>BTS</v>
          </cell>
          <cell r="R1082" t="str">
            <v>BTS</v>
          </cell>
          <cell r="S1082" t="str">
            <v>On air</v>
          </cell>
          <cell r="T1082" t="str">
            <v>Grid-Gen</v>
          </cell>
          <cell r="U1082" t="str">
            <v>Green Field</v>
          </cell>
          <cell r="V1082">
            <v>40</v>
          </cell>
          <cell r="W1082" t="str">
            <v>Outdoor</v>
          </cell>
          <cell r="X1082" t="str">
            <v>John Banda </v>
          </cell>
          <cell r="Y1082" t="str">
            <v>SBC</v>
          </cell>
          <cell r="Z1082" t="str">
            <v>SBC</v>
          </cell>
          <cell r="AA1082" t="str">
            <v>Airtel </v>
          </cell>
          <cell r="AB1082" t="str">
            <v>Evans Ngonga</v>
          </cell>
          <cell r="AC1082" t="str">
            <v>CCS</v>
          </cell>
          <cell r="AD1082" t="str">
            <v>CCS</v>
          </cell>
          <cell r="AE1082" t="str">
            <v>IMG</v>
          </cell>
          <cell r="AF1082" t="str">
            <v>IMG</v>
          </cell>
          <cell r="AG1082">
            <v>20</v>
          </cell>
          <cell r="AH1082" t="str">
            <v>perkins</v>
          </cell>
          <cell r="AI1082" t="str">
            <v>404A-22</v>
          </cell>
          <cell r="AJ1082" t="str">
            <v>Leroy Sommer</v>
          </cell>
          <cell r="AK1082" t="str">
            <v>ECO-28-M/4</v>
          </cell>
          <cell r="AL1082">
            <v>600</v>
          </cell>
          <cell r="AM1082" t="str">
            <v>Power cube</v>
          </cell>
          <cell r="AN1082" t="str">
            <v>ECC500</v>
          </cell>
          <cell r="AO1082">
            <v>400</v>
          </cell>
          <cell r="AP1082" t="str">
            <v>Agisson</v>
          </cell>
          <cell r="AQ1082">
            <v>1600</v>
          </cell>
          <cell r="AR1082">
            <v>2</v>
          </cell>
          <cell r="AS1082">
            <v>800</v>
          </cell>
          <cell r="AT1082">
            <v>48</v>
          </cell>
          <cell r="AU1082" t="str">
            <v>N/A</v>
          </cell>
          <cell r="AV1082" t="str">
            <v>N/A</v>
          </cell>
          <cell r="AW1082" t="str">
            <v>N/A</v>
          </cell>
          <cell r="AX1082" t="str">
            <v>N/A</v>
          </cell>
          <cell r="AY1082" t="str">
            <v>N/A</v>
          </cell>
          <cell r="AZ1082">
            <v>125</v>
          </cell>
        </row>
        <row r="1082">
          <cell r="BB1082">
            <v>2</v>
          </cell>
          <cell r="BC1082" t="str">
            <v>MTNAirtel</v>
          </cell>
          <cell r="BD1082" t="str">
            <v>T0473</v>
          </cell>
          <cell r="BE1082" t="str">
            <v>ZM6081</v>
          </cell>
          <cell r="BF1082">
            <v>0</v>
          </cell>
        </row>
        <row r="1083">
          <cell r="C1083" t="str">
            <v>IHS_LSK_405A</v>
          </cell>
          <cell r="D1083" t="str">
            <v>Kanyama West_1_Rlf</v>
          </cell>
          <cell r="E1083">
            <v>28.2327</v>
          </cell>
          <cell r="F1083">
            <v>-15.42</v>
          </cell>
          <cell r="G1083" t="str">
            <v>Lusaka</v>
          </cell>
          <cell r="H1083">
            <v>2.5</v>
          </cell>
          <cell r="I1083" t="str">
            <v>Lusaka</v>
          </cell>
          <cell r="J1083" t="str">
            <v>Lusaka</v>
          </cell>
          <cell r="K1083" t="str">
            <v>No</v>
          </cell>
          <cell r="L1083" t="str">
            <v>No</v>
          </cell>
          <cell r="M1083" t="str">
            <v>No</v>
          </cell>
          <cell r="N1083" t="str">
            <v>Urban</v>
          </cell>
          <cell r="O1083" t="str">
            <v>Platinum</v>
          </cell>
          <cell r="P1083" t="str">
            <v>Platinum</v>
          </cell>
          <cell r="Q1083" t="str">
            <v>BTS</v>
          </cell>
          <cell r="R1083" t="str">
            <v>BTS</v>
          </cell>
          <cell r="S1083" t="str">
            <v>On air</v>
          </cell>
          <cell r="T1083" t="str">
            <v>Grid-Gen</v>
          </cell>
          <cell r="U1083" t="str">
            <v>Green Field</v>
          </cell>
          <cell r="V1083">
            <v>40</v>
          </cell>
          <cell r="W1083" t="str">
            <v>Outdoor</v>
          </cell>
          <cell r="X1083" t="str">
            <v>Joseph Mulenga</v>
          </cell>
          <cell r="Y1083" t="str">
            <v>SBC</v>
          </cell>
          <cell r="Z1083" t="str">
            <v>SBC</v>
          </cell>
          <cell r="AA1083" t="str">
            <v>Airtel </v>
          </cell>
          <cell r="AB1083" t="str">
            <v>Evans Ngonga</v>
          </cell>
          <cell r="AC1083" t="str">
            <v>CCS</v>
          </cell>
          <cell r="AD1083" t="str">
            <v>CCS</v>
          </cell>
          <cell r="AE1083" t="str">
            <v>Gen Logic </v>
          </cell>
          <cell r="AF1083" t="str">
            <v>Gen Logic </v>
          </cell>
          <cell r="AG1083">
            <v>20</v>
          </cell>
          <cell r="AH1083" t="str">
            <v>perkins</v>
          </cell>
          <cell r="AI1083" t="str">
            <v>403A-15</v>
          </cell>
          <cell r="AJ1083" t="str">
            <v>Leroy Sommer</v>
          </cell>
          <cell r="AK1083" t="str">
            <v>ECO-28-M/4</v>
          </cell>
          <cell r="AL1083">
            <v>1000</v>
          </cell>
          <cell r="AM1083" t="str">
            <v>Power cube</v>
          </cell>
          <cell r="AN1083" t="str">
            <v>ECC500</v>
          </cell>
          <cell r="AO1083">
            <v>400</v>
          </cell>
          <cell r="AP1083" t="str">
            <v>Agisson</v>
          </cell>
          <cell r="AQ1083">
            <v>1600</v>
          </cell>
          <cell r="AR1083">
            <v>2</v>
          </cell>
          <cell r="AS1083">
            <v>800</v>
          </cell>
          <cell r="AT1083">
            <v>48</v>
          </cell>
          <cell r="AU1083" t="str">
            <v>N/A</v>
          </cell>
          <cell r="AV1083" t="str">
            <v>N/A</v>
          </cell>
          <cell r="AW1083" t="str">
            <v>N/A</v>
          </cell>
          <cell r="AX1083" t="str">
            <v>N/A</v>
          </cell>
          <cell r="AY1083" t="str">
            <v>N/A</v>
          </cell>
          <cell r="AZ1083">
            <v>86</v>
          </cell>
        </row>
        <row r="1083">
          <cell r="BB1083">
            <v>1</v>
          </cell>
          <cell r="BC1083" t="str">
            <v>Airtel</v>
          </cell>
          <cell r="BD1083">
            <v>0</v>
          </cell>
          <cell r="BE1083" t="str">
            <v>ZM6082</v>
          </cell>
          <cell r="BF1083">
            <v>0</v>
          </cell>
        </row>
        <row r="1084">
          <cell r="C1084" t="str">
            <v>IHS_LSK_406A</v>
          </cell>
          <cell r="D1084" t="str">
            <v>Kanyama West 2 Rlf</v>
          </cell>
          <cell r="E1084">
            <v>28.2448</v>
          </cell>
          <cell r="F1084">
            <v>-15.4325</v>
          </cell>
          <cell r="G1084" t="str">
            <v>Lusaka</v>
          </cell>
          <cell r="H1084">
            <v>2.5</v>
          </cell>
          <cell r="I1084" t="str">
            <v>Lusaka</v>
          </cell>
          <cell r="J1084" t="str">
            <v>Lusaka</v>
          </cell>
          <cell r="K1084" t="str">
            <v>No</v>
          </cell>
          <cell r="L1084" t="str">
            <v>Yes</v>
          </cell>
          <cell r="M1084" t="str">
            <v>No</v>
          </cell>
          <cell r="N1084" t="str">
            <v>Urban</v>
          </cell>
          <cell r="O1084" t="str">
            <v>Platinum</v>
          </cell>
          <cell r="P1084" t="str">
            <v>Platinum</v>
          </cell>
          <cell r="Q1084" t="str">
            <v>BTS</v>
          </cell>
          <cell r="R1084" t="str">
            <v>BTS</v>
          </cell>
          <cell r="S1084" t="str">
            <v>On air</v>
          </cell>
          <cell r="T1084" t="str">
            <v>Grid-Gen</v>
          </cell>
          <cell r="U1084" t="str">
            <v>Green Field</v>
          </cell>
          <cell r="V1084">
            <v>40</v>
          </cell>
          <cell r="W1084" t="str">
            <v>Outdoor</v>
          </cell>
          <cell r="X1084" t="str">
            <v>Joseph Mulenga</v>
          </cell>
          <cell r="Y1084" t="str">
            <v>SBC</v>
          </cell>
          <cell r="Z1084" t="str">
            <v>SBC</v>
          </cell>
          <cell r="AA1084" t="str">
            <v>Airtel </v>
          </cell>
          <cell r="AB1084" t="str">
            <v>Evans Ngonga</v>
          </cell>
          <cell r="AC1084" t="str">
            <v>CCS</v>
          </cell>
          <cell r="AD1084" t="str">
            <v>CCS</v>
          </cell>
          <cell r="AE1084" t="str">
            <v>IMG</v>
          </cell>
          <cell r="AF1084" t="str">
            <v>IMG</v>
          </cell>
          <cell r="AG1084">
            <v>20</v>
          </cell>
          <cell r="AH1084" t="str">
            <v>perkins</v>
          </cell>
          <cell r="AI1084" t="str">
            <v>403A-15</v>
          </cell>
          <cell r="AJ1084" t="str">
            <v>Leroy Sommer</v>
          </cell>
          <cell r="AK1084" t="str">
            <v>ECO-28-M/4</v>
          </cell>
          <cell r="AL1084">
            <v>600</v>
          </cell>
          <cell r="AM1084" t="str">
            <v>Power cube</v>
          </cell>
          <cell r="AN1084" t="str">
            <v>ECC500</v>
          </cell>
          <cell r="AO1084">
            <v>400</v>
          </cell>
          <cell r="AP1084" t="str">
            <v>Agisson</v>
          </cell>
          <cell r="AQ1084">
            <v>1600</v>
          </cell>
          <cell r="AR1084">
            <v>2</v>
          </cell>
          <cell r="AS1084">
            <v>800</v>
          </cell>
          <cell r="AT1084">
            <v>48</v>
          </cell>
          <cell r="AU1084" t="str">
            <v>N/A</v>
          </cell>
          <cell r="AV1084" t="str">
            <v>N/A</v>
          </cell>
          <cell r="AW1084" t="str">
            <v>N/A</v>
          </cell>
          <cell r="AX1084" t="str">
            <v>N/A</v>
          </cell>
          <cell r="AY1084" t="str">
            <v>N/A</v>
          </cell>
          <cell r="AZ1084">
            <v>63</v>
          </cell>
        </row>
        <row r="1084">
          <cell r="BB1084">
            <v>2</v>
          </cell>
          <cell r="BC1084" t="str">
            <v>MTNAirtel</v>
          </cell>
          <cell r="BD1084" t="str">
            <v>T0346</v>
          </cell>
          <cell r="BE1084" t="str">
            <v>ZM6083</v>
          </cell>
          <cell r="BF1084">
            <v>0</v>
          </cell>
        </row>
        <row r="1085">
          <cell r="C1085" t="str">
            <v>IHS_LSK_407A</v>
          </cell>
          <cell r="D1085" t="str">
            <v>Mpango Basic School</v>
          </cell>
          <cell r="E1085">
            <v>28.7561</v>
          </cell>
          <cell r="F1085">
            <v>-15.2025</v>
          </cell>
          <cell r="G1085" t="str">
            <v>Lusaka</v>
          </cell>
          <cell r="H1085">
            <v>2.5</v>
          </cell>
          <cell r="I1085" t="str">
            <v>Lusaka</v>
          </cell>
          <cell r="J1085" t="str">
            <v>Chongwe</v>
          </cell>
          <cell r="K1085" t="str">
            <v>No</v>
          </cell>
          <cell r="L1085" t="str">
            <v>No</v>
          </cell>
          <cell r="M1085" t="str">
            <v>No</v>
          </cell>
          <cell r="N1085" t="str">
            <v>Rural</v>
          </cell>
          <cell r="O1085" t="str">
            <v>Silver</v>
          </cell>
          <cell r="P1085" t="str">
            <v>Silver</v>
          </cell>
          <cell r="Q1085" t="str">
            <v>BTS</v>
          </cell>
          <cell r="R1085" t="str">
            <v>BTS</v>
          </cell>
          <cell r="S1085" t="str">
            <v>On air</v>
          </cell>
          <cell r="T1085" t="str">
            <v>Grid-Gen-solar</v>
          </cell>
          <cell r="U1085" t="str">
            <v>Green Field</v>
          </cell>
          <cell r="V1085">
            <v>70</v>
          </cell>
          <cell r="W1085" t="str">
            <v>Outdoor</v>
          </cell>
          <cell r="X1085" t="str">
            <v>Malvin Hakokole</v>
          </cell>
          <cell r="Y1085" t="str">
            <v>SBC</v>
          </cell>
          <cell r="Z1085" t="str">
            <v>SBC</v>
          </cell>
          <cell r="AA1085" t="str">
            <v>Airtel </v>
          </cell>
          <cell r="AB1085" t="str">
            <v>Evans Ngonga</v>
          </cell>
          <cell r="AC1085" t="str">
            <v>CCS</v>
          </cell>
          <cell r="AD1085" t="str">
            <v>CCS</v>
          </cell>
          <cell r="AE1085" t="str">
            <v>Earth Technology</v>
          </cell>
          <cell r="AF1085" t="str">
            <v>Earth technology</v>
          </cell>
          <cell r="AG1085">
            <v>15</v>
          </cell>
          <cell r="AH1085" t="str">
            <v>perkins</v>
          </cell>
          <cell r="AI1085" t="str">
            <v>S4L261SDBC</v>
          </cell>
          <cell r="AJ1085" t="str">
            <v>Leroy Sommer</v>
          </cell>
          <cell r="AK1085" t="str">
            <v>TAL 040 DJ 6S/4</v>
          </cell>
          <cell r="AL1085">
            <v>375</v>
          </cell>
          <cell r="AM1085" t="str">
            <v>Power cube</v>
          </cell>
          <cell r="AN1085" t="str">
            <v>ICC330-H1-C1</v>
          </cell>
          <cell r="AO1085">
            <v>400</v>
          </cell>
          <cell r="AP1085" t="str">
            <v>BSB</v>
          </cell>
          <cell r="AQ1085">
            <v>1500</v>
          </cell>
          <cell r="AR1085">
            <v>2</v>
          </cell>
          <cell r="AS1085">
            <v>1500</v>
          </cell>
          <cell r="AT1085">
            <v>24</v>
          </cell>
          <cell r="AU1085" t="str">
            <v>N/A</v>
          </cell>
          <cell r="AV1085" t="str">
            <v>N/A</v>
          </cell>
          <cell r="AW1085" t="str">
            <v>N/A</v>
          </cell>
          <cell r="AX1085" t="str">
            <v>N/A</v>
          </cell>
          <cell r="AY1085" t="str">
            <v>N/A</v>
          </cell>
          <cell r="AZ1085">
            <v>63</v>
          </cell>
        </row>
        <row r="1085">
          <cell r="BB1085">
            <v>2</v>
          </cell>
          <cell r="BC1085" t="str">
            <v>MTNAirtel</v>
          </cell>
          <cell r="BD1085" t="str">
            <v>T0454</v>
          </cell>
          <cell r="BE1085" t="str">
            <v>ZM6146</v>
          </cell>
          <cell r="BF1085">
            <v>0</v>
          </cell>
        </row>
        <row r="1086">
          <cell r="C1086" t="str">
            <v>IHS_LSK_408A</v>
          </cell>
          <cell r="D1086" t="str">
            <v>Unza Vet_1 Rlf</v>
          </cell>
          <cell r="E1086">
            <v>28.3326</v>
          </cell>
          <cell r="F1086">
            <v>-15.394</v>
          </cell>
          <cell r="G1086" t="str">
            <v>Lusaka</v>
          </cell>
          <cell r="H1086">
            <v>2.5</v>
          </cell>
          <cell r="I1086" t="str">
            <v>Lusaka</v>
          </cell>
          <cell r="J1086" t="str">
            <v>Lusaka</v>
          </cell>
          <cell r="K1086" t="str">
            <v>Yes</v>
          </cell>
          <cell r="L1086" t="str">
            <v>Yes</v>
          </cell>
          <cell r="M1086" t="str">
            <v>No</v>
          </cell>
          <cell r="N1086" t="str">
            <v>Urban</v>
          </cell>
          <cell r="O1086" t="str">
            <v>Platinum</v>
          </cell>
          <cell r="P1086" t="str">
            <v>Platinum</v>
          </cell>
          <cell r="Q1086" t="str">
            <v>BTS</v>
          </cell>
          <cell r="R1086" t="str">
            <v>BTS</v>
          </cell>
          <cell r="S1086" t="str">
            <v>On air</v>
          </cell>
          <cell r="T1086" t="str">
            <v>Grid-Gen</v>
          </cell>
          <cell r="U1086" t="str">
            <v>Green Field</v>
          </cell>
          <cell r="V1086">
            <v>40</v>
          </cell>
          <cell r="W1086" t="str">
            <v>Outdoor</v>
          </cell>
          <cell r="X1086" t="str">
            <v>Kelly Musama</v>
          </cell>
          <cell r="Y1086" t="str">
            <v>SBC</v>
          </cell>
          <cell r="Z1086" t="str">
            <v>SBC</v>
          </cell>
          <cell r="AA1086" t="str">
            <v>Airtel </v>
          </cell>
          <cell r="AB1086" t="str">
            <v>Evans Ngonga</v>
          </cell>
          <cell r="AC1086" t="str">
            <v>CCS</v>
          </cell>
          <cell r="AD1086" t="str">
            <v>CCS</v>
          </cell>
          <cell r="AE1086" t="str">
            <v>Earth Technology</v>
          </cell>
          <cell r="AF1086" t="str">
            <v>Earth technology</v>
          </cell>
          <cell r="AG1086">
            <v>20</v>
          </cell>
          <cell r="AH1086" t="str">
            <v>perkins</v>
          </cell>
          <cell r="AI1086" t="str">
            <v>403A-15</v>
          </cell>
          <cell r="AJ1086" t="str">
            <v>Leroy Sommer</v>
          </cell>
          <cell r="AK1086" t="str">
            <v>TAL 040F J 6S/4</v>
          </cell>
          <cell r="AL1086">
            <v>375</v>
          </cell>
          <cell r="AM1086" t="str">
            <v>Power cube</v>
          </cell>
          <cell r="AN1086" t="str">
            <v>ICC330-H1-C1</v>
          </cell>
          <cell r="AO1086">
            <v>400</v>
          </cell>
          <cell r="AP1086" t="str">
            <v>NARADA</v>
          </cell>
          <cell r="AQ1086">
            <v>600</v>
          </cell>
          <cell r="AR1086">
            <v>2</v>
          </cell>
          <cell r="AS1086">
            <v>600</v>
          </cell>
          <cell r="AT1086">
            <v>24</v>
          </cell>
          <cell r="AU1086" t="str">
            <v>N/A</v>
          </cell>
          <cell r="AV1086" t="str">
            <v>N/A</v>
          </cell>
          <cell r="AW1086" t="str">
            <v>N/A</v>
          </cell>
          <cell r="AX1086" t="str">
            <v>N/A</v>
          </cell>
          <cell r="AY1086" t="str">
            <v>N/A</v>
          </cell>
          <cell r="AZ1086">
            <v>153</v>
          </cell>
        </row>
        <row r="1086">
          <cell r="BB1086">
            <v>3</v>
          </cell>
          <cell r="BC1086" t="str">
            <v>MTNAirtelLiquid Telecom</v>
          </cell>
          <cell r="BD1086" t="str">
            <v>T0405</v>
          </cell>
          <cell r="BE1086" t="str">
            <v>ZM6181</v>
          </cell>
          <cell r="BF1086">
            <v>0</v>
          </cell>
        </row>
        <row r="1087">
          <cell r="C1087" t="str">
            <v>IHS_LSK_409A</v>
          </cell>
          <cell r="D1087" t="str">
            <v>Matero East_2_Rlf</v>
          </cell>
          <cell r="E1087">
            <v>28.2643</v>
          </cell>
          <cell r="F1087">
            <v>-15.3862</v>
          </cell>
          <cell r="G1087" t="str">
            <v>Lusaka</v>
          </cell>
          <cell r="H1087">
            <v>2.5</v>
          </cell>
          <cell r="I1087" t="str">
            <v>Lusaka</v>
          </cell>
          <cell r="J1087" t="str">
            <v>Lusaka</v>
          </cell>
          <cell r="K1087" t="str">
            <v>No</v>
          </cell>
          <cell r="L1087" t="str">
            <v>No</v>
          </cell>
          <cell r="M1087" t="str">
            <v>No</v>
          </cell>
          <cell r="N1087" t="str">
            <v>Urban</v>
          </cell>
          <cell r="O1087" t="str">
            <v>Platinum</v>
          </cell>
          <cell r="P1087" t="str">
            <v>Platinum</v>
          </cell>
          <cell r="Q1087" t="str">
            <v>BTS</v>
          </cell>
          <cell r="R1087" t="str">
            <v>BTS</v>
          </cell>
          <cell r="S1087" t="str">
            <v>On air</v>
          </cell>
          <cell r="T1087" t="str">
            <v>Grid-Gen</v>
          </cell>
          <cell r="U1087" t="str">
            <v>Green Field</v>
          </cell>
          <cell r="V1087">
            <v>40</v>
          </cell>
          <cell r="W1087" t="str">
            <v>Outdoor</v>
          </cell>
          <cell r="X1087" t="str">
            <v>John Banda </v>
          </cell>
          <cell r="Y1087" t="str">
            <v>SBC</v>
          </cell>
          <cell r="Z1087" t="str">
            <v>SBC</v>
          </cell>
          <cell r="AA1087" t="str">
            <v>Airtel </v>
          </cell>
          <cell r="AB1087" t="str">
            <v>Evans Ngonga</v>
          </cell>
          <cell r="AC1087" t="str">
            <v>CCS</v>
          </cell>
          <cell r="AD1087" t="str">
            <v>CCS</v>
          </cell>
          <cell r="AE1087" t="str">
            <v>Earth Technology</v>
          </cell>
          <cell r="AF1087" t="str">
            <v>Earth technology</v>
          </cell>
          <cell r="AG1087">
            <v>20</v>
          </cell>
          <cell r="AH1087" t="str">
            <v>perkins</v>
          </cell>
          <cell r="AI1087" t="str">
            <v>403A-15</v>
          </cell>
          <cell r="AJ1087" t="str">
            <v>Leroy Sommer</v>
          </cell>
          <cell r="AK1087" t="str">
            <v>ECO-28-M/4</v>
          </cell>
          <cell r="AL1087">
            <v>375</v>
          </cell>
          <cell r="AM1087" t="str">
            <v>Power cube</v>
          </cell>
          <cell r="AN1087" t="str">
            <v>ECC500</v>
          </cell>
          <cell r="AO1087">
            <v>400</v>
          </cell>
          <cell r="AP1087" t="str">
            <v>Agisson</v>
          </cell>
          <cell r="AQ1087">
            <v>1600</v>
          </cell>
          <cell r="AR1087">
            <v>2</v>
          </cell>
          <cell r="AS1087">
            <v>800</v>
          </cell>
          <cell r="AT1087">
            <v>48</v>
          </cell>
          <cell r="AU1087" t="str">
            <v>N/A</v>
          </cell>
          <cell r="AV1087" t="str">
            <v>N/A</v>
          </cell>
          <cell r="AW1087" t="str">
            <v>N/A</v>
          </cell>
          <cell r="AX1087" t="str">
            <v>N/A</v>
          </cell>
          <cell r="AY1087" t="str">
            <v>N/A</v>
          </cell>
          <cell r="AZ1087">
            <v>85</v>
          </cell>
        </row>
        <row r="1087">
          <cell r="BB1087">
            <v>1</v>
          </cell>
          <cell r="BC1087" t="str">
            <v>Airtel</v>
          </cell>
          <cell r="BD1087">
            <v>0</v>
          </cell>
          <cell r="BE1087" t="str">
            <v>ZM6187</v>
          </cell>
          <cell r="BF1087">
            <v>0</v>
          </cell>
        </row>
        <row r="1088">
          <cell r="C1088" t="str">
            <v>IHS_LSK_411A</v>
          </cell>
          <cell r="D1088" t="str">
            <v>Roma_2_Rlf</v>
          </cell>
          <cell r="E1088">
            <v>28.3298</v>
          </cell>
          <cell r="F1088">
            <v>-15.374</v>
          </cell>
          <cell r="G1088" t="str">
            <v>Lusaka</v>
          </cell>
          <cell r="H1088">
            <v>2</v>
          </cell>
          <cell r="I1088" t="str">
            <v>Lusaka</v>
          </cell>
          <cell r="J1088" t="str">
            <v>Lusaka</v>
          </cell>
          <cell r="K1088" t="str">
            <v>Yes</v>
          </cell>
          <cell r="L1088" t="str">
            <v>No</v>
          </cell>
          <cell r="M1088" t="str">
            <v>No</v>
          </cell>
          <cell r="N1088" t="str">
            <v>Urban</v>
          </cell>
          <cell r="O1088" t="str">
            <v>Platinum</v>
          </cell>
          <cell r="P1088" t="str">
            <v>Platinum</v>
          </cell>
          <cell r="Q1088" t="str">
            <v>BTS</v>
          </cell>
          <cell r="R1088" t="str">
            <v>BTS</v>
          </cell>
          <cell r="S1088" t="str">
            <v>On air</v>
          </cell>
          <cell r="T1088" t="str">
            <v>Grid-Gen</v>
          </cell>
          <cell r="U1088" t="str">
            <v>Green Field</v>
          </cell>
          <cell r="V1088">
            <v>40</v>
          </cell>
          <cell r="W1088" t="str">
            <v>Outdoor</v>
          </cell>
          <cell r="X1088" t="str">
            <v>Malvin Hakokole</v>
          </cell>
          <cell r="Y1088" t="str">
            <v>SBC</v>
          </cell>
          <cell r="Z1088" t="str">
            <v>SBC</v>
          </cell>
          <cell r="AA1088" t="str">
            <v>Airtel </v>
          </cell>
          <cell r="AB1088" t="str">
            <v>Evans Ngonga</v>
          </cell>
          <cell r="AC1088" t="str">
            <v>CCS</v>
          </cell>
          <cell r="AD1088" t="str">
            <v>CCS</v>
          </cell>
          <cell r="AE1088" t="str">
            <v>Gen Logic </v>
          </cell>
          <cell r="AF1088" t="str">
            <v>Gen Logic </v>
          </cell>
          <cell r="AG1088">
            <v>16</v>
          </cell>
          <cell r="AH1088" t="str">
            <v>perkins</v>
          </cell>
          <cell r="AI1088" t="str">
            <v>404A-22</v>
          </cell>
          <cell r="AJ1088" t="str">
            <v>Leroy Sommer</v>
          </cell>
          <cell r="AK1088" t="str">
            <v>ECO-28-M/4</v>
          </cell>
          <cell r="AL1088">
            <v>1000</v>
          </cell>
          <cell r="AM1088" t="str">
            <v>Power cube</v>
          </cell>
          <cell r="AN1088" t="str">
            <v>ECC500</v>
          </cell>
          <cell r="AO1088">
            <v>400</v>
          </cell>
          <cell r="AP1088" t="str">
            <v>Agisson</v>
          </cell>
          <cell r="AQ1088">
            <v>1600</v>
          </cell>
          <cell r="AR1088">
            <v>2</v>
          </cell>
          <cell r="AS1088">
            <v>800</v>
          </cell>
          <cell r="AT1088">
            <v>48</v>
          </cell>
          <cell r="AU1088" t="str">
            <v>N/A</v>
          </cell>
          <cell r="AV1088" t="str">
            <v>N/A</v>
          </cell>
          <cell r="AW1088" t="str">
            <v>N/A</v>
          </cell>
          <cell r="AX1088" t="str">
            <v>N/A</v>
          </cell>
          <cell r="AY1088" t="str">
            <v>N/A</v>
          </cell>
          <cell r="AZ1088">
            <v>85</v>
          </cell>
        </row>
        <row r="1088">
          <cell r="BB1088">
            <v>2</v>
          </cell>
          <cell r="BC1088" t="str">
            <v>AirtelLiquid Telecom</v>
          </cell>
          <cell r="BD1088">
            <v>0</v>
          </cell>
          <cell r="BE1088" t="str">
            <v>ZM6192</v>
          </cell>
          <cell r="BF1088">
            <v>0</v>
          </cell>
        </row>
        <row r="1089">
          <cell r="C1089" t="str">
            <v>IHS_LSK_412A</v>
          </cell>
          <cell r="D1089" t="str">
            <v>KANYAMA WEST_3_Rlf</v>
          </cell>
          <cell r="E1089">
            <v>28.2309</v>
          </cell>
          <cell r="F1089">
            <v>-15.4333</v>
          </cell>
          <cell r="G1089" t="str">
            <v>Lusaka</v>
          </cell>
          <cell r="H1089">
            <v>1.5</v>
          </cell>
          <cell r="I1089" t="str">
            <v>Lusaka</v>
          </cell>
          <cell r="J1089" t="str">
            <v>Lusaka</v>
          </cell>
          <cell r="K1089" t="str">
            <v>No</v>
          </cell>
          <cell r="L1089" t="str">
            <v>No</v>
          </cell>
          <cell r="M1089" t="str">
            <v>No</v>
          </cell>
          <cell r="N1089" t="str">
            <v>Urban</v>
          </cell>
          <cell r="O1089" t="str">
            <v>Platinum</v>
          </cell>
          <cell r="P1089" t="str">
            <v>Platinum</v>
          </cell>
          <cell r="Q1089" t="str">
            <v>BTS</v>
          </cell>
          <cell r="R1089" t="str">
            <v>BTS</v>
          </cell>
          <cell r="S1089" t="str">
            <v>On air</v>
          </cell>
          <cell r="T1089" t="str">
            <v>Grid-Gen</v>
          </cell>
          <cell r="U1089" t="str">
            <v>Green Field</v>
          </cell>
          <cell r="V1089">
            <v>36</v>
          </cell>
          <cell r="W1089" t="str">
            <v>Outdoor</v>
          </cell>
          <cell r="X1089" t="str">
            <v>Joseph Mulenga</v>
          </cell>
          <cell r="Y1089" t="str">
            <v>SBC</v>
          </cell>
          <cell r="Z1089" t="str">
            <v>SBC</v>
          </cell>
          <cell r="AA1089" t="str">
            <v>Airtel </v>
          </cell>
          <cell r="AB1089" t="str">
            <v>Evans Ngonga</v>
          </cell>
          <cell r="AC1089" t="str">
            <v>CCS</v>
          </cell>
          <cell r="AD1089" t="str">
            <v>CCS</v>
          </cell>
          <cell r="AE1089" t="str">
            <v>CK Works</v>
          </cell>
          <cell r="AF1089" t="str">
            <v>CK Works</v>
          </cell>
          <cell r="AG1089">
            <v>20</v>
          </cell>
          <cell r="AH1089" t="str">
            <v>perkins</v>
          </cell>
          <cell r="AI1089" t="str">
            <v>403A-15</v>
          </cell>
          <cell r="AJ1089" t="str">
            <v>Mecc Alte</v>
          </cell>
          <cell r="AK1089" t="str">
            <v>ECP-28-M/4</v>
          </cell>
          <cell r="AL1089">
            <v>1000</v>
          </cell>
          <cell r="AM1089" t="str">
            <v>Power cube</v>
          </cell>
          <cell r="AN1089" t="str">
            <v>ECC500</v>
          </cell>
          <cell r="AO1089">
            <v>400</v>
          </cell>
          <cell r="AP1089" t="str">
            <v>Agisson</v>
          </cell>
          <cell r="AQ1089">
            <v>1600</v>
          </cell>
          <cell r="AR1089">
            <v>2</v>
          </cell>
          <cell r="AS1089">
            <v>800</v>
          </cell>
          <cell r="AT1089">
            <v>48</v>
          </cell>
          <cell r="AU1089" t="str">
            <v>N/A</v>
          </cell>
          <cell r="AV1089" t="str">
            <v>N/A</v>
          </cell>
          <cell r="AW1089" t="str">
            <v>N/A</v>
          </cell>
          <cell r="AX1089" t="str">
            <v>N/A</v>
          </cell>
          <cell r="AY1089" t="str">
            <v>N/A</v>
          </cell>
          <cell r="AZ1089">
            <v>78</v>
          </cell>
        </row>
        <row r="1089">
          <cell r="BB1089">
            <v>2</v>
          </cell>
          <cell r="BC1089" t="str">
            <v>MTNAirtel</v>
          </cell>
          <cell r="BD1089" t="str">
            <v>T0487</v>
          </cell>
          <cell r="BE1089" t="str">
            <v>ZM6477</v>
          </cell>
          <cell r="BF1089">
            <v>0</v>
          </cell>
        </row>
        <row r="1090">
          <cell r="C1090" t="str">
            <v>IHS_LSK_413A</v>
          </cell>
          <cell r="D1090" t="str">
            <v>KABWATA SERVICE_2_Rlf</v>
          </cell>
          <cell r="E1090">
            <v>28.2966</v>
          </cell>
          <cell r="F1090">
            <v>-15.4493</v>
          </cell>
          <cell r="G1090" t="str">
            <v>Lusaka</v>
          </cell>
          <cell r="H1090">
            <v>4.5</v>
          </cell>
          <cell r="I1090" t="str">
            <v>Lusaka</v>
          </cell>
          <cell r="J1090" t="str">
            <v>Lusaka</v>
          </cell>
          <cell r="K1090" t="str">
            <v>Yes</v>
          </cell>
          <cell r="L1090" t="str">
            <v>Yes</v>
          </cell>
          <cell r="M1090" t="str">
            <v>No</v>
          </cell>
          <cell r="N1090" t="str">
            <v>Urban</v>
          </cell>
          <cell r="O1090" t="str">
            <v>Platinum</v>
          </cell>
          <cell r="P1090" t="str">
            <v>Platinum</v>
          </cell>
          <cell r="Q1090" t="str">
            <v>BTS</v>
          </cell>
          <cell r="R1090" t="str">
            <v>BTS</v>
          </cell>
          <cell r="S1090" t="str">
            <v>On air</v>
          </cell>
          <cell r="T1090" t="str">
            <v>Grid-Gen</v>
          </cell>
          <cell r="U1090" t="str">
            <v>Green Field</v>
          </cell>
          <cell r="V1090">
            <v>36</v>
          </cell>
          <cell r="W1090" t="str">
            <v>Outdoor</v>
          </cell>
          <cell r="X1090" t="str">
            <v>Kelly Musama</v>
          </cell>
          <cell r="Y1090" t="str">
            <v>SBC</v>
          </cell>
          <cell r="Z1090" t="str">
            <v>SBC</v>
          </cell>
          <cell r="AA1090" t="str">
            <v>Airtel </v>
          </cell>
          <cell r="AB1090" t="str">
            <v>Evans Ngonga</v>
          </cell>
          <cell r="AC1090" t="str">
            <v>CCS</v>
          </cell>
          <cell r="AD1090" t="str">
            <v>CCS</v>
          </cell>
          <cell r="AE1090" t="str">
            <v>Gen Logic </v>
          </cell>
          <cell r="AF1090" t="str">
            <v>Gen Logic </v>
          </cell>
          <cell r="AG1090">
            <v>30</v>
          </cell>
          <cell r="AH1090" t="str">
            <v>perkins</v>
          </cell>
          <cell r="AI1090" t="str">
            <v>403D-15T</v>
          </cell>
          <cell r="AJ1090" t="str">
            <v>Leroy Sommer</v>
          </cell>
          <cell r="AK1090" t="str">
            <v>ECO-28-M/4</v>
          </cell>
          <cell r="AL1090">
            <v>1000</v>
          </cell>
          <cell r="AM1090" t="str">
            <v>Power cube</v>
          </cell>
          <cell r="AN1090" t="str">
            <v>ECC500</v>
          </cell>
          <cell r="AO1090">
            <v>600</v>
          </cell>
          <cell r="AP1090" t="str">
            <v>Agisson</v>
          </cell>
          <cell r="AQ1090">
            <v>1600</v>
          </cell>
          <cell r="AR1090">
            <v>2</v>
          </cell>
          <cell r="AS1090">
            <v>800</v>
          </cell>
          <cell r="AT1090">
            <v>48</v>
          </cell>
          <cell r="AU1090" t="str">
            <v>N/A</v>
          </cell>
          <cell r="AV1090" t="str">
            <v>N/A</v>
          </cell>
          <cell r="AW1090" t="str">
            <v>N/A</v>
          </cell>
          <cell r="AX1090" t="str">
            <v>N/A</v>
          </cell>
          <cell r="AY1090" t="str">
            <v>N/A</v>
          </cell>
          <cell r="AZ1090">
            <v>160</v>
          </cell>
        </row>
        <row r="1090">
          <cell r="BB1090">
            <v>3</v>
          </cell>
          <cell r="BC1090" t="str">
            <v>MTNAirtelLiquid Telecom</v>
          </cell>
          <cell r="BD1090" t="str">
            <v>T0292</v>
          </cell>
          <cell r="BE1090" t="str">
            <v>ZM6481</v>
          </cell>
          <cell r="BF1090">
            <v>0</v>
          </cell>
        </row>
        <row r="1091">
          <cell r="C1091" t="str">
            <v>IHS_LSK_414A</v>
          </cell>
          <cell r="D1091" t="str">
            <v>INTERLAND_3_Rlf</v>
          </cell>
          <cell r="E1091">
            <v>28.3151</v>
          </cell>
          <cell r="F1091">
            <v>-15.449</v>
          </cell>
          <cell r="G1091" t="str">
            <v>Lusaka</v>
          </cell>
          <cell r="H1091">
            <v>2.5</v>
          </cell>
          <cell r="I1091" t="str">
            <v>Lusaka</v>
          </cell>
          <cell r="J1091" t="str">
            <v>Lusaka</v>
          </cell>
          <cell r="K1091" t="str">
            <v>No</v>
          </cell>
          <cell r="L1091" t="str">
            <v>No</v>
          </cell>
          <cell r="M1091" t="str">
            <v>No</v>
          </cell>
          <cell r="N1091" t="str">
            <v>Urban</v>
          </cell>
          <cell r="O1091" t="str">
            <v>Platinum</v>
          </cell>
          <cell r="P1091" t="str">
            <v>Platinum</v>
          </cell>
          <cell r="Q1091" t="str">
            <v>BTS</v>
          </cell>
          <cell r="R1091" t="str">
            <v>BTS</v>
          </cell>
          <cell r="S1091" t="str">
            <v>On air</v>
          </cell>
          <cell r="T1091" t="str">
            <v>Grid-Gen</v>
          </cell>
          <cell r="U1091" t="str">
            <v>Green Field</v>
          </cell>
          <cell r="V1091">
            <v>40</v>
          </cell>
          <cell r="W1091" t="str">
            <v>Outdoor</v>
          </cell>
          <cell r="X1091" t="str">
            <v>Kelly Musama</v>
          </cell>
          <cell r="Y1091" t="str">
            <v>SBC</v>
          </cell>
          <cell r="Z1091" t="str">
            <v>SBC</v>
          </cell>
          <cell r="AA1091" t="str">
            <v>Airtel </v>
          </cell>
          <cell r="AB1091" t="str">
            <v>Evans Ngonga</v>
          </cell>
          <cell r="AC1091" t="str">
            <v>CCS</v>
          </cell>
          <cell r="AD1091" t="str">
            <v>CCS</v>
          </cell>
          <cell r="AE1091" t="str">
            <v>Gen Logic </v>
          </cell>
          <cell r="AF1091" t="str">
            <v>Gen Logic </v>
          </cell>
          <cell r="AG1091">
            <v>20</v>
          </cell>
          <cell r="AH1091" t="str">
            <v>perkins</v>
          </cell>
          <cell r="AI1091" t="str">
            <v>403D-15T</v>
          </cell>
          <cell r="AJ1091" t="str">
            <v>Mecc Alte</v>
          </cell>
          <cell r="AK1091" t="str">
            <v>ECO-28-M/4</v>
          </cell>
          <cell r="AL1091">
            <v>1000</v>
          </cell>
          <cell r="AM1091" t="str">
            <v>IPT</v>
          </cell>
          <cell r="AN1091" t="str">
            <v>Delta</v>
          </cell>
          <cell r="AO1091">
            <v>250</v>
          </cell>
          <cell r="AP1091" t="str">
            <v>Lithium</v>
          </cell>
          <cell r="AQ1091">
            <v>300</v>
          </cell>
          <cell r="AR1091">
            <v>48</v>
          </cell>
          <cell r="AS1091">
            <v>100</v>
          </cell>
          <cell r="AT1091">
            <v>3</v>
          </cell>
          <cell r="AU1091" t="str">
            <v>N/A</v>
          </cell>
          <cell r="AV1091" t="str">
            <v>N/A</v>
          </cell>
          <cell r="AW1091" t="str">
            <v>N/A</v>
          </cell>
          <cell r="AX1091" t="str">
            <v>N/A</v>
          </cell>
          <cell r="AY1091" t="str">
            <v>N/A</v>
          </cell>
          <cell r="AZ1091">
            <v>106</v>
          </cell>
        </row>
        <row r="1091">
          <cell r="BB1091">
            <v>1</v>
          </cell>
          <cell r="BC1091" t="str">
            <v>Airtel</v>
          </cell>
          <cell r="BD1091">
            <v>0</v>
          </cell>
          <cell r="BE1091" t="str">
            <v>ZM6482</v>
          </cell>
          <cell r="BF1091">
            <v>0</v>
          </cell>
        </row>
        <row r="1092">
          <cell r="C1092" t="str">
            <v>IHS_LSK_415A</v>
          </cell>
          <cell r="D1092" t="str">
            <v>KAFUE_3_Rlf</v>
          </cell>
          <cell r="E1092">
            <v>28.1938</v>
          </cell>
          <cell r="F1092">
            <v>-15.7701</v>
          </cell>
          <cell r="G1092" t="str">
            <v>Lusaka</v>
          </cell>
          <cell r="H1092">
            <v>2.5</v>
          </cell>
          <cell r="I1092" t="str">
            <v>Lusaka</v>
          </cell>
          <cell r="J1092" t="str">
            <v>Kafue</v>
          </cell>
          <cell r="K1092" t="str">
            <v>Yes</v>
          </cell>
          <cell r="L1092" t="str">
            <v>No</v>
          </cell>
          <cell r="M1092" t="str">
            <v>No</v>
          </cell>
          <cell r="N1092" t="str">
            <v>Suburban</v>
          </cell>
          <cell r="O1092" t="str">
            <v>Silver</v>
          </cell>
          <cell r="P1092" t="str">
            <v>Silver</v>
          </cell>
          <cell r="Q1092" t="str">
            <v>HUB</v>
          </cell>
          <cell r="R1092" t="str">
            <v>HUB</v>
          </cell>
          <cell r="S1092" t="str">
            <v>On air</v>
          </cell>
          <cell r="T1092" t="str">
            <v>Grid-Gen</v>
          </cell>
          <cell r="U1092" t="str">
            <v>Green Field</v>
          </cell>
          <cell r="V1092">
            <v>50</v>
          </cell>
          <cell r="W1092" t="str">
            <v>Outdoor</v>
          </cell>
          <cell r="X1092" t="str">
            <v>Samuel Mumba</v>
          </cell>
          <cell r="Y1092" t="str">
            <v>SBC</v>
          </cell>
          <cell r="Z1092" t="str">
            <v>SBC</v>
          </cell>
          <cell r="AA1092" t="str">
            <v>Airtel </v>
          </cell>
          <cell r="AB1092" t="str">
            <v>Evans Ngonga</v>
          </cell>
          <cell r="AC1092" t="str">
            <v>CCS</v>
          </cell>
          <cell r="AD1092" t="str">
            <v>CCS</v>
          </cell>
          <cell r="AE1092" t="str">
            <v>Earth Technology</v>
          </cell>
          <cell r="AF1092" t="str">
            <v>Earth technology</v>
          </cell>
          <cell r="AG1092">
            <v>20</v>
          </cell>
          <cell r="AH1092" t="str">
            <v>perkins</v>
          </cell>
          <cell r="AI1092" t="str">
            <v>404A-22</v>
          </cell>
          <cell r="AJ1092" t="str">
            <v>Leroy Sommer</v>
          </cell>
          <cell r="AK1092" t="str">
            <v>ECO-28-M/4</v>
          </cell>
          <cell r="AL1092">
            <v>375</v>
          </cell>
          <cell r="AM1092" t="str">
            <v>Power cube</v>
          </cell>
          <cell r="AN1092" t="str">
            <v>ECC500</v>
          </cell>
          <cell r="AO1092">
            <v>400</v>
          </cell>
          <cell r="AP1092" t="str">
            <v>Agisson</v>
          </cell>
          <cell r="AQ1092">
            <v>1200</v>
          </cell>
          <cell r="AR1092">
            <v>2</v>
          </cell>
          <cell r="AS1092">
            <v>600</v>
          </cell>
          <cell r="AT1092">
            <v>48</v>
          </cell>
          <cell r="AU1092" t="str">
            <v>N/A</v>
          </cell>
          <cell r="AV1092" t="str">
            <v>N/A</v>
          </cell>
          <cell r="AW1092" t="str">
            <v>N/A</v>
          </cell>
          <cell r="AX1092" t="str">
            <v>N/A</v>
          </cell>
          <cell r="AY1092" t="str">
            <v>N/A</v>
          </cell>
          <cell r="AZ1092">
            <v>68.1</v>
          </cell>
        </row>
        <row r="1092">
          <cell r="BB1092">
            <v>3</v>
          </cell>
          <cell r="BC1092" t="str">
            <v>MTNAirtelLiquid Telecom</v>
          </cell>
          <cell r="BD1092" t="str">
            <v>T0474</v>
          </cell>
          <cell r="BE1092" t="str">
            <v>ZM6489</v>
          </cell>
          <cell r="BF1092">
            <v>0</v>
          </cell>
        </row>
        <row r="1093">
          <cell r="C1093" t="str">
            <v>IHS_LSK_416A</v>
          </cell>
          <cell r="D1093" t="str">
            <v>KAMWALA SOUTH-2 rlf</v>
          </cell>
          <cell r="E1093">
            <v>28.3032</v>
          </cell>
          <cell r="F1093">
            <v>-15.4706</v>
          </cell>
          <cell r="G1093" t="str">
            <v>Lusaka</v>
          </cell>
          <cell r="H1093">
            <v>1.5</v>
          </cell>
          <cell r="I1093" t="str">
            <v>Lusaka</v>
          </cell>
          <cell r="J1093" t="str">
            <v>Lusaka</v>
          </cell>
          <cell r="K1093" t="str">
            <v>Yes</v>
          </cell>
          <cell r="L1093" t="str">
            <v>No</v>
          </cell>
          <cell r="M1093" t="str">
            <v>No</v>
          </cell>
          <cell r="N1093" t="str">
            <v>Urban</v>
          </cell>
          <cell r="O1093" t="str">
            <v>Platinum</v>
          </cell>
          <cell r="P1093" t="str">
            <v>Platinum</v>
          </cell>
          <cell r="Q1093" t="str">
            <v>BTS</v>
          </cell>
          <cell r="R1093" t="str">
            <v>BTS</v>
          </cell>
          <cell r="S1093" t="str">
            <v>On air</v>
          </cell>
          <cell r="T1093" t="str">
            <v>Grid-Gen</v>
          </cell>
          <cell r="U1093" t="str">
            <v>Green Field</v>
          </cell>
          <cell r="V1093">
            <v>42</v>
          </cell>
          <cell r="W1093" t="str">
            <v>Outdoor</v>
          </cell>
          <cell r="X1093" t="str">
            <v>Kelly Musama</v>
          </cell>
          <cell r="Y1093" t="str">
            <v>SBC</v>
          </cell>
          <cell r="Z1093" t="str">
            <v>SBC</v>
          </cell>
          <cell r="AA1093" t="str">
            <v>Airtel </v>
          </cell>
          <cell r="AB1093" t="str">
            <v>Evans Ngonga</v>
          </cell>
          <cell r="AC1093" t="str">
            <v>CCS</v>
          </cell>
          <cell r="AD1093" t="str">
            <v>CCS</v>
          </cell>
          <cell r="AE1093" t="str">
            <v>HIMOINSA</v>
          </cell>
          <cell r="AF1093" t="str">
            <v>HIMOINSA</v>
          </cell>
          <cell r="AG1093">
            <v>13</v>
          </cell>
          <cell r="AH1093" t="str">
            <v>perkins</v>
          </cell>
          <cell r="AI1093" t="str">
            <v>403A-15</v>
          </cell>
          <cell r="AJ1093" t="str">
            <v>Leroy Sommer</v>
          </cell>
          <cell r="AK1093" t="str">
            <v>ECO-28-M/4</v>
          </cell>
          <cell r="AL1093">
            <v>1000</v>
          </cell>
          <cell r="AM1093" t="str">
            <v>Power cube</v>
          </cell>
          <cell r="AN1093" t="str">
            <v>ECC500</v>
          </cell>
          <cell r="AO1093">
            <v>400</v>
          </cell>
          <cell r="AP1093" t="str">
            <v>Agisson</v>
          </cell>
          <cell r="AQ1093">
            <v>1600</v>
          </cell>
          <cell r="AR1093">
            <v>2</v>
          </cell>
          <cell r="AS1093">
            <v>800</v>
          </cell>
          <cell r="AT1093">
            <v>48</v>
          </cell>
          <cell r="AU1093" t="str">
            <v>N/A</v>
          </cell>
          <cell r="AV1093" t="str">
            <v>N/A</v>
          </cell>
          <cell r="AW1093" t="str">
            <v>N/A</v>
          </cell>
          <cell r="AX1093" t="str">
            <v>N/A</v>
          </cell>
          <cell r="AY1093" t="str">
            <v>N/A</v>
          </cell>
          <cell r="AZ1093">
            <v>130</v>
          </cell>
        </row>
        <row r="1093">
          <cell r="BB1093">
            <v>2</v>
          </cell>
          <cell r="BC1093" t="str">
            <v>MTNAirtel</v>
          </cell>
          <cell r="BD1093" t="str">
            <v>T0488</v>
          </cell>
          <cell r="BE1093" t="str">
            <v>ZM6496</v>
          </cell>
          <cell r="BF1093">
            <v>0</v>
          </cell>
        </row>
        <row r="1094">
          <cell r="C1094" t="str">
            <v>IHS_LSK_417A</v>
          </cell>
          <cell r="D1094" t="str">
            <v>Bokomo</v>
          </cell>
          <cell r="E1094">
            <v>28.3386</v>
          </cell>
          <cell r="F1094">
            <v>-15.23</v>
          </cell>
          <cell r="G1094" t="str">
            <v>Lusaka</v>
          </cell>
          <cell r="H1094">
            <v>1.5</v>
          </cell>
          <cell r="I1094" t="str">
            <v>Lusaka</v>
          </cell>
          <cell r="J1094" t="str">
            <v>Lusaka</v>
          </cell>
          <cell r="K1094" t="str">
            <v>No</v>
          </cell>
          <cell r="L1094" t="str">
            <v>No</v>
          </cell>
          <cell r="M1094" t="str">
            <v>No</v>
          </cell>
          <cell r="N1094" t="str">
            <v>Rural</v>
          </cell>
          <cell r="O1094" t="str">
            <v>Silver</v>
          </cell>
          <cell r="P1094" t="str">
            <v>Silver</v>
          </cell>
          <cell r="Q1094" t="str">
            <v>BTS</v>
          </cell>
          <cell r="R1094" t="str">
            <v>BTS</v>
          </cell>
          <cell r="S1094" t="str">
            <v>On air</v>
          </cell>
          <cell r="T1094" t="str">
            <v>Grid-Gen</v>
          </cell>
          <cell r="U1094" t="str">
            <v>Green Field</v>
          </cell>
          <cell r="V1094">
            <v>40</v>
          </cell>
          <cell r="W1094" t="str">
            <v>Outdoor</v>
          </cell>
          <cell r="X1094" t="str">
            <v>John Banda </v>
          </cell>
          <cell r="Y1094" t="str">
            <v>SBC</v>
          </cell>
          <cell r="Z1094" t="str">
            <v>SBC</v>
          </cell>
          <cell r="AA1094" t="str">
            <v>Airtel </v>
          </cell>
          <cell r="AB1094" t="str">
            <v>Evans Ngonga</v>
          </cell>
          <cell r="AC1094" t="str">
            <v>CCS</v>
          </cell>
          <cell r="AD1094" t="str">
            <v>CCS</v>
          </cell>
          <cell r="AE1094" t="str">
            <v>MPI-Perkins</v>
          </cell>
          <cell r="AF1094" t="str">
            <v>MPI-Perkins</v>
          </cell>
          <cell r="AG1094">
            <v>13</v>
          </cell>
          <cell r="AH1094" t="str">
            <v>Yanmar</v>
          </cell>
          <cell r="AI1094" t="str">
            <v>4TNE88-G1A</v>
          </cell>
          <cell r="AJ1094" t="str">
            <v>Leroy Sommer</v>
          </cell>
          <cell r="AK1094" t="str">
            <v>ECO-28-M/4</v>
          </cell>
          <cell r="AL1094">
            <v>600</v>
          </cell>
          <cell r="AM1094" t="str">
            <v>Power cube</v>
          </cell>
          <cell r="AN1094" t="str">
            <v>ECC500</v>
          </cell>
          <cell r="AO1094">
            <v>400</v>
          </cell>
          <cell r="AP1094" t="str">
            <v>Agisson</v>
          </cell>
          <cell r="AQ1094">
            <v>1600</v>
          </cell>
          <cell r="AR1094">
            <v>2</v>
          </cell>
          <cell r="AS1094">
            <v>800</v>
          </cell>
          <cell r="AT1094">
            <v>48</v>
          </cell>
          <cell r="AU1094" t="str">
            <v>N/A</v>
          </cell>
          <cell r="AV1094" t="str">
            <v>N/A</v>
          </cell>
          <cell r="AW1094" t="str">
            <v>N/A</v>
          </cell>
          <cell r="AX1094" t="str">
            <v>N/A</v>
          </cell>
          <cell r="AY1094" t="str">
            <v>N/A</v>
          </cell>
          <cell r="AZ1094">
            <v>73</v>
          </cell>
        </row>
        <row r="1094">
          <cell r="BB1094">
            <v>2</v>
          </cell>
          <cell r="BC1094" t="str">
            <v>MTNAirtel</v>
          </cell>
          <cell r="BD1094" t="str">
            <v>T0439</v>
          </cell>
          <cell r="BE1094" t="str">
            <v>ZM6575</v>
          </cell>
          <cell r="BF1094">
            <v>0</v>
          </cell>
        </row>
        <row r="1095">
          <cell r="C1095" t="str">
            <v>IHS_LSK_418A</v>
          </cell>
          <cell r="D1095" t="str">
            <v>Lwiimba</v>
          </cell>
          <cell r="E1095">
            <v>28.8184</v>
          </cell>
          <cell r="F1095">
            <v>-15.505</v>
          </cell>
          <cell r="G1095" t="str">
            <v>Lusaka</v>
          </cell>
          <cell r="H1095">
            <v>2.5</v>
          </cell>
          <cell r="I1095" t="str">
            <v>Lusaka</v>
          </cell>
          <cell r="J1095" t="str">
            <v>Chongwe</v>
          </cell>
          <cell r="K1095" t="str">
            <v>No</v>
          </cell>
          <cell r="L1095" t="str">
            <v>No</v>
          </cell>
          <cell r="M1095" t="str">
            <v>No</v>
          </cell>
          <cell r="N1095" t="str">
            <v>Rural</v>
          </cell>
          <cell r="O1095" t="str">
            <v>Silver</v>
          </cell>
          <cell r="P1095" t="str">
            <v>Silver</v>
          </cell>
          <cell r="Q1095" t="str">
            <v>BTS</v>
          </cell>
          <cell r="R1095" t="str">
            <v>BTS</v>
          </cell>
          <cell r="S1095" t="str">
            <v>On air</v>
          </cell>
          <cell r="T1095" t="str">
            <v>Solar-Gen</v>
          </cell>
          <cell r="U1095" t="str">
            <v>Green Field</v>
          </cell>
          <cell r="V1095">
            <v>60</v>
          </cell>
          <cell r="W1095" t="str">
            <v>Outdoor</v>
          </cell>
          <cell r="X1095" t="str">
            <v>Malvin Hakokole</v>
          </cell>
          <cell r="Y1095" t="str">
            <v>SBC</v>
          </cell>
          <cell r="Z1095" t="str">
            <v>SBC</v>
          </cell>
          <cell r="AA1095" t="str">
            <v>Airtel </v>
          </cell>
          <cell r="AB1095" t="str">
            <v>Evans Ngonga</v>
          </cell>
          <cell r="AC1095" t="str">
            <v>CCS</v>
          </cell>
          <cell r="AD1095" t="str">
            <v>CCS</v>
          </cell>
          <cell r="AE1095" t="str">
            <v>Gen Logic </v>
          </cell>
          <cell r="AF1095" t="str">
            <v>Gen Logic </v>
          </cell>
          <cell r="AG1095">
            <v>20</v>
          </cell>
          <cell r="AH1095" t="str">
            <v>perkins</v>
          </cell>
          <cell r="AI1095" t="str">
            <v>404A-22</v>
          </cell>
          <cell r="AJ1095" t="str">
            <v>Leroy Sommer</v>
          </cell>
          <cell r="AK1095" t="str">
            <v>TAL 040 DJ 6S/4</v>
          </cell>
          <cell r="AL1095">
            <v>1000</v>
          </cell>
          <cell r="AM1095" t="str">
            <v>MPPT</v>
          </cell>
          <cell r="AN1095" t="str">
            <v>MPPT</v>
          </cell>
          <cell r="AO1095">
            <v>187.5</v>
          </cell>
          <cell r="AP1095" t="str">
            <v>BSB</v>
          </cell>
          <cell r="AQ1095">
            <v>1500</v>
          </cell>
          <cell r="AR1095">
            <v>2</v>
          </cell>
          <cell r="AS1095">
            <v>1500</v>
          </cell>
          <cell r="AT1095">
            <v>24</v>
          </cell>
          <cell r="AU1095" t="str">
            <v>N/A</v>
          </cell>
          <cell r="AV1095" t="str">
            <v>N/A</v>
          </cell>
          <cell r="AW1095" t="str">
            <v>N/A</v>
          </cell>
          <cell r="AX1095" t="str">
            <v>N/A</v>
          </cell>
          <cell r="AY1095" t="str">
            <v>N/A</v>
          </cell>
          <cell r="AZ1095">
            <v>69.9</v>
          </cell>
        </row>
        <row r="1095">
          <cell r="BB1095">
            <v>2</v>
          </cell>
          <cell r="BC1095" t="str">
            <v>MTNAirtel</v>
          </cell>
          <cell r="BD1095" t="str">
            <v>T0462</v>
          </cell>
          <cell r="BE1095" t="str">
            <v>ZM6577</v>
          </cell>
          <cell r="BF1095">
            <v>0</v>
          </cell>
        </row>
        <row r="1096">
          <cell r="C1096" t="str">
            <v>IHS_LSK_419A</v>
          </cell>
          <cell r="D1096" t="str">
            <v>Adventure City</v>
          </cell>
          <cell r="E1096">
            <v>28.4057</v>
          </cell>
          <cell r="F1096">
            <v>-14.184</v>
          </cell>
          <cell r="G1096" t="str">
            <v>Lusaka</v>
          </cell>
          <cell r="H1096">
            <v>2.5</v>
          </cell>
          <cell r="I1096" t="str">
            <v>Lusaka</v>
          </cell>
          <cell r="J1096" t="str">
            <v>Lusaka</v>
          </cell>
          <cell r="K1096" t="str">
            <v>No</v>
          </cell>
          <cell r="L1096" t="str">
            <v>No</v>
          </cell>
          <cell r="M1096" t="str">
            <v>No</v>
          </cell>
          <cell r="N1096" t="str">
            <v>Urban</v>
          </cell>
          <cell r="O1096" t="str">
            <v>Silver</v>
          </cell>
          <cell r="P1096" t="str">
            <v>Silver</v>
          </cell>
          <cell r="Q1096" t="str">
            <v>BTS</v>
          </cell>
          <cell r="R1096" t="str">
            <v>BTS</v>
          </cell>
          <cell r="S1096" t="str">
            <v>On air</v>
          </cell>
          <cell r="T1096" t="str">
            <v>Grid-Gen</v>
          </cell>
          <cell r="U1096" t="str">
            <v>Green Field</v>
          </cell>
          <cell r="V1096">
            <v>60</v>
          </cell>
          <cell r="W1096" t="str">
            <v>Outdoor</v>
          </cell>
          <cell r="X1096" t="str">
            <v>Kelly Musama</v>
          </cell>
          <cell r="Y1096" t="str">
            <v>SBC</v>
          </cell>
          <cell r="Z1096" t="str">
            <v>SBC</v>
          </cell>
          <cell r="AA1096" t="str">
            <v>Airtel </v>
          </cell>
          <cell r="AB1096" t="str">
            <v>Evans Ngonga</v>
          </cell>
          <cell r="AC1096" t="str">
            <v>CCS</v>
          </cell>
          <cell r="AD1096" t="str">
            <v>CCS</v>
          </cell>
          <cell r="AE1096" t="str">
            <v>MPI</v>
          </cell>
          <cell r="AF1096" t="str">
            <v>MPI</v>
          </cell>
          <cell r="AG1096">
            <v>20</v>
          </cell>
          <cell r="AH1096" t="str">
            <v>perkins</v>
          </cell>
          <cell r="AI1096" t="str">
            <v>404A-22</v>
          </cell>
          <cell r="AJ1096" t="str">
            <v>Leroy Sommer</v>
          </cell>
          <cell r="AK1096" t="str">
            <v>LSA 42.3 VS 2J M/4</v>
          </cell>
          <cell r="AL1096">
            <v>600</v>
          </cell>
          <cell r="AM1096" t="str">
            <v>Power cube</v>
          </cell>
          <cell r="AN1096" t="str">
            <v>ICC330-H1-C1</v>
          </cell>
          <cell r="AO1096">
            <v>400</v>
          </cell>
          <cell r="AP1096" t="str">
            <v>Agisson</v>
          </cell>
          <cell r="AQ1096">
            <v>1200</v>
          </cell>
          <cell r="AR1096">
            <v>2</v>
          </cell>
          <cell r="AS1096">
            <v>600</v>
          </cell>
          <cell r="AT1096">
            <v>48</v>
          </cell>
          <cell r="AU1096" t="str">
            <v>N/A</v>
          </cell>
          <cell r="AV1096" t="str">
            <v>N/A</v>
          </cell>
          <cell r="AW1096" t="str">
            <v>N/A</v>
          </cell>
          <cell r="AX1096" t="str">
            <v>N/A</v>
          </cell>
          <cell r="AY1096" t="str">
            <v>N/A</v>
          </cell>
          <cell r="AZ1096">
            <v>98</v>
          </cell>
        </row>
        <row r="1096">
          <cell r="BB1096">
            <v>2</v>
          </cell>
          <cell r="BC1096" t="str">
            <v>MTNAirtel</v>
          </cell>
          <cell r="BD1096" t="str">
            <v>T0438</v>
          </cell>
          <cell r="BE1096" t="str">
            <v>ZM6619</v>
          </cell>
          <cell r="BF1096">
            <v>0</v>
          </cell>
        </row>
        <row r="1097">
          <cell r="C1097" t="str">
            <v>IHS_LSK_420A</v>
          </cell>
          <cell r="D1097" t="str">
            <v>Chalala 3G rlf</v>
          </cell>
          <cell r="E1097">
            <v>28.3258055555555</v>
          </cell>
          <cell r="F1097">
            <v>-15.4746111</v>
          </cell>
          <cell r="G1097" t="str">
            <v>Lusaka</v>
          </cell>
          <cell r="H1097">
            <v>1.5</v>
          </cell>
          <cell r="I1097" t="str">
            <v>Lusaka</v>
          </cell>
          <cell r="J1097" t="str">
            <v>Lusaka</v>
          </cell>
          <cell r="K1097" t="str">
            <v>Yes</v>
          </cell>
          <cell r="L1097" t="str">
            <v>No</v>
          </cell>
          <cell r="M1097" t="str">
            <v>No</v>
          </cell>
          <cell r="N1097" t="str">
            <v>Urban</v>
          </cell>
          <cell r="O1097" t="str">
            <v>Platinum</v>
          </cell>
          <cell r="P1097" t="str">
            <v>Platinum</v>
          </cell>
          <cell r="Q1097" t="str">
            <v>HUB</v>
          </cell>
          <cell r="R1097" t="str">
            <v>HUB</v>
          </cell>
          <cell r="S1097" t="str">
            <v>On air</v>
          </cell>
          <cell r="T1097" t="str">
            <v>Grid-Gen</v>
          </cell>
          <cell r="U1097" t="str">
            <v>Green Field</v>
          </cell>
          <cell r="V1097">
            <v>50</v>
          </cell>
          <cell r="W1097" t="str">
            <v>Outdoor</v>
          </cell>
          <cell r="X1097" t="str">
            <v>Kelly Musama</v>
          </cell>
          <cell r="Y1097" t="str">
            <v>SBC</v>
          </cell>
          <cell r="Z1097" t="str">
            <v>SBC</v>
          </cell>
          <cell r="AA1097" t="str">
            <v>Airtel </v>
          </cell>
          <cell r="AB1097" t="str">
            <v>Evans Ngonga</v>
          </cell>
          <cell r="AC1097" t="str">
            <v>CCS</v>
          </cell>
          <cell r="AD1097" t="str">
            <v>CCS</v>
          </cell>
          <cell r="AE1097" t="str">
            <v>MPMC</v>
          </cell>
          <cell r="AF1097" t="str">
            <v>MPMC</v>
          </cell>
          <cell r="AG1097">
            <v>13</v>
          </cell>
          <cell r="AH1097" t="str">
            <v>perkins</v>
          </cell>
          <cell r="AI1097" t="str">
            <v>403D-15T</v>
          </cell>
          <cell r="AJ1097" t="str">
            <v>Mecc Alte</v>
          </cell>
          <cell r="AK1097" t="str">
            <v>ECP-28-M/4</v>
          </cell>
          <cell r="AL1097">
            <v>1000</v>
          </cell>
          <cell r="AM1097" t="str">
            <v>Power cube</v>
          </cell>
          <cell r="AN1097" t="str">
            <v>ECC500</v>
          </cell>
          <cell r="AO1097">
            <v>400</v>
          </cell>
          <cell r="AP1097" t="str">
            <v>Agisson</v>
          </cell>
          <cell r="AQ1097">
            <v>1600</v>
          </cell>
          <cell r="AR1097">
            <v>2</v>
          </cell>
          <cell r="AS1097">
            <v>800</v>
          </cell>
          <cell r="AT1097">
            <v>48</v>
          </cell>
          <cell r="AU1097" t="str">
            <v>N/A</v>
          </cell>
          <cell r="AV1097" t="str">
            <v>N/A</v>
          </cell>
          <cell r="AW1097" t="str">
            <v>N/A</v>
          </cell>
          <cell r="AX1097" t="str">
            <v>N/A</v>
          </cell>
          <cell r="AY1097" t="str">
            <v>N/A</v>
          </cell>
          <cell r="AZ1097">
            <v>197</v>
          </cell>
        </row>
        <row r="1097">
          <cell r="BB1097">
            <v>2</v>
          </cell>
          <cell r="BC1097" t="str">
            <v>AirtelLiquid Telecom</v>
          </cell>
          <cell r="BD1097">
            <v>0</v>
          </cell>
          <cell r="BE1097" t="str">
            <v>ZM6651</v>
          </cell>
          <cell r="BF1097">
            <v>0</v>
          </cell>
        </row>
        <row r="1098">
          <cell r="C1098" t="str">
            <v>IHS_LSK_421A</v>
          </cell>
          <cell r="D1098" t="str">
            <v>Chamba valley 3G</v>
          </cell>
          <cell r="E1098">
            <v>28.3487222222222</v>
          </cell>
          <cell r="F1098">
            <v>-15.3407778</v>
          </cell>
          <cell r="G1098" t="str">
            <v>Lusaka</v>
          </cell>
          <cell r="H1098">
            <v>1.8</v>
          </cell>
          <cell r="I1098" t="str">
            <v>Lusaka</v>
          </cell>
          <cell r="J1098" t="str">
            <v>Lusaka</v>
          </cell>
          <cell r="K1098" t="str">
            <v>Yes</v>
          </cell>
          <cell r="L1098" t="str">
            <v>No</v>
          </cell>
          <cell r="M1098" t="str">
            <v>No</v>
          </cell>
          <cell r="N1098" t="str">
            <v>Urban</v>
          </cell>
          <cell r="O1098" t="str">
            <v>Platinum</v>
          </cell>
          <cell r="P1098" t="str">
            <v>Platinum</v>
          </cell>
          <cell r="Q1098" t="str">
            <v>HUB</v>
          </cell>
          <cell r="R1098" t="str">
            <v>HUB</v>
          </cell>
          <cell r="S1098" t="str">
            <v>On air</v>
          </cell>
          <cell r="T1098" t="str">
            <v>Grid-Gen</v>
          </cell>
          <cell r="U1098" t="str">
            <v>Green Field</v>
          </cell>
          <cell r="V1098">
            <v>40</v>
          </cell>
          <cell r="W1098" t="str">
            <v>Outdoor</v>
          </cell>
          <cell r="X1098" t="str">
            <v>Malvin Hakokole</v>
          </cell>
          <cell r="Y1098" t="str">
            <v>SBC</v>
          </cell>
          <cell r="Z1098" t="str">
            <v>SBC</v>
          </cell>
          <cell r="AA1098" t="str">
            <v>Airtel </v>
          </cell>
          <cell r="AB1098" t="str">
            <v>Evans Ngonga</v>
          </cell>
          <cell r="AC1098" t="str">
            <v>CCS</v>
          </cell>
          <cell r="AD1098" t="str">
            <v>CCS</v>
          </cell>
          <cell r="AE1098" t="str">
            <v>Gen Logic </v>
          </cell>
          <cell r="AF1098" t="str">
            <v>Gen Logic </v>
          </cell>
          <cell r="AG1098">
            <v>20</v>
          </cell>
          <cell r="AH1098" t="str">
            <v>perkins</v>
          </cell>
          <cell r="AI1098" t="str">
            <v>403A-15</v>
          </cell>
          <cell r="AJ1098" t="str">
            <v>Mecc Alte</v>
          </cell>
          <cell r="AK1098" t="str">
            <v>ECP-28-M/4</v>
          </cell>
          <cell r="AL1098">
            <v>1000</v>
          </cell>
          <cell r="AM1098" t="str">
            <v>Power cube</v>
          </cell>
          <cell r="AN1098" t="str">
            <v>ECC500</v>
          </cell>
          <cell r="AO1098">
            <v>400</v>
          </cell>
          <cell r="AP1098" t="str">
            <v>Lithium</v>
          </cell>
          <cell r="AQ1098">
            <v>1600</v>
          </cell>
          <cell r="AR1098">
            <v>48</v>
          </cell>
          <cell r="AS1098">
            <v>100</v>
          </cell>
          <cell r="AT1098">
            <v>16</v>
          </cell>
          <cell r="AU1098" t="str">
            <v>N/A</v>
          </cell>
          <cell r="AV1098" t="str">
            <v>N/A</v>
          </cell>
          <cell r="AW1098" t="str">
            <v>N/A</v>
          </cell>
          <cell r="AX1098" t="str">
            <v>N/A</v>
          </cell>
          <cell r="AY1098" t="str">
            <v>N/A</v>
          </cell>
          <cell r="AZ1098">
            <v>42.2</v>
          </cell>
        </row>
        <row r="1098">
          <cell r="BB1098">
            <v>2</v>
          </cell>
          <cell r="BC1098" t="str">
            <v>AirtelLiquid Telecom</v>
          </cell>
          <cell r="BD1098">
            <v>0</v>
          </cell>
          <cell r="BE1098" t="str">
            <v>ZM6659</v>
          </cell>
          <cell r="BF1098">
            <v>0</v>
          </cell>
        </row>
        <row r="1099">
          <cell r="C1099" t="str">
            <v>IHS_LSK_422A</v>
          </cell>
          <cell r="D1099" t="str">
            <v>Freedom (Makeni south end 3G) </v>
          </cell>
          <cell r="E1099">
            <v>28.2669166666666</v>
          </cell>
          <cell r="F1099">
            <v>-15.5418056</v>
          </cell>
          <cell r="G1099" t="str">
            <v>Lusaka</v>
          </cell>
          <cell r="H1099">
            <v>1.5</v>
          </cell>
          <cell r="I1099" t="str">
            <v>Lusaka</v>
          </cell>
          <cell r="J1099" t="str">
            <v>Lusaka</v>
          </cell>
          <cell r="K1099" t="str">
            <v>Yes</v>
          </cell>
          <cell r="L1099" t="str">
            <v>No</v>
          </cell>
          <cell r="M1099" t="str">
            <v>No</v>
          </cell>
          <cell r="N1099" t="str">
            <v>Urban</v>
          </cell>
          <cell r="O1099" t="str">
            <v>Platinum</v>
          </cell>
          <cell r="P1099" t="str">
            <v>Platinum</v>
          </cell>
          <cell r="Q1099" t="str">
            <v>BTS</v>
          </cell>
          <cell r="R1099" t="str">
            <v>BTS</v>
          </cell>
          <cell r="S1099" t="str">
            <v>On air</v>
          </cell>
          <cell r="T1099" t="str">
            <v>Grid-Gen</v>
          </cell>
          <cell r="U1099" t="str">
            <v>Green Field</v>
          </cell>
          <cell r="V1099">
            <v>40</v>
          </cell>
          <cell r="W1099" t="str">
            <v>Outdoor</v>
          </cell>
          <cell r="X1099" t="str">
            <v>Samuel Mumba</v>
          </cell>
          <cell r="Y1099" t="str">
            <v>SBC</v>
          </cell>
          <cell r="Z1099" t="str">
            <v>SBC</v>
          </cell>
          <cell r="AA1099" t="str">
            <v>Airtel </v>
          </cell>
          <cell r="AB1099" t="str">
            <v>Evans Ngonga</v>
          </cell>
          <cell r="AC1099" t="str">
            <v>CCS</v>
          </cell>
          <cell r="AD1099" t="str">
            <v>CCS</v>
          </cell>
          <cell r="AE1099" t="str">
            <v>Gen Logic </v>
          </cell>
          <cell r="AF1099" t="str">
            <v>Gen Logic </v>
          </cell>
          <cell r="AG1099">
            <v>13</v>
          </cell>
          <cell r="AH1099" t="str">
            <v>perkins</v>
          </cell>
          <cell r="AI1099" t="str">
            <v>404A-22</v>
          </cell>
          <cell r="AJ1099" t="str">
            <v>Leroy Sommer</v>
          </cell>
          <cell r="AK1099" t="str">
            <v>ECO-28-M/4</v>
          </cell>
          <cell r="AL1099">
            <v>1000</v>
          </cell>
          <cell r="AM1099" t="str">
            <v>Power cube</v>
          </cell>
          <cell r="AN1099" t="str">
            <v>ECC500</v>
          </cell>
          <cell r="AO1099">
            <v>400</v>
          </cell>
          <cell r="AP1099" t="str">
            <v>Agisson</v>
          </cell>
          <cell r="AQ1099">
            <v>1600</v>
          </cell>
          <cell r="AR1099">
            <v>2</v>
          </cell>
          <cell r="AS1099">
            <v>800</v>
          </cell>
          <cell r="AT1099">
            <v>48</v>
          </cell>
          <cell r="AU1099" t="str">
            <v>N/A</v>
          </cell>
          <cell r="AV1099" t="str">
            <v>N/A</v>
          </cell>
          <cell r="AW1099" t="str">
            <v>N/A</v>
          </cell>
          <cell r="AX1099" t="str">
            <v>N/A</v>
          </cell>
          <cell r="AY1099" t="str">
            <v>N/A</v>
          </cell>
          <cell r="AZ1099">
            <v>56</v>
          </cell>
        </row>
        <row r="1099">
          <cell r="BB1099">
            <v>1</v>
          </cell>
          <cell r="BC1099" t="str">
            <v>Airtel</v>
          </cell>
          <cell r="BD1099">
            <v>0</v>
          </cell>
          <cell r="BE1099" t="str">
            <v>ZM6714</v>
          </cell>
          <cell r="BF1099">
            <v>0</v>
          </cell>
        </row>
        <row r="1100">
          <cell r="C1100" t="str">
            <v>IHS_LSK_423A</v>
          </cell>
          <cell r="D1100" t="str">
            <v>Unza</v>
          </cell>
          <cell r="E1100">
            <v>28.323702</v>
          </cell>
          <cell r="F1100">
            <v>-15.3958</v>
          </cell>
          <cell r="G1100" t="str">
            <v>Lusaka</v>
          </cell>
          <cell r="H1100" t="str">
            <v>N/a</v>
          </cell>
          <cell r="I1100" t="str">
            <v>Lusaka</v>
          </cell>
          <cell r="J1100" t="str">
            <v>Lusaka</v>
          </cell>
          <cell r="K1100" t="str">
            <v>Yes</v>
          </cell>
          <cell r="L1100" t="str">
            <v>Yes</v>
          </cell>
          <cell r="M1100" t="str">
            <v>No</v>
          </cell>
          <cell r="N1100" t="str">
            <v>Urban</v>
          </cell>
          <cell r="O1100" t="str">
            <v>Platinum</v>
          </cell>
          <cell r="P1100" t="str">
            <v>Platinum</v>
          </cell>
          <cell r="Q1100" t="str">
            <v>BTS</v>
          </cell>
          <cell r="R1100" t="str">
            <v>BTS</v>
          </cell>
          <cell r="S1100" t="str">
            <v>On air</v>
          </cell>
          <cell r="T1100" t="str">
            <v>Grid-Gen</v>
          </cell>
          <cell r="U1100" t="str">
            <v>Green Field</v>
          </cell>
          <cell r="V1100">
            <v>50</v>
          </cell>
          <cell r="W1100" t="str">
            <v>Outdoor</v>
          </cell>
          <cell r="X1100" t="str">
            <v>Kelly Musama</v>
          </cell>
          <cell r="Y1100" t="str">
            <v>SBC</v>
          </cell>
          <cell r="Z1100" t="str">
            <v>SBC</v>
          </cell>
          <cell r="AA1100" t="str">
            <v>Airtel </v>
          </cell>
          <cell r="AB1100" t="str">
            <v>Evans Ngonga</v>
          </cell>
          <cell r="AC1100" t="str">
            <v>CCS</v>
          </cell>
          <cell r="AD1100" t="str">
            <v>CCS</v>
          </cell>
          <cell r="AE1100" t="str">
            <v>N/a</v>
          </cell>
          <cell r="AF1100" t="str">
            <v>N/a</v>
          </cell>
          <cell r="AG1100">
            <v>20</v>
          </cell>
          <cell r="AH1100" t="str">
            <v>N/a</v>
          </cell>
          <cell r="AI1100" t="str">
            <v>N/a</v>
          </cell>
          <cell r="AJ1100" t="str">
            <v>N/a</v>
          </cell>
          <cell r="AK1100" t="str">
            <v>N/a</v>
          </cell>
          <cell r="AL1100" t="str">
            <v>N/a</v>
          </cell>
          <cell r="AM1100" t="str">
            <v>Power cube</v>
          </cell>
          <cell r="AN1100" t="str">
            <v>ICC330-H1-C1</v>
          </cell>
          <cell r="AO1100">
            <v>400</v>
          </cell>
          <cell r="AP1100" t="str">
            <v>Lithium</v>
          </cell>
          <cell r="AQ1100">
            <v>350</v>
          </cell>
          <cell r="AR1100">
            <v>48</v>
          </cell>
          <cell r="AS1100">
            <v>100</v>
          </cell>
          <cell r="AT1100">
            <v>3</v>
          </cell>
          <cell r="AU1100" t="str">
            <v>N/A</v>
          </cell>
          <cell r="AV1100" t="str">
            <v>N/A</v>
          </cell>
          <cell r="AW1100" t="str">
            <v>N/A</v>
          </cell>
          <cell r="AX1100" t="str">
            <v>N/A</v>
          </cell>
          <cell r="AY1100" t="str">
            <v>N/A</v>
          </cell>
          <cell r="AZ1100">
            <v>168</v>
          </cell>
        </row>
        <row r="1100">
          <cell r="BB1100">
            <v>3</v>
          </cell>
          <cell r="BC1100" t="str">
            <v>MTNAirtelLiquid Telecom</v>
          </cell>
          <cell r="BD1100" t="str">
            <v>T0447</v>
          </cell>
          <cell r="BE1100" t="str">
            <v>ZM6751</v>
          </cell>
          <cell r="BF1100">
            <v>0</v>
          </cell>
        </row>
        <row r="1101">
          <cell r="C1101" t="str">
            <v>IHS_LSK_424A</v>
          </cell>
          <cell r="D1101" t="str">
            <v>New kasama Cov improv.</v>
          </cell>
          <cell r="E1101">
            <v>28.365083</v>
          </cell>
          <cell r="F1101">
            <v>-15.476722</v>
          </cell>
          <cell r="G1101" t="str">
            <v>Lusaka</v>
          </cell>
          <cell r="H1101">
            <v>1.8</v>
          </cell>
          <cell r="I1101" t="str">
            <v>Lusaka</v>
          </cell>
          <cell r="J1101" t="str">
            <v>Lusaka</v>
          </cell>
          <cell r="K1101" t="str">
            <v>Yes</v>
          </cell>
          <cell r="L1101" t="str">
            <v>No</v>
          </cell>
          <cell r="M1101" t="str">
            <v>No</v>
          </cell>
          <cell r="N1101" t="str">
            <v>Urban</v>
          </cell>
          <cell r="O1101" t="str">
            <v>Platinum</v>
          </cell>
          <cell r="P1101" t="str">
            <v>Platinum</v>
          </cell>
          <cell r="Q1101" t="str">
            <v>BTS</v>
          </cell>
          <cell r="R1101" t="str">
            <v>BTS</v>
          </cell>
          <cell r="S1101" t="str">
            <v>On air</v>
          </cell>
          <cell r="T1101" t="str">
            <v>Grid-Gen</v>
          </cell>
          <cell r="U1101" t="str">
            <v>Green Field</v>
          </cell>
          <cell r="V1101">
            <v>60</v>
          </cell>
          <cell r="W1101" t="str">
            <v>Outdoor</v>
          </cell>
          <cell r="X1101" t="str">
            <v>Kelly Musama</v>
          </cell>
          <cell r="Y1101" t="str">
            <v>SBC</v>
          </cell>
          <cell r="Z1101" t="str">
            <v>SBC</v>
          </cell>
          <cell r="AA1101" t="str">
            <v>Airtel </v>
          </cell>
          <cell r="AB1101" t="str">
            <v>Evans Ngonga</v>
          </cell>
          <cell r="AC1101" t="str">
            <v>CCS</v>
          </cell>
          <cell r="AD1101" t="str">
            <v>CCS</v>
          </cell>
          <cell r="AE1101" t="str">
            <v>CK Works</v>
          </cell>
          <cell r="AF1101" t="str">
            <v>CK Works</v>
          </cell>
          <cell r="AG1101">
            <v>20</v>
          </cell>
          <cell r="AH1101" t="str">
            <v>perkins</v>
          </cell>
          <cell r="AI1101" t="str">
            <v>404A-22</v>
          </cell>
          <cell r="AJ1101" t="str">
            <v>Leroy Sommer</v>
          </cell>
          <cell r="AK1101" t="str">
            <v>ECO-28-M/4</v>
          </cell>
          <cell r="AL1101">
            <v>1000</v>
          </cell>
          <cell r="AM1101" t="str">
            <v>Power cube</v>
          </cell>
          <cell r="AN1101" t="str">
            <v>ECC500</v>
          </cell>
          <cell r="AO1101">
            <v>400</v>
          </cell>
          <cell r="AP1101" t="str">
            <v>Agisson</v>
          </cell>
          <cell r="AQ1101">
            <v>600</v>
          </cell>
          <cell r="AR1101">
            <v>2</v>
          </cell>
          <cell r="AS1101">
            <v>600</v>
          </cell>
          <cell r="AT1101">
            <v>24</v>
          </cell>
          <cell r="AU1101" t="str">
            <v>N/A</v>
          </cell>
          <cell r="AV1101" t="str">
            <v>N/A</v>
          </cell>
          <cell r="AW1101" t="str">
            <v>N/A</v>
          </cell>
          <cell r="AX1101" t="str">
            <v>LG18000</v>
          </cell>
          <cell r="AY1101" t="str">
            <v>N/A</v>
          </cell>
          <cell r="AZ1101">
            <v>128</v>
          </cell>
        </row>
        <row r="1101">
          <cell r="BB1101">
            <v>2</v>
          </cell>
          <cell r="BC1101" t="str">
            <v>AirtelLiquid Telecom</v>
          </cell>
          <cell r="BD1101">
            <v>0</v>
          </cell>
          <cell r="BE1101" t="str">
            <v>ZM6758</v>
          </cell>
          <cell r="BF1101">
            <v>0</v>
          </cell>
        </row>
        <row r="1102">
          <cell r="C1102" t="str">
            <v>IHS_LSK_425A</v>
          </cell>
          <cell r="D1102" t="str">
            <v>Kamwala south rlf</v>
          </cell>
          <cell r="E1102">
            <v>28.3090555555555</v>
          </cell>
          <cell r="F1102">
            <v>-15.4600833</v>
          </cell>
          <cell r="G1102" t="str">
            <v>Lusaka</v>
          </cell>
          <cell r="H1102">
            <v>2.5</v>
          </cell>
          <cell r="I1102" t="str">
            <v>Lusaka</v>
          </cell>
          <cell r="J1102" t="str">
            <v>Lusaka</v>
          </cell>
          <cell r="K1102" t="str">
            <v>No</v>
          </cell>
          <cell r="L1102" t="str">
            <v>No</v>
          </cell>
          <cell r="M1102" t="str">
            <v>No</v>
          </cell>
          <cell r="N1102" t="str">
            <v>Urban</v>
          </cell>
          <cell r="O1102" t="str">
            <v>Platinum</v>
          </cell>
          <cell r="P1102" t="str">
            <v>Platinum</v>
          </cell>
          <cell r="Q1102" t="str">
            <v>BTS</v>
          </cell>
          <cell r="R1102" t="str">
            <v>BTS</v>
          </cell>
          <cell r="S1102" t="str">
            <v>On air</v>
          </cell>
          <cell r="T1102" t="str">
            <v>Grid-Gen</v>
          </cell>
          <cell r="U1102" t="str">
            <v>Green Field</v>
          </cell>
          <cell r="V1102">
            <v>50</v>
          </cell>
          <cell r="W1102" t="str">
            <v>Outdoor</v>
          </cell>
          <cell r="X1102" t="str">
            <v>Kelly Musama</v>
          </cell>
          <cell r="Y1102" t="str">
            <v>SBC</v>
          </cell>
          <cell r="Z1102" t="str">
            <v>SBC</v>
          </cell>
          <cell r="AA1102" t="str">
            <v>Airtel </v>
          </cell>
          <cell r="AB1102" t="str">
            <v>Evans Ngonga</v>
          </cell>
          <cell r="AC1102" t="str">
            <v>CCS</v>
          </cell>
          <cell r="AD1102" t="str">
            <v>CCS</v>
          </cell>
          <cell r="AE1102" t="str">
            <v>Gen Logic </v>
          </cell>
          <cell r="AF1102" t="str">
            <v>Gen Logic </v>
          </cell>
          <cell r="AG1102">
            <v>20</v>
          </cell>
          <cell r="AH1102" t="str">
            <v>perkins</v>
          </cell>
          <cell r="AI1102" t="str">
            <v>403A-15</v>
          </cell>
          <cell r="AJ1102" t="str">
            <v>Leroy Sommer</v>
          </cell>
          <cell r="AK1102" t="str">
            <v>ECO-28-M/4</v>
          </cell>
          <cell r="AL1102">
            <v>1000</v>
          </cell>
          <cell r="AM1102" t="str">
            <v>Power cube</v>
          </cell>
          <cell r="AN1102" t="str">
            <v>ECC500</v>
          </cell>
          <cell r="AO1102">
            <v>400</v>
          </cell>
          <cell r="AP1102" t="str">
            <v>Lithium</v>
          </cell>
          <cell r="AQ1102">
            <v>100</v>
          </cell>
          <cell r="AR1102">
            <v>48</v>
          </cell>
          <cell r="AS1102">
            <v>100</v>
          </cell>
          <cell r="AT1102">
            <v>1</v>
          </cell>
          <cell r="AU1102" t="str">
            <v>N/A</v>
          </cell>
          <cell r="AV1102" t="str">
            <v>N/A</v>
          </cell>
          <cell r="AW1102" t="str">
            <v>N/A</v>
          </cell>
          <cell r="AX1102" t="str">
            <v>N/A</v>
          </cell>
          <cell r="AY1102" t="str">
            <v>N/A</v>
          </cell>
          <cell r="AZ1102">
            <v>195</v>
          </cell>
        </row>
        <row r="1102">
          <cell r="BB1102">
            <v>3</v>
          </cell>
          <cell r="BC1102" t="str">
            <v>MTNAirtelLiquid Telecom</v>
          </cell>
          <cell r="BD1102" t="str">
            <v>T0475</v>
          </cell>
          <cell r="BE1102" t="str">
            <v>ZM6764</v>
          </cell>
          <cell r="BF1102">
            <v>0</v>
          </cell>
        </row>
        <row r="1103">
          <cell r="C1103" t="str">
            <v>IHS_LSK_426A</v>
          </cell>
          <cell r="D1103" t="str">
            <v>Makeni Ecumenical Centre</v>
          </cell>
          <cell r="E1103">
            <v>28.2493611111111</v>
          </cell>
          <cell r="F1103">
            <v>-15.4615</v>
          </cell>
          <cell r="G1103" t="str">
            <v>Lusaka</v>
          </cell>
          <cell r="H1103">
            <v>1.8</v>
          </cell>
          <cell r="I1103" t="str">
            <v>Lusaka</v>
          </cell>
          <cell r="J1103" t="str">
            <v>Lusaka</v>
          </cell>
          <cell r="K1103" t="str">
            <v>Yes</v>
          </cell>
          <cell r="L1103" t="str">
            <v>No</v>
          </cell>
          <cell r="M1103" t="str">
            <v>No</v>
          </cell>
          <cell r="N1103" t="str">
            <v>Urban</v>
          </cell>
          <cell r="O1103" t="str">
            <v>Platinum</v>
          </cell>
          <cell r="P1103" t="str">
            <v>Platinum</v>
          </cell>
          <cell r="Q1103" t="str">
            <v>BTS</v>
          </cell>
          <cell r="R1103" t="str">
            <v>BTS</v>
          </cell>
          <cell r="S1103" t="str">
            <v>On air</v>
          </cell>
          <cell r="T1103" t="str">
            <v>Grid-Gen</v>
          </cell>
          <cell r="U1103" t="str">
            <v>Green Field</v>
          </cell>
          <cell r="V1103">
            <v>40</v>
          </cell>
          <cell r="W1103" t="str">
            <v>Outdoor</v>
          </cell>
          <cell r="X1103" t="str">
            <v>Samuel Mumba</v>
          </cell>
          <cell r="Y1103" t="str">
            <v>SBC</v>
          </cell>
          <cell r="Z1103" t="str">
            <v>SBC</v>
          </cell>
          <cell r="AA1103" t="str">
            <v>Airtel </v>
          </cell>
          <cell r="AB1103" t="str">
            <v>Evans Ngonga</v>
          </cell>
          <cell r="AC1103" t="str">
            <v>CCS</v>
          </cell>
          <cell r="AD1103" t="str">
            <v>CCS</v>
          </cell>
          <cell r="AE1103" t="str">
            <v>Gen Logic </v>
          </cell>
          <cell r="AF1103" t="str">
            <v>Gen Logic </v>
          </cell>
          <cell r="AG1103">
            <v>15</v>
          </cell>
          <cell r="AH1103" t="str">
            <v>perkins</v>
          </cell>
          <cell r="AI1103" t="str">
            <v>404A-22</v>
          </cell>
          <cell r="AJ1103" t="str">
            <v>Leroy Sommer</v>
          </cell>
          <cell r="AK1103" t="str">
            <v>ECO-28-M/4</v>
          </cell>
          <cell r="AL1103">
            <v>1000</v>
          </cell>
          <cell r="AM1103" t="str">
            <v>Power cube</v>
          </cell>
          <cell r="AN1103" t="str">
            <v>ECC500</v>
          </cell>
          <cell r="AO1103">
            <v>400</v>
          </cell>
          <cell r="AP1103" t="str">
            <v>Agisson</v>
          </cell>
          <cell r="AQ1103">
            <v>1600</v>
          </cell>
          <cell r="AR1103">
            <v>2</v>
          </cell>
          <cell r="AS1103">
            <v>800</v>
          </cell>
          <cell r="AT1103">
            <v>48</v>
          </cell>
          <cell r="AU1103" t="str">
            <v>N/A</v>
          </cell>
          <cell r="AV1103" t="str">
            <v>N/A</v>
          </cell>
          <cell r="AW1103" t="str">
            <v>N/A</v>
          </cell>
          <cell r="AX1103" t="str">
            <v>N/A</v>
          </cell>
          <cell r="AY1103" t="str">
            <v>N/A</v>
          </cell>
          <cell r="AZ1103">
            <v>45</v>
          </cell>
        </row>
        <row r="1103">
          <cell r="BB1103">
            <v>2</v>
          </cell>
          <cell r="BC1103" t="str">
            <v>AirtelLiquid Telecom</v>
          </cell>
          <cell r="BD1103">
            <v>0</v>
          </cell>
          <cell r="BE1103" t="str">
            <v>ZM6765</v>
          </cell>
          <cell r="BF1103">
            <v>0</v>
          </cell>
        </row>
        <row r="1104">
          <cell r="C1104" t="str">
            <v>IHS_LSK_427A</v>
          </cell>
          <cell r="D1104" t="str">
            <v>Ngwerere East</v>
          </cell>
          <cell r="E1104">
            <v>28.3175888888888</v>
          </cell>
          <cell r="F1104">
            <v>-15.3110889</v>
          </cell>
          <cell r="G1104" t="str">
            <v>Lusaka</v>
          </cell>
          <cell r="H1104">
            <v>2.5</v>
          </cell>
          <cell r="I1104" t="str">
            <v>Lusaka</v>
          </cell>
          <cell r="J1104" t="str">
            <v>Lusaka</v>
          </cell>
          <cell r="K1104" t="str">
            <v>No</v>
          </cell>
          <cell r="L1104" t="str">
            <v>No</v>
          </cell>
          <cell r="M1104" t="str">
            <v>Yes</v>
          </cell>
          <cell r="N1104" t="str">
            <v>Rural</v>
          </cell>
          <cell r="O1104" t="str">
            <v>Platinum</v>
          </cell>
          <cell r="P1104" t="str">
            <v>Platinum</v>
          </cell>
          <cell r="Q1104" t="str">
            <v>BTS</v>
          </cell>
          <cell r="R1104" t="str">
            <v>BTS</v>
          </cell>
          <cell r="S1104" t="str">
            <v>On air</v>
          </cell>
          <cell r="T1104" t="str">
            <v>Grid-Gen</v>
          </cell>
          <cell r="U1104" t="str">
            <v>Green Field</v>
          </cell>
          <cell r="V1104">
            <v>54</v>
          </cell>
          <cell r="W1104" t="str">
            <v>Outdoor</v>
          </cell>
          <cell r="X1104" t="str">
            <v>John Banda </v>
          </cell>
          <cell r="Y1104" t="str">
            <v>SBC</v>
          </cell>
          <cell r="Z1104" t="str">
            <v>SBC</v>
          </cell>
          <cell r="AA1104" t="str">
            <v>Airtel </v>
          </cell>
          <cell r="AB1104" t="str">
            <v>Evans Ngonga</v>
          </cell>
          <cell r="AC1104" t="str">
            <v>CCS</v>
          </cell>
          <cell r="AD1104" t="str">
            <v>CCS</v>
          </cell>
          <cell r="AE1104" t="str">
            <v>Gen Logic </v>
          </cell>
          <cell r="AF1104" t="str">
            <v>Gen Logic </v>
          </cell>
          <cell r="AG1104">
            <v>20</v>
          </cell>
          <cell r="AH1104" t="str">
            <v>perkins</v>
          </cell>
          <cell r="AI1104" t="str">
            <v>404A-22</v>
          </cell>
          <cell r="AJ1104" t="str">
            <v>Mecc Alte</v>
          </cell>
          <cell r="AK1104" t="str">
            <v>ECP-28-M/4</v>
          </cell>
          <cell r="AL1104">
            <v>1000</v>
          </cell>
          <cell r="AM1104" t="str">
            <v>Power cube</v>
          </cell>
          <cell r="AN1104" t="str">
            <v>ECC500</v>
          </cell>
          <cell r="AO1104">
            <v>400</v>
          </cell>
          <cell r="AP1104" t="str">
            <v>Lithium</v>
          </cell>
          <cell r="AQ1104">
            <v>1200</v>
          </cell>
          <cell r="AR1104">
            <v>48</v>
          </cell>
          <cell r="AS1104">
            <v>100</v>
          </cell>
          <cell r="AT1104">
            <v>12</v>
          </cell>
          <cell r="AU1104" t="str">
            <v>N/A</v>
          </cell>
          <cell r="AV1104" t="str">
            <v>N/A</v>
          </cell>
          <cell r="AW1104" t="str">
            <v>N/A</v>
          </cell>
          <cell r="AX1104" t="str">
            <v>N/A</v>
          </cell>
          <cell r="AY1104" t="str">
            <v>N/A</v>
          </cell>
          <cell r="AZ1104">
            <v>184</v>
          </cell>
        </row>
        <row r="1104">
          <cell r="BB1104">
            <v>2</v>
          </cell>
          <cell r="BC1104" t="str">
            <v>MTNAirtel</v>
          </cell>
          <cell r="BD1104" t="str">
            <v>T0437</v>
          </cell>
          <cell r="BE1104" t="str">
            <v>ZM6767</v>
          </cell>
          <cell r="BF1104">
            <v>0</v>
          </cell>
        </row>
        <row r="1105">
          <cell r="C1105" t="str">
            <v>IHS_LSK_428A</v>
          </cell>
          <cell r="D1105" t="str">
            <v>Gray Zulu makeni  (Makeni 3G )</v>
          </cell>
          <cell r="E1105">
            <v>28.2313888888888</v>
          </cell>
          <cell r="F1105">
            <v>-15.47</v>
          </cell>
          <cell r="G1105" t="str">
            <v>Lusaka</v>
          </cell>
          <cell r="H1105">
            <v>1.5</v>
          </cell>
          <cell r="I1105" t="str">
            <v>Lusaka</v>
          </cell>
          <cell r="J1105" t="str">
            <v>Lusaka</v>
          </cell>
          <cell r="K1105" t="str">
            <v>No</v>
          </cell>
          <cell r="L1105" t="str">
            <v>No</v>
          </cell>
          <cell r="M1105" t="str">
            <v>No</v>
          </cell>
          <cell r="N1105" t="str">
            <v>Urban</v>
          </cell>
          <cell r="O1105" t="str">
            <v>Platinum</v>
          </cell>
          <cell r="P1105" t="str">
            <v>Platinum</v>
          </cell>
          <cell r="Q1105" t="str">
            <v>BTS</v>
          </cell>
          <cell r="R1105" t="str">
            <v>BTS</v>
          </cell>
          <cell r="S1105" t="str">
            <v>On air</v>
          </cell>
          <cell r="T1105" t="str">
            <v>Grid-Gen</v>
          </cell>
          <cell r="U1105" t="str">
            <v>Green Field</v>
          </cell>
          <cell r="V1105">
            <v>50</v>
          </cell>
          <cell r="W1105" t="str">
            <v>Outdoor</v>
          </cell>
          <cell r="X1105" t="str">
            <v>Samuel Mumba</v>
          </cell>
          <cell r="Y1105" t="str">
            <v>SBC</v>
          </cell>
          <cell r="Z1105" t="str">
            <v>SBC</v>
          </cell>
          <cell r="AA1105" t="str">
            <v>Airtel </v>
          </cell>
          <cell r="AB1105" t="str">
            <v>Evans Ngonga</v>
          </cell>
          <cell r="AC1105" t="str">
            <v>CCS</v>
          </cell>
          <cell r="AD1105" t="str">
            <v>CCS</v>
          </cell>
          <cell r="AE1105" t="str">
            <v>Gen Logic </v>
          </cell>
          <cell r="AF1105" t="str">
            <v>Gen Logic </v>
          </cell>
          <cell r="AG1105">
            <v>20</v>
          </cell>
          <cell r="AH1105" t="str">
            <v>perkins</v>
          </cell>
          <cell r="AI1105" t="str">
            <v>404A-22</v>
          </cell>
          <cell r="AJ1105" t="str">
            <v>Leroy Sommer</v>
          </cell>
          <cell r="AK1105" t="str">
            <v>ECO-28-M/4</v>
          </cell>
          <cell r="AL1105">
            <v>1000</v>
          </cell>
          <cell r="AM1105" t="str">
            <v>Power cube</v>
          </cell>
          <cell r="AN1105" t="str">
            <v>ECC500</v>
          </cell>
          <cell r="AO1105">
            <v>400</v>
          </cell>
          <cell r="AP1105" t="str">
            <v>Agisson</v>
          </cell>
          <cell r="AQ1105">
            <v>800</v>
          </cell>
          <cell r="AR1105">
            <v>2</v>
          </cell>
          <cell r="AS1105">
            <v>800</v>
          </cell>
          <cell r="AT1105">
            <v>24</v>
          </cell>
          <cell r="AU1105" t="str">
            <v>N/A</v>
          </cell>
          <cell r="AV1105" t="str">
            <v>N/A</v>
          </cell>
          <cell r="AW1105" t="str">
            <v>N/A</v>
          </cell>
          <cell r="AX1105" t="str">
            <v>N/A</v>
          </cell>
          <cell r="AY1105" t="str">
            <v>N/A</v>
          </cell>
          <cell r="AZ1105">
            <v>38</v>
          </cell>
        </row>
        <row r="1105">
          <cell r="BB1105">
            <v>1</v>
          </cell>
          <cell r="BC1105" t="str">
            <v>Airtel</v>
          </cell>
          <cell r="BD1105">
            <v>0</v>
          </cell>
          <cell r="BE1105" t="str">
            <v>ZM6778</v>
          </cell>
          <cell r="BF1105">
            <v>0</v>
          </cell>
        </row>
        <row r="1106">
          <cell r="C1106" t="str">
            <v>IHS_LSK_429A</v>
          </cell>
          <cell r="D1106" t="str">
            <v>Waterworks (Makeni south 3G rlf )</v>
          </cell>
          <cell r="E1106">
            <v>28.3131388888888</v>
          </cell>
          <cell r="F1106">
            <v>-15.4887222</v>
          </cell>
          <cell r="G1106" t="str">
            <v>Lusaka</v>
          </cell>
          <cell r="H1106">
            <v>2.5</v>
          </cell>
          <cell r="I1106" t="str">
            <v>Lusaka</v>
          </cell>
          <cell r="J1106" t="str">
            <v>Lusaka</v>
          </cell>
          <cell r="K1106" t="str">
            <v>Yes</v>
          </cell>
          <cell r="L1106" t="str">
            <v>No</v>
          </cell>
          <cell r="M1106" t="str">
            <v>No</v>
          </cell>
          <cell r="N1106" t="str">
            <v>Urban</v>
          </cell>
          <cell r="O1106" t="str">
            <v>Gold</v>
          </cell>
          <cell r="P1106" t="str">
            <v>Gold</v>
          </cell>
          <cell r="Q1106" t="str">
            <v>BTS</v>
          </cell>
          <cell r="R1106" t="str">
            <v>BTS</v>
          </cell>
          <cell r="S1106" t="str">
            <v>On air</v>
          </cell>
          <cell r="T1106" t="str">
            <v>Grid-Gen</v>
          </cell>
          <cell r="U1106" t="str">
            <v>Green Field</v>
          </cell>
          <cell r="V1106">
            <v>50</v>
          </cell>
          <cell r="W1106" t="str">
            <v>Outdoor</v>
          </cell>
          <cell r="X1106" t="str">
            <v>Samuel Mumba</v>
          </cell>
          <cell r="Y1106" t="str">
            <v>SBC</v>
          </cell>
          <cell r="Z1106" t="str">
            <v>SBC</v>
          </cell>
          <cell r="AA1106" t="str">
            <v>Airtel </v>
          </cell>
          <cell r="AB1106" t="str">
            <v>Evans Ngonga</v>
          </cell>
          <cell r="AC1106" t="str">
            <v>CCS</v>
          </cell>
          <cell r="AD1106" t="str">
            <v>CCS</v>
          </cell>
          <cell r="AE1106" t="str">
            <v>GNM</v>
          </cell>
          <cell r="AF1106" t="str">
            <v>GNM</v>
          </cell>
          <cell r="AG1106">
            <v>20</v>
          </cell>
          <cell r="AH1106" t="str">
            <v>perkins</v>
          </cell>
          <cell r="AI1106" t="str">
            <v>404A-22</v>
          </cell>
          <cell r="AJ1106" t="str">
            <v>Leroy Sommer</v>
          </cell>
          <cell r="AK1106" t="str">
            <v>ECO-28-M/4</v>
          </cell>
          <cell r="AL1106">
            <v>600</v>
          </cell>
          <cell r="AM1106" t="str">
            <v>Power cube</v>
          </cell>
          <cell r="AN1106" t="str">
            <v>ECC500</v>
          </cell>
          <cell r="AO1106">
            <v>400</v>
          </cell>
          <cell r="AP1106" t="str">
            <v>Agisson</v>
          </cell>
          <cell r="AQ1106">
            <v>1200</v>
          </cell>
          <cell r="AR1106">
            <v>2</v>
          </cell>
          <cell r="AS1106">
            <v>600</v>
          </cell>
          <cell r="AT1106">
            <v>48</v>
          </cell>
          <cell r="AU1106" t="str">
            <v>N/A</v>
          </cell>
          <cell r="AV1106" t="str">
            <v>N/A</v>
          </cell>
          <cell r="AW1106" t="str">
            <v>N/A</v>
          </cell>
          <cell r="AX1106" t="str">
            <v>N/A</v>
          </cell>
          <cell r="AY1106" t="str">
            <v>N/A</v>
          </cell>
          <cell r="AZ1106">
            <v>105</v>
          </cell>
        </row>
        <row r="1106">
          <cell r="BB1106">
            <v>3</v>
          </cell>
          <cell r="BC1106" t="str">
            <v>MTNAirtelLiquid Telecom</v>
          </cell>
          <cell r="BD1106" t="str">
            <v>T0519</v>
          </cell>
          <cell r="BE1106" t="str">
            <v>ZM6779</v>
          </cell>
          <cell r="BF1106">
            <v>0</v>
          </cell>
        </row>
        <row r="1107">
          <cell r="C1107" t="str">
            <v>IHS_LSK_430A</v>
          </cell>
          <cell r="D1107" t="str">
            <v>Nampundwe 3G</v>
          </cell>
          <cell r="E1107">
            <v>27.9283333333333</v>
          </cell>
          <cell r="F1107">
            <v>-15.5089167</v>
          </cell>
          <cell r="G1107" t="str">
            <v>Lusaka</v>
          </cell>
          <cell r="H1107">
            <v>1.8</v>
          </cell>
          <cell r="I1107" t="str">
            <v>Lusaka</v>
          </cell>
          <cell r="J1107" t="str">
            <v>Lusaka</v>
          </cell>
          <cell r="K1107" t="str">
            <v>No</v>
          </cell>
          <cell r="L1107" t="str">
            <v>No</v>
          </cell>
          <cell r="M1107" t="str">
            <v>No</v>
          </cell>
          <cell r="N1107" t="str">
            <v>Rural</v>
          </cell>
          <cell r="O1107" t="str">
            <v>Silver</v>
          </cell>
          <cell r="P1107" t="str">
            <v>Silver</v>
          </cell>
          <cell r="Q1107" t="str">
            <v>BTS</v>
          </cell>
          <cell r="R1107" t="str">
            <v>BTS</v>
          </cell>
          <cell r="S1107" t="str">
            <v>On air</v>
          </cell>
          <cell r="T1107" t="str">
            <v>Grid-Gen</v>
          </cell>
          <cell r="U1107" t="str">
            <v>Green Field</v>
          </cell>
          <cell r="V1107">
            <v>60</v>
          </cell>
          <cell r="W1107" t="str">
            <v>Outdoor</v>
          </cell>
          <cell r="X1107" t="str">
            <v>Joseph Mulenga</v>
          </cell>
          <cell r="Y1107" t="str">
            <v>SBC</v>
          </cell>
          <cell r="Z1107" t="str">
            <v>SBC</v>
          </cell>
          <cell r="AA1107" t="str">
            <v>Airtel </v>
          </cell>
          <cell r="AB1107" t="str">
            <v>Evans Ngonga</v>
          </cell>
          <cell r="AC1107" t="str">
            <v>CCS</v>
          </cell>
          <cell r="AD1107" t="str">
            <v>CCS</v>
          </cell>
          <cell r="AE1107" t="str">
            <v>Yanmar</v>
          </cell>
          <cell r="AF1107" t="str">
            <v>Yanmar</v>
          </cell>
          <cell r="AG1107">
            <v>15</v>
          </cell>
          <cell r="AH1107" t="str">
            <v>perkins</v>
          </cell>
          <cell r="AI1107" t="str">
            <v>403A-15</v>
          </cell>
          <cell r="AJ1107" t="str">
            <v>Leroy Sommer</v>
          </cell>
          <cell r="AK1107" t="str">
            <v>ECO-28-M/4</v>
          </cell>
          <cell r="AL1107">
            <v>600</v>
          </cell>
          <cell r="AM1107" t="str">
            <v>Power cube</v>
          </cell>
          <cell r="AN1107" t="str">
            <v>ECC500</v>
          </cell>
          <cell r="AO1107">
            <v>400</v>
          </cell>
          <cell r="AP1107" t="str">
            <v>Agisson</v>
          </cell>
          <cell r="AQ1107">
            <v>1200</v>
          </cell>
          <cell r="AR1107">
            <v>2</v>
          </cell>
          <cell r="AS1107">
            <v>600</v>
          </cell>
          <cell r="AT1107">
            <v>48</v>
          </cell>
          <cell r="AU1107" t="str">
            <v>N/A</v>
          </cell>
          <cell r="AV1107" t="str">
            <v>N/A</v>
          </cell>
          <cell r="AW1107" t="str">
            <v>N/A</v>
          </cell>
          <cell r="AX1107" t="str">
            <v>N/A</v>
          </cell>
          <cell r="AY1107" t="str">
            <v>N/A</v>
          </cell>
          <cell r="AZ1107">
            <v>74</v>
          </cell>
        </row>
        <row r="1107">
          <cell r="BB1107">
            <v>1</v>
          </cell>
          <cell r="BC1107" t="str">
            <v>Airtel</v>
          </cell>
          <cell r="BD1107">
            <v>0</v>
          </cell>
          <cell r="BE1107" t="str">
            <v>ZM6780</v>
          </cell>
          <cell r="BF1107">
            <v>0</v>
          </cell>
        </row>
        <row r="1108">
          <cell r="C1108" t="str">
            <v>IHS_LSK_431A</v>
          </cell>
          <cell r="D1108" t="str">
            <v>Foxdale Residential - Coverage</v>
          </cell>
          <cell r="E1108">
            <v>28.3244722222222</v>
          </cell>
          <cell r="F1108">
            <v>-15.3491944</v>
          </cell>
          <cell r="G1108" t="str">
            <v>Lusaka</v>
          </cell>
          <cell r="H1108">
            <v>4.5</v>
          </cell>
          <cell r="I1108" t="str">
            <v>Lusaka</v>
          </cell>
          <cell r="J1108" t="str">
            <v>Lusaka</v>
          </cell>
          <cell r="K1108" t="str">
            <v>Yes</v>
          </cell>
          <cell r="L1108" t="str">
            <v>Yes</v>
          </cell>
          <cell r="M1108" t="str">
            <v>No</v>
          </cell>
          <cell r="N1108" t="str">
            <v>Urban</v>
          </cell>
          <cell r="O1108" t="str">
            <v>Platinum</v>
          </cell>
          <cell r="P1108" t="str">
            <v>Platinum</v>
          </cell>
          <cell r="Q1108" t="str">
            <v>BTS</v>
          </cell>
          <cell r="R1108" t="str">
            <v>BTS</v>
          </cell>
          <cell r="S1108" t="str">
            <v>On air</v>
          </cell>
          <cell r="T1108" t="str">
            <v>Grid-Gen</v>
          </cell>
          <cell r="U1108" t="str">
            <v>Green Field</v>
          </cell>
          <cell r="V1108">
            <v>50</v>
          </cell>
          <cell r="W1108" t="str">
            <v>Outdoor</v>
          </cell>
          <cell r="X1108" t="str">
            <v>John Banda </v>
          </cell>
          <cell r="Y1108" t="str">
            <v>SBC</v>
          </cell>
          <cell r="Z1108" t="str">
            <v>SBC</v>
          </cell>
          <cell r="AA1108" t="str">
            <v>Airtel </v>
          </cell>
          <cell r="AB1108" t="str">
            <v>Evans Ngonga</v>
          </cell>
          <cell r="AC1108" t="str">
            <v>CCS</v>
          </cell>
          <cell r="AD1108" t="str">
            <v>CCS</v>
          </cell>
          <cell r="AE1108" t="str">
            <v>CK Works</v>
          </cell>
          <cell r="AF1108" t="str">
            <v>CK Works</v>
          </cell>
          <cell r="AG1108">
            <v>30</v>
          </cell>
          <cell r="AH1108" t="str">
            <v>perkins</v>
          </cell>
          <cell r="AI1108" t="str">
            <v>403A-15</v>
          </cell>
          <cell r="AJ1108" t="str">
            <v>Leroy Sommer</v>
          </cell>
          <cell r="AK1108" t="str">
            <v>ECO-28-M/4</v>
          </cell>
          <cell r="AL1108">
            <v>1000</v>
          </cell>
          <cell r="AM1108" t="str">
            <v>Power cube</v>
          </cell>
          <cell r="AN1108" t="str">
            <v>ECC500</v>
          </cell>
          <cell r="AO1108">
            <v>400</v>
          </cell>
          <cell r="AP1108" t="str">
            <v>Lithium</v>
          </cell>
          <cell r="AQ1108">
            <v>300</v>
          </cell>
          <cell r="AR1108">
            <v>48</v>
          </cell>
          <cell r="AS1108">
            <v>100</v>
          </cell>
          <cell r="AT1108">
            <v>3</v>
          </cell>
          <cell r="AU1108" t="str">
            <v>N/A</v>
          </cell>
          <cell r="AV1108" t="str">
            <v>N/A</v>
          </cell>
          <cell r="AW1108" t="str">
            <v>N/A</v>
          </cell>
          <cell r="AX1108" t="str">
            <v>N/A</v>
          </cell>
          <cell r="AY1108" t="str">
            <v>N/A</v>
          </cell>
          <cell r="AZ1108">
            <v>166</v>
          </cell>
        </row>
        <row r="1108">
          <cell r="BB1108">
            <v>3</v>
          </cell>
          <cell r="BC1108" t="str">
            <v>MTNAirtelLiquid Telecom</v>
          </cell>
          <cell r="BD1108" t="str">
            <v>T0436</v>
          </cell>
          <cell r="BE1108" t="str">
            <v>ZM6834</v>
          </cell>
          <cell r="BF1108">
            <v>0</v>
          </cell>
        </row>
        <row r="1109">
          <cell r="C1109" t="str">
            <v>IHS_LSK_432A</v>
          </cell>
          <cell r="D1109" t="str">
            <v>Roma Exchange 3 rlf</v>
          </cell>
          <cell r="E1109">
            <v>28.3123888888888</v>
          </cell>
          <cell r="F1109">
            <v>-15.3773611</v>
          </cell>
          <cell r="G1109" t="str">
            <v>Lusaka</v>
          </cell>
          <cell r="H1109">
            <v>1.5</v>
          </cell>
          <cell r="I1109" t="str">
            <v>Lusaka</v>
          </cell>
          <cell r="J1109" t="str">
            <v>Lusaka</v>
          </cell>
          <cell r="K1109" t="str">
            <v>Yes</v>
          </cell>
          <cell r="L1109" t="str">
            <v>No</v>
          </cell>
          <cell r="M1109" t="str">
            <v>No</v>
          </cell>
          <cell r="N1109" t="str">
            <v>Urban</v>
          </cell>
          <cell r="O1109" t="str">
            <v>Platinum</v>
          </cell>
          <cell r="P1109" t="str">
            <v>Platinum</v>
          </cell>
          <cell r="Q1109" t="str">
            <v>BTS</v>
          </cell>
          <cell r="R1109" t="str">
            <v>BTS</v>
          </cell>
          <cell r="S1109" t="str">
            <v>On air</v>
          </cell>
          <cell r="T1109" t="str">
            <v>Grid-Gen</v>
          </cell>
          <cell r="U1109" t="str">
            <v>Green Field</v>
          </cell>
          <cell r="V1109">
            <v>50</v>
          </cell>
          <cell r="W1109" t="str">
            <v>Outdoor</v>
          </cell>
          <cell r="X1109" t="str">
            <v>Malvin Hakokole</v>
          </cell>
          <cell r="Y1109" t="str">
            <v>SBC</v>
          </cell>
          <cell r="Z1109" t="str">
            <v>SBC</v>
          </cell>
          <cell r="AA1109" t="str">
            <v>Airtel </v>
          </cell>
          <cell r="AB1109" t="str">
            <v>Evans Ngonga</v>
          </cell>
          <cell r="AC1109" t="str">
            <v>CCS</v>
          </cell>
          <cell r="AD1109" t="str">
            <v>CCS</v>
          </cell>
          <cell r="AE1109" t="str">
            <v>New Way</v>
          </cell>
          <cell r="AF1109" t="str">
            <v>New Way</v>
          </cell>
          <cell r="AG1109">
            <v>20</v>
          </cell>
          <cell r="AH1109" t="str">
            <v>perkins</v>
          </cell>
          <cell r="AI1109" t="str">
            <v>404A-22</v>
          </cell>
          <cell r="AJ1109" t="str">
            <v>Leroy Sommer</v>
          </cell>
          <cell r="AK1109" t="str">
            <v>ECO-28-M/4</v>
          </cell>
          <cell r="AL1109">
            <v>1000</v>
          </cell>
          <cell r="AM1109" t="str">
            <v>Power cube</v>
          </cell>
          <cell r="AN1109" t="str">
            <v>ECC500</v>
          </cell>
          <cell r="AO1109">
            <v>400</v>
          </cell>
          <cell r="AP1109" t="str">
            <v>Agisson</v>
          </cell>
          <cell r="AQ1109">
            <v>1600</v>
          </cell>
          <cell r="AR1109">
            <v>2</v>
          </cell>
          <cell r="AS1109">
            <v>800</v>
          </cell>
          <cell r="AT1109">
            <v>48</v>
          </cell>
          <cell r="AU1109" t="str">
            <v>N/A</v>
          </cell>
          <cell r="AV1109" t="str">
            <v>N/A</v>
          </cell>
          <cell r="AW1109" t="str">
            <v>N/A</v>
          </cell>
          <cell r="AX1109" t="str">
            <v>N/A</v>
          </cell>
          <cell r="AY1109" t="str">
            <v>N/A</v>
          </cell>
          <cell r="AZ1109">
            <v>56</v>
          </cell>
        </row>
        <row r="1109">
          <cell r="BB1109">
            <v>2</v>
          </cell>
          <cell r="BC1109" t="str">
            <v>AirtelLiquid Telecom</v>
          </cell>
          <cell r="BD1109">
            <v>0</v>
          </cell>
          <cell r="BE1109" t="str">
            <v>ZM6835</v>
          </cell>
          <cell r="BF1109">
            <v>0</v>
          </cell>
        </row>
        <row r="1110">
          <cell r="C1110" t="str">
            <v>IHS_LSK_433A</v>
          </cell>
          <cell r="D1110" t="str">
            <v>Garden Motel/Kanyama Area</v>
          </cell>
          <cell r="E1110">
            <v>28.2343888888888</v>
          </cell>
          <cell r="F1110">
            <v>-15.4063889</v>
          </cell>
          <cell r="G1110" t="str">
            <v>Lusaka</v>
          </cell>
          <cell r="H1110">
            <v>2.5</v>
          </cell>
          <cell r="I1110" t="str">
            <v>Lusaka</v>
          </cell>
          <cell r="J1110" t="str">
            <v>Lusaka</v>
          </cell>
          <cell r="K1110" t="str">
            <v>No</v>
          </cell>
          <cell r="L1110" t="str">
            <v>Yes</v>
          </cell>
          <cell r="M1110" t="str">
            <v>No</v>
          </cell>
          <cell r="N1110" t="str">
            <v>Urban</v>
          </cell>
          <cell r="O1110" t="str">
            <v>Platinum</v>
          </cell>
          <cell r="P1110" t="str">
            <v>Platinum</v>
          </cell>
          <cell r="Q1110" t="str">
            <v>BTS</v>
          </cell>
          <cell r="R1110" t="str">
            <v>BTS</v>
          </cell>
          <cell r="S1110" t="str">
            <v>On air</v>
          </cell>
          <cell r="T1110" t="str">
            <v>Grid-Gen</v>
          </cell>
          <cell r="U1110" t="str">
            <v>Green Field</v>
          </cell>
          <cell r="V1110">
            <v>50</v>
          </cell>
          <cell r="W1110" t="str">
            <v>Outdoor</v>
          </cell>
          <cell r="X1110" t="str">
            <v>Joseph Mulenga</v>
          </cell>
          <cell r="Y1110" t="str">
            <v>SBC</v>
          </cell>
          <cell r="Z1110" t="str">
            <v>SBC</v>
          </cell>
          <cell r="AA1110" t="str">
            <v>Airtel </v>
          </cell>
          <cell r="AB1110" t="str">
            <v>Evans Ngonga</v>
          </cell>
          <cell r="AC1110" t="str">
            <v>CCS</v>
          </cell>
          <cell r="AD1110" t="str">
            <v>CCS</v>
          </cell>
          <cell r="AE1110" t="str">
            <v>Gen Logic </v>
          </cell>
          <cell r="AF1110" t="str">
            <v>Gen Logic </v>
          </cell>
          <cell r="AG1110">
            <v>20</v>
          </cell>
          <cell r="AH1110" t="str">
            <v>perkins</v>
          </cell>
          <cell r="AI1110" t="str">
            <v>404D-22</v>
          </cell>
          <cell r="AJ1110" t="str">
            <v>Leroy Sommer</v>
          </cell>
          <cell r="AK1110" t="str">
            <v>ECO-28-M/4</v>
          </cell>
          <cell r="AL1110">
            <v>1000</v>
          </cell>
          <cell r="AM1110" t="str">
            <v>Power cube</v>
          </cell>
          <cell r="AN1110" t="str">
            <v>ECC500</v>
          </cell>
          <cell r="AO1110">
            <v>400</v>
          </cell>
          <cell r="AP1110" t="str">
            <v>Agisson</v>
          </cell>
          <cell r="AQ1110">
            <v>1600</v>
          </cell>
          <cell r="AR1110">
            <v>2</v>
          </cell>
          <cell r="AS1110">
            <v>800</v>
          </cell>
          <cell r="AT1110">
            <v>48</v>
          </cell>
          <cell r="AU1110" t="str">
            <v>N/A</v>
          </cell>
          <cell r="AV1110" t="str">
            <v>N/A</v>
          </cell>
          <cell r="AW1110" t="str">
            <v>N/A</v>
          </cell>
          <cell r="AX1110" t="str">
            <v>N/A</v>
          </cell>
          <cell r="AY1110" t="str">
            <v>N/A</v>
          </cell>
          <cell r="AZ1110">
            <v>102</v>
          </cell>
        </row>
        <row r="1110">
          <cell r="BB1110">
            <v>2</v>
          </cell>
          <cell r="BC1110" t="str">
            <v>MTNAirtel</v>
          </cell>
          <cell r="BD1110" t="str">
            <v>T0440</v>
          </cell>
          <cell r="BE1110" t="str">
            <v>ZM6848</v>
          </cell>
          <cell r="BF1110">
            <v>0</v>
          </cell>
        </row>
        <row r="1111">
          <cell r="C1111" t="str">
            <v>IHS_LSK_434A</v>
          </cell>
          <cell r="D1111" t="str">
            <v>Meanwood Ibex</v>
          </cell>
          <cell r="E1111">
            <v>28.42249</v>
          </cell>
          <cell r="F1111">
            <v>-15.39256</v>
          </cell>
          <cell r="G1111" t="str">
            <v>Lusaka</v>
          </cell>
          <cell r="H1111">
            <v>1.5</v>
          </cell>
          <cell r="I1111" t="str">
            <v>Lusaka</v>
          </cell>
          <cell r="J1111" t="str">
            <v>Lusaka</v>
          </cell>
          <cell r="K1111" t="str">
            <v>Yes</v>
          </cell>
          <cell r="L1111" t="str">
            <v>No</v>
          </cell>
          <cell r="M1111" t="str">
            <v>No</v>
          </cell>
          <cell r="N1111" t="str">
            <v>Urban</v>
          </cell>
          <cell r="O1111" t="str">
            <v>Platinum</v>
          </cell>
          <cell r="P1111" t="str">
            <v>Platinum</v>
          </cell>
          <cell r="Q1111" t="str">
            <v>BTS</v>
          </cell>
          <cell r="R1111" t="str">
            <v>BTS</v>
          </cell>
          <cell r="S1111" t="str">
            <v>On air</v>
          </cell>
          <cell r="T1111" t="str">
            <v>Grid-Gen</v>
          </cell>
          <cell r="U1111" t="str">
            <v>Green Field</v>
          </cell>
          <cell r="V1111">
            <v>50</v>
          </cell>
          <cell r="W1111" t="str">
            <v>Outdoor</v>
          </cell>
          <cell r="X1111" t="str">
            <v>Malvin Hakokole</v>
          </cell>
          <cell r="Y1111" t="str">
            <v>SBC</v>
          </cell>
          <cell r="Z1111" t="str">
            <v>SBC</v>
          </cell>
          <cell r="AA1111" t="str">
            <v>Airtel </v>
          </cell>
          <cell r="AB1111" t="str">
            <v>Evans Ngonga</v>
          </cell>
          <cell r="AC1111" t="str">
            <v>CCS</v>
          </cell>
          <cell r="AD1111" t="str">
            <v>CCS</v>
          </cell>
          <cell r="AE1111" t="str">
            <v>MPMC</v>
          </cell>
          <cell r="AF1111" t="str">
            <v>MPMC</v>
          </cell>
          <cell r="AG1111">
            <v>30</v>
          </cell>
          <cell r="AH1111" t="str">
            <v>perkins</v>
          </cell>
          <cell r="AI1111" t="str">
            <v>404A-22</v>
          </cell>
          <cell r="AJ1111" t="str">
            <v>Leroy Sommer</v>
          </cell>
          <cell r="AK1111" t="str">
            <v>LSA 40M5 C 6/4</v>
          </cell>
          <cell r="AL1111">
            <v>1000</v>
          </cell>
          <cell r="AM1111" t="str">
            <v>Power cube</v>
          </cell>
          <cell r="AN1111" t="str">
            <v>ICC330-H1-C1</v>
          </cell>
          <cell r="AO1111">
            <v>400</v>
          </cell>
          <cell r="AP1111" t="str">
            <v>Agisson</v>
          </cell>
          <cell r="AQ1111">
            <v>1200</v>
          </cell>
          <cell r="AR1111">
            <v>2</v>
          </cell>
          <cell r="AS1111">
            <v>600</v>
          </cell>
          <cell r="AT1111">
            <v>48</v>
          </cell>
          <cell r="AU1111" t="str">
            <v>N/A</v>
          </cell>
          <cell r="AV1111" t="str">
            <v>N/A</v>
          </cell>
          <cell r="AW1111" t="str">
            <v>N/A</v>
          </cell>
          <cell r="AX1111" t="str">
            <v>N/A</v>
          </cell>
          <cell r="AY1111" t="str">
            <v>N/A</v>
          </cell>
          <cell r="AZ1111">
            <v>35.1</v>
          </cell>
        </row>
        <row r="1111">
          <cell r="BB1111">
            <v>3</v>
          </cell>
          <cell r="BC1111" t="str">
            <v>MTNAirtelLiquid Telecom</v>
          </cell>
          <cell r="BD1111" t="str">
            <v>T0510</v>
          </cell>
          <cell r="BE1111" t="str">
            <v>ZM6655</v>
          </cell>
          <cell r="BF1111">
            <v>0</v>
          </cell>
        </row>
        <row r="1112">
          <cell r="C1112" t="str">
            <v>IHS_LSK_435A</v>
          </cell>
          <cell r="D1112" t="str">
            <v>Sheki Sheki Road</v>
          </cell>
          <cell r="E1112">
            <v>28.2690277777777</v>
          </cell>
          <cell r="F1112">
            <v>-15.3935278</v>
          </cell>
          <cell r="G1112" t="str">
            <v>Lusaka</v>
          </cell>
          <cell r="H1112">
            <v>2.5</v>
          </cell>
          <cell r="I1112" t="str">
            <v>Lusaka</v>
          </cell>
          <cell r="J1112" t="str">
            <v>Lusaka</v>
          </cell>
          <cell r="K1112" t="str">
            <v>Yes</v>
          </cell>
          <cell r="L1112" t="str">
            <v>No</v>
          </cell>
          <cell r="M1112" t="str">
            <v>No</v>
          </cell>
          <cell r="N1112" t="str">
            <v>Urban</v>
          </cell>
          <cell r="O1112" t="str">
            <v>Platinum</v>
          </cell>
          <cell r="P1112" t="str">
            <v>Platinum</v>
          </cell>
          <cell r="Q1112" t="str">
            <v>BTS</v>
          </cell>
          <cell r="R1112" t="str">
            <v>BTS</v>
          </cell>
          <cell r="S1112" t="str">
            <v>On air</v>
          </cell>
          <cell r="T1112" t="str">
            <v>Grid-Gen</v>
          </cell>
          <cell r="U1112" t="str">
            <v>Green Field</v>
          </cell>
          <cell r="V1112">
            <v>50</v>
          </cell>
          <cell r="W1112" t="str">
            <v>Outdoor</v>
          </cell>
          <cell r="X1112" t="str">
            <v>John Banda </v>
          </cell>
          <cell r="Y1112" t="str">
            <v>SBC</v>
          </cell>
          <cell r="Z1112" t="str">
            <v>SBC</v>
          </cell>
          <cell r="AA1112" t="str">
            <v>Airtel </v>
          </cell>
          <cell r="AB1112" t="str">
            <v>Evans Ngonga</v>
          </cell>
          <cell r="AC1112" t="str">
            <v>CCS</v>
          </cell>
          <cell r="AD1112" t="str">
            <v>CCS</v>
          </cell>
          <cell r="AE1112" t="str">
            <v>Gen Logic </v>
          </cell>
          <cell r="AF1112" t="str">
            <v>Gen Logic </v>
          </cell>
          <cell r="AG1112">
            <v>20</v>
          </cell>
          <cell r="AH1112" t="str">
            <v>perkins</v>
          </cell>
          <cell r="AI1112" t="str">
            <v>404A-22</v>
          </cell>
          <cell r="AJ1112" t="str">
            <v>Mecc Alte</v>
          </cell>
          <cell r="AK1112" t="str">
            <v>ECP-28-M/4</v>
          </cell>
          <cell r="AL1112">
            <v>1000</v>
          </cell>
          <cell r="AM1112" t="str">
            <v>Power cube</v>
          </cell>
          <cell r="AN1112" t="str">
            <v>ECC500</v>
          </cell>
          <cell r="AO1112">
            <v>400</v>
          </cell>
          <cell r="AP1112" t="str">
            <v>Agisson</v>
          </cell>
          <cell r="AQ1112">
            <v>1600</v>
          </cell>
          <cell r="AR1112">
            <v>2</v>
          </cell>
          <cell r="AS1112">
            <v>800</v>
          </cell>
          <cell r="AT1112">
            <v>48</v>
          </cell>
          <cell r="AU1112" t="str">
            <v>N/A</v>
          </cell>
          <cell r="AV1112" t="str">
            <v>N/A</v>
          </cell>
          <cell r="AW1112" t="str">
            <v>N/A</v>
          </cell>
          <cell r="AX1112" t="str">
            <v>N/A</v>
          </cell>
          <cell r="AY1112" t="str">
            <v>N/A</v>
          </cell>
          <cell r="AZ1112">
            <v>180</v>
          </cell>
        </row>
        <row r="1112">
          <cell r="BB1112">
            <v>5</v>
          </cell>
          <cell r="BC1112" t="str">
            <v>MTNAirtelINQLiquid TelecomSmartnet</v>
          </cell>
          <cell r="BD1112" t="str">
            <v>T0498</v>
          </cell>
          <cell r="BE1112" t="str">
            <v>ZM6887</v>
          </cell>
          <cell r="BF1112">
            <v>0</v>
          </cell>
        </row>
        <row r="1113">
          <cell r="C1113" t="str">
            <v>IHS_LSK_436A</v>
          </cell>
          <cell r="D1113" t="str">
            <v>Salama</v>
          </cell>
          <cell r="E1113">
            <v>28.393222</v>
          </cell>
          <cell r="F1113">
            <v>-15.393222</v>
          </cell>
          <cell r="G1113" t="str">
            <v>Lusaka</v>
          </cell>
          <cell r="H1113">
            <v>2.5</v>
          </cell>
          <cell r="I1113" t="str">
            <v>Lusaka</v>
          </cell>
          <cell r="J1113" t="str">
            <v>Lusaka</v>
          </cell>
          <cell r="K1113" t="str">
            <v>Yes</v>
          </cell>
          <cell r="L1113" t="str">
            <v>No</v>
          </cell>
          <cell r="M1113" t="str">
            <v>No</v>
          </cell>
          <cell r="N1113" t="str">
            <v>Urban</v>
          </cell>
          <cell r="O1113" t="str">
            <v>Platinum</v>
          </cell>
          <cell r="P1113" t="str">
            <v>Platinum</v>
          </cell>
          <cell r="Q1113" t="str">
            <v>BTS</v>
          </cell>
          <cell r="R1113" t="str">
            <v>BTS</v>
          </cell>
          <cell r="S1113" t="str">
            <v>On air</v>
          </cell>
          <cell r="T1113" t="str">
            <v>Grid-Gen</v>
          </cell>
          <cell r="U1113" t="str">
            <v>Green Field</v>
          </cell>
          <cell r="V1113">
            <v>50</v>
          </cell>
          <cell r="W1113" t="str">
            <v>Outdoor</v>
          </cell>
          <cell r="X1113" t="str">
            <v>Malvin Hakokole</v>
          </cell>
          <cell r="Y1113" t="str">
            <v>SBC</v>
          </cell>
          <cell r="Z1113" t="str">
            <v>SBC</v>
          </cell>
          <cell r="AA1113" t="str">
            <v>Airtel </v>
          </cell>
          <cell r="AB1113" t="str">
            <v>Evans Ngonga</v>
          </cell>
          <cell r="AC1113" t="str">
            <v>CCS</v>
          </cell>
          <cell r="AD1113" t="str">
            <v>CCS</v>
          </cell>
          <cell r="AE1113" t="str">
            <v>Gen Logic </v>
          </cell>
          <cell r="AF1113" t="str">
            <v>Gen Logic </v>
          </cell>
          <cell r="AG1113">
            <v>30</v>
          </cell>
          <cell r="AH1113" t="str">
            <v>perkins</v>
          </cell>
          <cell r="AI1113" t="str">
            <v>404A-22</v>
          </cell>
          <cell r="AJ1113" t="str">
            <v>Mecc Alte</v>
          </cell>
          <cell r="AK1113" t="str">
            <v>ECO-28-M/4</v>
          </cell>
          <cell r="AL1113">
            <v>1000</v>
          </cell>
          <cell r="AM1113" t="str">
            <v>Power cube</v>
          </cell>
          <cell r="AN1113" t="str">
            <v>ICC330-H1-C1</v>
          </cell>
          <cell r="AO1113">
            <v>400</v>
          </cell>
          <cell r="AP1113" t="str">
            <v>Agisson</v>
          </cell>
          <cell r="AQ1113">
            <v>1600</v>
          </cell>
          <cell r="AR1113">
            <v>2</v>
          </cell>
          <cell r="AS1113">
            <v>800</v>
          </cell>
          <cell r="AT1113">
            <v>48</v>
          </cell>
          <cell r="AU1113" t="str">
            <v>N/A</v>
          </cell>
          <cell r="AV1113" t="str">
            <v>N/A</v>
          </cell>
          <cell r="AW1113" t="str">
            <v>N/A</v>
          </cell>
          <cell r="AX1113" t="str">
            <v>N/A</v>
          </cell>
          <cell r="AY1113" t="str">
            <v>N/A</v>
          </cell>
          <cell r="AZ1113">
            <v>205</v>
          </cell>
        </row>
        <row r="1113">
          <cell r="BB1113">
            <v>3</v>
          </cell>
          <cell r="BC1113" t="str">
            <v>MTNAirtelLiquid Telecom</v>
          </cell>
          <cell r="BD1113" t="str">
            <v>T0491</v>
          </cell>
          <cell r="BE1113" t="str">
            <v>ZM6961</v>
          </cell>
          <cell r="BF1113">
            <v>0</v>
          </cell>
        </row>
        <row r="1114">
          <cell r="C1114" t="str">
            <v>IHS_LSK_437A</v>
          </cell>
          <cell r="D1114" t="str">
            <v>G-Greens</v>
          </cell>
          <cell r="E1114">
            <v>28.3198</v>
          </cell>
          <cell r="F1114">
            <v>-15.5035</v>
          </cell>
          <cell r="G1114" t="str">
            <v>Lusaka</v>
          </cell>
          <cell r="H1114">
            <v>2.5</v>
          </cell>
          <cell r="I1114" t="str">
            <v>Lusaka</v>
          </cell>
          <cell r="J1114" t="str">
            <v>Lusaka</v>
          </cell>
          <cell r="K1114" t="str">
            <v>No</v>
          </cell>
          <cell r="L1114" t="str">
            <v>No</v>
          </cell>
          <cell r="M1114" t="str">
            <v>No</v>
          </cell>
          <cell r="N1114" t="str">
            <v>Urban</v>
          </cell>
          <cell r="O1114" t="str">
            <v>Silver</v>
          </cell>
          <cell r="P1114" t="str">
            <v>Silver</v>
          </cell>
          <cell r="Q1114" t="str">
            <v>BTS</v>
          </cell>
          <cell r="R1114" t="str">
            <v>BTS</v>
          </cell>
          <cell r="S1114" t="str">
            <v>On air</v>
          </cell>
          <cell r="T1114" t="str">
            <v>Grid-Gen</v>
          </cell>
          <cell r="U1114" t="str">
            <v>Green Field</v>
          </cell>
          <cell r="V1114">
            <v>50</v>
          </cell>
          <cell r="W1114" t="str">
            <v>Outdoor</v>
          </cell>
          <cell r="X1114" t="str">
            <v>Samuel Mumba</v>
          </cell>
          <cell r="Y1114" t="str">
            <v>SBC</v>
          </cell>
          <cell r="Z1114" t="str">
            <v>SBC</v>
          </cell>
          <cell r="AA1114" t="str">
            <v>Airtel </v>
          </cell>
          <cell r="AB1114" t="str">
            <v>Evans Ngonga</v>
          </cell>
          <cell r="AC1114" t="str">
            <v>CCS</v>
          </cell>
          <cell r="AD1114" t="str">
            <v>CCS</v>
          </cell>
          <cell r="AE1114" t="str">
            <v>CK Works</v>
          </cell>
          <cell r="AF1114" t="str">
            <v>CK Works</v>
          </cell>
          <cell r="AG1114">
            <v>20</v>
          </cell>
          <cell r="AH1114" t="str">
            <v>perkins</v>
          </cell>
          <cell r="AI1114" t="str">
            <v>403D-15G</v>
          </cell>
          <cell r="AJ1114" t="str">
            <v>Leroy Sommer</v>
          </cell>
          <cell r="AK1114" t="str">
            <v>ECO-28-M/4</v>
          </cell>
          <cell r="AL1114">
            <v>1000</v>
          </cell>
          <cell r="AM1114" t="str">
            <v>Power cube</v>
          </cell>
          <cell r="AN1114" t="str">
            <v>ECC500</v>
          </cell>
          <cell r="AO1114">
            <v>400</v>
          </cell>
          <cell r="AP1114" t="str">
            <v>NARADA</v>
          </cell>
          <cell r="AQ1114">
            <v>600</v>
          </cell>
          <cell r="AR1114">
            <v>2</v>
          </cell>
          <cell r="AS1114">
            <v>600</v>
          </cell>
          <cell r="AT1114">
            <v>24</v>
          </cell>
          <cell r="AU1114" t="str">
            <v>N/A</v>
          </cell>
          <cell r="AV1114" t="str">
            <v>N/A</v>
          </cell>
          <cell r="AW1114" t="str">
            <v>N/A</v>
          </cell>
          <cell r="AX1114" t="str">
            <v>N/A</v>
          </cell>
          <cell r="AY1114" t="str">
            <v>N/A</v>
          </cell>
          <cell r="AZ1114">
            <v>96</v>
          </cell>
        </row>
        <row r="1114">
          <cell r="BB1114">
            <v>3</v>
          </cell>
          <cell r="BC1114" t="str">
            <v>MTNAirtelLiquid Telecom</v>
          </cell>
          <cell r="BD1114" t="str">
            <v>T0505</v>
          </cell>
          <cell r="BE1114" t="str">
            <v>ZM0291</v>
          </cell>
          <cell r="BF1114">
            <v>0</v>
          </cell>
        </row>
        <row r="1115">
          <cell r="C1115" t="str">
            <v>IHS_LSK_439A</v>
          </cell>
          <cell r="D1115" t="str">
            <v>TEN MILES WEST</v>
          </cell>
          <cell r="E1115">
            <v>28.2433</v>
          </cell>
          <cell r="F1115">
            <v>-15.3033</v>
          </cell>
          <cell r="G1115" t="str">
            <v>Lusaka</v>
          </cell>
          <cell r="H1115">
            <v>1.8</v>
          </cell>
          <cell r="I1115" t="str">
            <v>Lusaka</v>
          </cell>
          <cell r="J1115" t="str">
            <v>Lusaka</v>
          </cell>
          <cell r="K1115" t="str">
            <v>No</v>
          </cell>
          <cell r="L1115" t="str">
            <v>No</v>
          </cell>
          <cell r="M1115" t="str">
            <v>No</v>
          </cell>
          <cell r="N1115" t="str">
            <v>Rural</v>
          </cell>
          <cell r="O1115" t="str">
            <v>Silver</v>
          </cell>
          <cell r="P1115" t="str">
            <v>Silver</v>
          </cell>
          <cell r="Q1115" t="str">
            <v>BTS</v>
          </cell>
          <cell r="R1115" t="str">
            <v>BTS</v>
          </cell>
          <cell r="S1115" t="str">
            <v>On air</v>
          </cell>
          <cell r="T1115" t="str">
            <v>Grid-Gen</v>
          </cell>
          <cell r="U1115" t="str">
            <v>Green Field</v>
          </cell>
          <cell r="V1115">
            <v>50</v>
          </cell>
          <cell r="W1115" t="str">
            <v>Outdoor</v>
          </cell>
          <cell r="X1115" t="str">
            <v>John Banda </v>
          </cell>
          <cell r="Y1115" t="str">
            <v>SBC</v>
          </cell>
          <cell r="Z1115" t="str">
            <v>SBC</v>
          </cell>
          <cell r="AA1115" t="str">
            <v>Airtel </v>
          </cell>
          <cell r="AB1115" t="str">
            <v>Evans Ngonga</v>
          </cell>
          <cell r="AC1115" t="str">
            <v>CCS</v>
          </cell>
          <cell r="AD1115" t="str">
            <v>CCS</v>
          </cell>
          <cell r="AE1115" t="str">
            <v>CK Works</v>
          </cell>
          <cell r="AF1115" t="str">
            <v>CK Works</v>
          </cell>
          <cell r="AG1115">
            <v>15</v>
          </cell>
          <cell r="AH1115" t="str">
            <v>perkins</v>
          </cell>
          <cell r="AI1115" t="str">
            <v>403D-15G</v>
          </cell>
          <cell r="AJ1115" t="str">
            <v>Leroy Sommer</v>
          </cell>
          <cell r="AK1115" t="str">
            <v>ECO-28-M/4</v>
          </cell>
          <cell r="AL1115">
            <v>600</v>
          </cell>
          <cell r="AM1115" t="str">
            <v>Power cube</v>
          </cell>
          <cell r="AN1115" t="str">
            <v>ECC500</v>
          </cell>
          <cell r="AO1115">
            <v>400</v>
          </cell>
          <cell r="AP1115" t="str">
            <v>Agisson</v>
          </cell>
          <cell r="AQ1115">
            <v>600</v>
          </cell>
          <cell r="AR1115">
            <v>2</v>
          </cell>
          <cell r="AS1115">
            <v>600</v>
          </cell>
          <cell r="AT1115">
            <v>24</v>
          </cell>
          <cell r="AU1115" t="str">
            <v>N/A</v>
          </cell>
          <cell r="AV1115" t="str">
            <v>N/A</v>
          </cell>
          <cell r="AW1115" t="str">
            <v>N/A</v>
          </cell>
          <cell r="AX1115" t="str">
            <v>N/A</v>
          </cell>
          <cell r="AY1115" t="str">
            <v>N/A</v>
          </cell>
          <cell r="AZ1115">
            <v>170</v>
          </cell>
        </row>
        <row r="1115">
          <cell r="BB1115">
            <v>2</v>
          </cell>
          <cell r="BC1115" t="str">
            <v>MTNAirtel</v>
          </cell>
          <cell r="BD1115" t="str">
            <v>T0500</v>
          </cell>
          <cell r="BE1115" t="str">
            <v>ZM0135</v>
          </cell>
          <cell r="BF1115">
            <v>0</v>
          </cell>
        </row>
        <row r="1116">
          <cell r="C1116" t="str">
            <v>IHS_LSK_440A</v>
          </cell>
          <cell r="D1116" t="str">
            <v>Vorna Valley</v>
          </cell>
          <cell r="E1116">
            <v>28.4045</v>
          </cell>
          <cell r="F1116">
            <v>-15.305</v>
          </cell>
          <cell r="G1116" t="str">
            <v>Lusaka</v>
          </cell>
          <cell r="H1116">
            <v>4.5</v>
          </cell>
          <cell r="I1116" t="str">
            <v>Lusaka</v>
          </cell>
          <cell r="J1116" t="str">
            <v>Lusaka</v>
          </cell>
          <cell r="K1116" t="str">
            <v>No</v>
          </cell>
          <cell r="L1116" t="str">
            <v>No</v>
          </cell>
          <cell r="M1116" t="str">
            <v>No</v>
          </cell>
          <cell r="N1116" t="str">
            <v>Urban</v>
          </cell>
          <cell r="O1116" t="str">
            <v>Silver</v>
          </cell>
          <cell r="P1116" t="str">
            <v>Silver</v>
          </cell>
          <cell r="Q1116" t="str">
            <v>BTS</v>
          </cell>
          <cell r="R1116" t="str">
            <v>BTS</v>
          </cell>
          <cell r="S1116" t="str">
            <v>On air</v>
          </cell>
          <cell r="T1116" t="str">
            <v>Grid-Gen</v>
          </cell>
          <cell r="U1116" t="str">
            <v>Green Field</v>
          </cell>
          <cell r="V1116">
            <v>50</v>
          </cell>
          <cell r="W1116" t="str">
            <v>Outdoor</v>
          </cell>
          <cell r="X1116" t="str">
            <v>Malvin Hakokole</v>
          </cell>
          <cell r="Y1116" t="str">
            <v>SBC</v>
          </cell>
          <cell r="Z1116" t="str">
            <v>SBC</v>
          </cell>
          <cell r="AA1116" t="str">
            <v>Airtel </v>
          </cell>
          <cell r="AB1116" t="str">
            <v>Evans Ngonga</v>
          </cell>
          <cell r="AC1116" t="str">
            <v>CCS</v>
          </cell>
          <cell r="AD1116" t="str">
            <v>CCS</v>
          </cell>
          <cell r="AE1116" t="str">
            <v>Vitalgen</v>
          </cell>
          <cell r="AF1116" t="str">
            <v>Vitalgen</v>
          </cell>
          <cell r="AG1116">
            <v>30</v>
          </cell>
          <cell r="AH1116" t="str">
            <v>perkins</v>
          </cell>
          <cell r="AI1116" t="str">
            <v>403D-15G</v>
          </cell>
          <cell r="AJ1116" t="str">
            <v>Leroy Sommer</v>
          </cell>
          <cell r="AK1116" t="str">
            <v>ECO-28-M/4</v>
          </cell>
          <cell r="AL1116">
            <v>600</v>
          </cell>
          <cell r="AM1116" t="str">
            <v>Power cube</v>
          </cell>
          <cell r="AN1116" t="str">
            <v>ICC330-H1-C1</v>
          </cell>
          <cell r="AO1116">
            <v>400</v>
          </cell>
          <cell r="AP1116" t="str">
            <v>NARADA</v>
          </cell>
          <cell r="AQ1116">
            <v>1200</v>
          </cell>
          <cell r="AR1116">
            <v>2</v>
          </cell>
          <cell r="AS1116">
            <v>600</v>
          </cell>
          <cell r="AT1116">
            <v>48</v>
          </cell>
          <cell r="AU1116" t="str">
            <v>N/A</v>
          </cell>
          <cell r="AV1116" t="str">
            <v>N/A</v>
          </cell>
          <cell r="AW1116" t="str">
            <v>N/A</v>
          </cell>
          <cell r="AX1116" t="str">
            <v>N/A</v>
          </cell>
          <cell r="AY1116" t="str">
            <v>N/A</v>
          </cell>
          <cell r="AZ1116">
            <v>144.2</v>
          </cell>
        </row>
        <row r="1116">
          <cell r="BB1116">
            <v>3</v>
          </cell>
          <cell r="BC1116" t="str">
            <v>MTNAirtelLiquid Telecom</v>
          </cell>
          <cell r="BD1116" t="str">
            <v>T0508</v>
          </cell>
          <cell r="BE1116" t="str">
            <v>ZM0157</v>
          </cell>
          <cell r="BF1116">
            <v>0</v>
          </cell>
        </row>
        <row r="1117">
          <cell r="C1117" t="str">
            <v>IHS_LSK_441A</v>
          </cell>
          <cell r="D1117" t="str">
            <v>Bonanza</v>
          </cell>
          <cell r="E1117">
            <v>28.4352</v>
          </cell>
          <cell r="F1117">
            <v>-15.263</v>
          </cell>
          <cell r="G1117" t="str">
            <v>Lusaka</v>
          </cell>
          <cell r="H1117">
            <v>2.5</v>
          </cell>
          <cell r="I1117" t="str">
            <v>Lusaka</v>
          </cell>
          <cell r="J1117" t="str">
            <v>Lusaka</v>
          </cell>
          <cell r="K1117" t="str">
            <v>No</v>
          </cell>
          <cell r="L1117" t="str">
            <v>No</v>
          </cell>
          <cell r="M1117" t="str">
            <v>No</v>
          </cell>
          <cell r="N1117" t="str">
            <v>Urban</v>
          </cell>
          <cell r="O1117" t="str">
            <v>P4</v>
          </cell>
          <cell r="P1117" t="str">
            <v>P4</v>
          </cell>
          <cell r="Q1117" t="str">
            <v>BTS</v>
          </cell>
          <cell r="R1117" t="str">
            <v>BTS</v>
          </cell>
          <cell r="S1117" t="str">
            <v>On air</v>
          </cell>
          <cell r="T1117" t="str">
            <v>Grid-Gen</v>
          </cell>
          <cell r="U1117" t="str">
            <v>Green Field</v>
          </cell>
          <cell r="V1117">
            <v>60</v>
          </cell>
          <cell r="W1117" t="str">
            <v>Outdoor</v>
          </cell>
          <cell r="X1117" t="str">
            <v>Malvin Hakokole</v>
          </cell>
          <cell r="Y1117" t="str">
            <v>SBC</v>
          </cell>
          <cell r="Z1117" t="str">
            <v>SBC</v>
          </cell>
          <cell r="AA1117" t="str">
            <v>Airtel </v>
          </cell>
          <cell r="AB1117" t="str">
            <v>Evans Ngonga</v>
          </cell>
          <cell r="AC1117" t="str">
            <v>CCS</v>
          </cell>
          <cell r="AD1117" t="str">
            <v>CCS</v>
          </cell>
          <cell r="AE1117" t="str">
            <v>Gen Logic </v>
          </cell>
          <cell r="AF1117" t="str">
            <v>Gen Logic </v>
          </cell>
          <cell r="AG1117">
            <v>20</v>
          </cell>
          <cell r="AH1117" t="str">
            <v>perkins</v>
          </cell>
          <cell r="AI1117" t="str">
            <v>404A-22</v>
          </cell>
          <cell r="AJ1117" t="str">
            <v>Leroy Sommer</v>
          </cell>
          <cell r="AK1117" t="str">
            <v>ECO-28-M/4</v>
          </cell>
          <cell r="AL1117">
            <v>1000</v>
          </cell>
          <cell r="AM1117" t="str">
            <v>Power cube</v>
          </cell>
          <cell r="AN1117" t="str">
            <v>ECC500</v>
          </cell>
          <cell r="AO1117">
            <v>400</v>
          </cell>
          <cell r="AP1117" t="str">
            <v>NARADA</v>
          </cell>
          <cell r="AQ1117">
            <v>600</v>
          </cell>
          <cell r="AR1117">
            <v>2</v>
          </cell>
          <cell r="AS1117">
            <v>600</v>
          </cell>
          <cell r="AT1117">
            <v>24</v>
          </cell>
          <cell r="AU1117" t="str">
            <v>N/A</v>
          </cell>
          <cell r="AV1117" t="str">
            <v>N/A</v>
          </cell>
          <cell r="AW1117" t="str">
            <v>N/A</v>
          </cell>
          <cell r="AX1117" t="str">
            <v>N/A</v>
          </cell>
          <cell r="AY1117" t="str">
            <v>N/A</v>
          </cell>
          <cell r="AZ1117">
            <v>130</v>
          </cell>
        </row>
        <row r="1117">
          <cell r="BB1117">
            <v>4</v>
          </cell>
          <cell r="BC1117" t="str">
            <v>MTNAirtelLiquid TelecomParatus Telecom</v>
          </cell>
          <cell r="BD1117" t="str">
            <v>T0246</v>
          </cell>
          <cell r="BE1117" t="str">
            <v>ZM0294</v>
          </cell>
          <cell r="BF1117">
            <v>0</v>
          </cell>
        </row>
        <row r="1118">
          <cell r="C1118" t="str">
            <v>IHS_LSK_444A</v>
          </cell>
          <cell r="D1118" t="str">
            <v>Woodlands Stadium</v>
          </cell>
          <cell r="E1118">
            <v>28.34527</v>
          </cell>
          <cell r="F1118">
            <v>-15.44687</v>
          </cell>
          <cell r="G1118" t="str">
            <v>Lusaka</v>
          </cell>
          <cell r="H1118">
            <v>2</v>
          </cell>
          <cell r="I1118" t="str">
            <v>Lusaka</v>
          </cell>
          <cell r="J1118" t="str">
            <v>Lusaka</v>
          </cell>
          <cell r="K1118" t="str">
            <v>No</v>
          </cell>
          <cell r="L1118" t="str">
            <v>No</v>
          </cell>
          <cell r="M1118" t="str">
            <v>No</v>
          </cell>
          <cell r="N1118" t="str">
            <v>Urban</v>
          </cell>
          <cell r="O1118" t="str">
            <v>Platinum</v>
          </cell>
          <cell r="P1118" t="str">
            <v>Platinum</v>
          </cell>
          <cell r="Q1118" t="str">
            <v>BTS</v>
          </cell>
          <cell r="R1118" t="str">
            <v>BTS</v>
          </cell>
          <cell r="S1118" t="str">
            <v>On air</v>
          </cell>
          <cell r="T1118" t="str">
            <v>Grid-Gen</v>
          </cell>
          <cell r="U1118" t="str">
            <v>Green Field</v>
          </cell>
          <cell r="V1118">
            <v>50</v>
          </cell>
          <cell r="W1118" t="str">
            <v>Outdoor</v>
          </cell>
          <cell r="X1118" t="str">
            <v>Kelly Musama</v>
          </cell>
          <cell r="Y1118" t="str">
            <v>SBC</v>
          </cell>
          <cell r="Z1118" t="str">
            <v>SBC</v>
          </cell>
          <cell r="AA1118" t="str">
            <v>Airtel </v>
          </cell>
          <cell r="AB1118" t="str">
            <v>Evans Ngonga</v>
          </cell>
          <cell r="AC1118" t="str">
            <v>CCS</v>
          </cell>
          <cell r="AD1118" t="str">
            <v>CCS</v>
          </cell>
          <cell r="AE1118" t="str">
            <v>Yanmar</v>
          </cell>
          <cell r="AF1118" t="str">
            <v>Yanmar</v>
          </cell>
          <cell r="AG1118">
            <v>16</v>
          </cell>
          <cell r="AH1118" t="str">
            <v>Yanmar</v>
          </cell>
          <cell r="AI1118" t="str">
            <v>404A-22</v>
          </cell>
          <cell r="AJ1118" t="str">
            <v>Leroy Sommer</v>
          </cell>
          <cell r="AK1118" t="str">
            <v>ECO-28-M/4</v>
          </cell>
          <cell r="AL1118">
            <v>600</v>
          </cell>
          <cell r="AM1118" t="str">
            <v>Emerson</v>
          </cell>
          <cell r="AN1118" t="str">
            <v>R483200</v>
          </cell>
          <cell r="AO1118">
            <v>250</v>
          </cell>
          <cell r="AP1118" t="str">
            <v>NARADA</v>
          </cell>
          <cell r="AQ1118">
            <v>600</v>
          </cell>
          <cell r="AR1118">
            <v>2</v>
          </cell>
          <cell r="AS1118">
            <v>600</v>
          </cell>
          <cell r="AT1118">
            <v>24</v>
          </cell>
          <cell r="AU1118" t="str">
            <v>N/A</v>
          </cell>
          <cell r="AV1118" t="str">
            <v>N/A</v>
          </cell>
          <cell r="AW1118" t="str">
            <v>N/A</v>
          </cell>
          <cell r="AX1118" t="str">
            <v>N/A</v>
          </cell>
          <cell r="AY1118" t="str">
            <v>N/A</v>
          </cell>
          <cell r="AZ1118">
            <v>115</v>
          </cell>
        </row>
        <row r="1118">
          <cell r="BB1118">
            <v>1</v>
          </cell>
          <cell r="BC1118" t="str">
            <v>Airtel</v>
          </cell>
          <cell r="BD1118">
            <v>0</v>
          </cell>
          <cell r="BE1118" t="str">
            <v>ZM0364</v>
          </cell>
          <cell r="BF1118" t="str">
            <v>NO</v>
          </cell>
        </row>
        <row r="1119">
          <cell r="C1119" t="str">
            <v>IHS_LSK_445A</v>
          </cell>
          <cell r="D1119" t="str">
            <v>Roma Park</v>
          </cell>
          <cell r="E1119">
            <v>28.32221</v>
          </cell>
          <cell r="F1119">
            <v>-15.36042</v>
          </cell>
          <cell r="G1119" t="str">
            <v>Lusaka</v>
          </cell>
          <cell r="H1119">
            <v>2.5</v>
          </cell>
          <cell r="I1119" t="str">
            <v>Lusaka</v>
          </cell>
          <cell r="J1119" t="str">
            <v>Lusaka</v>
          </cell>
          <cell r="K1119" t="str">
            <v>No</v>
          </cell>
          <cell r="L1119" t="str">
            <v>No</v>
          </cell>
          <cell r="M1119" t="str">
            <v>No</v>
          </cell>
          <cell r="N1119" t="str">
            <v>Urban</v>
          </cell>
          <cell r="O1119" t="str">
            <v>Platinum</v>
          </cell>
          <cell r="P1119" t="str">
            <v>Platinum</v>
          </cell>
          <cell r="Q1119" t="str">
            <v>BTS</v>
          </cell>
          <cell r="R1119" t="str">
            <v>BTS</v>
          </cell>
          <cell r="S1119" t="str">
            <v>On air</v>
          </cell>
          <cell r="T1119" t="str">
            <v>Grid-Gen</v>
          </cell>
          <cell r="U1119" t="str">
            <v>Green Field</v>
          </cell>
          <cell r="V1119">
            <v>50</v>
          </cell>
          <cell r="W1119" t="str">
            <v>Outdoor</v>
          </cell>
          <cell r="X1119" t="str">
            <v>John Banda </v>
          </cell>
          <cell r="Y1119" t="str">
            <v>SBC</v>
          </cell>
          <cell r="Z1119" t="str">
            <v>SBC</v>
          </cell>
          <cell r="AA1119" t="str">
            <v>Airtel </v>
          </cell>
          <cell r="AB1119" t="str">
            <v>Evans Ngonga</v>
          </cell>
          <cell r="AC1119" t="str">
            <v>CCS</v>
          </cell>
          <cell r="AD1119" t="str">
            <v>CCS</v>
          </cell>
          <cell r="AE1119" t="str">
            <v>Gen Logic </v>
          </cell>
          <cell r="AF1119" t="str">
            <v>Gen Logic </v>
          </cell>
          <cell r="AG1119">
            <v>20</v>
          </cell>
          <cell r="AH1119" t="str">
            <v>perkins</v>
          </cell>
          <cell r="AI1119" t="str">
            <v>404A-22</v>
          </cell>
          <cell r="AJ1119" t="str">
            <v>Leroy Sommer</v>
          </cell>
          <cell r="AK1119" t="str">
            <v>TAL 040F J 6S/4</v>
          </cell>
          <cell r="AL1119">
            <v>1000</v>
          </cell>
          <cell r="AM1119" t="str">
            <v>Emerson</v>
          </cell>
          <cell r="AN1119" t="str">
            <v>R483200</v>
          </cell>
          <cell r="AO1119">
            <v>250</v>
          </cell>
          <cell r="AP1119" t="str">
            <v>Lithium</v>
          </cell>
          <cell r="AQ1119">
            <v>300</v>
          </cell>
          <cell r="AR1119">
            <v>48</v>
          </cell>
          <cell r="AS1119">
            <v>100</v>
          </cell>
          <cell r="AT1119">
            <v>3</v>
          </cell>
          <cell r="AU1119" t="str">
            <v>N/A</v>
          </cell>
          <cell r="AV1119" t="str">
            <v>N/A</v>
          </cell>
          <cell r="AW1119" t="str">
            <v>N/A</v>
          </cell>
          <cell r="AX1119" t="str">
            <v>N/A</v>
          </cell>
          <cell r="AY1119" t="str">
            <v>N/A</v>
          </cell>
          <cell r="AZ1119">
            <v>55</v>
          </cell>
        </row>
        <row r="1119">
          <cell r="BB1119">
            <v>1</v>
          </cell>
          <cell r="BC1119" t="str">
            <v>Airtel</v>
          </cell>
          <cell r="BD1119">
            <v>0</v>
          </cell>
          <cell r="BE1119" t="str">
            <v>ZM0365</v>
          </cell>
          <cell r="BF1119" t="str">
            <v>NO</v>
          </cell>
        </row>
        <row r="1120">
          <cell r="C1120" t="str">
            <v>IHS_LSK_446A</v>
          </cell>
          <cell r="D1120" t="str">
            <v>Chelston Catholic Church</v>
          </cell>
          <cell r="E1120">
            <v>28.386669</v>
          </cell>
          <cell r="F1120">
            <v>-15.37075</v>
          </cell>
          <cell r="G1120" t="str">
            <v>Lusaka</v>
          </cell>
          <cell r="H1120">
            <v>1.5</v>
          </cell>
          <cell r="I1120" t="str">
            <v>Lusaka</v>
          </cell>
          <cell r="J1120" t="str">
            <v>Lusaka</v>
          </cell>
          <cell r="K1120" t="str">
            <v>No</v>
          </cell>
          <cell r="L1120" t="str">
            <v>No</v>
          </cell>
          <cell r="M1120" t="str">
            <v>No</v>
          </cell>
          <cell r="N1120" t="str">
            <v>Urban</v>
          </cell>
          <cell r="O1120" t="str">
            <v>Platinum</v>
          </cell>
          <cell r="P1120" t="str">
            <v>Platinum</v>
          </cell>
          <cell r="Q1120" t="str">
            <v>BTS</v>
          </cell>
          <cell r="R1120" t="str">
            <v>BTS</v>
          </cell>
          <cell r="S1120" t="str">
            <v>On air</v>
          </cell>
          <cell r="T1120" t="str">
            <v>Grid-Gen</v>
          </cell>
          <cell r="U1120" t="str">
            <v>Green Field</v>
          </cell>
          <cell r="V1120">
            <v>50</v>
          </cell>
          <cell r="W1120" t="str">
            <v>Outdoor</v>
          </cell>
          <cell r="X1120" t="str">
            <v>Malvin Hakokole</v>
          </cell>
          <cell r="Y1120" t="str">
            <v>SBC</v>
          </cell>
          <cell r="Z1120" t="str">
            <v>SBC</v>
          </cell>
          <cell r="AA1120" t="str">
            <v>Airtel </v>
          </cell>
          <cell r="AB1120" t="str">
            <v>Evans Ngonga</v>
          </cell>
          <cell r="AC1120" t="str">
            <v>CCS</v>
          </cell>
          <cell r="AD1120" t="str">
            <v>CCS</v>
          </cell>
          <cell r="AE1120" t="str">
            <v>CK Works</v>
          </cell>
          <cell r="AF1120" t="str">
            <v>CK Works</v>
          </cell>
          <cell r="AG1120">
            <v>20</v>
          </cell>
          <cell r="AH1120" t="str">
            <v>perkins</v>
          </cell>
          <cell r="AI1120" t="str">
            <v>404A-22</v>
          </cell>
          <cell r="AJ1120" t="str">
            <v>Leroy Sommer</v>
          </cell>
          <cell r="AK1120" t="str">
            <v>ECP-28-M/4</v>
          </cell>
          <cell r="AL1120">
            <v>800</v>
          </cell>
          <cell r="AM1120" t="str">
            <v>Emerson</v>
          </cell>
          <cell r="AN1120" t="str">
            <v>R483200</v>
          </cell>
          <cell r="AO1120">
            <v>250</v>
          </cell>
          <cell r="AP1120" t="str">
            <v>NARADA</v>
          </cell>
          <cell r="AQ1120">
            <v>600</v>
          </cell>
          <cell r="AR1120">
            <v>2</v>
          </cell>
          <cell r="AS1120">
            <v>600</v>
          </cell>
          <cell r="AT1120">
            <v>24</v>
          </cell>
          <cell r="AU1120" t="str">
            <v>N/A</v>
          </cell>
          <cell r="AV1120" t="str">
            <v>N/A</v>
          </cell>
          <cell r="AW1120" t="str">
            <v>N/A</v>
          </cell>
          <cell r="AX1120" t="str">
            <v>N/A</v>
          </cell>
          <cell r="AY1120" t="str">
            <v>N/A</v>
          </cell>
          <cell r="AZ1120">
            <v>120</v>
          </cell>
        </row>
        <row r="1120">
          <cell r="BB1120">
            <v>2</v>
          </cell>
          <cell r="BC1120" t="str">
            <v>MTNAirtel</v>
          </cell>
          <cell r="BD1120" t="str">
            <v>T0543</v>
          </cell>
          <cell r="BE1120" t="str">
            <v>ZM0369</v>
          </cell>
          <cell r="BF1120" t="str">
            <v>NO</v>
          </cell>
        </row>
        <row r="1121">
          <cell r="C1121" t="str">
            <v>IHS_LSK_447A</v>
          </cell>
          <cell r="D1121" t="str">
            <v>Government Farms (Nelson Mandela)</v>
          </cell>
          <cell r="E1121">
            <v>28.250743</v>
          </cell>
          <cell r="F1121">
            <v>-15.354854</v>
          </cell>
          <cell r="G1121" t="str">
            <v>Lusaka</v>
          </cell>
          <cell r="H1121">
            <v>2.5</v>
          </cell>
          <cell r="I1121" t="str">
            <v>Lusaka</v>
          </cell>
          <cell r="J1121" t="str">
            <v>Lusaka</v>
          </cell>
          <cell r="K1121" t="str">
            <v>No</v>
          </cell>
          <cell r="L1121" t="str">
            <v>No</v>
          </cell>
          <cell r="M1121" t="str">
            <v>No</v>
          </cell>
          <cell r="N1121" t="str">
            <v>Urban</v>
          </cell>
          <cell r="O1121" t="str">
            <v>Platinum</v>
          </cell>
          <cell r="P1121" t="str">
            <v>Platinum</v>
          </cell>
          <cell r="Q1121" t="str">
            <v>BTS</v>
          </cell>
          <cell r="R1121" t="str">
            <v>BTS</v>
          </cell>
          <cell r="S1121" t="str">
            <v>On air</v>
          </cell>
          <cell r="T1121" t="str">
            <v>Grid-Gen</v>
          </cell>
          <cell r="U1121" t="str">
            <v>Green Field</v>
          </cell>
          <cell r="V1121">
            <v>50</v>
          </cell>
          <cell r="W1121" t="str">
            <v>Outdoor</v>
          </cell>
          <cell r="X1121" t="str">
            <v>John Banda </v>
          </cell>
          <cell r="Y1121" t="str">
            <v>SBC</v>
          </cell>
          <cell r="Z1121" t="str">
            <v>SBC</v>
          </cell>
          <cell r="AA1121" t="str">
            <v>Airtel </v>
          </cell>
          <cell r="AB1121" t="str">
            <v>Evans Ngonga</v>
          </cell>
          <cell r="AC1121" t="str">
            <v>CCS</v>
          </cell>
          <cell r="AD1121" t="str">
            <v>CCS</v>
          </cell>
          <cell r="AE1121" t="str">
            <v>Gen Logic</v>
          </cell>
          <cell r="AF1121" t="str">
            <v>Gen Logic</v>
          </cell>
          <cell r="AG1121">
            <v>20</v>
          </cell>
          <cell r="AH1121" t="str">
            <v>perkins</v>
          </cell>
          <cell r="AI1121" t="str">
            <v>404A-22</v>
          </cell>
          <cell r="AJ1121" t="str">
            <v>Mecc Alte</v>
          </cell>
          <cell r="AK1121" t="str">
            <v>ECP-28-M/4</v>
          </cell>
          <cell r="AL1121">
            <v>1000</v>
          </cell>
          <cell r="AM1121" t="str">
            <v>Emerson</v>
          </cell>
          <cell r="AN1121" t="str">
            <v>R483200</v>
          </cell>
          <cell r="AO1121">
            <v>450</v>
          </cell>
          <cell r="AP1121" t="str">
            <v>NARADA</v>
          </cell>
          <cell r="AQ1121">
            <v>600</v>
          </cell>
          <cell r="AR1121">
            <v>2</v>
          </cell>
          <cell r="AS1121">
            <v>600</v>
          </cell>
          <cell r="AT1121">
            <v>24</v>
          </cell>
          <cell r="AU1121" t="str">
            <v>N/A</v>
          </cell>
          <cell r="AV1121" t="str">
            <v>N/A</v>
          </cell>
          <cell r="AW1121" t="str">
            <v>N/A</v>
          </cell>
          <cell r="AX1121" t="str">
            <v>N/A</v>
          </cell>
          <cell r="AY1121" t="str">
            <v>N/A</v>
          </cell>
          <cell r="AZ1121">
            <v>166</v>
          </cell>
        </row>
        <row r="1121">
          <cell r="BB1121">
            <v>1</v>
          </cell>
          <cell r="BC1121" t="str">
            <v>Airtel</v>
          </cell>
          <cell r="BD1121">
            <v>0</v>
          </cell>
          <cell r="BE1121" t="str">
            <v>ZM0371</v>
          </cell>
          <cell r="BF1121" t="str">
            <v>NO</v>
          </cell>
        </row>
        <row r="1122">
          <cell r="C1122" t="str">
            <v>IHS_LSK_448A</v>
          </cell>
          <cell r="D1122" t="str">
            <v>PHI</v>
          </cell>
          <cell r="E1122">
            <v>28.361629</v>
          </cell>
          <cell r="F1122">
            <v>-15.386469</v>
          </cell>
          <cell r="G1122" t="str">
            <v>Lusaka</v>
          </cell>
          <cell r="H1122">
            <v>2.5</v>
          </cell>
          <cell r="I1122" t="str">
            <v>Lusaka</v>
          </cell>
          <cell r="J1122" t="str">
            <v>Lusaka</v>
          </cell>
          <cell r="K1122" t="str">
            <v>No</v>
          </cell>
          <cell r="L1122" t="str">
            <v>No</v>
          </cell>
          <cell r="M1122" t="str">
            <v>No</v>
          </cell>
          <cell r="N1122" t="str">
            <v>Urban</v>
          </cell>
          <cell r="O1122" t="str">
            <v>Platinum</v>
          </cell>
          <cell r="P1122" t="str">
            <v>Platinum</v>
          </cell>
          <cell r="Q1122" t="str">
            <v>BTS</v>
          </cell>
          <cell r="R1122" t="str">
            <v>BTS</v>
          </cell>
          <cell r="S1122" t="str">
            <v>On air</v>
          </cell>
          <cell r="T1122" t="str">
            <v>Grid-Gen</v>
          </cell>
          <cell r="U1122" t="str">
            <v>Green Field</v>
          </cell>
          <cell r="V1122">
            <v>50</v>
          </cell>
          <cell r="W1122" t="str">
            <v>Outdoor</v>
          </cell>
          <cell r="X1122" t="str">
            <v>Malvin Hakokole</v>
          </cell>
          <cell r="Y1122" t="str">
            <v>SBC</v>
          </cell>
          <cell r="Z1122" t="str">
            <v>SBC</v>
          </cell>
          <cell r="AA1122" t="str">
            <v>Airtel </v>
          </cell>
          <cell r="AB1122" t="str">
            <v>Evans Ngonga</v>
          </cell>
          <cell r="AC1122" t="str">
            <v>CCS</v>
          </cell>
          <cell r="AD1122" t="str">
            <v>CCS</v>
          </cell>
          <cell r="AE1122" t="str">
            <v>Gen Logic </v>
          </cell>
          <cell r="AF1122" t="str">
            <v>Gen Logic </v>
          </cell>
          <cell r="AG1122">
            <v>20</v>
          </cell>
          <cell r="AH1122" t="str">
            <v>perkins</v>
          </cell>
          <cell r="AI1122" t="str">
            <v>404A-22</v>
          </cell>
          <cell r="AJ1122" t="str">
            <v>Leroy Sommer</v>
          </cell>
          <cell r="AK1122" t="str">
            <v>TAL 040F J 6S/4</v>
          </cell>
          <cell r="AL1122">
            <v>1000</v>
          </cell>
          <cell r="AM1122" t="str">
            <v>Emerson</v>
          </cell>
          <cell r="AN1122" t="str">
            <v>R483200</v>
          </cell>
          <cell r="AO1122">
            <v>250</v>
          </cell>
          <cell r="AP1122" t="str">
            <v>NARADA</v>
          </cell>
          <cell r="AQ1122">
            <v>600</v>
          </cell>
          <cell r="AR1122">
            <v>2</v>
          </cell>
          <cell r="AS1122">
            <v>600</v>
          </cell>
          <cell r="AT1122">
            <v>24</v>
          </cell>
          <cell r="AU1122" t="str">
            <v>N/A</v>
          </cell>
          <cell r="AV1122" t="str">
            <v>N/A</v>
          </cell>
          <cell r="AW1122" t="str">
            <v>N/A</v>
          </cell>
          <cell r="AX1122" t="str">
            <v>N/A</v>
          </cell>
          <cell r="AY1122" t="str">
            <v>N/A</v>
          </cell>
          <cell r="AZ1122">
            <v>60</v>
          </cell>
        </row>
        <row r="1122">
          <cell r="BB1122">
            <v>2</v>
          </cell>
          <cell r="BC1122" t="str">
            <v>MTNAirtel</v>
          </cell>
          <cell r="BD1122" t="str">
            <v>T0556</v>
          </cell>
          <cell r="BE1122" t="str">
            <v>ZM0439</v>
          </cell>
          <cell r="BF1122" t="str">
            <v>NO</v>
          </cell>
        </row>
        <row r="1123">
          <cell r="C1123" t="str">
            <v>IHS_LSK_449A</v>
          </cell>
          <cell r="D1123" t="str">
            <v>Garden Park</v>
          </cell>
          <cell r="E1123">
            <v>28.221708</v>
          </cell>
          <cell r="F1123">
            <v>-15.405604</v>
          </cell>
          <cell r="G1123" t="str">
            <v>Lusaka</v>
          </cell>
          <cell r="H1123">
            <v>2.5</v>
          </cell>
          <cell r="I1123" t="str">
            <v>Lusaka</v>
          </cell>
          <cell r="J1123" t="str">
            <v>Lusaka</v>
          </cell>
          <cell r="K1123" t="str">
            <v>No</v>
          </cell>
          <cell r="L1123" t="str">
            <v>No</v>
          </cell>
          <cell r="M1123" t="str">
            <v>No</v>
          </cell>
          <cell r="N1123" t="str">
            <v>Urban</v>
          </cell>
          <cell r="O1123" t="str">
            <v>Platinum</v>
          </cell>
          <cell r="P1123" t="str">
            <v>Platinum</v>
          </cell>
          <cell r="Q1123" t="str">
            <v>BTS</v>
          </cell>
          <cell r="R1123" t="str">
            <v>BTS</v>
          </cell>
          <cell r="S1123" t="str">
            <v>On air</v>
          </cell>
          <cell r="T1123" t="str">
            <v>Grid-Gen</v>
          </cell>
          <cell r="U1123" t="str">
            <v>Green Field</v>
          </cell>
          <cell r="V1123">
            <v>50</v>
          </cell>
          <cell r="W1123" t="str">
            <v>Outdoor</v>
          </cell>
          <cell r="X1123" t="str">
            <v>Joseph Mulenga</v>
          </cell>
          <cell r="Y1123" t="str">
            <v>SBC</v>
          </cell>
          <cell r="Z1123" t="str">
            <v>SBC</v>
          </cell>
          <cell r="AA1123" t="str">
            <v>Airtel </v>
          </cell>
          <cell r="AB1123" t="str">
            <v>Evans Ngonga</v>
          </cell>
          <cell r="AC1123" t="str">
            <v>CCS</v>
          </cell>
          <cell r="AD1123" t="str">
            <v>CCS</v>
          </cell>
          <cell r="AE1123" t="str">
            <v>Gen Logic </v>
          </cell>
          <cell r="AF1123" t="str">
            <v>Gen Logic </v>
          </cell>
          <cell r="AG1123">
            <v>20</v>
          </cell>
          <cell r="AH1123" t="str">
            <v>perkins</v>
          </cell>
          <cell r="AI1123" t="str">
            <v>404D-22</v>
          </cell>
          <cell r="AJ1123" t="str">
            <v>Leroy Sommer</v>
          </cell>
          <cell r="AK1123" t="str">
            <v>ECO-28-M/4</v>
          </cell>
          <cell r="AL1123">
            <v>1000</v>
          </cell>
          <cell r="AM1123" t="str">
            <v>Emerson</v>
          </cell>
          <cell r="AN1123" t="str">
            <v>R483200</v>
          </cell>
          <cell r="AO1123">
            <v>250</v>
          </cell>
          <cell r="AP1123" t="str">
            <v>NARADA</v>
          </cell>
          <cell r="AQ1123">
            <v>600</v>
          </cell>
          <cell r="AR1123">
            <v>2</v>
          </cell>
          <cell r="AS1123">
            <v>600</v>
          </cell>
          <cell r="AT1123">
            <v>24</v>
          </cell>
          <cell r="AU1123" t="str">
            <v>N/A</v>
          </cell>
          <cell r="AV1123" t="str">
            <v>N/A</v>
          </cell>
          <cell r="AW1123" t="str">
            <v>N/A</v>
          </cell>
          <cell r="AX1123" t="str">
            <v>N/A</v>
          </cell>
          <cell r="AY1123" t="str">
            <v>N/A</v>
          </cell>
          <cell r="AZ1123">
            <v>83</v>
          </cell>
        </row>
        <row r="1123">
          <cell r="BB1123">
            <v>1</v>
          </cell>
          <cell r="BC1123" t="str">
            <v>Airtel</v>
          </cell>
          <cell r="BD1123">
            <v>0</v>
          </cell>
          <cell r="BE1123" t="str">
            <v>ZM0440</v>
          </cell>
          <cell r="BF1123" t="str">
            <v>NO</v>
          </cell>
        </row>
        <row r="1124">
          <cell r="C1124" t="str">
            <v>IHS_LSK_450A</v>
          </cell>
          <cell r="D1124" t="str">
            <v>Shalom School (Mpondamali)</v>
          </cell>
          <cell r="E1124">
            <v>28.220174</v>
          </cell>
          <cell r="F1124">
            <v>-15.424945</v>
          </cell>
          <cell r="G1124" t="str">
            <v>Lusaka</v>
          </cell>
          <cell r="H1124">
            <v>2.5</v>
          </cell>
          <cell r="I1124" t="str">
            <v>Lusaka</v>
          </cell>
          <cell r="J1124" t="str">
            <v>Lusaka</v>
          </cell>
          <cell r="K1124" t="str">
            <v>No</v>
          </cell>
          <cell r="L1124" t="str">
            <v>No</v>
          </cell>
          <cell r="M1124" t="str">
            <v>No</v>
          </cell>
          <cell r="N1124" t="str">
            <v>Urban</v>
          </cell>
          <cell r="O1124" t="str">
            <v>Platinum</v>
          </cell>
          <cell r="P1124" t="str">
            <v>Platinum</v>
          </cell>
          <cell r="Q1124" t="str">
            <v>BTS</v>
          </cell>
          <cell r="R1124" t="str">
            <v>BTS</v>
          </cell>
          <cell r="S1124" t="str">
            <v>On air</v>
          </cell>
          <cell r="T1124" t="str">
            <v>Grid-Gen</v>
          </cell>
          <cell r="U1124" t="str">
            <v>Green Field</v>
          </cell>
          <cell r="V1124">
            <v>50</v>
          </cell>
          <cell r="W1124" t="str">
            <v>Outdoor</v>
          </cell>
          <cell r="X1124" t="str">
            <v>Joseph Mulenga</v>
          </cell>
          <cell r="Y1124" t="str">
            <v>SBC</v>
          </cell>
          <cell r="Z1124" t="str">
            <v>SBC</v>
          </cell>
          <cell r="AA1124" t="str">
            <v>Airtel </v>
          </cell>
          <cell r="AB1124" t="str">
            <v>Evans Ngonga</v>
          </cell>
          <cell r="AC1124" t="str">
            <v>CCS</v>
          </cell>
          <cell r="AD1124" t="str">
            <v>CCS</v>
          </cell>
          <cell r="AE1124" t="str">
            <v>Gen Logic </v>
          </cell>
          <cell r="AF1124" t="str">
            <v>Gen Logic </v>
          </cell>
          <cell r="AG1124">
            <v>20</v>
          </cell>
          <cell r="AH1124" t="str">
            <v>perkins</v>
          </cell>
          <cell r="AI1124" t="str">
            <v>404D-22</v>
          </cell>
          <cell r="AJ1124" t="str">
            <v>Leroy Sommer</v>
          </cell>
          <cell r="AK1124" t="str">
            <v>ECO-28-M/4</v>
          </cell>
          <cell r="AL1124">
            <v>1000</v>
          </cell>
          <cell r="AM1124" t="str">
            <v>Emerson</v>
          </cell>
          <cell r="AN1124" t="str">
            <v>R483200</v>
          </cell>
          <cell r="AO1124">
            <v>250</v>
          </cell>
          <cell r="AP1124" t="str">
            <v>Lithium</v>
          </cell>
          <cell r="AQ1124">
            <v>300</v>
          </cell>
          <cell r="AR1124">
            <v>48</v>
          </cell>
          <cell r="AS1124">
            <v>100</v>
          </cell>
          <cell r="AT1124">
            <v>3</v>
          </cell>
          <cell r="AU1124" t="str">
            <v>N/A</v>
          </cell>
          <cell r="AV1124" t="str">
            <v>N/A</v>
          </cell>
          <cell r="AW1124" t="str">
            <v>N/A</v>
          </cell>
          <cell r="AX1124" t="str">
            <v>N/A</v>
          </cell>
          <cell r="AY1124" t="str">
            <v>N/A</v>
          </cell>
          <cell r="AZ1124">
            <v>70</v>
          </cell>
        </row>
        <row r="1124">
          <cell r="BB1124">
            <v>1</v>
          </cell>
          <cell r="BC1124" t="str">
            <v>Airtel</v>
          </cell>
          <cell r="BD1124">
            <v>0</v>
          </cell>
          <cell r="BE1124" t="str">
            <v>ZM0443</v>
          </cell>
          <cell r="BF1124" t="str">
            <v>NO</v>
          </cell>
        </row>
        <row r="1125">
          <cell r="C1125" t="str">
            <v>IHS_LSK_451A</v>
          </cell>
          <cell r="D1125" t="str">
            <v>Libala South</v>
          </cell>
          <cell r="E1125">
            <v>28.30555</v>
          </cell>
          <cell r="F1125">
            <v>-15.4479</v>
          </cell>
          <cell r="G1125" t="str">
            <v>Lusaka</v>
          </cell>
          <cell r="H1125">
            <v>2.5</v>
          </cell>
          <cell r="I1125" t="str">
            <v>Lusaka</v>
          </cell>
          <cell r="J1125" t="str">
            <v>Lusaka</v>
          </cell>
          <cell r="K1125" t="str">
            <v>No</v>
          </cell>
          <cell r="L1125" t="str">
            <v>No</v>
          </cell>
          <cell r="M1125" t="str">
            <v>No</v>
          </cell>
          <cell r="N1125" t="str">
            <v>Urban</v>
          </cell>
          <cell r="O1125" t="str">
            <v>Platinum</v>
          </cell>
          <cell r="P1125" t="str">
            <v>Platinum</v>
          </cell>
          <cell r="Q1125" t="str">
            <v>BTS</v>
          </cell>
          <cell r="R1125" t="str">
            <v>BTS</v>
          </cell>
          <cell r="S1125" t="str">
            <v>On air</v>
          </cell>
          <cell r="T1125" t="str">
            <v>Grid-Gen</v>
          </cell>
          <cell r="U1125" t="str">
            <v>Green Field</v>
          </cell>
          <cell r="V1125">
            <v>50</v>
          </cell>
          <cell r="W1125" t="str">
            <v>Outdoor</v>
          </cell>
          <cell r="X1125" t="str">
            <v>Kelly Musama</v>
          </cell>
          <cell r="Y1125" t="str">
            <v>SBC</v>
          </cell>
          <cell r="Z1125" t="str">
            <v>SBC</v>
          </cell>
          <cell r="AA1125" t="str">
            <v>Airtel </v>
          </cell>
          <cell r="AB1125" t="str">
            <v>Evans Ngonga</v>
          </cell>
          <cell r="AC1125" t="str">
            <v>CCS</v>
          </cell>
          <cell r="AD1125" t="str">
            <v>CCS</v>
          </cell>
          <cell r="AE1125" t="str">
            <v>Gen Logic </v>
          </cell>
          <cell r="AF1125" t="str">
            <v>Gen Logic </v>
          </cell>
          <cell r="AG1125">
            <v>20</v>
          </cell>
          <cell r="AH1125" t="str">
            <v>perkins</v>
          </cell>
          <cell r="AI1125" t="str">
            <v>404A-22</v>
          </cell>
          <cell r="AJ1125" t="str">
            <v>Leroy Sommer</v>
          </cell>
          <cell r="AK1125" t="str">
            <v>ECO-28-M/4</v>
          </cell>
          <cell r="AL1125">
            <v>1000</v>
          </cell>
          <cell r="AM1125" t="str">
            <v>Emerson</v>
          </cell>
          <cell r="AN1125" t="str">
            <v>R483200</v>
          </cell>
          <cell r="AO1125">
            <v>250</v>
          </cell>
          <cell r="AP1125" t="str">
            <v>NARADA</v>
          </cell>
          <cell r="AQ1125">
            <v>600</v>
          </cell>
          <cell r="AR1125">
            <v>2</v>
          </cell>
          <cell r="AS1125">
            <v>600</v>
          </cell>
          <cell r="AT1125">
            <v>24</v>
          </cell>
          <cell r="AU1125" t="str">
            <v>N/A</v>
          </cell>
          <cell r="AV1125" t="str">
            <v>N/A</v>
          </cell>
          <cell r="AW1125" t="str">
            <v>N/A</v>
          </cell>
          <cell r="AX1125" t="str">
            <v>N/A</v>
          </cell>
          <cell r="AY1125" t="str">
            <v>N/A</v>
          </cell>
          <cell r="AZ1125">
            <v>144</v>
          </cell>
        </row>
        <row r="1125">
          <cell r="BB1125">
            <v>1</v>
          </cell>
          <cell r="BC1125" t="str">
            <v>Airtel</v>
          </cell>
          <cell r="BD1125">
            <v>0</v>
          </cell>
          <cell r="BE1125" t="str">
            <v>ZM0447</v>
          </cell>
          <cell r="BF1125" t="str">
            <v>NO</v>
          </cell>
        </row>
        <row r="1126">
          <cell r="C1126" t="str">
            <v>IHS_LSK_452A</v>
          </cell>
          <cell r="D1126" t="str">
            <v>Longacres</v>
          </cell>
          <cell r="E1126">
            <v>28.315</v>
          </cell>
          <cell r="F1126">
            <v>-15.418</v>
          </cell>
          <cell r="G1126" t="str">
            <v>Lusaka</v>
          </cell>
          <cell r="H1126">
            <v>2.5</v>
          </cell>
          <cell r="I1126" t="str">
            <v>Lusaka</v>
          </cell>
          <cell r="J1126" t="str">
            <v>Lusaka</v>
          </cell>
          <cell r="K1126" t="str">
            <v>No</v>
          </cell>
          <cell r="L1126" t="str">
            <v>No</v>
          </cell>
          <cell r="M1126" t="str">
            <v>No</v>
          </cell>
          <cell r="N1126" t="str">
            <v>Urban</v>
          </cell>
          <cell r="O1126" t="str">
            <v>Platinum</v>
          </cell>
          <cell r="P1126" t="str">
            <v>Platinum</v>
          </cell>
          <cell r="Q1126" t="str">
            <v>BTS</v>
          </cell>
          <cell r="R1126" t="str">
            <v>BTS</v>
          </cell>
          <cell r="S1126" t="str">
            <v>On air</v>
          </cell>
          <cell r="T1126" t="str">
            <v>Grid-Gen</v>
          </cell>
          <cell r="U1126" t="str">
            <v>Green Field</v>
          </cell>
          <cell r="V1126">
            <v>25</v>
          </cell>
          <cell r="W1126" t="str">
            <v>Outdoor</v>
          </cell>
          <cell r="X1126" t="str">
            <v>Kelly Musama</v>
          </cell>
          <cell r="Y1126" t="str">
            <v>SBC</v>
          </cell>
          <cell r="Z1126" t="str">
            <v>SBC</v>
          </cell>
          <cell r="AA1126" t="str">
            <v>Airtel </v>
          </cell>
          <cell r="AB1126" t="str">
            <v>Evans Ngonga</v>
          </cell>
          <cell r="AC1126" t="str">
            <v>CCS</v>
          </cell>
          <cell r="AD1126" t="str">
            <v>CCS</v>
          </cell>
          <cell r="AE1126" t="str">
            <v>Gen Logic </v>
          </cell>
          <cell r="AF1126" t="str">
            <v>Gen Logic </v>
          </cell>
          <cell r="AG1126">
            <v>20</v>
          </cell>
          <cell r="AH1126" t="str">
            <v>perkins</v>
          </cell>
          <cell r="AI1126" t="str">
            <v>404D-22</v>
          </cell>
          <cell r="AJ1126" t="str">
            <v>Mecc Alte</v>
          </cell>
          <cell r="AK1126" t="str">
            <v>ECO-28-M/4</v>
          </cell>
          <cell r="AL1126">
            <v>1000</v>
          </cell>
          <cell r="AM1126" t="str">
            <v>Emerson</v>
          </cell>
          <cell r="AN1126" t="str">
            <v>R483200</v>
          </cell>
          <cell r="AO1126">
            <v>0</v>
          </cell>
          <cell r="AP1126" t="str">
            <v>Narada</v>
          </cell>
          <cell r="AQ1126">
            <v>600</v>
          </cell>
          <cell r="AR1126">
            <v>2</v>
          </cell>
          <cell r="AS1126">
            <v>600</v>
          </cell>
          <cell r="AT1126">
            <v>24</v>
          </cell>
          <cell r="AU1126" t="str">
            <v>N/A</v>
          </cell>
          <cell r="AV1126" t="str">
            <v>N/A</v>
          </cell>
          <cell r="AW1126" t="str">
            <v>N/A</v>
          </cell>
          <cell r="AX1126" t="str">
            <v>N/A</v>
          </cell>
          <cell r="AY1126" t="str">
            <v>N/A</v>
          </cell>
          <cell r="AZ1126">
            <v>125</v>
          </cell>
        </row>
        <row r="1126">
          <cell r="BB1126">
            <v>1</v>
          </cell>
          <cell r="BC1126" t="str">
            <v>Airtel</v>
          </cell>
          <cell r="BD1126">
            <v>0</v>
          </cell>
          <cell r="BE1126" t="str">
            <v>ZM0451</v>
          </cell>
          <cell r="BF1126" t="str">
            <v>NO</v>
          </cell>
        </row>
        <row r="1127">
          <cell r="C1127" t="str">
            <v>IHS_LSK_453A</v>
          </cell>
          <cell r="D1127" t="str">
            <v>ETG</v>
          </cell>
          <cell r="E1127">
            <v>28.25208</v>
          </cell>
          <cell r="F1127">
            <v>-15.41168</v>
          </cell>
          <cell r="G1127" t="str">
            <v>Lusaka</v>
          </cell>
          <cell r="H1127">
            <v>2.5</v>
          </cell>
          <cell r="I1127" t="str">
            <v>Lusaka</v>
          </cell>
          <cell r="J1127" t="str">
            <v>Lusaka</v>
          </cell>
          <cell r="K1127" t="str">
            <v>No</v>
          </cell>
          <cell r="L1127" t="str">
            <v>No</v>
          </cell>
          <cell r="M1127" t="str">
            <v>No</v>
          </cell>
          <cell r="N1127" t="str">
            <v>Urban</v>
          </cell>
          <cell r="O1127" t="str">
            <v>Platinum</v>
          </cell>
          <cell r="P1127" t="str">
            <v>Platinum</v>
          </cell>
          <cell r="Q1127" t="str">
            <v>BTS</v>
          </cell>
          <cell r="R1127" t="str">
            <v>BTS</v>
          </cell>
          <cell r="S1127" t="str">
            <v>On air</v>
          </cell>
          <cell r="T1127" t="str">
            <v>Grid-Gen</v>
          </cell>
          <cell r="U1127" t="str">
            <v>Green Field</v>
          </cell>
          <cell r="V1127">
            <v>50</v>
          </cell>
          <cell r="W1127" t="str">
            <v>Outdoor</v>
          </cell>
          <cell r="X1127" t="str">
            <v>Joseph Mulenga</v>
          </cell>
          <cell r="Y1127" t="str">
            <v>SBC</v>
          </cell>
          <cell r="Z1127" t="str">
            <v>SBC</v>
          </cell>
          <cell r="AA1127" t="str">
            <v>Airtel </v>
          </cell>
          <cell r="AB1127" t="str">
            <v>Evans Ngonga</v>
          </cell>
          <cell r="AC1127" t="str">
            <v>CCS</v>
          </cell>
          <cell r="AD1127" t="str">
            <v>CCS</v>
          </cell>
          <cell r="AE1127" t="str">
            <v>CK Works</v>
          </cell>
          <cell r="AF1127" t="str">
            <v>CK Works</v>
          </cell>
          <cell r="AG1127">
            <v>20</v>
          </cell>
          <cell r="AH1127" t="str">
            <v>perkins</v>
          </cell>
          <cell r="AI1127" t="str">
            <v>404D-22</v>
          </cell>
          <cell r="AJ1127" t="str">
            <v>Mecc Alte</v>
          </cell>
          <cell r="AK1127" t="str">
            <v>ECO-28-M/4</v>
          </cell>
          <cell r="AL1127">
            <v>1000</v>
          </cell>
          <cell r="AM1127" t="str">
            <v>Power cube</v>
          </cell>
          <cell r="AN1127" t="str">
            <v>ECC500</v>
          </cell>
          <cell r="AO1127">
            <v>400</v>
          </cell>
          <cell r="AP1127" t="str">
            <v>Lithium</v>
          </cell>
          <cell r="AQ1127">
            <v>300</v>
          </cell>
          <cell r="AR1127">
            <v>48</v>
          </cell>
          <cell r="AS1127">
            <v>100</v>
          </cell>
          <cell r="AT1127">
            <v>3</v>
          </cell>
          <cell r="AU1127" t="str">
            <v>N/A</v>
          </cell>
          <cell r="AV1127" t="str">
            <v>N/A</v>
          </cell>
          <cell r="AW1127" t="str">
            <v>N/A</v>
          </cell>
          <cell r="AX1127" t="str">
            <v>N/A</v>
          </cell>
          <cell r="AY1127" t="str">
            <v>N/A</v>
          </cell>
          <cell r="AZ1127">
            <v>84</v>
          </cell>
        </row>
        <row r="1127">
          <cell r="BB1127">
            <v>1</v>
          </cell>
          <cell r="BC1127" t="str">
            <v>Airtel</v>
          </cell>
          <cell r="BD1127">
            <v>0</v>
          </cell>
          <cell r="BE1127" t="str">
            <v>ZM0453</v>
          </cell>
          <cell r="BF1127" t="str">
            <v>NO</v>
          </cell>
        </row>
        <row r="1128">
          <cell r="C1128" t="str">
            <v>IHS_LSK_454A</v>
          </cell>
          <cell r="D1128" t="str">
            <v>Dream Valley</v>
          </cell>
          <cell r="E1128">
            <v>28.39035</v>
          </cell>
          <cell r="F1128">
            <v>-15.40781</v>
          </cell>
          <cell r="G1128" t="str">
            <v>Lusaka</v>
          </cell>
          <cell r="H1128">
            <v>2.5</v>
          </cell>
          <cell r="I1128" t="str">
            <v>Lusaka</v>
          </cell>
          <cell r="J1128" t="str">
            <v>Lusaka</v>
          </cell>
          <cell r="K1128" t="str">
            <v>No</v>
          </cell>
          <cell r="L1128" t="str">
            <v>No</v>
          </cell>
          <cell r="M1128" t="str">
            <v>No</v>
          </cell>
          <cell r="N1128" t="str">
            <v>Urban</v>
          </cell>
          <cell r="O1128" t="str">
            <v>Platinum</v>
          </cell>
          <cell r="P1128" t="str">
            <v>Platinum</v>
          </cell>
          <cell r="Q1128" t="str">
            <v>BTS</v>
          </cell>
          <cell r="R1128" t="str">
            <v>BTS</v>
          </cell>
          <cell r="S1128" t="str">
            <v>On air</v>
          </cell>
          <cell r="T1128" t="str">
            <v>Grid-Gen</v>
          </cell>
          <cell r="U1128" t="str">
            <v>Green Field</v>
          </cell>
          <cell r="V1128">
            <v>50</v>
          </cell>
          <cell r="W1128" t="str">
            <v>Outdoor</v>
          </cell>
          <cell r="X1128" t="str">
            <v>Kelly Musama</v>
          </cell>
          <cell r="Y1128" t="str">
            <v>SBC</v>
          </cell>
          <cell r="Z1128" t="str">
            <v>SBC</v>
          </cell>
          <cell r="AA1128" t="str">
            <v>Airtel </v>
          </cell>
          <cell r="AB1128" t="str">
            <v>Evans Ngonga</v>
          </cell>
          <cell r="AC1128" t="str">
            <v>CCS</v>
          </cell>
          <cell r="AD1128" t="str">
            <v>CCS</v>
          </cell>
          <cell r="AE1128" t="str">
            <v>Gen Logic </v>
          </cell>
          <cell r="AF1128" t="str">
            <v>Gen Logic </v>
          </cell>
          <cell r="AG1128">
            <v>20</v>
          </cell>
          <cell r="AH1128" t="str">
            <v>perkins</v>
          </cell>
          <cell r="AI1128" t="str">
            <v>404A-22</v>
          </cell>
          <cell r="AJ1128" t="str">
            <v>Leroy Sommer</v>
          </cell>
          <cell r="AK1128" t="str">
            <v>ECP-28-M/4</v>
          </cell>
          <cell r="AL1128">
            <v>1000</v>
          </cell>
          <cell r="AM1128" t="str">
            <v>Power cube</v>
          </cell>
          <cell r="AN1128" t="str">
            <v>R483200</v>
          </cell>
          <cell r="AO1128">
            <v>250</v>
          </cell>
          <cell r="AP1128" t="str">
            <v>NARADA</v>
          </cell>
          <cell r="AQ1128">
            <v>600</v>
          </cell>
          <cell r="AR1128">
            <v>2</v>
          </cell>
          <cell r="AS1128">
            <v>600</v>
          </cell>
          <cell r="AT1128">
            <v>24</v>
          </cell>
          <cell r="AU1128" t="str">
            <v>N/A</v>
          </cell>
          <cell r="AV1128" t="str">
            <v>N/A</v>
          </cell>
          <cell r="AW1128" t="str">
            <v>N/A</v>
          </cell>
          <cell r="AX1128" t="str">
            <v>N/A</v>
          </cell>
          <cell r="AY1128" t="str">
            <v>N/A</v>
          </cell>
          <cell r="AZ1128">
            <v>128</v>
          </cell>
        </row>
        <row r="1128">
          <cell r="BB1128">
            <v>1</v>
          </cell>
          <cell r="BC1128" t="str">
            <v>Airtel</v>
          </cell>
          <cell r="BD1128">
            <v>0</v>
          </cell>
          <cell r="BE1128" t="str">
            <v>ZM0457</v>
          </cell>
          <cell r="BF1128" t="str">
            <v>NO</v>
          </cell>
        </row>
        <row r="1129">
          <cell r="C1129" t="str">
            <v>IHS_LSK_455A</v>
          </cell>
          <cell r="D1129" t="str">
            <v>Kwamwena Phase 3</v>
          </cell>
          <cell r="E1129">
            <v>28.3443</v>
          </cell>
          <cell r="F1129">
            <v>-15.3259</v>
          </cell>
          <cell r="G1129" t="str">
            <v>Lusaka</v>
          </cell>
          <cell r="H1129">
            <v>2.5</v>
          </cell>
          <cell r="I1129" t="str">
            <v>Lusaka</v>
          </cell>
          <cell r="J1129" t="str">
            <v>Lusaka</v>
          </cell>
          <cell r="K1129" t="str">
            <v>No</v>
          </cell>
          <cell r="L1129" t="str">
            <v>No</v>
          </cell>
          <cell r="M1129" t="str">
            <v>No</v>
          </cell>
          <cell r="N1129" t="str">
            <v>Urban</v>
          </cell>
          <cell r="O1129" t="str">
            <v>Platinum</v>
          </cell>
          <cell r="P1129" t="str">
            <v>Platinum</v>
          </cell>
          <cell r="Q1129" t="str">
            <v>BTS</v>
          </cell>
          <cell r="R1129" t="str">
            <v>BTS</v>
          </cell>
          <cell r="S1129" t="str">
            <v>On air</v>
          </cell>
          <cell r="T1129" t="str">
            <v>Grid-Gen</v>
          </cell>
          <cell r="U1129" t="str">
            <v>Green Field</v>
          </cell>
          <cell r="V1129">
            <v>50</v>
          </cell>
          <cell r="W1129" t="str">
            <v>Outdoor</v>
          </cell>
          <cell r="X1129" t="str">
            <v>Malvin Hakokole</v>
          </cell>
          <cell r="Y1129" t="str">
            <v>SBC</v>
          </cell>
          <cell r="Z1129" t="str">
            <v>SBC</v>
          </cell>
          <cell r="AA1129" t="str">
            <v>Airtel </v>
          </cell>
          <cell r="AB1129" t="str">
            <v>Evans Ngonga</v>
          </cell>
          <cell r="AC1129" t="str">
            <v>CCS</v>
          </cell>
          <cell r="AD1129" t="str">
            <v>CCS</v>
          </cell>
          <cell r="AE1129" t="str">
            <v>Gen Logic </v>
          </cell>
          <cell r="AF1129" t="str">
            <v>Gen Logic </v>
          </cell>
          <cell r="AG1129">
            <v>20</v>
          </cell>
          <cell r="AH1129" t="str">
            <v>perkins</v>
          </cell>
          <cell r="AI1129" t="str">
            <v>404A-22</v>
          </cell>
          <cell r="AJ1129" t="str">
            <v>Leroy Sommer</v>
          </cell>
          <cell r="AK1129" t="str">
            <v>ECP-28-M/4</v>
          </cell>
          <cell r="AL1129">
            <v>1000</v>
          </cell>
          <cell r="AM1129" t="str">
            <v>Power cube</v>
          </cell>
          <cell r="AN1129" t="str">
            <v>ICC330-H1-C1</v>
          </cell>
          <cell r="AO1129">
            <v>400</v>
          </cell>
          <cell r="AP1129" t="str">
            <v>Lithium</v>
          </cell>
          <cell r="AQ1129">
            <v>300</v>
          </cell>
          <cell r="AR1129">
            <v>48</v>
          </cell>
          <cell r="AS1129">
            <v>100</v>
          </cell>
          <cell r="AT1129">
            <v>3</v>
          </cell>
          <cell r="AU1129" t="str">
            <v>N/A</v>
          </cell>
          <cell r="AV1129" t="str">
            <v>N/A</v>
          </cell>
          <cell r="AW1129" t="str">
            <v>N/A</v>
          </cell>
          <cell r="AX1129" t="str">
            <v>N/A</v>
          </cell>
          <cell r="AY1129" t="str">
            <v>N/A</v>
          </cell>
          <cell r="AZ1129">
            <v>76</v>
          </cell>
        </row>
        <row r="1129">
          <cell r="BB1129">
            <v>2</v>
          </cell>
          <cell r="BC1129" t="str">
            <v>AirtelLiquid Telecom</v>
          </cell>
          <cell r="BD1129">
            <v>0</v>
          </cell>
          <cell r="BE1129" t="str">
            <v>ZM0458</v>
          </cell>
          <cell r="BF1129" t="str">
            <v>NO</v>
          </cell>
        </row>
        <row r="1130">
          <cell r="C1130" t="str">
            <v>IHS_LSK_456A</v>
          </cell>
          <cell r="D1130" t="str">
            <v>Chongwe District Hospital</v>
          </cell>
          <cell r="E1130">
            <v>28.66798</v>
          </cell>
          <cell r="F1130">
            <v>-15.3383</v>
          </cell>
          <cell r="G1130" t="str">
            <v>Lusaka</v>
          </cell>
          <cell r="H1130">
            <v>2.5</v>
          </cell>
          <cell r="I1130" t="str">
            <v>Lusaka</v>
          </cell>
          <cell r="J1130" t="str">
            <v>Chongwe</v>
          </cell>
          <cell r="K1130" t="str">
            <v>No</v>
          </cell>
          <cell r="L1130" t="str">
            <v>No</v>
          </cell>
          <cell r="M1130" t="str">
            <v>No</v>
          </cell>
          <cell r="N1130" t="str">
            <v>Urban</v>
          </cell>
          <cell r="O1130" t="str">
            <v>Platinum</v>
          </cell>
          <cell r="P1130" t="str">
            <v>Platinum</v>
          </cell>
          <cell r="Q1130" t="str">
            <v>BTS</v>
          </cell>
          <cell r="R1130" t="str">
            <v>BTS</v>
          </cell>
          <cell r="S1130" t="str">
            <v>On air</v>
          </cell>
          <cell r="T1130" t="str">
            <v>Grid-Gen</v>
          </cell>
          <cell r="U1130" t="str">
            <v>Green Field</v>
          </cell>
          <cell r="V1130">
            <v>50</v>
          </cell>
          <cell r="W1130" t="str">
            <v>Outdoor</v>
          </cell>
          <cell r="X1130" t="str">
            <v>Malvin Hakokole</v>
          </cell>
          <cell r="Y1130" t="str">
            <v>SBC</v>
          </cell>
          <cell r="Z1130" t="str">
            <v>SBC</v>
          </cell>
          <cell r="AA1130" t="str">
            <v>Airtel </v>
          </cell>
          <cell r="AB1130" t="str">
            <v>Evans Ngonga</v>
          </cell>
          <cell r="AC1130" t="str">
            <v>CCS</v>
          </cell>
          <cell r="AD1130" t="str">
            <v>CCS</v>
          </cell>
          <cell r="AE1130" t="str">
            <v>Gen Logic </v>
          </cell>
          <cell r="AF1130" t="str">
            <v>Gen Logic </v>
          </cell>
          <cell r="AG1130">
            <v>20</v>
          </cell>
          <cell r="AH1130" t="str">
            <v>perkins</v>
          </cell>
          <cell r="AI1130" t="str">
            <v>404A-22</v>
          </cell>
          <cell r="AJ1130" t="str">
            <v>Leroy Sommer</v>
          </cell>
          <cell r="AK1130" t="str">
            <v>TAL 040F J 6S/4</v>
          </cell>
          <cell r="AL1130">
            <v>1000</v>
          </cell>
          <cell r="AM1130" t="str">
            <v>Emerson</v>
          </cell>
          <cell r="AN1130" t="str">
            <v>R483200</v>
          </cell>
          <cell r="AO1130">
            <v>250</v>
          </cell>
          <cell r="AP1130" t="str">
            <v>NARADA</v>
          </cell>
          <cell r="AQ1130">
            <v>600</v>
          </cell>
          <cell r="AR1130">
            <v>2</v>
          </cell>
          <cell r="AS1130">
            <v>600</v>
          </cell>
          <cell r="AT1130">
            <v>24</v>
          </cell>
          <cell r="AU1130" t="str">
            <v>N/A</v>
          </cell>
          <cell r="AV1130" t="str">
            <v>N/A</v>
          </cell>
          <cell r="AW1130" t="str">
            <v>N/A</v>
          </cell>
          <cell r="AX1130" t="str">
            <v>N/A</v>
          </cell>
          <cell r="AY1130" t="str">
            <v>N/A</v>
          </cell>
          <cell r="AZ1130">
            <v>60</v>
          </cell>
        </row>
        <row r="1130">
          <cell r="BB1130">
            <v>1</v>
          </cell>
          <cell r="BC1130" t="str">
            <v>Airtel</v>
          </cell>
          <cell r="BD1130">
            <v>0</v>
          </cell>
          <cell r="BE1130" t="str">
            <v>ZM0459</v>
          </cell>
          <cell r="BF1130" t="str">
            <v>NO</v>
          </cell>
        </row>
        <row r="1131">
          <cell r="C1131" t="str">
            <v>IHS_LSK_457A</v>
          </cell>
          <cell r="D1131" t="str">
            <v>KK International Airport</v>
          </cell>
          <cell r="E1131">
            <v>28.447892</v>
          </cell>
          <cell r="F1131">
            <v>-15.320925</v>
          </cell>
          <cell r="G1131" t="str">
            <v>Lusaka</v>
          </cell>
          <cell r="H1131">
            <v>2.5</v>
          </cell>
          <cell r="I1131" t="str">
            <v>Lusaka</v>
          </cell>
          <cell r="J1131" t="str">
            <v>Lusaka</v>
          </cell>
          <cell r="K1131" t="str">
            <v>No</v>
          </cell>
          <cell r="L1131" t="str">
            <v>No</v>
          </cell>
          <cell r="M1131" t="str">
            <v>No</v>
          </cell>
          <cell r="N1131" t="str">
            <v>Rural</v>
          </cell>
          <cell r="O1131" t="str">
            <v>Platinum</v>
          </cell>
          <cell r="P1131" t="str">
            <v>Platinum</v>
          </cell>
          <cell r="Q1131" t="str">
            <v>BTS</v>
          </cell>
          <cell r="R1131" t="str">
            <v>BTS</v>
          </cell>
          <cell r="S1131" t="str">
            <v>On air</v>
          </cell>
          <cell r="T1131" t="str">
            <v>Grid-Gen</v>
          </cell>
          <cell r="U1131" t="str">
            <v>Green Field</v>
          </cell>
          <cell r="V1131">
            <v>44</v>
          </cell>
          <cell r="W1131" t="str">
            <v>Outdoor</v>
          </cell>
          <cell r="X1131" t="str">
            <v>Malvin Hakokole</v>
          </cell>
          <cell r="Y1131" t="str">
            <v>SBC</v>
          </cell>
          <cell r="Z1131" t="str">
            <v>SBC</v>
          </cell>
          <cell r="AA1131" t="str">
            <v>Airtel </v>
          </cell>
          <cell r="AB1131" t="str">
            <v>Evans Ngonga</v>
          </cell>
          <cell r="AC1131" t="str">
            <v>CCS</v>
          </cell>
          <cell r="AD1131" t="str">
            <v>CCS</v>
          </cell>
          <cell r="AE1131" t="str">
            <v>CK Works</v>
          </cell>
          <cell r="AF1131" t="str">
            <v>CK Works</v>
          </cell>
          <cell r="AG1131">
            <v>20</v>
          </cell>
          <cell r="AH1131" t="str">
            <v>perkins</v>
          </cell>
          <cell r="AI1131" t="str">
            <v>404A-22</v>
          </cell>
          <cell r="AJ1131" t="str">
            <v>Leroy Sommer</v>
          </cell>
          <cell r="AK1131" t="str">
            <v>ECP-28-M/4</v>
          </cell>
          <cell r="AL1131">
            <v>1000</v>
          </cell>
          <cell r="AM1131" t="str">
            <v>Power cube</v>
          </cell>
          <cell r="AN1131" t="str">
            <v>ICC330-H1-C1</v>
          </cell>
          <cell r="AO1131">
            <v>400</v>
          </cell>
          <cell r="AP1131" t="str">
            <v>NARADA</v>
          </cell>
          <cell r="AQ1131">
            <v>600</v>
          </cell>
          <cell r="AR1131">
            <v>2</v>
          </cell>
          <cell r="AS1131">
            <v>600</v>
          </cell>
          <cell r="AT1131">
            <v>24</v>
          </cell>
          <cell r="AU1131" t="str">
            <v>N/A</v>
          </cell>
          <cell r="AV1131" t="str">
            <v>N/A</v>
          </cell>
          <cell r="AW1131" t="str">
            <v>N/A</v>
          </cell>
        </row>
        <row r="1131">
          <cell r="AY1131" t="str">
            <v>N/A</v>
          </cell>
          <cell r="AZ1131">
            <v>74</v>
          </cell>
        </row>
        <row r="1131">
          <cell r="BB1131">
            <v>1</v>
          </cell>
          <cell r="BC1131" t="str">
            <v>Airtel</v>
          </cell>
          <cell r="BD1131">
            <v>0</v>
          </cell>
          <cell r="BE1131" t="str">
            <v>ZM0462</v>
          </cell>
        </row>
        <row r="1132">
          <cell r="C1132" t="str">
            <v>IHS_LSK_458A</v>
          </cell>
          <cell r="D1132" t="str">
            <v>Beit Cure</v>
          </cell>
          <cell r="E1132">
            <v>28.2742</v>
          </cell>
          <cell r="F1132">
            <v>-15.3623</v>
          </cell>
          <cell r="G1132" t="str">
            <v>Lusaka</v>
          </cell>
          <cell r="H1132">
            <v>2.5</v>
          </cell>
          <cell r="I1132" t="str">
            <v>Lusaka</v>
          </cell>
          <cell r="J1132" t="str">
            <v>Lusaka</v>
          </cell>
          <cell r="K1132" t="str">
            <v>No</v>
          </cell>
          <cell r="L1132" t="str">
            <v>No</v>
          </cell>
          <cell r="M1132" t="str">
            <v>No</v>
          </cell>
          <cell r="N1132" t="str">
            <v>Urban</v>
          </cell>
          <cell r="O1132" t="str">
            <v>Platinum</v>
          </cell>
          <cell r="P1132" t="str">
            <v>Platinum</v>
          </cell>
          <cell r="Q1132" t="str">
            <v>BTS</v>
          </cell>
          <cell r="R1132" t="str">
            <v>BTS</v>
          </cell>
          <cell r="S1132" t="str">
            <v>On air</v>
          </cell>
          <cell r="T1132" t="str">
            <v>Grid-Gen</v>
          </cell>
          <cell r="U1132" t="str">
            <v>Green Field</v>
          </cell>
          <cell r="V1132">
            <v>50</v>
          </cell>
          <cell r="W1132" t="str">
            <v>Outdoor</v>
          </cell>
          <cell r="X1132" t="str">
            <v>John Banda </v>
          </cell>
          <cell r="Y1132" t="str">
            <v>SBC</v>
          </cell>
          <cell r="Z1132" t="str">
            <v>SBC</v>
          </cell>
          <cell r="AA1132" t="str">
            <v>Airtel </v>
          </cell>
          <cell r="AB1132" t="str">
            <v>Evans Ngonga</v>
          </cell>
          <cell r="AC1132" t="str">
            <v>CCS</v>
          </cell>
          <cell r="AD1132" t="str">
            <v>CCS</v>
          </cell>
          <cell r="AE1132" t="str">
            <v>Gen Logic </v>
          </cell>
          <cell r="AF1132" t="str">
            <v>Gen Logic </v>
          </cell>
          <cell r="AG1132">
            <v>20</v>
          </cell>
          <cell r="AH1132" t="str">
            <v>perkins</v>
          </cell>
          <cell r="AI1132" t="str">
            <v>404A-22</v>
          </cell>
          <cell r="AJ1132" t="str">
            <v>Mecc Alte</v>
          </cell>
          <cell r="AK1132" t="str">
            <v>ECP-28-M/4</v>
          </cell>
          <cell r="AL1132">
            <v>1000</v>
          </cell>
          <cell r="AM1132" t="str">
            <v>Power cube</v>
          </cell>
          <cell r="AN1132" t="str">
            <v>ECC500</v>
          </cell>
          <cell r="AO1132">
            <v>400</v>
          </cell>
          <cell r="AP1132" t="str">
            <v>Lithium</v>
          </cell>
          <cell r="AQ1132">
            <v>300</v>
          </cell>
          <cell r="AR1132">
            <v>48</v>
          </cell>
          <cell r="AS1132">
            <v>100</v>
          </cell>
          <cell r="AT1132">
            <v>3</v>
          </cell>
          <cell r="AU1132" t="str">
            <v>N/A</v>
          </cell>
          <cell r="AV1132" t="str">
            <v>N/A</v>
          </cell>
          <cell r="AW1132" t="str">
            <v>N/A</v>
          </cell>
          <cell r="AX1132" t="str">
            <v>N/A</v>
          </cell>
          <cell r="AY1132" t="str">
            <v>N/A</v>
          </cell>
          <cell r="AZ1132">
            <v>96</v>
          </cell>
        </row>
        <row r="1132">
          <cell r="BB1132">
            <v>1</v>
          </cell>
          <cell r="BC1132" t="str">
            <v>Airtel</v>
          </cell>
          <cell r="BD1132">
            <v>0</v>
          </cell>
          <cell r="BE1132" t="str">
            <v>ZM0465</v>
          </cell>
          <cell r="BF1132" t="str">
            <v>NO</v>
          </cell>
        </row>
        <row r="1133">
          <cell r="C1133" t="str">
            <v>IHS_LSK_459A</v>
          </cell>
          <cell r="D1133" t="str">
            <v>Barn Motel</v>
          </cell>
          <cell r="E1133">
            <v>28.4545</v>
          </cell>
          <cell r="F1133">
            <v>-16.097962</v>
          </cell>
          <cell r="G1133" t="str">
            <v>Lusaka</v>
          </cell>
          <cell r="H1133">
            <v>2.5</v>
          </cell>
          <cell r="I1133" t="str">
            <v>Lusaka</v>
          </cell>
          <cell r="J1133" t="str">
            <v>Lusaka</v>
          </cell>
          <cell r="K1133" t="str">
            <v>No</v>
          </cell>
          <cell r="L1133" t="str">
            <v>No</v>
          </cell>
          <cell r="M1133" t="str">
            <v>No</v>
          </cell>
          <cell r="N1133" t="str">
            <v>Urban</v>
          </cell>
          <cell r="O1133" t="str">
            <v>Platinum</v>
          </cell>
          <cell r="P1133" t="str">
            <v>Platinum</v>
          </cell>
          <cell r="Q1133" t="str">
            <v>BTS</v>
          </cell>
          <cell r="R1133" t="str">
            <v>BTS</v>
          </cell>
          <cell r="S1133" t="str">
            <v>On air</v>
          </cell>
          <cell r="T1133" t="str">
            <v>Grid-Gen</v>
          </cell>
          <cell r="U1133" t="str">
            <v>Green Field</v>
          </cell>
          <cell r="V1133">
            <v>50</v>
          </cell>
          <cell r="W1133" t="str">
            <v>Outdoor</v>
          </cell>
          <cell r="X1133" t="str">
            <v>Malvin Hakokole</v>
          </cell>
          <cell r="Y1133" t="str">
            <v>SBC</v>
          </cell>
          <cell r="Z1133" t="str">
            <v>SBC</v>
          </cell>
          <cell r="AA1133" t="str">
            <v>Airtel </v>
          </cell>
          <cell r="AB1133" t="str">
            <v>Evans Ngonga</v>
          </cell>
          <cell r="AC1133" t="str">
            <v>CCS</v>
          </cell>
          <cell r="AD1133" t="str">
            <v>CCS</v>
          </cell>
          <cell r="AE1133" t="str">
            <v>Gen Logic </v>
          </cell>
          <cell r="AF1133" t="str">
            <v>Gen Logic </v>
          </cell>
          <cell r="AG1133">
            <v>20</v>
          </cell>
          <cell r="AH1133" t="str">
            <v>perkins</v>
          </cell>
          <cell r="AI1133" t="str">
            <v>404A-22</v>
          </cell>
          <cell r="AJ1133" t="str">
            <v>Leroy Sommer</v>
          </cell>
          <cell r="AK1133" t="str">
            <v>ECP-28-M/4</v>
          </cell>
          <cell r="AL1133">
            <v>1000</v>
          </cell>
          <cell r="AM1133" t="str">
            <v>Emerson</v>
          </cell>
          <cell r="AN1133" t="str">
            <v>R483200</v>
          </cell>
          <cell r="AO1133">
            <v>250</v>
          </cell>
          <cell r="AP1133" t="str">
            <v>NARADA</v>
          </cell>
          <cell r="AQ1133">
            <v>600</v>
          </cell>
          <cell r="AR1133">
            <v>2</v>
          </cell>
          <cell r="AS1133">
            <v>600</v>
          </cell>
          <cell r="AT1133">
            <v>24</v>
          </cell>
          <cell r="AU1133" t="str">
            <v>N/A</v>
          </cell>
          <cell r="AV1133" t="str">
            <v>N/A</v>
          </cell>
          <cell r="AW1133" t="str">
            <v>N/A</v>
          </cell>
          <cell r="AX1133" t="str">
            <v>N/A</v>
          </cell>
          <cell r="AY1133" t="str">
            <v>N/A</v>
          </cell>
          <cell r="AZ1133">
            <v>50</v>
          </cell>
        </row>
        <row r="1133">
          <cell r="BB1133">
            <v>1</v>
          </cell>
          <cell r="BC1133" t="str">
            <v>Airtel</v>
          </cell>
          <cell r="BD1133">
            <v>0</v>
          </cell>
          <cell r="BE1133" t="str">
            <v>ZM0478</v>
          </cell>
          <cell r="BF1133" t="str">
            <v>NO</v>
          </cell>
        </row>
        <row r="1134">
          <cell r="C1134" t="str">
            <v>IHS_LSK_460A</v>
          </cell>
          <cell r="D1134" t="str">
            <v>Helen kaunda</v>
          </cell>
          <cell r="E1134">
            <v>28.34835</v>
          </cell>
          <cell r="F1134">
            <v>-15.4044</v>
          </cell>
          <cell r="G1134" t="str">
            <v>Lusaka</v>
          </cell>
          <cell r="H1134">
            <v>2.5</v>
          </cell>
          <cell r="I1134" t="str">
            <v>Lusaka</v>
          </cell>
          <cell r="J1134" t="str">
            <v>Lusaka</v>
          </cell>
          <cell r="K1134" t="str">
            <v>No</v>
          </cell>
          <cell r="L1134" t="str">
            <v>No</v>
          </cell>
          <cell r="M1134" t="str">
            <v>No</v>
          </cell>
          <cell r="N1134" t="str">
            <v>Urban</v>
          </cell>
          <cell r="O1134" t="str">
            <v>Platinum</v>
          </cell>
          <cell r="P1134" t="str">
            <v>Platinum</v>
          </cell>
          <cell r="Q1134" t="str">
            <v>BTS</v>
          </cell>
          <cell r="R1134" t="str">
            <v>BTS</v>
          </cell>
          <cell r="S1134" t="str">
            <v>On air</v>
          </cell>
          <cell r="T1134" t="str">
            <v>Grid-Gen</v>
          </cell>
          <cell r="U1134" t="str">
            <v>Green Field</v>
          </cell>
          <cell r="V1134">
            <v>50</v>
          </cell>
          <cell r="W1134" t="str">
            <v>Outdoor</v>
          </cell>
          <cell r="X1134" t="str">
            <v>Kelly Musama</v>
          </cell>
          <cell r="Y1134" t="str">
            <v>SBC</v>
          </cell>
          <cell r="Z1134" t="str">
            <v>SBC</v>
          </cell>
          <cell r="AA1134" t="str">
            <v>Airtel </v>
          </cell>
          <cell r="AB1134" t="str">
            <v>Evans Ngonga</v>
          </cell>
          <cell r="AC1134" t="str">
            <v>CCS</v>
          </cell>
          <cell r="AD1134" t="str">
            <v>CCS</v>
          </cell>
          <cell r="AE1134" t="str">
            <v>Gen Logic </v>
          </cell>
          <cell r="AF1134" t="str">
            <v>Gen Logic </v>
          </cell>
          <cell r="AG1134">
            <v>20</v>
          </cell>
          <cell r="AH1134" t="str">
            <v>perkins</v>
          </cell>
          <cell r="AI1134" t="str">
            <v>404A-22</v>
          </cell>
          <cell r="AJ1134" t="str">
            <v>Leroy Sommer</v>
          </cell>
          <cell r="AK1134" t="str">
            <v>TAL 040F J 6S/4</v>
          </cell>
          <cell r="AL1134">
            <v>1000</v>
          </cell>
          <cell r="AM1134" t="str">
            <v>Emerson</v>
          </cell>
          <cell r="AN1134" t="str">
            <v>R483200</v>
          </cell>
          <cell r="AO1134">
            <v>250</v>
          </cell>
          <cell r="AP1134" t="str">
            <v>NARADA</v>
          </cell>
          <cell r="AQ1134">
            <v>600</v>
          </cell>
          <cell r="AR1134">
            <v>2</v>
          </cell>
          <cell r="AS1134">
            <v>600</v>
          </cell>
          <cell r="AT1134">
            <v>24</v>
          </cell>
          <cell r="AU1134" t="str">
            <v>N/A</v>
          </cell>
          <cell r="AV1134" t="str">
            <v>N/A</v>
          </cell>
          <cell r="AW1134" t="str">
            <v>N/A</v>
          </cell>
          <cell r="AX1134" t="str">
            <v>N/A</v>
          </cell>
          <cell r="AY1134" t="str">
            <v>N/A</v>
          </cell>
          <cell r="AZ1134">
            <v>122</v>
          </cell>
        </row>
        <row r="1134">
          <cell r="BB1134">
            <v>1</v>
          </cell>
          <cell r="BC1134" t="str">
            <v>Airtel</v>
          </cell>
          <cell r="BD1134">
            <v>0</v>
          </cell>
          <cell r="BE1134" t="str">
            <v>ZM0548</v>
          </cell>
          <cell r="BF1134" t="str">
            <v>NO</v>
          </cell>
        </row>
        <row r="1135">
          <cell r="C1135" t="str">
            <v>IHS_LSK_461A</v>
          </cell>
          <cell r="D1135" t="str">
            <v>Chikubabe Jack (Greg Lungu)</v>
          </cell>
          <cell r="E1135">
            <v>28.2998</v>
          </cell>
          <cell r="F1135">
            <v>-15.47732</v>
          </cell>
          <cell r="G1135" t="str">
            <v>Lusaka</v>
          </cell>
          <cell r="H1135">
            <v>2.5</v>
          </cell>
          <cell r="I1135" t="str">
            <v>Lusaka</v>
          </cell>
          <cell r="J1135" t="str">
            <v>Lusaka</v>
          </cell>
          <cell r="K1135" t="str">
            <v>No</v>
          </cell>
          <cell r="L1135" t="str">
            <v>No</v>
          </cell>
          <cell r="M1135" t="str">
            <v>No</v>
          </cell>
          <cell r="N1135" t="str">
            <v>Urban</v>
          </cell>
          <cell r="O1135" t="str">
            <v>Platinum</v>
          </cell>
          <cell r="P1135" t="str">
            <v>Platinum</v>
          </cell>
          <cell r="Q1135" t="str">
            <v>BTS</v>
          </cell>
          <cell r="R1135" t="str">
            <v>BTS</v>
          </cell>
          <cell r="S1135" t="str">
            <v>On air</v>
          </cell>
          <cell r="T1135" t="str">
            <v>Grid-Gen</v>
          </cell>
          <cell r="U1135" t="str">
            <v>Green Field</v>
          </cell>
          <cell r="V1135">
            <v>50</v>
          </cell>
          <cell r="W1135" t="str">
            <v>Outdoor</v>
          </cell>
          <cell r="X1135" t="str">
            <v>Samuel Mumba</v>
          </cell>
          <cell r="Y1135" t="str">
            <v>SBC</v>
          </cell>
          <cell r="Z1135" t="str">
            <v>SBC</v>
          </cell>
          <cell r="AA1135" t="str">
            <v>Airtel </v>
          </cell>
          <cell r="AB1135" t="str">
            <v>Evans Ngonga</v>
          </cell>
          <cell r="AC1135" t="str">
            <v>CCS</v>
          </cell>
          <cell r="AD1135" t="str">
            <v>CCS</v>
          </cell>
          <cell r="AE1135" t="str">
            <v>Gen Logic </v>
          </cell>
          <cell r="AF1135" t="str">
            <v>Gen Logic </v>
          </cell>
          <cell r="AG1135">
            <v>20</v>
          </cell>
          <cell r="AH1135" t="str">
            <v>perkins</v>
          </cell>
          <cell r="AI1135" t="str">
            <v>404A-22</v>
          </cell>
          <cell r="AJ1135" t="str">
            <v>Leroy Sommer</v>
          </cell>
          <cell r="AK1135" t="str">
            <v>ECO-28-M/4</v>
          </cell>
          <cell r="AL1135">
            <v>1000</v>
          </cell>
          <cell r="AM1135" t="str">
            <v>Power cube</v>
          </cell>
          <cell r="AN1135" t="str">
            <v>ICC330-H1-C1</v>
          </cell>
          <cell r="AO1135">
            <v>400</v>
          </cell>
          <cell r="AP1135" t="str">
            <v>NARADA</v>
          </cell>
          <cell r="AQ1135">
            <v>600</v>
          </cell>
          <cell r="AR1135">
            <v>2</v>
          </cell>
          <cell r="AS1135">
            <v>600</v>
          </cell>
          <cell r="AT1135">
            <v>24</v>
          </cell>
          <cell r="AU1135" t="str">
            <v>N/A</v>
          </cell>
          <cell r="AV1135" t="str">
            <v>N/A</v>
          </cell>
          <cell r="AW1135" t="str">
            <v>N/A</v>
          </cell>
          <cell r="AX1135" t="str">
            <v>N/A</v>
          </cell>
          <cell r="AY1135" t="str">
            <v>N/A</v>
          </cell>
          <cell r="AZ1135">
            <v>58</v>
          </cell>
        </row>
        <row r="1135">
          <cell r="BB1135">
            <v>1</v>
          </cell>
          <cell r="BC1135" t="str">
            <v>Airtel</v>
          </cell>
          <cell r="BD1135">
            <v>0</v>
          </cell>
          <cell r="BE1135" t="str">
            <v>ZM0549</v>
          </cell>
          <cell r="BF1135" t="str">
            <v>NO</v>
          </cell>
        </row>
        <row r="1136">
          <cell r="C1136" t="str">
            <v>IHS_LSK_462A</v>
          </cell>
          <cell r="D1136" t="str">
            <v>Chipichipi</v>
          </cell>
          <cell r="E1136">
            <v>28.25972</v>
          </cell>
          <cell r="F1136">
            <v>-15.44077</v>
          </cell>
          <cell r="G1136" t="str">
            <v>Lusaka</v>
          </cell>
          <cell r="H1136">
            <v>2.5</v>
          </cell>
          <cell r="I1136" t="str">
            <v>Lusaka</v>
          </cell>
          <cell r="J1136" t="str">
            <v>Lusaka</v>
          </cell>
          <cell r="K1136" t="str">
            <v>No</v>
          </cell>
          <cell r="L1136" t="str">
            <v>No</v>
          </cell>
          <cell r="M1136" t="str">
            <v>No</v>
          </cell>
          <cell r="N1136" t="str">
            <v>Urban</v>
          </cell>
          <cell r="O1136" t="str">
            <v>Platinum</v>
          </cell>
          <cell r="P1136" t="str">
            <v>Platinum</v>
          </cell>
          <cell r="Q1136" t="str">
            <v>BTS</v>
          </cell>
          <cell r="R1136" t="str">
            <v>BTS</v>
          </cell>
          <cell r="S1136" t="str">
            <v>On air</v>
          </cell>
          <cell r="T1136" t="str">
            <v>Grid-Gen</v>
          </cell>
          <cell r="U1136" t="str">
            <v>Green Field</v>
          </cell>
          <cell r="V1136">
            <v>50</v>
          </cell>
          <cell r="W1136" t="str">
            <v>Outdoor</v>
          </cell>
          <cell r="X1136" t="str">
            <v>Samuel Mumba</v>
          </cell>
          <cell r="Y1136" t="str">
            <v>SBC</v>
          </cell>
          <cell r="Z1136" t="str">
            <v>SBC</v>
          </cell>
          <cell r="AA1136" t="str">
            <v>Airtel </v>
          </cell>
          <cell r="AB1136" t="str">
            <v>Evans Ngonga</v>
          </cell>
          <cell r="AC1136" t="str">
            <v>CCS</v>
          </cell>
          <cell r="AD1136" t="str">
            <v>CCS</v>
          </cell>
          <cell r="AE1136" t="str">
            <v>Gen Logic </v>
          </cell>
          <cell r="AF1136" t="str">
            <v>Gen Logic </v>
          </cell>
          <cell r="AG1136">
            <v>20</v>
          </cell>
          <cell r="AH1136" t="str">
            <v>perkins</v>
          </cell>
          <cell r="AI1136" t="str">
            <v>404A-22</v>
          </cell>
          <cell r="AJ1136" t="str">
            <v>Leroy Sommer</v>
          </cell>
          <cell r="AK1136" t="str">
            <v>ECO-28-M/4</v>
          </cell>
          <cell r="AL1136">
            <v>1000</v>
          </cell>
          <cell r="AM1136" t="str">
            <v>Emerson</v>
          </cell>
          <cell r="AN1136" t="str">
            <v>R483200</v>
          </cell>
          <cell r="AO1136">
            <v>250</v>
          </cell>
          <cell r="AP1136" t="str">
            <v>NARADA</v>
          </cell>
          <cell r="AQ1136">
            <v>600</v>
          </cell>
          <cell r="AR1136">
            <v>2</v>
          </cell>
          <cell r="AS1136">
            <v>600</v>
          </cell>
          <cell r="AT1136">
            <v>24</v>
          </cell>
          <cell r="AU1136" t="str">
            <v>N/A</v>
          </cell>
          <cell r="AV1136" t="str">
            <v>N/A</v>
          </cell>
          <cell r="AW1136" t="str">
            <v>N/A</v>
          </cell>
          <cell r="AX1136" t="str">
            <v>N/A</v>
          </cell>
          <cell r="AY1136" t="str">
            <v>N/A</v>
          </cell>
          <cell r="AZ1136">
            <v>65</v>
          </cell>
        </row>
        <row r="1136">
          <cell r="BB1136">
            <v>1</v>
          </cell>
          <cell r="BC1136" t="str">
            <v>Airtel</v>
          </cell>
          <cell r="BD1136">
            <v>0</v>
          </cell>
          <cell r="BE1136" t="str">
            <v>ZM0551</v>
          </cell>
          <cell r="BF1136" t="str">
            <v>NO</v>
          </cell>
        </row>
        <row r="1137">
          <cell r="C1137" t="str">
            <v>IHS_LSK_463A</v>
          </cell>
          <cell r="D1137" t="str">
            <v>St. Theresa Chainda</v>
          </cell>
          <cell r="E1137">
            <v>28.41208</v>
          </cell>
          <cell r="F1137">
            <v>-15.39025</v>
          </cell>
          <cell r="G1137" t="str">
            <v>Lusaka</v>
          </cell>
          <cell r="H1137">
            <v>2.5</v>
          </cell>
          <cell r="I1137" t="str">
            <v>Lusaka</v>
          </cell>
          <cell r="J1137" t="str">
            <v>Lusaka</v>
          </cell>
          <cell r="K1137" t="str">
            <v>No</v>
          </cell>
          <cell r="L1137" t="str">
            <v>No</v>
          </cell>
          <cell r="M1137" t="str">
            <v>No</v>
          </cell>
          <cell r="N1137" t="str">
            <v>Urban</v>
          </cell>
          <cell r="O1137" t="str">
            <v>Platinum</v>
          </cell>
          <cell r="P1137" t="str">
            <v>Platinum</v>
          </cell>
          <cell r="Q1137" t="str">
            <v>BTS</v>
          </cell>
          <cell r="R1137" t="str">
            <v>BTS</v>
          </cell>
          <cell r="S1137" t="str">
            <v>On air</v>
          </cell>
          <cell r="T1137" t="str">
            <v>Grid-Gen</v>
          </cell>
          <cell r="U1137" t="str">
            <v>Green Field</v>
          </cell>
          <cell r="V1137">
            <v>50</v>
          </cell>
          <cell r="W1137" t="str">
            <v>Outdoor</v>
          </cell>
          <cell r="X1137" t="str">
            <v>Malvin Hakokole</v>
          </cell>
          <cell r="Y1137" t="str">
            <v>SBC</v>
          </cell>
          <cell r="Z1137" t="str">
            <v>SBC</v>
          </cell>
          <cell r="AA1137" t="str">
            <v>Airtel </v>
          </cell>
          <cell r="AB1137" t="str">
            <v>Evans Ngonga</v>
          </cell>
          <cell r="AC1137" t="str">
            <v>CCS</v>
          </cell>
          <cell r="AD1137" t="str">
            <v>CCS</v>
          </cell>
          <cell r="AE1137" t="str">
            <v>Gen Logic </v>
          </cell>
          <cell r="AF1137" t="str">
            <v>Gen Logic </v>
          </cell>
          <cell r="AG1137">
            <v>20</v>
          </cell>
          <cell r="AH1137" t="str">
            <v>perkins</v>
          </cell>
          <cell r="AI1137" t="str">
            <v>404A-22</v>
          </cell>
          <cell r="AJ1137" t="str">
            <v>Leroy Sommer</v>
          </cell>
          <cell r="AK1137" t="str">
            <v>ECP-28-M/4</v>
          </cell>
          <cell r="AL1137">
            <v>1000</v>
          </cell>
          <cell r="AM1137" t="str">
            <v>Emerson</v>
          </cell>
          <cell r="AN1137" t="str">
            <v>R483200</v>
          </cell>
          <cell r="AO1137">
            <v>250</v>
          </cell>
          <cell r="AP1137" t="str">
            <v>Lithium</v>
          </cell>
          <cell r="AQ1137">
            <v>300</v>
          </cell>
          <cell r="AR1137">
            <v>48</v>
          </cell>
          <cell r="AS1137">
            <v>100</v>
          </cell>
          <cell r="AT1137">
            <v>3</v>
          </cell>
          <cell r="AU1137" t="str">
            <v>N/A</v>
          </cell>
          <cell r="AV1137" t="str">
            <v>N/A</v>
          </cell>
          <cell r="AW1137" t="str">
            <v>N/A</v>
          </cell>
          <cell r="AX1137" t="str">
            <v>N/A</v>
          </cell>
          <cell r="AY1137" t="str">
            <v>N/A</v>
          </cell>
          <cell r="AZ1137">
            <v>56</v>
          </cell>
        </row>
        <row r="1137">
          <cell r="BB1137">
            <v>1</v>
          </cell>
          <cell r="BC1137" t="str">
            <v>Airtel</v>
          </cell>
          <cell r="BD1137">
            <v>0</v>
          </cell>
          <cell r="BE1137" t="str">
            <v>ZM0552</v>
          </cell>
          <cell r="BF1137" t="str">
            <v>NO</v>
          </cell>
        </row>
        <row r="1138">
          <cell r="C1138" t="str">
            <v>IHS_LSK_464A</v>
          </cell>
          <cell r="D1138" t="str">
            <v>Nkoloma Stadium</v>
          </cell>
          <cell r="E1138">
            <v>28.37443</v>
          </cell>
          <cell r="F1138">
            <v>-15.37034</v>
          </cell>
          <cell r="G1138" t="str">
            <v>Lusaka</v>
          </cell>
          <cell r="H1138">
            <v>2.5</v>
          </cell>
          <cell r="I1138" t="str">
            <v>Lusaka</v>
          </cell>
          <cell r="J1138" t="str">
            <v>Lusaka</v>
          </cell>
          <cell r="K1138" t="str">
            <v>No</v>
          </cell>
          <cell r="L1138" t="str">
            <v>No</v>
          </cell>
          <cell r="M1138" t="str">
            <v>No</v>
          </cell>
          <cell r="N1138" t="str">
            <v>Urban</v>
          </cell>
          <cell r="O1138" t="str">
            <v>Platinum</v>
          </cell>
          <cell r="P1138" t="str">
            <v>Platinum</v>
          </cell>
          <cell r="Q1138" t="str">
            <v>BTS</v>
          </cell>
          <cell r="R1138" t="str">
            <v>BTS</v>
          </cell>
          <cell r="S1138" t="str">
            <v>On air</v>
          </cell>
          <cell r="T1138" t="str">
            <v>Grid-Gen</v>
          </cell>
          <cell r="U1138" t="str">
            <v>Green Field</v>
          </cell>
          <cell r="V1138">
            <v>50</v>
          </cell>
          <cell r="W1138" t="str">
            <v>Outdoor</v>
          </cell>
          <cell r="X1138" t="str">
            <v>Malvin Hakokole</v>
          </cell>
          <cell r="Y1138" t="str">
            <v>SBC</v>
          </cell>
          <cell r="Z1138" t="str">
            <v>SBC</v>
          </cell>
          <cell r="AA1138" t="str">
            <v>Airtel </v>
          </cell>
          <cell r="AB1138" t="str">
            <v>Evans Ngonga</v>
          </cell>
          <cell r="AC1138" t="str">
            <v>CCS</v>
          </cell>
          <cell r="AD1138" t="str">
            <v>CCS</v>
          </cell>
          <cell r="AE1138" t="str">
            <v>Gen Logic </v>
          </cell>
          <cell r="AF1138" t="str">
            <v>Gen Logic </v>
          </cell>
          <cell r="AG1138">
            <v>20</v>
          </cell>
          <cell r="AH1138" t="str">
            <v>perkins</v>
          </cell>
          <cell r="AI1138" t="str">
            <v>404A-22</v>
          </cell>
          <cell r="AJ1138" t="str">
            <v>Leroy Sommer</v>
          </cell>
          <cell r="AK1138" t="str">
            <v>ECP-28-M/4</v>
          </cell>
          <cell r="AL1138">
            <v>1000</v>
          </cell>
          <cell r="AM1138" t="str">
            <v>Emerson</v>
          </cell>
          <cell r="AN1138" t="str">
            <v>R483200</v>
          </cell>
          <cell r="AO1138">
            <v>250</v>
          </cell>
          <cell r="AP1138" t="str">
            <v>Lithium</v>
          </cell>
          <cell r="AQ1138">
            <v>300</v>
          </cell>
          <cell r="AR1138">
            <v>48</v>
          </cell>
          <cell r="AS1138">
            <v>100</v>
          </cell>
          <cell r="AT1138">
            <v>3</v>
          </cell>
          <cell r="AU1138" t="str">
            <v>N/A</v>
          </cell>
          <cell r="AV1138" t="str">
            <v>N/A</v>
          </cell>
          <cell r="AW1138" t="str">
            <v>N/A</v>
          </cell>
          <cell r="AX1138" t="str">
            <v>N/A</v>
          </cell>
          <cell r="AY1138" t="str">
            <v>N/A</v>
          </cell>
          <cell r="AZ1138">
            <v>70</v>
          </cell>
        </row>
        <row r="1138">
          <cell r="BB1138">
            <v>1</v>
          </cell>
          <cell r="BC1138" t="str">
            <v>Airtel</v>
          </cell>
          <cell r="BD1138">
            <v>0</v>
          </cell>
          <cell r="BE1138" t="str">
            <v>ZM0553</v>
          </cell>
          <cell r="BF1138" t="str">
            <v>NO</v>
          </cell>
        </row>
        <row r="1139">
          <cell r="C1139" t="str">
            <v>IHS_LSK_465A</v>
          </cell>
          <cell r="D1139" t="str">
            <v>Kafue Green Valley</v>
          </cell>
          <cell r="E1139">
            <v>28.18272</v>
          </cell>
          <cell r="F1139">
            <v>-15.73994</v>
          </cell>
          <cell r="G1139" t="str">
            <v>Lusaka</v>
          </cell>
          <cell r="H1139">
            <v>2.5</v>
          </cell>
          <cell r="I1139" t="str">
            <v>Lusaka</v>
          </cell>
          <cell r="J1139" t="str">
            <v>Kafue</v>
          </cell>
          <cell r="K1139" t="str">
            <v>No</v>
          </cell>
          <cell r="L1139" t="str">
            <v>No</v>
          </cell>
          <cell r="M1139" t="str">
            <v>No</v>
          </cell>
          <cell r="N1139" t="str">
            <v>Urban</v>
          </cell>
          <cell r="O1139" t="str">
            <v>Platinum</v>
          </cell>
          <cell r="P1139" t="str">
            <v>Platinum</v>
          </cell>
          <cell r="Q1139" t="str">
            <v>BTS</v>
          </cell>
          <cell r="R1139" t="str">
            <v>BTS</v>
          </cell>
          <cell r="S1139" t="str">
            <v>On air</v>
          </cell>
          <cell r="T1139" t="str">
            <v>Grid-Gen</v>
          </cell>
          <cell r="U1139" t="str">
            <v>Green Field</v>
          </cell>
          <cell r="V1139">
            <v>50</v>
          </cell>
          <cell r="W1139" t="str">
            <v>Outdoor</v>
          </cell>
          <cell r="X1139" t="str">
            <v>Samuel Mumba</v>
          </cell>
          <cell r="Y1139" t="str">
            <v>SBC</v>
          </cell>
          <cell r="Z1139" t="str">
            <v>SBC</v>
          </cell>
          <cell r="AA1139" t="str">
            <v>Airtel </v>
          </cell>
          <cell r="AB1139" t="str">
            <v>Evans Ngonga</v>
          </cell>
          <cell r="AC1139" t="str">
            <v>CCS</v>
          </cell>
          <cell r="AD1139" t="str">
            <v>CCS</v>
          </cell>
          <cell r="AE1139" t="str">
            <v>Gen Logic </v>
          </cell>
          <cell r="AF1139" t="str">
            <v>Gen Logic </v>
          </cell>
          <cell r="AG1139">
            <v>20</v>
          </cell>
          <cell r="AH1139" t="str">
            <v>perkins</v>
          </cell>
          <cell r="AI1139" t="str">
            <v>404A-22</v>
          </cell>
          <cell r="AJ1139" t="str">
            <v>Leroy Sommer</v>
          </cell>
          <cell r="AK1139" t="str">
            <v>ECO-28-M/4</v>
          </cell>
          <cell r="AL1139">
            <v>1000</v>
          </cell>
          <cell r="AM1139" t="str">
            <v>Power cube</v>
          </cell>
          <cell r="AN1139" t="str">
            <v>ECC500</v>
          </cell>
          <cell r="AO1139">
            <v>600</v>
          </cell>
          <cell r="AP1139" t="str">
            <v>NARADA</v>
          </cell>
          <cell r="AQ1139">
            <v>600</v>
          </cell>
          <cell r="AR1139">
            <v>2</v>
          </cell>
          <cell r="AS1139">
            <v>600</v>
          </cell>
          <cell r="AT1139">
            <v>24</v>
          </cell>
          <cell r="AU1139" t="str">
            <v>N/A</v>
          </cell>
          <cell r="AV1139" t="str">
            <v>N/A</v>
          </cell>
          <cell r="AW1139" t="str">
            <v>N/A</v>
          </cell>
          <cell r="AX1139" t="str">
            <v>N/A</v>
          </cell>
          <cell r="AY1139" t="str">
            <v>N/A</v>
          </cell>
          <cell r="AZ1139">
            <v>71</v>
          </cell>
        </row>
        <row r="1139">
          <cell r="BB1139">
            <v>1</v>
          </cell>
          <cell r="BC1139" t="str">
            <v>Airtel</v>
          </cell>
          <cell r="BD1139">
            <v>0</v>
          </cell>
          <cell r="BE1139" t="str">
            <v>ZM0555</v>
          </cell>
          <cell r="BF1139" t="str">
            <v>NO</v>
          </cell>
        </row>
        <row r="1140">
          <cell r="C1140" t="str">
            <v>IHS_LSK_466A</v>
          </cell>
          <cell r="D1140" t="str">
            <v>Mai Chola</v>
          </cell>
          <cell r="E1140">
            <v>28.295225</v>
          </cell>
          <cell r="F1140">
            <v>-15.341629</v>
          </cell>
          <cell r="G1140" t="str">
            <v>Lusaka</v>
          </cell>
          <cell r="H1140">
            <v>2.5</v>
          </cell>
          <cell r="I1140" t="str">
            <v>Lusaka</v>
          </cell>
          <cell r="J1140" t="str">
            <v>Lusaka</v>
          </cell>
          <cell r="K1140" t="str">
            <v>No</v>
          </cell>
          <cell r="L1140" t="str">
            <v>No</v>
          </cell>
          <cell r="M1140" t="str">
            <v>No</v>
          </cell>
          <cell r="N1140" t="str">
            <v>Urban</v>
          </cell>
          <cell r="O1140" t="str">
            <v>Platinum</v>
          </cell>
          <cell r="P1140" t="str">
            <v>Platinum</v>
          </cell>
          <cell r="Q1140" t="str">
            <v>BTS</v>
          </cell>
          <cell r="R1140" t="str">
            <v>BTS</v>
          </cell>
          <cell r="S1140" t="str">
            <v>On air</v>
          </cell>
          <cell r="T1140" t="str">
            <v>Grid-Gen</v>
          </cell>
          <cell r="U1140" t="str">
            <v>Green Field</v>
          </cell>
          <cell r="V1140">
            <v>50</v>
          </cell>
          <cell r="W1140" t="str">
            <v>Outdoor</v>
          </cell>
          <cell r="X1140" t="str">
            <v>John Banda </v>
          </cell>
          <cell r="Y1140" t="str">
            <v>SBC</v>
          </cell>
          <cell r="Z1140" t="str">
            <v>SBC</v>
          </cell>
          <cell r="AA1140" t="str">
            <v>Airtel </v>
          </cell>
          <cell r="AB1140" t="str">
            <v>Evans Ngonga</v>
          </cell>
          <cell r="AC1140" t="str">
            <v>CCS</v>
          </cell>
          <cell r="AD1140" t="str">
            <v>CCS</v>
          </cell>
          <cell r="AE1140" t="str">
            <v>Gen Logic </v>
          </cell>
          <cell r="AF1140" t="str">
            <v>Gen Logic </v>
          </cell>
          <cell r="AG1140">
            <v>20</v>
          </cell>
          <cell r="AH1140" t="str">
            <v>perkins</v>
          </cell>
          <cell r="AI1140" t="str">
            <v>404D-22</v>
          </cell>
          <cell r="AJ1140" t="str">
            <v>Mecc Alte</v>
          </cell>
          <cell r="AK1140" t="str">
            <v>ECO-28-M/4</v>
          </cell>
          <cell r="AL1140">
            <v>1000</v>
          </cell>
          <cell r="AM1140" t="str">
            <v>Emerson</v>
          </cell>
          <cell r="AN1140" t="str">
            <v>R483200</v>
          </cell>
          <cell r="AO1140">
            <v>250</v>
          </cell>
          <cell r="AP1140" t="str">
            <v>NARADA</v>
          </cell>
          <cell r="AQ1140">
            <v>600</v>
          </cell>
          <cell r="AR1140">
            <v>2</v>
          </cell>
          <cell r="AS1140">
            <v>600</v>
          </cell>
          <cell r="AT1140">
            <v>24</v>
          </cell>
          <cell r="AU1140" t="str">
            <v>N/A</v>
          </cell>
          <cell r="AV1140" t="str">
            <v>N/A</v>
          </cell>
          <cell r="AW1140" t="str">
            <v>N/A</v>
          </cell>
          <cell r="AX1140" t="str">
            <v>N/A</v>
          </cell>
          <cell r="AY1140" t="str">
            <v>N/A</v>
          </cell>
          <cell r="AZ1140">
            <v>135</v>
          </cell>
        </row>
        <row r="1140">
          <cell r="BB1140">
            <v>1</v>
          </cell>
          <cell r="BC1140" t="str">
            <v>Airtel</v>
          </cell>
          <cell r="BD1140">
            <v>0</v>
          </cell>
          <cell r="BE1140" t="str">
            <v>ZM0557</v>
          </cell>
          <cell r="BF1140" t="str">
            <v>NO</v>
          </cell>
        </row>
        <row r="1141">
          <cell r="C1141" t="str">
            <v>IHS_LSK_467A</v>
          </cell>
          <cell r="D1141" t="str">
            <v>Matero St. Monicas (Matero St. Marys)</v>
          </cell>
          <cell r="E1141">
            <v>28.265833</v>
          </cell>
          <cell r="F1141">
            <v>-15.3782</v>
          </cell>
          <cell r="G1141" t="str">
            <v>Lusaka</v>
          </cell>
          <cell r="H1141">
            <v>2.5</v>
          </cell>
          <cell r="I1141" t="str">
            <v>Lusaka</v>
          </cell>
          <cell r="J1141" t="str">
            <v>Lusaka</v>
          </cell>
          <cell r="K1141" t="str">
            <v>No</v>
          </cell>
          <cell r="L1141" t="str">
            <v>No</v>
          </cell>
          <cell r="M1141" t="str">
            <v>No</v>
          </cell>
          <cell r="N1141" t="str">
            <v>Urban</v>
          </cell>
          <cell r="O1141" t="str">
            <v>Platinum</v>
          </cell>
          <cell r="P1141" t="str">
            <v>Platinum</v>
          </cell>
          <cell r="Q1141" t="str">
            <v>BTS</v>
          </cell>
          <cell r="R1141" t="str">
            <v>BTS</v>
          </cell>
          <cell r="S1141" t="str">
            <v>On air</v>
          </cell>
          <cell r="T1141" t="str">
            <v>Grid-Gen</v>
          </cell>
          <cell r="U1141" t="str">
            <v>Green Field</v>
          </cell>
          <cell r="V1141">
            <v>50</v>
          </cell>
          <cell r="W1141" t="str">
            <v>Outdoor</v>
          </cell>
          <cell r="X1141" t="str">
            <v>John Banda </v>
          </cell>
          <cell r="Y1141" t="str">
            <v>SBC</v>
          </cell>
          <cell r="Z1141" t="str">
            <v>SBC</v>
          </cell>
          <cell r="AA1141" t="str">
            <v>Airtel </v>
          </cell>
          <cell r="AB1141" t="str">
            <v>Evans Ngonga</v>
          </cell>
          <cell r="AC1141" t="str">
            <v>CCS</v>
          </cell>
          <cell r="AD1141" t="str">
            <v>CCS</v>
          </cell>
          <cell r="AE1141" t="str">
            <v>Gen Logic</v>
          </cell>
          <cell r="AF1141" t="str">
            <v>Gen Logic</v>
          </cell>
          <cell r="AG1141">
            <v>20</v>
          </cell>
          <cell r="AH1141" t="str">
            <v>perkins</v>
          </cell>
          <cell r="AI1141" t="str">
            <v>404A-22</v>
          </cell>
          <cell r="AJ1141" t="str">
            <v>Mecc Alte</v>
          </cell>
          <cell r="AK1141" t="str">
            <v>ECP-28-M/4</v>
          </cell>
          <cell r="AL1141">
            <v>1000</v>
          </cell>
          <cell r="AM1141" t="str">
            <v>Emerson</v>
          </cell>
          <cell r="AN1141" t="str">
            <v>R483200</v>
          </cell>
          <cell r="AO1141">
            <v>450</v>
          </cell>
          <cell r="AP1141" t="str">
            <v>NARADA</v>
          </cell>
          <cell r="AQ1141">
            <v>600</v>
          </cell>
          <cell r="AR1141">
            <v>2</v>
          </cell>
          <cell r="AS1141">
            <v>600</v>
          </cell>
          <cell r="AT1141">
            <v>24</v>
          </cell>
          <cell r="AU1141" t="str">
            <v>N/A</v>
          </cell>
          <cell r="AV1141" t="str">
            <v>N/A</v>
          </cell>
          <cell r="AW1141" t="str">
            <v>N/A</v>
          </cell>
          <cell r="AX1141" t="str">
            <v>N/A</v>
          </cell>
          <cell r="AY1141" t="str">
            <v>N/A</v>
          </cell>
          <cell r="AZ1141">
            <v>130</v>
          </cell>
        </row>
        <row r="1141">
          <cell r="BB1141">
            <v>1</v>
          </cell>
          <cell r="BC1141" t="str">
            <v>Airtel</v>
          </cell>
          <cell r="BD1141">
            <v>0</v>
          </cell>
          <cell r="BE1141" t="str">
            <v>ZM0558</v>
          </cell>
          <cell r="BF1141" t="str">
            <v>NO</v>
          </cell>
        </row>
        <row r="1142">
          <cell r="C1142" t="str">
            <v>IHS_LSK_469A</v>
          </cell>
          <cell r="D1142" t="str">
            <v>Mtendere West</v>
          </cell>
          <cell r="E1142">
            <v>28.378583</v>
          </cell>
          <cell r="F1142">
            <v>-15.395349</v>
          </cell>
          <cell r="G1142" t="str">
            <v>Lusaka</v>
          </cell>
          <cell r="H1142">
            <v>2.5</v>
          </cell>
          <cell r="I1142" t="str">
            <v>Lusaka</v>
          </cell>
          <cell r="J1142" t="str">
            <v>Lusaka</v>
          </cell>
          <cell r="K1142" t="str">
            <v>No</v>
          </cell>
          <cell r="L1142" t="str">
            <v>No</v>
          </cell>
          <cell r="M1142" t="str">
            <v>No</v>
          </cell>
          <cell r="N1142" t="str">
            <v>Urban</v>
          </cell>
          <cell r="O1142" t="str">
            <v>Platinum</v>
          </cell>
          <cell r="P1142" t="str">
            <v>Platinum</v>
          </cell>
          <cell r="Q1142" t="str">
            <v>BTS</v>
          </cell>
          <cell r="R1142" t="str">
            <v>BTS</v>
          </cell>
          <cell r="S1142" t="str">
            <v>On air</v>
          </cell>
          <cell r="T1142" t="str">
            <v>Grid-Gen</v>
          </cell>
          <cell r="U1142" t="str">
            <v>Green Field</v>
          </cell>
          <cell r="V1142">
            <v>50</v>
          </cell>
          <cell r="W1142" t="str">
            <v>Outdoor</v>
          </cell>
          <cell r="X1142" t="str">
            <v>Malvin Hakokole</v>
          </cell>
          <cell r="Y1142" t="str">
            <v>SBC</v>
          </cell>
          <cell r="Z1142" t="str">
            <v>SBC</v>
          </cell>
          <cell r="AA1142" t="str">
            <v>Airtel </v>
          </cell>
          <cell r="AB1142" t="str">
            <v>Evans Ngonga</v>
          </cell>
          <cell r="AC1142" t="str">
            <v>CCS</v>
          </cell>
          <cell r="AD1142" t="str">
            <v>CCS</v>
          </cell>
          <cell r="AE1142" t="str">
            <v>Gen Logic </v>
          </cell>
          <cell r="AF1142" t="str">
            <v>Gen Logic </v>
          </cell>
          <cell r="AG1142">
            <v>20</v>
          </cell>
          <cell r="AH1142" t="str">
            <v>perkins</v>
          </cell>
          <cell r="AI1142" t="str">
            <v>404A-22</v>
          </cell>
          <cell r="AJ1142" t="str">
            <v>Leroy Sommer</v>
          </cell>
          <cell r="AK1142" t="str">
            <v>TAL 040F J 6S/4</v>
          </cell>
          <cell r="AL1142">
            <v>1000</v>
          </cell>
          <cell r="AM1142" t="str">
            <v>Power cube</v>
          </cell>
          <cell r="AN1142" t="str">
            <v>ICC330-H1-C1</v>
          </cell>
          <cell r="AO1142">
            <v>250</v>
          </cell>
          <cell r="AP1142" t="str">
            <v>Lithium</v>
          </cell>
          <cell r="AQ1142">
            <v>300</v>
          </cell>
          <cell r="AR1142">
            <v>48</v>
          </cell>
          <cell r="AS1142">
            <v>100</v>
          </cell>
          <cell r="AT1142">
            <v>3</v>
          </cell>
          <cell r="AU1142" t="str">
            <v>N/A</v>
          </cell>
          <cell r="AV1142" t="str">
            <v>N/A</v>
          </cell>
          <cell r="AW1142" t="str">
            <v>N/A</v>
          </cell>
          <cell r="AX1142" t="str">
            <v>N/A</v>
          </cell>
          <cell r="AY1142" t="str">
            <v>N/A</v>
          </cell>
          <cell r="AZ1142">
            <v>55</v>
          </cell>
        </row>
        <row r="1142">
          <cell r="BB1142">
            <v>1</v>
          </cell>
          <cell r="BC1142" t="str">
            <v>Airtel</v>
          </cell>
          <cell r="BD1142">
            <v>0</v>
          </cell>
          <cell r="BE1142" t="str">
            <v>ZM0565</v>
          </cell>
          <cell r="BF1142" t="str">
            <v>NO</v>
          </cell>
        </row>
        <row r="1143">
          <cell r="C1143" t="str">
            <v>IHS_LSK_470A</v>
          </cell>
          <cell r="D1143" t="str">
            <v>Kasangula Petroda</v>
          </cell>
          <cell r="E1143">
            <v>28.291864</v>
          </cell>
          <cell r="F1143">
            <v>-15.368783</v>
          </cell>
          <cell r="G1143" t="str">
            <v>Lusaka</v>
          </cell>
          <cell r="H1143">
            <v>2.5</v>
          </cell>
          <cell r="I1143" t="str">
            <v>Lusaka</v>
          </cell>
          <cell r="J1143" t="str">
            <v>Lusaka</v>
          </cell>
          <cell r="K1143" t="str">
            <v>No</v>
          </cell>
          <cell r="L1143" t="str">
            <v>No</v>
          </cell>
          <cell r="M1143" t="str">
            <v>No</v>
          </cell>
          <cell r="N1143" t="str">
            <v>Urban</v>
          </cell>
          <cell r="O1143" t="str">
            <v>Platinum</v>
          </cell>
          <cell r="P1143" t="str">
            <v>Platinum</v>
          </cell>
          <cell r="Q1143" t="str">
            <v>BTS</v>
          </cell>
          <cell r="R1143" t="str">
            <v>BTS</v>
          </cell>
          <cell r="S1143" t="str">
            <v>On air</v>
          </cell>
          <cell r="T1143" t="str">
            <v>Grid-Gen</v>
          </cell>
          <cell r="U1143" t="str">
            <v>Green Field</v>
          </cell>
          <cell r="V1143">
            <v>50</v>
          </cell>
          <cell r="W1143" t="str">
            <v>Outdoor</v>
          </cell>
          <cell r="X1143" t="str">
            <v>John Banda </v>
          </cell>
          <cell r="Y1143" t="str">
            <v>SBC</v>
          </cell>
          <cell r="Z1143" t="str">
            <v>SBC</v>
          </cell>
          <cell r="AA1143" t="str">
            <v>Airtel </v>
          </cell>
          <cell r="AB1143" t="str">
            <v>Evans Ngonga</v>
          </cell>
          <cell r="AC1143" t="str">
            <v>CCS</v>
          </cell>
          <cell r="AD1143" t="str">
            <v>CCS</v>
          </cell>
          <cell r="AE1143" t="str">
            <v>IMG</v>
          </cell>
          <cell r="AF1143" t="str">
            <v>IMG</v>
          </cell>
          <cell r="AG1143">
            <v>20</v>
          </cell>
          <cell r="AH1143" t="str">
            <v>perkins</v>
          </cell>
          <cell r="AI1143" t="str">
            <v>404A-22</v>
          </cell>
          <cell r="AJ1143" t="str">
            <v>Mecc Alte</v>
          </cell>
          <cell r="AK1143" t="str">
            <v>ECP-28-M/4</v>
          </cell>
          <cell r="AL1143">
            <v>600</v>
          </cell>
          <cell r="AM1143" t="str">
            <v>Power cube</v>
          </cell>
          <cell r="AN1143" t="str">
            <v>ECC500</v>
          </cell>
          <cell r="AO1143">
            <v>400</v>
          </cell>
          <cell r="AP1143" t="str">
            <v>NARADA</v>
          </cell>
          <cell r="AQ1143">
            <v>600</v>
          </cell>
          <cell r="AR1143">
            <v>2</v>
          </cell>
          <cell r="AS1143">
            <v>600</v>
          </cell>
          <cell r="AT1143">
            <v>24</v>
          </cell>
          <cell r="AU1143" t="str">
            <v>N/A</v>
          </cell>
          <cell r="AV1143" t="str">
            <v>N/A</v>
          </cell>
          <cell r="AW1143" t="str">
            <v>N/A</v>
          </cell>
          <cell r="AX1143" t="str">
            <v>N/A</v>
          </cell>
          <cell r="AY1143" t="str">
            <v>N/A</v>
          </cell>
          <cell r="AZ1143">
            <v>83</v>
          </cell>
        </row>
        <row r="1143">
          <cell r="BB1143">
            <v>1</v>
          </cell>
          <cell r="BC1143" t="str">
            <v>Airtel</v>
          </cell>
          <cell r="BD1143">
            <v>0</v>
          </cell>
          <cell r="BE1143" t="str">
            <v>ZM0566</v>
          </cell>
          <cell r="BF1143" t="str">
            <v>NO</v>
          </cell>
        </row>
        <row r="1144">
          <cell r="C1144" t="str">
            <v>IHS_LSK_471A</v>
          </cell>
          <cell r="D1144" t="str">
            <v>Katima Mulilo Road</v>
          </cell>
          <cell r="E1144">
            <v>28.310478</v>
          </cell>
          <cell r="F1144">
            <v>-15.38584</v>
          </cell>
          <cell r="G1144" t="str">
            <v>Lusaka</v>
          </cell>
          <cell r="H1144">
            <v>2</v>
          </cell>
          <cell r="I1144" t="str">
            <v>Lusaka</v>
          </cell>
          <cell r="J1144" t="str">
            <v>Lusaka</v>
          </cell>
          <cell r="K1144" t="str">
            <v>No</v>
          </cell>
          <cell r="L1144" t="str">
            <v>No</v>
          </cell>
          <cell r="M1144" t="str">
            <v>No</v>
          </cell>
          <cell r="N1144" t="str">
            <v>Rural</v>
          </cell>
          <cell r="O1144" t="str">
            <v>Platinum</v>
          </cell>
          <cell r="P1144" t="str">
            <v>Platinum</v>
          </cell>
          <cell r="Q1144" t="str">
            <v>BTS</v>
          </cell>
          <cell r="R1144" t="str">
            <v>BTS</v>
          </cell>
          <cell r="S1144" t="str">
            <v>On air</v>
          </cell>
          <cell r="T1144" t="str">
            <v>Grid-Gen</v>
          </cell>
          <cell r="U1144" t="str">
            <v>Green Field</v>
          </cell>
          <cell r="V1144">
            <v>50</v>
          </cell>
          <cell r="W1144" t="str">
            <v>Outdoor</v>
          </cell>
          <cell r="X1144" t="str">
            <v>John Banda </v>
          </cell>
          <cell r="Y1144" t="str">
            <v>SBC</v>
          </cell>
          <cell r="Z1144" t="str">
            <v>SBC</v>
          </cell>
          <cell r="AA1144" t="str">
            <v>Airtel </v>
          </cell>
          <cell r="AB1144" t="str">
            <v>Evans Ngonga</v>
          </cell>
          <cell r="AC1144" t="str">
            <v>CCS</v>
          </cell>
          <cell r="AD1144" t="str">
            <v>CCS</v>
          </cell>
          <cell r="AE1144" t="str">
            <v>CK Works</v>
          </cell>
          <cell r="AF1144" t="str">
            <v>CK Works</v>
          </cell>
          <cell r="AG1144">
            <v>16</v>
          </cell>
          <cell r="AH1144" t="str">
            <v>Yanmar</v>
          </cell>
          <cell r="AI1144">
            <v>0</v>
          </cell>
          <cell r="AJ1144">
            <v>0</v>
          </cell>
          <cell r="AK1144">
            <v>0</v>
          </cell>
          <cell r="AL1144">
            <v>1000</v>
          </cell>
          <cell r="AM1144" t="str">
            <v>Emerson</v>
          </cell>
          <cell r="AN1144" t="str">
            <v>Emmerson</v>
          </cell>
          <cell r="AO1144">
            <v>450</v>
          </cell>
          <cell r="AP1144" t="str">
            <v>Agisson</v>
          </cell>
          <cell r="AQ1144">
            <v>800</v>
          </cell>
          <cell r="AR1144">
            <v>2</v>
          </cell>
          <cell r="AS1144">
            <v>800</v>
          </cell>
          <cell r="AT1144">
            <v>24</v>
          </cell>
          <cell r="AU1144" t="str">
            <v>N/A</v>
          </cell>
          <cell r="AV1144" t="str">
            <v>N/A</v>
          </cell>
          <cell r="AW1144" t="str">
            <v>N/A</v>
          </cell>
        </row>
        <row r="1144">
          <cell r="AY1144" t="str">
            <v>N/A</v>
          </cell>
          <cell r="AZ1144">
            <v>65</v>
          </cell>
        </row>
        <row r="1144">
          <cell r="BB1144">
            <v>1</v>
          </cell>
          <cell r="BC1144" t="str">
            <v>Airtel</v>
          </cell>
          <cell r="BD1144">
            <v>0</v>
          </cell>
          <cell r="BE1144" t="str">
            <v>ZM0567</v>
          </cell>
        </row>
        <row r="1145">
          <cell r="C1145" t="str">
            <v>IHS_LSK_472A</v>
          </cell>
          <cell r="D1145" t="str">
            <v>Clema Kanyama</v>
          </cell>
          <cell r="E1145">
            <v>28.25262</v>
          </cell>
          <cell r="F1145">
            <v>-15.42663</v>
          </cell>
          <cell r="G1145" t="str">
            <v>Lusaka</v>
          </cell>
          <cell r="H1145">
            <v>2.5</v>
          </cell>
          <cell r="I1145" t="str">
            <v>Lusaka</v>
          </cell>
          <cell r="J1145" t="str">
            <v>Lusaka</v>
          </cell>
          <cell r="K1145" t="str">
            <v>No</v>
          </cell>
          <cell r="L1145" t="str">
            <v>No</v>
          </cell>
          <cell r="M1145" t="str">
            <v>No</v>
          </cell>
          <cell r="N1145" t="str">
            <v>Urban</v>
          </cell>
          <cell r="O1145" t="str">
            <v>Platinum</v>
          </cell>
          <cell r="P1145" t="str">
            <v>Platinum</v>
          </cell>
          <cell r="Q1145" t="str">
            <v>BTS</v>
          </cell>
          <cell r="R1145" t="str">
            <v>BTS</v>
          </cell>
          <cell r="S1145" t="str">
            <v>On air</v>
          </cell>
          <cell r="T1145" t="str">
            <v>Grid-Gen</v>
          </cell>
          <cell r="U1145" t="str">
            <v>Green Field</v>
          </cell>
          <cell r="V1145">
            <v>50</v>
          </cell>
          <cell r="W1145" t="str">
            <v>Outdoor</v>
          </cell>
          <cell r="X1145" t="str">
            <v>Joseph Mulenga</v>
          </cell>
          <cell r="Y1145" t="str">
            <v>SBC</v>
          </cell>
          <cell r="Z1145" t="str">
            <v>SBC</v>
          </cell>
          <cell r="AA1145" t="str">
            <v>Airtel </v>
          </cell>
          <cell r="AB1145" t="str">
            <v>Evans Ngonga</v>
          </cell>
          <cell r="AC1145" t="str">
            <v>CCS</v>
          </cell>
          <cell r="AD1145" t="str">
            <v>CCS</v>
          </cell>
          <cell r="AE1145" t="str">
            <v>Gen Logic </v>
          </cell>
          <cell r="AF1145" t="str">
            <v>Gen Logic </v>
          </cell>
          <cell r="AG1145">
            <v>20</v>
          </cell>
          <cell r="AH1145" t="str">
            <v>perkins</v>
          </cell>
          <cell r="AI1145" t="str">
            <v>404D-22</v>
          </cell>
          <cell r="AJ1145" t="str">
            <v>Mecc Alte</v>
          </cell>
          <cell r="AK1145" t="str">
            <v>ECO-28-M/4</v>
          </cell>
          <cell r="AL1145">
            <v>1000</v>
          </cell>
          <cell r="AM1145" t="str">
            <v>Emerson</v>
          </cell>
          <cell r="AN1145" t="str">
            <v>R483200</v>
          </cell>
          <cell r="AO1145">
            <v>250</v>
          </cell>
          <cell r="AP1145" t="str">
            <v>NARADA</v>
          </cell>
          <cell r="AQ1145">
            <v>600</v>
          </cell>
          <cell r="AR1145">
            <v>2</v>
          </cell>
          <cell r="AS1145">
            <v>600</v>
          </cell>
          <cell r="AT1145">
            <v>24</v>
          </cell>
          <cell r="AU1145" t="str">
            <v>N/A</v>
          </cell>
          <cell r="AV1145" t="str">
            <v>N/A</v>
          </cell>
          <cell r="AW1145" t="str">
            <v>N/A</v>
          </cell>
          <cell r="AX1145" t="str">
            <v>N/A</v>
          </cell>
          <cell r="AY1145" t="str">
            <v>N/A</v>
          </cell>
          <cell r="AZ1145">
            <v>79</v>
          </cell>
        </row>
        <row r="1145">
          <cell r="BB1145">
            <v>1</v>
          </cell>
          <cell r="BC1145" t="str">
            <v>Airtel</v>
          </cell>
          <cell r="BD1145">
            <v>0</v>
          </cell>
          <cell r="BE1145" t="str">
            <v>ZM0568</v>
          </cell>
          <cell r="BF1145" t="str">
            <v>NO</v>
          </cell>
        </row>
        <row r="1146">
          <cell r="C1146" t="str">
            <v>IHS_LSK_473A</v>
          </cell>
          <cell r="D1146" t="str">
            <v>Chawama Railway</v>
          </cell>
          <cell r="E1146">
            <v>28.28802</v>
          </cell>
          <cell r="F1146">
            <v>-15.45202</v>
          </cell>
          <cell r="G1146" t="str">
            <v>Lusaka</v>
          </cell>
          <cell r="H1146">
            <v>2.5</v>
          </cell>
          <cell r="I1146" t="str">
            <v>Lusaka</v>
          </cell>
          <cell r="J1146" t="str">
            <v>Lusaka</v>
          </cell>
          <cell r="K1146" t="str">
            <v>No</v>
          </cell>
          <cell r="L1146" t="str">
            <v>No</v>
          </cell>
          <cell r="M1146" t="str">
            <v>No</v>
          </cell>
          <cell r="N1146" t="str">
            <v>Urban</v>
          </cell>
          <cell r="O1146" t="str">
            <v>Platinum</v>
          </cell>
          <cell r="P1146" t="str">
            <v>Platinum</v>
          </cell>
          <cell r="Q1146" t="str">
            <v>BTS</v>
          </cell>
          <cell r="R1146" t="str">
            <v>BTS</v>
          </cell>
          <cell r="S1146" t="str">
            <v>On air</v>
          </cell>
          <cell r="T1146" t="str">
            <v>Grid-Gen</v>
          </cell>
          <cell r="U1146" t="str">
            <v>Green Field</v>
          </cell>
          <cell r="V1146">
            <v>50</v>
          </cell>
          <cell r="W1146" t="str">
            <v>Outdoor</v>
          </cell>
          <cell r="X1146" t="str">
            <v>Samuel Mumba</v>
          </cell>
          <cell r="Y1146" t="str">
            <v>SBC</v>
          </cell>
          <cell r="Z1146" t="str">
            <v>SBC</v>
          </cell>
          <cell r="AA1146" t="str">
            <v>Airtel </v>
          </cell>
          <cell r="AB1146" t="str">
            <v>Evans Ngonga</v>
          </cell>
          <cell r="AC1146" t="str">
            <v>CCS</v>
          </cell>
          <cell r="AD1146" t="str">
            <v>CCS</v>
          </cell>
          <cell r="AE1146" t="str">
            <v>Gen Logic </v>
          </cell>
          <cell r="AF1146" t="str">
            <v>Gen Logic </v>
          </cell>
          <cell r="AG1146">
            <v>20</v>
          </cell>
          <cell r="AH1146" t="str">
            <v>perkins</v>
          </cell>
          <cell r="AI1146" t="str">
            <v>404A-22</v>
          </cell>
          <cell r="AJ1146" t="str">
            <v>Leroy Sommer</v>
          </cell>
          <cell r="AK1146" t="str">
            <v>ECO-28-M/4</v>
          </cell>
          <cell r="AL1146">
            <v>1000</v>
          </cell>
          <cell r="AM1146" t="str">
            <v>Power cube</v>
          </cell>
          <cell r="AN1146" t="str">
            <v>ICC330-H1-C1</v>
          </cell>
          <cell r="AO1146">
            <v>400</v>
          </cell>
          <cell r="AP1146" t="str">
            <v>NARADA</v>
          </cell>
          <cell r="AQ1146">
            <v>600</v>
          </cell>
          <cell r="AR1146">
            <v>2</v>
          </cell>
          <cell r="AS1146">
            <v>600</v>
          </cell>
          <cell r="AT1146">
            <v>24</v>
          </cell>
          <cell r="AU1146" t="str">
            <v>N/A</v>
          </cell>
          <cell r="AV1146" t="str">
            <v>N/A</v>
          </cell>
          <cell r="AW1146" t="str">
            <v>N/A</v>
          </cell>
          <cell r="AX1146" t="str">
            <v>N/A</v>
          </cell>
          <cell r="AY1146" t="str">
            <v>N/A</v>
          </cell>
          <cell r="AZ1146">
            <v>53</v>
          </cell>
        </row>
        <row r="1146">
          <cell r="BB1146">
            <v>1</v>
          </cell>
          <cell r="BC1146" t="str">
            <v>Airtel</v>
          </cell>
          <cell r="BD1146">
            <v>0</v>
          </cell>
          <cell r="BE1146" t="str">
            <v>ZM0569</v>
          </cell>
          <cell r="BF1146" t="str">
            <v>NO</v>
          </cell>
        </row>
        <row r="1147">
          <cell r="C1147" t="str">
            <v>IHS_LSK_474A</v>
          </cell>
          <cell r="D1147" t="str">
            <v>kwa banda masauko</v>
          </cell>
          <cell r="E1147">
            <v>28.24074</v>
          </cell>
          <cell r="F1147">
            <v>-15.43792</v>
          </cell>
          <cell r="G1147" t="str">
            <v>Lusaka</v>
          </cell>
          <cell r="H1147">
            <v>2.5</v>
          </cell>
          <cell r="I1147" t="str">
            <v>Lusaka</v>
          </cell>
          <cell r="J1147" t="str">
            <v>Lusaka</v>
          </cell>
          <cell r="K1147" t="str">
            <v>No</v>
          </cell>
          <cell r="L1147" t="str">
            <v>No</v>
          </cell>
          <cell r="M1147" t="str">
            <v>No</v>
          </cell>
          <cell r="N1147" t="str">
            <v>Urban</v>
          </cell>
          <cell r="O1147" t="str">
            <v>Platinum</v>
          </cell>
          <cell r="P1147" t="str">
            <v>Platinum</v>
          </cell>
          <cell r="Q1147" t="str">
            <v>BTS</v>
          </cell>
          <cell r="R1147" t="str">
            <v>BTS</v>
          </cell>
          <cell r="S1147" t="str">
            <v>On air</v>
          </cell>
          <cell r="T1147" t="str">
            <v>Grid-Gen</v>
          </cell>
          <cell r="U1147" t="str">
            <v>Green Field</v>
          </cell>
          <cell r="V1147">
            <v>50</v>
          </cell>
          <cell r="W1147" t="str">
            <v>Outdoor</v>
          </cell>
          <cell r="X1147" t="str">
            <v>Joseph Mulenga</v>
          </cell>
          <cell r="Y1147" t="str">
            <v>SBC</v>
          </cell>
          <cell r="Z1147" t="str">
            <v>SBC</v>
          </cell>
          <cell r="AA1147" t="str">
            <v>Airtel </v>
          </cell>
          <cell r="AB1147" t="str">
            <v>Evans Ngonga</v>
          </cell>
          <cell r="AC1147" t="str">
            <v>CCS</v>
          </cell>
          <cell r="AD1147" t="str">
            <v>CCS</v>
          </cell>
          <cell r="AE1147" t="str">
            <v>Gen Logic </v>
          </cell>
          <cell r="AF1147" t="str">
            <v>Gen Logic </v>
          </cell>
          <cell r="AG1147">
            <v>20</v>
          </cell>
          <cell r="AH1147" t="str">
            <v>perkins</v>
          </cell>
          <cell r="AI1147" t="str">
            <v>404D-22</v>
          </cell>
          <cell r="AJ1147" t="str">
            <v>Mecc Alte</v>
          </cell>
          <cell r="AK1147" t="str">
            <v>ECO-28-M/4</v>
          </cell>
          <cell r="AL1147">
            <v>1000</v>
          </cell>
          <cell r="AM1147" t="str">
            <v>Emerson</v>
          </cell>
          <cell r="AN1147" t="str">
            <v>R483200</v>
          </cell>
          <cell r="AO1147">
            <v>250</v>
          </cell>
          <cell r="AP1147" t="str">
            <v>NARADA</v>
          </cell>
          <cell r="AQ1147">
            <v>600</v>
          </cell>
          <cell r="AR1147">
            <v>2</v>
          </cell>
          <cell r="AS1147">
            <v>600</v>
          </cell>
          <cell r="AT1147">
            <v>24</v>
          </cell>
          <cell r="AU1147" t="str">
            <v>N/A</v>
          </cell>
          <cell r="AV1147" t="str">
            <v>N/A</v>
          </cell>
          <cell r="AW1147" t="str">
            <v>N/A</v>
          </cell>
          <cell r="AX1147" t="str">
            <v>N/A</v>
          </cell>
          <cell r="AY1147" t="str">
            <v>N/A</v>
          </cell>
          <cell r="AZ1147">
            <v>95</v>
          </cell>
        </row>
        <row r="1147">
          <cell r="BB1147">
            <v>1</v>
          </cell>
          <cell r="BC1147" t="str">
            <v>Airtel</v>
          </cell>
          <cell r="BD1147">
            <v>0</v>
          </cell>
          <cell r="BE1147" t="str">
            <v>ZM0570</v>
          </cell>
          <cell r="BF1147" t="str">
            <v>NO</v>
          </cell>
        </row>
        <row r="1148">
          <cell r="C1148" t="str">
            <v>IHS_LSK_475A</v>
          </cell>
          <cell r="D1148" t="str">
            <v>Mikango West</v>
          </cell>
          <cell r="E1148">
            <v>28.541888</v>
          </cell>
          <cell r="F1148">
            <v>-15.504701</v>
          </cell>
          <cell r="G1148" t="str">
            <v>Lusaka</v>
          </cell>
          <cell r="H1148">
            <v>2.5</v>
          </cell>
          <cell r="I1148" t="str">
            <v>Lusaka</v>
          </cell>
          <cell r="J1148" t="str">
            <v>Lusaka</v>
          </cell>
          <cell r="K1148" t="str">
            <v>No</v>
          </cell>
          <cell r="L1148" t="str">
            <v>No</v>
          </cell>
          <cell r="M1148" t="str">
            <v>No</v>
          </cell>
          <cell r="N1148" t="str">
            <v>Urban</v>
          </cell>
          <cell r="O1148" t="str">
            <v>Platinum</v>
          </cell>
          <cell r="P1148" t="str">
            <v>Platinum</v>
          </cell>
          <cell r="Q1148" t="str">
            <v>BTS</v>
          </cell>
          <cell r="R1148" t="str">
            <v>BTS</v>
          </cell>
          <cell r="S1148" t="str">
            <v>On air</v>
          </cell>
          <cell r="T1148" t="str">
            <v>Grid-Gen</v>
          </cell>
          <cell r="U1148" t="str">
            <v>Green Field</v>
          </cell>
          <cell r="V1148">
            <v>50</v>
          </cell>
          <cell r="W1148" t="str">
            <v>Outdoor</v>
          </cell>
          <cell r="X1148" t="str">
            <v>Kelly Musama</v>
          </cell>
          <cell r="Y1148" t="str">
            <v>SBC</v>
          </cell>
          <cell r="Z1148" t="str">
            <v>SBC</v>
          </cell>
          <cell r="AA1148" t="str">
            <v>Airtel </v>
          </cell>
          <cell r="AB1148" t="str">
            <v>Evans Ngonga</v>
          </cell>
          <cell r="AC1148" t="str">
            <v>CCS</v>
          </cell>
          <cell r="AD1148" t="str">
            <v>CCS</v>
          </cell>
          <cell r="AE1148" t="str">
            <v>Gen Logic </v>
          </cell>
          <cell r="AF1148" t="str">
            <v>Gen Logic </v>
          </cell>
          <cell r="AG1148">
            <v>20</v>
          </cell>
          <cell r="AH1148" t="str">
            <v>perkins</v>
          </cell>
          <cell r="AI1148" t="str">
            <v>404A-22</v>
          </cell>
          <cell r="AJ1148" t="str">
            <v>Leroy Sommer</v>
          </cell>
          <cell r="AK1148" t="str">
            <v>TAL 040F J 6S/4</v>
          </cell>
          <cell r="AL1148">
            <v>1000</v>
          </cell>
          <cell r="AM1148" t="str">
            <v>Power cube</v>
          </cell>
          <cell r="AN1148" t="str">
            <v>ICC330-H1-C1</v>
          </cell>
          <cell r="AO1148">
            <v>400</v>
          </cell>
          <cell r="AP1148" t="str">
            <v>NARADA</v>
          </cell>
          <cell r="AQ1148">
            <v>600</v>
          </cell>
          <cell r="AR1148">
            <v>2</v>
          </cell>
          <cell r="AS1148">
            <v>600</v>
          </cell>
          <cell r="AT1148">
            <v>24</v>
          </cell>
          <cell r="AU1148" t="str">
            <v>N/A</v>
          </cell>
          <cell r="AV1148" t="str">
            <v>N/A</v>
          </cell>
          <cell r="AW1148" t="str">
            <v>N/A</v>
          </cell>
          <cell r="AX1148" t="str">
            <v>N/A</v>
          </cell>
          <cell r="AY1148" t="str">
            <v>N/A</v>
          </cell>
          <cell r="AZ1148">
            <v>45</v>
          </cell>
        </row>
        <row r="1148">
          <cell r="BB1148">
            <v>1</v>
          </cell>
          <cell r="BC1148" t="str">
            <v>Airtel</v>
          </cell>
          <cell r="BD1148">
            <v>0</v>
          </cell>
          <cell r="BE1148" t="str">
            <v>ZM0530</v>
          </cell>
          <cell r="BF1148" t="str">
            <v>NO</v>
          </cell>
        </row>
        <row r="1149">
          <cell r="C1149" t="str">
            <v>IHS_LSK_478A</v>
          </cell>
          <cell r="D1149" t="str">
            <v>PTC</v>
          </cell>
          <cell r="E1149">
            <v>28.69067</v>
          </cell>
          <cell r="F1149">
            <v>-15.3254</v>
          </cell>
          <cell r="G1149" t="str">
            <v>Lusaka</v>
          </cell>
          <cell r="H1149">
            <v>4.5</v>
          </cell>
          <cell r="I1149" t="str">
            <v>Lusaka</v>
          </cell>
          <cell r="J1149" t="str">
            <v>Chongwe</v>
          </cell>
          <cell r="K1149" t="str">
            <v>No</v>
          </cell>
          <cell r="L1149" t="str">
            <v>No</v>
          </cell>
          <cell r="M1149" t="str">
            <v>No</v>
          </cell>
          <cell r="N1149" t="str">
            <v>Urban</v>
          </cell>
          <cell r="O1149" t="str">
            <v>Silver</v>
          </cell>
          <cell r="P1149" t="str">
            <v>Silver</v>
          </cell>
          <cell r="Q1149" t="str">
            <v>BTS</v>
          </cell>
          <cell r="R1149" t="str">
            <v>BTS</v>
          </cell>
          <cell r="S1149" t="str">
            <v>On air</v>
          </cell>
          <cell r="T1149" t="str">
            <v>Gen Only</v>
          </cell>
          <cell r="U1149" t="str">
            <v>Green Field</v>
          </cell>
          <cell r="V1149">
            <v>50</v>
          </cell>
          <cell r="W1149" t="str">
            <v>Outdoor</v>
          </cell>
          <cell r="X1149" t="str">
            <v>Malvin Hakokole</v>
          </cell>
          <cell r="Y1149" t="str">
            <v>SBC</v>
          </cell>
          <cell r="Z1149" t="str">
            <v>SBC</v>
          </cell>
          <cell r="AA1149" t="str">
            <v>Airtel </v>
          </cell>
          <cell r="AB1149" t="str">
            <v>Evans Ngonga</v>
          </cell>
          <cell r="AC1149" t="str">
            <v>CCS</v>
          </cell>
          <cell r="AD1149" t="str">
            <v>CCS</v>
          </cell>
          <cell r="AE1149" t="str">
            <v>perkins </v>
          </cell>
          <cell r="AF1149" t="str">
            <v>CK Works</v>
          </cell>
          <cell r="AG1149">
            <v>20</v>
          </cell>
          <cell r="AH1149" t="str">
            <v>perkins</v>
          </cell>
        </row>
        <row r="1149">
          <cell r="AJ1149" t="str">
            <v>Leroy Sommer</v>
          </cell>
        </row>
        <row r="1149">
          <cell r="AL1149">
            <v>1000</v>
          </cell>
          <cell r="AM1149" t="str">
            <v>Power cube</v>
          </cell>
          <cell r="AN1149" t="str">
            <v>ICC330-H1-C1</v>
          </cell>
        </row>
        <row r="1149">
          <cell r="AP1149" t="str">
            <v>Lithium</v>
          </cell>
          <cell r="AQ1149">
            <v>300</v>
          </cell>
          <cell r="AR1149">
            <v>48</v>
          </cell>
          <cell r="AS1149">
            <v>150</v>
          </cell>
          <cell r="AT1149">
            <v>2</v>
          </cell>
          <cell r="AU1149" t="str">
            <v>N/A</v>
          </cell>
          <cell r="AV1149" t="str">
            <v>N/A</v>
          </cell>
          <cell r="AW1149" t="str">
            <v>N/A</v>
          </cell>
          <cell r="AX1149" t="str">
            <v>N/A</v>
          </cell>
          <cell r="AY1149" t="str">
            <v>N/A</v>
          </cell>
          <cell r="AZ1149">
            <v>77</v>
          </cell>
        </row>
        <row r="1149">
          <cell r="BB1149">
            <v>1</v>
          </cell>
          <cell r="BC1149" t="str">
            <v>Airtel</v>
          </cell>
          <cell r="BD1149">
            <v>0</v>
          </cell>
          <cell r="BE1149" t="str">
            <v>ZM1478</v>
          </cell>
        </row>
        <row r="1150">
          <cell r="C1150" t="str">
            <v>IHS_LSK_479A</v>
          </cell>
          <cell r="D1150" t="str">
            <v>Lusoke</v>
          </cell>
          <cell r="E1150">
            <v>28.66704</v>
          </cell>
          <cell r="F1150">
            <v>-15.3219</v>
          </cell>
          <cell r="G1150" t="str">
            <v>Lusaka</v>
          </cell>
          <cell r="H1150">
            <v>4.5</v>
          </cell>
          <cell r="I1150" t="str">
            <v>Lusaka</v>
          </cell>
          <cell r="J1150" t="str">
            <v>Chongwe</v>
          </cell>
          <cell r="K1150" t="str">
            <v>No</v>
          </cell>
          <cell r="L1150" t="str">
            <v>No</v>
          </cell>
          <cell r="M1150" t="str">
            <v>No</v>
          </cell>
          <cell r="N1150" t="str">
            <v>Urban</v>
          </cell>
          <cell r="O1150" t="str">
            <v>Silver</v>
          </cell>
          <cell r="P1150" t="str">
            <v>Silver</v>
          </cell>
          <cell r="Q1150" t="str">
            <v>BTS</v>
          </cell>
          <cell r="R1150" t="str">
            <v>BTS</v>
          </cell>
          <cell r="S1150" t="str">
            <v>On air</v>
          </cell>
          <cell r="T1150" t="str">
            <v>Grid-Gen</v>
          </cell>
          <cell r="U1150" t="str">
            <v>Green Field</v>
          </cell>
          <cell r="V1150">
            <v>50</v>
          </cell>
          <cell r="W1150" t="str">
            <v>Outdoor</v>
          </cell>
          <cell r="X1150" t="str">
            <v>Malvin Hakokole</v>
          </cell>
          <cell r="Y1150" t="str">
            <v>SBC</v>
          </cell>
          <cell r="Z1150" t="str">
            <v>SBC</v>
          </cell>
          <cell r="AA1150" t="str">
            <v>Airtel </v>
          </cell>
          <cell r="AB1150" t="str">
            <v>Evans Ngonga</v>
          </cell>
          <cell r="AC1150" t="str">
            <v>CCS</v>
          </cell>
          <cell r="AD1150" t="str">
            <v>CCS</v>
          </cell>
          <cell r="AE1150" t="str">
            <v>perkins </v>
          </cell>
          <cell r="AF1150" t="str">
            <v>CK Works</v>
          </cell>
          <cell r="AG1150">
            <v>20</v>
          </cell>
          <cell r="AH1150" t="str">
            <v>perkins</v>
          </cell>
        </row>
        <row r="1150">
          <cell r="AJ1150" t="str">
            <v>Leroy Sommer</v>
          </cell>
        </row>
        <row r="1150">
          <cell r="AL1150">
            <v>1000</v>
          </cell>
          <cell r="AM1150" t="str">
            <v>Power cube</v>
          </cell>
          <cell r="AN1150" t="str">
            <v>ICC330-H1-C1</v>
          </cell>
        </row>
        <row r="1150">
          <cell r="AP1150" t="str">
            <v>Lithium</v>
          </cell>
          <cell r="AQ1150">
            <v>300</v>
          </cell>
          <cell r="AR1150">
            <v>48</v>
          </cell>
          <cell r="AS1150">
            <v>150</v>
          </cell>
          <cell r="AT1150">
            <v>2</v>
          </cell>
          <cell r="AU1150" t="str">
            <v>N/A</v>
          </cell>
          <cell r="AV1150" t="str">
            <v>N/A</v>
          </cell>
          <cell r="AW1150" t="str">
            <v>N/A</v>
          </cell>
          <cell r="AX1150" t="str">
            <v>N/A</v>
          </cell>
          <cell r="AY1150" t="str">
            <v>N/A</v>
          </cell>
          <cell r="AZ1150">
            <v>78</v>
          </cell>
        </row>
        <row r="1150">
          <cell r="BB1150">
            <v>1</v>
          </cell>
          <cell r="BC1150" t="str">
            <v>Airtel</v>
          </cell>
          <cell r="BD1150">
            <v>0</v>
          </cell>
          <cell r="BE1150" t="str">
            <v>ZM1479</v>
          </cell>
        </row>
        <row r="1151">
          <cell r="C1151" t="str">
            <v>IHS_LSK_480A</v>
          </cell>
          <cell r="D1151" t="str">
            <v>Kafue Bata Site &amp; Service</v>
          </cell>
          <cell r="E1151">
            <v>28.15588</v>
          </cell>
          <cell r="F1151">
            <v>-15.7556</v>
          </cell>
          <cell r="G1151" t="str">
            <v>Lusaka</v>
          </cell>
          <cell r="H1151">
            <v>4.5</v>
          </cell>
          <cell r="I1151" t="str">
            <v>Lusaka</v>
          </cell>
          <cell r="J1151" t="str">
            <v>Kafue</v>
          </cell>
          <cell r="K1151" t="str">
            <v>No</v>
          </cell>
          <cell r="L1151" t="str">
            <v>No</v>
          </cell>
          <cell r="M1151" t="str">
            <v>No</v>
          </cell>
          <cell r="N1151" t="str">
            <v>Urban</v>
          </cell>
        </row>
        <row r="1151">
          <cell r="P1151" t="str">
            <v>Silver</v>
          </cell>
          <cell r="Q1151" t="str">
            <v>BTS</v>
          </cell>
          <cell r="R1151" t="str">
            <v>BTS</v>
          </cell>
          <cell r="S1151" t="str">
            <v>On air</v>
          </cell>
          <cell r="T1151" t="str">
            <v>Grid-Gen</v>
          </cell>
          <cell r="U1151" t="str">
            <v>Green Field</v>
          </cell>
          <cell r="V1151">
            <v>50</v>
          </cell>
          <cell r="W1151" t="str">
            <v>Outdoor</v>
          </cell>
          <cell r="X1151" t="str">
            <v>Samuel Mumba</v>
          </cell>
          <cell r="Y1151" t="str">
            <v>SBC</v>
          </cell>
          <cell r="Z1151" t="str">
            <v>SBC</v>
          </cell>
          <cell r="AA1151" t="str">
            <v>Airtel </v>
          </cell>
          <cell r="AB1151" t="str">
            <v>Evans Ngonga</v>
          </cell>
          <cell r="AC1151" t="str">
            <v>CCS</v>
          </cell>
          <cell r="AD1151" t="str">
            <v>CCS</v>
          </cell>
          <cell r="AE1151" t="str">
            <v>perkins </v>
          </cell>
          <cell r="AF1151" t="str">
            <v>CK Works</v>
          </cell>
          <cell r="AG1151">
            <v>20</v>
          </cell>
          <cell r="AH1151" t="str">
            <v>perkins</v>
          </cell>
        </row>
        <row r="1151">
          <cell r="AJ1151" t="str">
            <v>Leroy Sommer</v>
          </cell>
        </row>
        <row r="1151">
          <cell r="AL1151">
            <v>1000</v>
          </cell>
          <cell r="AM1151" t="str">
            <v>Power cube</v>
          </cell>
          <cell r="AN1151" t="str">
            <v>ICC330-H1-C1</v>
          </cell>
        </row>
        <row r="1151">
          <cell r="AP1151" t="str">
            <v>Lithium</v>
          </cell>
          <cell r="AQ1151">
            <v>300</v>
          </cell>
          <cell r="AR1151">
            <v>48</v>
          </cell>
          <cell r="AS1151">
            <v>150</v>
          </cell>
          <cell r="AT1151">
            <v>2</v>
          </cell>
          <cell r="AU1151" t="str">
            <v>N/A</v>
          </cell>
          <cell r="AV1151" t="str">
            <v>N/A</v>
          </cell>
          <cell r="AW1151" t="str">
            <v>N/A</v>
          </cell>
          <cell r="AX1151" t="str">
            <v>N/A</v>
          </cell>
          <cell r="AY1151" t="str">
            <v>N/A</v>
          </cell>
          <cell r="AZ1151">
            <v>190</v>
          </cell>
        </row>
        <row r="1151">
          <cell r="BB1151">
            <v>1</v>
          </cell>
          <cell r="BC1151" t="str">
            <v>Airtel</v>
          </cell>
          <cell r="BD1151">
            <v>0</v>
          </cell>
          <cell r="BE1151" t="str">
            <v>ZM1487</v>
          </cell>
        </row>
        <row r="1152">
          <cell r="C1152" t="str">
            <v>IHS_LSK_481A</v>
          </cell>
          <cell r="D1152" t="str">
            <v>Mwalubemba</v>
          </cell>
          <cell r="E1152">
            <v>28.49217</v>
          </cell>
          <cell r="F1152">
            <v>-15.30631</v>
          </cell>
          <cell r="G1152" t="str">
            <v>Lusaka</v>
          </cell>
          <cell r="H1152">
            <v>4.5</v>
          </cell>
          <cell r="I1152" t="str">
            <v>Lusaka</v>
          </cell>
          <cell r="J1152" t="str">
            <v>Lusaka</v>
          </cell>
          <cell r="K1152" t="str">
            <v>No</v>
          </cell>
          <cell r="L1152" t="str">
            <v>No</v>
          </cell>
          <cell r="M1152" t="str">
            <v>No</v>
          </cell>
          <cell r="N1152" t="str">
            <v>Urban</v>
          </cell>
          <cell r="O1152" t="str">
            <v>Silver</v>
          </cell>
          <cell r="P1152" t="str">
            <v>Silver</v>
          </cell>
          <cell r="Q1152" t="str">
            <v>BTS</v>
          </cell>
          <cell r="R1152" t="str">
            <v>BTS</v>
          </cell>
          <cell r="S1152" t="str">
            <v>On air</v>
          </cell>
          <cell r="T1152" t="str">
            <v>Grid-Gen</v>
          </cell>
          <cell r="U1152" t="str">
            <v>Green Field</v>
          </cell>
          <cell r="V1152">
            <v>51</v>
          </cell>
          <cell r="W1152" t="str">
            <v>Outdoor</v>
          </cell>
          <cell r="X1152" t="str">
            <v>Malvin Hakokole</v>
          </cell>
          <cell r="Y1152" t="str">
            <v>SBC</v>
          </cell>
          <cell r="Z1152" t="str">
            <v>SBC</v>
          </cell>
          <cell r="AA1152" t="str">
            <v>Airtel </v>
          </cell>
          <cell r="AB1152" t="str">
            <v>Evans Ngonga</v>
          </cell>
          <cell r="AC1152" t="str">
            <v>CCS</v>
          </cell>
          <cell r="AD1152" t="str">
            <v>CCS</v>
          </cell>
          <cell r="AE1152" t="str">
            <v>perkins </v>
          </cell>
          <cell r="AF1152" t="str">
            <v>CK Works</v>
          </cell>
          <cell r="AG1152">
            <v>20</v>
          </cell>
          <cell r="AH1152" t="str">
            <v>perkins</v>
          </cell>
        </row>
        <row r="1152">
          <cell r="AJ1152" t="str">
            <v>Leroy Sommer</v>
          </cell>
        </row>
        <row r="1152">
          <cell r="AL1152">
            <v>1001</v>
          </cell>
          <cell r="AM1152" t="str">
            <v>Power cube</v>
          </cell>
          <cell r="AN1152" t="str">
            <v>ICC330-H1-C2</v>
          </cell>
        </row>
        <row r="1152">
          <cell r="AP1152" t="str">
            <v>Lithium</v>
          </cell>
          <cell r="AQ1152">
            <v>300</v>
          </cell>
          <cell r="AR1152">
            <v>48</v>
          </cell>
          <cell r="AS1152">
            <v>150</v>
          </cell>
          <cell r="AT1152">
            <v>3</v>
          </cell>
          <cell r="AU1152" t="str">
            <v>N/A</v>
          </cell>
          <cell r="AV1152" t="str">
            <v>N/A</v>
          </cell>
          <cell r="AW1152" t="str">
            <v>N/A</v>
          </cell>
          <cell r="AX1152" t="str">
            <v>N/A</v>
          </cell>
          <cell r="AY1152" t="str">
            <v>N/A</v>
          </cell>
          <cell r="AZ1152">
            <v>77</v>
          </cell>
        </row>
        <row r="1152">
          <cell r="BB1152">
            <v>1</v>
          </cell>
          <cell r="BC1152" t="str">
            <v>Airtel</v>
          </cell>
          <cell r="BD1152">
            <v>0</v>
          </cell>
          <cell r="BE1152" t="str">
            <v>ZM1394</v>
          </cell>
          <cell r="BF1152" t="str">
            <v>yes</v>
          </cell>
        </row>
        <row r="1153">
          <cell r="C1153" t="str">
            <v>IHS_LSK_482A</v>
          </cell>
          <cell r="D1153" t="str">
            <v>Mikango Sec. School</v>
          </cell>
          <cell r="E1153">
            <v>28.6024</v>
          </cell>
          <cell r="F1153">
            <v>-15.5125</v>
          </cell>
          <cell r="G1153" t="str">
            <v>Lusaka</v>
          </cell>
          <cell r="H1153">
            <v>2.5</v>
          </cell>
          <cell r="I1153" t="str">
            <v>Lusaka</v>
          </cell>
          <cell r="J1153" t="str">
            <v>Lusaka</v>
          </cell>
          <cell r="K1153" t="str">
            <v>No</v>
          </cell>
          <cell r="L1153" t="str">
            <v>No</v>
          </cell>
          <cell r="M1153" t="str">
            <v>No</v>
          </cell>
          <cell r="N1153" t="str">
            <v>Urban</v>
          </cell>
        </row>
        <row r="1153">
          <cell r="P1153" t="str">
            <v>Silver</v>
          </cell>
          <cell r="Q1153" t="str">
            <v>BTS</v>
          </cell>
          <cell r="R1153" t="str">
            <v>BTS</v>
          </cell>
          <cell r="S1153" t="str">
            <v>On air</v>
          </cell>
          <cell r="T1153" t="str">
            <v>Grid-Gen</v>
          </cell>
          <cell r="U1153" t="str">
            <v>Green Field</v>
          </cell>
          <cell r="V1153">
            <v>50</v>
          </cell>
          <cell r="W1153" t="str">
            <v>Outdoor</v>
          </cell>
          <cell r="X1153" t="str">
            <v>Kelly Musama</v>
          </cell>
          <cell r="Y1153" t="str">
            <v>SBC</v>
          </cell>
          <cell r="Z1153" t="str">
            <v>SBC</v>
          </cell>
          <cell r="AA1153" t="str">
            <v>Airtel </v>
          </cell>
          <cell r="AB1153" t="str">
            <v>Evans Ngonga</v>
          </cell>
          <cell r="AC1153" t="str">
            <v>CCS</v>
          </cell>
          <cell r="AD1153" t="str">
            <v>CCS</v>
          </cell>
          <cell r="AE1153" t="str">
            <v>perkins </v>
          </cell>
          <cell r="AF1153" t="str">
            <v>CK Works</v>
          </cell>
          <cell r="AG1153">
            <v>20</v>
          </cell>
          <cell r="AH1153" t="str">
            <v>perkins</v>
          </cell>
        </row>
        <row r="1153">
          <cell r="AJ1153" t="str">
            <v>Leroy Sommer</v>
          </cell>
        </row>
        <row r="1153">
          <cell r="AL1153">
            <v>1000</v>
          </cell>
          <cell r="AM1153" t="str">
            <v>Power cube</v>
          </cell>
          <cell r="AN1153" t="str">
            <v>ICC330-H1-C1</v>
          </cell>
        </row>
        <row r="1153">
          <cell r="AP1153" t="str">
            <v>Lithium</v>
          </cell>
          <cell r="AQ1153">
            <v>300</v>
          </cell>
          <cell r="AR1153">
            <v>48</v>
          </cell>
          <cell r="AS1153">
            <v>150</v>
          </cell>
          <cell r="AT1153">
            <v>2</v>
          </cell>
          <cell r="AU1153" t="str">
            <v>N/A</v>
          </cell>
          <cell r="AV1153" t="str">
            <v>N/A</v>
          </cell>
          <cell r="AW1153" t="str">
            <v>N/A</v>
          </cell>
          <cell r="AX1153" t="str">
            <v>N/A</v>
          </cell>
          <cell r="AY1153" t="str">
            <v>N/A</v>
          </cell>
          <cell r="AZ1153">
            <v>56</v>
          </cell>
        </row>
        <row r="1153">
          <cell r="BB1153">
            <v>1</v>
          </cell>
          <cell r="BC1153" t="str">
            <v>Airtel</v>
          </cell>
          <cell r="BD1153">
            <v>0</v>
          </cell>
          <cell r="BE1153" t="str">
            <v>ZM1399</v>
          </cell>
        </row>
        <row r="1154">
          <cell r="C1154" t="str">
            <v>IHS_LSK_483A</v>
          </cell>
          <cell r="D1154" t="str">
            <v>Shibuyunji Basic School</v>
          </cell>
          <cell r="E1154">
            <v>27.8291829</v>
          </cell>
          <cell r="F1154">
            <v>-15.449047</v>
          </cell>
          <cell r="G1154" t="str">
            <v>Central</v>
          </cell>
          <cell r="H1154">
            <v>4.5</v>
          </cell>
          <cell r="I1154" t="str">
            <v>Central</v>
          </cell>
          <cell r="J1154" t="str">
            <v>Shibuyunji</v>
          </cell>
          <cell r="K1154" t="str">
            <v>No</v>
          </cell>
          <cell r="L1154" t="str">
            <v>No</v>
          </cell>
          <cell r="M1154" t="str">
            <v>No</v>
          </cell>
          <cell r="N1154" t="str">
            <v>Rural</v>
          </cell>
          <cell r="O1154" t="str">
            <v>Silver</v>
          </cell>
          <cell r="P1154" t="str">
            <v>Silver</v>
          </cell>
          <cell r="Q1154" t="str">
            <v>BTS</v>
          </cell>
          <cell r="R1154" t="str">
            <v>BTS</v>
          </cell>
          <cell r="S1154" t="str">
            <v>On Air</v>
          </cell>
          <cell r="T1154" t="str">
            <v>Grid-Gen</v>
          </cell>
          <cell r="U1154" t="str">
            <v>Green Field</v>
          </cell>
          <cell r="V1154">
            <v>60</v>
          </cell>
          <cell r="W1154" t="str">
            <v>Outdoor</v>
          </cell>
          <cell r="X1154" t="str">
            <v>Joseph Mulenga</v>
          </cell>
          <cell r="Y1154" t="str">
            <v>N/A</v>
          </cell>
          <cell r="Z1154" t="str">
            <v>N/A</v>
          </cell>
          <cell r="AA1154" t="str">
            <v>Airtel </v>
          </cell>
          <cell r="AB1154" t="str">
            <v>Evans Ngonga</v>
          </cell>
          <cell r="AC1154" t="str">
            <v>CCS</v>
          </cell>
          <cell r="AD1154" t="str">
            <v>CCS</v>
          </cell>
          <cell r="AE1154" t="str">
            <v>perkins </v>
          </cell>
        </row>
        <row r="1154">
          <cell r="AL1154">
            <v>1000</v>
          </cell>
          <cell r="AM1154" t="str">
            <v>Power cube</v>
          </cell>
        </row>
        <row r="1154">
          <cell r="AP1154" t="str">
            <v>Lithium</v>
          </cell>
          <cell r="AQ1154">
            <v>100</v>
          </cell>
          <cell r="AR1154">
            <v>48</v>
          </cell>
          <cell r="AS1154">
            <v>100</v>
          </cell>
          <cell r="AT1154">
            <v>2</v>
          </cell>
          <cell r="AU1154" t="str">
            <v>N/A</v>
          </cell>
          <cell r="AV1154" t="str">
            <v>N/A</v>
          </cell>
          <cell r="AW1154" t="str">
            <v>N/A</v>
          </cell>
          <cell r="AX1154" t="str">
            <v>N/A</v>
          </cell>
          <cell r="AY1154" t="str">
            <v>N/A</v>
          </cell>
          <cell r="AZ1154">
            <v>105</v>
          </cell>
        </row>
        <row r="1155">
          <cell r="C1155" t="str">
            <v>IHS_LSK_484A</v>
          </cell>
          <cell r="D1155" t="str">
            <v>Chilyabale Primary School</v>
          </cell>
          <cell r="E1155">
            <v>28.773257</v>
          </cell>
          <cell r="F1155">
            <v>-15.423704</v>
          </cell>
          <cell r="G1155" t="str">
            <v>Lusaka</v>
          </cell>
          <cell r="H1155">
            <v>2.5</v>
          </cell>
          <cell r="I1155" t="str">
            <v>Lusaka</v>
          </cell>
          <cell r="J1155" t="str">
            <v>Chongwe</v>
          </cell>
          <cell r="K1155" t="str">
            <v>No</v>
          </cell>
          <cell r="L1155" t="str">
            <v>No</v>
          </cell>
          <cell r="M1155" t="str">
            <v>No</v>
          </cell>
          <cell r="N1155" t="str">
            <v>Rural</v>
          </cell>
          <cell r="O1155" t="str">
            <v>Silver</v>
          </cell>
          <cell r="P1155" t="str">
            <v>Silver</v>
          </cell>
          <cell r="Q1155" t="str">
            <v>BTS</v>
          </cell>
          <cell r="R1155" t="str">
            <v>BTS</v>
          </cell>
          <cell r="S1155" t="str">
            <v>On Air</v>
          </cell>
          <cell r="T1155" t="str">
            <v>Gen Only</v>
          </cell>
          <cell r="U1155" t="str">
            <v>Green Field</v>
          </cell>
          <cell r="V1155">
            <v>60</v>
          </cell>
          <cell r="W1155" t="str">
            <v>Outdoor</v>
          </cell>
          <cell r="X1155" t="str">
            <v>Malvin Hakokole</v>
          </cell>
          <cell r="Y1155" t="str">
            <v>CCS</v>
          </cell>
          <cell r="Z1155" t="str">
            <v>CCS</v>
          </cell>
          <cell r="AA1155" t="str">
            <v>Airtel </v>
          </cell>
          <cell r="AB1155" t="str">
            <v>Evans Ngonga</v>
          </cell>
          <cell r="AC1155" t="str">
            <v>CCS</v>
          </cell>
          <cell r="AD1155" t="str">
            <v>CCS</v>
          </cell>
          <cell r="AE1155" t="str">
            <v>perkins </v>
          </cell>
        </row>
        <row r="1155">
          <cell r="AG1155">
            <v>30</v>
          </cell>
          <cell r="AH1155" t="str">
            <v>perkins</v>
          </cell>
        </row>
        <row r="1155">
          <cell r="AL1155">
            <v>1000</v>
          </cell>
          <cell r="AM1155" t="str">
            <v>Power cube</v>
          </cell>
        </row>
        <row r="1155">
          <cell r="AP1155" t="str">
            <v>Lithium</v>
          </cell>
          <cell r="AQ1155">
            <v>100</v>
          </cell>
          <cell r="AR1155">
            <v>48</v>
          </cell>
          <cell r="AS1155">
            <v>100</v>
          </cell>
          <cell r="AT1155">
            <v>2</v>
          </cell>
          <cell r="AU1155" t="str">
            <v>N/A</v>
          </cell>
          <cell r="AV1155" t="str">
            <v>N/A</v>
          </cell>
          <cell r="AW1155" t="str">
            <v>N/A</v>
          </cell>
          <cell r="AX1155" t="str">
            <v>N/A</v>
          </cell>
          <cell r="AY1155" t="str">
            <v>N/A</v>
          </cell>
          <cell r="AZ1155">
            <v>105</v>
          </cell>
        </row>
        <row r="1156">
          <cell r="C1156" t="str">
            <v>IHS_LSK_485A</v>
          </cell>
          <cell r="D1156" t="str">
            <v>Chanyanya RHC</v>
          </cell>
          <cell r="E1156">
            <v>28.01895</v>
          </cell>
          <cell r="F1156">
            <v>-15.67043</v>
          </cell>
          <cell r="G1156" t="str">
            <v>Lusaka</v>
          </cell>
          <cell r="H1156">
            <v>2.5</v>
          </cell>
          <cell r="I1156" t="str">
            <v>Lusaka</v>
          </cell>
          <cell r="J1156" t="str">
            <v>Kafue</v>
          </cell>
          <cell r="K1156" t="str">
            <v>No</v>
          </cell>
          <cell r="L1156" t="str">
            <v>No</v>
          </cell>
          <cell r="M1156" t="str">
            <v>No</v>
          </cell>
          <cell r="N1156" t="str">
            <v>Rural</v>
          </cell>
          <cell r="O1156" t="str">
            <v>Silver</v>
          </cell>
          <cell r="P1156" t="str">
            <v>Silver</v>
          </cell>
          <cell r="Q1156" t="str">
            <v>BTS</v>
          </cell>
          <cell r="R1156" t="str">
            <v>BTS</v>
          </cell>
          <cell r="S1156" t="str">
            <v>On Air</v>
          </cell>
          <cell r="T1156" t="str">
            <v>Grid-Gen</v>
          </cell>
          <cell r="U1156" t="str">
            <v>Green Field</v>
          </cell>
          <cell r="V1156">
            <v>60</v>
          </cell>
          <cell r="W1156" t="str">
            <v>Outdoor</v>
          </cell>
          <cell r="X1156" t="str">
            <v>Samuel Mumba</v>
          </cell>
          <cell r="Y1156" t="str">
            <v>N/A</v>
          </cell>
          <cell r="Z1156" t="str">
            <v>N/A</v>
          </cell>
          <cell r="AA1156" t="str">
            <v>Airtel </v>
          </cell>
          <cell r="AB1156" t="str">
            <v>Evans Ngonga</v>
          </cell>
          <cell r="AC1156" t="str">
            <v>CCS</v>
          </cell>
          <cell r="AD1156" t="str">
            <v>CCS</v>
          </cell>
          <cell r="AE1156" t="str">
            <v>perkins </v>
          </cell>
        </row>
        <row r="1156">
          <cell r="AL1156">
            <v>1000</v>
          </cell>
          <cell r="AM1156" t="str">
            <v>Power cube</v>
          </cell>
        </row>
        <row r="1156">
          <cell r="AP1156" t="str">
            <v>Lithium</v>
          </cell>
          <cell r="AQ1156">
            <v>100</v>
          </cell>
          <cell r="AR1156">
            <v>48</v>
          </cell>
          <cell r="AS1156">
            <v>100</v>
          </cell>
          <cell r="AT1156">
            <v>2</v>
          </cell>
          <cell r="AU1156" t="str">
            <v>N/A</v>
          </cell>
          <cell r="AV1156" t="str">
            <v>N/A</v>
          </cell>
          <cell r="AW1156" t="str">
            <v>N/A</v>
          </cell>
          <cell r="AX1156" t="str">
            <v>N/A</v>
          </cell>
          <cell r="AY1156" t="str">
            <v>N/A</v>
          </cell>
          <cell r="AZ1156">
            <v>105</v>
          </cell>
        </row>
        <row r="1157">
          <cell r="C1157" t="str">
            <v>IHS_LSK_486A</v>
          </cell>
          <cell r="D1157" t="str">
            <v>Chikuli Primary School</v>
          </cell>
          <cell r="E1157">
            <v>28.543533</v>
          </cell>
          <cell r="F1157">
            <v>-15.289658</v>
          </cell>
          <cell r="G1157" t="str">
            <v>Lusaka</v>
          </cell>
          <cell r="H1157">
            <v>4.5</v>
          </cell>
          <cell r="I1157" t="str">
            <v>Lusaka</v>
          </cell>
          <cell r="J1157" t="str">
            <v>Chongwe</v>
          </cell>
          <cell r="K1157" t="str">
            <v>No</v>
          </cell>
          <cell r="L1157" t="str">
            <v>No</v>
          </cell>
          <cell r="M1157" t="str">
            <v>No</v>
          </cell>
          <cell r="N1157" t="str">
            <v>Rural</v>
          </cell>
          <cell r="O1157" t="str">
            <v>Silver</v>
          </cell>
          <cell r="P1157" t="str">
            <v>Silver</v>
          </cell>
          <cell r="Q1157" t="str">
            <v>BTS</v>
          </cell>
          <cell r="R1157" t="str">
            <v>BTS</v>
          </cell>
          <cell r="S1157" t="str">
            <v>On Air</v>
          </cell>
          <cell r="T1157" t="str">
            <v>Gen Only</v>
          </cell>
          <cell r="U1157" t="str">
            <v>Green Field</v>
          </cell>
          <cell r="V1157">
            <v>60</v>
          </cell>
          <cell r="W1157" t="str">
            <v>Outdoor</v>
          </cell>
          <cell r="X1157" t="str">
            <v>Malvin Hakokole</v>
          </cell>
          <cell r="Y1157" t="str">
            <v>CCS</v>
          </cell>
          <cell r="Z1157" t="str">
            <v>CCS</v>
          </cell>
          <cell r="AA1157" t="str">
            <v>Airtel </v>
          </cell>
          <cell r="AB1157" t="str">
            <v>Evans Ngonga</v>
          </cell>
          <cell r="AC1157" t="str">
            <v>CCS</v>
          </cell>
          <cell r="AD1157" t="str">
            <v>CCS</v>
          </cell>
          <cell r="AE1157" t="str">
            <v>perkins </v>
          </cell>
        </row>
        <row r="1157">
          <cell r="AG1157">
            <v>30</v>
          </cell>
          <cell r="AH1157" t="str">
            <v>perkins</v>
          </cell>
        </row>
        <row r="1157">
          <cell r="AL1157">
            <v>1000</v>
          </cell>
          <cell r="AM1157" t="str">
            <v>Power cube</v>
          </cell>
        </row>
        <row r="1157">
          <cell r="AP1157" t="str">
            <v>Lithium</v>
          </cell>
          <cell r="AQ1157">
            <v>100</v>
          </cell>
          <cell r="AR1157">
            <v>48</v>
          </cell>
          <cell r="AS1157">
            <v>100</v>
          </cell>
          <cell r="AT1157">
            <v>2</v>
          </cell>
          <cell r="AU1157" t="str">
            <v>N/A</v>
          </cell>
          <cell r="AV1157" t="str">
            <v>N/A</v>
          </cell>
          <cell r="AW1157" t="str">
            <v>N/A</v>
          </cell>
          <cell r="AX1157" t="str">
            <v>N/A</v>
          </cell>
          <cell r="AY1157" t="str">
            <v>N/A</v>
          </cell>
          <cell r="AZ1157">
            <v>59</v>
          </cell>
        </row>
        <row r="1158">
          <cell r="C1158" t="str">
            <v>IHS_LUP_001M</v>
          </cell>
          <cell r="D1158" t="str">
            <v>Mansa main</v>
          </cell>
          <cell r="E1158">
            <v>28.90069</v>
          </cell>
          <cell r="F1158">
            <v>-11.20863</v>
          </cell>
          <cell r="G1158" t="str">
            <v>Northern </v>
          </cell>
          <cell r="H1158">
            <v>2.5</v>
          </cell>
          <cell r="I1158" t="str">
            <v>LUAPULA</v>
          </cell>
          <cell r="J1158" t="str">
            <v>MANSA</v>
          </cell>
          <cell r="K1158" t="str">
            <v>Yes</v>
          </cell>
          <cell r="L1158" t="str">
            <v>No</v>
          </cell>
          <cell r="M1158" t="str">
            <v>No</v>
          </cell>
          <cell r="N1158" t="str">
            <v>Suburban</v>
          </cell>
          <cell r="O1158" t="str">
            <v>2G 3G 4G</v>
          </cell>
          <cell r="P1158" t="str">
            <v>P2</v>
          </cell>
          <cell r="Q1158" t="str">
            <v>BB</v>
          </cell>
          <cell r="R1158" t="str">
            <v>BTS</v>
          </cell>
          <cell r="S1158" t="str">
            <v>On air</v>
          </cell>
          <cell r="T1158" t="str">
            <v>Grid-Gen</v>
          </cell>
          <cell r="U1158" t="str">
            <v>Green Field</v>
          </cell>
          <cell r="V1158">
            <v>70</v>
          </cell>
          <cell r="W1158" t="str">
            <v>Indoor </v>
          </cell>
          <cell r="X1158" t="str">
            <v>Kennedy Mwansa</v>
          </cell>
          <cell r="Y1158" t="str">
            <v>Peter Choongo</v>
          </cell>
          <cell r="Z1158" t="str">
            <v>Emmanuel Mulayi</v>
          </cell>
          <cell r="AA1158" t="str">
            <v>MTN</v>
          </cell>
          <cell r="AB1158" t="str">
            <v>Flavian Mazhambi</v>
          </cell>
          <cell r="AC1158" t="str">
            <v>In House</v>
          </cell>
          <cell r="AD1158" t="str">
            <v>In House</v>
          </cell>
          <cell r="AE1158" t="str">
            <v>Lamasat</v>
          </cell>
          <cell r="AF1158" t="str">
            <v>Lamasat</v>
          </cell>
          <cell r="AG1158">
            <v>20</v>
          </cell>
          <cell r="AH1158" t="str">
            <v>perkins</v>
          </cell>
          <cell r="AI1158">
            <v>0</v>
          </cell>
          <cell r="AJ1158" t="str">
            <v>Leroy Sommer</v>
          </cell>
          <cell r="AK1158">
            <v>0</v>
          </cell>
          <cell r="AL1158">
            <v>600</v>
          </cell>
          <cell r="AM1158" t="str">
            <v>Power cube</v>
          </cell>
          <cell r="AN1158" t="str">
            <v>ICC330-H1-C1</v>
          </cell>
          <cell r="AO1158">
            <v>400</v>
          </cell>
          <cell r="AP1158" t="str">
            <v>Agisson</v>
          </cell>
          <cell r="AQ1158">
            <v>1200</v>
          </cell>
          <cell r="AR1158">
            <v>2</v>
          </cell>
          <cell r="AS1158">
            <v>600</v>
          </cell>
          <cell r="AT1158">
            <v>48</v>
          </cell>
          <cell r="AU1158" t="str">
            <v>sumsung</v>
          </cell>
          <cell r="AV1158" t="str">
            <v>sumsung</v>
          </cell>
          <cell r="AW1158">
            <v>18000</v>
          </cell>
          <cell r="AX1158">
            <v>18000</v>
          </cell>
          <cell r="AY1158">
            <v>2</v>
          </cell>
          <cell r="AZ1158">
            <v>105</v>
          </cell>
        </row>
        <row r="1158">
          <cell r="BB1158">
            <v>3</v>
          </cell>
          <cell r="BC1158" t="str">
            <v>MTNLiquid TelecomParatus Telecom</v>
          </cell>
          <cell r="BD1158" t="str">
            <v>T1171</v>
          </cell>
          <cell r="BE1158">
            <v>0</v>
          </cell>
          <cell r="BF1158" t="str">
            <v>Yes</v>
          </cell>
        </row>
        <row r="1159">
          <cell r="C1159" t="str">
            <v>IHS_LUP_002M</v>
          </cell>
          <cell r="D1159" t="str">
            <v>Mansa South</v>
          </cell>
          <cell r="E1159">
            <v>28.89542</v>
          </cell>
          <cell r="F1159">
            <v>-11.22093</v>
          </cell>
          <cell r="G1159" t="str">
            <v>Northern </v>
          </cell>
          <cell r="H1159">
            <v>2.5</v>
          </cell>
          <cell r="I1159" t="str">
            <v>LUAPULA</v>
          </cell>
          <cell r="J1159" t="str">
            <v>MANSA</v>
          </cell>
          <cell r="K1159" t="str">
            <v>No</v>
          </cell>
          <cell r="L1159" t="str">
            <v>No</v>
          </cell>
          <cell r="M1159" t="str">
            <v>No</v>
          </cell>
          <cell r="N1159" t="str">
            <v>Rural</v>
          </cell>
          <cell r="O1159" t="str">
            <v>2G 3G</v>
          </cell>
          <cell r="P1159" t="str">
            <v>P4</v>
          </cell>
          <cell r="Q1159" t="str">
            <v>BTS</v>
          </cell>
          <cell r="R1159" t="str">
            <v>BTS</v>
          </cell>
          <cell r="S1159" t="str">
            <v>On air</v>
          </cell>
          <cell r="T1159" t="str">
            <v>Grid-Gen</v>
          </cell>
          <cell r="U1159" t="str">
            <v>Green Field</v>
          </cell>
          <cell r="V1159">
            <v>36</v>
          </cell>
          <cell r="W1159" t="str">
            <v>Outdoor</v>
          </cell>
          <cell r="X1159" t="str">
            <v>Kennedy Mwansa</v>
          </cell>
          <cell r="Y1159" t="str">
            <v>Peter Choongo</v>
          </cell>
          <cell r="Z1159" t="str">
            <v>Emmanuel Mulayi</v>
          </cell>
          <cell r="AA1159" t="str">
            <v>MTN</v>
          </cell>
          <cell r="AB1159" t="str">
            <v>Flavian Mazhambi</v>
          </cell>
          <cell r="AC1159" t="str">
            <v>In House</v>
          </cell>
          <cell r="AD1159" t="str">
            <v>In House</v>
          </cell>
          <cell r="AE1159" t="str">
            <v>CK Works</v>
          </cell>
          <cell r="AF1159" t="str">
            <v>CK Works</v>
          </cell>
          <cell r="AG1159">
            <v>15</v>
          </cell>
          <cell r="AH1159" t="str">
            <v>perkins</v>
          </cell>
          <cell r="AI1159">
            <v>0</v>
          </cell>
          <cell r="AJ1159" t="str">
            <v>Leroy Sommer</v>
          </cell>
          <cell r="AK1159">
            <v>0</v>
          </cell>
          <cell r="AL1159">
            <v>600</v>
          </cell>
          <cell r="AM1159" t="str">
            <v>Delta</v>
          </cell>
          <cell r="AN1159" t="str">
            <v>IPT</v>
          </cell>
          <cell r="AO1159">
            <v>250</v>
          </cell>
          <cell r="AP1159" t="str">
            <v>NARADA</v>
          </cell>
          <cell r="AQ1159">
            <v>600</v>
          </cell>
          <cell r="AR1159">
            <v>2</v>
          </cell>
          <cell r="AS1159">
            <v>600</v>
          </cell>
          <cell r="AT1159">
            <v>24</v>
          </cell>
          <cell r="AU1159" t="str">
            <v>N/A</v>
          </cell>
          <cell r="AV1159" t="str">
            <v>N/A</v>
          </cell>
          <cell r="AW1159" t="str">
            <v>N/A</v>
          </cell>
          <cell r="AX1159" t="str">
            <v>n/a</v>
          </cell>
          <cell r="AY1159" t="str">
            <v>N/A</v>
          </cell>
          <cell r="AZ1159">
            <v>95</v>
          </cell>
        </row>
        <row r="1159">
          <cell r="BB1159">
            <v>2</v>
          </cell>
          <cell r="BC1159" t="str">
            <v>MTNAirtel</v>
          </cell>
          <cell r="BD1159" t="str">
            <v>T3376</v>
          </cell>
          <cell r="BE1159" t="str">
            <v>ZM6777</v>
          </cell>
          <cell r="BF1159" t="str">
            <v>Yes</v>
          </cell>
        </row>
        <row r="1160">
          <cell r="C1160" t="str">
            <v>IHS_LUP_003M</v>
          </cell>
          <cell r="D1160" t="str">
            <v>Senama</v>
          </cell>
          <cell r="E1160">
            <v>28.8744</v>
          </cell>
          <cell r="F1160">
            <v>-11.1829</v>
          </cell>
          <cell r="G1160" t="str">
            <v>Northern </v>
          </cell>
          <cell r="H1160">
            <v>1.8</v>
          </cell>
          <cell r="I1160" t="str">
            <v>LUAPULA</v>
          </cell>
          <cell r="J1160" t="str">
            <v>MANSA</v>
          </cell>
          <cell r="K1160" t="str">
            <v>No</v>
          </cell>
          <cell r="L1160" t="str">
            <v>No</v>
          </cell>
          <cell r="M1160" t="str">
            <v>No</v>
          </cell>
          <cell r="N1160" t="str">
            <v>Rural</v>
          </cell>
          <cell r="O1160" t="str">
            <v>2G 3G</v>
          </cell>
          <cell r="P1160" t="str">
            <v>P3</v>
          </cell>
          <cell r="Q1160" t="str">
            <v>BTS</v>
          </cell>
          <cell r="R1160" t="str">
            <v>BTS</v>
          </cell>
          <cell r="S1160" t="str">
            <v>On air</v>
          </cell>
          <cell r="T1160" t="str">
            <v>Grid-Gen</v>
          </cell>
          <cell r="U1160" t="str">
            <v>Green Field</v>
          </cell>
          <cell r="V1160">
            <v>60</v>
          </cell>
          <cell r="W1160" t="str">
            <v>Outdoor</v>
          </cell>
          <cell r="X1160" t="str">
            <v>Kennedy Mwansa</v>
          </cell>
          <cell r="Y1160" t="str">
            <v>Peter Choongo</v>
          </cell>
          <cell r="Z1160" t="str">
            <v>Emmanuel Mulayi</v>
          </cell>
          <cell r="AA1160" t="str">
            <v>MTN</v>
          </cell>
          <cell r="AB1160" t="str">
            <v>Flavian Mazhambi</v>
          </cell>
          <cell r="AC1160" t="str">
            <v>In House</v>
          </cell>
          <cell r="AD1160" t="str">
            <v>In House</v>
          </cell>
          <cell r="AE1160" t="str">
            <v>Gen Logic</v>
          </cell>
          <cell r="AF1160" t="str">
            <v>Gen Logic</v>
          </cell>
          <cell r="AG1160">
            <v>30</v>
          </cell>
          <cell r="AH1160" t="str">
            <v>perkins</v>
          </cell>
          <cell r="AI1160">
            <v>0</v>
          </cell>
          <cell r="AJ1160" t="str">
            <v>Leroy Sommer</v>
          </cell>
          <cell r="AK1160">
            <v>0</v>
          </cell>
          <cell r="AL1160">
            <v>1000</v>
          </cell>
          <cell r="AM1160" t="str">
            <v>Delta</v>
          </cell>
          <cell r="AN1160" t="str">
            <v>IPT</v>
          </cell>
          <cell r="AO1160">
            <v>250</v>
          </cell>
          <cell r="AP1160" t="str">
            <v>Lithium</v>
          </cell>
          <cell r="AQ1160">
            <v>200</v>
          </cell>
          <cell r="AR1160">
            <v>48</v>
          </cell>
          <cell r="AS1160">
            <v>100</v>
          </cell>
          <cell r="AT1160">
            <v>2</v>
          </cell>
          <cell r="AU1160" t="str">
            <v>N/A</v>
          </cell>
          <cell r="AV1160" t="str">
            <v>N/A</v>
          </cell>
          <cell r="AW1160" t="str">
            <v>N/A</v>
          </cell>
          <cell r="AX1160" t="str">
            <v>n/a</v>
          </cell>
          <cell r="AY1160" t="str">
            <v>N/A</v>
          </cell>
          <cell r="AZ1160">
            <v>125</v>
          </cell>
        </row>
        <row r="1160">
          <cell r="BB1160">
            <v>2</v>
          </cell>
          <cell r="BC1160" t="str">
            <v>MTNAirtel</v>
          </cell>
          <cell r="BD1160" t="str">
            <v>T3227</v>
          </cell>
          <cell r="BE1160" t="str">
            <v>ZM0426</v>
          </cell>
          <cell r="BF1160" t="str">
            <v>Yes</v>
          </cell>
        </row>
        <row r="1161">
          <cell r="C1161" t="str">
            <v>IHS_LUP_004M</v>
          </cell>
          <cell r="D1161" t="str">
            <v>Mutende  2</v>
          </cell>
          <cell r="E1161">
            <v>28.95519</v>
          </cell>
          <cell r="F1161">
            <v>-11.23919</v>
          </cell>
          <cell r="G1161" t="str">
            <v>Northern </v>
          </cell>
          <cell r="H1161">
            <v>1.8</v>
          </cell>
          <cell r="I1161" t="str">
            <v>LUAPULA</v>
          </cell>
          <cell r="J1161" t="str">
            <v>MANSA</v>
          </cell>
          <cell r="K1161" t="str">
            <v>No</v>
          </cell>
          <cell r="L1161" t="str">
            <v>No</v>
          </cell>
          <cell r="M1161" t="str">
            <v>No</v>
          </cell>
          <cell r="N1161" t="str">
            <v>Rural</v>
          </cell>
          <cell r="O1161" t="str">
            <v>2G 3G</v>
          </cell>
          <cell r="P1161" t="str">
            <v>P4</v>
          </cell>
          <cell r="Q1161" t="str">
            <v>BTS</v>
          </cell>
          <cell r="R1161" t="str">
            <v>BTS</v>
          </cell>
          <cell r="S1161" t="str">
            <v>On air</v>
          </cell>
          <cell r="T1161" t="str">
            <v>Grid-Gen</v>
          </cell>
          <cell r="U1161" t="str">
            <v>Green Field</v>
          </cell>
          <cell r="V1161">
            <v>60</v>
          </cell>
          <cell r="W1161" t="str">
            <v>Outdoor</v>
          </cell>
          <cell r="X1161" t="str">
            <v>Kennedy Mwansa</v>
          </cell>
          <cell r="Y1161" t="str">
            <v>Peter Choongo</v>
          </cell>
          <cell r="Z1161" t="str">
            <v>Emmanuel Mulayi</v>
          </cell>
          <cell r="AA1161" t="str">
            <v>MTN</v>
          </cell>
          <cell r="AB1161" t="str">
            <v>Flavian Mazhambi</v>
          </cell>
          <cell r="AC1161" t="str">
            <v>In House</v>
          </cell>
          <cell r="AD1161" t="str">
            <v>In House</v>
          </cell>
          <cell r="AE1161" t="str">
            <v>IMG</v>
          </cell>
          <cell r="AF1161" t="str">
            <v>IMG</v>
          </cell>
          <cell r="AG1161">
            <v>15</v>
          </cell>
          <cell r="AH1161" t="str">
            <v>perkins</v>
          </cell>
          <cell r="AI1161">
            <v>0</v>
          </cell>
          <cell r="AJ1161" t="str">
            <v>Leroy Sommer</v>
          </cell>
          <cell r="AK1161">
            <v>0</v>
          </cell>
          <cell r="AL1161">
            <v>1000</v>
          </cell>
          <cell r="AM1161" t="str">
            <v>Delta</v>
          </cell>
          <cell r="AN1161" t="str">
            <v>IPT</v>
          </cell>
          <cell r="AO1161">
            <v>250</v>
          </cell>
          <cell r="AP1161" t="str">
            <v>NARADA</v>
          </cell>
          <cell r="AQ1161">
            <v>600</v>
          </cell>
          <cell r="AR1161">
            <v>2</v>
          </cell>
          <cell r="AS1161">
            <v>600</v>
          </cell>
          <cell r="AT1161">
            <v>24</v>
          </cell>
          <cell r="AU1161" t="str">
            <v>N/A</v>
          </cell>
          <cell r="AV1161" t="str">
            <v>N/A</v>
          </cell>
          <cell r="AW1161" t="str">
            <v>N/A</v>
          </cell>
          <cell r="AX1161" t="str">
            <v>n/a</v>
          </cell>
          <cell r="AY1161" t="str">
            <v>N/A</v>
          </cell>
          <cell r="AZ1161">
            <v>57</v>
          </cell>
        </row>
        <row r="1161">
          <cell r="BB1161">
            <v>1</v>
          </cell>
          <cell r="BC1161" t="str">
            <v>MTN</v>
          </cell>
          <cell r="BD1161" t="str">
            <v>T3308</v>
          </cell>
          <cell r="BE1161">
            <v>0</v>
          </cell>
          <cell r="BF1161" t="str">
            <v>Yes</v>
          </cell>
        </row>
        <row r="1162">
          <cell r="C1162" t="str">
            <v>IHS_LUP_005M</v>
          </cell>
          <cell r="D1162" t="str">
            <v>Fimpulu</v>
          </cell>
          <cell r="E1162">
            <v>28.82401</v>
          </cell>
          <cell r="F1162">
            <v>-11.39224</v>
          </cell>
          <cell r="G1162" t="str">
            <v>Northern </v>
          </cell>
          <cell r="H1162">
            <v>2.5</v>
          </cell>
          <cell r="I1162" t="str">
            <v>LUAPULA</v>
          </cell>
          <cell r="J1162" t="str">
            <v>MANSA</v>
          </cell>
          <cell r="K1162" t="str">
            <v>No</v>
          </cell>
          <cell r="L1162" t="str">
            <v>No</v>
          </cell>
          <cell r="M1162" t="str">
            <v>No</v>
          </cell>
          <cell r="N1162" t="str">
            <v>Rural</v>
          </cell>
          <cell r="O1162" t="str">
            <v>2G</v>
          </cell>
          <cell r="P1162" t="str">
            <v>P4</v>
          </cell>
          <cell r="Q1162" t="str">
            <v>BTS</v>
          </cell>
          <cell r="R1162" t="str">
            <v>BTS</v>
          </cell>
          <cell r="S1162" t="str">
            <v>On air</v>
          </cell>
          <cell r="T1162" t="str">
            <v>Grid-Gen</v>
          </cell>
          <cell r="U1162" t="str">
            <v>Green Field</v>
          </cell>
          <cell r="V1162">
            <v>60</v>
          </cell>
          <cell r="W1162" t="str">
            <v>Outdoor</v>
          </cell>
          <cell r="X1162" t="str">
            <v>Kennedy Mwansa</v>
          </cell>
          <cell r="Y1162" t="str">
            <v>Peter Sinkala</v>
          </cell>
          <cell r="Z1162" t="str">
            <v>Emmanuel Mulayi</v>
          </cell>
          <cell r="AA1162" t="str">
            <v>MTN</v>
          </cell>
          <cell r="AB1162" t="str">
            <v>Flavian Mazhambi</v>
          </cell>
          <cell r="AC1162" t="str">
            <v>In House</v>
          </cell>
          <cell r="AD1162" t="str">
            <v>In House</v>
          </cell>
          <cell r="AE1162" t="str">
            <v>CK Works</v>
          </cell>
          <cell r="AF1162" t="str">
            <v>CK Works</v>
          </cell>
          <cell r="AG1162">
            <v>20</v>
          </cell>
          <cell r="AH1162" t="str">
            <v>perkins</v>
          </cell>
          <cell r="AI1162">
            <v>0</v>
          </cell>
          <cell r="AJ1162" t="str">
            <v>Leroy Sommer</v>
          </cell>
          <cell r="AK1162">
            <v>0</v>
          </cell>
          <cell r="AL1162">
            <v>600</v>
          </cell>
          <cell r="AM1162" t="str">
            <v>Delta</v>
          </cell>
          <cell r="AN1162" t="str">
            <v>IPT</v>
          </cell>
          <cell r="AO1162">
            <v>250</v>
          </cell>
          <cell r="AP1162" t="str">
            <v>NARADA</v>
          </cell>
          <cell r="AQ1162">
            <v>600</v>
          </cell>
          <cell r="AR1162">
            <v>2</v>
          </cell>
          <cell r="AS1162">
            <v>600</v>
          </cell>
          <cell r="AT1162">
            <v>24</v>
          </cell>
          <cell r="AU1162" t="str">
            <v>N/A</v>
          </cell>
          <cell r="AV1162" t="str">
            <v>N/A</v>
          </cell>
          <cell r="AW1162" t="str">
            <v>N/A</v>
          </cell>
          <cell r="AX1162" t="str">
            <v>n/a</v>
          </cell>
          <cell r="AY1162" t="str">
            <v>N/A</v>
          </cell>
          <cell r="AZ1162">
            <v>45</v>
          </cell>
        </row>
        <row r="1162">
          <cell r="BB1162">
            <v>1</v>
          </cell>
          <cell r="BC1162" t="str">
            <v>MTN</v>
          </cell>
          <cell r="BD1162" t="str">
            <v>T3373</v>
          </cell>
          <cell r="BE1162">
            <v>0</v>
          </cell>
          <cell r="BF1162" t="str">
            <v>Yes</v>
          </cell>
        </row>
        <row r="1163">
          <cell r="C1163" t="str">
            <v>IHS_LUP_006M</v>
          </cell>
          <cell r="D1163" t="str">
            <v>Mansa ZNS</v>
          </cell>
          <cell r="E1163">
            <v>28.81768</v>
          </cell>
          <cell r="F1163">
            <v>-10.94988</v>
          </cell>
          <cell r="G1163" t="str">
            <v>Northern </v>
          </cell>
          <cell r="H1163">
            <v>2.5</v>
          </cell>
          <cell r="I1163" t="str">
            <v>LUAPULA</v>
          </cell>
          <cell r="J1163" t="str">
            <v>MANSA</v>
          </cell>
          <cell r="K1163" t="str">
            <v>No</v>
          </cell>
          <cell r="L1163" t="str">
            <v>No</v>
          </cell>
          <cell r="M1163" t="str">
            <v>No</v>
          </cell>
          <cell r="N1163" t="str">
            <v>Rural</v>
          </cell>
          <cell r="O1163" t="str">
            <v>2G 3G</v>
          </cell>
          <cell r="P1163" t="str">
            <v>P4</v>
          </cell>
          <cell r="Q1163" t="str">
            <v>BB</v>
          </cell>
          <cell r="R1163" t="str">
            <v>BTS</v>
          </cell>
          <cell r="S1163" t="str">
            <v>On air</v>
          </cell>
          <cell r="T1163" t="str">
            <v>Grid-Gen</v>
          </cell>
          <cell r="U1163" t="str">
            <v>Green Field</v>
          </cell>
          <cell r="V1163">
            <v>70</v>
          </cell>
          <cell r="W1163" t="str">
            <v>Indoor </v>
          </cell>
          <cell r="X1163" t="str">
            <v>Kennedy Mwansa</v>
          </cell>
          <cell r="Y1163" t="str">
            <v>Peter Sinkala</v>
          </cell>
          <cell r="Z1163" t="str">
            <v>Emmanuel Mulayi</v>
          </cell>
          <cell r="AA1163" t="str">
            <v>MTN</v>
          </cell>
          <cell r="AB1163" t="str">
            <v>Flavian Mazhambi</v>
          </cell>
          <cell r="AC1163" t="str">
            <v>In House</v>
          </cell>
          <cell r="AD1163" t="str">
            <v>In House</v>
          </cell>
          <cell r="AE1163" t="str">
            <v>Lamasat</v>
          </cell>
          <cell r="AF1163" t="str">
            <v>Lamasat</v>
          </cell>
          <cell r="AG1163">
            <v>15</v>
          </cell>
          <cell r="AH1163" t="str">
            <v>perkins</v>
          </cell>
          <cell r="AI1163">
            <v>0</v>
          </cell>
          <cell r="AJ1163" t="str">
            <v>Leroy Sommer</v>
          </cell>
          <cell r="AK1163">
            <v>0</v>
          </cell>
          <cell r="AL1163">
            <v>600</v>
          </cell>
          <cell r="AM1163" t="str">
            <v>Delta</v>
          </cell>
          <cell r="AN1163" t="str">
            <v>IPT</v>
          </cell>
          <cell r="AO1163">
            <v>250</v>
          </cell>
          <cell r="AP1163" t="str">
            <v>Agisson</v>
          </cell>
          <cell r="AQ1163">
            <v>600</v>
          </cell>
          <cell r="AR1163">
            <v>2</v>
          </cell>
          <cell r="AS1163">
            <v>600</v>
          </cell>
          <cell r="AT1163">
            <v>24</v>
          </cell>
          <cell r="AU1163" t="str">
            <v>LG</v>
          </cell>
          <cell r="AV1163" t="str">
            <v>LG</v>
          </cell>
          <cell r="AW1163">
            <v>18000</v>
          </cell>
          <cell r="AX1163">
            <v>18000</v>
          </cell>
          <cell r="AY1163">
            <v>2</v>
          </cell>
          <cell r="AZ1163">
            <v>68</v>
          </cell>
        </row>
        <row r="1163">
          <cell r="BB1163">
            <v>1</v>
          </cell>
          <cell r="BC1163" t="str">
            <v>MTN</v>
          </cell>
          <cell r="BD1163" t="str">
            <v>T3109</v>
          </cell>
          <cell r="BE1163">
            <v>0</v>
          </cell>
          <cell r="BF1163" t="str">
            <v>Yes</v>
          </cell>
        </row>
        <row r="1164">
          <cell r="C1164" t="str">
            <v>IHS_LUP_007M</v>
          </cell>
          <cell r="D1164" t="str">
            <v>Mufuma</v>
          </cell>
          <cell r="E1164">
            <v>29.16557</v>
          </cell>
          <cell r="F1164">
            <v>-11.27199</v>
          </cell>
          <cell r="G1164" t="str">
            <v>Northern </v>
          </cell>
          <cell r="H1164">
            <v>1.8</v>
          </cell>
          <cell r="I1164" t="str">
            <v>LUAPULA</v>
          </cell>
          <cell r="J1164" t="str">
            <v>SAMFYA</v>
          </cell>
          <cell r="K1164" t="str">
            <v>No</v>
          </cell>
          <cell r="L1164" t="str">
            <v>No</v>
          </cell>
          <cell r="M1164" t="str">
            <v>No</v>
          </cell>
          <cell r="N1164" t="str">
            <v>Rural</v>
          </cell>
          <cell r="O1164" t="str">
            <v>2G</v>
          </cell>
          <cell r="P1164" t="str">
            <v>P4</v>
          </cell>
          <cell r="Q1164" t="str">
            <v>HUB</v>
          </cell>
          <cell r="R1164" t="str">
            <v>BB</v>
          </cell>
          <cell r="S1164" t="str">
            <v>On air</v>
          </cell>
          <cell r="T1164" t="str">
            <v>Grid-Gen</v>
          </cell>
          <cell r="U1164" t="str">
            <v>Green Field</v>
          </cell>
          <cell r="V1164">
            <v>80</v>
          </cell>
          <cell r="W1164" t="str">
            <v>Indoor </v>
          </cell>
          <cell r="X1164" t="str">
            <v>Kennedy Mwansa</v>
          </cell>
          <cell r="Y1164" t="str">
            <v>Peter Choongo</v>
          </cell>
          <cell r="Z1164" t="str">
            <v>Emmanuel Mulayi</v>
          </cell>
          <cell r="AA1164" t="str">
            <v>MTN</v>
          </cell>
          <cell r="AB1164" t="str">
            <v>Flavian Mazhambi</v>
          </cell>
          <cell r="AC1164" t="str">
            <v>In House</v>
          </cell>
          <cell r="AD1164" t="str">
            <v>In House</v>
          </cell>
          <cell r="AE1164" t="str">
            <v>IMG</v>
          </cell>
          <cell r="AF1164" t="str">
            <v>IMG</v>
          </cell>
          <cell r="AG1164">
            <v>15</v>
          </cell>
          <cell r="AH1164" t="str">
            <v>perkins</v>
          </cell>
          <cell r="AI1164">
            <v>0</v>
          </cell>
          <cell r="AJ1164" t="str">
            <v>Leroy Sommer</v>
          </cell>
          <cell r="AK1164">
            <v>0</v>
          </cell>
          <cell r="AL1164">
            <v>600</v>
          </cell>
          <cell r="AM1164" t="str">
            <v>Delta</v>
          </cell>
          <cell r="AN1164" t="str">
            <v>IPT</v>
          </cell>
          <cell r="AO1164">
            <v>250</v>
          </cell>
          <cell r="AP1164" t="str">
            <v>NARADA</v>
          </cell>
          <cell r="AQ1164">
            <v>1200</v>
          </cell>
          <cell r="AR1164">
            <v>2</v>
          </cell>
          <cell r="AS1164">
            <v>600</v>
          </cell>
          <cell r="AT1164">
            <v>48</v>
          </cell>
          <cell r="AU1164" t="str">
            <v>LG</v>
          </cell>
          <cell r="AV1164" t="str">
            <v>LG</v>
          </cell>
          <cell r="AW1164">
            <v>18000</v>
          </cell>
          <cell r="AX1164">
            <v>18000</v>
          </cell>
          <cell r="AY1164">
            <v>2</v>
          </cell>
          <cell r="AZ1164">
            <v>75</v>
          </cell>
        </row>
        <row r="1164">
          <cell r="BB1164">
            <v>2</v>
          </cell>
          <cell r="BC1164" t="str">
            <v>MTNAirtel</v>
          </cell>
          <cell r="BD1164" t="str">
            <v>T3113</v>
          </cell>
          <cell r="BE1164" t="str">
            <v>ZM3819</v>
          </cell>
          <cell r="BF1164" t="str">
            <v>Yes</v>
          </cell>
        </row>
        <row r="1165">
          <cell r="C1165" t="str">
            <v>IHS_LUP_008M</v>
          </cell>
          <cell r="D1165" t="str">
            <v>Kabelenge</v>
          </cell>
          <cell r="E1165">
            <v>28.99808</v>
          </cell>
          <cell r="F1165">
            <v>-10.89347</v>
          </cell>
          <cell r="G1165" t="str">
            <v>Northern </v>
          </cell>
          <cell r="H1165">
            <v>2</v>
          </cell>
          <cell r="I1165" t="str">
            <v>LUAPULA</v>
          </cell>
          <cell r="J1165" t="str">
            <v>MANSA</v>
          </cell>
          <cell r="K1165" t="str">
            <v>No</v>
          </cell>
          <cell r="L1165" t="str">
            <v>No</v>
          </cell>
          <cell r="M1165" t="str">
            <v>No</v>
          </cell>
          <cell r="N1165" t="str">
            <v>Rural</v>
          </cell>
          <cell r="O1165" t="str">
            <v>2G</v>
          </cell>
          <cell r="P1165" t="str">
            <v>P4</v>
          </cell>
          <cell r="Q1165" t="str">
            <v>BTS</v>
          </cell>
          <cell r="R1165" t="str">
            <v>BTS</v>
          </cell>
          <cell r="S1165" t="str">
            <v>On air</v>
          </cell>
          <cell r="T1165" t="str">
            <v>Grid-Gen</v>
          </cell>
          <cell r="U1165" t="str">
            <v>Green Field</v>
          </cell>
          <cell r="V1165">
            <v>60</v>
          </cell>
          <cell r="W1165" t="str">
            <v>Outdoor</v>
          </cell>
          <cell r="X1165" t="str">
            <v>Kennedy Mwansa</v>
          </cell>
          <cell r="Y1165" t="str">
            <v>Peter Sinkala</v>
          </cell>
          <cell r="Z1165" t="str">
            <v>Emmanuel Mulayi</v>
          </cell>
          <cell r="AA1165" t="str">
            <v>MTN</v>
          </cell>
          <cell r="AB1165" t="str">
            <v>Flavian Mazhambi</v>
          </cell>
          <cell r="AC1165" t="str">
            <v>In House</v>
          </cell>
          <cell r="AD1165" t="str">
            <v>In House</v>
          </cell>
          <cell r="AE1165" t="str">
            <v>ET</v>
          </cell>
          <cell r="AF1165" t="str">
            <v>ET</v>
          </cell>
          <cell r="AG1165">
            <v>16</v>
          </cell>
          <cell r="AH1165" t="str">
            <v>perkins</v>
          </cell>
          <cell r="AI1165" t="str">
            <v>GU51798V</v>
          </cell>
          <cell r="AJ1165" t="str">
            <v>Leroy Sommer</v>
          </cell>
          <cell r="AK1165" t="str">
            <v>TAL 040F J 6S/4</v>
          </cell>
          <cell r="AL1165">
            <v>600</v>
          </cell>
          <cell r="AM1165" t="str">
            <v>Delta</v>
          </cell>
          <cell r="AN1165" t="str">
            <v>IPT</v>
          </cell>
          <cell r="AO1165">
            <v>250</v>
          </cell>
          <cell r="AP1165" t="str">
            <v>Agisson</v>
          </cell>
          <cell r="AQ1165">
            <v>600</v>
          </cell>
          <cell r="AR1165">
            <v>2</v>
          </cell>
          <cell r="AS1165">
            <v>600</v>
          </cell>
          <cell r="AT1165">
            <v>24</v>
          </cell>
          <cell r="AU1165" t="str">
            <v>N/A</v>
          </cell>
          <cell r="AV1165" t="str">
            <v>N/A</v>
          </cell>
          <cell r="AW1165" t="str">
            <v>N/A</v>
          </cell>
          <cell r="AX1165" t="str">
            <v>n/a</v>
          </cell>
          <cell r="AY1165" t="str">
            <v>N/A</v>
          </cell>
          <cell r="AZ1165">
            <v>35</v>
          </cell>
        </row>
        <row r="1165">
          <cell r="BB1165">
            <v>1</v>
          </cell>
          <cell r="BC1165" t="str">
            <v>MTN</v>
          </cell>
          <cell r="BD1165" t="str">
            <v>T3292</v>
          </cell>
          <cell r="BE1165">
            <v>0</v>
          </cell>
          <cell r="BF1165" t="str">
            <v>Yes</v>
          </cell>
        </row>
        <row r="1166">
          <cell r="C1166" t="str">
            <v>IHS_LUP_009M</v>
          </cell>
          <cell r="D1166" t="str">
            <v>Chisunka BB</v>
          </cell>
          <cell r="E1166">
            <v>28.79095</v>
          </cell>
          <cell r="F1166">
            <v>-10.7857</v>
          </cell>
          <cell r="G1166" t="str">
            <v>Northern </v>
          </cell>
          <cell r="H1166">
            <v>2.5</v>
          </cell>
          <cell r="I1166" t="str">
            <v>LUAPULA</v>
          </cell>
          <cell r="J1166" t="str">
            <v>MANSA</v>
          </cell>
          <cell r="K1166" t="str">
            <v>No</v>
          </cell>
          <cell r="L1166" t="str">
            <v>No</v>
          </cell>
          <cell r="M1166" t="str">
            <v>No</v>
          </cell>
          <cell r="N1166" t="str">
            <v>Rural</v>
          </cell>
          <cell r="O1166" t="str">
            <v>2G</v>
          </cell>
          <cell r="P1166" t="str">
            <v>P4</v>
          </cell>
          <cell r="Q1166" t="str">
            <v>BB</v>
          </cell>
          <cell r="R1166" t="str">
            <v>BB</v>
          </cell>
          <cell r="S1166" t="str">
            <v>On air</v>
          </cell>
          <cell r="T1166" t="str">
            <v>Grid-Gen</v>
          </cell>
          <cell r="U1166" t="str">
            <v>Green Field</v>
          </cell>
          <cell r="V1166">
            <v>70</v>
          </cell>
          <cell r="W1166" t="str">
            <v>Indoor </v>
          </cell>
          <cell r="X1166" t="str">
            <v>Kennedy Mwansa</v>
          </cell>
          <cell r="Y1166" t="str">
            <v>Peter Sinkala</v>
          </cell>
          <cell r="Z1166" t="str">
            <v>Emmanuel Mulayi</v>
          </cell>
          <cell r="AA1166" t="str">
            <v>MTN</v>
          </cell>
          <cell r="AB1166" t="str">
            <v>Flavian Mazhambi</v>
          </cell>
          <cell r="AC1166" t="str">
            <v>In House</v>
          </cell>
          <cell r="AD1166" t="str">
            <v>In House</v>
          </cell>
          <cell r="AE1166" t="str">
            <v>CK Works</v>
          </cell>
          <cell r="AF1166" t="str">
            <v>CK Works</v>
          </cell>
          <cell r="AG1166">
            <v>20</v>
          </cell>
          <cell r="AH1166" t="str">
            <v>perkins</v>
          </cell>
          <cell r="AI1166">
            <v>0</v>
          </cell>
          <cell r="AJ1166" t="str">
            <v>Leroy Sommer</v>
          </cell>
          <cell r="AK1166" t="str">
            <v>LSC 128S2</v>
          </cell>
          <cell r="AL1166">
            <v>600</v>
          </cell>
          <cell r="AM1166" t="str">
            <v>Power cube</v>
          </cell>
          <cell r="AN1166" t="str">
            <v>Powercube </v>
          </cell>
          <cell r="AO1166">
            <v>250</v>
          </cell>
          <cell r="AP1166" t="str">
            <v>NARADA</v>
          </cell>
          <cell r="AQ1166">
            <v>600</v>
          </cell>
          <cell r="AR1166">
            <v>2</v>
          </cell>
          <cell r="AS1166">
            <v>600</v>
          </cell>
          <cell r="AT1166">
            <v>24</v>
          </cell>
          <cell r="AU1166" t="str">
            <v>LG</v>
          </cell>
          <cell r="AV1166" t="str">
            <v>LG</v>
          </cell>
          <cell r="AW1166">
            <v>18000</v>
          </cell>
          <cell r="AX1166">
            <v>18000</v>
          </cell>
          <cell r="AY1166">
            <v>2</v>
          </cell>
          <cell r="AZ1166">
            <v>65</v>
          </cell>
        </row>
        <row r="1166">
          <cell r="BB1166">
            <v>2</v>
          </cell>
          <cell r="BC1166" t="str">
            <v>MTNAirtel</v>
          </cell>
          <cell r="BD1166" t="str">
            <v>T3135</v>
          </cell>
          <cell r="BE1166" t="str">
            <v>ZM3820</v>
          </cell>
          <cell r="BF1166" t="str">
            <v>Yes</v>
          </cell>
        </row>
        <row r="1167">
          <cell r="C1167" t="str">
            <v>IHS_LUP_010M</v>
          </cell>
          <cell r="D1167" t="str">
            <v>Musonda Falls</v>
          </cell>
          <cell r="E1167">
            <v>28.80943</v>
          </cell>
          <cell r="F1167">
            <v>-10.70805</v>
          </cell>
          <cell r="G1167" t="str">
            <v>Northern </v>
          </cell>
          <cell r="H1167">
            <v>1.8</v>
          </cell>
          <cell r="I1167" t="str">
            <v>LUAPULA</v>
          </cell>
          <cell r="J1167" t="str">
            <v>MANSA</v>
          </cell>
          <cell r="K1167" t="str">
            <v>No</v>
          </cell>
          <cell r="L1167" t="str">
            <v>No</v>
          </cell>
          <cell r="M1167" t="str">
            <v>No</v>
          </cell>
          <cell r="N1167" t="str">
            <v>Rural</v>
          </cell>
          <cell r="O1167" t="str">
            <v>2G 3G</v>
          </cell>
          <cell r="P1167" t="str">
            <v>P4</v>
          </cell>
          <cell r="Q1167" t="str">
            <v>BTS</v>
          </cell>
          <cell r="R1167" t="str">
            <v>BB</v>
          </cell>
          <cell r="S1167" t="str">
            <v>On air</v>
          </cell>
          <cell r="T1167" t="str">
            <v>Grid-Gen</v>
          </cell>
          <cell r="U1167" t="str">
            <v>Green Field</v>
          </cell>
          <cell r="V1167">
            <v>54</v>
          </cell>
          <cell r="W1167" t="str">
            <v>Outdoor</v>
          </cell>
          <cell r="X1167" t="str">
            <v>Kennedy Mwansa</v>
          </cell>
          <cell r="Y1167" t="str">
            <v>Peter Sinkala</v>
          </cell>
          <cell r="Z1167" t="str">
            <v>Emmanuel Mulayi</v>
          </cell>
          <cell r="AA1167" t="str">
            <v>MTN</v>
          </cell>
          <cell r="AB1167" t="str">
            <v>Flavian Mazhambi</v>
          </cell>
          <cell r="AC1167" t="str">
            <v>In House</v>
          </cell>
          <cell r="AD1167" t="str">
            <v>In House</v>
          </cell>
          <cell r="AE1167" t="str">
            <v>Gen Logic</v>
          </cell>
          <cell r="AF1167" t="str">
            <v>Gen Logic</v>
          </cell>
          <cell r="AG1167">
            <v>20</v>
          </cell>
          <cell r="AH1167" t="str">
            <v>perkins</v>
          </cell>
          <cell r="AI1167" t="str">
            <v>GL-PM-C1000-15-3P-7320</v>
          </cell>
          <cell r="AJ1167" t="str">
            <v>Leroy Sommer</v>
          </cell>
          <cell r="AK1167" t="str">
            <v>ECP-28-1L/1</v>
          </cell>
          <cell r="AL1167">
            <v>1000</v>
          </cell>
          <cell r="AM1167" t="str">
            <v>Delta</v>
          </cell>
          <cell r="AN1167" t="str">
            <v>IPT</v>
          </cell>
          <cell r="AO1167">
            <v>250</v>
          </cell>
          <cell r="AP1167" t="str">
            <v>Power safe </v>
          </cell>
          <cell r="AQ1167">
            <v>1200</v>
          </cell>
          <cell r="AR1167">
            <v>2</v>
          </cell>
          <cell r="AS1167">
            <v>1200</v>
          </cell>
          <cell r="AT1167">
            <v>24</v>
          </cell>
          <cell r="AU1167" t="str">
            <v>N/A</v>
          </cell>
          <cell r="AV1167" t="str">
            <v>N/A</v>
          </cell>
          <cell r="AW1167" t="str">
            <v>N/A</v>
          </cell>
          <cell r="AX1167" t="str">
            <v>n/a</v>
          </cell>
          <cell r="AY1167" t="str">
            <v>N/A</v>
          </cell>
          <cell r="AZ1167">
            <v>65</v>
          </cell>
        </row>
        <row r="1167">
          <cell r="BB1167">
            <v>2</v>
          </cell>
          <cell r="BC1167" t="str">
            <v>MTNAirtel</v>
          </cell>
          <cell r="BD1167" t="str">
            <v>T3119</v>
          </cell>
          <cell r="BE1167" t="str">
            <v>ZM3810</v>
          </cell>
          <cell r="BF1167" t="str">
            <v>Yes</v>
          </cell>
        </row>
        <row r="1168">
          <cell r="C1168" t="str">
            <v>IHS_LUP_011M</v>
          </cell>
          <cell r="D1168" t="str">
            <v>Samfya</v>
          </cell>
          <cell r="E1168">
            <v>29.56131</v>
          </cell>
          <cell r="F1168">
            <v>-11.37549</v>
          </cell>
          <cell r="G1168" t="str">
            <v>Northern </v>
          </cell>
          <cell r="H1168">
            <v>2</v>
          </cell>
          <cell r="I1168" t="str">
            <v>LUAPULA</v>
          </cell>
          <cell r="J1168" t="str">
            <v>SAMFYA</v>
          </cell>
          <cell r="K1168" t="str">
            <v>No</v>
          </cell>
          <cell r="L1168" t="str">
            <v>No</v>
          </cell>
          <cell r="M1168" t="str">
            <v>No</v>
          </cell>
          <cell r="N1168" t="str">
            <v>Rural</v>
          </cell>
          <cell r="O1168" t="str">
            <v>2G 3G</v>
          </cell>
          <cell r="P1168" t="str">
            <v>P2</v>
          </cell>
          <cell r="Q1168" t="str">
            <v>BTS</v>
          </cell>
          <cell r="R1168" t="str">
            <v>BTS</v>
          </cell>
          <cell r="S1168" t="str">
            <v>On air</v>
          </cell>
          <cell r="T1168" t="str">
            <v>Grid-Gen</v>
          </cell>
          <cell r="U1168" t="str">
            <v>Green Field</v>
          </cell>
          <cell r="V1168">
            <v>80</v>
          </cell>
          <cell r="W1168" t="str">
            <v>Indoor </v>
          </cell>
          <cell r="X1168" t="str">
            <v>Kennedy Mwansa</v>
          </cell>
          <cell r="Y1168" t="str">
            <v>Peter Choongo</v>
          </cell>
          <cell r="Z1168" t="str">
            <v>Emmanuel Mulayi</v>
          </cell>
          <cell r="AA1168" t="str">
            <v>MTN</v>
          </cell>
          <cell r="AB1168" t="str">
            <v>Flavian Mazhambi</v>
          </cell>
          <cell r="AC1168" t="str">
            <v>In House</v>
          </cell>
          <cell r="AD1168" t="str">
            <v>In House</v>
          </cell>
          <cell r="AE1168" t="str">
            <v>CK Works</v>
          </cell>
          <cell r="AF1168" t="str">
            <v>CK Works</v>
          </cell>
          <cell r="AG1168">
            <v>16</v>
          </cell>
          <cell r="AH1168" t="str">
            <v>perkins</v>
          </cell>
          <cell r="AI1168">
            <v>0</v>
          </cell>
          <cell r="AJ1168" t="str">
            <v>Leroy Sommer</v>
          </cell>
          <cell r="AK1168">
            <v>0</v>
          </cell>
          <cell r="AL1168">
            <v>600</v>
          </cell>
          <cell r="AM1168" t="str">
            <v>Delta</v>
          </cell>
          <cell r="AN1168" t="str">
            <v>IPT</v>
          </cell>
          <cell r="AO1168">
            <v>250</v>
          </cell>
          <cell r="AP1168" t="str">
            <v>Lithium</v>
          </cell>
          <cell r="AQ1168">
            <v>300</v>
          </cell>
          <cell r="AR1168">
            <v>48</v>
          </cell>
          <cell r="AS1168">
            <v>100</v>
          </cell>
          <cell r="AT1168">
            <v>3</v>
          </cell>
          <cell r="AU1168" t="str">
            <v>LG</v>
          </cell>
          <cell r="AV1168" t="str">
            <v>LG</v>
          </cell>
          <cell r="AW1168">
            <v>18000</v>
          </cell>
          <cell r="AX1168">
            <v>18000</v>
          </cell>
          <cell r="AY1168">
            <v>2</v>
          </cell>
          <cell r="AZ1168">
            <v>71</v>
          </cell>
        </row>
        <row r="1168">
          <cell r="BB1168">
            <v>2</v>
          </cell>
          <cell r="BC1168" t="str">
            <v>MTNINQ</v>
          </cell>
          <cell r="BD1168" t="str">
            <v>T3074</v>
          </cell>
          <cell r="BE1168">
            <v>0</v>
          </cell>
          <cell r="BF1168" t="str">
            <v>Yes</v>
          </cell>
        </row>
        <row r="1169">
          <cell r="C1169" t="str">
            <v>IHS_LUP_012M</v>
          </cell>
          <cell r="D1169" t="str">
            <v>Bululu BB</v>
          </cell>
          <cell r="E1169">
            <v>29.13967</v>
          </cell>
          <cell r="F1169">
            <v>-10.56912</v>
          </cell>
          <cell r="G1169" t="str">
            <v>Northern </v>
          </cell>
          <cell r="H1169">
            <v>2</v>
          </cell>
          <cell r="I1169" t="str">
            <v>NORTHERN</v>
          </cell>
          <cell r="J1169" t="str">
            <v>LUWINGU</v>
          </cell>
          <cell r="K1169" t="str">
            <v>No</v>
          </cell>
          <cell r="L1169" t="str">
            <v>No</v>
          </cell>
          <cell r="M1169" t="str">
            <v>No</v>
          </cell>
          <cell r="N1169" t="str">
            <v>Rural</v>
          </cell>
          <cell r="O1169" t="str">
            <v>2G</v>
          </cell>
          <cell r="P1169" t="str">
            <v>P4</v>
          </cell>
          <cell r="Q1169" t="str">
            <v>BB</v>
          </cell>
          <cell r="R1169" t="str">
            <v>BB</v>
          </cell>
          <cell r="S1169" t="str">
            <v>On air</v>
          </cell>
          <cell r="T1169" t="str">
            <v>Grid-Gen</v>
          </cell>
          <cell r="U1169" t="str">
            <v>Green Field</v>
          </cell>
          <cell r="V1169">
            <v>60</v>
          </cell>
          <cell r="W1169" t="str">
            <v>Indoor </v>
          </cell>
          <cell r="X1169" t="str">
            <v>Kennedy Mwansa</v>
          </cell>
          <cell r="Y1169" t="str">
            <v>Peter Sinkala</v>
          </cell>
          <cell r="Z1169" t="str">
            <v>Emmanuel Mulayi</v>
          </cell>
          <cell r="AA1169" t="str">
            <v>MTN</v>
          </cell>
          <cell r="AB1169" t="str">
            <v>Flavian Mazhambi</v>
          </cell>
          <cell r="AC1169" t="str">
            <v>In House</v>
          </cell>
          <cell r="AD1169" t="str">
            <v>In House</v>
          </cell>
          <cell r="AE1169" t="str">
            <v>Vitalgen</v>
          </cell>
          <cell r="AF1169" t="str">
            <v>Vitalgen</v>
          </cell>
          <cell r="AG1169">
            <v>16</v>
          </cell>
          <cell r="AH1169" t="str">
            <v>perkins</v>
          </cell>
          <cell r="AI1169" t="str">
            <v>GU51794</v>
          </cell>
          <cell r="AJ1169" t="str">
            <v>Leroy Sommer</v>
          </cell>
          <cell r="AK1169">
            <v>0</v>
          </cell>
          <cell r="AL1169">
            <v>600</v>
          </cell>
          <cell r="AM1169" t="str">
            <v>Delta</v>
          </cell>
          <cell r="AN1169" t="str">
            <v>IPT</v>
          </cell>
          <cell r="AO1169">
            <v>250</v>
          </cell>
          <cell r="AP1169" t="str">
            <v>NARADA</v>
          </cell>
          <cell r="AQ1169">
            <v>600</v>
          </cell>
          <cell r="AR1169">
            <v>2</v>
          </cell>
          <cell r="AS1169">
            <v>600</v>
          </cell>
          <cell r="AT1169">
            <v>24</v>
          </cell>
          <cell r="AU1169" t="str">
            <v>LG</v>
          </cell>
          <cell r="AV1169" t="str">
            <v>LG</v>
          </cell>
          <cell r="AW1169">
            <v>18000</v>
          </cell>
          <cell r="AX1169">
            <v>18000</v>
          </cell>
          <cell r="AY1169">
            <v>2</v>
          </cell>
          <cell r="AZ1169">
            <v>31</v>
          </cell>
        </row>
        <row r="1169">
          <cell r="BB1169">
            <v>1</v>
          </cell>
          <cell r="BC1169" t="str">
            <v>MTN</v>
          </cell>
          <cell r="BD1169" t="str">
            <v>T3131</v>
          </cell>
          <cell r="BE1169">
            <v>0</v>
          </cell>
          <cell r="BF1169" t="str">
            <v>Yes</v>
          </cell>
        </row>
        <row r="1170">
          <cell r="C1170" t="str">
            <v>IHS_LUP_013M</v>
          </cell>
          <cell r="D1170" t="str">
            <v>Mambilima</v>
          </cell>
          <cell r="E1170">
            <v>28.65885</v>
          </cell>
          <cell r="F1170">
            <v>-10.52315</v>
          </cell>
          <cell r="G1170" t="str">
            <v>Northern </v>
          </cell>
          <cell r="H1170">
            <v>1.8</v>
          </cell>
          <cell r="I1170" t="str">
            <v>LUAPULA</v>
          </cell>
          <cell r="J1170" t="str">
            <v>MWENSE</v>
          </cell>
          <cell r="K1170" t="str">
            <v>No</v>
          </cell>
          <cell r="L1170" t="str">
            <v>No</v>
          </cell>
          <cell r="M1170" t="str">
            <v>No</v>
          </cell>
          <cell r="N1170" t="str">
            <v>Rural</v>
          </cell>
          <cell r="O1170" t="str">
            <v>2G 3G</v>
          </cell>
          <cell r="P1170" t="str">
            <v>P4</v>
          </cell>
          <cell r="Q1170" t="str">
            <v>BTS</v>
          </cell>
          <cell r="R1170" t="str">
            <v>BTS</v>
          </cell>
          <cell r="S1170" t="str">
            <v>On air</v>
          </cell>
          <cell r="T1170" t="str">
            <v>Grid-Gen</v>
          </cell>
          <cell r="U1170" t="str">
            <v>Green Field</v>
          </cell>
          <cell r="V1170">
            <v>54</v>
          </cell>
          <cell r="W1170" t="str">
            <v>Outdoor</v>
          </cell>
          <cell r="X1170" t="str">
            <v>Kennedy Mwansa</v>
          </cell>
          <cell r="Y1170" t="str">
            <v>Peter Sinkala</v>
          </cell>
          <cell r="Z1170" t="str">
            <v>Emmanuel Mulayi</v>
          </cell>
          <cell r="AA1170" t="str">
            <v>MTN</v>
          </cell>
          <cell r="AB1170" t="str">
            <v>Flavian Mazhambi</v>
          </cell>
          <cell r="AC1170" t="str">
            <v>In House</v>
          </cell>
          <cell r="AD1170" t="str">
            <v>In House</v>
          </cell>
          <cell r="AE1170" t="str">
            <v>IMG</v>
          </cell>
          <cell r="AF1170" t="str">
            <v>IMG</v>
          </cell>
          <cell r="AG1170">
            <v>15</v>
          </cell>
          <cell r="AH1170" t="str">
            <v>perkins</v>
          </cell>
          <cell r="AI1170">
            <v>0</v>
          </cell>
          <cell r="AJ1170" t="str">
            <v>Leroy Sommer</v>
          </cell>
          <cell r="AK1170">
            <v>0</v>
          </cell>
          <cell r="AL1170">
            <v>600</v>
          </cell>
          <cell r="AM1170" t="str">
            <v>Power cube</v>
          </cell>
          <cell r="AN1170" t="str">
            <v>36 KW ICC330-HA1-C10</v>
          </cell>
          <cell r="AO1170">
            <v>600</v>
          </cell>
          <cell r="AP1170" t="str">
            <v>Lithium</v>
          </cell>
          <cell r="AQ1170">
            <v>200</v>
          </cell>
          <cell r="AR1170">
            <v>48</v>
          </cell>
          <cell r="AS1170">
            <v>100</v>
          </cell>
          <cell r="AT1170">
            <v>2</v>
          </cell>
          <cell r="AU1170" t="str">
            <v>N/A</v>
          </cell>
          <cell r="AV1170" t="str">
            <v>N/A</v>
          </cell>
          <cell r="AW1170" t="str">
            <v>N/A</v>
          </cell>
          <cell r="AX1170" t="str">
            <v>n/a</v>
          </cell>
          <cell r="AY1170" t="str">
            <v>N/A</v>
          </cell>
          <cell r="AZ1170">
            <v>65</v>
          </cell>
        </row>
        <row r="1170">
          <cell r="BB1170">
            <v>1</v>
          </cell>
          <cell r="BC1170" t="str">
            <v>MTN</v>
          </cell>
          <cell r="BD1170" t="str">
            <v>T3239</v>
          </cell>
          <cell r="BE1170">
            <v>0</v>
          </cell>
          <cell r="BF1170" t="str">
            <v>Yes</v>
          </cell>
        </row>
        <row r="1171">
          <cell r="C1171" t="str">
            <v>IHS_LUP_014M</v>
          </cell>
          <cell r="D1171" t="str">
            <v>Mukabi</v>
          </cell>
          <cell r="E1171">
            <v>28.84238</v>
          </cell>
          <cell r="F1171">
            <v>-10.42194</v>
          </cell>
          <cell r="G1171" t="str">
            <v>Northern </v>
          </cell>
          <cell r="H1171">
            <v>1.8</v>
          </cell>
          <cell r="I1171" t="str">
            <v>LUAPULA</v>
          </cell>
          <cell r="J1171" t="str">
            <v>MWENSE</v>
          </cell>
          <cell r="K1171" t="str">
            <v>No</v>
          </cell>
          <cell r="L1171" t="str">
            <v>No</v>
          </cell>
          <cell r="M1171" t="str">
            <v>No</v>
          </cell>
          <cell r="N1171" t="str">
            <v>Rural</v>
          </cell>
          <cell r="O1171" t="str">
            <v>2G</v>
          </cell>
          <cell r="P1171" t="str">
            <v>P4</v>
          </cell>
          <cell r="Q1171" t="str">
            <v>BB</v>
          </cell>
          <cell r="R1171" t="str">
            <v>BTS</v>
          </cell>
          <cell r="S1171" t="str">
            <v>On air</v>
          </cell>
          <cell r="T1171" t="str">
            <v>Solar-Gen</v>
          </cell>
          <cell r="U1171" t="str">
            <v>Green Field</v>
          </cell>
          <cell r="V1171">
            <v>54</v>
          </cell>
          <cell r="W1171" t="str">
            <v>Indoor </v>
          </cell>
          <cell r="X1171" t="str">
            <v>Kennedy Mwansa</v>
          </cell>
          <cell r="Y1171" t="str">
            <v>Peter Sinkala</v>
          </cell>
          <cell r="Z1171" t="str">
            <v>Emmanuel Mulayi</v>
          </cell>
          <cell r="AA1171" t="str">
            <v>MTN</v>
          </cell>
          <cell r="AB1171" t="str">
            <v>Flavian Mazhambi</v>
          </cell>
          <cell r="AC1171" t="str">
            <v>In House</v>
          </cell>
          <cell r="AD1171" t="str">
            <v>In House</v>
          </cell>
          <cell r="AE1171" t="str">
            <v>Vitalgen</v>
          </cell>
          <cell r="AF1171" t="str">
            <v>Vitalgen</v>
          </cell>
          <cell r="AG1171">
            <v>15</v>
          </cell>
          <cell r="AH1171" t="str">
            <v>perkins</v>
          </cell>
          <cell r="AI1171">
            <v>0</v>
          </cell>
          <cell r="AJ1171" t="str">
            <v>Leroy Sommer</v>
          </cell>
          <cell r="AK1171">
            <v>0</v>
          </cell>
          <cell r="AL1171">
            <v>1000</v>
          </cell>
          <cell r="AM1171" t="str">
            <v>Cordex</v>
          </cell>
          <cell r="AN1171" t="str">
            <v>CodexH CX RF HP48-4KW</v>
          </cell>
          <cell r="AO1171">
            <v>350</v>
          </cell>
          <cell r="AP1171" t="str">
            <v>Lithium</v>
          </cell>
          <cell r="AQ1171">
            <v>300</v>
          </cell>
          <cell r="AR1171">
            <v>48</v>
          </cell>
          <cell r="AS1171">
            <v>100</v>
          </cell>
          <cell r="AT1171">
            <v>3</v>
          </cell>
          <cell r="AU1171" t="str">
            <v>LG</v>
          </cell>
          <cell r="AV1171" t="str">
            <v>LG</v>
          </cell>
          <cell r="AW1171">
            <v>18000</v>
          </cell>
          <cell r="AX1171">
            <v>18000</v>
          </cell>
          <cell r="AY1171">
            <v>2</v>
          </cell>
          <cell r="AZ1171">
            <v>45</v>
          </cell>
        </row>
        <row r="1171">
          <cell r="BB1171">
            <v>1</v>
          </cell>
          <cell r="BC1171" t="str">
            <v>MTN</v>
          </cell>
          <cell r="BD1171" t="str">
            <v>T3146</v>
          </cell>
          <cell r="BE1171">
            <v>0</v>
          </cell>
          <cell r="BF1171" t="str">
            <v>Yes</v>
          </cell>
        </row>
        <row r="1172">
          <cell r="C1172" t="str">
            <v>IHS_LUP_015M</v>
          </cell>
          <cell r="D1172" t="str">
            <v>Mwanse</v>
          </cell>
          <cell r="E1172">
            <v>28.70723</v>
          </cell>
          <cell r="F1172">
            <v>-10.39234</v>
          </cell>
          <cell r="G1172" t="str">
            <v>Northern </v>
          </cell>
          <cell r="H1172">
            <v>2.5</v>
          </cell>
          <cell r="I1172" t="str">
            <v>LUAPULA</v>
          </cell>
          <cell r="J1172" t="str">
            <v>MWENSE</v>
          </cell>
          <cell r="K1172" t="str">
            <v>No</v>
          </cell>
          <cell r="L1172" t="str">
            <v>No</v>
          </cell>
          <cell r="M1172" t="str">
            <v>No</v>
          </cell>
          <cell r="N1172" t="str">
            <v>Rural</v>
          </cell>
          <cell r="O1172" t="str">
            <v>2G 3G</v>
          </cell>
          <cell r="P1172" t="str">
            <v>P4</v>
          </cell>
          <cell r="Q1172" t="str">
            <v>BTS</v>
          </cell>
          <cell r="R1172" t="str">
            <v>BTS</v>
          </cell>
          <cell r="S1172" t="str">
            <v>On air</v>
          </cell>
          <cell r="T1172" t="str">
            <v>Grid-Gen</v>
          </cell>
          <cell r="U1172" t="str">
            <v>Green Field</v>
          </cell>
          <cell r="V1172">
            <v>54</v>
          </cell>
          <cell r="W1172" t="str">
            <v>Indoor </v>
          </cell>
          <cell r="X1172" t="str">
            <v>Kennedy Mwansa</v>
          </cell>
          <cell r="Y1172" t="str">
            <v>Peter Sinkala</v>
          </cell>
          <cell r="Z1172" t="str">
            <v>Emmanuel Mulayi</v>
          </cell>
          <cell r="AA1172" t="str">
            <v>MTN</v>
          </cell>
          <cell r="AB1172" t="str">
            <v>Flavian Mazhambi</v>
          </cell>
          <cell r="AC1172" t="str">
            <v>In House</v>
          </cell>
          <cell r="AD1172" t="str">
            <v>In House</v>
          </cell>
          <cell r="AE1172" t="str">
            <v>Ghadder</v>
          </cell>
          <cell r="AF1172" t="str">
            <v>Ghadder</v>
          </cell>
          <cell r="AG1172">
            <v>20</v>
          </cell>
          <cell r="AH1172" t="str">
            <v>perkins</v>
          </cell>
          <cell r="AI1172" t="str">
            <v>GV51790V</v>
          </cell>
          <cell r="AJ1172" t="str">
            <v>Leroy Sommer</v>
          </cell>
          <cell r="AK1172" t="str">
            <v>PRO185 C/4</v>
          </cell>
          <cell r="AL1172">
            <v>1000</v>
          </cell>
          <cell r="AM1172" t="str">
            <v>Delta</v>
          </cell>
          <cell r="AN1172" t="str">
            <v>IPT</v>
          </cell>
          <cell r="AO1172">
            <v>250</v>
          </cell>
          <cell r="AP1172" t="str">
            <v>NARADA</v>
          </cell>
          <cell r="AQ1172">
            <v>600</v>
          </cell>
          <cell r="AR1172">
            <v>2</v>
          </cell>
          <cell r="AS1172">
            <v>600</v>
          </cell>
          <cell r="AT1172">
            <v>24</v>
          </cell>
          <cell r="AU1172" t="str">
            <v>LG</v>
          </cell>
          <cell r="AV1172" t="str">
            <v>LG</v>
          </cell>
          <cell r="AW1172">
            <v>18000</v>
          </cell>
          <cell r="AX1172">
            <v>18000</v>
          </cell>
          <cell r="AY1172">
            <v>2</v>
          </cell>
          <cell r="AZ1172">
            <v>66</v>
          </cell>
        </row>
        <row r="1172">
          <cell r="BB1172">
            <v>1</v>
          </cell>
          <cell r="BC1172" t="str">
            <v>MTN</v>
          </cell>
          <cell r="BD1172" t="str">
            <v>T3073</v>
          </cell>
          <cell r="BE1172">
            <v>0</v>
          </cell>
          <cell r="BF1172" t="str">
            <v>Yes</v>
          </cell>
        </row>
        <row r="1173">
          <cell r="C1173" t="str">
            <v>IHS_LUP_016M</v>
          </cell>
          <cell r="D1173" t="str">
            <v>Diamond S</v>
          </cell>
          <cell r="E1173">
            <v>29.26287</v>
          </cell>
          <cell r="F1173">
            <v>-10.4367</v>
          </cell>
          <cell r="G1173" t="str">
            <v>Northern </v>
          </cell>
          <cell r="H1173">
            <v>2</v>
          </cell>
          <cell r="I1173" t="str">
            <v>NORTHERN</v>
          </cell>
          <cell r="J1173" t="str">
            <v>LUWINGU</v>
          </cell>
          <cell r="K1173" t="str">
            <v>No</v>
          </cell>
          <cell r="L1173" t="str">
            <v>No</v>
          </cell>
          <cell r="M1173" t="str">
            <v>No</v>
          </cell>
          <cell r="N1173" t="str">
            <v>Rural</v>
          </cell>
          <cell r="O1173" t="str">
            <v>2G</v>
          </cell>
          <cell r="P1173" t="str">
            <v>P4</v>
          </cell>
          <cell r="Q1173" t="str">
            <v>BB</v>
          </cell>
          <cell r="R1173" t="str">
            <v>BB</v>
          </cell>
          <cell r="S1173" t="str">
            <v>On air</v>
          </cell>
          <cell r="T1173" t="str">
            <v>Grid-Gen</v>
          </cell>
          <cell r="U1173" t="str">
            <v>Green Field</v>
          </cell>
          <cell r="V1173">
            <v>48</v>
          </cell>
          <cell r="W1173" t="str">
            <v>Indoor </v>
          </cell>
          <cell r="X1173" t="str">
            <v>Kennedy Mwansa</v>
          </cell>
          <cell r="Y1173" t="str">
            <v>Peter Sinkala</v>
          </cell>
          <cell r="Z1173" t="str">
            <v>Emmanuel Mulayi</v>
          </cell>
          <cell r="AA1173" t="str">
            <v>MTN</v>
          </cell>
          <cell r="AB1173" t="str">
            <v>Flavian Mazhambi</v>
          </cell>
          <cell r="AC1173" t="str">
            <v>In House</v>
          </cell>
          <cell r="AD1173" t="str">
            <v>In House</v>
          </cell>
          <cell r="AE1173" t="str">
            <v>IMG</v>
          </cell>
          <cell r="AF1173" t="str">
            <v>IMG</v>
          </cell>
          <cell r="AG1173">
            <v>16</v>
          </cell>
          <cell r="AH1173" t="str">
            <v>perkins</v>
          </cell>
          <cell r="AI1173" t="str">
            <v>GV51794V</v>
          </cell>
          <cell r="AJ1173" t="str">
            <v>Leroy Sommer</v>
          </cell>
          <cell r="AK1173" t="str">
            <v>TAL 040F J 6S/4</v>
          </cell>
          <cell r="AL1173">
            <v>600</v>
          </cell>
          <cell r="AM1173" t="str">
            <v>Delta</v>
          </cell>
          <cell r="AN1173" t="str">
            <v>IPT</v>
          </cell>
          <cell r="AO1173">
            <v>250</v>
          </cell>
          <cell r="AP1173" t="str">
            <v>NARADA</v>
          </cell>
          <cell r="AQ1173">
            <v>600</v>
          </cell>
          <cell r="AR1173">
            <v>2</v>
          </cell>
          <cell r="AS1173">
            <v>600</v>
          </cell>
          <cell r="AT1173">
            <v>24</v>
          </cell>
          <cell r="AU1173" t="str">
            <v>LG</v>
          </cell>
          <cell r="AV1173" t="str">
            <v>LG</v>
          </cell>
          <cell r="AW1173">
            <v>18000</v>
          </cell>
          <cell r="AX1173">
            <v>18000</v>
          </cell>
          <cell r="AY1173">
            <v>2</v>
          </cell>
          <cell r="AZ1173">
            <v>54</v>
          </cell>
        </row>
        <row r="1173">
          <cell r="BB1173">
            <v>1</v>
          </cell>
          <cell r="BC1173" t="str">
            <v>MTN</v>
          </cell>
          <cell r="BD1173" t="str">
            <v>T3136</v>
          </cell>
          <cell r="BE1173">
            <v>0</v>
          </cell>
          <cell r="BF1173" t="str">
            <v>Yes</v>
          </cell>
        </row>
        <row r="1174">
          <cell r="C1174" t="str">
            <v>IHS_LUP_017M</v>
          </cell>
          <cell r="D1174" t="str">
            <v>Lukwesa</v>
          </cell>
          <cell r="E1174">
            <v>28.64202</v>
          </cell>
          <cell r="F1174">
            <v>-10.16708</v>
          </cell>
          <cell r="G1174" t="str">
            <v>Northern </v>
          </cell>
          <cell r="H1174">
            <v>2</v>
          </cell>
          <cell r="I1174" t="str">
            <v>LUAPULA</v>
          </cell>
          <cell r="J1174" t="str">
            <v>MWENSE</v>
          </cell>
          <cell r="K1174" t="str">
            <v>No</v>
          </cell>
          <cell r="L1174" t="str">
            <v>No</v>
          </cell>
          <cell r="M1174" t="str">
            <v>No</v>
          </cell>
          <cell r="N1174" t="str">
            <v>Rural</v>
          </cell>
          <cell r="O1174" t="str">
            <v>2G 3G</v>
          </cell>
          <cell r="P1174" t="str">
            <v>P4</v>
          </cell>
          <cell r="Q1174" t="str">
            <v>BB</v>
          </cell>
          <cell r="R1174" t="str">
            <v>BTS</v>
          </cell>
          <cell r="S1174" t="str">
            <v>On air</v>
          </cell>
          <cell r="T1174" t="str">
            <v>Grid-Gen</v>
          </cell>
          <cell r="U1174" t="str">
            <v>Green Field</v>
          </cell>
          <cell r="V1174">
            <v>54</v>
          </cell>
          <cell r="W1174" t="str">
            <v>Indoor </v>
          </cell>
          <cell r="X1174" t="str">
            <v>Kennedy Mwansa</v>
          </cell>
          <cell r="Y1174" t="str">
            <v>Danny  Masumba</v>
          </cell>
          <cell r="Z1174" t="str">
            <v>Stanley Bwalya </v>
          </cell>
          <cell r="AA1174" t="str">
            <v>MTN</v>
          </cell>
          <cell r="AB1174" t="str">
            <v>Flavian Mazhambi</v>
          </cell>
          <cell r="AC1174" t="str">
            <v>In House</v>
          </cell>
          <cell r="AD1174" t="str">
            <v>In House</v>
          </cell>
          <cell r="AE1174" t="str">
            <v>IMG</v>
          </cell>
          <cell r="AF1174" t="str">
            <v>IMG</v>
          </cell>
          <cell r="AG1174">
            <v>16</v>
          </cell>
          <cell r="AH1174" t="str">
            <v>perkins</v>
          </cell>
          <cell r="AI1174">
            <v>0</v>
          </cell>
          <cell r="AJ1174" t="str">
            <v>Leroy Sommer</v>
          </cell>
          <cell r="AK1174">
            <v>0</v>
          </cell>
          <cell r="AL1174">
            <v>600</v>
          </cell>
          <cell r="AM1174" t="str">
            <v>Delta</v>
          </cell>
          <cell r="AN1174" t="str">
            <v>IPT</v>
          </cell>
          <cell r="AO1174">
            <v>250</v>
          </cell>
          <cell r="AP1174" t="str">
            <v>Power safe </v>
          </cell>
          <cell r="AQ1174">
            <v>1200</v>
          </cell>
          <cell r="AR1174">
            <v>2</v>
          </cell>
          <cell r="AS1174">
            <v>1200</v>
          </cell>
          <cell r="AT1174">
            <v>24</v>
          </cell>
          <cell r="AU1174" t="str">
            <v>LG</v>
          </cell>
          <cell r="AV1174" t="str">
            <v>LG</v>
          </cell>
          <cell r="AW1174">
            <v>18000</v>
          </cell>
          <cell r="AX1174">
            <v>18000</v>
          </cell>
          <cell r="AY1174">
            <v>2</v>
          </cell>
          <cell r="AZ1174">
            <v>70</v>
          </cell>
        </row>
        <row r="1174">
          <cell r="BB1174">
            <v>2</v>
          </cell>
          <cell r="BC1174" t="str">
            <v>MTNAirtel</v>
          </cell>
          <cell r="BD1174" t="str">
            <v>T3143</v>
          </cell>
          <cell r="BE1174" t="str">
            <v>ZM3816</v>
          </cell>
          <cell r="BF1174" t="str">
            <v>Yes</v>
          </cell>
        </row>
        <row r="1175">
          <cell r="C1175" t="str">
            <v>IHS_LUP_018M</v>
          </cell>
          <cell r="D1175" t="str">
            <v>Kapala</v>
          </cell>
          <cell r="E1175">
            <v>28.64089</v>
          </cell>
          <cell r="F1175">
            <v>-10.07771</v>
          </cell>
          <cell r="G1175" t="str">
            <v>Northern </v>
          </cell>
          <cell r="H1175">
            <v>2</v>
          </cell>
          <cell r="I1175" t="str">
            <v>LUAPULA</v>
          </cell>
          <cell r="J1175" t="str">
            <v>MWENSE</v>
          </cell>
          <cell r="K1175" t="str">
            <v>No</v>
          </cell>
          <cell r="L1175" t="str">
            <v>No</v>
          </cell>
          <cell r="M1175" t="str">
            <v>No</v>
          </cell>
          <cell r="N1175" t="str">
            <v>Rural</v>
          </cell>
          <cell r="O1175" t="str">
            <v>2G</v>
          </cell>
          <cell r="P1175" t="str">
            <v>P4</v>
          </cell>
          <cell r="Q1175" t="str">
            <v>BB</v>
          </cell>
          <cell r="R1175" t="str">
            <v>BB</v>
          </cell>
          <cell r="S1175" t="str">
            <v>On air</v>
          </cell>
          <cell r="T1175" t="str">
            <v>Grid-Gen</v>
          </cell>
          <cell r="U1175" t="str">
            <v>Green Field</v>
          </cell>
          <cell r="V1175">
            <v>54</v>
          </cell>
          <cell r="W1175" t="str">
            <v>Indoor </v>
          </cell>
          <cell r="X1175" t="str">
            <v>Kennedy Mwansa</v>
          </cell>
          <cell r="Y1175" t="str">
            <v>Danny  Masumba</v>
          </cell>
          <cell r="Z1175" t="str">
            <v>Stanley Bwalya </v>
          </cell>
          <cell r="AA1175" t="str">
            <v>MTN</v>
          </cell>
          <cell r="AB1175" t="str">
            <v>Flavian Mazhambi</v>
          </cell>
          <cell r="AC1175" t="str">
            <v>In House</v>
          </cell>
          <cell r="AD1175" t="str">
            <v>In House</v>
          </cell>
          <cell r="AE1175" t="str">
            <v>CK Works</v>
          </cell>
          <cell r="AF1175" t="str">
            <v>CK Works</v>
          </cell>
          <cell r="AG1175">
            <v>16</v>
          </cell>
          <cell r="AH1175" t="str">
            <v>perkins</v>
          </cell>
          <cell r="AI1175">
            <v>0</v>
          </cell>
          <cell r="AJ1175" t="str">
            <v>Leroy Sommer</v>
          </cell>
          <cell r="AK1175">
            <v>0</v>
          </cell>
          <cell r="AL1175">
            <v>600</v>
          </cell>
          <cell r="AM1175" t="str">
            <v>Delta</v>
          </cell>
          <cell r="AN1175" t="str">
            <v>IPT</v>
          </cell>
          <cell r="AO1175">
            <v>250</v>
          </cell>
          <cell r="AP1175" t="str">
            <v>Power safe </v>
          </cell>
          <cell r="AQ1175">
            <v>600</v>
          </cell>
          <cell r="AR1175">
            <v>2</v>
          </cell>
          <cell r="AS1175">
            <v>600</v>
          </cell>
          <cell r="AT1175">
            <v>24</v>
          </cell>
          <cell r="AU1175" t="str">
            <v>LG</v>
          </cell>
          <cell r="AV1175" t="str">
            <v>LG</v>
          </cell>
          <cell r="AW1175">
            <v>18000</v>
          </cell>
          <cell r="AX1175">
            <v>18000</v>
          </cell>
          <cell r="AY1175">
            <v>2</v>
          </cell>
          <cell r="AZ1175">
            <v>45</v>
          </cell>
        </row>
        <row r="1175">
          <cell r="BB1175">
            <v>1</v>
          </cell>
          <cell r="BC1175" t="str">
            <v>MTN</v>
          </cell>
          <cell r="BD1175" t="str">
            <v>T3139</v>
          </cell>
          <cell r="BE1175">
            <v>0</v>
          </cell>
          <cell r="BF1175" t="str">
            <v>Yes</v>
          </cell>
        </row>
        <row r="1176">
          <cell r="C1176" t="str">
            <v>IHS_LUP_019M</v>
          </cell>
          <cell r="D1176" t="str">
            <v>Chinyanta BB</v>
          </cell>
          <cell r="E1176">
            <v>28.70556</v>
          </cell>
          <cell r="F1176">
            <v>-10.01337</v>
          </cell>
          <cell r="G1176" t="str">
            <v>Northern </v>
          </cell>
          <cell r="H1176">
            <v>1.8</v>
          </cell>
          <cell r="I1176" t="str">
            <v>LUAPULA</v>
          </cell>
          <cell r="J1176" t="str">
            <v>KAWAMBWA</v>
          </cell>
          <cell r="K1176" t="str">
            <v>No</v>
          </cell>
          <cell r="L1176" t="str">
            <v>No</v>
          </cell>
          <cell r="M1176" t="str">
            <v>No</v>
          </cell>
          <cell r="N1176" t="str">
            <v>Rural</v>
          </cell>
          <cell r="O1176" t="str">
            <v>2G</v>
          </cell>
          <cell r="P1176" t="str">
            <v>P4</v>
          </cell>
          <cell r="Q1176" t="str">
            <v>BB</v>
          </cell>
          <cell r="R1176" t="str">
            <v>BB</v>
          </cell>
          <cell r="S1176" t="str">
            <v>On air</v>
          </cell>
          <cell r="T1176" t="str">
            <v>Grid-Gen</v>
          </cell>
          <cell r="U1176" t="str">
            <v>Green Field</v>
          </cell>
          <cell r="V1176">
            <v>54</v>
          </cell>
          <cell r="W1176" t="str">
            <v>Indoor </v>
          </cell>
          <cell r="X1176" t="str">
            <v>Kennedy Mwansa</v>
          </cell>
          <cell r="Y1176" t="str">
            <v>Danny  Masumba</v>
          </cell>
          <cell r="Z1176" t="str">
            <v>Stanley Bwalya </v>
          </cell>
          <cell r="AA1176" t="str">
            <v>MTN</v>
          </cell>
          <cell r="AB1176" t="str">
            <v>Flavian Mazhambi</v>
          </cell>
          <cell r="AC1176" t="str">
            <v>In House</v>
          </cell>
          <cell r="AD1176" t="str">
            <v>In House</v>
          </cell>
          <cell r="AE1176" t="str">
            <v>IMG</v>
          </cell>
          <cell r="AF1176" t="str">
            <v>IMG</v>
          </cell>
          <cell r="AG1176">
            <v>15</v>
          </cell>
          <cell r="AH1176" t="str">
            <v>perkins</v>
          </cell>
          <cell r="AI1176">
            <v>0</v>
          </cell>
          <cell r="AJ1176" t="str">
            <v>Leroy Sommer</v>
          </cell>
          <cell r="AK1176">
            <v>0</v>
          </cell>
          <cell r="AL1176">
            <v>600</v>
          </cell>
          <cell r="AM1176" t="str">
            <v>Delta</v>
          </cell>
          <cell r="AN1176" t="str">
            <v>IPT</v>
          </cell>
          <cell r="AO1176">
            <v>250</v>
          </cell>
          <cell r="AP1176" t="str">
            <v>NARADA</v>
          </cell>
          <cell r="AQ1176">
            <v>600</v>
          </cell>
          <cell r="AR1176">
            <v>2</v>
          </cell>
          <cell r="AS1176">
            <v>600</v>
          </cell>
          <cell r="AT1176">
            <v>24</v>
          </cell>
          <cell r="AU1176" t="str">
            <v>LG</v>
          </cell>
          <cell r="AV1176" t="str">
            <v>LG</v>
          </cell>
          <cell r="AW1176">
            <v>18000</v>
          </cell>
          <cell r="AX1176">
            <v>18000</v>
          </cell>
          <cell r="AY1176">
            <v>2</v>
          </cell>
          <cell r="AZ1176">
            <v>59</v>
          </cell>
        </row>
        <row r="1176">
          <cell r="BB1176">
            <v>1</v>
          </cell>
          <cell r="BC1176" t="str">
            <v>MTN</v>
          </cell>
          <cell r="BD1176" t="str">
            <v>T3134</v>
          </cell>
          <cell r="BE1176">
            <v>0</v>
          </cell>
          <cell r="BF1176" t="str">
            <v>Yes</v>
          </cell>
        </row>
        <row r="1177">
          <cell r="C1177" t="str">
            <v>IHS_LUP_020M</v>
          </cell>
          <cell r="D1177" t="str">
            <v>Ntumba Chushi</v>
          </cell>
          <cell r="E1177">
            <v>28.94686</v>
          </cell>
          <cell r="F1177">
            <v>-9.83444</v>
          </cell>
          <cell r="G1177" t="str">
            <v>Northern </v>
          </cell>
          <cell r="H1177">
            <v>2</v>
          </cell>
          <cell r="I1177" t="str">
            <v>LUAPULA</v>
          </cell>
          <cell r="J1177" t="str">
            <v>KAWAMBWA</v>
          </cell>
          <cell r="K1177" t="str">
            <v>No</v>
          </cell>
          <cell r="L1177" t="str">
            <v>No</v>
          </cell>
          <cell r="M1177" t="str">
            <v>No</v>
          </cell>
          <cell r="N1177" t="str">
            <v>Rural</v>
          </cell>
          <cell r="O1177" t="str">
            <v>2G</v>
          </cell>
          <cell r="P1177" t="str">
            <v>P4</v>
          </cell>
          <cell r="Q1177" t="str">
            <v>BB</v>
          </cell>
          <cell r="R1177" t="str">
            <v>BTS</v>
          </cell>
          <cell r="S1177" t="str">
            <v>On air</v>
          </cell>
          <cell r="T1177" t="str">
            <v>Grid-Gen</v>
          </cell>
          <cell r="U1177" t="str">
            <v>Green Field</v>
          </cell>
          <cell r="V1177">
            <v>66</v>
          </cell>
          <cell r="W1177" t="str">
            <v>Indoor </v>
          </cell>
          <cell r="X1177" t="str">
            <v>Kennedy Mwansa</v>
          </cell>
          <cell r="Y1177" t="str">
            <v>Danny  Masumba</v>
          </cell>
          <cell r="Z1177" t="str">
            <v>Stanley Bwalya </v>
          </cell>
          <cell r="AA1177" t="str">
            <v>MTN</v>
          </cell>
          <cell r="AB1177" t="str">
            <v>Flavian Mazhambi</v>
          </cell>
          <cell r="AC1177" t="str">
            <v>In House</v>
          </cell>
          <cell r="AD1177" t="str">
            <v>In House</v>
          </cell>
          <cell r="AE1177" t="str">
            <v>Gen Logic</v>
          </cell>
          <cell r="AF1177" t="str">
            <v>Gen Logic</v>
          </cell>
          <cell r="AG1177">
            <v>16</v>
          </cell>
          <cell r="AH1177" t="str">
            <v>perkins</v>
          </cell>
          <cell r="AI1177">
            <v>0</v>
          </cell>
          <cell r="AJ1177" t="str">
            <v>Leroy Sommer</v>
          </cell>
          <cell r="AK1177">
            <v>0</v>
          </cell>
          <cell r="AL1177">
            <v>1000</v>
          </cell>
          <cell r="AM1177" t="str">
            <v>Delta</v>
          </cell>
          <cell r="AN1177" t="str">
            <v>IPT</v>
          </cell>
          <cell r="AO1177">
            <v>250</v>
          </cell>
          <cell r="AP1177" t="str">
            <v>NARADA</v>
          </cell>
          <cell r="AQ1177">
            <v>1200</v>
          </cell>
          <cell r="AR1177">
            <v>2</v>
          </cell>
          <cell r="AS1177">
            <v>600</v>
          </cell>
          <cell r="AT1177">
            <v>48</v>
          </cell>
          <cell r="AU1177" t="str">
            <v>LG</v>
          </cell>
          <cell r="AV1177" t="str">
            <v>LG</v>
          </cell>
          <cell r="AW1177">
            <v>18000</v>
          </cell>
          <cell r="AX1177">
            <v>18000</v>
          </cell>
          <cell r="AY1177">
            <v>2</v>
          </cell>
          <cell r="AZ1177">
            <v>43</v>
          </cell>
        </row>
        <row r="1177">
          <cell r="BB1177">
            <v>1</v>
          </cell>
          <cell r="BC1177" t="str">
            <v>MTN</v>
          </cell>
          <cell r="BD1177" t="str">
            <v>T3151</v>
          </cell>
          <cell r="BE1177">
            <v>0</v>
          </cell>
          <cell r="BF1177" t="str">
            <v>Yes</v>
          </cell>
        </row>
        <row r="1178">
          <cell r="C1178" t="str">
            <v>IHS_LUP_021M</v>
          </cell>
          <cell r="D1178" t="str">
            <v>Kazembe</v>
          </cell>
          <cell r="E1178">
            <v>28.75994</v>
          </cell>
          <cell r="F1178">
            <v>-9.8239</v>
          </cell>
          <cell r="G1178" t="str">
            <v>Northern </v>
          </cell>
          <cell r="H1178">
            <v>1.8</v>
          </cell>
          <cell r="I1178" t="str">
            <v>LUAPULA</v>
          </cell>
          <cell r="J1178" t="str">
            <v>KAWAMBWA</v>
          </cell>
          <cell r="K1178" t="str">
            <v>No</v>
          </cell>
          <cell r="L1178" t="str">
            <v>No</v>
          </cell>
          <cell r="M1178" t="str">
            <v>No</v>
          </cell>
          <cell r="N1178" t="str">
            <v>Rural</v>
          </cell>
          <cell r="O1178" t="str">
            <v>2G 3G</v>
          </cell>
          <cell r="P1178" t="str">
            <v>P4</v>
          </cell>
          <cell r="Q1178" t="str">
            <v>BTS</v>
          </cell>
          <cell r="R1178" t="str">
            <v>BB</v>
          </cell>
          <cell r="S1178" t="str">
            <v>On air</v>
          </cell>
          <cell r="T1178" t="str">
            <v>Grid-Gen</v>
          </cell>
          <cell r="U1178" t="str">
            <v>Green Field</v>
          </cell>
          <cell r="V1178">
            <v>54</v>
          </cell>
          <cell r="W1178" t="str">
            <v>Outdoor</v>
          </cell>
          <cell r="X1178" t="str">
            <v>Kennedy Mwansa</v>
          </cell>
          <cell r="Y1178" t="str">
            <v>Danny  Masumba</v>
          </cell>
          <cell r="Z1178" t="str">
            <v>Stanley Bwalya </v>
          </cell>
          <cell r="AA1178" t="str">
            <v>MTN</v>
          </cell>
          <cell r="AB1178" t="str">
            <v>Flavian Mazhambi</v>
          </cell>
          <cell r="AC1178" t="str">
            <v>In House</v>
          </cell>
          <cell r="AD1178" t="str">
            <v>In House</v>
          </cell>
          <cell r="AE1178" t="str">
            <v>Gen Logic</v>
          </cell>
          <cell r="AF1178" t="str">
            <v>Gen Logic</v>
          </cell>
          <cell r="AG1178">
            <v>15</v>
          </cell>
          <cell r="AH1178" t="str">
            <v>perkins</v>
          </cell>
          <cell r="AI1178">
            <v>0</v>
          </cell>
          <cell r="AJ1178" t="str">
            <v>Leroy Sommer</v>
          </cell>
          <cell r="AK1178">
            <v>0</v>
          </cell>
          <cell r="AL1178">
            <v>1000</v>
          </cell>
          <cell r="AM1178" t="str">
            <v>Power cube</v>
          </cell>
          <cell r="AN1178" t="str">
            <v>ICC330-H1-C1</v>
          </cell>
          <cell r="AO1178">
            <v>400</v>
          </cell>
          <cell r="AP1178" t="str">
            <v>Amaron</v>
          </cell>
          <cell r="AQ1178">
            <v>600</v>
          </cell>
          <cell r="AR1178">
            <v>2</v>
          </cell>
          <cell r="AS1178">
            <v>600</v>
          </cell>
          <cell r="AT1178">
            <v>24</v>
          </cell>
          <cell r="AU1178" t="str">
            <v>N/A</v>
          </cell>
          <cell r="AV1178" t="str">
            <v>N/A</v>
          </cell>
          <cell r="AW1178" t="str">
            <v>N/A</v>
          </cell>
          <cell r="AX1178" t="str">
            <v>n/a</v>
          </cell>
          <cell r="AY1178" t="str">
            <v>N/A</v>
          </cell>
          <cell r="AZ1178">
            <v>90</v>
          </cell>
        </row>
        <row r="1178">
          <cell r="BB1178">
            <v>2</v>
          </cell>
          <cell r="BC1178" t="str">
            <v>MTNAirtel</v>
          </cell>
          <cell r="BD1178" t="str">
            <v>T3104</v>
          </cell>
          <cell r="BE1178" t="str">
            <v>ZM6578</v>
          </cell>
          <cell r="BF1178" t="str">
            <v>Yes</v>
          </cell>
        </row>
        <row r="1179">
          <cell r="C1179" t="str">
            <v>IHS_LUP_022M</v>
          </cell>
          <cell r="D1179" t="str">
            <v>Kawambwa  </v>
          </cell>
          <cell r="E1179">
            <v>29.08052</v>
          </cell>
          <cell r="F1179">
            <v>-9.80402</v>
          </cell>
          <cell r="G1179" t="str">
            <v>Northern </v>
          </cell>
          <cell r="H1179">
            <v>1.8</v>
          </cell>
          <cell r="I1179" t="str">
            <v>LUAPULA</v>
          </cell>
          <cell r="J1179" t="str">
            <v>KAWAMBWA</v>
          </cell>
          <cell r="K1179" t="str">
            <v>No</v>
          </cell>
          <cell r="L1179" t="str">
            <v>No</v>
          </cell>
          <cell r="M1179" t="str">
            <v>No</v>
          </cell>
          <cell r="N1179" t="str">
            <v>Rural</v>
          </cell>
          <cell r="O1179" t="str">
            <v>2G 3G</v>
          </cell>
          <cell r="P1179" t="str">
            <v>P4</v>
          </cell>
          <cell r="Q1179" t="str">
            <v>HUB</v>
          </cell>
          <cell r="R1179" t="str">
            <v>BTS</v>
          </cell>
          <cell r="S1179" t="str">
            <v>On air</v>
          </cell>
          <cell r="T1179" t="str">
            <v>Grid-Gen</v>
          </cell>
          <cell r="U1179" t="str">
            <v>Green Field</v>
          </cell>
          <cell r="V1179">
            <v>70</v>
          </cell>
          <cell r="W1179" t="str">
            <v>Indoor </v>
          </cell>
          <cell r="X1179" t="str">
            <v>Kennedy Mwansa</v>
          </cell>
          <cell r="Y1179" t="str">
            <v>Danny  Masumba</v>
          </cell>
          <cell r="Z1179" t="str">
            <v>Stanley Bwalya </v>
          </cell>
          <cell r="AA1179" t="str">
            <v>MTN</v>
          </cell>
          <cell r="AB1179" t="str">
            <v>Flavian Mazhambi</v>
          </cell>
          <cell r="AC1179" t="str">
            <v>In House</v>
          </cell>
          <cell r="AD1179" t="str">
            <v>In House</v>
          </cell>
          <cell r="AE1179" t="str">
            <v>IMG</v>
          </cell>
          <cell r="AF1179" t="str">
            <v>IMG</v>
          </cell>
          <cell r="AG1179">
            <v>15</v>
          </cell>
          <cell r="AH1179" t="str">
            <v>perkins</v>
          </cell>
          <cell r="AI1179">
            <v>0</v>
          </cell>
          <cell r="AJ1179" t="str">
            <v>Leroy Sommer</v>
          </cell>
          <cell r="AK1179">
            <v>0</v>
          </cell>
          <cell r="AL1179">
            <v>600</v>
          </cell>
          <cell r="AM1179" t="str">
            <v>Delta</v>
          </cell>
          <cell r="AN1179" t="str">
            <v>IPT</v>
          </cell>
          <cell r="AO1179">
            <v>250</v>
          </cell>
          <cell r="AP1179" t="str">
            <v>Agisson</v>
          </cell>
          <cell r="AQ1179">
            <v>600</v>
          </cell>
          <cell r="AR1179">
            <v>2</v>
          </cell>
          <cell r="AS1179">
            <v>600</v>
          </cell>
          <cell r="AT1179">
            <v>24</v>
          </cell>
          <cell r="AU1179" t="str">
            <v>LG</v>
          </cell>
          <cell r="AV1179" t="str">
            <v>LG</v>
          </cell>
          <cell r="AW1179">
            <v>18000</v>
          </cell>
          <cell r="AX1179">
            <v>18000</v>
          </cell>
          <cell r="AY1179">
            <v>2</v>
          </cell>
          <cell r="AZ1179">
            <v>102</v>
          </cell>
        </row>
        <row r="1179">
          <cell r="BB1179">
            <v>1</v>
          </cell>
          <cell r="BC1179" t="str">
            <v>MTN</v>
          </cell>
          <cell r="BD1179" t="str">
            <v>T3071</v>
          </cell>
          <cell r="BE1179">
            <v>0</v>
          </cell>
          <cell r="BF1179" t="str">
            <v>Yes</v>
          </cell>
        </row>
        <row r="1180">
          <cell r="C1180" t="str">
            <v>IHS_LUP_023M</v>
          </cell>
          <cell r="D1180" t="str">
            <v>Mbereshi</v>
          </cell>
          <cell r="E1180">
            <v>28.79547</v>
          </cell>
          <cell r="F1180">
            <v>-9.74976</v>
          </cell>
          <cell r="G1180" t="str">
            <v>Northern </v>
          </cell>
          <cell r="H1180">
            <v>2</v>
          </cell>
          <cell r="I1180" t="str">
            <v>LUAPULA</v>
          </cell>
          <cell r="J1180" t="str">
            <v>KAWAMBWA</v>
          </cell>
          <cell r="K1180" t="str">
            <v>No</v>
          </cell>
          <cell r="L1180" t="str">
            <v>No</v>
          </cell>
          <cell r="M1180" t="str">
            <v>No</v>
          </cell>
          <cell r="N1180" t="str">
            <v>Rural</v>
          </cell>
          <cell r="O1180" t="str">
            <v>2G 3G</v>
          </cell>
          <cell r="P1180" t="str">
            <v>P4</v>
          </cell>
          <cell r="Q1180" t="str">
            <v>BTS</v>
          </cell>
          <cell r="R1180" t="str">
            <v>BTS</v>
          </cell>
          <cell r="S1180" t="str">
            <v>On air</v>
          </cell>
          <cell r="T1180" t="str">
            <v>Grid-Gen</v>
          </cell>
          <cell r="U1180" t="str">
            <v>Green Field</v>
          </cell>
          <cell r="V1180">
            <v>54</v>
          </cell>
          <cell r="W1180" t="str">
            <v>Outdoor</v>
          </cell>
          <cell r="X1180" t="str">
            <v>Kennedy Mwansa</v>
          </cell>
          <cell r="Y1180" t="str">
            <v>Danny  Masumba</v>
          </cell>
          <cell r="Z1180" t="str">
            <v>Stanley Bwalya </v>
          </cell>
          <cell r="AA1180" t="str">
            <v>MTN</v>
          </cell>
          <cell r="AB1180" t="str">
            <v>Flavian Mazhambi</v>
          </cell>
          <cell r="AC1180" t="str">
            <v>In House</v>
          </cell>
          <cell r="AD1180" t="str">
            <v>In House</v>
          </cell>
          <cell r="AE1180" t="str">
            <v>CK Works</v>
          </cell>
          <cell r="AF1180" t="str">
            <v>CK Works</v>
          </cell>
          <cell r="AG1180">
            <v>16</v>
          </cell>
          <cell r="AH1180" t="str">
            <v>perkins</v>
          </cell>
          <cell r="AI1180">
            <v>0</v>
          </cell>
          <cell r="AJ1180" t="str">
            <v>Leroy Sommer</v>
          </cell>
          <cell r="AK1180">
            <v>0</v>
          </cell>
          <cell r="AL1180">
            <v>600</v>
          </cell>
          <cell r="AM1180" t="str">
            <v>Delta</v>
          </cell>
          <cell r="AN1180" t="str">
            <v>IPT</v>
          </cell>
          <cell r="AO1180">
            <v>250</v>
          </cell>
          <cell r="AP1180" t="str">
            <v>Lithium</v>
          </cell>
          <cell r="AQ1180">
            <v>400</v>
          </cell>
          <cell r="AR1180">
            <v>48</v>
          </cell>
          <cell r="AS1180">
            <v>100</v>
          </cell>
          <cell r="AT1180">
            <v>4</v>
          </cell>
          <cell r="AU1180" t="str">
            <v>N/A</v>
          </cell>
          <cell r="AV1180" t="str">
            <v>N/A</v>
          </cell>
          <cell r="AW1180" t="str">
            <v>N/A</v>
          </cell>
          <cell r="AX1180" t="str">
            <v>n/a</v>
          </cell>
          <cell r="AY1180" t="str">
            <v>N/A</v>
          </cell>
          <cell r="AZ1180">
            <v>63</v>
          </cell>
        </row>
        <row r="1180">
          <cell r="BB1180">
            <v>1</v>
          </cell>
          <cell r="BC1180" t="str">
            <v>MTN</v>
          </cell>
          <cell r="BD1180" t="str">
            <v>T3144</v>
          </cell>
          <cell r="BE1180">
            <v>0</v>
          </cell>
          <cell r="BF1180" t="str">
            <v>Yes</v>
          </cell>
        </row>
        <row r="1181">
          <cell r="C1181" t="str">
            <v>IHS_LUP_024M</v>
          </cell>
          <cell r="D1181" t="str">
            <v>Kawambwa Tea Company</v>
          </cell>
          <cell r="E1181">
            <v>29.2761111</v>
          </cell>
          <cell r="F1181">
            <v>-9.7511111</v>
          </cell>
          <cell r="G1181" t="str">
            <v>Northern </v>
          </cell>
          <cell r="H1181">
            <v>1.8</v>
          </cell>
          <cell r="I1181" t="str">
            <v>LUAPULA</v>
          </cell>
          <cell r="J1181" t="str">
            <v>KAWAMBWA</v>
          </cell>
          <cell r="K1181" t="str">
            <v>No</v>
          </cell>
          <cell r="L1181" t="str">
            <v>No</v>
          </cell>
          <cell r="M1181" t="str">
            <v>No</v>
          </cell>
          <cell r="N1181" t="str">
            <v>Rural</v>
          </cell>
          <cell r="O1181" t="str">
            <v>2G 3G</v>
          </cell>
          <cell r="P1181" t="str">
            <v>P4</v>
          </cell>
          <cell r="Q1181" t="str">
            <v>BTS</v>
          </cell>
          <cell r="R1181" t="str">
            <v>BTS</v>
          </cell>
          <cell r="S1181" t="str">
            <v>On air</v>
          </cell>
          <cell r="T1181" t="str">
            <v>Grid-Gen</v>
          </cell>
          <cell r="U1181" t="str">
            <v>Green Field</v>
          </cell>
          <cell r="V1181">
            <v>70</v>
          </cell>
          <cell r="W1181" t="str">
            <v>Indoor </v>
          </cell>
          <cell r="X1181" t="str">
            <v>Kennedy Mwansa</v>
          </cell>
          <cell r="Y1181" t="str">
            <v>Danny  Masumba</v>
          </cell>
          <cell r="Z1181" t="str">
            <v>Stanley Bwalya </v>
          </cell>
          <cell r="AA1181" t="str">
            <v>MTN</v>
          </cell>
          <cell r="AB1181" t="str">
            <v>Flavian Mazhambi</v>
          </cell>
          <cell r="AC1181" t="str">
            <v>In House</v>
          </cell>
          <cell r="AD1181" t="str">
            <v>In House</v>
          </cell>
          <cell r="AE1181" t="str">
            <v>Yanmar</v>
          </cell>
          <cell r="AF1181" t="str">
            <v>Yanmar</v>
          </cell>
          <cell r="AG1181">
            <v>15</v>
          </cell>
          <cell r="AH1181" t="str">
            <v>Yanmar</v>
          </cell>
          <cell r="AI1181">
            <v>0</v>
          </cell>
          <cell r="AJ1181" t="str">
            <v>Mecc Alte</v>
          </cell>
          <cell r="AK1181">
            <v>0</v>
          </cell>
          <cell r="AL1181">
            <v>600</v>
          </cell>
          <cell r="AM1181" t="str">
            <v>Delta</v>
          </cell>
          <cell r="AN1181" t="str">
            <v>IPT</v>
          </cell>
          <cell r="AO1181">
            <v>250</v>
          </cell>
          <cell r="AP1181" t="str">
            <v>Amaron</v>
          </cell>
          <cell r="AQ1181">
            <v>600</v>
          </cell>
          <cell r="AR1181">
            <v>2</v>
          </cell>
          <cell r="AS1181">
            <v>600</v>
          </cell>
          <cell r="AT1181">
            <v>24</v>
          </cell>
          <cell r="AU1181" t="str">
            <v>LG</v>
          </cell>
          <cell r="AV1181" t="str">
            <v>LG</v>
          </cell>
          <cell r="AW1181">
            <v>18000</v>
          </cell>
          <cell r="AX1181">
            <v>18000</v>
          </cell>
          <cell r="AY1181">
            <v>2</v>
          </cell>
          <cell r="AZ1181">
            <v>66</v>
          </cell>
        </row>
        <row r="1181">
          <cell r="BB1181">
            <v>1</v>
          </cell>
          <cell r="BC1181" t="str">
            <v>MTN</v>
          </cell>
          <cell r="BD1181" t="str">
            <v>T3249</v>
          </cell>
          <cell r="BE1181">
            <v>0</v>
          </cell>
          <cell r="BF1181" t="str">
            <v>Yes</v>
          </cell>
        </row>
        <row r="1182">
          <cell r="C1182" t="str">
            <v>IHS_LUP_025M</v>
          </cell>
          <cell r="D1182" t="str">
            <v>Tabita</v>
          </cell>
          <cell r="E1182">
            <v>28.73489</v>
          </cell>
          <cell r="F1182">
            <v>-9.57465</v>
          </cell>
          <cell r="G1182" t="str">
            <v>Northern </v>
          </cell>
          <cell r="H1182">
            <v>1.8</v>
          </cell>
          <cell r="I1182" t="str">
            <v>LUAPULA</v>
          </cell>
          <cell r="J1182" t="str">
            <v>NCHELENGE</v>
          </cell>
          <cell r="K1182" t="str">
            <v>No</v>
          </cell>
          <cell r="L1182" t="str">
            <v>No</v>
          </cell>
          <cell r="M1182" t="str">
            <v>No</v>
          </cell>
          <cell r="N1182" t="str">
            <v>Rural</v>
          </cell>
          <cell r="O1182" t="str">
            <v>2G</v>
          </cell>
          <cell r="P1182" t="str">
            <v>P4</v>
          </cell>
          <cell r="Q1182" t="str">
            <v>BTS</v>
          </cell>
          <cell r="R1182" t="str">
            <v>BTS</v>
          </cell>
          <cell r="S1182" t="str">
            <v>On air</v>
          </cell>
          <cell r="T1182" t="str">
            <v>Grid-Gen</v>
          </cell>
          <cell r="U1182" t="str">
            <v>Green Field</v>
          </cell>
          <cell r="V1182">
            <v>54</v>
          </cell>
          <cell r="W1182" t="str">
            <v>Indoor </v>
          </cell>
          <cell r="X1182" t="str">
            <v>Kennedy Mwansa</v>
          </cell>
          <cell r="Y1182" t="str">
            <v>Lazarous kupa Mutamali </v>
          </cell>
          <cell r="Z1182" t="str">
            <v>Stanley Bwalya </v>
          </cell>
          <cell r="AA1182" t="str">
            <v>MTN</v>
          </cell>
          <cell r="AB1182" t="str">
            <v>Flavian Mazhambi</v>
          </cell>
          <cell r="AC1182" t="str">
            <v>In House</v>
          </cell>
          <cell r="AD1182" t="str">
            <v>In House</v>
          </cell>
          <cell r="AE1182" t="str">
            <v>IMG</v>
          </cell>
          <cell r="AF1182" t="str">
            <v>IMG</v>
          </cell>
          <cell r="AG1182">
            <v>15</v>
          </cell>
          <cell r="AH1182" t="str">
            <v>perkins</v>
          </cell>
          <cell r="AI1182">
            <v>0</v>
          </cell>
          <cell r="AJ1182" t="str">
            <v>Leroy Sommer</v>
          </cell>
          <cell r="AK1182">
            <v>0</v>
          </cell>
          <cell r="AL1182">
            <v>600</v>
          </cell>
          <cell r="AM1182" t="str">
            <v>Delta</v>
          </cell>
          <cell r="AN1182" t="str">
            <v>IPT</v>
          </cell>
          <cell r="AO1182">
            <v>250</v>
          </cell>
          <cell r="AP1182" t="str">
            <v>NARADA</v>
          </cell>
          <cell r="AQ1182">
            <v>600</v>
          </cell>
          <cell r="AR1182">
            <v>2</v>
          </cell>
          <cell r="AS1182">
            <v>600</v>
          </cell>
          <cell r="AT1182">
            <v>24</v>
          </cell>
          <cell r="AU1182" t="str">
            <v>LG</v>
          </cell>
          <cell r="AV1182" t="str">
            <v>LG</v>
          </cell>
          <cell r="AW1182">
            <v>18000</v>
          </cell>
          <cell r="AX1182">
            <v>18000</v>
          </cell>
          <cell r="AY1182">
            <v>2</v>
          </cell>
          <cell r="AZ1182">
            <v>49</v>
          </cell>
        </row>
        <row r="1182">
          <cell r="BB1182">
            <v>1</v>
          </cell>
          <cell r="BC1182" t="str">
            <v>MTN</v>
          </cell>
          <cell r="BD1182" t="str">
            <v>T3153</v>
          </cell>
          <cell r="BE1182">
            <v>0</v>
          </cell>
          <cell r="BF1182" t="str">
            <v>Yes</v>
          </cell>
        </row>
        <row r="1183">
          <cell r="C1183" t="str">
            <v>IHS_LUP_026M</v>
          </cell>
          <cell r="D1183" t="str">
            <v>Nchelenge</v>
          </cell>
          <cell r="E1183">
            <v>28.74021</v>
          </cell>
          <cell r="F1183">
            <v>-9.34102</v>
          </cell>
          <cell r="G1183" t="str">
            <v>Northern </v>
          </cell>
          <cell r="H1183">
            <v>2.5</v>
          </cell>
          <cell r="I1183" t="str">
            <v>LUAPULA</v>
          </cell>
          <cell r="J1183" t="str">
            <v>NCHELENGE</v>
          </cell>
          <cell r="K1183" t="str">
            <v>No</v>
          </cell>
          <cell r="L1183" t="str">
            <v>No</v>
          </cell>
          <cell r="M1183" t="str">
            <v>No</v>
          </cell>
          <cell r="N1183" t="str">
            <v>Rural</v>
          </cell>
          <cell r="O1183" t="str">
            <v>2G 3G</v>
          </cell>
          <cell r="P1183" t="str">
            <v>P3</v>
          </cell>
          <cell r="Q1183" t="str">
            <v>BTS</v>
          </cell>
          <cell r="R1183" t="str">
            <v>BTS</v>
          </cell>
          <cell r="S1183" t="str">
            <v>On air</v>
          </cell>
          <cell r="T1183" t="str">
            <v>Grid-Gen</v>
          </cell>
          <cell r="U1183" t="str">
            <v>Green Field</v>
          </cell>
          <cell r="V1183">
            <v>48</v>
          </cell>
          <cell r="W1183" t="str">
            <v>Indoor </v>
          </cell>
          <cell r="X1183" t="str">
            <v>Kennedy Mwansa</v>
          </cell>
          <cell r="Y1183" t="str">
            <v>Danny  Masumba</v>
          </cell>
          <cell r="Z1183" t="str">
            <v>Stanley Bwalya </v>
          </cell>
          <cell r="AA1183" t="str">
            <v>MTN</v>
          </cell>
          <cell r="AB1183" t="str">
            <v>Flavian Mazhambi</v>
          </cell>
          <cell r="AC1183" t="str">
            <v>In House</v>
          </cell>
          <cell r="AD1183" t="str">
            <v>In House</v>
          </cell>
          <cell r="AE1183" t="str">
            <v>Lamasat</v>
          </cell>
          <cell r="AF1183" t="str">
            <v>Lamasat</v>
          </cell>
          <cell r="AG1183">
            <v>20</v>
          </cell>
          <cell r="AH1183" t="str">
            <v>perkins</v>
          </cell>
          <cell r="AI1183" t="str">
            <v>GV51790R</v>
          </cell>
          <cell r="AJ1183" t="str">
            <v>Leroy Sommer</v>
          </cell>
          <cell r="AK1183" t="str">
            <v>SAP 40H J6/4</v>
          </cell>
          <cell r="AL1183">
            <v>600</v>
          </cell>
          <cell r="AM1183" t="str">
            <v>Delta</v>
          </cell>
          <cell r="AN1183" t="str">
            <v>IPT</v>
          </cell>
          <cell r="AO1183">
            <v>250</v>
          </cell>
          <cell r="AP1183" t="str">
            <v>Lithium</v>
          </cell>
          <cell r="AQ1183">
            <v>400</v>
          </cell>
          <cell r="AR1183">
            <v>48</v>
          </cell>
          <cell r="AS1183">
            <v>100</v>
          </cell>
          <cell r="AT1183">
            <v>4</v>
          </cell>
          <cell r="AU1183" t="str">
            <v>sumsung</v>
          </cell>
          <cell r="AV1183" t="str">
            <v>sumsung</v>
          </cell>
          <cell r="AW1183">
            <v>18000</v>
          </cell>
          <cell r="AX1183">
            <v>18000</v>
          </cell>
          <cell r="AY1183">
            <v>2</v>
          </cell>
          <cell r="AZ1183">
            <v>47</v>
          </cell>
        </row>
        <row r="1183">
          <cell r="BB1183">
            <v>1</v>
          </cell>
          <cell r="BC1183" t="str">
            <v>MTN</v>
          </cell>
          <cell r="BD1183" t="str">
            <v>T3021</v>
          </cell>
          <cell r="BE1183">
            <v>0</v>
          </cell>
          <cell r="BF1183" t="str">
            <v>Yes</v>
          </cell>
        </row>
        <row r="1184">
          <cell r="C1184" t="str">
            <v>IHS_LUP_027M</v>
          </cell>
          <cell r="D1184" t="str">
            <v>MANSA EXT</v>
          </cell>
          <cell r="E1184">
            <v>28.901517</v>
          </cell>
          <cell r="F1184">
            <v>-11.201657</v>
          </cell>
          <cell r="G1184" t="str">
            <v>Northern </v>
          </cell>
          <cell r="H1184">
            <v>2</v>
          </cell>
          <cell r="I1184" t="str">
            <v>LUAPULA</v>
          </cell>
          <cell r="J1184" t="str">
            <v>MANSA</v>
          </cell>
          <cell r="K1184" t="str">
            <v>No</v>
          </cell>
          <cell r="L1184" t="str">
            <v>No</v>
          </cell>
          <cell r="M1184" t="str">
            <v>No</v>
          </cell>
          <cell r="N1184" t="str">
            <v>Rural</v>
          </cell>
          <cell r="O1184" t="str">
            <v>2G 3G</v>
          </cell>
          <cell r="P1184" t="str">
            <v>P4</v>
          </cell>
          <cell r="Q1184" t="str">
            <v>BTS</v>
          </cell>
          <cell r="R1184" t="str">
            <v>BTS</v>
          </cell>
          <cell r="S1184" t="str">
            <v>On air</v>
          </cell>
          <cell r="T1184" t="str">
            <v>Grid-Gen</v>
          </cell>
          <cell r="U1184" t="str">
            <v>Green Field</v>
          </cell>
          <cell r="V1184">
            <v>30</v>
          </cell>
          <cell r="W1184" t="str">
            <v>Outdoor</v>
          </cell>
          <cell r="X1184" t="str">
            <v>Kennedy Mwansa</v>
          </cell>
          <cell r="Y1184" t="str">
            <v>Peter Choongo</v>
          </cell>
          <cell r="Z1184" t="str">
            <v>Emmanuel Mulayi</v>
          </cell>
          <cell r="AA1184" t="str">
            <v>MTN</v>
          </cell>
          <cell r="AB1184" t="str">
            <v>Flavian Mazhambi</v>
          </cell>
          <cell r="AC1184" t="str">
            <v>In House</v>
          </cell>
          <cell r="AD1184" t="str">
            <v>In House</v>
          </cell>
          <cell r="AE1184" t="str">
            <v>Elcos</v>
          </cell>
          <cell r="AF1184" t="str">
            <v>Elcos</v>
          </cell>
          <cell r="AG1184">
            <v>13</v>
          </cell>
          <cell r="AH1184" t="str">
            <v>perkins</v>
          </cell>
          <cell r="AI1184">
            <v>0</v>
          </cell>
          <cell r="AJ1184" t="str">
            <v>Leroy Sommer</v>
          </cell>
          <cell r="AK1184">
            <v>0</v>
          </cell>
          <cell r="AL1184">
            <v>600</v>
          </cell>
          <cell r="AM1184" t="str">
            <v>Delta</v>
          </cell>
          <cell r="AN1184" t="str">
            <v>IPT</v>
          </cell>
          <cell r="AO1184">
            <v>250</v>
          </cell>
          <cell r="AP1184" t="str">
            <v>Agisson</v>
          </cell>
          <cell r="AQ1184">
            <v>600</v>
          </cell>
          <cell r="AR1184">
            <v>2</v>
          </cell>
          <cell r="AS1184">
            <v>600</v>
          </cell>
          <cell r="AT1184">
            <v>24</v>
          </cell>
          <cell r="AU1184" t="str">
            <v>N/A</v>
          </cell>
          <cell r="AV1184" t="str">
            <v>N/A</v>
          </cell>
          <cell r="AW1184" t="str">
            <v>N/A</v>
          </cell>
          <cell r="AX1184" t="str">
            <v>n/a</v>
          </cell>
          <cell r="AY1184" t="str">
            <v>N/A</v>
          </cell>
          <cell r="AZ1184">
            <v>105</v>
          </cell>
        </row>
        <row r="1184">
          <cell r="BB1184">
            <v>2</v>
          </cell>
          <cell r="BC1184" t="str">
            <v>MTNAirtel</v>
          </cell>
          <cell r="BD1184" t="str">
            <v>T3409</v>
          </cell>
          <cell r="BE1184" t="str">
            <v>ZM6955</v>
          </cell>
          <cell r="BF1184" t="str">
            <v>Yes</v>
          </cell>
        </row>
        <row r="1185">
          <cell r="C1185" t="str">
            <v>IHS_LUP_028M</v>
          </cell>
          <cell r="D1185" t="str">
            <v>Bahati</v>
          </cell>
          <cell r="E1185">
            <v>28.8504</v>
          </cell>
          <cell r="F1185">
            <v>-14.492108</v>
          </cell>
          <cell r="G1185" t="str">
            <v>Northern </v>
          </cell>
          <cell r="H1185">
            <v>2</v>
          </cell>
          <cell r="I1185" t="str">
            <v>NORTHERN</v>
          </cell>
          <cell r="J1185" t="str">
            <v>MANSA</v>
          </cell>
          <cell r="K1185" t="str">
            <v>No</v>
          </cell>
          <cell r="L1185" t="str">
            <v>No</v>
          </cell>
          <cell r="M1185" t="str">
            <v>No</v>
          </cell>
          <cell r="N1185" t="str">
            <v>Rural</v>
          </cell>
          <cell r="O1185" t="str">
            <v>2G</v>
          </cell>
          <cell r="P1185" t="str">
            <v>P4</v>
          </cell>
          <cell r="Q1185" t="str">
            <v>BTS</v>
          </cell>
          <cell r="R1185" t="str">
            <v>BTS</v>
          </cell>
          <cell r="S1185" t="str">
            <v>On air</v>
          </cell>
          <cell r="T1185" t="str">
            <v>Grid-Gen</v>
          </cell>
          <cell r="U1185" t="str">
            <v>Green Field</v>
          </cell>
          <cell r="V1185">
            <v>55</v>
          </cell>
          <cell r="W1185" t="str">
            <v>Outdoor</v>
          </cell>
          <cell r="X1185" t="str">
            <v>Kennedy Mwansa</v>
          </cell>
          <cell r="Y1185" t="str">
            <v>Peter Sinkala</v>
          </cell>
          <cell r="Z1185" t="str">
            <v>Emmanuel Mulayi</v>
          </cell>
          <cell r="AA1185" t="str">
            <v>MTN</v>
          </cell>
          <cell r="AB1185" t="str">
            <v>Flavian Mazhambi</v>
          </cell>
          <cell r="AC1185" t="str">
            <v>In House</v>
          </cell>
          <cell r="AD1185" t="str">
            <v>In House</v>
          </cell>
          <cell r="AE1185" t="str">
            <v>MPI</v>
          </cell>
          <cell r="AF1185" t="str">
            <v>MPI</v>
          </cell>
          <cell r="AG1185">
            <v>16</v>
          </cell>
          <cell r="AH1185" t="str">
            <v>perkins</v>
          </cell>
          <cell r="AI1185">
            <v>0</v>
          </cell>
          <cell r="AJ1185" t="str">
            <v>Leroy Sommer</v>
          </cell>
          <cell r="AK1185">
            <v>0</v>
          </cell>
          <cell r="AL1185">
            <v>600</v>
          </cell>
          <cell r="AM1185" t="str">
            <v>Delta</v>
          </cell>
          <cell r="AN1185" t="str">
            <v>IPT</v>
          </cell>
          <cell r="AO1185">
            <v>250</v>
          </cell>
          <cell r="AP1185" t="str">
            <v>Amaron</v>
          </cell>
          <cell r="AQ1185">
            <v>600</v>
          </cell>
          <cell r="AR1185">
            <v>2</v>
          </cell>
          <cell r="AS1185">
            <v>600</v>
          </cell>
          <cell r="AT1185">
            <v>24</v>
          </cell>
          <cell r="AU1185" t="str">
            <v>N/A</v>
          </cell>
          <cell r="AV1185" t="str">
            <v>N/A</v>
          </cell>
          <cell r="AW1185" t="str">
            <v>N/A</v>
          </cell>
          <cell r="AX1185" t="str">
            <v>n/a</v>
          </cell>
          <cell r="AY1185" t="str">
            <v>N/A</v>
          </cell>
          <cell r="AZ1185">
            <v>70</v>
          </cell>
        </row>
        <row r="1185">
          <cell r="BB1185">
            <v>1</v>
          </cell>
          <cell r="BC1185" t="str">
            <v>MTN</v>
          </cell>
          <cell r="BD1185" t="str">
            <v>T3484</v>
          </cell>
          <cell r="BE1185">
            <v>0</v>
          </cell>
          <cell r="BF1185" t="str">
            <v>Yes</v>
          </cell>
        </row>
        <row r="1186">
          <cell r="C1186" t="str">
            <v>IHS_LUP_029M</v>
          </cell>
          <cell r="D1186" t="str">
            <v>Mantapala </v>
          </cell>
          <cell r="E1186">
            <v>28.8993</v>
          </cell>
          <cell r="F1186">
            <v>-9.5181</v>
          </cell>
          <cell r="G1186" t="str">
            <v>Northern </v>
          </cell>
          <cell r="H1186">
            <v>2.5</v>
          </cell>
          <cell r="I1186" t="str">
            <v>LUAPULA</v>
          </cell>
          <cell r="J1186" t="str">
            <v>Nchelenge</v>
          </cell>
          <cell r="K1186" t="str">
            <v>No</v>
          </cell>
          <cell r="L1186" t="str">
            <v>No</v>
          </cell>
          <cell r="M1186" t="str">
            <v>No</v>
          </cell>
          <cell r="N1186" t="str">
            <v>Rural</v>
          </cell>
          <cell r="O1186" t="str">
            <v>P4</v>
          </cell>
          <cell r="P1186" t="str">
            <v>P4</v>
          </cell>
          <cell r="Q1186" t="str">
            <v>BTS</v>
          </cell>
          <cell r="R1186" t="str">
            <v>BTS</v>
          </cell>
          <cell r="S1186" t="str">
            <v>On air</v>
          </cell>
          <cell r="T1186" t="str">
            <v>Solar-Gen</v>
          </cell>
          <cell r="U1186" t="str">
            <v>Green Field</v>
          </cell>
          <cell r="V1186">
            <v>70</v>
          </cell>
          <cell r="W1186" t="str">
            <v>Outdoor</v>
          </cell>
          <cell r="X1186" t="str">
            <v>Kennedy Mwansa</v>
          </cell>
          <cell r="Y1186" t="str">
            <v>Danny  Masumba</v>
          </cell>
          <cell r="Z1186" t="str">
            <v>Stanley Bwalya </v>
          </cell>
          <cell r="AA1186" t="str">
            <v>MTN</v>
          </cell>
          <cell r="AB1186" t="str">
            <v>Flavian Mazhambi</v>
          </cell>
          <cell r="AC1186" t="str">
            <v>In House</v>
          </cell>
          <cell r="AD1186" t="str">
            <v>In House</v>
          </cell>
          <cell r="AE1186" t="str">
            <v>CK Works</v>
          </cell>
          <cell r="AF1186" t="str">
            <v>CK Works</v>
          </cell>
          <cell r="AG1186">
            <v>20</v>
          </cell>
          <cell r="AH1186" t="str">
            <v>perkins</v>
          </cell>
          <cell r="AI1186">
            <v>0</v>
          </cell>
          <cell r="AJ1186" t="str">
            <v>Leroy Sommer</v>
          </cell>
          <cell r="AK1186">
            <v>0</v>
          </cell>
          <cell r="AL1186">
            <v>1000</v>
          </cell>
          <cell r="AM1186" t="str">
            <v>Power cube</v>
          </cell>
          <cell r="AN1186" t="str">
            <v>ICC330-H1-C1</v>
          </cell>
          <cell r="AO1186">
            <v>400</v>
          </cell>
          <cell r="AP1186" t="str">
            <v>Lithium</v>
          </cell>
          <cell r="AQ1186">
            <v>400</v>
          </cell>
          <cell r="AR1186">
            <v>48</v>
          </cell>
          <cell r="AS1186">
            <v>100</v>
          </cell>
          <cell r="AT1186">
            <v>4</v>
          </cell>
          <cell r="AU1186" t="str">
            <v>N/A</v>
          </cell>
          <cell r="AV1186" t="str">
            <v>N/A</v>
          </cell>
          <cell r="AW1186" t="str">
            <v>N/A</v>
          </cell>
          <cell r="AX1186" t="str">
            <v>n/a</v>
          </cell>
          <cell r="AY1186" t="str">
            <v>N/A</v>
          </cell>
          <cell r="AZ1186">
            <v>65</v>
          </cell>
        </row>
        <row r="1186">
          <cell r="BB1186">
            <v>2</v>
          </cell>
          <cell r="BC1186" t="str">
            <v>MTNAirtel</v>
          </cell>
          <cell r="BD1186" t="str">
            <v>T3555</v>
          </cell>
          <cell r="BE1186" t="str">
            <v>ZM0340</v>
          </cell>
          <cell r="BF1186" t="str">
            <v>Yes</v>
          </cell>
        </row>
        <row r="1187">
          <cell r="C1187" t="str">
            <v>IHS_LUP_201A</v>
          </cell>
          <cell r="D1187" t="str">
            <v>Chembe</v>
          </cell>
          <cell r="E1187">
            <v>28.7425</v>
          </cell>
          <cell r="F1187">
            <v>-11.9478</v>
          </cell>
          <cell r="G1187" t="str">
            <v>Northern </v>
          </cell>
          <cell r="H1187">
            <v>2</v>
          </cell>
          <cell r="I1187" t="str">
            <v>LUAPULA</v>
          </cell>
          <cell r="J1187" t="str">
            <v>Mansa</v>
          </cell>
          <cell r="K1187" t="str">
            <v>No</v>
          </cell>
          <cell r="L1187" t="str">
            <v>No</v>
          </cell>
          <cell r="M1187" t="str">
            <v>No</v>
          </cell>
          <cell r="N1187" t="str">
            <v>Rural</v>
          </cell>
          <cell r="O1187" t="str">
            <v>Silver</v>
          </cell>
          <cell r="P1187" t="str">
            <v>Silver</v>
          </cell>
          <cell r="Q1187" t="str">
            <v>BTS</v>
          </cell>
          <cell r="R1187" t="str">
            <v>BTS</v>
          </cell>
          <cell r="S1187" t="str">
            <v>On air</v>
          </cell>
          <cell r="T1187" t="str">
            <v>Grid-Gen</v>
          </cell>
          <cell r="U1187" t="str">
            <v>Green Field</v>
          </cell>
          <cell r="V1187">
            <v>60</v>
          </cell>
          <cell r="W1187" t="str">
            <v>Indoor </v>
          </cell>
          <cell r="X1187" t="str">
            <v>Kennedy Mwansa</v>
          </cell>
          <cell r="Y1187" t="str">
            <v>Peter Sinkala</v>
          </cell>
          <cell r="Z1187" t="str">
            <v>Emmanuel Mulayi</v>
          </cell>
          <cell r="AA1187" t="str">
            <v>Airtel </v>
          </cell>
          <cell r="AB1187" t="str">
            <v>Flavian Mazhambi</v>
          </cell>
          <cell r="AC1187" t="str">
            <v>In House</v>
          </cell>
          <cell r="AD1187" t="str">
            <v>In House</v>
          </cell>
          <cell r="AE1187" t="str">
            <v>Lamasat</v>
          </cell>
          <cell r="AF1187" t="str">
            <v>Lamasat</v>
          </cell>
          <cell r="AG1187">
            <v>16</v>
          </cell>
          <cell r="AH1187" t="str">
            <v>perkins</v>
          </cell>
          <cell r="AI1187">
            <v>0</v>
          </cell>
          <cell r="AJ1187" t="str">
            <v>Leroy Sommer</v>
          </cell>
          <cell r="AK1187">
            <v>0</v>
          </cell>
          <cell r="AL1187">
            <v>600</v>
          </cell>
          <cell r="AM1187" t="str">
            <v>Power cube</v>
          </cell>
          <cell r="AN1187" t="str">
            <v>ICC330-H1-C1</v>
          </cell>
          <cell r="AO1187">
            <v>400</v>
          </cell>
          <cell r="AP1187" t="str">
            <v>Agisson</v>
          </cell>
          <cell r="AQ1187">
            <v>1200</v>
          </cell>
          <cell r="AR1187">
            <v>2</v>
          </cell>
          <cell r="AS1187">
            <v>600</v>
          </cell>
          <cell r="AT1187">
            <v>48</v>
          </cell>
          <cell r="AU1187" t="str">
            <v>LG</v>
          </cell>
          <cell r="AV1187" t="str">
            <v>LG</v>
          </cell>
          <cell r="AW1187">
            <v>18000</v>
          </cell>
          <cell r="AX1187">
            <v>18000</v>
          </cell>
          <cell r="AY1187">
            <v>2</v>
          </cell>
          <cell r="AZ1187">
            <v>98</v>
          </cell>
        </row>
        <row r="1187">
          <cell r="BB1187">
            <v>2</v>
          </cell>
          <cell r="BC1187" t="str">
            <v>MTNAirtel</v>
          </cell>
          <cell r="BD1187" t="str">
            <v>T3230</v>
          </cell>
          <cell r="BE1187" t="str">
            <v>ZM0174</v>
          </cell>
          <cell r="BF1187" t="str">
            <v>Yes</v>
          </cell>
        </row>
        <row r="1188">
          <cell r="C1188" t="str">
            <v>IHS_LUP_202A</v>
          </cell>
          <cell r="D1188" t="str">
            <v>Chienge</v>
          </cell>
          <cell r="E1188">
            <v>29.1621</v>
          </cell>
          <cell r="F1188">
            <v>-8.6544</v>
          </cell>
          <cell r="G1188" t="str">
            <v>Northern </v>
          </cell>
          <cell r="H1188">
            <v>1.8</v>
          </cell>
          <cell r="I1188" t="str">
            <v>LUAPULA</v>
          </cell>
          <cell r="J1188" t="str">
            <v>Chiengi</v>
          </cell>
          <cell r="K1188" t="str">
            <v>No</v>
          </cell>
          <cell r="L1188" t="str">
            <v>No</v>
          </cell>
          <cell r="M1188" t="str">
            <v>No</v>
          </cell>
          <cell r="N1188" t="str">
            <v>Rural</v>
          </cell>
          <cell r="O1188" t="str">
            <v>Silver</v>
          </cell>
          <cell r="P1188" t="str">
            <v>Silver</v>
          </cell>
          <cell r="Q1188" t="str">
            <v>BTS</v>
          </cell>
          <cell r="R1188" t="str">
            <v>BTS</v>
          </cell>
          <cell r="S1188" t="str">
            <v>On air</v>
          </cell>
          <cell r="T1188" t="str">
            <v>Grid-Gen</v>
          </cell>
          <cell r="U1188" t="str">
            <v>Green Field</v>
          </cell>
          <cell r="V1188">
            <v>50</v>
          </cell>
          <cell r="W1188" t="str">
            <v>Indoor </v>
          </cell>
          <cell r="X1188" t="str">
            <v>Kennedy Mwansa</v>
          </cell>
          <cell r="Y1188" t="str">
            <v>Lazarous kupa Mutamali </v>
          </cell>
          <cell r="Z1188" t="str">
            <v>Stanley Bwalya </v>
          </cell>
          <cell r="AA1188" t="str">
            <v>Airtel </v>
          </cell>
          <cell r="AB1188" t="str">
            <v>Flavian Mazhambi</v>
          </cell>
          <cell r="AC1188" t="str">
            <v>In House</v>
          </cell>
          <cell r="AD1188" t="str">
            <v>In House</v>
          </cell>
          <cell r="AE1188" t="str">
            <v>Gen Logic</v>
          </cell>
          <cell r="AF1188" t="str">
            <v>Gen Logic</v>
          </cell>
          <cell r="AG1188">
            <v>15</v>
          </cell>
          <cell r="AH1188" t="str">
            <v>perkins</v>
          </cell>
          <cell r="AI1188">
            <v>0</v>
          </cell>
          <cell r="AJ1188" t="str">
            <v>Leroy Sommer</v>
          </cell>
          <cell r="AK1188">
            <v>0</v>
          </cell>
          <cell r="AL1188">
            <v>600</v>
          </cell>
          <cell r="AM1188" t="str">
            <v>Power cube</v>
          </cell>
          <cell r="AN1188" t="str">
            <v>ICC330-H1-C1</v>
          </cell>
          <cell r="AO1188">
            <v>400</v>
          </cell>
          <cell r="AP1188" t="str">
            <v>Agisson</v>
          </cell>
          <cell r="AQ1188">
            <v>1200</v>
          </cell>
          <cell r="AR1188">
            <v>2</v>
          </cell>
          <cell r="AS1188">
            <v>600</v>
          </cell>
          <cell r="AT1188">
            <v>48</v>
          </cell>
          <cell r="AU1188" t="str">
            <v>LG</v>
          </cell>
          <cell r="AV1188" t="str">
            <v>LG</v>
          </cell>
          <cell r="AW1188">
            <v>18000</v>
          </cell>
          <cell r="AX1188">
            <v>18000</v>
          </cell>
          <cell r="AY1188">
            <v>2</v>
          </cell>
          <cell r="AZ1188">
            <v>85</v>
          </cell>
        </row>
        <row r="1188">
          <cell r="BB1188">
            <v>2</v>
          </cell>
          <cell r="BC1188" t="str">
            <v>MTNAirtel</v>
          </cell>
          <cell r="BD1188" t="str">
            <v>T3222</v>
          </cell>
          <cell r="BE1188" t="str">
            <v>ZM0176</v>
          </cell>
          <cell r="BF1188" t="str">
            <v>Yes</v>
          </cell>
        </row>
        <row r="1189">
          <cell r="C1189" t="str">
            <v>IHS_LUP_203A</v>
          </cell>
          <cell r="D1189" t="str">
            <v>Chilubi Island</v>
          </cell>
          <cell r="E1189">
            <v>29.8524</v>
          </cell>
          <cell r="F1189">
            <v>-11.0794</v>
          </cell>
          <cell r="G1189" t="str">
            <v>Northern </v>
          </cell>
          <cell r="H1189">
            <v>4.5</v>
          </cell>
          <cell r="I1189" t="str">
            <v>LUAPULA</v>
          </cell>
          <cell r="J1189" t="str">
            <v>Samfya</v>
          </cell>
          <cell r="K1189" t="str">
            <v>No</v>
          </cell>
          <cell r="L1189" t="str">
            <v>No</v>
          </cell>
          <cell r="M1189" t="str">
            <v>No</v>
          </cell>
          <cell r="N1189" t="str">
            <v>Rural</v>
          </cell>
          <cell r="O1189" t="str">
            <v>Silver</v>
          </cell>
          <cell r="P1189" t="str">
            <v>Silver</v>
          </cell>
          <cell r="Q1189" t="str">
            <v>BTS</v>
          </cell>
          <cell r="R1189" t="str">
            <v>BTS</v>
          </cell>
          <cell r="S1189" t="str">
            <v>On air</v>
          </cell>
          <cell r="T1189" t="str">
            <v>Grid-Gen</v>
          </cell>
          <cell r="U1189" t="str">
            <v>Green Field</v>
          </cell>
          <cell r="V1189">
            <v>80</v>
          </cell>
          <cell r="W1189" t="str">
            <v>Indoor </v>
          </cell>
          <cell r="X1189" t="str">
            <v>Kennedy Mwansa</v>
          </cell>
          <cell r="Y1189" t="str">
            <v>Peter Choongo</v>
          </cell>
          <cell r="Z1189" t="str">
            <v>Emmanuel Mulayi</v>
          </cell>
          <cell r="AA1189" t="str">
            <v>Airtel </v>
          </cell>
          <cell r="AB1189" t="str">
            <v>Flavian Mazhambi</v>
          </cell>
          <cell r="AC1189" t="str">
            <v>In House</v>
          </cell>
          <cell r="AD1189" t="str">
            <v>In House</v>
          </cell>
          <cell r="AE1189" t="str">
            <v>Gen Logic</v>
          </cell>
          <cell r="AF1189" t="str">
            <v>Gen Logic</v>
          </cell>
          <cell r="AG1189">
            <v>30</v>
          </cell>
          <cell r="AH1189" t="str">
            <v>perkins</v>
          </cell>
          <cell r="AI1189">
            <v>0</v>
          </cell>
          <cell r="AJ1189" t="str">
            <v>Leroy Sommer</v>
          </cell>
          <cell r="AK1189">
            <v>0</v>
          </cell>
          <cell r="AL1189">
            <v>1000</v>
          </cell>
          <cell r="AM1189" t="str">
            <v>Power cube</v>
          </cell>
          <cell r="AN1189" t="str">
            <v>ICC330-H1-C1</v>
          </cell>
          <cell r="AO1189">
            <v>400</v>
          </cell>
          <cell r="AP1189" t="str">
            <v>NARADA</v>
          </cell>
          <cell r="AQ1189">
            <v>1200</v>
          </cell>
          <cell r="AR1189">
            <v>2</v>
          </cell>
          <cell r="AS1189">
            <v>600</v>
          </cell>
          <cell r="AT1189">
            <v>48</v>
          </cell>
          <cell r="AU1189" t="str">
            <v>LG</v>
          </cell>
          <cell r="AV1189" t="str">
            <v>LG</v>
          </cell>
          <cell r="AW1189">
            <v>18000</v>
          </cell>
          <cell r="AX1189">
            <v>18000</v>
          </cell>
          <cell r="AY1189">
            <v>2</v>
          </cell>
          <cell r="AZ1189">
            <v>95</v>
          </cell>
        </row>
        <row r="1189">
          <cell r="BB1189">
            <v>2</v>
          </cell>
          <cell r="BC1189" t="str">
            <v>MTNAirtel</v>
          </cell>
          <cell r="BD1189" t="str">
            <v>T3220</v>
          </cell>
          <cell r="BE1189" t="str">
            <v>ZM0178</v>
          </cell>
          <cell r="BF1189" t="str">
            <v>Yes</v>
          </cell>
        </row>
        <row r="1190">
          <cell r="C1190" t="str">
            <v>IHS_LUP_204A</v>
          </cell>
          <cell r="D1190" t="str">
            <v>Kaputa</v>
          </cell>
          <cell r="E1190">
            <v>29.6764</v>
          </cell>
          <cell r="F1190">
            <v>-8.4681</v>
          </cell>
          <cell r="G1190" t="str">
            <v>Northern </v>
          </cell>
          <cell r="H1190">
            <v>2</v>
          </cell>
          <cell r="I1190" t="str">
            <v>LUAPULA</v>
          </cell>
          <cell r="J1190" t="str">
            <v>Kaputa</v>
          </cell>
          <cell r="K1190" t="str">
            <v>No</v>
          </cell>
          <cell r="L1190" t="str">
            <v>No</v>
          </cell>
          <cell r="M1190" t="str">
            <v>No</v>
          </cell>
          <cell r="N1190" t="str">
            <v>Rural</v>
          </cell>
          <cell r="O1190" t="str">
            <v>Silver</v>
          </cell>
          <cell r="P1190" t="str">
            <v>Silver</v>
          </cell>
          <cell r="Q1190" t="str">
            <v>BTS</v>
          </cell>
          <cell r="R1190" t="str">
            <v>BTS</v>
          </cell>
          <cell r="S1190" t="str">
            <v>On air</v>
          </cell>
          <cell r="T1190" t="str">
            <v>Grid-Gen</v>
          </cell>
          <cell r="U1190" t="str">
            <v>Green Field</v>
          </cell>
          <cell r="V1190">
            <v>50</v>
          </cell>
          <cell r="W1190" t="str">
            <v>Indoor </v>
          </cell>
          <cell r="X1190" t="str">
            <v>Kennedy Mwansa</v>
          </cell>
          <cell r="Y1190" t="str">
            <v>Lazarous kupa Mutamali </v>
          </cell>
          <cell r="Z1190" t="str">
            <v>Stanley Bwalya </v>
          </cell>
          <cell r="AA1190" t="str">
            <v>Airtel </v>
          </cell>
          <cell r="AB1190" t="str">
            <v>Flavian Mazhambi</v>
          </cell>
          <cell r="AC1190" t="str">
            <v>In House</v>
          </cell>
          <cell r="AD1190" t="str">
            <v>In House</v>
          </cell>
          <cell r="AE1190" t="str">
            <v>Lamasat</v>
          </cell>
          <cell r="AF1190" t="str">
            <v>Lamasat</v>
          </cell>
          <cell r="AG1190">
            <v>16</v>
          </cell>
          <cell r="AH1190" t="str">
            <v>perkins</v>
          </cell>
          <cell r="AI1190">
            <v>0</v>
          </cell>
          <cell r="AJ1190" t="str">
            <v>Leroy Sommer</v>
          </cell>
          <cell r="AK1190">
            <v>0</v>
          </cell>
          <cell r="AL1190">
            <v>600</v>
          </cell>
          <cell r="AM1190" t="str">
            <v>Power cube</v>
          </cell>
          <cell r="AN1190" t="str">
            <v>ICC330-H1-C1</v>
          </cell>
          <cell r="AO1190">
            <v>400</v>
          </cell>
          <cell r="AP1190" t="str">
            <v>Agisson</v>
          </cell>
          <cell r="AQ1190">
            <v>1200</v>
          </cell>
          <cell r="AR1190">
            <v>2</v>
          </cell>
          <cell r="AS1190">
            <v>600</v>
          </cell>
          <cell r="AT1190">
            <v>48</v>
          </cell>
          <cell r="AU1190" t="str">
            <v>LG</v>
          </cell>
          <cell r="AV1190" t="str">
            <v>LG</v>
          </cell>
          <cell r="AW1190">
            <v>18000</v>
          </cell>
          <cell r="AX1190">
            <v>18000</v>
          </cell>
          <cell r="AY1190">
            <v>2</v>
          </cell>
          <cell r="AZ1190">
            <v>46</v>
          </cell>
        </row>
        <row r="1190">
          <cell r="BB1190">
            <v>1</v>
          </cell>
          <cell r="BC1190" t="str">
            <v>Airtel</v>
          </cell>
          <cell r="BD1190">
            <v>0</v>
          </cell>
          <cell r="BE1190" t="str">
            <v>ZM0183</v>
          </cell>
          <cell r="BF1190" t="str">
            <v>Yes</v>
          </cell>
        </row>
        <row r="1191">
          <cell r="C1191" t="str">
            <v>IHS_LUP_205A</v>
          </cell>
          <cell r="D1191" t="str">
            <v>Kawambwa</v>
          </cell>
          <cell r="E1191">
            <v>29.0616</v>
          </cell>
          <cell r="F1191">
            <v>-9.8011</v>
          </cell>
          <cell r="G1191" t="str">
            <v>Northern </v>
          </cell>
          <cell r="H1191">
            <v>1.8</v>
          </cell>
          <cell r="I1191" t="str">
            <v>LUAPULA</v>
          </cell>
          <cell r="J1191" t="str">
            <v>Kawambwa</v>
          </cell>
          <cell r="K1191" t="str">
            <v>No</v>
          </cell>
          <cell r="L1191" t="str">
            <v>No</v>
          </cell>
          <cell r="M1191" t="str">
            <v>No</v>
          </cell>
          <cell r="N1191" t="str">
            <v>Rural</v>
          </cell>
          <cell r="O1191" t="str">
            <v>Silver</v>
          </cell>
          <cell r="P1191" t="str">
            <v>Silver</v>
          </cell>
          <cell r="Q1191" t="str">
            <v>HUB</v>
          </cell>
          <cell r="R1191" t="str">
            <v>BTS</v>
          </cell>
          <cell r="S1191" t="str">
            <v>On air</v>
          </cell>
          <cell r="T1191" t="str">
            <v>Grid-Gen</v>
          </cell>
          <cell r="U1191" t="str">
            <v>Green Field</v>
          </cell>
          <cell r="V1191">
            <v>60</v>
          </cell>
          <cell r="W1191" t="str">
            <v>Indoor </v>
          </cell>
          <cell r="X1191" t="str">
            <v>Kennedy Mwansa</v>
          </cell>
          <cell r="Y1191" t="str">
            <v>Danny  Masumba</v>
          </cell>
          <cell r="Z1191" t="str">
            <v>Stanley Bwalya </v>
          </cell>
          <cell r="AA1191" t="str">
            <v>Airtel </v>
          </cell>
          <cell r="AB1191" t="str">
            <v>Flavian Mazhambi</v>
          </cell>
          <cell r="AC1191" t="str">
            <v>In House</v>
          </cell>
          <cell r="AD1191" t="str">
            <v>In House</v>
          </cell>
          <cell r="AE1191" t="str">
            <v>Gen Logic</v>
          </cell>
          <cell r="AF1191" t="str">
            <v>Gen Logic</v>
          </cell>
          <cell r="AG1191">
            <v>15</v>
          </cell>
          <cell r="AH1191" t="str">
            <v>perkins</v>
          </cell>
          <cell r="AI1191">
            <v>0</v>
          </cell>
          <cell r="AJ1191" t="str">
            <v>Leroy Sommer</v>
          </cell>
          <cell r="AK1191">
            <v>0</v>
          </cell>
          <cell r="AL1191">
            <v>600</v>
          </cell>
          <cell r="AM1191" t="str">
            <v>Power cube</v>
          </cell>
          <cell r="AN1191" t="str">
            <v>ICC330-H1-C1</v>
          </cell>
          <cell r="AO1191">
            <v>400</v>
          </cell>
          <cell r="AP1191" t="str">
            <v>Agisson</v>
          </cell>
          <cell r="AQ1191">
            <v>1200</v>
          </cell>
          <cell r="AR1191">
            <v>2</v>
          </cell>
          <cell r="AS1191">
            <v>600</v>
          </cell>
          <cell r="AT1191">
            <v>48</v>
          </cell>
          <cell r="AU1191" t="str">
            <v>LG</v>
          </cell>
          <cell r="AV1191" t="str">
            <v>LG</v>
          </cell>
          <cell r="AW1191">
            <v>18000</v>
          </cell>
          <cell r="AX1191">
            <v>18000</v>
          </cell>
          <cell r="AY1191">
            <v>2</v>
          </cell>
          <cell r="AZ1191">
            <v>70</v>
          </cell>
        </row>
        <row r="1191">
          <cell r="BB1191">
            <v>1</v>
          </cell>
          <cell r="BC1191" t="str">
            <v>Airtel</v>
          </cell>
          <cell r="BD1191">
            <v>0</v>
          </cell>
          <cell r="BE1191" t="str">
            <v>ZM0186</v>
          </cell>
          <cell r="BF1191" t="str">
            <v>Yes</v>
          </cell>
        </row>
        <row r="1192">
          <cell r="C1192" t="str">
            <v>IHS_LUP_206A</v>
          </cell>
          <cell r="D1192" t="str">
            <v>Mbereshi</v>
          </cell>
          <cell r="E1192">
            <v>28.7956</v>
          </cell>
          <cell r="F1192">
            <v>-9.724</v>
          </cell>
          <cell r="G1192" t="str">
            <v>Northern </v>
          </cell>
          <cell r="H1192">
            <v>1.8</v>
          </cell>
          <cell r="I1192" t="str">
            <v>LUAPULA</v>
          </cell>
          <cell r="J1192" t="str">
            <v>Kawambwa</v>
          </cell>
          <cell r="K1192" t="str">
            <v>No</v>
          </cell>
          <cell r="L1192" t="str">
            <v>No</v>
          </cell>
          <cell r="M1192" t="str">
            <v>No</v>
          </cell>
          <cell r="N1192" t="str">
            <v>Rural</v>
          </cell>
          <cell r="O1192" t="str">
            <v>Silver</v>
          </cell>
          <cell r="P1192" t="str">
            <v>Silver</v>
          </cell>
          <cell r="Q1192" t="str">
            <v>BB</v>
          </cell>
          <cell r="R1192" t="str">
            <v>BB</v>
          </cell>
          <cell r="S1192" t="str">
            <v>On air</v>
          </cell>
          <cell r="T1192" t="str">
            <v>Grid-Gen</v>
          </cell>
          <cell r="U1192" t="str">
            <v>Green Field</v>
          </cell>
          <cell r="V1192">
            <v>70</v>
          </cell>
          <cell r="W1192" t="str">
            <v>Indoor </v>
          </cell>
          <cell r="X1192" t="str">
            <v>Kennedy Mwansa</v>
          </cell>
          <cell r="Y1192" t="str">
            <v>Danny  Masumba</v>
          </cell>
          <cell r="Z1192" t="str">
            <v>Stanley Bwalya </v>
          </cell>
          <cell r="AA1192" t="str">
            <v>Airtel </v>
          </cell>
          <cell r="AB1192" t="str">
            <v>Flavian Mazhambi</v>
          </cell>
          <cell r="AC1192" t="str">
            <v>In House</v>
          </cell>
          <cell r="AD1192" t="str">
            <v>In House</v>
          </cell>
          <cell r="AE1192" t="str">
            <v>IMG</v>
          </cell>
          <cell r="AF1192" t="str">
            <v>IMG</v>
          </cell>
          <cell r="AG1192">
            <v>15</v>
          </cell>
          <cell r="AH1192" t="str">
            <v>perkins</v>
          </cell>
          <cell r="AI1192">
            <v>0</v>
          </cell>
          <cell r="AJ1192" t="str">
            <v>Leroy Sommer</v>
          </cell>
          <cell r="AK1192">
            <v>0</v>
          </cell>
          <cell r="AL1192">
            <v>600</v>
          </cell>
          <cell r="AM1192" t="str">
            <v>Power cube</v>
          </cell>
          <cell r="AN1192" t="str">
            <v>ICC330-H1-C1</v>
          </cell>
          <cell r="AO1192">
            <v>400</v>
          </cell>
          <cell r="AP1192" t="str">
            <v>Lithium</v>
          </cell>
          <cell r="AQ1192">
            <v>400</v>
          </cell>
          <cell r="AR1192">
            <v>48</v>
          </cell>
          <cell r="AS1192">
            <v>100</v>
          </cell>
          <cell r="AT1192">
            <v>4</v>
          </cell>
          <cell r="AU1192" t="str">
            <v>LG</v>
          </cell>
          <cell r="AV1192" t="str">
            <v>LG</v>
          </cell>
          <cell r="AW1192">
            <v>18000</v>
          </cell>
          <cell r="AX1192">
            <v>18000</v>
          </cell>
          <cell r="AY1192">
            <v>2</v>
          </cell>
          <cell r="AZ1192">
            <v>107</v>
          </cell>
        </row>
        <row r="1192">
          <cell r="BB1192">
            <v>2</v>
          </cell>
          <cell r="BC1192" t="str">
            <v>AirtelTop Star</v>
          </cell>
          <cell r="BD1192">
            <v>0</v>
          </cell>
          <cell r="BE1192" t="str">
            <v>ZM0194</v>
          </cell>
          <cell r="BF1192" t="str">
            <v>Yes</v>
          </cell>
        </row>
        <row r="1193">
          <cell r="C1193" t="str">
            <v>IHS_LUP_207A</v>
          </cell>
          <cell r="D1193" t="str">
            <v>Mwense</v>
          </cell>
          <cell r="E1193">
            <v>28.6945</v>
          </cell>
          <cell r="F1193">
            <v>-10.387</v>
          </cell>
          <cell r="G1193" t="str">
            <v>Northern </v>
          </cell>
          <cell r="H1193">
            <v>1.8</v>
          </cell>
          <cell r="I1193" t="str">
            <v>LUAPULA</v>
          </cell>
          <cell r="J1193" t="str">
            <v>Mwense</v>
          </cell>
          <cell r="K1193" t="str">
            <v>No</v>
          </cell>
          <cell r="L1193" t="str">
            <v>No</v>
          </cell>
          <cell r="M1193" t="str">
            <v>No</v>
          </cell>
          <cell r="N1193" t="str">
            <v>Rural</v>
          </cell>
          <cell r="O1193" t="str">
            <v>Silver</v>
          </cell>
          <cell r="P1193" t="str">
            <v>Silver</v>
          </cell>
          <cell r="Q1193" t="str">
            <v>BB</v>
          </cell>
          <cell r="R1193" t="str">
            <v>BB</v>
          </cell>
          <cell r="S1193" t="str">
            <v>On air</v>
          </cell>
          <cell r="T1193" t="str">
            <v>Grid-Gen</v>
          </cell>
          <cell r="U1193" t="str">
            <v>Green Field</v>
          </cell>
          <cell r="V1193">
            <v>70</v>
          </cell>
          <cell r="W1193" t="str">
            <v>Indoor </v>
          </cell>
          <cell r="X1193" t="str">
            <v>Kennedy Mwansa</v>
          </cell>
          <cell r="Y1193" t="str">
            <v>Peter Sinkala</v>
          </cell>
          <cell r="Z1193" t="str">
            <v>Emmanuel Mulayi</v>
          </cell>
          <cell r="AA1193" t="str">
            <v>Airtel </v>
          </cell>
          <cell r="AB1193" t="str">
            <v>Flavian Mazhambi</v>
          </cell>
          <cell r="AC1193" t="str">
            <v>In House</v>
          </cell>
          <cell r="AD1193" t="str">
            <v>In House</v>
          </cell>
          <cell r="AE1193" t="str">
            <v>Gen Logic</v>
          </cell>
          <cell r="AF1193" t="str">
            <v>Gen Logic</v>
          </cell>
          <cell r="AG1193">
            <v>15</v>
          </cell>
          <cell r="AH1193" t="str">
            <v>perkins</v>
          </cell>
          <cell r="AI1193" t="str">
            <v>GV51794V</v>
          </cell>
          <cell r="AJ1193" t="str">
            <v>Leroy Sommer</v>
          </cell>
          <cell r="AK1193" t="str">
            <v>TAL 040F J 6S/4</v>
          </cell>
          <cell r="AL1193">
            <v>1000</v>
          </cell>
          <cell r="AM1193" t="str">
            <v>Power cube</v>
          </cell>
          <cell r="AN1193" t="str">
            <v>ICC330-H1-C1</v>
          </cell>
          <cell r="AO1193">
            <v>400</v>
          </cell>
          <cell r="AP1193" t="str">
            <v>Agisson</v>
          </cell>
          <cell r="AQ1193">
            <v>1200</v>
          </cell>
          <cell r="AR1193">
            <v>2</v>
          </cell>
          <cell r="AS1193">
            <v>600</v>
          </cell>
          <cell r="AT1193">
            <v>48</v>
          </cell>
          <cell r="AU1193" t="str">
            <v>LG</v>
          </cell>
          <cell r="AV1193" t="str">
            <v>LG</v>
          </cell>
          <cell r="AW1193">
            <v>18000</v>
          </cell>
          <cell r="AX1193">
            <v>18000</v>
          </cell>
          <cell r="AY1193">
            <v>2</v>
          </cell>
          <cell r="AZ1193">
            <v>50</v>
          </cell>
        </row>
        <row r="1193">
          <cell r="BB1193">
            <v>1</v>
          </cell>
          <cell r="BC1193" t="str">
            <v>Airtel</v>
          </cell>
          <cell r="BD1193">
            <v>0</v>
          </cell>
          <cell r="BE1193" t="str">
            <v>ZM0199</v>
          </cell>
          <cell r="BF1193" t="str">
            <v>Yes</v>
          </cell>
        </row>
        <row r="1194">
          <cell r="C1194" t="str">
            <v>IHS_LUP_208A</v>
          </cell>
          <cell r="D1194" t="str">
            <v>Nchelenge</v>
          </cell>
          <cell r="E1194">
            <v>28.7434</v>
          </cell>
          <cell r="F1194">
            <v>-9.3485</v>
          </cell>
          <cell r="G1194" t="str">
            <v>Northern </v>
          </cell>
          <cell r="H1194">
            <v>2.5</v>
          </cell>
          <cell r="I1194" t="str">
            <v>LUAPULA</v>
          </cell>
          <cell r="J1194" t="str">
            <v>Nchelenge</v>
          </cell>
          <cell r="K1194" t="str">
            <v>No</v>
          </cell>
          <cell r="L1194" t="str">
            <v>No</v>
          </cell>
          <cell r="M1194" t="str">
            <v>No</v>
          </cell>
          <cell r="N1194" t="str">
            <v>Rural</v>
          </cell>
          <cell r="O1194" t="str">
            <v>Silver</v>
          </cell>
          <cell r="P1194" t="str">
            <v>Silver</v>
          </cell>
          <cell r="Q1194" t="str">
            <v>BB</v>
          </cell>
          <cell r="R1194" t="str">
            <v>BB</v>
          </cell>
          <cell r="S1194" t="str">
            <v>On air</v>
          </cell>
          <cell r="T1194" t="str">
            <v>Grid-Gen</v>
          </cell>
          <cell r="U1194" t="str">
            <v>Green Field</v>
          </cell>
          <cell r="V1194">
            <v>80</v>
          </cell>
          <cell r="W1194" t="str">
            <v>Indoor </v>
          </cell>
          <cell r="X1194" t="str">
            <v>Kennedy Mwansa</v>
          </cell>
          <cell r="Y1194" t="str">
            <v>Danny  Masumba</v>
          </cell>
          <cell r="Z1194" t="str">
            <v>Stanley Bwalya </v>
          </cell>
          <cell r="AA1194" t="str">
            <v>Airtel </v>
          </cell>
          <cell r="AB1194" t="str">
            <v>Flavian Mazhambi</v>
          </cell>
          <cell r="AC1194" t="str">
            <v>In House</v>
          </cell>
          <cell r="AD1194" t="str">
            <v>In House</v>
          </cell>
          <cell r="AE1194" t="str">
            <v>CK Works</v>
          </cell>
          <cell r="AF1194" t="str">
            <v>CK Works</v>
          </cell>
          <cell r="AG1194">
            <v>20</v>
          </cell>
          <cell r="AH1194" t="str">
            <v>perkins</v>
          </cell>
          <cell r="AI1194">
            <v>0</v>
          </cell>
          <cell r="AJ1194" t="str">
            <v>Leroy Sommer</v>
          </cell>
          <cell r="AK1194">
            <v>0</v>
          </cell>
          <cell r="AL1194">
            <v>1000</v>
          </cell>
          <cell r="AM1194" t="str">
            <v>Power cube</v>
          </cell>
          <cell r="AN1194" t="str">
            <v>ICC330-H1-C1</v>
          </cell>
          <cell r="AO1194">
            <v>400</v>
          </cell>
          <cell r="AP1194" t="str">
            <v>Agisson</v>
          </cell>
          <cell r="AQ1194">
            <v>1200</v>
          </cell>
          <cell r="AR1194">
            <v>2</v>
          </cell>
          <cell r="AS1194">
            <v>600</v>
          </cell>
          <cell r="AT1194">
            <v>48</v>
          </cell>
          <cell r="AU1194" t="str">
            <v>LG</v>
          </cell>
          <cell r="AV1194" t="str">
            <v>LG</v>
          </cell>
          <cell r="AW1194">
            <v>18000</v>
          </cell>
          <cell r="AX1194">
            <v>18000</v>
          </cell>
          <cell r="AY1194">
            <v>2</v>
          </cell>
          <cell r="AZ1194">
            <v>120</v>
          </cell>
        </row>
        <row r="1194">
          <cell r="BB1194">
            <v>2</v>
          </cell>
          <cell r="BC1194" t="str">
            <v>MTNAirtel</v>
          </cell>
          <cell r="BD1194" t="str">
            <v>T3556</v>
          </cell>
          <cell r="BE1194" t="str">
            <v>ZM0202</v>
          </cell>
          <cell r="BF1194" t="str">
            <v>Yes</v>
          </cell>
        </row>
        <row r="1195">
          <cell r="C1195" t="str">
            <v>IHS_LUP_209A</v>
          </cell>
          <cell r="D1195" t="str">
            <v>Lubwe</v>
          </cell>
          <cell r="E1195">
            <v>29.6476</v>
          </cell>
          <cell r="F1195">
            <v>-11.1127</v>
          </cell>
          <cell r="G1195" t="str">
            <v>Northern </v>
          </cell>
          <cell r="H1195">
            <v>1.8</v>
          </cell>
          <cell r="I1195" t="str">
            <v>LUAPULA</v>
          </cell>
          <cell r="J1195" t="str">
            <v>Samfya</v>
          </cell>
          <cell r="K1195" t="str">
            <v>No</v>
          </cell>
          <cell r="L1195" t="str">
            <v>No</v>
          </cell>
          <cell r="M1195" t="str">
            <v>No</v>
          </cell>
          <cell r="N1195" t="str">
            <v>Rural</v>
          </cell>
          <cell r="O1195" t="str">
            <v>Silver</v>
          </cell>
          <cell r="P1195" t="str">
            <v>Silver</v>
          </cell>
          <cell r="Q1195" t="str">
            <v>BB</v>
          </cell>
          <cell r="R1195" t="str">
            <v>BB</v>
          </cell>
          <cell r="S1195" t="str">
            <v>On air</v>
          </cell>
          <cell r="T1195" t="str">
            <v>Grid-Gen</v>
          </cell>
          <cell r="U1195" t="str">
            <v>Green Field</v>
          </cell>
          <cell r="V1195">
            <v>50</v>
          </cell>
          <cell r="W1195" t="str">
            <v>Outdoor</v>
          </cell>
          <cell r="X1195" t="str">
            <v>Kennedy Mwansa</v>
          </cell>
          <cell r="Y1195" t="str">
            <v>Peter Choongo</v>
          </cell>
          <cell r="Z1195" t="str">
            <v>Emmanuel Mulayi</v>
          </cell>
          <cell r="AA1195" t="str">
            <v>Airtel </v>
          </cell>
          <cell r="AB1195" t="str">
            <v>Flavian Mazhambi</v>
          </cell>
          <cell r="AC1195" t="str">
            <v>In House</v>
          </cell>
          <cell r="AD1195" t="str">
            <v>In House</v>
          </cell>
          <cell r="AE1195" t="str">
            <v>Gen Logic</v>
          </cell>
          <cell r="AF1195" t="str">
            <v>Gen Logic</v>
          </cell>
          <cell r="AG1195">
            <v>15</v>
          </cell>
          <cell r="AH1195" t="str">
            <v>perkins</v>
          </cell>
          <cell r="AI1195">
            <v>0</v>
          </cell>
          <cell r="AJ1195" t="str">
            <v>Leroy Sommer</v>
          </cell>
          <cell r="AK1195">
            <v>0</v>
          </cell>
          <cell r="AL1195">
            <v>600</v>
          </cell>
          <cell r="AM1195" t="str">
            <v>Power cube</v>
          </cell>
          <cell r="AN1195" t="str">
            <v>ICC330-H1-C1</v>
          </cell>
          <cell r="AO1195">
            <v>400</v>
          </cell>
          <cell r="AP1195" t="str">
            <v>Agisson</v>
          </cell>
          <cell r="AQ1195">
            <v>1200</v>
          </cell>
          <cell r="AR1195">
            <v>2</v>
          </cell>
          <cell r="AS1195">
            <v>600</v>
          </cell>
          <cell r="AT1195">
            <v>48</v>
          </cell>
          <cell r="AU1195" t="str">
            <v>N/A</v>
          </cell>
          <cell r="AV1195" t="str">
            <v>N/A</v>
          </cell>
          <cell r="AW1195" t="str">
            <v>N/A</v>
          </cell>
          <cell r="AX1195" t="str">
            <v> -</v>
          </cell>
          <cell r="AY1195" t="str">
            <v>N/A</v>
          </cell>
          <cell r="AZ1195">
            <v>95</v>
          </cell>
        </row>
        <row r="1195">
          <cell r="BB1195">
            <v>2</v>
          </cell>
          <cell r="BC1195" t="str">
            <v>MTNAirtel</v>
          </cell>
          <cell r="BD1195" t="str">
            <v>T3253</v>
          </cell>
          <cell r="BE1195" t="str">
            <v>ZM0240</v>
          </cell>
          <cell r="BF1195" t="str">
            <v>Yes</v>
          </cell>
        </row>
        <row r="1196">
          <cell r="C1196" t="str">
            <v>IHS_LUP_210A</v>
          </cell>
          <cell r="D1196" t="str">
            <v>Mununga</v>
          </cell>
          <cell r="E1196">
            <v>29.0476</v>
          </cell>
          <cell r="F1196">
            <v>-9.0321</v>
          </cell>
          <cell r="G1196" t="str">
            <v>Northern </v>
          </cell>
          <cell r="H1196">
            <v>4.5</v>
          </cell>
          <cell r="I1196" t="str">
            <v>LUAPULA</v>
          </cell>
          <cell r="J1196" t="str">
            <v>Chiengi</v>
          </cell>
          <cell r="K1196" t="str">
            <v>No</v>
          </cell>
          <cell r="L1196" t="str">
            <v>No</v>
          </cell>
          <cell r="M1196" t="str">
            <v>No</v>
          </cell>
          <cell r="N1196" t="str">
            <v>Rural</v>
          </cell>
          <cell r="O1196" t="str">
            <v>Silver</v>
          </cell>
          <cell r="P1196" t="str">
            <v>Silver</v>
          </cell>
          <cell r="Q1196" t="str">
            <v>BB</v>
          </cell>
          <cell r="R1196" t="str">
            <v>BB</v>
          </cell>
          <cell r="S1196" t="str">
            <v>On air</v>
          </cell>
          <cell r="T1196" t="str">
            <v>Grid-Gen</v>
          </cell>
          <cell r="U1196" t="str">
            <v>Green Field</v>
          </cell>
          <cell r="V1196">
            <v>80</v>
          </cell>
          <cell r="W1196" t="str">
            <v>Indoor </v>
          </cell>
          <cell r="X1196" t="str">
            <v>Kennedy Mwansa</v>
          </cell>
          <cell r="Y1196" t="str">
            <v>Lazarous kupa Mutamali </v>
          </cell>
          <cell r="Z1196" t="str">
            <v>Stanley Bwalya </v>
          </cell>
          <cell r="AA1196" t="str">
            <v>Airtel </v>
          </cell>
          <cell r="AB1196" t="str">
            <v>Flavian Mazhambi</v>
          </cell>
          <cell r="AC1196" t="str">
            <v>In House</v>
          </cell>
          <cell r="AD1196" t="str">
            <v>In House</v>
          </cell>
          <cell r="AE1196" t="str">
            <v>Gen Logic</v>
          </cell>
          <cell r="AF1196" t="str">
            <v>Gen Logic</v>
          </cell>
          <cell r="AG1196">
            <v>30</v>
          </cell>
          <cell r="AH1196" t="str">
            <v>perkins</v>
          </cell>
          <cell r="AI1196">
            <v>0</v>
          </cell>
          <cell r="AJ1196" t="str">
            <v>Leroy Sommer</v>
          </cell>
          <cell r="AK1196">
            <v>0</v>
          </cell>
          <cell r="AL1196">
            <v>1000</v>
          </cell>
          <cell r="AM1196" t="str">
            <v>Power cube</v>
          </cell>
          <cell r="AN1196" t="str">
            <v>ICC330-H1-C1</v>
          </cell>
          <cell r="AO1196">
            <v>400</v>
          </cell>
          <cell r="AP1196" t="str">
            <v>Lithium</v>
          </cell>
          <cell r="AQ1196">
            <v>600</v>
          </cell>
          <cell r="AR1196">
            <v>48</v>
          </cell>
          <cell r="AS1196">
            <v>100</v>
          </cell>
          <cell r="AT1196">
            <v>6</v>
          </cell>
          <cell r="AU1196" t="str">
            <v>LG</v>
          </cell>
          <cell r="AV1196" t="str">
            <v>LG</v>
          </cell>
          <cell r="AW1196">
            <v>18000</v>
          </cell>
          <cell r="AX1196">
            <v>18000</v>
          </cell>
          <cell r="AY1196">
            <v>2</v>
          </cell>
          <cell r="AZ1196">
            <v>85</v>
          </cell>
        </row>
        <row r="1196">
          <cell r="BB1196">
            <v>3</v>
          </cell>
          <cell r="BC1196" t="str">
            <v>MTNAirtelTop Star</v>
          </cell>
          <cell r="BD1196" t="str">
            <v>T3313</v>
          </cell>
          <cell r="BE1196" t="str">
            <v>ZM0262</v>
          </cell>
          <cell r="BF1196" t="str">
            <v>Yes</v>
          </cell>
        </row>
        <row r="1197">
          <cell r="C1197" t="str">
            <v>IHS_LUP_211A</v>
          </cell>
          <cell r="D1197" t="str">
            <v>Kazembe (Mwansabombwe)</v>
          </cell>
          <cell r="E1197">
            <v>28.7666</v>
          </cell>
          <cell r="F1197">
            <v>-9.86</v>
          </cell>
          <cell r="G1197" t="str">
            <v>Northern </v>
          </cell>
          <cell r="H1197">
            <v>1.8</v>
          </cell>
          <cell r="I1197" t="str">
            <v>LUAPULA</v>
          </cell>
          <cell r="J1197" t="str">
            <v>Kawambwa</v>
          </cell>
          <cell r="K1197" t="str">
            <v>No</v>
          </cell>
          <cell r="L1197" t="str">
            <v>No</v>
          </cell>
          <cell r="M1197" t="str">
            <v>No</v>
          </cell>
          <cell r="N1197" t="str">
            <v>Rural</v>
          </cell>
          <cell r="O1197" t="str">
            <v>Silver</v>
          </cell>
          <cell r="P1197" t="str">
            <v>Silver</v>
          </cell>
          <cell r="Q1197" t="str">
            <v>BB</v>
          </cell>
          <cell r="R1197" t="str">
            <v>BB</v>
          </cell>
          <cell r="S1197" t="str">
            <v>On air</v>
          </cell>
          <cell r="T1197" t="str">
            <v>Grid-Gen</v>
          </cell>
          <cell r="U1197" t="str">
            <v>Green Field</v>
          </cell>
          <cell r="V1197">
            <v>80</v>
          </cell>
          <cell r="W1197" t="str">
            <v>Indoor </v>
          </cell>
          <cell r="X1197" t="str">
            <v>Kennedy Mwansa</v>
          </cell>
          <cell r="Y1197" t="str">
            <v>Danny  Masumba</v>
          </cell>
          <cell r="Z1197" t="str">
            <v>Stanley Bwalya </v>
          </cell>
          <cell r="AA1197" t="str">
            <v>Airtel </v>
          </cell>
          <cell r="AB1197" t="str">
            <v>Flavian Mazhambi</v>
          </cell>
          <cell r="AC1197" t="str">
            <v>In House</v>
          </cell>
          <cell r="AD1197" t="str">
            <v>In House</v>
          </cell>
          <cell r="AE1197" t="str">
            <v>Gen Logic</v>
          </cell>
          <cell r="AF1197" t="str">
            <v>Gen Logic</v>
          </cell>
          <cell r="AG1197">
            <v>15</v>
          </cell>
          <cell r="AH1197" t="str">
            <v>perkins</v>
          </cell>
          <cell r="AI1197">
            <v>0</v>
          </cell>
          <cell r="AJ1197" t="str">
            <v>Leroy Sommer</v>
          </cell>
          <cell r="AK1197">
            <v>0</v>
          </cell>
          <cell r="AL1197">
            <v>600</v>
          </cell>
          <cell r="AM1197" t="str">
            <v>Power cube</v>
          </cell>
          <cell r="AN1197" t="str">
            <v>ICC330-H1-C1</v>
          </cell>
          <cell r="AO1197">
            <v>400</v>
          </cell>
          <cell r="AP1197" t="str">
            <v>Agisson</v>
          </cell>
          <cell r="AQ1197">
            <v>1200</v>
          </cell>
          <cell r="AR1197">
            <v>2</v>
          </cell>
          <cell r="AS1197">
            <v>600</v>
          </cell>
          <cell r="AT1197">
            <v>48</v>
          </cell>
          <cell r="AU1197" t="str">
            <v>LG</v>
          </cell>
          <cell r="AV1197" t="str">
            <v>LG</v>
          </cell>
          <cell r="AW1197">
            <v>18000</v>
          </cell>
          <cell r="AX1197">
            <v>18000</v>
          </cell>
          <cell r="AY1197">
            <v>2</v>
          </cell>
          <cell r="AZ1197">
            <v>40</v>
          </cell>
        </row>
        <row r="1197">
          <cell r="BB1197">
            <v>1</v>
          </cell>
          <cell r="BC1197" t="str">
            <v>Airtel</v>
          </cell>
          <cell r="BD1197">
            <v>0</v>
          </cell>
          <cell r="BE1197" t="str">
            <v>ZM0265</v>
          </cell>
          <cell r="BF1197" t="str">
            <v>Yes</v>
          </cell>
        </row>
        <row r="1198">
          <cell r="C1198" t="str">
            <v>IHS_LUP_212A</v>
          </cell>
          <cell r="D1198" t="str">
            <v>Kampampi</v>
          </cell>
          <cell r="E1198">
            <v>28.7402</v>
          </cell>
          <cell r="F1198">
            <v>-9.4864</v>
          </cell>
          <cell r="G1198" t="str">
            <v>Northern </v>
          </cell>
          <cell r="H1198">
            <v>2</v>
          </cell>
          <cell r="I1198" t="str">
            <v>LUAPULA</v>
          </cell>
          <cell r="J1198" t="str">
            <v>Nchelenge</v>
          </cell>
          <cell r="K1198" t="str">
            <v>No</v>
          </cell>
          <cell r="L1198" t="str">
            <v>No</v>
          </cell>
          <cell r="M1198" t="str">
            <v>No</v>
          </cell>
          <cell r="N1198" t="str">
            <v>Rural</v>
          </cell>
          <cell r="O1198" t="str">
            <v>Silver</v>
          </cell>
          <cell r="P1198" t="str">
            <v>Silver</v>
          </cell>
          <cell r="Q1198" t="str">
            <v>BB</v>
          </cell>
          <cell r="R1198" t="str">
            <v>BB</v>
          </cell>
          <cell r="S1198" t="str">
            <v>On air</v>
          </cell>
          <cell r="T1198" t="str">
            <v>Grid-Gen</v>
          </cell>
          <cell r="U1198" t="str">
            <v>Green Field</v>
          </cell>
          <cell r="V1198">
            <v>50</v>
          </cell>
          <cell r="W1198" t="str">
            <v>Outdoor</v>
          </cell>
          <cell r="X1198" t="str">
            <v>Kennedy Mwansa</v>
          </cell>
          <cell r="Y1198" t="str">
            <v>Lazarous kupa Mutamali </v>
          </cell>
          <cell r="Z1198" t="str">
            <v>Stanley Bwalya </v>
          </cell>
          <cell r="AA1198" t="str">
            <v>Airtel </v>
          </cell>
          <cell r="AB1198" t="str">
            <v>Flavian Mazhambi</v>
          </cell>
          <cell r="AC1198" t="str">
            <v>In House</v>
          </cell>
          <cell r="AD1198" t="str">
            <v>In House</v>
          </cell>
          <cell r="AE1198" t="str">
            <v>Gen Logic</v>
          </cell>
          <cell r="AF1198" t="str">
            <v>Gen Logic</v>
          </cell>
          <cell r="AG1198">
            <v>16</v>
          </cell>
          <cell r="AH1198" t="str">
            <v>perkins</v>
          </cell>
          <cell r="AI1198">
            <v>0</v>
          </cell>
          <cell r="AJ1198" t="str">
            <v>Leroy Sommer</v>
          </cell>
          <cell r="AK1198">
            <v>0</v>
          </cell>
          <cell r="AL1198">
            <v>600</v>
          </cell>
          <cell r="AM1198" t="str">
            <v>Power cube</v>
          </cell>
          <cell r="AN1198" t="str">
            <v>ICC330-H1-C1</v>
          </cell>
          <cell r="AO1198">
            <v>400</v>
          </cell>
          <cell r="AP1198" t="str">
            <v>Agisson</v>
          </cell>
          <cell r="AQ1198">
            <v>1200</v>
          </cell>
          <cell r="AR1198">
            <v>2</v>
          </cell>
          <cell r="AS1198">
            <v>600</v>
          </cell>
          <cell r="AT1198">
            <v>48</v>
          </cell>
          <cell r="AU1198" t="str">
            <v>N/A</v>
          </cell>
          <cell r="AV1198" t="str">
            <v>N/A</v>
          </cell>
          <cell r="AW1198" t="str">
            <v>N/A</v>
          </cell>
          <cell r="AX1198" t="str">
            <v>n/a</v>
          </cell>
          <cell r="AY1198" t="str">
            <v>N/A</v>
          </cell>
          <cell r="AZ1198">
            <v>79</v>
          </cell>
        </row>
        <row r="1198">
          <cell r="BB1198">
            <v>2</v>
          </cell>
          <cell r="BC1198" t="str">
            <v>MTNAirtel</v>
          </cell>
          <cell r="BD1198" t="str">
            <v>T3466</v>
          </cell>
          <cell r="BE1198" t="str">
            <v>ZM0428</v>
          </cell>
          <cell r="BF1198" t="str">
            <v>Yes</v>
          </cell>
        </row>
        <row r="1199">
          <cell r="C1199" t="str">
            <v>IHS_LUP_213A</v>
          </cell>
          <cell r="D1199" t="str">
            <v>Milenge</v>
          </cell>
          <cell r="E1199">
            <v>29.5017</v>
          </cell>
          <cell r="F1199">
            <v>-12.4062</v>
          </cell>
          <cell r="G1199" t="str">
            <v>Northern </v>
          </cell>
          <cell r="H1199">
            <v>1.8</v>
          </cell>
          <cell r="I1199" t="str">
            <v>LUAPULA</v>
          </cell>
          <cell r="J1199" t="str">
            <v>Milenge</v>
          </cell>
          <cell r="K1199" t="str">
            <v>No</v>
          </cell>
          <cell r="L1199" t="str">
            <v>No</v>
          </cell>
          <cell r="M1199" t="str">
            <v>No</v>
          </cell>
          <cell r="N1199" t="str">
            <v>Rural</v>
          </cell>
          <cell r="O1199" t="str">
            <v>Silver</v>
          </cell>
          <cell r="P1199" t="str">
            <v>Silver</v>
          </cell>
          <cell r="Q1199" t="str">
            <v>BTS</v>
          </cell>
          <cell r="R1199" t="str">
            <v>BTS</v>
          </cell>
          <cell r="S1199" t="str">
            <v>On air</v>
          </cell>
          <cell r="T1199" t="str">
            <v>Grid-Gen</v>
          </cell>
          <cell r="U1199" t="str">
            <v>Green Field</v>
          </cell>
          <cell r="V1199">
            <v>50</v>
          </cell>
          <cell r="W1199" t="str">
            <v>Indoor </v>
          </cell>
          <cell r="X1199" t="str">
            <v>Kennedy Mwansa</v>
          </cell>
          <cell r="Y1199" t="str">
            <v>Peter Choongo</v>
          </cell>
          <cell r="Z1199" t="str">
            <v>Emmanuel Mulayi</v>
          </cell>
          <cell r="AA1199" t="str">
            <v>Airtel </v>
          </cell>
          <cell r="AB1199" t="str">
            <v>Flavian Mazhambi</v>
          </cell>
          <cell r="AC1199" t="str">
            <v>In House</v>
          </cell>
          <cell r="AD1199" t="str">
            <v>In House</v>
          </cell>
          <cell r="AE1199" t="str">
            <v>Gen Logic</v>
          </cell>
          <cell r="AF1199" t="str">
            <v>Gen Logic</v>
          </cell>
          <cell r="AG1199">
            <v>20</v>
          </cell>
          <cell r="AH1199" t="str">
            <v>Yanmar</v>
          </cell>
          <cell r="AI1199">
            <v>0</v>
          </cell>
          <cell r="AJ1199" t="str">
            <v>Mecc Alte</v>
          </cell>
          <cell r="AK1199">
            <v>0</v>
          </cell>
          <cell r="AL1199">
            <v>600</v>
          </cell>
          <cell r="AM1199" t="str">
            <v>Power cube</v>
          </cell>
          <cell r="AN1199" t="str">
            <v>Powercube </v>
          </cell>
          <cell r="AO1199">
            <v>80</v>
          </cell>
          <cell r="AP1199" t="str">
            <v>Agisson</v>
          </cell>
          <cell r="AQ1199">
            <v>1200</v>
          </cell>
          <cell r="AR1199">
            <v>2</v>
          </cell>
          <cell r="AS1199">
            <v>600</v>
          </cell>
          <cell r="AT1199">
            <v>48</v>
          </cell>
          <cell r="AU1199" t="str">
            <v>LG</v>
          </cell>
          <cell r="AV1199" t="str">
            <v>LG</v>
          </cell>
          <cell r="AW1199">
            <v>18000</v>
          </cell>
          <cell r="AX1199">
            <v>18000</v>
          </cell>
          <cell r="AY1199">
            <v>2</v>
          </cell>
          <cell r="AZ1199">
            <v>124</v>
          </cell>
        </row>
        <row r="1199">
          <cell r="BB1199">
            <v>2</v>
          </cell>
          <cell r="BC1199" t="str">
            <v>MTNAirtel</v>
          </cell>
          <cell r="BD1199" t="str">
            <v>T3221</v>
          </cell>
          <cell r="BE1199" t="str">
            <v>ZM0661</v>
          </cell>
          <cell r="BF1199" t="str">
            <v>Yes</v>
          </cell>
        </row>
        <row r="1200">
          <cell r="C1200" t="str">
            <v>IHS_LUP_214A</v>
          </cell>
          <cell r="D1200" t="str">
            <v>Munchini </v>
          </cell>
          <cell r="E1200">
            <v>28.9005</v>
          </cell>
          <cell r="F1200">
            <v>-11.0967</v>
          </cell>
          <cell r="G1200" t="str">
            <v>Northern </v>
          </cell>
          <cell r="H1200">
            <v>2</v>
          </cell>
          <cell r="I1200" t="str">
            <v>LUAPULA</v>
          </cell>
          <cell r="J1200" t="str">
            <v>Mansa</v>
          </cell>
          <cell r="K1200" t="str">
            <v>No</v>
          </cell>
          <cell r="L1200" t="str">
            <v>No</v>
          </cell>
          <cell r="M1200" t="str">
            <v>No</v>
          </cell>
          <cell r="N1200" t="str">
            <v>Rural</v>
          </cell>
          <cell r="O1200" t="str">
            <v>Silver</v>
          </cell>
          <cell r="P1200" t="str">
            <v>Silver</v>
          </cell>
          <cell r="Q1200" t="str">
            <v>BB</v>
          </cell>
          <cell r="R1200" t="str">
            <v>BB</v>
          </cell>
          <cell r="S1200" t="str">
            <v>On air</v>
          </cell>
          <cell r="T1200" t="str">
            <v>Grid-Gen</v>
          </cell>
          <cell r="U1200" t="str">
            <v>Green Field</v>
          </cell>
          <cell r="V1200">
            <v>80</v>
          </cell>
          <cell r="W1200" t="str">
            <v>Indoor </v>
          </cell>
          <cell r="X1200" t="str">
            <v>Kennedy Mwansa</v>
          </cell>
          <cell r="Y1200" t="str">
            <v>Peter Sinkala</v>
          </cell>
          <cell r="Z1200" t="str">
            <v>Emmanuel Mulayi</v>
          </cell>
          <cell r="AA1200" t="str">
            <v>Airtel </v>
          </cell>
          <cell r="AB1200" t="str">
            <v>Flavian Mazhambi</v>
          </cell>
          <cell r="AC1200" t="str">
            <v>In House</v>
          </cell>
          <cell r="AD1200" t="str">
            <v>In House</v>
          </cell>
          <cell r="AE1200" t="str">
            <v>Gen Logic</v>
          </cell>
          <cell r="AF1200" t="str">
            <v>Gen Logic</v>
          </cell>
          <cell r="AG1200">
            <v>16</v>
          </cell>
          <cell r="AH1200" t="str">
            <v>perkins</v>
          </cell>
          <cell r="AI1200">
            <v>0</v>
          </cell>
          <cell r="AJ1200" t="str">
            <v>Leroy Sommer</v>
          </cell>
          <cell r="AK1200">
            <v>0</v>
          </cell>
          <cell r="AL1200">
            <v>1000</v>
          </cell>
          <cell r="AM1200" t="str">
            <v>Power cube</v>
          </cell>
          <cell r="AN1200" t="str">
            <v>ICC330-H1-C1</v>
          </cell>
          <cell r="AO1200">
            <v>400</v>
          </cell>
          <cell r="AP1200" t="str">
            <v>Agisson</v>
          </cell>
          <cell r="AQ1200">
            <v>1200</v>
          </cell>
          <cell r="AR1200">
            <v>2</v>
          </cell>
          <cell r="AS1200">
            <v>600</v>
          </cell>
          <cell r="AT1200">
            <v>48</v>
          </cell>
          <cell r="AU1200" t="str">
            <v>LG</v>
          </cell>
          <cell r="AV1200" t="str">
            <v>LG</v>
          </cell>
          <cell r="AW1200">
            <v>18000</v>
          </cell>
          <cell r="AX1200">
            <v>18000</v>
          </cell>
          <cell r="AY1200">
            <v>2</v>
          </cell>
          <cell r="AZ1200">
            <v>50</v>
          </cell>
        </row>
        <row r="1200">
          <cell r="BB1200">
            <v>1</v>
          </cell>
          <cell r="BC1200" t="str">
            <v>Airtel</v>
          </cell>
          <cell r="BD1200">
            <v>0</v>
          </cell>
          <cell r="BE1200" t="str">
            <v>ZM0738</v>
          </cell>
          <cell r="BF1200" t="str">
            <v>Yes</v>
          </cell>
        </row>
        <row r="1201">
          <cell r="C1201" t="str">
            <v>IHS_LUP_215A</v>
          </cell>
          <cell r="D1201" t="str">
            <v>Kabengele </v>
          </cell>
          <cell r="E1201">
            <v>28.9857</v>
          </cell>
          <cell r="F1201">
            <v>-10.9041</v>
          </cell>
          <cell r="G1201" t="str">
            <v>Northern </v>
          </cell>
          <cell r="H1201">
            <v>2</v>
          </cell>
          <cell r="I1201" t="str">
            <v>LUAPULA</v>
          </cell>
          <cell r="J1201" t="str">
            <v>Mansa</v>
          </cell>
          <cell r="K1201" t="str">
            <v>No</v>
          </cell>
          <cell r="L1201" t="str">
            <v>No</v>
          </cell>
          <cell r="M1201" t="str">
            <v>No</v>
          </cell>
          <cell r="N1201" t="str">
            <v>Rural</v>
          </cell>
          <cell r="O1201" t="str">
            <v>Silver</v>
          </cell>
          <cell r="P1201" t="str">
            <v>Silver</v>
          </cell>
          <cell r="Q1201" t="str">
            <v>BB</v>
          </cell>
          <cell r="R1201" t="str">
            <v>BB</v>
          </cell>
          <cell r="S1201" t="str">
            <v>On air</v>
          </cell>
          <cell r="T1201" t="str">
            <v>Grid-Gen</v>
          </cell>
          <cell r="U1201" t="str">
            <v>Green Field</v>
          </cell>
          <cell r="V1201">
            <v>70</v>
          </cell>
          <cell r="W1201" t="str">
            <v>Indoor </v>
          </cell>
          <cell r="X1201" t="str">
            <v>Kennedy Mwansa</v>
          </cell>
          <cell r="Y1201" t="str">
            <v>Peter Sinkala</v>
          </cell>
          <cell r="Z1201" t="str">
            <v>Emmanuel Mulayi</v>
          </cell>
          <cell r="AA1201" t="str">
            <v>Airtel </v>
          </cell>
          <cell r="AB1201" t="str">
            <v>Flavian Mazhambi</v>
          </cell>
          <cell r="AC1201" t="str">
            <v>In House</v>
          </cell>
          <cell r="AD1201" t="str">
            <v>In House</v>
          </cell>
          <cell r="AE1201" t="str">
            <v>Gen Logic</v>
          </cell>
          <cell r="AF1201" t="str">
            <v>Gen Logic</v>
          </cell>
          <cell r="AG1201">
            <v>16</v>
          </cell>
          <cell r="AH1201" t="str">
            <v>perkins</v>
          </cell>
          <cell r="AI1201">
            <v>0</v>
          </cell>
          <cell r="AJ1201" t="str">
            <v>Leroy Sommer</v>
          </cell>
          <cell r="AK1201">
            <v>0</v>
          </cell>
          <cell r="AL1201">
            <v>1000</v>
          </cell>
          <cell r="AM1201" t="str">
            <v>Power cube</v>
          </cell>
          <cell r="AN1201" t="str">
            <v>ICC330-H1-C1</v>
          </cell>
          <cell r="AO1201">
            <v>400</v>
          </cell>
          <cell r="AP1201" t="str">
            <v>Agisson</v>
          </cell>
          <cell r="AQ1201">
            <v>1200</v>
          </cell>
          <cell r="AR1201">
            <v>2</v>
          </cell>
          <cell r="AS1201">
            <v>600</v>
          </cell>
          <cell r="AT1201">
            <v>48</v>
          </cell>
          <cell r="AU1201" t="str">
            <v>LG</v>
          </cell>
          <cell r="AV1201" t="str">
            <v>LG</v>
          </cell>
          <cell r="AW1201">
            <v>18000</v>
          </cell>
          <cell r="AX1201">
            <v>18000</v>
          </cell>
          <cell r="AY1201">
            <v>2</v>
          </cell>
          <cell r="AZ1201">
            <v>47</v>
          </cell>
        </row>
        <row r="1201">
          <cell r="BB1201">
            <v>1</v>
          </cell>
          <cell r="BC1201" t="str">
            <v>Airtel</v>
          </cell>
          <cell r="BD1201">
            <v>0</v>
          </cell>
          <cell r="BE1201" t="str">
            <v>ZM0739</v>
          </cell>
          <cell r="BF1201" t="str">
            <v>Yes</v>
          </cell>
        </row>
        <row r="1202">
          <cell r="C1202" t="str">
            <v>IHS_LUP_216A</v>
          </cell>
          <cell r="D1202" t="str">
            <v>D.Chipemba (Chibalashi)</v>
          </cell>
          <cell r="E1202">
            <v>29.2629</v>
          </cell>
          <cell r="F1202">
            <v>-10.4363</v>
          </cell>
          <cell r="G1202" t="str">
            <v>Northern </v>
          </cell>
          <cell r="H1202">
            <v>2.5</v>
          </cell>
          <cell r="I1202" t="str">
            <v>LUAPULA</v>
          </cell>
          <cell r="J1202" t="str">
            <v>Mwense</v>
          </cell>
          <cell r="K1202" t="str">
            <v>No</v>
          </cell>
          <cell r="L1202" t="str">
            <v>No</v>
          </cell>
          <cell r="M1202" t="str">
            <v>No</v>
          </cell>
          <cell r="N1202" t="str">
            <v>Rural</v>
          </cell>
          <cell r="O1202" t="str">
            <v>Silver</v>
          </cell>
          <cell r="P1202" t="str">
            <v>Silver</v>
          </cell>
          <cell r="Q1202" t="str">
            <v>BB</v>
          </cell>
          <cell r="R1202" t="str">
            <v>BB</v>
          </cell>
          <cell r="S1202" t="str">
            <v>On air</v>
          </cell>
          <cell r="T1202" t="str">
            <v>Grid-Gen</v>
          </cell>
          <cell r="U1202" t="str">
            <v>Green Field</v>
          </cell>
          <cell r="V1202">
            <v>80</v>
          </cell>
          <cell r="W1202" t="str">
            <v>Indoor </v>
          </cell>
          <cell r="X1202" t="str">
            <v>Kennedy Mwansa</v>
          </cell>
          <cell r="Y1202" t="str">
            <v>Peter Sinkala</v>
          </cell>
          <cell r="Z1202" t="str">
            <v>Emmanuel Mulayi</v>
          </cell>
          <cell r="AA1202" t="str">
            <v>Airtel </v>
          </cell>
          <cell r="AB1202" t="str">
            <v>Flavian Mazhambi</v>
          </cell>
          <cell r="AC1202" t="str">
            <v>In House</v>
          </cell>
          <cell r="AD1202" t="str">
            <v>In House</v>
          </cell>
          <cell r="AE1202" t="str">
            <v>Gen Logic</v>
          </cell>
          <cell r="AF1202" t="str">
            <v>Gen Logic</v>
          </cell>
          <cell r="AG1202">
            <v>20</v>
          </cell>
          <cell r="AH1202" t="str">
            <v>perkins</v>
          </cell>
          <cell r="AI1202" t="str">
            <v>GV51794V</v>
          </cell>
          <cell r="AJ1202" t="str">
            <v>Leroy Sommer</v>
          </cell>
          <cell r="AK1202">
            <v>0</v>
          </cell>
          <cell r="AL1202">
            <v>1000</v>
          </cell>
          <cell r="AM1202" t="str">
            <v>Power cube</v>
          </cell>
          <cell r="AN1202" t="str">
            <v>ICC330-H1-C1</v>
          </cell>
          <cell r="AO1202">
            <v>400</v>
          </cell>
          <cell r="AP1202" t="str">
            <v>Agisson</v>
          </cell>
          <cell r="AQ1202">
            <v>1200</v>
          </cell>
          <cell r="AR1202">
            <v>2</v>
          </cell>
          <cell r="AS1202">
            <v>600</v>
          </cell>
          <cell r="AT1202">
            <v>48</v>
          </cell>
          <cell r="AU1202" t="str">
            <v>LG</v>
          </cell>
          <cell r="AV1202" t="str">
            <v>LG</v>
          </cell>
          <cell r="AW1202">
            <v>18000</v>
          </cell>
          <cell r="AX1202">
            <v>18000</v>
          </cell>
          <cell r="AY1202">
            <v>2</v>
          </cell>
          <cell r="AZ1202">
            <v>43</v>
          </cell>
        </row>
        <row r="1202">
          <cell r="BB1202">
            <v>1</v>
          </cell>
          <cell r="BC1202" t="str">
            <v>Airtel</v>
          </cell>
          <cell r="BD1202">
            <v>0</v>
          </cell>
          <cell r="BE1202" t="str">
            <v>ZM0740</v>
          </cell>
          <cell r="BF1202" t="str">
            <v>Yes</v>
          </cell>
        </row>
        <row r="1203">
          <cell r="C1203" t="str">
            <v>IHS_LUP_217A</v>
          </cell>
          <cell r="D1203" t="str">
            <v>Mumba </v>
          </cell>
          <cell r="E1203">
            <v>29.5886</v>
          </cell>
          <cell r="F1203">
            <v>-10.3459</v>
          </cell>
          <cell r="G1203" t="str">
            <v>Northern </v>
          </cell>
          <cell r="H1203">
            <v>4.5</v>
          </cell>
          <cell r="I1203" t="str">
            <v>LUAPULA</v>
          </cell>
          <cell r="J1203" t="str">
            <v>Luwingu</v>
          </cell>
          <cell r="K1203" t="str">
            <v>No</v>
          </cell>
          <cell r="L1203" t="str">
            <v>No</v>
          </cell>
          <cell r="M1203" t="str">
            <v>No</v>
          </cell>
          <cell r="N1203" t="str">
            <v>Rural</v>
          </cell>
          <cell r="O1203" t="str">
            <v>Silver</v>
          </cell>
          <cell r="P1203" t="str">
            <v>Silver</v>
          </cell>
          <cell r="Q1203" t="str">
            <v>BB</v>
          </cell>
          <cell r="R1203" t="str">
            <v>BB</v>
          </cell>
          <cell r="S1203" t="str">
            <v>On air</v>
          </cell>
          <cell r="T1203" t="str">
            <v>Solar-Gen</v>
          </cell>
          <cell r="U1203" t="str">
            <v>Green Field</v>
          </cell>
          <cell r="V1203">
            <v>80</v>
          </cell>
          <cell r="W1203" t="str">
            <v>Indoor </v>
          </cell>
          <cell r="X1203" t="str">
            <v>Kennedy Mwansa</v>
          </cell>
          <cell r="Y1203" t="str">
            <v>Peter Sinkala</v>
          </cell>
          <cell r="Z1203" t="str">
            <v>Emmanuel Mulayi</v>
          </cell>
          <cell r="AA1203" t="str">
            <v>Airtel </v>
          </cell>
          <cell r="AB1203" t="str">
            <v>Flavian Mazhambi</v>
          </cell>
          <cell r="AC1203" t="str">
            <v>In House</v>
          </cell>
          <cell r="AD1203" t="str">
            <v>In House</v>
          </cell>
          <cell r="AE1203" t="str">
            <v>Gen Logic</v>
          </cell>
          <cell r="AF1203" t="str">
            <v>Gen Logic</v>
          </cell>
          <cell r="AG1203">
            <v>30</v>
          </cell>
          <cell r="AH1203" t="str">
            <v>perkins</v>
          </cell>
          <cell r="AI1203">
            <v>0</v>
          </cell>
          <cell r="AJ1203" t="str">
            <v>Leroy Sommer</v>
          </cell>
          <cell r="AK1203">
            <v>0</v>
          </cell>
          <cell r="AL1203">
            <v>1000</v>
          </cell>
          <cell r="AM1203" t="str">
            <v>Power cube</v>
          </cell>
          <cell r="AN1203" t="str">
            <v>ICC330-H1-C1</v>
          </cell>
          <cell r="AO1203">
            <v>400</v>
          </cell>
          <cell r="AP1203" t="str">
            <v>Agisson</v>
          </cell>
          <cell r="AQ1203">
            <v>1200</v>
          </cell>
          <cell r="AR1203">
            <v>2</v>
          </cell>
          <cell r="AS1203">
            <v>600</v>
          </cell>
          <cell r="AT1203">
            <v>48</v>
          </cell>
          <cell r="AU1203" t="str">
            <v>Huawei</v>
          </cell>
          <cell r="AV1203" t="str">
            <v>Huawei</v>
          </cell>
          <cell r="AW1203">
            <v>18000</v>
          </cell>
          <cell r="AX1203">
            <v>18000</v>
          </cell>
          <cell r="AY1203">
            <v>2</v>
          </cell>
          <cell r="AZ1203">
            <v>48</v>
          </cell>
        </row>
        <row r="1203">
          <cell r="BB1203">
            <v>1</v>
          </cell>
          <cell r="BC1203" t="str">
            <v>Airtel</v>
          </cell>
          <cell r="BD1203">
            <v>0</v>
          </cell>
          <cell r="BE1203" t="str">
            <v>ZM0741</v>
          </cell>
          <cell r="BF1203" t="str">
            <v>Yes</v>
          </cell>
        </row>
        <row r="1204">
          <cell r="C1204" t="str">
            <v>IHS_LUP_218A</v>
          </cell>
          <cell r="D1204" t="str">
            <v>Mwewa</v>
          </cell>
          <cell r="E1204">
            <v>29.6433</v>
          </cell>
          <cell r="F1204">
            <v>-10.9386</v>
          </cell>
          <cell r="G1204" t="str">
            <v>Northern </v>
          </cell>
          <cell r="H1204">
            <v>1.8</v>
          </cell>
          <cell r="I1204" t="str">
            <v>LUAPULA</v>
          </cell>
          <cell r="J1204" t="str">
            <v>Samfya</v>
          </cell>
          <cell r="K1204" t="str">
            <v>No</v>
          </cell>
          <cell r="L1204" t="str">
            <v>No</v>
          </cell>
          <cell r="M1204" t="str">
            <v>No</v>
          </cell>
          <cell r="N1204" t="str">
            <v>Rural</v>
          </cell>
          <cell r="O1204" t="str">
            <v>Silver</v>
          </cell>
          <cell r="P1204" t="str">
            <v>Silver</v>
          </cell>
          <cell r="Q1204" t="str">
            <v>BB</v>
          </cell>
          <cell r="R1204" t="str">
            <v>BTS</v>
          </cell>
          <cell r="S1204" t="str">
            <v>On air</v>
          </cell>
          <cell r="T1204" t="str">
            <v>Grid-Gen</v>
          </cell>
          <cell r="U1204" t="str">
            <v>Green Field</v>
          </cell>
          <cell r="V1204">
            <v>80</v>
          </cell>
          <cell r="W1204" t="str">
            <v>Outdoor</v>
          </cell>
          <cell r="X1204" t="str">
            <v>Kennedy Mwansa</v>
          </cell>
          <cell r="Y1204" t="str">
            <v>Peter Choongo</v>
          </cell>
          <cell r="Z1204" t="str">
            <v>Emmanuel Mulayi</v>
          </cell>
          <cell r="AA1204" t="str">
            <v>Airtel </v>
          </cell>
          <cell r="AB1204" t="str">
            <v>Flavian Mazhambi</v>
          </cell>
          <cell r="AC1204" t="str">
            <v>In House</v>
          </cell>
          <cell r="AD1204" t="str">
            <v>In House</v>
          </cell>
          <cell r="AE1204" t="str">
            <v>Gen Logic</v>
          </cell>
          <cell r="AF1204" t="str">
            <v>Gen Logic</v>
          </cell>
          <cell r="AG1204">
            <v>15</v>
          </cell>
          <cell r="AH1204" t="str">
            <v>perkins</v>
          </cell>
          <cell r="AI1204">
            <v>0</v>
          </cell>
          <cell r="AJ1204" t="str">
            <v>Leroy Sommer</v>
          </cell>
          <cell r="AK1204">
            <v>0</v>
          </cell>
          <cell r="AL1204">
            <v>600</v>
          </cell>
          <cell r="AM1204" t="str">
            <v>Power cube</v>
          </cell>
          <cell r="AN1204" t="str">
            <v>ICC330-H1-C1</v>
          </cell>
          <cell r="AO1204">
            <v>400</v>
          </cell>
          <cell r="AP1204" t="str">
            <v>Agisson</v>
          </cell>
          <cell r="AQ1204">
            <v>1200</v>
          </cell>
          <cell r="AR1204">
            <v>2</v>
          </cell>
          <cell r="AS1204">
            <v>600</v>
          </cell>
          <cell r="AT1204">
            <v>48</v>
          </cell>
          <cell r="AU1204" t="str">
            <v>N/A</v>
          </cell>
          <cell r="AV1204" t="str">
            <v>N/A</v>
          </cell>
          <cell r="AW1204" t="str">
            <v>N/A</v>
          </cell>
          <cell r="AX1204" t="str">
            <v>n/a</v>
          </cell>
          <cell r="AY1204" t="str">
            <v>N/A</v>
          </cell>
          <cell r="AZ1204">
            <v>45</v>
          </cell>
        </row>
        <row r="1204">
          <cell r="BB1204">
            <v>1</v>
          </cell>
          <cell r="BC1204" t="str">
            <v>Airtel</v>
          </cell>
          <cell r="BD1204">
            <v>0</v>
          </cell>
          <cell r="BE1204" t="str">
            <v>ZM0747</v>
          </cell>
          <cell r="BF1204" t="str">
            <v>Yes</v>
          </cell>
        </row>
        <row r="1205">
          <cell r="C1205" t="str">
            <v>IHS_LUP_219A</v>
          </cell>
          <cell r="D1205" t="str">
            <v>Kabuta</v>
          </cell>
          <cell r="E1205">
            <v>28.9043</v>
          </cell>
          <cell r="F1205">
            <v>-9.1187</v>
          </cell>
          <cell r="G1205" t="str">
            <v>Northern </v>
          </cell>
          <cell r="H1205">
            <v>1.8</v>
          </cell>
          <cell r="I1205" t="str">
            <v>LUAPULA</v>
          </cell>
          <cell r="J1205" t="str">
            <v>Nchelenge</v>
          </cell>
          <cell r="K1205" t="str">
            <v>No</v>
          </cell>
          <cell r="L1205" t="str">
            <v>No</v>
          </cell>
          <cell r="M1205" t="str">
            <v>No</v>
          </cell>
          <cell r="N1205" t="str">
            <v>Rural</v>
          </cell>
          <cell r="O1205" t="str">
            <v>Silver</v>
          </cell>
          <cell r="P1205" t="str">
            <v>Silver</v>
          </cell>
          <cell r="Q1205" t="str">
            <v>BB</v>
          </cell>
          <cell r="R1205" t="str">
            <v>BB</v>
          </cell>
          <cell r="S1205" t="str">
            <v>On air</v>
          </cell>
          <cell r="T1205" t="str">
            <v>Grid-Gen</v>
          </cell>
          <cell r="U1205" t="str">
            <v>Green Field</v>
          </cell>
          <cell r="V1205">
            <v>80</v>
          </cell>
          <cell r="W1205" t="str">
            <v>Outdoor</v>
          </cell>
          <cell r="X1205" t="str">
            <v>Kennedy Mwansa</v>
          </cell>
          <cell r="Y1205" t="str">
            <v>Lazarous kupa Mutamali </v>
          </cell>
          <cell r="Z1205" t="str">
            <v>Stanley Bwalya </v>
          </cell>
          <cell r="AA1205" t="str">
            <v>Airtel </v>
          </cell>
          <cell r="AB1205" t="str">
            <v>Flavian Mazhambi</v>
          </cell>
          <cell r="AC1205" t="str">
            <v>In House</v>
          </cell>
          <cell r="AD1205" t="str">
            <v>In House</v>
          </cell>
          <cell r="AE1205" t="str">
            <v>Gen Logic</v>
          </cell>
          <cell r="AF1205" t="str">
            <v>Gen Logic</v>
          </cell>
          <cell r="AG1205">
            <v>15</v>
          </cell>
          <cell r="AH1205" t="str">
            <v>perkins</v>
          </cell>
          <cell r="AI1205">
            <v>0</v>
          </cell>
          <cell r="AJ1205" t="str">
            <v>Leroy Sommer</v>
          </cell>
          <cell r="AK1205">
            <v>0</v>
          </cell>
          <cell r="AL1205">
            <v>1000</v>
          </cell>
          <cell r="AM1205" t="str">
            <v>Power cube</v>
          </cell>
          <cell r="AN1205" t="str">
            <v>ICC330-H1-C1</v>
          </cell>
          <cell r="AO1205">
            <v>400</v>
          </cell>
          <cell r="AP1205" t="str">
            <v>Agisson</v>
          </cell>
          <cell r="AQ1205">
            <v>1200</v>
          </cell>
          <cell r="AR1205">
            <v>2</v>
          </cell>
          <cell r="AS1205">
            <v>600</v>
          </cell>
          <cell r="AT1205">
            <v>48</v>
          </cell>
          <cell r="AU1205" t="str">
            <v>N/A</v>
          </cell>
          <cell r="AV1205" t="str">
            <v>N/A</v>
          </cell>
          <cell r="AW1205" t="str">
            <v>N/A</v>
          </cell>
          <cell r="AX1205" t="str">
            <v>n/a</v>
          </cell>
          <cell r="AY1205" t="str">
            <v>N/A</v>
          </cell>
          <cell r="AZ1205">
            <v>55</v>
          </cell>
        </row>
        <row r="1205">
          <cell r="BB1205">
            <v>2</v>
          </cell>
          <cell r="BC1205" t="str">
            <v>MTNAirtel</v>
          </cell>
          <cell r="BD1205" t="str">
            <v>T3293</v>
          </cell>
          <cell r="BE1205" t="str">
            <v>ZM0748</v>
          </cell>
          <cell r="BF1205" t="str">
            <v>Yes</v>
          </cell>
        </row>
        <row r="1206">
          <cell r="C1206" t="str">
            <v>IHS_LUP_220A</v>
          </cell>
          <cell r="D1206" t="str">
            <v>Chakopo</v>
          </cell>
          <cell r="E1206">
            <v>28.8829</v>
          </cell>
          <cell r="F1206">
            <v>-11.2079</v>
          </cell>
          <cell r="G1206" t="str">
            <v>Northern </v>
          </cell>
          <cell r="H1206">
            <v>4.5</v>
          </cell>
          <cell r="I1206" t="str">
            <v>LUAPULA</v>
          </cell>
          <cell r="J1206" t="str">
            <v>Mansa</v>
          </cell>
          <cell r="K1206" t="str">
            <v>Yes</v>
          </cell>
          <cell r="L1206" t="str">
            <v>No</v>
          </cell>
          <cell r="M1206" t="str">
            <v>No</v>
          </cell>
          <cell r="N1206" t="str">
            <v>Suburban</v>
          </cell>
          <cell r="O1206" t="str">
            <v>Silver</v>
          </cell>
          <cell r="P1206" t="str">
            <v>Silver</v>
          </cell>
          <cell r="Q1206" t="str">
            <v>BB</v>
          </cell>
          <cell r="R1206" t="str">
            <v>BB</v>
          </cell>
          <cell r="S1206" t="str">
            <v>On air</v>
          </cell>
          <cell r="T1206" t="str">
            <v>Grid-Gen</v>
          </cell>
          <cell r="U1206" t="str">
            <v>Green Field</v>
          </cell>
          <cell r="V1206">
            <v>50</v>
          </cell>
          <cell r="W1206" t="str">
            <v>Indoor </v>
          </cell>
          <cell r="X1206" t="str">
            <v>Kennedy Mwansa</v>
          </cell>
          <cell r="Y1206" t="str">
            <v>Peter Sinkala</v>
          </cell>
          <cell r="Z1206" t="str">
            <v>Emmanuel Mulayi</v>
          </cell>
          <cell r="AA1206" t="str">
            <v>Airtel </v>
          </cell>
          <cell r="AB1206" t="str">
            <v>Flavian Mazhambi</v>
          </cell>
          <cell r="AC1206" t="str">
            <v>In House</v>
          </cell>
          <cell r="AD1206" t="str">
            <v>In House</v>
          </cell>
          <cell r="AE1206" t="str">
            <v>Gen Logic</v>
          </cell>
          <cell r="AF1206" t="str">
            <v>Gen Logic</v>
          </cell>
          <cell r="AG1206">
            <v>30</v>
          </cell>
          <cell r="AH1206" t="str">
            <v>perkins</v>
          </cell>
          <cell r="AI1206">
            <v>0</v>
          </cell>
          <cell r="AJ1206" t="str">
            <v>Leroy Sommer</v>
          </cell>
          <cell r="AK1206">
            <v>0</v>
          </cell>
          <cell r="AL1206">
            <v>1000</v>
          </cell>
          <cell r="AM1206" t="str">
            <v>Power cube</v>
          </cell>
          <cell r="AN1206" t="str">
            <v>ICC330-H1-C1</v>
          </cell>
          <cell r="AO1206">
            <v>400</v>
          </cell>
          <cell r="AP1206" t="str">
            <v>Lithium</v>
          </cell>
          <cell r="AQ1206">
            <v>400</v>
          </cell>
          <cell r="AR1206">
            <v>48</v>
          </cell>
          <cell r="AS1206">
            <v>100</v>
          </cell>
          <cell r="AT1206">
            <v>4</v>
          </cell>
          <cell r="AU1206" t="str">
            <v>LG</v>
          </cell>
          <cell r="AV1206" t="str">
            <v>LG</v>
          </cell>
          <cell r="AW1206">
            <v>18000</v>
          </cell>
          <cell r="AX1206">
            <v>18000</v>
          </cell>
          <cell r="AY1206">
            <v>2</v>
          </cell>
          <cell r="AZ1206">
            <v>190</v>
          </cell>
        </row>
        <row r="1206">
          <cell r="BB1206">
            <v>3</v>
          </cell>
          <cell r="BC1206" t="str">
            <v>MTNAirtelLiquid Telecom</v>
          </cell>
          <cell r="BD1206" t="str">
            <v>T3375</v>
          </cell>
          <cell r="BE1206" t="str">
            <v>ZM0840</v>
          </cell>
          <cell r="BF1206" t="str">
            <v>Yes</v>
          </cell>
        </row>
        <row r="1207">
          <cell r="C1207" t="str">
            <v>IHS_LUP_221A</v>
          </cell>
          <cell r="D1207" t="str">
            <v>Kalisa</v>
          </cell>
          <cell r="E1207">
            <v>28.9991</v>
          </cell>
          <cell r="F1207">
            <v>-9.9667</v>
          </cell>
          <cell r="G1207" t="str">
            <v>Northern </v>
          </cell>
          <cell r="H1207">
            <v>1.8</v>
          </cell>
          <cell r="I1207" t="str">
            <v>LUAPULA</v>
          </cell>
          <cell r="J1207" t="str">
            <v>Kawambwa</v>
          </cell>
          <cell r="K1207" t="str">
            <v>No</v>
          </cell>
          <cell r="L1207" t="str">
            <v>No</v>
          </cell>
          <cell r="M1207" t="str">
            <v>No</v>
          </cell>
          <cell r="N1207" t="str">
            <v>Rural</v>
          </cell>
          <cell r="O1207" t="str">
            <v>Silver</v>
          </cell>
          <cell r="P1207" t="str">
            <v>Silver</v>
          </cell>
          <cell r="Q1207" t="str">
            <v>BB</v>
          </cell>
          <cell r="R1207" t="str">
            <v>BB</v>
          </cell>
          <cell r="S1207" t="str">
            <v>On air</v>
          </cell>
          <cell r="T1207" t="str">
            <v>Solar-Gen</v>
          </cell>
          <cell r="U1207" t="str">
            <v>Green Field</v>
          </cell>
          <cell r="V1207">
            <v>70</v>
          </cell>
          <cell r="W1207" t="str">
            <v>Indoor </v>
          </cell>
          <cell r="X1207" t="str">
            <v>Kennedy Mwansa</v>
          </cell>
          <cell r="Y1207" t="str">
            <v>Danny  Masumba</v>
          </cell>
          <cell r="Z1207" t="str">
            <v>Stanley Bwalya </v>
          </cell>
          <cell r="AA1207" t="str">
            <v>Airtel </v>
          </cell>
          <cell r="AB1207" t="str">
            <v>Flavian Mazhambi</v>
          </cell>
          <cell r="AC1207" t="str">
            <v>In House</v>
          </cell>
          <cell r="AD1207" t="str">
            <v>In House</v>
          </cell>
          <cell r="AE1207" t="str">
            <v>Gen Logic</v>
          </cell>
          <cell r="AF1207" t="str">
            <v>Gen Logic</v>
          </cell>
          <cell r="AG1207">
            <v>20</v>
          </cell>
          <cell r="AH1207" t="str">
            <v>perkins</v>
          </cell>
          <cell r="AI1207">
            <v>0</v>
          </cell>
          <cell r="AJ1207" t="str">
            <v>Leroy Sommer</v>
          </cell>
          <cell r="AK1207">
            <v>0</v>
          </cell>
          <cell r="AL1207">
            <v>1000</v>
          </cell>
          <cell r="AM1207" t="str">
            <v>Power cube</v>
          </cell>
          <cell r="AN1207" t="str">
            <v>ICC330-H1-C1</v>
          </cell>
          <cell r="AO1207">
            <v>400</v>
          </cell>
          <cell r="AP1207" t="str">
            <v>BSB</v>
          </cell>
          <cell r="AQ1207">
            <v>1500</v>
          </cell>
          <cell r="AR1207">
            <v>2</v>
          </cell>
          <cell r="AS1207">
            <v>1500</v>
          </cell>
          <cell r="AT1207">
            <v>24</v>
          </cell>
          <cell r="AU1207" t="str">
            <v>LG</v>
          </cell>
          <cell r="AV1207" t="str">
            <v>LG</v>
          </cell>
          <cell r="AW1207">
            <v>18000</v>
          </cell>
          <cell r="AX1207">
            <v>18000</v>
          </cell>
          <cell r="AY1207">
            <v>2</v>
          </cell>
          <cell r="AZ1207">
            <v>45</v>
          </cell>
        </row>
        <row r="1207">
          <cell r="BB1207">
            <v>1</v>
          </cell>
          <cell r="BC1207" t="str">
            <v>Airtel</v>
          </cell>
          <cell r="BD1207">
            <v>0</v>
          </cell>
          <cell r="BE1207" t="str">
            <v>ZM1266</v>
          </cell>
          <cell r="BF1207" t="str">
            <v>Yes</v>
          </cell>
        </row>
        <row r="1208">
          <cell r="C1208" t="str">
            <v>IHS_LUP_222A</v>
          </cell>
          <cell r="D1208" t="str">
            <v>Mutende</v>
          </cell>
          <cell r="E1208">
            <v>28.9003</v>
          </cell>
          <cell r="F1208">
            <v>-11.2133</v>
          </cell>
          <cell r="G1208" t="str">
            <v>Northern </v>
          </cell>
          <cell r="H1208">
            <v>1.8</v>
          </cell>
          <cell r="I1208" t="str">
            <v>LUAPULA</v>
          </cell>
          <cell r="J1208" t="str">
            <v>Mansa</v>
          </cell>
          <cell r="K1208" t="str">
            <v>No</v>
          </cell>
          <cell r="L1208" t="str">
            <v>No</v>
          </cell>
          <cell r="M1208" t="str">
            <v>No</v>
          </cell>
          <cell r="N1208" t="str">
            <v>Suburban</v>
          </cell>
          <cell r="O1208" t="str">
            <v>Silver</v>
          </cell>
          <cell r="P1208" t="str">
            <v>Silver</v>
          </cell>
          <cell r="Q1208" t="str">
            <v>BTS</v>
          </cell>
          <cell r="R1208" t="str">
            <v>BTS</v>
          </cell>
          <cell r="S1208" t="str">
            <v>On air</v>
          </cell>
          <cell r="T1208" t="str">
            <v>Grid-Gen</v>
          </cell>
          <cell r="U1208" t="str">
            <v>Green Field</v>
          </cell>
          <cell r="V1208">
            <v>40</v>
          </cell>
          <cell r="W1208" t="str">
            <v>Indoor </v>
          </cell>
          <cell r="X1208" t="str">
            <v>Kennedy Mwansa</v>
          </cell>
          <cell r="Y1208" t="str">
            <v>Peter Choongo</v>
          </cell>
          <cell r="Z1208" t="str">
            <v>Emmanuel Mulayi</v>
          </cell>
          <cell r="AA1208" t="str">
            <v>Airtel </v>
          </cell>
          <cell r="AB1208" t="str">
            <v>Flavian Mazhambi</v>
          </cell>
          <cell r="AC1208" t="str">
            <v>In House</v>
          </cell>
          <cell r="AD1208" t="str">
            <v>In House</v>
          </cell>
          <cell r="AE1208" t="str">
            <v>Gen Logic</v>
          </cell>
          <cell r="AF1208" t="str">
            <v>Gen Logic</v>
          </cell>
          <cell r="AG1208">
            <v>15</v>
          </cell>
          <cell r="AH1208" t="str">
            <v>perkins</v>
          </cell>
          <cell r="AI1208">
            <v>0</v>
          </cell>
          <cell r="AJ1208" t="str">
            <v>Leroy Sommer</v>
          </cell>
          <cell r="AK1208">
            <v>0</v>
          </cell>
          <cell r="AL1208">
            <v>1000</v>
          </cell>
          <cell r="AM1208" t="str">
            <v>Power cube</v>
          </cell>
          <cell r="AN1208" t="str">
            <v>ICC330-H1-C1</v>
          </cell>
          <cell r="AO1208">
            <v>400</v>
          </cell>
          <cell r="AP1208" t="str">
            <v>Agisson</v>
          </cell>
          <cell r="AQ1208">
            <v>1200</v>
          </cell>
          <cell r="AR1208">
            <v>2</v>
          </cell>
          <cell r="AS1208">
            <v>600</v>
          </cell>
          <cell r="AT1208">
            <v>48</v>
          </cell>
          <cell r="AU1208" t="str">
            <v>LG</v>
          </cell>
          <cell r="AV1208" t="str">
            <v>LG</v>
          </cell>
          <cell r="AW1208">
            <v>18000</v>
          </cell>
          <cell r="AX1208">
            <v>18000</v>
          </cell>
          <cell r="AY1208">
            <v>2</v>
          </cell>
          <cell r="AZ1208">
            <v>110</v>
          </cell>
        </row>
        <row r="1208">
          <cell r="BB1208">
            <v>1</v>
          </cell>
          <cell r="BC1208" t="str">
            <v>Airtel</v>
          </cell>
          <cell r="BD1208">
            <v>0</v>
          </cell>
          <cell r="BE1208" t="str">
            <v>ZM3038</v>
          </cell>
          <cell r="BF1208" t="str">
            <v>Yes</v>
          </cell>
        </row>
        <row r="1209">
          <cell r="C1209" t="str">
            <v>IHS_LUP_223A</v>
          </cell>
          <cell r="D1209" t="str">
            <v>Kanyangala </v>
          </cell>
          <cell r="E1209">
            <v>29.1024</v>
          </cell>
          <cell r="F1209">
            <v>-8.8374</v>
          </cell>
          <cell r="G1209" t="str">
            <v>Northern </v>
          </cell>
          <cell r="H1209">
            <v>2</v>
          </cell>
          <cell r="I1209" t="str">
            <v>LUAPULA</v>
          </cell>
          <cell r="J1209" t="str">
            <v>Chiengi</v>
          </cell>
          <cell r="K1209" t="str">
            <v>No</v>
          </cell>
          <cell r="L1209" t="str">
            <v>No</v>
          </cell>
          <cell r="M1209" t="str">
            <v>No</v>
          </cell>
          <cell r="N1209" t="str">
            <v>Rural</v>
          </cell>
          <cell r="O1209" t="str">
            <v>Silver</v>
          </cell>
          <cell r="P1209" t="str">
            <v>Silver</v>
          </cell>
          <cell r="Q1209" t="str">
            <v>HUB</v>
          </cell>
          <cell r="R1209" t="str">
            <v>BTS</v>
          </cell>
          <cell r="S1209" t="str">
            <v>On air</v>
          </cell>
          <cell r="T1209" t="str">
            <v>Grid-Gen</v>
          </cell>
          <cell r="U1209" t="str">
            <v>Green Field</v>
          </cell>
          <cell r="V1209">
            <v>50</v>
          </cell>
          <cell r="W1209" t="str">
            <v>Outdoor</v>
          </cell>
          <cell r="X1209" t="str">
            <v>Kennedy Mwansa</v>
          </cell>
          <cell r="Y1209" t="str">
            <v>Lazarous kupa Mutamali </v>
          </cell>
          <cell r="Z1209" t="str">
            <v>Stanley Bwalya </v>
          </cell>
          <cell r="AA1209" t="str">
            <v>Airtel </v>
          </cell>
          <cell r="AB1209" t="str">
            <v>Flavian Mazhambi</v>
          </cell>
          <cell r="AC1209" t="str">
            <v>In House</v>
          </cell>
          <cell r="AD1209" t="str">
            <v>In House</v>
          </cell>
          <cell r="AE1209" t="str">
            <v>Gen Logic</v>
          </cell>
          <cell r="AF1209" t="str">
            <v>Gen Logic</v>
          </cell>
          <cell r="AG1209">
            <v>16</v>
          </cell>
          <cell r="AH1209" t="str">
            <v>perkins</v>
          </cell>
          <cell r="AI1209">
            <v>0</v>
          </cell>
          <cell r="AJ1209" t="str">
            <v>Leroy Sommer</v>
          </cell>
          <cell r="AK1209">
            <v>0</v>
          </cell>
          <cell r="AL1209">
            <v>1000</v>
          </cell>
          <cell r="AM1209" t="str">
            <v>Power cube</v>
          </cell>
          <cell r="AN1209" t="str">
            <v>ICC330-H1-C1</v>
          </cell>
          <cell r="AO1209">
            <v>400</v>
          </cell>
          <cell r="AP1209" t="str">
            <v>Agisson</v>
          </cell>
          <cell r="AQ1209">
            <v>1200</v>
          </cell>
          <cell r="AR1209">
            <v>2</v>
          </cell>
          <cell r="AS1209">
            <v>600</v>
          </cell>
          <cell r="AT1209">
            <v>48</v>
          </cell>
          <cell r="AU1209" t="str">
            <v>N/A</v>
          </cell>
          <cell r="AV1209" t="str">
            <v>N/A</v>
          </cell>
          <cell r="AW1209" t="str">
            <v>N/A</v>
          </cell>
          <cell r="AX1209" t="str">
            <v>n/a</v>
          </cell>
          <cell r="AY1209" t="str">
            <v>N/A</v>
          </cell>
          <cell r="AZ1209">
            <v>55</v>
          </cell>
        </row>
        <row r="1209">
          <cell r="BB1209">
            <v>2</v>
          </cell>
          <cell r="BC1209" t="str">
            <v>MTNAirtel</v>
          </cell>
          <cell r="BD1209" t="str">
            <v>TX</v>
          </cell>
          <cell r="BE1209" t="str">
            <v>ZM3368</v>
          </cell>
          <cell r="BF1209" t="str">
            <v>Yes</v>
          </cell>
        </row>
        <row r="1210">
          <cell r="C1210" t="str">
            <v>IHS_LUP_224A</v>
          </cell>
          <cell r="D1210" t="str">
            <v>Ntoto</v>
          </cell>
          <cell r="E1210">
            <v>28.7876</v>
          </cell>
          <cell r="F1210">
            <v>-9.2587</v>
          </cell>
          <cell r="G1210" t="str">
            <v>Northern </v>
          </cell>
          <cell r="H1210">
            <v>1.8</v>
          </cell>
          <cell r="I1210" t="str">
            <v>LUAPULA</v>
          </cell>
          <cell r="J1210" t="str">
            <v>Nchelenge</v>
          </cell>
          <cell r="K1210" t="str">
            <v>No</v>
          </cell>
          <cell r="L1210" t="str">
            <v>No</v>
          </cell>
          <cell r="M1210" t="str">
            <v>No</v>
          </cell>
          <cell r="N1210" t="str">
            <v>Rural</v>
          </cell>
          <cell r="O1210" t="str">
            <v>Silver</v>
          </cell>
          <cell r="P1210" t="str">
            <v>Silver</v>
          </cell>
          <cell r="Q1210" t="str">
            <v>BB</v>
          </cell>
          <cell r="R1210" t="str">
            <v>BB</v>
          </cell>
          <cell r="S1210" t="str">
            <v>On air</v>
          </cell>
          <cell r="T1210" t="str">
            <v>Grid-Gen-solar</v>
          </cell>
          <cell r="U1210" t="str">
            <v>Green Field</v>
          </cell>
          <cell r="V1210">
            <v>60</v>
          </cell>
          <cell r="W1210" t="str">
            <v>Indoor </v>
          </cell>
          <cell r="X1210" t="str">
            <v>Kennedy Mwansa</v>
          </cell>
          <cell r="Y1210" t="str">
            <v>Lazarous kupa Mutamali </v>
          </cell>
          <cell r="Z1210" t="str">
            <v>Stanley Bwalya </v>
          </cell>
          <cell r="AA1210" t="str">
            <v>Airtel </v>
          </cell>
          <cell r="AB1210" t="str">
            <v>Flavian Mazhambi</v>
          </cell>
          <cell r="AC1210" t="str">
            <v>In House</v>
          </cell>
          <cell r="AD1210" t="str">
            <v>In House</v>
          </cell>
          <cell r="AE1210" t="str">
            <v>RID</v>
          </cell>
          <cell r="AF1210" t="str">
            <v>RID</v>
          </cell>
          <cell r="AG1210">
            <v>15</v>
          </cell>
          <cell r="AH1210" t="str">
            <v>Mitsubishi</v>
          </cell>
          <cell r="AI1210">
            <v>0</v>
          </cell>
          <cell r="AJ1210" t="str">
            <v>Zanardi </v>
          </cell>
          <cell r="AK1210">
            <v>0</v>
          </cell>
          <cell r="AL1210">
            <v>600</v>
          </cell>
          <cell r="AM1210" t="str">
            <v>Emerson</v>
          </cell>
          <cell r="AN1210" t="str">
            <v>Network Power</v>
          </cell>
          <cell r="AO1210" t="str">
            <v>192/80</v>
          </cell>
          <cell r="AP1210" t="str">
            <v>BSB</v>
          </cell>
          <cell r="AQ1210">
            <v>1500</v>
          </cell>
          <cell r="AR1210">
            <v>2</v>
          </cell>
          <cell r="AS1210">
            <v>1500</v>
          </cell>
          <cell r="AT1210">
            <v>24</v>
          </cell>
          <cell r="AU1210" t="str">
            <v>LG</v>
          </cell>
          <cell r="AV1210" t="str">
            <v>LG</v>
          </cell>
          <cell r="AW1210">
            <v>18000</v>
          </cell>
          <cell r="AX1210">
            <v>18000</v>
          </cell>
          <cell r="AY1210">
            <v>2</v>
          </cell>
          <cell r="AZ1210">
            <v>77</v>
          </cell>
        </row>
        <row r="1210">
          <cell r="BB1210">
            <v>2</v>
          </cell>
          <cell r="BC1210" t="str">
            <v>MTNAirtel</v>
          </cell>
          <cell r="BD1210" t="str">
            <v>T3319</v>
          </cell>
          <cell r="BE1210" t="str">
            <v>ZM3426</v>
          </cell>
          <cell r="BF1210" t="str">
            <v>Yes</v>
          </cell>
        </row>
        <row r="1211">
          <cell r="C1211" t="str">
            <v>IHS_LUP_225A</v>
          </cell>
          <cell r="D1211" t="str">
            <v>Musangu (KAMPALA)</v>
          </cell>
          <cell r="E1211">
            <v>28.6497</v>
          </cell>
          <cell r="F1211">
            <v>-10.2465</v>
          </cell>
          <cell r="G1211" t="str">
            <v>Northern </v>
          </cell>
          <cell r="H1211">
            <v>1.8</v>
          </cell>
          <cell r="I1211" t="str">
            <v>LUAPULA</v>
          </cell>
          <cell r="J1211" t="str">
            <v>Mwense</v>
          </cell>
          <cell r="K1211" t="str">
            <v>No</v>
          </cell>
          <cell r="L1211" t="str">
            <v>No</v>
          </cell>
          <cell r="M1211" t="str">
            <v>No</v>
          </cell>
          <cell r="N1211" t="str">
            <v>Rural</v>
          </cell>
          <cell r="O1211" t="str">
            <v>Silver</v>
          </cell>
          <cell r="P1211" t="str">
            <v>Silver</v>
          </cell>
          <cell r="Q1211" t="str">
            <v>BB</v>
          </cell>
          <cell r="R1211" t="str">
            <v>BB</v>
          </cell>
          <cell r="S1211" t="str">
            <v>On air</v>
          </cell>
          <cell r="T1211" t="str">
            <v>Grid-Gen</v>
          </cell>
          <cell r="U1211" t="str">
            <v>Green Field</v>
          </cell>
          <cell r="V1211">
            <v>50</v>
          </cell>
          <cell r="W1211" t="str">
            <v>Outdoor</v>
          </cell>
          <cell r="X1211" t="str">
            <v>Kennedy Mwansa</v>
          </cell>
          <cell r="Y1211" t="str">
            <v>Lazarous kupa Mutamali </v>
          </cell>
          <cell r="Z1211" t="str">
            <v>Stanley Bwalya </v>
          </cell>
          <cell r="AA1211" t="str">
            <v>Airtel </v>
          </cell>
          <cell r="AB1211" t="str">
            <v>Flavian Mazhambi</v>
          </cell>
          <cell r="AC1211" t="str">
            <v>In House</v>
          </cell>
          <cell r="AD1211" t="str">
            <v>In House</v>
          </cell>
          <cell r="AE1211" t="str">
            <v>IMG</v>
          </cell>
          <cell r="AF1211" t="str">
            <v>IMG</v>
          </cell>
          <cell r="AG1211">
            <v>15</v>
          </cell>
          <cell r="AH1211" t="str">
            <v>perkins</v>
          </cell>
          <cell r="AI1211">
            <v>0</v>
          </cell>
          <cell r="AJ1211" t="str">
            <v>Leroy Sommer</v>
          </cell>
          <cell r="AK1211">
            <v>0</v>
          </cell>
          <cell r="AL1211">
            <v>600</v>
          </cell>
          <cell r="AM1211" t="str">
            <v>Power cube</v>
          </cell>
          <cell r="AN1211" t="str">
            <v>ICC330-H1-C1</v>
          </cell>
          <cell r="AO1211">
            <v>400</v>
          </cell>
          <cell r="AP1211" t="str">
            <v>Agisson</v>
          </cell>
          <cell r="AQ1211">
            <v>1200</v>
          </cell>
          <cell r="AR1211">
            <v>2</v>
          </cell>
          <cell r="AS1211">
            <v>600</v>
          </cell>
          <cell r="AT1211">
            <v>48</v>
          </cell>
          <cell r="AU1211" t="str">
            <v>N/A</v>
          </cell>
          <cell r="AV1211" t="str">
            <v>N/A</v>
          </cell>
          <cell r="AW1211" t="str">
            <v>N/A</v>
          </cell>
          <cell r="AX1211" t="str">
            <v>n/a</v>
          </cell>
          <cell r="AY1211" t="str">
            <v>N/A</v>
          </cell>
          <cell r="AZ1211">
            <v>60</v>
          </cell>
        </row>
        <row r="1211">
          <cell r="BB1211">
            <v>2</v>
          </cell>
          <cell r="BC1211" t="str">
            <v>MTNAirtel</v>
          </cell>
          <cell r="BD1211" t="str">
            <v>T3461</v>
          </cell>
          <cell r="BE1211" t="str">
            <v>ZM3809</v>
          </cell>
          <cell r="BF1211" t="str">
            <v>Yes</v>
          </cell>
        </row>
        <row r="1212">
          <cell r="C1212" t="str">
            <v>IHS_LUP_227A</v>
          </cell>
          <cell r="D1212" t="str">
            <v>MANSA ZNS</v>
          </cell>
          <cell r="E1212">
            <v>28.806</v>
          </cell>
          <cell r="F1212">
            <v>-10.9161</v>
          </cell>
          <cell r="G1212" t="str">
            <v>Northern </v>
          </cell>
          <cell r="H1212">
            <v>2.5</v>
          </cell>
          <cell r="I1212" t="str">
            <v>LUAPULA</v>
          </cell>
          <cell r="J1212" t="str">
            <v>Mansa</v>
          </cell>
          <cell r="K1212" t="str">
            <v>No</v>
          </cell>
          <cell r="L1212" t="str">
            <v>No</v>
          </cell>
          <cell r="M1212" t="str">
            <v>No</v>
          </cell>
          <cell r="N1212" t="str">
            <v>Rural</v>
          </cell>
          <cell r="O1212" t="str">
            <v>Silver</v>
          </cell>
          <cell r="P1212" t="str">
            <v>Silver</v>
          </cell>
          <cell r="Q1212" t="str">
            <v>BB</v>
          </cell>
          <cell r="R1212" t="str">
            <v>BB</v>
          </cell>
          <cell r="S1212" t="str">
            <v>On air</v>
          </cell>
          <cell r="T1212" t="str">
            <v>Grid-Gen</v>
          </cell>
          <cell r="U1212" t="str">
            <v>Green Field</v>
          </cell>
          <cell r="V1212">
            <v>70</v>
          </cell>
          <cell r="W1212" t="str">
            <v>Outdoor</v>
          </cell>
          <cell r="X1212" t="str">
            <v>Kennedy Mwansa</v>
          </cell>
          <cell r="Y1212" t="str">
            <v>Peter Sinkala</v>
          </cell>
          <cell r="Z1212" t="str">
            <v>Emmanuel Mulayi</v>
          </cell>
          <cell r="AA1212" t="str">
            <v>Airtel </v>
          </cell>
          <cell r="AB1212" t="str">
            <v>Flavian Mazhambi</v>
          </cell>
          <cell r="AC1212" t="str">
            <v>In House</v>
          </cell>
          <cell r="AD1212" t="str">
            <v>In House</v>
          </cell>
          <cell r="AE1212" t="str">
            <v>CK Works</v>
          </cell>
          <cell r="AF1212" t="str">
            <v>CK Works</v>
          </cell>
          <cell r="AG1212">
            <v>20</v>
          </cell>
          <cell r="AH1212" t="str">
            <v>perkins</v>
          </cell>
          <cell r="AI1212">
            <v>0</v>
          </cell>
          <cell r="AJ1212" t="str">
            <v>Leroy Sommer</v>
          </cell>
          <cell r="AK1212">
            <v>0</v>
          </cell>
          <cell r="AL1212">
            <v>1000</v>
          </cell>
          <cell r="AM1212" t="str">
            <v>Power cube</v>
          </cell>
          <cell r="AN1212" t="str">
            <v>ICC330-H1-C1</v>
          </cell>
          <cell r="AO1212">
            <v>400</v>
          </cell>
          <cell r="AP1212" t="str">
            <v>Lithium</v>
          </cell>
          <cell r="AQ1212">
            <v>1200</v>
          </cell>
          <cell r="AR1212">
            <v>48</v>
          </cell>
          <cell r="AS1212">
            <v>100</v>
          </cell>
          <cell r="AT1212">
            <v>12</v>
          </cell>
          <cell r="AU1212" t="str">
            <v>N/A</v>
          </cell>
          <cell r="AV1212" t="str">
            <v>N/A</v>
          </cell>
          <cell r="AW1212" t="str">
            <v>N/A</v>
          </cell>
          <cell r="AX1212" t="str">
            <v>n/a</v>
          </cell>
          <cell r="AY1212" t="str">
            <v>N/A</v>
          </cell>
          <cell r="AZ1212">
            <v>46</v>
          </cell>
        </row>
        <row r="1212">
          <cell r="BB1212">
            <v>1</v>
          </cell>
          <cell r="BC1212" t="str">
            <v>Airtel</v>
          </cell>
          <cell r="BD1212">
            <v>0</v>
          </cell>
          <cell r="BE1212" t="str">
            <v>ZM3811</v>
          </cell>
          <cell r="BF1212" t="str">
            <v>Yes</v>
          </cell>
        </row>
        <row r="1213">
          <cell r="C1213" t="str">
            <v>IHS_LUP_228A</v>
          </cell>
          <cell r="D1213" t="str">
            <v>Kanyembo (Tabita)</v>
          </cell>
          <cell r="E1213">
            <v>28.7446</v>
          </cell>
          <cell r="F1213">
            <v>-9.6337</v>
          </cell>
          <cell r="G1213" t="str">
            <v>Northern </v>
          </cell>
          <cell r="H1213">
            <v>2</v>
          </cell>
          <cell r="I1213" t="str">
            <v>LUAPULA</v>
          </cell>
          <cell r="J1213" t="str">
            <v>Nchelenge</v>
          </cell>
          <cell r="K1213" t="str">
            <v>No</v>
          </cell>
          <cell r="L1213" t="str">
            <v>No</v>
          </cell>
          <cell r="M1213" t="str">
            <v>No</v>
          </cell>
          <cell r="N1213" t="str">
            <v>Rural</v>
          </cell>
          <cell r="O1213" t="str">
            <v>Silver</v>
          </cell>
          <cell r="P1213" t="str">
            <v>Silver</v>
          </cell>
          <cell r="Q1213" t="str">
            <v>BTS</v>
          </cell>
          <cell r="R1213" t="str">
            <v>BTS</v>
          </cell>
          <cell r="S1213" t="str">
            <v>On air</v>
          </cell>
          <cell r="T1213" t="str">
            <v>Grid-Gen</v>
          </cell>
          <cell r="U1213" t="str">
            <v>Green Field</v>
          </cell>
          <cell r="V1213">
            <v>54</v>
          </cell>
          <cell r="W1213" t="str">
            <v>Outdoor</v>
          </cell>
          <cell r="X1213" t="str">
            <v>Kennedy Mwansa</v>
          </cell>
          <cell r="Y1213" t="str">
            <v>Lazarous kupa Mutamali </v>
          </cell>
          <cell r="Z1213" t="str">
            <v>Stanley Bwalya </v>
          </cell>
          <cell r="AA1213" t="str">
            <v>Airtel </v>
          </cell>
          <cell r="AB1213" t="str">
            <v>Flavian Mazhambi</v>
          </cell>
          <cell r="AC1213" t="str">
            <v>In House</v>
          </cell>
          <cell r="AD1213" t="str">
            <v>In House</v>
          </cell>
          <cell r="AE1213" t="str">
            <v>Yanmar</v>
          </cell>
          <cell r="AF1213" t="str">
            <v>Yanmar</v>
          </cell>
          <cell r="AG1213">
            <v>16</v>
          </cell>
          <cell r="AH1213" t="str">
            <v>Yanmar</v>
          </cell>
          <cell r="AI1213" t="str">
            <v>Yanmar </v>
          </cell>
          <cell r="AJ1213" t="str">
            <v>Mecc Alte</v>
          </cell>
          <cell r="AK1213">
            <v>0</v>
          </cell>
          <cell r="AL1213">
            <v>600</v>
          </cell>
          <cell r="AM1213" t="str">
            <v>Power cube</v>
          </cell>
          <cell r="AN1213" t="str">
            <v>ICC330-H1-C1</v>
          </cell>
          <cell r="AO1213">
            <v>400</v>
          </cell>
          <cell r="AP1213" t="str">
            <v>BSB</v>
          </cell>
          <cell r="AQ1213">
            <v>1500</v>
          </cell>
          <cell r="AR1213">
            <v>2</v>
          </cell>
          <cell r="AS1213">
            <v>1500</v>
          </cell>
          <cell r="AT1213">
            <v>24</v>
          </cell>
          <cell r="AU1213" t="str">
            <v>N/A</v>
          </cell>
          <cell r="AV1213" t="str">
            <v>N/A</v>
          </cell>
          <cell r="AW1213" t="str">
            <v>N/A</v>
          </cell>
          <cell r="AX1213" t="str">
            <v>n/a</v>
          </cell>
          <cell r="AY1213" t="str">
            <v>N/A</v>
          </cell>
          <cell r="AZ1213">
            <v>37</v>
          </cell>
        </row>
        <row r="1213">
          <cell r="BB1213">
            <v>1</v>
          </cell>
          <cell r="BC1213" t="str">
            <v>Airtel</v>
          </cell>
          <cell r="BD1213">
            <v>0</v>
          </cell>
          <cell r="BE1213" t="str">
            <v>ZM3812</v>
          </cell>
          <cell r="BF1213" t="str">
            <v>Yes</v>
          </cell>
        </row>
        <row r="1214">
          <cell r="C1214" t="str">
            <v>IHS_LUP_230A</v>
          </cell>
          <cell r="D1214" t="str">
            <v>Chinyanta</v>
          </cell>
          <cell r="E1214">
            <v>28.7064</v>
          </cell>
          <cell r="F1214">
            <v>-10.0134</v>
          </cell>
          <cell r="G1214" t="str">
            <v>Northern </v>
          </cell>
          <cell r="H1214">
            <v>1.8</v>
          </cell>
          <cell r="I1214" t="str">
            <v>LUAPULA</v>
          </cell>
          <cell r="J1214" t="str">
            <v>Mwense</v>
          </cell>
          <cell r="K1214" t="str">
            <v>No</v>
          </cell>
          <cell r="L1214" t="str">
            <v>No</v>
          </cell>
          <cell r="M1214" t="str">
            <v>No</v>
          </cell>
          <cell r="N1214" t="str">
            <v>Rural</v>
          </cell>
          <cell r="O1214" t="str">
            <v>Silver</v>
          </cell>
          <cell r="P1214" t="str">
            <v>Silver</v>
          </cell>
          <cell r="Q1214" t="str">
            <v>BTS</v>
          </cell>
          <cell r="R1214" t="str">
            <v>BB/HUB</v>
          </cell>
          <cell r="S1214" t="str">
            <v>On air</v>
          </cell>
          <cell r="T1214" t="str">
            <v>Grid-Gen</v>
          </cell>
          <cell r="U1214" t="str">
            <v>Green Field</v>
          </cell>
          <cell r="V1214">
            <v>50</v>
          </cell>
          <cell r="W1214" t="str">
            <v>Outdoor</v>
          </cell>
          <cell r="X1214" t="str">
            <v>Kennedy Mwansa</v>
          </cell>
          <cell r="Y1214" t="str">
            <v>Danny  Masumba</v>
          </cell>
          <cell r="Z1214" t="str">
            <v>Stanley Bwalya </v>
          </cell>
          <cell r="AA1214" t="str">
            <v>Airtel </v>
          </cell>
          <cell r="AB1214" t="str">
            <v>Flavian Mazhambi</v>
          </cell>
          <cell r="AC1214" t="str">
            <v>In House</v>
          </cell>
          <cell r="AD1214" t="str">
            <v>In House</v>
          </cell>
          <cell r="AE1214" t="str">
            <v>Gen Logic</v>
          </cell>
          <cell r="AF1214" t="str">
            <v>Gen Logic</v>
          </cell>
          <cell r="AG1214">
            <v>15</v>
          </cell>
          <cell r="AH1214" t="str">
            <v>perkins</v>
          </cell>
          <cell r="AI1214">
            <v>0</v>
          </cell>
          <cell r="AJ1214" t="str">
            <v>Leroy Sommer</v>
          </cell>
          <cell r="AK1214">
            <v>0</v>
          </cell>
          <cell r="AL1214">
            <v>600</v>
          </cell>
          <cell r="AM1214" t="str">
            <v>Power cube</v>
          </cell>
          <cell r="AN1214" t="str">
            <v>ICC330-H1-C1</v>
          </cell>
          <cell r="AO1214">
            <v>400</v>
          </cell>
          <cell r="AP1214" t="str">
            <v>Agisson</v>
          </cell>
          <cell r="AQ1214">
            <v>1200</v>
          </cell>
          <cell r="AR1214">
            <v>2</v>
          </cell>
          <cell r="AS1214">
            <v>600</v>
          </cell>
          <cell r="AT1214">
            <v>48</v>
          </cell>
          <cell r="AU1214" t="str">
            <v>N/A</v>
          </cell>
          <cell r="AV1214" t="str">
            <v>N/A</v>
          </cell>
          <cell r="AW1214" t="str">
            <v>N/A</v>
          </cell>
          <cell r="AX1214" t="str">
            <v>n/a</v>
          </cell>
          <cell r="AY1214" t="str">
            <v>N/A</v>
          </cell>
          <cell r="AZ1214">
            <v>38</v>
          </cell>
        </row>
        <row r="1214">
          <cell r="BB1214">
            <v>1</v>
          </cell>
          <cell r="BC1214" t="str">
            <v>Airtel</v>
          </cell>
          <cell r="BD1214">
            <v>0</v>
          </cell>
          <cell r="BE1214" t="str">
            <v>ZM3814</v>
          </cell>
          <cell r="BF1214" t="str">
            <v>Yes</v>
          </cell>
        </row>
        <row r="1215">
          <cell r="C1215" t="str">
            <v>IHS_LUP_231A</v>
          </cell>
          <cell r="D1215" t="str">
            <v>Kapala</v>
          </cell>
          <cell r="E1215">
            <v>28.6413</v>
          </cell>
          <cell r="F1215">
            <v>-10.0802</v>
          </cell>
          <cell r="G1215" t="str">
            <v>Northern </v>
          </cell>
          <cell r="H1215">
            <v>1.8</v>
          </cell>
          <cell r="I1215" t="str">
            <v>LUAPULA</v>
          </cell>
          <cell r="J1215" t="str">
            <v>Mwense</v>
          </cell>
          <cell r="K1215" t="str">
            <v>No</v>
          </cell>
          <cell r="L1215" t="str">
            <v>No</v>
          </cell>
          <cell r="M1215" t="str">
            <v>No</v>
          </cell>
          <cell r="N1215" t="str">
            <v>Rural</v>
          </cell>
          <cell r="O1215" t="str">
            <v>Silver</v>
          </cell>
          <cell r="P1215" t="str">
            <v>Silver</v>
          </cell>
          <cell r="Q1215" t="str">
            <v>BTS</v>
          </cell>
          <cell r="R1215" t="str">
            <v>BB/HUB</v>
          </cell>
          <cell r="S1215" t="str">
            <v>On air</v>
          </cell>
          <cell r="T1215" t="str">
            <v>Grid-Gen</v>
          </cell>
          <cell r="U1215" t="str">
            <v>Green Field</v>
          </cell>
          <cell r="V1215">
            <v>50</v>
          </cell>
          <cell r="W1215" t="str">
            <v>Outdoor</v>
          </cell>
          <cell r="X1215" t="str">
            <v>Kennedy Mwansa</v>
          </cell>
          <cell r="Y1215" t="str">
            <v>Danny  Masumba</v>
          </cell>
          <cell r="Z1215" t="str">
            <v>Stanley Bwalya </v>
          </cell>
          <cell r="AA1215" t="str">
            <v>Airtel </v>
          </cell>
          <cell r="AB1215" t="str">
            <v>Flavian Mazhambi</v>
          </cell>
          <cell r="AC1215" t="str">
            <v>In House</v>
          </cell>
          <cell r="AD1215" t="str">
            <v>In House</v>
          </cell>
          <cell r="AE1215" t="str">
            <v>Lamasat</v>
          </cell>
          <cell r="AF1215" t="str">
            <v>Lamasat</v>
          </cell>
          <cell r="AG1215">
            <v>15</v>
          </cell>
          <cell r="AH1215" t="str">
            <v>perkins</v>
          </cell>
          <cell r="AI1215">
            <v>0</v>
          </cell>
          <cell r="AJ1215" t="str">
            <v>Leroy Sommer</v>
          </cell>
          <cell r="AK1215">
            <v>0</v>
          </cell>
          <cell r="AL1215">
            <v>600</v>
          </cell>
          <cell r="AM1215" t="str">
            <v>Power cube</v>
          </cell>
          <cell r="AN1215" t="str">
            <v>ICC330-H1-C1</v>
          </cell>
          <cell r="AO1215">
            <v>400</v>
          </cell>
          <cell r="AP1215" t="str">
            <v>Agisson</v>
          </cell>
          <cell r="AQ1215">
            <v>1200</v>
          </cell>
          <cell r="AR1215">
            <v>2</v>
          </cell>
          <cell r="AS1215">
            <v>600</v>
          </cell>
          <cell r="AT1215">
            <v>48</v>
          </cell>
          <cell r="AU1215" t="str">
            <v>N/A</v>
          </cell>
          <cell r="AV1215" t="str">
            <v>N/A</v>
          </cell>
          <cell r="AW1215" t="str">
            <v>N/A</v>
          </cell>
          <cell r="AX1215" t="str">
            <v>n/a</v>
          </cell>
          <cell r="AY1215" t="str">
            <v>N/A</v>
          </cell>
          <cell r="AZ1215">
            <v>51</v>
          </cell>
        </row>
        <row r="1215">
          <cell r="BB1215">
            <v>1</v>
          </cell>
          <cell r="BC1215" t="str">
            <v>Airtel</v>
          </cell>
          <cell r="BD1215">
            <v>0</v>
          </cell>
          <cell r="BE1215" t="str">
            <v>ZM3815</v>
          </cell>
          <cell r="BF1215" t="str">
            <v>Yes</v>
          </cell>
        </row>
        <row r="1216">
          <cell r="C1216" t="str">
            <v>IHS_LUP_232A</v>
          </cell>
          <cell r="D1216" t="str">
            <v>Bululu</v>
          </cell>
          <cell r="E1216">
            <v>29.1499</v>
          </cell>
          <cell r="F1216">
            <v>-10.5662</v>
          </cell>
          <cell r="G1216" t="str">
            <v>Northern </v>
          </cell>
          <cell r="H1216">
            <v>1.8</v>
          </cell>
          <cell r="I1216" t="str">
            <v>LUAPULA</v>
          </cell>
          <cell r="J1216" t="str">
            <v>Mwense</v>
          </cell>
          <cell r="K1216" t="str">
            <v>No</v>
          </cell>
          <cell r="L1216" t="str">
            <v>No</v>
          </cell>
          <cell r="M1216" t="str">
            <v>No</v>
          </cell>
          <cell r="N1216" t="str">
            <v>Rural</v>
          </cell>
          <cell r="O1216" t="str">
            <v>Silver</v>
          </cell>
          <cell r="P1216" t="str">
            <v>Silver</v>
          </cell>
          <cell r="Q1216" t="str">
            <v>BB</v>
          </cell>
          <cell r="R1216" t="str">
            <v>BB</v>
          </cell>
          <cell r="S1216" t="str">
            <v>On air</v>
          </cell>
          <cell r="T1216" t="str">
            <v>Grid-Gen</v>
          </cell>
          <cell r="U1216" t="str">
            <v>Green Field</v>
          </cell>
          <cell r="V1216">
            <v>50</v>
          </cell>
          <cell r="W1216" t="str">
            <v>Outdoor</v>
          </cell>
          <cell r="X1216" t="str">
            <v>Kennedy Mwansa</v>
          </cell>
          <cell r="Y1216" t="str">
            <v>Peter Sinkala</v>
          </cell>
          <cell r="Z1216" t="str">
            <v>Emmanuel Mulayi</v>
          </cell>
          <cell r="AA1216" t="str">
            <v>Airtel </v>
          </cell>
          <cell r="AB1216" t="str">
            <v>Flavian Mazhambi</v>
          </cell>
          <cell r="AC1216" t="str">
            <v>In House</v>
          </cell>
          <cell r="AD1216" t="str">
            <v>In House</v>
          </cell>
          <cell r="AE1216" t="str">
            <v>Gen Logic</v>
          </cell>
          <cell r="AF1216" t="str">
            <v>Gen Logic</v>
          </cell>
          <cell r="AG1216">
            <v>15</v>
          </cell>
          <cell r="AH1216" t="str">
            <v>perkins</v>
          </cell>
          <cell r="AI1216" t="str">
            <v>4TNE88-G1A</v>
          </cell>
          <cell r="AJ1216" t="str">
            <v>Leroy Sommer</v>
          </cell>
          <cell r="AK1216">
            <v>0</v>
          </cell>
          <cell r="AL1216">
            <v>1000</v>
          </cell>
          <cell r="AM1216" t="str">
            <v>Power cube</v>
          </cell>
          <cell r="AN1216" t="str">
            <v>ICC330-H1-C1</v>
          </cell>
          <cell r="AO1216">
            <v>400</v>
          </cell>
          <cell r="AP1216" t="str">
            <v>Agisson</v>
          </cell>
          <cell r="AQ1216">
            <v>1200</v>
          </cell>
          <cell r="AR1216">
            <v>2</v>
          </cell>
          <cell r="AS1216">
            <v>600</v>
          </cell>
          <cell r="AT1216">
            <v>48</v>
          </cell>
          <cell r="AU1216" t="str">
            <v>N/A</v>
          </cell>
          <cell r="AV1216" t="str">
            <v>N/A</v>
          </cell>
          <cell r="AW1216" t="str">
            <v>N/A</v>
          </cell>
          <cell r="AX1216" t="str">
            <v>n/a</v>
          </cell>
          <cell r="AY1216" t="str">
            <v>N/A</v>
          </cell>
          <cell r="AZ1216">
            <v>85</v>
          </cell>
        </row>
        <row r="1216">
          <cell r="BB1216">
            <v>1</v>
          </cell>
          <cell r="BC1216" t="str">
            <v>Airtel</v>
          </cell>
          <cell r="BD1216">
            <v>0</v>
          </cell>
          <cell r="BE1216" t="str">
            <v>ZM3817</v>
          </cell>
          <cell r="BF1216" t="str">
            <v>Yes</v>
          </cell>
        </row>
        <row r="1217">
          <cell r="C1217" t="str">
            <v>IHS_LUP_233A</v>
          </cell>
          <cell r="D1217" t="str">
            <v>Twingi</v>
          </cell>
          <cell r="E1217">
            <v>29.6764</v>
          </cell>
          <cell r="F1217">
            <v>-11.715</v>
          </cell>
          <cell r="G1217" t="str">
            <v>Northern </v>
          </cell>
          <cell r="H1217">
            <v>2</v>
          </cell>
          <cell r="I1217" t="str">
            <v>LUAPULA</v>
          </cell>
          <cell r="J1217" t="str">
            <v>Samfya</v>
          </cell>
          <cell r="K1217" t="str">
            <v>No</v>
          </cell>
          <cell r="L1217" t="str">
            <v>No</v>
          </cell>
          <cell r="M1217" t="str">
            <v>No</v>
          </cell>
          <cell r="N1217" t="str">
            <v>Rural</v>
          </cell>
          <cell r="O1217" t="str">
            <v>Silver</v>
          </cell>
          <cell r="P1217" t="str">
            <v>Silver</v>
          </cell>
          <cell r="Q1217" t="str">
            <v>BTS</v>
          </cell>
          <cell r="R1217" t="str">
            <v>BTS</v>
          </cell>
          <cell r="S1217" t="str">
            <v>On air</v>
          </cell>
          <cell r="T1217" t="str">
            <v>Grid-Gen</v>
          </cell>
          <cell r="U1217" t="str">
            <v>Green Field</v>
          </cell>
          <cell r="V1217">
            <v>70</v>
          </cell>
          <cell r="W1217" t="str">
            <v>Outdoor</v>
          </cell>
          <cell r="X1217" t="str">
            <v>Kennedy Mwansa</v>
          </cell>
          <cell r="Y1217" t="str">
            <v>Peter Choongo</v>
          </cell>
          <cell r="Z1217" t="str">
            <v>Emmanuel Mulayi</v>
          </cell>
          <cell r="AA1217" t="str">
            <v>Airtel </v>
          </cell>
          <cell r="AB1217" t="str">
            <v>Flavian Mazhambi</v>
          </cell>
          <cell r="AC1217" t="str">
            <v>In House</v>
          </cell>
          <cell r="AD1217" t="str">
            <v>In House</v>
          </cell>
          <cell r="AE1217" t="str">
            <v>Vitalgen</v>
          </cell>
          <cell r="AF1217" t="str">
            <v>Vitalgen</v>
          </cell>
          <cell r="AG1217">
            <v>20</v>
          </cell>
          <cell r="AH1217" t="str">
            <v>perkins</v>
          </cell>
          <cell r="AI1217">
            <v>0</v>
          </cell>
          <cell r="AJ1217" t="str">
            <v>Leroy Sommer</v>
          </cell>
          <cell r="AK1217">
            <v>0</v>
          </cell>
          <cell r="AL1217">
            <v>1000</v>
          </cell>
          <cell r="AM1217" t="str">
            <v>Power cube</v>
          </cell>
          <cell r="AN1217" t="str">
            <v>ICC330-H1-C1</v>
          </cell>
          <cell r="AO1217">
            <v>400</v>
          </cell>
          <cell r="AP1217" t="str">
            <v>Agisson</v>
          </cell>
          <cell r="AQ1217">
            <v>1200</v>
          </cell>
          <cell r="AR1217">
            <v>2</v>
          </cell>
          <cell r="AS1217">
            <v>600</v>
          </cell>
          <cell r="AT1217">
            <v>48</v>
          </cell>
          <cell r="AU1217" t="str">
            <v>N/A</v>
          </cell>
          <cell r="AV1217" t="str">
            <v>N/A</v>
          </cell>
          <cell r="AW1217" t="str">
            <v>N/A</v>
          </cell>
          <cell r="AX1217" t="str">
            <v>n/a</v>
          </cell>
          <cell r="AY1217" t="str">
            <v>N/A</v>
          </cell>
          <cell r="AZ1217">
            <v>60</v>
          </cell>
        </row>
        <row r="1217">
          <cell r="BB1217">
            <v>2</v>
          </cell>
          <cell r="BC1217" t="str">
            <v>MTNAirtel</v>
          </cell>
          <cell r="BD1217" t="str">
            <v>T3505</v>
          </cell>
          <cell r="BE1217" t="str">
            <v>ZM3848</v>
          </cell>
          <cell r="BF1217" t="str">
            <v>Yes</v>
          </cell>
        </row>
        <row r="1218">
          <cell r="C1218" t="str">
            <v>IHS_LUP_234A</v>
          </cell>
          <cell r="D1218" t="str">
            <v>Kasanka</v>
          </cell>
          <cell r="E1218">
            <v>29.5484</v>
          </cell>
          <cell r="F1218">
            <v>-11.9884</v>
          </cell>
          <cell r="G1218" t="str">
            <v>Northern </v>
          </cell>
          <cell r="H1218">
            <v>1.8</v>
          </cell>
          <cell r="I1218" t="str">
            <v>LUAPULA</v>
          </cell>
          <cell r="J1218" t="str">
            <v>Samfya</v>
          </cell>
          <cell r="K1218" t="str">
            <v>No</v>
          </cell>
          <cell r="L1218" t="str">
            <v>No</v>
          </cell>
          <cell r="M1218" t="str">
            <v>No</v>
          </cell>
          <cell r="N1218" t="str">
            <v>Rural</v>
          </cell>
          <cell r="O1218" t="str">
            <v>Silver</v>
          </cell>
          <cell r="P1218" t="str">
            <v>Silver</v>
          </cell>
          <cell r="Q1218" t="str">
            <v>HUB</v>
          </cell>
          <cell r="R1218" t="str">
            <v>BTS</v>
          </cell>
          <cell r="S1218" t="str">
            <v>On air</v>
          </cell>
          <cell r="T1218" t="str">
            <v>Solar-Gen</v>
          </cell>
          <cell r="U1218" t="str">
            <v>Green Field</v>
          </cell>
          <cell r="V1218">
            <v>60</v>
          </cell>
          <cell r="W1218" t="str">
            <v>Outdoor</v>
          </cell>
          <cell r="X1218" t="str">
            <v>Kennedy Mwansa</v>
          </cell>
          <cell r="Y1218" t="str">
            <v>Peter Choongo</v>
          </cell>
          <cell r="Z1218" t="str">
            <v>Emmanuel Mulayi</v>
          </cell>
          <cell r="AA1218" t="str">
            <v>Airtel </v>
          </cell>
          <cell r="AB1218" t="str">
            <v>Flavian Mazhambi</v>
          </cell>
          <cell r="AC1218" t="str">
            <v>In House</v>
          </cell>
          <cell r="AD1218" t="str">
            <v>In House</v>
          </cell>
          <cell r="AE1218" t="str">
            <v>Gen Logic</v>
          </cell>
          <cell r="AF1218" t="str">
            <v>Gen Logic</v>
          </cell>
          <cell r="AG1218">
            <v>15</v>
          </cell>
          <cell r="AH1218" t="str">
            <v>perkins</v>
          </cell>
          <cell r="AI1218">
            <v>0</v>
          </cell>
          <cell r="AJ1218" t="str">
            <v>Leroy Sommer</v>
          </cell>
          <cell r="AK1218">
            <v>0</v>
          </cell>
          <cell r="AL1218">
            <v>1000</v>
          </cell>
          <cell r="AM1218" t="str">
            <v>Power cube</v>
          </cell>
          <cell r="AN1218">
            <v>0</v>
          </cell>
          <cell r="AO1218">
            <v>150</v>
          </cell>
          <cell r="AP1218" t="str">
            <v>Agisson</v>
          </cell>
          <cell r="AQ1218">
            <v>600</v>
          </cell>
          <cell r="AR1218">
            <v>2</v>
          </cell>
          <cell r="AS1218">
            <v>600</v>
          </cell>
          <cell r="AT1218">
            <v>24</v>
          </cell>
          <cell r="AU1218" t="str">
            <v>N/A</v>
          </cell>
          <cell r="AV1218" t="str">
            <v>N/A</v>
          </cell>
          <cell r="AW1218" t="str">
            <v>N/A</v>
          </cell>
          <cell r="AX1218" t="str">
            <v>n/a</v>
          </cell>
          <cell r="AY1218" t="str">
            <v>N/A</v>
          </cell>
          <cell r="AZ1218">
            <v>58</v>
          </cell>
        </row>
        <row r="1218">
          <cell r="BB1218">
            <v>1</v>
          </cell>
          <cell r="BC1218" t="str">
            <v>Airtel</v>
          </cell>
          <cell r="BD1218">
            <v>0</v>
          </cell>
          <cell r="BE1218" t="str">
            <v>ZM3849</v>
          </cell>
          <cell r="BF1218" t="str">
            <v>Yes</v>
          </cell>
        </row>
        <row r="1219">
          <cell r="C1219" t="str">
            <v>IHS_LUP_235A</v>
          </cell>
          <cell r="D1219" t="str">
            <v>Mulundu</v>
          </cell>
          <cell r="E1219">
            <v>28.6603</v>
          </cell>
          <cell r="F1219">
            <v>-10.5229</v>
          </cell>
          <cell r="G1219" t="str">
            <v>Northern </v>
          </cell>
          <cell r="H1219">
            <v>1.8</v>
          </cell>
          <cell r="I1219" t="str">
            <v>LUAPULA</v>
          </cell>
          <cell r="J1219" t="str">
            <v>Mwense</v>
          </cell>
          <cell r="K1219" t="str">
            <v>No</v>
          </cell>
          <cell r="L1219" t="str">
            <v>No</v>
          </cell>
          <cell r="M1219" t="str">
            <v>No</v>
          </cell>
          <cell r="N1219" t="str">
            <v>Rural</v>
          </cell>
          <cell r="O1219" t="str">
            <v>Silver</v>
          </cell>
          <cell r="P1219" t="str">
            <v>Silver</v>
          </cell>
          <cell r="Q1219" t="str">
            <v>BTS</v>
          </cell>
          <cell r="R1219" t="str">
            <v>BTS</v>
          </cell>
          <cell r="S1219" t="str">
            <v>On air</v>
          </cell>
          <cell r="T1219" t="str">
            <v>Grid-Gen</v>
          </cell>
          <cell r="U1219" t="str">
            <v>Green Field</v>
          </cell>
          <cell r="V1219">
            <v>60</v>
          </cell>
          <cell r="W1219" t="str">
            <v>Outdoor</v>
          </cell>
          <cell r="X1219" t="str">
            <v>Kennedy Mwansa</v>
          </cell>
          <cell r="Y1219" t="str">
            <v>Peter Sinkala</v>
          </cell>
          <cell r="Z1219" t="str">
            <v>Emmanuel Mulayi</v>
          </cell>
          <cell r="AA1219" t="str">
            <v>Airtel </v>
          </cell>
          <cell r="AB1219" t="str">
            <v>Flavian Mazhambi</v>
          </cell>
          <cell r="AC1219" t="str">
            <v>In House</v>
          </cell>
          <cell r="AD1219" t="str">
            <v>In House</v>
          </cell>
          <cell r="AE1219" t="str">
            <v>Gen Logic</v>
          </cell>
          <cell r="AF1219" t="str">
            <v>Gen Logic</v>
          </cell>
          <cell r="AG1219">
            <v>15</v>
          </cell>
          <cell r="AH1219" t="str">
            <v>perkins</v>
          </cell>
          <cell r="AI1219">
            <v>0</v>
          </cell>
          <cell r="AJ1219" t="str">
            <v>Leroy Sommer</v>
          </cell>
          <cell r="AK1219">
            <v>0</v>
          </cell>
          <cell r="AL1219">
            <v>600</v>
          </cell>
          <cell r="AM1219" t="str">
            <v>Power cube</v>
          </cell>
          <cell r="AN1219" t="str">
            <v>ICC330-H1-C1</v>
          </cell>
          <cell r="AO1219">
            <v>400</v>
          </cell>
          <cell r="AP1219" t="str">
            <v>Agisson</v>
          </cell>
          <cell r="AQ1219">
            <v>1200</v>
          </cell>
          <cell r="AR1219">
            <v>2</v>
          </cell>
          <cell r="AS1219">
            <v>600</v>
          </cell>
          <cell r="AT1219">
            <v>48</v>
          </cell>
          <cell r="AU1219" t="str">
            <v>N/A</v>
          </cell>
          <cell r="AV1219" t="str">
            <v>N/A</v>
          </cell>
          <cell r="AW1219" t="str">
            <v>N/A</v>
          </cell>
          <cell r="AX1219" t="str">
            <v>n/a</v>
          </cell>
          <cell r="AY1219" t="str">
            <v>N/A</v>
          </cell>
          <cell r="AZ1219">
            <v>49</v>
          </cell>
        </row>
        <row r="1219">
          <cell r="BB1219">
            <v>1</v>
          </cell>
          <cell r="BC1219" t="str">
            <v>Airtel</v>
          </cell>
          <cell r="BD1219">
            <v>0</v>
          </cell>
          <cell r="BE1219" t="str">
            <v>ZM3872</v>
          </cell>
          <cell r="BF1219" t="str">
            <v>Yes</v>
          </cell>
        </row>
        <row r="1220">
          <cell r="C1220" t="str">
            <v>IHS_LUP_236A</v>
          </cell>
          <cell r="D1220" t="str">
            <v>MUTENDE-2_RLF</v>
          </cell>
          <cell r="E1220">
            <v>28.9491</v>
          </cell>
          <cell r="F1220">
            <v>-11.2267</v>
          </cell>
          <cell r="G1220" t="str">
            <v>Northern </v>
          </cell>
          <cell r="H1220">
            <v>1.8</v>
          </cell>
          <cell r="I1220" t="str">
            <v>LUAPULA</v>
          </cell>
          <cell r="J1220" t="str">
            <v>Mansa</v>
          </cell>
          <cell r="K1220" t="str">
            <v>No</v>
          </cell>
          <cell r="L1220" t="str">
            <v>No</v>
          </cell>
          <cell r="M1220" t="str">
            <v>No</v>
          </cell>
          <cell r="N1220" t="str">
            <v>Rural</v>
          </cell>
          <cell r="O1220" t="str">
            <v>Silver</v>
          </cell>
          <cell r="P1220" t="str">
            <v>Silver</v>
          </cell>
          <cell r="Q1220" t="str">
            <v>BTS</v>
          </cell>
          <cell r="R1220" t="str">
            <v>BTS</v>
          </cell>
          <cell r="S1220" t="str">
            <v>On air</v>
          </cell>
          <cell r="T1220" t="str">
            <v>Grid-Gen</v>
          </cell>
          <cell r="U1220" t="str">
            <v>Green Field</v>
          </cell>
          <cell r="V1220">
            <v>50</v>
          </cell>
          <cell r="W1220" t="str">
            <v>Outdoor</v>
          </cell>
          <cell r="X1220" t="str">
            <v>Kennedy Mwansa</v>
          </cell>
          <cell r="Y1220" t="str">
            <v>Peter Choongo</v>
          </cell>
          <cell r="Z1220" t="str">
            <v>Emmanuel Mulayi</v>
          </cell>
          <cell r="AA1220" t="str">
            <v>Airtel </v>
          </cell>
          <cell r="AB1220" t="str">
            <v>Flavian Mazhambi</v>
          </cell>
          <cell r="AC1220" t="str">
            <v>In House</v>
          </cell>
          <cell r="AD1220" t="str">
            <v>In House</v>
          </cell>
          <cell r="AE1220" t="str">
            <v>Gen Logic</v>
          </cell>
          <cell r="AF1220" t="str">
            <v>Gen Logic</v>
          </cell>
          <cell r="AG1220">
            <v>15</v>
          </cell>
          <cell r="AH1220" t="str">
            <v>perkins</v>
          </cell>
          <cell r="AI1220">
            <v>0</v>
          </cell>
          <cell r="AJ1220" t="str">
            <v>Leroy Sommer</v>
          </cell>
          <cell r="AK1220">
            <v>0</v>
          </cell>
          <cell r="AL1220">
            <v>1000</v>
          </cell>
          <cell r="AM1220" t="str">
            <v>Power cube</v>
          </cell>
          <cell r="AN1220" t="str">
            <v>ICC330-H1-C1</v>
          </cell>
          <cell r="AO1220">
            <v>400</v>
          </cell>
          <cell r="AP1220" t="str">
            <v>Agisson</v>
          </cell>
          <cell r="AQ1220">
            <v>1200</v>
          </cell>
          <cell r="AR1220">
            <v>2</v>
          </cell>
          <cell r="AS1220">
            <v>600</v>
          </cell>
          <cell r="AT1220">
            <v>48</v>
          </cell>
          <cell r="AU1220" t="str">
            <v>N/A</v>
          </cell>
          <cell r="AV1220" t="str">
            <v>N/A</v>
          </cell>
          <cell r="AW1220" t="str">
            <v>N/A</v>
          </cell>
          <cell r="AX1220" t="str">
            <v>n/a</v>
          </cell>
          <cell r="AY1220" t="str">
            <v>N/A</v>
          </cell>
          <cell r="AZ1220">
            <v>56</v>
          </cell>
        </row>
        <row r="1220">
          <cell r="BB1220">
            <v>1</v>
          </cell>
          <cell r="BC1220" t="str">
            <v>Airtel</v>
          </cell>
          <cell r="BD1220">
            <v>0</v>
          </cell>
          <cell r="BE1220" t="str">
            <v>ZM3974</v>
          </cell>
          <cell r="BF1220" t="str">
            <v>Yes</v>
          </cell>
        </row>
        <row r="1221">
          <cell r="C1221" t="str">
            <v>IHS_LUP_237A</v>
          </cell>
          <cell r="D1221" t="str">
            <v>Kasongole</v>
          </cell>
          <cell r="E1221">
            <v>29.4647</v>
          </cell>
          <cell r="F1221">
            <v>-8.9099</v>
          </cell>
          <cell r="G1221" t="str">
            <v>Northern </v>
          </cell>
          <cell r="H1221">
            <v>2.5</v>
          </cell>
          <cell r="I1221" t="str">
            <v>LUAPULA</v>
          </cell>
          <cell r="J1221" t="str">
            <v>Kaputa</v>
          </cell>
          <cell r="K1221" t="str">
            <v>No</v>
          </cell>
          <cell r="L1221" t="str">
            <v>No</v>
          </cell>
          <cell r="M1221" t="str">
            <v>No</v>
          </cell>
          <cell r="N1221" t="str">
            <v>Rural</v>
          </cell>
          <cell r="O1221" t="str">
            <v>Silver</v>
          </cell>
          <cell r="P1221" t="str">
            <v>Silver</v>
          </cell>
          <cell r="Q1221" t="str">
            <v>BB</v>
          </cell>
          <cell r="R1221" t="str">
            <v>BB</v>
          </cell>
          <cell r="S1221" t="str">
            <v>On air</v>
          </cell>
          <cell r="T1221" t="str">
            <v>Grid-Gen-solar</v>
          </cell>
          <cell r="U1221" t="str">
            <v>Green Field</v>
          </cell>
          <cell r="V1221">
            <v>70</v>
          </cell>
          <cell r="W1221" t="str">
            <v>Outdoor</v>
          </cell>
          <cell r="X1221" t="str">
            <v>Kennedy Mwansa</v>
          </cell>
          <cell r="Y1221" t="str">
            <v>Lazarous kupa Mutamali </v>
          </cell>
          <cell r="Z1221" t="str">
            <v>Stanley Bwalya </v>
          </cell>
          <cell r="AA1221" t="str">
            <v>Airtel </v>
          </cell>
          <cell r="AB1221" t="str">
            <v>Flavian Mazhambi</v>
          </cell>
          <cell r="AC1221" t="str">
            <v>In House</v>
          </cell>
          <cell r="AD1221" t="str">
            <v>In House</v>
          </cell>
          <cell r="AE1221" t="str">
            <v>CK Works</v>
          </cell>
          <cell r="AF1221" t="str">
            <v>CK Works</v>
          </cell>
          <cell r="AG1221">
            <v>20</v>
          </cell>
          <cell r="AH1221" t="str">
            <v>perkins</v>
          </cell>
          <cell r="AI1221">
            <v>0</v>
          </cell>
          <cell r="AJ1221" t="str">
            <v>Leroy Sommer</v>
          </cell>
          <cell r="AK1221">
            <v>0</v>
          </cell>
          <cell r="AL1221">
            <v>1000</v>
          </cell>
          <cell r="AM1221" t="str">
            <v>Power cube</v>
          </cell>
          <cell r="AN1221" t="str">
            <v>ICC330-H1-C1</v>
          </cell>
          <cell r="AO1221" t="str">
            <v>400/80</v>
          </cell>
          <cell r="AP1221" t="str">
            <v>Lithium</v>
          </cell>
          <cell r="AQ1221">
            <v>200</v>
          </cell>
          <cell r="AR1221">
            <v>48</v>
          </cell>
          <cell r="AS1221">
            <v>100</v>
          </cell>
          <cell r="AT1221">
            <v>2</v>
          </cell>
          <cell r="AU1221" t="str">
            <v>N/A</v>
          </cell>
          <cell r="AV1221" t="str">
            <v>N/A</v>
          </cell>
          <cell r="AW1221" t="str">
            <v>N/A</v>
          </cell>
          <cell r="AX1221" t="str">
            <v>n/a</v>
          </cell>
          <cell r="AY1221" t="str">
            <v>N/A</v>
          </cell>
          <cell r="AZ1221">
            <v>48</v>
          </cell>
        </row>
        <row r="1221">
          <cell r="BB1221">
            <v>2</v>
          </cell>
          <cell r="BC1221" t="str">
            <v>MTNAirtel</v>
          </cell>
          <cell r="BD1221" t="str">
            <v>T3498</v>
          </cell>
          <cell r="BE1221" t="str">
            <v>ZM6019</v>
          </cell>
          <cell r="BF1221" t="str">
            <v>Yes</v>
          </cell>
        </row>
        <row r="1222">
          <cell r="C1222" t="str">
            <v>IHS_LUP_238A</v>
          </cell>
          <cell r="D1222" t="str">
            <v>Chipili North</v>
          </cell>
          <cell r="E1222">
            <v>29.1139</v>
          </cell>
          <cell r="F1222">
            <v>-10.7063</v>
          </cell>
          <cell r="G1222" t="str">
            <v>Northern </v>
          </cell>
          <cell r="H1222">
            <v>1.8</v>
          </cell>
          <cell r="I1222" t="str">
            <v>LUAPULA</v>
          </cell>
          <cell r="J1222" t="str">
            <v>Mwense</v>
          </cell>
          <cell r="K1222" t="str">
            <v>No</v>
          </cell>
          <cell r="L1222" t="str">
            <v>No</v>
          </cell>
          <cell r="M1222" t="str">
            <v>No</v>
          </cell>
          <cell r="N1222" t="str">
            <v>Rural</v>
          </cell>
          <cell r="O1222" t="str">
            <v>Silver</v>
          </cell>
          <cell r="P1222" t="str">
            <v>Silver</v>
          </cell>
          <cell r="Q1222" t="str">
            <v>BB</v>
          </cell>
          <cell r="R1222" t="str">
            <v>BB</v>
          </cell>
          <cell r="S1222" t="str">
            <v>On air</v>
          </cell>
          <cell r="T1222" t="str">
            <v>Grid-Gen</v>
          </cell>
          <cell r="U1222" t="str">
            <v>Green Field</v>
          </cell>
          <cell r="V1222">
            <v>50</v>
          </cell>
          <cell r="W1222" t="str">
            <v>Outdoor</v>
          </cell>
          <cell r="X1222" t="str">
            <v>Kennedy Mwansa</v>
          </cell>
          <cell r="Y1222" t="str">
            <v>Peter Sinkala</v>
          </cell>
          <cell r="Z1222" t="str">
            <v>Emmanuel Mulayi</v>
          </cell>
          <cell r="AA1222" t="str">
            <v>Airtel </v>
          </cell>
          <cell r="AB1222" t="str">
            <v>Flavian Mazhambi</v>
          </cell>
          <cell r="AC1222" t="str">
            <v>In House</v>
          </cell>
          <cell r="AD1222" t="str">
            <v>In House</v>
          </cell>
          <cell r="AE1222" t="str">
            <v>Lamasat</v>
          </cell>
          <cell r="AF1222" t="str">
            <v>Lamasat</v>
          </cell>
          <cell r="AG1222">
            <v>15</v>
          </cell>
          <cell r="AH1222" t="str">
            <v>perkins</v>
          </cell>
          <cell r="AI1222" t="str">
            <v>GV51794V</v>
          </cell>
          <cell r="AJ1222" t="str">
            <v>Leroy Sommer</v>
          </cell>
          <cell r="AK1222" t="str">
            <v>TAL 040F J 6S/4</v>
          </cell>
          <cell r="AL1222">
            <v>600</v>
          </cell>
          <cell r="AM1222" t="str">
            <v>Power cube</v>
          </cell>
          <cell r="AN1222" t="str">
            <v>ICC330-H1-C1</v>
          </cell>
          <cell r="AO1222">
            <v>400</v>
          </cell>
          <cell r="AP1222" t="str">
            <v>Agisson</v>
          </cell>
          <cell r="AQ1222">
            <v>1200</v>
          </cell>
          <cell r="AR1222">
            <v>2</v>
          </cell>
          <cell r="AS1222">
            <v>600</v>
          </cell>
          <cell r="AT1222">
            <v>48</v>
          </cell>
          <cell r="AU1222" t="str">
            <v>N/A</v>
          </cell>
          <cell r="AV1222" t="str">
            <v>N/A</v>
          </cell>
          <cell r="AW1222" t="str">
            <v>N/A</v>
          </cell>
          <cell r="AX1222" t="str">
            <v>n/a</v>
          </cell>
          <cell r="AY1222" t="str">
            <v>N/A</v>
          </cell>
          <cell r="AZ1222">
            <v>50</v>
          </cell>
        </row>
        <row r="1222">
          <cell r="BB1222">
            <v>2</v>
          </cell>
          <cell r="BC1222" t="str">
            <v>MTNAirtel</v>
          </cell>
          <cell r="BD1222" t="str">
            <v>T3479</v>
          </cell>
          <cell r="BE1222" t="str">
            <v>ZM6021</v>
          </cell>
          <cell r="BF1222" t="str">
            <v>Yes</v>
          </cell>
        </row>
        <row r="1223">
          <cell r="C1223" t="str">
            <v>IHS_LUP_239A</v>
          </cell>
          <cell r="D1223" t="str">
            <v>Chibote Mission</v>
          </cell>
          <cell r="E1223">
            <v>29.5333</v>
          </cell>
          <cell r="F1223">
            <v>-9.8667</v>
          </cell>
          <cell r="G1223" t="str">
            <v>Northern </v>
          </cell>
          <cell r="H1223">
            <v>1.8</v>
          </cell>
          <cell r="I1223" t="str">
            <v>LUAPULA</v>
          </cell>
          <cell r="J1223" t="str">
            <v>Kawambwa</v>
          </cell>
          <cell r="K1223" t="str">
            <v>No</v>
          </cell>
          <cell r="L1223" t="str">
            <v>No</v>
          </cell>
          <cell r="M1223" t="str">
            <v>No</v>
          </cell>
          <cell r="N1223" t="str">
            <v>Rural</v>
          </cell>
          <cell r="O1223" t="str">
            <v>Silver</v>
          </cell>
          <cell r="P1223" t="str">
            <v>Silver</v>
          </cell>
          <cell r="Q1223" t="str">
            <v>BTS</v>
          </cell>
          <cell r="R1223" t="str">
            <v>BTS</v>
          </cell>
          <cell r="S1223" t="str">
            <v>On air</v>
          </cell>
          <cell r="T1223" t="str">
            <v>Solar-Gen</v>
          </cell>
          <cell r="U1223" t="str">
            <v>Green Field</v>
          </cell>
          <cell r="V1223">
            <v>50</v>
          </cell>
          <cell r="W1223" t="str">
            <v>Outdoor</v>
          </cell>
          <cell r="X1223" t="str">
            <v>Kennedy Mwansa</v>
          </cell>
          <cell r="Y1223" t="str">
            <v>Peter Sinkala</v>
          </cell>
          <cell r="Z1223" t="str">
            <v>Emmanuel Mulayi</v>
          </cell>
          <cell r="AA1223" t="str">
            <v>Airtel </v>
          </cell>
          <cell r="AB1223" t="str">
            <v>Flavian Mazhambi</v>
          </cell>
          <cell r="AC1223" t="str">
            <v>In House</v>
          </cell>
          <cell r="AD1223" t="str">
            <v>In House</v>
          </cell>
          <cell r="AE1223" t="str">
            <v>Gen Logic</v>
          </cell>
          <cell r="AF1223" t="str">
            <v>Gen Logic</v>
          </cell>
          <cell r="AG1223">
            <v>20</v>
          </cell>
          <cell r="AH1223" t="str">
            <v>perkins</v>
          </cell>
          <cell r="AI1223">
            <v>0</v>
          </cell>
          <cell r="AJ1223" t="str">
            <v>Leroy Sommer</v>
          </cell>
          <cell r="AK1223">
            <v>0</v>
          </cell>
          <cell r="AL1223">
            <v>1000</v>
          </cell>
          <cell r="AM1223" t="str">
            <v>MPPT</v>
          </cell>
          <cell r="AN1223" t="str">
            <v>FlexMax</v>
          </cell>
          <cell r="AO1223">
            <v>80</v>
          </cell>
          <cell r="AP1223" t="str">
            <v>Lithium</v>
          </cell>
          <cell r="AQ1223">
            <v>400</v>
          </cell>
          <cell r="AR1223">
            <v>48</v>
          </cell>
          <cell r="AS1223">
            <v>100</v>
          </cell>
          <cell r="AT1223">
            <v>4</v>
          </cell>
          <cell r="AU1223" t="str">
            <v>N/A</v>
          </cell>
          <cell r="AV1223" t="str">
            <v>N/A</v>
          </cell>
          <cell r="AW1223" t="str">
            <v>N/A</v>
          </cell>
          <cell r="AX1223" t="str">
            <v>n/a</v>
          </cell>
          <cell r="AY1223" t="str">
            <v>N/A</v>
          </cell>
          <cell r="AZ1223">
            <v>68</v>
          </cell>
        </row>
        <row r="1223">
          <cell r="BB1223">
            <v>1</v>
          </cell>
          <cell r="BC1223" t="str">
            <v>Airtel</v>
          </cell>
          <cell r="BD1223" t="str">
            <v>T3508</v>
          </cell>
          <cell r="BE1223" t="str">
            <v>ZM6041</v>
          </cell>
          <cell r="BF1223" t="str">
            <v>Yes</v>
          </cell>
        </row>
        <row r="1224">
          <cell r="C1224" t="str">
            <v>IHS_LUP_240A</v>
          </cell>
          <cell r="D1224" t="str">
            <v>Kasuba</v>
          </cell>
          <cell r="E1224">
            <v>29.584</v>
          </cell>
          <cell r="F1224">
            <v>-10.7639</v>
          </cell>
          <cell r="G1224" t="str">
            <v>Northern </v>
          </cell>
          <cell r="H1224">
            <v>1.8</v>
          </cell>
          <cell r="I1224" t="str">
            <v>LUAPULA</v>
          </cell>
          <cell r="J1224" t="str">
            <v>Luwingu</v>
          </cell>
          <cell r="K1224" t="str">
            <v>No</v>
          </cell>
          <cell r="L1224" t="str">
            <v>No</v>
          </cell>
          <cell r="M1224" t="str">
            <v>No</v>
          </cell>
          <cell r="N1224" t="str">
            <v>Rural</v>
          </cell>
          <cell r="O1224" t="str">
            <v>Silver</v>
          </cell>
          <cell r="P1224" t="str">
            <v>Silver</v>
          </cell>
          <cell r="Q1224" t="str">
            <v>BB</v>
          </cell>
          <cell r="R1224" t="str">
            <v>BTS</v>
          </cell>
          <cell r="S1224" t="str">
            <v>On air</v>
          </cell>
          <cell r="T1224" t="str">
            <v>Solar-Gen</v>
          </cell>
          <cell r="U1224" t="str">
            <v>Green Field</v>
          </cell>
          <cell r="V1224">
            <v>70</v>
          </cell>
          <cell r="W1224" t="str">
            <v>Outdoor</v>
          </cell>
          <cell r="X1224" t="str">
            <v>Kennedy Mwansa</v>
          </cell>
          <cell r="Y1224" t="str">
            <v>Peter Choongo</v>
          </cell>
          <cell r="Z1224" t="str">
            <v>Emmanuel Mulayi</v>
          </cell>
          <cell r="AA1224" t="str">
            <v>Airtel </v>
          </cell>
          <cell r="AB1224" t="str">
            <v>Flavian Mazhambi</v>
          </cell>
          <cell r="AC1224" t="str">
            <v>In House</v>
          </cell>
          <cell r="AD1224" t="str">
            <v>In House</v>
          </cell>
          <cell r="AE1224" t="str">
            <v>CK Works</v>
          </cell>
          <cell r="AF1224" t="str">
            <v>CK Works</v>
          </cell>
          <cell r="AG1224">
            <v>20</v>
          </cell>
          <cell r="AH1224" t="str">
            <v>perkins</v>
          </cell>
          <cell r="AI1224">
            <v>0</v>
          </cell>
          <cell r="AJ1224" t="str">
            <v>Leroy Sommer</v>
          </cell>
          <cell r="AK1224">
            <v>0</v>
          </cell>
          <cell r="AL1224">
            <v>600</v>
          </cell>
          <cell r="AM1224" t="str">
            <v>Power cube</v>
          </cell>
          <cell r="AN1224" t="str">
            <v>FlexMax</v>
          </cell>
          <cell r="AO1224" t="str">
            <v>120/80</v>
          </cell>
          <cell r="AP1224" t="str">
            <v>BSB</v>
          </cell>
          <cell r="AQ1224">
            <v>1500</v>
          </cell>
          <cell r="AR1224">
            <v>2</v>
          </cell>
          <cell r="AS1224">
            <v>1500</v>
          </cell>
          <cell r="AT1224">
            <v>24</v>
          </cell>
          <cell r="AU1224" t="str">
            <v>N/A</v>
          </cell>
          <cell r="AV1224" t="str">
            <v>N/A</v>
          </cell>
          <cell r="AW1224" t="str">
            <v>N/A</v>
          </cell>
          <cell r="AX1224" t="str">
            <v>n/a</v>
          </cell>
          <cell r="AY1224" t="str">
            <v>N/A</v>
          </cell>
          <cell r="AZ1224">
            <v>51</v>
          </cell>
        </row>
        <row r="1224">
          <cell r="BB1224">
            <v>1</v>
          </cell>
          <cell r="BC1224" t="str">
            <v>Airtel</v>
          </cell>
          <cell r="BD1224">
            <v>0</v>
          </cell>
          <cell r="BE1224" t="str">
            <v>ZM6053</v>
          </cell>
          <cell r="BF1224" t="str">
            <v>Yes</v>
          </cell>
        </row>
        <row r="1225">
          <cell r="C1225" t="str">
            <v>IHS_LUP_241A</v>
          </cell>
          <cell r="D1225" t="str">
            <v>Kasaba Mission</v>
          </cell>
          <cell r="E1225">
            <v>29.7166</v>
          </cell>
          <cell r="F1225">
            <v>-10.7473</v>
          </cell>
          <cell r="G1225" t="str">
            <v>Northern </v>
          </cell>
          <cell r="H1225">
            <v>1.8</v>
          </cell>
          <cell r="I1225" t="str">
            <v>LUAPULA</v>
          </cell>
          <cell r="J1225" t="str">
            <v>Luwingu</v>
          </cell>
          <cell r="K1225" t="str">
            <v>No</v>
          </cell>
          <cell r="L1225" t="str">
            <v>No</v>
          </cell>
          <cell r="M1225" t="str">
            <v>No</v>
          </cell>
          <cell r="N1225" t="str">
            <v>Rural</v>
          </cell>
          <cell r="O1225" t="str">
            <v>Silver</v>
          </cell>
          <cell r="P1225" t="str">
            <v>Silver</v>
          </cell>
          <cell r="Q1225" t="str">
            <v>BTS</v>
          </cell>
          <cell r="R1225" t="str">
            <v>BTS</v>
          </cell>
          <cell r="S1225" t="str">
            <v>On air</v>
          </cell>
          <cell r="T1225" t="str">
            <v>Grid-Gen-solar</v>
          </cell>
          <cell r="U1225" t="str">
            <v>Green Field</v>
          </cell>
          <cell r="V1225">
            <v>60</v>
          </cell>
          <cell r="W1225" t="str">
            <v>Outdoor</v>
          </cell>
          <cell r="X1225" t="str">
            <v>Kennedy Mwansa</v>
          </cell>
          <cell r="Y1225" t="str">
            <v>Peter Choongo</v>
          </cell>
          <cell r="Z1225" t="str">
            <v>Emmanuel Mulayi</v>
          </cell>
          <cell r="AA1225" t="str">
            <v>Airtel </v>
          </cell>
          <cell r="AB1225" t="str">
            <v>Flavian Mazhambi</v>
          </cell>
          <cell r="AC1225" t="str">
            <v>In House</v>
          </cell>
          <cell r="AD1225" t="str">
            <v>In House</v>
          </cell>
          <cell r="AE1225" t="str">
            <v>Lamasat</v>
          </cell>
          <cell r="AF1225" t="str">
            <v>Lamasat</v>
          </cell>
          <cell r="AG1225">
            <v>15</v>
          </cell>
          <cell r="AH1225" t="str">
            <v>perkins</v>
          </cell>
          <cell r="AI1225">
            <v>0</v>
          </cell>
          <cell r="AJ1225" t="str">
            <v>Leroy Sommer</v>
          </cell>
          <cell r="AK1225">
            <v>0</v>
          </cell>
          <cell r="AL1225">
            <v>600</v>
          </cell>
          <cell r="AM1225" t="str">
            <v>Power cube</v>
          </cell>
          <cell r="AN1225" t="str">
            <v>Network Power</v>
          </cell>
          <cell r="AO1225" t="str">
            <v>120/80</v>
          </cell>
          <cell r="AP1225" t="str">
            <v>BSB</v>
          </cell>
          <cell r="AQ1225">
            <v>1500</v>
          </cell>
          <cell r="AR1225">
            <v>2</v>
          </cell>
          <cell r="AS1225">
            <v>1500</v>
          </cell>
          <cell r="AT1225">
            <v>24</v>
          </cell>
          <cell r="AU1225" t="str">
            <v>N/A</v>
          </cell>
          <cell r="AV1225" t="str">
            <v>N/A</v>
          </cell>
          <cell r="AW1225" t="str">
            <v>N/A</v>
          </cell>
          <cell r="AX1225" t="str">
            <v>n/a</v>
          </cell>
          <cell r="AY1225" t="str">
            <v>N/A</v>
          </cell>
          <cell r="AZ1225">
            <v>40</v>
          </cell>
        </row>
        <row r="1225">
          <cell r="BB1225">
            <v>1</v>
          </cell>
          <cell r="BC1225" t="str">
            <v>Airtel</v>
          </cell>
          <cell r="BD1225">
            <v>0</v>
          </cell>
          <cell r="BE1225" t="str">
            <v>ZM6056</v>
          </cell>
          <cell r="BF1225" t="str">
            <v>Yes</v>
          </cell>
        </row>
        <row r="1226">
          <cell r="C1226" t="str">
            <v>IHS_LUP_242A</v>
          </cell>
          <cell r="D1226" t="str">
            <v>Chembe Repeater</v>
          </cell>
          <cell r="E1226">
            <v>28.8043</v>
          </cell>
          <cell r="F1226">
            <v>-11.7642</v>
          </cell>
          <cell r="G1226" t="str">
            <v>Northern </v>
          </cell>
          <cell r="H1226">
            <v>1.8</v>
          </cell>
          <cell r="I1226" t="str">
            <v>LUAPULA</v>
          </cell>
          <cell r="J1226" t="str">
            <v>Mansa</v>
          </cell>
          <cell r="K1226" t="str">
            <v>No</v>
          </cell>
          <cell r="L1226" t="str">
            <v>No</v>
          </cell>
          <cell r="M1226" t="str">
            <v>No</v>
          </cell>
          <cell r="N1226" t="str">
            <v>Rural</v>
          </cell>
          <cell r="O1226" t="str">
            <v>Silver</v>
          </cell>
          <cell r="P1226" t="str">
            <v>Silver</v>
          </cell>
          <cell r="Q1226" t="str">
            <v>BTS</v>
          </cell>
          <cell r="R1226" t="str">
            <v>BTS</v>
          </cell>
          <cell r="S1226" t="str">
            <v>On air</v>
          </cell>
          <cell r="T1226" t="str">
            <v>Grid-Gen</v>
          </cell>
          <cell r="U1226" t="str">
            <v>Green Field</v>
          </cell>
          <cell r="V1226">
            <v>60</v>
          </cell>
          <cell r="W1226" t="str">
            <v>Outdoor</v>
          </cell>
          <cell r="X1226" t="str">
            <v>Kennedy Mwansa</v>
          </cell>
          <cell r="Y1226" t="str">
            <v>Peter Sinkala</v>
          </cell>
          <cell r="Z1226" t="str">
            <v>Emmanuel Mulayi</v>
          </cell>
          <cell r="AA1226" t="str">
            <v>Airtel </v>
          </cell>
          <cell r="AB1226" t="str">
            <v>Flavian Mazhambi</v>
          </cell>
          <cell r="AC1226" t="str">
            <v>In House</v>
          </cell>
          <cell r="AD1226" t="str">
            <v>In House</v>
          </cell>
          <cell r="AE1226" t="str">
            <v>IMG</v>
          </cell>
          <cell r="AF1226" t="str">
            <v>IMG</v>
          </cell>
          <cell r="AG1226">
            <v>15</v>
          </cell>
          <cell r="AH1226" t="str">
            <v>perkins</v>
          </cell>
          <cell r="AI1226">
            <v>0</v>
          </cell>
          <cell r="AJ1226" t="str">
            <v>Leroy Sommer</v>
          </cell>
          <cell r="AK1226">
            <v>0</v>
          </cell>
          <cell r="AL1226">
            <v>600</v>
          </cell>
          <cell r="AM1226" t="str">
            <v>Power cube</v>
          </cell>
          <cell r="AN1226" t="str">
            <v>ICC330-H1-C1</v>
          </cell>
          <cell r="AO1226">
            <v>400</v>
          </cell>
          <cell r="AP1226" t="str">
            <v>Agisson</v>
          </cell>
          <cell r="AQ1226">
            <v>1200</v>
          </cell>
          <cell r="AR1226">
            <v>2</v>
          </cell>
          <cell r="AS1226">
            <v>600</v>
          </cell>
          <cell r="AT1226">
            <v>48</v>
          </cell>
          <cell r="AU1226" t="str">
            <v>N/A</v>
          </cell>
          <cell r="AV1226" t="str">
            <v>N/A</v>
          </cell>
          <cell r="AW1226" t="str">
            <v>N/A</v>
          </cell>
          <cell r="AX1226" t="str">
            <v>n/a</v>
          </cell>
          <cell r="AY1226" t="str">
            <v>N/A</v>
          </cell>
          <cell r="AZ1226">
            <v>40</v>
          </cell>
        </row>
        <row r="1226">
          <cell r="BB1226">
            <v>2</v>
          </cell>
          <cell r="BC1226" t="str">
            <v>MTNAirtel</v>
          </cell>
          <cell r="BD1226" t="str">
            <v>T3230</v>
          </cell>
          <cell r="BE1226" t="str">
            <v>ZM6087</v>
          </cell>
          <cell r="BF1226" t="str">
            <v>Yes</v>
          </cell>
        </row>
        <row r="1227">
          <cell r="C1227" t="str">
            <v>IHS_LUP_243A</v>
          </cell>
          <cell r="D1227" t="str">
            <v>Mansa Rp</v>
          </cell>
          <cell r="E1227">
            <v>28.8185</v>
          </cell>
          <cell r="F1227">
            <v>-11.4352</v>
          </cell>
          <cell r="G1227" t="str">
            <v>Northern </v>
          </cell>
          <cell r="H1227">
            <v>1.8</v>
          </cell>
          <cell r="I1227" t="str">
            <v>LUAPULA</v>
          </cell>
          <cell r="J1227" t="str">
            <v>Mansa</v>
          </cell>
          <cell r="K1227" t="str">
            <v>No</v>
          </cell>
          <cell r="L1227" t="str">
            <v>No</v>
          </cell>
          <cell r="M1227" t="str">
            <v>No</v>
          </cell>
          <cell r="N1227" t="str">
            <v>Rural</v>
          </cell>
          <cell r="O1227" t="str">
            <v>Silver</v>
          </cell>
          <cell r="P1227" t="str">
            <v>Silver</v>
          </cell>
          <cell r="Q1227" t="str">
            <v>HUB</v>
          </cell>
          <cell r="R1227" t="str">
            <v>BTS</v>
          </cell>
          <cell r="S1227" t="str">
            <v>On air</v>
          </cell>
          <cell r="T1227" t="str">
            <v>Grid-Gen</v>
          </cell>
          <cell r="U1227" t="str">
            <v>Green Field</v>
          </cell>
          <cell r="V1227">
            <v>60</v>
          </cell>
          <cell r="W1227" t="str">
            <v>Outdoor</v>
          </cell>
          <cell r="X1227" t="str">
            <v>Kennedy Mwansa</v>
          </cell>
          <cell r="Y1227" t="str">
            <v>Peter Sinkala</v>
          </cell>
          <cell r="Z1227" t="str">
            <v>Emmanuel Mulayi</v>
          </cell>
          <cell r="AA1227" t="str">
            <v>Airtel </v>
          </cell>
          <cell r="AB1227" t="str">
            <v>Flavian Mazhambi</v>
          </cell>
          <cell r="AC1227" t="str">
            <v>In House</v>
          </cell>
          <cell r="AD1227" t="str">
            <v>In House</v>
          </cell>
          <cell r="AE1227" t="str">
            <v>Gen Logic</v>
          </cell>
          <cell r="AF1227" t="str">
            <v>Gen Logic</v>
          </cell>
          <cell r="AG1227">
            <v>15</v>
          </cell>
          <cell r="AH1227" t="str">
            <v>perkins</v>
          </cell>
          <cell r="AI1227">
            <v>0</v>
          </cell>
          <cell r="AJ1227" t="str">
            <v>Leroy Sommer</v>
          </cell>
          <cell r="AK1227">
            <v>0</v>
          </cell>
          <cell r="AL1227">
            <v>1000</v>
          </cell>
          <cell r="AM1227" t="str">
            <v>Power cube</v>
          </cell>
          <cell r="AN1227" t="str">
            <v>ICC330-H1-C1</v>
          </cell>
          <cell r="AO1227">
            <v>400</v>
          </cell>
          <cell r="AP1227" t="str">
            <v>Lithium</v>
          </cell>
          <cell r="AQ1227">
            <v>100</v>
          </cell>
          <cell r="AR1227">
            <v>48</v>
          </cell>
          <cell r="AS1227">
            <v>100</v>
          </cell>
          <cell r="AT1227">
            <v>1</v>
          </cell>
          <cell r="AU1227" t="str">
            <v>N/A</v>
          </cell>
          <cell r="AV1227" t="str">
            <v>N/A</v>
          </cell>
          <cell r="AW1227" t="str">
            <v>N/A</v>
          </cell>
          <cell r="AX1227" t="str">
            <v>n/a</v>
          </cell>
          <cell r="AY1227" t="str">
            <v>N/A</v>
          </cell>
          <cell r="AZ1227">
            <v>61</v>
          </cell>
        </row>
        <row r="1227">
          <cell r="BB1227">
            <v>1</v>
          </cell>
          <cell r="BC1227" t="str">
            <v>Airtel</v>
          </cell>
          <cell r="BD1227">
            <v>0</v>
          </cell>
          <cell r="BE1227" t="str">
            <v>ZM6089</v>
          </cell>
          <cell r="BF1227" t="str">
            <v>Yes</v>
          </cell>
        </row>
        <row r="1228">
          <cell r="C1228" t="str">
            <v>IHS_LUP_244A</v>
          </cell>
          <cell r="D1228" t="str">
            <v>KASONGOLE_Museshya</v>
          </cell>
          <cell r="E1228">
            <v>29.3829</v>
          </cell>
          <cell r="F1228">
            <v>-8.9783</v>
          </cell>
          <cell r="G1228" t="str">
            <v>Northern </v>
          </cell>
          <cell r="H1228">
            <v>2.5</v>
          </cell>
          <cell r="I1228" t="str">
            <v>LUAPULA</v>
          </cell>
          <cell r="J1228" t="str">
            <v>Kaputa</v>
          </cell>
          <cell r="K1228" t="str">
            <v>No</v>
          </cell>
          <cell r="L1228" t="str">
            <v>No</v>
          </cell>
          <cell r="M1228" t="str">
            <v>No</v>
          </cell>
          <cell r="N1228" t="str">
            <v>Rural</v>
          </cell>
          <cell r="O1228" t="str">
            <v>Silver</v>
          </cell>
          <cell r="P1228" t="str">
            <v>Silver</v>
          </cell>
          <cell r="Q1228" t="str">
            <v>BB</v>
          </cell>
          <cell r="R1228" t="str">
            <v>BB</v>
          </cell>
          <cell r="S1228" t="str">
            <v>On air</v>
          </cell>
          <cell r="T1228" t="str">
            <v>Solar-Gen</v>
          </cell>
          <cell r="U1228" t="str">
            <v>Green Field</v>
          </cell>
          <cell r="V1228">
            <v>70</v>
          </cell>
          <cell r="W1228" t="str">
            <v>Outdoor</v>
          </cell>
          <cell r="X1228" t="str">
            <v>Kennedy Mwansa</v>
          </cell>
          <cell r="Y1228" t="str">
            <v>Lazarous kupa Mutamali </v>
          </cell>
          <cell r="Z1228" t="str">
            <v>Stanley Bwalya </v>
          </cell>
          <cell r="AA1228" t="str">
            <v>Airtel </v>
          </cell>
          <cell r="AB1228" t="str">
            <v>Flavian Mazhambi</v>
          </cell>
          <cell r="AC1228" t="str">
            <v>In House</v>
          </cell>
          <cell r="AD1228" t="str">
            <v>In House</v>
          </cell>
          <cell r="AE1228" t="str">
            <v>Gen Logic</v>
          </cell>
          <cell r="AF1228" t="str">
            <v>Gen Logic</v>
          </cell>
          <cell r="AG1228">
            <v>20</v>
          </cell>
          <cell r="AH1228" t="str">
            <v>perkins</v>
          </cell>
          <cell r="AI1228">
            <v>0</v>
          </cell>
          <cell r="AJ1228" t="str">
            <v>Leroy Sommer</v>
          </cell>
          <cell r="AK1228">
            <v>0</v>
          </cell>
          <cell r="AL1228">
            <v>1000</v>
          </cell>
          <cell r="AM1228" t="str">
            <v>Power cube</v>
          </cell>
          <cell r="AN1228" t="str">
            <v>ICC330-H1-C1</v>
          </cell>
          <cell r="AO1228">
            <v>400</v>
          </cell>
          <cell r="AP1228" t="str">
            <v>Lithium</v>
          </cell>
          <cell r="AQ1228">
            <v>400</v>
          </cell>
          <cell r="AR1228">
            <v>48</v>
          </cell>
          <cell r="AS1228">
            <v>100</v>
          </cell>
          <cell r="AT1228">
            <v>4</v>
          </cell>
          <cell r="AU1228" t="str">
            <v>N/A</v>
          </cell>
          <cell r="AV1228" t="str">
            <v>N/A</v>
          </cell>
          <cell r="AW1228" t="str">
            <v>N/A</v>
          </cell>
          <cell r="AX1228" t="str">
            <v>n/a</v>
          </cell>
          <cell r="AY1228" t="str">
            <v>N/A</v>
          </cell>
          <cell r="AZ1228">
            <v>75</v>
          </cell>
        </row>
        <row r="1228">
          <cell r="BB1228">
            <v>2</v>
          </cell>
          <cell r="BC1228" t="str">
            <v>MTNAirtel</v>
          </cell>
          <cell r="BD1228" t="str">
            <v>T3497</v>
          </cell>
          <cell r="BE1228" t="str">
            <v>ZM6133</v>
          </cell>
          <cell r="BF1228" t="str">
            <v>Yes</v>
          </cell>
        </row>
        <row r="1229">
          <cell r="C1229" t="str">
            <v>IHS_LUP_245A</v>
          </cell>
          <cell r="D1229" t="str">
            <v>Nkoshya</v>
          </cell>
          <cell r="E1229">
            <v>29.2167</v>
          </cell>
          <cell r="F1229">
            <v>-9.1333</v>
          </cell>
          <cell r="G1229" t="str">
            <v>Northern </v>
          </cell>
          <cell r="H1229">
            <v>2.5</v>
          </cell>
          <cell r="I1229" t="str">
            <v>LUAPULA</v>
          </cell>
          <cell r="J1229" t="str">
            <v>Kaputa</v>
          </cell>
          <cell r="K1229" t="str">
            <v>No</v>
          </cell>
          <cell r="L1229" t="str">
            <v>No</v>
          </cell>
          <cell r="M1229" t="str">
            <v>No</v>
          </cell>
          <cell r="N1229" t="str">
            <v>Rural</v>
          </cell>
          <cell r="O1229" t="str">
            <v>Silver</v>
          </cell>
          <cell r="P1229" t="str">
            <v>Silver</v>
          </cell>
          <cell r="Q1229" t="str">
            <v>BB</v>
          </cell>
          <cell r="R1229" t="str">
            <v>BB</v>
          </cell>
          <cell r="S1229" t="str">
            <v>On air</v>
          </cell>
          <cell r="T1229" t="str">
            <v>Grid-Gen-solar</v>
          </cell>
          <cell r="U1229" t="str">
            <v>Green Field</v>
          </cell>
          <cell r="V1229">
            <v>60</v>
          </cell>
          <cell r="W1229" t="str">
            <v>Outdoor</v>
          </cell>
          <cell r="X1229" t="str">
            <v>Kennedy Mwansa</v>
          </cell>
          <cell r="Y1229" t="str">
            <v>Lazarous kupa Mutamali </v>
          </cell>
          <cell r="Z1229" t="str">
            <v>Stanley Bwalya </v>
          </cell>
          <cell r="AA1229" t="str">
            <v>Airtel </v>
          </cell>
          <cell r="AB1229" t="str">
            <v>Flavian Mazhambi</v>
          </cell>
          <cell r="AC1229" t="str">
            <v>In House</v>
          </cell>
          <cell r="AD1229" t="str">
            <v>In House</v>
          </cell>
          <cell r="AE1229" t="str">
            <v>CK Works</v>
          </cell>
          <cell r="AF1229" t="str">
            <v>CK Works</v>
          </cell>
          <cell r="AG1229">
            <v>20</v>
          </cell>
          <cell r="AH1229" t="str">
            <v>perkins</v>
          </cell>
          <cell r="AI1229">
            <v>0</v>
          </cell>
          <cell r="AJ1229" t="str">
            <v>Leroy Sommer</v>
          </cell>
          <cell r="AK1229" t="str">
            <v>TAL 040 F J 6s/4</v>
          </cell>
          <cell r="AL1229">
            <v>600</v>
          </cell>
          <cell r="AM1229" t="str">
            <v>Power cube</v>
          </cell>
          <cell r="AN1229" t="str">
            <v>36 KW ICC330-HA1-C10</v>
          </cell>
          <cell r="AO1229">
            <v>600</v>
          </cell>
          <cell r="AP1229" t="str">
            <v>Lithium</v>
          </cell>
          <cell r="AQ1229">
            <v>400</v>
          </cell>
          <cell r="AR1229">
            <v>48</v>
          </cell>
          <cell r="AS1229">
            <v>100</v>
          </cell>
          <cell r="AT1229">
            <v>4</v>
          </cell>
          <cell r="AU1229" t="str">
            <v>N/A</v>
          </cell>
          <cell r="AV1229" t="str">
            <v>N/A</v>
          </cell>
          <cell r="AW1229" t="str">
            <v>N/A</v>
          </cell>
          <cell r="AX1229" t="str">
            <v>n/a</v>
          </cell>
          <cell r="AY1229" t="str">
            <v>N/A</v>
          </cell>
          <cell r="AZ1229">
            <v>65</v>
          </cell>
        </row>
        <row r="1229">
          <cell r="BB1229">
            <v>2</v>
          </cell>
          <cell r="BC1229" t="str">
            <v>MTNAirtel</v>
          </cell>
          <cell r="BD1229" t="str">
            <v>T3496</v>
          </cell>
          <cell r="BE1229" t="str">
            <v>ZM6134</v>
          </cell>
          <cell r="BF1229" t="str">
            <v>Yes</v>
          </cell>
        </row>
        <row r="1230">
          <cell r="C1230" t="str">
            <v>IHS_LUP_246A</v>
          </cell>
          <cell r="D1230" t="str">
            <v>Chiengi Rp(Nyamwana [Mwinilunga - Kabompo Rd])</v>
          </cell>
          <cell r="E1230">
            <v>29.1474</v>
          </cell>
          <cell r="F1230">
            <v>-8.5201</v>
          </cell>
          <cell r="G1230" t="str">
            <v>Northern </v>
          </cell>
          <cell r="H1230">
            <v>1.8</v>
          </cell>
          <cell r="I1230" t="str">
            <v>LUAPULA</v>
          </cell>
          <cell r="J1230" t="str">
            <v>Chiengi</v>
          </cell>
          <cell r="K1230" t="str">
            <v>No</v>
          </cell>
          <cell r="L1230" t="str">
            <v>No</v>
          </cell>
          <cell r="M1230" t="str">
            <v>No</v>
          </cell>
          <cell r="N1230" t="str">
            <v>Rural</v>
          </cell>
          <cell r="O1230" t="str">
            <v>Silver</v>
          </cell>
          <cell r="P1230" t="str">
            <v>Silver</v>
          </cell>
          <cell r="Q1230" t="str">
            <v>BTS</v>
          </cell>
          <cell r="R1230" t="str">
            <v>BTS</v>
          </cell>
          <cell r="S1230" t="str">
            <v>On air</v>
          </cell>
          <cell r="T1230" t="str">
            <v>Solar-Gen</v>
          </cell>
          <cell r="U1230" t="str">
            <v>Green Field</v>
          </cell>
          <cell r="V1230">
            <v>50</v>
          </cell>
          <cell r="W1230" t="str">
            <v>Outdoor</v>
          </cell>
          <cell r="X1230" t="str">
            <v>Kennedy Mwansa</v>
          </cell>
          <cell r="Y1230" t="str">
            <v>Lazarous kupa Mutamali </v>
          </cell>
          <cell r="Z1230" t="str">
            <v>Stanley Bwalya </v>
          </cell>
          <cell r="AA1230" t="str">
            <v>Airtel </v>
          </cell>
          <cell r="AB1230" t="str">
            <v>Flavian Mazhambi</v>
          </cell>
          <cell r="AC1230" t="str">
            <v>In House</v>
          </cell>
          <cell r="AD1230" t="str">
            <v>In House</v>
          </cell>
          <cell r="AE1230" t="str">
            <v>RID</v>
          </cell>
          <cell r="AF1230" t="str">
            <v>RID</v>
          </cell>
          <cell r="AG1230">
            <v>20</v>
          </cell>
          <cell r="AH1230" t="str">
            <v>Mitsubishi</v>
          </cell>
          <cell r="AI1230">
            <v>0</v>
          </cell>
          <cell r="AJ1230" t="str">
            <v>Zanardi </v>
          </cell>
          <cell r="AK1230">
            <v>0</v>
          </cell>
          <cell r="AL1230">
            <v>600</v>
          </cell>
          <cell r="AM1230" t="str">
            <v>Power cube</v>
          </cell>
          <cell r="AN1230" t="str">
            <v>FlexMax</v>
          </cell>
          <cell r="AO1230" t="str">
            <v>120/80</v>
          </cell>
          <cell r="AP1230" t="str">
            <v>Lithium</v>
          </cell>
          <cell r="AQ1230">
            <v>200</v>
          </cell>
          <cell r="AR1230">
            <v>48</v>
          </cell>
          <cell r="AS1230">
            <v>100</v>
          </cell>
          <cell r="AT1230">
            <v>2</v>
          </cell>
          <cell r="AU1230" t="str">
            <v>N/A</v>
          </cell>
          <cell r="AV1230" t="str">
            <v>N/A</v>
          </cell>
          <cell r="AW1230" t="str">
            <v>N/A</v>
          </cell>
          <cell r="AX1230" t="str">
            <v>n/a</v>
          </cell>
          <cell r="AY1230" t="str">
            <v>N/A</v>
          </cell>
          <cell r="AZ1230">
            <v>65</v>
          </cell>
        </row>
        <row r="1230">
          <cell r="BB1230">
            <v>1</v>
          </cell>
          <cell r="BC1230" t="str">
            <v>Airtel</v>
          </cell>
          <cell r="BD1230">
            <v>0</v>
          </cell>
          <cell r="BE1230" t="str">
            <v>ZM6139</v>
          </cell>
          <cell r="BF1230" t="str">
            <v>Yes</v>
          </cell>
        </row>
        <row r="1231">
          <cell r="C1231" t="str">
            <v>IHS_LUP_247A</v>
          </cell>
          <cell r="D1231" t="str">
            <v>Mporokoso 2_1</v>
          </cell>
          <cell r="E1231">
            <v>29.6154</v>
          </cell>
          <cell r="F1231">
            <v>-10.07</v>
          </cell>
          <cell r="G1231" t="str">
            <v>Northern </v>
          </cell>
          <cell r="H1231">
            <v>1.8</v>
          </cell>
          <cell r="I1231" t="str">
            <v>LUAPULA</v>
          </cell>
          <cell r="J1231" t="str">
            <v>Kawambwa</v>
          </cell>
          <cell r="K1231" t="str">
            <v>No</v>
          </cell>
          <cell r="L1231" t="str">
            <v>No</v>
          </cell>
          <cell r="M1231" t="str">
            <v>No</v>
          </cell>
          <cell r="N1231" t="str">
            <v>Rural</v>
          </cell>
          <cell r="O1231" t="str">
            <v>Silver</v>
          </cell>
          <cell r="P1231" t="str">
            <v>Silver</v>
          </cell>
          <cell r="Q1231" t="str">
            <v>BTS</v>
          </cell>
          <cell r="R1231" t="str">
            <v>BTS</v>
          </cell>
          <cell r="S1231" t="str">
            <v>On air</v>
          </cell>
          <cell r="T1231" t="str">
            <v>Solar-Gen</v>
          </cell>
          <cell r="U1231" t="str">
            <v>Green Field</v>
          </cell>
          <cell r="V1231">
            <v>70</v>
          </cell>
          <cell r="W1231" t="str">
            <v>Outdoor</v>
          </cell>
          <cell r="X1231" t="str">
            <v>Kennedy Mwansa</v>
          </cell>
          <cell r="Y1231" t="str">
            <v>Peter Sinkala</v>
          </cell>
          <cell r="Z1231" t="str">
            <v>Emmanuel Mulayi</v>
          </cell>
          <cell r="AA1231" t="str">
            <v>Airtel </v>
          </cell>
          <cell r="AB1231" t="str">
            <v>Flavian Mazhambi</v>
          </cell>
          <cell r="AC1231" t="str">
            <v>In House</v>
          </cell>
          <cell r="AD1231" t="str">
            <v>In House</v>
          </cell>
          <cell r="AE1231" t="str">
            <v>RID</v>
          </cell>
          <cell r="AF1231" t="str">
            <v>RID</v>
          </cell>
          <cell r="AG1231">
            <v>15</v>
          </cell>
          <cell r="AH1231" t="str">
            <v>Mitsubishi</v>
          </cell>
          <cell r="AI1231">
            <v>0</v>
          </cell>
          <cell r="AJ1231" t="str">
            <v>Zanardi </v>
          </cell>
          <cell r="AK1231" t="str">
            <v>AL3/4</v>
          </cell>
          <cell r="AL1231">
            <v>600</v>
          </cell>
          <cell r="AM1231" t="str">
            <v>MPPT</v>
          </cell>
          <cell r="AN1231" t="str">
            <v>FlexMax</v>
          </cell>
          <cell r="AO1231">
            <v>80</v>
          </cell>
          <cell r="AP1231" t="str">
            <v>BSB</v>
          </cell>
          <cell r="AQ1231">
            <v>1500</v>
          </cell>
          <cell r="AR1231">
            <v>2</v>
          </cell>
          <cell r="AS1231">
            <v>1500</v>
          </cell>
          <cell r="AT1231">
            <v>24</v>
          </cell>
          <cell r="AU1231" t="str">
            <v>N/A</v>
          </cell>
          <cell r="AV1231" t="str">
            <v>N/A</v>
          </cell>
          <cell r="AW1231" t="str">
            <v>N/A</v>
          </cell>
          <cell r="AX1231" t="str">
            <v>n/a</v>
          </cell>
          <cell r="AY1231" t="str">
            <v>N/A</v>
          </cell>
          <cell r="AZ1231">
            <v>36</v>
          </cell>
        </row>
        <row r="1231">
          <cell r="BB1231">
            <v>1</v>
          </cell>
          <cell r="BC1231" t="str">
            <v>Airtel</v>
          </cell>
          <cell r="BD1231">
            <v>0</v>
          </cell>
          <cell r="BE1231" t="str">
            <v>ZM6164</v>
          </cell>
          <cell r="BF1231" t="str">
            <v>Yes</v>
          </cell>
        </row>
        <row r="1232">
          <cell r="C1232" t="str">
            <v>IHS_LUP_248A</v>
          </cell>
          <cell r="D1232" t="str">
            <v>BHART_AIRTEL024</v>
          </cell>
          <cell r="E1232">
            <v>29.4853</v>
          </cell>
          <cell r="F1232">
            <v>-11.8345</v>
          </cell>
          <cell r="G1232" t="str">
            <v>Northern </v>
          </cell>
          <cell r="H1232">
            <v>1.8</v>
          </cell>
          <cell r="I1232" t="str">
            <v>LUAPULA</v>
          </cell>
          <cell r="J1232" t="str">
            <v>Milenge</v>
          </cell>
          <cell r="K1232" t="str">
            <v>No</v>
          </cell>
          <cell r="L1232" t="str">
            <v>No</v>
          </cell>
          <cell r="M1232" t="str">
            <v>No</v>
          </cell>
          <cell r="N1232" t="str">
            <v>Rural</v>
          </cell>
          <cell r="O1232" t="str">
            <v>Silver</v>
          </cell>
          <cell r="P1232" t="str">
            <v>Silver</v>
          </cell>
          <cell r="Q1232" t="str">
            <v>HUB</v>
          </cell>
          <cell r="R1232" t="str">
            <v>BTS</v>
          </cell>
          <cell r="S1232" t="str">
            <v>On air</v>
          </cell>
          <cell r="T1232" t="str">
            <v>Grid-Gen</v>
          </cell>
          <cell r="U1232" t="str">
            <v>Green Field</v>
          </cell>
          <cell r="V1232">
            <v>70</v>
          </cell>
          <cell r="W1232" t="str">
            <v>Outdoor</v>
          </cell>
          <cell r="X1232" t="str">
            <v>Kennedy Mwansa</v>
          </cell>
          <cell r="Y1232" t="str">
            <v>SBC</v>
          </cell>
          <cell r="Z1232" t="str">
            <v>Emmanuel Mulayi</v>
          </cell>
          <cell r="AA1232" t="str">
            <v>Airtel </v>
          </cell>
          <cell r="AB1232" t="str">
            <v>Flavian Mazhambi</v>
          </cell>
          <cell r="AC1232" t="str">
            <v>In House</v>
          </cell>
          <cell r="AD1232" t="str">
            <v>In House</v>
          </cell>
          <cell r="AE1232" t="str">
            <v>RID</v>
          </cell>
          <cell r="AF1232" t="str">
            <v>RID</v>
          </cell>
          <cell r="AG1232">
            <v>15</v>
          </cell>
          <cell r="AH1232" t="str">
            <v>Mitsubishi</v>
          </cell>
          <cell r="AI1232">
            <v>0</v>
          </cell>
          <cell r="AJ1232" t="str">
            <v>Zanardi </v>
          </cell>
          <cell r="AK1232" t="str">
            <v>AL3/4</v>
          </cell>
          <cell r="AL1232">
            <v>600</v>
          </cell>
          <cell r="AM1232" t="str">
            <v>MPPT</v>
          </cell>
          <cell r="AN1232" t="str">
            <v>FlexMax</v>
          </cell>
          <cell r="AO1232">
            <v>80</v>
          </cell>
          <cell r="AP1232" t="str">
            <v>BSB</v>
          </cell>
          <cell r="AQ1232">
            <v>1500</v>
          </cell>
          <cell r="AR1232">
            <v>2</v>
          </cell>
          <cell r="AS1232">
            <v>1500</v>
          </cell>
          <cell r="AT1232">
            <v>24</v>
          </cell>
          <cell r="AU1232" t="str">
            <v>N/A</v>
          </cell>
          <cell r="AV1232" t="str">
            <v>N/A</v>
          </cell>
          <cell r="AW1232" t="str">
            <v>N/A</v>
          </cell>
          <cell r="AX1232" t="str">
            <v>n/a</v>
          </cell>
          <cell r="AY1232" t="str">
            <v>N/A</v>
          </cell>
          <cell r="AZ1232">
            <v>55</v>
          </cell>
        </row>
        <row r="1232">
          <cell r="BB1232">
            <v>2</v>
          </cell>
          <cell r="BC1232" t="str">
            <v>MTNAirtel</v>
          </cell>
          <cell r="BD1232" t="str">
            <v>TX</v>
          </cell>
          <cell r="BE1232" t="str">
            <v>ZM6170</v>
          </cell>
          <cell r="BF1232" t="str">
            <v>Yes</v>
          </cell>
        </row>
        <row r="1233">
          <cell r="C1233" t="str">
            <v>IHS_LUP_249A</v>
          </cell>
          <cell r="D1233" t="str">
            <v>Milenge Rp1</v>
          </cell>
          <cell r="E1233">
            <v>29.3975</v>
          </cell>
          <cell r="F1233">
            <v>-12.3393</v>
          </cell>
          <cell r="G1233" t="str">
            <v>Northern </v>
          </cell>
          <cell r="H1233">
            <v>1.8</v>
          </cell>
          <cell r="I1233" t="str">
            <v>LUAPULA</v>
          </cell>
          <cell r="J1233" t="str">
            <v>Milenge</v>
          </cell>
          <cell r="K1233" t="str">
            <v>No</v>
          </cell>
          <cell r="L1233" t="str">
            <v>No</v>
          </cell>
          <cell r="M1233" t="str">
            <v>No</v>
          </cell>
          <cell r="N1233" t="str">
            <v>Rural</v>
          </cell>
          <cell r="O1233" t="str">
            <v>Silver</v>
          </cell>
          <cell r="P1233" t="str">
            <v>Silver</v>
          </cell>
          <cell r="Q1233" t="str">
            <v>HUB</v>
          </cell>
          <cell r="R1233" t="str">
            <v>BTS</v>
          </cell>
          <cell r="S1233" t="str">
            <v>On air</v>
          </cell>
          <cell r="T1233" t="str">
            <v>Grid-Gen</v>
          </cell>
          <cell r="U1233" t="str">
            <v>Green Field</v>
          </cell>
          <cell r="V1233">
            <v>60</v>
          </cell>
          <cell r="W1233" t="str">
            <v>Outdoor</v>
          </cell>
          <cell r="X1233" t="str">
            <v>Kennedy Mwansa</v>
          </cell>
          <cell r="Y1233" t="str">
            <v>Peter Choongo</v>
          </cell>
          <cell r="Z1233" t="str">
            <v>Emmanuel Mulayi</v>
          </cell>
          <cell r="AA1233" t="str">
            <v>Airtel </v>
          </cell>
          <cell r="AB1233" t="str">
            <v>Flavian Mazhambi</v>
          </cell>
          <cell r="AC1233" t="str">
            <v>In House</v>
          </cell>
          <cell r="AD1233" t="str">
            <v>In House</v>
          </cell>
          <cell r="AE1233" t="str">
            <v>ET</v>
          </cell>
          <cell r="AF1233" t="str">
            <v>ET</v>
          </cell>
          <cell r="AG1233">
            <v>15</v>
          </cell>
          <cell r="AH1233" t="str">
            <v>perkins</v>
          </cell>
          <cell r="AI1233">
            <v>0</v>
          </cell>
          <cell r="AJ1233" t="str">
            <v>Leroy Sommer</v>
          </cell>
          <cell r="AK1233">
            <v>0</v>
          </cell>
          <cell r="AL1233">
            <v>1000</v>
          </cell>
          <cell r="AM1233" t="str">
            <v>Power cube</v>
          </cell>
          <cell r="AN1233">
            <v>0</v>
          </cell>
          <cell r="AO1233">
            <v>150</v>
          </cell>
          <cell r="AP1233" t="str">
            <v>Power safe </v>
          </cell>
          <cell r="AQ1233">
            <v>600</v>
          </cell>
          <cell r="AR1233">
            <v>2</v>
          </cell>
          <cell r="AS1233">
            <v>600</v>
          </cell>
          <cell r="AT1233">
            <v>24</v>
          </cell>
          <cell r="AU1233" t="str">
            <v>N/A</v>
          </cell>
          <cell r="AV1233" t="str">
            <v>N/A</v>
          </cell>
          <cell r="AW1233" t="str">
            <v>N/A</v>
          </cell>
          <cell r="AX1233" t="str">
            <v>n/a</v>
          </cell>
          <cell r="AY1233" t="str">
            <v>N/A</v>
          </cell>
          <cell r="AZ1233">
            <v>58</v>
          </cell>
        </row>
        <row r="1233">
          <cell r="BB1233">
            <v>2</v>
          </cell>
          <cell r="BC1233" t="str">
            <v>MTNAirtel</v>
          </cell>
          <cell r="BD1233" t="str">
            <v>T3525</v>
          </cell>
          <cell r="BE1233" t="str">
            <v>ZM6199</v>
          </cell>
          <cell r="BF1233" t="str">
            <v>Yes</v>
          </cell>
        </row>
        <row r="1234">
          <cell r="C1234" t="str">
            <v>IHS_LUP_250A</v>
          </cell>
          <cell r="D1234" t="str">
            <v>Milenge Rp2</v>
          </cell>
          <cell r="E1234">
            <v>29.4307</v>
          </cell>
          <cell r="F1234">
            <v>-12.1495</v>
          </cell>
          <cell r="G1234" t="str">
            <v>Northern </v>
          </cell>
          <cell r="H1234">
            <v>1.8</v>
          </cell>
          <cell r="I1234" t="str">
            <v>LUAPULA</v>
          </cell>
          <cell r="J1234" t="str">
            <v>Milenge</v>
          </cell>
          <cell r="K1234" t="str">
            <v>No</v>
          </cell>
          <cell r="L1234" t="str">
            <v>No</v>
          </cell>
          <cell r="M1234" t="str">
            <v>No</v>
          </cell>
          <cell r="N1234" t="str">
            <v>Rural</v>
          </cell>
          <cell r="O1234" t="str">
            <v>Silver</v>
          </cell>
          <cell r="P1234" t="str">
            <v>Silver</v>
          </cell>
          <cell r="Q1234" t="str">
            <v>HUB</v>
          </cell>
          <cell r="R1234" t="str">
            <v>BTS</v>
          </cell>
          <cell r="S1234" t="str">
            <v>On air</v>
          </cell>
          <cell r="T1234" t="str">
            <v>Solar-Gen</v>
          </cell>
          <cell r="U1234" t="str">
            <v>Green Field</v>
          </cell>
          <cell r="V1234">
            <v>60</v>
          </cell>
          <cell r="W1234" t="str">
            <v>Outdoor</v>
          </cell>
          <cell r="X1234" t="str">
            <v>Kennedy Mwansa</v>
          </cell>
          <cell r="Y1234" t="str">
            <v>Peter Choongo</v>
          </cell>
          <cell r="Z1234" t="str">
            <v>Emmanuel Mulayi</v>
          </cell>
          <cell r="AA1234" t="str">
            <v>Airtel </v>
          </cell>
          <cell r="AB1234" t="str">
            <v>Flavian Mazhambi</v>
          </cell>
          <cell r="AC1234" t="str">
            <v>In House</v>
          </cell>
          <cell r="AD1234" t="str">
            <v>In House</v>
          </cell>
          <cell r="AE1234" t="str">
            <v>Gen Logic</v>
          </cell>
          <cell r="AF1234" t="str">
            <v>Gen Logic</v>
          </cell>
          <cell r="AG1234">
            <v>20</v>
          </cell>
          <cell r="AH1234" t="str">
            <v>perkins</v>
          </cell>
          <cell r="AI1234">
            <v>0</v>
          </cell>
          <cell r="AJ1234" t="str">
            <v>Leroy Sommer</v>
          </cell>
          <cell r="AK1234">
            <v>0</v>
          </cell>
          <cell r="AL1234">
            <v>1000</v>
          </cell>
          <cell r="AM1234" t="str">
            <v>Power cube</v>
          </cell>
          <cell r="AN1234">
            <v>0</v>
          </cell>
          <cell r="AO1234">
            <v>150</v>
          </cell>
          <cell r="AP1234" t="str">
            <v>Lithium</v>
          </cell>
          <cell r="AQ1234">
            <v>200</v>
          </cell>
          <cell r="AR1234">
            <v>48</v>
          </cell>
          <cell r="AS1234">
            <v>100</v>
          </cell>
          <cell r="AT1234">
            <v>2</v>
          </cell>
          <cell r="AU1234" t="str">
            <v>N/A</v>
          </cell>
          <cell r="AV1234" t="str">
            <v>N/A</v>
          </cell>
          <cell r="AW1234" t="str">
            <v>N/A</v>
          </cell>
          <cell r="AX1234" t="str">
            <v>n/a</v>
          </cell>
          <cell r="AY1234" t="str">
            <v>N/A</v>
          </cell>
          <cell r="AZ1234">
            <v>40</v>
          </cell>
        </row>
        <row r="1234">
          <cell r="BB1234">
            <v>2</v>
          </cell>
          <cell r="BC1234" t="str">
            <v>MTNAirtel</v>
          </cell>
          <cell r="BD1234" t="str">
            <v>TX</v>
          </cell>
          <cell r="BE1234" t="str">
            <v>ZM6200</v>
          </cell>
          <cell r="BF1234" t="str">
            <v>Yes</v>
          </cell>
        </row>
        <row r="1235">
          <cell r="C1235" t="str">
            <v>IHS_LUP_251A</v>
          </cell>
          <cell r="D1235" t="str">
            <v>Mushota [Landmark: Catholic Mission/House]</v>
          </cell>
          <cell r="E1235">
            <v>29.3943</v>
          </cell>
          <cell r="F1235">
            <v>-9.8152</v>
          </cell>
          <cell r="G1235" t="str">
            <v>Northern </v>
          </cell>
          <cell r="H1235">
            <v>2.5</v>
          </cell>
          <cell r="I1235" t="str">
            <v>LUAPULA</v>
          </cell>
          <cell r="J1235" t="str">
            <v>Kawambwa</v>
          </cell>
          <cell r="K1235" t="str">
            <v>No</v>
          </cell>
          <cell r="L1235" t="str">
            <v>No</v>
          </cell>
          <cell r="M1235" t="str">
            <v>No</v>
          </cell>
          <cell r="N1235" t="str">
            <v>Rural</v>
          </cell>
          <cell r="O1235" t="str">
            <v>Silver</v>
          </cell>
          <cell r="P1235" t="str">
            <v>Silver</v>
          </cell>
          <cell r="Q1235" t="str">
            <v>BTS</v>
          </cell>
          <cell r="R1235" t="str">
            <v>BTS</v>
          </cell>
          <cell r="S1235" t="str">
            <v>On air</v>
          </cell>
          <cell r="T1235" t="str">
            <v>Grid-Gen-solar</v>
          </cell>
          <cell r="U1235" t="str">
            <v>Green Field</v>
          </cell>
          <cell r="V1235">
            <v>50</v>
          </cell>
          <cell r="W1235" t="str">
            <v>Outdoor</v>
          </cell>
          <cell r="X1235" t="str">
            <v>Kennedy Mwansa</v>
          </cell>
          <cell r="Y1235" t="str">
            <v>Danny  Masumba</v>
          </cell>
          <cell r="Z1235" t="str">
            <v>Stanley Bwalya </v>
          </cell>
          <cell r="AA1235" t="str">
            <v>Airtel </v>
          </cell>
          <cell r="AB1235" t="str">
            <v>Flavian Mazhambi</v>
          </cell>
          <cell r="AC1235" t="str">
            <v>In House</v>
          </cell>
          <cell r="AD1235" t="str">
            <v>In House</v>
          </cell>
          <cell r="AE1235" t="str">
            <v>CK Works</v>
          </cell>
          <cell r="AF1235" t="str">
            <v>CK Works</v>
          </cell>
          <cell r="AG1235">
            <v>20</v>
          </cell>
          <cell r="AH1235" t="str">
            <v>perkins</v>
          </cell>
          <cell r="AI1235">
            <v>0</v>
          </cell>
          <cell r="AJ1235" t="str">
            <v>Leroy Sommer</v>
          </cell>
          <cell r="AK1235" t="str">
            <v>TAL 040 F J 6s/4</v>
          </cell>
          <cell r="AL1235">
            <v>600</v>
          </cell>
          <cell r="AM1235" t="str">
            <v>Power cube</v>
          </cell>
          <cell r="AN1235" t="str">
            <v>Network Power</v>
          </cell>
          <cell r="AO1235" t="str">
            <v>192/80</v>
          </cell>
          <cell r="AP1235" t="str">
            <v>BSB</v>
          </cell>
          <cell r="AQ1235">
            <v>1500</v>
          </cell>
          <cell r="AR1235">
            <v>2</v>
          </cell>
          <cell r="AS1235">
            <v>1500</v>
          </cell>
          <cell r="AT1235">
            <v>24</v>
          </cell>
          <cell r="AU1235" t="str">
            <v>N/A</v>
          </cell>
          <cell r="AV1235" t="str">
            <v>N/A</v>
          </cell>
          <cell r="AW1235" t="str">
            <v>N/A</v>
          </cell>
          <cell r="AX1235" t="str">
            <v>n/a</v>
          </cell>
          <cell r="AY1235" t="str">
            <v>N/A</v>
          </cell>
          <cell r="AZ1235">
            <v>50</v>
          </cell>
        </row>
        <row r="1235">
          <cell r="BB1235">
            <v>2</v>
          </cell>
          <cell r="BC1235" t="str">
            <v>MTNAirtel</v>
          </cell>
          <cell r="BD1235" t="str">
            <v>T3374</v>
          </cell>
          <cell r="BE1235" t="str">
            <v>ZM6313</v>
          </cell>
          <cell r="BF1235" t="str">
            <v>Yes</v>
          </cell>
        </row>
        <row r="1236">
          <cell r="C1236" t="str">
            <v>IHS_LUP_252A</v>
          </cell>
          <cell r="D1236" t="str">
            <v>Chinsanka (Kanyense Village)</v>
          </cell>
          <cell r="E1236">
            <v>29.7937</v>
          </cell>
          <cell r="F1236">
            <v>-11.5685</v>
          </cell>
          <cell r="G1236" t="str">
            <v>Northern </v>
          </cell>
          <cell r="H1236">
            <v>2.5</v>
          </cell>
          <cell r="I1236" t="str">
            <v>LUAPULA</v>
          </cell>
          <cell r="J1236" t="str">
            <v>Samfya</v>
          </cell>
          <cell r="K1236" t="str">
            <v>No</v>
          </cell>
          <cell r="L1236" t="str">
            <v>No</v>
          </cell>
          <cell r="M1236" t="str">
            <v>No</v>
          </cell>
          <cell r="N1236" t="str">
            <v>Rural</v>
          </cell>
          <cell r="O1236" t="str">
            <v>Silver</v>
          </cell>
          <cell r="P1236" t="str">
            <v>Silver</v>
          </cell>
          <cell r="Q1236" t="str">
            <v>BTS</v>
          </cell>
          <cell r="R1236" t="str">
            <v>BTS</v>
          </cell>
          <cell r="S1236" t="str">
            <v>On air</v>
          </cell>
          <cell r="T1236" t="str">
            <v>Grid-Gen</v>
          </cell>
          <cell r="U1236" t="str">
            <v>Green Field</v>
          </cell>
          <cell r="V1236">
            <v>60</v>
          </cell>
          <cell r="W1236" t="str">
            <v>Outdoor</v>
          </cell>
          <cell r="X1236" t="str">
            <v>Kennedy Mwansa</v>
          </cell>
          <cell r="Y1236" t="str">
            <v>Peter Choongo</v>
          </cell>
          <cell r="Z1236" t="str">
            <v>Emmanuel Mulayi</v>
          </cell>
          <cell r="AA1236" t="str">
            <v>Airtel </v>
          </cell>
          <cell r="AB1236" t="str">
            <v>Flavian Mazhambi</v>
          </cell>
          <cell r="AC1236" t="str">
            <v>In House</v>
          </cell>
          <cell r="AD1236" t="str">
            <v>In House</v>
          </cell>
          <cell r="AE1236" t="str">
            <v>Gen Logic</v>
          </cell>
          <cell r="AF1236" t="str">
            <v>Gen Logic</v>
          </cell>
          <cell r="AG1236">
            <v>20</v>
          </cell>
          <cell r="AH1236" t="str">
            <v>Yanmar</v>
          </cell>
          <cell r="AI1236">
            <v>0</v>
          </cell>
          <cell r="AJ1236" t="str">
            <v>Mecc Alte</v>
          </cell>
          <cell r="AK1236">
            <v>0</v>
          </cell>
          <cell r="AL1236">
            <v>600</v>
          </cell>
          <cell r="AM1236" t="str">
            <v>Power cube</v>
          </cell>
          <cell r="AN1236" t="str">
            <v>ICC330-H1-C1</v>
          </cell>
          <cell r="AO1236">
            <v>400</v>
          </cell>
          <cell r="AP1236" t="str">
            <v>Lithium</v>
          </cell>
          <cell r="AQ1236">
            <v>400</v>
          </cell>
          <cell r="AR1236">
            <v>48</v>
          </cell>
          <cell r="AS1236">
            <v>100</v>
          </cell>
          <cell r="AT1236">
            <v>4</v>
          </cell>
          <cell r="AU1236" t="str">
            <v>N/A</v>
          </cell>
          <cell r="AV1236" t="str">
            <v>N/A</v>
          </cell>
          <cell r="AW1236" t="str">
            <v>N/A</v>
          </cell>
          <cell r="AX1236" t="str">
            <v>n/a</v>
          </cell>
          <cell r="AY1236" t="str">
            <v>N/A</v>
          </cell>
          <cell r="AZ1236">
            <v>60</v>
          </cell>
        </row>
        <row r="1236">
          <cell r="BB1236">
            <v>2</v>
          </cell>
          <cell r="BC1236" t="str">
            <v>MTNAirtel</v>
          </cell>
          <cell r="BD1236" t="str">
            <v>T3480</v>
          </cell>
          <cell r="BE1236" t="str">
            <v>ZM6322</v>
          </cell>
          <cell r="BF1236" t="str">
            <v>Yes</v>
          </cell>
        </row>
        <row r="1237">
          <cell r="C1237" t="str">
            <v>IHS_LUP_253A</v>
          </cell>
          <cell r="D1237" t="str">
            <v>Lengwe [7km for Kawambwa Tea Estate]</v>
          </cell>
          <cell r="E1237">
            <v>29.3174</v>
          </cell>
          <cell r="F1237">
            <v>-9.795</v>
          </cell>
          <cell r="G1237" t="str">
            <v>Northern </v>
          </cell>
          <cell r="H1237">
            <v>1.8</v>
          </cell>
          <cell r="I1237" t="str">
            <v>LUAPULA</v>
          </cell>
          <cell r="J1237" t="str">
            <v>Kawambwa</v>
          </cell>
          <cell r="K1237" t="str">
            <v>No</v>
          </cell>
          <cell r="L1237" t="str">
            <v>No</v>
          </cell>
          <cell r="M1237" t="str">
            <v>No</v>
          </cell>
          <cell r="N1237" t="str">
            <v>Rural</v>
          </cell>
          <cell r="O1237" t="str">
            <v>Silver</v>
          </cell>
          <cell r="P1237" t="str">
            <v>Silver</v>
          </cell>
          <cell r="Q1237" t="str">
            <v>HUB</v>
          </cell>
          <cell r="R1237" t="str">
            <v>BTS</v>
          </cell>
          <cell r="S1237" t="str">
            <v>On air</v>
          </cell>
          <cell r="T1237" t="str">
            <v>Grid-Gen</v>
          </cell>
          <cell r="U1237" t="str">
            <v>Green Field</v>
          </cell>
          <cell r="V1237">
            <v>70</v>
          </cell>
          <cell r="W1237" t="str">
            <v>Outdoor</v>
          </cell>
          <cell r="X1237" t="str">
            <v>Kennedy Mwansa</v>
          </cell>
          <cell r="Y1237" t="str">
            <v>Danny  Masumba</v>
          </cell>
          <cell r="Z1237" t="str">
            <v>Stanley Bwalya </v>
          </cell>
          <cell r="AA1237" t="str">
            <v>Airtel </v>
          </cell>
          <cell r="AB1237" t="str">
            <v>Flavian Mazhambi</v>
          </cell>
          <cell r="AC1237" t="str">
            <v>In House</v>
          </cell>
          <cell r="AD1237" t="str">
            <v>In House</v>
          </cell>
          <cell r="AE1237" t="str">
            <v>CK Works</v>
          </cell>
          <cell r="AF1237" t="str">
            <v>CK Works</v>
          </cell>
          <cell r="AG1237">
            <v>15</v>
          </cell>
          <cell r="AH1237" t="str">
            <v>perkins</v>
          </cell>
          <cell r="AI1237">
            <v>0</v>
          </cell>
          <cell r="AJ1237" t="str">
            <v>Leroy Sommer</v>
          </cell>
          <cell r="AK1237">
            <v>0</v>
          </cell>
          <cell r="AL1237">
            <v>600</v>
          </cell>
          <cell r="AM1237" t="str">
            <v>Emerson</v>
          </cell>
          <cell r="AN1237" t="str">
            <v>Network Power</v>
          </cell>
          <cell r="AO1237">
            <v>192</v>
          </cell>
          <cell r="AP1237" t="str">
            <v>Amaron</v>
          </cell>
          <cell r="AQ1237">
            <v>600</v>
          </cell>
          <cell r="AR1237">
            <v>2</v>
          </cell>
          <cell r="AS1237">
            <v>600</v>
          </cell>
          <cell r="AT1237">
            <v>24</v>
          </cell>
          <cell r="AU1237" t="str">
            <v>N/A</v>
          </cell>
          <cell r="AV1237" t="str">
            <v>N/A</v>
          </cell>
          <cell r="AW1237" t="str">
            <v>N/A</v>
          </cell>
          <cell r="AX1237" t="str">
            <v>n/a</v>
          </cell>
          <cell r="AY1237" t="str">
            <v>N/A</v>
          </cell>
          <cell r="AZ1237">
            <v>45</v>
          </cell>
        </row>
        <row r="1237">
          <cell r="BB1237">
            <v>1</v>
          </cell>
          <cell r="BC1237" t="str">
            <v>Airtel</v>
          </cell>
          <cell r="BD1237">
            <v>0</v>
          </cell>
          <cell r="BE1237" t="str">
            <v>ZM6383</v>
          </cell>
          <cell r="BF1237" t="str">
            <v>Yes</v>
          </cell>
        </row>
        <row r="1238">
          <cell r="C1238" t="str">
            <v>IHS_LUP_256A</v>
          </cell>
          <cell r="D1238" t="str">
            <v>Mambilima Falls - Mulundu</v>
          </cell>
          <cell r="E1238">
            <v>28.6833</v>
          </cell>
          <cell r="F1238">
            <v>-10.6167</v>
          </cell>
          <cell r="G1238" t="str">
            <v>Northern </v>
          </cell>
          <cell r="H1238">
            <v>1.8</v>
          </cell>
          <cell r="I1238" t="str">
            <v>LUAPULA</v>
          </cell>
          <cell r="J1238" t="str">
            <v>Mwense</v>
          </cell>
          <cell r="K1238" t="str">
            <v>No</v>
          </cell>
          <cell r="L1238" t="str">
            <v>No</v>
          </cell>
          <cell r="M1238" t="str">
            <v>No</v>
          </cell>
          <cell r="N1238" t="str">
            <v>Rural</v>
          </cell>
          <cell r="O1238" t="str">
            <v>Silver</v>
          </cell>
          <cell r="P1238" t="str">
            <v>Silver</v>
          </cell>
          <cell r="Q1238" t="str">
            <v>BB</v>
          </cell>
          <cell r="R1238" t="str">
            <v>BB</v>
          </cell>
          <cell r="S1238" t="str">
            <v>On air</v>
          </cell>
          <cell r="T1238" t="str">
            <v>Solar-Gen</v>
          </cell>
          <cell r="U1238" t="str">
            <v>Green Field</v>
          </cell>
          <cell r="V1238">
            <v>50</v>
          </cell>
          <cell r="W1238" t="str">
            <v>Outdoor</v>
          </cell>
          <cell r="X1238" t="str">
            <v>Kennedy Mwansa</v>
          </cell>
          <cell r="Y1238" t="str">
            <v>Peter Sinkala</v>
          </cell>
          <cell r="Z1238" t="str">
            <v>Emmanuel Mulayi</v>
          </cell>
          <cell r="AA1238" t="str">
            <v>Airtel </v>
          </cell>
          <cell r="AB1238" t="str">
            <v>Flavian Mazhambi</v>
          </cell>
          <cell r="AC1238" t="str">
            <v>In House</v>
          </cell>
          <cell r="AD1238" t="str">
            <v>In House</v>
          </cell>
          <cell r="AE1238" t="str">
            <v>Gen Logic</v>
          </cell>
          <cell r="AF1238" t="str">
            <v>Gen Logic</v>
          </cell>
          <cell r="AG1238">
            <v>15</v>
          </cell>
          <cell r="AH1238" t="str">
            <v>perkins</v>
          </cell>
          <cell r="AI1238">
            <v>0</v>
          </cell>
          <cell r="AJ1238" t="str">
            <v>Leroy Sommer</v>
          </cell>
          <cell r="AK1238">
            <v>0</v>
          </cell>
          <cell r="AL1238">
            <v>600</v>
          </cell>
          <cell r="AM1238" t="str">
            <v>MPPT</v>
          </cell>
          <cell r="AN1238" t="str">
            <v>FlexMax</v>
          </cell>
          <cell r="AO1238">
            <v>80</v>
          </cell>
          <cell r="AP1238" t="str">
            <v>BSB</v>
          </cell>
          <cell r="AQ1238">
            <v>1500</v>
          </cell>
          <cell r="AR1238">
            <v>2</v>
          </cell>
          <cell r="AS1238">
            <v>1500</v>
          </cell>
          <cell r="AT1238">
            <v>24</v>
          </cell>
          <cell r="AU1238" t="str">
            <v>N/A</v>
          </cell>
          <cell r="AV1238" t="str">
            <v>N/A</v>
          </cell>
          <cell r="AW1238" t="str">
            <v>N/A</v>
          </cell>
          <cell r="AX1238" t="str">
            <v>n/a</v>
          </cell>
          <cell r="AY1238" t="str">
            <v>N/A</v>
          </cell>
          <cell r="AZ1238">
            <v>45</v>
          </cell>
        </row>
        <row r="1238">
          <cell r="BB1238">
            <v>1</v>
          </cell>
          <cell r="BC1238" t="str">
            <v>Airtel</v>
          </cell>
          <cell r="BD1238">
            <v>0</v>
          </cell>
          <cell r="BE1238" t="str">
            <v>ZM6389</v>
          </cell>
          <cell r="BF1238" t="str">
            <v>Yes</v>
          </cell>
        </row>
        <row r="1239">
          <cell r="C1239" t="str">
            <v>IHS_LUP_257A</v>
          </cell>
          <cell r="D1239" t="str">
            <v>Kashiba Village</v>
          </cell>
          <cell r="E1239">
            <v>28.6667</v>
          </cell>
          <cell r="F1239">
            <v>-10.45</v>
          </cell>
          <cell r="G1239" t="str">
            <v>Northern </v>
          </cell>
          <cell r="H1239">
            <v>2</v>
          </cell>
          <cell r="I1239" t="str">
            <v>LUAPULA</v>
          </cell>
          <cell r="J1239" t="str">
            <v>Mwense</v>
          </cell>
          <cell r="K1239" t="str">
            <v>No</v>
          </cell>
          <cell r="L1239" t="str">
            <v>No</v>
          </cell>
          <cell r="M1239" t="str">
            <v>No</v>
          </cell>
          <cell r="N1239" t="str">
            <v>Rural</v>
          </cell>
          <cell r="O1239" t="str">
            <v>Silver</v>
          </cell>
          <cell r="P1239" t="str">
            <v>Silver</v>
          </cell>
          <cell r="Q1239" t="str">
            <v>BTS</v>
          </cell>
          <cell r="R1239" t="str">
            <v>BTS</v>
          </cell>
          <cell r="S1239" t="str">
            <v>On air</v>
          </cell>
          <cell r="T1239" t="str">
            <v>Grid-Gen</v>
          </cell>
          <cell r="U1239" t="str">
            <v>Green Field</v>
          </cell>
          <cell r="V1239">
            <v>70</v>
          </cell>
          <cell r="W1239" t="str">
            <v>Outdoor</v>
          </cell>
          <cell r="X1239" t="str">
            <v>Kennedy Mwansa</v>
          </cell>
          <cell r="Y1239" t="str">
            <v>Peter Sinkala</v>
          </cell>
          <cell r="Z1239" t="str">
            <v>Emmanuel Mulayi</v>
          </cell>
          <cell r="AA1239" t="str">
            <v>Airtel </v>
          </cell>
          <cell r="AB1239" t="str">
            <v>Flavian Mazhambi</v>
          </cell>
          <cell r="AC1239" t="str">
            <v>In House</v>
          </cell>
          <cell r="AD1239" t="str">
            <v>In House</v>
          </cell>
          <cell r="AE1239" t="str">
            <v>Lamasat</v>
          </cell>
          <cell r="AF1239" t="str">
            <v>Lamasat</v>
          </cell>
          <cell r="AG1239">
            <v>20</v>
          </cell>
          <cell r="AH1239" t="str">
            <v>perkins</v>
          </cell>
          <cell r="AI1239">
            <v>0</v>
          </cell>
          <cell r="AJ1239" t="str">
            <v>Leroy Sommer</v>
          </cell>
          <cell r="AK1239">
            <v>0</v>
          </cell>
          <cell r="AL1239">
            <v>600</v>
          </cell>
          <cell r="AM1239" t="str">
            <v>Power cube</v>
          </cell>
          <cell r="AN1239" t="str">
            <v>ICC330-H1-C1</v>
          </cell>
          <cell r="AO1239">
            <v>400</v>
          </cell>
          <cell r="AP1239" t="str">
            <v>Agisson</v>
          </cell>
          <cell r="AQ1239">
            <v>1200</v>
          </cell>
          <cell r="AR1239">
            <v>2</v>
          </cell>
          <cell r="AS1239">
            <v>600</v>
          </cell>
          <cell r="AT1239">
            <v>48</v>
          </cell>
          <cell r="AU1239" t="str">
            <v>N/A</v>
          </cell>
          <cell r="AV1239" t="str">
            <v>N/A</v>
          </cell>
          <cell r="AW1239" t="str">
            <v>N/A</v>
          </cell>
          <cell r="AX1239" t="str">
            <v>n/a</v>
          </cell>
          <cell r="AY1239" t="str">
            <v>N/A</v>
          </cell>
          <cell r="AZ1239">
            <v>75</v>
          </cell>
        </row>
        <row r="1239">
          <cell r="BB1239">
            <v>2</v>
          </cell>
          <cell r="BC1239" t="str">
            <v>MTNAirtel</v>
          </cell>
          <cell r="BD1239" t="str">
            <v>T3444</v>
          </cell>
          <cell r="BE1239" t="str">
            <v>ZM6450</v>
          </cell>
          <cell r="BF1239" t="str">
            <v>Yes</v>
          </cell>
        </row>
        <row r="1240">
          <cell r="C1240" t="str">
            <v>IHS_LUP_258A</v>
          </cell>
          <cell r="D1240" t="str">
            <v>Mumanse</v>
          </cell>
          <cell r="E1240">
            <v>29.4362</v>
          </cell>
          <cell r="F1240">
            <v>-11.5968</v>
          </cell>
          <cell r="G1240" t="str">
            <v>Northern </v>
          </cell>
          <cell r="H1240">
            <v>1.8</v>
          </cell>
          <cell r="I1240" t="str">
            <v>LUAPULA</v>
          </cell>
          <cell r="J1240" t="str">
            <v>Milenge</v>
          </cell>
          <cell r="K1240" t="str">
            <v>No</v>
          </cell>
          <cell r="L1240" t="str">
            <v>No</v>
          </cell>
          <cell r="M1240" t="str">
            <v>No</v>
          </cell>
          <cell r="N1240" t="str">
            <v>Rural</v>
          </cell>
          <cell r="O1240" t="str">
            <v>Silver</v>
          </cell>
          <cell r="P1240" t="str">
            <v>Silver</v>
          </cell>
          <cell r="Q1240" t="str">
            <v>HUB</v>
          </cell>
          <cell r="R1240" t="str">
            <v>BTS</v>
          </cell>
          <cell r="S1240" t="str">
            <v>On air</v>
          </cell>
          <cell r="T1240" t="str">
            <v>Grid-Gen</v>
          </cell>
          <cell r="U1240" t="str">
            <v>Green Field</v>
          </cell>
          <cell r="V1240">
            <v>60</v>
          </cell>
          <cell r="W1240" t="str">
            <v>Outdoor</v>
          </cell>
          <cell r="X1240" t="str">
            <v>Kennedy Mwansa</v>
          </cell>
          <cell r="Y1240" t="str">
            <v>Peter Choongo</v>
          </cell>
          <cell r="Z1240" t="str">
            <v>Emmanuel Mulayi</v>
          </cell>
          <cell r="AA1240" t="str">
            <v>Airtel </v>
          </cell>
          <cell r="AB1240" t="str">
            <v>Flavian Mazhambi</v>
          </cell>
          <cell r="AC1240" t="str">
            <v>In House</v>
          </cell>
          <cell r="AD1240" t="str">
            <v>In House</v>
          </cell>
          <cell r="AE1240" t="str">
            <v>Gen Logic</v>
          </cell>
          <cell r="AF1240" t="str">
            <v>Gen Logic</v>
          </cell>
          <cell r="AG1240">
            <v>20</v>
          </cell>
          <cell r="AH1240" t="str">
            <v>perkins</v>
          </cell>
          <cell r="AI1240">
            <v>0</v>
          </cell>
          <cell r="AJ1240" t="str">
            <v>Leroy Sommer</v>
          </cell>
          <cell r="AK1240">
            <v>0</v>
          </cell>
          <cell r="AL1240">
            <v>1000</v>
          </cell>
          <cell r="AM1240" t="str">
            <v>Power cube</v>
          </cell>
          <cell r="AN1240" t="str">
            <v>ICC330-H1-C1</v>
          </cell>
          <cell r="AO1240">
            <v>400</v>
          </cell>
          <cell r="AP1240" t="str">
            <v>Agisson</v>
          </cell>
          <cell r="AQ1240">
            <v>1200</v>
          </cell>
          <cell r="AR1240">
            <v>2</v>
          </cell>
          <cell r="AS1240">
            <v>600</v>
          </cell>
          <cell r="AT1240">
            <v>48</v>
          </cell>
          <cell r="AU1240" t="str">
            <v>N/A</v>
          </cell>
          <cell r="AV1240" t="str">
            <v>N/A</v>
          </cell>
          <cell r="AW1240" t="str">
            <v>N/A</v>
          </cell>
          <cell r="AX1240" t="str">
            <v>n/a</v>
          </cell>
          <cell r="AY1240" t="str">
            <v>N/A</v>
          </cell>
          <cell r="AZ1240">
            <v>35</v>
          </cell>
        </row>
        <row r="1240">
          <cell r="BB1240">
            <v>1</v>
          </cell>
          <cell r="BC1240" t="str">
            <v>Airtel</v>
          </cell>
          <cell r="BD1240">
            <v>0</v>
          </cell>
          <cell r="BE1240" t="str">
            <v>ZM6572</v>
          </cell>
          <cell r="BF1240" t="str">
            <v>Yes</v>
          </cell>
        </row>
        <row r="1241">
          <cell r="C1241" t="str">
            <v>IHS_LUP_259A</v>
          </cell>
          <cell r="D1241" t="str">
            <v>Milambo (wrong Milenge2)</v>
          </cell>
          <cell r="E1241">
            <v>29.1186</v>
          </cell>
          <cell r="F1241">
            <v>-11.6823</v>
          </cell>
          <cell r="G1241" t="str">
            <v>Northern </v>
          </cell>
          <cell r="H1241">
            <v>1.8</v>
          </cell>
          <cell r="I1241" t="str">
            <v>LUAPULA</v>
          </cell>
          <cell r="J1241" t="str">
            <v>Milenge</v>
          </cell>
          <cell r="K1241" t="str">
            <v>No</v>
          </cell>
          <cell r="L1241" t="str">
            <v>No</v>
          </cell>
          <cell r="M1241" t="str">
            <v>No</v>
          </cell>
          <cell r="N1241" t="str">
            <v>Rural</v>
          </cell>
          <cell r="O1241" t="str">
            <v>Silver</v>
          </cell>
          <cell r="P1241" t="str">
            <v>Silver</v>
          </cell>
          <cell r="Q1241" t="str">
            <v>BTS</v>
          </cell>
          <cell r="R1241" t="str">
            <v>BTS</v>
          </cell>
          <cell r="S1241" t="str">
            <v>On air</v>
          </cell>
          <cell r="T1241" t="str">
            <v>Solar-Gen</v>
          </cell>
          <cell r="U1241" t="str">
            <v>Green Field</v>
          </cell>
          <cell r="V1241">
            <v>60</v>
          </cell>
          <cell r="W1241" t="str">
            <v>Outdoor</v>
          </cell>
          <cell r="X1241" t="str">
            <v>Kennedy Mwansa</v>
          </cell>
          <cell r="Y1241" t="str">
            <v>Peter Choongo</v>
          </cell>
          <cell r="Z1241" t="str">
            <v>Emmanuel Mulayi</v>
          </cell>
          <cell r="AA1241" t="str">
            <v>Airtel </v>
          </cell>
          <cell r="AB1241" t="str">
            <v>Flavian Mazhambi</v>
          </cell>
          <cell r="AC1241" t="str">
            <v>In House</v>
          </cell>
          <cell r="AD1241" t="str">
            <v>In House</v>
          </cell>
          <cell r="AE1241" t="str">
            <v>CK Works</v>
          </cell>
          <cell r="AF1241" t="str">
            <v>CK Works</v>
          </cell>
          <cell r="AG1241">
            <v>20</v>
          </cell>
          <cell r="AH1241" t="str">
            <v>perkins</v>
          </cell>
          <cell r="AI1241">
            <v>0</v>
          </cell>
          <cell r="AJ1241" t="str">
            <v>Zanardi </v>
          </cell>
          <cell r="AK1241">
            <v>0</v>
          </cell>
          <cell r="AL1241">
            <v>600</v>
          </cell>
          <cell r="AM1241" t="str">
            <v>Power cube</v>
          </cell>
          <cell r="AN1241" t="str">
            <v>FlexMax</v>
          </cell>
          <cell r="AO1241" t="str">
            <v>80 /120</v>
          </cell>
          <cell r="AP1241" t="str">
            <v>BSB</v>
          </cell>
          <cell r="AQ1241">
            <v>1500</v>
          </cell>
          <cell r="AR1241">
            <v>2</v>
          </cell>
          <cell r="AS1241">
            <v>1500</v>
          </cell>
          <cell r="AT1241">
            <v>24</v>
          </cell>
          <cell r="AU1241" t="str">
            <v>N/A</v>
          </cell>
          <cell r="AV1241" t="str">
            <v>N/A</v>
          </cell>
          <cell r="AW1241" t="str">
            <v>N/A</v>
          </cell>
          <cell r="AX1241" t="str">
            <v>n/a</v>
          </cell>
          <cell r="AY1241" t="str">
            <v>N/A</v>
          </cell>
          <cell r="AZ1241">
            <v>45</v>
          </cell>
        </row>
        <row r="1241">
          <cell r="BB1241">
            <v>1</v>
          </cell>
          <cell r="BC1241" t="str">
            <v>Airtel</v>
          </cell>
          <cell r="BD1241">
            <v>0</v>
          </cell>
          <cell r="BE1241" t="str">
            <v>ZM6573</v>
          </cell>
          <cell r="BF1241" t="str">
            <v>Yes</v>
          </cell>
        </row>
        <row r="1242">
          <cell r="C1242" t="str">
            <v>IHS_LUP_260A</v>
          </cell>
          <cell r="D1242" t="str">
            <v>LUPIYA BOARDER</v>
          </cell>
          <cell r="E1242">
            <v>29.0023</v>
          </cell>
          <cell r="F1242">
            <v>-8.5204</v>
          </cell>
          <cell r="G1242" t="str">
            <v>Northern </v>
          </cell>
          <cell r="H1242">
            <v>2.5</v>
          </cell>
          <cell r="I1242" t="str">
            <v>LUAPULA</v>
          </cell>
          <cell r="J1242" t="str">
            <v>Chiengi</v>
          </cell>
          <cell r="K1242" t="str">
            <v>No</v>
          </cell>
          <cell r="L1242" t="str">
            <v>No</v>
          </cell>
          <cell r="M1242" t="str">
            <v>No</v>
          </cell>
          <cell r="N1242" t="str">
            <v>Rural</v>
          </cell>
          <cell r="O1242" t="str">
            <v>Silver</v>
          </cell>
          <cell r="P1242" t="str">
            <v>Silver</v>
          </cell>
          <cell r="Q1242" t="str">
            <v>BTS</v>
          </cell>
          <cell r="R1242" t="str">
            <v>BTS</v>
          </cell>
          <cell r="S1242" t="str">
            <v>On air</v>
          </cell>
          <cell r="T1242" t="str">
            <v>Grid-Gen</v>
          </cell>
          <cell r="U1242" t="str">
            <v>Green Field</v>
          </cell>
          <cell r="V1242">
            <v>70</v>
          </cell>
          <cell r="W1242" t="str">
            <v>Outdoor</v>
          </cell>
          <cell r="X1242" t="str">
            <v>Kennedy Mwansa</v>
          </cell>
          <cell r="Y1242" t="str">
            <v>Lazarous kupa Mutamali </v>
          </cell>
          <cell r="Z1242" t="str">
            <v>Stanley Bwalya </v>
          </cell>
          <cell r="AA1242" t="str">
            <v>Airtel </v>
          </cell>
          <cell r="AB1242" t="str">
            <v>Flavian Mazhambi</v>
          </cell>
          <cell r="AC1242" t="str">
            <v>In House</v>
          </cell>
          <cell r="AD1242" t="str">
            <v>In House</v>
          </cell>
          <cell r="AE1242" t="str">
            <v>CK Works</v>
          </cell>
          <cell r="AF1242" t="str">
            <v>CK Works</v>
          </cell>
          <cell r="AG1242">
            <v>15</v>
          </cell>
          <cell r="AH1242" t="str">
            <v>perkins</v>
          </cell>
          <cell r="AI1242">
            <v>0</v>
          </cell>
          <cell r="AJ1242" t="str">
            <v>Leroy Sommer</v>
          </cell>
          <cell r="AK1242">
            <v>0</v>
          </cell>
          <cell r="AL1242">
            <v>1000</v>
          </cell>
          <cell r="AM1242" t="str">
            <v>Power cube</v>
          </cell>
          <cell r="AN1242" t="str">
            <v>ICC330-H1-C1</v>
          </cell>
          <cell r="AO1242">
            <v>400</v>
          </cell>
          <cell r="AP1242" t="str">
            <v>NARADA</v>
          </cell>
          <cell r="AQ1242">
            <v>600</v>
          </cell>
          <cell r="AR1242">
            <v>2</v>
          </cell>
          <cell r="AS1242">
            <v>600</v>
          </cell>
          <cell r="AT1242">
            <v>24</v>
          </cell>
          <cell r="AU1242" t="str">
            <v>N/A</v>
          </cell>
          <cell r="AV1242" t="str">
            <v>N/A</v>
          </cell>
          <cell r="AW1242" t="str">
            <v>N/A</v>
          </cell>
          <cell r="AX1242" t="str">
            <v>n/a</v>
          </cell>
          <cell r="AY1242" t="str">
            <v>N/A</v>
          </cell>
          <cell r="AZ1242">
            <v>65</v>
          </cell>
        </row>
        <row r="1242">
          <cell r="BB1242">
            <v>2</v>
          </cell>
          <cell r="BC1242" t="str">
            <v>MTNAirtel</v>
          </cell>
          <cell r="BD1242" t="str">
            <v>T3565</v>
          </cell>
          <cell r="BE1242" t="str">
            <v>ZM0285</v>
          </cell>
          <cell r="BF1242" t="str">
            <v>Yes</v>
          </cell>
        </row>
        <row r="1243">
          <cell r="C1243" t="str">
            <v>IHS_LUP_261A</v>
          </cell>
          <cell r="D1243" t="str">
            <v>MANSA SUGAR</v>
          </cell>
          <cell r="E1243">
            <v>28.6694</v>
          </cell>
          <cell r="F1243">
            <v>-11.9095</v>
          </cell>
          <cell r="G1243" t="str">
            <v>Northern </v>
          </cell>
          <cell r="H1243">
            <v>2.5</v>
          </cell>
          <cell r="I1243" t="str">
            <v>LUAPULA</v>
          </cell>
          <cell r="J1243" t="str">
            <v>Chembe</v>
          </cell>
          <cell r="K1243" t="str">
            <v>No</v>
          </cell>
          <cell r="L1243" t="str">
            <v>No</v>
          </cell>
          <cell r="M1243" t="str">
            <v>No</v>
          </cell>
          <cell r="N1243" t="str">
            <v>Rural</v>
          </cell>
          <cell r="O1243" t="str">
            <v>Silver</v>
          </cell>
          <cell r="P1243" t="str">
            <v>Silver</v>
          </cell>
          <cell r="Q1243" t="str">
            <v>BTS</v>
          </cell>
          <cell r="R1243" t="str">
            <v>BTS</v>
          </cell>
          <cell r="S1243" t="str">
            <v>On air</v>
          </cell>
          <cell r="T1243" t="str">
            <v>Grid-Gen</v>
          </cell>
          <cell r="U1243" t="str">
            <v>Green Field</v>
          </cell>
          <cell r="V1243">
            <v>60</v>
          </cell>
          <cell r="W1243" t="str">
            <v>Outdoor</v>
          </cell>
          <cell r="X1243" t="str">
            <v>Kennedy Mwansa</v>
          </cell>
          <cell r="Y1243" t="str">
            <v>Peter Sinkala</v>
          </cell>
          <cell r="Z1243" t="str">
            <v>Emmanuel Mulayi</v>
          </cell>
          <cell r="AA1243" t="str">
            <v>Airtel </v>
          </cell>
          <cell r="AB1243" t="str">
            <v>Flavian Mazhambi</v>
          </cell>
          <cell r="AC1243" t="str">
            <v>In House</v>
          </cell>
          <cell r="AD1243" t="str">
            <v>In House</v>
          </cell>
          <cell r="AE1243" t="str">
            <v>CK Works</v>
          </cell>
          <cell r="AF1243" t="str">
            <v>CK Works</v>
          </cell>
          <cell r="AG1243">
            <v>15</v>
          </cell>
          <cell r="AH1243" t="str">
            <v>perkins</v>
          </cell>
          <cell r="AI1243">
            <v>0</v>
          </cell>
          <cell r="AJ1243" t="str">
            <v>Leroy Sommer</v>
          </cell>
          <cell r="AK1243">
            <v>0</v>
          </cell>
          <cell r="AL1243">
            <v>1000</v>
          </cell>
          <cell r="AM1243" t="str">
            <v>Power cube</v>
          </cell>
          <cell r="AN1243" t="str">
            <v>ICC330-H1-C1</v>
          </cell>
          <cell r="AO1243">
            <v>400</v>
          </cell>
          <cell r="AP1243" t="str">
            <v>Lithium</v>
          </cell>
          <cell r="AQ1243">
            <v>200</v>
          </cell>
          <cell r="AR1243">
            <v>48</v>
          </cell>
          <cell r="AS1243">
            <v>100</v>
          </cell>
          <cell r="AT1243">
            <v>2</v>
          </cell>
          <cell r="AU1243" t="str">
            <v>N/A</v>
          </cell>
          <cell r="AV1243" t="str">
            <v>N/A</v>
          </cell>
          <cell r="AW1243" t="str">
            <v>N/A</v>
          </cell>
          <cell r="AX1243" t="str">
            <v>n/a</v>
          </cell>
          <cell r="AY1243" t="str">
            <v>N/A</v>
          </cell>
          <cell r="AZ1243">
            <v>76</v>
          </cell>
        </row>
        <row r="1243">
          <cell r="BB1243">
            <v>2</v>
          </cell>
          <cell r="BC1243" t="str">
            <v>MTNAirtel</v>
          </cell>
          <cell r="BD1243" t="str">
            <v>T3553</v>
          </cell>
          <cell r="BE1243" t="str">
            <v>ZM0167</v>
          </cell>
          <cell r="BF1243" t="str">
            <v>Yes</v>
          </cell>
        </row>
        <row r="1244">
          <cell r="C1244" t="str">
            <v>IHS_LUP_262A</v>
          </cell>
          <cell r="D1244" t="str">
            <v>MUSAILA</v>
          </cell>
          <cell r="E1244">
            <v>29.4925</v>
          </cell>
          <cell r="F1244">
            <v>-11.3541</v>
          </cell>
          <cell r="G1244" t="str">
            <v>Northern </v>
          </cell>
          <cell r="H1244">
            <v>2.5</v>
          </cell>
          <cell r="I1244" t="str">
            <v>LUAPULA</v>
          </cell>
          <cell r="J1244" t="str">
            <v>Samfya</v>
          </cell>
          <cell r="K1244" t="str">
            <v>No</v>
          </cell>
          <cell r="L1244" t="str">
            <v>No</v>
          </cell>
          <cell r="M1244" t="str">
            <v>No</v>
          </cell>
          <cell r="N1244" t="str">
            <v>Rural</v>
          </cell>
          <cell r="O1244" t="str">
            <v>Silver</v>
          </cell>
          <cell r="P1244" t="str">
            <v>Silver</v>
          </cell>
          <cell r="Q1244" t="str">
            <v>BTS</v>
          </cell>
          <cell r="R1244" t="str">
            <v>BTS</v>
          </cell>
          <cell r="S1244" t="str">
            <v>On air</v>
          </cell>
          <cell r="T1244" t="str">
            <v>Grid-Gen</v>
          </cell>
          <cell r="U1244" t="str">
            <v>Green Field</v>
          </cell>
          <cell r="V1244">
            <v>60</v>
          </cell>
          <cell r="W1244" t="str">
            <v>Outdoor</v>
          </cell>
          <cell r="X1244" t="str">
            <v>Kennedy Mwansa</v>
          </cell>
          <cell r="Y1244" t="str">
            <v>Peter Choongo</v>
          </cell>
          <cell r="Z1244" t="str">
            <v>Emmanuel Mulayi</v>
          </cell>
          <cell r="AA1244" t="str">
            <v>Airtel </v>
          </cell>
          <cell r="AB1244" t="str">
            <v>Flavian Mazhambi</v>
          </cell>
          <cell r="AC1244" t="str">
            <v>In House</v>
          </cell>
          <cell r="AD1244" t="str">
            <v>In House</v>
          </cell>
          <cell r="AE1244" t="str">
            <v>CK Works</v>
          </cell>
          <cell r="AF1244" t="str">
            <v>CK Works</v>
          </cell>
          <cell r="AG1244">
            <v>20</v>
          </cell>
          <cell r="AH1244" t="str">
            <v>perkins</v>
          </cell>
          <cell r="AI1244">
            <v>0</v>
          </cell>
          <cell r="AJ1244" t="str">
            <v>Leroy Sommer</v>
          </cell>
          <cell r="AK1244">
            <v>0</v>
          </cell>
          <cell r="AL1244">
            <v>1000</v>
          </cell>
          <cell r="AM1244" t="str">
            <v>Power cube</v>
          </cell>
          <cell r="AN1244" t="str">
            <v>ICC330-H1-C1</v>
          </cell>
          <cell r="AO1244">
            <v>400</v>
          </cell>
          <cell r="AP1244" t="str">
            <v>Lithium</v>
          </cell>
          <cell r="AQ1244">
            <v>200</v>
          </cell>
          <cell r="AR1244">
            <v>48</v>
          </cell>
          <cell r="AS1244">
            <v>100</v>
          </cell>
          <cell r="AT1244">
            <v>2</v>
          </cell>
          <cell r="AU1244" t="str">
            <v>N/A</v>
          </cell>
          <cell r="AV1244" t="str">
            <v>N/A</v>
          </cell>
          <cell r="AW1244" t="str">
            <v>N/A</v>
          </cell>
          <cell r="AX1244" t="str">
            <v>n/a</v>
          </cell>
          <cell r="AY1244" t="str">
            <v>N/A</v>
          </cell>
          <cell r="AZ1244">
            <v>80</v>
          </cell>
        </row>
        <row r="1244">
          <cell r="BB1244">
            <v>2</v>
          </cell>
          <cell r="BC1244" t="str">
            <v>MTNAirtel</v>
          </cell>
          <cell r="BD1244" t="str">
            <v>T3566</v>
          </cell>
          <cell r="BE1244" t="str">
            <v>ZM0247</v>
          </cell>
          <cell r="BF1244" t="str">
            <v>Yes</v>
          </cell>
        </row>
        <row r="1245">
          <cell r="C1245" t="str">
            <v>IHS_LUP_263A</v>
          </cell>
          <cell r="D1245" t="str">
            <v>Kashikishi</v>
          </cell>
          <cell r="E1245">
            <v>28.7429</v>
          </cell>
          <cell r="F1245">
            <v>-9.3034</v>
          </cell>
          <cell r="G1245" t="str">
            <v>Northern </v>
          </cell>
          <cell r="H1245">
            <v>2.5</v>
          </cell>
          <cell r="I1245" t="str">
            <v>NORTHERN</v>
          </cell>
          <cell r="J1245" t="str">
            <v>Nchelenge</v>
          </cell>
          <cell r="K1245" t="str">
            <v>No</v>
          </cell>
          <cell r="L1245" t="str">
            <v>No</v>
          </cell>
          <cell r="M1245" t="str">
            <v>No</v>
          </cell>
          <cell r="N1245" t="str">
            <v>Rural</v>
          </cell>
        </row>
        <row r="1245">
          <cell r="P1245" t="str">
            <v>Silver</v>
          </cell>
          <cell r="Q1245" t="str">
            <v>BTS</v>
          </cell>
          <cell r="R1245" t="str">
            <v>BTS</v>
          </cell>
          <cell r="S1245" t="str">
            <v>On air</v>
          </cell>
          <cell r="T1245" t="str">
            <v>Grid-Gen</v>
          </cell>
          <cell r="U1245" t="str">
            <v>Green Field</v>
          </cell>
          <cell r="V1245">
            <v>45</v>
          </cell>
          <cell r="W1245" t="str">
            <v>Outdoor</v>
          </cell>
          <cell r="X1245" t="str">
            <v>Kennedy Mwansa</v>
          </cell>
          <cell r="Y1245" t="str">
            <v>Lazarous kupa Mutamali </v>
          </cell>
          <cell r="Z1245" t="str">
            <v>Stanley Bwalya </v>
          </cell>
          <cell r="AA1245" t="str">
            <v>Airtel </v>
          </cell>
          <cell r="AB1245" t="str">
            <v>Flavian Mazhambi</v>
          </cell>
          <cell r="AC1245" t="str">
            <v>In House</v>
          </cell>
          <cell r="AD1245" t="str">
            <v>In House</v>
          </cell>
          <cell r="AE1245" t="str">
            <v>Gen Logic</v>
          </cell>
          <cell r="AF1245" t="str">
            <v>Gen Logic</v>
          </cell>
          <cell r="AG1245">
            <v>15</v>
          </cell>
          <cell r="AH1245" t="str">
            <v>perkins</v>
          </cell>
          <cell r="AI1245">
            <v>0</v>
          </cell>
          <cell r="AJ1245">
            <v>0</v>
          </cell>
          <cell r="AK1245">
            <v>0</v>
          </cell>
          <cell r="AL1245">
            <v>1000</v>
          </cell>
          <cell r="AM1245" t="str">
            <v>Power cube</v>
          </cell>
          <cell r="AN1245" t="str">
            <v>ICC330-H1-C1</v>
          </cell>
          <cell r="AO1245">
            <v>400</v>
          </cell>
          <cell r="AP1245" t="str">
            <v>Agisson</v>
          </cell>
          <cell r="AQ1245">
            <v>600</v>
          </cell>
          <cell r="AR1245">
            <v>2</v>
          </cell>
          <cell r="AS1245">
            <v>600</v>
          </cell>
          <cell r="AT1245">
            <v>24</v>
          </cell>
          <cell r="AU1245" t="str">
            <v>N/A</v>
          </cell>
          <cell r="AV1245" t="str">
            <v>N/A</v>
          </cell>
          <cell r="AW1245" t="str">
            <v>N/A</v>
          </cell>
          <cell r="AX1245" t="str">
            <v>N/A</v>
          </cell>
          <cell r="AY1245" t="str">
            <v>N/A</v>
          </cell>
          <cell r="AZ1245">
            <v>65</v>
          </cell>
        </row>
        <row r="1245">
          <cell r="BB1245">
            <v>1</v>
          </cell>
          <cell r="BC1245" t="str">
            <v>Airtel</v>
          </cell>
          <cell r="BD1245">
            <v>0</v>
          </cell>
          <cell r="BE1245" t="str">
            <v>ZM0560</v>
          </cell>
          <cell r="BF1245" t="str">
            <v>Yes</v>
          </cell>
        </row>
        <row r="1246">
          <cell r="C1246" t="str">
            <v>IHS_LUP_264A</v>
          </cell>
          <cell r="D1246" t="str">
            <v>Spark UCZ ST. Peter</v>
          </cell>
          <cell r="E1246">
            <v>28.87677</v>
          </cell>
          <cell r="F1246">
            <v>-11.1872</v>
          </cell>
          <cell r="G1246" t="str">
            <v>Northern</v>
          </cell>
          <cell r="H1246">
            <v>2.5</v>
          </cell>
          <cell r="I1246" t="str">
            <v>LUAPULA</v>
          </cell>
          <cell r="J1246" t="str">
            <v>Mansa</v>
          </cell>
          <cell r="K1246" t="str">
            <v>No</v>
          </cell>
          <cell r="L1246" t="str">
            <v>No</v>
          </cell>
          <cell r="M1246" t="str">
            <v>No</v>
          </cell>
          <cell r="N1246" t="str">
            <v>Urban</v>
          </cell>
        </row>
        <row r="1246">
          <cell r="P1246" t="str">
            <v>Silver</v>
          </cell>
          <cell r="Q1246" t="str">
            <v>BTS</v>
          </cell>
          <cell r="R1246" t="str">
            <v>BTS</v>
          </cell>
          <cell r="S1246" t="str">
            <v>On air</v>
          </cell>
          <cell r="T1246" t="str">
            <v>Grid-Gen</v>
          </cell>
          <cell r="U1246" t="str">
            <v>Green Field</v>
          </cell>
          <cell r="V1246">
            <v>50</v>
          </cell>
          <cell r="W1246" t="str">
            <v>Outdoor</v>
          </cell>
          <cell r="X1246" t="str">
            <v>Kennedy Mwansa</v>
          </cell>
          <cell r="Y1246" t="str">
            <v>Inhouse</v>
          </cell>
          <cell r="Z1246" t="str">
            <v>Inhouse</v>
          </cell>
          <cell r="AA1246" t="str">
            <v>Airtel </v>
          </cell>
          <cell r="AB1246" t="str">
            <v>Flavian Mazhambi</v>
          </cell>
          <cell r="AC1246" t="str">
            <v>In House</v>
          </cell>
          <cell r="AD1246" t="str">
            <v>In House</v>
          </cell>
          <cell r="AE1246" t="str">
            <v>CK Works</v>
          </cell>
          <cell r="AF1246" t="str">
            <v>CK Works</v>
          </cell>
          <cell r="AG1246">
            <v>20</v>
          </cell>
          <cell r="AH1246" t="str">
            <v>perkins</v>
          </cell>
        </row>
        <row r="1246">
          <cell r="AL1246">
            <v>1000</v>
          </cell>
          <cell r="AM1246" t="str">
            <v>Power cube</v>
          </cell>
          <cell r="AN1246" t="str">
            <v>ICC330-H1-C1</v>
          </cell>
        </row>
        <row r="1246">
          <cell r="AP1246" t="str">
            <v>Lithium</v>
          </cell>
          <cell r="AQ1246">
            <v>300</v>
          </cell>
          <cell r="AR1246">
            <v>48</v>
          </cell>
          <cell r="AS1246">
            <v>150</v>
          </cell>
          <cell r="AT1246">
            <v>2</v>
          </cell>
          <cell r="AU1246" t="str">
            <v>N/A</v>
          </cell>
          <cell r="AV1246" t="str">
            <v>N/A</v>
          </cell>
          <cell r="AW1246" t="str">
            <v>N/A</v>
          </cell>
          <cell r="AX1246" t="str">
            <v>N/A</v>
          </cell>
          <cell r="AY1246" t="str">
            <v>N/A</v>
          </cell>
          <cell r="AZ1246">
            <v>90</v>
          </cell>
        </row>
        <row r="1246">
          <cell r="BB1246">
            <v>1</v>
          </cell>
          <cell r="BC1246" t="str">
            <v>Airtel</v>
          </cell>
          <cell r="BD1246">
            <v>0</v>
          </cell>
          <cell r="BE1246" t="str">
            <v>ZM1507</v>
          </cell>
          <cell r="BF1246" t="str">
            <v>Yes</v>
          </cell>
        </row>
        <row r="1247">
          <cell r="C1247" t="str">
            <v>IHS_LUP_265A</v>
          </cell>
          <cell r="D1247" t="str">
            <v>Musenga</v>
          </cell>
          <cell r="E1247">
            <v>28.91012</v>
          </cell>
          <cell r="F1247">
            <v>-11.2083</v>
          </cell>
          <cell r="G1247" t="str">
            <v>Northern</v>
          </cell>
          <cell r="H1247">
            <v>2.5</v>
          </cell>
          <cell r="I1247" t="str">
            <v>LUAPULA</v>
          </cell>
          <cell r="J1247" t="str">
            <v>Mansa</v>
          </cell>
          <cell r="K1247" t="str">
            <v>No</v>
          </cell>
          <cell r="L1247" t="str">
            <v>No</v>
          </cell>
          <cell r="M1247" t="str">
            <v>No</v>
          </cell>
          <cell r="N1247" t="str">
            <v>Urban</v>
          </cell>
        </row>
        <row r="1247">
          <cell r="P1247" t="str">
            <v>Silver</v>
          </cell>
          <cell r="Q1247" t="str">
            <v>BTS</v>
          </cell>
          <cell r="R1247" t="str">
            <v>BTS</v>
          </cell>
          <cell r="S1247" t="str">
            <v>On air</v>
          </cell>
          <cell r="T1247" t="str">
            <v>Grid-Gen</v>
          </cell>
          <cell r="U1247" t="str">
            <v>Green Field</v>
          </cell>
          <cell r="V1247">
            <v>50</v>
          </cell>
          <cell r="W1247" t="str">
            <v>Outdoor</v>
          </cell>
          <cell r="X1247" t="str">
            <v>Kennedy Mwansa</v>
          </cell>
          <cell r="Y1247" t="str">
            <v>Inhouse</v>
          </cell>
          <cell r="Z1247" t="str">
            <v>Inhouse</v>
          </cell>
          <cell r="AA1247" t="str">
            <v>Airtel </v>
          </cell>
          <cell r="AB1247" t="str">
            <v>Flavian Mazhambi</v>
          </cell>
          <cell r="AC1247" t="str">
            <v>In House</v>
          </cell>
          <cell r="AD1247" t="str">
            <v>In House</v>
          </cell>
          <cell r="AE1247" t="str">
            <v>CK Works</v>
          </cell>
          <cell r="AF1247" t="str">
            <v>CK Works</v>
          </cell>
          <cell r="AG1247">
            <v>20</v>
          </cell>
          <cell r="AH1247" t="str">
            <v>perkins</v>
          </cell>
        </row>
        <row r="1247">
          <cell r="AL1247">
            <v>1000</v>
          </cell>
          <cell r="AM1247" t="str">
            <v>Power cube</v>
          </cell>
          <cell r="AN1247" t="str">
            <v>ICC330-H1-C1</v>
          </cell>
        </row>
        <row r="1247">
          <cell r="AP1247" t="str">
            <v>Lithium</v>
          </cell>
          <cell r="AQ1247">
            <v>300</v>
          </cell>
          <cell r="AR1247">
            <v>48</v>
          </cell>
          <cell r="AS1247">
            <v>150</v>
          </cell>
          <cell r="AT1247">
            <v>2</v>
          </cell>
          <cell r="AU1247" t="str">
            <v>N/A</v>
          </cell>
          <cell r="AV1247" t="str">
            <v>N/A</v>
          </cell>
          <cell r="AW1247" t="str">
            <v>N/A</v>
          </cell>
          <cell r="AX1247" t="str">
            <v>N/A</v>
          </cell>
          <cell r="AY1247" t="str">
            <v>N/A</v>
          </cell>
          <cell r="AZ1247">
            <v>86</v>
          </cell>
        </row>
        <row r="1247">
          <cell r="BB1247">
            <v>1</v>
          </cell>
          <cell r="BC1247" t="str">
            <v>Airtel</v>
          </cell>
          <cell r="BD1247">
            <v>0</v>
          </cell>
          <cell r="BE1247" t="str">
            <v>ZM1508</v>
          </cell>
          <cell r="BF1247" t="str">
            <v>Yes</v>
          </cell>
        </row>
        <row r="1248">
          <cell r="C1248" t="str">
            <v>IHS_LUP_266A</v>
          </cell>
          <cell r="D1248" t="str">
            <v>Maiteneke</v>
          </cell>
          <cell r="E1248">
            <v>28.8836</v>
          </cell>
          <cell r="F1248">
            <v>-11.228605</v>
          </cell>
          <cell r="G1248" t="str">
            <v>Northern</v>
          </cell>
          <cell r="H1248">
            <v>2.5</v>
          </cell>
          <cell r="I1248" t="str">
            <v>LUAPULA</v>
          </cell>
          <cell r="J1248" t="str">
            <v>Mansa</v>
          </cell>
          <cell r="K1248" t="str">
            <v>No</v>
          </cell>
          <cell r="L1248" t="str">
            <v>No</v>
          </cell>
          <cell r="M1248" t="str">
            <v>No</v>
          </cell>
          <cell r="N1248" t="str">
            <v>Urban</v>
          </cell>
        </row>
        <row r="1248">
          <cell r="P1248" t="str">
            <v>Silver</v>
          </cell>
          <cell r="Q1248" t="str">
            <v>BTS</v>
          </cell>
          <cell r="R1248" t="str">
            <v>BTS</v>
          </cell>
          <cell r="S1248" t="str">
            <v>On air</v>
          </cell>
          <cell r="T1248" t="str">
            <v>Grid-Gen</v>
          </cell>
          <cell r="U1248" t="str">
            <v>Green Field</v>
          </cell>
          <cell r="V1248">
            <v>50</v>
          </cell>
          <cell r="W1248" t="str">
            <v>Outdoor</v>
          </cell>
          <cell r="X1248" t="str">
            <v>Kennedy Mwansa</v>
          </cell>
          <cell r="Y1248" t="str">
            <v>Inhouse</v>
          </cell>
          <cell r="Z1248" t="str">
            <v>Inhouse</v>
          </cell>
          <cell r="AA1248" t="str">
            <v>Airtel </v>
          </cell>
          <cell r="AB1248" t="str">
            <v>Flavian Mazhambi</v>
          </cell>
          <cell r="AC1248" t="str">
            <v>In House</v>
          </cell>
          <cell r="AD1248" t="str">
            <v>In House</v>
          </cell>
          <cell r="AE1248" t="str">
            <v>CK Works</v>
          </cell>
          <cell r="AF1248" t="str">
            <v>CK Works</v>
          </cell>
          <cell r="AG1248">
            <v>20</v>
          </cell>
          <cell r="AH1248" t="str">
            <v>perkins</v>
          </cell>
        </row>
        <row r="1248">
          <cell r="AL1248">
            <v>1000</v>
          </cell>
          <cell r="AM1248" t="str">
            <v>Power cube</v>
          </cell>
          <cell r="AN1248" t="str">
            <v>ICC330-H1-C1</v>
          </cell>
        </row>
        <row r="1248">
          <cell r="AP1248" t="str">
            <v>Lithium</v>
          </cell>
          <cell r="AQ1248">
            <v>300</v>
          </cell>
          <cell r="AR1248">
            <v>48</v>
          </cell>
          <cell r="AS1248">
            <v>150</v>
          </cell>
          <cell r="AT1248">
            <v>2</v>
          </cell>
          <cell r="AU1248" t="str">
            <v>N/A</v>
          </cell>
          <cell r="AV1248" t="str">
            <v>N/A</v>
          </cell>
          <cell r="AW1248" t="str">
            <v>N/A</v>
          </cell>
          <cell r="AX1248" t="str">
            <v>N/A</v>
          </cell>
          <cell r="AY1248" t="str">
            <v>N/A</v>
          </cell>
          <cell r="AZ1248">
            <v>85</v>
          </cell>
        </row>
        <row r="1248">
          <cell r="BB1248">
            <v>1</v>
          </cell>
          <cell r="BC1248" t="str">
            <v>Airtel</v>
          </cell>
          <cell r="BD1248">
            <v>0</v>
          </cell>
          <cell r="BE1248" t="str">
            <v>ZM1405</v>
          </cell>
        </row>
        <row r="1249">
          <cell r="C1249" t="str">
            <v>IHS_LUP_267A</v>
          </cell>
          <cell r="D1249" t="str">
            <v>Mundubi sec sch</v>
          </cell>
          <cell r="E1249">
            <v>29.575785</v>
          </cell>
          <cell r="F1249">
            <v>-11.17733</v>
          </cell>
          <cell r="G1249" t="str">
            <v>Luapula</v>
          </cell>
          <cell r="H1249">
            <v>4.5</v>
          </cell>
          <cell r="I1249" t="str">
            <v>Luapula</v>
          </cell>
          <cell r="J1249" t="str">
            <v>Chifunabuli</v>
          </cell>
          <cell r="K1249" t="str">
            <v>No</v>
          </cell>
          <cell r="L1249" t="str">
            <v>No</v>
          </cell>
          <cell r="M1249" t="str">
            <v>No</v>
          </cell>
          <cell r="N1249" t="str">
            <v>Rural</v>
          </cell>
          <cell r="O1249" t="str">
            <v>Silver</v>
          </cell>
          <cell r="P1249" t="str">
            <v>Silver</v>
          </cell>
          <cell r="Q1249" t="str">
            <v>BTS</v>
          </cell>
          <cell r="R1249" t="str">
            <v>BTS</v>
          </cell>
          <cell r="S1249" t="str">
            <v>On Air</v>
          </cell>
          <cell r="T1249" t="str">
            <v>Gen Only</v>
          </cell>
          <cell r="U1249" t="str">
            <v>Green Field</v>
          </cell>
          <cell r="V1249">
            <v>60</v>
          </cell>
          <cell r="W1249" t="str">
            <v>Outdoor</v>
          </cell>
          <cell r="X1249" t="str">
            <v>Kennedy Mwansa</v>
          </cell>
          <cell r="Y1249" t="str">
            <v>N/A</v>
          </cell>
          <cell r="Z1249" t="str">
            <v>N/A</v>
          </cell>
          <cell r="AA1249" t="str">
            <v>Airtel </v>
          </cell>
          <cell r="AB1249" t="str">
            <v>Flavian Mazhambi</v>
          </cell>
          <cell r="AC1249" t="str">
            <v>In House</v>
          </cell>
          <cell r="AD1249" t="str">
            <v>Lithandi </v>
          </cell>
          <cell r="AE1249" t="str">
            <v>perkins </v>
          </cell>
        </row>
        <row r="1249">
          <cell r="AG1249">
            <v>30</v>
          </cell>
          <cell r="AH1249" t="str">
            <v>perkins</v>
          </cell>
        </row>
        <row r="1249">
          <cell r="AL1249">
            <v>1000</v>
          </cell>
          <cell r="AM1249" t="str">
            <v>Power cube</v>
          </cell>
        </row>
        <row r="1249">
          <cell r="AP1249" t="str">
            <v>Lithium</v>
          </cell>
          <cell r="AQ1249">
            <v>100</v>
          </cell>
          <cell r="AR1249">
            <v>48</v>
          </cell>
          <cell r="AS1249">
            <v>100</v>
          </cell>
          <cell r="AT1249">
            <v>2</v>
          </cell>
          <cell r="AU1249" t="str">
            <v>N/A</v>
          </cell>
          <cell r="AV1249" t="str">
            <v>N/A</v>
          </cell>
          <cell r="AW1249" t="str">
            <v>N/A</v>
          </cell>
          <cell r="AX1249" t="str">
            <v>N/A</v>
          </cell>
          <cell r="AY1249" t="str">
            <v>N/A</v>
          </cell>
          <cell r="AZ1249">
            <v>105</v>
          </cell>
        </row>
        <row r="1250">
          <cell r="C1250" t="str">
            <v>IHS_LUP_269A</v>
          </cell>
          <cell r="D1250" t="str">
            <v>Kawambwa Tea Estate</v>
          </cell>
          <cell r="E1250">
            <v>28.60593</v>
          </cell>
          <cell r="F1250">
            <v>-9.54523</v>
          </cell>
          <cell r="G1250" t="str">
            <v>Luapula</v>
          </cell>
          <cell r="H1250">
            <v>4.5</v>
          </cell>
          <cell r="I1250" t="str">
            <v>Luapula</v>
          </cell>
          <cell r="J1250" t="str">
            <v>Nchelenge</v>
          </cell>
          <cell r="K1250" t="str">
            <v>No</v>
          </cell>
          <cell r="L1250" t="str">
            <v>No</v>
          </cell>
          <cell r="M1250" t="str">
            <v>No</v>
          </cell>
          <cell r="N1250" t="str">
            <v>Rural</v>
          </cell>
          <cell r="O1250" t="str">
            <v>Silver</v>
          </cell>
          <cell r="P1250" t="str">
            <v>Silver</v>
          </cell>
          <cell r="Q1250" t="str">
            <v>BTS</v>
          </cell>
          <cell r="R1250" t="str">
            <v>BTS</v>
          </cell>
          <cell r="S1250" t="str">
            <v>On Air</v>
          </cell>
          <cell r="T1250" t="str">
            <v>Gen Only</v>
          </cell>
          <cell r="U1250" t="str">
            <v>Green Field</v>
          </cell>
          <cell r="V1250">
            <v>60</v>
          </cell>
          <cell r="W1250" t="str">
            <v>Outdoor</v>
          </cell>
          <cell r="X1250" t="str">
            <v>Kennedy Mwansa</v>
          </cell>
          <cell r="Y1250" t="str">
            <v>N/A</v>
          </cell>
          <cell r="Z1250" t="str">
            <v>N/A</v>
          </cell>
          <cell r="AA1250" t="str">
            <v>Airtel </v>
          </cell>
          <cell r="AB1250" t="str">
            <v>Flavian Mazhambi</v>
          </cell>
          <cell r="AC1250" t="str">
            <v>In House</v>
          </cell>
          <cell r="AD1250" t="str">
            <v>Lithandi </v>
          </cell>
          <cell r="AE1250" t="str">
            <v>perkins </v>
          </cell>
        </row>
        <row r="1250">
          <cell r="AG1250">
            <v>30</v>
          </cell>
          <cell r="AH1250" t="str">
            <v>perkins</v>
          </cell>
        </row>
        <row r="1250">
          <cell r="AL1250">
            <v>1000</v>
          </cell>
          <cell r="AM1250" t="str">
            <v>Power cube</v>
          </cell>
        </row>
        <row r="1250">
          <cell r="AP1250" t="str">
            <v>Lithium</v>
          </cell>
          <cell r="AQ1250">
            <v>100</v>
          </cell>
          <cell r="AR1250">
            <v>48</v>
          </cell>
          <cell r="AS1250">
            <v>100</v>
          </cell>
          <cell r="AT1250">
            <v>2</v>
          </cell>
          <cell r="AU1250" t="str">
            <v>N/A</v>
          </cell>
          <cell r="AV1250" t="str">
            <v>N/A</v>
          </cell>
          <cell r="AW1250" t="str">
            <v>N/A</v>
          </cell>
          <cell r="AX1250" t="str">
            <v>N/A</v>
          </cell>
          <cell r="AY1250" t="str">
            <v>N/A</v>
          </cell>
          <cell r="AZ1250">
            <v>105</v>
          </cell>
        </row>
        <row r="1251">
          <cell r="C1251" t="str">
            <v>IHS_LUP_270A</v>
          </cell>
          <cell r="D1251" t="str">
            <v>Muwanguni Sec sch</v>
          </cell>
          <cell r="E1251">
            <v>28.870767</v>
          </cell>
          <cell r="F1251">
            <v>-11.276778</v>
          </cell>
          <cell r="G1251" t="str">
            <v>Luapula</v>
          </cell>
          <cell r="H1251">
            <v>4.5</v>
          </cell>
          <cell r="I1251" t="str">
            <v>Luapula</v>
          </cell>
          <cell r="J1251" t="str">
            <v>Mansa</v>
          </cell>
          <cell r="K1251" t="str">
            <v>No</v>
          </cell>
          <cell r="L1251" t="str">
            <v>No</v>
          </cell>
          <cell r="M1251" t="str">
            <v>No</v>
          </cell>
          <cell r="N1251" t="str">
            <v>Rural</v>
          </cell>
          <cell r="O1251" t="str">
            <v>Silver</v>
          </cell>
          <cell r="P1251" t="str">
            <v>Silver</v>
          </cell>
          <cell r="Q1251" t="str">
            <v>BTS</v>
          </cell>
          <cell r="R1251" t="str">
            <v>BTS</v>
          </cell>
          <cell r="S1251" t="str">
            <v>On Air</v>
          </cell>
          <cell r="T1251" t="str">
            <v>Gen Only</v>
          </cell>
          <cell r="U1251" t="str">
            <v>Green Field</v>
          </cell>
          <cell r="V1251">
            <v>60</v>
          </cell>
          <cell r="W1251" t="str">
            <v>Outdoor</v>
          </cell>
          <cell r="X1251" t="str">
            <v>Kennedy Mwansa</v>
          </cell>
          <cell r="Y1251" t="str">
            <v>N/A</v>
          </cell>
          <cell r="Z1251" t="str">
            <v>N/A</v>
          </cell>
          <cell r="AA1251" t="str">
            <v>Airtel </v>
          </cell>
          <cell r="AB1251" t="str">
            <v>Flavian Mazhambi</v>
          </cell>
          <cell r="AC1251" t="str">
            <v>In House</v>
          </cell>
          <cell r="AD1251" t="str">
            <v>Lithandi </v>
          </cell>
          <cell r="AE1251" t="str">
            <v>perkins </v>
          </cell>
        </row>
        <row r="1251">
          <cell r="AG1251">
            <v>30</v>
          </cell>
          <cell r="AH1251" t="str">
            <v>perkins</v>
          </cell>
        </row>
        <row r="1251">
          <cell r="AL1251">
            <v>1000</v>
          </cell>
          <cell r="AM1251" t="str">
            <v>Power cube</v>
          </cell>
        </row>
        <row r="1251">
          <cell r="AP1251" t="str">
            <v>Lithium</v>
          </cell>
          <cell r="AQ1251">
            <v>100</v>
          </cell>
          <cell r="AR1251">
            <v>48</v>
          </cell>
          <cell r="AS1251">
            <v>100</v>
          </cell>
          <cell r="AT1251">
            <v>2</v>
          </cell>
          <cell r="AU1251" t="str">
            <v>N/A</v>
          </cell>
          <cell r="AV1251" t="str">
            <v>N/A</v>
          </cell>
          <cell r="AW1251" t="str">
            <v>N/A</v>
          </cell>
          <cell r="AX1251" t="str">
            <v>N/A</v>
          </cell>
          <cell r="AY1251" t="str">
            <v>N/A</v>
          </cell>
          <cell r="AZ1251">
            <v>105</v>
          </cell>
        </row>
        <row r="1252">
          <cell r="C1252" t="str">
            <v>IHS_LUP_271A</v>
          </cell>
          <cell r="D1252" t="str">
            <v>Lubunda Basic School</v>
          </cell>
          <cell r="E1252">
            <v>28.68084</v>
          </cell>
          <cell r="F1252">
            <v>-10.31621</v>
          </cell>
          <cell r="G1252" t="str">
            <v>Luapula</v>
          </cell>
          <cell r="H1252">
            <v>4.5</v>
          </cell>
          <cell r="I1252" t="str">
            <v>Luapula</v>
          </cell>
          <cell r="J1252" t="str">
            <v>Mwense</v>
          </cell>
          <cell r="K1252" t="str">
            <v>No</v>
          </cell>
          <cell r="L1252" t="str">
            <v>No</v>
          </cell>
          <cell r="M1252" t="str">
            <v>No</v>
          </cell>
          <cell r="N1252" t="str">
            <v>Rural</v>
          </cell>
          <cell r="O1252" t="str">
            <v>Silver</v>
          </cell>
          <cell r="P1252" t="str">
            <v>Silver</v>
          </cell>
          <cell r="Q1252" t="str">
            <v>BTS</v>
          </cell>
          <cell r="R1252" t="str">
            <v>BTS</v>
          </cell>
          <cell r="S1252" t="str">
            <v>On Air</v>
          </cell>
          <cell r="T1252" t="str">
            <v>Gen Only</v>
          </cell>
          <cell r="U1252" t="str">
            <v>Green Field</v>
          </cell>
          <cell r="V1252">
            <v>70</v>
          </cell>
          <cell r="W1252" t="str">
            <v>Outdoor</v>
          </cell>
          <cell r="X1252" t="str">
            <v>Kennedy Mwansa</v>
          </cell>
          <cell r="Y1252" t="str">
            <v>N/A</v>
          </cell>
          <cell r="Z1252" t="str">
            <v>N/A</v>
          </cell>
          <cell r="AA1252" t="str">
            <v>Airtel </v>
          </cell>
          <cell r="AB1252" t="str">
            <v>Flavian Mazhambi</v>
          </cell>
          <cell r="AC1252" t="str">
            <v>In House</v>
          </cell>
          <cell r="AD1252" t="str">
            <v>Lithandi </v>
          </cell>
          <cell r="AE1252" t="str">
            <v>perkins </v>
          </cell>
        </row>
        <row r="1252">
          <cell r="AG1252">
            <v>30</v>
          </cell>
          <cell r="AH1252" t="str">
            <v>perkins</v>
          </cell>
        </row>
        <row r="1252">
          <cell r="AL1252">
            <v>1000</v>
          </cell>
          <cell r="AM1252" t="str">
            <v>Power cube</v>
          </cell>
        </row>
        <row r="1252">
          <cell r="AP1252" t="str">
            <v>Lithium</v>
          </cell>
          <cell r="AQ1252">
            <v>100</v>
          </cell>
          <cell r="AR1252">
            <v>48</v>
          </cell>
          <cell r="AS1252">
            <v>100</v>
          </cell>
          <cell r="AT1252">
            <v>2</v>
          </cell>
          <cell r="AU1252" t="str">
            <v>N/A</v>
          </cell>
          <cell r="AV1252" t="str">
            <v>N/A</v>
          </cell>
          <cell r="AW1252" t="str">
            <v>N/A</v>
          </cell>
          <cell r="AX1252" t="str">
            <v>N/A</v>
          </cell>
          <cell r="AY1252" t="str">
            <v>N/A</v>
          </cell>
          <cell r="AZ1252">
            <v>105</v>
          </cell>
        </row>
        <row r="1253">
          <cell r="C1253" t="str">
            <v>IHS_LUP_272A</v>
          </cell>
          <cell r="D1253" t="str">
            <v>Munsa secondary school</v>
          </cell>
          <cell r="E1253">
            <v>28.860832</v>
          </cell>
          <cell r="F1253">
            <v>-9.171978</v>
          </cell>
          <cell r="G1253" t="str">
            <v>Luapula</v>
          </cell>
          <cell r="H1253">
            <v>4.5</v>
          </cell>
          <cell r="I1253" t="str">
            <v>Luapula</v>
          </cell>
          <cell r="J1253" t="str">
            <v>Nchelenge</v>
          </cell>
          <cell r="K1253" t="str">
            <v>No</v>
          </cell>
          <cell r="L1253" t="str">
            <v>No</v>
          </cell>
          <cell r="M1253" t="str">
            <v>No</v>
          </cell>
          <cell r="N1253" t="str">
            <v>Rural</v>
          </cell>
          <cell r="O1253" t="str">
            <v>Silver</v>
          </cell>
          <cell r="P1253" t="str">
            <v>Silver</v>
          </cell>
          <cell r="Q1253" t="str">
            <v>BTS</v>
          </cell>
          <cell r="R1253" t="str">
            <v>BTS</v>
          </cell>
          <cell r="S1253" t="str">
            <v>On Air</v>
          </cell>
          <cell r="T1253" t="str">
            <v>Gen Only</v>
          </cell>
          <cell r="U1253" t="str">
            <v>Green Field</v>
          </cell>
          <cell r="V1253">
            <v>60</v>
          </cell>
          <cell r="W1253" t="str">
            <v>Outdoor</v>
          </cell>
          <cell r="X1253" t="str">
            <v>Kennedy Mwansa</v>
          </cell>
          <cell r="Y1253" t="str">
            <v>N/A</v>
          </cell>
          <cell r="Z1253" t="str">
            <v>N/A</v>
          </cell>
          <cell r="AA1253" t="str">
            <v>Airtel </v>
          </cell>
          <cell r="AB1253" t="str">
            <v>Flavian Mazhambi</v>
          </cell>
          <cell r="AC1253" t="str">
            <v>In House</v>
          </cell>
          <cell r="AD1253" t="str">
            <v>Lithandi </v>
          </cell>
          <cell r="AE1253" t="str">
            <v>perkins </v>
          </cell>
        </row>
        <row r="1253">
          <cell r="AG1253">
            <v>30</v>
          </cell>
          <cell r="AH1253" t="str">
            <v>perkins</v>
          </cell>
        </row>
        <row r="1253">
          <cell r="AL1253">
            <v>1000</v>
          </cell>
          <cell r="AM1253" t="str">
            <v>Power cube</v>
          </cell>
        </row>
        <row r="1253">
          <cell r="AP1253" t="str">
            <v>Lithium</v>
          </cell>
          <cell r="AQ1253">
            <v>100</v>
          </cell>
          <cell r="AR1253">
            <v>48</v>
          </cell>
          <cell r="AS1253">
            <v>100</v>
          </cell>
          <cell r="AT1253">
            <v>2</v>
          </cell>
          <cell r="AU1253" t="str">
            <v>N/A</v>
          </cell>
          <cell r="AV1253" t="str">
            <v>N/A</v>
          </cell>
          <cell r="AW1253" t="str">
            <v>N/A</v>
          </cell>
          <cell r="AX1253" t="str">
            <v>N/A</v>
          </cell>
          <cell r="AY1253" t="str">
            <v>N/A</v>
          </cell>
          <cell r="AZ1253">
            <v>105</v>
          </cell>
        </row>
        <row r="1254">
          <cell r="C1254" t="str">
            <v>IHS_LUP_273A</v>
          </cell>
          <cell r="D1254" t="str">
            <v>Katanshya sec sch</v>
          </cell>
          <cell r="E1254">
            <v>29.726583</v>
          </cell>
          <cell r="F1254">
            <v>-11.458637</v>
          </cell>
          <cell r="G1254" t="str">
            <v>Luapula</v>
          </cell>
          <cell r="H1254">
            <v>4.5</v>
          </cell>
          <cell r="I1254" t="str">
            <v>Luapula</v>
          </cell>
          <cell r="J1254" t="str">
            <v>Samfya</v>
          </cell>
          <cell r="K1254" t="str">
            <v>No</v>
          </cell>
          <cell r="L1254" t="str">
            <v>No</v>
          </cell>
          <cell r="M1254" t="str">
            <v>No</v>
          </cell>
          <cell r="N1254" t="str">
            <v>Rural</v>
          </cell>
          <cell r="O1254" t="str">
            <v>Silver</v>
          </cell>
          <cell r="P1254" t="str">
            <v>Silver</v>
          </cell>
          <cell r="Q1254" t="str">
            <v>BTS</v>
          </cell>
          <cell r="R1254" t="str">
            <v>BTS</v>
          </cell>
          <cell r="S1254" t="str">
            <v>On Air</v>
          </cell>
          <cell r="T1254" t="str">
            <v>Gen Only</v>
          </cell>
          <cell r="U1254" t="str">
            <v>Green Field</v>
          </cell>
          <cell r="V1254">
            <v>70</v>
          </cell>
          <cell r="W1254" t="str">
            <v>Outdoor</v>
          </cell>
          <cell r="X1254" t="str">
            <v>Kennedy Mwansa</v>
          </cell>
          <cell r="Y1254" t="str">
            <v>N/A</v>
          </cell>
          <cell r="Z1254" t="str">
            <v>N/A</v>
          </cell>
          <cell r="AA1254" t="str">
            <v>Airtel </v>
          </cell>
          <cell r="AB1254" t="str">
            <v>Flavian Mazhambi</v>
          </cell>
          <cell r="AC1254" t="str">
            <v>In House</v>
          </cell>
          <cell r="AD1254" t="str">
            <v>Lithandi </v>
          </cell>
          <cell r="AE1254" t="str">
            <v>perkins </v>
          </cell>
        </row>
        <row r="1254">
          <cell r="AG1254">
            <v>30</v>
          </cell>
          <cell r="AH1254" t="str">
            <v>perkins</v>
          </cell>
        </row>
        <row r="1254">
          <cell r="AL1254">
            <v>1000</v>
          </cell>
          <cell r="AM1254" t="str">
            <v>Power cube</v>
          </cell>
        </row>
        <row r="1254">
          <cell r="AP1254" t="str">
            <v>Lithium</v>
          </cell>
          <cell r="AQ1254">
            <v>100</v>
          </cell>
          <cell r="AR1254">
            <v>48</v>
          </cell>
          <cell r="AS1254">
            <v>100</v>
          </cell>
          <cell r="AT1254">
            <v>2</v>
          </cell>
          <cell r="AU1254" t="str">
            <v>N/A</v>
          </cell>
          <cell r="AV1254" t="str">
            <v>N/A</v>
          </cell>
          <cell r="AW1254" t="str">
            <v>N/A</v>
          </cell>
          <cell r="AX1254" t="str">
            <v>N/A</v>
          </cell>
          <cell r="AY1254" t="str">
            <v>N/A</v>
          </cell>
          <cell r="AZ1254">
            <v>105</v>
          </cell>
        </row>
        <row r="1255">
          <cell r="C1255" t="str">
            <v>IHS_LUP_274A</v>
          </cell>
          <cell r="D1255" t="str">
            <v>Chisenga Islands</v>
          </cell>
          <cell r="E1255">
            <v>-11.347722</v>
          </cell>
          <cell r="F1255">
            <v>29.558994</v>
          </cell>
          <cell r="G1255" t="str">
            <v>Luapula</v>
          </cell>
          <cell r="H1255">
            <v>4.5</v>
          </cell>
          <cell r="I1255" t="str">
            <v>Luapula</v>
          </cell>
          <cell r="J1255" t="str">
            <v>Samfya</v>
          </cell>
          <cell r="K1255" t="str">
            <v>No</v>
          </cell>
          <cell r="L1255" t="str">
            <v>No</v>
          </cell>
          <cell r="M1255" t="str">
            <v>No</v>
          </cell>
          <cell r="N1255" t="str">
            <v>Rural</v>
          </cell>
          <cell r="O1255" t="str">
            <v>Silver</v>
          </cell>
          <cell r="P1255" t="str">
            <v>Silver</v>
          </cell>
          <cell r="Q1255" t="str">
            <v>BTS</v>
          </cell>
          <cell r="R1255" t="str">
            <v>BTS</v>
          </cell>
          <cell r="S1255" t="str">
            <v>On Air</v>
          </cell>
          <cell r="T1255" t="str">
            <v>Solar-Gen</v>
          </cell>
          <cell r="U1255" t="str">
            <v>Green Field</v>
          </cell>
          <cell r="V1255">
            <v>60</v>
          </cell>
          <cell r="W1255" t="str">
            <v>Outdoor</v>
          </cell>
          <cell r="X1255" t="str">
            <v>Kennedy Mwansa</v>
          </cell>
          <cell r="Y1255" t="str">
            <v>N/A</v>
          </cell>
          <cell r="Z1255" t="str">
            <v>N/A</v>
          </cell>
          <cell r="AA1255" t="str">
            <v>Airtel </v>
          </cell>
          <cell r="AB1255" t="str">
            <v>Flavian Mazhambi</v>
          </cell>
          <cell r="AC1255" t="str">
            <v>In House</v>
          </cell>
          <cell r="AD1255" t="str">
            <v>Lithandi </v>
          </cell>
          <cell r="AE1255" t="str">
            <v>perkins </v>
          </cell>
        </row>
        <row r="1255">
          <cell r="AL1255">
            <v>1000</v>
          </cell>
          <cell r="AM1255" t="str">
            <v>Power cube</v>
          </cell>
        </row>
        <row r="1255">
          <cell r="AP1255" t="str">
            <v>Lithium</v>
          </cell>
          <cell r="AQ1255">
            <v>100</v>
          </cell>
          <cell r="AR1255">
            <v>48</v>
          </cell>
          <cell r="AS1255">
            <v>100</v>
          </cell>
          <cell r="AT1255">
            <v>2</v>
          </cell>
          <cell r="AU1255" t="str">
            <v>N/A</v>
          </cell>
          <cell r="AV1255" t="str">
            <v>N/A</v>
          </cell>
          <cell r="AW1255" t="str">
            <v>N/A</v>
          </cell>
          <cell r="AX1255" t="str">
            <v>N/A</v>
          </cell>
          <cell r="AY1255" t="str">
            <v>N/A</v>
          </cell>
          <cell r="AZ1255">
            <v>105</v>
          </cell>
        </row>
        <row r="1256">
          <cell r="C1256" t="str">
            <v>IHS_LUP_275A</v>
          </cell>
          <cell r="D1256" t="str">
            <v>Kalobwa Sec Sch</v>
          </cell>
          <cell r="E1256">
            <v>-8.915299</v>
          </cell>
          <cell r="F1256">
            <v>29.064924</v>
          </cell>
          <cell r="G1256" t="str">
            <v>Luapula</v>
          </cell>
          <cell r="H1256">
            <v>4.5</v>
          </cell>
          <cell r="I1256" t="str">
            <v>Luapula</v>
          </cell>
          <cell r="J1256" t="str">
            <v>Chiengi</v>
          </cell>
          <cell r="K1256" t="str">
            <v>No</v>
          </cell>
          <cell r="L1256" t="str">
            <v>No</v>
          </cell>
          <cell r="M1256" t="str">
            <v>No</v>
          </cell>
          <cell r="N1256" t="str">
            <v>Rural</v>
          </cell>
          <cell r="O1256" t="str">
            <v>Silver</v>
          </cell>
          <cell r="P1256" t="str">
            <v>Silver</v>
          </cell>
          <cell r="Q1256" t="str">
            <v>BTS</v>
          </cell>
          <cell r="R1256" t="str">
            <v>BTS</v>
          </cell>
          <cell r="S1256" t="str">
            <v>On Air</v>
          </cell>
          <cell r="T1256" t="str">
            <v>Gen Only</v>
          </cell>
          <cell r="U1256" t="str">
            <v>Green Field</v>
          </cell>
        </row>
        <row r="1256">
          <cell r="W1256" t="str">
            <v>Outdoor</v>
          </cell>
          <cell r="X1256" t="str">
            <v>Kennedy Mwansa</v>
          </cell>
          <cell r="Y1256" t="str">
            <v>SBC</v>
          </cell>
          <cell r="Z1256" t="str">
            <v>SBC</v>
          </cell>
          <cell r="AA1256" t="str">
            <v>Airtel </v>
          </cell>
          <cell r="AB1256" t="str">
            <v>Flavian Mazhambi</v>
          </cell>
          <cell r="AC1256" t="str">
            <v>In House</v>
          </cell>
          <cell r="AD1256" t="str">
            <v>Lithandi </v>
          </cell>
          <cell r="AE1256" t="str">
            <v>perkins </v>
          </cell>
          <cell r="AF1256" t="str">
            <v>Gen Logic</v>
          </cell>
          <cell r="AG1256">
            <v>30</v>
          </cell>
          <cell r="AH1256" t="str">
            <v>perkins</v>
          </cell>
        </row>
        <row r="1256">
          <cell r="AV1256" t="str">
            <v>N/A</v>
          </cell>
          <cell r="AW1256" t="str">
            <v>N/A</v>
          </cell>
          <cell r="AX1256" t="str">
            <v>N/A</v>
          </cell>
          <cell r="AY1256" t="str">
            <v>N/A</v>
          </cell>
          <cell r="AZ1256">
            <v>105</v>
          </cell>
        </row>
        <row r="1257">
          <cell r="C1257" t="str">
            <v>IHS_LUP_276A</v>
          </cell>
          <cell r="D1257" t="str">
            <v>Katele Primary school</v>
          </cell>
          <cell r="E1257">
            <v>-8.555861</v>
          </cell>
          <cell r="F1257">
            <v>29.056927</v>
          </cell>
          <cell r="G1257" t="str">
            <v>Luapula</v>
          </cell>
          <cell r="H1257">
            <v>4.5</v>
          </cell>
          <cell r="I1257" t="str">
            <v>Luapula</v>
          </cell>
          <cell r="J1257" t="str">
            <v>Chiengi</v>
          </cell>
          <cell r="K1257" t="str">
            <v>No</v>
          </cell>
          <cell r="L1257" t="str">
            <v>No</v>
          </cell>
          <cell r="M1257" t="str">
            <v>No</v>
          </cell>
          <cell r="N1257" t="str">
            <v>Rural</v>
          </cell>
          <cell r="O1257" t="str">
            <v>Silver</v>
          </cell>
          <cell r="P1257" t="str">
            <v>Silver</v>
          </cell>
          <cell r="Q1257" t="str">
            <v>BTS</v>
          </cell>
          <cell r="R1257" t="str">
            <v>BTS</v>
          </cell>
          <cell r="S1257" t="str">
            <v>On Air</v>
          </cell>
          <cell r="T1257" t="str">
            <v>Grid-Gen</v>
          </cell>
          <cell r="U1257" t="str">
            <v>Green Field</v>
          </cell>
          <cell r="V1257">
            <v>60</v>
          </cell>
          <cell r="W1257" t="str">
            <v>Outdoor</v>
          </cell>
          <cell r="X1257" t="str">
            <v>Kennedy Mwansa</v>
          </cell>
          <cell r="Y1257" t="str">
            <v>N/A</v>
          </cell>
          <cell r="Z1257" t="str">
            <v>N/A</v>
          </cell>
          <cell r="AA1257" t="str">
            <v>Airtel </v>
          </cell>
          <cell r="AB1257" t="str">
            <v>Flavian Mazhambi</v>
          </cell>
          <cell r="AC1257" t="str">
            <v>In House</v>
          </cell>
          <cell r="AD1257" t="str">
            <v>In House</v>
          </cell>
        </row>
        <row r="1257">
          <cell r="AL1257">
            <v>1000</v>
          </cell>
          <cell r="AM1257" t="str">
            <v>Power cube</v>
          </cell>
        </row>
        <row r="1257">
          <cell r="AP1257" t="str">
            <v>Lithium</v>
          </cell>
          <cell r="AQ1257">
            <v>100</v>
          </cell>
          <cell r="AR1257">
            <v>48</v>
          </cell>
          <cell r="AS1257">
            <v>100</v>
          </cell>
          <cell r="AT1257">
            <v>2</v>
          </cell>
          <cell r="AU1257" t="str">
            <v>N/A</v>
          </cell>
          <cell r="AV1257" t="str">
            <v>N/A</v>
          </cell>
          <cell r="AW1257" t="str">
            <v>N/A</v>
          </cell>
          <cell r="AX1257" t="str">
            <v>N/A</v>
          </cell>
          <cell r="AY1257" t="str">
            <v>N/A</v>
          </cell>
          <cell r="AZ1257">
            <v>105</v>
          </cell>
        </row>
        <row r="1258">
          <cell r="C1258" t="str">
            <v>IHS_LUP_277A</v>
          </cell>
          <cell r="D1258" t="str">
            <v>Puta Primary school</v>
          </cell>
          <cell r="E1258">
            <v>29.148098</v>
          </cell>
          <cell r="F1258">
            <v>-8.686057</v>
          </cell>
          <cell r="G1258" t="str">
            <v>Luapula</v>
          </cell>
          <cell r="H1258">
            <v>4.5</v>
          </cell>
          <cell r="I1258" t="str">
            <v>Luapula</v>
          </cell>
          <cell r="J1258" t="str">
            <v>Chiengi</v>
          </cell>
          <cell r="K1258" t="str">
            <v>No</v>
          </cell>
          <cell r="L1258" t="str">
            <v>No</v>
          </cell>
          <cell r="M1258" t="str">
            <v>No</v>
          </cell>
          <cell r="N1258" t="str">
            <v>Rural</v>
          </cell>
          <cell r="O1258" t="str">
            <v>Silver</v>
          </cell>
          <cell r="P1258" t="str">
            <v>Silver</v>
          </cell>
          <cell r="Q1258" t="str">
            <v>BTS</v>
          </cell>
          <cell r="R1258" t="str">
            <v>BTS</v>
          </cell>
          <cell r="S1258" t="str">
            <v>On Air</v>
          </cell>
          <cell r="T1258" t="str">
            <v>Grid-Gen</v>
          </cell>
          <cell r="U1258" t="str">
            <v>Green Field</v>
          </cell>
          <cell r="V1258">
            <v>60</v>
          </cell>
          <cell r="W1258" t="str">
            <v>Outdoor</v>
          </cell>
          <cell r="X1258" t="str">
            <v>Kennedy Mwansa</v>
          </cell>
          <cell r="Y1258" t="str">
            <v>N/A</v>
          </cell>
          <cell r="Z1258" t="str">
            <v>N/A</v>
          </cell>
          <cell r="AA1258" t="str">
            <v>Airtel </v>
          </cell>
          <cell r="AB1258" t="str">
            <v>Flavian Mazhambi</v>
          </cell>
          <cell r="AC1258" t="str">
            <v>In House</v>
          </cell>
          <cell r="AD1258" t="str">
            <v>Lithandi </v>
          </cell>
          <cell r="AE1258" t="str">
            <v>perkins </v>
          </cell>
        </row>
        <row r="1258">
          <cell r="AG1258">
            <v>30</v>
          </cell>
        </row>
        <row r="1258">
          <cell r="AL1258">
            <v>1000</v>
          </cell>
          <cell r="AM1258" t="str">
            <v>Power cube</v>
          </cell>
        </row>
        <row r="1258">
          <cell r="AP1258" t="str">
            <v>Lithium</v>
          </cell>
          <cell r="AQ1258">
            <v>100</v>
          </cell>
          <cell r="AR1258">
            <v>48</v>
          </cell>
          <cell r="AS1258">
            <v>100</v>
          </cell>
          <cell r="AT1258">
            <v>2</v>
          </cell>
          <cell r="AU1258" t="str">
            <v>N/A</v>
          </cell>
          <cell r="AV1258" t="str">
            <v>N/A</v>
          </cell>
          <cell r="AW1258" t="str">
            <v>N/A</v>
          </cell>
          <cell r="AX1258" t="str">
            <v>N/A</v>
          </cell>
          <cell r="AY1258" t="str">
            <v>N/A</v>
          </cell>
          <cell r="AZ1258">
            <v>105</v>
          </cell>
        </row>
        <row r="1259">
          <cell r="C1259" t="str">
            <v>IHS_NRW_001M</v>
          </cell>
          <cell r="D1259" t="str">
            <v>Solwezi Main</v>
          </cell>
          <cell r="E1259">
            <v>26.39986667</v>
          </cell>
          <cell r="F1259">
            <v>-12.18293333</v>
          </cell>
          <cell r="G1259" t="str">
            <v>Copperbelt </v>
          </cell>
          <cell r="H1259">
            <v>4.5</v>
          </cell>
          <cell r="I1259" t="str">
            <v>NORTH WESTERN</v>
          </cell>
          <cell r="J1259" t="str">
            <v>SOLWEZI</v>
          </cell>
          <cell r="K1259" t="str">
            <v>Yes</v>
          </cell>
          <cell r="L1259" t="str">
            <v>Yes</v>
          </cell>
          <cell r="M1259" t="str">
            <v>No</v>
          </cell>
          <cell r="N1259" t="str">
            <v>Urban</v>
          </cell>
          <cell r="O1259" t="str">
            <v>2G 3G 4G</v>
          </cell>
          <cell r="P1259" t="str">
            <v>P1</v>
          </cell>
          <cell r="Q1259" t="str">
            <v>BTS</v>
          </cell>
          <cell r="R1259" t="str">
            <v>BB</v>
          </cell>
          <cell r="S1259" t="str">
            <v>On air</v>
          </cell>
          <cell r="T1259" t="str">
            <v>Grid-Gen</v>
          </cell>
          <cell r="U1259" t="str">
            <v>Green Field</v>
          </cell>
          <cell r="V1259">
            <v>56</v>
          </cell>
          <cell r="W1259" t="str">
            <v>Indoor </v>
          </cell>
          <cell r="X1259" t="str">
            <v>Humphrey Bwalya</v>
          </cell>
          <cell r="Y1259" t="str">
            <v>SBC</v>
          </cell>
          <cell r="Z1259" t="str">
            <v>SBC</v>
          </cell>
          <cell r="AA1259" t="str">
            <v>MTN</v>
          </cell>
          <cell r="AB1259" t="str">
            <v>Mwenya Banda</v>
          </cell>
          <cell r="AC1259" t="str">
            <v>CCS</v>
          </cell>
          <cell r="AD1259" t="str">
            <v>CCS</v>
          </cell>
          <cell r="AE1259" t="str">
            <v>CK Works</v>
          </cell>
          <cell r="AF1259" t="str">
            <v>CK Works</v>
          </cell>
          <cell r="AG1259">
            <v>30</v>
          </cell>
          <cell r="AH1259" t="str">
            <v>perkins</v>
          </cell>
          <cell r="AI1259" t="str">
            <v>DJ83400S</v>
          </cell>
          <cell r="AJ1259" t="str">
            <v>Leroy Sommer</v>
          </cell>
          <cell r="AK1259" t="str">
            <v>TAL-A42-C J 6S/4</v>
          </cell>
          <cell r="AL1259">
            <v>1000</v>
          </cell>
          <cell r="AM1259" t="str">
            <v>Power cube</v>
          </cell>
          <cell r="AN1259" t="str">
            <v>ICC330-H1-C1</v>
          </cell>
          <cell r="AO1259">
            <v>400</v>
          </cell>
          <cell r="AP1259" t="str">
            <v>Agisson</v>
          </cell>
          <cell r="AQ1259">
            <v>1200</v>
          </cell>
          <cell r="AR1259">
            <v>2</v>
          </cell>
          <cell r="AS1259">
            <v>600</v>
          </cell>
          <cell r="AT1259">
            <v>48</v>
          </cell>
          <cell r="AU1259" t="str">
            <v>LG </v>
          </cell>
          <cell r="AV1259" t="str">
            <v>LG </v>
          </cell>
          <cell r="AW1259">
            <v>18000</v>
          </cell>
          <cell r="AX1259">
            <v>18000</v>
          </cell>
          <cell r="AY1259">
            <v>2</v>
          </cell>
          <cell r="AZ1259">
            <v>240</v>
          </cell>
          <cell r="BA1259">
            <v>212</v>
          </cell>
          <cell r="BB1259">
            <v>4</v>
          </cell>
          <cell r="BC1259" t="str">
            <v>MTNINQLiquid TelecomSmartnet</v>
          </cell>
          <cell r="BD1259" t="str">
            <v>T1001</v>
          </cell>
          <cell r="BE1259">
            <v>0</v>
          </cell>
          <cell r="BF1259" t="str">
            <v>YES</v>
          </cell>
        </row>
        <row r="1260">
          <cell r="C1260" t="str">
            <v>IHS_NRW_002M</v>
          </cell>
          <cell r="D1260" t="str">
            <v>Messangera</v>
          </cell>
          <cell r="E1260">
            <v>26.38691667</v>
          </cell>
          <cell r="F1260">
            <v>-12.19061111</v>
          </cell>
          <cell r="G1260" t="str">
            <v>Copperbelt </v>
          </cell>
          <cell r="H1260">
            <v>2</v>
          </cell>
          <cell r="I1260" t="str">
            <v>NORTH WESTERN</v>
          </cell>
          <cell r="J1260" t="str">
            <v>SOLWEZI</v>
          </cell>
          <cell r="K1260" t="str">
            <v>No</v>
          </cell>
          <cell r="L1260" t="str">
            <v>No</v>
          </cell>
          <cell r="M1260" t="str">
            <v>No</v>
          </cell>
          <cell r="N1260" t="str">
            <v>Suburban</v>
          </cell>
          <cell r="O1260" t="str">
            <v>2G 3G 4G</v>
          </cell>
          <cell r="P1260" t="str">
            <v>P2</v>
          </cell>
          <cell r="Q1260" t="str">
            <v>BTS</v>
          </cell>
          <cell r="R1260" t="str">
            <v>BTS</v>
          </cell>
          <cell r="S1260" t="str">
            <v>On air</v>
          </cell>
          <cell r="T1260" t="str">
            <v>Grid-Gen</v>
          </cell>
          <cell r="U1260" t="str">
            <v>Green Field</v>
          </cell>
          <cell r="V1260">
            <v>36</v>
          </cell>
          <cell r="W1260" t="str">
            <v>Indoor </v>
          </cell>
          <cell r="X1260" t="str">
            <v>Humphrey Bwalya</v>
          </cell>
          <cell r="Y1260" t="str">
            <v>SBC</v>
          </cell>
          <cell r="Z1260" t="str">
            <v>SBC</v>
          </cell>
          <cell r="AA1260" t="str">
            <v>MTN</v>
          </cell>
          <cell r="AB1260" t="str">
            <v>Mwenya Banda</v>
          </cell>
          <cell r="AC1260" t="str">
            <v>CCS</v>
          </cell>
          <cell r="AD1260" t="str">
            <v>CCS</v>
          </cell>
          <cell r="AE1260" t="str">
            <v>IMG</v>
          </cell>
          <cell r="AF1260" t="str">
            <v>IMG</v>
          </cell>
          <cell r="AG1260">
            <v>16</v>
          </cell>
          <cell r="AH1260" t="str">
            <v>perkins</v>
          </cell>
          <cell r="AI1260">
            <v>0</v>
          </cell>
          <cell r="AJ1260" t="str">
            <v>Leroy Sommer</v>
          </cell>
          <cell r="AK1260">
            <v>0</v>
          </cell>
          <cell r="AL1260">
            <v>750</v>
          </cell>
          <cell r="AM1260" t="str">
            <v>Delta</v>
          </cell>
          <cell r="AN1260" t="str">
            <v>DPS 2400B-48-5</v>
          </cell>
          <cell r="AO1260">
            <v>250</v>
          </cell>
          <cell r="AP1260" t="str">
            <v>Power safe </v>
          </cell>
          <cell r="AQ1260">
            <v>1200</v>
          </cell>
          <cell r="AR1260">
            <v>2</v>
          </cell>
          <cell r="AS1260">
            <v>1200</v>
          </cell>
          <cell r="AT1260">
            <v>24</v>
          </cell>
          <cell r="AU1260" t="str">
            <v>LG</v>
          </cell>
          <cell r="AV1260" t="str">
            <v>LG</v>
          </cell>
          <cell r="AW1260">
            <v>18000</v>
          </cell>
          <cell r="AX1260">
            <v>18000</v>
          </cell>
          <cell r="AY1260">
            <v>2</v>
          </cell>
          <cell r="AZ1260">
            <v>50.1</v>
          </cell>
          <cell r="BA1260">
            <v>50</v>
          </cell>
          <cell r="BB1260">
            <v>1</v>
          </cell>
          <cell r="BC1260" t="str">
            <v>MTN</v>
          </cell>
          <cell r="BD1260" t="str">
            <v>T1045</v>
          </cell>
          <cell r="BE1260">
            <v>0</v>
          </cell>
          <cell r="BF1260" t="str">
            <v>YES</v>
          </cell>
        </row>
        <row r="1261">
          <cell r="C1261" t="str">
            <v>IHS_NRW_003M</v>
          </cell>
          <cell r="D1261" t="str">
            <v>Solwezi Trades</v>
          </cell>
          <cell r="E1261">
            <v>26.39523</v>
          </cell>
          <cell r="F1261">
            <v>-12.16653</v>
          </cell>
          <cell r="G1261" t="str">
            <v>Copperbelt </v>
          </cell>
          <cell r="H1261">
            <v>2.5</v>
          </cell>
          <cell r="I1261" t="str">
            <v>NORTH WESTERN</v>
          </cell>
          <cell r="J1261" t="str">
            <v>SOLWEZI</v>
          </cell>
          <cell r="K1261" t="str">
            <v>No</v>
          </cell>
          <cell r="L1261" t="str">
            <v>No</v>
          </cell>
          <cell r="M1261" t="str">
            <v>No</v>
          </cell>
          <cell r="N1261" t="str">
            <v>Urban</v>
          </cell>
          <cell r="O1261" t="str">
            <v>2G 3G 4G</v>
          </cell>
          <cell r="P1261" t="str">
            <v>P3</v>
          </cell>
          <cell r="Q1261" t="str">
            <v>BTS</v>
          </cell>
          <cell r="R1261" t="str">
            <v>BTS</v>
          </cell>
          <cell r="S1261" t="str">
            <v>On air</v>
          </cell>
          <cell r="T1261" t="str">
            <v>Grid-Gen</v>
          </cell>
          <cell r="U1261" t="str">
            <v>Green Field</v>
          </cell>
          <cell r="V1261">
            <v>36</v>
          </cell>
          <cell r="W1261" t="str">
            <v>Outdoor</v>
          </cell>
          <cell r="X1261" t="str">
            <v>Humphrey Bwalya</v>
          </cell>
          <cell r="Y1261" t="str">
            <v>SBC</v>
          </cell>
          <cell r="Z1261" t="str">
            <v>SBC</v>
          </cell>
          <cell r="AA1261" t="str">
            <v>MTN</v>
          </cell>
          <cell r="AB1261" t="str">
            <v>Mwenya Banda</v>
          </cell>
          <cell r="AC1261" t="str">
            <v>CCS</v>
          </cell>
          <cell r="AD1261" t="str">
            <v>CCS</v>
          </cell>
          <cell r="AE1261" t="str">
            <v>Gen Logic</v>
          </cell>
          <cell r="AF1261" t="str">
            <v>Gen Logic</v>
          </cell>
          <cell r="AG1261">
            <v>20</v>
          </cell>
          <cell r="AH1261" t="str">
            <v>Yanmar</v>
          </cell>
          <cell r="AI1261">
            <v>0</v>
          </cell>
          <cell r="AJ1261" t="str">
            <v>Mecc Alte</v>
          </cell>
          <cell r="AK1261">
            <v>0</v>
          </cell>
          <cell r="AL1261">
            <v>1000</v>
          </cell>
          <cell r="AM1261" t="str">
            <v>Delta</v>
          </cell>
          <cell r="AN1261" t="str">
            <v>DPS 2400B-48-5</v>
          </cell>
          <cell r="AO1261">
            <v>250</v>
          </cell>
          <cell r="AP1261" t="str">
            <v>Lithium</v>
          </cell>
          <cell r="AQ1261">
            <v>300</v>
          </cell>
          <cell r="AR1261">
            <v>48</v>
          </cell>
          <cell r="AS1261">
            <v>100</v>
          </cell>
          <cell r="AT1261">
            <v>3</v>
          </cell>
          <cell r="AU1261" t="str">
            <v>N/A</v>
          </cell>
          <cell r="AV1261" t="str">
            <v>N/A</v>
          </cell>
          <cell r="AW1261" t="str">
            <v>N/A</v>
          </cell>
          <cell r="AX1261" t="str">
            <v>n/a</v>
          </cell>
          <cell r="AY1261" t="str">
            <v>N/A</v>
          </cell>
          <cell r="AZ1261">
            <v>91.3</v>
          </cell>
          <cell r="BA1261">
            <v>90</v>
          </cell>
          <cell r="BB1261">
            <v>1</v>
          </cell>
          <cell r="BC1261" t="str">
            <v>MTN</v>
          </cell>
          <cell r="BD1261" t="str">
            <v>T1100</v>
          </cell>
          <cell r="BE1261">
            <v>0</v>
          </cell>
          <cell r="BF1261">
            <v>0</v>
          </cell>
        </row>
        <row r="1262">
          <cell r="C1262" t="str">
            <v>IHS_NRW_004M</v>
          </cell>
          <cell r="D1262" t="str">
            <v>Solwezi Teachers</v>
          </cell>
          <cell r="E1262">
            <v>26.40542</v>
          </cell>
          <cell r="F1262">
            <v>-12.20404</v>
          </cell>
          <cell r="G1262" t="str">
            <v>Copperbelt </v>
          </cell>
          <cell r="H1262">
            <v>2</v>
          </cell>
          <cell r="I1262" t="str">
            <v>NORTH WESTERN</v>
          </cell>
          <cell r="J1262" t="str">
            <v>SOLWEZI</v>
          </cell>
          <cell r="K1262" t="str">
            <v>No</v>
          </cell>
          <cell r="L1262" t="str">
            <v>No</v>
          </cell>
          <cell r="M1262" t="str">
            <v>No</v>
          </cell>
          <cell r="N1262" t="str">
            <v>Urban</v>
          </cell>
          <cell r="O1262" t="str">
            <v>2G 3G</v>
          </cell>
          <cell r="P1262" t="str">
            <v>P3</v>
          </cell>
          <cell r="Q1262" t="str">
            <v>BTS</v>
          </cell>
          <cell r="R1262" t="str">
            <v>BTS</v>
          </cell>
          <cell r="S1262" t="str">
            <v>On air</v>
          </cell>
          <cell r="T1262" t="str">
            <v>Grid-Gen</v>
          </cell>
          <cell r="U1262" t="str">
            <v>Green Field</v>
          </cell>
          <cell r="V1262">
            <v>36</v>
          </cell>
          <cell r="W1262" t="str">
            <v>Outdoor</v>
          </cell>
          <cell r="X1262" t="str">
            <v>Humphrey Bwalya</v>
          </cell>
          <cell r="Y1262" t="str">
            <v>SBC</v>
          </cell>
          <cell r="Z1262" t="str">
            <v>SBC</v>
          </cell>
          <cell r="AA1262" t="str">
            <v>MTN</v>
          </cell>
          <cell r="AB1262" t="str">
            <v>Mwenya Banda</v>
          </cell>
          <cell r="AC1262" t="str">
            <v>CCS</v>
          </cell>
          <cell r="AD1262" t="str">
            <v>CCS</v>
          </cell>
          <cell r="AE1262" t="str">
            <v>Gen Logic</v>
          </cell>
          <cell r="AF1262" t="str">
            <v>Gen Logic</v>
          </cell>
          <cell r="AG1262">
            <v>16</v>
          </cell>
          <cell r="AH1262" t="str">
            <v>Yanmar</v>
          </cell>
          <cell r="AI1262">
            <v>0</v>
          </cell>
          <cell r="AJ1262" t="str">
            <v>Mecc Alte</v>
          </cell>
          <cell r="AK1262">
            <v>0</v>
          </cell>
          <cell r="AL1262">
            <v>600</v>
          </cell>
          <cell r="AM1262" t="str">
            <v>Power cube</v>
          </cell>
          <cell r="AN1262" t="str">
            <v>ICC330-HA1-C10</v>
          </cell>
          <cell r="AO1262">
            <v>750</v>
          </cell>
          <cell r="AP1262" t="str">
            <v>Lithium</v>
          </cell>
          <cell r="AQ1262">
            <v>400</v>
          </cell>
          <cell r="AR1262">
            <v>48</v>
          </cell>
          <cell r="AS1262">
            <v>100</v>
          </cell>
          <cell r="AT1262">
            <v>4</v>
          </cell>
          <cell r="AU1262" t="str">
            <v>N/A</v>
          </cell>
          <cell r="AV1262" t="str">
            <v>N/A</v>
          </cell>
          <cell r="AW1262" t="str">
            <v>N/A</v>
          </cell>
          <cell r="AX1262" t="str">
            <v>n/a</v>
          </cell>
          <cell r="AY1262" t="str">
            <v>N/A</v>
          </cell>
          <cell r="AZ1262">
            <v>110</v>
          </cell>
          <cell r="BA1262">
            <v>110</v>
          </cell>
          <cell r="BB1262">
            <v>2</v>
          </cell>
          <cell r="BC1262" t="str">
            <v>MTNAirtel</v>
          </cell>
          <cell r="BD1262" t="str">
            <v>T1091</v>
          </cell>
          <cell r="BE1262" t="str">
            <v>ZM0290</v>
          </cell>
          <cell r="BF1262">
            <v>0</v>
          </cell>
        </row>
        <row r="1263">
          <cell r="C1263" t="str">
            <v>IHS_NRW_005M</v>
          </cell>
          <cell r="D1263" t="str">
            <v>Chawama Area</v>
          </cell>
          <cell r="E1263">
            <v>26.37897222</v>
          </cell>
          <cell r="F1263">
            <v>-12.17505556</v>
          </cell>
          <cell r="G1263" t="str">
            <v>Copperbelt </v>
          </cell>
          <cell r="H1263">
            <v>2.5</v>
          </cell>
          <cell r="I1263" t="str">
            <v>NORTH WESTERN</v>
          </cell>
          <cell r="J1263" t="str">
            <v>SOLWEZI</v>
          </cell>
          <cell r="K1263" t="str">
            <v>Yes</v>
          </cell>
          <cell r="L1263" t="str">
            <v>Yes</v>
          </cell>
          <cell r="M1263" t="str">
            <v>No</v>
          </cell>
          <cell r="N1263" t="str">
            <v>Rural</v>
          </cell>
          <cell r="O1263" t="str">
            <v>2G 3G 4G</v>
          </cell>
          <cell r="P1263" t="str">
            <v>P2</v>
          </cell>
          <cell r="Q1263" t="str">
            <v>BTS</v>
          </cell>
          <cell r="R1263" t="str">
            <v>BTS</v>
          </cell>
          <cell r="S1263" t="str">
            <v>On air</v>
          </cell>
          <cell r="T1263" t="str">
            <v>Grid-Gen</v>
          </cell>
          <cell r="U1263" t="str">
            <v>Green Field</v>
          </cell>
          <cell r="V1263">
            <v>42</v>
          </cell>
          <cell r="W1263" t="str">
            <v>Indoor </v>
          </cell>
          <cell r="X1263" t="str">
            <v>Humphrey Bwalya</v>
          </cell>
          <cell r="Y1263" t="str">
            <v>SBC</v>
          </cell>
          <cell r="Z1263" t="str">
            <v>SBC</v>
          </cell>
          <cell r="AA1263" t="str">
            <v>MTN</v>
          </cell>
          <cell r="AB1263" t="str">
            <v>Mwenya Banda</v>
          </cell>
          <cell r="AC1263" t="str">
            <v>CCS</v>
          </cell>
          <cell r="AD1263" t="str">
            <v>CCS</v>
          </cell>
          <cell r="AE1263" t="str">
            <v>Gen Logic</v>
          </cell>
          <cell r="AF1263" t="str">
            <v>Gen Logic</v>
          </cell>
          <cell r="AG1263">
            <v>30</v>
          </cell>
          <cell r="AH1263" t="str">
            <v>perkins</v>
          </cell>
          <cell r="AI1263">
            <v>0</v>
          </cell>
          <cell r="AJ1263" t="str">
            <v>Leroy Sommer</v>
          </cell>
          <cell r="AK1263">
            <v>0</v>
          </cell>
          <cell r="AL1263">
            <v>1000</v>
          </cell>
          <cell r="AM1263" t="str">
            <v>Power cube</v>
          </cell>
          <cell r="AN1263" t="str">
            <v>ICC330-HA1-C10</v>
          </cell>
          <cell r="AO1263">
            <v>750</v>
          </cell>
          <cell r="AP1263" t="str">
            <v>Lithium</v>
          </cell>
          <cell r="AQ1263">
            <v>300</v>
          </cell>
          <cell r="AR1263">
            <v>48</v>
          </cell>
          <cell r="AS1263">
            <v>100</v>
          </cell>
          <cell r="AT1263">
            <v>3</v>
          </cell>
          <cell r="AU1263" t="str">
            <v>LG </v>
          </cell>
          <cell r="AV1263" t="str">
            <v>LG </v>
          </cell>
          <cell r="AW1263">
            <v>18000</v>
          </cell>
          <cell r="AX1263">
            <v>18000</v>
          </cell>
          <cell r="AY1263">
            <v>2</v>
          </cell>
          <cell r="AZ1263">
            <v>101</v>
          </cell>
          <cell r="BA1263">
            <v>100</v>
          </cell>
          <cell r="BB1263">
            <v>2</v>
          </cell>
          <cell r="BC1263" t="str">
            <v>MTNLiquid Telecom</v>
          </cell>
          <cell r="BD1263" t="str">
            <v>T1011</v>
          </cell>
          <cell r="BE1263">
            <v>0</v>
          </cell>
          <cell r="BF1263" t="str">
            <v>YES</v>
          </cell>
        </row>
        <row r="1264">
          <cell r="C1264" t="str">
            <v>IHS_NRW_006M</v>
          </cell>
          <cell r="D1264" t="str">
            <v>Solwezi Town</v>
          </cell>
          <cell r="E1264">
            <v>26.41766</v>
          </cell>
          <cell r="F1264">
            <v>-12.19856</v>
          </cell>
          <cell r="G1264" t="str">
            <v>Copperbelt </v>
          </cell>
          <cell r="H1264">
            <v>1.8</v>
          </cell>
          <cell r="I1264" t="str">
            <v>NORTH WESTERN</v>
          </cell>
          <cell r="J1264" t="str">
            <v>SOLWEZI</v>
          </cell>
          <cell r="K1264" t="str">
            <v>No</v>
          </cell>
          <cell r="L1264" t="str">
            <v>No</v>
          </cell>
          <cell r="M1264" t="str">
            <v>No</v>
          </cell>
          <cell r="N1264" t="str">
            <v>Urban</v>
          </cell>
          <cell r="O1264" t="str">
            <v>2G 3G</v>
          </cell>
          <cell r="P1264" t="str">
            <v>P3</v>
          </cell>
          <cell r="Q1264" t="str">
            <v>BTS</v>
          </cell>
          <cell r="R1264" t="str">
            <v>BTS</v>
          </cell>
          <cell r="S1264" t="str">
            <v>On air</v>
          </cell>
          <cell r="T1264" t="str">
            <v>Grid-Gen</v>
          </cell>
          <cell r="U1264" t="str">
            <v>Green Field</v>
          </cell>
          <cell r="V1264">
            <v>36</v>
          </cell>
          <cell r="W1264" t="str">
            <v>Outdoor</v>
          </cell>
          <cell r="X1264" t="str">
            <v>Humphrey Bwalya</v>
          </cell>
          <cell r="Y1264" t="str">
            <v>SBC</v>
          </cell>
          <cell r="Z1264" t="str">
            <v>SBC</v>
          </cell>
          <cell r="AA1264" t="str">
            <v>MTN</v>
          </cell>
          <cell r="AB1264" t="str">
            <v>Mwenya Banda</v>
          </cell>
          <cell r="AC1264" t="str">
            <v>CCS</v>
          </cell>
          <cell r="AD1264" t="str">
            <v>CCS</v>
          </cell>
          <cell r="AE1264" t="str">
            <v>Gen Logic</v>
          </cell>
          <cell r="AF1264" t="str">
            <v>Gen Logic</v>
          </cell>
          <cell r="AG1264">
            <v>15</v>
          </cell>
          <cell r="AH1264" t="str">
            <v>Yanmar</v>
          </cell>
          <cell r="AI1264">
            <v>0</v>
          </cell>
          <cell r="AJ1264" t="str">
            <v>Mecc Alte</v>
          </cell>
          <cell r="AK1264">
            <v>0</v>
          </cell>
          <cell r="AL1264">
            <v>600</v>
          </cell>
          <cell r="AM1264" t="str">
            <v>Power cube</v>
          </cell>
          <cell r="AN1264" t="str">
            <v>ICC330-H1-C1</v>
          </cell>
          <cell r="AO1264">
            <v>400</v>
          </cell>
          <cell r="AP1264" t="str">
            <v>NARADA</v>
          </cell>
          <cell r="AQ1264">
            <v>600</v>
          </cell>
          <cell r="AR1264">
            <v>2</v>
          </cell>
          <cell r="AS1264">
            <v>600</v>
          </cell>
          <cell r="AT1264">
            <v>24</v>
          </cell>
          <cell r="AU1264" t="str">
            <v>N/A</v>
          </cell>
          <cell r="AV1264" t="str">
            <v>N/A</v>
          </cell>
          <cell r="AW1264" t="str">
            <v>N/A</v>
          </cell>
          <cell r="AX1264" t="str">
            <v>n/a</v>
          </cell>
          <cell r="AY1264" t="str">
            <v>N/A</v>
          </cell>
          <cell r="AZ1264">
            <v>115</v>
          </cell>
          <cell r="BA1264">
            <v>115</v>
          </cell>
          <cell r="BB1264">
            <v>2</v>
          </cell>
          <cell r="BC1264" t="str">
            <v>MTNAirtel</v>
          </cell>
          <cell r="BD1264" t="str">
            <v>T1067</v>
          </cell>
          <cell r="BE1264" t="str">
            <v>ZM6782</v>
          </cell>
          <cell r="BF1264" t="str">
            <v>Yes</v>
          </cell>
        </row>
        <row r="1265">
          <cell r="C1265" t="str">
            <v>IHS_NRW_007M</v>
          </cell>
          <cell r="D1265" t="str">
            <v>Solwezi Technical school</v>
          </cell>
          <cell r="E1265">
            <v>26.42737</v>
          </cell>
          <cell r="F1265">
            <v>-12.17521</v>
          </cell>
          <cell r="G1265" t="str">
            <v>Copperbelt </v>
          </cell>
          <cell r="H1265">
            <v>4.5</v>
          </cell>
          <cell r="I1265" t="str">
            <v>NORTH WESTERN</v>
          </cell>
          <cell r="J1265" t="str">
            <v>SOLWEZI</v>
          </cell>
          <cell r="K1265" t="str">
            <v>Yes</v>
          </cell>
          <cell r="L1265" t="str">
            <v>Yes</v>
          </cell>
          <cell r="M1265" t="str">
            <v>No</v>
          </cell>
          <cell r="N1265" t="str">
            <v>Urban</v>
          </cell>
          <cell r="O1265" t="str">
            <v>2G 3G 4G</v>
          </cell>
          <cell r="P1265" t="str">
            <v>P2</v>
          </cell>
          <cell r="Q1265" t="str">
            <v>BTS</v>
          </cell>
          <cell r="R1265" t="str">
            <v>BTS</v>
          </cell>
          <cell r="S1265" t="str">
            <v>On air</v>
          </cell>
          <cell r="T1265" t="str">
            <v>Grid-Gen</v>
          </cell>
          <cell r="U1265" t="str">
            <v>Green Field</v>
          </cell>
          <cell r="V1265">
            <v>60</v>
          </cell>
          <cell r="W1265" t="str">
            <v>Outdoor</v>
          </cell>
          <cell r="X1265" t="str">
            <v>Humphrey Bwalya</v>
          </cell>
          <cell r="Y1265" t="str">
            <v>SBC</v>
          </cell>
          <cell r="Z1265" t="str">
            <v>SBC</v>
          </cell>
          <cell r="AA1265" t="str">
            <v>MTN</v>
          </cell>
          <cell r="AB1265" t="str">
            <v>Mwenya Banda</v>
          </cell>
          <cell r="AC1265" t="str">
            <v>CCS</v>
          </cell>
          <cell r="AD1265" t="str">
            <v>CCS</v>
          </cell>
          <cell r="AE1265" t="str">
            <v>Gen Logic </v>
          </cell>
          <cell r="AF1265" t="str">
            <v>Gen Logic </v>
          </cell>
          <cell r="AG1265">
            <v>30</v>
          </cell>
          <cell r="AH1265" t="str">
            <v>perkins</v>
          </cell>
          <cell r="AI1265">
            <v>0</v>
          </cell>
          <cell r="AJ1265" t="str">
            <v>Leroy Sommer</v>
          </cell>
          <cell r="AK1265">
            <v>0</v>
          </cell>
          <cell r="AL1265">
            <v>1000</v>
          </cell>
          <cell r="AM1265" t="str">
            <v>Power cube</v>
          </cell>
          <cell r="AN1265" t="str">
            <v>ICC330-H1-C1</v>
          </cell>
          <cell r="AO1265">
            <v>400</v>
          </cell>
          <cell r="AP1265" t="str">
            <v>Lithium</v>
          </cell>
          <cell r="AQ1265">
            <v>400</v>
          </cell>
          <cell r="AR1265">
            <v>48</v>
          </cell>
          <cell r="AS1265">
            <v>100</v>
          </cell>
          <cell r="AT1265">
            <v>4</v>
          </cell>
          <cell r="AU1265" t="str">
            <v>N/A</v>
          </cell>
          <cell r="AV1265" t="str">
            <v>N/A</v>
          </cell>
          <cell r="AW1265" t="str">
            <v>N/A</v>
          </cell>
          <cell r="AX1265" t="str">
            <v>n/a</v>
          </cell>
          <cell r="AY1265" t="str">
            <v>N/A</v>
          </cell>
          <cell r="AZ1265">
            <v>166.7</v>
          </cell>
          <cell r="BA1265">
            <v>0</v>
          </cell>
          <cell r="BB1265">
            <v>5</v>
          </cell>
          <cell r="BC1265" t="str">
            <v>MTNAirtelLiquid TelecomParatus TelecomCC Systems </v>
          </cell>
          <cell r="BD1265" t="str">
            <v>T1112</v>
          </cell>
          <cell r="BE1265" t="str">
            <v>ZM6794</v>
          </cell>
          <cell r="BF1265" t="str">
            <v>Yes</v>
          </cell>
        </row>
        <row r="1266">
          <cell r="C1266" t="str">
            <v>IHS_NRW_008M</v>
          </cell>
          <cell r="D1266" t="str">
            <v>Kimasala</v>
          </cell>
          <cell r="E1266">
            <v>26.38365</v>
          </cell>
          <cell r="F1266">
            <v>-12.15568</v>
          </cell>
          <cell r="G1266" t="str">
            <v>Copperbelt </v>
          </cell>
          <cell r="H1266">
            <v>4.5</v>
          </cell>
          <cell r="I1266" t="str">
            <v>NORTH WESTERN</v>
          </cell>
          <cell r="J1266" t="str">
            <v>SOLWEZI</v>
          </cell>
          <cell r="K1266" t="str">
            <v>No</v>
          </cell>
          <cell r="L1266" t="str">
            <v>No</v>
          </cell>
          <cell r="M1266" t="str">
            <v>No</v>
          </cell>
          <cell r="N1266" t="str">
            <v>Rural</v>
          </cell>
          <cell r="O1266" t="str">
            <v>2G 3G</v>
          </cell>
          <cell r="P1266" t="str">
            <v>P3</v>
          </cell>
          <cell r="Q1266" t="str">
            <v>BTS</v>
          </cell>
          <cell r="R1266" t="str">
            <v>BTS</v>
          </cell>
          <cell r="S1266" t="str">
            <v>On air</v>
          </cell>
          <cell r="T1266" t="str">
            <v>Grid-Gen</v>
          </cell>
          <cell r="U1266" t="str">
            <v>Green Field</v>
          </cell>
          <cell r="V1266">
            <v>36</v>
          </cell>
          <cell r="W1266" t="str">
            <v>Outdoor</v>
          </cell>
          <cell r="X1266" t="str">
            <v>Humphrey Bwalya</v>
          </cell>
          <cell r="Y1266" t="str">
            <v>SBC</v>
          </cell>
          <cell r="Z1266" t="str">
            <v>SBC</v>
          </cell>
          <cell r="AA1266" t="str">
            <v>MTN</v>
          </cell>
          <cell r="AB1266" t="str">
            <v>Mwenya Banda</v>
          </cell>
          <cell r="AC1266" t="str">
            <v>CCS</v>
          </cell>
          <cell r="AD1266" t="str">
            <v>CCS</v>
          </cell>
          <cell r="AE1266" t="str">
            <v>CK Works</v>
          </cell>
          <cell r="AF1266" t="str">
            <v>CK Works</v>
          </cell>
          <cell r="AG1266">
            <v>30</v>
          </cell>
          <cell r="AH1266" t="str">
            <v>perkins</v>
          </cell>
          <cell r="AI1266" t="str">
            <v>DJ83400S</v>
          </cell>
          <cell r="AJ1266" t="str">
            <v>Leroy Sommer</v>
          </cell>
          <cell r="AK1266">
            <v>0</v>
          </cell>
          <cell r="AL1266">
            <v>1000</v>
          </cell>
          <cell r="AM1266" t="str">
            <v>Power cube</v>
          </cell>
          <cell r="AN1266" t="str">
            <v>ICC330-HA1-C10</v>
          </cell>
          <cell r="AO1266">
            <v>750</v>
          </cell>
          <cell r="AP1266" t="str">
            <v>Lithium</v>
          </cell>
          <cell r="AQ1266">
            <v>400</v>
          </cell>
          <cell r="AR1266">
            <v>48</v>
          </cell>
          <cell r="AS1266">
            <v>100</v>
          </cell>
          <cell r="AT1266">
            <v>4</v>
          </cell>
          <cell r="AU1266" t="str">
            <v>N/A</v>
          </cell>
          <cell r="AV1266" t="str">
            <v>N/A</v>
          </cell>
          <cell r="AW1266" t="str">
            <v>N/A</v>
          </cell>
          <cell r="AX1266" t="str">
            <v>N/A</v>
          </cell>
          <cell r="AY1266" t="str">
            <v>N/A</v>
          </cell>
          <cell r="AZ1266">
            <v>109</v>
          </cell>
          <cell r="BA1266">
            <v>109</v>
          </cell>
          <cell r="BB1266">
            <v>2</v>
          </cell>
          <cell r="BC1266" t="str">
            <v>MTNAirtel</v>
          </cell>
          <cell r="BD1266" t="str">
            <v>T1081</v>
          </cell>
          <cell r="BE1266" t="str">
            <v>ZM6807</v>
          </cell>
          <cell r="BF1266" t="str">
            <v>YES</v>
          </cell>
        </row>
        <row r="1267">
          <cell r="C1267" t="str">
            <v>IHS_NRW_009M</v>
          </cell>
          <cell r="D1267" t="str">
            <v>Solwezi West (Kandemba Compound)</v>
          </cell>
          <cell r="E1267">
            <v>26.36768</v>
          </cell>
          <cell r="F1267">
            <v>-12.18138</v>
          </cell>
          <cell r="G1267" t="str">
            <v>Copperbelt </v>
          </cell>
          <cell r="H1267">
            <v>2.5</v>
          </cell>
          <cell r="I1267" t="str">
            <v>NORTH WESTERN</v>
          </cell>
          <cell r="J1267" t="str">
            <v>SOLWEZI</v>
          </cell>
          <cell r="K1267" t="str">
            <v>No</v>
          </cell>
          <cell r="L1267" t="str">
            <v>No</v>
          </cell>
          <cell r="M1267" t="str">
            <v>No</v>
          </cell>
          <cell r="N1267" t="str">
            <v>Suburban</v>
          </cell>
          <cell r="O1267" t="str">
            <v>2G 3G</v>
          </cell>
          <cell r="P1267" t="str">
            <v>P2</v>
          </cell>
          <cell r="Q1267" t="str">
            <v>BTS</v>
          </cell>
          <cell r="R1267" t="str">
            <v>BTS</v>
          </cell>
          <cell r="S1267" t="str">
            <v>On air</v>
          </cell>
          <cell r="T1267" t="str">
            <v>Grid-Gen</v>
          </cell>
          <cell r="U1267" t="str">
            <v>Green Field</v>
          </cell>
          <cell r="V1267">
            <v>36</v>
          </cell>
          <cell r="W1267" t="str">
            <v>Outdoor</v>
          </cell>
          <cell r="X1267" t="str">
            <v>Humphrey Bwalya</v>
          </cell>
          <cell r="Y1267" t="str">
            <v>SBC</v>
          </cell>
          <cell r="Z1267" t="str">
            <v>SBC</v>
          </cell>
          <cell r="AA1267" t="str">
            <v>MTN</v>
          </cell>
          <cell r="AB1267" t="str">
            <v>Mwenya Banda</v>
          </cell>
          <cell r="AC1267" t="str">
            <v>CCS</v>
          </cell>
          <cell r="AD1267" t="str">
            <v>CCS</v>
          </cell>
          <cell r="AE1267" t="str">
            <v>Earth Technology</v>
          </cell>
          <cell r="AF1267" t="str">
            <v>Earth technology</v>
          </cell>
          <cell r="AG1267">
            <v>20</v>
          </cell>
          <cell r="AH1267" t="str">
            <v>perkins</v>
          </cell>
          <cell r="AI1267" t="str">
            <v>GU 51798V</v>
          </cell>
          <cell r="AJ1267" t="str">
            <v>Leroy Sommer</v>
          </cell>
          <cell r="AK1267">
            <v>0</v>
          </cell>
          <cell r="AL1267">
            <v>400</v>
          </cell>
          <cell r="AM1267" t="str">
            <v>Power cube</v>
          </cell>
          <cell r="AN1267" t="str">
            <v>EPW30-48A</v>
          </cell>
          <cell r="AO1267">
            <v>120</v>
          </cell>
          <cell r="AP1267" t="str">
            <v>Agisson</v>
          </cell>
          <cell r="AQ1267">
            <v>600</v>
          </cell>
          <cell r="AR1267">
            <v>2</v>
          </cell>
          <cell r="AS1267">
            <v>600</v>
          </cell>
          <cell r="AT1267">
            <v>24</v>
          </cell>
          <cell r="AU1267" t="str">
            <v>N/A</v>
          </cell>
          <cell r="AV1267" t="str">
            <v>N/A</v>
          </cell>
          <cell r="AW1267" t="str">
            <v>N/A</v>
          </cell>
          <cell r="AX1267" t="str">
            <v>n/a</v>
          </cell>
          <cell r="AY1267" t="str">
            <v>N/A</v>
          </cell>
          <cell r="AZ1267">
            <v>105.8</v>
          </cell>
          <cell r="BA1267">
            <v>0</v>
          </cell>
          <cell r="BB1267">
            <v>2</v>
          </cell>
          <cell r="BC1267" t="str">
            <v>MTNAirtel</v>
          </cell>
          <cell r="BD1267" t="str">
            <v>T1087</v>
          </cell>
          <cell r="BE1267" t="str">
            <v>ZM6801</v>
          </cell>
          <cell r="BF1267">
            <v>0</v>
          </cell>
        </row>
        <row r="1268">
          <cell r="C1268" t="str">
            <v>IHS_NRW_010M</v>
          </cell>
          <cell r="D1268" t="str">
            <v>Kabwela</v>
          </cell>
          <cell r="E1268">
            <v>26.45953</v>
          </cell>
          <cell r="F1268">
            <v>-12.11741</v>
          </cell>
          <cell r="G1268" t="str">
            <v>Copperbelt </v>
          </cell>
          <cell r="H1268">
            <v>1.8</v>
          </cell>
          <cell r="I1268" t="str">
            <v>NORTH WESTERN</v>
          </cell>
          <cell r="J1268" t="str">
            <v>SOLWEZI</v>
          </cell>
          <cell r="K1268" t="str">
            <v>No</v>
          </cell>
          <cell r="L1268" t="str">
            <v>No</v>
          </cell>
          <cell r="M1268" t="str">
            <v>No</v>
          </cell>
          <cell r="N1268" t="str">
            <v>Rural</v>
          </cell>
          <cell r="O1268" t="str">
            <v>2G</v>
          </cell>
          <cell r="P1268" t="str">
            <v>P4</v>
          </cell>
          <cell r="Q1268" t="str">
            <v>BTS</v>
          </cell>
          <cell r="R1268" t="str">
            <v>BTS</v>
          </cell>
          <cell r="S1268" t="str">
            <v>On air</v>
          </cell>
          <cell r="T1268" t="str">
            <v>Solar-Gen</v>
          </cell>
          <cell r="U1268" t="str">
            <v>Green Field</v>
          </cell>
          <cell r="V1268">
            <v>36</v>
          </cell>
          <cell r="W1268" t="str">
            <v>Outdoor</v>
          </cell>
          <cell r="X1268" t="str">
            <v>Humphrey Bwalya</v>
          </cell>
          <cell r="Y1268" t="str">
            <v>SBC</v>
          </cell>
          <cell r="Z1268" t="str">
            <v>SBC</v>
          </cell>
          <cell r="AA1268" t="str">
            <v>MTN</v>
          </cell>
          <cell r="AB1268" t="str">
            <v>Mwenya Banda</v>
          </cell>
          <cell r="AC1268" t="str">
            <v>CCS</v>
          </cell>
          <cell r="AD1268" t="str">
            <v>CCS</v>
          </cell>
          <cell r="AE1268" t="str">
            <v>Lamasat</v>
          </cell>
          <cell r="AF1268" t="str">
            <v>Lamasat</v>
          </cell>
          <cell r="AG1268">
            <v>15</v>
          </cell>
          <cell r="AH1268" t="str">
            <v>perkins</v>
          </cell>
          <cell r="AI1268">
            <v>0</v>
          </cell>
          <cell r="AJ1268" t="str">
            <v>Leroy Sommer</v>
          </cell>
          <cell r="AK1268">
            <v>0</v>
          </cell>
          <cell r="AL1268">
            <v>600</v>
          </cell>
          <cell r="AM1268" t="str">
            <v>Power cube</v>
          </cell>
          <cell r="AN1268" t="str">
            <v>EPW30-48E</v>
          </cell>
          <cell r="AO1268" t="str">
            <v>N/A</v>
          </cell>
          <cell r="AP1268" t="str">
            <v>ROLLS</v>
          </cell>
          <cell r="AQ1268">
            <v>1410</v>
          </cell>
          <cell r="AR1268">
            <v>4</v>
          </cell>
          <cell r="AS1268">
            <v>1410</v>
          </cell>
          <cell r="AT1268">
            <v>12</v>
          </cell>
          <cell r="AU1268" t="str">
            <v>N/A</v>
          </cell>
          <cell r="AV1268" t="str">
            <v>N/A</v>
          </cell>
          <cell r="AW1268" t="str">
            <v>N/A</v>
          </cell>
          <cell r="AX1268" t="str">
            <v>n/a</v>
          </cell>
          <cell r="AY1268" t="str">
            <v>N/A</v>
          </cell>
          <cell r="AZ1268">
            <v>40.5</v>
          </cell>
          <cell r="BA1268">
            <v>0</v>
          </cell>
          <cell r="BB1268">
            <v>1</v>
          </cell>
          <cell r="BC1268" t="str">
            <v>MTN</v>
          </cell>
          <cell r="BD1268" t="str">
            <v>T1085</v>
          </cell>
          <cell r="BE1268">
            <v>0</v>
          </cell>
          <cell r="BF1268" t="str">
            <v>YES</v>
          </cell>
        </row>
        <row r="1269">
          <cell r="C1269" t="str">
            <v>IHS_NRW_011M</v>
          </cell>
          <cell r="D1269" t="str">
            <v>Kipemba Area</v>
          </cell>
          <cell r="E1269">
            <v>26.31711</v>
          </cell>
          <cell r="F1269">
            <v>-12.21481</v>
          </cell>
          <cell r="G1269" t="str">
            <v>Copperbelt </v>
          </cell>
          <cell r="H1269">
            <v>2.5</v>
          </cell>
          <cell r="I1269" t="str">
            <v>NORTH WESTERN</v>
          </cell>
          <cell r="J1269" t="str">
            <v>SOLWEZI</v>
          </cell>
          <cell r="K1269" t="str">
            <v>No</v>
          </cell>
          <cell r="L1269" t="str">
            <v>Yes</v>
          </cell>
          <cell r="M1269" t="str">
            <v>No</v>
          </cell>
          <cell r="N1269" t="str">
            <v>Suburban</v>
          </cell>
          <cell r="O1269" t="str">
            <v>2G 3G</v>
          </cell>
          <cell r="P1269" t="str">
            <v>P4</v>
          </cell>
          <cell r="Q1269" t="str">
            <v>BB</v>
          </cell>
          <cell r="R1269" t="str">
            <v>BB</v>
          </cell>
          <cell r="S1269" t="str">
            <v>On air</v>
          </cell>
          <cell r="T1269" t="str">
            <v>Grid-Gen</v>
          </cell>
          <cell r="U1269" t="str">
            <v>Green Field</v>
          </cell>
          <cell r="V1269">
            <v>54</v>
          </cell>
          <cell r="W1269" t="str">
            <v>Indoor </v>
          </cell>
          <cell r="X1269" t="str">
            <v>Humphrey Bwalya</v>
          </cell>
          <cell r="Y1269" t="str">
            <v>SBC</v>
          </cell>
          <cell r="Z1269" t="str">
            <v>SBC</v>
          </cell>
          <cell r="AA1269" t="str">
            <v>MTN</v>
          </cell>
          <cell r="AB1269" t="str">
            <v>Mwenya Banda</v>
          </cell>
          <cell r="AC1269" t="str">
            <v>CCS</v>
          </cell>
          <cell r="AD1269" t="str">
            <v>CCS</v>
          </cell>
          <cell r="AE1269" t="str">
            <v>IMG</v>
          </cell>
          <cell r="AF1269" t="str">
            <v>IMG</v>
          </cell>
          <cell r="AG1269">
            <v>20</v>
          </cell>
          <cell r="AH1269" t="str">
            <v>perkins</v>
          </cell>
          <cell r="AI1269" t="str">
            <v>GV51794V</v>
          </cell>
          <cell r="AJ1269" t="str">
            <v>Leroy Sommer</v>
          </cell>
          <cell r="AK1269">
            <v>0</v>
          </cell>
          <cell r="AL1269">
            <v>600</v>
          </cell>
          <cell r="AM1269" t="str">
            <v>Delta</v>
          </cell>
          <cell r="AN1269" t="str">
            <v>DPS 2400B-48-5</v>
          </cell>
          <cell r="AO1269">
            <v>250</v>
          </cell>
          <cell r="AP1269" t="str">
            <v>Agisson</v>
          </cell>
          <cell r="AQ1269">
            <v>600</v>
          </cell>
          <cell r="AR1269">
            <v>2</v>
          </cell>
          <cell r="AS1269">
            <v>600</v>
          </cell>
          <cell r="AT1269">
            <v>24</v>
          </cell>
          <cell r="AU1269" t="str">
            <v>LG</v>
          </cell>
          <cell r="AV1269" t="str">
            <v>LG</v>
          </cell>
          <cell r="AW1269">
            <v>18000</v>
          </cell>
          <cell r="AX1269">
            <v>18000</v>
          </cell>
          <cell r="AY1269">
            <v>2</v>
          </cell>
          <cell r="AZ1269">
            <v>45.7</v>
          </cell>
          <cell r="BA1269">
            <v>45</v>
          </cell>
          <cell r="BB1269">
            <v>2</v>
          </cell>
          <cell r="BC1269" t="str">
            <v>MTNParatus Telecom</v>
          </cell>
          <cell r="BD1269" t="str">
            <v>T1024</v>
          </cell>
          <cell r="BE1269">
            <v>0</v>
          </cell>
          <cell r="BF1269" t="str">
            <v>Yes</v>
          </cell>
        </row>
        <row r="1270">
          <cell r="C1270" t="str">
            <v>IHS_NRW_012M</v>
          </cell>
          <cell r="D1270" t="str">
            <v>Kansanshi</v>
          </cell>
          <cell r="E1270">
            <v>26.41073333</v>
          </cell>
          <cell r="F1270">
            <v>-12.09183333</v>
          </cell>
          <cell r="G1270" t="str">
            <v>Copperbelt </v>
          </cell>
          <cell r="H1270" t="str">
            <v>N/A</v>
          </cell>
          <cell r="I1270" t="str">
            <v>NORTH WESTERN</v>
          </cell>
          <cell r="J1270" t="str">
            <v>SOLWEZI</v>
          </cell>
          <cell r="K1270" t="str">
            <v>No</v>
          </cell>
          <cell r="L1270" t="str">
            <v>Yes</v>
          </cell>
          <cell r="M1270" t="str">
            <v>No</v>
          </cell>
          <cell r="N1270" t="str">
            <v>Suburban</v>
          </cell>
          <cell r="O1270" t="str">
            <v>2G 3G 4G</v>
          </cell>
          <cell r="P1270" t="str">
            <v>P3</v>
          </cell>
          <cell r="Q1270" t="str">
            <v>BTS</v>
          </cell>
          <cell r="R1270" t="str">
            <v>BB</v>
          </cell>
          <cell r="S1270" t="str">
            <v>On air</v>
          </cell>
          <cell r="T1270" t="str">
            <v>Grid Only</v>
          </cell>
          <cell r="U1270" t="str">
            <v>Green Field</v>
          </cell>
          <cell r="V1270">
            <v>54</v>
          </cell>
          <cell r="W1270" t="str">
            <v>Outdoor</v>
          </cell>
          <cell r="X1270" t="str">
            <v>Humphrey Bwalya</v>
          </cell>
          <cell r="Y1270" t="str">
            <v>SBC</v>
          </cell>
          <cell r="Z1270" t="str">
            <v>SBC</v>
          </cell>
          <cell r="AA1270" t="str">
            <v>MTN</v>
          </cell>
          <cell r="AB1270" t="str">
            <v>Mwenya Banda</v>
          </cell>
          <cell r="AC1270" t="str">
            <v>CCS</v>
          </cell>
          <cell r="AD1270" t="str">
            <v>In House</v>
          </cell>
          <cell r="AE1270" t="str">
            <v>n/a</v>
          </cell>
          <cell r="AF1270" t="str">
            <v>n/a</v>
          </cell>
          <cell r="AG1270" t="str">
            <v>N/A</v>
          </cell>
          <cell r="AH1270" t="str">
            <v>N/A</v>
          </cell>
          <cell r="AI1270" t="str">
            <v>N/A</v>
          </cell>
          <cell r="AJ1270" t="str">
            <v>N/A</v>
          </cell>
          <cell r="AK1270" t="str">
            <v>N/A</v>
          </cell>
          <cell r="AL1270" t="str">
            <v>N/A</v>
          </cell>
          <cell r="AM1270" t="str">
            <v>Delta</v>
          </cell>
          <cell r="AN1270" t="str">
            <v>DPS 2400B-48-5</v>
          </cell>
          <cell r="AO1270">
            <v>250</v>
          </cell>
          <cell r="AP1270" t="str">
            <v>NARADA</v>
          </cell>
          <cell r="AQ1270">
            <v>600</v>
          </cell>
          <cell r="AR1270">
            <v>2</v>
          </cell>
          <cell r="AS1270">
            <v>600</v>
          </cell>
          <cell r="AT1270">
            <v>24</v>
          </cell>
          <cell r="AU1270" t="str">
            <v>N/A</v>
          </cell>
          <cell r="AV1270" t="str">
            <v>N/A</v>
          </cell>
          <cell r="AW1270" t="str">
            <v>N/A</v>
          </cell>
          <cell r="AX1270" t="str">
            <v>n/a</v>
          </cell>
          <cell r="AY1270" t="str">
            <v>N/A</v>
          </cell>
          <cell r="AZ1270">
            <v>106.8</v>
          </cell>
          <cell r="BA1270">
            <v>0</v>
          </cell>
          <cell r="BB1270">
            <v>2</v>
          </cell>
          <cell r="BC1270" t="str">
            <v>MTNAirtel</v>
          </cell>
          <cell r="BD1270" t="str">
            <v>T1000</v>
          </cell>
          <cell r="BE1270" t="str">
            <v>ZM0667</v>
          </cell>
          <cell r="BF1270" t="str">
            <v>YES</v>
          </cell>
        </row>
        <row r="1271">
          <cell r="C1271" t="str">
            <v>IHS_NRW_013M</v>
          </cell>
          <cell r="D1271" t="str">
            <v>Mwansa Kombwe Village BB</v>
          </cell>
          <cell r="E1271">
            <v>26.65036</v>
          </cell>
          <cell r="F1271">
            <v>-12.21399</v>
          </cell>
          <cell r="G1271" t="str">
            <v>Copperbelt </v>
          </cell>
          <cell r="H1271">
            <v>1.8</v>
          </cell>
          <cell r="I1271" t="str">
            <v>NORTH WESTERN</v>
          </cell>
          <cell r="J1271" t="str">
            <v>SOLWEZI</v>
          </cell>
          <cell r="K1271" t="str">
            <v>No</v>
          </cell>
          <cell r="L1271" t="str">
            <v>Yes</v>
          </cell>
          <cell r="M1271" t="str">
            <v>No</v>
          </cell>
          <cell r="N1271" t="str">
            <v>Rural</v>
          </cell>
          <cell r="O1271" t="str">
            <v>2G 3G</v>
          </cell>
          <cell r="P1271" t="str">
            <v>P4</v>
          </cell>
          <cell r="Q1271" t="str">
            <v>BB</v>
          </cell>
          <cell r="R1271" t="str">
            <v>BB</v>
          </cell>
          <cell r="S1271" t="str">
            <v>On air</v>
          </cell>
          <cell r="T1271" t="str">
            <v>Grid-Gen</v>
          </cell>
          <cell r="U1271" t="str">
            <v>Green Field</v>
          </cell>
          <cell r="V1271">
            <v>66</v>
          </cell>
          <cell r="W1271" t="str">
            <v>Indoor </v>
          </cell>
          <cell r="X1271" t="str">
            <v>Humphrey Bwalya</v>
          </cell>
          <cell r="Y1271" t="str">
            <v>SBC</v>
          </cell>
          <cell r="Z1271" t="str">
            <v>SBC</v>
          </cell>
          <cell r="AA1271" t="str">
            <v>MTN</v>
          </cell>
          <cell r="AB1271" t="str">
            <v>Mwenya Banda</v>
          </cell>
          <cell r="AC1271" t="str">
            <v>CCS</v>
          </cell>
          <cell r="AD1271" t="str">
            <v>CCS</v>
          </cell>
          <cell r="AE1271" t="str">
            <v>IMG</v>
          </cell>
          <cell r="AF1271" t="str">
            <v>IMG</v>
          </cell>
          <cell r="AG1271">
            <v>20</v>
          </cell>
          <cell r="AH1271" t="str">
            <v>perkins</v>
          </cell>
          <cell r="AI1271" t="str">
            <v>GV51794V</v>
          </cell>
          <cell r="AJ1271" t="str">
            <v>Leroy Sommer</v>
          </cell>
          <cell r="AK1271">
            <v>0</v>
          </cell>
          <cell r="AL1271">
            <v>600</v>
          </cell>
          <cell r="AM1271" t="str">
            <v>Delta</v>
          </cell>
          <cell r="AN1271" t="str">
            <v>DPS 2400B-48-5</v>
          </cell>
          <cell r="AO1271">
            <v>250</v>
          </cell>
          <cell r="AP1271" t="str">
            <v>Power safe </v>
          </cell>
          <cell r="AQ1271">
            <v>1200</v>
          </cell>
          <cell r="AR1271">
            <v>2</v>
          </cell>
          <cell r="AS1271">
            <v>1200</v>
          </cell>
          <cell r="AT1271">
            <v>24</v>
          </cell>
          <cell r="AU1271" t="str">
            <v>LG</v>
          </cell>
          <cell r="AV1271" t="str">
            <v>LG</v>
          </cell>
          <cell r="AW1271">
            <v>18000</v>
          </cell>
          <cell r="AX1271">
            <v>18000</v>
          </cell>
          <cell r="AY1271">
            <v>2</v>
          </cell>
          <cell r="AZ1271">
            <v>64.5</v>
          </cell>
          <cell r="BA1271">
            <v>65</v>
          </cell>
          <cell r="BB1271">
            <v>1</v>
          </cell>
          <cell r="BC1271" t="str">
            <v>MTN</v>
          </cell>
          <cell r="BD1271" t="str">
            <v>T1018</v>
          </cell>
          <cell r="BE1271">
            <v>0</v>
          </cell>
          <cell r="BF1271" t="str">
            <v>Yes</v>
          </cell>
        </row>
        <row r="1272">
          <cell r="C1272" t="str">
            <v>IHS_NRW_014M</v>
          </cell>
          <cell r="D1272" t="str">
            <v>Mapopo</v>
          </cell>
          <cell r="E1272">
            <v>26.5195</v>
          </cell>
          <cell r="F1272">
            <v>-12.40869</v>
          </cell>
          <cell r="G1272" t="str">
            <v>Copperbelt </v>
          </cell>
          <cell r="H1272">
            <v>1.5</v>
          </cell>
          <cell r="I1272" t="str">
            <v>NORTH WESTERN</v>
          </cell>
          <cell r="J1272" t="str">
            <v>SOLWEZI</v>
          </cell>
          <cell r="K1272" t="str">
            <v>No</v>
          </cell>
          <cell r="L1272" t="str">
            <v>No</v>
          </cell>
          <cell r="M1272" t="str">
            <v>No</v>
          </cell>
          <cell r="N1272" t="str">
            <v>Rural</v>
          </cell>
          <cell r="O1272" t="str">
            <v>2G</v>
          </cell>
          <cell r="P1272" t="str">
            <v>P4</v>
          </cell>
          <cell r="Q1272" t="str">
            <v>BTS</v>
          </cell>
          <cell r="R1272" t="str">
            <v>BTS</v>
          </cell>
          <cell r="S1272" t="str">
            <v>On air</v>
          </cell>
          <cell r="T1272" t="str">
            <v>Grid-Gen</v>
          </cell>
          <cell r="U1272" t="str">
            <v>Green Field</v>
          </cell>
          <cell r="V1272">
            <v>54</v>
          </cell>
          <cell r="W1272" t="str">
            <v>Indoor </v>
          </cell>
          <cell r="X1272" t="str">
            <v>Humphrey Bwalya</v>
          </cell>
          <cell r="Y1272" t="str">
            <v>SBC</v>
          </cell>
          <cell r="Z1272" t="str">
            <v>SBC</v>
          </cell>
          <cell r="AA1272" t="str">
            <v>MTN</v>
          </cell>
          <cell r="AB1272" t="str">
            <v>Mwenya Banda</v>
          </cell>
          <cell r="AC1272" t="str">
            <v>CCS</v>
          </cell>
          <cell r="AD1272" t="str">
            <v>CCS</v>
          </cell>
          <cell r="AE1272" t="str">
            <v>huawei</v>
          </cell>
          <cell r="AF1272" t="str">
            <v>Weichai</v>
          </cell>
          <cell r="AG1272">
            <v>13</v>
          </cell>
          <cell r="AH1272" t="str">
            <v>Weichai</v>
          </cell>
          <cell r="AI1272">
            <v>0</v>
          </cell>
          <cell r="AJ1272" t="str">
            <v>xingnuo</v>
          </cell>
          <cell r="AK1272">
            <v>0</v>
          </cell>
          <cell r="AL1272">
            <v>750</v>
          </cell>
          <cell r="AM1272" t="str">
            <v>Delta</v>
          </cell>
          <cell r="AN1272" t="str">
            <v>DPS 2400B-48-5</v>
          </cell>
          <cell r="AO1272">
            <v>250</v>
          </cell>
          <cell r="AP1272" t="str">
            <v>Power safe </v>
          </cell>
          <cell r="AQ1272">
            <v>1200</v>
          </cell>
          <cell r="AR1272">
            <v>2</v>
          </cell>
          <cell r="AS1272">
            <v>1200</v>
          </cell>
          <cell r="AT1272">
            <v>24</v>
          </cell>
          <cell r="AU1272" t="str">
            <v>LG</v>
          </cell>
          <cell r="AV1272" t="str">
            <v>LG</v>
          </cell>
          <cell r="AW1272">
            <v>18000</v>
          </cell>
          <cell r="AX1272">
            <v>18000</v>
          </cell>
          <cell r="AY1272">
            <v>2</v>
          </cell>
          <cell r="AZ1272">
            <v>40.1</v>
          </cell>
          <cell r="BA1272">
            <v>40</v>
          </cell>
          <cell r="BB1272">
            <v>2</v>
          </cell>
          <cell r="BC1272" t="str">
            <v>MTNAirtel</v>
          </cell>
          <cell r="BD1272" t="str">
            <v>T1030</v>
          </cell>
          <cell r="BE1272" t="str">
            <v>ZM3775</v>
          </cell>
          <cell r="BF1272" t="str">
            <v>Yes</v>
          </cell>
        </row>
        <row r="1273">
          <cell r="C1273" t="str">
            <v>IHS_NRW_015M</v>
          </cell>
          <cell r="D1273" t="str">
            <v>Mutanda Research</v>
          </cell>
          <cell r="E1273">
            <v>26.22280556</v>
          </cell>
          <cell r="F1273">
            <v>-12.42036111</v>
          </cell>
          <cell r="G1273" t="str">
            <v>Copperbelt </v>
          </cell>
          <cell r="H1273">
            <v>2.5</v>
          </cell>
          <cell r="I1273" t="str">
            <v>NORTH WESTERN</v>
          </cell>
          <cell r="J1273" t="str">
            <v>SOLWEZI</v>
          </cell>
          <cell r="K1273" t="str">
            <v>No</v>
          </cell>
          <cell r="L1273" t="str">
            <v>No</v>
          </cell>
          <cell r="M1273" t="str">
            <v>No</v>
          </cell>
          <cell r="N1273" t="str">
            <v>Rural</v>
          </cell>
          <cell r="O1273" t="str">
            <v>2G 3G</v>
          </cell>
          <cell r="P1273" t="str">
            <v>P4</v>
          </cell>
          <cell r="Q1273" t="str">
            <v>BTS</v>
          </cell>
          <cell r="R1273" t="str">
            <v>HUB</v>
          </cell>
          <cell r="S1273" t="str">
            <v>On air</v>
          </cell>
          <cell r="T1273" t="str">
            <v>Grid-Gen</v>
          </cell>
          <cell r="U1273" t="str">
            <v>Green Field</v>
          </cell>
          <cell r="V1273">
            <v>42</v>
          </cell>
          <cell r="W1273" t="str">
            <v>Outdoor</v>
          </cell>
          <cell r="X1273" t="str">
            <v>Humphrey Bwalya</v>
          </cell>
          <cell r="Y1273" t="str">
            <v>SBC</v>
          </cell>
          <cell r="Z1273" t="str">
            <v>SBC</v>
          </cell>
          <cell r="AA1273" t="str">
            <v>MTN</v>
          </cell>
          <cell r="AB1273" t="str">
            <v>Mwenya Banda</v>
          </cell>
          <cell r="AC1273" t="str">
            <v>CCS</v>
          </cell>
          <cell r="AD1273" t="str">
            <v>CCS</v>
          </cell>
          <cell r="AE1273" t="str">
            <v>Gen Logic</v>
          </cell>
          <cell r="AF1273" t="str">
            <v>Gen Logic</v>
          </cell>
          <cell r="AG1273">
            <v>20</v>
          </cell>
          <cell r="AH1273" t="str">
            <v>perkins</v>
          </cell>
          <cell r="AI1273">
            <v>0</v>
          </cell>
          <cell r="AJ1273" t="str">
            <v>Leroy Sommer</v>
          </cell>
          <cell r="AK1273">
            <v>0</v>
          </cell>
          <cell r="AL1273">
            <v>1000</v>
          </cell>
          <cell r="AM1273" t="str">
            <v>Delta</v>
          </cell>
          <cell r="AN1273" t="str">
            <v>DPS 2400B-48-5</v>
          </cell>
          <cell r="AO1273">
            <v>250</v>
          </cell>
          <cell r="AP1273" t="str">
            <v>Wolong</v>
          </cell>
          <cell r="AQ1273">
            <v>600</v>
          </cell>
          <cell r="AR1273">
            <v>2</v>
          </cell>
          <cell r="AS1273">
            <v>600</v>
          </cell>
          <cell r="AT1273">
            <v>24</v>
          </cell>
          <cell r="AU1273" t="str">
            <v>N/A</v>
          </cell>
          <cell r="AV1273" t="str">
            <v>N/A</v>
          </cell>
          <cell r="AW1273" t="str">
            <v>N/A</v>
          </cell>
          <cell r="AX1273" t="str">
            <v>n/a</v>
          </cell>
          <cell r="AY1273" t="str">
            <v>N/A</v>
          </cell>
          <cell r="AZ1273">
            <v>54.6</v>
          </cell>
          <cell r="BA1273">
            <v>54</v>
          </cell>
          <cell r="BB1273">
            <v>1</v>
          </cell>
          <cell r="BC1273" t="str">
            <v>MTN</v>
          </cell>
          <cell r="BD1273" t="str">
            <v>T1049</v>
          </cell>
          <cell r="BE1273">
            <v>0</v>
          </cell>
          <cell r="BF1273" t="str">
            <v>YES</v>
          </cell>
        </row>
        <row r="1274">
          <cell r="C1274" t="str">
            <v>IHS_NRW_016M</v>
          </cell>
          <cell r="D1274" t="str">
            <v>St Francis </v>
          </cell>
          <cell r="E1274">
            <v>26.50513</v>
          </cell>
          <cell r="F1274">
            <v>-12.4789</v>
          </cell>
          <cell r="G1274" t="str">
            <v>Copperbelt </v>
          </cell>
          <cell r="H1274">
            <v>1.8</v>
          </cell>
          <cell r="I1274" t="str">
            <v>NORTH WESTERN</v>
          </cell>
          <cell r="J1274" t="str">
            <v>SOLWEZI</v>
          </cell>
          <cell r="K1274" t="str">
            <v>No</v>
          </cell>
          <cell r="L1274" t="str">
            <v>No</v>
          </cell>
          <cell r="M1274" t="str">
            <v>No</v>
          </cell>
          <cell r="N1274" t="str">
            <v>Rural</v>
          </cell>
          <cell r="O1274" t="str">
            <v>2G 3G</v>
          </cell>
          <cell r="P1274" t="str">
            <v>P4</v>
          </cell>
          <cell r="Q1274" t="str">
            <v>BTS</v>
          </cell>
          <cell r="R1274" t="str">
            <v>BTS</v>
          </cell>
          <cell r="S1274" t="str">
            <v>On air</v>
          </cell>
          <cell r="T1274" t="str">
            <v>Grid-Gen</v>
          </cell>
          <cell r="U1274" t="str">
            <v>Green Field</v>
          </cell>
          <cell r="V1274">
            <v>54</v>
          </cell>
          <cell r="W1274" t="str">
            <v>Outdoor</v>
          </cell>
          <cell r="X1274" t="str">
            <v>Humphrey Bwalya</v>
          </cell>
          <cell r="Y1274" t="str">
            <v>SBC</v>
          </cell>
          <cell r="Z1274" t="str">
            <v>SBC</v>
          </cell>
          <cell r="AA1274" t="str">
            <v>MTN</v>
          </cell>
          <cell r="AB1274" t="str">
            <v>Mwenya Banda</v>
          </cell>
          <cell r="AC1274" t="str">
            <v>CCS</v>
          </cell>
          <cell r="AD1274" t="str">
            <v>CCS</v>
          </cell>
          <cell r="AE1274" t="str">
            <v>Lamasat</v>
          </cell>
          <cell r="AF1274" t="str">
            <v>Lamasat</v>
          </cell>
          <cell r="AG1274">
            <v>15</v>
          </cell>
          <cell r="AH1274" t="str">
            <v>perkins</v>
          </cell>
          <cell r="AI1274">
            <v>0</v>
          </cell>
          <cell r="AJ1274" t="str">
            <v>Leroy Sommer</v>
          </cell>
          <cell r="AK1274">
            <v>0</v>
          </cell>
          <cell r="AL1274">
            <v>600</v>
          </cell>
          <cell r="AM1274" t="str">
            <v>Delta</v>
          </cell>
          <cell r="AN1274" t="str">
            <v>DPS 2400B-48-5</v>
          </cell>
          <cell r="AO1274">
            <v>250</v>
          </cell>
          <cell r="AP1274" t="str">
            <v>Agisson</v>
          </cell>
          <cell r="AQ1274">
            <v>600</v>
          </cell>
          <cell r="AR1274">
            <v>2</v>
          </cell>
          <cell r="AS1274">
            <v>600</v>
          </cell>
          <cell r="AT1274">
            <v>24</v>
          </cell>
          <cell r="AU1274" t="str">
            <v>N/A</v>
          </cell>
          <cell r="AV1274" t="str">
            <v>N/A</v>
          </cell>
          <cell r="AW1274" t="str">
            <v>N/A</v>
          </cell>
          <cell r="AX1274" t="str">
            <v>n/a</v>
          </cell>
          <cell r="AY1274" t="str">
            <v>N/A</v>
          </cell>
          <cell r="AZ1274">
            <v>60.2</v>
          </cell>
          <cell r="BA1274">
            <v>60</v>
          </cell>
          <cell r="BB1274">
            <v>2</v>
          </cell>
          <cell r="BC1274" t="str">
            <v>MTNAirtel</v>
          </cell>
          <cell r="BD1274" t="str">
            <v>T1028</v>
          </cell>
          <cell r="BE1274" t="str">
            <v>ZM3774</v>
          </cell>
          <cell r="BF1274" t="str">
            <v>Yes</v>
          </cell>
        </row>
        <row r="1275">
          <cell r="C1275" t="str">
            <v>IHS_NRW_017M</v>
          </cell>
          <cell r="D1275" t="str">
            <v>Kambazhia</v>
          </cell>
          <cell r="E1275">
            <v>26.13172222</v>
          </cell>
          <cell r="F1275">
            <v>-12.40744444</v>
          </cell>
          <cell r="G1275" t="str">
            <v>Copperbelt </v>
          </cell>
          <cell r="H1275">
            <v>1.8</v>
          </cell>
          <cell r="I1275" t="str">
            <v>NORTH WESTERN</v>
          </cell>
          <cell r="J1275" t="str">
            <v>SOLWEZI</v>
          </cell>
          <cell r="K1275" t="str">
            <v>No</v>
          </cell>
          <cell r="L1275" t="str">
            <v>Yes</v>
          </cell>
          <cell r="M1275" t="str">
            <v>No</v>
          </cell>
          <cell r="N1275" t="str">
            <v>Rural</v>
          </cell>
          <cell r="O1275" t="str">
            <v>2G 3G</v>
          </cell>
          <cell r="P1275" t="str">
            <v>P4</v>
          </cell>
          <cell r="Q1275" t="str">
            <v>BTS</v>
          </cell>
          <cell r="R1275" t="str">
            <v>BB</v>
          </cell>
          <cell r="S1275" t="str">
            <v>On air</v>
          </cell>
          <cell r="T1275" t="str">
            <v>Solar-Gen</v>
          </cell>
          <cell r="U1275" t="str">
            <v>Green Field</v>
          </cell>
          <cell r="V1275">
            <v>42</v>
          </cell>
          <cell r="W1275" t="str">
            <v>Outdoor</v>
          </cell>
          <cell r="X1275" t="str">
            <v>Humphrey Bwalya</v>
          </cell>
          <cell r="Y1275" t="str">
            <v>SBC</v>
          </cell>
          <cell r="Z1275" t="str">
            <v>SBC</v>
          </cell>
          <cell r="AA1275" t="str">
            <v>MTN</v>
          </cell>
          <cell r="AB1275" t="str">
            <v>Mwenya Banda</v>
          </cell>
          <cell r="AC1275" t="str">
            <v>CCS</v>
          </cell>
          <cell r="AD1275" t="str">
            <v>CCS</v>
          </cell>
          <cell r="AE1275" t="str">
            <v>IMG</v>
          </cell>
          <cell r="AF1275" t="str">
            <v>IMG</v>
          </cell>
          <cell r="AG1275">
            <v>20</v>
          </cell>
          <cell r="AH1275" t="str">
            <v>perkins</v>
          </cell>
          <cell r="AI1275" t="str">
            <v>GV51794V</v>
          </cell>
          <cell r="AJ1275" t="str">
            <v>Leroy Sommer</v>
          </cell>
          <cell r="AK1275">
            <v>0</v>
          </cell>
          <cell r="AL1275">
            <v>600</v>
          </cell>
          <cell r="AM1275" t="str">
            <v>Power cube</v>
          </cell>
          <cell r="AN1275" t="str">
            <v>ICC330-HA1-C10</v>
          </cell>
          <cell r="AO1275">
            <v>750</v>
          </cell>
          <cell r="AP1275" t="str">
            <v>Lithium</v>
          </cell>
          <cell r="AQ1275">
            <v>400</v>
          </cell>
          <cell r="AR1275">
            <v>48</v>
          </cell>
          <cell r="AS1275">
            <v>100</v>
          </cell>
          <cell r="AT1275">
            <v>4</v>
          </cell>
          <cell r="AU1275" t="str">
            <v>N/A</v>
          </cell>
          <cell r="AV1275" t="str">
            <v>N/A</v>
          </cell>
          <cell r="AW1275" t="str">
            <v>N/A</v>
          </cell>
          <cell r="AX1275" t="str">
            <v>n/a</v>
          </cell>
          <cell r="AY1275" t="str">
            <v>N/A</v>
          </cell>
          <cell r="AZ1275">
            <v>60.1</v>
          </cell>
          <cell r="BA1275">
            <v>60</v>
          </cell>
          <cell r="BB1275">
            <v>2</v>
          </cell>
          <cell r="BC1275" t="str">
            <v>MTNAirtel</v>
          </cell>
          <cell r="BD1275" t="str">
            <v>T1026</v>
          </cell>
          <cell r="BE1275" t="str">
            <v>ZM0412</v>
          </cell>
          <cell r="BF1275" t="str">
            <v>Yes</v>
          </cell>
        </row>
        <row r="1276">
          <cell r="C1276" t="str">
            <v>IHS_NRW_018M</v>
          </cell>
          <cell r="D1276" t="str">
            <v>Kipona</v>
          </cell>
          <cell r="E1276">
            <v>26.17088889</v>
          </cell>
          <cell r="F1276">
            <v>-12.51130556</v>
          </cell>
          <cell r="G1276" t="str">
            <v>Copperbelt </v>
          </cell>
          <cell r="H1276">
            <v>2.5</v>
          </cell>
          <cell r="I1276" t="str">
            <v>NORTH WESTERN</v>
          </cell>
          <cell r="J1276" t="str">
            <v>SOLWEZI</v>
          </cell>
          <cell r="K1276" t="str">
            <v>No</v>
          </cell>
          <cell r="L1276" t="str">
            <v>No</v>
          </cell>
          <cell r="M1276" t="str">
            <v>No</v>
          </cell>
          <cell r="N1276" t="str">
            <v>Rural</v>
          </cell>
          <cell r="O1276" t="str">
            <v>2G 3G</v>
          </cell>
          <cell r="P1276" t="str">
            <v>P4</v>
          </cell>
          <cell r="Q1276" t="str">
            <v>BB</v>
          </cell>
          <cell r="R1276" t="str">
            <v>BB</v>
          </cell>
          <cell r="S1276" t="str">
            <v>On air</v>
          </cell>
          <cell r="T1276" t="str">
            <v>Grid-Gen</v>
          </cell>
          <cell r="U1276" t="str">
            <v>Green Field</v>
          </cell>
          <cell r="V1276">
            <v>60</v>
          </cell>
          <cell r="W1276" t="str">
            <v>Outdoor</v>
          </cell>
          <cell r="X1276" t="str">
            <v>Humphrey Bwalya</v>
          </cell>
          <cell r="Y1276" t="str">
            <v>SBC</v>
          </cell>
          <cell r="Z1276" t="str">
            <v>SBC</v>
          </cell>
          <cell r="AA1276" t="str">
            <v>MTN</v>
          </cell>
          <cell r="AB1276" t="str">
            <v>Mwenya Banda</v>
          </cell>
          <cell r="AC1276" t="str">
            <v>CCS</v>
          </cell>
          <cell r="AD1276" t="str">
            <v>CCS</v>
          </cell>
          <cell r="AE1276" t="str">
            <v>Gen Logic</v>
          </cell>
          <cell r="AF1276" t="str">
            <v>Gen Logic</v>
          </cell>
          <cell r="AG1276">
            <v>20</v>
          </cell>
          <cell r="AH1276" t="str">
            <v>Yanmar</v>
          </cell>
          <cell r="AI1276">
            <v>0</v>
          </cell>
          <cell r="AJ1276" t="str">
            <v>Mecc Alte</v>
          </cell>
          <cell r="AK1276">
            <v>0</v>
          </cell>
          <cell r="AL1276">
            <v>600</v>
          </cell>
          <cell r="AM1276" t="str">
            <v>Power cube</v>
          </cell>
          <cell r="AN1276" t="str">
            <v>ICC330-HA1-C10</v>
          </cell>
          <cell r="AO1276">
            <v>750</v>
          </cell>
          <cell r="AP1276" t="str">
            <v>Power safe </v>
          </cell>
          <cell r="AQ1276">
            <v>1200</v>
          </cell>
          <cell r="AR1276">
            <v>2</v>
          </cell>
          <cell r="AS1276">
            <v>1200</v>
          </cell>
          <cell r="AT1276">
            <v>24</v>
          </cell>
          <cell r="AU1276" t="str">
            <v>N/A</v>
          </cell>
          <cell r="AV1276" t="str">
            <v>N/A</v>
          </cell>
          <cell r="AW1276" t="str">
            <v>N/A</v>
          </cell>
          <cell r="AX1276" t="str">
            <v>n/a</v>
          </cell>
          <cell r="AY1276" t="str">
            <v>N/A</v>
          </cell>
          <cell r="AZ1276">
            <v>108.9</v>
          </cell>
          <cell r="BA1276">
            <v>108</v>
          </cell>
          <cell r="BB1276">
            <v>1</v>
          </cell>
          <cell r="BC1276" t="str">
            <v>MTN</v>
          </cell>
          <cell r="BD1276" t="str">
            <v>T1039</v>
          </cell>
          <cell r="BE1276">
            <v>0</v>
          </cell>
          <cell r="BF1276" t="str">
            <v>Yes</v>
          </cell>
        </row>
        <row r="1277">
          <cell r="C1277" t="str">
            <v>IHS_NRW_019M</v>
          </cell>
          <cell r="D1277" t="str">
            <v>Lumwana Estates</v>
          </cell>
          <cell r="E1277">
            <v>25.91916667</v>
          </cell>
          <cell r="F1277">
            <v>-12.26638889</v>
          </cell>
          <cell r="G1277" t="str">
            <v>Copperbelt </v>
          </cell>
          <cell r="H1277">
            <v>1.8</v>
          </cell>
          <cell r="I1277" t="str">
            <v>NORTH WESTERN</v>
          </cell>
          <cell r="J1277" t="str">
            <v>SOLWEZI</v>
          </cell>
          <cell r="K1277" t="str">
            <v>No</v>
          </cell>
          <cell r="L1277" t="str">
            <v>No</v>
          </cell>
          <cell r="M1277" t="str">
            <v>No</v>
          </cell>
          <cell r="N1277" t="str">
            <v>Suburban</v>
          </cell>
          <cell r="O1277" t="str">
            <v>2G 3G</v>
          </cell>
          <cell r="P1277" t="str">
            <v>P4</v>
          </cell>
          <cell r="Q1277" t="str">
            <v>BTS</v>
          </cell>
          <cell r="R1277" t="str">
            <v>BB</v>
          </cell>
          <cell r="S1277" t="str">
            <v>On air</v>
          </cell>
          <cell r="T1277" t="str">
            <v>Grid-Gen</v>
          </cell>
          <cell r="U1277" t="str">
            <v>Green Field</v>
          </cell>
          <cell r="V1277">
            <v>80</v>
          </cell>
          <cell r="W1277" t="str">
            <v>Indoor </v>
          </cell>
          <cell r="X1277" t="str">
            <v>Humphrey Bwalya</v>
          </cell>
          <cell r="Y1277" t="str">
            <v>SBC</v>
          </cell>
          <cell r="Z1277" t="str">
            <v>SBC</v>
          </cell>
          <cell r="AA1277" t="str">
            <v>MTN</v>
          </cell>
          <cell r="AB1277" t="str">
            <v>Mwenya Banda</v>
          </cell>
          <cell r="AC1277" t="str">
            <v>CCS</v>
          </cell>
          <cell r="AD1277" t="str">
            <v>CCS</v>
          </cell>
          <cell r="AE1277" t="str">
            <v>IMG</v>
          </cell>
          <cell r="AF1277" t="str">
            <v>IMG</v>
          </cell>
          <cell r="AG1277">
            <v>20</v>
          </cell>
          <cell r="AH1277" t="str">
            <v>perkins</v>
          </cell>
          <cell r="AI1277" t="str">
            <v>GV51794V</v>
          </cell>
          <cell r="AJ1277" t="str">
            <v>Leroy Sommer</v>
          </cell>
          <cell r="AK1277">
            <v>0</v>
          </cell>
          <cell r="AL1277">
            <v>1000</v>
          </cell>
          <cell r="AM1277" t="str">
            <v>Delta</v>
          </cell>
          <cell r="AN1277" t="str">
            <v>DPS 2400B-48-5</v>
          </cell>
          <cell r="AO1277">
            <v>250</v>
          </cell>
          <cell r="AP1277" t="str">
            <v>Agisson</v>
          </cell>
          <cell r="AQ1277">
            <v>600</v>
          </cell>
          <cell r="AR1277">
            <v>2</v>
          </cell>
          <cell r="AS1277">
            <v>600</v>
          </cell>
          <cell r="AT1277">
            <v>24</v>
          </cell>
          <cell r="AU1277" t="str">
            <v>LG</v>
          </cell>
          <cell r="AV1277" t="str">
            <v>LG</v>
          </cell>
          <cell r="AW1277">
            <v>18000</v>
          </cell>
          <cell r="AX1277">
            <v>18000</v>
          </cell>
          <cell r="AY1277">
            <v>2</v>
          </cell>
          <cell r="AZ1277">
            <v>75.1</v>
          </cell>
          <cell r="BA1277">
            <v>75</v>
          </cell>
          <cell r="BB1277">
            <v>3</v>
          </cell>
          <cell r="BC1277" t="str">
            <v>MTNAirtelParatus Telecom</v>
          </cell>
          <cell r="BD1277" t="str">
            <v>T1020</v>
          </cell>
          <cell r="BE1277" t="str">
            <v>ZM0407</v>
          </cell>
          <cell r="BF1277" t="str">
            <v>Yes</v>
          </cell>
        </row>
        <row r="1278">
          <cell r="C1278" t="str">
            <v>IHS_NRW_020M</v>
          </cell>
          <cell r="D1278" t="str">
            <v>Lumwana R1 Gate</v>
          </cell>
          <cell r="E1278">
            <v>25.89126</v>
          </cell>
          <cell r="F1278">
            <v>-12.33177</v>
          </cell>
          <cell r="G1278" t="str">
            <v>Copperbelt </v>
          </cell>
          <cell r="H1278">
            <v>2.5</v>
          </cell>
          <cell r="I1278" t="str">
            <v>NORTH WESTERN</v>
          </cell>
          <cell r="J1278" t="str">
            <v>SOLWEZI</v>
          </cell>
          <cell r="K1278" t="str">
            <v>No</v>
          </cell>
          <cell r="L1278" t="str">
            <v>No</v>
          </cell>
          <cell r="M1278" t="str">
            <v>No</v>
          </cell>
          <cell r="N1278" t="str">
            <v>Rural</v>
          </cell>
          <cell r="O1278" t="str">
            <v>2G 3G</v>
          </cell>
          <cell r="P1278" t="str">
            <v>P4</v>
          </cell>
          <cell r="Q1278" t="str">
            <v>BTS</v>
          </cell>
          <cell r="R1278" t="str">
            <v>BTS</v>
          </cell>
          <cell r="S1278" t="str">
            <v>On air</v>
          </cell>
          <cell r="T1278" t="str">
            <v>Grid-Gen</v>
          </cell>
          <cell r="U1278" t="str">
            <v>Green Field</v>
          </cell>
          <cell r="V1278">
            <v>70</v>
          </cell>
          <cell r="W1278" t="str">
            <v>Outdoor</v>
          </cell>
          <cell r="X1278" t="str">
            <v>Humphrey Bwalya</v>
          </cell>
          <cell r="Y1278" t="str">
            <v>SBC</v>
          </cell>
          <cell r="Z1278" t="str">
            <v>SBC</v>
          </cell>
          <cell r="AA1278" t="str">
            <v>MTN</v>
          </cell>
          <cell r="AB1278" t="str">
            <v>Mwenya Banda</v>
          </cell>
          <cell r="AC1278" t="str">
            <v>CCS</v>
          </cell>
          <cell r="AD1278" t="str">
            <v>CCS</v>
          </cell>
          <cell r="AE1278" t="str">
            <v>Earth Technology</v>
          </cell>
          <cell r="AF1278" t="str">
            <v>Earth technology</v>
          </cell>
          <cell r="AG1278">
            <v>20</v>
          </cell>
          <cell r="AH1278" t="str">
            <v>perkins</v>
          </cell>
          <cell r="AI1278" t="str">
            <v>GU 51798V</v>
          </cell>
          <cell r="AJ1278" t="str">
            <v>Leroy Sommer</v>
          </cell>
          <cell r="AK1278">
            <v>0</v>
          </cell>
          <cell r="AL1278">
            <v>400</v>
          </cell>
          <cell r="AM1278" t="str">
            <v>Emerson</v>
          </cell>
          <cell r="AN1278">
            <v>0</v>
          </cell>
          <cell r="AO1278">
            <v>300</v>
          </cell>
          <cell r="AP1278" t="str">
            <v>Lithium</v>
          </cell>
          <cell r="AQ1278">
            <v>400</v>
          </cell>
          <cell r="AR1278">
            <v>48</v>
          </cell>
          <cell r="AS1278">
            <v>100</v>
          </cell>
          <cell r="AT1278">
            <v>4</v>
          </cell>
          <cell r="AU1278" t="str">
            <v>N/A</v>
          </cell>
          <cell r="AV1278" t="str">
            <v>N/A</v>
          </cell>
          <cell r="AW1278" t="str">
            <v>N/A</v>
          </cell>
          <cell r="AX1278" t="str">
            <v>n/a</v>
          </cell>
          <cell r="AY1278" t="str">
            <v>N/A</v>
          </cell>
          <cell r="AZ1278">
            <v>75.1</v>
          </cell>
          <cell r="BA1278">
            <v>75</v>
          </cell>
          <cell r="BB1278">
            <v>4</v>
          </cell>
          <cell r="BC1278" t="str">
            <v>MTNAirtelLiquid TelecomTop Star</v>
          </cell>
          <cell r="BD1278" t="str">
            <v>T1061</v>
          </cell>
          <cell r="BE1278" t="str">
            <v>ZM6843</v>
          </cell>
          <cell r="BF1278" t="str">
            <v>no</v>
          </cell>
        </row>
        <row r="1279">
          <cell r="C1279" t="str">
            <v>IHS_NRW_021M</v>
          </cell>
          <cell r="D1279" t="str">
            <v>T1119_KILUMBA</v>
          </cell>
          <cell r="E1279">
            <v>26.89256</v>
          </cell>
          <cell r="F1279">
            <v>-11.97801</v>
          </cell>
          <cell r="G1279" t="str">
            <v>Copperbelt </v>
          </cell>
          <cell r="H1279">
            <v>2.5</v>
          </cell>
          <cell r="I1279" t="str">
            <v>NORTH WESTERN</v>
          </cell>
          <cell r="J1279" t="str">
            <v>SOLWEZI</v>
          </cell>
          <cell r="K1279" t="str">
            <v>No</v>
          </cell>
          <cell r="L1279" t="str">
            <v>No</v>
          </cell>
          <cell r="M1279" t="str">
            <v>No</v>
          </cell>
          <cell r="N1279" t="str">
            <v>Rural</v>
          </cell>
          <cell r="O1279" t="str">
            <v>2G 3G</v>
          </cell>
          <cell r="P1279" t="str">
            <v>P4</v>
          </cell>
          <cell r="Q1279" t="str">
            <v>BTS</v>
          </cell>
          <cell r="R1279" t="str">
            <v>BB</v>
          </cell>
          <cell r="S1279" t="str">
            <v>On air</v>
          </cell>
          <cell r="T1279" t="str">
            <v>Grid-Gen</v>
          </cell>
          <cell r="U1279" t="str">
            <v>Green Field</v>
          </cell>
          <cell r="V1279">
            <v>60</v>
          </cell>
          <cell r="W1279" t="str">
            <v>Outdoor</v>
          </cell>
          <cell r="X1279" t="str">
            <v>Humphrey Bwalya</v>
          </cell>
          <cell r="Y1279" t="str">
            <v>SBC</v>
          </cell>
          <cell r="Z1279" t="str">
            <v>SBC</v>
          </cell>
          <cell r="AA1279" t="str">
            <v>MTN</v>
          </cell>
          <cell r="AB1279" t="str">
            <v>Mwenya Banda</v>
          </cell>
          <cell r="AC1279" t="str">
            <v>CCS</v>
          </cell>
          <cell r="AD1279" t="str">
            <v>CCS</v>
          </cell>
          <cell r="AE1279" t="str">
            <v>CK Works</v>
          </cell>
          <cell r="AF1279" t="str">
            <v>CK Works</v>
          </cell>
          <cell r="AG1279">
            <v>20</v>
          </cell>
          <cell r="AH1279" t="str">
            <v>perkins</v>
          </cell>
          <cell r="AI1279">
            <v>0</v>
          </cell>
          <cell r="AJ1279" t="str">
            <v>Leroy Sommer</v>
          </cell>
          <cell r="AK1279">
            <v>0</v>
          </cell>
          <cell r="AL1279">
            <v>600</v>
          </cell>
          <cell r="AM1279" t="str">
            <v>Emerson</v>
          </cell>
          <cell r="AN1279">
            <v>0</v>
          </cell>
          <cell r="AO1279" t="str">
            <v>N/A</v>
          </cell>
          <cell r="AP1279" t="str">
            <v>ROLLS</v>
          </cell>
          <cell r="AQ1279">
            <v>1410</v>
          </cell>
          <cell r="AR1279">
            <v>4</v>
          </cell>
          <cell r="AS1279">
            <v>1410</v>
          </cell>
          <cell r="AT1279">
            <v>12</v>
          </cell>
          <cell r="AU1279" t="str">
            <v>N/A</v>
          </cell>
          <cell r="AV1279" t="str">
            <v>N/A</v>
          </cell>
          <cell r="AW1279" t="str">
            <v>N/A</v>
          </cell>
          <cell r="AX1279" t="str">
            <v>n/a</v>
          </cell>
          <cell r="AY1279" t="str">
            <v>N/A</v>
          </cell>
          <cell r="AZ1279">
            <v>69</v>
          </cell>
          <cell r="BA1279">
            <v>0</v>
          </cell>
          <cell r="BB1279">
            <v>2</v>
          </cell>
          <cell r="BC1279" t="str">
            <v>MTNAirtel</v>
          </cell>
          <cell r="BD1279" t="str">
            <v>T1119</v>
          </cell>
          <cell r="BE1279" t="str">
            <v>ZM0224</v>
          </cell>
          <cell r="BF1279">
            <v>0</v>
          </cell>
        </row>
        <row r="1280">
          <cell r="C1280" t="str">
            <v>IHS_NRW_022M</v>
          </cell>
          <cell r="D1280" t="str">
            <v>Lumwana Plant</v>
          </cell>
          <cell r="E1280">
            <v>25.84188889</v>
          </cell>
          <cell r="F1280">
            <v>-12.27375</v>
          </cell>
          <cell r="G1280" t="str">
            <v>Copperbelt </v>
          </cell>
          <cell r="H1280">
            <v>2.5</v>
          </cell>
          <cell r="I1280" t="str">
            <v>NORTH WESTERN</v>
          </cell>
          <cell r="J1280" t="str">
            <v>SOLWEZI</v>
          </cell>
          <cell r="K1280" t="str">
            <v>No</v>
          </cell>
          <cell r="L1280" t="str">
            <v>Yes</v>
          </cell>
          <cell r="M1280" t="str">
            <v>No</v>
          </cell>
          <cell r="N1280" t="str">
            <v>Suburban</v>
          </cell>
          <cell r="O1280" t="str">
            <v>2G 3G 4G</v>
          </cell>
          <cell r="P1280" t="str">
            <v>P4</v>
          </cell>
          <cell r="Q1280" t="str">
            <v>BTS</v>
          </cell>
          <cell r="R1280" t="str">
            <v>BB</v>
          </cell>
          <cell r="S1280" t="str">
            <v>On air</v>
          </cell>
          <cell r="T1280" t="str">
            <v>Grid-Gen</v>
          </cell>
          <cell r="U1280" t="str">
            <v>Green Field</v>
          </cell>
          <cell r="V1280">
            <v>70</v>
          </cell>
          <cell r="W1280" t="str">
            <v>Indoor </v>
          </cell>
          <cell r="X1280" t="str">
            <v>Humphrey Bwalya</v>
          </cell>
          <cell r="Y1280" t="str">
            <v>SBC</v>
          </cell>
          <cell r="Z1280" t="str">
            <v>SBC</v>
          </cell>
          <cell r="AA1280" t="str">
            <v>MTN</v>
          </cell>
          <cell r="AB1280" t="str">
            <v>Mwenya Banda</v>
          </cell>
          <cell r="AC1280" t="str">
            <v>CCS</v>
          </cell>
          <cell r="AD1280" t="str">
            <v>CCS</v>
          </cell>
          <cell r="AE1280" t="str">
            <v>Gen Logic</v>
          </cell>
          <cell r="AF1280" t="str">
            <v>Gen Logic</v>
          </cell>
          <cell r="AG1280">
            <v>20</v>
          </cell>
          <cell r="AH1280" t="str">
            <v>perkins</v>
          </cell>
          <cell r="AI1280" t="str">
            <v>GV51790V</v>
          </cell>
          <cell r="AJ1280" t="str">
            <v>Leroy Sommer</v>
          </cell>
          <cell r="AK1280">
            <v>0</v>
          </cell>
          <cell r="AL1280">
            <v>1000</v>
          </cell>
          <cell r="AM1280" t="str">
            <v>Delta</v>
          </cell>
          <cell r="AN1280" t="str">
            <v>DPS 2400B-48-5</v>
          </cell>
          <cell r="AO1280">
            <v>250</v>
          </cell>
          <cell r="AP1280" t="str">
            <v>Agisson</v>
          </cell>
          <cell r="AQ1280">
            <v>600</v>
          </cell>
          <cell r="AR1280">
            <v>2</v>
          </cell>
          <cell r="AS1280">
            <v>600</v>
          </cell>
          <cell r="AT1280">
            <v>24</v>
          </cell>
          <cell r="AU1280" t="str">
            <v>LG</v>
          </cell>
          <cell r="AV1280" t="str">
            <v>LG</v>
          </cell>
          <cell r="AW1280">
            <v>18000</v>
          </cell>
          <cell r="AX1280">
            <v>18000</v>
          </cell>
          <cell r="AY1280">
            <v>2</v>
          </cell>
          <cell r="AZ1280">
            <v>115.8</v>
          </cell>
          <cell r="BA1280">
            <v>115</v>
          </cell>
          <cell r="BB1280">
            <v>2</v>
          </cell>
          <cell r="BC1280" t="str">
            <v>MTNParatus Telecom</v>
          </cell>
          <cell r="BD1280" t="str">
            <v>T1021</v>
          </cell>
          <cell r="BE1280">
            <v>0</v>
          </cell>
          <cell r="BF1280" t="str">
            <v>Yes</v>
          </cell>
        </row>
        <row r="1281">
          <cell r="C1281" t="str">
            <v>IHS_NRW_023M</v>
          </cell>
          <cell r="D1281" t="str">
            <v>St. Dorothy BB</v>
          </cell>
          <cell r="E1281">
            <v>27.01503</v>
          </cell>
          <cell r="F1281">
            <v>-12.32014</v>
          </cell>
          <cell r="G1281" t="str">
            <v>Copperbelt </v>
          </cell>
          <cell r="H1281">
            <v>1.8</v>
          </cell>
          <cell r="I1281" t="str">
            <v>NORTH WESTERN</v>
          </cell>
          <cell r="J1281" t="str">
            <v>SOLWEZI</v>
          </cell>
          <cell r="K1281" t="str">
            <v>No</v>
          </cell>
          <cell r="L1281" t="str">
            <v>Yes</v>
          </cell>
          <cell r="M1281" t="str">
            <v>No</v>
          </cell>
          <cell r="N1281" t="str">
            <v>Rural</v>
          </cell>
          <cell r="O1281" t="str">
            <v>2G 3G</v>
          </cell>
          <cell r="P1281" t="str">
            <v>P4</v>
          </cell>
          <cell r="Q1281" t="str">
            <v>BB</v>
          </cell>
          <cell r="R1281" t="str">
            <v>BB</v>
          </cell>
          <cell r="S1281" t="str">
            <v>On air</v>
          </cell>
          <cell r="T1281" t="str">
            <v>Grid-Gen</v>
          </cell>
          <cell r="U1281" t="str">
            <v>Green Field</v>
          </cell>
          <cell r="V1281">
            <v>70</v>
          </cell>
          <cell r="W1281" t="str">
            <v>Indoor </v>
          </cell>
          <cell r="X1281" t="str">
            <v>Humphrey Bwalya</v>
          </cell>
          <cell r="Y1281" t="str">
            <v>SBC</v>
          </cell>
          <cell r="Z1281" t="str">
            <v>SBC</v>
          </cell>
          <cell r="AA1281" t="str">
            <v>MTN</v>
          </cell>
          <cell r="AB1281" t="str">
            <v>Mwenya Banda</v>
          </cell>
          <cell r="AC1281" t="str">
            <v>CCS</v>
          </cell>
          <cell r="AD1281" t="str">
            <v>CCS</v>
          </cell>
          <cell r="AE1281" t="str">
            <v>Gen Logic</v>
          </cell>
          <cell r="AF1281" t="str">
            <v>Gen Logic</v>
          </cell>
          <cell r="AG1281">
            <v>15</v>
          </cell>
          <cell r="AH1281" t="str">
            <v>Yanmar</v>
          </cell>
          <cell r="AI1281" t="str">
            <v>GV51790V</v>
          </cell>
          <cell r="AJ1281" t="str">
            <v>Leroy Sommer</v>
          </cell>
          <cell r="AK1281">
            <v>0</v>
          </cell>
          <cell r="AL1281">
            <v>600</v>
          </cell>
          <cell r="AM1281" t="str">
            <v>Delta</v>
          </cell>
          <cell r="AN1281" t="str">
            <v>DPS 2400B-48-5</v>
          </cell>
          <cell r="AO1281">
            <v>250</v>
          </cell>
          <cell r="AP1281" t="str">
            <v>Agisson</v>
          </cell>
          <cell r="AQ1281">
            <v>600</v>
          </cell>
          <cell r="AR1281">
            <v>2</v>
          </cell>
          <cell r="AS1281">
            <v>600</v>
          </cell>
          <cell r="AT1281">
            <v>24</v>
          </cell>
          <cell r="AU1281" t="str">
            <v>LG</v>
          </cell>
          <cell r="AV1281" t="str">
            <v>LG</v>
          </cell>
          <cell r="AW1281">
            <v>18000</v>
          </cell>
          <cell r="AX1281">
            <v>18000</v>
          </cell>
          <cell r="AY1281">
            <v>2</v>
          </cell>
          <cell r="AZ1281">
            <v>91</v>
          </cell>
          <cell r="BA1281">
            <v>48</v>
          </cell>
          <cell r="BB1281">
            <v>1</v>
          </cell>
          <cell r="BC1281" t="str">
            <v>MTN</v>
          </cell>
          <cell r="BD1281" t="str">
            <v>T1027</v>
          </cell>
          <cell r="BE1281">
            <v>0</v>
          </cell>
          <cell r="BF1281">
            <v>0</v>
          </cell>
        </row>
        <row r="1282">
          <cell r="C1282" t="str">
            <v>IHS_NRW_024M</v>
          </cell>
          <cell r="D1282" t="str">
            <v>Kamuchanga</v>
          </cell>
          <cell r="E1282">
            <v>26.01597222</v>
          </cell>
          <cell r="F1282">
            <v>-12.79619444</v>
          </cell>
          <cell r="G1282" t="str">
            <v>Copperbelt </v>
          </cell>
          <cell r="H1282">
            <v>1.8</v>
          </cell>
          <cell r="I1282" t="str">
            <v>NORTH WESTERN</v>
          </cell>
          <cell r="J1282" t="str">
            <v>SOLWEZI</v>
          </cell>
          <cell r="K1282" t="str">
            <v>No</v>
          </cell>
          <cell r="L1282" t="str">
            <v>No</v>
          </cell>
          <cell r="M1282" t="str">
            <v>No</v>
          </cell>
          <cell r="N1282" t="str">
            <v>Rural</v>
          </cell>
          <cell r="O1282" t="str">
            <v>2G</v>
          </cell>
          <cell r="P1282" t="str">
            <v>P4</v>
          </cell>
          <cell r="Q1282" t="str">
            <v>BB</v>
          </cell>
          <cell r="R1282" t="str">
            <v>BB</v>
          </cell>
          <cell r="S1282" t="str">
            <v>On air</v>
          </cell>
          <cell r="T1282" t="str">
            <v>Solar-Gen</v>
          </cell>
          <cell r="U1282" t="str">
            <v>Green Field</v>
          </cell>
          <cell r="V1282">
            <v>60</v>
          </cell>
          <cell r="W1282" t="str">
            <v>Outdoor</v>
          </cell>
          <cell r="X1282" t="str">
            <v>Humphrey Bwalya</v>
          </cell>
          <cell r="Y1282" t="str">
            <v>SBC</v>
          </cell>
          <cell r="Z1282" t="str">
            <v>SBC</v>
          </cell>
          <cell r="AA1282" t="str">
            <v>MTN</v>
          </cell>
          <cell r="AB1282" t="str">
            <v>Mwenya Banda</v>
          </cell>
          <cell r="AC1282" t="str">
            <v>CCS</v>
          </cell>
          <cell r="AD1282" t="str">
            <v>CCS</v>
          </cell>
          <cell r="AE1282" t="str">
            <v>CK Works</v>
          </cell>
          <cell r="AF1282" t="str">
            <v>CK Works</v>
          </cell>
          <cell r="AG1282">
            <v>20</v>
          </cell>
          <cell r="AH1282" t="str">
            <v>perkins</v>
          </cell>
          <cell r="AI1282">
            <v>0</v>
          </cell>
          <cell r="AJ1282" t="str">
            <v>Leroy Sommer</v>
          </cell>
          <cell r="AK1282">
            <v>0</v>
          </cell>
          <cell r="AL1282">
            <v>1000</v>
          </cell>
          <cell r="AM1282" t="str">
            <v>Power cube</v>
          </cell>
          <cell r="AN1282" t="str">
            <v>EPW30-48A</v>
          </cell>
          <cell r="AO1282">
            <v>150</v>
          </cell>
          <cell r="AP1282" t="str">
            <v>Lithium</v>
          </cell>
          <cell r="AQ1282">
            <v>400</v>
          </cell>
          <cell r="AR1282">
            <v>48</v>
          </cell>
          <cell r="AS1282">
            <v>100</v>
          </cell>
          <cell r="AT1282">
            <v>4</v>
          </cell>
          <cell r="AU1282" t="str">
            <v>N/A</v>
          </cell>
          <cell r="AV1282" t="str">
            <v>N/A</v>
          </cell>
          <cell r="AW1282" t="str">
            <v>N/A</v>
          </cell>
          <cell r="AX1282" t="str">
            <v>n/a</v>
          </cell>
          <cell r="AY1282" t="str">
            <v>N/A</v>
          </cell>
          <cell r="AZ1282">
            <v>45.8</v>
          </cell>
          <cell r="BA1282">
            <v>44</v>
          </cell>
          <cell r="BB1282">
            <v>1</v>
          </cell>
          <cell r="BC1282" t="str">
            <v>MTN</v>
          </cell>
          <cell r="BD1282" t="str">
            <v>T1031</v>
          </cell>
          <cell r="BE1282">
            <v>0</v>
          </cell>
          <cell r="BF1282" t="str">
            <v>Yes</v>
          </cell>
        </row>
        <row r="1283">
          <cell r="C1283" t="str">
            <v>IHS_NRW_025M</v>
          </cell>
          <cell r="D1283" t="str">
            <v>Lumwana Town</v>
          </cell>
          <cell r="E1283">
            <v>25.65492</v>
          </cell>
          <cell r="F1283">
            <v>-12.25912</v>
          </cell>
          <cell r="G1283" t="str">
            <v>Copperbelt </v>
          </cell>
          <cell r="H1283">
            <v>2.5</v>
          </cell>
          <cell r="I1283" t="str">
            <v>NORTH WESTERN</v>
          </cell>
          <cell r="J1283" t="str">
            <v>SOLWEZI</v>
          </cell>
          <cell r="K1283" t="str">
            <v>No</v>
          </cell>
          <cell r="L1283" t="str">
            <v>Yes</v>
          </cell>
          <cell r="M1283" t="str">
            <v>No</v>
          </cell>
          <cell r="N1283" t="str">
            <v>Suburban</v>
          </cell>
          <cell r="O1283" t="str">
            <v>2G 3G</v>
          </cell>
          <cell r="P1283" t="str">
            <v>P4</v>
          </cell>
          <cell r="Q1283" t="str">
            <v>BTS</v>
          </cell>
          <cell r="R1283" t="str">
            <v>BB</v>
          </cell>
          <cell r="S1283" t="str">
            <v>On air</v>
          </cell>
          <cell r="T1283" t="str">
            <v>Grid-Gen-solar</v>
          </cell>
          <cell r="U1283" t="str">
            <v>Green Field</v>
          </cell>
          <cell r="V1283">
            <v>80</v>
          </cell>
          <cell r="W1283" t="str">
            <v>Indoor </v>
          </cell>
          <cell r="X1283" t="str">
            <v>Humphrey Bwalya</v>
          </cell>
          <cell r="Y1283" t="str">
            <v>SBC</v>
          </cell>
          <cell r="Z1283" t="str">
            <v>SBC</v>
          </cell>
          <cell r="AA1283" t="str">
            <v>MTN</v>
          </cell>
          <cell r="AB1283" t="str">
            <v>Mwenya Banda</v>
          </cell>
          <cell r="AC1283" t="str">
            <v>CCS</v>
          </cell>
          <cell r="AD1283" t="str">
            <v>CCS</v>
          </cell>
          <cell r="AE1283" t="str">
            <v>Gen Logic</v>
          </cell>
          <cell r="AF1283" t="str">
            <v>Gen Logic</v>
          </cell>
          <cell r="AG1283">
            <v>20</v>
          </cell>
          <cell r="AH1283" t="str">
            <v>perkins</v>
          </cell>
          <cell r="AI1283" t="str">
            <v>GV51790V</v>
          </cell>
          <cell r="AJ1283" t="str">
            <v>Leroy Sommer</v>
          </cell>
          <cell r="AK1283">
            <v>0</v>
          </cell>
          <cell r="AL1283">
            <v>600</v>
          </cell>
          <cell r="AM1283" t="str">
            <v>Power cube</v>
          </cell>
          <cell r="AN1283" t="str">
            <v>ICC330-H1-C1</v>
          </cell>
          <cell r="AO1283">
            <v>400</v>
          </cell>
          <cell r="AP1283" t="str">
            <v>Lithium</v>
          </cell>
          <cell r="AQ1283">
            <v>500</v>
          </cell>
          <cell r="AR1283">
            <v>48</v>
          </cell>
          <cell r="AS1283">
            <v>100</v>
          </cell>
          <cell r="AT1283">
            <v>5</v>
          </cell>
          <cell r="AU1283" t="str">
            <v>LG</v>
          </cell>
          <cell r="AV1283" t="str">
            <v>LG</v>
          </cell>
          <cell r="AW1283">
            <v>18000</v>
          </cell>
          <cell r="AX1283">
            <v>18000</v>
          </cell>
          <cell r="AY1283">
            <v>2</v>
          </cell>
          <cell r="AZ1283">
            <v>98.5</v>
          </cell>
          <cell r="BA1283">
            <v>97.5</v>
          </cell>
          <cell r="BB1283">
            <v>1</v>
          </cell>
          <cell r="BC1283" t="str">
            <v>MTN</v>
          </cell>
          <cell r="BD1283" t="str">
            <v>T1022</v>
          </cell>
          <cell r="BE1283">
            <v>0</v>
          </cell>
          <cell r="BF1283">
            <v>0</v>
          </cell>
        </row>
        <row r="1284">
          <cell r="C1284" t="str">
            <v>IHS_NRW_026M</v>
          </cell>
          <cell r="D1284" t="str">
            <v>Mumbezi ZNS</v>
          </cell>
          <cell r="E1284">
            <v>25.57818</v>
          </cell>
          <cell r="F1284">
            <v>-12.24828</v>
          </cell>
          <cell r="G1284" t="str">
            <v>Copperbelt </v>
          </cell>
          <cell r="H1284">
            <v>2</v>
          </cell>
          <cell r="I1284" t="str">
            <v>NORTH WESTERN</v>
          </cell>
          <cell r="J1284" t="str">
            <v>SOLWEZI</v>
          </cell>
          <cell r="K1284" t="str">
            <v>No</v>
          </cell>
          <cell r="L1284" t="str">
            <v>Yes</v>
          </cell>
          <cell r="M1284" t="str">
            <v>No</v>
          </cell>
          <cell r="N1284" t="str">
            <v>Rural</v>
          </cell>
          <cell r="O1284" t="str">
            <v>2G 3G</v>
          </cell>
          <cell r="P1284" t="str">
            <v>P4</v>
          </cell>
          <cell r="Q1284" t="str">
            <v>BTS</v>
          </cell>
          <cell r="R1284" t="str">
            <v>BTS</v>
          </cell>
          <cell r="S1284" t="str">
            <v>On air</v>
          </cell>
          <cell r="T1284" t="str">
            <v>Grid-Gen</v>
          </cell>
          <cell r="U1284" t="str">
            <v>Green Field</v>
          </cell>
          <cell r="V1284">
            <v>60</v>
          </cell>
          <cell r="W1284" t="str">
            <v>Outdoor</v>
          </cell>
          <cell r="X1284" t="str">
            <v>Humphrey Bwalya</v>
          </cell>
          <cell r="Y1284" t="str">
            <v>SBC</v>
          </cell>
          <cell r="Z1284" t="str">
            <v>SBC</v>
          </cell>
          <cell r="AA1284" t="str">
            <v>MTN</v>
          </cell>
          <cell r="AB1284" t="str">
            <v>Mwenya Banda</v>
          </cell>
          <cell r="AC1284" t="str">
            <v>CCS</v>
          </cell>
          <cell r="AD1284" t="str">
            <v>CCS</v>
          </cell>
          <cell r="AE1284" t="str">
            <v>Gen Logic</v>
          </cell>
          <cell r="AF1284" t="str">
            <v>Gen Logic</v>
          </cell>
          <cell r="AG1284">
            <v>16</v>
          </cell>
          <cell r="AH1284" t="str">
            <v>perkins</v>
          </cell>
          <cell r="AI1284">
            <v>0</v>
          </cell>
          <cell r="AJ1284" t="str">
            <v>Leroy Sommer</v>
          </cell>
          <cell r="AK1284">
            <v>0</v>
          </cell>
          <cell r="AL1284">
            <v>600</v>
          </cell>
          <cell r="AM1284" t="str">
            <v>Emerson</v>
          </cell>
          <cell r="AN1284">
            <v>0</v>
          </cell>
          <cell r="AO1284">
            <v>150</v>
          </cell>
          <cell r="AP1284" t="str">
            <v>Lithium</v>
          </cell>
          <cell r="AQ1284">
            <v>500</v>
          </cell>
          <cell r="AR1284">
            <v>48</v>
          </cell>
          <cell r="AS1284">
            <v>100</v>
          </cell>
          <cell r="AT1284">
            <v>5</v>
          </cell>
          <cell r="AU1284" t="str">
            <v>N/A</v>
          </cell>
          <cell r="AV1284" t="str">
            <v>N/A</v>
          </cell>
          <cell r="AW1284" t="str">
            <v>N/A</v>
          </cell>
          <cell r="AX1284" t="str">
            <v>n/a</v>
          </cell>
          <cell r="AY1284" t="str">
            <v>N/A</v>
          </cell>
          <cell r="AZ1284">
            <v>60.1</v>
          </cell>
          <cell r="BA1284">
            <v>60</v>
          </cell>
          <cell r="BB1284">
            <v>2</v>
          </cell>
          <cell r="BC1284" t="str">
            <v>MTNAirtel</v>
          </cell>
          <cell r="BD1284" t="str">
            <v>T1107</v>
          </cell>
          <cell r="BE1284" t="str">
            <v>ZM0415</v>
          </cell>
          <cell r="BF1284">
            <v>0</v>
          </cell>
        </row>
        <row r="1285">
          <cell r="C1285" t="str">
            <v>IHS_NRW_027M</v>
          </cell>
          <cell r="D1285" t="str">
            <v>Kisasa BB</v>
          </cell>
          <cell r="E1285">
            <v>25.49688</v>
          </cell>
          <cell r="F1285">
            <v>-12.10921</v>
          </cell>
          <cell r="G1285" t="str">
            <v>Copperbelt </v>
          </cell>
          <cell r="H1285">
            <v>4.5</v>
          </cell>
          <cell r="I1285" t="str">
            <v>NORTH WESTERN</v>
          </cell>
          <cell r="J1285" t="str">
            <v>SOLWEZI</v>
          </cell>
          <cell r="K1285" t="str">
            <v>No</v>
          </cell>
          <cell r="L1285" t="str">
            <v>No</v>
          </cell>
          <cell r="M1285" t="str">
            <v>No</v>
          </cell>
          <cell r="N1285" t="str">
            <v>Rural</v>
          </cell>
          <cell r="O1285" t="str">
            <v>2G 3G</v>
          </cell>
          <cell r="P1285" t="str">
            <v>P4</v>
          </cell>
          <cell r="Q1285" t="str">
            <v>BB</v>
          </cell>
          <cell r="R1285" t="str">
            <v>BB</v>
          </cell>
          <cell r="S1285" t="str">
            <v>On air</v>
          </cell>
          <cell r="T1285" t="str">
            <v>Grid-Gen</v>
          </cell>
          <cell r="U1285" t="str">
            <v>Green Field</v>
          </cell>
          <cell r="V1285">
            <v>66</v>
          </cell>
          <cell r="W1285" t="str">
            <v>Indoor </v>
          </cell>
          <cell r="X1285" t="str">
            <v>Humphrey Bwalya</v>
          </cell>
          <cell r="Y1285" t="str">
            <v>SBC</v>
          </cell>
          <cell r="Z1285" t="str">
            <v>SBC</v>
          </cell>
          <cell r="AA1285" t="str">
            <v>MTN</v>
          </cell>
          <cell r="AB1285" t="str">
            <v>Mwenya Banda</v>
          </cell>
          <cell r="AC1285" t="str">
            <v>CCS</v>
          </cell>
          <cell r="AD1285" t="str">
            <v>CCS</v>
          </cell>
          <cell r="AE1285" t="str">
            <v>Gen Logic</v>
          </cell>
          <cell r="AF1285" t="str">
            <v>Gen Logic</v>
          </cell>
          <cell r="AG1285">
            <v>30</v>
          </cell>
          <cell r="AH1285" t="str">
            <v>perkins</v>
          </cell>
          <cell r="AI1285">
            <v>0</v>
          </cell>
          <cell r="AJ1285" t="str">
            <v>Leroy Sommer</v>
          </cell>
          <cell r="AK1285">
            <v>0</v>
          </cell>
          <cell r="AL1285">
            <v>1000</v>
          </cell>
          <cell r="AM1285" t="str">
            <v>Power cube</v>
          </cell>
          <cell r="AN1285" t="str">
            <v>ICC330-H1-C1</v>
          </cell>
          <cell r="AO1285">
            <v>400</v>
          </cell>
          <cell r="AP1285" t="str">
            <v>Lithium</v>
          </cell>
          <cell r="AQ1285">
            <v>400</v>
          </cell>
          <cell r="AR1285">
            <v>48</v>
          </cell>
          <cell r="AS1285">
            <v>100</v>
          </cell>
          <cell r="AT1285">
            <v>4</v>
          </cell>
          <cell r="AU1285" t="str">
            <v>LG</v>
          </cell>
          <cell r="AV1285" t="str">
            <v>LG</v>
          </cell>
          <cell r="AW1285">
            <v>18000</v>
          </cell>
          <cell r="AX1285">
            <v>18000</v>
          </cell>
          <cell r="AY1285">
            <v>2</v>
          </cell>
          <cell r="AZ1285">
            <v>116.5</v>
          </cell>
          <cell r="BA1285">
            <v>115</v>
          </cell>
          <cell r="BB1285">
            <v>2</v>
          </cell>
          <cell r="BC1285" t="str">
            <v>MTNAirtel</v>
          </cell>
          <cell r="BD1285" t="str">
            <v>T1013</v>
          </cell>
          <cell r="BE1285" t="str">
            <v>ZM3585</v>
          </cell>
          <cell r="BF1285">
            <v>0</v>
          </cell>
        </row>
        <row r="1286">
          <cell r="C1286" t="str">
            <v>IHS_NRW_028M</v>
          </cell>
          <cell r="D1286" t="str">
            <v>T1103_KIPUSHI BORDER</v>
          </cell>
          <cell r="E1286">
            <v>27.22487</v>
          </cell>
          <cell r="F1286">
            <v>-11.76351</v>
          </cell>
          <cell r="G1286" t="str">
            <v>Copperbelt </v>
          </cell>
          <cell r="H1286">
            <v>2.5</v>
          </cell>
          <cell r="I1286" t="str">
            <v>NORTH WESTERN</v>
          </cell>
          <cell r="J1286" t="str">
            <v>SOLWEZI</v>
          </cell>
          <cell r="K1286" t="str">
            <v>No</v>
          </cell>
          <cell r="L1286" t="str">
            <v>No</v>
          </cell>
          <cell r="M1286" t="str">
            <v>No</v>
          </cell>
          <cell r="N1286" t="str">
            <v>Rural</v>
          </cell>
          <cell r="O1286" t="str">
            <v>2G 3G</v>
          </cell>
          <cell r="P1286" t="str">
            <v>P4</v>
          </cell>
          <cell r="Q1286" t="str">
            <v>BTS</v>
          </cell>
          <cell r="R1286" t="str">
            <v>BTS</v>
          </cell>
          <cell r="S1286" t="str">
            <v>On air</v>
          </cell>
          <cell r="T1286" t="str">
            <v>Grid-Gen</v>
          </cell>
          <cell r="U1286" t="str">
            <v>Green Field</v>
          </cell>
          <cell r="V1286">
            <v>60</v>
          </cell>
          <cell r="W1286" t="str">
            <v>Outdoor</v>
          </cell>
          <cell r="X1286" t="str">
            <v>Humphrey Bwalya</v>
          </cell>
          <cell r="Y1286" t="str">
            <v>SBC</v>
          </cell>
          <cell r="Z1286" t="str">
            <v>SBC</v>
          </cell>
          <cell r="AA1286" t="str">
            <v>MTN</v>
          </cell>
          <cell r="AB1286" t="str">
            <v>Mwenya Banda</v>
          </cell>
          <cell r="AC1286" t="str">
            <v>CCS</v>
          </cell>
          <cell r="AD1286" t="str">
            <v>CCS</v>
          </cell>
          <cell r="AE1286" t="str">
            <v>CK Works</v>
          </cell>
          <cell r="AF1286" t="str">
            <v>CK Works</v>
          </cell>
          <cell r="AG1286">
            <v>20</v>
          </cell>
          <cell r="AH1286" t="str">
            <v>perkins</v>
          </cell>
          <cell r="AI1286">
            <v>0</v>
          </cell>
          <cell r="AJ1286" t="str">
            <v>Leroy Sommer</v>
          </cell>
          <cell r="AK1286">
            <v>0</v>
          </cell>
          <cell r="AL1286">
            <v>1000</v>
          </cell>
          <cell r="AM1286" t="str">
            <v>Power cube</v>
          </cell>
          <cell r="AN1286" t="str">
            <v>ICC330-H1-C10</v>
          </cell>
          <cell r="AO1286">
            <v>750</v>
          </cell>
          <cell r="AP1286" t="str">
            <v>NARADA</v>
          </cell>
          <cell r="AQ1286">
            <v>600</v>
          </cell>
          <cell r="AR1286">
            <v>2</v>
          </cell>
          <cell r="AS1286">
            <v>600</v>
          </cell>
          <cell r="AT1286">
            <v>24</v>
          </cell>
          <cell r="AU1286" t="str">
            <v>N/A</v>
          </cell>
          <cell r="AV1286" t="str">
            <v>N/A</v>
          </cell>
          <cell r="AW1286" t="str">
            <v>N/A</v>
          </cell>
          <cell r="AX1286" t="str">
            <v>n/a</v>
          </cell>
          <cell r="AY1286" t="str">
            <v>N/A</v>
          </cell>
          <cell r="AZ1286">
            <v>67.1</v>
          </cell>
          <cell r="BA1286">
            <v>0</v>
          </cell>
          <cell r="BB1286">
            <v>2</v>
          </cell>
          <cell r="BC1286" t="str">
            <v>MTNAirtel</v>
          </cell>
          <cell r="BD1286" t="str">
            <v>T1103</v>
          </cell>
          <cell r="BE1286" t="str">
            <v>ZM0236</v>
          </cell>
          <cell r="BF1286">
            <v>0</v>
          </cell>
        </row>
        <row r="1287">
          <cell r="C1287" t="str">
            <v>IHS_NRW_029M</v>
          </cell>
          <cell r="D1287" t="str">
            <v>Kalumbila 1</v>
          </cell>
          <cell r="E1287">
            <v>25.42635</v>
          </cell>
          <cell r="F1287">
            <v>-12.21883</v>
          </cell>
          <cell r="G1287" t="str">
            <v>Copperbelt </v>
          </cell>
          <cell r="H1287">
            <v>2.5</v>
          </cell>
          <cell r="I1287" t="str">
            <v>NORTH WESTERN</v>
          </cell>
          <cell r="J1287" t="str">
            <v>SOLWEZI</v>
          </cell>
          <cell r="K1287" t="str">
            <v>No</v>
          </cell>
          <cell r="L1287" t="str">
            <v>Yes</v>
          </cell>
          <cell r="M1287" t="str">
            <v>No</v>
          </cell>
          <cell r="N1287" t="str">
            <v>Rural</v>
          </cell>
          <cell r="O1287" t="str">
            <v>2G 3G 4G</v>
          </cell>
          <cell r="P1287" t="str">
            <v>P4</v>
          </cell>
          <cell r="Q1287" t="str">
            <v>BTS</v>
          </cell>
          <cell r="R1287" t="str">
            <v>BB </v>
          </cell>
          <cell r="S1287" t="str">
            <v>On air</v>
          </cell>
          <cell r="T1287" t="str">
            <v>Grid-Gen</v>
          </cell>
          <cell r="U1287" t="str">
            <v>Green Field</v>
          </cell>
          <cell r="V1287">
            <v>60</v>
          </cell>
          <cell r="W1287" t="str">
            <v>Outdoor</v>
          </cell>
          <cell r="X1287" t="str">
            <v>Humphrey Bwalya</v>
          </cell>
          <cell r="Y1287" t="str">
            <v>SBC</v>
          </cell>
          <cell r="Z1287" t="str">
            <v>SBC</v>
          </cell>
          <cell r="AA1287" t="str">
            <v>MTN</v>
          </cell>
          <cell r="AB1287" t="str">
            <v>Mwenya Banda</v>
          </cell>
          <cell r="AC1287" t="str">
            <v>CCS</v>
          </cell>
          <cell r="AD1287" t="str">
            <v>CCS</v>
          </cell>
          <cell r="AE1287" t="str">
            <v>Gen Logic</v>
          </cell>
          <cell r="AF1287" t="str">
            <v>Gen Logic</v>
          </cell>
          <cell r="AG1287">
            <v>20</v>
          </cell>
          <cell r="AH1287" t="str">
            <v>perkins</v>
          </cell>
          <cell r="AI1287">
            <v>0</v>
          </cell>
          <cell r="AJ1287" t="str">
            <v>Leroy Sommer</v>
          </cell>
          <cell r="AK1287">
            <v>0</v>
          </cell>
          <cell r="AL1287">
            <v>600</v>
          </cell>
          <cell r="AM1287" t="str">
            <v>Emerson</v>
          </cell>
          <cell r="AN1287">
            <v>0</v>
          </cell>
          <cell r="AO1287">
            <v>150</v>
          </cell>
          <cell r="AP1287" t="str">
            <v>NARADA</v>
          </cell>
          <cell r="AQ1287">
            <v>600</v>
          </cell>
          <cell r="AR1287">
            <v>2</v>
          </cell>
          <cell r="AS1287">
            <v>600</v>
          </cell>
          <cell r="AT1287">
            <v>24</v>
          </cell>
          <cell r="AU1287" t="str">
            <v>N/A</v>
          </cell>
          <cell r="AV1287" t="str">
            <v>N/A</v>
          </cell>
          <cell r="AW1287" t="str">
            <v>N/A</v>
          </cell>
          <cell r="AX1287" t="str">
            <v>n/a</v>
          </cell>
          <cell r="AY1287" t="str">
            <v>N/A</v>
          </cell>
          <cell r="AZ1287">
            <v>76.8</v>
          </cell>
          <cell r="BA1287">
            <v>0</v>
          </cell>
          <cell r="BB1287">
            <v>2</v>
          </cell>
          <cell r="BC1287" t="str">
            <v>MTNAirtel</v>
          </cell>
          <cell r="BD1287" t="str">
            <v>T1083</v>
          </cell>
          <cell r="BE1287" t="str">
            <v>ZM6799</v>
          </cell>
          <cell r="BF1287">
            <v>0</v>
          </cell>
        </row>
        <row r="1288">
          <cell r="C1288" t="str">
            <v>IHS_NRW_030M</v>
          </cell>
          <cell r="D1288" t="str">
            <v>Kalumbila golf</v>
          </cell>
          <cell r="E1288">
            <v>25.3895</v>
          </cell>
          <cell r="F1288">
            <v>-12.23131</v>
          </cell>
          <cell r="G1288" t="str">
            <v>Copperbelt </v>
          </cell>
          <cell r="H1288">
            <v>2</v>
          </cell>
          <cell r="I1288" t="str">
            <v>NORTH WESTERN</v>
          </cell>
          <cell r="J1288" t="str">
            <v>SOLWEZI</v>
          </cell>
          <cell r="K1288" t="str">
            <v>No</v>
          </cell>
          <cell r="L1288" t="str">
            <v>No</v>
          </cell>
          <cell r="M1288" t="str">
            <v>No</v>
          </cell>
          <cell r="N1288" t="str">
            <v>Rural</v>
          </cell>
          <cell r="O1288" t="str">
            <v>2G 3G 4G</v>
          </cell>
          <cell r="P1288" t="str">
            <v>P4</v>
          </cell>
          <cell r="Q1288" t="str">
            <v>BTS</v>
          </cell>
          <cell r="R1288" t="str">
            <v>BTS</v>
          </cell>
          <cell r="S1288" t="str">
            <v>On air</v>
          </cell>
          <cell r="T1288" t="str">
            <v>Grid-Gen</v>
          </cell>
          <cell r="U1288" t="str">
            <v>Green Field</v>
          </cell>
          <cell r="V1288">
            <v>60</v>
          </cell>
          <cell r="W1288" t="str">
            <v>Outdoor</v>
          </cell>
          <cell r="X1288" t="str">
            <v>Humphrey Bwalya</v>
          </cell>
          <cell r="Y1288" t="str">
            <v>SBC</v>
          </cell>
          <cell r="Z1288" t="str">
            <v>SBC</v>
          </cell>
          <cell r="AA1288" t="str">
            <v>MTN</v>
          </cell>
          <cell r="AB1288" t="str">
            <v>Mwenya Banda</v>
          </cell>
          <cell r="AC1288" t="str">
            <v>CCS</v>
          </cell>
          <cell r="AD1288" t="str">
            <v>CCS</v>
          </cell>
          <cell r="AE1288" t="str">
            <v>IMG</v>
          </cell>
          <cell r="AF1288" t="str">
            <v>IMG</v>
          </cell>
          <cell r="AG1288">
            <v>15</v>
          </cell>
          <cell r="AH1288" t="str">
            <v>perkins</v>
          </cell>
          <cell r="AI1288">
            <v>0</v>
          </cell>
          <cell r="AJ1288" t="str">
            <v>Leroy Sommer</v>
          </cell>
          <cell r="AK1288">
            <v>0</v>
          </cell>
          <cell r="AL1288">
            <v>600</v>
          </cell>
          <cell r="AM1288" t="str">
            <v>Delta</v>
          </cell>
          <cell r="AN1288" t="str">
            <v>DPS 2400B-48-5</v>
          </cell>
          <cell r="AO1288">
            <v>250</v>
          </cell>
          <cell r="AP1288" t="str">
            <v>NARADA</v>
          </cell>
          <cell r="AQ1288">
            <v>600</v>
          </cell>
          <cell r="AR1288">
            <v>2</v>
          </cell>
          <cell r="AS1288">
            <v>600</v>
          </cell>
          <cell r="AT1288">
            <v>24</v>
          </cell>
          <cell r="AU1288" t="str">
            <v>N/A</v>
          </cell>
          <cell r="AV1288" t="str">
            <v>N/A</v>
          </cell>
          <cell r="AW1288" t="str">
            <v>N/A</v>
          </cell>
          <cell r="AX1288" t="str">
            <v>n/a</v>
          </cell>
          <cell r="AY1288" t="str">
            <v>N/A</v>
          </cell>
          <cell r="AZ1288">
            <v>79</v>
          </cell>
          <cell r="BA1288">
            <v>0</v>
          </cell>
          <cell r="BB1288">
            <v>3</v>
          </cell>
          <cell r="BC1288" t="str">
            <v>MTNAirtelLiquid Telecom</v>
          </cell>
          <cell r="BD1288" t="str">
            <v>T1114</v>
          </cell>
          <cell r="BE1288" t="str">
            <v>ZM6958</v>
          </cell>
          <cell r="BF1288">
            <v>0</v>
          </cell>
        </row>
        <row r="1289">
          <cell r="C1289" t="str">
            <v>IHS_NRW_031M</v>
          </cell>
          <cell r="D1289" t="str">
            <v>Kalumbila</v>
          </cell>
          <cell r="E1289">
            <v>25.38178</v>
          </cell>
          <cell r="F1289">
            <v>-12.27419</v>
          </cell>
          <cell r="G1289" t="str">
            <v>Copperbelt </v>
          </cell>
          <cell r="H1289">
            <v>2.5</v>
          </cell>
          <cell r="I1289" t="str">
            <v>NORTH WESTERN</v>
          </cell>
          <cell r="J1289" t="str">
            <v>SOLWEZI</v>
          </cell>
          <cell r="K1289" t="str">
            <v>No</v>
          </cell>
          <cell r="L1289" t="str">
            <v>Yes</v>
          </cell>
          <cell r="M1289" t="str">
            <v>No</v>
          </cell>
          <cell r="N1289" t="str">
            <v>Rural</v>
          </cell>
          <cell r="O1289" t="str">
            <v>2G 3G</v>
          </cell>
          <cell r="P1289" t="str">
            <v>P4</v>
          </cell>
          <cell r="Q1289" t="str">
            <v>BTS</v>
          </cell>
          <cell r="R1289" t="str">
            <v>BB/HUB</v>
          </cell>
          <cell r="S1289" t="str">
            <v>On air</v>
          </cell>
          <cell r="T1289" t="str">
            <v>Grid-Gen</v>
          </cell>
          <cell r="U1289" t="str">
            <v>Green Field</v>
          </cell>
          <cell r="V1289">
            <v>26</v>
          </cell>
          <cell r="W1289" t="str">
            <v>Indoor </v>
          </cell>
          <cell r="X1289" t="str">
            <v>Humphrey Bwalya</v>
          </cell>
          <cell r="Y1289" t="str">
            <v>SBC</v>
          </cell>
          <cell r="Z1289" t="str">
            <v>SBC</v>
          </cell>
          <cell r="AA1289" t="str">
            <v>MTN</v>
          </cell>
          <cell r="AB1289" t="str">
            <v>Mwenya Banda</v>
          </cell>
          <cell r="AC1289" t="str">
            <v>CCS</v>
          </cell>
          <cell r="AD1289" t="str">
            <v>CCS</v>
          </cell>
          <cell r="AE1289" t="str">
            <v>GHADDAR</v>
          </cell>
          <cell r="AF1289" t="str">
            <v>GHADDAR</v>
          </cell>
          <cell r="AG1289">
            <v>20</v>
          </cell>
          <cell r="AH1289" t="str">
            <v>perkins</v>
          </cell>
          <cell r="AI1289" t="str">
            <v>GV51790V</v>
          </cell>
          <cell r="AJ1289" t="str">
            <v>Leroy Sommer</v>
          </cell>
          <cell r="AK1289">
            <v>0</v>
          </cell>
          <cell r="AL1289">
            <v>750</v>
          </cell>
          <cell r="AM1289" t="str">
            <v>Power cube</v>
          </cell>
          <cell r="AN1289" t="str">
            <v>ICC330-H1-C10</v>
          </cell>
          <cell r="AO1289">
            <v>750</v>
          </cell>
          <cell r="AP1289" t="str">
            <v>Lithium</v>
          </cell>
          <cell r="AQ1289">
            <v>400</v>
          </cell>
          <cell r="AR1289">
            <v>48</v>
          </cell>
          <cell r="AS1289">
            <v>100</v>
          </cell>
          <cell r="AT1289">
            <v>4</v>
          </cell>
          <cell r="AU1289" t="str">
            <v>LG</v>
          </cell>
          <cell r="AV1289" t="str">
            <v>LG</v>
          </cell>
          <cell r="AW1289">
            <v>18000</v>
          </cell>
          <cell r="AX1289">
            <v>18000</v>
          </cell>
          <cell r="AY1289">
            <v>2</v>
          </cell>
          <cell r="AZ1289">
            <v>120.1</v>
          </cell>
          <cell r="BA1289">
            <v>120</v>
          </cell>
          <cell r="BB1289">
            <v>2</v>
          </cell>
          <cell r="BC1289" t="str">
            <v>INQParatus Telecom</v>
          </cell>
          <cell r="BD1289" t="str">
            <v>T1077</v>
          </cell>
          <cell r="BE1289">
            <v>0</v>
          </cell>
          <cell r="BF1289" t="str">
            <v>Yes</v>
          </cell>
        </row>
        <row r="1290">
          <cell r="C1290" t="str">
            <v>IHS_NRW_032M</v>
          </cell>
          <cell r="D1290" t="str">
            <v>Mpembwe</v>
          </cell>
          <cell r="E1290">
            <v>25.78236111</v>
          </cell>
          <cell r="F1290">
            <v>-13.04155556</v>
          </cell>
          <cell r="G1290" t="str">
            <v>Copperbelt </v>
          </cell>
          <cell r="H1290">
            <v>2.5</v>
          </cell>
          <cell r="I1290" t="str">
            <v>NORTH WESTERN</v>
          </cell>
          <cell r="J1290" t="str">
            <v>SOLWEZI</v>
          </cell>
          <cell r="K1290" t="str">
            <v>No</v>
          </cell>
          <cell r="L1290" t="str">
            <v>No</v>
          </cell>
          <cell r="M1290" t="str">
            <v>No</v>
          </cell>
          <cell r="N1290" t="str">
            <v>Rural</v>
          </cell>
          <cell r="O1290" t="str">
            <v>2G</v>
          </cell>
          <cell r="P1290" t="str">
            <v>P4</v>
          </cell>
          <cell r="Q1290" t="str">
            <v>BB</v>
          </cell>
          <cell r="R1290" t="str">
            <v>BTS</v>
          </cell>
          <cell r="S1290" t="str">
            <v>On air</v>
          </cell>
          <cell r="T1290" t="str">
            <v>Solar-Gen</v>
          </cell>
          <cell r="U1290" t="str">
            <v>Green Field</v>
          </cell>
          <cell r="V1290">
            <v>66</v>
          </cell>
          <cell r="W1290" t="str">
            <v>Outdoor</v>
          </cell>
          <cell r="X1290" t="str">
            <v>Humphrey Bwalya</v>
          </cell>
          <cell r="Y1290" t="str">
            <v>SBC</v>
          </cell>
          <cell r="Z1290" t="str">
            <v>SBC</v>
          </cell>
          <cell r="AA1290" t="str">
            <v>MTN</v>
          </cell>
          <cell r="AB1290" t="str">
            <v>Mwenya Banda</v>
          </cell>
          <cell r="AC1290" t="str">
            <v>CCS</v>
          </cell>
          <cell r="AD1290" t="str">
            <v>CCS</v>
          </cell>
          <cell r="AE1290" t="str">
            <v>Gen Logic</v>
          </cell>
          <cell r="AF1290" t="str">
            <v>Gen Logic</v>
          </cell>
          <cell r="AG1290">
            <v>20</v>
          </cell>
          <cell r="AH1290" t="str">
            <v>perkins</v>
          </cell>
          <cell r="AI1290">
            <v>0</v>
          </cell>
          <cell r="AJ1290" t="str">
            <v>Leroy Sommer</v>
          </cell>
          <cell r="AK1290">
            <v>0</v>
          </cell>
          <cell r="AL1290">
            <v>600</v>
          </cell>
          <cell r="AM1290" t="str">
            <v>Emerson</v>
          </cell>
          <cell r="AN1290" t="str">
            <v>N/A</v>
          </cell>
          <cell r="AO1290" t="str">
            <v>N/A</v>
          </cell>
          <cell r="AP1290" t="str">
            <v>ROLLS</v>
          </cell>
          <cell r="AQ1290">
            <v>1410</v>
          </cell>
          <cell r="AR1290">
            <v>4</v>
          </cell>
          <cell r="AS1290">
            <v>1410</v>
          </cell>
          <cell r="AT1290">
            <v>12</v>
          </cell>
          <cell r="AU1290" t="str">
            <v>N/A</v>
          </cell>
          <cell r="AV1290" t="str">
            <v>N/A</v>
          </cell>
          <cell r="AW1290" t="str">
            <v>N/A</v>
          </cell>
          <cell r="AX1290" t="str">
            <v>n/a</v>
          </cell>
          <cell r="AY1290" t="str">
            <v>N/A</v>
          </cell>
          <cell r="AZ1290">
            <v>50.1</v>
          </cell>
          <cell r="BA1290">
            <v>50</v>
          </cell>
          <cell r="BB1290">
            <v>1</v>
          </cell>
          <cell r="BC1290" t="str">
            <v>MTN</v>
          </cell>
          <cell r="BD1290" t="str">
            <v>T1046</v>
          </cell>
          <cell r="BE1290">
            <v>0</v>
          </cell>
          <cell r="BF1290" t="str">
            <v>YES</v>
          </cell>
        </row>
        <row r="1291">
          <cell r="C1291" t="str">
            <v>IHS_NRW_033M</v>
          </cell>
          <cell r="D1291" t="str">
            <v>Kalumbila Mine</v>
          </cell>
          <cell r="E1291">
            <v>25.30791</v>
          </cell>
          <cell r="F1291">
            <v>-12.27884</v>
          </cell>
          <cell r="G1291" t="str">
            <v>Copperbelt </v>
          </cell>
          <cell r="H1291">
            <v>2.5</v>
          </cell>
          <cell r="I1291" t="str">
            <v>NORTH WESTERN</v>
          </cell>
          <cell r="J1291" t="str">
            <v>SOLWEZI</v>
          </cell>
          <cell r="K1291" t="str">
            <v>No</v>
          </cell>
          <cell r="L1291" t="str">
            <v>Yes</v>
          </cell>
          <cell r="M1291" t="str">
            <v>No</v>
          </cell>
          <cell r="N1291" t="str">
            <v>Rural</v>
          </cell>
          <cell r="O1291" t="str">
            <v>2G 3G 4G</v>
          </cell>
          <cell r="P1291" t="str">
            <v>P3</v>
          </cell>
          <cell r="Q1291" t="str">
            <v>BTS</v>
          </cell>
          <cell r="R1291" t="str">
            <v>BB</v>
          </cell>
          <cell r="S1291" t="str">
            <v>On air</v>
          </cell>
          <cell r="T1291" t="str">
            <v>Grid-Gen</v>
          </cell>
          <cell r="U1291" t="str">
            <v>Green Field</v>
          </cell>
          <cell r="V1291">
            <v>60</v>
          </cell>
          <cell r="W1291" t="str">
            <v>Outdoor</v>
          </cell>
          <cell r="X1291" t="str">
            <v>Humphrey Bwalya</v>
          </cell>
          <cell r="Y1291" t="str">
            <v>SBC</v>
          </cell>
          <cell r="Z1291" t="str">
            <v>SBC</v>
          </cell>
          <cell r="AA1291" t="str">
            <v>MTN</v>
          </cell>
          <cell r="AB1291" t="str">
            <v>Mwenya Banda</v>
          </cell>
          <cell r="AC1291" t="str">
            <v>CCS</v>
          </cell>
          <cell r="AD1291" t="str">
            <v>CCS</v>
          </cell>
          <cell r="AE1291" t="str">
            <v>Gen Logic</v>
          </cell>
          <cell r="AF1291" t="str">
            <v>Gen Logic</v>
          </cell>
          <cell r="AG1291">
            <v>20</v>
          </cell>
          <cell r="AH1291" t="str">
            <v>perkins</v>
          </cell>
          <cell r="AI1291">
            <v>0</v>
          </cell>
          <cell r="AJ1291" t="str">
            <v>Leroy Sommer</v>
          </cell>
          <cell r="AK1291">
            <v>0</v>
          </cell>
          <cell r="AL1291">
            <v>750</v>
          </cell>
          <cell r="AM1291" t="str">
            <v>Power cube</v>
          </cell>
          <cell r="AN1291" t="str">
            <v>ICC330-H1-C1</v>
          </cell>
          <cell r="AO1291">
            <v>400</v>
          </cell>
          <cell r="AP1291" t="str">
            <v>Lithium</v>
          </cell>
          <cell r="AQ1291">
            <v>400</v>
          </cell>
          <cell r="AR1291">
            <v>48</v>
          </cell>
          <cell r="AS1291">
            <v>100</v>
          </cell>
          <cell r="AT1291">
            <v>4</v>
          </cell>
          <cell r="AU1291" t="str">
            <v>N/A</v>
          </cell>
          <cell r="AV1291" t="str">
            <v>N/A</v>
          </cell>
          <cell r="AW1291" t="str">
            <v>N/A</v>
          </cell>
          <cell r="AX1291" t="str">
            <v>n/a</v>
          </cell>
          <cell r="AY1291" t="str">
            <v>N/A</v>
          </cell>
          <cell r="AZ1291">
            <v>101</v>
          </cell>
          <cell r="BA1291">
            <v>0</v>
          </cell>
          <cell r="BB1291">
            <v>4</v>
          </cell>
          <cell r="BC1291" t="str">
            <v>MTNAirtelLiquid( Former Hai)Paratus Telecom</v>
          </cell>
          <cell r="BD1291" t="str">
            <v>T1122</v>
          </cell>
          <cell r="BE1291" t="str">
            <v>ZM6800</v>
          </cell>
          <cell r="BF1291">
            <v>0</v>
          </cell>
        </row>
        <row r="1292">
          <cell r="C1292" t="str">
            <v>IHS_NRW_034M</v>
          </cell>
          <cell r="D1292" t="str">
            <v>Kalumbila 2</v>
          </cell>
          <cell r="E1292">
            <v>25.22833</v>
          </cell>
          <cell r="F1292">
            <v>-12.20343</v>
          </cell>
          <cell r="G1292" t="str">
            <v>Copperbelt </v>
          </cell>
          <cell r="H1292">
            <v>2.5</v>
          </cell>
          <cell r="I1292" t="str">
            <v>NORTH WESTERN</v>
          </cell>
          <cell r="J1292" t="str">
            <v>SOLWEZI</v>
          </cell>
          <cell r="K1292" t="str">
            <v>No</v>
          </cell>
          <cell r="L1292" t="str">
            <v>No</v>
          </cell>
          <cell r="M1292" t="str">
            <v>No</v>
          </cell>
          <cell r="N1292" t="str">
            <v>Rural</v>
          </cell>
          <cell r="O1292" t="str">
            <v>2G 3G</v>
          </cell>
          <cell r="P1292" t="str">
            <v>P4</v>
          </cell>
          <cell r="Q1292" t="str">
            <v>BTS</v>
          </cell>
          <cell r="R1292" t="str">
            <v>BB </v>
          </cell>
          <cell r="S1292" t="str">
            <v>On air</v>
          </cell>
          <cell r="T1292" t="str">
            <v>Solar-Gen</v>
          </cell>
          <cell r="U1292" t="str">
            <v>Green Field</v>
          </cell>
          <cell r="V1292">
            <v>36</v>
          </cell>
          <cell r="W1292" t="str">
            <v>Outdoor</v>
          </cell>
          <cell r="X1292" t="str">
            <v>Humphrey Bwalya</v>
          </cell>
          <cell r="Y1292" t="str">
            <v>SBC</v>
          </cell>
          <cell r="Z1292" t="str">
            <v>SBC</v>
          </cell>
          <cell r="AA1292" t="str">
            <v>MTN</v>
          </cell>
          <cell r="AB1292" t="str">
            <v>Mwenya Banda</v>
          </cell>
          <cell r="AC1292" t="str">
            <v>CCS</v>
          </cell>
          <cell r="AD1292" t="str">
            <v>CCS</v>
          </cell>
          <cell r="AE1292" t="str">
            <v>Gen Logic</v>
          </cell>
          <cell r="AF1292" t="str">
            <v>Gen Logic</v>
          </cell>
          <cell r="AG1292">
            <v>20</v>
          </cell>
          <cell r="AH1292" t="str">
            <v>perkins</v>
          </cell>
          <cell r="AI1292">
            <v>0</v>
          </cell>
          <cell r="AJ1292" t="str">
            <v>Leroy Sommer</v>
          </cell>
          <cell r="AK1292">
            <v>0</v>
          </cell>
          <cell r="AL1292">
            <v>200</v>
          </cell>
          <cell r="AM1292" t="str">
            <v>Power cube</v>
          </cell>
          <cell r="AN1292" t="str">
            <v>EPW30-48A</v>
          </cell>
          <cell r="AO1292">
            <v>250</v>
          </cell>
          <cell r="AP1292" t="str">
            <v>NARADA</v>
          </cell>
          <cell r="AQ1292">
            <v>600</v>
          </cell>
          <cell r="AR1292">
            <v>2</v>
          </cell>
          <cell r="AS1292">
            <v>600</v>
          </cell>
          <cell r="AT1292">
            <v>24</v>
          </cell>
          <cell r="AU1292" t="str">
            <v>N/A</v>
          </cell>
          <cell r="AV1292" t="str">
            <v>N/A</v>
          </cell>
          <cell r="AW1292" t="str">
            <v>N/A</v>
          </cell>
          <cell r="AX1292" t="str">
            <v>n/a</v>
          </cell>
          <cell r="AY1292" t="str">
            <v>N/A</v>
          </cell>
          <cell r="AZ1292">
            <v>50.2</v>
          </cell>
          <cell r="BA1292">
            <v>0</v>
          </cell>
          <cell r="BB1292">
            <v>1</v>
          </cell>
          <cell r="BC1292" t="str">
            <v>MTN</v>
          </cell>
          <cell r="BD1292" t="str">
            <v>T1084</v>
          </cell>
          <cell r="BE1292">
            <v>0</v>
          </cell>
          <cell r="BF1292" t="str">
            <v>Yes</v>
          </cell>
        </row>
        <row r="1293">
          <cell r="C1293" t="str">
            <v>IHS_NRW_035M</v>
          </cell>
          <cell r="D1293" t="str">
            <v>CEC Kabompo Hydro Power</v>
          </cell>
          <cell r="E1293">
            <v>25.16535</v>
          </cell>
          <cell r="F1293">
            <v>-12.07223</v>
          </cell>
          <cell r="G1293" t="str">
            <v>Copperbelt </v>
          </cell>
          <cell r="H1293">
            <v>2.5</v>
          </cell>
          <cell r="I1293" t="str">
            <v>NORTH WESTERN</v>
          </cell>
          <cell r="J1293" t="str">
            <v>KABOMPO</v>
          </cell>
          <cell r="K1293" t="str">
            <v>No</v>
          </cell>
          <cell r="L1293" t="str">
            <v>No</v>
          </cell>
          <cell r="M1293" t="str">
            <v>No</v>
          </cell>
          <cell r="N1293" t="str">
            <v>Rural</v>
          </cell>
          <cell r="O1293" t="str">
            <v>2G</v>
          </cell>
          <cell r="P1293" t="str">
            <v>P4</v>
          </cell>
          <cell r="Q1293" t="str">
            <v>BTS</v>
          </cell>
          <cell r="R1293" t="str">
            <v>BTS</v>
          </cell>
          <cell r="S1293" t="str">
            <v>On air</v>
          </cell>
          <cell r="T1293" t="str">
            <v>Solar-Gen</v>
          </cell>
          <cell r="U1293" t="str">
            <v>Green Field</v>
          </cell>
          <cell r="V1293">
            <v>60</v>
          </cell>
          <cell r="W1293" t="str">
            <v>Outdoor</v>
          </cell>
          <cell r="X1293" t="str">
            <v>Humphrey Bwalya</v>
          </cell>
          <cell r="Y1293" t="str">
            <v>SBC</v>
          </cell>
          <cell r="Z1293" t="str">
            <v>SBC</v>
          </cell>
          <cell r="AA1293" t="str">
            <v>MTN</v>
          </cell>
          <cell r="AB1293" t="str">
            <v>Mwenya Banda</v>
          </cell>
          <cell r="AC1293" t="str">
            <v>CCS</v>
          </cell>
          <cell r="AD1293" t="str">
            <v>CCS</v>
          </cell>
          <cell r="AE1293" t="str">
            <v>CK Works</v>
          </cell>
          <cell r="AF1293" t="str">
            <v>CK Works</v>
          </cell>
          <cell r="AG1293">
            <v>20</v>
          </cell>
          <cell r="AH1293" t="str">
            <v>perkins</v>
          </cell>
          <cell r="AI1293">
            <v>0</v>
          </cell>
          <cell r="AJ1293" t="str">
            <v>Leroy Sommer</v>
          </cell>
          <cell r="AK1293">
            <v>0</v>
          </cell>
          <cell r="AL1293">
            <v>1000</v>
          </cell>
          <cell r="AM1293" t="str">
            <v>Emerson</v>
          </cell>
          <cell r="AN1293">
            <v>0</v>
          </cell>
          <cell r="AO1293">
            <v>150</v>
          </cell>
          <cell r="AP1293" t="str">
            <v>Lithium</v>
          </cell>
          <cell r="AQ1293">
            <v>400</v>
          </cell>
          <cell r="AR1293">
            <v>48</v>
          </cell>
          <cell r="AS1293">
            <v>100</v>
          </cell>
          <cell r="AT1293">
            <v>4</v>
          </cell>
          <cell r="AU1293" t="str">
            <v>N/A</v>
          </cell>
          <cell r="AV1293" t="str">
            <v>N/A</v>
          </cell>
          <cell r="AW1293" t="str">
            <v>N/A</v>
          </cell>
          <cell r="AX1293" t="str">
            <v>n/a</v>
          </cell>
          <cell r="AY1293" t="str">
            <v>N/A</v>
          </cell>
          <cell r="AZ1293">
            <v>28</v>
          </cell>
          <cell r="BA1293">
            <v>0</v>
          </cell>
          <cell r="BB1293">
            <v>1</v>
          </cell>
          <cell r="BC1293" t="str">
            <v>MTN</v>
          </cell>
          <cell r="BD1293" t="str">
            <v>T1116</v>
          </cell>
          <cell r="BE1293">
            <v>0</v>
          </cell>
          <cell r="BF1293">
            <v>0</v>
          </cell>
        </row>
        <row r="1294">
          <cell r="C1294" t="str">
            <v>IHS_NRW_036M</v>
          </cell>
          <cell r="D1294" t="str">
            <v>Kanyangili</v>
          </cell>
          <cell r="E1294">
            <v>25.45797222</v>
          </cell>
          <cell r="F1294">
            <v>-13.03283333</v>
          </cell>
          <cell r="G1294" t="str">
            <v>Copperbelt </v>
          </cell>
          <cell r="H1294">
            <v>2.5</v>
          </cell>
          <cell r="I1294" t="str">
            <v>NORTH WESTERN</v>
          </cell>
          <cell r="J1294" t="str">
            <v>MUFUMBWE</v>
          </cell>
          <cell r="K1294" t="str">
            <v>No</v>
          </cell>
          <cell r="L1294" t="str">
            <v>No</v>
          </cell>
          <cell r="M1294" t="str">
            <v>No</v>
          </cell>
          <cell r="N1294" t="str">
            <v>Rural</v>
          </cell>
          <cell r="O1294" t="str">
            <v>2G</v>
          </cell>
          <cell r="P1294" t="str">
            <v>P4</v>
          </cell>
          <cell r="Q1294" t="str">
            <v>BB</v>
          </cell>
          <cell r="R1294" t="str">
            <v>BB</v>
          </cell>
          <cell r="S1294" t="str">
            <v>On air</v>
          </cell>
          <cell r="T1294" t="str">
            <v>Solar-Gen</v>
          </cell>
          <cell r="U1294" t="str">
            <v>Green Field</v>
          </cell>
          <cell r="V1294">
            <v>80</v>
          </cell>
          <cell r="W1294" t="str">
            <v>Outdoor</v>
          </cell>
          <cell r="X1294" t="str">
            <v>Humphrey Bwalya</v>
          </cell>
          <cell r="Y1294" t="str">
            <v>SBC</v>
          </cell>
          <cell r="Z1294" t="str">
            <v>SBC</v>
          </cell>
          <cell r="AA1294" t="str">
            <v>MTN</v>
          </cell>
          <cell r="AB1294" t="str">
            <v>Mwenya Banda</v>
          </cell>
          <cell r="AC1294" t="str">
            <v>CCS</v>
          </cell>
          <cell r="AD1294" t="str">
            <v>CCS</v>
          </cell>
          <cell r="AE1294" t="str">
            <v>IMG</v>
          </cell>
          <cell r="AF1294" t="str">
            <v>IMG</v>
          </cell>
          <cell r="AG1294">
            <v>20</v>
          </cell>
          <cell r="AH1294" t="str">
            <v>perkins</v>
          </cell>
          <cell r="AI1294" t="str">
            <v>GV51794V</v>
          </cell>
          <cell r="AJ1294" t="str">
            <v>Leroy Sommer</v>
          </cell>
          <cell r="AK1294">
            <v>0</v>
          </cell>
          <cell r="AL1294">
            <v>600</v>
          </cell>
          <cell r="AM1294" t="str">
            <v>Power cube</v>
          </cell>
          <cell r="AN1294" t="str">
            <v>EPW30-48A</v>
          </cell>
          <cell r="AO1294">
            <v>150</v>
          </cell>
          <cell r="AP1294" t="str">
            <v>ROLLS</v>
          </cell>
          <cell r="AQ1294">
            <v>1410</v>
          </cell>
          <cell r="AR1294">
            <v>4</v>
          </cell>
          <cell r="AS1294">
            <v>1410</v>
          </cell>
          <cell r="AT1294">
            <v>12</v>
          </cell>
          <cell r="AU1294" t="str">
            <v>N/A</v>
          </cell>
          <cell r="AV1294" t="str">
            <v>N/A</v>
          </cell>
          <cell r="AW1294" t="str">
            <v>N/A</v>
          </cell>
          <cell r="AX1294" t="str">
            <v>n/a</v>
          </cell>
          <cell r="AY1294" t="str">
            <v>N/A</v>
          </cell>
          <cell r="AZ1294">
            <v>24</v>
          </cell>
          <cell r="BA1294">
            <v>35</v>
          </cell>
          <cell r="BB1294">
            <v>1</v>
          </cell>
          <cell r="BC1294" t="str">
            <v>MTN</v>
          </cell>
          <cell r="BD1294" t="str">
            <v>T1033</v>
          </cell>
          <cell r="BE1294">
            <v>0</v>
          </cell>
          <cell r="BF1294" t="str">
            <v>Yes</v>
          </cell>
        </row>
        <row r="1295">
          <cell r="C1295" t="str">
            <v>IHS_NRW_037M</v>
          </cell>
          <cell r="D1295" t="str">
            <v>Kawama Junction</v>
          </cell>
          <cell r="E1295">
            <v>25.10958333</v>
          </cell>
          <cell r="F1295">
            <v>-13.13169444</v>
          </cell>
          <cell r="G1295" t="str">
            <v>Copperbelt </v>
          </cell>
          <cell r="H1295">
            <v>2.5</v>
          </cell>
          <cell r="I1295" t="str">
            <v>NORTH WESTERN</v>
          </cell>
          <cell r="J1295" t="str">
            <v>MUFUMBWE</v>
          </cell>
          <cell r="K1295" t="str">
            <v>No</v>
          </cell>
          <cell r="L1295" t="str">
            <v>No</v>
          </cell>
          <cell r="M1295" t="str">
            <v>No</v>
          </cell>
          <cell r="N1295" t="str">
            <v>Rural</v>
          </cell>
          <cell r="O1295" t="str">
            <v>2G</v>
          </cell>
          <cell r="P1295" t="str">
            <v>P4</v>
          </cell>
          <cell r="Q1295" t="str">
            <v>BB</v>
          </cell>
          <cell r="R1295" t="str">
            <v>BB</v>
          </cell>
          <cell r="S1295" t="str">
            <v>On air</v>
          </cell>
          <cell r="T1295" t="str">
            <v>Grid-Gen-solar</v>
          </cell>
          <cell r="U1295" t="str">
            <v>Green Field</v>
          </cell>
          <cell r="V1295">
            <v>70</v>
          </cell>
          <cell r="W1295" t="str">
            <v>Indoor </v>
          </cell>
          <cell r="X1295" t="str">
            <v>Humphrey Bwalya</v>
          </cell>
          <cell r="Y1295" t="str">
            <v>SBC</v>
          </cell>
          <cell r="Z1295" t="str">
            <v>SBC</v>
          </cell>
          <cell r="AA1295" t="str">
            <v>MTN</v>
          </cell>
          <cell r="AB1295" t="str">
            <v>Mwenya Banda</v>
          </cell>
          <cell r="AC1295" t="str">
            <v>CCS</v>
          </cell>
          <cell r="AD1295" t="str">
            <v>CCS</v>
          </cell>
          <cell r="AE1295" t="str">
            <v>GHADDAR</v>
          </cell>
          <cell r="AF1295" t="str">
            <v>GHADDAR</v>
          </cell>
          <cell r="AG1295">
            <v>20</v>
          </cell>
          <cell r="AH1295" t="str">
            <v>perkins</v>
          </cell>
          <cell r="AI1295">
            <v>0</v>
          </cell>
          <cell r="AJ1295" t="str">
            <v>Leroy Sommer</v>
          </cell>
          <cell r="AK1295">
            <v>0</v>
          </cell>
          <cell r="AL1295">
            <v>600</v>
          </cell>
          <cell r="AM1295" t="str">
            <v>Cordex</v>
          </cell>
          <cell r="AN1295">
            <v>0</v>
          </cell>
          <cell r="AO1295">
            <v>300</v>
          </cell>
          <cell r="AP1295" t="str">
            <v>Lithium</v>
          </cell>
          <cell r="AQ1295">
            <v>500</v>
          </cell>
          <cell r="AR1295">
            <v>48</v>
          </cell>
          <cell r="AS1295">
            <v>100</v>
          </cell>
          <cell r="AT1295">
            <v>5</v>
          </cell>
          <cell r="AU1295" t="str">
            <v>LG</v>
          </cell>
          <cell r="AV1295" t="str">
            <v>LG</v>
          </cell>
          <cell r="AW1295">
            <v>18000</v>
          </cell>
          <cell r="AX1295">
            <v>18000</v>
          </cell>
          <cell r="AY1295">
            <v>2</v>
          </cell>
          <cell r="AZ1295">
            <v>65</v>
          </cell>
          <cell r="BA1295">
            <v>0</v>
          </cell>
          <cell r="BB1295">
            <v>1</v>
          </cell>
          <cell r="BC1295" t="str">
            <v>MTN</v>
          </cell>
          <cell r="BD1295" t="str">
            <v>T1038</v>
          </cell>
          <cell r="BE1295">
            <v>0</v>
          </cell>
          <cell r="BF1295">
            <v>0</v>
          </cell>
        </row>
        <row r="1296">
          <cell r="C1296" t="str">
            <v>IHS_NRW_038M</v>
          </cell>
          <cell r="D1296" t="str">
            <v>Mumfumbwe MTN</v>
          </cell>
          <cell r="E1296">
            <v>25.00925</v>
          </cell>
          <cell r="F1296">
            <v>-13.13888889</v>
          </cell>
          <cell r="G1296" t="str">
            <v>Copperbelt </v>
          </cell>
          <cell r="H1296">
            <v>2</v>
          </cell>
          <cell r="I1296" t="str">
            <v>NORTH WESTERN</v>
          </cell>
          <cell r="J1296" t="str">
            <v>MUFUMBWE</v>
          </cell>
          <cell r="K1296" t="str">
            <v>No</v>
          </cell>
          <cell r="L1296" t="str">
            <v>No</v>
          </cell>
          <cell r="M1296" t="str">
            <v>No</v>
          </cell>
          <cell r="N1296" t="str">
            <v>Rural</v>
          </cell>
          <cell r="O1296" t="str">
            <v>2G 3G</v>
          </cell>
          <cell r="P1296" t="str">
            <v>P3</v>
          </cell>
          <cell r="Q1296" t="str">
            <v>BB</v>
          </cell>
          <cell r="R1296" t="str">
            <v>BTS</v>
          </cell>
          <cell r="S1296" t="str">
            <v>On air</v>
          </cell>
          <cell r="T1296" t="str">
            <v>Grid-Gen</v>
          </cell>
          <cell r="U1296" t="str">
            <v>Green Field</v>
          </cell>
          <cell r="V1296">
            <v>52</v>
          </cell>
          <cell r="W1296" t="str">
            <v>Outdoor</v>
          </cell>
          <cell r="X1296" t="str">
            <v>Humphrey Bwalya</v>
          </cell>
          <cell r="Y1296" t="str">
            <v>SBC</v>
          </cell>
          <cell r="Z1296" t="str">
            <v>SBC</v>
          </cell>
          <cell r="AA1296" t="str">
            <v>MTN</v>
          </cell>
          <cell r="AB1296" t="str">
            <v>Mwenya Banda</v>
          </cell>
          <cell r="AC1296" t="str">
            <v>CCS</v>
          </cell>
          <cell r="AD1296" t="str">
            <v>CCS</v>
          </cell>
          <cell r="AE1296" t="str">
            <v>Gen Logic</v>
          </cell>
          <cell r="AF1296" t="str">
            <v>Gen Logic</v>
          </cell>
          <cell r="AG1296">
            <v>16</v>
          </cell>
          <cell r="AH1296" t="str">
            <v>Yanmar</v>
          </cell>
          <cell r="AI1296" t="str">
            <v>3TNE88-G1A</v>
          </cell>
          <cell r="AJ1296" t="str">
            <v>Leroy Sommer</v>
          </cell>
          <cell r="AK1296">
            <v>0</v>
          </cell>
          <cell r="AL1296">
            <v>600</v>
          </cell>
          <cell r="AM1296" t="str">
            <v>Delta</v>
          </cell>
          <cell r="AN1296" t="str">
            <v>DPS 2400B-48-5</v>
          </cell>
          <cell r="AO1296">
            <v>250</v>
          </cell>
          <cell r="AP1296" t="str">
            <v>NARADA</v>
          </cell>
          <cell r="AQ1296">
            <v>600</v>
          </cell>
          <cell r="AR1296">
            <v>2</v>
          </cell>
          <cell r="AS1296">
            <v>600</v>
          </cell>
          <cell r="AT1296">
            <v>24</v>
          </cell>
          <cell r="AU1296" t="str">
            <v>N/A</v>
          </cell>
          <cell r="AV1296" t="str">
            <v>N/A</v>
          </cell>
          <cell r="AW1296" t="str">
            <v>N/A</v>
          </cell>
          <cell r="AX1296" t="str">
            <v>n/a</v>
          </cell>
          <cell r="AY1296" t="str">
            <v>N/A</v>
          </cell>
          <cell r="AZ1296">
            <v>45.8</v>
          </cell>
          <cell r="BA1296">
            <v>45</v>
          </cell>
          <cell r="BB1296">
            <v>2</v>
          </cell>
          <cell r="BC1296" t="str">
            <v>MTNParatus Telecom</v>
          </cell>
          <cell r="BD1296" t="str">
            <v>T1047</v>
          </cell>
          <cell r="BE1296">
            <v>0</v>
          </cell>
          <cell r="BF1296" t="str">
            <v>YES</v>
          </cell>
        </row>
        <row r="1297">
          <cell r="C1297" t="str">
            <v>IHS_NRW_039M</v>
          </cell>
          <cell r="D1297" t="str">
            <v>Kamayembe MTN</v>
          </cell>
          <cell r="E1297">
            <v>24.84119444</v>
          </cell>
          <cell r="F1297">
            <v>-13.18819444</v>
          </cell>
          <cell r="G1297" t="str">
            <v>Copperbelt </v>
          </cell>
          <cell r="H1297">
            <v>2.5</v>
          </cell>
          <cell r="I1297" t="str">
            <v>NORTH WESTERN</v>
          </cell>
          <cell r="J1297" t="str">
            <v>MUFUMBWE</v>
          </cell>
          <cell r="K1297" t="str">
            <v>No</v>
          </cell>
          <cell r="L1297" t="str">
            <v>No</v>
          </cell>
          <cell r="M1297" t="str">
            <v>No</v>
          </cell>
          <cell r="N1297" t="str">
            <v>Rural</v>
          </cell>
          <cell r="O1297" t="str">
            <v>2G</v>
          </cell>
          <cell r="P1297" t="str">
            <v>P4</v>
          </cell>
          <cell r="Q1297" t="str">
            <v>BB</v>
          </cell>
          <cell r="R1297" t="str">
            <v>BB</v>
          </cell>
          <cell r="S1297" t="str">
            <v>On air</v>
          </cell>
          <cell r="T1297" t="str">
            <v>Grid-Gen-solar</v>
          </cell>
          <cell r="U1297" t="str">
            <v>Green Field</v>
          </cell>
          <cell r="V1297">
            <v>60</v>
          </cell>
          <cell r="W1297" t="str">
            <v>Outdoor</v>
          </cell>
          <cell r="X1297" t="str">
            <v>Humphrey Bwalya</v>
          </cell>
          <cell r="Y1297" t="str">
            <v>SBC</v>
          </cell>
          <cell r="Z1297" t="str">
            <v>SBC</v>
          </cell>
          <cell r="AA1297" t="str">
            <v>MTN</v>
          </cell>
          <cell r="AB1297" t="str">
            <v>Mwenya Banda</v>
          </cell>
          <cell r="AC1297" t="str">
            <v>CCS</v>
          </cell>
          <cell r="AD1297" t="str">
            <v>CCS</v>
          </cell>
          <cell r="AE1297" t="str">
            <v>Generator City</v>
          </cell>
          <cell r="AF1297" t="str">
            <v>Generator City</v>
          </cell>
          <cell r="AG1297">
            <v>20</v>
          </cell>
          <cell r="AH1297" t="str">
            <v>Yanmar</v>
          </cell>
          <cell r="AI1297" t="str">
            <v>3TNE88-G1A</v>
          </cell>
          <cell r="AJ1297" t="str">
            <v>Leroy Sommer</v>
          </cell>
          <cell r="AK1297">
            <v>0</v>
          </cell>
          <cell r="AL1297">
            <v>600</v>
          </cell>
          <cell r="AM1297" t="str">
            <v>N/A</v>
          </cell>
          <cell r="AN1297" t="str">
            <v>N/A</v>
          </cell>
          <cell r="AO1297" t="str">
            <v>N/A</v>
          </cell>
          <cell r="AP1297" t="str">
            <v>ROLLS</v>
          </cell>
          <cell r="AQ1297">
            <v>1410</v>
          </cell>
          <cell r="AR1297">
            <v>4</v>
          </cell>
          <cell r="AS1297">
            <v>1410</v>
          </cell>
          <cell r="AT1297">
            <v>12</v>
          </cell>
          <cell r="AU1297" t="str">
            <v>N/A</v>
          </cell>
          <cell r="AV1297" t="str">
            <v>N/A</v>
          </cell>
          <cell r="AW1297" t="str">
            <v>N/A</v>
          </cell>
          <cell r="AX1297" t="str">
            <v>n/a</v>
          </cell>
          <cell r="AY1297" t="str">
            <v>N/A</v>
          </cell>
          <cell r="AZ1297">
            <v>30.4</v>
          </cell>
          <cell r="BA1297">
            <v>0</v>
          </cell>
          <cell r="BB1297">
            <v>1</v>
          </cell>
          <cell r="BC1297" t="str">
            <v>MTN</v>
          </cell>
          <cell r="BD1297" t="str">
            <v>T1025</v>
          </cell>
          <cell r="BE1297">
            <v>0</v>
          </cell>
          <cell r="BF1297" t="str">
            <v>Yes</v>
          </cell>
        </row>
        <row r="1298">
          <cell r="C1298" t="str">
            <v>IHS_NRW_040M</v>
          </cell>
          <cell r="D1298" t="str">
            <v>Mwinilunga</v>
          </cell>
          <cell r="E1298">
            <v>24.4308</v>
          </cell>
          <cell r="F1298">
            <v>-11.73943333</v>
          </cell>
          <cell r="G1298" t="str">
            <v>Copperbelt </v>
          </cell>
          <cell r="H1298">
            <v>1.8</v>
          </cell>
          <cell r="I1298" t="str">
            <v>NORTH WESTERN</v>
          </cell>
          <cell r="J1298" t="str">
            <v>MWINILUNGA</v>
          </cell>
          <cell r="K1298" t="str">
            <v>No</v>
          </cell>
          <cell r="L1298" t="str">
            <v>No</v>
          </cell>
          <cell r="M1298" t="str">
            <v>No</v>
          </cell>
          <cell r="N1298" t="str">
            <v>Rural</v>
          </cell>
          <cell r="O1298" t="str">
            <v>2G 3G</v>
          </cell>
          <cell r="P1298" t="str">
            <v>P4</v>
          </cell>
          <cell r="Q1298" t="str">
            <v>BTS</v>
          </cell>
          <cell r="R1298" t="str">
            <v>BTS</v>
          </cell>
          <cell r="S1298" t="str">
            <v>On air</v>
          </cell>
          <cell r="T1298" t="str">
            <v>Grid-Gen</v>
          </cell>
          <cell r="U1298" t="str">
            <v>Green Field</v>
          </cell>
          <cell r="V1298">
            <v>42</v>
          </cell>
          <cell r="W1298" t="str">
            <v>Indoor </v>
          </cell>
          <cell r="X1298" t="str">
            <v>Humphrey Bwalya</v>
          </cell>
          <cell r="Y1298" t="str">
            <v>SBC</v>
          </cell>
          <cell r="Z1298" t="str">
            <v>SBC</v>
          </cell>
          <cell r="AA1298" t="str">
            <v>MTN</v>
          </cell>
          <cell r="AB1298" t="str">
            <v>Mwenya Banda</v>
          </cell>
          <cell r="AC1298" t="str">
            <v>CCS</v>
          </cell>
          <cell r="AD1298" t="str">
            <v>CCS</v>
          </cell>
          <cell r="AE1298" t="str">
            <v>Gen Logic</v>
          </cell>
          <cell r="AF1298" t="str">
            <v>Gen Logic</v>
          </cell>
          <cell r="AG1298">
            <v>15</v>
          </cell>
          <cell r="AH1298" t="str">
            <v>Yanmar</v>
          </cell>
          <cell r="AI1298" t="str">
            <v>4TNV88</v>
          </cell>
          <cell r="AJ1298" t="str">
            <v>Leroy Sommer</v>
          </cell>
          <cell r="AK1298">
            <v>0</v>
          </cell>
          <cell r="AL1298">
            <v>600</v>
          </cell>
          <cell r="AM1298" t="str">
            <v>Delta</v>
          </cell>
          <cell r="AN1298" t="str">
            <v>DPS 2400B-48-5</v>
          </cell>
          <cell r="AO1298">
            <v>250</v>
          </cell>
          <cell r="AP1298" t="str">
            <v>Agisson</v>
          </cell>
          <cell r="AQ1298">
            <v>600</v>
          </cell>
          <cell r="AR1298">
            <v>2</v>
          </cell>
          <cell r="AS1298">
            <v>600</v>
          </cell>
          <cell r="AT1298">
            <v>24</v>
          </cell>
          <cell r="AU1298" t="str">
            <v>LG</v>
          </cell>
          <cell r="AV1298" t="str">
            <v>LG</v>
          </cell>
          <cell r="AW1298">
            <v>18000</v>
          </cell>
          <cell r="AX1298">
            <v>18000</v>
          </cell>
          <cell r="AY1298">
            <v>2</v>
          </cell>
          <cell r="AZ1298">
            <v>60.2</v>
          </cell>
          <cell r="BA1298">
            <v>60</v>
          </cell>
          <cell r="BB1298">
            <v>1</v>
          </cell>
          <cell r="BC1298" t="str">
            <v>MTN</v>
          </cell>
          <cell r="BD1298" t="str">
            <v>T1012</v>
          </cell>
          <cell r="BE1298">
            <v>0</v>
          </cell>
          <cell r="BF1298">
            <v>0</v>
          </cell>
        </row>
        <row r="1299">
          <cell r="C1299" t="str">
            <v>IHS_NRW_041M</v>
          </cell>
          <cell r="D1299" t="str">
            <v>Kashima East</v>
          </cell>
          <cell r="E1299">
            <v>24.60344444</v>
          </cell>
          <cell r="F1299">
            <v>-13.21436111</v>
          </cell>
          <cell r="G1299" t="str">
            <v>Copperbelt </v>
          </cell>
          <cell r="H1299" t="str">
            <v>N/A</v>
          </cell>
          <cell r="I1299" t="str">
            <v>NORTH WESTERN</v>
          </cell>
          <cell r="J1299" t="str">
            <v>KABOMPO</v>
          </cell>
          <cell r="K1299" t="str">
            <v>No</v>
          </cell>
          <cell r="L1299" t="str">
            <v>No</v>
          </cell>
          <cell r="M1299" t="str">
            <v>No</v>
          </cell>
          <cell r="N1299" t="str">
            <v>Rural</v>
          </cell>
          <cell r="O1299" t="str">
            <v>2G</v>
          </cell>
          <cell r="P1299" t="str">
            <v>P4</v>
          </cell>
          <cell r="Q1299" t="str">
            <v>BB</v>
          </cell>
          <cell r="R1299" t="str">
            <v>BB</v>
          </cell>
          <cell r="S1299" t="str">
            <v>On air</v>
          </cell>
          <cell r="T1299" t="str">
            <v>Solar-Gen</v>
          </cell>
          <cell r="U1299" t="str">
            <v>Green Field</v>
          </cell>
          <cell r="V1299">
            <v>70</v>
          </cell>
          <cell r="W1299" t="str">
            <v>Outdoor</v>
          </cell>
          <cell r="X1299" t="str">
            <v>Humphrey Bwalya</v>
          </cell>
          <cell r="Y1299" t="str">
            <v>SBC</v>
          </cell>
          <cell r="Z1299" t="str">
            <v>SBC</v>
          </cell>
          <cell r="AA1299" t="str">
            <v>MTN</v>
          </cell>
          <cell r="AB1299" t="str">
            <v>Mwenya Banda</v>
          </cell>
          <cell r="AC1299" t="str">
            <v>CCS</v>
          </cell>
          <cell r="AD1299" t="str">
            <v>CCS</v>
          </cell>
          <cell r="AE1299">
            <v>0</v>
          </cell>
          <cell r="AF1299">
            <v>0</v>
          </cell>
          <cell r="AG1299" t="str">
            <v>N/A</v>
          </cell>
          <cell r="AH1299">
            <v>0</v>
          </cell>
          <cell r="AI1299">
            <v>0</v>
          </cell>
          <cell r="AJ1299">
            <v>0</v>
          </cell>
          <cell r="AK1299">
            <v>0</v>
          </cell>
          <cell r="AL1299">
            <v>0</v>
          </cell>
          <cell r="AM1299" t="str">
            <v>Power cube</v>
          </cell>
          <cell r="AN1299" t="str">
            <v>ICC330-H1-C1</v>
          </cell>
          <cell r="AO1299">
            <v>400</v>
          </cell>
          <cell r="AP1299" t="str">
            <v>Lithium</v>
          </cell>
          <cell r="AQ1299">
            <v>300</v>
          </cell>
          <cell r="AR1299">
            <v>48</v>
          </cell>
          <cell r="AS1299">
            <v>100</v>
          </cell>
          <cell r="AT1299">
            <v>3</v>
          </cell>
          <cell r="AU1299" t="str">
            <v>N/A</v>
          </cell>
          <cell r="AV1299" t="str">
            <v>N/A</v>
          </cell>
          <cell r="AW1299" t="str">
            <v>N/A</v>
          </cell>
          <cell r="AX1299" t="str">
            <v>n/a</v>
          </cell>
          <cell r="AY1299" t="str">
            <v>N/A</v>
          </cell>
          <cell r="AZ1299">
            <v>30.6</v>
          </cell>
          <cell r="BA1299">
            <v>30</v>
          </cell>
          <cell r="BB1299">
            <v>1</v>
          </cell>
          <cell r="BC1299" t="str">
            <v>MTN</v>
          </cell>
          <cell r="BD1299" t="str">
            <v>T1035</v>
          </cell>
          <cell r="BE1299">
            <v>0</v>
          </cell>
          <cell r="BF1299" t="str">
            <v>Yes</v>
          </cell>
        </row>
        <row r="1300">
          <cell r="C1300" t="str">
            <v>IHS_NRW_042M</v>
          </cell>
          <cell r="D1300" t="str">
            <v>Mayinga MTN</v>
          </cell>
          <cell r="E1300">
            <v>24.33433333</v>
          </cell>
          <cell r="F1300">
            <v>-13.40672222</v>
          </cell>
          <cell r="G1300" t="str">
            <v>Copperbelt </v>
          </cell>
          <cell r="H1300">
            <v>2</v>
          </cell>
          <cell r="I1300" t="str">
            <v>NORTH WESTERN</v>
          </cell>
          <cell r="J1300" t="str">
            <v>KABOMPO</v>
          </cell>
          <cell r="K1300" t="str">
            <v>No</v>
          </cell>
          <cell r="L1300" t="str">
            <v>No</v>
          </cell>
          <cell r="M1300" t="str">
            <v>No</v>
          </cell>
          <cell r="N1300" t="str">
            <v>Rural</v>
          </cell>
          <cell r="O1300" t="str">
            <v>2G 3G</v>
          </cell>
          <cell r="P1300" t="str">
            <v>P3</v>
          </cell>
          <cell r="Q1300" t="str">
            <v>BB</v>
          </cell>
          <cell r="R1300" t="str">
            <v>BB</v>
          </cell>
          <cell r="S1300" t="str">
            <v>On air</v>
          </cell>
          <cell r="T1300" t="str">
            <v>Grid-Gen</v>
          </cell>
          <cell r="U1300" t="str">
            <v>Green Field</v>
          </cell>
          <cell r="V1300">
            <v>80</v>
          </cell>
          <cell r="W1300" t="str">
            <v>Outdoor</v>
          </cell>
          <cell r="X1300" t="str">
            <v>Humphrey Bwalya</v>
          </cell>
          <cell r="Y1300" t="str">
            <v>SBC</v>
          </cell>
          <cell r="Z1300" t="str">
            <v>SBC</v>
          </cell>
          <cell r="AA1300" t="str">
            <v>MTN</v>
          </cell>
          <cell r="AB1300" t="str">
            <v>Mwenya Banda</v>
          </cell>
          <cell r="AC1300" t="str">
            <v>CCS</v>
          </cell>
          <cell r="AD1300" t="str">
            <v>CCS</v>
          </cell>
          <cell r="AE1300" t="str">
            <v>Gen Logic</v>
          </cell>
          <cell r="AF1300" t="str">
            <v>Gen Logic</v>
          </cell>
          <cell r="AG1300">
            <v>20</v>
          </cell>
          <cell r="AH1300" t="str">
            <v>Yanmar</v>
          </cell>
          <cell r="AI1300" t="str">
            <v>3TNE88-G1A</v>
          </cell>
          <cell r="AJ1300" t="str">
            <v>Leroy Sommer</v>
          </cell>
          <cell r="AK1300">
            <v>0</v>
          </cell>
          <cell r="AL1300">
            <v>600</v>
          </cell>
          <cell r="AM1300" t="str">
            <v>Delta</v>
          </cell>
          <cell r="AN1300" t="str">
            <v>DPS 2400B-48-5</v>
          </cell>
          <cell r="AO1300">
            <v>250</v>
          </cell>
          <cell r="AP1300" t="str">
            <v>NARADA</v>
          </cell>
          <cell r="AQ1300">
            <v>600</v>
          </cell>
          <cell r="AR1300">
            <v>2</v>
          </cell>
          <cell r="AS1300">
            <v>600</v>
          </cell>
          <cell r="AT1300">
            <v>24</v>
          </cell>
          <cell r="AU1300" t="str">
            <v>N/A</v>
          </cell>
          <cell r="AV1300" t="str">
            <v>N/A</v>
          </cell>
          <cell r="AW1300" t="str">
            <v>N/A</v>
          </cell>
          <cell r="AX1300" t="str">
            <v>n/a</v>
          </cell>
          <cell r="AY1300" t="str">
            <v>N/A</v>
          </cell>
          <cell r="AZ1300">
            <v>45.6</v>
          </cell>
          <cell r="BA1300">
            <v>45</v>
          </cell>
          <cell r="BB1300">
            <v>1</v>
          </cell>
          <cell r="BC1300" t="str">
            <v>MTN</v>
          </cell>
          <cell r="BD1300" t="str">
            <v>T1044</v>
          </cell>
          <cell r="BE1300">
            <v>0</v>
          </cell>
          <cell r="BF1300" t="str">
            <v>YES</v>
          </cell>
        </row>
        <row r="1301">
          <cell r="C1301" t="str">
            <v>IHS_NRW_043M</v>
          </cell>
          <cell r="D1301" t="str">
            <v>Kabompo   </v>
          </cell>
          <cell r="E1301">
            <v>24.20711667</v>
          </cell>
          <cell r="F1301">
            <v>-13.59845</v>
          </cell>
          <cell r="G1301" t="str">
            <v>Copperbelt </v>
          </cell>
          <cell r="H1301">
            <v>1.8</v>
          </cell>
          <cell r="I1301" t="str">
            <v>NORTH WESTERN</v>
          </cell>
          <cell r="J1301" t="str">
            <v>KABOMPO</v>
          </cell>
          <cell r="K1301" t="str">
            <v>Yes</v>
          </cell>
          <cell r="L1301" t="str">
            <v>No</v>
          </cell>
          <cell r="M1301" t="str">
            <v>No</v>
          </cell>
          <cell r="N1301" t="str">
            <v>Rural</v>
          </cell>
          <cell r="O1301" t="str">
            <v>2G 3G</v>
          </cell>
          <cell r="P1301" t="str">
            <v>P3</v>
          </cell>
          <cell r="Q1301" t="str">
            <v>BB</v>
          </cell>
          <cell r="R1301" t="str">
            <v>BTS</v>
          </cell>
          <cell r="S1301" t="str">
            <v>On air</v>
          </cell>
          <cell r="T1301" t="str">
            <v>Grid-Gen</v>
          </cell>
          <cell r="U1301" t="str">
            <v>Green Field</v>
          </cell>
          <cell r="V1301">
            <v>66</v>
          </cell>
          <cell r="W1301" t="str">
            <v>Indoor </v>
          </cell>
          <cell r="X1301" t="str">
            <v>Humphrey Bwalya</v>
          </cell>
          <cell r="Y1301" t="str">
            <v>SBC</v>
          </cell>
          <cell r="Z1301" t="str">
            <v>SBC</v>
          </cell>
          <cell r="AA1301" t="str">
            <v>MTN</v>
          </cell>
          <cell r="AB1301" t="str">
            <v>Mwenya Banda</v>
          </cell>
          <cell r="AC1301" t="str">
            <v>CCS</v>
          </cell>
          <cell r="AD1301" t="str">
            <v>CCS</v>
          </cell>
          <cell r="AE1301" t="str">
            <v>Gen Logic </v>
          </cell>
          <cell r="AF1301" t="str">
            <v>Gen Logic </v>
          </cell>
          <cell r="AG1301">
            <v>15</v>
          </cell>
          <cell r="AH1301" t="str">
            <v>perkins</v>
          </cell>
          <cell r="AI1301" t="str">
            <v>GV51794V</v>
          </cell>
          <cell r="AJ1301" t="str">
            <v>Mecc Alte</v>
          </cell>
          <cell r="AK1301">
            <v>0</v>
          </cell>
          <cell r="AL1301">
            <v>1000</v>
          </cell>
          <cell r="AM1301" t="str">
            <v>Delta</v>
          </cell>
          <cell r="AN1301" t="str">
            <v>DPS 2400B-48-5</v>
          </cell>
          <cell r="AO1301">
            <v>250</v>
          </cell>
          <cell r="AP1301" t="str">
            <v>Agisson</v>
          </cell>
          <cell r="AQ1301">
            <v>600</v>
          </cell>
          <cell r="AR1301">
            <v>2</v>
          </cell>
          <cell r="AS1301">
            <v>600</v>
          </cell>
          <cell r="AT1301">
            <v>24</v>
          </cell>
          <cell r="AU1301" t="str">
            <v>GREE</v>
          </cell>
          <cell r="AV1301" t="str">
            <v>GREE</v>
          </cell>
          <cell r="AW1301">
            <v>18000</v>
          </cell>
          <cell r="AX1301">
            <v>18000</v>
          </cell>
          <cell r="AY1301">
            <v>2</v>
          </cell>
          <cell r="AZ1301">
            <v>50.7</v>
          </cell>
          <cell r="BA1301">
            <v>50</v>
          </cell>
          <cell r="BB1301">
            <v>2</v>
          </cell>
          <cell r="BC1301" t="str">
            <v>MTNLiquid Telecom</v>
          </cell>
          <cell r="BD1301" t="str">
            <v>T1014</v>
          </cell>
          <cell r="BE1301">
            <v>0</v>
          </cell>
          <cell r="BF1301" t="str">
            <v>Yes</v>
          </cell>
        </row>
        <row r="1302">
          <cell r="C1302" t="str">
            <v>IHS_NRW_044M</v>
          </cell>
          <cell r="D1302" t="str">
            <v>Kabompo MTN BB</v>
          </cell>
          <cell r="E1302">
            <v>24.12422222</v>
          </cell>
          <cell r="F1302">
            <v>-13.54677778</v>
          </cell>
          <cell r="G1302" t="str">
            <v>Copperbelt </v>
          </cell>
          <cell r="H1302">
            <v>2.5</v>
          </cell>
          <cell r="I1302" t="str">
            <v>NORTH WESTERN</v>
          </cell>
          <cell r="J1302" t="str">
            <v>KABOMPO</v>
          </cell>
          <cell r="K1302" t="str">
            <v>No</v>
          </cell>
          <cell r="L1302" t="str">
            <v>No</v>
          </cell>
          <cell r="M1302" t="str">
            <v>No</v>
          </cell>
          <cell r="N1302" t="str">
            <v>Rural</v>
          </cell>
          <cell r="O1302" t="str">
            <v>2G</v>
          </cell>
          <cell r="P1302" t="str">
            <v>P4</v>
          </cell>
          <cell r="Q1302" t="str">
            <v>BB</v>
          </cell>
          <cell r="R1302" t="str">
            <v>BB</v>
          </cell>
          <cell r="S1302" t="str">
            <v>On air</v>
          </cell>
          <cell r="T1302" t="str">
            <v>Grid-Gen</v>
          </cell>
          <cell r="U1302" t="str">
            <v>Green Field</v>
          </cell>
          <cell r="V1302">
            <v>80</v>
          </cell>
          <cell r="W1302" t="str">
            <v>Indoor </v>
          </cell>
          <cell r="X1302" t="str">
            <v>Humphrey Bwalya</v>
          </cell>
          <cell r="Y1302" t="str">
            <v>SBC</v>
          </cell>
          <cell r="Z1302" t="str">
            <v>SBC</v>
          </cell>
          <cell r="AA1302" t="str">
            <v>MTN</v>
          </cell>
          <cell r="AB1302" t="str">
            <v>Mwenya Banda</v>
          </cell>
          <cell r="AC1302" t="str">
            <v>CCS</v>
          </cell>
          <cell r="AD1302" t="str">
            <v>CCS</v>
          </cell>
          <cell r="AE1302" t="str">
            <v>CDP</v>
          </cell>
          <cell r="AF1302" t="str">
            <v>CDP</v>
          </cell>
          <cell r="AG1302">
            <v>20</v>
          </cell>
          <cell r="AH1302" t="str">
            <v>perkins</v>
          </cell>
          <cell r="AI1302">
            <v>0</v>
          </cell>
          <cell r="AJ1302" t="str">
            <v>Leroy Sommer</v>
          </cell>
          <cell r="AK1302">
            <v>0</v>
          </cell>
          <cell r="AL1302">
            <v>600</v>
          </cell>
          <cell r="AM1302" t="str">
            <v>Delta</v>
          </cell>
          <cell r="AN1302" t="str">
            <v>DPS 2400B-48-5</v>
          </cell>
          <cell r="AO1302">
            <v>250</v>
          </cell>
          <cell r="AP1302" t="str">
            <v>NARADA</v>
          </cell>
          <cell r="AQ1302">
            <v>600</v>
          </cell>
          <cell r="AR1302">
            <v>2</v>
          </cell>
          <cell r="AS1302">
            <v>600</v>
          </cell>
          <cell r="AT1302">
            <v>24</v>
          </cell>
          <cell r="AU1302" t="str">
            <v>GREE</v>
          </cell>
          <cell r="AV1302" t="str">
            <v>GREE</v>
          </cell>
          <cell r="AW1302">
            <v>18000</v>
          </cell>
          <cell r="AX1302">
            <v>18000</v>
          </cell>
          <cell r="AY1302">
            <v>2</v>
          </cell>
          <cell r="AZ1302">
            <v>30.9</v>
          </cell>
          <cell r="BA1302">
            <v>30</v>
          </cell>
          <cell r="BB1302">
            <v>1</v>
          </cell>
          <cell r="BC1302" t="str">
            <v>MTN</v>
          </cell>
          <cell r="BD1302" t="str">
            <v>T1016</v>
          </cell>
          <cell r="BE1302">
            <v>0</v>
          </cell>
          <cell r="BF1302">
            <v>0</v>
          </cell>
        </row>
        <row r="1303">
          <cell r="C1303" t="str">
            <v>IHS_NRW_045M</v>
          </cell>
          <cell r="D1303" t="str">
            <v>Kabulamena</v>
          </cell>
          <cell r="E1303">
            <v>23.91194444</v>
          </cell>
          <cell r="F1303">
            <v>-13.78661111</v>
          </cell>
          <cell r="G1303" t="str">
            <v>Copperbelt </v>
          </cell>
          <cell r="H1303">
            <v>0</v>
          </cell>
          <cell r="I1303" t="str">
            <v>NORTH WESTERN</v>
          </cell>
          <cell r="J1303" t="str">
            <v>KABOMPO</v>
          </cell>
          <cell r="K1303" t="str">
            <v>No</v>
          </cell>
          <cell r="L1303" t="str">
            <v>No</v>
          </cell>
          <cell r="M1303" t="str">
            <v>No</v>
          </cell>
          <cell r="N1303" t="str">
            <v>Rural</v>
          </cell>
          <cell r="O1303" t="str">
            <v>2G</v>
          </cell>
          <cell r="P1303" t="str">
            <v>P4</v>
          </cell>
          <cell r="Q1303" t="str">
            <v>BB</v>
          </cell>
          <cell r="R1303" t="str">
            <v>BTS</v>
          </cell>
          <cell r="S1303" t="str">
            <v>On air</v>
          </cell>
          <cell r="T1303" t="str">
            <v>Solar-Gen</v>
          </cell>
          <cell r="U1303" t="str">
            <v>Green Field</v>
          </cell>
          <cell r="V1303">
            <v>70</v>
          </cell>
          <cell r="W1303" t="str">
            <v>Outdoor</v>
          </cell>
          <cell r="X1303" t="str">
            <v>Humphrey Bwalya</v>
          </cell>
          <cell r="Y1303" t="str">
            <v>SBC</v>
          </cell>
          <cell r="Z1303" t="str">
            <v>SBC</v>
          </cell>
          <cell r="AA1303" t="str">
            <v>MTN</v>
          </cell>
          <cell r="AB1303" t="str">
            <v>Mwenya Banda</v>
          </cell>
          <cell r="AC1303" t="str">
            <v>CCS</v>
          </cell>
          <cell r="AD1303" t="str">
            <v>CCS</v>
          </cell>
          <cell r="AE1303">
            <v>0</v>
          </cell>
          <cell r="AF1303">
            <v>0</v>
          </cell>
          <cell r="AG1303">
            <v>0</v>
          </cell>
          <cell r="AH1303">
            <v>0</v>
          </cell>
          <cell r="AI1303">
            <v>0</v>
          </cell>
          <cell r="AJ1303">
            <v>0</v>
          </cell>
          <cell r="AK1303">
            <v>0</v>
          </cell>
          <cell r="AL1303">
            <v>0</v>
          </cell>
          <cell r="AM1303" t="str">
            <v>Power cube</v>
          </cell>
          <cell r="AN1303" t="str">
            <v>EPW50-48A</v>
          </cell>
          <cell r="AO1303">
            <v>150</v>
          </cell>
          <cell r="AP1303" t="str">
            <v>ROLLS</v>
          </cell>
          <cell r="AQ1303">
            <v>1410</v>
          </cell>
          <cell r="AR1303">
            <v>4</v>
          </cell>
          <cell r="AS1303">
            <v>1410</v>
          </cell>
          <cell r="AT1303">
            <v>12</v>
          </cell>
          <cell r="AU1303" t="str">
            <v>N/A</v>
          </cell>
          <cell r="AV1303" t="str">
            <v>N/A</v>
          </cell>
          <cell r="AW1303" t="str">
            <v>N/A</v>
          </cell>
          <cell r="AX1303" t="str">
            <v>n/a</v>
          </cell>
          <cell r="AY1303" t="str">
            <v>N/A</v>
          </cell>
          <cell r="AZ1303">
            <v>30.6</v>
          </cell>
          <cell r="BA1303">
            <v>30</v>
          </cell>
          <cell r="BB1303">
            <v>1</v>
          </cell>
          <cell r="BC1303" t="str">
            <v>MTN</v>
          </cell>
          <cell r="BD1303" t="str">
            <v>T1017</v>
          </cell>
          <cell r="BE1303">
            <v>0</v>
          </cell>
          <cell r="BF1303">
            <v>0</v>
          </cell>
        </row>
        <row r="1304">
          <cell r="C1304" t="str">
            <v>IHS_NRW_046M</v>
          </cell>
          <cell r="D1304" t="str">
            <v>Munbeji</v>
          </cell>
          <cell r="E1304">
            <v>23.66211111</v>
          </cell>
          <cell r="F1304">
            <v>-13.88655556</v>
          </cell>
          <cell r="G1304" t="str">
            <v>Copperbelt </v>
          </cell>
          <cell r="H1304">
            <v>1.5</v>
          </cell>
          <cell r="I1304" t="str">
            <v>WESTERN</v>
          </cell>
          <cell r="J1304" t="str">
            <v>MONGU</v>
          </cell>
          <cell r="K1304" t="str">
            <v>No</v>
          </cell>
          <cell r="L1304" t="str">
            <v>No</v>
          </cell>
          <cell r="M1304" t="str">
            <v>No</v>
          </cell>
          <cell r="N1304" t="str">
            <v>Rural</v>
          </cell>
          <cell r="O1304" t="str">
            <v>2G</v>
          </cell>
          <cell r="P1304" t="str">
            <v>P4</v>
          </cell>
          <cell r="Q1304" t="str">
            <v>BB</v>
          </cell>
          <cell r="R1304" t="str">
            <v>BB</v>
          </cell>
          <cell r="S1304" t="str">
            <v>On air</v>
          </cell>
          <cell r="T1304" t="str">
            <v>Grid-Gen</v>
          </cell>
          <cell r="U1304" t="str">
            <v>Green Field</v>
          </cell>
          <cell r="V1304">
            <v>70</v>
          </cell>
          <cell r="W1304" t="str">
            <v>Outdoor</v>
          </cell>
          <cell r="X1304" t="str">
            <v>Humphrey Bwalya</v>
          </cell>
          <cell r="Y1304" t="str">
            <v>SBC</v>
          </cell>
          <cell r="Z1304" t="str">
            <v>SBC</v>
          </cell>
          <cell r="AA1304" t="str">
            <v>MTN</v>
          </cell>
          <cell r="AB1304" t="str">
            <v>Mwenya Banda</v>
          </cell>
          <cell r="AC1304" t="str">
            <v>CCS</v>
          </cell>
          <cell r="AD1304" t="str">
            <v>CCS</v>
          </cell>
          <cell r="AE1304" t="str">
            <v>CK Works</v>
          </cell>
          <cell r="AF1304" t="str">
            <v>CK Works</v>
          </cell>
          <cell r="AG1304">
            <v>20</v>
          </cell>
          <cell r="AH1304" t="str">
            <v>perkins</v>
          </cell>
          <cell r="AI1304">
            <v>0</v>
          </cell>
          <cell r="AJ1304" t="str">
            <v>Leroy Sommer</v>
          </cell>
          <cell r="AK1304">
            <v>0</v>
          </cell>
          <cell r="AL1304">
            <v>1000</v>
          </cell>
          <cell r="AM1304" t="str">
            <v>Power cube</v>
          </cell>
          <cell r="AN1304" t="str">
            <v>ICC330-HA1-C10</v>
          </cell>
          <cell r="AO1304">
            <v>750</v>
          </cell>
          <cell r="AP1304" t="str">
            <v>Lithium</v>
          </cell>
          <cell r="AQ1304">
            <v>500</v>
          </cell>
          <cell r="AR1304">
            <v>48</v>
          </cell>
          <cell r="AS1304">
            <v>100</v>
          </cell>
          <cell r="AT1304">
            <v>5</v>
          </cell>
          <cell r="AU1304" t="str">
            <v>N/A</v>
          </cell>
          <cell r="AV1304" t="str">
            <v>N/A</v>
          </cell>
          <cell r="AW1304" t="str">
            <v>N/A</v>
          </cell>
          <cell r="AX1304" t="str">
            <v>n/a</v>
          </cell>
          <cell r="AY1304" t="str">
            <v>N/A</v>
          </cell>
          <cell r="AZ1304">
            <v>75</v>
          </cell>
          <cell r="BA1304">
            <v>70</v>
          </cell>
          <cell r="BB1304">
            <v>2</v>
          </cell>
          <cell r="BC1304" t="str">
            <v>MTNAirtel</v>
          </cell>
          <cell r="BD1304" t="str">
            <v>T1048</v>
          </cell>
          <cell r="BE1304" t="str">
            <v>ZM1167</v>
          </cell>
          <cell r="BF1304" t="str">
            <v>YES</v>
          </cell>
        </row>
        <row r="1305">
          <cell r="C1305" t="str">
            <v>IHS_NRW_047M</v>
          </cell>
          <cell r="D1305" t="str">
            <v>Zambezi Repeater</v>
          </cell>
          <cell r="E1305">
            <v>23.3540833333333</v>
          </cell>
          <cell r="F1305">
            <v>-13.67775</v>
          </cell>
          <cell r="G1305" t="str">
            <v>Copperbelt </v>
          </cell>
          <cell r="H1305">
            <v>2.5</v>
          </cell>
          <cell r="I1305" t="str">
            <v>NORTH WESTERN</v>
          </cell>
          <cell r="J1305" t="str">
            <v>ZAMBEZI</v>
          </cell>
          <cell r="K1305" t="str">
            <v>No</v>
          </cell>
          <cell r="L1305" t="str">
            <v>No</v>
          </cell>
          <cell r="M1305" t="str">
            <v>No</v>
          </cell>
          <cell r="N1305" t="str">
            <v>Rural</v>
          </cell>
          <cell r="O1305" t="str">
            <v>2G</v>
          </cell>
          <cell r="P1305" t="str">
            <v>P4</v>
          </cell>
          <cell r="Q1305" t="str">
            <v>BB</v>
          </cell>
          <cell r="R1305" t="str">
            <v>HUB</v>
          </cell>
          <cell r="S1305" t="str">
            <v>On air</v>
          </cell>
          <cell r="T1305" t="str">
            <v>Solar-Gen</v>
          </cell>
          <cell r="U1305" t="str">
            <v>Green Field</v>
          </cell>
          <cell r="V1305">
            <v>70</v>
          </cell>
          <cell r="W1305" t="str">
            <v>Indoor </v>
          </cell>
          <cell r="X1305" t="str">
            <v>Humphrey Bwalya</v>
          </cell>
          <cell r="Y1305" t="str">
            <v>SBC</v>
          </cell>
          <cell r="Z1305" t="str">
            <v>SBC</v>
          </cell>
          <cell r="AA1305" t="str">
            <v>MTN</v>
          </cell>
          <cell r="AB1305" t="str">
            <v>Mwenya Banda</v>
          </cell>
          <cell r="AC1305" t="str">
            <v>CCS</v>
          </cell>
          <cell r="AD1305" t="str">
            <v>CCS</v>
          </cell>
          <cell r="AE1305" t="str">
            <v>GHADDAR</v>
          </cell>
          <cell r="AF1305" t="str">
            <v>GHADDAR</v>
          </cell>
          <cell r="AG1305">
            <v>20</v>
          </cell>
          <cell r="AH1305" t="str">
            <v>perkins</v>
          </cell>
          <cell r="AI1305" t="str">
            <v>GV51790V</v>
          </cell>
          <cell r="AJ1305" t="str">
            <v>Leroy Sommer</v>
          </cell>
          <cell r="AK1305">
            <v>0</v>
          </cell>
          <cell r="AL1305">
            <v>600</v>
          </cell>
          <cell r="AM1305" t="str">
            <v>Cordex</v>
          </cell>
          <cell r="AN1305">
            <v>0</v>
          </cell>
          <cell r="AO1305">
            <v>320</v>
          </cell>
          <cell r="AP1305" t="str">
            <v>ROLLS</v>
          </cell>
          <cell r="AQ1305">
            <v>1410</v>
          </cell>
          <cell r="AR1305">
            <v>4</v>
          </cell>
          <cell r="AS1305">
            <v>1410</v>
          </cell>
          <cell r="AT1305">
            <v>12</v>
          </cell>
          <cell r="AU1305" t="str">
            <v>GREE</v>
          </cell>
          <cell r="AV1305" t="str">
            <v>GREE</v>
          </cell>
          <cell r="AW1305">
            <v>18000</v>
          </cell>
          <cell r="AX1305">
            <v>18000</v>
          </cell>
          <cell r="AY1305">
            <v>2</v>
          </cell>
          <cell r="AZ1305">
            <v>30.5</v>
          </cell>
          <cell r="BA1305">
            <v>30</v>
          </cell>
          <cell r="BB1305">
            <v>1</v>
          </cell>
          <cell r="BC1305" t="str">
            <v>MTN</v>
          </cell>
          <cell r="BD1305" t="str">
            <v>T1080</v>
          </cell>
          <cell r="BE1305">
            <v>0</v>
          </cell>
          <cell r="BF1305">
            <v>0</v>
          </cell>
        </row>
        <row r="1306">
          <cell r="C1306" t="str">
            <v>IHS_NRW_048M</v>
          </cell>
          <cell r="D1306" t="str">
            <v>Zambezi </v>
          </cell>
          <cell r="E1306">
            <v>23.10681667</v>
          </cell>
          <cell r="F1306">
            <v>-13.54365</v>
          </cell>
          <cell r="G1306" t="str">
            <v>Copperbelt </v>
          </cell>
          <cell r="H1306">
            <v>2</v>
          </cell>
          <cell r="I1306" t="str">
            <v>NORTH WESTERN</v>
          </cell>
          <cell r="J1306" t="str">
            <v>ZAMBEZI</v>
          </cell>
          <cell r="K1306" t="str">
            <v>No</v>
          </cell>
          <cell r="L1306" t="str">
            <v>No</v>
          </cell>
          <cell r="M1306" t="str">
            <v>No</v>
          </cell>
          <cell r="N1306" t="str">
            <v>Rural</v>
          </cell>
          <cell r="O1306" t="str">
            <v>2G 3G</v>
          </cell>
          <cell r="P1306" t="str">
            <v>P2</v>
          </cell>
          <cell r="Q1306" t="str">
            <v>BTS</v>
          </cell>
          <cell r="R1306" t="str">
            <v>BTS</v>
          </cell>
          <cell r="S1306" t="str">
            <v>On air</v>
          </cell>
          <cell r="T1306" t="str">
            <v>Grid-Gen</v>
          </cell>
          <cell r="U1306" t="str">
            <v>Green Field</v>
          </cell>
          <cell r="V1306">
            <v>70</v>
          </cell>
          <cell r="W1306" t="str">
            <v>Indoor </v>
          </cell>
          <cell r="X1306" t="str">
            <v>Humphrey Bwalya</v>
          </cell>
          <cell r="Y1306" t="str">
            <v>SBC</v>
          </cell>
          <cell r="Z1306" t="str">
            <v>SBC</v>
          </cell>
          <cell r="AA1306" t="str">
            <v>MTN</v>
          </cell>
          <cell r="AB1306" t="str">
            <v>Mwenya Banda</v>
          </cell>
          <cell r="AC1306" t="str">
            <v>CCS</v>
          </cell>
          <cell r="AD1306" t="str">
            <v>CCS</v>
          </cell>
          <cell r="AE1306" t="str">
            <v>Gen Logic</v>
          </cell>
          <cell r="AF1306" t="str">
            <v>Gen Logic</v>
          </cell>
          <cell r="AG1306">
            <v>16</v>
          </cell>
          <cell r="AH1306" t="str">
            <v>Yanmar</v>
          </cell>
          <cell r="AI1306" t="str">
            <v>3TNE88-G1A</v>
          </cell>
          <cell r="AJ1306" t="str">
            <v>Leroy Sommer</v>
          </cell>
          <cell r="AK1306">
            <v>0</v>
          </cell>
          <cell r="AL1306">
            <v>600</v>
          </cell>
          <cell r="AM1306" t="str">
            <v>Delta</v>
          </cell>
          <cell r="AN1306" t="str">
            <v>DPS 2400B-48-5</v>
          </cell>
          <cell r="AO1306">
            <v>250</v>
          </cell>
          <cell r="AP1306" t="str">
            <v>NARADA</v>
          </cell>
          <cell r="AQ1306">
            <v>600</v>
          </cell>
          <cell r="AR1306">
            <v>2</v>
          </cell>
          <cell r="AS1306">
            <v>600</v>
          </cell>
          <cell r="AT1306">
            <v>24</v>
          </cell>
          <cell r="AU1306" t="str">
            <v>LG</v>
          </cell>
          <cell r="AV1306" t="str">
            <v>LG</v>
          </cell>
          <cell r="AW1306">
            <v>18000</v>
          </cell>
          <cell r="AX1306">
            <v>18000</v>
          </cell>
          <cell r="AY1306">
            <v>2</v>
          </cell>
          <cell r="AZ1306">
            <v>45</v>
          </cell>
          <cell r="BA1306">
            <v>0</v>
          </cell>
          <cell r="BB1306">
            <v>2</v>
          </cell>
          <cell r="BC1306" t="str">
            <v>MTNSmartnet</v>
          </cell>
          <cell r="BD1306" t="str">
            <v>T1002</v>
          </cell>
          <cell r="BE1306">
            <v>0</v>
          </cell>
          <cell r="BF1306" t="str">
            <v>YES</v>
          </cell>
        </row>
        <row r="1307">
          <cell r="C1307" t="str">
            <v>IHS_NRW_049M</v>
          </cell>
          <cell r="D1307" t="str">
            <v>Chavuma</v>
          </cell>
          <cell r="E1307">
            <v>22.6814</v>
          </cell>
          <cell r="F1307">
            <v>-13.0764</v>
          </cell>
          <cell r="G1307" t="str">
            <v>Copperbelt </v>
          </cell>
          <cell r="H1307">
            <v>2</v>
          </cell>
          <cell r="I1307" t="str">
            <v>NORTH WESTERN</v>
          </cell>
          <cell r="J1307" t="str">
            <v>CHAVUMA</v>
          </cell>
          <cell r="K1307" t="str">
            <v>No</v>
          </cell>
          <cell r="L1307" t="str">
            <v>No</v>
          </cell>
          <cell r="M1307" t="str">
            <v>No</v>
          </cell>
          <cell r="N1307" t="str">
            <v>Rural</v>
          </cell>
          <cell r="O1307" t="str">
            <v>2G 3G</v>
          </cell>
          <cell r="P1307" t="str">
            <v>P3</v>
          </cell>
          <cell r="Q1307" t="str">
            <v>BTS</v>
          </cell>
          <cell r="R1307" t="str">
            <v>BTS</v>
          </cell>
          <cell r="S1307" t="str">
            <v>On air</v>
          </cell>
          <cell r="T1307" t="str">
            <v>Grid-Gen</v>
          </cell>
          <cell r="U1307" t="str">
            <v>Green Field</v>
          </cell>
          <cell r="V1307">
            <v>70</v>
          </cell>
          <cell r="W1307" t="str">
            <v>Indoor </v>
          </cell>
          <cell r="X1307" t="str">
            <v>Humphrey Bwalya</v>
          </cell>
          <cell r="Y1307" t="str">
            <v>SBC</v>
          </cell>
          <cell r="Z1307" t="str">
            <v>SBC</v>
          </cell>
          <cell r="AA1307" t="str">
            <v>MTN</v>
          </cell>
          <cell r="AB1307" t="str">
            <v>Mwenya Banda</v>
          </cell>
          <cell r="AC1307" t="str">
            <v>CCS</v>
          </cell>
          <cell r="AD1307" t="str">
            <v>CCS</v>
          </cell>
          <cell r="AE1307" t="str">
            <v>Gen Logic</v>
          </cell>
          <cell r="AF1307" t="str">
            <v>Gen Logic</v>
          </cell>
          <cell r="AG1307">
            <v>16</v>
          </cell>
          <cell r="AH1307" t="str">
            <v>Yanmar</v>
          </cell>
          <cell r="AI1307" t="str">
            <v>3TNE88-G1A</v>
          </cell>
          <cell r="AJ1307" t="str">
            <v>Leroy Sommer</v>
          </cell>
          <cell r="AK1307">
            <v>0</v>
          </cell>
          <cell r="AL1307">
            <v>600</v>
          </cell>
          <cell r="AM1307" t="str">
            <v>Delta</v>
          </cell>
          <cell r="AN1307" t="str">
            <v>DPS 2400B-48-5</v>
          </cell>
          <cell r="AO1307">
            <v>250</v>
          </cell>
          <cell r="AP1307" t="str">
            <v>Agisson</v>
          </cell>
          <cell r="AQ1307">
            <v>600</v>
          </cell>
          <cell r="AR1307">
            <v>2</v>
          </cell>
          <cell r="AS1307">
            <v>600</v>
          </cell>
          <cell r="AT1307">
            <v>24</v>
          </cell>
          <cell r="AU1307" t="str">
            <v>LG </v>
          </cell>
          <cell r="AV1307" t="str">
            <v>LG </v>
          </cell>
          <cell r="AW1307">
            <v>18000</v>
          </cell>
          <cell r="AX1307">
            <v>18000</v>
          </cell>
          <cell r="AY1307">
            <v>2</v>
          </cell>
          <cell r="AZ1307">
            <v>91</v>
          </cell>
          <cell r="BA1307">
            <v>62</v>
          </cell>
          <cell r="BB1307">
            <v>3</v>
          </cell>
          <cell r="BC1307" t="str">
            <v>MTNAirtelTop Star</v>
          </cell>
          <cell r="BD1307" t="str">
            <v>T1071</v>
          </cell>
          <cell r="BE1307" t="str">
            <v>ZM6598</v>
          </cell>
          <cell r="BF1307" t="str">
            <v>Yes</v>
          </cell>
        </row>
        <row r="1308">
          <cell r="C1308" t="str">
            <v>IHS_NRW_050M</v>
          </cell>
          <cell r="D1308" t="str">
            <v>KANDEMBA</v>
          </cell>
          <cell r="E1308">
            <v>26.378652</v>
          </cell>
          <cell r="F1308">
            <v>-12.180734</v>
          </cell>
          <cell r="G1308" t="str">
            <v>Copperbelt </v>
          </cell>
          <cell r="H1308">
            <v>2.5</v>
          </cell>
          <cell r="I1308" t="str">
            <v>NORTH WESTERN</v>
          </cell>
          <cell r="J1308" t="str">
            <v>SOLWEZI</v>
          </cell>
          <cell r="K1308" t="str">
            <v>No</v>
          </cell>
          <cell r="L1308" t="str">
            <v>No</v>
          </cell>
          <cell r="M1308" t="str">
            <v>No</v>
          </cell>
          <cell r="N1308" t="str">
            <v>Suburban</v>
          </cell>
          <cell r="O1308" t="str">
            <v>2G 3G 4G</v>
          </cell>
          <cell r="P1308" t="str">
            <v>P2</v>
          </cell>
          <cell r="Q1308" t="str">
            <v>BTS</v>
          </cell>
          <cell r="R1308" t="str">
            <v>BTS</v>
          </cell>
          <cell r="S1308" t="str">
            <v>On air</v>
          </cell>
          <cell r="T1308" t="str">
            <v>Grid-Gen</v>
          </cell>
          <cell r="U1308" t="str">
            <v>Green Field</v>
          </cell>
          <cell r="V1308">
            <v>30</v>
          </cell>
          <cell r="W1308" t="str">
            <v>Outdoor</v>
          </cell>
          <cell r="X1308" t="str">
            <v>Humphrey Bwalya</v>
          </cell>
          <cell r="Y1308" t="str">
            <v>SBC</v>
          </cell>
          <cell r="Z1308" t="str">
            <v>SBC</v>
          </cell>
          <cell r="AA1308" t="str">
            <v>MTN</v>
          </cell>
          <cell r="AB1308" t="str">
            <v>Mwenya Banda</v>
          </cell>
          <cell r="AC1308" t="str">
            <v>CCS</v>
          </cell>
          <cell r="AD1308" t="str">
            <v>CCS</v>
          </cell>
          <cell r="AE1308" t="str">
            <v>Ghadder</v>
          </cell>
          <cell r="AF1308" t="str">
            <v>Ghadder</v>
          </cell>
          <cell r="AG1308">
            <v>20</v>
          </cell>
          <cell r="AH1308" t="str">
            <v>perkins</v>
          </cell>
          <cell r="AI1308">
            <v>0</v>
          </cell>
          <cell r="AJ1308" t="str">
            <v>Leroy Sommer</v>
          </cell>
          <cell r="AK1308">
            <v>0</v>
          </cell>
          <cell r="AL1308">
            <v>750</v>
          </cell>
          <cell r="AM1308" t="str">
            <v>Power cube</v>
          </cell>
          <cell r="AN1308" t="str">
            <v>ICC330-HA1-C10</v>
          </cell>
          <cell r="AO1308">
            <v>250</v>
          </cell>
          <cell r="AP1308" t="str">
            <v>Lithium</v>
          </cell>
          <cell r="AQ1308">
            <v>400</v>
          </cell>
          <cell r="AR1308">
            <v>48</v>
          </cell>
          <cell r="AS1308">
            <v>100</v>
          </cell>
          <cell r="AT1308">
            <v>4</v>
          </cell>
          <cell r="AU1308" t="str">
            <v>N/A</v>
          </cell>
          <cell r="AV1308" t="str">
            <v>N/A</v>
          </cell>
          <cell r="AW1308" t="str">
            <v>N/A</v>
          </cell>
          <cell r="AX1308" t="str">
            <v>n/a</v>
          </cell>
          <cell r="AY1308" t="str">
            <v>N/A</v>
          </cell>
          <cell r="AZ1308">
            <v>112</v>
          </cell>
          <cell r="BA1308">
            <v>0</v>
          </cell>
          <cell r="BB1308">
            <v>2</v>
          </cell>
          <cell r="BC1308" t="str">
            <v>MTNAirtel</v>
          </cell>
          <cell r="BD1308" t="str">
            <v>T3407</v>
          </cell>
          <cell r="BE1308" t="str">
            <v>ZM0513</v>
          </cell>
          <cell r="BF1308">
            <v>0</v>
          </cell>
        </row>
        <row r="1309">
          <cell r="C1309" t="str">
            <v>IHS_NRW_051M</v>
          </cell>
          <cell r="D1309" t="str">
            <v>KABITAKA</v>
          </cell>
          <cell r="E1309">
            <v>26.48028</v>
          </cell>
          <cell r="F1309">
            <v>-12.18757</v>
          </cell>
          <cell r="G1309" t="str">
            <v>Copperbelt </v>
          </cell>
          <cell r="H1309">
            <v>1.5</v>
          </cell>
          <cell r="I1309" t="str">
            <v>NORTH WESTERN</v>
          </cell>
          <cell r="J1309" t="str">
            <v>SOLWEZI</v>
          </cell>
          <cell r="K1309" t="str">
            <v>Yes</v>
          </cell>
          <cell r="L1309" t="str">
            <v>No</v>
          </cell>
          <cell r="M1309" t="str">
            <v>No</v>
          </cell>
          <cell r="N1309" t="str">
            <v>Rural</v>
          </cell>
          <cell r="O1309" t="str">
            <v>2G 3G 4G</v>
          </cell>
          <cell r="P1309" t="str">
            <v>P3</v>
          </cell>
          <cell r="Q1309" t="str">
            <v>BTS</v>
          </cell>
          <cell r="R1309" t="str">
            <v>BTS</v>
          </cell>
          <cell r="S1309" t="str">
            <v>On air</v>
          </cell>
          <cell r="T1309" t="str">
            <v>Grid-Gen</v>
          </cell>
          <cell r="U1309" t="str">
            <v>Green Field</v>
          </cell>
          <cell r="V1309">
            <v>54</v>
          </cell>
          <cell r="W1309" t="str">
            <v>Outdoor</v>
          </cell>
          <cell r="X1309" t="str">
            <v>Humphrey Bwalya</v>
          </cell>
          <cell r="Y1309" t="str">
            <v>SBC</v>
          </cell>
          <cell r="Z1309" t="str">
            <v>SBC</v>
          </cell>
          <cell r="AA1309" t="str">
            <v>MTN</v>
          </cell>
          <cell r="AB1309" t="str">
            <v>Mwenya Banda</v>
          </cell>
          <cell r="AC1309" t="str">
            <v>CCS</v>
          </cell>
          <cell r="AD1309" t="str">
            <v>CCS</v>
          </cell>
          <cell r="AE1309" t="str">
            <v>generator city</v>
          </cell>
          <cell r="AF1309" t="str">
            <v>generator city</v>
          </cell>
          <cell r="AG1309">
            <v>12</v>
          </cell>
          <cell r="AH1309" t="str">
            <v>Yanmar</v>
          </cell>
          <cell r="AI1309">
            <v>0</v>
          </cell>
          <cell r="AJ1309" t="str">
            <v>ALPHAGEN</v>
          </cell>
          <cell r="AK1309">
            <v>0</v>
          </cell>
          <cell r="AL1309">
            <v>600</v>
          </cell>
          <cell r="AM1309" t="str">
            <v>Power cube</v>
          </cell>
          <cell r="AN1309" t="str">
            <v>ICC330-H1-C1</v>
          </cell>
          <cell r="AO1309">
            <v>400</v>
          </cell>
          <cell r="AP1309" t="str">
            <v>coslight</v>
          </cell>
          <cell r="AQ1309">
            <v>400</v>
          </cell>
          <cell r="AR1309">
            <v>2</v>
          </cell>
          <cell r="AS1309">
            <v>400</v>
          </cell>
          <cell r="AT1309">
            <v>24</v>
          </cell>
          <cell r="AU1309" t="str">
            <v>N/A</v>
          </cell>
          <cell r="AV1309" t="str">
            <v>N/A</v>
          </cell>
          <cell r="AW1309" t="str">
            <v>N/A</v>
          </cell>
          <cell r="AX1309" t="str">
            <v>n/a</v>
          </cell>
          <cell r="AY1309" t="str">
            <v>N/A</v>
          </cell>
          <cell r="AZ1309">
            <v>112.6</v>
          </cell>
          <cell r="BA1309">
            <v>0</v>
          </cell>
          <cell r="BB1309">
            <v>5</v>
          </cell>
          <cell r="BC1309" t="str">
            <v>MTNAirtelINQLiquid( Former Hai)Liquid Telecom</v>
          </cell>
          <cell r="BD1309" t="str">
            <v>T1126</v>
          </cell>
          <cell r="BE1309" t="str">
            <v>ZM6949</v>
          </cell>
          <cell r="BF1309">
            <v>0</v>
          </cell>
        </row>
        <row r="1310">
          <cell r="C1310" t="str">
            <v>IHS_NRW_052M</v>
          </cell>
          <cell r="D1310" t="str">
            <v>Kandunda</v>
          </cell>
          <cell r="E1310">
            <v>26.392105</v>
          </cell>
          <cell r="F1310">
            <v>-12.178678</v>
          </cell>
          <cell r="G1310" t="str">
            <v>Copperbelt </v>
          </cell>
          <cell r="H1310">
            <v>2</v>
          </cell>
          <cell r="I1310" t="str">
            <v>NORTH WESTERN</v>
          </cell>
          <cell r="J1310" t="str">
            <v>SOLWEZI</v>
          </cell>
          <cell r="K1310" t="str">
            <v>No</v>
          </cell>
          <cell r="L1310" t="str">
            <v>No</v>
          </cell>
          <cell r="M1310" t="str">
            <v>No</v>
          </cell>
          <cell r="N1310" t="str">
            <v>Urban</v>
          </cell>
          <cell r="O1310" t="str">
            <v>2G 3G 4G</v>
          </cell>
          <cell r="P1310" t="str">
            <v>P1</v>
          </cell>
          <cell r="Q1310" t="str">
            <v>BTS</v>
          </cell>
          <cell r="R1310" t="str">
            <v>BTS</v>
          </cell>
          <cell r="S1310" t="str">
            <v>On air</v>
          </cell>
          <cell r="T1310" t="str">
            <v>Grid-Gen</v>
          </cell>
          <cell r="U1310" t="str">
            <v>Green Field</v>
          </cell>
          <cell r="V1310">
            <v>55</v>
          </cell>
          <cell r="W1310" t="str">
            <v>Outdoor</v>
          </cell>
          <cell r="X1310" t="str">
            <v>Humphrey Bwalya</v>
          </cell>
          <cell r="Y1310" t="str">
            <v>SBC</v>
          </cell>
          <cell r="Z1310" t="str">
            <v>SBC</v>
          </cell>
          <cell r="AA1310" t="str">
            <v>MTN</v>
          </cell>
          <cell r="AB1310" t="str">
            <v>Mwenya Banda</v>
          </cell>
          <cell r="AC1310" t="str">
            <v>CCS</v>
          </cell>
          <cell r="AD1310" t="str">
            <v>CCS</v>
          </cell>
          <cell r="AE1310" t="str">
            <v>Gen Logic</v>
          </cell>
          <cell r="AF1310" t="str">
            <v>Gen Logic</v>
          </cell>
          <cell r="AG1310">
            <v>16</v>
          </cell>
          <cell r="AH1310" t="str">
            <v>L/P</v>
          </cell>
          <cell r="AI1310">
            <v>0</v>
          </cell>
          <cell r="AJ1310" t="str">
            <v>Leroy Sommer</v>
          </cell>
          <cell r="AK1310">
            <v>0</v>
          </cell>
          <cell r="AL1310">
            <v>750</v>
          </cell>
          <cell r="AM1310" t="str">
            <v>Delta</v>
          </cell>
          <cell r="AN1310" t="str">
            <v>DPS 2400B-48-5</v>
          </cell>
          <cell r="AO1310">
            <v>250</v>
          </cell>
          <cell r="AP1310" t="str">
            <v>coslight</v>
          </cell>
          <cell r="AQ1310">
            <v>400</v>
          </cell>
          <cell r="AR1310">
            <v>2</v>
          </cell>
          <cell r="AS1310">
            <v>400</v>
          </cell>
          <cell r="AT1310">
            <v>24</v>
          </cell>
          <cell r="AU1310" t="str">
            <v>N/A</v>
          </cell>
          <cell r="AV1310" t="str">
            <v>N/A</v>
          </cell>
          <cell r="AW1310" t="str">
            <v>N/A</v>
          </cell>
          <cell r="AX1310" t="str">
            <v>n/a</v>
          </cell>
          <cell r="AY1310" t="str">
            <v>N/A</v>
          </cell>
          <cell r="AZ1310">
            <v>86.7</v>
          </cell>
          <cell r="BA1310">
            <v>0</v>
          </cell>
          <cell r="BB1310">
            <v>1</v>
          </cell>
          <cell r="BC1310" t="str">
            <v>MTN</v>
          </cell>
          <cell r="BD1310" t="str">
            <v>T1135</v>
          </cell>
          <cell r="BE1310">
            <v>0</v>
          </cell>
          <cell r="BF1310">
            <v>0</v>
          </cell>
        </row>
        <row r="1311">
          <cell r="C1311" t="str">
            <v>IHS_NRW_053M</v>
          </cell>
          <cell r="D1311" t="str">
            <v>New logistics office</v>
          </cell>
          <cell r="E1311">
            <v>25.44016</v>
          </cell>
          <cell r="F1311">
            <v>-12.19245</v>
          </cell>
          <cell r="G1311" t="str">
            <v>Copperbelt </v>
          </cell>
          <cell r="H1311">
            <v>2.5</v>
          </cell>
          <cell r="I1311" t="str">
            <v>NORTH WESTERN</v>
          </cell>
          <cell r="J1311" t="str">
            <v>SOLWEZI</v>
          </cell>
          <cell r="K1311" t="str">
            <v>No</v>
          </cell>
          <cell r="L1311" t="str">
            <v>No</v>
          </cell>
          <cell r="M1311" t="str">
            <v>No</v>
          </cell>
          <cell r="N1311" t="str">
            <v>Rural</v>
          </cell>
          <cell r="O1311" t="str">
            <v>2G 3G</v>
          </cell>
          <cell r="P1311" t="str">
            <v>P4</v>
          </cell>
          <cell r="Q1311" t="str">
            <v>BTS</v>
          </cell>
          <cell r="R1311" t="str">
            <v>BTS</v>
          </cell>
          <cell r="S1311" t="str">
            <v>On air</v>
          </cell>
          <cell r="T1311" t="str">
            <v>Grid-Gen</v>
          </cell>
          <cell r="U1311" t="str">
            <v>Green Field</v>
          </cell>
          <cell r="V1311">
            <v>55</v>
          </cell>
          <cell r="W1311" t="str">
            <v>Outdoor</v>
          </cell>
          <cell r="X1311" t="str">
            <v>Humphrey Bwalya</v>
          </cell>
          <cell r="Y1311" t="str">
            <v>SBC</v>
          </cell>
          <cell r="Z1311" t="str">
            <v>SBC</v>
          </cell>
          <cell r="AA1311" t="str">
            <v>MTN</v>
          </cell>
          <cell r="AB1311" t="str">
            <v>Mwenya Banda</v>
          </cell>
          <cell r="AC1311" t="str">
            <v>CCS</v>
          </cell>
          <cell r="AD1311" t="str">
            <v>CCS</v>
          </cell>
          <cell r="AE1311" t="str">
            <v>IMG</v>
          </cell>
          <cell r="AF1311" t="str">
            <v>IMG</v>
          </cell>
          <cell r="AG1311">
            <v>20</v>
          </cell>
          <cell r="AH1311" t="str">
            <v>perkins</v>
          </cell>
          <cell r="AI1311">
            <v>0</v>
          </cell>
          <cell r="AJ1311" t="str">
            <v>Leroy Sommer</v>
          </cell>
          <cell r="AK1311">
            <v>0</v>
          </cell>
          <cell r="AL1311">
            <v>600</v>
          </cell>
          <cell r="AM1311" t="str">
            <v>Emerson</v>
          </cell>
          <cell r="AN1311">
            <v>0</v>
          </cell>
          <cell r="AO1311">
            <v>150</v>
          </cell>
          <cell r="AP1311" t="str">
            <v>Agisson</v>
          </cell>
          <cell r="AQ1311">
            <v>600</v>
          </cell>
          <cell r="AR1311">
            <v>2</v>
          </cell>
          <cell r="AS1311">
            <v>600</v>
          </cell>
          <cell r="AT1311">
            <v>24</v>
          </cell>
          <cell r="AU1311" t="str">
            <v>N/A</v>
          </cell>
          <cell r="AV1311" t="str">
            <v>N/A</v>
          </cell>
          <cell r="AW1311" t="str">
            <v>N/A</v>
          </cell>
          <cell r="AX1311" t="str">
            <v>n/a</v>
          </cell>
          <cell r="AY1311" t="str">
            <v>N/A</v>
          </cell>
          <cell r="AZ1311">
            <v>54.4</v>
          </cell>
          <cell r="BA1311">
            <v>0</v>
          </cell>
          <cell r="BB1311">
            <v>2</v>
          </cell>
          <cell r="BC1311" t="str">
            <v>MTNAirtel</v>
          </cell>
          <cell r="BD1311" t="str">
            <v>T1138</v>
          </cell>
          <cell r="BE1311" t="str">
            <v>ZM0410</v>
          </cell>
          <cell r="BF1311">
            <v>0</v>
          </cell>
        </row>
        <row r="1312">
          <cell r="C1312" t="str">
            <v>IHS_NRW_054M</v>
          </cell>
          <cell r="D1312" t="str">
            <v>Banana Township</v>
          </cell>
          <cell r="E1312">
            <v>25.40936</v>
          </cell>
          <cell r="F1312">
            <v>-17.19709</v>
          </cell>
          <cell r="G1312" t="str">
            <v>Copperbelt </v>
          </cell>
          <cell r="H1312">
            <v>2.5</v>
          </cell>
          <cell r="I1312" t="str">
            <v>NORTH WESTERN</v>
          </cell>
          <cell r="J1312" t="str">
            <v>SOLWEZI</v>
          </cell>
          <cell r="K1312" t="str">
            <v>Yes</v>
          </cell>
          <cell r="L1312" t="str">
            <v>No</v>
          </cell>
          <cell r="M1312" t="str">
            <v>No</v>
          </cell>
          <cell r="N1312" t="str">
            <v>Rural</v>
          </cell>
          <cell r="O1312" t="str">
            <v>2G 3G</v>
          </cell>
          <cell r="P1312" t="str">
            <v>P2</v>
          </cell>
          <cell r="Q1312" t="str">
            <v>BTS</v>
          </cell>
          <cell r="R1312" t="str">
            <v>BTS</v>
          </cell>
          <cell r="S1312" t="str">
            <v>On air</v>
          </cell>
          <cell r="T1312" t="str">
            <v>Grid-Gen</v>
          </cell>
          <cell r="U1312" t="str">
            <v>Green Field</v>
          </cell>
          <cell r="V1312">
            <v>55</v>
          </cell>
          <cell r="W1312" t="str">
            <v>Outdoor</v>
          </cell>
          <cell r="X1312" t="str">
            <v>Humphrey Bwalya</v>
          </cell>
          <cell r="Y1312" t="str">
            <v>SBC</v>
          </cell>
          <cell r="Z1312" t="str">
            <v>SBC</v>
          </cell>
          <cell r="AA1312" t="str">
            <v>MTN</v>
          </cell>
          <cell r="AB1312" t="str">
            <v>Mwenya Banda</v>
          </cell>
          <cell r="AC1312" t="str">
            <v>CCS</v>
          </cell>
          <cell r="AD1312" t="str">
            <v>CCS</v>
          </cell>
          <cell r="AE1312" t="str">
            <v>IMG</v>
          </cell>
          <cell r="AF1312" t="str">
            <v>IMG</v>
          </cell>
          <cell r="AG1312">
            <v>20</v>
          </cell>
          <cell r="AH1312" t="str">
            <v>perkins</v>
          </cell>
          <cell r="AI1312">
            <v>0</v>
          </cell>
          <cell r="AJ1312" t="str">
            <v>Leroy Sommer</v>
          </cell>
          <cell r="AK1312">
            <v>0</v>
          </cell>
          <cell r="AL1312">
            <v>600</v>
          </cell>
          <cell r="AM1312" t="str">
            <v>Power cube</v>
          </cell>
          <cell r="AN1312" t="str">
            <v>ICC330-H1-C10</v>
          </cell>
          <cell r="AO1312">
            <v>750</v>
          </cell>
          <cell r="AP1312" t="str">
            <v>Wolong</v>
          </cell>
          <cell r="AQ1312">
            <v>600</v>
          </cell>
          <cell r="AR1312">
            <v>2</v>
          </cell>
          <cell r="AS1312">
            <v>600</v>
          </cell>
          <cell r="AT1312">
            <v>24</v>
          </cell>
          <cell r="AU1312" t="str">
            <v>N/A</v>
          </cell>
          <cell r="AV1312" t="str">
            <v>N/A</v>
          </cell>
          <cell r="AW1312" t="str">
            <v>N/A</v>
          </cell>
          <cell r="AX1312" t="str">
            <v>n/a</v>
          </cell>
          <cell r="AY1312" t="str">
            <v>N/A</v>
          </cell>
          <cell r="AZ1312">
            <v>116</v>
          </cell>
          <cell r="BA1312">
            <v>0</v>
          </cell>
          <cell r="BB1312">
            <v>3</v>
          </cell>
          <cell r="BC1312" t="str">
            <v>MTNAirtelLiquid Telecom</v>
          </cell>
          <cell r="BD1312" t="str">
            <v>T1171</v>
          </cell>
          <cell r="BE1312" t="str">
            <v>ZM0409</v>
          </cell>
          <cell r="BF1312">
            <v>0</v>
          </cell>
        </row>
        <row r="1313">
          <cell r="C1313" t="str">
            <v>IHS_NRW_055M</v>
          </cell>
          <cell r="D1313" t="str">
            <v>Roads Camp</v>
          </cell>
          <cell r="E1313">
            <v>25.33629</v>
          </cell>
          <cell r="F1313">
            <v>-12.233877</v>
          </cell>
          <cell r="G1313" t="str">
            <v>Copperbelt </v>
          </cell>
          <cell r="H1313">
            <v>2.5</v>
          </cell>
          <cell r="I1313" t="str">
            <v>NORTH WESTERN</v>
          </cell>
          <cell r="J1313" t="str">
            <v>SOLWEZI</v>
          </cell>
          <cell r="K1313" t="str">
            <v>No</v>
          </cell>
          <cell r="L1313" t="str">
            <v>No</v>
          </cell>
          <cell r="M1313" t="str">
            <v>No</v>
          </cell>
          <cell r="N1313" t="str">
            <v>Rural</v>
          </cell>
          <cell r="O1313" t="str">
            <v>2G 3G</v>
          </cell>
          <cell r="P1313" t="str">
            <v>P4</v>
          </cell>
          <cell r="Q1313" t="str">
            <v>BTS</v>
          </cell>
          <cell r="R1313" t="str">
            <v>BTS</v>
          </cell>
          <cell r="S1313" t="str">
            <v>On air</v>
          </cell>
          <cell r="T1313" t="str">
            <v>Solar-Gen</v>
          </cell>
          <cell r="U1313" t="str">
            <v>Green Field</v>
          </cell>
          <cell r="V1313">
            <v>55</v>
          </cell>
          <cell r="W1313" t="str">
            <v>Outdoor</v>
          </cell>
          <cell r="X1313" t="str">
            <v>Humphrey Bwalya</v>
          </cell>
          <cell r="Y1313" t="str">
            <v>SBC</v>
          </cell>
          <cell r="Z1313" t="str">
            <v>SBC</v>
          </cell>
          <cell r="AA1313" t="str">
            <v>MTN</v>
          </cell>
          <cell r="AB1313" t="str">
            <v>Mwenya Banda</v>
          </cell>
          <cell r="AC1313" t="str">
            <v>CCS</v>
          </cell>
          <cell r="AD1313" t="str">
            <v>CCS</v>
          </cell>
          <cell r="AE1313" t="str">
            <v>CK Works</v>
          </cell>
          <cell r="AF1313" t="str">
            <v>CK Works</v>
          </cell>
          <cell r="AG1313">
            <v>20</v>
          </cell>
          <cell r="AH1313" t="str">
            <v>perkins</v>
          </cell>
          <cell r="AI1313">
            <v>0</v>
          </cell>
          <cell r="AJ1313" t="str">
            <v>Leroy Sommer</v>
          </cell>
          <cell r="AK1313">
            <v>0</v>
          </cell>
          <cell r="AL1313">
            <v>1000</v>
          </cell>
          <cell r="AM1313" t="str">
            <v>Power cube</v>
          </cell>
          <cell r="AN1313" t="str">
            <v>ICC330-HA1-C10</v>
          </cell>
          <cell r="AO1313" t="str">
            <v>N/A</v>
          </cell>
          <cell r="AP1313" t="str">
            <v>Agisson</v>
          </cell>
          <cell r="AQ1313">
            <v>600</v>
          </cell>
          <cell r="AR1313">
            <v>2</v>
          </cell>
          <cell r="AS1313">
            <v>600</v>
          </cell>
          <cell r="AT1313">
            <v>24</v>
          </cell>
          <cell r="AU1313" t="str">
            <v>N/A</v>
          </cell>
          <cell r="AV1313" t="str">
            <v>N/A</v>
          </cell>
          <cell r="AW1313" t="str">
            <v>N/A</v>
          </cell>
          <cell r="AX1313" t="str">
            <v>n/a</v>
          </cell>
          <cell r="AY1313" t="str">
            <v>N/A</v>
          </cell>
          <cell r="AZ1313">
            <v>75.6</v>
          </cell>
          <cell r="BA1313">
            <v>0</v>
          </cell>
          <cell r="BB1313">
            <v>1</v>
          </cell>
          <cell r="BC1313" t="str">
            <v>MTN</v>
          </cell>
          <cell r="BD1313" t="str">
            <v>T1136</v>
          </cell>
          <cell r="BE1313">
            <v>0</v>
          </cell>
          <cell r="BF1313">
            <v>0</v>
          </cell>
        </row>
        <row r="1314">
          <cell r="C1314" t="str">
            <v>IHS_NRW_056M</v>
          </cell>
          <cell r="D1314" t="str">
            <v>Kalumbila Main Gate</v>
          </cell>
          <cell r="E1314">
            <v>25.54394</v>
          </cell>
          <cell r="F1314">
            <v>-12.17335</v>
          </cell>
          <cell r="G1314" t="str">
            <v>Copperbelt </v>
          </cell>
          <cell r="H1314">
            <v>2.5</v>
          </cell>
          <cell r="I1314" t="str">
            <v>NORTH WESTERN</v>
          </cell>
          <cell r="J1314" t="str">
            <v>SOLWEZI</v>
          </cell>
          <cell r="K1314" t="str">
            <v>No</v>
          </cell>
          <cell r="L1314" t="str">
            <v>No</v>
          </cell>
          <cell r="M1314" t="str">
            <v>No</v>
          </cell>
          <cell r="N1314" t="str">
            <v>Rural</v>
          </cell>
          <cell r="O1314" t="str">
            <v>2G 3G</v>
          </cell>
          <cell r="P1314" t="str">
            <v>P4</v>
          </cell>
          <cell r="Q1314" t="str">
            <v>BTS</v>
          </cell>
          <cell r="R1314" t="str">
            <v>BTS</v>
          </cell>
          <cell r="S1314" t="str">
            <v>On air</v>
          </cell>
          <cell r="T1314" t="str">
            <v>Grid-Gen-solar</v>
          </cell>
          <cell r="U1314" t="str">
            <v>Green Field</v>
          </cell>
          <cell r="V1314">
            <v>55</v>
          </cell>
          <cell r="W1314" t="str">
            <v>Outdoor</v>
          </cell>
          <cell r="X1314" t="str">
            <v>Humphrey Bwalya</v>
          </cell>
          <cell r="Y1314" t="str">
            <v>SBC</v>
          </cell>
          <cell r="Z1314" t="str">
            <v>SBC</v>
          </cell>
          <cell r="AA1314" t="str">
            <v>MTN</v>
          </cell>
          <cell r="AB1314" t="str">
            <v>Mwenya Banda</v>
          </cell>
          <cell r="AC1314" t="str">
            <v>CCS</v>
          </cell>
          <cell r="AD1314" t="str">
            <v>CCS</v>
          </cell>
          <cell r="AE1314" t="str">
            <v>CK Works</v>
          </cell>
          <cell r="AF1314" t="str">
            <v>CK Works</v>
          </cell>
          <cell r="AG1314">
            <v>20</v>
          </cell>
          <cell r="AH1314" t="str">
            <v>perkins</v>
          </cell>
          <cell r="AI1314">
            <v>0</v>
          </cell>
          <cell r="AJ1314" t="str">
            <v>Leroy Sommer</v>
          </cell>
          <cell r="AK1314">
            <v>0</v>
          </cell>
          <cell r="AL1314">
            <v>1000</v>
          </cell>
          <cell r="AM1314" t="str">
            <v>Emerson</v>
          </cell>
          <cell r="AN1314">
            <v>0</v>
          </cell>
          <cell r="AO1314">
            <v>200</v>
          </cell>
          <cell r="AP1314" t="str">
            <v>Agisson</v>
          </cell>
          <cell r="AQ1314">
            <v>600</v>
          </cell>
          <cell r="AR1314">
            <v>2</v>
          </cell>
          <cell r="AS1314">
            <v>600</v>
          </cell>
          <cell r="AT1314">
            <v>24</v>
          </cell>
          <cell r="AU1314" t="str">
            <v>N/A</v>
          </cell>
          <cell r="AV1314" t="str">
            <v>N/A</v>
          </cell>
          <cell r="AW1314" t="str">
            <v>N/A</v>
          </cell>
          <cell r="AX1314" t="str">
            <v>n/a</v>
          </cell>
          <cell r="AY1314" t="str">
            <v>N/A</v>
          </cell>
          <cell r="AZ1314">
            <v>60.1</v>
          </cell>
          <cell r="BA1314">
            <v>0</v>
          </cell>
          <cell r="BB1314">
            <v>1</v>
          </cell>
          <cell r="BC1314" t="str">
            <v>MTN</v>
          </cell>
          <cell r="BD1314" t="str">
            <v>T1139</v>
          </cell>
          <cell r="BE1314">
            <v>0</v>
          </cell>
          <cell r="BF1314">
            <v>0</v>
          </cell>
        </row>
        <row r="1315">
          <cell r="C1315" t="str">
            <v>IHS_NRW_057M</v>
          </cell>
          <cell r="D1315" t="str">
            <v>Chisola Dam Tower</v>
          </cell>
          <cell r="E1315">
            <v>25.224138</v>
          </cell>
          <cell r="F1315">
            <v>-12.17698</v>
          </cell>
          <cell r="G1315" t="str">
            <v>Copperbelt </v>
          </cell>
          <cell r="H1315">
            <v>2.5</v>
          </cell>
          <cell r="I1315" t="str">
            <v>NORTH WESTERN</v>
          </cell>
          <cell r="J1315" t="str">
            <v>MWINILUNGA</v>
          </cell>
          <cell r="K1315" t="str">
            <v>No</v>
          </cell>
          <cell r="L1315" t="str">
            <v>No</v>
          </cell>
          <cell r="M1315" t="str">
            <v>No</v>
          </cell>
          <cell r="N1315" t="str">
            <v>Rural</v>
          </cell>
          <cell r="O1315" t="str">
            <v>2G 3G</v>
          </cell>
          <cell r="P1315" t="str">
            <v>P4</v>
          </cell>
          <cell r="Q1315" t="str">
            <v>BTS</v>
          </cell>
          <cell r="R1315" t="str">
            <v>BTS</v>
          </cell>
          <cell r="S1315" t="str">
            <v>On air</v>
          </cell>
          <cell r="T1315" t="str">
            <v>Grid-Gen</v>
          </cell>
          <cell r="U1315" t="str">
            <v>Green Field</v>
          </cell>
          <cell r="V1315">
            <v>50</v>
          </cell>
          <cell r="W1315" t="str">
            <v>Outdoor</v>
          </cell>
          <cell r="X1315" t="str">
            <v>Humphrey Bwalya</v>
          </cell>
          <cell r="Y1315" t="str">
            <v>SBC</v>
          </cell>
          <cell r="Z1315" t="str">
            <v>SBC</v>
          </cell>
          <cell r="AA1315" t="str">
            <v>MTN</v>
          </cell>
          <cell r="AB1315" t="str">
            <v>Mwenya Banda</v>
          </cell>
          <cell r="AC1315" t="str">
            <v>CCS</v>
          </cell>
          <cell r="AD1315" t="str">
            <v>CCS</v>
          </cell>
          <cell r="AE1315" t="str">
            <v>CK Works</v>
          </cell>
          <cell r="AF1315" t="str">
            <v>CK Works</v>
          </cell>
          <cell r="AG1315">
            <v>13</v>
          </cell>
          <cell r="AH1315" t="str">
            <v>perkins</v>
          </cell>
          <cell r="AI1315">
            <v>0</v>
          </cell>
          <cell r="AJ1315" t="str">
            <v>Leroy Sommer</v>
          </cell>
          <cell r="AK1315">
            <v>0</v>
          </cell>
          <cell r="AL1315">
            <v>600</v>
          </cell>
          <cell r="AM1315" t="str">
            <v>Power cube</v>
          </cell>
          <cell r="AN1315" t="str">
            <v>EPW30-48A</v>
          </cell>
          <cell r="AO1315">
            <v>300</v>
          </cell>
          <cell r="AP1315" t="str">
            <v>NARADA</v>
          </cell>
          <cell r="AQ1315">
            <v>1200</v>
          </cell>
          <cell r="AR1315">
            <v>2</v>
          </cell>
          <cell r="AS1315">
            <v>600</v>
          </cell>
          <cell r="AT1315">
            <v>48</v>
          </cell>
          <cell r="AU1315" t="str">
            <v>N/A</v>
          </cell>
          <cell r="AV1315" t="str">
            <v>N/A</v>
          </cell>
          <cell r="AW1315" t="str">
            <v>N/A</v>
          </cell>
          <cell r="AX1315" t="str">
            <v>n/a</v>
          </cell>
          <cell r="AY1315" t="str">
            <v>N/A</v>
          </cell>
          <cell r="AZ1315">
            <v>40.5</v>
          </cell>
          <cell r="BA1315">
            <v>0</v>
          </cell>
          <cell r="BB1315">
            <v>1</v>
          </cell>
          <cell r="BC1315" t="str">
            <v>MTN</v>
          </cell>
          <cell r="BD1315" t="str">
            <v>T1125</v>
          </cell>
          <cell r="BE1315">
            <v>0</v>
          </cell>
          <cell r="BF1315">
            <v>0</v>
          </cell>
        </row>
        <row r="1316">
          <cell r="C1316" t="str">
            <v>IHS_NRW_058M</v>
          </cell>
          <cell r="D1316" t="str">
            <v>Trident College</v>
          </cell>
          <cell r="E1316">
            <v>26.3999</v>
          </cell>
          <cell r="F1316">
            <v>-12.145</v>
          </cell>
          <cell r="G1316" t="str">
            <v>Copperbelt </v>
          </cell>
          <cell r="H1316">
            <v>2.5</v>
          </cell>
          <cell r="I1316" t="str">
            <v>NORTH WESTERN</v>
          </cell>
          <cell r="J1316" t="str">
            <v>SOLWEZI</v>
          </cell>
          <cell r="K1316" t="str">
            <v>No</v>
          </cell>
          <cell r="L1316" t="str">
            <v>No</v>
          </cell>
          <cell r="M1316" t="str">
            <v>No</v>
          </cell>
          <cell r="N1316" t="str">
            <v>Suburban</v>
          </cell>
          <cell r="O1316" t="str">
            <v>2G 3G</v>
          </cell>
          <cell r="P1316" t="str">
            <v>P4</v>
          </cell>
          <cell r="Q1316" t="str">
            <v>BTS</v>
          </cell>
          <cell r="R1316" t="str">
            <v>BTS</v>
          </cell>
          <cell r="S1316" t="str">
            <v>On air</v>
          </cell>
          <cell r="T1316" t="str">
            <v>Grid-Gen</v>
          </cell>
          <cell r="U1316" t="str">
            <v>Green Field</v>
          </cell>
          <cell r="V1316">
            <v>50</v>
          </cell>
          <cell r="W1316" t="str">
            <v>Outdoor</v>
          </cell>
          <cell r="X1316" t="str">
            <v>Humphrey Bwalya</v>
          </cell>
          <cell r="Y1316" t="str">
            <v>SBC</v>
          </cell>
          <cell r="Z1316" t="str">
            <v>SBC</v>
          </cell>
          <cell r="AA1316" t="str">
            <v>MTN</v>
          </cell>
          <cell r="AB1316" t="str">
            <v>Mwenya Banda</v>
          </cell>
          <cell r="AC1316" t="str">
            <v>CCS</v>
          </cell>
          <cell r="AD1316" t="str">
            <v>CCS</v>
          </cell>
          <cell r="AE1316" t="str">
            <v>Gen Logic</v>
          </cell>
          <cell r="AF1316" t="str">
            <v>Gen Logic</v>
          </cell>
          <cell r="AG1316">
            <v>20</v>
          </cell>
          <cell r="AH1316" t="str">
            <v>perkins</v>
          </cell>
          <cell r="AI1316">
            <v>0</v>
          </cell>
          <cell r="AJ1316" t="str">
            <v>Leroy Sommer</v>
          </cell>
          <cell r="AK1316">
            <v>0</v>
          </cell>
          <cell r="AL1316">
            <v>600</v>
          </cell>
          <cell r="AM1316" t="str">
            <v>Power cube</v>
          </cell>
          <cell r="AN1316" t="str">
            <v>EPW30-48A</v>
          </cell>
          <cell r="AO1316">
            <v>150</v>
          </cell>
          <cell r="AP1316" t="str">
            <v>NARADA</v>
          </cell>
          <cell r="AQ1316">
            <v>600</v>
          </cell>
          <cell r="AR1316">
            <v>2</v>
          </cell>
          <cell r="AS1316">
            <v>600</v>
          </cell>
          <cell r="AT1316">
            <v>24</v>
          </cell>
          <cell r="AU1316" t="str">
            <v>N/A</v>
          </cell>
          <cell r="AV1316" t="str">
            <v>N/A</v>
          </cell>
          <cell r="AW1316" t="str">
            <v>N/A</v>
          </cell>
          <cell r="AX1316" t="str">
            <v>n/a</v>
          </cell>
          <cell r="AY1316" t="str">
            <v>N/A</v>
          </cell>
          <cell r="AZ1316">
            <v>54</v>
          </cell>
          <cell r="BA1316">
            <v>0</v>
          </cell>
          <cell r="BB1316">
            <v>1</v>
          </cell>
          <cell r="BC1316" t="str">
            <v>MTN</v>
          </cell>
          <cell r="BD1316" t="str">
            <v>T1160</v>
          </cell>
          <cell r="BE1316">
            <v>0</v>
          </cell>
          <cell r="BF1316">
            <v>0</v>
          </cell>
        </row>
        <row r="1317">
          <cell r="C1317" t="str">
            <v>IHS_NRW_059M</v>
          </cell>
          <cell r="D1317" t="str">
            <v>Kandemba Rlf</v>
          </cell>
          <cell r="E1317">
            <v>26.3619</v>
          </cell>
          <cell r="F1317">
            <v>-12.1908</v>
          </cell>
          <cell r="G1317" t="str">
            <v>Copperbelt </v>
          </cell>
          <cell r="H1317">
            <v>2.5</v>
          </cell>
          <cell r="I1317" t="str">
            <v>NORTH WESTERN</v>
          </cell>
          <cell r="J1317" t="str">
            <v>SOLWEZI</v>
          </cell>
          <cell r="K1317" t="str">
            <v>No</v>
          </cell>
          <cell r="L1317" t="str">
            <v>No</v>
          </cell>
          <cell r="M1317" t="str">
            <v>No</v>
          </cell>
          <cell r="N1317" t="str">
            <v>Suburban</v>
          </cell>
          <cell r="O1317" t="str">
            <v>2G 3G</v>
          </cell>
          <cell r="P1317" t="str">
            <v>P4</v>
          </cell>
          <cell r="Q1317" t="str">
            <v>BTS</v>
          </cell>
          <cell r="R1317" t="str">
            <v>BTS</v>
          </cell>
          <cell r="S1317" t="str">
            <v>On air</v>
          </cell>
          <cell r="T1317" t="str">
            <v>Grid-Gen</v>
          </cell>
          <cell r="U1317" t="str">
            <v>Green Field</v>
          </cell>
          <cell r="V1317">
            <v>36</v>
          </cell>
          <cell r="W1317" t="str">
            <v>Outdoor</v>
          </cell>
          <cell r="X1317" t="str">
            <v>Humphrey Bwalya</v>
          </cell>
          <cell r="Y1317" t="str">
            <v>SBC</v>
          </cell>
          <cell r="Z1317" t="str">
            <v>SBC</v>
          </cell>
          <cell r="AA1317" t="str">
            <v>MTN</v>
          </cell>
          <cell r="AB1317" t="str">
            <v>Mwenya Banda</v>
          </cell>
          <cell r="AC1317" t="str">
            <v>CCS</v>
          </cell>
          <cell r="AD1317" t="str">
            <v>CCS</v>
          </cell>
          <cell r="AE1317" t="str">
            <v>Gen Logic</v>
          </cell>
          <cell r="AF1317" t="str">
            <v>Gen Logic</v>
          </cell>
          <cell r="AG1317">
            <v>20</v>
          </cell>
          <cell r="AH1317" t="str">
            <v>perkins</v>
          </cell>
          <cell r="AI1317">
            <v>0</v>
          </cell>
          <cell r="AJ1317" t="str">
            <v>Leroy Sommer</v>
          </cell>
          <cell r="AK1317">
            <v>0</v>
          </cell>
          <cell r="AL1317">
            <v>600</v>
          </cell>
          <cell r="AM1317" t="str">
            <v>Power cube</v>
          </cell>
          <cell r="AN1317" t="str">
            <v>EPW30-48A</v>
          </cell>
          <cell r="AO1317">
            <v>150</v>
          </cell>
          <cell r="AP1317" t="str">
            <v>NARADA</v>
          </cell>
          <cell r="AQ1317">
            <v>600</v>
          </cell>
          <cell r="AR1317">
            <v>2</v>
          </cell>
          <cell r="AS1317">
            <v>600</v>
          </cell>
          <cell r="AT1317">
            <v>24</v>
          </cell>
          <cell r="AU1317" t="str">
            <v>N/A</v>
          </cell>
          <cell r="AV1317" t="str">
            <v>N/A</v>
          </cell>
          <cell r="AW1317" t="str">
            <v>N/A</v>
          </cell>
          <cell r="AX1317" t="str">
            <v>n/a</v>
          </cell>
          <cell r="AY1317" t="str">
            <v>N/A</v>
          </cell>
          <cell r="AZ1317">
            <v>37</v>
          </cell>
          <cell r="BA1317">
            <v>0</v>
          </cell>
          <cell r="BB1317">
            <v>1</v>
          </cell>
          <cell r="BC1317" t="str">
            <v>MTN</v>
          </cell>
          <cell r="BD1317" t="str">
            <v>T3407</v>
          </cell>
          <cell r="BE1317">
            <v>0</v>
          </cell>
          <cell r="BF1317">
            <v>0</v>
          </cell>
        </row>
        <row r="1318">
          <cell r="C1318" t="str">
            <v>IHS_NRW_062M</v>
          </cell>
          <cell r="D1318" t="str">
            <v>Solwezi  CBD</v>
          </cell>
          <cell r="E1318">
            <v>26.4107</v>
          </cell>
          <cell r="F1318">
            <v>-12.1837</v>
          </cell>
          <cell r="G1318" t="str">
            <v>Copperbelt </v>
          </cell>
          <cell r="H1318">
            <v>2.5</v>
          </cell>
          <cell r="I1318" t="str">
            <v>NORTH WESTERN</v>
          </cell>
          <cell r="J1318" t="str">
            <v>SOLWEZI</v>
          </cell>
          <cell r="K1318" t="str">
            <v>No</v>
          </cell>
          <cell r="L1318" t="str">
            <v>No</v>
          </cell>
          <cell r="M1318" t="str">
            <v>No</v>
          </cell>
          <cell r="N1318" t="str">
            <v>Urban</v>
          </cell>
          <cell r="O1318" t="str">
            <v>P4</v>
          </cell>
          <cell r="P1318" t="str">
            <v>P4</v>
          </cell>
          <cell r="Q1318" t="str">
            <v>BTS</v>
          </cell>
          <cell r="R1318" t="str">
            <v>BTS</v>
          </cell>
          <cell r="S1318" t="str">
            <v>On air</v>
          </cell>
          <cell r="T1318" t="str">
            <v>Grid-Gen</v>
          </cell>
          <cell r="U1318" t="str">
            <v>Green Field</v>
          </cell>
          <cell r="V1318">
            <v>40</v>
          </cell>
          <cell r="W1318" t="str">
            <v>Outdoor</v>
          </cell>
          <cell r="X1318" t="str">
            <v>Humphrey Bwalya</v>
          </cell>
          <cell r="Y1318" t="str">
            <v>SBC</v>
          </cell>
          <cell r="Z1318" t="str">
            <v>SBC</v>
          </cell>
          <cell r="AA1318" t="str">
            <v>MTN</v>
          </cell>
          <cell r="AB1318" t="str">
            <v>Mwenya Banda</v>
          </cell>
          <cell r="AC1318" t="str">
            <v>CCS</v>
          </cell>
          <cell r="AD1318" t="str">
            <v>CCS</v>
          </cell>
          <cell r="AE1318" t="str">
            <v>CK Works</v>
          </cell>
          <cell r="AF1318" t="str">
            <v>CK Works</v>
          </cell>
          <cell r="AG1318">
            <v>15</v>
          </cell>
          <cell r="AH1318" t="str">
            <v>perkins</v>
          </cell>
          <cell r="AI1318">
            <v>0</v>
          </cell>
          <cell r="AJ1318" t="str">
            <v>Leroy Sommer</v>
          </cell>
          <cell r="AK1318">
            <v>0</v>
          </cell>
          <cell r="AL1318">
            <v>600</v>
          </cell>
          <cell r="AM1318" t="str">
            <v>Power cube</v>
          </cell>
          <cell r="AN1318" t="str">
            <v>ICC330-H1-C1</v>
          </cell>
          <cell r="AO1318">
            <v>400</v>
          </cell>
          <cell r="AP1318" t="str">
            <v>NARADA</v>
          </cell>
          <cell r="AQ1318">
            <v>600</v>
          </cell>
          <cell r="AR1318">
            <v>2</v>
          </cell>
          <cell r="AS1318">
            <v>600</v>
          </cell>
          <cell r="AT1318">
            <v>24</v>
          </cell>
          <cell r="AU1318" t="str">
            <v>N/A</v>
          </cell>
          <cell r="AV1318" t="str">
            <v>N/A</v>
          </cell>
          <cell r="AW1318" t="str">
            <v>N/A</v>
          </cell>
          <cell r="AX1318" t="str">
            <v>n/a</v>
          </cell>
          <cell r="AY1318" t="str">
            <v>N/A</v>
          </cell>
          <cell r="AZ1318">
            <v>60.4</v>
          </cell>
          <cell r="BA1318">
            <v>0</v>
          </cell>
          <cell r="BB1318">
            <v>1</v>
          </cell>
          <cell r="BC1318" t="str">
            <v>MTN</v>
          </cell>
          <cell r="BD1318" t="str">
            <v>T1165</v>
          </cell>
          <cell r="BE1318">
            <v>0</v>
          </cell>
          <cell r="BF1318">
            <v>0</v>
          </cell>
        </row>
        <row r="1319">
          <cell r="C1319" t="str">
            <v>IHS_NRW_201A</v>
          </cell>
          <cell r="D1319" t="str">
            <v>Solwezi </v>
          </cell>
          <cell r="E1319">
            <v>26.4039</v>
          </cell>
          <cell r="F1319">
            <v>-12.1834</v>
          </cell>
          <cell r="G1319" t="str">
            <v>Copperbelt </v>
          </cell>
          <cell r="H1319">
            <v>4.5</v>
          </cell>
          <cell r="I1319" t="str">
            <v>NORTH WESTERN</v>
          </cell>
          <cell r="J1319" t="str">
            <v>Solwezi</v>
          </cell>
          <cell r="K1319" t="str">
            <v>No</v>
          </cell>
          <cell r="L1319" t="str">
            <v>No</v>
          </cell>
          <cell r="M1319" t="str">
            <v>Yes</v>
          </cell>
          <cell r="N1319" t="str">
            <v>Urban</v>
          </cell>
          <cell r="O1319" t="str">
            <v>Silver</v>
          </cell>
          <cell r="P1319" t="str">
            <v>Silver</v>
          </cell>
          <cell r="Q1319" t="str">
            <v>HUB</v>
          </cell>
          <cell r="R1319" t="str">
            <v>BSC</v>
          </cell>
          <cell r="S1319" t="str">
            <v>On air</v>
          </cell>
          <cell r="T1319" t="str">
            <v>Grid-Gen</v>
          </cell>
          <cell r="U1319" t="str">
            <v>Green Field</v>
          </cell>
          <cell r="V1319">
            <v>70</v>
          </cell>
          <cell r="W1319" t="str">
            <v>Indoor </v>
          </cell>
          <cell r="X1319" t="str">
            <v>Humphrey Bwalya</v>
          </cell>
          <cell r="Y1319" t="str">
            <v>SBC</v>
          </cell>
          <cell r="Z1319" t="str">
            <v>SBC</v>
          </cell>
          <cell r="AA1319" t="str">
            <v>Airtel </v>
          </cell>
          <cell r="AB1319" t="str">
            <v>Mwenya Banda</v>
          </cell>
          <cell r="AC1319" t="str">
            <v>CCS</v>
          </cell>
          <cell r="AD1319" t="str">
            <v>CCS</v>
          </cell>
          <cell r="AE1319" t="str">
            <v>Gen Logic</v>
          </cell>
          <cell r="AF1319" t="str">
            <v>Gen Logic</v>
          </cell>
          <cell r="AG1319">
            <v>30</v>
          </cell>
          <cell r="AH1319" t="str">
            <v>perkins</v>
          </cell>
          <cell r="AI1319">
            <v>0</v>
          </cell>
          <cell r="AJ1319" t="str">
            <v>Mecc Alte</v>
          </cell>
          <cell r="AK1319">
            <v>0</v>
          </cell>
          <cell r="AL1319">
            <v>1000</v>
          </cell>
          <cell r="AM1319" t="str">
            <v>Power cube</v>
          </cell>
          <cell r="AN1319" t="str">
            <v>ICC330-H1-C1</v>
          </cell>
          <cell r="AO1319">
            <v>400</v>
          </cell>
          <cell r="AP1319" t="str">
            <v>Agisson</v>
          </cell>
          <cell r="AQ1319">
            <v>1200</v>
          </cell>
          <cell r="AR1319">
            <v>2</v>
          </cell>
          <cell r="AS1319">
            <v>600</v>
          </cell>
          <cell r="AT1319">
            <v>48</v>
          </cell>
          <cell r="AU1319" t="str">
            <v>LG</v>
          </cell>
          <cell r="AV1319" t="str">
            <v>LG</v>
          </cell>
          <cell r="AW1319">
            <v>18000</v>
          </cell>
          <cell r="AX1319">
            <v>18000</v>
          </cell>
          <cell r="AY1319">
            <v>2</v>
          </cell>
          <cell r="AZ1319">
            <v>218.5</v>
          </cell>
          <cell r="BA1319">
            <v>0</v>
          </cell>
          <cell r="BB1319">
            <v>4</v>
          </cell>
          <cell r="BC1319" t="str">
            <v>AirtelINQLiquid( Former Hai)Liquid Telecom</v>
          </cell>
          <cell r="BD1319">
            <v>0</v>
          </cell>
          <cell r="BE1319" t="str">
            <v>ZM0078</v>
          </cell>
          <cell r="BF1319">
            <v>0</v>
          </cell>
        </row>
        <row r="1320">
          <cell r="C1320" t="str">
            <v>IHS_NRW_202A</v>
          </cell>
          <cell r="D1320" t="str">
            <v>Chavuma</v>
          </cell>
          <cell r="E1320">
            <v>22.6947</v>
          </cell>
          <cell r="F1320">
            <v>-13.0422</v>
          </cell>
          <cell r="G1320" t="str">
            <v>Copperbelt </v>
          </cell>
          <cell r="H1320">
            <v>1.8</v>
          </cell>
          <cell r="I1320" t="str">
            <v>NORTH WESTERN</v>
          </cell>
          <cell r="J1320" t="str">
            <v>Chavuma</v>
          </cell>
          <cell r="K1320" t="str">
            <v>No</v>
          </cell>
          <cell r="L1320" t="str">
            <v>No</v>
          </cell>
          <cell r="M1320" t="str">
            <v>No</v>
          </cell>
          <cell r="N1320" t="str">
            <v>Rural</v>
          </cell>
          <cell r="O1320" t="str">
            <v>Silver</v>
          </cell>
          <cell r="P1320" t="str">
            <v>Silver</v>
          </cell>
          <cell r="Q1320" t="str">
            <v>BTS</v>
          </cell>
          <cell r="R1320" t="str">
            <v>BTS</v>
          </cell>
          <cell r="S1320" t="str">
            <v>On air</v>
          </cell>
          <cell r="T1320" t="str">
            <v>Grid-Gen</v>
          </cell>
          <cell r="U1320" t="str">
            <v>Green Field</v>
          </cell>
          <cell r="V1320">
            <v>50</v>
          </cell>
          <cell r="W1320" t="str">
            <v>Indoor </v>
          </cell>
          <cell r="X1320" t="str">
            <v>Humphrey Bwalya</v>
          </cell>
          <cell r="Y1320" t="str">
            <v>SBC</v>
          </cell>
          <cell r="Z1320" t="str">
            <v>SBC</v>
          </cell>
          <cell r="AA1320" t="str">
            <v>Airtel </v>
          </cell>
          <cell r="AB1320" t="str">
            <v>Mwenya Banda</v>
          </cell>
          <cell r="AC1320" t="str">
            <v>CCS</v>
          </cell>
          <cell r="AD1320" t="str">
            <v>CCS</v>
          </cell>
          <cell r="AE1320" t="str">
            <v>GNM</v>
          </cell>
          <cell r="AF1320" t="str">
            <v>GNM</v>
          </cell>
          <cell r="AG1320">
            <v>15</v>
          </cell>
          <cell r="AH1320" t="str">
            <v>perkins</v>
          </cell>
          <cell r="AI1320">
            <v>0</v>
          </cell>
          <cell r="AJ1320" t="str">
            <v>Leroy Sommer</v>
          </cell>
          <cell r="AK1320">
            <v>0</v>
          </cell>
          <cell r="AL1320">
            <v>600</v>
          </cell>
          <cell r="AM1320" t="str">
            <v>Power cube</v>
          </cell>
          <cell r="AN1320" t="str">
            <v>ICC330-H1-C1</v>
          </cell>
          <cell r="AO1320">
            <v>400</v>
          </cell>
          <cell r="AP1320" t="str">
            <v>Agisson</v>
          </cell>
          <cell r="AQ1320">
            <v>600</v>
          </cell>
          <cell r="AR1320">
            <v>2</v>
          </cell>
          <cell r="AS1320">
            <v>600</v>
          </cell>
          <cell r="AT1320">
            <v>24</v>
          </cell>
          <cell r="AU1320" t="str">
            <v>LG</v>
          </cell>
          <cell r="AV1320" t="str">
            <v>LG</v>
          </cell>
          <cell r="AW1320">
            <v>18000</v>
          </cell>
          <cell r="AX1320">
            <v>18000</v>
          </cell>
          <cell r="AY1320">
            <v>2</v>
          </cell>
          <cell r="AZ1320">
            <v>39</v>
          </cell>
          <cell r="BA1320">
            <v>0</v>
          </cell>
          <cell r="BB1320">
            <v>1</v>
          </cell>
          <cell r="BC1320" t="str">
            <v>Airtel</v>
          </cell>
          <cell r="BD1320">
            <v>0</v>
          </cell>
          <cell r="BE1320" t="str">
            <v>ZM0179</v>
          </cell>
          <cell r="BF1320">
            <v>0</v>
          </cell>
        </row>
        <row r="1321">
          <cell r="C1321" t="str">
            <v>IHS_NRW_203A</v>
          </cell>
          <cell r="D1321" t="str">
            <v>Kasempa</v>
          </cell>
          <cell r="E1321">
            <v>25.8342</v>
          </cell>
          <cell r="F1321">
            <v>-13.4601</v>
          </cell>
          <cell r="G1321" t="str">
            <v>Copperbelt </v>
          </cell>
          <cell r="H1321">
            <v>2.5</v>
          </cell>
          <cell r="I1321" t="str">
            <v>NORTH WESTERN</v>
          </cell>
          <cell r="J1321" t="str">
            <v>Kasempa</v>
          </cell>
          <cell r="K1321" t="str">
            <v>No</v>
          </cell>
          <cell r="L1321" t="str">
            <v>No</v>
          </cell>
          <cell r="M1321" t="str">
            <v>No</v>
          </cell>
          <cell r="N1321" t="str">
            <v>Suburban</v>
          </cell>
          <cell r="O1321" t="str">
            <v>Silver</v>
          </cell>
          <cell r="P1321" t="str">
            <v>Silver</v>
          </cell>
          <cell r="Q1321" t="str">
            <v>BTS</v>
          </cell>
          <cell r="R1321" t="str">
            <v>BTS</v>
          </cell>
          <cell r="S1321" t="str">
            <v>On air</v>
          </cell>
          <cell r="T1321" t="str">
            <v>Grid-Gen</v>
          </cell>
          <cell r="U1321" t="str">
            <v>Green Field</v>
          </cell>
          <cell r="V1321">
            <v>50</v>
          </cell>
          <cell r="W1321" t="str">
            <v>Indoor </v>
          </cell>
          <cell r="X1321" t="str">
            <v>Humphrey Bwalya</v>
          </cell>
          <cell r="Y1321" t="str">
            <v>SBC</v>
          </cell>
          <cell r="Z1321" t="str">
            <v>SBC</v>
          </cell>
          <cell r="AA1321" t="str">
            <v>Airtel </v>
          </cell>
          <cell r="AB1321" t="str">
            <v>Mwenya Banda</v>
          </cell>
          <cell r="AC1321" t="str">
            <v>CCS</v>
          </cell>
          <cell r="AD1321" t="str">
            <v>CCS</v>
          </cell>
          <cell r="AE1321" t="str">
            <v>Lamasat</v>
          </cell>
          <cell r="AF1321" t="str">
            <v>Lamasat</v>
          </cell>
          <cell r="AG1321">
            <v>20</v>
          </cell>
          <cell r="AH1321" t="str">
            <v>perkins</v>
          </cell>
          <cell r="AI1321">
            <v>0</v>
          </cell>
          <cell r="AJ1321" t="str">
            <v>Leroy Sommer</v>
          </cell>
          <cell r="AK1321">
            <v>0</v>
          </cell>
          <cell r="AL1321">
            <v>600</v>
          </cell>
          <cell r="AM1321" t="str">
            <v>Power cube</v>
          </cell>
          <cell r="AN1321" t="str">
            <v>ICC330-H1-C1</v>
          </cell>
          <cell r="AO1321">
            <v>400</v>
          </cell>
          <cell r="AP1321" t="str">
            <v>Agisson</v>
          </cell>
          <cell r="AQ1321">
            <v>600</v>
          </cell>
          <cell r="AR1321">
            <v>2</v>
          </cell>
          <cell r="AS1321">
            <v>600</v>
          </cell>
          <cell r="AT1321">
            <v>24</v>
          </cell>
          <cell r="AU1321" t="str">
            <v>LG</v>
          </cell>
          <cell r="AV1321" t="str">
            <v>LG</v>
          </cell>
          <cell r="AW1321">
            <v>18000</v>
          </cell>
          <cell r="AX1321">
            <v>18000</v>
          </cell>
          <cell r="AY1321">
            <v>2</v>
          </cell>
          <cell r="AZ1321">
            <v>52.371</v>
          </cell>
          <cell r="BA1321">
            <v>0</v>
          </cell>
          <cell r="BB1321">
            <v>1</v>
          </cell>
          <cell r="BC1321" t="str">
            <v>Airtel</v>
          </cell>
          <cell r="BD1321">
            <v>0</v>
          </cell>
          <cell r="BE1321" t="str">
            <v>ZM0184</v>
          </cell>
          <cell r="BF1321">
            <v>0</v>
          </cell>
        </row>
        <row r="1322">
          <cell r="C1322" t="str">
            <v>IHS_NRW_204A</v>
          </cell>
          <cell r="D1322" t="str">
            <v>Mwinilunga</v>
          </cell>
          <cell r="E1322">
            <v>24.4267</v>
          </cell>
          <cell r="F1322">
            <v>-11.7366</v>
          </cell>
          <cell r="G1322" t="str">
            <v>Copperbelt </v>
          </cell>
          <cell r="H1322">
            <v>2.5</v>
          </cell>
          <cell r="I1322" t="str">
            <v>NORTH WESTERN</v>
          </cell>
          <cell r="J1322" t="str">
            <v>Mwinilunga</v>
          </cell>
          <cell r="K1322" t="str">
            <v>Yes</v>
          </cell>
          <cell r="L1322" t="str">
            <v>No</v>
          </cell>
          <cell r="M1322" t="str">
            <v>No</v>
          </cell>
          <cell r="N1322" t="str">
            <v>Suburban</v>
          </cell>
          <cell r="O1322" t="str">
            <v>Silver</v>
          </cell>
          <cell r="P1322" t="str">
            <v>Silver</v>
          </cell>
          <cell r="Q1322" t="str">
            <v>BB</v>
          </cell>
          <cell r="R1322" t="str">
            <v>BB</v>
          </cell>
          <cell r="S1322" t="str">
            <v>On air</v>
          </cell>
          <cell r="T1322" t="str">
            <v>Grid-Gen</v>
          </cell>
          <cell r="U1322" t="str">
            <v>Green Field</v>
          </cell>
          <cell r="V1322">
            <v>50</v>
          </cell>
          <cell r="W1322" t="str">
            <v>Indoor </v>
          </cell>
          <cell r="X1322" t="str">
            <v>Humphrey Bwalya</v>
          </cell>
          <cell r="Y1322" t="str">
            <v>SBC</v>
          </cell>
          <cell r="Z1322" t="str">
            <v>SBC</v>
          </cell>
          <cell r="AA1322" t="str">
            <v>Airtel </v>
          </cell>
          <cell r="AB1322" t="str">
            <v>Mwenya Banda</v>
          </cell>
          <cell r="AC1322" t="str">
            <v>CCS</v>
          </cell>
          <cell r="AD1322" t="str">
            <v>CCS</v>
          </cell>
          <cell r="AE1322" t="str">
            <v>Gen Logic</v>
          </cell>
          <cell r="AF1322" t="str">
            <v>Gen Logic</v>
          </cell>
          <cell r="AG1322">
            <v>15</v>
          </cell>
          <cell r="AH1322" t="str">
            <v>perkins</v>
          </cell>
          <cell r="AI1322">
            <v>0</v>
          </cell>
          <cell r="AJ1322" t="str">
            <v>Leroy Sommer</v>
          </cell>
          <cell r="AK1322">
            <v>0</v>
          </cell>
          <cell r="AL1322">
            <v>1000</v>
          </cell>
          <cell r="AM1322" t="str">
            <v>Power cube</v>
          </cell>
          <cell r="AN1322" t="str">
            <v>ICC330-H1-C1</v>
          </cell>
          <cell r="AO1322">
            <v>400</v>
          </cell>
          <cell r="AP1322" t="str">
            <v>Agisson</v>
          </cell>
          <cell r="AQ1322">
            <v>600</v>
          </cell>
          <cell r="AR1322">
            <v>2</v>
          </cell>
          <cell r="AS1322">
            <v>600</v>
          </cell>
          <cell r="AT1322">
            <v>24</v>
          </cell>
          <cell r="AU1322" t="str">
            <v>LG</v>
          </cell>
          <cell r="AV1322" t="str">
            <v>LG</v>
          </cell>
          <cell r="AW1322">
            <v>18000</v>
          </cell>
          <cell r="AX1322">
            <v>18000</v>
          </cell>
          <cell r="AY1322">
            <v>2</v>
          </cell>
          <cell r="AZ1322">
            <v>74.44</v>
          </cell>
          <cell r="BA1322">
            <v>0</v>
          </cell>
          <cell r="BB1322">
            <v>2</v>
          </cell>
          <cell r="BC1322" t="str">
            <v>AirtelLiquid Telecom</v>
          </cell>
          <cell r="BD1322">
            <v>0</v>
          </cell>
          <cell r="BE1322" t="str">
            <v>ZM0200</v>
          </cell>
          <cell r="BF1322">
            <v>0</v>
          </cell>
        </row>
        <row r="1323">
          <cell r="C1323" t="str">
            <v>IHS_NRW_205A</v>
          </cell>
          <cell r="D1323" t="str">
            <v>Zambezi</v>
          </cell>
          <cell r="E1323">
            <v>23.1054</v>
          </cell>
          <cell r="F1323">
            <v>-13.5431</v>
          </cell>
          <cell r="G1323" t="str">
            <v>Copperbelt </v>
          </cell>
          <cell r="H1323">
            <v>1.8</v>
          </cell>
          <cell r="I1323" t="str">
            <v>NORTH WESTERN</v>
          </cell>
          <cell r="J1323" t="str">
            <v>Zambezi</v>
          </cell>
          <cell r="K1323" t="str">
            <v>No</v>
          </cell>
          <cell r="L1323" t="str">
            <v>No</v>
          </cell>
          <cell r="M1323" t="str">
            <v>No</v>
          </cell>
          <cell r="N1323" t="str">
            <v>Suburban</v>
          </cell>
          <cell r="O1323" t="str">
            <v>Silver</v>
          </cell>
          <cell r="P1323" t="str">
            <v>Silver</v>
          </cell>
          <cell r="Q1323" t="str">
            <v>BTS</v>
          </cell>
          <cell r="R1323" t="str">
            <v>BTS</v>
          </cell>
          <cell r="S1323" t="str">
            <v>On air</v>
          </cell>
          <cell r="T1323" t="str">
            <v>Grid-Gen</v>
          </cell>
          <cell r="U1323" t="str">
            <v>Green Field</v>
          </cell>
          <cell r="V1323">
            <v>50</v>
          </cell>
          <cell r="W1323" t="str">
            <v>Indoor </v>
          </cell>
          <cell r="X1323" t="str">
            <v>Humphrey Bwalya</v>
          </cell>
          <cell r="Y1323" t="str">
            <v>SBC</v>
          </cell>
          <cell r="Z1323" t="str">
            <v>SBC</v>
          </cell>
          <cell r="AA1323" t="str">
            <v>Airtel </v>
          </cell>
          <cell r="AB1323" t="str">
            <v>Mwenya Banda</v>
          </cell>
          <cell r="AC1323" t="str">
            <v>CCS</v>
          </cell>
          <cell r="AD1323" t="str">
            <v>CCS</v>
          </cell>
          <cell r="AE1323" t="str">
            <v>Gen Logic </v>
          </cell>
          <cell r="AF1323" t="str">
            <v>Gen Logic </v>
          </cell>
          <cell r="AG1323">
            <v>16</v>
          </cell>
          <cell r="AH1323" t="str">
            <v>perkins</v>
          </cell>
          <cell r="AI1323">
            <v>0</v>
          </cell>
          <cell r="AJ1323" t="str">
            <v>Mecc Alte</v>
          </cell>
          <cell r="AK1323">
            <v>0</v>
          </cell>
          <cell r="AL1323">
            <v>1000</v>
          </cell>
          <cell r="AM1323" t="str">
            <v>Power cube</v>
          </cell>
          <cell r="AN1323" t="str">
            <v>ICC330-H1-C1</v>
          </cell>
          <cell r="AO1323">
            <v>400</v>
          </cell>
          <cell r="AP1323" t="str">
            <v>Agisson</v>
          </cell>
          <cell r="AQ1323">
            <v>600</v>
          </cell>
          <cell r="AR1323">
            <v>2</v>
          </cell>
          <cell r="AS1323">
            <v>600</v>
          </cell>
          <cell r="AT1323">
            <v>24</v>
          </cell>
          <cell r="AU1323" t="str">
            <v>LG</v>
          </cell>
          <cell r="AV1323" t="str">
            <v>LG</v>
          </cell>
          <cell r="AW1323">
            <v>18000</v>
          </cell>
          <cell r="AX1323">
            <v>18000</v>
          </cell>
          <cell r="AY1323">
            <v>2</v>
          </cell>
          <cell r="AZ1323">
            <v>54.8</v>
          </cell>
          <cell r="BA1323">
            <v>0</v>
          </cell>
          <cell r="BB1323">
            <v>1</v>
          </cell>
          <cell r="BC1323" t="str">
            <v>Airtel</v>
          </cell>
          <cell r="BD1323">
            <v>0</v>
          </cell>
          <cell r="BE1323" t="str">
            <v>ZM0206</v>
          </cell>
          <cell r="BF1323">
            <v>0</v>
          </cell>
        </row>
        <row r="1324">
          <cell r="C1324" t="str">
            <v>IHS_NRW_206A</v>
          </cell>
          <cell r="D1324" t="str">
            <v>Mufumbwe</v>
          </cell>
          <cell r="E1324">
            <v>25.0055</v>
          </cell>
          <cell r="F1324">
            <v>-13.1419</v>
          </cell>
          <cell r="G1324" t="str">
            <v>Copperbelt </v>
          </cell>
          <cell r="H1324">
            <v>1.8</v>
          </cell>
          <cell r="I1324" t="str">
            <v>NORTH WESTERN</v>
          </cell>
          <cell r="J1324" t="str">
            <v>Mufumbwe</v>
          </cell>
          <cell r="K1324" t="str">
            <v>No</v>
          </cell>
          <cell r="L1324" t="str">
            <v>No</v>
          </cell>
          <cell r="M1324" t="str">
            <v>No</v>
          </cell>
          <cell r="N1324" t="str">
            <v>Rural</v>
          </cell>
          <cell r="O1324" t="str">
            <v>Silver</v>
          </cell>
          <cell r="P1324" t="str">
            <v>Silver</v>
          </cell>
          <cell r="Q1324" t="str">
            <v>BB</v>
          </cell>
          <cell r="R1324" t="str">
            <v>BTS</v>
          </cell>
          <cell r="S1324" t="str">
            <v>On air</v>
          </cell>
          <cell r="T1324" t="str">
            <v>Grid-Gen</v>
          </cell>
          <cell r="U1324" t="str">
            <v>Green Field</v>
          </cell>
          <cell r="V1324">
            <v>50</v>
          </cell>
          <cell r="W1324" t="str">
            <v>Indoor </v>
          </cell>
          <cell r="X1324" t="str">
            <v>Humphrey Bwalya</v>
          </cell>
          <cell r="Y1324" t="str">
            <v>SBC</v>
          </cell>
          <cell r="Z1324" t="str">
            <v>SBC</v>
          </cell>
          <cell r="AA1324" t="str">
            <v>Airtel </v>
          </cell>
          <cell r="AB1324" t="str">
            <v>Mwenya Banda</v>
          </cell>
          <cell r="AC1324" t="str">
            <v>CCS</v>
          </cell>
          <cell r="AD1324" t="str">
            <v>CCS</v>
          </cell>
          <cell r="AE1324" t="str">
            <v>Gen Logic </v>
          </cell>
          <cell r="AF1324" t="str">
            <v>Gen Logic </v>
          </cell>
          <cell r="AG1324">
            <v>15</v>
          </cell>
          <cell r="AH1324" t="str">
            <v>perkins</v>
          </cell>
          <cell r="AI1324">
            <v>0</v>
          </cell>
          <cell r="AJ1324" t="str">
            <v>Mecc Alte</v>
          </cell>
          <cell r="AK1324">
            <v>0</v>
          </cell>
          <cell r="AL1324">
            <v>1000</v>
          </cell>
          <cell r="AM1324" t="str">
            <v>Power cube</v>
          </cell>
          <cell r="AN1324" t="str">
            <v>ICC330-H1-C1</v>
          </cell>
          <cell r="AO1324">
            <v>400</v>
          </cell>
          <cell r="AP1324" t="str">
            <v>Agisson</v>
          </cell>
          <cell r="AQ1324">
            <v>600</v>
          </cell>
          <cell r="AR1324">
            <v>2</v>
          </cell>
          <cell r="AS1324">
            <v>600</v>
          </cell>
          <cell r="AT1324">
            <v>24</v>
          </cell>
          <cell r="AU1324" t="str">
            <v>LG</v>
          </cell>
          <cell r="AV1324" t="str">
            <v>LG</v>
          </cell>
          <cell r="AW1324">
            <v>18000</v>
          </cell>
          <cell r="AX1324">
            <v>18000</v>
          </cell>
          <cell r="AY1324">
            <v>2</v>
          </cell>
          <cell r="AZ1324">
            <v>44.8</v>
          </cell>
          <cell r="BA1324">
            <v>0</v>
          </cell>
          <cell r="BB1324">
            <v>1</v>
          </cell>
          <cell r="BC1324" t="str">
            <v>Airtel</v>
          </cell>
          <cell r="BD1324">
            <v>0</v>
          </cell>
          <cell r="BE1324" t="str">
            <v>ZM0255</v>
          </cell>
          <cell r="BF1324">
            <v>0</v>
          </cell>
        </row>
        <row r="1325">
          <cell r="C1325" t="str">
            <v>IHS_NRW_207A</v>
          </cell>
          <cell r="D1325" t="str">
            <v>Kabompo</v>
          </cell>
          <cell r="E1325">
            <v>24.2052</v>
          </cell>
          <cell r="F1325">
            <v>-13.5974</v>
          </cell>
          <cell r="G1325" t="str">
            <v>Copperbelt </v>
          </cell>
          <cell r="H1325">
            <v>1.8</v>
          </cell>
          <cell r="I1325" t="str">
            <v>NORTH WESTERN</v>
          </cell>
          <cell r="J1325" t="str">
            <v>Kabompo</v>
          </cell>
          <cell r="K1325" t="str">
            <v>No</v>
          </cell>
          <cell r="L1325" t="str">
            <v>No</v>
          </cell>
          <cell r="M1325" t="str">
            <v>No</v>
          </cell>
          <cell r="N1325" t="str">
            <v>Suburban</v>
          </cell>
          <cell r="O1325" t="str">
            <v>Silver</v>
          </cell>
          <cell r="P1325" t="str">
            <v>Silver</v>
          </cell>
          <cell r="Q1325" t="str">
            <v>HUB</v>
          </cell>
          <cell r="R1325" t="str">
            <v>BTS</v>
          </cell>
          <cell r="S1325" t="str">
            <v>On air</v>
          </cell>
          <cell r="T1325" t="str">
            <v>Grid-Gen</v>
          </cell>
          <cell r="U1325" t="str">
            <v>Green Field</v>
          </cell>
          <cell r="V1325">
            <v>50</v>
          </cell>
          <cell r="W1325" t="str">
            <v>Indoor </v>
          </cell>
          <cell r="X1325" t="str">
            <v>Humphrey Bwalya</v>
          </cell>
          <cell r="Y1325" t="str">
            <v>SBC</v>
          </cell>
          <cell r="Z1325" t="str">
            <v>SBC</v>
          </cell>
          <cell r="AA1325" t="str">
            <v>Airtel </v>
          </cell>
          <cell r="AB1325" t="str">
            <v>Mwenya Banda</v>
          </cell>
          <cell r="AC1325" t="str">
            <v>CCS</v>
          </cell>
          <cell r="AD1325" t="str">
            <v>CCS</v>
          </cell>
          <cell r="AE1325" t="str">
            <v>IMG</v>
          </cell>
          <cell r="AF1325" t="str">
            <v>IMG</v>
          </cell>
          <cell r="AG1325">
            <v>15</v>
          </cell>
          <cell r="AH1325" t="str">
            <v>perkins</v>
          </cell>
          <cell r="AI1325">
            <v>0</v>
          </cell>
          <cell r="AJ1325" t="str">
            <v>Leroy Sommer</v>
          </cell>
          <cell r="AK1325">
            <v>0</v>
          </cell>
          <cell r="AL1325">
            <v>600</v>
          </cell>
          <cell r="AM1325" t="str">
            <v>BATTERY TECH</v>
          </cell>
          <cell r="AN1325">
            <v>0</v>
          </cell>
          <cell r="AO1325">
            <v>190</v>
          </cell>
          <cell r="AP1325" t="str">
            <v>Agisson</v>
          </cell>
          <cell r="AQ1325">
            <v>600</v>
          </cell>
          <cell r="AR1325">
            <v>2</v>
          </cell>
          <cell r="AS1325">
            <v>600</v>
          </cell>
          <cell r="AT1325">
            <v>24</v>
          </cell>
          <cell r="AU1325" t="str">
            <v>LG </v>
          </cell>
          <cell r="AV1325" t="str">
            <v>LG </v>
          </cell>
          <cell r="AW1325">
            <v>18000</v>
          </cell>
          <cell r="AX1325">
            <v>18000</v>
          </cell>
          <cell r="AY1325">
            <v>2</v>
          </cell>
          <cell r="AZ1325">
            <v>50.311</v>
          </cell>
          <cell r="BA1325">
            <v>0</v>
          </cell>
          <cell r="BB1325">
            <v>1</v>
          </cell>
          <cell r="BC1325" t="str">
            <v>Airtel</v>
          </cell>
          <cell r="BD1325">
            <v>0</v>
          </cell>
          <cell r="BE1325" t="str">
            <v>ZM0283</v>
          </cell>
          <cell r="BF1325" t="str">
            <v>yes</v>
          </cell>
        </row>
        <row r="1326">
          <cell r="C1326" t="str">
            <v>IHS_NRW_208A</v>
          </cell>
          <cell r="D1326" t="str">
            <v>Manyinga</v>
          </cell>
          <cell r="E1326">
            <v>24.3349</v>
          </cell>
          <cell r="F1326">
            <v>-13.4084</v>
          </cell>
          <cell r="G1326" t="str">
            <v>Copperbelt </v>
          </cell>
          <cell r="H1326">
            <v>1.8</v>
          </cell>
          <cell r="I1326" t="str">
            <v>NORTH WESTERN</v>
          </cell>
          <cell r="J1326" t="str">
            <v>Kabompo</v>
          </cell>
          <cell r="K1326" t="str">
            <v>No</v>
          </cell>
          <cell r="L1326" t="str">
            <v>No</v>
          </cell>
          <cell r="M1326" t="str">
            <v>No</v>
          </cell>
          <cell r="N1326" t="str">
            <v>Suburban</v>
          </cell>
          <cell r="O1326" t="str">
            <v>Silver</v>
          </cell>
          <cell r="P1326" t="str">
            <v>Silver</v>
          </cell>
          <cell r="Q1326" t="str">
            <v>BB</v>
          </cell>
          <cell r="R1326" t="str">
            <v>BTS</v>
          </cell>
          <cell r="S1326" t="str">
            <v>On air</v>
          </cell>
          <cell r="T1326" t="str">
            <v>Grid-Gen</v>
          </cell>
          <cell r="U1326" t="str">
            <v>Green Field</v>
          </cell>
          <cell r="V1326">
            <v>80</v>
          </cell>
          <cell r="W1326" t="str">
            <v>Indoor </v>
          </cell>
          <cell r="X1326" t="str">
            <v>Humphrey Bwalya</v>
          </cell>
          <cell r="Y1326" t="str">
            <v>SBC</v>
          </cell>
          <cell r="Z1326" t="str">
            <v>SBC</v>
          </cell>
          <cell r="AA1326" t="str">
            <v>Airtel </v>
          </cell>
          <cell r="AB1326" t="str">
            <v>Mwenya Banda</v>
          </cell>
          <cell r="AC1326" t="str">
            <v>CCS</v>
          </cell>
          <cell r="AD1326" t="str">
            <v>CCS</v>
          </cell>
          <cell r="AE1326" t="str">
            <v>Gen Logic </v>
          </cell>
          <cell r="AF1326" t="str">
            <v>Gen Logic </v>
          </cell>
          <cell r="AG1326">
            <v>15</v>
          </cell>
          <cell r="AH1326" t="str">
            <v>perkins</v>
          </cell>
          <cell r="AI1326">
            <v>0</v>
          </cell>
          <cell r="AJ1326" t="str">
            <v>Mecc Alte</v>
          </cell>
          <cell r="AK1326">
            <v>0</v>
          </cell>
          <cell r="AL1326">
            <v>1000</v>
          </cell>
          <cell r="AM1326" t="str">
            <v>Power cube</v>
          </cell>
          <cell r="AN1326" t="str">
            <v>ICC330-H1-C1</v>
          </cell>
          <cell r="AO1326">
            <v>400</v>
          </cell>
          <cell r="AP1326" t="str">
            <v>Agisson</v>
          </cell>
          <cell r="AQ1326">
            <v>600</v>
          </cell>
          <cell r="AR1326">
            <v>2</v>
          </cell>
          <cell r="AS1326">
            <v>600</v>
          </cell>
          <cell r="AT1326">
            <v>24</v>
          </cell>
          <cell r="AU1326" t="str">
            <v>LG</v>
          </cell>
          <cell r="AV1326" t="str">
            <v>LG</v>
          </cell>
          <cell r="AW1326">
            <v>18000</v>
          </cell>
          <cell r="AX1326">
            <v>18000</v>
          </cell>
          <cell r="AY1326">
            <v>2</v>
          </cell>
          <cell r="AZ1326">
            <v>52</v>
          </cell>
          <cell r="BA1326">
            <v>0</v>
          </cell>
          <cell r="BB1326">
            <v>2</v>
          </cell>
          <cell r="BC1326" t="str">
            <v>AirtelTop Star</v>
          </cell>
          <cell r="BD1326">
            <v>0</v>
          </cell>
          <cell r="BE1326" t="str">
            <v>ZM0497</v>
          </cell>
          <cell r="BF1326" t="str">
            <v>yes</v>
          </cell>
        </row>
        <row r="1327">
          <cell r="C1327" t="str">
            <v>IHS_NRW_209A</v>
          </cell>
          <cell r="D1327" t="str">
            <v>Chavuma repeater</v>
          </cell>
          <cell r="E1327">
            <v>23.0586</v>
          </cell>
          <cell r="F1327">
            <v>-13.3358</v>
          </cell>
          <cell r="G1327" t="str">
            <v>Copperbelt </v>
          </cell>
          <cell r="H1327">
            <v>1.8</v>
          </cell>
          <cell r="I1327" t="str">
            <v>NORTH WESTERN</v>
          </cell>
          <cell r="J1327" t="str">
            <v>Zambezi</v>
          </cell>
          <cell r="K1327" t="str">
            <v>No</v>
          </cell>
          <cell r="L1327" t="str">
            <v>No</v>
          </cell>
          <cell r="M1327" t="str">
            <v>No</v>
          </cell>
          <cell r="N1327" t="str">
            <v>Rural</v>
          </cell>
          <cell r="O1327" t="str">
            <v>Silver</v>
          </cell>
          <cell r="P1327" t="str">
            <v>Silver</v>
          </cell>
          <cell r="Q1327" t="str">
            <v>BB</v>
          </cell>
          <cell r="R1327" t="str">
            <v>HUB</v>
          </cell>
          <cell r="S1327" t="str">
            <v>On air</v>
          </cell>
          <cell r="T1327" t="str">
            <v>Solar-Gen</v>
          </cell>
          <cell r="U1327" t="str">
            <v>Green Field</v>
          </cell>
          <cell r="V1327">
            <v>80</v>
          </cell>
          <cell r="W1327" t="str">
            <v>Indoor </v>
          </cell>
          <cell r="X1327" t="str">
            <v>Humphrey Bwalya</v>
          </cell>
          <cell r="Y1327" t="str">
            <v>SBC</v>
          </cell>
          <cell r="Z1327" t="str">
            <v>SBC</v>
          </cell>
          <cell r="AA1327" t="str">
            <v>Airtel </v>
          </cell>
          <cell r="AB1327" t="str">
            <v>Mwenya Banda</v>
          </cell>
          <cell r="AC1327" t="str">
            <v>CCS</v>
          </cell>
          <cell r="AD1327" t="str">
            <v>CCS</v>
          </cell>
          <cell r="AE1327" t="str">
            <v>GNM</v>
          </cell>
          <cell r="AF1327" t="str">
            <v>GNM</v>
          </cell>
          <cell r="AG1327">
            <v>15</v>
          </cell>
          <cell r="AH1327" t="str">
            <v>perkins</v>
          </cell>
          <cell r="AI1327">
            <v>0</v>
          </cell>
          <cell r="AJ1327" t="str">
            <v>Leroy Sommer</v>
          </cell>
          <cell r="AK1327">
            <v>0</v>
          </cell>
          <cell r="AL1327">
            <v>600</v>
          </cell>
          <cell r="AM1327" t="str">
            <v>Power cube</v>
          </cell>
          <cell r="AN1327" t="str">
            <v>ICC330-H1-C1</v>
          </cell>
          <cell r="AO1327">
            <v>400</v>
          </cell>
          <cell r="AP1327" t="str">
            <v>Agisson</v>
          </cell>
          <cell r="AQ1327">
            <v>600</v>
          </cell>
          <cell r="AR1327">
            <v>2</v>
          </cell>
          <cell r="AS1327">
            <v>600</v>
          </cell>
          <cell r="AT1327">
            <v>24</v>
          </cell>
          <cell r="AU1327" t="str">
            <v>LG</v>
          </cell>
          <cell r="AV1327" t="str">
            <v>LG</v>
          </cell>
          <cell r="AW1327">
            <v>18000</v>
          </cell>
          <cell r="AX1327">
            <v>18000</v>
          </cell>
          <cell r="AY1327">
            <v>2</v>
          </cell>
          <cell r="AZ1327">
            <v>58.2</v>
          </cell>
          <cell r="BA1327">
            <v>0</v>
          </cell>
          <cell r="BB1327">
            <v>2</v>
          </cell>
          <cell r="BC1327" t="str">
            <v>MTNAirtel</v>
          </cell>
          <cell r="BD1327" t="str">
            <v>T1082</v>
          </cell>
          <cell r="BE1327" t="str">
            <v>ZM0587</v>
          </cell>
          <cell r="BF1327">
            <v>0</v>
          </cell>
        </row>
        <row r="1328">
          <cell r="C1328" t="str">
            <v>IHS_NRW_210A</v>
          </cell>
          <cell r="D1328" t="str">
            <v>Lumwana Mine</v>
          </cell>
          <cell r="E1328">
            <v>25.8798</v>
          </cell>
          <cell r="F1328">
            <v>-12.2592</v>
          </cell>
          <cell r="G1328" t="str">
            <v>Copperbelt </v>
          </cell>
          <cell r="H1328">
            <v>2</v>
          </cell>
          <cell r="I1328" t="str">
            <v>NORTH WESTERN</v>
          </cell>
          <cell r="J1328" t="str">
            <v>Solwezi</v>
          </cell>
          <cell r="K1328" t="str">
            <v>No</v>
          </cell>
          <cell r="L1328" t="str">
            <v>No</v>
          </cell>
          <cell r="M1328" t="str">
            <v>No</v>
          </cell>
          <cell r="N1328" t="str">
            <v>Rural</v>
          </cell>
          <cell r="O1328" t="str">
            <v>Silver</v>
          </cell>
          <cell r="P1328" t="str">
            <v>Silver</v>
          </cell>
          <cell r="Q1328" t="str">
            <v>BB</v>
          </cell>
          <cell r="R1328" t="str">
            <v>EBU_BB</v>
          </cell>
          <cell r="S1328" t="str">
            <v>On air</v>
          </cell>
          <cell r="T1328" t="str">
            <v>Grid-Gen</v>
          </cell>
          <cell r="U1328" t="str">
            <v>Green Field</v>
          </cell>
          <cell r="V1328">
            <v>60</v>
          </cell>
          <cell r="W1328" t="str">
            <v>Indoor </v>
          </cell>
          <cell r="X1328" t="str">
            <v>Humphrey Bwalya</v>
          </cell>
          <cell r="Y1328" t="str">
            <v>SBC</v>
          </cell>
          <cell r="Z1328" t="str">
            <v>SBC</v>
          </cell>
          <cell r="AA1328" t="str">
            <v>Airtel </v>
          </cell>
          <cell r="AB1328" t="str">
            <v>Mwenya Banda</v>
          </cell>
          <cell r="AC1328" t="str">
            <v>CCS</v>
          </cell>
          <cell r="AD1328" t="str">
            <v>CCS</v>
          </cell>
          <cell r="AE1328" t="str">
            <v>Gen Logic</v>
          </cell>
          <cell r="AF1328" t="str">
            <v>Gen Logic</v>
          </cell>
          <cell r="AG1328">
            <v>16</v>
          </cell>
          <cell r="AH1328" t="str">
            <v>L/P</v>
          </cell>
          <cell r="AI1328">
            <v>0</v>
          </cell>
          <cell r="AJ1328" t="str">
            <v>Leroy Sommer</v>
          </cell>
          <cell r="AK1328">
            <v>0</v>
          </cell>
          <cell r="AL1328">
            <v>750</v>
          </cell>
          <cell r="AM1328" t="str">
            <v>Power cube</v>
          </cell>
          <cell r="AN1328" t="str">
            <v>ICC330-H1-C1</v>
          </cell>
          <cell r="AO1328">
            <v>400</v>
          </cell>
          <cell r="AP1328" t="str">
            <v>Agisson</v>
          </cell>
          <cell r="AQ1328">
            <v>600</v>
          </cell>
          <cell r="AR1328">
            <v>2</v>
          </cell>
          <cell r="AS1328">
            <v>600</v>
          </cell>
          <cell r="AT1328">
            <v>24</v>
          </cell>
          <cell r="AU1328" t="str">
            <v>LG</v>
          </cell>
          <cell r="AV1328" t="str">
            <v>LG</v>
          </cell>
          <cell r="AW1328">
            <v>18000</v>
          </cell>
          <cell r="AX1328">
            <v>18000</v>
          </cell>
          <cell r="AY1328">
            <v>2</v>
          </cell>
          <cell r="AZ1328">
            <v>90.23</v>
          </cell>
          <cell r="BA1328">
            <v>0</v>
          </cell>
          <cell r="BB1328">
            <v>2</v>
          </cell>
          <cell r="BC1328" t="str">
            <v>MTNAirtel</v>
          </cell>
          <cell r="BD1328" t="str">
            <v>T1068</v>
          </cell>
          <cell r="BE1328" t="str">
            <v>ZM0631</v>
          </cell>
          <cell r="BF1328">
            <v>0</v>
          </cell>
        </row>
        <row r="1329">
          <cell r="C1329" t="str">
            <v>IHS_NRW_212A</v>
          </cell>
          <cell r="D1329" t="str">
            <v>Lumwana Repeater</v>
          </cell>
          <cell r="E1329">
            <v>26.3172</v>
          </cell>
          <cell r="F1329">
            <v>-12.2145</v>
          </cell>
          <cell r="G1329" t="str">
            <v>Copperbelt </v>
          </cell>
          <cell r="H1329">
            <v>2.5</v>
          </cell>
          <cell r="I1329" t="str">
            <v>NORTH WESTERN</v>
          </cell>
          <cell r="J1329" t="str">
            <v>Solwezi</v>
          </cell>
          <cell r="K1329" t="str">
            <v>No</v>
          </cell>
          <cell r="L1329" t="str">
            <v>No</v>
          </cell>
          <cell r="M1329" t="str">
            <v>No</v>
          </cell>
          <cell r="N1329" t="str">
            <v>Suburban</v>
          </cell>
          <cell r="O1329" t="str">
            <v>Silver</v>
          </cell>
          <cell r="P1329" t="str">
            <v>Silver</v>
          </cell>
          <cell r="Q1329" t="str">
            <v>BB</v>
          </cell>
          <cell r="R1329" t="str">
            <v>BB</v>
          </cell>
          <cell r="S1329" t="str">
            <v>On air</v>
          </cell>
          <cell r="T1329" t="str">
            <v>Grid-Gen</v>
          </cell>
          <cell r="U1329" t="str">
            <v>Green Field</v>
          </cell>
          <cell r="V1329">
            <v>50</v>
          </cell>
          <cell r="W1329" t="str">
            <v>Indoor </v>
          </cell>
          <cell r="X1329" t="str">
            <v>Humphrey Bwalya</v>
          </cell>
          <cell r="Y1329" t="str">
            <v>SBC</v>
          </cell>
          <cell r="Z1329" t="str">
            <v>SBC</v>
          </cell>
          <cell r="AA1329" t="str">
            <v>Airtel </v>
          </cell>
          <cell r="AB1329" t="str">
            <v>Mwenya Banda</v>
          </cell>
          <cell r="AC1329" t="str">
            <v>CCS</v>
          </cell>
          <cell r="AD1329" t="str">
            <v>CCS</v>
          </cell>
          <cell r="AE1329" t="str">
            <v>Gen Logic</v>
          </cell>
          <cell r="AF1329" t="str">
            <v>Gen Logic</v>
          </cell>
          <cell r="AG1329">
            <v>20</v>
          </cell>
          <cell r="AH1329" t="str">
            <v>perkins</v>
          </cell>
          <cell r="AI1329">
            <v>0</v>
          </cell>
          <cell r="AJ1329" t="str">
            <v>Leroy Sommer</v>
          </cell>
          <cell r="AK1329">
            <v>0</v>
          </cell>
          <cell r="AL1329">
            <v>1000</v>
          </cell>
          <cell r="AM1329" t="str">
            <v>Power cube</v>
          </cell>
          <cell r="AN1329" t="str">
            <v>ICC330-H1-C1</v>
          </cell>
          <cell r="AO1329">
            <v>400</v>
          </cell>
          <cell r="AP1329" t="str">
            <v>Lithium</v>
          </cell>
          <cell r="AQ1329">
            <v>400</v>
          </cell>
          <cell r="AR1329">
            <v>48</v>
          </cell>
          <cell r="AS1329">
            <v>100</v>
          </cell>
          <cell r="AT1329">
            <v>4</v>
          </cell>
          <cell r="AU1329" t="str">
            <v>LG</v>
          </cell>
          <cell r="AV1329" t="str">
            <v>LG</v>
          </cell>
          <cell r="AW1329">
            <v>18000</v>
          </cell>
          <cell r="AX1329">
            <v>18000</v>
          </cell>
          <cell r="AY1329">
            <v>2</v>
          </cell>
          <cell r="AZ1329">
            <v>65.3</v>
          </cell>
          <cell r="BA1329">
            <v>0</v>
          </cell>
          <cell r="BB1329">
            <v>2</v>
          </cell>
          <cell r="BC1329" t="str">
            <v>AirtelCC Systems </v>
          </cell>
          <cell r="BD1329">
            <v>0</v>
          </cell>
          <cell r="BE1329" t="str">
            <v>ZM0690</v>
          </cell>
          <cell r="BF1329">
            <v>0</v>
          </cell>
        </row>
        <row r="1330">
          <cell r="C1330" t="str">
            <v>IHS_NRW_213A</v>
          </cell>
          <cell r="D1330" t="str">
            <v>Manyinga Repeater</v>
          </cell>
          <cell r="E1330">
            <v>24.1209</v>
          </cell>
          <cell r="F1330">
            <v>-13.5463</v>
          </cell>
          <cell r="G1330" t="str">
            <v>Copperbelt </v>
          </cell>
          <cell r="H1330">
            <v>2</v>
          </cell>
          <cell r="I1330" t="str">
            <v>NORTH WESTERN</v>
          </cell>
          <cell r="J1330" t="str">
            <v>Kabompo</v>
          </cell>
          <cell r="K1330" t="str">
            <v>No</v>
          </cell>
          <cell r="L1330" t="str">
            <v>No</v>
          </cell>
          <cell r="M1330" t="str">
            <v>No</v>
          </cell>
          <cell r="N1330" t="str">
            <v>Rural</v>
          </cell>
          <cell r="O1330" t="str">
            <v>Silver</v>
          </cell>
          <cell r="P1330" t="str">
            <v>Silver</v>
          </cell>
          <cell r="Q1330" t="str">
            <v>BB</v>
          </cell>
          <cell r="R1330" t="str">
            <v>BB</v>
          </cell>
          <cell r="S1330" t="str">
            <v>On air</v>
          </cell>
          <cell r="T1330" t="str">
            <v>Grid-Gen</v>
          </cell>
          <cell r="U1330" t="str">
            <v>Green Field</v>
          </cell>
          <cell r="V1330">
            <v>80</v>
          </cell>
          <cell r="W1330" t="str">
            <v>Outdoor</v>
          </cell>
          <cell r="X1330" t="str">
            <v>Humphrey Bwalya</v>
          </cell>
          <cell r="Y1330" t="str">
            <v>SBC</v>
          </cell>
          <cell r="Z1330" t="str">
            <v>SBC</v>
          </cell>
          <cell r="AA1330" t="str">
            <v>Airtel </v>
          </cell>
          <cell r="AB1330" t="str">
            <v>Mwenya Banda</v>
          </cell>
          <cell r="AC1330" t="str">
            <v>CCS</v>
          </cell>
          <cell r="AD1330" t="str">
            <v>CCS</v>
          </cell>
          <cell r="AE1330" t="str">
            <v>Gen Logic </v>
          </cell>
          <cell r="AF1330" t="str">
            <v>Gen Logic </v>
          </cell>
          <cell r="AG1330">
            <v>16</v>
          </cell>
          <cell r="AH1330" t="str">
            <v>Yanmar</v>
          </cell>
          <cell r="AI1330">
            <v>0</v>
          </cell>
          <cell r="AJ1330" t="str">
            <v>Leroy Sommer</v>
          </cell>
          <cell r="AK1330">
            <v>0</v>
          </cell>
          <cell r="AL1330">
            <v>600</v>
          </cell>
          <cell r="AM1330" t="str">
            <v>Emerson</v>
          </cell>
          <cell r="AN1330" t="str">
            <v>701 IG4</v>
          </cell>
          <cell r="AO1330">
            <v>300</v>
          </cell>
          <cell r="AP1330" t="str">
            <v>Amaron</v>
          </cell>
          <cell r="AQ1330">
            <v>600</v>
          </cell>
          <cell r="AR1330">
            <v>2</v>
          </cell>
          <cell r="AS1330">
            <v>600</v>
          </cell>
          <cell r="AT1330">
            <v>24</v>
          </cell>
          <cell r="AU1330" t="str">
            <v>N/A</v>
          </cell>
          <cell r="AV1330" t="str">
            <v>N/A</v>
          </cell>
          <cell r="AW1330" t="str">
            <v>N/A</v>
          </cell>
          <cell r="AX1330">
            <v>0</v>
          </cell>
          <cell r="AY1330" t="str">
            <v>N/A</v>
          </cell>
          <cell r="AZ1330">
            <v>48</v>
          </cell>
          <cell r="BA1330">
            <v>0</v>
          </cell>
          <cell r="BB1330">
            <v>1</v>
          </cell>
          <cell r="BC1330" t="str">
            <v>Airtel</v>
          </cell>
          <cell r="BD1330">
            <v>0</v>
          </cell>
          <cell r="BE1330" t="str">
            <v>ZM0781</v>
          </cell>
          <cell r="BF1330">
            <v>0</v>
          </cell>
        </row>
        <row r="1331">
          <cell r="C1331" t="str">
            <v>IHS_NRW_214A</v>
          </cell>
          <cell r="D1331" t="str">
            <v>Chitokoloki</v>
          </cell>
          <cell r="E1331">
            <v>23.2129</v>
          </cell>
          <cell r="F1331">
            <v>-13.8327</v>
          </cell>
          <cell r="G1331" t="str">
            <v>Copperbelt </v>
          </cell>
          <cell r="H1331">
            <v>1.8</v>
          </cell>
          <cell r="I1331" t="str">
            <v>NORTH WESTERN</v>
          </cell>
          <cell r="J1331" t="str">
            <v>Zambezi</v>
          </cell>
          <cell r="K1331" t="str">
            <v>No</v>
          </cell>
          <cell r="L1331" t="str">
            <v>No</v>
          </cell>
          <cell r="M1331" t="str">
            <v>No</v>
          </cell>
          <cell r="N1331" t="str">
            <v>Rural</v>
          </cell>
          <cell r="O1331" t="str">
            <v>Silver</v>
          </cell>
          <cell r="P1331" t="str">
            <v>Silver</v>
          </cell>
          <cell r="Q1331" t="str">
            <v>BB</v>
          </cell>
          <cell r="R1331" t="str">
            <v>BTS</v>
          </cell>
          <cell r="S1331" t="str">
            <v>On air</v>
          </cell>
          <cell r="T1331" t="str">
            <v>Grid-Gen-solar</v>
          </cell>
          <cell r="U1331" t="str">
            <v>Green Field</v>
          </cell>
          <cell r="V1331">
            <v>60</v>
          </cell>
          <cell r="W1331" t="str">
            <v>Indoor </v>
          </cell>
          <cell r="X1331" t="str">
            <v>Humphrey Bwalya</v>
          </cell>
          <cell r="Y1331" t="str">
            <v>SBC</v>
          </cell>
          <cell r="Z1331" t="str">
            <v>SBC</v>
          </cell>
          <cell r="AA1331" t="str">
            <v>Airtel </v>
          </cell>
          <cell r="AB1331" t="str">
            <v>Mwenya Banda</v>
          </cell>
          <cell r="AC1331" t="str">
            <v>CCS</v>
          </cell>
          <cell r="AD1331" t="str">
            <v>CCS</v>
          </cell>
          <cell r="AE1331" t="str">
            <v>Gen Logic </v>
          </cell>
          <cell r="AF1331" t="str">
            <v>Gen Logic </v>
          </cell>
          <cell r="AG1331">
            <v>15</v>
          </cell>
          <cell r="AH1331" t="str">
            <v>perkins</v>
          </cell>
          <cell r="AI1331">
            <v>0</v>
          </cell>
          <cell r="AJ1331" t="str">
            <v>Mecc Alte</v>
          </cell>
          <cell r="AK1331">
            <v>0</v>
          </cell>
          <cell r="AL1331">
            <v>1000</v>
          </cell>
          <cell r="AM1331" t="str">
            <v>Power cube</v>
          </cell>
          <cell r="AN1331" t="str">
            <v>ICC330-H1-C1</v>
          </cell>
          <cell r="AO1331">
            <v>400</v>
          </cell>
          <cell r="AP1331" t="str">
            <v>Lithium</v>
          </cell>
          <cell r="AQ1331">
            <v>300</v>
          </cell>
          <cell r="AR1331">
            <v>48</v>
          </cell>
          <cell r="AS1331">
            <v>100</v>
          </cell>
          <cell r="AT1331">
            <v>3</v>
          </cell>
          <cell r="AU1331" t="str">
            <v>LG</v>
          </cell>
          <cell r="AV1331" t="str">
            <v>LG</v>
          </cell>
          <cell r="AW1331">
            <v>18000</v>
          </cell>
          <cell r="AX1331">
            <v>18000</v>
          </cell>
          <cell r="AY1331">
            <v>2</v>
          </cell>
          <cell r="AZ1331">
            <v>72</v>
          </cell>
          <cell r="BA1331">
            <v>0</v>
          </cell>
          <cell r="BB1331">
            <v>2</v>
          </cell>
          <cell r="BC1331" t="str">
            <v>MTNAirtel</v>
          </cell>
          <cell r="BD1331" t="str">
            <v>T1105</v>
          </cell>
          <cell r="BE1331" t="str">
            <v>ZM0810</v>
          </cell>
          <cell r="BF1331">
            <v>0</v>
          </cell>
        </row>
        <row r="1332">
          <cell r="C1332" t="str">
            <v>IHS_NRW_215A</v>
          </cell>
          <cell r="D1332" t="str">
            <v>Kalene Mission B</v>
          </cell>
          <cell r="E1332">
            <v>24.2354</v>
          </cell>
          <cell r="F1332">
            <v>-11.1886</v>
          </cell>
          <cell r="G1332" t="str">
            <v>Copperbelt </v>
          </cell>
          <cell r="H1332">
            <v>2</v>
          </cell>
          <cell r="I1332" t="str">
            <v>NORTH WESTERN</v>
          </cell>
          <cell r="J1332" t="str">
            <v>Mwinilunga</v>
          </cell>
          <cell r="K1332" t="str">
            <v>No</v>
          </cell>
          <cell r="L1332" t="str">
            <v>No</v>
          </cell>
          <cell r="M1332" t="str">
            <v>No</v>
          </cell>
          <cell r="N1332" t="str">
            <v>Rural</v>
          </cell>
          <cell r="O1332" t="str">
            <v>Silver</v>
          </cell>
          <cell r="P1332" t="str">
            <v>Silver</v>
          </cell>
          <cell r="Q1332" t="str">
            <v>BB</v>
          </cell>
          <cell r="R1332" t="str">
            <v>HUB</v>
          </cell>
          <cell r="S1332" t="str">
            <v>On air</v>
          </cell>
          <cell r="T1332" t="str">
            <v>Grid-Gen</v>
          </cell>
          <cell r="U1332" t="str">
            <v>Green Field</v>
          </cell>
          <cell r="V1332">
            <v>60</v>
          </cell>
          <cell r="W1332" t="str">
            <v>Outdoor</v>
          </cell>
          <cell r="X1332" t="str">
            <v>Humphrey Bwalya</v>
          </cell>
          <cell r="Y1332" t="str">
            <v>SBC</v>
          </cell>
          <cell r="Z1332" t="str">
            <v>SBC</v>
          </cell>
          <cell r="AA1332" t="str">
            <v>Airtel </v>
          </cell>
          <cell r="AB1332" t="str">
            <v>Mwenya Banda</v>
          </cell>
          <cell r="AC1332" t="str">
            <v>CCS</v>
          </cell>
          <cell r="AD1332" t="str">
            <v>CCS</v>
          </cell>
          <cell r="AE1332" t="str">
            <v>Gen Logic</v>
          </cell>
          <cell r="AF1332" t="str">
            <v>Gen Logic</v>
          </cell>
          <cell r="AG1332">
            <v>15</v>
          </cell>
          <cell r="AH1332" t="str">
            <v>L/P</v>
          </cell>
          <cell r="AI1332">
            <v>0</v>
          </cell>
          <cell r="AJ1332" t="str">
            <v>Leroy Sommer</v>
          </cell>
          <cell r="AK1332">
            <v>0</v>
          </cell>
          <cell r="AL1332">
            <v>750</v>
          </cell>
          <cell r="AM1332" t="str">
            <v>Power cube</v>
          </cell>
          <cell r="AN1332" t="str">
            <v>ICC330-H1-C1</v>
          </cell>
          <cell r="AO1332">
            <v>400</v>
          </cell>
          <cell r="AP1332" t="str">
            <v>Agisson</v>
          </cell>
          <cell r="AQ1332">
            <v>600</v>
          </cell>
          <cell r="AR1332">
            <v>2</v>
          </cell>
          <cell r="AS1332">
            <v>600</v>
          </cell>
          <cell r="AT1332">
            <v>24</v>
          </cell>
          <cell r="AU1332" t="str">
            <v>N/A</v>
          </cell>
          <cell r="AV1332" t="str">
            <v>N/A</v>
          </cell>
          <cell r="AW1332" t="str">
            <v>N/A</v>
          </cell>
          <cell r="AX1332">
            <v>0</v>
          </cell>
          <cell r="AY1332" t="str">
            <v>N/A</v>
          </cell>
          <cell r="AZ1332">
            <v>60.12</v>
          </cell>
          <cell r="BA1332">
            <v>0</v>
          </cell>
          <cell r="BB1332">
            <v>2</v>
          </cell>
          <cell r="BC1332" t="str">
            <v>MTNAirtel</v>
          </cell>
          <cell r="BD1332" t="str">
            <v>T1201</v>
          </cell>
          <cell r="BE1332" t="str">
            <v>ZM0815</v>
          </cell>
          <cell r="BF1332">
            <v>0</v>
          </cell>
        </row>
        <row r="1333">
          <cell r="C1333" t="str">
            <v>IHS_NRW_216A</v>
          </cell>
          <cell r="D1333" t="str">
            <v>Ikelenge</v>
          </cell>
          <cell r="E1333">
            <v>24.277</v>
          </cell>
          <cell r="F1333">
            <v>-11.2683</v>
          </cell>
          <cell r="G1333" t="str">
            <v>Copperbelt </v>
          </cell>
          <cell r="H1333">
            <v>2.5</v>
          </cell>
          <cell r="I1333" t="str">
            <v>NORTH WESTERN</v>
          </cell>
          <cell r="J1333" t="str">
            <v>Mwinilunga</v>
          </cell>
          <cell r="K1333" t="str">
            <v>No</v>
          </cell>
          <cell r="L1333" t="str">
            <v>No</v>
          </cell>
          <cell r="M1333" t="str">
            <v>No</v>
          </cell>
          <cell r="N1333" t="str">
            <v>Rural</v>
          </cell>
          <cell r="O1333" t="str">
            <v>Silver</v>
          </cell>
          <cell r="P1333" t="str">
            <v>Silver</v>
          </cell>
          <cell r="Q1333" t="str">
            <v>BB</v>
          </cell>
          <cell r="R1333" t="str">
            <v>BTS</v>
          </cell>
          <cell r="S1333" t="str">
            <v>On air</v>
          </cell>
          <cell r="T1333" t="str">
            <v>Grid-Gen</v>
          </cell>
          <cell r="U1333" t="str">
            <v>Green Field</v>
          </cell>
          <cell r="V1333">
            <v>50</v>
          </cell>
          <cell r="W1333" t="str">
            <v>Indoor </v>
          </cell>
          <cell r="X1333" t="str">
            <v>Humphrey Bwalya</v>
          </cell>
          <cell r="Y1333" t="str">
            <v>SBC</v>
          </cell>
          <cell r="Z1333" t="str">
            <v>SBC</v>
          </cell>
          <cell r="AA1333" t="str">
            <v>Airtel </v>
          </cell>
          <cell r="AB1333" t="str">
            <v>Mwenya Banda</v>
          </cell>
          <cell r="AC1333" t="str">
            <v>CCS</v>
          </cell>
          <cell r="AD1333" t="str">
            <v>CCS</v>
          </cell>
          <cell r="AE1333" t="str">
            <v>Gen Logic</v>
          </cell>
          <cell r="AF1333" t="str">
            <v>Gen Logic</v>
          </cell>
          <cell r="AG1333">
            <v>20</v>
          </cell>
          <cell r="AH1333" t="str">
            <v>L/P</v>
          </cell>
          <cell r="AI1333">
            <v>0</v>
          </cell>
          <cell r="AJ1333" t="str">
            <v>Leroy Sommer</v>
          </cell>
          <cell r="AK1333">
            <v>0</v>
          </cell>
          <cell r="AL1333">
            <v>750</v>
          </cell>
          <cell r="AM1333" t="str">
            <v>Power cube</v>
          </cell>
          <cell r="AN1333" t="str">
            <v>ICC330-H1-C1</v>
          </cell>
          <cell r="AO1333">
            <v>400</v>
          </cell>
          <cell r="AP1333" t="str">
            <v>Agisson</v>
          </cell>
          <cell r="AQ1333">
            <v>600</v>
          </cell>
          <cell r="AR1333">
            <v>2</v>
          </cell>
          <cell r="AS1333">
            <v>600</v>
          </cell>
          <cell r="AT1333">
            <v>24</v>
          </cell>
          <cell r="AU1333" t="str">
            <v>LG</v>
          </cell>
          <cell r="AV1333" t="str">
            <v>LG</v>
          </cell>
          <cell r="AW1333">
            <v>18000</v>
          </cell>
          <cell r="AX1333">
            <v>18000</v>
          </cell>
          <cell r="AY1333">
            <v>2</v>
          </cell>
          <cell r="AZ1333">
            <v>51.723</v>
          </cell>
          <cell r="BA1333">
            <v>0</v>
          </cell>
          <cell r="BB1333">
            <v>2</v>
          </cell>
          <cell r="BC1333" t="str">
            <v>MTNAirtel</v>
          </cell>
          <cell r="BD1333" t="str">
            <v>T1076</v>
          </cell>
          <cell r="BE1333" t="str">
            <v>ZM0817</v>
          </cell>
          <cell r="BF1333">
            <v>0</v>
          </cell>
        </row>
        <row r="1334">
          <cell r="C1334" t="str">
            <v>IHS_NRW_217A</v>
          </cell>
          <cell r="D1334" t="str">
            <v>Solwezi Trades</v>
          </cell>
          <cell r="E1334">
            <v>26.3894</v>
          </cell>
          <cell r="F1334">
            <v>-12.1695</v>
          </cell>
          <cell r="G1334" t="str">
            <v>Copperbelt </v>
          </cell>
          <cell r="H1334">
            <v>2</v>
          </cell>
          <cell r="I1334" t="str">
            <v>NORTH WESTERN</v>
          </cell>
          <cell r="J1334" t="str">
            <v>Solwezi</v>
          </cell>
          <cell r="K1334" t="str">
            <v>No</v>
          </cell>
          <cell r="L1334" t="str">
            <v>No</v>
          </cell>
          <cell r="M1334" t="str">
            <v>No</v>
          </cell>
          <cell r="N1334" t="str">
            <v>Urban</v>
          </cell>
          <cell r="O1334" t="str">
            <v>Silver</v>
          </cell>
          <cell r="P1334" t="str">
            <v>Silver</v>
          </cell>
          <cell r="Q1334" t="str">
            <v>BTS</v>
          </cell>
          <cell r="R1334" t="str">
            <v>BTS</v>
          </cell>
          <cell r="S1334" t="str">
            <v>On air</v>
          </cell>
          <cell r="T1334" t="str">
            <v>Grid-Gen</v>
          </cell>
          <cell r="U1334" t="str">
            <v>Green Field</v>
          </cell>
          <cell r="V1334">
            <v>48</v>
          </cell>
          <cell r="W1334" t="str">
            <v>Indoor </v>
          </cell>
          <cell r="X1334" t="str">
            <v>Humphrey Bwalya</v>
          </cell>
          <cell r="Y1334" t="str">
            <v>SBC</v>
          </cell>
          <cell r="Z1334" t="str">
            <v>SBC</v>
          </cell>
          <cell r="AA1334" t="str">
            <v>Airtel </v>
          </cell>
          <cell r="AB1334" t="str">
            <v>Mwenya Banda</v>
          </cell>
          <cell r="AC1334" t="str">
            <v>CCS</v>
          </cell>
          <cell r="AD1334" t="str">
            <v>CCS</v>
          </cell>
          <cell r="AE1334" t="str">
            <v>Gen Logic</v>
          </cell>
          <cell r="AF1334" t="str">
            <v>Gen Logic</v>
          </cell>
          <cell r="AG1334">
            <v>16</v>
          </cell>
          <cell r="AH1334" t="str">
            <v>perkins</v>
          </cell>
          <cell r="AI1334">
            <v>0</v>
          </cell>
          <cell r="AJ1334" t="str">
            <v>Leroy Sommer</v>
          </cell>
          <cell r="AK1334">
            <v>0</v>
          </cell>
          <cell r="AL1334">
            <v>1000</v>
          </cell>
          <cell r="AM1334" t="str">
            <v>Power cube</v>
          </cell>
          <cell r="AN1334" t="str">
            <v>ICC330-H1-C1</v>
          </cell>
          <cell r="AO1334">
            <v>400</v>
          </cell>
          <cell r="AP1334" t="str">
            <v>Agisson</v>
          </cell>
          <cell r="AQ1334">
            <v>600</v>
          </cell>
          <cell r="AR1334">
            <v>2</v>
          </cell>
          <cell r="AS1334">
            <v>600</v>
          </cell>
          <cell r="AT1334">
            <v>24</v>
          </cell>
          <cell r="AU1334" t="str">
            <v>LG</v>
          </cell>
          <cell r="AV1334" t="str">
            <v>LG</v>
          </cell>
          <cell r="AW1334">
            <v>18000</v>
          </cell>
          <cell r="AX1334">
            <v>18000</v>
          </cell>
          <cell r="AY1334">
            <v>2</v>
          </cell>
          <cell r="AZ1334">
            <v>77.5</v>
          </cell>
          <cell r="BA1334">
            <v>0</v>
          </cell>
          <cell r="BB1334">
            <v>1</v>
          </cell>
          <cell r="BC1334" t="str">
            <v>Airtel</v>
          </cell>
          <cell r="BD1334">
            <v>0</v>
          </cell>
          <cell r="BE1334" t="str">
            <v>ZM0819</v>
          </cell>
          <cell r="BF1334">
            <v>0</v>
          </cell>
        </row>
        <row r="1335">
          <cell r="C1335" t="str">
            <v>IHS_NRW_219A</v>
          </cell>
          <cell r="D1335" t="str">
            <v>Kifubwa</v>
          </cell>
          <cell r="E1335">
            <v>26.445</v>
          </cell>
          <cell r="F1335">
            <v>-12.1928</v>
          </cell>
          <cell r="G1335" t="str">
            <v>Copperbelt </v>
          </cell>
          <cell r="H1335">
            <v>2.5</v>
          </cell>
          <cell r="I1335" t="str">
            <v>NORTH WESTERN</v>
          </cell>
          <cell r="J1335" t="str">
            <v>Solwezi</v>
          </cell>
          <cell r="K1335" t="str">
            <v>No</v>
          </cell>
          <cell r="L1335" t="str">
            <v>Yes</v>
          </cell>
          <cell r="M1335" t="str">
            <v>No</v>
          </cell>
          <cell r="N1335" t="str">
            <v>Urban</v>
          </cell>
          <cell r="O1335" t="str">
            <v>Silver</v>
          </cell>
          <cell r="P1335" t="str">
            <v>Silver</v>
          </cell>
          <cell r="Q1335" t="str">
            <v>BB</v>
          </cell>
          <cell r="R1335" t="str">
            <v>BB </v>
          </cell>
          <cell r="S1335" t="str">
            <v>On air</v>
          </cell>
          <cell r="T1335" t="str">
            <v>Grid-Gen</v>
          </cell>
          <cell r="U1335" t="str">
            <v>Green Field</v>
          </cell>
          <cell r="V1335">
            <v>70</v>
          </cell>
          <cell r="W1335" t="str">
            <v>Indoor </v>
          </cell>
          <cell r="X1335" t="str">
            <v>Humphrey Bwalya</v>
          </cell>
          <cell r="Y1335" t="str">
            <v>SBC</v>
          </cell>
          <cell r="Z1335" t="str">
            <v>SBC</v>
          </cell>
          <cell r="AA1335" t="str">
            <v>Airtel </v>
          </cell>
          <cell r="AB1335" t="str">
            <v>Mwenya Banda</v>
          </cell>
          <cell r="AC1335" t="str">
            <v>CCS</v>
          </cell>
          <cell r="AD1335" t="str">
            <v>CCS</v>
          </cell>
          <cell r="AE1335" t="str">
            <v>Earth Technology</v>
          </cell>
          <cell r="AF1335" t="str">
            <v>Earth Technology</v>
          </cell>
          <cell r="AG1335">
            <v>30</v>
          </cell>
          <cell r="AH1335" t="str">
            <v>perkins</v>
          </cell>
          <cell r="AI1335">
            <v>0</v>
          </cell>
          <cell r="AJ1335" t="str">
            <v>Leroy Sommer</v>
          </cell>
          <cell r="AK1335">
            <v>0</v>
          </cell>
          <cell r="AL1335">
            <v>400</v>
          </cell>
          <cell r="AM1335" t="str">
            <v>Power cube</v>
          </cell>
          <cell r="AN1335" t="str">
            <v>ICC330-H1-C1</v>
          </cell>
          <cell r="AO1335">
            <v>400</v>
          </cell>
          <cell r="AP1335" t="str">
            <v>Lithium</v>
          </cell>
          <cell r="AQ1335">
            <v>400</v>
          </cell>
          <cell r="AR1335">
            <v>48</v>
          </cell>
          <cell r="AS1335">
            <v>100</v>
          </cell>
          <cell r="AT1335">
            <v>4</v>
          </cell>
          <cell r="AU1335" t="str">
            <v>LG</v>
          </cell>
          <cell r="AV1335" t="str">
            <v>LG</v>
          </cell>
          <cell r="AW1335">
            <v>18000</v>
          </cell>
          <cell r="AX1335">
            <v>18000</v>
          </cell>
          <cell r="AY1335">
            <v>2</v>
          </cell>
          <cell r="AZ1335">
            <v>117</v>
          </cell>
          <cell r="BA1335">
            <v>0</v>
          </cell>
          <cell r="BB1335">
            <v>2</v>
          </cell>
          <cell r="BC1335" t="str">
            <v>MTNAirtel</v>
          </cell>
          <cell r="BD1335" t="str">
            <v>T1072</v>
          </cell>
          <cell r="BE1335" t="str">
            <v>ZM0862</v>
          </cell>
          <cell r="BF1335">
            <v>0</v>
          </cell>
        </row>
        <row r="1336">
          <cell r="C1336" t="str">
            <v>IHS_NRW_220A</v>
          </cell>
          <cell r="D1336" t="str">
            <v>Kakombe </v>
          </cell>
          <cell r="E1336">
            <v>26.6509</v>
          </cell>
          <cell r="F1336">
            <v>-12.2137</v>
          </cell>
          <cell r="G1336" t="str">
            <v>Copperbelt </v>
          </cell>
          <cell r="H1336">
            <v>4.5</v>
          </cell>
          <cell r="I1336" t="str">
            <v>NORTH WESTERN</v>
          </cell>
          <cell r="J1336" t="str">
            <v>Solwezi</v>
          </cell>
          <cell r="K1336" t="str">
            <v>No</v>
          </cell>
          <cell r="L1336" t="str">
            <v>No</v>
          </cell>
          <cell r="M1336" t="str">
            <v>Yes</v>
          </cell>
          <cell r="N1336" t="str">
            <v>Rural</v>
          </cell>
          <cell r="O1336" t="str">
            <v>Silver</v>
          </cell>
          <cell r="P1336" t="str">
            <v>Silver</v>
          </cell>
          <cell r="Q1336" t="str">
            <v>BB</v>
          </cell>
          <cell r="R1336" t="str">
            <v>BB </v>
          </cell>
          <cell r="S1336" t="str">
            <v>On air</v>
          </cell>
          <cell r="T1336" t="str">
            <v>Grid-Gen</v>
          </cell>
          <cell r="U1336" t="str">
            <v>Green Field</v>
          </cell>
          <cell r="V1336">
            <v>60</v>
          </cell>
          <cell r="W1336" t="str">
            <v>Indoor </v>
          </cell>
          <cell r="X1336" t="str">
            <v>Humphrey Bwalya</v>
          </cell>
          <cell r="Y1336" t="str">
            <v>SBC</v>
          </cell>
          <cell r="Z1336" t="str">
            <v>SBC</v>
          </cell>
          <cell r="AA1336" t="str">
            <v>Airtel </v>
          </cell>
          <cell r="AB1336" t="str">
            <v>Mwenya Banda</v>
          </cell>
          <cell r="AC1336" t="str">
            <v>CCS</v>
          </cell>
          <cell r="AD1336" t="str">
            <v>CCS</v>
          </cell>
          <cell r="AE1336" t="str">
            <v>Gen Logic</v>
          </cell>
          <cell r="AF1336" t="str">
            <v>Gen Logic</v>
          </cell>
          <cell r="AG1336">
            <v>30</v>
          </cell>
          <cell r="AH1336" t="str">
            <v>perkins</v>
          </cell>
          <cell r="AI1336">
            <v>0</v>
          </cell>
          <cell r="AJ1336" t="str">
            <v>Mecc Alte</v>
          </cell>
          <cell r="AK1336">
            <v>0</v>
          </cell>
          <cell r="AL1336">
            <v>1000</v>
          </cell>
          <cell r="AM1336" t="str">
            <v>Power cube</v>
          </cell>
          <cell r="AN1336" t="str">
            <v>ICC330-H1-C1</v>
          </cell>
          <cell r="AO1336">
            <v>400</v>
          </cell>
          <cell r="AP1336" t="str">
            <v>Lithium</v>
          </cell>
          <cell r="AQ1336">
            <v>300</v>
          </cell>
          <cell r="AR1336">
            <v>48</v>
          </cell>
          <cell r="AS1336">
            <v>100</v>
          </cell>
          <cell r="AT1336">
            <v>3</v>
          </cell>
          <cell r="AU1336" t="str">
            <v>LG</v>
          </cell>
          <cell r="AV1336" t="str">
            <v>LG</v>
          </cell>
          <cell r="AW1336">
            <v>18000</v>
          </cell>
          <cell r="AX1336">
            <v>18000</v>
          </cell>
          <cell r="AY1336">
            <v>2</v>
          </cell>
          <cell r="AZ1336">
            <v>72.109</v>
          </cell>
          <cell r="BA1336">
            <v>0</v>
          </cell>
          <cell r="BB1336">
            <v>1</v>
          </cell>
          <cell r="BC1336" t="str">
            <v>Airtel</v>
          </cell>
          <cell r="BD1336">
            <v>0</v>
          </cell>
          <cell r="BE1336" t="str">
            <v>ZM0882</v>
          </cell>
          <cell r="BF1336">
            <v>0</v>
          </cell>
        </row>
        <row r="1337">
          <cell r="C1337" t="str">
            <v>IHS_NRW_221A</v>
          </cell>
          <cell r="D1337" t="str">
            <v>Construction camp</v>
          </cell>
          <cell r="E1337">
            <v>25.9166</v>
          </cell>
          <cell r="F1337">
            <v>-12.2538</v>
          </cell>
          <cell r="G1337" t="str">
            <v>Copperbelt </v>
          </cell>
          <cell r="H1337">
            <v>2</v>
          </cell>
          <cell r="I1337" t="str">
            <v>NORTH WESTERN</v>
          </cell>
          <cell r="J1337" t="str">
            <v>Solwezi</v>
          </cell>
          <cell r="K1337" t="str">
            <v>Yes</v>
          </cell>
          <cell r="L1337" t="str">
            <v>No</v>
          </cell>
          <cell r="M1337" t="str">
            <v>No</v>
          </cell>
          <cell r="N1337" t="str">
            <v>Rural</v>
          </cell>
          <cell r="O1337" t="str">
            <v>Silver</v>
          </cell>
          <cell r="P1337" t="str">
            <v>Silver</v>
          </cell>
          <cell r="Q1337" t="str">
            <v>BTS</v>
          </cell>
          <cell r="R1337" t="str">
            <v>BTS</v>
          </cell>
          <cell r="S1337" t="str">
            <v>On air</v>
          </cell>
          <cell r="T1337" t="str">
            <v>Grid-Gen</v>
          </cell>
          <cell r="U1337" t="str">
            <v>Green Field</v>
          </cell>
          <cell r="V1337">
            <v>60</v>
          </cell>
          <cell r="W1337" t="str">
            <v>Outdoor</v>
          </cell>
          <cell r="X1337" t="str">
            <v>Humphrey Bwalya</v>
          </cell>
          <cell r="Y1337" t="str">
            <v>SBC</v>
          </cell>
          <cell r="Z1337" t="str">
            <v>SBC</v>
          </cell>
          <cell r="AA1337" t="str">
            <v>Airtel </v>
          </cell>
          <cell r="AB1337" t="str">
            <v>Mwenya Banda</v>
          </cell>
          <cell r="AC1337" t="str">
            <v>CCS</v>
          </cell>
          <cell r="AD1337" t="str">
            <v>CCS</v>
          </cell>
          <cell r="AE1337" t="str">
            <v>Gen Logic</v>
          </cell>
          <cell r="AF1337" t="str">
            <v>Gen Logic</v>
          </cell>
          <cell r="AG1337">
            <v>16</v>
          </cell>
          <cell r="AH1337" t="str">
            <v>L/P</v>
          </cell>
          <cell r="AI1337">
            <v>0</v>
          </cell>
          <cell r="AJ1337" t="str">
            <v>Leroy Sommer</v>
          </cell>
          <cell r="AK1337">
            <v>0</v>
          </cell>
          <cell r="AL1337">
            <v>600</v>
          </cell>
          <cell r="AM1337" t="str">
            <v>Power cube</v>
          </cell>
          <cell r="AN1337" t="str">
            <v>ICC330-H1-C1</v>
          </cell>
          <cell r="AO1337">
            <v>400</v>
          </cell>
          <cell r="AP1337" t="str">
            <v>Agisson</v>
          </cell>
          <cell r="AQ1337">
            <v>600</v>
          </cell>
          <cell r="AR1337">
            <v>2</v>
          </cell>
          <cell r="AS1337">
            <v>600</v>
          </cell>
          <cell r="AT1337">
            <v>24</v>
          </cell>
          <cell r="AU1337" t="str">
            <v>N/A</v>
          </cell>
          <cell r="AV1337" t="str">
            <v>N/A</v>
          </cell>
          <cell r="AW1337" t="str">
            <v>N/A</v>
          </cell>
          <cell r="AX1337">
            <v>0</v>
          </cell>
          <cell r="AY1337" t="str">
            <v>N/A</v>
          </cell>
          <cell r="AZ1337">
            <v>111.1</v>
          </cell>
          <cell r="BA1337">
            <v>0</v>
          </cell>
          <cell r="BB1337">
            <v>5</v>
          </cell>
          <cell r="BC1337" t="str">
            <v>MTNAirtelLiquid( Former Hai)Liquid TelecomSmartnet</v>
          </cell>
          <cell r="BD1337" t="str">
            <v>T1056</v>
          </cell>
          <cell r="BE1337" t="str">
            <v>ZM3310</v>
          </cell>
          <cell r="BF1337">
            <v>0</v>
          </cell>
        </row>
        <row r="1338">
          <cell r="C1338" t="str">
            <v>IHS_NRW_222A</v>
          </cell>
          <cell r="D1338" t="str">
            <v>Solwezi Relief(Messenger)</v>
          </cell>
          <cell r="E1338">
            <v>26.3894</v>
          </cell>
          <cell r="F1338">
            <v>-12.1911</v>
          </cell>
          <cell r="G1338" t="str">
            <v>Copperbelt </v>
          </cell>
          <cell r="H1338">
            <v>1.8</v>
          </cell>
          <cell r="I1338" t="str">
            <v>NORTH WESTERN</v>
          </cell>
          <cell r="J1338" t="str">
            <v>Solwezi</v>
          </cell>
          <cell r="K1338" t="str">
            <v>No</v>
          </cell>
          <cell r="L1338" t="str">
            <v>No</v>
          </cell>
          <cell r="M1338" t="str">
            <v>No</v>
          </cell>
          <cell r="N1338" t="str">
            <v>Suburban</v>
          </cell>
          <cell r="O1338" t="str">
            <v>Silver</v>
          </cell>
          <cell r="P1338" t="str">
            <v>Silver</v>
          </cell>
          <cell r="Q1338" t="str">
            <v>HUB</v>
          </cell>
          <cell r="R1338" t="str">
            <v>BTS</v>
          </cell>
          <cell r="S1338" t="str">
            <v>On air</v>
          </cell>
          <cell r="T1338" t="str">
            <v>Grid-Gen</v>
          </cell>
          <cell r="U1338" t="str">
            <v>Green Field</v>
          </cell>
          <cell r="V1338">
            <v>48</v>
          </cell>
          <cell r="W1338" t="str">
            <v>Indoor </v>
          </cell>
          <cell r="X1338" t="str">
            <v>Humphrey Bwalya</v>
          </cell>
          <cell r="Y1338" t="str">
            <v>SBC</v>
          </cell>
          <cell r="Z1338" t="str">
            <v>SBC</v>
          </cell>
          <cell r="AA1338" t="str">
            <v>Airtel </v>
          </cell>
          <cell r="AB1338" t="str">
            <v>Mwenya Banda</v>
          </cell>
          <cell r="AC1338" t="str">
            <v>CCS</v>
          </cell>
          <cell r="AD1338" t="str">
            <v>CCS</v>
          </cell>
          <cell r="AE1338" t="str">
            <v>lamasat</v>
          </cell>
          <cell r="AF1338" t="str">
            <v>lamasat</v>
          </cell>
          <cell r="AG1338">
            <v>15</v>
          </cell>
          <cell r="AH1338" t="str">
            <v>perkins</v>
          </cell>
          <cell r="AI1338">
            <v>0</v>
          </cell>
          <cell r="AJ1338" t="str">
            <v>Leroy Sommer</v>
          </cell>
          <cell r="AK1338">
            <v>0</v>
          </cell>
          <cell r="AL1338">
            <v>400</v>
          </cell>
          <cell r="AM1338" t="str">
            <v>Power cube</v>
          </cell>
          <cell r="AN1338" t="str">
            <v>ICC330-H1-C1</v>
          </cell>
          <cell r="AO1338">
            <v>400</v>
          </cell>
          <cell r="AP1338" t="str">
            <v>Agisson</v>
          </cell>
          <cell r="AQ1338">
            <v>600</v>
          </cell>
          <cell r="AR1338">
            <v>2</v>
          </cell>
          <cell r="AS1338">
            <v>600</v>
          </cell>
          <cell r="AT1338">
            <v>24</v>
          </cell>
          <cell r="AU1338" t="str">
            <v>LG</v>
          </cell>
          <cell r="AV1338" t="str">
            <v>LG</v>
          </cell>
          <cell r="AW1338">
            <v>18000</v>
          </cell>
          <cell r="AX1338">
            <v>18000</v>
          </cell>
          <cell r="AY1338">
            <v>2</v>
          </cell>
          <cell r="AZ1338">
            <v>51.1</v>
          </cell>
          <cell r="BA1338">
            <v>0</v>
          </cell>
          <cell r="BB1338">
            <v>1</v>
          </cell>
          <cell r="BC1338" t="str">
            <v>Airtel</v>
          </cell>
          <cell r="BD1338">
            <v>0</v>
          </cell>
          <cell r="BE1338" t="str">
            <v>ZM3344</v>
          </cell>
          <cell r="BF1338">
            <v>0</v>
          </cell>
        </row>
        <row r="1339">
          <cell r="C1339" t="str">
            <v>IHS_NRW_223A</v>
          </cell>
          <cell r="D1339" t="str">
            <v>Zambezi  repeater</v>
          </cell>
          <cell r="E1339">
            <v>23.3144</v>
          </cell>
          <cell r="F1339">
            <v>-14.2193</v>
          </cell>
          <cell r="G1339" t="str">
            <v>Copperbelt </v>
          </cell>
          <cell r="H1339">
            <v>2.5</v>
          </cell>
          <cell r="I1339" t="str">
            <v>NORTH WESTERN</v>
          </cell>
          <cell r="J1339" t="str">
            <v>Lukulu</v>
          </cell>
          <cell r="K1339" t="str">
            <v>No</v>
          </cell>
          <cell r="L1339" t="str">
            <v>No</v>
          </cell>
          <cell r="M1339" t="str">
            <v>No</v>
          </cell>
          <cell r="N1339" t="str">
            <v>Rural</v>
          </cell>
          <cell r="O1339" t="str">
            <v>Silver</v>
          </cell>
          <cell r="P1339" t="str">
            <v>Silver</v>
          </cell>
          <cell r="Q1339" t="str">
            <v>BB</v>
          </cell>
          <cell r="R1339" t="str">
            <v>BB</v>
          </cell>
          <cell r="S1339" t="str">
            <v>On air</v>
          </cell>
          <cell r="T1339" t="str">
            <v>Solar-Gen</v>
          </cell>
          <cell r="U1339" t="str">
            <v>Green Field</v>
          </cell>
          <cell r="V1339">
            <v>80</v>
          </cell>
          <cell r="W1339" t="str">
            <v>Outdoor</v>
          </cell>
          <cell r="X1339" t="str">
            <v>Humphrey Bwalya</v>
          </cell>
          <cell r="Y1339" t="str">
            <v>SBC</v>
          </cell>
          <cell r="Z1339" t="str">
            <v>SBC</v>
          </cell>
          <cell r="AA1339" t="str">
            <v>Airtel </v>
          </cell>
          <cell r="AB1339" t="str">
            <v>Mwenya Banda</v>
          </cell>
          <cell r="AC1339" t="str">
            <v>CCS</v>
          </cell>
          <cell r="AD1339" t="str">
            <v>CCS</v>
          </cell>
          <cell r="AE1339" t="str">
            <v>CK Works</v>
          </cell>
          <cell r="AF1339" t="str">
            <v>CK Works</v>
          </cell>
          <cell r="AG1339">
            <v>20</v>
          </cell>
          <cell r="AH1339" t="str">
            <v>perkins</v>
          </cell>
          <cell r="AI1339" t="str">
            <v>GV51794V</v>
          </cell>
          <cell r="AJ1339" t="str">
            <v>Mecc Alte</v>
          </cell>
          <cell r="AK1339">
            <v>0</v>
          </cell>
          <cell r="AL1339">
            <v>1000</v>
          </cell>
          <cell r="AM1339" t="str">
            <v>Power cube</v>
          </cell>
          <cell r="AN1339" t="str">
            <v>ICC330-H1-C1</v>
          </cell>
          <cell r="AO1339">
            <v>400</v>
          </cell>
          <cell r="AP1339" t="str">
            <v>Lithium</v>
          </cell>
          <cell r="AQ1339">
            <v>400</v>
          </cell>
          <cell r="AR1339">
            <v>48</v>
          </cell>
          <cell r="AS1339">
            <v>100</v>
          </cell>
          <cell r="AT1339">
            <v>4</v>
          </cell>
          <cell r="AU1339" t="str">
            <v>N/A</v>
          </cell>
          <cell r="AV1339" t="str">
            <v>N/A</v>
          </cell>
          <cell r="AW1339" t="str">
            <v>N/A</v>
          </cell>
          <cell r="AX1339">
            <v>0</v>
          </cell>
          <cell r="AY1339" t="str">
            <v>N/A</v>
          </cell>
          <cell r="AZ1339">
            <v>82.7</v>
          </cell>
          <cell r="BA1339">
            <v>82</v>
          </cell>
          <cell r="BB1339">
            <v>2</v>
          </cell>
          <cell r="BC1339" t="str">
            <v>MTNAirtel</v>
          </cell>
          <cell r="BD1339" t="str">
            <v>T1140</v>
          </cell>
          <cell r="BE1339" t="str">
            <v>ZM3359</v>
          </cell>
          <cell r="BF1339">
            <v>0</v>
          </cell>
        </row>
        <row r="1340">
          <cell r="C1340" t="str">
            <v>IHS_NRW_224A</v>
          </cell>
          <cell r="D1340" t="str">
            <v>Mufumbwe repeater 1</v>
          </cell>
          <cell r="E1340">
            <v>24.6024</v>
          </cell>
          <cell r="F1340">
            <v>-13.2169</v>
          </cell>
          <cell r="G1340" t="str">
            <v>Copperbelt </v>
          </cell>
          <cell r="H1340">
            <v>4.5</v>
          </cell>
          <cell r="I1340" t="str">
            <v>NORTH WESTERN</v>
          </cell>
          <cell r="J1340" t="str">
            <v>Mufumbwe</v>
          </cell>
          <cell r="K1340" t="str">
            <v>No</v>
          </cell>
          <cell r="L1340" t="str">
            <v>No</v>
          </cell>
          <cell r="M1340" t="str">
            <v>No</v>
          </cell>
          <cell r="N1340" t="str">
            <v>Rural</v>
          </cell>
          <cell r="O1340" t="str">
            <v>Silver</v>
          </cell>
          <cell r="P1340" t="str">
            <v>Silver</v>
          </cell>
          <cell r="Q1340" t="str">
            <v>BB</v>
          </cell>
          <cell r="R1340" t="str">
            <v>BB </v>
          </cell>
          <cell r="S1340" t="str">
            <v>On air</v>
          </cell>
          <cell r="T1340" t="str">
            <v>Solar-Gen</v>
          </cell>
          <cell r="U1340" t="str">
            <v>Green Field</v>
          </cell>
          <cell r="V1340">
            <v>80</v>
          </cell>
          <cell r="W1340" t="str">
            <v>Outdoor</v>
          </cell>
          <cell r="X1340" t="str">
            <v>Humphrey Bwalya</v>
          </cell>
          <cell r="Y1340" t="str">
            <v>SBC</v>
          </cell>
          <cell r="Z1340" t="str">
            <v>SBC</v>
          </cell>
          <cell r="AA1340" t="str">
            <v>Airtel </v>
          </cell>
          <cell r="AB1340" t="str">
            <v>Mwenya Banda</v>
          </cell>
          <cell r="AC1340" t="str">
            <v>CCS</v>
          </cell>
          <cell r="AD1340" t="str">
            <v>CCS</v>
          </cell>
          <cell r="AE1340" t="str">
            <v>Vitalgen</v>
          </cell>
          <cell r="AF1340" t="str">
            <v>Vitalgen</v>
          </cell>
          <cell r="AG1340">
            <v>30</v>
          </cell>
          <cell r="AH1340" t="str">
            <v>perkins</v>
          </cell>
          <cell r="AI1340">
            <v>0</v>
          </cell>
          <cell r="AJ1340" t="str">
            <v>Leroy Sommer</v>
          </cell>
          <cell r="AK1340">
            <v>0</v>
          </cell>
          <cell r="AL1340">
            <v>1000</v>
          </cell>
          <cell r="AM1340" t="str">
            <v>Power cube</v>
          </cell>
          <cell r="AN1340" t="str">
            <v>ICC330-H1-C1</v>
          </cell>
          <cell r="AO1340">
            <v>400</v>
          </cell>
          <cell r="AP1340" t="str">
            <v>Lithium</v>
          </cell>
          <cell r="AQ1340">
            <v>400</v>
          </cell>
          <cell r="AR1340">
            <v>48</v>
          </cell>
          <cell r="AS1340">
            <v>100</v>
          </cell>
          <cell r="AT1340">
            <v>4</v>
          </cell>
          <cell r="AU1340" t="str">
            <v>N/A</v>
          </cell>
          <cell r="AV1340" t="str">
            <v>N/A</v>
          </cell>
          <cell r="AW1340" t="str">
            <v>N/A</v>
          </cell>
          <cell r="AX1340">
            <v>0</v>
          </cell>
          <cell r="AY1340" t="str">
            <v>N/A</v>
          </cell>
          <cell r="AZ1340">
            <v>56</v>
          </cell>
          <cell r="BA1340">
            <v>0</v>
          </cell>
          <cell r="BB1340">
            <v>1</v>
          </cell>
          <cell r="BC1340" t="str">
            <v>Airtel</v>
          </cell>
          <cell r="BD1340">
            <v>0</v>
          </cell>
          <cell r="BE1340" t="str">
            <v>ZM3360</v>
          </cell>
          <cell r="BF1340">
            <v>0</v>
          </cell>
        </row>
        <row r="1341">
          <cell r="C1341" t="str">
            <v>IHS_NRW_225A</v>
          </cell>
          <cell r="D1341" t="str">
            <v>Mufumbwe repeater 2</v>
          </cell>
          <cell r="E1341">
            <v>24.8214</v>
          </cell>
          <cell r="F1341">
            <v>-13.1972</v>
          </cell>
          <cell r="G1341" t="str">
            <v>Copperbelt </v>
          </cell>
          <cell r="H1341">
            <v>2.5</v>
          </cell>
          <cell r="I1341" t="str">
            <v>NORTH WESTERN</v>
          </cell>
          <cell r="J1341" t="str">
            <v>Mufumbwe</v>
          </cell>
          <cell r="K1341" t="str">
            <v>No</v>
          </cell>
          <cell r="L1341" t="str">
            <v>No</v>
          </cell>
          <cell r="M1341" t="str">
            <v>No</v>
          </cell>
          <cell r="N1341" t="str">
            <v>Rural</v>
          </cell>
          <cell r="O1341" t="str">
            <v>Silver</v>
          </cell>
          <cell r="P1341" t="str">
            <v>Silver</v>
          </cell>
          <cell r="Q1341" t="str">
            <v>BB</v>
          </cell>
          <cell r="R1341" t="str">
            <v>BB</v>
          </cell>
          <cell r="S1341" t="str">
            <v>On air</v>
          </cell>
          <cell r="T1341" t="str">
            <v>Solar-Gen</v>
          </cell>
          <cell r="U1341" t="str">
            <v>Green Field</v>
          </cell>
          <cell r="V1341">
            <v>80</v>
          </cell>
          <cell r="W1341" t="str">
            <v>Outdoor</v>
          </cell>
          <cell r="X1341" t="str">
            <v>Humphrey Bwalya</v>
          </cell>
          <cell r="Y1341" t="str">
            <v>SBC</v>
          </cell>
          <cell r="Z1341" t="str">
            <v>SBC</v>
          </cell>
          <cell r="AA1341" t="str">
            <v>Airtel </v>
          </cell>
          <cell r="AB1341" t="str">
            <v>Mwenya Banda</v>
          </cell>
          <cell r="AC1341" t="str">
            <v>CCS</v>
          </cell>
          <cell r="AD1341" t="str">
            <v>CCS</v>
          </cell>
          <cell r="AE1341" t="str">
            <v>Gen Logic </v>
          </cell>
          <cell r="AF1341" t="str">
            <v>Gen Logic </v>
          </cell>
          <cell r="AG1341">
            <v>20</v>
          </cell>
          <cell r="AH1341" t="str">
            <v>perkins</v>
          </cell>
          <cell r="AI1341">
            <v>0</v>
          </cell>
          <cell r="AJ1341" t="str">
            <v>Mecc Alte</v>
          </cell>
          <cell r="AK1341">
            <v>0</v>
          </cell>
          <cell r="AL1341">
            <v>1000</v>
          </cell>
          <cell r="AM1341" t="str">
            <v>Power cube</v>
          </cell>
          <cell r="AN1341" t="str">
            <v>ICC330-H1-C1</v>
          </cell>
          <cell r="AO1341">
            <v>400</v>
          </cell>
          <cell r="AP1341" t="str">
            <v>Lithium</v>
          </cell>
          <cell r="AQ1341">
            <v>500</v>
          </cell>
          <cell r="AR1341">
            <v>48</v>
          </cell>
          <cell r="AS1341">
            <v>100</v>
          </cell>
          <cell r="AT1341">
            <v>5</v>
          </cell>
          <cell r="AU1341" t="str">
            <v>N/A</v>
          </cell>
          <cell r="AV1341" t="str">
            <v>N/A</v>
          </cell>
          <cell r="AW1341" t="str">
            <v>N/A</v>
          </cell>
          <cell r="AX1341">
            <v>0</v>
          </cell>
          <cell r="AY1341" t="str">
            <v>N/A</v>
          </cell>
          <cell r="AZ1341">
            <v>59</v>
          </cell>
          <cell r="BA1341">
            <v>0</v>
          </cell>
          <cell r="BB1341">
            <v>1</v>
          </cell>
          <cell r="BC1341" t="str">
            <v>Airtel</v>
          </cell>
          <cell r="BD1341">
            <v>0</v>
          </cell>
          <cell r="BE1341" t="str">
            <v>ZM3361</v>
          </cell>
          <cell r="BF1341">
            <v>0</v>
          </cell>
        </row>
        <row r="1342">
          <cell r="C1342" t="str">
            <v>IHS_NRW_226A</v>
          </cell>
          <cell r="D1342" t="str">
            <v>Kabompo repeater 1</v>
          </cell>
          <cell r="E1342">
            <v>23.674</v>
          </cell>
          <cell r="F1342">
            <v>-13.8611</v>
          </cell>
          <cell r="G1342" t="str">
            <v>Copperbelt </v>
          </cell>
          <cell r="H1342">
            <v>1.8</v>
          </cell>
          <cell r="I1342" t="str">
            <v>NORTH WESTERN</v>
          </cell>
          <cell r="J1342" t="str">
            <v>Zambezi</v>
          </cell>
          <cell r="K1342" t="str">
            <v>No</v>
          </cell>
          <cell r="L1342" t="str">
            <v>No</v>
          </cell>
          <cell r="M1342" t="str">
            <v>No</v>
          </cell>
          <cell r="N1342" t="str">
            <v>Rural</v>
          </cell>
          <cell r="O1342" t="str">
            <v>Silver</v>
          </cell>
          <cell r="P1342" t="str">
            <v>Silver</v>
          </cell>
          <cell r="Q1342" t="str">
            <v>BB</v>
          </cell>
          <cell r="R1342" t="str">
            <v>BB</v>
          </cell>
          <cell r="S1342" t="str">
            <v>On air</v>
          </cell>
          <cell r="T1342" t="str">
            <v>Grid-Gen-solar</v>
          </cell>
          <cell r="U1342" t="str">
            <v>Green Field</v>
          </cell>
          <cell r="V1342">
            <v>80</v>
          </cell>
          <cell r="W1342" t="str">
            <v>Outdoor</v>
          </cell>
          <cell r="X1342" t="str">
            <v>Humphrey Bwalya</v>
          </cell>
          <cell r="Y1342" t="str">
            <v>SBC</v>
          </cell>
          <cell r="Z1342" t="str">
            <v>SBC</v>
          </cell>
          <cell r="AA1342" t="str">
            <v>Airtel </v>
          </cell>
          <cell r="AB1342" t="str">
            <v>Mwenya Banda</v>
          </cell>
          <cell r="AC1342" t="str">
            <v>CCS</v>
          </cell>
          <cell r="AD1342" t="str">
            <v>CCS</v>
          </cell>
          <cell r="AE1342" t="str">
            <v>LEGEANT</v>
          </cell>
          <cell r="AF1342" t="str">
            <v>LEGEANT</v>
          </cell>
          <cell r="AG1342">
            <v>20</v>
          </cell>
          <cell r="AH1342" t="str">
            <v>perkins</v>
          </cell>
          <cell r="AI1342">
            <v>0</v>
          </cell>
          <cell r="AJ1342" t="str">
            <v>Leroy Sommer</v>
          </cell>
          <cell r="AK1342">
            <v>0</v>
          </cell>
          <cell r="AL1342">
            <v>1000</v>
          </cell>
          <cell r="AM1342" t="str">
            <v>Power cube</v>
          </cell>
          <cell r="AN1342" t="str">
            <v>ICC330-H1-C1</v>
          </cell>
          <cell r="AO1342">
            <v>400</v>
          </cell>
          <cell r="AP1342" t="str">
            <v>Agisson</v>
          </cell>
          <cell r="AQ1342">
            <v>600</v>
          </cell>
          <cell r="AR1342">
            <v>2</v>
          </cell>
          <cell r="AS1342">
            <v>600</v>
          </cell>
          <cell r="AT1342">
            <v>24</v>
          </cell>
          <cell r="AU1342" t="str">
            <v>N/A</v>
          </cell>
          <cell r="AV1342" t="str">
            <v>N/A</v>
          </cell>
          <cell r="AW1342" t="str">
            <v>N/A</v>
          </cell>
          <cell r="AX1342">
            <v>0</v>
          </cell>
          <cell r="AY1342" t="str">
            <v>N/A</v>
          </cell>
          <cell r="AZ1342">
            <v>61.6</v>
          </cell>
          <cell r="BA1342">
            <v>0</v>
          </cell>
          <cell r="BB1342">
            <v>1</v>
          </cell>
          <cell r="BC1342" t="str">
            <v>Airtel</v>
          </cell>
          <cell r="BD1342">
            <v>0</v>
          </cell>
          <cell r="BE1342" t="str">
            <v>ZM3362</v>
          </cell>
          <cell r="BF1342">
            <v>0</v>
          </cell>
        </row>
        <row r="1343">
          <cell r="C1343" t="str">
            <v>IHS_NRW_227A</v>
          </cell>
          <cell r="D1343" t="str">
            <v>Kabompo repeater 2</v>
          </cell>
          <cell r="E1343">
            <v>24.082</v>
          </cell>
          <cell r="F1343">
            <v>-13.6562</v>
          </cell>
          <cell r="G1343" t="str">
            <v>Copperbelt </v>
          </cell>
          <cell r="H1343">
            <v>4.5</v>
          </cell>
          <cell r="I1343" t="str">
            <v>NORTH WESTERN</v>
          </cell>
          <cell r="J1343" t="str">
            <v>Kabompo</v>
          </cell>
          <cell r="K1343" t="str">
            <v>No</v>
          </cell>
          <cell r="L1343" t="str">
            <v>No</v>
          </cell>
          <cell r="M1343" t="str">
            <v>No</v>
          </cell>
          <cell r="N1343" t="str">
            <v>Rural</v>
          </cell>
          <cell r="O1343" t="str">
            <v>Silver</v>
          </cell>
          <cell r="P1343" t="str">
            <v>Silver</v>
          </cell>
          <cell r="Q1343" t="str">
            <v>BB</v>
          </cell>
          <cell r="R1343" t="str">
            <v>BB</v>
          </cell>
          <cell r="S1343" t="str">
            <v>On air</v>
          </cell>
          <cell r="T1343" t="str">
            <v>Solar-Gen</v>
          </cell>
          <cell r="U1343" t="str">
            <v>Green Field</v>
          </cell>
          <cell r="V1343">
            <v>80</v>
          </cell>
          <cell r="W1343" t="str">
            <v>Outdoor</v>
          </cell>
          <cell r="X1343" t="str">
            <v>Humphrey Bwalya</v>
          </cell>
          <cell r="Y1343" t="str">
            <v>SBC</v>
          </cell>
          <cell r="Z1343" t="str">
            <v>SBC</v>
          </cell>
          <cell r="AA1343" t="str">
            <v>Airtel </v>
          </cell>
          <cell r="AB1343" t="str">
            <v>Mwenya Banda</v>
          </cell>
          <cell r="AC1343" t="str">
            <v>CCS</v>
          </cell>
          <cell r="AD1343" t="str">
            <v>CCS</v>
          </cell>
          <cell r="AE1343" t="str">
            <v>CK Works</v>
          </cell>
          <cell r="AF1343" t="str">
            <v>CK Works</v>
          </cell>
          <cell r="AG1343">
            <v>30</v>
          </cell>
          <cell r="AH1343" t="str">
            <v>perkins</v>
          </cell>
          <cell r="AI1343">
            <v>0</v>
          </cell>
          <cell r="AJ1343" t="str">
            <v>Leroy Sommer</v>
          </cell>
          <cell r="AK1343">
            <v>0</v>
          </cell>
          <cell r="AL1343">
            <v>1000</v>
          </cell>
          <cell r="AM1343" t="str">
            <v>Power cube</v>
          </cell>
          <cell r="AN1343" t="str">
            <v>ICC330-H1-C1</v>
          </cell>
          <cell r="AO1343">
            <v>400</v>
          </cell>
          <cell r="AP1343" t="str">
            <v>Lithium</v>
          </cell>
          <cell r="AQ1343">
            <v>500</v>
          </cell>
          <cell r="AR1343">
            <v>48</v>
          </cell>
          <cell r="AS1343">
            <v>100</v>
          </cell>
          <cell r="AT1343">
            <v>5</v>
          </cell>
          <cell r="AU1343" t="str">
            <v>N/A</v>
          </cell>
          <cell r="AV1343" t="str">
            <v>N/A</v>
          </cell>
          <cell r="AW1343" t="str">
            <v>N/A</v>
          </cell>
          <cell r="AX1343">
            <v>0</v>
          </cell>
          <cell r="AY1343" t="str">
            <v>N/A</v>
          </cell>
          <cell r="AZ1343">
            <v>55.7</v>
          </cell>
          <cell r="BA1343">
            <v>56</v>
          </cell>
          <cell r="BB1343">
            <v>1</v>
          </cell>
          <cell r="BC1343" t="str">
            <v>Airtel</v>
          </cell>
          <cell r="BD1343">
            <v>0</v>
          </cell>
          <cell r="BE1343" t="str">
            <v>ZM3363</v>
          </cell>
          <cell r="BF1343" t="str">
            <v>yes</v>
          </cell>
        </row>
        <row r="1344">
          <cell r="C1344" t="str">
            <v>IHS_NRW_228A</v>
          </cell>
          <cell r="D1344" t="str">
            <v>Kansanshi Residential</v>
          </cell>
          <cell r="E1344">
            <v>26.4051</v>
          </cell>
          <cell r="F1344">
            <v>-12.1156</v>
          </cell>
          <cell r="G1344" t="str">
            <v>Copperbelt </v>
          </cell>
          <cell r="H1344">
            <v>2</v>
          </cell>
          <cell r="I1344" t="str">
            <v>NORTH WESTERN</v>
          </cell>
          <cell r="J1344" t="str">
            <v>Solwezi</v>
          </cell>
          <cell r="K1344" t="str">
            <v>No</v>
          </cell>
          <cell r="L1344" t="str">
            <v>No</v>
          </cell>
          <cell r="M1344" t="str">
            <v>No</v>
          </cell>
          <cell r="N1344" t="str">
            <v>Suburban</v>
          </cell>
          <cell r="O1344" t="str">
            <v>Silver</v>
          </cell>
          <cell r="P1344" t="str">
            <v>Silver</v>
          </cell>
          <cell r="Q1344" t="str">
            <v>HUB</v>
          </cell>
          <cell r="R1344" t="str">
            <v>BTS</v>
          </cell>
          <cell r="S1344" t="str">
            <v>On air</v>
          </cell>
          <cell r="T1344" t="str">
            <v>Grid-Gen</v>
          </cell>
          <cell r="U1344" t="str">
            <v>Green Field</v>
          </cell>
          <cell r="V1344">
            <v>60</v>
          </cell>
          <cell r="W1344" t="str">
            <v>Outdoor</v>
          </cell>
          <cell r="X1344" t="str">
            <v>Humphrey Bwalya</v>
          </cell>
          <cell r="Y1344" t="str">
            <v>SBC</v>
          </cell>
          <cell r="Z1344" t="str">
            <v>SBC</v>
          </cell>
          <cell r="AA1344" t="str">
            <v>Airtel </v>
          </cell>
          <cell r="AB1344" t="str">
            <v>Mwenya Banda</v>
          </cell>
          <cell r="AC1344" t="str">
            <v>CCS</v>
          </cell>
          <cell r="AD1344" t="str">
            <v>CCS</v>
          </cell>
          <cell r="AE1344" t="str">
            <v>Gen Logic</v>
          </cell>
          <cell r="AF1344" t="str">
            <v>Gen Logic</v>
          </cell>
          <cell r="AG1344">
            <v>13</v>
          </cell>
          <cell r="AH1344" t="str">
            <v>L/P</v>
          </cell>
          <cell r="AI1344">
            <v>0</v>
          </cell>
          <cell r="AJ1344" t="str">
            <v>Leroy Sommer</v>
          </cell>
          <cell r="AK1344">
            <v>0</v>
          </cell>
          <cell r="AL1344">
            <v>750</v>
          </cell>
          <cell r="AM1344" t="str">
            <v>Power cube</v>
          </cell>
          <cell r="AN1344" t="str">
            <v>ICC330-H1-C1</v>
          </cell>
          <cell r="AO1344">
            <v>400</v>
          </cell>
          <cell r="AP1344" t="str">
            <v>Agisson</v>
          </cell>
          <cell r="AQ1344">
            <v>600</v>
          </cell>
          <cell r="AR1344">
            <v>2</v>
          </cell>
          <cell r="AS1344">
            <v>600</v>
          </cell>
          <cell r="AT1344">
            <v>24</v>
          </cell>
          <cell r="AU1344" t="str">
            <v>N/A</v>
          </cell>
          <cell r="AV1344" t="str">
            <v>N/A</v>
          </cell>
          <cell r="AW1344" t="str">
            <v>N/A</v>
          </cell>
          <cell r="AX1344">
            <v>0</v>
          </cell>
          <cell r="AY1344" t="str">
            <v>N/A</v>
          </cell>
          <cell r="AZ1344">
            <v>113.8</v>
          </cell>
          <cell r="BA1344">
            <v>0</v>
          </cell>
          <cell r="BB1344">
            <v>3</v>
          </cell>
          <cell r="BC1344" t="str">
            <v>MTNAirtelLiquid( Former Hai)</v>
          </cell>
          <cell r="BD1344" t="str">
            <v>T1098</v>
          </cell>
          <cell r="BE1344" t="str">
            <v>ZM3395</v>
          </cell>
          <cell r="BF1344">
            <v>0</v>
          </cell>
        </row>
        <row r="1345">
          <cell r="C1345" t="str">
            <v>IHS_NRW_229A</v>
          </cell>
          <cell r="D1345" t="str">
            <v>Mufumbwe 4 (Kikonge)</v>
          </cell>
          <cell r="E1345">
            <v>25.2399</v>
          </cell>
          <cell r="F1345">
            <v>-13.0977</v>
          </cell>
          <cell r="G1345" t="str">
            <v>Copperbelt </v>
          </cell>
          <cell r="H1345">
            <v>2.5</v>
          </cell>
          <cell r="I1345" t="str">
            <v>NORTH WESTERN</v>
          </cell>
          <cell r="J1345" t="str">
            <v>Mufumbwe</v>
          </cell>
          <cell r="K1345" t="str">
            <v>No</v>
          </cell>
          <cell r="L1345" t="str">
            <v>No</v>
          </cell>
          <cell r="M1345" t="str">
            <v>No</v>
          </cell>
          <cell r="N1345" t="str">
            <v>Rural</v>
          </cell>
          <cell r="O1345" t="str">
            <v>Silver</v>
          </cell>
          <cell r="P1345" t="str">
            <v>Silver</v>
          </cell>
          <cell r="Q1345" t="str">
            <v>BB</v>
          </cell>
          <cell r="R1345" t="str">
            <v>BB</v>
          </cell>
          <cell r="S1345" t="str">
            <v>On air</v>
          </cell>
          <cell r="T1345" t="str">
            <v>Solar-Gen</v>
          </cell>
          <cell r="U1345" t="str">
            <v>Green Field</v>
          </cell>
          <cell r="V1345">
            <v>70</v>
          </cell>
          <cell r="W1345" t="str">
            <v>Outdoor</v>
          </cell>
          <cell r="X1345" t="str">
            <v>Humphrey Bwalya</v>
          </cell>
          <cell r="Y1345" t="str">
            <v>SBC</v>
          </cell>
          <cell r="Z1345" t="str">
            <v>SBC</v>
          </cell>
          <cell r="AA1345" t="str">
            <v>Airtel </v>
          </cell>
          <cell r="AB1345" t="str">
            <v>Mwenya Banda</v>
          </cell>
          <cell r="AC1345" t="str">
            <v>CCS</v>
          </cell>
          <cell r="AD1345" t="str">
            <v>CCS</v>
          </cell>
          <cell r="AE1345" t="str">
            <v>CK Works</v>
          </cell>
          <cell r="AF1345" t="str">
            <v>CK Works</v>
          </cell>
          <cell r="AG1345">
            <v>20</v>
          </cell>
          <cell r="AH1345" t="str">
            <v>perkins</v>
          </cell>
          <cell r="AI1345">
            <v>0</v>
          </cell>
          <cell r="AJ1345" t="str">
            <v>Zanardi </v>
          </cell>
          <cell r="AK1345">
            <v>0</v>
          </cell>
          <cell r="AL1345">
            <v>600</v>
          </cell>
          <cell r="AM1345" t="str">
            <v>N/A</v>
          </cell>
          <cell r="AN1345">
            <v>0</v>
          </cell>
          <cell r="AO1345">
            <v>0</v>
          </cell>
          <cell r="AP1345" t="str">
            <v>Lithium</v>
          </cell>
          <cell r="AQ1345">
            <v>400</v>
          </cell>
          <cell r="AR1345">
            <v>48</v>
          </cell>
          <cell r="AS1345">
            <v>100</v>
          </cell>
          <cell r="AT1345">
            <v>4</v>
          </cell>
          <cell r="AU1345" t="str">
            <v>N/A</v>
          </cell>
          <cell r="AV1345" t="str">
            <v>N/A</v>
          </cell>
          <cell r="AW1345" t="str">
            <v>N/A</v>
          </cell>
          <cell r="AX1345">
            <v>0</v>
          </cell>
          <cell r="AY1345" t="str">
            <v>N/A</v>
          </cell>
          <cell r="AZ1345">
            <v>49</v>
          </cell>
          <cell r="BA1345">
            <v>0</v>
          </cell>
          <cell r="BB1345">
            <v>1</v>
          </cell>
          <cell r="BC1345" t="str">
            <v>Airtel</v>
          </cell>
          <cell r="BD1345">
            <v>0</v>
          </cell>
          <cell r="BE1345" t="str">
            <v>ZM3404</v>
          </cell>
          <cell r="BF1345">
            <v>0</v>
          </cell>
        </row>
        <row r="1346">
          <cell r="C1346" t="str">
            <v>IHS_NRW_230A</v>
          </cell>
          <cell r="D1346" t="str">
            <v>Mufumbwe 3 (Nyansoso)</v>
          </cell>
          <cell r="E1346">
            <v>25.5641</v>
          </cell>
          <cell r="F1346">
            <v>-12.9867</v>
          </cell>
          <cell r="G1346" t="str">
            <v>Copperbelt </v>
          </cell>
          <cell r="H1346">
            <v>2.5</v>
          </cell>
          <cell r="I1346" t="str">
            <v>NORTH WESTERN</v>
          </cell>
          <cell r="J1346" t="str">
            <v>Mufumbwe</v>
          </cell>
          <cell r="K1346" t="str">
            <v>No</v>
          </cell>
          <cell r="L1346" t="str">
            <v>No</v>
          </cell>
          <cell r="M1346" t="str">
            <v>No</v>
          </cell>
          <cell r="N1346" t="str">
            <v>Rural</v>
          </cell>
          <cell r="O1346" t="str">
            <v>Silver</v>
          </cell>
          <cell r="P1346" t="str">
            <v>Silver</v>
          </cell>
          <cell r="Q1346" t="str">
            <v>BB</v>
          </cell>
          <cell r="R1346" t="str">
            <v>BB</v>
          </cell>
          <cell r="S1346" t="str">
            <v>On air</v>
          </cell>
          <cell r="T1346" t="str">
            <v>Solar-Gen</v>
          </cell>
          <cell r="U1346" t="str">
            <v>Green Field</v>
          </cell>
          <cell r="V1346">
            <v>80</v>
          </cell>
          <cell r="W1346" t="str">
            <v>Outdoor</v>
          </cell>
          <cell r="X1346" t="str">
            <v>Humphrey Bwalya</v>
          </cell>
          <cell r="Y1346" t="str">
            <v>SBC</v>
          </cell>
          <cell r="Z1346" t="str">
            <v>SBC</v>
          </cell>
          <cell r="AA1346" t="str">
            <v>Airtel </v>
          </cell>
          <cell r="AB1346" t="str">
            <v>Mwenya Banda</v>
          </cell>
          <cell r="AC1346" t="str">
            <v>CCS</v>
          </cell>
          <cell r="AD1346" t="str">
            <v>CCS</v>
          </cell>
          <cell r="AE1346" t="str">
            <v>CK Works</v>
          </cell>
          <cell r="AF1346" t="str">
            <v>CK Works</v>
          </cell>
          <cell r="AG1346">
            <v>20</v>
          </cell>
          <cell r="AH1346" t="str">
            <v>perkins</v>
          </cell>
          <cell r="AI1346">
            <v>0</v>
          </cell>
          <cell r="AJ1346" t="str">
            <v>Leroy Sommer</v>
          </cell>
          <cell r="AK1346">
            <v>0</v>
          </cell>
          <cell r="AL1346">
            <v>600</v>
          </cell>
          <cell r="AM1346" t="str">
            <v>Power cube</v>
          </cell>
          <cell r="AN1346" t="str">
            <v>ICC330-H1-C1</v>
          </cell>
          <cell r="AO1346">
            <v>400</v>
          </cell>
          <cell r="AP1346" t="str">
            <v>Lithium</v>
          </cell>
          <cell r="AQ1346">
            <v>600</v>
          </cell>
          <cell r="AR1346">
            <v>48</v>
          </cell>
          <cell r="AS1346">
            <v>100</v>
          </cell>
          <cell r="AT1346">
            <v>6</v>
          </cell>
          <cell r="AU1346" t="str">
            <v>N/A</v>
          </cell>
          <cell r="AV1346" t="str">
            <v>N/A</v>
          </cell>
          <cell r="AW1346" t="str">
            <v>N/A</v>
          </cell>
          <cell r="AX1346">
            <v>0</v>
          </cell>
          <cell r="AY1346" t="str">
            <v>N/A</v>
          </cell>
          <cell r="AZ1346">
            <v>47.9</v>
          </cell>
          <cell r="BA1346">
            <v>0</v>
          </cell>
          <cell r="BB1346">
            <v>1</v>
          </cell>
          <cell r="BC1346" t="str">
            <v>Airtel</v>
          </cell>
          <cell r="BD1346">
            <v>0</v>
          </cell>
          <cell r="BE1346" t="str">
            <v>ZM3405</v>
          </cell>
          <cell r="BF1346">
            <v>0</v>
          </cell>
        </row>
        <row r="1347">
          <cell r="C1347" t="str">
            <v>IHS_NRW_231A</v>
          </cell>
          <cell r="D1347" t="str">
            <v>Matembo Juntion</v>
          </cell>
          <cell r="E1347">
            <v>26.0108</v>
          </cell>
          <cell r="F1347">
            <v>-12.786</v>
          </cell>
          <cell r="G1347" t="str">
            <v>Copperbelt </v>
          </cell>
          <cell r="H1347">
            <v>2.5</v>
          </cell>
          <cell r="I1347" t="str">
            <v>NORTH WESTERN</v>
          </cell>
          <cell r="J1347" t="str">
            <v>Solwezi</v>
          </cell>
          <cell r="K1347" t="str">
            <v>No</v>
          </cell>
          <cell r="L1347" t="str">
            <v>No</v>
          </cell>
          <cell r="M1347" t="str">
            <v>No</v>
          </cell>
          <cell r="N1347" t="str">
            <v>Rural</v>
          </cell>
          <cell r="O1347" t="str">
            <v>Silver</v>
          </cell>
          <cell r="P1347" t="str">
            <v>Silver</v>
          </cell>
          <cell r="Q1347" t="str">
            <v>BB</v>
          </cell>
          <cell r="R1347" t="str">
            <v>BB</v>
          </cell>
          <cell r="S1347" t="str">
            <v>On air</v>
          </cell>
          <cell r="T1347" t="str">
            <v>Solar-Gen</v>
          </cell>
          <cell r="U1347" t="str">
            <v>Green Field</v>
          </cell>
          <cell r="V1347">
            <v>80</v>
          </cell>
          <cell r="W1347" t="str">
            <v>Outdoor</v>
          </cell>
          <cell r="X1347" t="str">
            <v>Humphrey Bwalya</v>
          </cell>
          <cell r="Y1347" t="str">
            <v>SBC</v>
          </cell>
          <cell r="Z1347" t="str">
            <v>SBC</v>
          </cell>
          <cell r="AA1347" t="str">
            <v>Airtel </v>
          </cell>
          <cell r="AB1347" t="str">
            <v>Mwenya Banda</v>
          </cell>
          <cell r="AC1347" t="str">
            <v>CCS</v>
          </cell>
          <cell r="AD1347" t="str">
            <v>CCS</v>
          </cell>
          <cell r="AE1347" t="str">
            <v>CK Works</v>
          </cell>
          <cell r="AF1347" t="str">
            <v>CK Works</v>
          </cell>
          <cell r="AG1347">
            <v>20</v>
          </cell>
          <cell r="AH1347" t="str">
            <v>Mitsubishi</v>
          </cell>
          <cell r="AI1347" t="str">
            <v>SL40</v>
          </cell>
          <cell r="AJ1347" t="str">
            <v>Zanardi </v>
          </cell>
          <cell r="AK1347">
            <v>0</v>
          </cell>
          <cell r="AL1347">
            <v>600</v>
          </cell>
          <cell r="AM1347" t="str">
            <v>out back</v>
          </cell>
          <cell r="AN1347">
            <v>0</v>
          </cell>
          <cell r="AO1347">
            <v>0</v>
          </cell>
          <cell r="AP1347" t="str">
            <v>BSB</v>
          </cell>
          <cell r="AQ1347">
            <v>1500</v>
          </cell>
          <cell r="AR1347">
            <v>2</v>
          </cell>
          <cell r="AS1347">
            <v>1500</v>
          </cell>
          <cell r="AT1347">
            <v>24</v>
          </cell>
          <cell r="AU1347" t="str">
            <v>N/A</v>
          </cell>
          <cell r="AV1347" t="str">
            <v>N/A</v>
          </cell>
          <cell r="AW1347" t="str">
            <v>N/A</v>
          </cell>
          <cell r="AX1347">
            <v>0</v>
          </cell>
          <cell r="AY1347" t="str">
            <v>N/A</v>
          </cell>
          <cell r="AZ1347">
            <v>61.1</v>
          </cell>
          <cell r="BA1347">
            <v>0</v>
          </cell>
          <cell r="BB1347">
            <v>1</v>
          </cell>
          <cell r="BC1347" t="str">
            <v>Airtel</v>
          </cell>
          <cell r="BD1347">
            <v>0</v>
          </cell>
          <cell r="BE1347" t="str">
            <v>ZM3406</v>
          </cell>
          <cell r="BF1347">
            <v>0</v>
          </cell>
        </row>
        <row r="1348">
          <cell r="C1348" t="str">
            <v>IHS_NRW_232A</v>
          </cell>
          <cell r="D1348" t="str">
            <v>Kasempa Junction (Janyauke)</v>
          </cell>
          <cell r="E1348">
            <v>25.8961</v>
          </cell>
          <cell r="F1348">
            <v>-13.1715</v>
          </cell>
          <cell r="G1348" t="str">
            <v>Copperbelt </v>
          </cell>
          <cell r="H1348">
            <v>1.8</v>
          </cell>
          <cell r="I1348" t="str">
            <v>NORTH WESTERN</v>
          </cell>
          <cell r="J1348" t="str">
            <v>Kasempa</v>
          </cell>
          <cell r="K1348" t="str">
            <v>No</v>
          </cell>
          <cell r="L1348" t="str">
            <v>No</v>
          </cell>
          <cell r="M1348" t="str">
            <v>No</v>
          </cell>
          <cell r="N1348" t="str">
            <v>Rural</v>
          </cell>
          <cell r="O1348" t="str">
            <v>Silver</v>
          </cell>
          <cell r="P1348" t="str">
            <v>Silver</v>
          </cell>
          <cell r="Q1348" t="str">
            <v>BB</v>
          </cell>
          <cell r="R1348" t="str">
            <v>HUB</v>
          </cell>
          <cell r="S1348" t="str">
            <v>On air</v>
          </cell>
          <cell r="T1348" t="str">
            <v>Solar-Gen</v>
          </cell>
          <cell r="U1348" t="str">
            <v>Green Field</v>
          </cell>
          <cell r="V1348">
            <v>70</v>
          </cell>
          <cell r="W1348" t="str">
            <v>Outdoor</v>
          </cell>
          <cell r="X1348" t="str">
            <v>Humphrey Bwalya</v>
          </cell>
          <cell r="Y1348" t="str">
            <v>SBC</v>
          </cell>
          <cell r="Z1348" t="str">
            <v>SBC</v>
          </cell>
          <cell r="AA1348" t="str">
            <v>Airtel </v>
          </cell>
          <cell r="AB1348" t="str">
            <v>Mwenya Banda</v>
          </cell>
          <cell r="AC1348" t="str">
            <v>CCS</v>
          </cell>
          <cell r="AD1348" t="str">
            <v>CCS</v>
          </cell>
          <cell r="AE1348" t="str">
            <v>CK Works</v>
          </cell>
          <cell r="AF1348" t="str">
            <v>CK Works</v>
          </cell>
          <cell r="AG1348">
            <v>20</v>
          </cell>
          <cell r="AH1348" t="str">
            <v>Mitsubishi</v>
          </cell>
          <cell r="AI1348" t="str">
            <v>SL40</v>
          </cell>
          <cell r="AJ1348" t="str">
            <v>Zanardi </v>
          </cell>
          <cell r="AK1348">
            <v>0</v>
          </cell>
          <cell r="AL1348">
            <v>600</v>
          </cell>
          <cell r="AM1348" t="str">
            <v>out back</v>
          </cell>
          <cell r="AN1348">
            <v>0</v>
          </cell>
          <cell r="AO1348">
            <v>0</v>
          </cell>
          <cell r="AP1348" t="str">
            <v>BSB</v>
          </cell>
          <cell r="AQ1348">
            <v>1500</v>
          </cell>
          <cell r="AR1348">
            <v>2</v>
          </cell>
          <cell r="AS1348">
            <v>1500</v>
          </cell>
          <cell r="AT1348">
            <v>24</v>
          </cell>
          <cell r="AU1348" t="str">
            <v>N/A</v>
          </cell>
          <cell r="AV1348" t="str">
            <v>N/A</v>
          </cell>
          <cell r="AW1348" t="str">
            <v>N/A</v>
          </cell>
          <cell r="AX1348">
            <v>0</v>
          </cell>
          <cell r="AY1348" t="str">
            <v>N/A</v>
          </cell>
          <cell r="AZ1348">
            <v>60.1</v>
          </cell>
          <cell r="BA1348">
            <v>0</v>
          </cell>
          <cell r="BB1348">
            <v>1</v>
          </cell>
          <cell r="BC1348" t="str">
            <v>Airtel</v>
          </cell>
          <cell r="BD1348">
            <v>0</v>
          </cell>
          <cell r="BE1348" t="str">
            <v>ZM3407</v>
          </cell>
          <cell r="BF1348">
            <v>0</v>
          </cell>
        </row>
        <row r="1349">
          <cell r="C1349" t="str">
            <v>IHS_NRW_233A</v>
          </cell>
          <cell r="D1349" t="str">
            <v>Lumwana access</v>
          </cell>
          <cell r="E1349">
            <v>25.986</v>
          </cell>
          <cell r="F1349">
            <v>-12.3679</v>
          </cell>
          <cell r="G1349" t="str">
            <v>Copperbelt </v>
          </cell>
          <cell r="H1349">
            <v>2.5</v>
          </cell>
          <cell r="I1349" t="str">
            <v>NORTH WESTERN</v>
          </cell>
          <cell r="J1349" t="str">
            <v>Solwezi</v>
          </cell>
          <cell r="K1349" t="str">
            <v>No</v>
          </cell>
          <cell r="L1349" t="str">
            <v>No</v>
          </cell>
          <cell r="M1349" t="str">
            <v>No</v>
          </cell>
          <cell r="N1349" t="str">
            <v>Rural</v>
          </cell>
          <cell r="O1349" t="str">
            <v>Silver</v>
          </cell>
          <cell r="P1349" t="str">
            <v>Silver</v>
          </cell>
          <cell r="Q1349" t="str">
            <v>BB</v>
          </cell>
          <cell r="R1349" t="str">
            <v>BB</v>
          </cell>
          <cell r="S1349" t="str">
            <v>On air</v>
          </cell>
          <cell r="T1349" t="str">
            <v>Solar-Gen</v>
          </cell>
          <cell r="U1349" t="str">
            <v>Green Field</v>
          </cell>
          <cell r="V1349">
            <v>70</v>
          </cell>
          <cell r="W1349" t="str">
            <v>Outdoor</v>
          </cell>
          <cell r="X1349" t="str">
            <v>Humphrey Bwalya</v>
          </cell>
          <cell r="Y1349" t="str">
            <v>SBC</v>
          </cell>
          <cell r="Z1349" t="str">
            <v>SBC</v>
          </cell>
          <cell r="AA1349" t="str">
            <v>Airtel </v>
          </cell>
          <cell r="AB1349" t="str">
            <v>Mwenya Banda</v>
          </cell>
          <cell r="AC1349" t="str">
            <v>CCS</v>
          </cell>
          <cell r="AD1349" t="str">
            <v>CCS</v>
          </cell>
          <cell r="AE1349" t="str">
            <v>CK Works</v>
          </cell>
          <cell r="AF1349" t="str">
            <v>CK Works</v>
          </cell>
          <cell r="AG1349">
            <v>20</v>
          </cell>
          <cell r="AH1349" t="str">
            <v>perkins</v>
          </cell>
          <cell r="AI1349">
            <v>4</v>
          </cell>
          <cell r="AJ1349" t="str">
            <v>Leroy Sommer</v>
          </cell>
          <cell r="AK1349">
            <v>0</v>
          </cell>
          <cell r="AL1349">
            <v>1000</v>
          </cell>
          <cell r="AM1349" t="str">
            <v>Power cube</v>
          </cell>
          <cell r="AN1349" t="str">
            <v>ICC330-H1-C1</v>
          </cell>
          <cell r="AO1349">
            <v>750</v>
          </cell>
          <cell r="AP1349" t="str">
            <v>Lithium</v>
          </cell>
          <cell r="AQ1349">
            <v>500</v>
          </cell>
          <cell r="AR1349">
            <v>48</v>
          </cell>
          <cell r="AS1349">
            <v>100</v>
          </cell>
          <cell r="AT1349">
            <v>5</v>
          </cell>
          <cell r="AU1349" t="str">
            <v>N/A</v>
          </cell>
          <cell r="AV1349" t="str">
            <v>N/A</v>
          </cell>
          <cell r="AW1349" t="str">
            <v>N/A</v>
          </cell>
          <cell r="AX1349">
            <v>0</v>
          </cell>
          <cell r="AY1349" t="str">
            <v>N/A</v>
          </cell>
          <cell r="AZ1349">
            <v>75</v>
          </cell>
          <cell r="BA1349">
            <v>0</v>
          </cell>
          <cell r="BB1349">
            <v>1</v>
          </cell>
          <cell r="BC1349" t="str">
            <v>Airtel</v>
          </cell>
          <cell r="BD1349">
            <v>0</v>
          </cell>
          <cell r="BE1349" t="str">
            <v>ZM3418</v>
          </cell>
          <cell r="BF1349" t="str">
            <v>yes</v>
          </cell>
        </row>
        <row r="1350">
          <cell r="C1350" t="str">
            <v>IHS_NRW_234A</v>
          </cell>
          <cell r="D1350" t="str">
            <v>Lumwana East Mukumbi</v>
          </cell>
          <cell r="E1350">
            <v>25.6543</v>
          </cell>
          <cell r="F1350">
            <v>-12.2595</v>
          </cell>
          <cell r="G1350" t="str">
            <v>Copperbelt </v>
          </cell>
          <cell r="H1350">
            <v>2.5</v>
          </cell>
          <cell r="I1350" t="str">
            <v>NORTH WESTERN</v>
          </cell>
          <cell r="J1350" t="str">
            <v>Solwezi</v>
          </cell>
          <cell r="K1350" t="str">
            <v>No</v>
          </cell>
          <cell r="L1350" t="str">
            <v>No</v>
          </cell>
          <cell r="M1350" t="str">
            <v>No</v>
          </cell>
          <cell r="N1350" t="str">
            <v>Rural</v>
          </cell>
          <cell r="O1350" t="str">
            <v>Silver</v>
          </cell>
          <cell r="P1350" t="str">
            <v>Silver</v>
          </cell>
          <cell r="Q1350" t="str">
            <v>BB</v>
          </cell>
          <cell r="R1350" t="str">
            <v>BTS</v>
          </cell>
          <cell r="S1350" t="str">
            <v>On air</v>
          </cell>
          <cell r="T1350" t="str">
            <v>Grid-Gen-solar</v>
          </cell>
          <cell r="U1350" t="str">
            <v>Green Field</v>
          </cell>
          <cell r="V1350">
            <v>80</v>
          </cell>
          <cell r="W1350" t="str">
            <v>Indoor </v>
          </cell>
          <cell r="X1350" t="str">
            <v>Humphrey Bwalya</v>
          </cell>
          <cell r="Y1350" t="str">
            <v>SBC</v>
          </cell>
          <cell r="Z1350" t="str">
            <v>SBC</v>
          </cell>
          <cell r="AA1350" t="str">
            <v>Airtel </v>
          </cell>
          <cell r="AB1350" t="str">
            <v>Mwenya Banda</v>
          </cell>
          <cell r="AC1350" t="str">
            <v>CCS</v>
          </cell>
          <cell r="AD1350" t="str">
            <v>CCS</v>
          </cell>
          <cell r="AE1350" t="str">
            <v>Gen Logic</v>
          </cell>
          <cell r="AF1350" t="str">
            <v>Gen Logic</v>
          </cell>
          <cell r="AG1350">
            <v>20</v>
          </cell>
          <cell r="AH1350" t="str">
            <v>perkins</v>
          </cell>
          <cell r="AI1350">
            <v>0</v>
          </cell>
          <cell r="AJ1350" t="str">
            <v>Leroy Sommer</v>
          </cell>
          <cell r="AK1350">
            <v>0</v>
          </cell>
          <cell r="AL1350">
            <v>1000</v>
          </cell>
          <cell r="AM1350" t="str">
            <v>BATTERY TECH</v>
          </cell>
          <cell r="AN1350">
            <v>0</v>
          </cell>
          <cell r="AO1350">
            <v>190</v>
          </cell>
          <cell r="AP1350" t="str">
            <v>BSB</v>
          </cell>
          <cell r="AQ1350">
            <v>1500</v>
          </cell>
          <cell r="AR1350">
            <v>2</v>
          </cell>
          <cell r="AS1350">
            <v>1500</v>
          </cell>
          <cell r="AT1350">
            <v>24</v>
          </cell>
          <cell r="AU1350" t="str">
            <v>LG</v>
          </cell>
          <cell r="AV1350" t="str">
            <v>LG</v>
          </cell>
          <cell r="AW1350">
            <v>18000</v>
          </cell>
          <cell r="AX1350">
            <v>18000</v>
          </cell>
          <cell r="AY1350">
            <v>2</v>
          </cell>
          <cell r="AZ1350">
            <v>45.7</v>
          </cell>
          <cell r="BA1350">
            <v>0</v>
          </cell>
          <cell r="BB1350">
            <v>1</v>
          </cell>
          <cell r="BC1350" t="str">
            <v>Airtel</v>
          </cell>
          <cell r="BD1350">
            <v>0</v>
          </cell>
          <cell r="BE1350" t="str">
            <v>ZM3427</v>
          </cell>
          <cell r="BF1350">
            <v>0</v>
          </cell>
        </row>
        <row r="1351">
          <cell r="C1351" t="str">
            <v>IHS_NRW_235A</v>
          </cell>
          <cell r="D1351" t="str">
            <v>Mutanda </v>
          </cell>
          <cell r="E1351">
            <v>26.2368</v>
          </cell>
          <cell r="F1351">
            <v>-12.4083</v>
          </cell>
          <cell r="G1351" t="str">
            <v>Copperbelt </v>
          </cell>
          <cell r="H1351">
            <v>1.8</v>
          </cell>
          <cell r="I1351" t="str">
            <v>NORTH WESTERN</v>
          </cell>
          <cell r="J1351" t="str">
            <v>Solwezi</v>
          </cell>
          <cell r="K1351" t="str">
            <v>No</v>
          </cell>
          <cell r="L1351" t="str">
            <v>No</v>
          </cell>
          <cell r="M1351" t="str">
            <v>No</v>
          </cell>
          <cell r="N1351" t="str">
            <v>Rural</v>
          </cell>
          <cell r="O1351" t="str">
            <v>Silver</v>
          </cell>
          <cell r="P1351" t="str">
            <v>Silver</v>
          </cell>
          <cell r="Q1351" t="str">
            <v>BB</v>
          </cell>
          <cell r="R1351" t="str">
            <v>BTS</v>
          </cell>
          <cell r="S1351" t="str">
            <v>On air</v>
          </cell>
          <cell r="T1351" t="str">
            <v>Grid-Gen</v>
          </cell>
          <cell r="U1351" t="str">
            <v>Green Field</v>
          </cell>
          <cell r="V1351">
            <v>60</v>
          </cell>
          <cell r="W1351" t="str">
            <v>Outdoor</v>
          </cell>
          <cell r="X1351" t="str">
            <v>Humphrey Bwalya</v>
          </cell>
          <cell r="Y1351" t="str">
            <v>SBC</v>
          </cell>
          <cell r="Z1351" t="str">
            <v>SBC</v>
          </cell>
          <cell r="AA1351" t="str">
            <v>Airtel </v>
          </cell>
          <cell r="AB1351" t="str">
            <v>Mwenya Banda</v>
          </cell>
          <cell r="AC1351" t="str">
            <v>CCS</v>
          </cell>
          <cell r="AD1351" t="str">
            <v>CCS</v>
          </cell>
          <cell r="AE1351" t="str">
            <v>Gen Logic</v>
          </cell>
          <cell r="AF1351" t="str">
            <v>Gen Logic</v>
          </cell>
          <cell r="AG1351">
            <v>15</v>
          </cell>
          <cell r="AH1351" t="str">
            <v>Yanmar</v>
          </cell>
          <cell r="AI1351">
            <v>0</v>
          </cell>
          <cell r="AJ1351" t="str">
            <v>Mecc Alte</v>
          </cell>
          <cell r="AK1351">
            <v>0</v>
          </cell>
          <cell r="AL1351">
            <v>600</v>
          </cell>
          <cell r="AM1351" t="str">
            <v>Power cube</v>
          </cell>
          <cell r="AN1351" t="str">
            <v>ICC330-H1-C1</v>
          </cell>
          <cell r="AO1351">
            <v>400</v>
          </cell>
          <cell r="AP1351" t="str">
            <v>Agisson</v>
          </cell>
          <cell r="AQ1351">
            <v>600</v>
          </cell>
          <cell r="AR1351">
            <v>2</v>
          </cell>
          <cell r="AS1351">
            <v>600</v>
          </cell>
          <cell r="AT1351">
            <v>24</v>
          </cell>
          <cell r="AU1351" t="str">
            <v>N/A</v>
          </cell>
          <cell r="AV1351" t="str">
            <v>N/A</v>
          </cell>
          <cell r="AW1351" t="str">
            <v>N/A</v>
          </cell>
          <cell r="AX1351">
            <v>0</v>
          </cell>
          <cell r="AY1351" t="str">
            <v>N/A</v>
          </cell>
          <cell r="AZ1351">
            <v>51.7</v>
          </cell>
          <cell r="BA1351">
            <v>0</v>
          </cell>
          <cell r="BB1351">
            <v>2</v>
          </cell>
          <cell r="BC1351" t="str">
            <v>AirtelCC Systems </v>
          </cell>
          <cell r="BD1351">
            <v>0</v>
          </cell>
          <cell r="BE1351" t="str">
            <v>ZM3428</v>
          </cell>
          <cell r="BF1351">
            <v>0</v>
          </cell>
        </row>
        <row r="1352">
          <cell r="C1352" t="str">
            <v>IHS_NRW_236A</v>
          </cell>
          <cell r="D1352" t="str">
            <v>MIKAMBO Kalilele</v>
          </cell>
          <cell r="E1352">
            <v>26.8349</v>
          </cell>
          <cell r="F1352">
            <v>-12.277</v>
          </cell>
          <cell r="G1352" t="str">
            <v>Copperbelt </v>
          </cell>
          <cell r="H1352">
            <v>1.5</v>
          </cell>
          <cell r="I1352" t="str">
            <v>NORTH WESTERN</v>
          </cell>
          <cell r="J1352" t="str">
            <v>Solwezi</v>
          </cell>
          <cell r="K1352" t="str">
            <v>No</v>
          </cell>
          <cell r="L1352" t="str">
            <v>No</v>
          </cell>
          <cell r="M1352" t="str">
            <v>No</v>
          </cell>
          <cell r="N1352" t="str">
            <v>Rural</v>
          </cell>
          <cell r="O1352" t="str">
            <v>Silver</v>
          </cell>
          <cell r="P1352" t="str">
            <v>Silver</v>
          </cell>
          <cell r="Q1352" t="str">
            <v>BTS</v>
          </cell>
          <cell r="R1352" t="str">
            <v>BTS</v>
          </cell>
          <cell r="S1352" t="str">
            <v>On air</v>
          </cell>
          <cell r="T1352" t="str">
            <v>Grid-Gen</v>
          </cell>
          <cell r="U1352" t="str">
            <v>Green Field</v>
          </cell>
          <cell r="V1352">
            <v>64</v>
          </cell>
          <cell r="W1352" t="str">
            <v>Outdoor</v>
          </cell>
          <cell r="X1352" t="str">
            <v>Humphrey Bwalya</v>
          </cell>
          <cell r="Y1352" t="str">
            <v>SBC</v>
          </cell>
          <cell r="Z1352" t="str">
            <v>SBC</v>
          </cell>
          <cell r="AA1352" t="str">
            <v>Airtel </v>
          </cell>
          <cell r="AB1352" t="str">
            <v>Mwenya Banda</v>
          </cell>
          <cell r="AC1352" t="str">
            <v>CCS</v>
          </cell>
          <cell r="AD1352" t="str">
            <v>CCS</v>
          </cell>
          <cell r="AE1352" t="str">
            <v>Generator City</v>
          </cell>
          <cell r="AF1352" t="str">
            <v>Generator City</v>
          </cell>
          <cell r="AG1352">
            <v>12</v>
          </cell>
          <cell r="AH1352" t="str">
            <v>perkins</v>
          </cell>
          <cell r="AI1352">
            <v>0</v>
          </cell>
          <cell r="AJ1352" t="str">
            <v>linz</v>
          </cell>
          <cell r="AK1352">
            <v>0</v>
          </cell>
          <cell r="AL1352">
            <v>600</v>
          </cell>
          <cell r="AM1352" t="str">
            <v>Power cube</v>
          </cell>
          <cell r="AN1352" t="str">
            <v>ICC330-H1-C1</v>
          </cell>
          <cell r="AO1352">
            <v>400</v>
          </cell>
          <cell r="AP1352" t="str">
            <v>Agisson</v>
          </cell>
          <cell r="AQ1352">
            <v>600</v>
          </cell>
          <cell r="AR1352">
            <v>2</v>
          </cell>
          <cell r="AS1352">
            <v>600</v>
          </cell>
          <cell r="AT1352">
            <v>24</v>
          </cell>
          <cell r="AU1352" t="str">
            <v>N/A</v>
          </cell>
          <cell r="AV1352" t="str">
            <v>N/A</v>
          </cell>
          <cell r="AW1352" t="str">
            <v>N/A</v>
          </cell>
          <cell r="AX1352">
            <v>0</v>
          </cell>
          <cell r="AY1352" t="str">
            <v>N/A</v>
          </cell>
          <cell r="AZ1352">
            <v>43.873</v>
          </cell>
          <cell r="BA1352">
            <v>0</v>
          </cell>
          <cell r="BB1352">
            <v>2</v>
          </cell>
          <cell r="BC1352" t="str">
            <v>MTNAirtel</v>
          </cell>
          <cell r="BD1352" t="str">
            <v>T1151</v>
          </cell>
          <cell r="BE1352" t="str">
            <v>ZM3508</v>
          </cell>
          <cell r="BF1352">
            <v>0</v>
          </cell>
        </row>
        <row r="1353">
          <cell r="C1353" t="str">
            <v>IHS_NRW_239A</v>
          </cell>
          <cell r="D1353" t="str">
            <v>Katandano ZNS</v>
          </cell>
          <cell r="E1353">
            <v>26.4314</v>
          </cell>
          <cell r="F1353">
            <v>-12.0168</v>
          </cell>
          <cell r="G1353" t="str">
            <v>Copperbelt </v>
          </cell>
          <cell r="H1353">
            <v>2</v>
          </cell>
          <cell r="I1353" t="str">
            <v>NORTH WESTERN</v>
          </cell>
          <cell r="J1353" t="str">
            <v>Solwezi</v>
          </cell>
          <cell r="K1353" t="str">
            <v>No</v>
          </cell>
          <cell r="L1353" t="str">
            <v>No</v>
          </cell>
          <cell r="M1353" t="str">
            <v>No</v>
          </cell>
          <cell r="N1353" t="str">
            <v>Rural</v>
          </cell>
          <cell r="O1353" t="str">
            <v>Silver</v>
          </cell>
          <cell r="P1353" t="str">
            <v>Silver</v>
          </cell>
          <cell r="Q1353" t="str">
            <v>BTS</v>
          </cell>
          <cell r="R1353" t="str">
            <v>BTS</v>
          </cell>
          <cell r="S1353" t="str">
            <v>On air</v>
          </cell>
          <cell r="T1353" t="str">
            <v>Grid-Gen</v>
          </cell>
          <cell r="U1353" t="str">
            <v>Green Field</v>
          </cell>
          <cell r="V1353">
            <v>40</v>
          </cell>
          <cell r="W1353" t="str">
            <v>Outdoor</v>
          </cell>
          <cell r="X1353" t="str">
            <v>Humphrey Bwalya</v>
          </cell>
          <cell r="Y1353" t="str">
            <v>SBC</v>
          </cell>
          <cell r="Z1353" t="str">
            <v>SBC</v>
          </cell>
          <cell r="AA1353" t="str">
            <v>Airtel </v>
          </cell>
          <cell r="AB1353" t="str">
            <v>Mwenya Banda</v>
          </cell>
          <cell r="AC1353" t="str">
            <v>CCS</v>
          </cell>
          <cell r="AD1353" t="str">
            <v>CCS</v>
          </cell>
          <cell r="AE1353" t="str">
            <v>IMG</v>
          </cell>
          <cell r="AF1353" t="str">
            <v>IMG</v>
          </cell>
          <cell r="AG1353">
            <v>15</v>
          </cell>
          <cell r="AH1353" t="str">
            <v>perkins</v>
          </cell>
          <cell r="AI1353">
            <v>0</v>
          </cell>
          <cell r="AJ1353" t="str">
            <v>Leroy Sommer</v>
          </cell>
          <cell r="AK1353">
            <v>0</v>
          </cell>
          <cell r="AL1353">
            <v>600</v>
          </cell>
          <cell r="AM1353" t="str">
            <v>Power cube</v>
          </cell>
          <cell r="AN1353" t="str">
            <v>ICC330-H1-C1</v>
          </cell>
          <cell r="AO1353">
            <v>400</v>
          </cell>
          <cell r="AP1353" t="str">
            <v>Agisson</v>
          </cell>
          <cell r="AQ1353">
            <v>600</v>
          </cell>
          <cell r="AR1353">
            <v>2</v>
          </cell>
          <cell r="AS1353">
            <v>600</v>
          </cell>
          <cell r="AT1353">
            <v>24</v>
          </cell>
          <cell r="AU1353" t="str">
            <v>N/A</v>
          </cell>
          <cell r="AV1353" t="str">
            <v>N/A</v>
          </cell>
          <cell r="AW1353" t="str">
            <v>N/A</v>
          </cell>
          <cell r="AX1353">
            <v>0</v>
          </cell>
          <cell r="AY1353" t="str">
            <v>N/A</v>
          </cell>
          <cell r="AZ1353">
            <v>56.8</v>
          </cell>
          <cell r="BA1353">
            <v>0</v>
          </cell>
          <cell r="BB1353">
            <v>2</v>
          </cell>
          <cell r="BC1353" t="str">
            <v>MTNAirtel</v>
          </cell>
          <cell r="BD1353" t="str">
            <v>T1104</v>
          </cell>
          <cell r="BE1353" t="str">
            <v>ZM3836</v>
          </cell>
          <cell r="BF1353">
            <v>0</v>
          </cell>
        </row>
        <row r="1354">
          <cell r="C1354" t="str">
            <v>IHS_NRW_240A</v>
          </cell>
          <cell r="D1354" t="str">
            <v>Kabulamema Mission</v>
          </cell>
          <cell r="E1354">
            <v>24.0054</v>
          </cell>
          <cell r="F1354">
            <v>-13.8421</v>
          </cell>
          <cell r="G1354" t="str">
            <v>Copperbelt </v>
          </cell>
          <cell r="H1354">
            <v>1.8</v>
          </cell>
          <cell r="I1354" t="str">
            <v>NORTH WESTERN</v>
          </cell>
          <cell r="J1354" t="str">
            <v>Kabompo</v>
          </cell>
          <cell r="K1354" t="str">
            <v>No</v>
          </cell>
          <cell r="L1354" t="str">
            <v>No</v>
          </cell>
          <cell r="M1354" t="str">
            <v>No</v>
          </cell>
          <cell r="N1354" t="str">
            <v>Rural</v>
          </cell>
          <cell r="O1354" t="str">
            <v>Silver</v>
          </cell>
          <cell r="P1354" t="str">
            <v>Silver</v>
          </cell>
          <cell r="Q1354" t="str">
            <v>BTS</v>
          </cell>
          <cell r="R1354" t="str">
            <v>BTS</v>
          </cell>
          <cell r="S1354" t="str">
            <v>On air</v>
          </cell>
          <cell r="T1354" t="str">
            <v>Solar-Gen</v>
          </cell>
          <cell r="U1354" t="str">
            <v>Green Field</v>
          </cell>
          <cell r="V1354">
            <v>60</v>
          </cell>
          <cell r="W1354" t="str">
            <v>Outdoor</v>
          </cell>
          <cell r="X1354" t="str">
            <v>Humphrey Bwalya</v>
          </cell>
          <cell r="Y1354" t="str">
            <v>SBC</v>
          </cell>
          <cell r="Z1354" t="str">
            <v>SBC</v>
          </cell>
          <cell r="AA1354" t="str">
            <v>Airtel </v>
          </cell>
          <cell r="AB1354" t="str">
            <v>Mwenya Banda</v>
          </cell>
          <cell r="AC1354" t="str">
            <v>CCS</v>
          </cell>
          <cell r="AD1354" t="str">
            <v>CCS</v>
          </cell>
          <cell r="AE1354" t="str">
            <v>Gen Logic </v>
          </cell>
          <cell r="AF1354" t="str">
            <v>Gen Logic </v>
          </cell>
          <cell r="AG1354">
            <v>15</v>
          </cell>
          <cell r="AH1354" t="str">
            <v>perkins</v>
          </cell>
          <cell r="AI1354">
            <v>0</v>
          </cell>
          <cell r="AJ1354" t="str">
            <v>Mecc Alte</v>
          </cell>
          <cell r="AK1354">
            <v>0</v>
          </cell>
          <cell r="AL1354">
            <v>1000</v>
          </cell>
          <cell r="AM1354" t="str">
            <v>Power cube</v>
          </cell>
          <cell r="AN1354" t="str">
            <v>ICC330-H1-C1</v>
          </cell>
          <cell r="AO1354">
            <v>400</v>
          </cell>
          <cell r="AP1354" t="str">
            <v>Agisson</v>
          </cell>
          <cell r="AQ1354">
            <v>600</v>
          </cell>
          <cell r="AR1354">
            <v>2</v>
          </cell>
          <cell r="AS1354">
            <v>600</v>
          </cell>
          <cell r="AT1354">
            <v>24</v>
          </cell>
          <cell r="AU1354" t="str">
            <v>N/A</v>
          </cell>
          <cell r="AV1354" t="str">
            <v>N/A</v>
          </cell>
          <cell r="AW1354" t="str">
            <v>N/A</v>
          </cell>
          <cell r="AX1354">
            <v>0</v>
          </cell>
          <cell r="AY1354" t="str">
            <v>N/A</v>
          </cell>
          <cell r="AZ1354">
            <v>35.7</v>
          </cell>
          <cell r="BA1354">
            <v>0</v>
          </cell>
          <cell r="BB1354">
            <v>1</v>
          </cell>
          <cell r="BC1354" t="str">
            <v>Airtel</v>
          </cell>
          <cell r="BD1354">
            <v>0</v>
          </cell>
          <cell r="BE1354" t="str">
            <v>ZM6028</v>
          </cell>
          <cell r="BF1354" t="str">
            <v>yes</v>
          </cell>
        </row>
        <row r="1355">
          <cell r="C1355" t="str">
            <v>IHS_NRW_241A</v>
          </cell>
          <cell r="D1355" t="str">
            <v>Kalengwa Mine </v>
          </cell>
          <cell r="E1355">
            <v>24.9928</v>
          </cell>
          <cell r="F1355">
            <v>-13.4578</v>
          </cell>
          <cell r="G1355" t="str">
            <v>Copperbelt </v>
          </cell>
          <cell r="H1355">
            <v>2.5</v>
          </cell>
          <cell r="I1355" t="str">
            <v>NORTH WESTERN</v>
          </cell>
          <cell r="J1355" t="str">
            <v>Mufumbwe</v>
          </cell>
          <cell r="K1355" t="str">
            <v>No</v>
          </cell>
          <cell r="L1355" t="str">
            <v>No</v>
          </cell>
          <cell r="M1355" t="str">
            <v>No</v>
          </cell>
          <cell r="N1355" t="str">
            <v>Rural</v>
          </cell>
          <cell r="O1355" t="str">
            <v>Silver</v>
          </cell>
          <cell r="P1355" t="str">
            <v>Silver</v>
          </cell>
        </row>
        <row r="1355">
          <cell r="R1355" t="str">
            <v>BTS</v>
          </cell>
          <cell r="S1355" t="str">
            <v>On air</v>
          </cell>
          <cell r="T1355" t="str">
            <v>Solar-Gen</v>
          </cell>
          <cell r="U1355" t="str">
            <v>Green Field</v>
          </cell>
          <cell r="V1355">
            <v>60</v>
          </cell>
          <cell r="W1355" t="str">
            <v>Outdoor</v>
          </cell>
          <cell r="X1355" t="str">
            <v>Humphrey Bwalya</v>
          </cell>
          <cell r="Y1355" t="str">
            <v>SBC</v>
          </cell>
          <cell r="Z1355" t="str">
            <v>SBC</v>
          </cell>
          <cell r="AA1355" t="str">
            <v>Airtel </v>
          </cell>
          <cell r="AB1355" t="str">
            <v>Mwenya Banda</v>
          </cell>
          <cell r="AC1355" t="str">
            <v>CCS</v>
          </cell>
          <cell r="AD1355" t="str">
            <v>CCS</v>
          </cell>
          <cell r="AE1355" t="str">
            <v>CK Works</v>
          </cell>
          <cell r="AF1355" t="str">
            <v>CK Works</v>
          </cell>
          <cell r="AG1355">
            <v>20</v>
          </cell>
          <cell r="AH1355" t="str">
            <v>perkins</v>
          </cell>
          <cell r="AI1355">
            <v>0</v>
          </cell>
          <cell r="AJ1355" t="str">
            <v>Leroy Sommer</v>
          </cell>
          <cell r="AK1355">
            <v>0</v>
          </cell>
          <cell r="AL1355">
            <v>1000</v>
          </cell>
          <cell r="AM1355" t="str">
            <v>Emerson</v>
          </cell>
          <cell r="AN1355">
            <v>0</v>
          </cell>
          <cell r="AO1355">
            <v>150</v>
          </cell>
          <cell r="AP1355" t="str">
            <v>BSB</v>
          </cell>
          <cell r="AQ1355">
            <v>1500</v>
          </cell>
          <cell r="AR1355">
            <v>2</v>
          </cell>
          <cell r="AS1355">
            <v>1500</v>
          </cell>
          <cell r="AT1355">
            <v>24</v>
          </cell>
          <cell r="AU1355" t="str">
            <v>N/A</v>
          </cell>
          <cell r="AV1355" t="str">
            <v>N/A</v>
          </cell>
          <cell r="AW1355" t="str">
            <v>N/A</v>
          </cell>
          <cell r="AX1355">
            <v>0</v>
          </cell>
          <cell r="AY1355" t="str">
            <v>N/A</v>
          </cell>
          <cell r="AZ1355">
            <v>30.1</v>
          </cell>
          <cell r="BA1355">
            <v>0</v>
          </cell>
          <cell r="BB1355">
            <v>2</v>
          </cell>
          <cell r="BC1355" t="str">
            <v>MTNTop Star</v>
          </cell>
          <cell r="BD1355" t="str">
            <v>T1143</v>
          </cell>
          <cell r="BE1355">
            <v>0</v>
          </cell>
          <cell r="BF1355">
            <v>0</v>
          </cell>
        </row>
        <row r="1356">
          <cell r="C1356" t="str">
            <v>IHS_NRW_242A</v>
          </cell>
          <cell r="D1356" t="str">
            <v>Jimbe Boarder</v>
          </cell>
          <cell r="E1356">
            <v>24.0348</v>
          </cell>
          <cell r="F1356">
            <v>-11.1022</v>
          </cell>
          <cell r="G1356" t="str">
            <v>Copperbelt </v>
          </cell>
          <cell r="H1356">
            <v>1.8</v>
          </cell>
          <cell r="I1356" t="str">
            <v>NORTH WESTERN</v>
          </cell>
          <cell r="J1356" t="str">
            <v>Mwinilunga</v>
          </cell>
          <cell r="K1356" t="str">
            <v>No</v>
          </cell>
          <cell r="L1356" t="str">
            <v>No</v>
          </cell>
          <cell r="M1356" t="str">
            <v>No</v>
          </cell>
          <cell r="N1356" t="str">
            <v>Rural</v>
          </cell>
          <cell r="O1356" t="str">
            <v>Silver</v>
          </cell>
          <cell r="P1356" t="str">
            <v>Silver</v>
          </cell>
          <cell r="Q1356" t="str">
            <v>BTS</v>
          </cell>
          <cell r="R1356" t="str">
            <v>BTS</v>
          </cell>
          <cell r="S1356" t="str">
            <v>On air</v>
          </cell>
          <cell r="T1356" t="str">
            <v>Grid-Gen-solar</v>
          </cell>
          <cell r="U1356" t="str">
            <v>Green Field</v>
          </cell>
          <cell r="V1356">
            <v>50</v>
          </cell>
          <cell r="W1356" t="str">
            <v>Outdoor</v>
          </cell>
          <cell r="X1356" t="str">
            <v>Humphrey Bwalya</v>
          </cell>
          <cell r="Y1356" t="str">
            <v>SBC</v>
          </cell>
          <cell r="Z1356" t="str">
            <v>SBC</v>
          </cell>
          <cell r="AA1356" t="str">
            <v>Airtel </v>
          </cell>
          <cell r="AB1356" t="str">
            <v>Mwenya Banda</v>
          </cell>
          <cell r="AC1356" t="str">
            <v>CCS</v>
          </cell>
          <cell r="AD1356" t="str">
            <v>CCS</v>
          </cell>
          <cell r="AE1356" t="str">
            <v>Lamasat</v>
          </cell>
          <cell r="AF1356" t="str">
            <v>Lamasat</v>
          </cell>
          <cell r="AG1356">
            <v>15</v>
          </cell>
          <cell r="AH1356" t="str">
            <v>perkins</v>
          </cell>
          <cell r="AI1356">
            <v>0</v>
          </cell>
          <cell r="AJ1356" t="str">
            <v>Leroy Sommer</v>
          </cell>
          <cell r="AK1356">
            <v>0</v>
          </cell>
          <cell r="AL1356">
            <v>600</v>
          </cell>
          <cell r="AM1356" t="str">
            <v>Power cube</v>
          </cell>
          <cell r="AN1356" t="str">
            <v>ICC330-H1-C1</v>
          </cell>
          <cell r="AO1356">
            <v>400</v>
          </cell>
          <cell r="AP1356" t="str">
            <v>Agisson</v>
          </cell>
          <cell r="AQ1356">
            <v>600</v>
          </cell>
          <cell r="AR1356">
            <v>2</v>
          </cell>
          <cell r="AS1356">
            <v>600</v>
          </cell>
          <cell r="AT1356">
            <v>24</v>
          </cell>
          <cell r="AU1356" t="str">
            <v>N/A</v>
          </cell>
          <cell r="AV1356" t="str">
            <v>N/A</v>
          </cell>
          <cell r="AW1356" t="str">
            <v>N/A</v>
          </cell>
          <cell r="AX1356">
            <v>0</v>
          </cell>
          <cell r="AY1356" t="str">
            <v>N/A</v>
          </cell>
          <cell r="AZ1356">
            <v>55.6</v>
          </cell>
          <cell r="BA1356">
            <v>0</v>
          </cell>
          <cell r="BB1356">
            <v>2</v>
          </cell>
          <cell r="BC1356" t="str">
            <v>MTNAirtel</v>
          </cell>
          <cell r="BD1356" t="str">
            <v>T1202</v>
          </cell>
          <cell r="BE1356" t="str">
            <v>ZM6030</v>
          </cell>
          <cell r="BF1356">
            <v>0</v>
          </cell>
        </row>
        <row r="1357">
          <cell r="C1357" t="str">
            <v>IHS_NRW_243A</v>
          </cell>
          <cell r="D1357" t="str">
            <v>Kawanda (Manyinga) Area</v>
          </cell>
          <cell r="E1357">
            <v>24.4845</v>
          </cell>
          <cell r="F1357">
            <v>-13.229</v>
          </cell>
          <cell r="G1357" t="str">
            <v>Copperbelt </v>
          </cell>
          <cell r="H1357">
            <v>1.8</v>
          </cell>
          <cell r="I1357" t="str">
            <v>NORTH WESTERN</v>
          </cell>
          <cell r="J1357" t="str">
            <v>Kabompo</v>
          </cell>
          <cell r="K1357" t="str">
            <v>No</v>
          </cell>
          <cell r="L1357" t="str">
            <v>No</v>
          </cell>
          <cell r="M1357" t="str">
            <v>No</v>
          </cell>
          <cell r="N1357" t="str">
            <v>Rural</v>
          </cell>
          <cell r="O1357" t="str">
            <v>Silver</v>
          </cell>
          <cell r="P1357" t="str">
            <v>Silver</v>
          </cell>
          <cell r="Q1357" t="str">
            <v>BB</v>
          </cell>
          <cell r="R1357" t="str">
            <v>BTS</v>
          </cell>
          <cell r="S1357" t="str">
            <v>On air</v>
          </cell>
          <cell r="T1357" t="str">
            <v>Solar-Gen</v>
          </cell>
          <cell r="U1357" t="str">
            <v>Green Field</v>
          </cell>
          <cell r="V1357">
            <v>50</v>
          </cell>
          <cell r="W1357" t="str">
            <v>Outdoor</v>
          </cell>
          <cell r="X1357" t="str">
            <v>Humphrey Bwalya</v>
          </cell>
          <cell r="Y1357" t="str">
            <v>SBC</v>
          </cell>
          <cell r="Z1357" t="str">
            <v>SBC</v>
          </cell>
          <cell r="AA1357" t="str">
            <v>Airtel </v>
          </cell>
          <cell r="AB1357" t="str">
            <v>Mwenya Banda</v>
          </cell>
          <cell r="AC1357" t="str">
            <v>CCS</v>
          </cell>
          <cell r="AD1357" t="str">
            <v>CCS</v>
          </cell>
          <cell r="AE1357" t="str">
            <v>Gen Logic </v>
          </cell>
          <cell r="AF1357" t="str">
            <v>Gen Logic </v>
          </cell>
          <cell r="AG1357">
            <v>15</v>
          </cell>
          <cell r="AH1357" t="str">
            <v>perkins</v>
          </cell>
          <cell r="AI1357">
            <v>0</v>
          </cell>
          <cell r="AJ1357" t="str">
            <v>Leroy Sommer</v>
          </cell>
          <cell r="AK1357">
            <v>0</v>
          </cell>
          <cell r="AL1357">
            <v>1000</v>
          </cell>
          <cell r="AM1357" t="str">
            <v>Power cube</v>
          </cell>
          <cell r="AN1357" t="str">
            <v>ICC330-H1-C1</v>
          </cell>
          <cell r="AO1357">
            <v>400</v>
          </cell>
          <cell r="AP1357" t="str">
            <v>Agisson</v>
          </cell>
          <cell r="AQ1357">
            <v>600</v>
          </cell>
          <cell r="AR1357">
            <v>2</v>
          </cell>
          <cell r="AS1357">
            <v>600</v>
          </cell>
          <cell r="AT1357">
            <v>24</v>
          </cell>
          <cell r="AU1357" t="str">
            <v>N/A</v>
          </cell>
          <cell r="AV1357" t="str">
            <v>N/A</v>
          </cell>
          <cell r="AW1357" t="str">
            <v>N/A</v>
          </cell>
          <cell r="AX1357">
            <v>0</v>
          </cell>
          <cell r="AY1357" t="str">
            <v>N/A</v>
          </cell>
          <cell r="AZ1357">
            <v>35</v>
          </cell>
          <cell r="BA1357">
            <v>0</v>
          </cell>
          <cell r="BB1357">
            <v>1</v>
          </cell>
          <cell r="BC1357" t="str">
            <v>Airtel</v>
          </cell>
          <cell r="BD1357">
            <v>0</v>
          </cell>
          <cell r="BE1357" t="str">
            <v>ZM6031</v>
          </cell>
          <cell r="BF1357" t="str">
            <v>yes</v>
          </cell>
        </row>
        <row r="1358">
          <cell r="C1358" t="str">
            <v>IHS_NRW_244A</v>
          </cell>
          <cell r="D1358" t="str">
            <v>NTAMBO MISSION</v>
          </cell>
          <cell r="E1358">
            <v>24.95</v>
          </cell>
          <cell r="F1358">
            <v>-12.3667</v>
          </cell>
          <cell r="G1358" t="str">
            <v>Copperbelt </v>
          </cell>
          <cell r="H1358">
            <v>2.5</v>
          </cell>
          <cell r="I1358" t="str">
            <v>NORTH WESTERN</v>
          </cell>
          <cell r="J1358" t="str">
            <v>Mwinilunga</v>
          </cell>
          <cell r="K1358" t="str">
            <v>No</v>
          </cell>
          <cell r="L1358" t="str">
            <v>No</v>
          </cell>
          <cell r="M1358" t="str">
            <v>No</v>
          </cell>
          <cell r="N1358" t="str">
            <v>Rural</v>
          </cell>
          <cell r="O1358" t="str">
            <v>Silver</v>
          </cell>
          <cell r="P1358" t="str">
            <v>Silver</v>
          </cell>
          <cell r="Q1358" t="str">
            <v>BTS</v>
          </cell>
          <cell r="R1358" t="str">
            <v>BTS</v>
          </cell>
          <cell r="S1358" t="str">
            <v>On air</v>
          </cell>
          <cell r="T1358" t="str">
            <v>Solar-Gen</v>
          </cell>
          <cell r="U1358" t="str">
            <v>Green Field</v>
          </cell>
          <cell r="V1358">
            <v>60</v>
          </cell>
          <cell r="W1358" t="str">
            <v>Outdoor</v>
          </cell>
          <cell r="X1358" t="str">
            <v>Humphrey Bwalya</v>
          </cell>
          <cell r="Y1358" t="str">
            <v>SBC</v>
          </cell>
          <cell r="Z1358" t="str">
            <v>SBC</v>
          </cell>
          <cell r="AA1358" t="str">
            <v>Airtel </v>
          </cell>
          <cell r="AB1358" t="str">
            <v>Mwenya Banda</v>
          </cell>
          <cell r="AC1358" t="str">
            <v>CCS</v>
          </cell>
          <cell r="AD1358" t="str">
            <v>CCS</v>
          </cell>
          <cell r="AE1358" t="str">
            <v>Gen Logic</v>
          </cell>
          <cell r="AF1358" t="str">
            <v>Gen Logic</v>
          </cell>
          <cell r="AG1358">
            <v>20</v>
          </cell>
          <cell r="AH1358" t="str">
            <v>perkins</v>
          </cell>
          <cell r="AI1358">
            <v>0</v>
          </cell>
          <cell r="AJ1358" t="str">
            <v>Leroy Sommer</v>
          </cell>
          <cell r="AK1358">
            <v>0</v>
          </cell>
          <cell r="AL1358">
            <v>1000</v>
          </cell>
          <cell r="AM1358" t="str">
            <v>Power cube</v>
          </cell>
          <cell r="AN1358" t="str">
            <v>ICC330-H1-C1</v>
          </cell>
          <cell r="AO1358">
            <v>400</v>
          </cell>
          <cell r="AP1358" t="str">
            <v>Power safe </v>
          </cell>
          <cell r="AQ1358">
            <v>1200</v>
          </cell>
          <cell r="AR1358">
            <v>2</v>
          </cell>
          <cell r="AS1358">
            <v>1200</v>
          </cell>
          <cell r="AT1358">
            <v>24</v>
          </cell>
          <cell r="AU1358" t="str">
            <v>N/A</v>
          </cell>
          <cell r="AV1358" t="str">
            <v>N/A</v>
          </cell>
          <cell r="AW1358" t="str">
            <v>N/A</v>
          </cell>
          <cell r="AX1358">
            <v>0</v>
          </cell>
          <cell r="AY1358" t="str">
            <v>N/A</v>
          </cell>
          <cell r="AZ1358">
            <v>60.1</v>
          </cell>
          <cell r="BA1358">
            <v>0</v>
          </cell>
          <cell r="BB1358">
            <v>2</v>
          </cell>
          <cell r="BC1358" t="str">
            <v>MTNAirtel</v>
          </cell>
          <cell r="BD1358" t="str">
            <v>T1148</v>
          </cell>
          <cell r="BE1358" t="str">
            <v>ZM6033</v>
          </cell>
          <cell r="BF1358">
            <v>0</v>
          </cell>
        </row>
        <row r="1359">
          <cell r="C1359" t="str">
            <v>IHS_NRW_245A</v>
          </cell>
          <cell r="D1359" t="str">
            <v>Samuteba</v>
          </cell>
          <cell r="E1359">
            <v>24.6667</v>
          </cell>
          <cell r="F1359">
            <v>-11.75</v>
          </cell>
          <cell r="G1359" t="str">
            <v>Copperbelt </v>
          </cell>
          <cell r="H1359">
            <v>2.5</v>
          </cell>
          <cell r="I1359" t="str">
            <v>NORTH WESTERN</v>
          </cell>
          <cell r="J1359" t="str">
            <v>Mwinilunga</v>
          </cell>
          <cell r="K1359" t="str">
            <v>No</v>
          </cell>
          <cell r="L1359" t="str">
            <v>No</v>
          </cell>
          <cell r="M1359" t="str">
            <v>No</v>
          </cell>
          <cell r="N1359" t="str">
            <v>Rural</v>
          </cell>
          <cell r="O1359" t="str">
            <v>Silver</v>
          </cell>
          <cell r="P1359" t="str">
            <v>Silver</v>
          </cell>
          <cell r="Q1359" t="str">
            <v>BB</v>
          </cell>
          <cell r="R1359" t="str">
            <v>BB</v>
          </cell>
          <cell r="S1359" t="str">
            <v>On air</v>
          </cell>
          <cell r="T1359" t="str">
            <v>Solar-Gen</v>
          </cell>
          <cell r="U1359" t="str">
            <v>Green Field</v>
          </cell>
          <cell r="V1359">
            <v>60</v>
          </cell>
          <cell r="W1359" t="str">
            <v>Outdoor</v>
          </cell>
          <cell r="X1359" t="str">
            <v>Humphrey Bwalya</v>
          </cell>
          <cell r="Y1359" t="str">
            <v>SBC</v>
          </cell>
          <cell r="Z1359" t="str">
            <v>SBC</v>
          </cell>
          <cell r="AA1359" t="str">
            <v>Airtel </v>
          </cell>
          <cell r="AB1359" t="str">
            <v>Mwenya Banda</v>
          </cell>
          <cell r="AC1359" t="str">
            <v>CCS</v>
          </cell>
          <cell r="AD1359" t="str">
            <v>CCS</v>
          </cell>
          <cell r="AE1359" t="str">
            <v>CK Works</v>
          </cell>
          <cell r="AF1359" t="str">
            <v>CK Works</v>
          </cell>
          <cell r="AG1359">
            <v>20</v>
          </cell>
          <cell r="AH1359" t="str">
            <v>perkins</v>
          </cell>
          <cell r="AI1359">
            <v>0</v>
          </cell>
          <cell r="AJ1359" t="str">
            <v>Leroy Sommer</v>
          </cell>
          <cell r="AK1359">
            <v>0</v>
          </cell>
          <cell r="AL1359">
            <v>600</v>
          </cell>
          <cell r="AM1359" t="str">
            <v>Power cube</v>
          </cell>
          <cell r="AN1359" t="str">
            <v>ICC330-H1-C1</v>
          </cell>
          <cell r="AO1359">
            <v>0</v>
          </cell>
          <cell r="AP1359" t="str">
            <v>BSB</v>
          </cell>
          <cell r="AQ1359">
            <v>1500</v>
          </cell>
          <cell r="AR1359">
            <v>2</v>
          </cell>
          <cell r="AS1359">
            <v>1500</v>
          </cell>
          <cell r="AT1359">
            <v>24</v>
          </cell>
          <cell r="AU1359" t="str">
            <v>N/A</v>
          </cell>
          <cell r="AV1359" t="str">
            <v>N/A</v>
          </cell>
          <cell r="AW1359" t="str">
            <v>N/A</v>
          </cell>
          <cell r="AX1359">
            <v>0</v>
          </cell>
          <cell r="AY1359" t="str">
            <v>N/A</v>
          </cell>
          <cell r="AZ1359">
            <v>88</v>
          </cell>
          <cell r="BA1359">
            <v>0</v>
          </cell>
          <cell r="BB1359">
            <v>2</v>
          </cell>
          <cell r="BC1359" t="str">
            <v>MTNAirtel</v>
          </cell>
          <cell r="BD1359" t="str">
            <v>TX</v>
          </cell>
          <cell r="BE1359" t="str">
            <v>ZM6035</v>
          </cell>
          <cell r="BF1359">
            <v>0</v>
          </cell>
        </row>
        <row r="1360">
          <cell r="C1360" t="str">
            <v>IHS_NRW_246A</v>
          </cell>
          <cell r="D1360" t="str">
            <v>Watopa (Mumbeji)</v>
          </cell>
          <cell r="E1360">
            <v>23.6307</v>
          </cell>
          <cell r="F1360">
            <v>-14.0322</v>
          </cell>
          <cell r="G1360" t="str">
            <v>Copperbelt </v>
          </cell>
          <cell r="H1360">
            <v>2</v>
          </cell>
          <cell r="I1360" t="str">
            <v>NORTH WESTERN</v>
          </cell>
          <cell r="J1360" t="str">
            <v>Zambezi</v>
          </cell>
          <cell r="K1360" t="str">
            <v>No</v>
          </cell>
          <cell r="L1360" t="str">
            <v>No</v>
          </cell>
          <cell r="M1360" t="str">
            <v>No</v>
          </cell>
          <cell r="N1360" t="str">
            <v>Rural</v>
          </cell>
          <cell r="O1360" t="str">
            <v>Silver</v>
          </cell>
          <cell r="P1360" t="str">
            <v>Silver</v>
          </cell>
          <cell r="Q1360" t="str">
            <v>BTS</v>
          </cell>
          <cell r="R1360" t="str">
            <v>BTS</v>
          </cell>
          <cell r="S1360" t="str">
            <v>On air</v>
          </cell>
          <cell r="T1360" t="str">
            <v>Grid-Gen-solar</v>
          </cell>
          <cell r="U1360" t="str">
            <v>Green Field</v>
          </cell>
          <cell r="V1360">
            <v>50</v>
          </cell>
          <cell r="W1360" t="str">
            <v>Outdoor</v>
          </cell>
          <cell r="X1360" t="str">
            <v>Humphrey Bwalya</v>
          </cell>
          <cell r="Y1360" t="str">
            <v>SBC</v>
          </cell>
          <cell r="Z1360" t="str">
            <v>SBC</v>
          </cell>
          <cell r="AA1360" t="str">
            <v>Airtel </v>
          </cell>
          <cell r="AB1360" t="str">
            <v>Mwenya Banda</v>
          </cell>
          <cell r="AC1360" t="str">
            <v>CCS</v>
          </cell>
          <cell r="AD1360" t="str">
            <v>CCS</v>
          </cell>
          <cell r="AE1360" t="str">
            <v>Generator city</v>
          </cell>
          <cell r="AF1360" t="str">
            <v>Generator city</v>
          </cell>
          <cell r="AG1360">
            <v>16</v>
          </cell>
          <cell r="AH1360" t="str">
            <v>Yanmar</v>
          </cell>
          <cell r="AI1360" t="str">
            <v>3TNE88-G1A</v>
          </cell>
          <cell r="AJ1360" t="str">
            <v>Mecc Alte</v>
          </cell>
          <cell r="AK1360">
            <v>0</v>
          </cell>
          <cell r="AL1360">
            <v>600</v>
          </cell>
          <cell r="AM1360" t="str">
            <v>Power cube</v>
          </cell>
          <cell r="AN1360" t="str">
            <v>ICC330-H1-C1</v>
          </cell>
          <cell r="AO1360">
            <v>400</v>
          </cell>
          <cell r="AP1360" t="str">
            <v>Agisson</v>
          </cell>
          <cell r="AQ1360">
            <v>600</v>
          </cell>
          <cell r="AR1360">
            <v>2</v>
          </cell>
          <cell r="AS1360">
            <v>600</v>
          </cell>
          <cell r="AT1360">
            <v>24</v>
          </cell>
          <cell r="AU1360" t="str">
            <v>N/A</v>
          </cell>
          <cell r="AV1360" t="str">
            <v>N/A</v>
          </cell>
          <cell r="AW1360" t="str">
            <v>N/A</v>
          </cell>
          <cell r="AX1360">
            <v>0</v>
          </cell>
          <cell r="AY1360" t="str">
            <v>N/A</v>
          </cell>
          <cell r="AZ1360">
            <v>35</v>
          </cell>
          <cell r="BA1360">
            <v>0</v>
          </cell>
          <cell r="BB1360">
            <v>1</v>
          </cell>
          <cell r="BC1360" t="str">
            <v>Airtel</v>
          </cell>
          <cell r="BD1360">
            <v>0</v>
          </cell>
          <cell r="BE1360" t="str">
            <v>ZM6044</v>
          </cell>
          <cell r="BF1360" t="str">
            <v>yes</v>
          </cell>
        </row>
        <row r="1361">
          <cell r="C1361" t="str">
            <v>IHS_NRW_247A</v>
          </cell>
          <cell r="D1361" t="str">
            <v>Mukumbi</v>
          </cell>
          <cell r="E1361">
            <v>25.7713</v>
          </cell>
          <cell r="F1361">
            <v>-12.0873</v>
          </cell>
          <cell r="G1361" t="str">
            <v>Copperbelt </v>
          </cell>
          <cell r="H1361">
            <v>2.5</v>
          </cell>
          <cell r="I1361" t="str">
            <v>NORTH WESTERN</v>
          </cell>
          <cell r="J1361" t="str">
            <v>Solwezi</v>
          </cell>
          <cell r="K1361" t="str">
            <v>No</v>
          </cell>
          <cell r="L1361" t="str">
            <v>No</v>
          </cell>
          <cell r="M1361" t="str">
            <v>No</v>
          </cell>
          <cell r="N1361" t="str">
            <v>Rural</v>
          </cell>
          <cell r="O1361" t="str">
            <v>Silver</v>
          </cell>
          <cell r="P1361" t="str">
            <v>Silver</v>
          </cell>
          <cell r="Q1361" t="str">
            <v>BTS</v>
          </cell>
          <cell r="R1361" t="str">
            <v>BTS</v>
          </cell>
          <cell r="S1361" t="str">
            <v>On air</v>
          </cell>
          <cell r="T1361" t="str">
            <v>Grid-Gen-solar</v>
          </cell>
          <cell r="U1361" t="str">
            <v>Green Field</v>
          </cell>
          <cell r="V1361">
            <v>70</v>
          </cell>
          <cell r="W1361" t="str">
            <v>Outdoor</v>
          </cell>
          <cell r="X1361" t="str">
            <v>Humphrey Bwalya</v>
          </cell>
          <cell r="Y1361" t="str">
            <v>SBC</v>
          </cell>
          <cell r="Z1361" t="str">
            <v>SBC</v>
          </cell>
          <cell r="AA1361" t="str">
            <v>Airtel </v>
          </cell>
          <cell r="AB1361" t="str">
            <v>Mwenya Banda</v>
          </cell>
          <cell r="AC1361" t="str">
            <v>CCS</v>
          </cell>
          <cell r="AD1361" t="str">
            <v>CCS</v>
          </cell>
          <cell r="AE1361" t="str">
            <v>perkins </v>
          </cell>
          <cell r="AF1361" t="str">
            <v>CK Works</v>
          </cell>
          <cell r="AG1361">
            <v>20</v>
          </cell>
          <cell r="AH1361" t="str">
            <v>perkins</v>
          </cell>
          <cell r="AI1361">
            <v>0</v>
          </cell>
          <cell r="AJ1361" t="str">
            <v>Leroy Sommer</v>
          </cell>
          <cell r="AK1361">
            <v>0</v>
          </cell>
          <cell r="AL1361">
            <v>1000</v>
          </cell>
          <cell r="AM1361" t="str">
            <v>Power cube</v>
          </cell>
          <cell r="AN1361" t="str">
            <v>EP50 48A</v>
          </cell>
          <cell r="AO1361">
            <v>300</v>
          </cell>
          <cell r="AP1361" t="str">
            <v>Lithium</v>
          </cell>
          <cell r="AQ1361">
            <v>400</v>
          </cell>
          <cell r="AR1361">
            <v>48</v>
          </cell>
          <cell r="AS1361">
            <v>100</v>
          </cell>
          <cell r="AT1361">
            <v>4</v>
          </cell>
          <cell r="AU1361" t="str">
            <v>N/A</v>
          </cell>
          <cell r="AV1361" t="str">
            <v>N/A</v>
          </cell>
          <cell r="AW1361" t="str">
            <v>N/A</v>
          </cell>
          <cell r="AX1361" t="str">
            <v>N/A</v>
          </cell>
          <cell r="AY1361" t="str">
            <v>N/A</v>
          </cell>
          <cell r="AZ1361">
            <v>60.1</v>
          </cell>
          <cell r="BA1361">
            <v>0</v>
          </cell>
          <cell r="BB1361">
            <v>1</v>
          </cell>
          <cell r="BC1361" t="str">
            <v>MTN</v>
          </cell>
          <cell r="BD1361" t="str">
            <v>T1144</v>
          </cell>
          <cell r="BE1361">
            <v>0</v>
          </cell>
          <cell r="BF1361">
            <v>0</v>
          </cell>
        </row>
        <row r="1362">
          <cell r="C1362" t="str">
            <v>IHS_NRW_249A</v>
          </cell>
          <cell r="D1362" t="str">
            <v>Sachibondo School (Sachibonda Mission) </v>
          </cell>
          <cell r="E1362">
            <v>24.4662</v>
          </cell>
          <cell r="F1362">
            <v>-11.5227</v>
          </cell>
          <cell r="G1362" t="str">
            <v>Copperbelt </v>
          </cell>
          <cell r="H1362">
            <v>2.5</v>
          </cell>
          <cell r="I1362" t="str">
            <v>NORTH WESTERN</v>
          </cell>
          <cell r="J1362" t="str">
            <v>Mwinilunga</v>
          </cell>
          <cell r="K1362" t="str">
            <v>No</v>
          </cell>
          <cell r="L1362" t="str">
            <v>No</v>
          </cell>
          <cell r="M1362" t="str">
            <v>No</v>
          </cell>
          <cell r="N1362" t="str">
            <v>Suburban</v>
          </cell>
          <cell r="O1362" t="str">
            <v>Silver</v>
          </cell>
          <cell r="P1362" t="str">
            <v>Silver</v>
          </cell>
        </row>
        <row r="1362">
          <cell r="R1362" t="str">
            <v>BTS</v>
          </cell>
          <cell r="S1362" t="str">
            <v>On air</v>
          </cell>
          <cell r="T1362" t="str">
            <v>Solar-Gen</v>
          </cell>
          <cell r="U1362" t="str">
            <v>Green Field</v>
          </cell>
          <cell r="V1362">
            <v>50</v>
          </cell>
          <cell r="W1362" t="str">
            <v>Outdoor</v>
          </cell>
          <cell r="X1362" t="str">
            <v>Humphrey Bwalya</v>
          </cell>
          <cell r="Y1362" t="str">
            <v>SBC</v>
          </cell>
          <cell r="Z1362" t="str">
            <v>SBC</v>
          </cell>
          <cell r="AA1362" t="str">
            <v>Airtel </v>
          </cell>
          <cell r="AB1362" t="str">
            <v>Mwenya Banda</v>
          </cell>
          <cell r="AC1362" t="str">
            <v>CCS</v>
          </cell>
          <cell r="AD1362" t="str">
            <v>CCS</v>
          </cell>
          <cell r="AE1362" t="str">
            <v>CK Works</v>
          </cell>
          <cell r="AF1362" t="str">
            <v>CK Works</v>
          </cell>
          <cell r="AG1362">
            <v>20</v>
          </cell>
          <cell r="AH1362" t="str">
            <v>perkins</v>
          </cell>
          <cell r="AI1362">
            <v>0</v>
          </cell>
          <cell r="AJ1362" t="str">
            <v>Leroy Sommer</v>
          </cell>
          <cell r="AK1362">
            <v>0</v>
          </cell>
          <cell r="AL1362">
            <v>600</v>
          </cell>
          <cell r="AM1362" t="str">
            <v>Emerson</v>
          </cell>
          <cell r="AN1362" t="str">
            <v>701 IG4</v>
          </cell>
          <cell r="AO1362">
            <v>300</v>
          </cell>
          <cell r="AP1362" t="str">
            <v>Amaron</v>
          </cell>
          <cell r="AQ1362">
            <v>600</v>
          </cell>
          <cell r="AR1362">
            <v>2</v>
          </cell>
          <cell r="AS1362">
            <v>600</v>
          </cell>
          <cell r="AT1362">
            <v>24</v>
          </cell>
          <cell r="AU1362" t="str">
            <v>N/A</v>
          </cell>
          <cell r="AV1362" t="str">
            <v>N/A</v>
          </cell>
          <cell r="AW1362" t="str">
            <v>N/A</v>
          </cell>
          <cell r="AX1362">
            <v>0</v>
          </cell>
          <cell r="AY1362" t="str">
            <v>N/A</v>
          </cell>
          <cell r="AZ1362">
            <v>44.2</v>
          </cell>
          <cell r="BA1362">
            <v>0</v>
          </cell>
          <cell r="BB1362">
            <v>1</v>
          </cell>
          <cell r="BC1362" t="str">
            <v>Airtel</v>
          </cell>
          <cell r="BD1362">
            <v>0</v>
          </cell>
          <cell r="BE1362" t="str">
            <v>ZM6054</v>
          </cell>
          <cell r="BF1362">
            <v>0</v>
          </cell>
        </row>
        <row r="1363">
          <cell r="C1363" t="str">
            <v>IHS_NRW_250A</v>
          </cell>
          <cell r="D1363" t="str">
            <v>Mujila</v>
          </cell>
          <cell r="E1363">
            <v>24.7891</v>
          </cell>
          <cell r="F1363">
            <v>-11.5208</v>
          </cell>
          <cell r="G1363" t="str">
            <v>Copperbelt </v>
          </cell>
          <cell r="H1363">
            <v>2.5</v>
          </cell>
          <cell r="I1363" t="str">
            <v>NORTH WESTERN</v>
          </cell>
          <cell r="J1363" t="str">
            <v>Mwinilunga</v>
          </cell>
          <cell r="K1363" t="str">
            <v>No</v>
          </cell>
          <cell r="L1363" t="str">
            <v>No</v>
          </cell>
          <cell r="M1363" t="str">
            <v>No</v>
          </cell>
          <cell r="N1363" t="str">
            <v>Suburban</v>
          </cell>
          <cell r="O1363" t="str">
            <v>Silver</v>
          </cell>
          <cell r="P1363" t="str">
            <v>Silver</v>
          </cell>
          <cell r="Q1363" t="str">
            <v>BTS</v>
          </cell>
          <cell r="R1363" t="str">
            <v>BTS</v>
          </cell>
          <cell r="S1363" t="str">
            <v>On air</v>
          </cell>
          <cell r="T1363" t="str">
            <v>Grid-Gen-solar</v>
          </cell>
          <cell r="U1363" t="str">
            <v>Green Field</v>
          </cell>
          <cell r="V1363">
            <v>50</v>
          </cell>
          <cell r="W1363" t="str">
            <v>Outdoor</v>
          </cell>
          <cell r="X1363" t="str">
            <v>Humphrey Bwalya</v>
          </cell>
          <cell r="Y1363" t="str">
            <v>SBC</v>
          </cell>
          <cell r="Z1363" t="str">
            <v>SBC</v>
          </cell>
          <cell r="AA1363" t="str">
            <v>Airtel </v>
          </cell>
          <cell r="AB1363" t="str">
            <v>Mwenya Banda</v>
          </cell>
          <cell r="AC1363" t="str">
            <v>CCS</v>
          </cell>
          <cell r="AD1363" t="str">
            <v>CCS</v>
          </cell>
          <cell r="AE1363" t="str">
            <v>RID</v>
          </cell>
          <cell r="AF1363" t="str">
            <v>RID</v>
          </cell>
          <cell r="AG1363">
            <v>20</v>
          </cell>
          <cell r="AH1363" t="str">
            <v>Mitsubishi</v>
          </cell>
          <cell r="AI1363" t="str">
            <v>SL40</v>
          </cell>
          <cell r="AJ1363" t="str">
            <v>Zanardi </v>
          </cell>
          <cell r="AK1363">
            <v>0</v>
          </cell>
          <cell r="AL1363">
            <v>600</v>
          </cell>
          <cell r="AM1363" t="str">
            <v>out back</v>
          </cell>
          <cell r="AN1363">
            <v>0</v>
          </cell>
          <cell r="AO1363">
            <v>0</v>
          </cell>
          <cell r="AP1363" t="str">
            <v>Lithium</v>
          </cell>
          <cell r="AQ1363">
            <v>200</v>
          </cell>
          <cell r="AR1363">
            <v>48</v>
          </cell>
          <cell r="AS1363">
            <v>100</v>
          </cell>
          <cell r="AT1363">
            <v>2</v>
          </cell>
          <cell r="AU1363" t="str">
            <v>N/A</v>
          </cell>
          <cell r="AV1363" t="str">
            <v>N/A</v>
          </cell>
          <cell r="AW1363" t="str">
            <v>N/A</v>
          </cell>
          <cell r="AX1363">
            <v>0</v>
          </cell>
          <cell r="AY1363" t="str">
            <v>N/A</v>
          </cell>
          <cell r="AZ1363">
            <v>60.1</v>
          </cell>
          <cell r="BA1363">
            <v>0</v>
          </cell>
          <cell r="BB1363">
            <v>1</v>
          </cell>
          <cell r="BC1363" t="str">
            <v>Airtel</v>
          </cell>
          <cell r="BD1363">
            <v>0</v>
          </cell>
          <cell r="BE1363" t="str">
            <v>ZM6055</v>
          </cell>
          <cell r="BF1363">
            <v>0</v>
          </cell>
        </row>
        <row r="1364">
          <cell r="C1364" t="str">
            <v>IHS_NRW_251A</v>
          </cell>
          <cell r="D1364" t="str">
            <v>Chibwika [Mwinilunga - Kabompo Rd]</v>
          </cell>
          <cell r="E1364">
            <v>24.3017</v>
          </cell>
          <cell r="F1364">
            <v>-12.0674</v>
          </cell>
          <cell r="G1364" t="str">
            <v>Copperbelt </v>
          </cell>
          <cell r="H1364">
            <v>2.5</v>
          </cell>
          <cell r="I1364" t="str">
            <v>NORTH WESTERN</v>
          </cell>
          <cell r="J1364" t="str">
            <v>Mwinilunga</v>
          </cell>
          <cell r="K1364" t="str">
            <v>No</v>
          </cell>
          <cell r="L1364" t="str">
            <v>No</v>
          </cell>
          <cell r="M1364" t="str">
            <v>No</v>
          </cell>
          <cell r="N1364" t="str">
            <v>Rural</v>
          </cell>
          <cell r="O1364" t="str">
            <v>Silver</v>
          </cell>
          <cell r="P1364" t="str">
            <v>Silver</v>
          </cell>
          <cell r="Q1364" t="str">
            <v>BTS</v>
          </cell>
          <cell r="R1364" t="str">
            <v>BTS</v>
          </cell>
          <cell r="S1364" t="str">
            <v>On air</v>
          </cell>
          <cell r="T1364" t="str">
            <v>Solar-Gen</v>
          </cell>
          <cell r="U1364" t="str">
            <v>Green Field</v>
          </cell>
          <cell r="V1364">
            <v>60</v>
          </cell>
          <cell r="W1364" t="str">
            <v>Outdoor</v>
          </cell>
          <cell r="X1364" t="str">
            <v>Humphrey Bwalya</v>
          </cell>
          <cell r="Y1364" t="str">
            <v>SBC</v>
          </cell>
          <cell r="Z1364" t="str">
            <v>SBC</v>
          </cell>
          <cell r="AA1364" t="str">
            <v>Airtel </v>
          </cell>
          <cell r="AB1364" t="str">
            <v>Mwenya Banda</v>
          </cell>
          <cell r="AC1364" t="str">
            <v>CCS</v>
          </cell>
          <cell r="AD1364" t="str">
            <v>CCS</v>
          </cell>
          <cell r="AE1364" t="str">
            <v>CK Works</v>
          </cell>
          <cell r="AF1364" t="str">
            <v>CK Works</v>
          </cell>
          <cell r="AG1364">
            <v>20</v>
          </cell>
          <cell r="AH1364" t="str">
            <v>perkins</v>
          </cell>
          <cell r="AI1364">
            <v>0</v>
          </cell>
          <cell r="AJ1364" t="str">
            <v>Leroy Sommer</v>
          </cell>
          <cell r="AK1364">
            <v>0</v>
          </cell>
          <cell r="AL1364">
            <v>600</v>
          </cell>
          <cell r="AM1364" t="str">
            <v>Power cube</v>
          </cell>
          <cell r="AN1364" t="str">
            <v>ICC330-HA1-C10</v>
          </cell>
          <cell r="AO1364">
            <v>750</v>
          </cell>
          <cell r="AP1364" t="str">
            <v>Lithium</v>
          </cell>
          <cell r="AQ1364">
            <v>400</v>
          </cell>
          <cell r="AR1364">
            <v>48</v>
          </cell>
          <cell r="AS1364">
            <v>100</v>
          </cell>
          <cell r="AT1364">
            <v>4</v>
          </cell>
          <cell r="AU1364" t="str">
            <v>N/A</v>
          </cell>
          <cell r="AV1364" t="str">
            <v>N/A</v>
          </cell>
          <cell r="AW1364" t="str">
            <v>N/A</v>
          </cell>
          <cell r="AX1364">
            <v>0</v>
          </cell>
          <cell r="AY1364" t="str">
            <v>N/A</v>
          </cell>
          <cell r="AZ1364">
            <v>43.1</v>
          </cell>
          <cell r="BA1364">
            <v>39</v>
          </cell>
          <cell r="BB1364">
            <v>1</v>
          </cell>
          <cell r="BC1364" t="str">
            <v>Airtel</v>
          </cell>
          <cell r="BD1364">
            <v>0</v>
          </cell>
          <cell r="BE1364" t="str">
            <v>ZM6057</v>
          </cell>
          <cell r="BF1364">
            <v>0</v>
          </cell>
        </row>
        <row r="1365">
          <cell r="C1365" t="str">
            <v>IHS_NRW_252A</v>
          </cell>
          <cell r="D1365" t="str">
            <v>Ikelenge Rp1</v>
          </cell>
          <cell r="E1365">
            <v>24.2702</v>
          </cell>
          <cell r="F1365">
            <v>-11.3815</v>
          </cell>
          <cell r="G1365" t="str">
            <v>Copperbelt </v>
          </cell>
          <cell r="H1365">
            <v>2.5</v>
          </cell>
          <cell r="I1365" t="str">
            <v>NORTH WESTERN</v>
          </cell>
          <cell r="J1365" t="str">
            <v>Mwinilunga</v>
          </cell>
          <cell r="K1365" t="str">
            <v>No</v>
          </cell>
          <cell r="L1365" t="str">
            <v>No</v>
          </cell>
          <cell r="M1365" t="str">
            <v>No</v>
          </cell>
          <cell r="N1365" t="str">
            <v>Rural</v>
          </cell>
          <cell r="O1365" t="str">
            <v>Silver</v>
          </cell>
          <cell r="P1365" t="str">
            <v>Silver</v>
          </cell>
          <cell r="Q1365" t="str">
            <v>BB</v>
          </cell>
          <cell r="R1365" t="str">
            <v>HUB</v>
          </cell>
          <cell r="S1365" t="str">
            <v>On air</v>
          </cell>
          <cell r="T1365" t="str">
            <v>Grid-Gen-solar</v>
          </cell>
          <cell r="U1365" t="str">
            <v>Green Field</v>
          </cell>
          <cell r="V1365">
            <v>50</v>
          </cell>
          <cell r="W1365" t="str">
            <v>Outdoor</v>
          </cell>
          <cell r="X1365" t="str">
            <v>Humphrey Bwalya</v>
          </cell>
          <cell r="Y1365" t="str">
            <v>SBC</v>
          </cell>
          <cell r="Z1365" t="str">
            <v>SBC</v>
          </cell>
          <cell r="AA1365" t="str">
            <v>Airtel </v>
          </cell>
          <cell r="AB1365" t="str">
            <v>Mwenya Banda</v>
          </cell>
          <cell r="AC1365" t="str">
            <v>CCS</v>
          </cell>
          <cell r="AD1365" t="str">
            <v>CCS</v>
          </cell>
          <cell r="AE1365" t="str">
            <v>Gen Logic</v>
          </cell>
          <cell r="AF1365" t="str">
            <v>Gen Logic</v>
          </cell>
          <cell r="AG1365">
            <v>20</v>
          </cell>
          <cell r="AH1365" t="str">
            <v>perkins</v>
          </cell>
          <cell r="AI1365">
            <v>0</v>
          </cell>
          <cell r="AJ1365" t="str">
            <v>Mecc Alte</v>
          </cell>
          <cell r="AK1365">
            <v>0</v>
          </cell>
          <cell r="AL1365">
            <v>1000</v>
          </cell>
          <cell r="AM1365" t="str">
            <v>Power cube</v>
          </cell>
          <cell r="AN1365" t="str">
            <v>ICC330-H1-C1</v>
          </cell>
          <cell r="AO1365">
            <v>400</v>
          </cell>
          <cell r="AP1365" t="str">
            <v>Agisson</v>
          </cell>
          <cell r="AQ1365">
            <v>600</v>
          </cell>
          <cell r="AR1365">
            <v>2</v>
          </cell>
          <cell r="AS1365">
            <v>600</v>
          </cell>
          <cell r="AT1365">
            <v>24</v>
          </cell>
          <cell r="AU1365" t="str">
            <v>N/A</v>
          </cell>
          <cell r="AV1365" t="str">
            <v>N/A</v>
          </cell>
          <cell r="AW1365" t="str">
            <v>N/A</v>
          </cell>
          <cell r="AX1365">
            <v>0</v>
          </cell>
          <cell r="AY1365" t="str">
            <v>N/A</v>
          </cell>
          <cell r="AZ1365">
            <v>70</v>
          </cell>
          <cell r="BA1365">
            <v>0</v>
          </cell>
          <cell r="BB1365">
            <v>2</v>
          </cell>
          <cell r="BC1365" t="str">
            <v>MTNAirtel</v>
          </cell>
          <cell r="BD1365" t="str">
            <v>T1152</v>
          </cell>
          <cell r="BE1365" t="str">
            <v>ZM6090</v>
          </cell>
          <cell r="BF1365">
            <v>0</v>
          </cell>
        </row>
        <row r="1366">
          <cell r="C1366" t="str">
            <v>IHS_NRW_253A</v>
          </cell>
          <cell r="D1366" t="str">
            <v>Ikelenge Rpt 2</v>
          </cell>
          <cell r="E1366">
            <v>24.3899</v>
          </cell>
          <cell r="F1366">
            <v>-11.6138</v>
          </cell>
          <cell r="G1366" t="str">
            <v>Copperbelt </v>
          </cell>
          <cell r="H1366">
            <v>2.5</v>
          </cell>
          <cell r="I1366" t="str">
            <v>NORTH WESTERN</v>
          </cell>
          <cell r="J1366" t="str">
            <v>Mwinilunga</v>
          </cell>
          <cell r="K1366" t="str">
            <v>No</v>
          </cell>
          <cell r="L1366" t="str">
            <v>No</v>
          </cell>
          <cell r="M1366" t="str">
            <v>No</v>
          </cell>
          <cell r="N1366" t="str">
            <v>Rural</v>
          </cell>
          <cell r="O1366" t="str">
            <v>Silver</v>
          </cell>
          <cell r="P1366" t="str">
            <v>Silver</v>
          </cell>
          <cell r="Q1366" t="str">
            <v>BB</v>
          </cell>
          <cell r="R1366" t="str">
            <v>BB</v>
          </cell>
          <cell r="S1366" t="str">
            <v>On air</v>
          </cell>
          <cell r="T1366" t="str">
            <v>Solar-Gen</v>
          </cell>
          <cell r="U1366" t="str">
            <v>Green Field</v>
          </cell>
          <cell r="V1366">
            <v>60</v>
          </cell>
          <cell r="W1366" t="str">
            <v>Outdoor</v>
          </cell>
          <cell r="X1366" t="str">
            <v>Humphrey Bwalya</v>
          </cell>
          <cell r="Y1366" t="str">
            <v>SBC</v>
          </cell>
          <cell r="Z1366" t="str">
            <v>SBC</v>
          </cell>
          <cell r="AA1366" t="str">
            <v>Airtel </v>
          </cell>
          <cell r="AB1366" t="str">
            <v>Mwenya Banda</v>
          </cell>
          <cell r="AC1366" t="str">
            <v>CCS</v>
          </cell>
          <cell r="AD1366" t="str">
            <v>CCS</v>
          </cell>
          <cell r="AE1366" t="str">
            <v>REMMY</v>
          </cell>
          <cell r="AF1366" t="str">
            <v>REMMY</v>
          </cell>
          <cell r="AG1366">
            <v>15</v>
          </cell>
          <cell r="AH1366" t="str">
            <v>perkins</v>
          </cell>
          <cell r="AI1366">
            <v>0</v>
          </cell>
          <cell r="AJ1366" t="str">
            <v>Leroy Sommer</v>
          </cell>
          <cell r="AK1366">
            <v>0</v>
          </cell>
          <cell r="AL1366">
            <v>700</v>
          </cell>
          <cell r="AM1366" t="str">
            <v>Power cube</v>
          </cell>
          <cell r="AN1366" t="str">
            <v>ICC330-H1-C1</v>
          </cell>
          <cell r="AO1366">
            <v>400</v>
          </cell>
          <cell r="AP1366" t="str">
            <v>Lithium</v>
          </cell>
          <cell r="AQ1366">
            <v>600</v>
          </cell>
          <cell r="AR1366">
            <v>48</v>
          </cell>
          <cell r="AS1366">
            <v>100</v>
          </cell>
          <cell r="AT1366">
            <v>6</v>
          </cell>
          <cell r="AU1366" t="str">
            <v>N/A</v>
          </cell>
          <cell r="AV1366" t="str">
            <v>N/A</v>
          </cell>
          <cell r="AW1366" t="str">
            <v>N/A</v>
          </cell>
          <cell r="AX1366">
            <v>0</v>
          </cell>
          <cell r="AY1366" t="str">
            <v>N/A</v>
          </cell>
          <cell r="AZ1366">
            <v>55</v>
          </cell>
          <cell r="BA1366">
            <v>0</v>
          </cell>
          <cell r="BB1366">
            <v>2</v>
          </cell>
          <cell r="BC1366" t="str">
            <v>MTNAirtel</v>
          </cell>
          <cell r="BD1366" t="str">
            <v>TX</v>
          </cell>
          <cell r="BE1366" t="str">
            <v>ZM6091</v>
          </cell>
          <cell r="BF1366">
            <v>0</v>
          </cell>
        </row>
        <row r="1367">
          <cell r="C1367" t="str">
            <v>IHS_NRW_254A</v>
          </cell>
          <cell r="D1367" t="str">
            <v>Katyola (Chimwishi)</v>
          </cell>
          <cell r="E1367">
            <v>24.5478</v>
          </cell>
          <cell r="F1367">
            <v>-11.7197</v>
          </cell>
          <cell r="G1367" t="str">
            <v>Copperbelt </v>
          </cell>
          <cell r="H1367">
            <v>1.5</v>
          </cell>
          <cell r="I1367" t="str">
            <v>NORTH WESTERN</v>
          </cell>
          <cell r="J1367" t="str">
            <v>Mwinilunga</v>
          </cell>
          <cell r="K1367" t="str">
            <v>No</v>
          </cell>
          <cell r="L1367" t="str">
            <v>No</v>
          </cell>
          <cell r="M1367" t="str">
            <v>No</v>
          </cell>
          <cell r="N1367" t="str">
            <v>Rural</v>
          </cell>
          <cell r="O1367" t="str">
            <v>Silver</v>
          </cell>
          <cell r="P1367" t="str">
            <v>Silver</v>
          </cell>
          <cell r="Q1367" t="str">
            <v>BB</v>
          </cell>
          <cell r="R1367" t="str">
            <v>BB</v>
          </cell>
          <cell r="S1367" t="str">
            <v>On air</v>
          </cell>
          <cell r="T1367" t="str">
            <v>Grid-Gen-solar</v>
          </cell>
          <cell r="U1367" t="str">
            <v>Green Field</v>
          </cell>
          <cell r="V1367">
            <v>40</v>
          </cell>
          <cell r="W1367" t="str">
            <v>Outdoor</v>
          </cell>
          <cell r="X1367" t="str">
            <v>Humphrey Bwalya</v>
          </cell>
          <cell r="Y1367" t="str">
            <v>SBC</v>
          </cell>
          <cell r="Z1367" t="str">
            <v>SBC</v>
          </cell>
          <cell r="AA1367" t="str">
            <v>Airtel </v>
          </cell>
          <cell r="AB1367" t="str">
            <v>Mwenya Banda</v>
          </cell>
          <cell r="AC1367" t="str">
            <v>CCS</v>
          </cell>
          <cell r="AD1367" t="str">
            <v>CCS</v>
          </cell>
          <cell r="AE1367" t="str">
            <v>RID</v>
          </cell>
          <cell r="AF1367" t="str">
            <v>RID</v>
          </cell>
          <cell r="AG1367">
            <v>20</v>
          </cell>
          <cell r="AH1367" t="str">
            <v>Mitsubishi</v>
          </cell>
          <cell r="AI1367" t="str">
            <v>SL40</v>
          </cell>
          <cell r="AJ1367" t="str">
            <v>Zanardi </v>
          </cell>
          <cell r="AK1367">
            <v>0</v>
          </cell>
          <cell r="AL1367">
            <v>600</v>
          </cell>
          <cell r="AM1367" t="str">
            <v>out back</v>
          </cell>
          <cell r="AN1367">
            <v>0</v>
          </cell>
          <cell r="AO1367">
            <v>0</v>
          </cell>
          <cell r="AP1367" t="str">
            <v>Lithium</v>
          </cell>
          <cell r="AQ1367">
            <v>300</v>
          </cell>
          <cell r="AR1367">
            <v>48</v>
          </cell>
          <cell r="AS1367">
            <v>100</v>
          </cell>
          <cell r="AT1367">
            <v>3</v>
          </cell>
          <cell r="AU1367" t="str">
            <v>N/A</v>
          </cell>
          <cell r="AV1367" t="str">
            <v>N/A</v>
          </cell>
          <cell r="AW1367" t="str">
            <v>N/A</v>
          </cell>
          <cell r="AX1367">
            <v>0</v>
          </cell>
          <cell r="AY1367" t="str">
            <v>N/A</v>
          </cell>
          <cell r="AZ1367">
            <v>70</v>
          </cell>
          <cell r="BA1367">
            <v>0</v>
          </cell>
          <cell r="BB1367">
            <v>2</v>
          </cell>
          <cell r="BC1367" t="str">
            <v>MTNAirtel</v>
          </cell>
          <cell r="BD1367" t="str">
            <v>T1153</v>
          </cell>
          <cell r="BE1367" t="str">
            <v>ZM6092</v>
          </cell>
          <cell r="BF1367">
            <v>0</v>
          </cell>
        </row>
        <row r="1368">
          <cell r="C1368" t="str">
            <v>IHS_NRW_255A</v>
          </cell>
          <cell r="D1368" t="str">
            <v>Matimba (Kalene Rp2)</v>
          </cell>
          <cell r="E1368">
            <v>24.9739</v>
          </cell>
          <cell r="F1368">
            <v>-11.7323</v>
          </cell>
          <cell r="G1368" t="str">
            <v>Copperbelt </v>
          </cell>
          <cell r="H1368">
            <v>2.5</v>
          </cell>
          <cell r="I1368" t="str">
            <v>NORTH WESTERN</v>
          </cell>
          <cell r="J1368" t="str">
            <v>Mwinilunga</v>
          </cell>
          <cell r="K1368" t="str">
            <v>No</v>
          </cell>
          <cell r="L1368" t="str">
            <v>No</v>
          </cell>
          <cell r="M1368" t="str">
            <v>No</v>
          </cell>
          <cell r="N1368" t="str">
            <v>Rural</v>
          </cell>
          <cell r="O1368" t="str">
            <v>Silver</v>
          </cell>
          <cell r="P1368" t="str">
            <v>Silver</v>
          </cell>
          <cell r="Q1368" t="str">
            <v>BB</v>
          </cell>
          <cell r="R1368" t="str">
            <v>BB</v>
          </cell>
          <cell r="S1368" t="str">
            <v>On air</v>
          </cell>
          <cell r="T1368" t="str">
            <v>Solar-Gen</v>
          </cell>
          <cell r="U1368" t="str">
            <v>Green Field</v>
          </cell>
          <cell r="V1368">
            <v>70</v>
          </cell>
          <cell r="W1368" t="str">
            <v>Outdoor</v>
          </cell>
          <cell r="X1368" t="str">
            <v>Humphrey Bwalya</v>
          </cell>
          <cell r="Y1368" t="str">
            <v>SBC</v>
          </cell>
          <cell r="Z1368" t="str">
            <v>SBC</v>
          </cell>
          <cell r="AA1368" t="str">
            <v>Airtel </v>
          </cell>
          <cell r="AB1368" t="str">
            <v>Mwenya Banda</v>
          </cell>
          <cell r="AC1368" t="str">
            <v>CCS</v>
          </cell>
          <cell r="AD1368" t="str">
            <v>CCS</v>
          </cell>
          <cell r="AE1368" t="str">
            <v>Gen Logic</v>
          </cell>
          <cell r="AF1368" t="str">
            <v>Gen Logic</v>
          </cell>
          <cell r="AG1368">
            <v>20</v>
          </cell>
          <cell r="AH1368" t="str">
            <v>perkins</v>
          </cell>
          <cell r="AI1368">
            <v>0</v>
          </cell>
          <cell r="AJ1368" t="str">
            <v>Mecc Alte</v>
          </cell>
          <cell r="AK1368">
            <v>0</v>
          </cell>
          <cell r="AL1368">
            <v>1000</v>
          </cell>
          <cell r="AM1368" t="str">
            <v>Power cube</v>
          </cell>
          <cell r="AN1368" t="str">
            <v>ICC330-H1-C1</v>
          </cell>
          <cell r="AO1368">
            <v>400</v>
          </cell>
          <cell r="AP1368" t="str">
            <v>Lithium</v>
          </cell>
          <cell r="AQ1368">
            <v>400</v>
          </cell>
          <cell r="AR1368">
            <v>48</v>
          </cell>
          <cell r="AS1368">
            <v>100</v>
          </cell>
          <cell r="AT1368">
            <v>4</v>
          </cell>
          <cell r="AU1368" t="str">
            <v>N/A</v>
          </cell>
          <cell r="AV1368" t="str">
            <v>N/A</v>
          </cell>
          <cell r="AW1368" t="str">
            <v>N/A</v>
          </cell>
          <cell r="AX1368">
            <v>0</v>
          </cell>
          <cell r="AY1368" t="str">
            <v>N/A</v>
          </cell>
          <cell r="AZ1368">
            <v>60</v>
          </cell>
          <cell r="BA1368">
            <v>0</v>
          </cell>
          <cell r="BB1368">
            <v>2</v>
          </cell>
          <cell r="BC1368" t="str">
            <v>MTNAirtel</v>
          </cell>
          <cell r="BD1368" t="str">
            <v>TX</v>
          </cell>
          <cell r="BE1368" t="str">
            <v>ZM6094</v>
          </cell>
          <cell r="BF1368">
            <v>0</v>
          </cell>
        </row>
        <row r="1369">
          <cell r="C1369" t="str">
            <v>IHS_NRW_256A</v>
          </cell>
          <cell r="D1369" t="str">
            <v>Lumwana West (Kalene Rp3)</v>
          </cell>
          <cell r="E1369">
            <v>25.1443</v>
          </cell>
          <cell r="F1369">
            <v>-11.8191</v>
          </cell>
          <cell r="G1369" t="str">
            <v>Copperbelt </v>
          </cell>
          <cell r="H1369">
            <v>1.8</v>
          </cell>
          <cell r="I1369" t="str">
            <v>NORTH WESTERN</v>
          </cell>
          <cell r="J1369" t="str">
            <v>Mwinilunga</v>
          </cell>
          <cell r="K1369" t="str">
            <v>No</v>
          </cell>
          <cell r="L1369" t="str">
            <v>No</v>
          </cell>
          <cell r="M1369" t="str">
            <v>No</v>
          </cell>
          <cell r="N1369" t="str">
            <v>Rural</v>
          </cell>
          <cell r="O1369" t="str">
            <v>Silver</v>
          </cell>
          <cell r="P1369" t="str">
            <v>Silver</v>
          </cell>
          <cell r="Q1369" t="str">
            <v>BB</v>
          </cell>
          <cell r="R1369" t="str">
            <v>BB</v>
          </cell>
          <cell r="S1369" t="str">
            <v>On air</v>
          </cell>
          <cell r="T1369" t="str">
            <v>Solar-Gen</v>
          </cell>
          <cell r="U1369" t="str">
            <v>Green Field</v>
          </cell>
          <cell r="V1369">
            <v>60</v>
          </cell>
          <cell r="W1369" t="str">
            <v>Outdoor</v>
          </cell>
          <cell r="X1369" t="str">
            <v>Humphrey Bwalya</v>
          </cell>
          <cell r="Y1369" t="str">
            <v>SBC</v>
          </cell>
          <cell r="Z1369" t="str">
            <v>SBC</v>
          </cell>
          <cell r="AA1369" t="str">
            <v>Airtel </v>
          </cell>
          <cell r="AB1369" t="str">
            <v>Mwenya Banda</v>
          </cell>
          <cell r="AC1369" t="str">
            <v>CCS</v>
          </cell>
          <cell r="AD1369" t="str">
            <v>CCS</v>
          </cell>
          <cell r="AE1369" t="str">
            <v>Earth Technology</v>
          </cell>
          <cell r="AF1369" t="str">
            <v>Earth Technology</v>
          </cell>
          <cell r="AG1369">
            <v>15</v>
          </cell>
          <cell r="AH1369" t="str">
            <v>perkins</v>
          </cell>
          <cell r="AI1369">
            <v>0</v>
          </cell>
          <cell r="AJ1369" t="str">
            <v>Leroy Sommer</v>
          </cell>
          <cell r="AK1369">
            <v>0</v>
          </cell>
          <cell r="AL1369">
            <v>400</v>
          </cell>
          <cell r="AM1369" t="str">
            <v>Power cube</v>
          </cell>
          <cell r="AN1369" t="str">
            <v>ICC330-H1-C1</v>
          </cell>
          <cell r="AO1369">
            <v>400</v>
          </cell>
          <cell r="AP1369" t="str">
            <v>Lithium</v>
          </cell>
          <cell r="AQ1369">
            <v>500</v>
          </cell>
          <cell r="AR1369">
            <v>48</v>
          </cell>
          <cell r="AS1369">
            <v>100</v>
          </cell>
          <cell r="AT1369">
            <v>5</v>
          </cell>
          <cell r="AU1369" t="str">
            <v>N/A</v>
          </cell>
          <cell r="AV1369" t="str">
            <v>N/A</v>
          </cell>
          <cell r="AW1369" t="str">
            <v>N/A</v>
          </cell>
          <cell r="AX1369">
            <v>0</v>
          </cell>
          <cell r="AY1369" t="str">
            <v>N/A</v>
          </cell>
          <cell r="AZ1369">
            <v>70</v>
          </cell>
          <cell r="BA1369">
            <v>0</v>
          </cell>
          <cell r="BB1369">
            <v>2</v>
          </cell>
          <cell r="BC1369" t="str">
            <v>MTNAirtel</v>
          </cell>
          <cell r="BD1369" t="str">
            <v>T3433</v>
          </cell>
          <cell r="BE1369" t="str">
            <v>ZM6095</v>
          </cell>
          <cell r="BF1369">
            <v>0</v>
          </cell>
        </row>
        <row r="1370">
          <cell r="C1370" t="str">
            <v>IHS_NRW_257A</v>
          </cell>
          <cell r="D1370" t="str">
            <v>Chitungu (Kalene Rp4)</v>
          </cell>
          <cell r="E1370">
            <v>25.4011</v>
          </cell>
          <cell r="F1370">
            <v>-11.9506</v>
          </cell>
          <cell r="G1370" t="str">
            <v>Copperbelt </v>
          </cell>
          <cell r="H1370">
            <v>2.5</v>
          </cell>
          <cell r="I1370" t="str">
            <v>NORTH WESTERN</v>
          </cell>
          <cell r="J1370" t="str">
            <v>Solwezi</v>
          </cell>
          <cell r="K1370" t="str">
            <v>No</v>
          </cell>
          <cell r="L1370" t="str">
            <v>No</v>
          </cell>
          <cell r="M1370" t="str">
            <v>No</v>
          </cell>
          <cell r="N1370" t="str">
            <v>Rural</v>
          </cell>
          <cell r="O1370" t="str">
            <v>Silver</v>
          </cell>
          <cell r="P1370" t="str">
            <v>Silver</v>
          </cell>
          <cell r="Q1370" t="str">
            <v>BB</v>
          </cell>
          <cell r="R1370" t="str">
            <v>BB</v>
          </cell>
          <cell r="S1370" t="str">
            <v>On air</v>
          </cell>
          <cell r="T1370" t="str">
            <v>Solar-Gen</v>
          </cell>
          <cell r="U1370" t="str">
            <v>Green Field</v>
          </cell>
          <cell r="V1370">
            <v>70</v>
          </cell>
          <cell r="W1370" t="str">
            <v>Outdoor</v>
          </cell>
          <cell r="X1370" t="str">
            <v>Humphrey Bwalya</v>
          </cell>
          <cell r="Y1370" t="str">
            <v>SBC</v>
          </cell>
          <cell r="Z1370" t="str">
            <v>SBC</v>
          </cell>
          <cell r="AA1370" t="str">
            <v>Airtel </v>
          </cell>
          <cell r="AB1370" t="str">
            <v>Mwenya Banda</v>
          </cell>
          <cell r="AC1370" t="str">
            <v>CCS</v>
          </cell>
          <cell r="AD1370" t="str">
            <v>CCS</v>
          </cell>
          <cell r="AE1370" t="str">
            <v>Vitalgen</v>
          </cell>
          <cell r="AF1370" t="str">
            <v>Vitalgen</v>
          </cell>
          <cell r="AG1370">
            <v>20</v>
          </cell>
          <cell r="AH1370" t="str">
            <v>perkins</v>
          </cell>
          <cell r="AI1370">
            <v>0</v>
          </cell>
          <cell r="AJ1370" t="str">
            <v>Leroy Sommer</v>
          </cell>
          <cell r="AK1370">
            <v>0</v>
          </cell>
          <cell r="AL1370">
            <v>600</v>
          </cell>
          <cell r="AM1370" t="str">
            <v>Power cube</v>
          </cell>
          <cell r="AN1370" t="str">
            <v>ICC330-H1-C1</v>
          </cell>
          <cell r="AO1370">
            <v>400</v>
          </cell>
          <cell r="AP1370" t="str">
            <v>Lithium</v>
          </cell>
          <cell r="AQ1370">
            <v>500</v>
          </cell>
          <cell r="AR1370">
            <v>48</v>
          </cell>
          <cell r="AS1370">
            <v>100</v>
          </cell>
          <cell r="AT1370">
            <v>5</v>
          </cell>
          <cell r="AU1370" t="str">
            <v>N/A</v>
          </cell>
          <cell r="AV1370" t="str">
            <v>N/A</v>
          </cell>
          <cell r="AW1370" t="str">
            <v>N/A</v>
          </cell>
          <cell r="AX1370">
            <v>0</v>
          </cell>
          <cell r="AY1370" t="str">
            <v>N/A</v>
          </cell>
          <cell r="AZ1370">
            <v>62.2</v>
          </cell>
          <cell r="BA1370">
            <v>0</v>
          </cell>
          <cell r="BB1370">
            <v>2</v>
          </cell>
          <cell r="BC1370" t="str">
            <v>MTNAirtel</v>
          </cell>
          <cell r="BD1370" t="str">
            <v>T1141</v>
          </cell>
          <cell r="BE1370" t="str">
            <v>ZM6096</v>
          </cell>
          <cell r="BF1370">
            <v>0</v>
          </cell>
        </row>
        <row r="1371">
          <cell r="C1371" t="str">
            <v>IHS_NRW_258A</v>
          </cell>
          <cell r="D1371" t="str">
            <v>Kazhiba (Kisasa Rp)</v>
          </cell>
          <cell r="E1371">
            <v>25.4756</v>
          </cell>
          <cell r="F1371">
            <v>-12.0682</v>
          </cell>
          <cell r="G1371" t="str">
            <v>Copperbelt </v>
          </cell>
          <cell r="H1371">
            <v>1.5</v>
          </cell>
          <cell r="I1371" t="str">
            <v>NORTH WESTERN</v>
          </cell>
          <cell r="J1371" t="str">
            <v>Solwezi</v>
          </cell>
          <cell r="K1371" t="str">
            <v>No</v>
          </cell>
          <cell r="L1371" t="str">
            <v>No</v>
          </cell>
          <cell r="M1371" t="str">
            <v>No</v>
          </cell>
          <cell r="N1371" t="str">
            <v>Rural</v>
          </cell>
          <cell r="O1371" t="str">
            <v>Silver</v>
          </cell>
          <cell r="P1371" t="str">
            <v>Silver</v>
          </cell>
          <cell r="Q1371" t="str">
            <v>BB</v>
          </cell>
          <cell r="R1371" t="str">
            <v>BB</v>
          </cell>
          <cell r="S1371" t="str">
            <v>On air</v>
          </cell>
          <cell r="T1371" t="str">
            <v>Solar-Gen</v>
          </cell>
          <cell r="U1371" t="str">
            <v>Green Field</v>
          </cell>
          <cell r="V1371">
            <v>60</v>
          </cell>
          <cell r="W1371" t="str">
            <v>Outdoor</v>
          </cell>
          <cell r="X1371" t="str">
            <v>Humphrey Bwalya</v>
          </cell>
          <cell r="Y1371" t="str">
            <v>SBC</v>
          </cell>
          <cell r="Z1371" t="str">
            <v>SBC</v>
          </cell>
          <cell r="AA1371" t="str">
            <v>Airtel </v>
          </cell>
          <cell r="AB1371" t="str">
            <v>Mwenya Banda</v>
          </cell>
          <cell r="AC1371" t="str">
            <v>CCS</v>
          </cell>
          <cell r="AD1371" t="str">
            <v>CCS</v>
          </cell>
          <cell r="AE1371" t="str">
            <v>Gen Logic</v>
          </cell>
          <cell r="AF1371" t="str">
            <v>Gen Logic</v>
          </cell>
          <cell r="AG1371">
            <v>15</v>
          </cell>
          <cell r="AH1371" t="str">
            <v>perkins</v>
          </cell>
          <cell r="AI1371">
            <v>0</v>
          </cell>
          <cell r="AJ1371" t="str">
            <v>Leroy Sommer</v>
          </cell>
          <cell r="AK1371">
            <v>0</v>
          </cell>
          <cell r="AL1371">
            <v>1000</v>
          </cell>
          <cell r="AM1371" t="str">
            <v>Power cube</v>
          </cell>
          <cell r="AN1371" t="str">
            <v>ICC330-H1-C1</v>
          </cell>
          <cell r="AO1371">
            <v>400</v>
          </cell>
          <cell r="AP1371" t="str">
            <v>Lithium</v>
          </cell>
          <cell r="AQ1371">
            <v>400</v>
          </cell>
          <cell r="AR1371">
            <v>48</v>
          </cell>
          <cell r="AS1371">
            <v>100</v>
          </cell>
          <cell r="AT1371">
            <v>4</v>
          </cell>
          <cell r="AU1371" t="str">
            <v>N/A</v>
          </cell>
          <cell r="AV1371" t="str">
            <v>N/A</v>
          </cell>
          <cell r="AW1371" t="str">
            <v>N/A</v>
          </cell>
          <cell r="AX1371">
            <v>0</v>
          </cell>
          <cell r="AY1371" t="str">
            <v>N/A</v>
          </cell>
          <cell r="AZ1371">
            <v>54.8</v>
          </cell>
          <cell r="BA1371">
            <v>0</v>
          </cell>
          <cell r="BB1371">
            <v>1</v>
          </cell>
          <cell r="BC1371" t="str">
            <v>Airtel</v>
          </cell>
          <cell r="BD1371">
            <v>0</v>
          </cell>
          <cell r="BE1371" t="str">
            <v>ZM6097</v>
          </cell>
          <cell r="BF1371">
            <v>0</v>
          </cell>
        </row>
        <row r="1372">
          <cell r="C1372" t="str">
            <v>IHS_NRW_259A</v>
          </cell>
          <cell r="D1372" t="str">
            <v>manyinga-manyinga RP</v>
          </cell>
          <cell r="E1372">
            <v>24.3045</v>
          </cell>
          <cell r="F1372">
            <v>-13.5093</v>
          </cell>
          <cell r="G1372" t="str">
            <v>Copperbelt </v>
          </cell>
          <cell r="H1372">
            <v>1.8</v>
          </cell>
          <cell r="I1372" t="str">
            <v>NORTH WESTERN</v>
          </cell>
          <cell r="J1372" t="str">
            <v>Kabompo</v>
          </cell>
          <cell r="K1372" t="str">
            <v>No</v>
          </cell>
          <cell r="L1372" t="str">
            <v>No</v>
          </cell>
          <cell r="M1372" t="str">
            <v>No</v>
          </cell>
          <cell r="N1372" t="str">
            <v>Rural</v>
          </cell>
          <cell r="O1372" t="str">
            <v>Silver</v>
          </cell>
          <cell r="P1372" t="str">
            <v>Silver</v>
          </cell>
          <cell r="Q1372" t="str">
            <v>BTS</v>
          </cell>
          <cell r="R1372" t="str">
            <v>BTS</v>
          </cell>
          <cell r="S1372" t="str">
            <v>On air</v>
          </cell>
          <cell r="T1372" t="str">
            <v>Grid-Gen</v>
          </cell>
          <cell r="U1372" t="str">
            <v>Green Field</v>
          </cell>
          <cell r="V1372">
            <v>80</v>
          </cell>
          <cell r="W1372" t="str">
            <v>Outdoor</v>
          </cell>
          <cell r="X1372" t="str">
            <v>Humphrey Bwalya</v>
          </cell>
          <cell r="Y1372" t="str">
            <v>SBC</v>
          </cell>
          <cell r="Z1372" t="str">
            <v>SBC</v>
          </cell>
          <cell r="AA1372" t="str">
            <v>Airtel </v>
          </cell>
          <cell r="AB1372" t="str">
            <v>Mwenya Banda</v>
          </cell>
          <cell r="AC1372" t="str">
            <v>CCS</v>
          </cell>
          <cell r="AD1372" t="str">
            <v>CCS</v>
          </cell>
          <cell r="AE1372" t="str">
            <v>RID</v>
          </cell>
          <cell r="AF1372" t="str">
            <v>RID</v>
          </cell>
          <cell r="AG1372">
            <v>15</v>
          </cell>
          <cell r="AH1372" t="str">
            <v>Mitsubishi</v>
          </cell>
          <cell r="AI1372" t="str">
            <v>SL40</v>
          </cell>
          <cell r="AJ1372" t="str">
            <v>Zanardi </v>
          </cell>
          <cell r="AK1372">
            <v>0</v>
          </cell>
          <cell r="AL1372">
            <v>600</v>
          </cell>
          <cell r="AM1372" t="str">
            <v>N/A</v>
          </cell>
          <cell r="AN1372">
            <v>0</v>
          </cell>
          <cell r="AO1372">
            <v>0</v>
          </cell>
          <cell r="AP1372" t="str">
            <v>BSB</v>
          </cell>
          <cell r="AQ1372">
            <v>1500</v>
          </cell>
          <cell r="AR1372">
            <v>2</v>
          </cell>
          <cell r="AS1372">
            <v>1500</v>
          </cell>
          <cell r="AT1372">
            <v>24</v>
          </cell>
          <cell r="AU1372" t="str">
            <v>N/A</v>
          </cell>
          <cell r="AV1372" t="str">
            <v>N/A</v>
          </cell>
          <cell r="AW1372" t="str">
            <v>N/A</v>
          </cell>
          <cell r="AX1372">
            <v>0</v>
          </cell>
          <cell r="AY1372" t="str">
            <v>N/A</v>
          </cell>
          <cell r="AZ1372">
            <v>35.4</v>
          </cell>
          <cell r="BA1372">
            <v>0</v>
          </cell>
          <cell r="BB1372">
            <v>1</v>
          </cell>
          <cell r="BC1372" t="str">
            <v>Airtel</v>
          </cell>
          <cell r="BD1372">
            <v>0</v>
          </cell>
          <cell r="BE1372" t="str">
            <v>ZM6100</v>
          </cell>
          <cell r="BF1372">
            <v>0</v>
          </cell>
        </row>
        <row r="1373">
          <cell r="C1373" t="str">
            <v>IHS_NRW_260A</v>
          </cell>
          <cell r="D1373" t="str">
            <v>Maheba Refugee Camp RP</v>
          </cell>
          <cell r="E1373">
            <v>25.8779</v>
          </cell>
          <cell r="F1373">
            <v>-12.4982</v>
          </cell>
          <cell r="G1373" t="str">
            <v>Copperbelt </v>
          </cell>
          <cell r="H1373">
            <v>1.5</v>
          </cell>
          <cell r="I1373" t="str">
            <v>NORTH WESTERN</v>
          </cell>
          <cell r="J1373" t="str">
            <v>Solwezi</v>
          </cell>
          <cell r="K1373" t="str">
            <v>No</v>
          </cell>
          <cell r="L1373" t="str">
            <v>No</v>
          </cell>
          <cell r="M1373" t="str">
            <v>No</v>
          </cell>
          <cell r="N1373" t="str">
            <v>Rural</v>
          </cell>
          <cell r="O1373" t="str">
            <v>Silver</v>
          </cell>
          <cell r="P1373" t="str">
            <v>Silver</v>
          </cell>
          <cell r="Q1373" t="str">
            <v>BTS</v>
          </cell>
          <cell r="R1373" t="str">
            <v>BTS</v>
          </cell>
          <cell r="S1373" t="str">
            <v>On air</v>
          </cell>
          <cell r="T1373" t="str">
            <v>Solar-Gen</v>
          </cell>
          <cell r="U1373" t="str">
            <v>Green Field</v>
          </cell>
          <cell r="V1373">
            <v>60</v>
          </cell>
          <cell r="W1373" t="str">
            <v>Outdoor</v>
          </cell>
          <cell r="X1373" t="str">
            <v>Humphrey Bwalya</v>
          </cell>
          <cell r="Y1373" t="str">
            <v>SBC</v>
          </cell>
          <cell r="Z1373" t="str">
            <v>SBC</v>
          </cell>
          <cell r="AA1373" t="str">
            <v>Airtel </v>
          </cell>
          <cell r="AB1373" t="str">
            <v>Mwenya Banda</v>
          </cell>
          <cell r="AC1373" t="str">
            <v>CCS</v>
          </cell>
          <cell r="AD1373" t="str">
            <v>CCS</v>
          </cell>
          <cell r="AE1373" t="str">
            <v>Earth Technology</v>
          </cell>
          <cell r="AF1373" t="str">
            <v>Earth Technology</v>
          </cell>
          <cell r="AG1373">
            <v>20</v>
          </cell>
          <cell r="AH1373" t="str">
            <v>perkins</v>
          </cell>
          <cell r="AI1373">
            <v>0</v>
          </cell>
          <cell r="AJ1373" t="str">
            <v>Leroy Sommer</v>
          </cell>
          <cell r="AK1373">
            <v>0</v>
          </cell>
          <cell r="AL1373">
            <v>400</v>
          </cell>
          <cell r="AM1373" t="str">
            <v>Power cube</v>
          </cell>
          <cell r="AN1373" t="str">
            <v>ICC330-H1-C1</v>
          </cell>
          <cell r="AO1373">
            <v>400</v>
          </cell>
          <cell r="AP1373" t="str">
            <v>Lithium</v>
          </cell>
          <cell r="AQ1373">
            <v>600</v>
          </cell>
          <cell r="AR1373">
            <v>48</v>
          </cell>
          <cell r="AS1373">
            <v>100</v>
          </cell>
          <cell r="AT1373">
            <v>6</v>
          </cell>
          <cell r="AU1373" t="str">
            <v>N/A</v>
          </cell>
          <cell r="AV1373" t="str">
            <v>N/A</v>
          </cell>
          <cell r="AW1373" t="str">
            <v>N/A</v>
          </cell>
          <cell r="AX1373">
            <v>0</v>
          </cell>
          <cell r="AY1373" t="str">
            <v>N/A</v>
          </cell>
          <cell r="AZ1373">
            <v>90.2</v>
          </cell>
          <cell r="BA1373">
            <v>0</v>
          </cell>
          <cell r="BB1373">
            <v>2</v>
          </cell>
          <cell r="BC1373" t="str">
            <v>MTNAirtel</v>
          </cell>
          <cell r="BD1373" t="str">
            <v>T1146</v>
          </cell>
          <cell r="BE1373" t="str">
            <v>ZM6103</v>
          </cell>
          <cell r="BF1373">
            <v>0</v>
          </cell>
        </row>
        <row r="1374">
          <cell r="C1374" t="str">
            <v>IHS_NRW_262A</v>
          </cell>
          <cell r="D1374" t="str">
            <v>Senior Chief Musele's area</v>
          </cell>
          <cell r="E1374">
            <v>25.3912</v>
          </cell>
          <cell r="F1374">
            <v>-12.1424</v>
          </cell>
          <cell r="G1374" t="str">
            <v>Copperbelt </v>
          </cell>
          <cell r="H1374">
            <v>1.5</v>
          </cell>
          <cell r="I1374" t="str">
            <v>NORTH WESTERN</v>
          </cell>
          <cell r="J1374" t="str">
            <v>Solwezi</v>
          </cell>
          <cell r="K1374" t="str">
            <v>No</v>
          </cell>
          <cell r="L1374" t="str">
            <v>No</v>
          </cell>
          <cell r="M1374" t="str">
            <v>No</v>
          </cell>
          <cell r="N1374" t="str">
            <v>Rural</v>
          </cell>
          <cell r="O1374" t="str">
            <v>Silver</v>
          </cell>
          <cell r="P1374" t="str">
            <v>Silver</v>
          </cell>
          <cell r="Q1374" t="str">
            <v>BTS</v>
          </cell>
          <cell r="R1374" t="str">
            <v>BTS</v>
          </cell>
          <cell r="S1374" t="str">
            <v>On air</v>
          </cell>
          <cell r="T1374" t="str">
            <v>Grid-Gen-solar</v>
          </cell>
          <cell r="U1374" t="str">
            <v>Green Field</v>
          </cell>
          <cell r="V1374">
            <v>70</v>
          </cell>
          <cell r="W1374" t="str">
            <v>Outdoor</v>
          </cell>
          <cell r="X1374" t="str">
            <v>Humphrey Bwalya</v>
          </cell>
          <cell r="Y1374" t="str">
            <v>SBC</v>
          </cell>
          <cell r="Z1374" t="str">
            <v>SBC</v>
          </cell>
          <cell r="AA1374" t="str">
            <v>Airtel </v>
          </cell>
          <cell r="AB1374" t="str">
            <v>Mwenya Banda</v>
          </cell>
          <cell r="AC1374" t="str">
            <v>CCS</v>
          </cell>
          <cell r="AD1374" t="str">
            <v>CCS</v>
          </cell>
          <cell r="AE1374" t="str">
            <v>RID</v>
          </cell>
          <cell r="AF1374" t="str">
            <v>RID</v>
          </cell>
          <cell r="AG1374">
            <v>20</v>
          </cell>
          <cell r="AH1374" t="str">
            <v>Mitsubishi</v>
          </cell>
          <cell r="AI1374" t="str">
            <v>SL40</v>
          </cell>
          <cell r="AJ1374" t="str">
            <v>Zanardi </v>
          </cell>
          <cell r="AK1374">
            <v>0</v>
          </cell>
          <cell r="AL1374">
            <v>600</v>
          </cell>
          <cell r="AM1374" t="str">
            <v>out back</v>
          </cell>
          <cell r="AN1374">
            <v>0</v>
          </cell>
          <cell r="AO1374">
            <v>0</v>
          </cell>
          <cell r="AP1374" t="str">
            <v>Lithium</v>
          </cell>
          <cell r="AQ1374">
            <v>400</v>
          </cell>
          <cell r="AR1374">
            <v>48</v>
          </cell>
          <cell r="AS1374">
            <v>100</v>
          </cell>
          <cell r="AT1374">
            <v>4</v>
          </cell>
          <cell r="AU1374" t="str">
            <v>N/A</v>
          </cell>
          <cell r="AV1374" t="str">
            <v>N/A</v>
          </cell>
          <cell r="AW1374" t="str">
            <v>N/A</v>
          </cell>
          <cell r="AX1374">
            <v>0</v>
          </cell>
          <cell r="AY1374" t="str">
            <v>N/A</v>
          </cell>
          <cell r="AZ1374">
            <v>60.2</v>
          </cell>
          <cell r="BA1374">
            <v>0</v>
          </cell>
          <cell r="BB1374">
            <v>1</v>
          </cell>
          <cell r="BC1374" t="str">
            <v>Airtel</v>
          </cell>
          <cell r="BD1374">
            <v>0</v>
          </cell>
          <cell r="BE1374" t="str">
            <v>ZM6303</v>
          </cell>
          <cell r="BF1374">
            <v>0</v>
          </cell>
        </row>
        <row r="1375">
          <cell r="C1375" t="str">
            <v>IHS_NRW_263A</v>
          </cell>
          <cell r="D1375" t="str">
            <v>Chief Mumena's area</v>
          </cell>
          <cell r="E1375">
            <v>26.1523</v>
          </cell>
          <cell r="F1375">
            <v>-12.5471</v>
          </cell>
          <cell r="G1375" t="str">
            <v>Copperbelt </v>
          </cell>
          <cell r="H1375">
            <v>2.5</v>
          </cell>
          <cell r="I1375" t="str">
            <v>NORTH WESTERN</v>
          </cell>
          <cell r="J1375" t="str">
            <v>Solwezi</v>
          </cell>
          <cell r="K1375" t="str">
            <v>No</v>
          </cell>
          <cell r="L1375" t="str">
            <v>No</v>
          </cell>
          <cell r="M1375" t="str">
            <v>No</v>
          </cell>
          <cell r="N1375" t="str">
            <v>Rural</v>
          </cell>
          <cell r="O1375" t="str">
            <v>Silver</v>
          </cell>
          <cell r="P1375" t="str">
            <v>Silver</v>
          </cell>
          <cell r="Q1375" t="str">
            <v>BTS</v>
          </cell>
          <cell r="R1375" t="str">
            <v>BTS</v>
          </cell>
          <cell r="S1375" t="str">
            <v>On air</v>
          </cell>
          <cell r="T1375" t="str">
            <v>Grid-Gen</v>
          </cell>
          <cell r="U1375" t="str">
            <v>Green Field</v>
          </cell>
          <cell r="V1375">
            <v>60</v>
          </cell>
          <cell r="W1375" t="str">
            <v>Outdoor</v>
          </cell>
          <cell r="X1375" t="str">
            <v>Humphrey Bwalya</v>
          </cell>
          <cell r="Y1375" t="str">
            <v>SBC</v>
          </cell>
          <cell r="Z1375" t="str">
            <v>SBC</v>
          </cell>
          <cell r="AA1375" t="str">
            <v>Airtel </v>
          </cell>
          <cell r="AB1375" t="str">
            <v>Mwenya Banda</v>
          </cell>
          <cell r="AC1375" t="str">
            <v>CCS</v>
          </cell>
          <cell r="AD1375" t="str">
            <v>CCS</v>
          </cell>
          <cell r="AE1375" t="str">
            <v>Gen Logic</v>
          </cell>
          <cell r="AF1375" t="str">
            <v>Gen Logic</v>
          </cell>
          <cell r="AG1375">
            <v>20</v>
          </cell>
          <cell r="AH1375" t="str">
            <v>perkins</v>
          </cell>
          <cell r="AI1375">
            <v>0</v>
          </cell>
          <cell r="AJ1375" t="str">
            <v>Leroy Sommer</v>
          </cell>
          <cell r="AK1375">
            <v>0</v>
          </cell>
          <cell r="AL1375">
            <v>1000</v>
          </cell>
          <cell r="AM1375" t="str">
            <v>Power cube</v>
          </cell>
          <cell r="AN1375" t="str">
            <v>ICC330-H1-C1</v>
          </cell>
          <cell r="AO1375">
            <v>400</v>
          </cell>
          <cell r="AP1375" t="str">
            <v>Agisson</v>
          </cell>
          <cell r="AQ1375">
            <v>600</v>
          </cell>
          <cell r="AR1375">
            <v>2</v>
          </cell>
          <cell r="AS1375">
            <v>600</v>
          </cell>
          <cell r="AT1375">
            <v>24</v>
          </cell>
          <cell r="AU1375" t="str">
            <v>N/A</v>
          </cell>
          <cell r="AV1375" t="str">
            <v>N/A</v>
          </cell>
          <cell r="AW1375" t="str">
            <v>N/A</v>
          </cell>
          <cell r="AX1375">
            <v>0</v>
          </cell>
          <cell r="AY1375" t="str">
            <v>N/A</v>
          </cell>
          <cell r="AZ1375">
            <v>45.7</v>
          </cell>
          <cell r="BA1375">
            <v>0</v>
          </cell>
          <cell r="BB1375">
            <v>1</v>
          </cell>
          <cell r="BC1375" t="str">
            <v>Airtel</v>
          </cell>
          <cell r="BD1375">
            <v>0</v>
          </cell>
          <cell r="BE1375" t="str">
            <v>ZM6305</v>
          </cell>
          <cell r="BF1375">
            <v>0</v>
          </cell>
        </row>
        <row r="1376">
          <cell r="C1376" t="str">
            <v>IHS_NRW_264A</v>
          </cell>
          <cell r="D1376" t="str">
            <v>Urban Extension</v>
          </cell>
          <cell r="E1376">
            <v>26.40412154</v>
          </cell>
          <cell r="F1376">
            <v>-12.1935528</v>
          </cell>
          <cell r="G1376" t="str">
            <v>Copperbelt</v>
          </cell>
          <cell r="H1376">
            <v>2</v>
          </cell>
          <cell r="I1376" t="str">
            <v>NORTH WESTERN</v>
          </cell>
          <cell r="J1376" t="str">
            <v>Solwezi</v>
          </cell>
          <cell r="K1376" t="str">
            <v>No</v>
          </cell>
          <cell r="L1376" t="str">
            <v>No</v>
          </cell>
          <cell r="M1376" t="str">
            <v>No</v>
          </cell>
          <cell r="N1376" t="str">
            <v>Urban</v>
          </cell>
        </row>
        <row r="1376">
          <cell r="P1376" t="str">
            <v>Silver</v>
          </cell>
          <cell r="Q1376" t="str">
            <v>BTS</v>
          </cell>
          <cell r="R1376" t="str">
            <v>BTS</v>
          </cell>
          <cell r="S1376" t="str">
            <v>On air</v>
          </cell>
          <cell r="T1376" t="str">
            <v>Grid-Gen</v>
          </cell>
          <cell r="U1376" t="str">
            <v>Green Field</v>
          </cell>
          <cell r="V1376">
            <v>50</v>
          </cell>
          <cell r="W1376" t="str">
            <v>Outdoor</v>
          </cell>
          <cell r="X1376" t="str">
            <v>Humphrey Bwalya</v>
          </cell>
          <cell r="Y1376" t="str">
            <v>SBC</v>
          </cell>
          <cell r="Z1376" t="str">
            <v>SBC</v>
          </cell>
          <cell r="AA1376" t="str">
            <v>Airtel </v>
          </cell>
          <cell r="AB1376" t="str">
            <v>Mwenya Banda</v>
          </cell>
          <cell r="AC1376" t="str">
            <v>CCS</v>
          </cell>
          <cell r="AD1376" t="str">
            <v>CCS</v>
          </cell>
          <cell r="AE1376" t="str">
            <v>perkins </v>
          </cell>
          <cell r="AF1376" t="str">
            <v>CK Works</v>
          </cell>
          <cell r="AG1376">
            <v>20</v>
          </cell>
          <cell r="AH1376" t="str">
            <v>perkins</v>
          </cell>
        </row>
        <row r="1376">
          <cell r="AJ1376" t="str">
            <v>Leroy Sommer</v>
          </cell>
        </row>
        <row r="1376">
          <cell r="AL1376">
            <v>1000</v>
          </cell>
          <cell r="AM1376" t="str">
            <v>Power cube</v>
          </cell>
          <cell r="AN1376" t="str">
            <v>ICC330-H1-C1</v>
          </cell>
        </row>
        <row r="1376">
          <cell r="AP1376" t="str">
            <v>Lithium</v>
          </cell>
          <cell r="AQ1376">
            <v>150</v>
          </cell>
          <cell r="AR1376">
            <v>48</v>
          </cell>
          <cell r="AS1376">
            <v>150</v>
          </cell>
          <cell r="AT1376">
            <v>1</v>
          </cell>
          <cell r="AU1376" t="str">
            <v>N/A</v>
          </cell>
          <cell r="AV1376" t="str">
            <v>N/A</v>
          </cell>
          <cell r="AW1376" t="str">
            <v>N/A</v>
          </cell>
          <cell r="AX1376" t="str">
            <v>N/A</v>
          </cell>
          <cell r="AY1376" t="str">
            <v>N/A</v>
          </cell>
          <cell r="AZ1376">
            <v>80</v>
          </cell>
        </row>
        <row r="1376">
          <cell r="BB1376">
            <v>2</v>
          </cell>
          <cell r="BC1376" t="str">
            <v>MTNAirtel</v>
          </cell>
          <cell r="BD1376" t="str">
            <v>T1207</v>
          </cell>
          <cell r="BE1376" t="str">
            <v>ZM1533</v>
          </cell>
        </row>
        <row r="1377">
          <cell r="C1377" t="str">
            <v>IHS_NRW_265A</v>
          </cell>
          <cell r="D1377" t="str">
            <v>Former Kalumbila Minerals</v>
          </cell>
          <cell r="E1377">
            <v>25.3793</v>
          </cell>
          <cell r="F1377">
            <v>-12.2739</v>
          </cell>
          <cell r="G1377" t="str">
            <v>Copperbelt </v>
          </cell>
          <cell r="H1377">
            <v>2.5</v>
          </cell>
          <cell r="I1377" t="str">
            <v>NORTH WESTERN</v>
          </cell>
          <cell r="J1377" t="str">
            <v>Solwezi</v>
          </cell>
          <cell r="K1377" t="str">
            <v>No</v>
          </cell>
          <cell r="L1377" t="str">
            <v>No</v>
          </cell>
          <cell r="M1377" t="str">
            <v>No</v>
          </cell>
          <cell r="N1377" t="str">
            <v>Rural</v>
          </cell>
          <cell r="O1377" t="str">
            <v>Silver</v>
          </cell>
          <cell r="P1377" t="str">
            <v>Silver</v>
          </cell>
          <cell r="Q1377" t="str">
            <v>HUB</v>
          </cell>
          <cell r="R1377" t="str">
            <v>HUB</v>
          </cell>
          <cell r="S1377" t="str">
            <v>On air</v>
          </cell>
          <cell r="T1377" t="str">
            <v>Grid-Gen</v>
          </cell>
          <cell r="U1377" t="str">
            <v>Green Field</v>
          </cell>
          <cell r="V1377">
            <v>60</v>
          </cell>
          <cell r="W1377" t="str">
            <v>Outdoor</v>
          </cell>
          <cell r="X1377" t="str">
            <v>Humphrey Bwalya</v>
          </cell>
          <cell r="Y1377" t="str">
            <v>SBC</v>
          </cell>
          <cell r="Z1377" t="str">
            <v>SBC</v>
          </cell>
          <cell r="AA1377" t="str">
            <v>Airtel </v>
          </cell>
          <cell r="AB1377" t="str">
            <v>Mwenya Banda</v>
          </cell>
          <cell r="AC1377" t="str">
            <v>CCS</v>
          </cell>
          <cell r="AD1377" t="str">
            <v>In House</v>
          </cell>
          <cell r="AE1377" t="str">
            <v>Gen Logic</v>
          </cell>
          <cell r="AF1377" t="str">
            <v>Gen Logic</v>
          </cell>
          <cell r="AG1377">
            <v>20</v>
          </cell>
          <cell r="AH1377" t="str">
            <v>perkins</v>
          </cell>
          <cell r="AI1377">
            <v>0</v>
          </cell>
          <cell r="AJ1377" t="str">
            <v>Mecc Alte</v>
          </cell>
          <cell r="AK1377">
            <v>0</v>
          </cell>
          <cell r="AL1377">
            <v>1000</v>
          </cell>
          <cell r="AM1377" t="str">
            <v>Emerson</v>
          </cell>
          <cell r="AN1377" t="str">
            <v>701 IG4</v>
          </cell>
          <cell r="AO1377">
            <v>300</v>
          </cell>
          <cell r="AP1377" t="str">
            <v>Power safe </v>
          </cell>
          <cell r="AQ1377">
            <v>1200</v>
          </cell>
          <cell r="AR1377">
            <v>2</v>
          </cell>
          <cell r="AS1377">
            <v>1200</v>
          </cell>
          <cell r="AT1377">
            <v>24</v>
          </cell>
          <cell r="AU1377" t="str">
            <v/>
          </cell>
          <cell r="AV1377" t="str">
            <v>N/A</v>
          </cell>
          <cell r="AW1377" t="str">
            <v>N/A</v>
          </cell>
          <cell r="AX1377">
            <v>0</v>
          </cell>
          <cell r="AY1377" t="str">
            <v>N/A</v>
          </cell>
          <cell r="AZ1377">
            <v>97</v>
          </cell>
          <cell r="BA1377">
            <v>0</v>
          </cell>
          <cell r="BB1377">
            <v>2</v>
          </cell>
          <cell r="BC1377" t="str">
            <v>MTNAirtel</v>
          </cell>
          <cell r="BD1377">
            <v>0</v>
          </cell>
          <cell r="BE1377" t="str">
            <v>ZM6037</v>
          </cell>
          <cell r="BF1377">
            <v>0</v>
          </cell>
        </row>
        <row r="1378">
          <cell r="C1378" t="str">
            <v>IHS_NRW_266A</v>
          </cell>
          <cell r="D1378" t="str">
            <v>Royal Solwezi Hotel</v>
          </cell>
          <cell r="E1378">
            <v>26.433926</v>
          </cell>
          <cell r="F1378">
            <v>-12.185012</v>
          </cell>
          <cell r="G1378" t="str">
            <v>Copperbelt</v>
          </cell>
          <cell r="H1378">
            <v>2</v>
          </cell>
          <cell r="I1378" t="str">
            <v>NORTH WESTERN</v>
          </cell>
          <cell r="J1378" t="str">
            <v>Solwezi</v>
          </cell>
          <cell r="K1378" t="str">
            <v>No</v>
          </cell>
          <cell r="L1378" t="str">
            <v>No</v>
          </cell>
          <cell r="M1378" t="str">
            <v>No</v>
          </cell>
          <cell r="N1378" t="str">
            <v>Urban</v>
          </cell>
        </row>
        <row r="1378">
          <cell r="P1378" t="str">
            <v>Silver</v>
          </cell>
          <cell r="Q1378" t="str">
            <v>BTS</v>
          </cell>
          <cell r="R1378" t="str">
            <v>BTS</v>
          </cell>
          <cell r="S1378" t="str">
            <v>On air</v>
          </cell>
          <cell r="T1378" t="str">
            <v>Grid-Gen</v>
          </cell>
          <cell r="U1378" t="str">
            <v>Green Field</v>
          </cell>
          <cell r="V1378">
            <v>50</v>
          </cell>
          <cell r="W1378" t="str">
            <v>Outdoor</v>
          </cell>
          <cell r="X1378" t="str">
            <v>Humphrey Bwalya</v>
          </cell>
          <cell r="Y1378" t="str">
            <v>SBC</v>
          </cell>
          <cell r="Z1378" t="str">
            <v>SBC</v>
          </cell>
          <cell r="AA1378" t="str">
            <v>Airtel </v>
          </cell>
          <cell r="AB1378" t="str">
            <v>Mwenya Banda</v>
          </cell>
          <cell r="AC1378" t="str">
            <v>CCS</v>
          </cell>
          <cell r="AD1378" t="str">
            <v>CCS</v>
          </cell>
          <cell r="AE1378" t="str">
            <v>perkins </v>
          </cell>
          <cell r="AF1378" t="str">
            <v>CK Works</v>
          </cell>
          <cell r="AG1378">
            <v>20</v>
          </cell>
          <cell r="AH1378" t="str">
            <v>perkins</v>
          </cell>
        </row>
        <row r="1378">
          <cell r="AJ1378" t="str">
            <v>Leroy Sommer</v>
          </cell>
        </row>
        <row r="1378">
          <cell r="AL1378">
            <v>1000</v>
          </cell>
          <cell r="AM1378" t="str">
            <v>Power cube</v>
          </cell>
          <cell r="AN1378" t="str">
            <v>ICC330-H1-C1</v>
          </cell>
        </row>
        <row r="1378">
          <cell r="AP1378" t="str">
            <v>Lithium</v>
          </cell>
          <cell r="AQ1378">
            <v>300</v>
          </cell>
          <cell r="AR1378">
            <v>48</v>
          </cell>
          <cell r="AS1378">
            <v>150</v>
          </cell>
          <cell r="AT1378">
            <v>2</v>
          </cell>
          <cell r="AU1378" t="str">
            <v>N/A</v>
          </cell>
          <cell r="AV1378" t="str">
            <v>N/A</v>
          </cell>
          <cell r="AW1378" t="str">
            <v>N/A</v>
          </cell>
          <cell r="AX1378" t="str">
            <v>N/A</v>
          </cell>
          <cell r="AY1378" t="str">
            <v>N/A</v>
          </cell>
          <cell r="AZ1378">
            <v>72</v>
          </cell>
        </row>
        <row r="1378">
          <cell r="BB1378">
            <v>2</v>
          </cell>
          <cell r="BC1378" t="str">
            <v>MTNAirtel</v>
          </cell>
          <cell r="BD1378" t="str">
            <v>T1205</v>
          </cell>
          <cell r="BE1378" t="str">
            <v>ZM1194</v>
          </cell>
        </row>
        <row r="1379">
          <cell r="C1379" t="str">
            <v>IHS_NRW_267A</v>
          </cell>
          <cell r="D1379" t="str">
            <v>Mushitala</v>
          </cell>
          <cell r="E1379">
            <v>26.40860902</v>
          </cell>
          <cell r="F1379">
            <v>-12.1517658</v>
          </cell>
          <cell r="G1379" t="str">
            <v>Copperbelt</v>
          </cell>
          <cell r="H1379">
            <v>2</v>
          </cell>
          <cell r="I1379" t="str">
            <v>NORTH WESTERN</v>
          </cell>
          <cell r="J1379" t="str">
            <v>Solwezi</v>
          </cell>
          <cell r="K1379" t="str">
            <v>No</v>
          </cell>
          <cell r="L1379" t="str">
            <v>No</v>
          </cell>
          <cell r="M1379" t="str">
            <v>No</v>
          </cell>
          <cell r="N1379" t="str">
            <v>Urban</v>
          </cell>
        </row>
        <row r="1379">
          <cell r="P1379" t="str">
            <v>Silver</v>
          </cell>
          <cell r="Q1379" t="str">
            <v>BTS</v>
          </cell>
          <cell r="R1379" t="str">
            <v>BTS</v>
          </cell>
          <cell r="S1379" t="str">
            <v>On air</v>
          </cell>
          <cell r="T1379" t="str">
            <v>Grid-Gen</v>
          </cell>
          <cell r="U1379" t="str">
            <v>Green Field</v>
          </cell>
          <cell r="V1379">
            <v>50</v>
          </cell>
          <cell r="W1379" t="str">
            <v>Outdoor</v>
          </cell>
          <cell r="X1379" t="str">
            <v>Humphrey Bwalya</v>
          </cell>
          <cell r="Y1379" t="str">
            <v>SBC</v>
          </cell>
          <cell r="Z1379" t="str">
            <v>SBC</v>
          </cell>
          <cell r="AA1379" t="str">
            <v>Airtel </v>
          </cell>
          <cell r="AB1379" t="str">
            <v>Mwenya Banda</v>
          </cell>
          <cell r="AC1379" t="str">
            <v>CCS</v>
          </cell>
          <cell r="AD1379" t="str">
            <v>CCS</v>
          </cell>
          <cell r="AE1379" t="str">
            <v>perkins </v>
          </cell>
          <cell r="AF1379" t="str">
            <v>CK Works</v>
          </cell>
          <cell r="AG1379">
            <v>20</v>
          </cell>
          <cell r="AH1379" t="str">
            <v>perkins</v>
          </cell>
        </row>
        <row r="1379">
          <cell r="AJ1379" t="str">
            <v>Leroy Sommer</v>
          </cell>
        </row>
        <row r="1379">
          <cell r="AL1379">
            <v>1000</v>
          </cell>
          <cell r="AM1379" t="str">
            <v>Power cube</v>
          </cell>
          <cell r="AN1379" t="str">
            <v>ICC330-H1-C1</v>
          </cell>
        </row>
        <row r="1379">
          <cell r="AP1379" t="str">
            <v>Lithium</v>
          </cell>
          <cell r="AQ1379">
            <v>150</v>
          </cell>
          <cell r="AR1379">
            <v>48</v>
          </cell>
          <cell r="AS1379">
            <v>150</v>
          </cell>
          <cell r="AT1379">
            <v>1</v>
          </cell>
          <cell r="AU1379" t="str">
            <v>N/A</v>
          </cell>
          <cell r="AV1379" t="str">
            <v>N/A</v>
          </cell>
          <cell r="AW1379" t="str">
            <v>N/A</v>
          </cell>
          <cell r="AX1379" t="str">
            <v>N/A</v>
          </cell>
          <cell r="AY1379" t="str">
            <v>N/A</v>
          </cell>
          <cell r="AZ1379">
            <v>86</v>
          </cell>
        </row>
        <row r="1379">
          <cell r="BB1379">
            <v>2</v>
          </cell>
          <cell r="BC1379" t="str">
            <v>MTNAirtel</v>
          </cell>
          <cell r="BD1379" t="str">
            <v>T1204</v>
          </cell>
          <cell r="BE1379" t="str">
            <v>ZM1536</v>
          </cell>
        </row>
        <row r="1380">
          <cell r="C1380" t="str">
            <v>IHS_NRW_268A</v>
          </cell>
          <cell r="D1380" t="str">
            <v>Magrede Extension</v>
          </cell>
          <cell r="E1380">
            <v>26.407939</v>
          </cell>
          <cell r="F1380">
            <v>-12.170415</v>
          </cell>
          <cell r="G1380" t="str">
            <v>Copperbelt</v>
          </cell>
          <cell r="H1380">
            <v>2</v>
          </cell>
          <cell r="I1380" t="str">
            <v>NORTH WESTERN</v>
          </cell>
          <cell r="J1380" t="str">
            <v>Solwezi</v>
          </cell>
          <cell r="K1380" t="str">
            <v>No</v>
          </cell>
          <cell r="L1380" t="str">
            <v>No</v>
          </cell>
          <cell r="M1380" t="str">
            <v>No</v>
          </cell>
          <cell r="N1380" t="str">
            <v>Urban</v>
          </cell>
        </row>
        <row r="1380">
          <cell r="P1380" t="str">
            <v>Silver</v>
          </cell>
          <cell r="Q1380" t="str">
            <v>BTS</v>
          </cell>
          <cell r="R1380" t="str">
            <v>BTS</v>
          </cell>
          <cell r="S1380" t="str">
            <v>On air</v>
          </cell>
          <cell r="T1380" t="str">
            <v>Grid-Gen</v>
          </cell>
          <cell r="U1380" t="str">
            <v>Green Field</v>
          </cell>
          <cell r="V1380">
            <v>50</v>
          </cell>
          <cell r="W1380" t="str">
            <v>Outdoor</v>
          </cell>
          <cell r="X1380" t="str">
            <v>Humphrey Bwalya</v>
          </cell>
          <cell r="Y1380" t="str">
            <v>SBC</v>
          </cell>
          <cell r="Z1380" t="str">
            <v>SBC</v>
          </cell>
          <cell r="AA1380" t="str">
            <v>Airtel </v>
          </cell>
          <cell r="AB1380" t="str">
            <v>Mwenya Banda</v>
          </cell>
          <cell r="AC1380" t="str">
            <v>CCS</v>
          </cell>
          <cell r="AD1380" t="str">
            <v>CCS</v>
          </cell>
          <cell r="AE1380" t="str">
            <v>perkins </v>
          </cell>
          <cell r="AF1380" t="str">
            <v>CK Works</v>
          </cell>
          <cell r="AG1380">
            <v>20</v>
          </cell>
          <cell r="AH1380" t="str">
            <v>perkins</v>
          </cell>
        </row>
        <row r="1380">
          <cell r="AJ1380" t="str">
            <v>Leroy Sommer</v>
          </cell>
        </row>
        <row r="1380">
          <cell r="AL1380">
            <v>1000</v>
          </cell>
          <cell r="AM1380" t="str">
            <v>Power cube</v>
          </cell>
          <cell r="AN1380" t="str">
            <v>ICC330-H1-C1</v>
          </cell>
        </row>
        <row r="1380">
          <cell r="AP1380" t="str">
            <v>Lithium</v>
          </cell>
          <cell r="AQ1380">
            <v>150</v>
          </cell>
          <cell r="AR1380">
            <v>48</v>
          </cell>
          <cell r="AS1380">
            <v>100</v>
          </cell>
          <cell r="AT1380">
            <v>1</v>
          </cell>
          <cell r="AU1380" t="str">
            <v>N/A</v>
          </cell>
          <cell r="AV1380" t="str">
            <v>N/A</v>
          </cell>
          <cell r="AW1380" t="str">
            <v>N/A</v>
          </cell>
          <cell r="AX1380" t="str">
            <v>N/A</v>
          </cell>
          <cell r="AY1380" t="str">
            <v>N/A</v>
          </cell>
          <cell r="AZ1380">
            <v>70</v>
          </cell>
        </row>
        <row r="1380">
          <cell r="BB1380">
            <v>2</v>
          </cell>
          <cell r="BC1380" t="str">
            <v>MTNAirtel</v>
          </cell>
          <cell r="BD1380" t="str">
            <v>T1203</v>
          </cell>
          <cell r="BE1380" t="str">
            <v>ZM1535</v>
          </cell>
        </row>
        <row r="1381">
          <cell r="C1381" t="str">
            <v>IHS_NRW_269A</v>
          </cell>
          <cell r="D1381" t="str">
            <v>Solwezi Hospital Compound</v>
          </cell>
          <cell r="E1381">
            <v>26.4234468</v>
          </cell>
          <cell r="F1381">
            <v>-12.1881156</v>
          </cell>
          <cell r="G1381" t="str">
            <v>Copperbelt</v>
          </cell>
          <cell r="H1381">
            <v>2</v>
          </cell>
          <cell r="I1381" t="str">
            <v>NORTH WESTERN</v>
          </cell>
          <cell r="J1381" t="str">
            <v>Solwezi</v>
          </cell>
          <cell r="K1381" t="str">
            <v>No</v>
          </cell>
          <cell r="L1381" t="str">
            <v>No</v>
          </cell>
          <cell r="M1381" t="str">
            <v>No</v>
          </cell>
          <cell r="N1381" t="str">
            <v>Urban</v>
          </cell>
        </row>
        <row r="1381">
          <cell r="P1381" t="str">
            <v>Silver</v>
          </cell>
          <cell r="Q1381" t="str">
            <v>BTS</v>
          </cell>
          <cell r="R1381" t="str">
            <v>BTS</v>
          </cell>
          <cell r="S1381" t="str">
            <v>On air</v>
          </cell>
          <cell r="T1381" t="str">
            <v>Grid-Gen</v>
          </cell>
          <cell r="U1381" t="str">
            <v>Green Field</v>
          </cell>
          <cell r="V1381">
            <v>50</v>
          </cell>
          <cell r="W1381" t="str">
            <v>Outdoor</v>
          </cell>
          <cell r="X1381" t="str">
            <v>Humphrey Bwalya</v>
          </cell>
          <cell r="Y1381" t="str">
            <v>SBC</v>
          </cell>
          <cell r="Z1381" t="str">
            <v>SBC</v>
          </cell>
          <cell r="AA1381" t="str">
            <v>Airtel </v>
          </cell>
          <cell r="AB1381" t="str">
            <v>Mwenya Banda</v>
          </cell>
          <cell r="AC1381" t="str">
            <v>CCS</v>
          </cell>
          <cell r="AD1381" t="str">
            <v>CCS</v>
          </cell>
          <cell r="AE1381" t="str">
            <v>perkins </v>
          </cell>
          <cell r="AF1381" t="str">
            <v>CK Works</v>
          </cell>
          <cell r="AG1381">
            <v>20</v>
          </cell>
          <cell r="AH1381" t="str">
            <v>perkins</v>
          </cell>
        </row>
        <row r="1381">
          <cell r="AJ1381" t="str">
            <v>Leroy Sommer</v>
          </cell>
        </row>
        <row r="1381">
          <cell r="AL1381">
            <v>1000</v>
          </cell>
          <cell r="AM1381" t="str">
            <v>Power cube</v>
          </cell>
          <cell r="AN1381" t="str">
            <v>ICC330-H1-C1</v>
          </cell>
        </row>
        <row r="1381">
          <cell r="AP1381" t="str">
            <v>Lithium</v>
          </cell>
          <cell r="AQ1381">
            <v>300</v>
          </cell>
          <cell r="AR1381">
            <v>48</v>
          </cell>
          <cell r="AS1381">
            <v>150</v>
          </cell>
          <cell r="AT1381">
            <v>2</v>
          </cell>
          <cell r="AU1381" t="str">
            <v>N/A</v>
          </cell>
          <cell r="AV1381" t="str">
            <v>N/A</v>
          </cell>
          <cell r="AW1381" t="str">
            <v>N/A</v>
          </cell>
          <cell r="AX1381" t="str">
            <v>N/A</v>
          </cell>
          <cell r="AY1381" t="str">
            <v>N/A</v>
          </cell>
          <cell r="AZ1381">
            <v>78</v>
          </cell>
        </row>
        <row r="1381">
          <cell r="BB1381">
            <v>2</v>
          </cell>
          <cell r="BC1381" t="str">
            <v>MTNAirtel</v>
          </cell>
          <cell r="BD1381" t="str">
            <v>T1206</v>
          </cell>
          <cell r="BE1381" t="str">
            <v>ZM1534</v>
          </cell>
        </row>
        <row r="1382">
          <cell r="C1382" t="str">
            <v>IHS_NTH_001M</v>
          </cell>
          <cell r="D1382" t="str">
            <v>Kasama Town</v>
          </cell>
          <cell r="E1382">
            <v>31.1813</v>
          </cell>
          <cell r="F1382">
            <v>-10.20611</v>
          </cell>
          <cell r="G1382" t="str">
            <v>Northern </v>
          </cell>
          <cell r="H1382">
            <v>2.5</v>
          </cell>
          <cell r="I1382" t="str">
            <v>NORTHERN</v>
          </cell>
          <cell r="J1382" t="str">
            <v>KASAMA</v>
          </cell>
          <cell r="K1382" t="str">
            <v>Yes</v>
          </cell>
          <cell r="L1382" t="str">
            <v>Yes</v>
          </cell>
          <cell r="M1382" t="str">
            <v>No</v>
          </cell>
          <cell r="N1382" t="str">
            <v>Suburban</v>
          </cell>
          <cell r="O1382" t="str">
            <v>2G 3G</v>
          </cell>
          <cell r="P1382" t="str">
            <v>P3</v>
          </cell>
          <cell r="Q1382" t="str">
            <v>BB</v>
          </cell>
          <cell r="R1382" t="str">
            <v>BTS</v>
          </cell>
          <cell r="S1382" t="str">
            <v>On air</v>
          </cell>
          <cell r="T1382" t="str">
            <v>Grid-Gen</v>
          </cell>
          <cell r="U1382" t="str">
            <v>Green Field</v>
          </cell>
          <cell r="V1382">
            <v>80</v>
          </cell>
          <cell r="W1382" t="str">
            <v>Indoor </v>
          </cell>
          <cell r="X1382" t="str">
            <v>Samson Nyirenda</v>
          </cell>
          <cell r="Y1382" t="str">
            <v>SBC</v>
          </cell>
          <cell r="Z1382" t="str">
            <v>SBC</v>
          </cell>
          <cell r="AA1382" t="str">
            <v>MTN</v>
          </cell>
          <cell r="AB1382" t="str">
            <v>Flavian Mazhambi</v>
          </cell>
          <cell r="AC1382" t="str">
            <v>GNM</v>
          </cell>
          <cell r="AD1382" t="str">
            <v>Lithandi </v>
          </cell>
          <cell r="AE1382" t="str">
            <v>n/a</v>
          </cell>
          <cell r="AF1382" t="str">
            <v>n/a</v>
          </cell>
          <cell r="AG1382">
            <v>20</v>
          </cell>
          <cell r="AH1382" t="str">
            <v>n/a</v>
          </cell>
          <cell r="AI1382">
            <v>0</v>
          </cell>
          <cell r="AJ1382" t="str">
            <v> </v>
          </cell>
          <cell r="AK1382">
            <v>0</v>
          </cell>
          <cell r="AL1382" t="str">
            <v> n/a</v>
          </cell>
          <cell r="AM1382" t="str">
            <v>n/a</v>
          </cell>
          <cell r="AN1382" t="str">
            <v>n/a</v>
          </cell>
          <cell r="AO1382" t="str">
            <v>n/a</v>
          </cell>
          <cell r="AP1382" t="str">
            <v>Agisson</v>
          </cell>
          <cell r="AQ1382">
            <v>600</v>
          </cell>
          <cell r="AR1382">
            <v>2</v>
          </cell>
          <cell r="AS1382">
            <v>600</v>
          </cell>
          <cell r="AT1382">
            <v>24</v>
          </cell>
          <cell r="AU1382" t="str">
            <v>Stunz</v>
          </cell>
          <cell r="AV1382" t="str">
            <v>Stunz</v>
          </cell>
          <cell r="AW1382">
            <v>18000</v>
          </cell>
          <cell r="AX1382">
            <v>18000</v>
          </cell>
          <cell r="AY1382">
            <v>2</v>
          </cell>
          <cell r="AZ1382">
            <v>75</v>
          </cell>
        </row>
        <row r="1382">
          <cell r="BB1382">
            <v>4</v>
          </cell>
          <cell r="BC1382" t="str">
            <v>MTNINQParatus TelecomSmartnet</v>
          </cell>
          <cell r="BD1382" t="str">
            <v>T3061</v>
          </cell>
          <cell r="BE1382">
            <v>0</v>
          </cell>
          <cell r="BF1382" t="str">
            <v>Yes</v>
          </cell>
        </row>
        <row r="1383">
          <cell r="C1383" t="str">
            <v>IHS_NTH_002M</v>
          </cell>
          <cell r="D1383" t="str">
            <v>New Town Market</v>
          </cell>
          <cell r="E1383">
            <v>31.17257</v>
          </cell>
          <cell r="F1383">
            <v>-10.21185</v>
          </cell>
          <cell r="G1383" t="str">
            <v>Northern </v>
          </cell>
          <cell r="H1383">
            <v>1.8</v>
          </cell>
          <cell r="I1383" t="str">
            <v>NORTHERN</v>
          </cell>
          <cell r="J1383" t="str">
            <v>KASAMA</v>
          </cell>
          <cell r="K1383" t="str">
            <v>Yes</v>
          </cell>
          <cell r="L1383" t="str">
            <v>No</v>
          </cell>
          <cell r="M1383" t="str">
            <v>No</v>
          </cell>
          <cell r="N1383" t="str">
            <v>Rural</v>
          </cell>
          <cell r="O1383" t="str">
            <v>2G 3G</v>
          </cell>
          <cell r="P1383" t="str">
            <v>P3</v>
          </cell>
          <cell r="Q1383" t="str">
            <v>BTS</v>
          </cell>
          <cell r="R1383" t="str">
            <v>BTS</v>
          </cell>
          <cell r="S1383" t="str">
            <v>On air</v>
          </cell>
          <cell r="T1383" t="str">
            <v>Grid-Gen</v>
          </cell>
          <cell r="U1383" t="str">
            <v>Green Field</v>
          </cell>
          <cell r="V1383">
            <v>36</v>
          </cell>
          <cell r="W1383" t="str">
            <v>Outdoor</v>
          </cell>
          <cell r="X1383" t="str">
            <v>Samson Nyirenda</v>
          </cell>
          <cell r="Y1383" t="str">
            <v>SBC</v>
          </cell>
          <cell r="Z1383" t="str">
            <v>SBC</v>
          </cell>
          <cell r="AA1383" t="str">
            <v>MTN</v>
          </cell>
          <cell r="AB1383" t="str">
            <v>Flavian Mazhambi</v>
          </cell>
          <cell r="AC1383" t="str">
            <v>GNM</v>
          </cell>
          <cell r="AD1383" t="str">
            <v>Lithandi </v>
          </cell>
          <cell r="AE1383" t="str">
            <v>JIUAN GENERATOR</v>
          </cell>
          <cell r="AF1383" t="str">
            <v>JIUAN GENERATOR</v>
          </cell>
          <cell r="AG1383">
            <v>15</v>
          </cell>
          <cell r="AH1383" t="str">
            <v>perkins</v>
          </cell>
          <cell r="AI1383">
            <v>0</v>
          </cell>
          <cell r="AJ1383" t="str">
            <v>Leroy Sommer</v>
          </cell>
          <cell r="AK1383">
            <v>0</v>
          </cell>
          <cell r="AL1383">
            <v>600</v>
          </cell>
          <cell r="AM1383" t="str">
            <v>Delta</v>
          </cell>
          <cell r="AN1383" t="str">
            <v>IPT</v>
          </cell>
          <cell r="AO1383">
            <v>250</v>
          </cell>
          <cell r="AP1383" t="str">
            <v>NARADA</v>
          </cell>
          <cell r="AQ1383">
            <v>600</v>
          </cell>
          <cell r="AR1383">
            <v>2</v>
          </cell>
          <cell r="AS1383">
            <v>600</v>
          </cell>
          <cell r="AT1383">
            <v>24</v>
          </cell>
          <cell r="AU1383" t="str">
            <v>N/A</v>
          </cell>
          <cell r="AV1383" t="str">
            <v>N/A</v>
          </cell>
          <cell r="AW1383" t="str">
            <v>N/A</v>
          </cell>
          <cell r="AX1383" t="str">
            <v>n/a</v>
          </cell>
          <cell r="AY1383" t="str">
            <v>N/A</v>
          </cell>
          <cell r="AZ1383">
            <v>178</v>
          </cell>
        </row>
        <row r="1383">
          <cell r="BB1383">
            <v>2</v>
          </cell>
          <cell r="BC1383" t="str">
            <v>MTNLiquid Telecom</v>
          </cell>
          <cell r="BD1383" t="str">
            <v>T3379</v>
          </cell>
          <cell r="BE1383">
            <v>0</v>
          </cell>
          <cell r="BF1383" t="str">
            <v>Yes</v>
          </cell>
        </row>
        <row r="1384">
          <cell r="C1384" t="str">
            <v>IHS_NTH_003M</v>
          </cell>
          <cell r="D1384" t="str">
            <v>Sumina hill</v>
          </cell>
          <cell r="E1384">
            <v>31.2031</v>
          </cell>
          <cell r="F1384">
            <v>-10.2177</v>
          </cell>
          <cell r="G1384" t="str">
            <v>Northern </v>
          </cell>
          <cell r="H1384">
            <v>1.8</v>
          </cell>
          <cell r="I1384" t="str">
            <v>NORTHERN</v>
          </cell>
          <cell r="J1384" t="str">
            <v>KASAMA</v>
          </cell>
          <cell r="K1384" t="str">
            <v>Yes</v>
          </cell>
          <cell r="L1384" t="str">
            <v>No</v>
          </cell>
          <cell r="M1384" t="str">
            <v>No</v>
          </cell>
          <cell r="N1384" t="str">
            <v>Rural</v>
          </cell>
          <cell r="O1384" t="str">
            <v>2G 3G</v>
          </cell>
          <cell r="P1384" t="str">
            <v>P3</v>
          </cell>
          <cell r="Q1384" t="str">
            <v>BTS</v>
          </cell>
          <cell r="R1384" t="str">
            <v>Hub</v>
          </cell>
          <cell r="S1384" t="str">
            <v>On air</v>
          </cell>
          <cell r="T1384" t="str">
            <v>Grid-Gen</v>
          </cell>
          <cell r="U1384" t="str">
            <v>Green Field</v>
          </cell>
          <cell r="V1384">
            <v>60</v>
          </cell>
          <cell r="W1384" t="str">
            <v>Outdoor</v>
          </cell>
          <cell r="X1384" t="str">
            <v>Samson Nyirenda</v>
          </cell>
          <cell r="Y1384" t="str">
            <v>SBC</v>
          </cell>
          <cell r="Z1384" t="str">
            <v>SBC</v>
          </cell>
          <cell r="AA1384" t="str">
            <v>MTN</v>
          </cell>
          <cell r="AB1384" t="str">
            <v>Flavian Mazhambi</v>
          </cell>
          <cell r="AC1384" t="str">
            <v>GNM</v>
          </cell>
          <cell r="AD1384" t="str">
            <v>Lithandi </v>
          </cell>
          <cell r="AE1384" t="str">
            <v>JIUAN GENERATOR</v>
          </cell>
          <cell r="AF1384" t="str">
            <v>JIUAN GENERATOR</v>
          </cell>
          <cell r="AG1384">
            <v>15</v>
          </cell>
          <cell r="AH1384" t="str">
            <v>perkins</v>
          </cell>
          <cell r="AI1384">
            <v>0</v>
          </cell>
          <cell r="AJ1384" t="str">
            <v>Leroy Sommer</v>
          </cell>
          <cell r="AK1384">
            <v>0</v>
          </cell>
          <cell r="AL1384">
            <v>600</v>
          </cell>
          <cell r="AM1384" t="str">
            <v>Delta</v>
          </cell>
          <cell r="AN1384" t="str">
            <v>IPT</v>
          </cell>
          <cell r="AO1384">
            <v>250</v>
          </cell>
          <cell r="AP1384" t="str">
            <v>Lithium</v>
          </cell>
          <cell r="AQ1384">
            <v>600</v>
          </cell>
          <cell r="AR1384">
            <v>48</v>
          </cell>
          <cell r="AS1384">
            <v>100</v>
          </cell>
          <cell r="AT1384">
            <v>6</v>
          </cell>
          <cell r="AU1384" t="str">
            <v>N/A</v>
          </cell>
          <cell r="AV1384" t="str">
            <v>N/A</v>
          </cell>
          <cell r="AW1384" t="str">
            <v>N/A</v>
          </cell>
          <cell r="AX1384" t="str">
            <v>n/a</v>
          </cell>
          <cell r="AY1384" t="str">
            <v>N/A</v>
          </cell>
          <cell r="AZ1384">
            <v>93</v>
          </cell>
        </row>
        <row r="1384">
          <cell r="BB1384">
            <v>2</v>
          </cell>
          <cell r="BC1384" t="str">
            <v>MTNAirtel</v>
          </cell>
          <cell r="BD1384" t="str">
            <v>T3226</v>
          </cell>
          <cell r="BE1384" t="str">
            <v>ZM6804</v>
          </cell>
          <cell r="BF1384" t="str">
            <v>Yes</v>
          </cell>
        </row>
        <row r="1385">
          <cell r="C1385" t="str">
            <v>IHS_NTH_004M</v>
          </cell>
          <cell r="D1385" t="str">
            <v>Chitambi</v>
          </cell>
          <cell r="E1385">
            <v>31.167</v>
          </cell>
          <cell r="F1385">
            <v>-10.26276</v>
          </cell>
          <cell r="G1385" t="str">
            <v>Northern </v>
          </cell>
          <cell r="H1385">
            <v>2.5</v>
          </cell>
          <cell r="I1385" t="str">
            <v>NORTHERN</v>
          </cell>
          <cell r="J1385" t="str">
            <v>KASAMA</v>
          </cell>
          <cell r="K1385" t="str">
            <v>No</v>
          </cell>
          <cell r="L1385" t="str">
            <v>No</v>
          </cell>
          <cell r="M1385" t="str">
            <v>No</v>
          </cell>
          <cell r="N1385" t="str">
            <v>Rural</v>
          </cell>
          <cell r="O1385" t="str">
            <v>2G 3G</v>
          </cell>
          <cell r="P1385" t="str">
            <v>P4</v>
          </cell>
          <cell r="Q1385" t="str">
            <v>BTS</v>
          </cell>
          <cell r="R1385" t="str">
            <v>BTS</v>
          </cell>
          <cell r="S1385" t="str">
            <v>On air</v>
          </cell>
          <cell r="T1385" t="str">
            <v>Grid-Gen</v>
          </cell>
          <cell r="U1385" t="str">
            <v>Green Field</v>
          </cell>
          <cell r="V1385">
            <v>60</v>
          </cell>
          <cell r="W1385" t="str">
            <v>Outdoor</v>
          </cell>
          <cell r="X1385" t="str">
            <v>Samson Nyirenda</v>
          </cell>
          <cell r="Y1385" t="str">
            <v>SBC</v>
          </cell>
          <cell r="Z1385" t="str">
            <v>SBC</v>
          </cell>
          <cell r="AA1385" t="str">
            <v>MTN</v>
          </cell>
          <cell r="AB1385" t="str">
            <v>Flavian Mazhambi</v>
          </cell>
          <cell r="AC1385" t="str">
            <v>GNM</v>
          </cell>
          <cell r="AD1385" t="str">
            <v>Lithandi </v>
          </cell>
          <cell r="AE1385" t="str">
            <v>Ghadder</v>
          </cell>
          <cell r="AF1385" t="str">
            <v>Ghadder</v>
          </cell>
          <cell r="AG1385">
            <v>20</v>
          </cell>
          <cell r="AH1385" t="str">
            <v>perkins</v>
          </cell>
          <cell r="AI1385" t="str">
            <v>GV51790V</v>
          </cell>
          <cell r="AJ1385" t="str">
            <v>Leroy Sommer</v>
          </cell>
          <cell r="AK1385">
            <v>0</v>
          </cell>
          <cell r="AL1385">
            <v>600</v>
          </cell>
          <cell r="AM1385" t="str">
            <v>Delta</v>
          </cell>
          <cell r="AN1385" t="str">
            <v>IPT</v>
          </cell>
          <cell r="AO1385">
            <v>250</v>
          </cell>
          <cell r="AP1385" t="str">
            <v>NARADA</v>
          </cell>
          <cell r="AQ1385">
            <v>600</v>
          </cell>
          <cell r="AR1385">
            <v>2</v>
          </cell>
          <cell r="AS1385">
            <v>600</v>
          </cell>
          <cell r="AT1385">
            <v>24</v>
          </cell>
          <cell r="AU1385" t="str">
            <v>N/A</v>
          </cell>
          <cell r="AV1385" t="str">
            <v>N/A</v>
          </cell>
          <cell r="AW1385" t="str">
            <v>N/A</v>
          </cell>
          <cell r="AX1385" t="str">
            <v>n/a</v>
          </cell>
          <cell r="AY1385" t="str">
            <v>N/A</v>
          </cell>
          <cell r="AZ1385">
            <v>35</v>
          </cell>
        </row>
        <row r="1385">
          <cell r="BB1385">
            <v>1</v>
          </cell>
          <cell r="BC1385" t="str">
            <v>MTN</v>
          </cell>
          <cell r="BD1385" t="str">
            <v>T3303</v>
          </cell>
          <cell r="BE1385">
            <v>0</v>
          </cell>
          <cell r="BF1385" t="str">
            <v>Yes</v>
          </cell>
        </row>
        <row r="1386">
          <cell r="C1386" t="str">
            <v>IHS_NTH_005M</v>
          </cell>
          <cell r="D1386" t="str">
            <v>Kasama Farm Institute</v>
          </cell>
          <cell r="E1386">
            <v>31.2085</v>
          </cell>
          <cell r="F1386">
            <v>-10.3066</v>
          </cell>
          <cell r="G1386" t="str">
            <v>Northern </v>
          </cell>
          <cell r="H1386">
            <v>1.8</v>
          </cell>
          <cell r="I1386" t="str">
            <v>NORTHERN</v>
          </cell>
          <cell r="J1386" t="str">
            <v>KASAMA</v>
          </cell>
          <cell r="K1386" t="str">
            <v>No</v>
          </cell>
          <cell r="L1386" t="str">
            <v>Yes</v>
          </cell>
          <cell r="M1386" t="str">
            <v>No</v>
          </cell>
          <cell r="N1386" t="str">
            <v>Rural</v>
          </cell>
          <cell r="O1386" t="str">
            <v>2G 3G</v>
          </cell>
          <cell r="P1386" t="str">
            <v>P4</v>
          </cell>
          <cell r="Q1386" t="str">
            <v>BTS</v>
          </cell>
          <cell r="R1386" t="str">
            <v>BTS</v>
          </cell>
          <cell r="S1386" t="str">
            <v>On air</v>
          </cell>
          <cell r="T1386" t="str">
            <v>Grid-Gen</v>
          </cell>
          <cell r="U1386" t="str">
            <v>Green Field</v>
          </cell>
          <cell r="V1386">
            <v>42</v>
          </cell>
          <cell r="W1386" t="str">
            <v>Outdoor</v>
          </cell>
          <cell r="X1386" t="str">
            <v>Samson Nyirenda</v>
          </cell>
          <cell r="Y1386" t="str">
            <v>SBC</v>
          </cell>
          <cell r="Z1386" t="str">
            <v>SBC</v>
          </cell>
          <cell r="AA1386" t="str">
            <v>MTN</v>
          </cell>
          <cell r="AB1386" t="str">
            <v>Flavian Mazhambi</v>
          </cell>
          <cell r="AC1386" t="str">
            <v>GNM</v>
          </cell>
          <cell r="AD1386" t="str">
            <v>Lithandi </v>
          </cell>
          <cell r="AE1386" t="str">
            <v>Vitalgen</v>
          </cell>
          <cell r="AF1386" t="str">
            <v>Vitalgen</v>
          </cell>
          <cell r="AG1386">
            <v>15</v>
          </cell>
          <cell r="AH1386" t="str">
            <v>perkins</v>
          </cell>
          <cell r="AI1386">
            <v>0</v>
          </cell>
          <cell r="AJ1386" t="str">
            <v>Leroy Sommer</v>
          </cell>
          <cell r="AK1386">
            <v>0</v>
          </cell>
          <cell r="AL1386">
            <v>1000</v>
          </cell>
          <cell r="AM1386" t="str">
            <v>Delta</v>
          </cell>
          <cell r="AN1386" t="str">
            <v>IPT</v>
          </cell>
          <cell r="AO1386">
            <v>250</v>
          </cell>
          <cell r="AP1386" t="str">
            <v>Lithium</v>
          </cell>
          <cell r="AQ1386">
            <v>100</v>
          </cell>
          <cell r="AR1386">
            <v>48</v>
          </cell>
          <cell r="AS1386">
            <v>100</v>
          </cell>
          <cell r="AT1386">
            <v>2</v>
          </cell>
          <cell r="AU1386" t="str">
            <v>N/A</v>
          </cell>
          <cell r="AV1386" t="str">
            <v>N/A</v>
          </cell>
          <cell r="AW1386" t="str">
            <v>N/A</v>
          </cell>
          <cell r="AX1386" t="str">
            <v>n/a</v>
          </cell>
          <cell r="AY1386" t="str">
            <v>N/A</v>
          </cell>
          <cell r="AZ1386">
            <v>97</v>
          </cell>
        </row>
        <row r="1386">
          <cell r="BB1386">
            <v>2</v>
          </cell>
          <cell r="BC1386" t="str">
            <v>MTNAirtel</v>
          </cell>
          <cell r="BD1386" t="str">
            <v>T3217</v>
          </cell>
          <cell r="BE1386" t="str">
            <v>ZM6596</v>
          </cell>
          <cell r="BF1386" t="str">
            <v>Yes</v>
          </cell>
        </row>
        <row r="1387">
          <cell r="C1387" t="str">
            <v>IHS_NTH_006M</v>
          </cell>
          <cell r="D1387" t="str">
            <v>Mungwi</v>
          </cell>
          <cell r="E1387">
            <v>31.36938333</v>
          </cell>
          <cell r="F1387">
            <v>-10.1722</v>
          </cell>
          <cell r="G1387" t="str">
            <v>Northern </v>
          </cell>
          <cell r="H1387">
            <v>2.5</v>
          </cell>
          <cell r="I1387" t="str">
            <v>NORTHERN</v>
          </cell>
          <cell r="J1387" t="str">
            <v>MUNGWI</v>
          </cell>
          <cell r="K1387" t="str">
            <v>No</v>
          </cell>
          <cell r="L1387" t="str">
            <v>No</v>
          </cell>
          <cell r="M1387" t="str">
            <v>No</v>
          </cell>
          <cell r="N1387" t="str">
            <v>Rural</v>
          </cell>
          <cell r="O1387" t="str">
            <v>2G 3G</v>
          </cell>
          <cell r="P1387" t="str">
            <v>P4</v>
          </cell>
          <cell r="Q1387" t="str">
            <v>BTS</v>
          </cell>
          <cell r="R1387" t="str">
            <v>BTS</v>
          </cell>
          <cell r="S1387" t="str">
            <v>On air</v>
          </cell>
          <cell r="T1387" t="str">
            <v>Grid-Gen</v>
          </cell>
          <cell r="U1387" t="str">
            <v>Green Field</v>
          </cell>
          <cell r="V1387">
            <v>80</v>
          </cell>
          <cell r="W1387" t="str">
            <v>Indoor </v>
          </cell>
          <cell r="X1387" t="str">
            <v>Samson Nyirenda</v>
          </cell>
          <cell r="Y1387" t="str">
            <v>SBC</v>
          </cell>
          <cell r="Z1387" t="str">
            <v>SBC</v>
          </cell>
          <cell r="AA1387" t="str">
            <v>MTN</v>
          </cell>
          <cell r="AB1387" t="str">
            <v>Flavian Mazhambi</v>
          </cell>
          <cell r="AC1387" t="str">
            <v>GNM</v>
          </cell>
          <cell r="AD1387" t="str">
            <v>Lithandi </v>
          </cell>
          <cell r="AE1387" t="str">
            <v>Ghadder</v>
          </cell>
          <cell r="AF1387" t="str">
            <v>Ghadder</v>
          </cell>
          <cell r="AG1387">
            <v>20</v>
          </cell>
          <cell r="AH1387" t="str">
            <v>perkins</v>
          </cell>
          <cell r="AI1387">
            <v>0</v>
          </cell>
          <cell r="AJ1387" t="str">
            <v>Leroy Sommer</v>
          </cell>
          <cell r="AK1387">
            <v>0</v>
          </cell>
          <cell r="AL1387">
            <v>1000</v>
          </cell>
          <cell r="AM1387" t="str">
            <v>Delta</v>
          </cell>
          <cell r="AN1387" t="str">
            <v>IPT</v>
          </cell>
          <cell r="AO1387">
            <v>250</v>
          </cell>
          <cell r="AP1387" t="str">
            <v>Amaron</v>
          </cell>
          <cell r="AQ1387">
            <v>600</v>
          </cell>
          <cell r="AR1387">
            <v>2</v>
          </cell>
          <cell r="AS1387">
            <v>600</v>
          </cell>
          <cell r="AT1387">
            <v>24</v>
          </cell>
          <cell r="AU1387" t="str">
            <v>LG / Sumsung</v>
          </cell>
          <cell r="AV1387" t="str">
            <v>LG / Sumsung</v>
          </cell>
          <cell r="AW1387">
            <v>18000</v>
          </cell>
          <cell r="AX1387">
            <v>18000</v>
          </cell>
          <cell r="AY1387">
            <v>2</v>
          </cell>
          <cell r="AZ1387">
            <v>82</v>
          </cell>
        </row>
        <row r="1387">
          <cell r="BB1387">
            <v>2</v>
          </cell>
          <cell r="BC1387" t="str">
            <v>MTNTop Star</v>
          </cell>
          <cell r="BD1387" t="str">
            <v>T3064</v>
          </cell>
          <cell r="BE1387">
            <v>0</v>
          </cell>
          <cell r="BF1387" t="str">
            <v>Yes</v>
          </cell>
        </row>
        <row r="1388">
          <cell r="C1388" t="str">
            <v>IHS_NTH_007M</v>
          </cell>
          <cell r="D1388" t="str">
            <v>Coffee Estates</v>
          </cell>
          <cell r="E1388">
            <v>31.22786</v>
          </cell>
          <cell r="F1388">
            <v>-10.01889</v>
          </cell>
          <cell r="G1388" t="str">
            <v>Northern </v>
          </cell>
          <cell r="H1388">
            <v>1.8</v>
          </cell>
          <cell r="I1388" t="str">
            <v>NORTHERN</v>
          </cell>
          <cell r="J1388" t="str">
            <v>KASAMA</v>
          </cell>
          <cell r="K1388" t="str">
            <v>No</v>
          </cell>
          <cell r="L1388" t="str">
            <v>Yes</v>
          </cell>
          <cell r="M1388" t="str">
            <v>No</v>
          </cell>
          <cell r="N1388" t="str">
            <v>Rural</v>
          </cell>
          <cell r="O1388" t="str">
            <v>2G 3G</v>
          </cell>
          <cell r="P1388" t="str">
            <v>P4</v>
          </cell>
          <cell r="Q1388" t="str">
            <v>BB</v>
          </cell>
          <cell r="R1388" t="str">
            <v>BTS</v>
          </cell>
          <cell r="S1388" t="str">
            <v>On air</v>
          </cell>
          <cell r="T1388" t="str">
            <v>Grid-Gen</v>
          </cell>
          <cell r="U1388" t="str">
            <v>Green Field</v>
          </cell>
          <cell r="V1388">
            <v>54</v>
          </cell>
          <cell r="W1388" t="str">
            <v>Indoor </v>
          </cell>
          <cell r="X1388" t="str">
            <v>Samson Nyirenda</v>
          </cell>
          <cell r="Y1388" t="str">
            <v>SBC</v>
          </cell>
          <cell r="Z1388" t="str">
            <v>SBC</v>
          </cell>
          <cell r="AA1388" t="str">
            <v>MTN</v>
          </cell>
          <cell r="AB1388" t="str">
            <v>Flavian Mazhambi</v>
          </cell>
          <cell r="AC1388" t="str">
            <v>GNM</v>
          </cell>
          <cell r="AD1388" t="str">
            <v>Lithandi </v>
          </cell>
          <cell r="AE1388" t="str">
            <v>Lamasat</v>
          </cell>
          <cell r="AF1388" t="str">
            <v>Lamasat</v>
          </cell>
          <cell r="AG1388">
            <v>15</v>
          </cell>
          <cell r="AH1388" t="str">
            <v>perkins</v>
          </cell>
          <cell r="AI1388" t="str">
            <v>GV51790R</v>
          </cell>
          <cell r="AJ1388" t="str">
            <v>Leroy Sommer</v>
          </cell>
          <cell r="AK1388">
            <v>0</v>
          </cell>
          <cell r="AL1388">
            <v>600</v>
          </cell>
          <cell r="AM1388" t="str">
            <v>Delta</v>
          </cell>
          <cell r="AN1388" t="str">
            <v>IPT</v>
          </cell>
          <cell r="AO1388">
            <v>250</v>
          </cell>
          <cell r="AP1388" t="str">
            <v>Agisson</v>
          </cell>
          <cell r="AQ1388">
            <v>600</v>
          </cell>
          <cell r="AR1388">
            <v>2</v>
          </cell>
          <cell r="AS1388">
            <v>600</v>
          </cell>
          <cell r="AT1388">
            <v>24</v>
          </cell>
          <cell r="AU1388" t="str">
            <v>LG</v>
          </cell>
          <cell r="AV1388" t="str">
            <v>LG</v>
          </cell>
          <cell r="AW1388">
            <v>18000</v>
          </cell>
          <cell r="AX1388">
            <v>18000</v>
          </cell>
          <cell r="AY1388">
            <v>2</v>
          </cell>
          <cell r="AZ1388">
            <v>41</v>
          </cell>
        </row>
        <row r="1388">
          <cell r="BB1388">
            <v>1</v>
          </cell>
          <cell r="BC1388" t="str">
            <v>MTN</v>
          </cell>
          <cell r="BD1388" t="str">
            <v>T3063</v>
          </cell>
          <cell r="BE1388">
            <v>0</v>
          </cell>
          <cell r="BF1388" t="str">
            <v>Yes</v>
          </cell>
        </row>
        <row r="1389">
          <cell r="C1389" t="str">
            <v>IHS_NTH_008M</v>
          </cell>
          <cell r="D1389" t="str">
            <v>Nkolemfumu BB</v>
          </cell>
          <cell r="E1389">
            <v>31.18601</v>
          </cell>
          <cell r="F1389">
            <v>-10.57961</v>
          </cell>
          <cell r="G1389" t="str">
            <v>Northern </v>
          </cell>
          <cell r="H1389">
            <v>4.5</v>
          </cell>
          <cell r="I1389" t="str">
            <v>NORTHERN</v>
          </cell>
          <cell r="J1389" t="str">
            <v>KASAMA</v>
          </cell>
          <cell r="K1389" t="str">
            <v>No</v>
          </cell>
          <cell r="L1389" t="str">
            <v>Yes</v>
          </cell>
          <cell r="M1389" t="str">
            <v>No</v>
          </cell>
          <cell r="N1389" t="str">
            <v>Rural</v>
          </cell>
          <cell r="O1389" t="str">
            <v>2G</v>
          </cell>
          <cell r="P1389" t="str">
            <v>P4</v>
          </cell>
          <cell r="Q1389" t="str">
            <v>BB</v>
          </cell>
          <cell r="R1389" t="str">
            <v>BTS</v>
          </cell>
          <cell r="S1389" t="str">
            <v>On air</v>
          </cell>
          <cell r="T1389" t="str">
            <v>Grid-Gen</v>
          </cell>
          <cell r="U1389" t="str">
            <v>Green Field</v>
          </cell>
          <cell r="V1389">
            <v>54</v>
          </cell>
          <cell r="W1389" t="str">
            <v>Indoor </v>
          </cell>
          <cell r="X1389" t="str">
            <v>Samson Nyirenda</v>
          </cell>
          <cell r="Y1389" t="str">
            <v>SBC</v>
          </cell>
          <cell r="Z1389" t="str">
            <v>SBC</v>
          </cell>
          <cell r="AA1389" t="str">
            <v>MTN</v>
          </cell>
          <cell r="AB1389" t="str">
            <v>Flavian Mazhambi</v>
          </cell>
          <cell r="AC1389" t="str">
            <v>GNM</v>
          </cell>
          <cell r="AD1389" t="str">
            <v>Lithandi </v>
          </cell>
          <cell r="AE1389" t="str">
            <v>Gen Logic</v>
          </cell>
          <cell r="AF1389" t="str">
            <v>Gen Logic</v>
          </cell>
          <cell r="AG1389">
            <v>30</v>
          </cell>
          <cell r="AH1389" t="str">
            <v>perkins</v>
          </cell>
          <cell r="AI1389">
            <v>0</v>
          </cell>
          <cell r="AJ1389" t="str">
            <v>Leroy Sommer</v>
          </cell>
          <cell r="AK1389">
            <v>0</v>
          </cell>
          <cell r="AL1389">
            <v>1000</v>
          </cell>
          <cell r="AM1389" t="str">
            <v>Delta</v>
          </cell>
          <cell r="AN1389" t="str">
            <v>IPT</v>
          </cell>
          <cell r="AO1389">
            <v>250</v>
          </cell>
          <cell r="AP1389" t="str">
            <v>NARADA</v>
          </cell>
          <cell r="AQ1389">
            <v>600</v>
          </cell>
          <cell r="AR1389">
            <v>2</v>
          </cell>
          <cell r="AS1389">
            <v>600</v>
          </cell>
          <cell r="AT1389">
            <v>24</v>
          </cell>
          <cell r="AU1389" t="str">
            <v>LG / Sumsung</v>
          </cell>
          <cell r="AV1389" t="str">
            <v>LG / Sumsung</v>
          </cell>
          <cell r="AW1389">
            <v>18000</v>
          </cell>
          <cell r="AX1389">
            <v>18000</v>
          </cell>
          <cell r="AY1389">
            <v>2</v>
          </cell>
          <cell r="AZ1389">
            <v>67</v>
          </cell>
        </row>
        <row r="1389">
          <cell r="BB1389">
            <v>2</v>
          </cell>
          <cell r="BC1389" t="str">
            <v>MTNAirtel</v>
          </cell>
          <cell r="BD1389" t="str">
            <v>T3149</v>
          </cell>
          <cell r="BE1389" t="str">
            <v>ZM3590</v>
          </cell>
          <cell r="BF1389" t="str">
            <v>Yes</v>
          </cell>
        </row>
        <row r="1390">
          <cell r="C1390" t="str">
            <v>IHS_NTH_009M</v>
          </cell>
          <cell r="D1390" t="str">
            <v>Malole</v>
          </cell>
          <cell r="E1390">
            <v>31.57313333</v>
          </cell>
          <cell r="F1390">
            <v>-10.12461667</v>
          </cell>
          <cell r="G1390" t="str">
            <v>Northern </v>
          </cell>
          <cell r="H1390">
            <v>0</v>
          </cell>
          <cell r="I1390" t="str">
            <v>NORTHERN</v>
          </cell>
          <cell r="J1390" t="str">
            <v>MUNGWI</v>
          </cell>
          <cell r="K1390" t="str">
            <v>No</v>
          </cell>
          <cell r="L1390" t="str">
            <v>No</v>
          </cell>
          <cell r="M1390" t="str">
            <v>No</v>
          </cell>
          <cell r="N1390" t="str">
            <v>Rural</v>
          </cell>
          <cell r="O1390" t="str">
            <v>2G 3G</v>
          </cell>
          <cell r="P1390" t="str">
            <v>P4</v>
          </cell>
          <cell r="Q1390" t="str">
            <v>BTS</v>
          </cell>
          <cell r="R1390" t="str">
            <v>BTS</v>
          </cell>
          <cell r="S1390" t="str">
            <v>On air</v>
          </cell>
          <cell r="T1390" t="str">
            <v>Grid-Gen</v>
          </cell>
          <cell r="U1390" t="str">
            <v>Green Field</v>
          </cell>
          <cell r="V1390">
            <v>80</v>
          </cell>
          <cell r="W1390" t="str">
            <v>Indoor </v>
          </cell>
          <cell r="X1390" t="str">
            <v>Samson Nyirenda</v>
          </cell>
          <cell r="Y1390" t="str">
            <v>SBC</v>
          </cell>
          <cell r="Z1390" t="str">
            <v>SBC</v>
          </cell>
          <cell r="AA1390" t="str">
            <v>MTN</v>
          </cell>
          <cell r="AB1390" t="str">
            <v>Flavian Mazhambi</v>
          </cell>
          <cell r="AC1390" t="str">
            <v>GNM</v>
          </cell>
          <cell r="AD1390" t="str">
            <v>Lithandi 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 t="str">
            <v>Delta</v>
          </cell>
          <cell r="AN1390" t="str">
            <v>IPT</v>
          </cell>
          <cell r="AO1390">
            <v>250</v>
          </cell>
          <cell r="AP1390" t="str">
            <v>Amaron</v>
          </cell>
          <cell r="AQ1390">
            <v>600</v>
          </cell>
          <cell r="AR1390">
            <v>2</v>
          </cell>
          <cell r="AS1390">
            <v>600</v>
          </cell>
          <cell r="AT1390">
            <v>24</v>
          </cell>
          <cell r="AU1390" t="str">
            <v>LG</v>
          </cell>
          <cell r="AV1390" t="str">
            <v>LG</v>
          </cell>
          <cell r="AW1390">
            <v>18000</v>
          </cell>
          <cell r="AX1390">
            <v>18000</v>
          </cell>
          <cell r="AY1390">
            <v>2</v>
          </cell>
          <cell r="AZ1390">
            <v>56</v>
          </cell>
        </row>
        <row r="1390">
          <cell r="BB1390">
            <v>1</v>
          </cell>
          <cell r="BC1390" t="str">
            <v>MTN</v>
          </cell>
          <cell r="BD1390" t="str">
            <v>T3062</v>
          </cell>
          <cell r="BE1390">
            <v>0</v>
          </cell>
          <cell r="BF1390" t="str">
            <v>Yes</v>
          </cell>
        </row>
        <row r="1391">
          <cell r="C1391" t="str">
            <v>IHS_NTH_010M</v>
          </cell>
          <cell r="D1391" t="str">
            <v>Munkonge BB</v>
          </cell>
          <cell r="E1391">
            <v>30.73375</v>
          </cell>
          <cell r="F1391">
            <v>-10.30835</v>
          </cell>
          <cell r="G1391" t="str">
            <v>Northern </v>
          </cell>
          <cell r="H1391">
            <v>0</v>
          </cell>
          <cell r="I1391" t="str">
            <v>NORTHERN</v>
          </cell>
          <cell r="J1391" t="str">
            <v>KASAMA</v>
          </cell>
          <cell r="K1391" t="str">
            <v>No</v>
          </cell>
          <cell r="L1391" t="str">
            <v>No</v>
          </cell>
          <cell r="M1391" t="str">
            <v>No</v>
          </cell>
          <cell r="N1391" t="str">
            <v>Rural</v>
          </cell>
          <cell r="O1391" t="str">
            <v>2G</v>
          </cell>
          <cell r="P1391" t="str">
            <v>P4</v>
          </cell>
          <cell r="Q1391" t="str">
            <v>BB</v>
          </cell>
          <cell r="R1391" t="str">
            <v>BTS</v>
          </cell>
          <cell r="S1391" t="str">
            <v>On air</v>
          </cell>
          <cell r="T1391" t="str">
            <v>Solar-Gen</v>
          </cell>
          <cell r="U1391" t="str">
            <v>Green Field</v>
          </cell>
          <cell r="V1391">
            <v>66</v>
          </cell>
          <cell r="W1391" t="str">
            <v>Indoor </v>
          </cell>
          <cell r="X1391" t="str">
            <v>Samson Nyirenda</v>
          </cell>
          <cell r="Y1391" t="str">
            <v>SBC</v>
          </cell>
          <cell r="Z1391" t="str">
            <v>SBC</v>
          </cell>
          <cell r="AA1391" t="str">
            <v>MTN</v>
          </cell>
          <cell r="AB1391" t="str">
            <v>Flavian Mazhambi</v>
          </cell>
          <cell r="AC1391" t="str">
            <v>GNM</v>
          </cell>
          <cell r="AD1391" t="str">
            <v>Lithandi 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 t="str">
            <v>Cordex</v>
          </cell>
          <cell r="AN1391" t="str">
            <v>CodexH CX RF HP48-4KW</v>
          </cell>
          <cell r="AO1391">
            <v>350</v>
          </cell>
          <cell r="AP1391" t="str">
            <v>NARADA</v>
          </cell>
          <cell r="AQ1391">
            <v>600</v>
          </cell>
          <cell r="AR1391">
            <v>2</v>
          </cell>
          <cell r="AS1391">
            <v>600</v>
          </cell>
          <cell r="AT1391">
            <v>24</v>
          </cell>
          <cell r="AU1391" t="str">
            <v>LG</v>
          </cell>
          <cell r="AV1391" t="str">
            <v>LG</v>
          </cell>
          <cell r="AW1391">
            <v>18000</v>
          </cell>
          <cell r="AX1391">
            <v>18000</v>
          </cell>
          <cell r="AY1391">
            <v>2</v>
          </cell>
          <cell r="AZ1391">
            <v>84</v>
          </cell>
        </row>
        <row r="1391">
          <cell r="BB1391">
            <v>1</v>
          </cell>
          <cell r="BC1391" t="str">
            <v>MTN</v>
          </cell>
          <cell r="BD1391" t="str">
            <v>T3148</v>
          </cell>
          <cell r="BE1391">
            <v>0</v>
          </cell>
          <cell r="BF1391" t="str">
            <v>Yes</v>
          </cell>
        </row>
        <row r="1392">
          <cell r="C1392" t="str">
            <v>IHS_NTH_011M</v>
          </cell>
          <cell r="D1392" t="str">
            <v>Indu BB</v>
          </cell>
          <cell r="E1392">
            <v>31.18037</v>
          </cell>
          <cell r="F1392">
            <v>-9.73745</v>
          </cell>
          <cell r="G1392" t="str">
            <v>Northern </v>
          </cell>
          <cell r="H1392">
            <v>2</v>
          </cell>
          <cell r="I1392" t="str">
            <v>NORTHERN</v>
          </cell>
          <cell r="J1392" t="str">
            <v>Mungwi</v>
          </cell>
          <cell r="K1392" t="str">
            <v>No</v>
          </cell>
          <cell r="L1392" t="str">
            <v>No</v>
          </cell>
          <cell r="M1392" t="str">
            <v>No</v>
          </cell>
          <cell r="N1392" t="str">
            <v>Rural</v>
          </cell>
          <cell r="O1392" t="str">
            <v>2G</v>
          </cell>
          <cell r="P1392" t="str">
            <v>P4</v>
          </cell>
          <cell r="Q1392" t="str">
            <v>BB</v>
          </cell>
          <cell r="R1392" t="str">
            <v>BTS</v>
          </cell>
          <cell r="S1392" t="str">
            <v>On air</v>
          </cell>
          <cell r="T1392" t="str">
            <v>Grid-Gen</v>
          </cell>
          <cell r="U1392" t="str">
            <v>Green Field</v>
          </cell>
          <cell r="V1392">
            <v>54</v>
          </cell>
          <cell r="W1392" t="str">
            <v>Indoor </v>
          </cell>
          <cell r="X1392" t="str">
            <v>Samson Nyirenda</v>
          </cell>
          <cell r="Y1392" t="str">
            <v>SBC</v>
          </cell>
          <cell r="Z1392" t="str">
            <v>SBC</v>
          </cell>
          <cell r="AA1392" t="str">
            <v>MTN</v>
          </cell>
          <cell r="AB1392" t="str">
            <v>Flavian Mazhambi</v>
          </cell>
          <cell r="AC1392" t="str">
            <v>GNM</v>
          </cell>
          <cell r="AD1392" t="str">
            <v>Lithandi </v>
          </cell>
          <cell r="AE1392" t="str">
            <v>Gen Logic</v>
          </cell>
          <cell r="AF1392" t="str">
            <v>Gen Logic</v>
          </cell>
          <cell r="AG1392">
            <v>16</v>
          </cell>
          <cell r="AH1392" t="str">
            <v>Yanmar</v>
          </cell>
          <cell r="AI1392" t="str">
            <v>B466 SN07</v>
          </cell>
          <cell r="AJ1392" t="str">
            <v>Mecc Alte</v>
          </cell>
          <cell r="AK1392">
            <v>0</v>
          </cell>
          <cell r="AL1392">
            <v>600</v>
          </cell>
          <cell r="AM1392" t="str">
            <v>Delta</v>
          </cell>
          <cell r="AN1392" t="str">
            <v>IPT</v>
          </cell>
          <cell r="AO1392">
            <v>250</v>
          </cell>
          <cell r="AP1392" t="str">
            <v>Amaron</v>
          </cell>
          <cell r="AQ1392">
            <v>600</v>
          </cell>
          <cell r="AR1392">
            <v>2</v>
          </cell>
          <cell r="AS1392">
            <v>600</v>
          </cell>
          <cell r="AT1392">
            <v>24</v>
          </cell>
          <cell r="AU1392" t="str">
            <v>LG / Sumsung</v>
          </cell>
          <cell r="AV1392" t="str">
            <v>LG / Sumsung</v>
          </cell>
          <cell r="AW1392">
            <v>18000</v>
          </cell>
          <cell r="AX1392">
            <v>18000</v>
          </cell>
          <cell r="AY1392">
            <v>2</v>
          </cell>
          <cell r="AZ1392">
            <v>37</v>
          </cell>
        </row>
        <row r="1392">
          <cell r="BB1392">
            <v>1</v>
          </cell>
          <cell r="BC1392" t="str">
            <v>MTN</v>
          </cell>
          <cell r="BD1392" t="str">
            <v>T3082</v>
          </cell>
          <cell r="BE1392">
            <v>0</v>
          </cell>
          <cell r="BF1392" t="str">
            <v>Yes</v>
          </cell>
        </row>
        <row r="1393">
          <cell r="C1393" t="str">
            <v>IHS_NTH_012M</v>
          </cell>
          <cell r="D1393" t="str">
            <v>Chanda Mkulu BB</v>
          </cell>
          <cell r="E1393">
            <v>31.11541</v>
          </cell>
          <cell r="F1393">
            <v>-10.84436</v>
          </cell>
          <cell r="G1393" t="str">
            <v>Northern </v>
          </cell>
          <cell r="H1393">
            <v>2.5</v>
          </cell>
          <cell r="I1393" t="str">
            <v>NORTHERN</v>
          </cell>
          <cell r="J1393" t="str">
            <v>KASAMA</v>
          </cell>
          <cell r="K1393" t="str">
            <v>No</v>
          </cell>
          <cell r="L1393" t="str">
            <v>Yes</v>
          </cell>
          <cell r="M1393" t="str">
            <v>No</v>
          </cell>
          <cell r="N1393" t="str">
            <v>Rural</v>
          </cell>
          <cell r="O1393" t="str">
            <v>2G</v>
          </cell>
          <cell r="P1393" t="str">
            <v>P4</v>
          </cell>
          <cell r="Q1393" t="str">
            <v>BB</v>
          </cell>
          <cell r="R1393" t="str">
            <v>BB</v>
          </cell>
          <cell r="S1393" t="str">
            <v>On air</v>
          </cell>
          <cell r="T1393" t="str">
            <v>Grid-Gen</v>
          </cell>
          <cell r="U1393" t="str">
            <v>Green Field</v>
          </cell>
          <cell r="V1393">
            <v>66</v>
          </cell>
          <cell r="W1393" t="str">
            <v>Indoor </v>
          </cell>
          <cell r="X1393" t="str">
            <v>Samson Nyirenda</v>
          </cell>
          <cell r="Y1393" t="str">
            <v>SBC</v>
          </cell>
          <cell r="Z1393" t="str">
            <v>SBC</v>
          </cell>
          <cell r="AA1393" t="str">
            <v>MTN</v>
          </cell>
          <cell r="AB1393" t="str">
            <v>Flavian Mazhambi</v>
          </cell>
          <cell r="AC1393" t="str">
            <v>GNM</v>
          </cell>
          <cell r="AD1393" t="str">
            <v>Lithandi </v>
          </cell>
          <cell r="AE1393" t="str">
            <v>Ghadder</v>
          </cell>
          <cell r="AF1393" t="str">
            <v>Ghadder</v>
          </cell>
          <cell r="AG1393">
            <v>20</v>
          </cell>
          <cell r="AH1393" t="str">
            <v>perkins</v>
          </cell>
          <cell r="AI1393">
            <v>0</v>
          </cell>
          <cell r="AJ1393" t="str">
            <v>Leroy Sommer</v>
          </cell>
          <cell r="AK1393">
            <v>0</v>
          </cell>
          <cell r="AL1393">
            <v>750</v>
          </cell>
          <cell r="AM1393" t="str">
            <v>Power cube</v>
          </cell>
          <cell r="AN1393" t="str">
            <v>ICC330-H1-C1</v>
          </cell>
          <cell r="AO1393">
            <v>400</v>
          </cell>
          <cell r="AP1393" t="str">
            <v>Amaron</v>
          </cell>
          <cell r="AQ1393">
            <v>1200</v>
          </cell>
          <cell r="AR1393">
            <v>2</v>
          </cell>
          <cell r="AS1393">
            <v>600</v>
          </cell>
          <cell r="AT1393">
            <v>48</v>
          </cell>
          <cell r="AU1393" t="str">
            <v>LG</v>
          </cell>
          <cell r="AV1393" t="str">
            <v>LG</v>
          </cell>
          <cell r="AW1393">
            <v>18000</v>
          </cell>
          <cell r="AX1393">
            <v>18000</v>
          </cell>
          <cell r="AY1393">
            <v>2</v>
          </cell>
          <cell r="AZ1393">
            <v>34</v>
          </cell>
        </row>
        <row r="1393">
          <cell r="BB1393">
            <v>1</v>
          </cell>
          <cell r="BC1393" t="str">
            <v>MTN</v>
          </cell>
          <cell r="BD1393" t="str">
            <v>T3133</v>
          </cell>
          <cell r="BE1393">
            <v>0</v>
          </cell>
          <cell r="BF1393" t="str">
            <v>Yes</v>
          </cell>
        </row>
        <row r="1394">
          <cell r="C1394" t="str">
            <v>IHS_NTH_013M</v>
          </cell>
          <cell r="D1394" t="str">
            <v>Chambeshi</v>
          </cell>
          <cell r="E1394">
            <v>31.07307</v>
          </cell>
          <cell r="F1394">
            <v>-10.96362</v>
          </cell>
          <cell r="G1394" t="str">
            <v>Northern </v>
          </cell>
          <cell r="H1394">
            <v>1.8</v>
          </cell>
          <cell r="I1394" t="str">
            <v>NORTHERN</v>
          </cell>
          <cell r="J1394" t="str">
            <v>KASAMA</v>
          </cell>
          <cell r="K1394" t="str">
            <v>No</v>
          </cell>
          <cell r="L1394" t="str">
            <v>Yes</v>
          </cell>
          <cell r="M1394" t="str">
            <v>No</v>
          </cell>
          <cell r="N1394" t="str">
            <v>Rural</v>
          </cell>
          <cell r="O1394" t="str">
            <v>2G 3G</v>
          </cell>
          <cell r="P1394" t="str">
            <v>P4</v>
          </cell>
          <cell r="Q1394" t="str">
            <v>BTS</v>
          </cell>
          <cell r="R1394" t="str">
            <v>BTS</v>
          </cell>
          <cell r="S1394" t="str">
            <v>On air</v>
          </cell>
          <cell r="T1394" t="str">
            <v>Grid-Gen</v>
          </cell>
          <cell r="U1394" t="str">
            <v>Green Field</v>
          </cell>
          <cell r="V1394">
            <v>54</v>
          </cell>
          <cell r="W1394" t="str">
            <v>Outdoor</v>
          </cell>
          <cell r="X1394" t="str">
            <v>Francis Muwowo</v>
          </cell>
          <cell r="Y1394" t="str">
            <v>SBC</v>
          </cell>
          <cell r="Z1394" t="str">
            <v>SBC</v>
          </cell>
          <cell r="AA1394" t="str">
            <v>MTN</v>
          </cell>
          <cell r="AB1394" t="str">
            <v>Flavian Mazhambi</v>
          </cell>
          <cell r="AC1394" t="str">
            <v>GNM</v>
          </cell>
          <cell r="AD1394" t="str">
            <v>Lithandi </v>
          </cell>
          <cell r="AE1394" t="str">
            <v>Lamasat</v>
          </cell>
          <cell r="AF1394" t="str">
            <v>Lamasat</v>
          </cell>
          <cell r="AG1394">
            <v>15</v>
          </cell>
          <cell r="AH1394" t="str">
            <v>perkins</v>
          </cell>
          <cell r="AI1394" t="str">
            <v>Gv51798U</v>
          </cell>
          <cell r="AJ1394" t="str">
            <v>Leroy Sommer</v>
          </cell>
          <cell r="AK1394" t="str">
            <v>TAL 040F J 6S/4</v>
          </cell>
          <cell r="AL1394">
            <v>600</v>
          </cell>
          <cell r="AM1394" t="str">
            <v>Delta</v>
          </cell>
          <cell r="AN1394" t="str">
            <v>IPT</v>
          </cell>
          <cell r="AO1394">
            <v>250</v>
          </cell>
          <cell r="AP1394" t="str">
            <v>NARADA</v>
          </cell>
          <cell r="AQ1394">
            <v>600</v>
          </cell>
          <cell r="AR1394">
            <v>2</v>
          </cell>
          <cell r="AS1394">
            <v>600</v>
          </cell>
          <cell r="AT1394">
            <v>24</v>
          </cell>
          <cell r="AU1394" t="str">
            <v>N/A</v>
          </cell>
          <cell r="AV1394" t="str">
            <v>N/A</v>
          </cell>
          <cell r="AW1394" t="str">
            <v>N/A</v>
          </cell>
          <cell r="AX1394" t="str">
            <v>n/a</v>
          </cell>
          <cell r="AY1394" t="str">
            <v>N/A</v>
          </cell>
          <cell r="AZ1394">
            <v>42</v>
          </cell>
        </row>
        <row r="1394">
          <cell r="BB1394">
            <v>1</v>
          </cell>
          <cell r="BC1394" t="str">
            <v>MTN</v>
          </cell>
          <cell r="BD1394" t="str">
            <v>T3132</v>
          </cell>
          <cell r="BE1394">
            <v>0</v>
          </cell>
          <cell r="BF1394" t="str">
            <v>Yes</v>
          </cell>
        </row>
        <row r="1395">
          <cell r="C1395" t="str">
            <v>IHS_NTH_014M</v>
          </cell>
          <cell r="D1395" t="str">
            <v>Saladi BB</v>
          </cell>
          <cell r="E1395">
            <v>30.41491</v>
          </cell>
          <cell r="F1395">
            <v>-10.23738</v>
          </cell>
          <cell r="G1395" t="str">
            <v>Northern </v>
          </cell>
          <cell r="H1395">
            <v>2</v>
          </cell>
          <cell r="I1395" t="str">
            <v>NORTHERN</v>
          </cell>
          <cell r="J1395" t="str">
            <v>LUWINGU</v>
          </cell>
          <cell r="K1395" t="str">
            <v>No</v>
          </cell>
          <cell r="L1395" t="str">
            <v>No</v>
          </cell>
          <cell r="M1395" t="str">
            <v>No</v>
          </cell>
          <cell r="N1395" t="str">
            <v>Rural</v>
          </cell>
          <cell r="O1395" t="str">
            <v>2G</v>
          </cell>
          <cell r="P1395" t="str">
            <v>P4</v>
          </cell>
          <cell r="Q1395" t="str">
            <v>BB</v>
          </cell>
          <cell r="R1395" t="str">
            <v>BTS</v>
          </cell>
          <cell r="S1395" t="str">
            <v>On air</v>
          </cell>
          <cell r="T1395" t="str">
            <v>Grid-Gen</v>
          </cell>
          <cell r="U1395" t="str">
            <v>Green Field</v>
          </cell>
          <cell r="V1395">
            <v>70</v>
          </cell>
          <cell r="W1395" t="str">
            <v>Indoor </v>
          </cell>
          <cell r="X1395" t="str">
            <v>Samson Nyirenda</v>
          </cell>
          <cell r="Y1395" t="str">
            <v>SBC</v>
          </cell>
          <cell r="Z1395" t="str">
            <v>SBC</v>
          </cell>
          <cell r="AA1395" t="str">
            <v>MTN</v>
          </cell>
          <cell r="AB1395" t="str">
            <v>Flavian Mazhambi</v>
          </cell>
          <cell r="AC1395" t="str">
            <v>GNM</v>
          </cell>
          <cell r="AD1395" t="str">
            <v>Lithandi </v>
          </cell>
          <cell r="AE1395" t="str">
            <v>BIA</v>
          </cell>
          <cell r="AF1395" t="str">
            <v>BIA</v>
          </cell>
          <cell r="AG1395">
            <v>16</v>
          </cell>
          <cell r="AH1395" t="str">
            <v>perkins</v>
          </cell>
          <cell r="AI1395">
            <v>0</v>
          </cell>
          <cell r="AJ1395" t="str">
            <v>Leroy Sommer</v>
          </cell>
          <cell r="AK1395">
            <v>0</v>
          </cell>
          <cell r="AL1395">
            <v>1000</v>
          </cell>
          <cell r="AM1395" t="str">
            <v>Delta</v>
          </cell>
          <cell r="AN1395" t="str">
            <v>IPT</v>
          </cell>
          <cell r="AO1395">
            <v>250</v>
          </cell>
          <cell r="AP1395" t="str">
            <v>Amaron</v>
          </cell>
          <cell r="AQ1395">
            <v>600</v>
          </cell>
          <cell r="AR1395">
            <v>2</v>
          </cell>
          <cell r="AS1395">
            <v>600</v>
          </cell>
          <cell r="AT1395">
            <v>24</v>
          </cell>
          <cell r="AU1395" t="str">
            <v>LG / Sumsung</v>
          </cell>
          <cell r="AV1395" t="str">
            <v>LG / Sumsung</v>
          </cell>
          <cell r="AW1395">
            <v>18000</v>
          </cell>
          <cell r="AX1395">
            <v>18000</v>
          </cell>
          <cell r="AY1395">
            <v>2</v>
          </cell>
          <cell r="AZ1395">
            <v>43</v>
          </cell>
        </row>
        <row r="1395">
          <cell r="BB1395">
            <v>1</v>
          </cell>
          <cell r="BC1395" t="str">
            <v>MTN</v>
          </cell>
          <cell r="BD1395" t="str">
            <v>T3152</v>
          </cell>
          <cell r="BE1395">
            <v>0</v>
          </cell>
          <cell r="BF1395" t="str">
            <v>Yes</v>
          </cell>
        </row>
        <row r="1396">
          <cell r="C1396" t="str">
            <v>IHS_NTH_015M</v>
          </cell>
          <cell r="D1396" t="str">
            <v>Litoka Hill BB</v>
          </cell>
          <cell r="E1396">
            <v>31.22654</v>
          </cell>
          <cell r="F1396">
            <v>-9.43495</v>
          </cell>
          <cell r="G1396" t="str">
            <v>Northern </v>
          </cell>
          <cell r="H1396">
            <v>1.8</v>
          </cell>
          <cell r="I1396" t="str">
            <v>NORTHERN</v>
          </cell>
          <cell r="J1396" t="str">
            <v>MBALA</v>
          </cell>
          <cell r="K1396" t="str">
            <v>No</v>
          </cell>
          <cell r="L1396" t="str">
            <v>No</v>
          </cell>
          <cell r="M1396" t="str">
            <v>No</v>
          </cell>
          <cell r="N1396" t="str">
            <v>Rural</v>
          </cell>
          <cell r="O1396" t="str">
            <v>2G</v>
          </cell>
          <cell r="P1396" t="str">
            <v>P4</v>
          </cell>
          <cell r="Q1396" t="str">
            <v>BB</v>
          </cell>
          <cell r="R1396" t="str">
            <v>BTS</v>
          </cell>
          <cell r="S1396" t="str">
            <v>On air</v>
          </cell>
          <cell r="T1396" t="str">
            <v>Grid-Gen</v>
          </cell>
          <cell r="U1396" t="str">
            <v>Green Field</v>
          </cell>
          <cell r="V1396">
            <v>54</v>
          </cell>
          <cell r="W1396" t="str">
            <v>Indoor </v>
          </cell>
          <cell r="X1396" t="str">
            <v>Samson Nyirenda</v>
          </cell>
          <cell r="Y1396" t="str">
            <v>SBC</v>
          </cell>
          <cell r="Z1396" t="str">
            <v>SBC</v>
          </cell>
          <cell r="AA1396" t="str">
            <v>MTN</v>
          </cell>
          <cell r="AB1396" t="str">
            <v>Flavian Mazhambi</v>
          </cell>
          <cell r="AC1396" t="str">
            <v>GNM</v>
          </cell>
          <cell r="AD1396" t="str">
            <v>Lithandi </v>
          </cell>
          <cell r="AE1396" t="str">
            <v>Yanmar</v>
          </cell>
          <cell r="AF1396" t="str">
            <v>Yanmar</v>
          </cell>
          <cell r="AG1396">
            <v>15</v>
          </cell>
          <cell r="AH1396" t="str">
            <v>Yanmar</v>
          </cell>
          <cell r="AI1396" t="str">
            <v>B208/SN07</v>
          </cell>
          <cell r="AJ1396" t="str">
            <v>Mecc Alte</v>
          </cell>
          <cell r="AK1396">
            <v>0</v>
          </cell>
          <cell r="AL1396">
            <v>600</v>
          </cell>
          <cell r="AM1396" t="str">
            <v>Delta</v>
          </cell>
          <cell r="AN1396" t="str">
            <v>IPT</v>
          </cell>
          <cell r="AO1396">
            <v>250</v>
          </cell>
          <cell r="AP1396" t="str">
            <v>Agisson</v>
          </cell>
          <cell r="AQ1396">
            <v>600</v>
          </cell>
          <cell r="AR1396">
            <v>2</v>
          </cell>
          <cell r="AS1396">
            <v>600</v>
          </cell>
          <cell r="AT1396">
            <v>24</v>
          </cell>
          <cell r="AU1396" t="str">
            <v>LG</v>
          </cell>
          <cell r="AV1396" t="str">
            <v>LG</v>
          </cell>
          <cell r="AW1396">
            <v>18000</v>
          </cell>
          <cell r="AX1396">
            <v>18000</v>
          </cell>
          <cell r="AY1396">
            <v>2</v>
          </cell>
          <cell r="AZ1396">
            <v>54</v>
          </cell>
        </row>
        <row r="1396">
          <cell r="BB1396">
            <v>1</v>
          </cell>
          <cell r="BC1396" t="str">
            <v>MTN</v>
          </cell>
          <cell r="BD1396" t="str">
            <v>T3142</v>
          </cell>
          <cell r="BE1396">
            <v>0</v>
          </cell>
          <cell r="BF1396" t="str">
            <v>Yes</v>
          </cell>
        </row>
        <row r="1397">
          <cell r="C1397" t="str">
            <v>IHS_NTH_016M</v>
          </cell>
          <cell r="D1397" t="str">
            <v>Ilondola</v>
          </cell>
          <cell r="E1397">
            <v>31.80363</v>
          </cell>
          <cell r="F1397">
            <v>-10.71346</v>
          </cell>
          <cell r="G1397" t="str">
            <v>Northern </v>
          </cell>
          <cell r="H1397">
            <v>1.8</v>
          </cell>
          <cell r="I1397" t="str">
            <v>NORTHERN</v>
          </cell>
          <cell r="J1397" t="str">
            <v>CHINSALI</v>
          </cell>
          <cell r="K1397" t="str">
            <v>No</v>
          </cell>
          <cell r="L1397" t="str">
            <v>No</v>
          </cell>
          <cell r="M1397" t="str">
            <v>No</v>
          </cell>
          <cell r="N1397" t="str">
            <v>Rural</v>
          </cell>
          <cell r="O1397" t="str">
            <v>2G 3G</v>
          </cell>
          <cell r="P1397" t="str">
            <v>P4</v>
          </cell>
          <cell r="Q1397" t="str">
            <v>BTS</v>
          </cell>
          <cell r="R1397" t="str">
            <v>BTS</v>
          </cell>
          <cell r="S1397" t="str">
            <v>On air</v>
          </cell>
          <cell r="T1397" t="str">
            <v>Grid-Gen</v>
          </cell>
          <cell r="U1397" t="str">
            <v>Green Field</v>
          </cell>
          <cell r="V1397">
            <v>70</v>
          </cell>
          <cell r="W1397" t="str">
            <v>Outdoor</v>
          </cell>
          <cell r="X1397" t="str">
            <v>Francis Muwowo</v>
          </cell>
          <cell r="Y1397" t="str">
            <v>SBC</v>
          </cell>
          <cell r="Z1397" t="str">
            <v>SBC</v>
          </cell>
          <cell r="AA1397" t="str">
            <v>MTN</v>
          </cell>
          <cell r="AB1397" t="str">
            <v>Flavian Mazhambi</v>
          </cell>
          <cell r="AC1397" t="str">
            <v>GNM</v>
          </cell>
          <cell r="AD1397" t="str">
            <v>Lithandi </v>
          </cell>
          <cell r="AE1397" t="str">
            <v>Yanmar</v>
          </cell>
          <cell r="AF1397" t="str">
            <v>Yanmar</v>
          </cell>
          <cell r="AG1397">
            <v>15</v>
          </cell>
          <cell r="AH1397" t="str">
            <v>Yanmar</v>
          </cell>
          <cell r="AI1397" t="str">
            <v>4TNE</v>
          </cell>
          <cell r="AJ1397" t="str">
            <v>Mecc Alte</v>
          </cell>
          <cell r="AK1397">
            <v>0</v>
          </cell>
          <cell r="AL1397">
            <v>600</v>
          </cell>
          <cell r="AM1397" t="str">
            <v>Delta</v>
          </cell>
          <cell r="AN1397" t="str">
            <v>IPT</v>
          </cell>
          <cell r="AO1397">
            <v>250</v>
          </cell>
          <cell r="AP1397" t="str">
            <v>NARADA</v>
          </cell>
          <cell r="AQ1397">
            <v>600</v>
          </cell>
          <cell r="AR1397">
            <v>2</v>
          </cell>
          <cell r="AS1397">
            <v>600</v>
          </cell>
          <cell r="AT1397">
            <v>24</v>
          </cell>
          <cell r="AU1397" t="str">
            <v>N/A</v>
          </cell>
          <cell r="AV1397" t="str">
            <v>N/A</v>
          </cell>
          <cell r="AW1397" t="str">
            <v>N/A</v>
          </cell>
          <cell r="AX1397" t="str">
            <v>n/a</v>
          </cell>
          <cell r="AY1397" t="str">
            <v>N/A</v>
          </cell>
          <cell r="AZ1397">
            <v>36</v>
          </cell>
        </row>
        <row r="1397">
          <cell r="BB1397">
            <v>1</v>
          </cell>
          <cell r="BC1397" t="str">
            <v>MTN</v>
          </cell>
          <cell r="BD1397" t="str">
            <v>T3251</v>
          </cell>
          <cell r="BE1397">
            <v>0</v>
          </cell>
          <cell r="BF1397" t="str">
            <v>Yes</v>
          </cell>
        </row>
        <row r="1398">
          <cell r="C1398" t="str">
            <v>IHS_NTH_017M</v>
          </cell>
          <cell r="D1398" t="str">
            <v>Mpepo BB</v>
          </cell>
          <cell r="E1398">
            <v>31.13026</v>
          </cell>
          <cell r="F1398">
            <v>-11.10386</v>
          </cell>
          <cell r="G1398" t="str">
            <v>Northern </v>
          </cell>
          <cell r="H1398">
            <v>2.5</v>
          </cell>
          <cell r="I1398" t="str">
            <v>NORTHERN</v>
          </cell>
          <cell r="J1398" t="str">
            <v>MPIKA</v>
          </cell>
          <cell r="K1398" t="str">
            <v>No</v>
          </cell>
          <cell r="L1398" t="str">
            <v>Yes</v>
          </cell>
          <cell r="M1398" t="str">
            <v>No</v>
          </cell>
          <cell r="N1398" t="str">
            <v>Rural</v>
          </cell>
          <cell r="O1398" t="str">
            <v>2G</v>
          </cell>
          <cell r="P1398" t="str">
            <v>P4</v>
          </cell>
          <cell r="Q1398" t="str">
            <v>BB</v>
          </cell>
          <cell r="R1398" t="str">
            <v>BTS</v>
          </cell>
          <cell r="S1398" t="str">
            <v>On air</v>
          </cell>
          <cell r="T1398" t="str">
            <v>Grid-Gen</v>
          </cell>
          <cell r="U1398" t="str">
            <v>Green Field</v>
          </cell>
          <cell r="V1398">
            <v>66</v>
          </cell>
          <cell r="W1398" t="str">
            <v>Indoor </v>
          </cell>
          <cell r="X1398" t="str">
            <v>Francis Muwowo</v>
          </cell>
          <cell r="Y1398" t="str">
            <v>SBC</v>
          </cell>
          <cell r="Z1398" t="str">
            <v>SBC</v>
          </cell>
          <cell r="AA1398" t="str">
            <v>MTN</v>
          </cell>
          <cell r="AB1398" t="str">
            <v>Flavian Mazhambi</v>
          </cell>
          <cell r="AC1398" t="str">
            <v>GNM</v>
          </cell>
          <cell r="AD1398" t="str">
            <v>Lithandi </v>
          </cell>
          <cell r="AE1398" t="str">
            <v>CK Works</v>
          </cell>
          <cell r="AF1398" t="str">
            <v>CK Works</v>
          </cell>
          <cell r="AG1398">
            <v>20</v>
          </cell>
          <cell r="AH1398" t="str">
            <v>perkins</v>
          </cell>
          <cell r="AI1398" t="str">
            <v>Gv51790V</v>
          </cell>
          <cell r="AJ1398" t="str">
            <v>Leroy Sommer</v>
          </cell>
          <cell r="AK1398" t="str">
            <v>LSA 40M5 J6/4</v>
          </cell>
          <cell r="AL1398">
            <v>750</v>
          </cell>
          <cell r="AM1398" t="str">
            <v>Cordex</v>
          </cell>
          <cell r="AN1398" t="str">
            <v>CodexH CX RF HP48-4KW</v>
          </cell>
          <cell r="AO1398">
            <v>350</v>
          </cell>
          <cell r="AP1398" t="str">
            <v>NARADA</v>
          </cell>
          <cell r="AQ1398">
            <v>600</v>
          </cell>
          <cell r="AR1398">
            <v>2</v>
          </cell>
          <cell r="AS1398">
            <v>600</v>
          </cell>
          <cell r="AT1398">
            <v>24</v>
          </cell>
          <cell r="AU1398" t="str">
            <v>LG</v>
          </cell>
          <cell r="AV1398" t="str">
            <v>LG</v>
          </cell>
          <cell r="AW1398">
            <v>18000</v>
          </cell>
          <cell r="AX1398">
            <v>18000</v>
          </cell>
          <cell r="AY1398">
            <v>2</v>
          </cell>
          <cell r="AZ1398">
            <v>42</v>
          </cell>
        </row>
        <row r="1398">
          <cell r="BB1398">
            <v>1</v>
          </cell>
          <cell r="BC1398" t="str">
            <v>MTN</v>
          </cell>
          <cell r="BD1398" t="str">
            <v>T3145</v>
          </cell>
          <cell r="BE1398">
            <v>0</v>
          </cell>
          <cell r="BF1398" t="str">
            <v>Yes</v>
          </cell>
        </row>
        <row r="1399">
          <cell r="C1399" t="str">
            <v>IHS_NTH_018M</v>
          </cell>
          <cell r="D1399" t="str">
            <v>Chinsali</v>
          </cell>
          <cell r="E1399">
            <v>32.0658</v>
          </cell>
          <cell r="F1399">
            <v>-10.55247</v>
          </cell>
          <cell r="G1399" t="str">
            <v>Northern </v>
          </cell>
          <cell r="H1399">
            <v>2.5</v>
          </cell>
          <cell r="I1399" t="str">
            <v>NORTHERN</v>
          </cell>
          <cell r="J1399" t="str">
            <v>CHINSALI</v>
          </cell>
          <cell r="K1399" t="str">
            <v>Yes</v>
          </cell>
          <cell r="L1399" t="str">
            <v>No</v>
          </cell>
          <cell r="M1399" t="str">
            <v>No</v>
          </cell>
          <cell r="N1399" t="str">
            <v>Rural</v>
          </cell>
          <cell r="O1399" t="str">
            <v>2G 3G</v>
          </cell>
          <cell r="P1399" t="str">
            <v>P2</v>
          </cell>
          <cell r="Q1399" t="str">
            <v>BTS</v>
          </cell>
          <cell r="R1399" t="str">
            <v>BB</v>
          </cell>
          <cell r="S1399" t="str">
            <v>On air</v>
          </cell>
          <cell r="T1399" t="str">
            <v>Grid-Gen</v>
          </cell>
          <cell r="U1399" t="str">
            <v>Green Field</v>
          </cell>
          <cell r="V1399">
            <v>54</v>
          </cell>
          <cell r="W1399" t="str">
            <v>Indoor </v>
          </cell>
          <cell r="X1399" t="str">
            <v>Francis Muwowo</v>
          </cell>
          <cell r="Y1399" t="str">
            <v>SBC</v>
          </cell>
          <cell r="Z1399" t="str">
            <v>SBC</v>
          </cell>
          <cell r="AA1399" t="str">
            <v>MTN</v>
          </cell>
          <cell r="AB1399" t="str">
            <v>Flavian Mazhambi</v>
          </cell>
          <cell r="AC1399" t="str">
            <v>GNM</v>
          </cell>
          <cell r="AD1399" t="str">
            <v>Lithandi </v>
          </cell>
          <cell r="AE1399" t="str">
            <v>Elcos</v>
          </cell>
          <cell r="AF1399" t="str">
            <v>Elcos</v>
          </cell>
          <cell r="AG1399">
            <v>20</v>
          </cell>
          <cell r="AH1399" t="str">
            <v>perkins</v>
          </cell>
          <cell r="AI1399">
            <v>0</v>
          </cell>
          <cell r="AJ1399" t="str">
            <v>Leroy Sommer</v>
          </cell>
          <cell r="AK1399">
            <v>0</v>
          </cell>
          <cell r="AL1399">
            <v>600</v>
          </cell>
          <cell r="AM1399" t="str">
            <v>Delta</v>
          </cell>
          <cell r="AN1399" t="str">
            <v>IPT</v>
          </cell>
          <cell r="AO1399">
            <v>250</v>
          </cell>
          <cell r="AP1399" t="str">
            <v>Agisson</v>
          </cell>
          <cell r="AQ1399">
            <v>1200</v>
          </cell>
          <cell r="AR1399">
            <v>2</v>
          </cell>
          <cell r="AS1399">
            <v>600</v>
          </cell>
          <cell r="AT1399">
            <v>48</v>
          </cell>
          <cell r="AU1399" t="str">
            <v>LG / Sumsung</v>
          </cell>
          <cell r="AV1399" t="str">
            <v>LG / Sumsung</v>
          </cell>
          <cell r="AW1399">
            <v>18000</v>
          </cell>
          <cell r="AX1399">
            <v>18000</v>
          </cell>
          <cell r="AY1399">
            <v>2</v>
          </cell>
          <cell r="AZ1399">
            <v>42</v>
          </cell>
        </row>
        <row r="1399">
          <cell r="BB1399">
            <v>1</v>
          </cell>
          <cell r="BC1399" t="str">
            <v>MTN</v>
          </cell>
          <cell r="BD1399" t="str">
            <v>T3067</v>
          </cell>
          <cell r="BE1399">
            <v>0</v>
          </cell>
          <cell r="BF1399" t="str">
            <v>Yes</v>
          </cell>
        </row>
        <row r="1400">
          <cell r="C1400" t="str">
            <v>IHS_NTH_019M</v>
          </cell>
          <cell r="D1400" t="str">
            <v>Senga hill BB</v>
          </cell>
          <cell r="E1400">
            <v>31.30745</v>
          </cell>
          <cell r="F1400">
            <v>-9.24731</v>
          </cell>
          <cell r="G1400" t="str">
            <v>Northern </v>
          </cell>
          <cell r="H1400">
            <v>2.5</v>
          </cell>
          <cell r="I1400" t="str">
            <v>NORTHERN</v>
          </cell>
          <cell r="J1400" t="str">
            <v>MBALA</v>
          </cell>
          <cell r="K1400" t="str">
            <v>No</v>
          </cell>
          <cell r="L1400" t="str">
            <v>No</v>
          </cell>
          <cell r="M1400" t="str">
            <v>No</v>
          </cell>
          <cell r="N1400" t="str">
            <v>Rural</v>
          </cell>
          <cell r="O1400" t="str">
            <v>2G</v>
          </cell>
          <cell r="P1400" t="str">
            <v>P4</v>
          </cell>
          <cell r="Q1400" t="str">
            <v>BB</v>
          </cell>
          <cell r="R1400" t="str">
            <v>BB</v>
          </cell>
          <cell r="S1400" t="str">
            <v>On air</v>
          </cell>
          <cell r="T1400" t="str">
            <v>Grid-Gen</v>
          </cell>
          <cell r="U1400" t="str">
            <v>Green Field</v>
          </cell>
          <cell r="V1400">
            <v>66</v>
          </cell>
          <cell r="W1400" t="str">
            <v>Indoor </v>
          </cell>
          <cell r="X1400" t="str">
            <v>Samson Nyirenda</v>
          </cell>
          <cell r="Y1400" t="str">
            <v>SBC</v>
          </cell>
          <cell r="Z1400" t="str">
            <v>SBC</v>
          </cell>
          <cell r="AA1400" t="str">
            <v>MTN</v>
          </cell>
          <cell r="AB1400" t="str">
            <v>Flavian Mazhambi</v>
          </cell>
          <cell r="AC1400" t="str">
            <v>GNM</v>
          </cell>
          <cell r="AD1400" t="str">
            <v>Lithandi </v>
          </cell>
          <cell r="AE1400" t="str">
            <v>Lamasat</v>
          </cell>
          <cell r="AF1400" t="str">
            <v>Lamasat</v>
          </cell>
          <cell r="AG1400">
            <v>20</v>
          </cell>
          <cell r="AH1400" t="str">
            <v>perkins</v>
          </cell>
          <cell r="AI1400" t="str">
            <v>GV51790R</v>
          </cell>
          <cell r="AJ1400" t="str">
            <v>Leroy Sommer</v>
          </cell>
          <cell r="AK1400" t="str">
            <v>LSA 40M5 J6/4</v>
          </cell>
          <cell r="AL1400">
            <v>600</v>
          </cell>
          <cell r="AM1400" t="str">
            <v>Delta</v>
          </cell>
          <cell r="AN1400" t="str">
            <v>IPT</v>
          </cell>
          <cell r="AO1400">
            <v>250</v>
          </cell>
          <cell r="AP1400" t="str">
            <v>NARADA</v>
          </cell>
          <cell r="AQ1400">
            <v>1200</v>
          </cell>
          <cell r="AR1400">
            <v>2</v>
          </cell>
          <cell r="AS1400">
            <v>600</v>
          </cell>
          <cell r="AT1400">
            <v>48</v>
          </cell>
          <cell r="AU1400" t="str">
            <v>LG / Sumsung</v>
          </cell>
          <cell r="AV1400" t="str">
            <v>LG / Sumsung</v>
          </cell>
          <cell r="AW1400">
            <v>18000</v>
          </cell>
          <cell r="AX1400">
            <v>18000</v>
          </cell>
          <cell r="AY1400">
            <v>2</v>
          </cell>
          <cell r="AZ1400">
            <v>40</v>
          </cell>
        </row>
        <row r="1400">
          <cell r="BB1400">
            <v>2</v>
          </cell>
          <cell r="BC1400" t="str">
            <v>MTNAirtel</v>
          </cell>
          <cell r="BD1400" t="str">
            <v>T3124</v>
          </cell>
          <cell r="BE1400" t="str">
            <v>ZM6594</v>
          </cell>
          <cell r="BF1400" t="str">
            <v>Yes</v>
          </cell>
        </row>
        <row r="1401">
          <cell r="C1401" t="str">
            <v>IHS_NTH_020M</v>
          </cell>
          <cell r="D1401" t="str">
            <v>Lubansenshi</v>
          </cell>
          <cell r="E1401">
            <v>30.17813</v>
          </cell>
          <cell r="F1401">
            <v>-10.22109</v>
          </cell>
          <cell r="G1401" t="str">
            <v>Northern </v>
          </cell>
          <cell r="H1401">
            <v>2</v>
          </cell>
          <cell r="I1401" t="str">
            <v>NORTHERN</v>
          </cell>
          <cell r="J1401" t="str">
            <v>LUWINGU</v>
          </cell>
          <cell r="K1401" t="str">
            <v>No</v>
          </cell>
          <cell r="L1401" t="str">
            <v>No</v>
          </cell>
          <cell r="M1401" t="str">
            <v>No</v>
          </cell>
          <cell r="N1401" t="str">
            <v>Rural</v>
          </cell>
          <cell r="O1401" t="str">
            <v>2G</v>
          </cell>
          <cell r="P1401" t="str">
            <v>P4</v>
          </cell>
          <cell r="Q1401" t="str">
            <v>BTS</v>
          </cell>
          <cell r="R1401" t="str">
            <v>BTS</v>
          </cell>
          <cell r="S1401" t="str">
            <v>On air</v>
          </cell>
          <cell r="T1401" t="str">
            <v>Grid-Gen</v>
          </cell>
          <cell r="U1401" t="str">
            <v>Green Field</v>
          </cell>
          <cell r="V1401">
            <v>60</v>
          </cell>
          <cell r="W1401" t="str">
            <v>Outdoor</v>
          </cell>
          <cell r="X1401" t="str">
            <v>Samson Nyirenda</v>
          </cell>
          <cell r="Y1401" t="str">
            <v>SBC</v>
          </cell>
          <cell r="Z1401" t="str">
            <v>SBC</v>
          </cell>
          <cell r="AA1401" t="str">
            <v>MTN</v>
          </cell>
          <cell r="AB1401" t="str">
            <v>Flavian Mazhambi</v>
          </cell>
          <cell r="AC1401" t="str">
            <v>GNM</v>
          </cell>
          <cell r="AD1401" t="str">
            <v>Lithandi </v>
          </cell>
          <cell r="AE1401" t="str">
            <v>ET</v>
          </cell>
          <cell r="AF1401" t="str">
            <v>ET</v>
          </cell>
          <cell r="AG1401">
            <v>16</v>
          </cell>
          <cell r="AH1401" t="str">
            <v>perkins</v>
          </cell>
          <cell r="AI1401" t="str">
            <v>GU 51798V</v>
          </cell>
          <cell r="AJ1401" t="str">
            <v>Leroy Sommer</v>
          </cell>
          <cell r="AK1401">
            <v>0</v>
          </cell>
          <cell r="AL1401">
            <v>600</v>
          </cell>
          <cell r="AM1401" t="str">
            <v>Delta</v>
          </cell>
          <cell r="AN1401" t="str">
            <v>IPT</v>
          </cell>
          <cell r="AO1401">
            <v>250</v>
          </cell>
          <cell r="AP1401" t="str">
            <v>Agisson</v>
          </cell>
          <cell r="AQ1401">
            <v>600</v>
          </cell>
          <cell r="AR1401">
            <v>2</v>
          </cell>
          <cell r="AS1401">
            <v>600</v>
          </cell>
          <cell r="AT1401">
            <v>24</v>
          </cell>
          <cell r="AU1401" t="str">
            <v>N/A</v>
          </cell>
          <cell r="AV1401" t="str">
            <v>N/A</v>
          </cell>
          <cell r="AW1401" t="str">
            <v>N/A</v>
          </cell>
          <cell r="AX1401" t="str">
            <v>n/a</v>
          </cell>
          <cell r="AY1401" t="str">
            <v>N/A</v>
          </cell>
          <cell r="AZ1401">
            <v>65</v>
          </cell>
        </row>
        <row r="1401">
          <cell r="BB1401">
            <v>1</v>
          </cell>
          <cell r="BC1401" t="str">
            <v>MTN</v>
          </cell>
          <cell r="BD1401" t="str">
            <v>T3278</v>
          </cell>
          <cell r="BE1401">
            <v>0</v>
          </cell>
          <cell r="BF1401" t="str">
            <v>Yes</v>
          </cell>
        </row>
        <row r="1402">
          <cell r="C1402" t="str">
            <v>IHS_NTH_021M</v>
          </cell>
          <cell r="D1402" t="str">
            <v>Kasongo BB</v>
          </cell>
          <cell r="E1402">
            <v>31.24231</v>
          </cell>
          <cell r="F1402">
            <v>-11.30635</v>
          </cell>
          <cell r="G1402" t="str">
            <v>Northern </v>
          </cell>
          <cell r="H1402">
            <v>2.5</v>
          </cell>
          <cell r="I1402" t="str">
            <v>NORTHERN</v>
          </cell>
          <cell r="J1402" t="str">
            <v>MPIKA</v>
          </cell>
          <cell r="K1402" t="str">
            <v>No</v>
          </cell>
          <cell r="L1402" t="str">
            <v>Yes</v>
          </cell>
          <cell r="M1402" t="str">
            <v>No</v>
          </cell>
          <cell r="N1402" t="str">
            <v>Rural</v>
          </cell>
          <cell r="O1402" t="str">
            <v>2G</v>
          </cell>
          <cell r="P1402" t="str">
            <v>P4</v>
          </cell>
          <cell r="Q1402" t="str">
            <v>BB</v>
          </cell>
          <cell r="R1402" t="str">
            <v>BB</v>
          </cell>
          <cell r="S1402" t="str">
            <v>On air</v>
          </cell>
          <cell r="T1402" t="str">
            <v>Grid-Gen</v>
          </cell>
          <cell r="U1402" t="str">
            <v>Green Field</v>
          </cell>
          <cell r="V1402">
            <v>66</v>
          </cell>
          <cell r="W1402" t="str">
            <v>Indoor </v>
          </cell>
          <cell r="X1402" t="str">
            <v>Francis Muwowo</v>
          </cell>
          <cell r="Y1402" t="str">
            <v>SBC</v>
          </cell>
          <cell r="Z1402" t="str">
            <v>SBC</v>
          </cell>
          <cell r="AA1402" t="str">
            <v>MTN</v>
          </cell>
          <cell r="AB1402" t="str">
            <v>Flavian Mazhambi</v>
          </cell>
          <cell r="AC1402" t="str">
            <v>GNM</v>
          </cell>
          <cell r="AD1402" t="str">
            <v>Lithandi </v>
          </cell>
          <cell r="AE1402" t="str">
            <v>Gen Logic</v>
          </cell>
          <cell r="AF1402" t="str">
            <v>Gen Logic</v>
          </cell>
          <cell r="AG1402">
            <v>30</v>
          </cell>
          <cell r="AH1402" t="str">
            <v>perkins</v>
          </cell>
          <cell r="AI1402" t="str">
            <v>GV51790U</v>
          </cell>
          <cell r="AJ1402" t="str">
            <v>Leroy Sommer</v>
          </cell>
          <cell r="AK1402" t="str">
            <v>TAL 040F J 6S/4</v>
          </cell>
          <cell r="AL1402">
            <v>1000</v>
          </cell>
          <cell r="AM1402" t="str">
            <v>Delta</v>
          </cell>
          <cell r="AN1402" t="str">
            <v>IPT</v>
          </cell>
          <cell r="AO1402">
            <v>250</v>
          </cell>
          <cell r="AP1402" t="str">
            <v>Agisson</v>
          </cell>
          <cell r="AQ1402">
            <v>1200</v>
          </cell>
          <cell r="AR1402">
            <v>2</v>
          </cell>
          <cell r="AS1402">
            <v>600</v>
          </cell>
          <cell r="AT1402">
            <v>48</v>
          </cell>
          <cell r="AU1402" t="str">
            <v>LG / Sumsung</v>
          </cell>
          <cell r="AV1402" t="str">
            <v>LG / Sumsung</v>
          </cell>
          <cell r="AW1402">
            <v>18000</v>
          </cell>
          <cell r="AX1402">
            <v>18000</v>
          </cell>
          <cell r="AY1402">
            <v>2</v>
          </cell>
          <cell r="AZ1402">
            <v>54</v>
          </cell>
        </row>
        <row r="1402">
          <cell r="BB1402">
            <v>1</v>
          </cell>
          <cell r="BC1402" t="str">
            <v>MTN</v>
          </cell>
          <cell r="BD1402" t="str">
            <v>T3140</v>
          </cell>
          <cell r="BE1402">
            <v>0</v>
          </cell>
          <cell r="BF1402" t="str">
            <v>Yes</v>
          </cell>
        </row>
        <row r="1403">
          <cell r="C1403" t="str">
            <v>IHS_NTH_022M</v>
          </cell>
          <cell r="D1403" t="str">
            <v>Matelo</v>
          </cell>
          <cell r="E1403">
            <v>31.39175</v>
          </cell>
          <cell r="F1403">
            <v>-9.07135</v>
          </cell>
          <cell r="G1403" t="str">
            <v>Northern </v>
          </cell>
          <cell r="H1403">
            <v>2</v>
          </cell>
          <cell r="I1403" t="str">
            <v>NORTHERN</v>
          </cell>
          <cell r="J1403" t="str">
            <v>MBALA</v>
          </cell>
          <cell r="K1403" t="str">
            <v>No</v>
          </cell>
          <cell r="L1403" t="str">
            <v>No</v>
          </cell>
          <cell r="M1403" t="str">
            <v>No</v>
          </cell>
          <cell r="N1403" t="str">
            <v>Rural</v>
          </cell>
          <cell r="O1403" t="str">
            <v>2G</v>
          </cell>
          <cell r="P1403" t="str">
            <v>P4</v>
          </cell>
          <cell r="Q1403" t="str">
            <v>BB</v>
          </cell>
          <cell r="R1403" t="str">
            <v>BB</v>
          </cell>
          <cell r="S1403" t="str">
            <v>On air</v>
          </cell>
          <cell r="T1403" t="str">
            <v>Grid-Gen</v>
          </cell>
          <cell r="U1403" t="str">
            <v>Green Field</v>
          </cell>
          <cell r="V1403">
            <v>70</v>
          </cell>
          <cell r="W1403" t="str">
            <v>Outdoor</v>
          </cell>
          <cell r="X1403" t="str">
            <v>Samson Nyirenda</v>
          </cell>
          <cell r="Y1403" t="str">
            <v>SBC</v>
          </cell>
          <cell r="Z1403" t="str">
            <v>SBC</v>
          </cell>
          <cell r="AA1403" t="str">
            <v>MTN</v>
          </cell>
          <cell r="AB1403" t="str">
            <v>Flavian Mazhambi</v>
          </cell>
          <cell r="AC1403" t="str">
            <v>GNM</v>
          </cell>
          <cell r="AD1403" t="str">
            <v>Lithandi </v>
          </cell>
          <cell r="AE1403" t="str">
            <v>CK Works</v>
          </cell>
          <cell r="AF1403" t="str">
            <v>CK Works</v>
          </cell>
          <cell r="AG1403">
            <v>16</v>
          </cell>
          <cell r="AH1403" t="str">
            <v>perkins</v>
          </cell>
          <cell r="AI1403">
            <v>0</v>
          </cell>
          <cell r="AJ1403" t="str">
            <v>Leroy Sommer</v>
          </cell>
          <cell r="AK1403">
            <v>0</v>
          </cell>
          <cell r="AL1403">
            <v>600</v>
          </cell>
          <cell r="AM1403" t="str">
            <v>Delta</v>
          </cell>
          <cell r="AN1403" t="str">
            <v>IPT</v>
          </cell>
          <cell r="AO1403">
            <v>250</v>
          </cell>
          <cell r="AP1403" t="str">
            <v>Agisson</v>
          </cell>
          <cell r="AQ1403">
            <v>600</v>
          </cell>
          <cell r="AR1403">
            <v>2</v>
          </cell>
          <cell r="AS1403">
            <v>600</v>
          </cell>
          <cell r="AT1403">
            <v>24</v>
          </cell>
          <cell r="AU1403" t="str">
            <v>N/A</v>
          </cell>
          <cell r="AV1403" t="str">
            <v>N/A</v>
          </cell>
          <cell r="AW1403" t="str">
            <v>N/A</v>
          </cell>
          <cell r="AX1403" t="str">
            <v>n/a</v>
          </cell>
          <cell r="AY1403" t="str">
            <v>N/A</v>
          </cell>
          <cell r="AZ1403">
            <v>40</v>
          </cell>
        </row>
        <row r="1403">
          <cell r="BB1403">
            <v>1</v>
          </cell>
          <cell r="BC1403" t="str">
            <v>MTN</v>
          </cell>
          <cell r="BD1403" t="str">
            <v>T3129</v>
          </cell>
          <cell r="BE1403">
            <v>0</v>
          </cell>
          <cell r="BF1403" t="str">
            <v>Yes</v>
          </cell>
        </row>
        <row r="1404">
          <cell r="C1404" t="str">
            <v>IHS_NTH_023M</v>
          </cell>
          <cell r="D1404" t="str">
            <v>Matumbo</v>
          </cell>
          <cell r="E1404">
            <v>32.04992</v>
          </cell>
          <cell r="F1404">
            <v>-10.98207</v>
          </cell>
          <cell r="G1404" t="str">
            <v>Northern </v>
          </cell>
          <cell r="H1404">
            <v>2.5</v>
          </cell>
          <cell r="I1404" t="str">
            <v>NORTHERN</v>
          </cell>
          <cell r="J1404" t="str">
            <v>CHINSALI</v>
          </cell>
          <cell r="K1404" t="str">
            <v>No</v>
          </cell>
          <cell r="L1404" t="str">
            <v>No</v>
          </cell>
          <cell r="M1404" t="str">
            <v>No</v>
          </cell>
          <cell r="N1404" t="str">
            <v>Rural</v>
          </cell>
          <cell r="O1404" t="str">
            <v>2G</v>
          </cell>
          <cell r="P1404" t="str">
            <v>P4</v>
          </cell>
          <cell r="Q1404" t="str">
            <v>BB</v>
          </cell>
          <cell r="R1404" t="str">
            <v>BB</v>
          </cell>
          <cell r="S1404" t="str">
            <v>On air</v>
          </cell>
          <cell r="T1404" t="str">
            <v>Grid-Gen</v>
          </cell>
          <cell r="U1404" t="str">
            <v>Green Field</v>
          </cell>
          <cell r="V1404">
            <v>66</v>
          </cell>
          <cell r="W1404" t="str">
            <v>Indoor </v>
          </cell>
          <cell r="X1404" t="str">
            <v>Francis Muwowo</v>
          </cell>
          <cell r="Y1404" t="str">
            <v>SBC</v>
          </cell>
          <cell r="Z1404" t="str">
            <v>SBC</v>
          </cell>
          <cell r="AA1404" t="str">
            <v>MTN</v>
          </cell>
          <cell r="AB1404" t="str">
            <v>Flavian Mazhambi</v>
          </cell>
          <cell r="AC1404" t="str">
            <v>GNM</v>
          </cell>
          <cell r="AD1404" t="str">
            <v>Lithandi </v>
          </cell>
          <cell r="AE1404" t="str">
            <v>CK Works</v>
          </cell>
          <cell r="AF1404" t="str">
            <v>CK Works</v>
          </cell>
          <cell r="AG1404">
            <v>20</v>
          </cell>
          <cell r="AH1404" t="str">
            <v>perkins</v>
          </cell>
          <cell r="AI1404">
            <v>0</v>
          </cell>
          <cell r="AJ1404" t="str">
            <v>Leroy Sommer</v>
          </cell>
          <cell r="AK1404">
            <v>0</v>
          </cell>
          <cell r="AL1404">
            <v>600</v>
          </cell>
          <cell r="AM1404" t="str">
            <v>Delta</v>
          </cell>
          <cell r="AN1404" t="str">
            <v>IPT</v>
          </cell>
          <cell r="AO1404">
            <v>250</v>
          </cell>
          <cell r="AP1404" t="str">
            <v>NARADA</v>
          </cell>
          <cell r="AQ1404">
            <v>1200</v>
          </cell>
          <cell r="AR1404">
            <v>2</v>
          </cell>
          <cell r="AS1404">
            <v>600</v>
          </cell>
          <cell r="AT1404">
            <v>48</v>
          </cell>
          <cell r="AU1404" t="str">
            <v>LG</v>
          </cell>
          <cell r="AV1404" t="str">
            <v>LG</v>
          </cell>
          <cell r="AW1404">
            <v>18000</v>
          </cell>
          <cell r="AX1404">
            <v>18000</v>
          </cell>
          <cell r="AY1404">
            <v>2</v>
          </cell>
          <cell r="AZ1404">
            <v>54</v>
          </cell>
        </row>
        <row r="1404">
          <cell r="BB1404">
            <v>1</v>
          </cell>
          <cell r="BC1404" t="str">
            <v>MTN</v>
          </cell>
          <cell r="BD1404" t="str">
            <v>T3110</v>
          </cell>
          <cell r="BE1404">
            <v>0</v>
          </cell>
          <cell r="BF1404" t="str">
            <v>Yes</v>
          </cell>
        </row>
        <row r="1405">
          <cell r="C1405" t="str">
            <v>IHS_NTH_024M</v>
          </cell>
          <cell r="D1405" t="str">
            <v>Mutipe</v>
          </cell>
          <cell r="E1405">
            <v>31.62022</v>
          </cell>
          <cell r="F1405">
            <v>-9.1139</v>
          </cell>
          <cell r="G1405" t="str">
            <v>Northern </v>
          </cell>
          <cell r="H1405">
            <v>1.8</v>
          </cell>
          <cell r="I1405" t="str">
            <v>NORTHERN</v>
          </cell>
          <cell r="J1405" t="str">
            <v>MBALA</v>
          </cell>
          <cell r="K1405" t="str">
            <v>No</v>
          </cell>
          <cell r="L1405" t="str">
            <v>No</v>
          </cell>
          <cell r="M1405" t="str">
            <v>No</v>
          </cell>
          <cell r="N1405" t="str">
            <v>Rural</v>
          </cell>
          <cell r="O1405" t="str">
            <v>2G 3G</v>
          </cell>
          <cell r="P1405" t="str">
            <v>P4</v>
          </cell>
          <cell r="Q1405" t="str">
            <v>BB</v>
          </cell>
          <cell r="R1405" t="str">
            <v>BB</v>
          </cell>
          <cell r="S1405" t="str">
            <v>On air</v>
          </cell>
          <cell r="T1405" t="str">
            <v>Grid-Gen</v>
          </cell>
          <cell r="U1405" t="str">
            <v>Green Field</v>
          </cell>
          <cell r="V1405">
            <v>70</v>
          </cell>
          <cell r="W1405" t="str">
            <v>Outdoor</v>
          </cell>
          <cell r="X1405" t="str">
            <v>Kwibisa Mbindawina </v>
          </cell>
          <cell r="Y1405" t="str">
            <v>SBC</v>
          </cell>
          <cell r="Z1405" t="str">
            <v>SBC</v>
          </cell>
          <cell r="AA1405" t="str">
            <v>MTN</v>
          </cell>
          <cell r="AB1405" t="str">
            <v>Flavian Mazhambi</v>
          </cell>
          <cell r="AC1405" t="str">
            <v>GNM</v>
          </cell>
          <cell r="AD1405" t="str">
            <v>Lithandi </v>
          </cell>
          <cell r="AE1405" t="str">
            <v>BIA</v>
          </cell>
          <cell r="AF1405" t="str">
            <v>BIA</v>
          </cell>
          <cell r="AG1405">
            <v>15</v>
          </cell>
          <cell r="AH1405" t="str">
            <v>perkins</v>
          </cell>
          <cell r="AI1405" t="str">
            <v>GV51794V</v>
          </cell>
          <cell r="AJ1405" t="str">
            <v>Leroy Sommer</v>
          </cell>
          <cell r="AK1405" t="str">
            <v>TAL 040D J6S/4</v>
          </cell>
          <cell r="AL1405">
            <v>600</v>
          </cell>
          <cell r="AM1405" t="str">
            <v>Delta</v>
          </cell>
          <cell r="AN1405" t="str">
            <v>IPT</v>
          </cell>
          <cell r="AO1405">
            <v>250</v>
          </cell>
          <cell r="AP1405" t="str">
            <v>Power safe </v>
          </cell>
          <cell r="AQ1405">
            <v>1200</v>
          </cell>
          <cell r="AR1405">
            <v>2</v>
          </cell>
          <cell r="AS1405">
            <v>1200</v>
          </cell>
          <cell r="AT1405">
            <v>24</v>
          </cell>
          <cell r="AU1405" t="str">
            <v>N/A</v>
          </cell>
          <cell r="AV1405" t="str">
            <v>N/A</v>
          </cell>
          <cell r="AW1405" t="str">
            <v>N/A</v>
          </cell>
          <cell r="AX1405" t="str">
            <v>n/a</v>
          </cell>
          <cell r="AY1405" t="str">
            <v>N/A</v>
          </cell>
          <cell r="AZ1405">
            <v>56</v>
          </cell>
        </row>
        <row r="1405">
          <cell r="BB1405">
            <v>1</v>
          </cell>
          <cell r="BC1405" t="str">
            <v>MTN</v>
          </cell>
          <cell r="BD1405" t="str">
            <v>T3128</v>
          </cell>
          <cell r="BE1405">
            <v>0</v>
          </cell>
          <cell r="BF1405" t="str">
            <v>Yes</v>
          </cell>
        </row>
        <row r="1406">
          <cell r="C1406" t="str">
            <v>IHS_NTH_025M</v>
          </cell>
          <cell r="D1406" t="str">
            <v>Kalantekwe 2 BB</v>
          </cell>
          <cell r="E1406">
            <v>31.82913</v>
          </cell>
          <cell r="F1406">
            <v>-11.20135</v>
          </cell>
          <cell r="G1406" t="str">
            <v>Northern </v>
          </cell>
          <cell r="H1406">
            <v>1.8</v>
          </cell>
          <cell r="I1406" t="str">
            <v>NORTHERN</v>
          </cell>
          <cell r="J1406" t="str">
            <v>MPIKA</v>
          </cell>
          <cell r="K1406" t="str">
            <v>No</v>
          </cell>
          <cell r="L1406" t="str">
            <v>No</v>
          </cell>
          <cell r="M1406" t="str">
            <v>No</v>
          </cell>
          <cell r="N1406" t="str">
            <v>Rural</v>
          </cell>
          <cell r="O1406" t="str">
            <v>2G 3G</v>
          </cell>
          <cell r="P1406" t="str">
            <v>P4</v>
          </cell>
          <cell r="Q1406" t="str">
            <v>BB</v>
          </cell>
          <cell r="R1406" t="str">
            <v>BTS</v>
          </cell>
          <cell r="S1406" t="str">
            <v>On air</v>
          </cell>
          <cell r="T1406" t="str">
            <v>Grid-Gen</v>
          </cell>
          <cell r="U1406" t="str">
            <v>Green Field</v>
          </cell>
          <cell r="V1406">
            <v>54</v>
          </cell>
          <cell r="W1406" t="str">
            <v>Indoor </v>
          </cell>
          <cell r="X1406" t="str">
            <v>Francis Muwowo</v>
          </cell>
          <cell r="Y1406" t="str">
            <v>SBC</v>
          </cell>
          <cell r="Z1406" t="str">
            <v>SBC</v>
          </cell>
          <cell r="AA1406" t="str">
            <v>MTN</v>
          </cell>
          <cell r="AB1406" t="str">
            <v>Flavian Mazhambi</v>
          </cell>
          <cell r="AC1406" t="str">
            <v>GNM</v>
          </cell>
          <cell r="AD1406" t="str">
            <v>Lithandi </v>
          </cell>
          <cell r="AE1406" t="str">
            <v>JIUAN GENERATOR</v>
          </cell>
          <cell r="AF1406" t="str">
            <v>JIUAN GENERATOR</v>
          </cell>
          <cell r="AG1406">
            <v>15</v>
          </cell>
          <cell r="AH1406" t="str">
            <v>perkins</v>
          </cell>
          <cell r="AI1406" t="str">
            <v>GK66187R</v>
          </cell>
          <cell r="AJ1406" t="str">
            <v>Leroy Sommer</v>
          </cell>
          <cell r="AK1406" t="str">
            <v>LSA 42.3VS2 J 6/4</v>
          </cell>
          <cell r="AL1406">
            <v>600</v>
          </cell>
          <cell r="AM1406" t="str">
            <v>Delta</v>
          </cell>
          <cell r="AN1406" t="str">
            <v>IPT</v>
          </cell>
          <cell r="AO1406">
            <v>250</v>
          </cell>
          <cell r="AP1406" t="str">
            <v>NARADA</v>
          </cell>
          <cell r="AQ1406">
            <v>600</v>
          </cell>
          <cell r="AR1406">
            <v>2</v>
          </cell>
          <cell r="AS1406">
            <v>600</v>
          </cell>
          <cell r="AT1406">
            <v>24</v>
          </cell>
          <cell r="AU1406" t="str">
            <v>LG / Sumsung</v>
          </cell>
          <cell r="AV1406" t="str">
            <v>LG / Sumsung</v>
          </cell>
          <cell r="AW1406">
            <v>18000</v>
          </cell>
          <cell r="AX1406">
            <v>18000</v>
          </cell>
          <cell r="AY1406">
            <v>2</v>
          </cell>
          <cell r="AZ1406">
            <v>43</v>
          </cell>
        </row>
        <row r="1406">
          <cell r="BB1406">
            <v>1</v>
          </cell>
          <cell r="BC1406" t="str">
            <v>MTN</v>
          </cell>
          <cell r="BD1406" t="str">
            <v>T3096</v>
          </cell>
          <cell r="BE1406">
            <v>0</v>
          </cell>
          <cell r="BF1406" t="str">
            <v>Yes</v>
          </cell>
        </row>
        <row r="1407">
          <cell r="C1407" t="str">
            <v>IHS_NTH_026M</v>
          </cell>
          <cell r="D1407" t="str">
            <v>Ntenda BB</v>
          </cell>
          <cell r="E1407">
            <v>31.3729</v>
          </cell>
          <cell r="F1407">
            <v>-9.00366</v>
          </cell>
          <cell r="G1407" t="str">
            <v>Northern </v>
          </cell>
          <cell r="H1407">
            <v>1.8</v>
          </cell>
          <cell r="I1407" t="str">
            <v>NORTHERN</v>
          </cell>
          <cell r="J1407" t="str">
            <v>MBALA</v>
          </cell>
          <cell r="K1407" t="str">
            <v>No</v>
          </cell>
          <cell r="L1407" t="str">
            <v>No</v>
          </cell>
          <cell r="M1407" t="str">
            <v>No</v>
          </cell>
          <cell r="N1407" t="str">
            <v>Rural</v>
          </cell>
          <cell r="O1407" t="str">
            <v>2G</v>
          </cell>
          <cell r="P1407" t="str">
            <v>P4</v>
          </cell>
          <cell r="Q1407" t="str">
            <v>BB</v>
          </cell>
          <cell r="R1407" t="str">
            <v>BTS</v>
          </cell>
          <cell r="S1407" t="str">
            <v>On air</v>
          </cell>
          <cell r="T1407" t="str">
            <v>Grid-Gen</v>
          </cell>
          <cell r="U1407" t="str">
            <v>Green Field</v>
          </cell>
          <cell r="V1407">
            <v>70</v>
          </cell>
          <cell r="W1407" t="str">
            <v>Indoor </v>
          </cell>
          <cell r="X1407" t="str">
            <v>Samson Nyirenda</v>
          </cell>
          <cell r="Y1407" t="str">
            <v>SBC</v>
          </cell>
          <cell r="Z1407" t="str">
            <v>SBC</v>
          </cell>
          <cell r="AA1407" t="str">
            <v>MTN</v>
          </cell>
          <cell r="AB1407" t="str">
            <v>Flavian Mazhambi</v>
          </cell>
          <cell r="AC1407" t="str">
            <v>GNM</v>
          </cell>
          <cell r="AD1407" t="str">
            <v>Lithandi </v>
          </cell>
          <cell r="AE1407" t="str">
            <v>Yanmar</v>
          </cell>
          <cell r="AF1407" t="str">
            <v>Yanmar</v>
          </cell>
          <cell r="AG1407">
            <v>15</v>
          </cell>
          <cell r="AH1407" t="str">
            <v>Yanmar</v>
          </cell>
          <cell r="AI1407" t="str">
            <v>4TNE</v>
          </cell>
          <cell r="AJ1407" t="str">
            <v>Mecc Alte</v>
          </cell>
          <cell r="AK1407">
            <v>0</v>
          </cell>
          <cell r="AL1407">
            <v>600</v>
          </cell>
          <cell r="AM1407" t="str">
            <v>Delta</v>
          </cell>
          <cell r="AN1407" t="str">
            <v>IPT</v>
          </cell>
          <cell r="AO1407">
            <v>250</v>
          </cell>
          <cell r="AP1407" t="str">
            <v>Agisson</v>
          </cell>
          <cell r="AQ1407">
            <v>1200</v>
          </cell>
          <cell r="AR1407">
            <v>2</v>
          </cell>
          <cell r="AS1407">
            <v>600</v>
          </cell>
          <cell r="AT1407">
            <v>48</v>
          </cell>
          <cell r="AU1407" t="str">
            <v>LG</v>
          </cell>
          <cell r="AV1407" t="str">
            <v>LG</v>
          </cell>
          <cell r="AW1407">
            <v>18000</v>
          </cell>
          <cell r="AX1407">
            <v>18000</v>
          </cell>
          <cell r="AY1407">
            <v>2</v>
          </cell>
          <cell r="AZ1407">
            <v>52</v>
          </cell>
        </row>
        <row r="1407">
          <cell r="BB1407">
            <v>1</v>
          </cell>
          <cell r="BC1407" t="str">
            <v>MTN</v>
          </cell>
          <cell r="BD1407" t="str">
            <v>T3150</v>
          </cell>
          <cell r="BE1407">
            <v>0</v>
          </cell>
          <cell r="BF1407" t="str">
            <v>Yes</v>
          </cell>
        </row>
        <row r="1408">
          <cell r="C1408" t="str">
            <v>IHS_NTH_027M</v>
          </cell>
          <cell r="D1408" t="str">
            <v>Mundulusi</v>
          </cell>
          <cell r="E1408">
            <v>32.40378</v>
          </cell>
          <cell r="F1408">
            <v>-10.27285</v>
          </cell>
          <cell r="G1408" t="str">
            <v>Northern </v>
          </cell>
          <cell r="H1408">
            <v>4.5</v>
          </cell>
          <cell r="I1408" t="str">
            <v>NORTHERN</v>
          </cell>
          <cell r="J1408" t="str">
            <v>ISOKA</v>
          </cell>
          <cell r="K1408" t="str">
            <v>No</v>
          </cell>
          <cell r="L1408" t="str">
            <v>No</v>
          </cell>
          <cell r="M1408" t="str">
            <v>No</v>
          </cell>
          <cell r="N1408" t="str">
            <v>Rural</v>
          </cell>
          <cell r="O1408" t="str">
            <v>2G</v>
          </cell>
          <cell r="P1408" t="str">
            <v>P4</v>
          </cell>
          <cell r="Q1408" t="str">
            <v>BB</v>
          </cell>
          <cell r="R1408" t="str">
            <v>BB</v>
          </cell>
          <cell r="S1408" t="str">
            <v>On air</v>
          </cell>
          <cell r="T1408" t="str">
            <v>Solar-Gen</v>
          </cell>
          <cell r="U1408" t="str">
            <v>Green Field</v>
          </cell>
          <cell r="V1408">
            <v>60</v>
          </cell>
          <cell r="W1408" t="str">
            <v>Indoor </v>
          </cell>
          <cell r="X1408" t="str">
            <v>Kwibisa Mbindawina </v>
          </cell>
          <cell r="Y1408" t="str">
            <v>SBC</v>
          </cell>
          <cell r="Z1408" t="str">
            <v>SBC</v>
          </cell>
          <cell r="AA1408" t="str">
            <v>MTN</v>
          </cell>
          <cell r="AB1408" t="str">
            <v>Flavian Mazhambi</v>
          </cell>
          <cell r="AC1408" t="str">
            <v>GNM</v>
          </cell>
          <cell r="AD1408" t="str">
            <v>Lithandi </v>
          </cell>
          <cell r="AE1408" t="str">
            <v>CK Works</v>
          </cell>
          <cell r="AF1408" t="str">
            <v>CK Works</v>
          </cell>
          <cell r="AG1408">
            <v>30</v>
          </cell>
          <cell r="AH1408" t="str">
            <v>perkins</v>
          </cell>
          <cell r="AI1408">
            <v>0</v>
          </cell>
          <cell r="AJ1408" t="str">
            <v>Leroy Sommer</v>
          </cell>
          <cell r="AK1408">
            <v>0</v>
          </cell>
          <cell r="AL1408">
            <v>1000</v>
          </cell>
          <cell r="AM1408" t="str">
            <v>Cordex</v>
          </cell>
          <cell r="AN1408" t="str">
            <v>CodexH CX RF HP48-4KW</v>
          </cell>
          <cell r="AO1408">
            <v>350</v>
          </cell>
          <cell r="AP1408" t="str">
            <v>Lithium</v>
          </cell>
          <cell r="AQ1408">
            <v>200</v>
          </cell>
          <cell r="AR1408">
            <v>48</v>
          </cell>
          <cell r="AS1408">
            <v>100</v>
          </cell>
          <cell r="AT1408">
            <v>2</v>
          </cell>
          <cell r="AU1408" t="str">
            <v>LG</v>
          </cell>
          <cell r="AV1408" t="str">
            <v>LG</v>
          </cell>
          <cell r="AW1408">
            <v>18000</v>
          </cell>
          <cell r="AX1408">
            <v>18000</v>
          </cell>
          <cell r="AY1408">
            <v>2</v>
          </cell>
          <cell r="AZ1408">
            <v>78</v>
          </cell>
        </row>
        <row r="1408">
          <cell r="BB1408">
            <v>1</v>
          </cell>
          <cell r="BC1408" t="str">
            <v>MTN</v>
          </cell>
          <cell r="BD1408" t="str">
            <v>T3116</v>
          </cell>
          <cell r="BE1408">
            <v>0</v>
          </cell>
          <cell r="BF1408" t="str">
            <v>Yes</v>
          </cell>
        </row>
        <row r="1409">
          <cell r="C1409" t="str">
            <v>IHS_NTH_028M</v>
          </cell>
          <cell r="D1409" t="str">
            <v>Lubu Farm BB</v>
          </cell>
          <cell r="E1409">
            <v>32.37623</v>
          </cell>
          <cell r="F1409">
            <v>-10.54279</v>
          </cell>
          <cell r="G1409" t="str">
            <v>Northern </v>
          </cell>
          <cell r="H1409">
            <v>4.5</v>
          </cell>
          <cell r="I1409" t="str">
            <v>NORTHERN</v>
          </cell>
          <cell r="J1409" t="str">
            <v>CHINSALI</v>
          </cell>
          <cell r="K1409" t="str">
            <v>No</v>
          </cell>
          <cell r="L1409" t="str">
            <v>No</v>
          </cell>
          <cell r="M1409" t="str">
            <v>No</v>
          </cell>
          <cell r="N1409" t="str">
            <v>Rural</v>
          </cell>
          <cell r="O1409" t="str">
            <v>2G</v>
          </cell>
          <cell r="P1409" t="str">
            <v>P4</v>
          </cell>
          <cell r="Q1409" t="str">
            <v>BB</v>
          </cell>
          <cell r="R1409" t="str">
            <v>BB</v>
          </cell>
          <cell r="S1409" t="str">
            <v>On air</v>
          </cell>
          <cell r="T1409" t="str">
            <v>Solar-Gen</v>
          </cell>
          <cell r="U1409" t="str">
            <v>Green Field</v>
          </cell>
          <cell r="V1409">
            <v>54</v>
          </cell>
          <cell r="W1409" t="str">
            <v>Indoor </v>
          </cell>
          <cell r="X1409" t="str">
            <v>Kwibisa Mbindawina </v>
          </cell>
          <cell r="Y1409" t="str">
            <v>SBC</v>
          </cell>
          <cell r="Z1409" t="str">
            <v>SBC</v>
          </cell>
          <cell r="AA1409" t="str">
            <v>MTN</v>
          </cell>
          <cell r="AB1409" t="str">
            <v>Flavian Mazhambi</v>
          </cell>
          <cell r="AC1409" t="str">
            <v>GNM</v>
          </cell>
          <cell r="AD1409" t="str">
            <v>Lithandi </v>
          </cell>
          <cell r="AE1409" t="str">
            <v>Gen Logic</v>
          </cell>
          <cell r="AF1409" t="str">
            <v>Gen Logic</v>
          </cell>
          <cell r="AG1409">
            <v>30</v>
          </cell>
          <cell r="AH1409" t="str">
            <v>perkins</v>
          </cell>
          <cell r="AI1409" t="str">
            <v>GV51790V</v>
          </cell>
          <cell r="AJ1409" t="str">
            <v>Leroy Sommer</v>
          </cell>
          <cell r="AK1409" t="str">
            <v>LSA 40MS J 6/4</v>
          </cell>
          <cell r="AL1409">
            <v>600</v>
          </cell>
          <cell r="AM1409" t="str">
            <v>Cordex</v>
          </cell>
          <cell r="AN1409" t="str">
            <v>CodexH CX RF HP48-4KW</v>
          </cell>
          <cell r="AO1409">
            <v>350</v>
          </cell>
          <cell r="AP1409" t="str">
            <v>Lithium</v>
          </cell>
          <cell r="AQ1409">
            <v>200</v>
          </cell>
          <cell r="AR1409">
            <v>48</v>
          </cell>
          <cell r="AS1409">
            <v>100</v>
          </cell>
          <cell r="AT1409">
            <v>2</v>
          </cell>
          <cell r="AU1409" t="str">
            <v>LG</v>
          </cell>
          <cell r="AV1409" t="str">
            <v>LG</v>
          </cell>
          <cell r="AW1409">
            <v>18000</v>
          </cell>
          <cell r="AX1409">
            <v>18000</v>
          </cell>
          <cell r="AY1409">
            <v>2</v>
          </cell>
          <cell r="AZ1409">
            <v>74</v>
          </cell>
        </row>
        <row r="1409">
          <cell r="BB1409">
            <v>1</v>
          </cell>
          <cell r="BC1409" t="str">
            <v>MTN</v>
          </cell>
          <cell r="BD1409" t="str">
            <v>T3106</v>
          </cell>
          <cell r="BE1409">
            <v>0</v>
          </cell>
          <cell r="BF1409" t="str">
            <v>Yes</v>
          </cell>
        </row>
        <row r="1410">
          <cell r="C1410" t="str">
            <v>IHS_NTH_029M</v>
          </cell>
          <cell r="D1410" t="str">
            <v>Luwingu</v>
          </cell>
          <cell r="E1410">
            <v>29.91365</v>
          </cell>
          <cell r="F1410">
            <v>-10.25072</v>
          </cell>
          <cell r="G1410" t="str">
            <v>Northern </v>
          </cell>
          <cell r="H1410">
            <v>2</v>
          </cell>
          <cell r="I1410" t="str">
            <v>NORTHERN</v>
          </cell>
          <cell r="J1410" t="str">
            <v>LUWINGU</v>
          </cell>
          <cell r="K1410" t="str">
            <v>Yes</v>
          </cell>
          <cell r="L1410" t="str">
            <v>No</v>
          </cell>
          <cell r="M1410" t="str">
            <v>No</v>
          </cell>
          <cell r="N1410" t="str">
            <v>Rural</v>
          </cell>
          <cell r="O1410" t="str">
            <v>2G 3G</v>
          </cell>
          <cell r="P1410" t="str">
            <v>P3</v>
          </cell>
          <cell r="Q1410" t="str">
            <v>BB</v>
          </cell>
          <cell r="R1410" t="str">
            <v>BB</v>
          </cell>
          <cell r="S1410" t="str">
            <v>On air</v>
          </cell>
          <cell r="T1410" t="str">
            <v>Grid-Gen</v>
          </cell>
          <cell r="U1410" t="str">
            <v>Green Field</v>
          </cell>
          <cell r="V1410">
            <v>54</v>
          </cell>
          <cell r="W1410" t="str">
            <v>Indoor </v>
          </cell>
          <cell r="X1410" t="str">
            <v>Samson Nyirenda</v>
          </cell>
          <cell r="Y1410" t="str">
            <v>SBC</v>
          </cell>
          <cell r="Z1410" t="str">
            <v>SBC</v>
          </cell>
          <cell r="AA1410" t="str">
            <v>MTN</v>
          </cell>
          <cell r="AB1410" t="str">
            <v>Flavian Mazhambi</v>
          </cell>
          <cell r="AC1410" t="str">
            <v>GNM</v>
          </cell>
          <cell r="AD1410" t="str">
            <v>Lithandi </v>
          </cell>
          <cell r="AE1410" t="str">
            <v>Gen Logic</v>
          </cell>
          <cell r="AF1410" t="str">
            <v>Gen Logic</v>
          </cell>
          <cell r="AG1410">
            <v>16</v>
          </cell>
          <cell r="AH1410" t="str">
            <v>perkins</v>
          </cell>
          <cell r="AI1410">
            <v>0</v>
          </cell>
          <cell r="AJ1410" t="str">
            <v>Leroy Sommer</v>
          </cell>
          <cell r="AK1410">
            <v>0</v>
          </cell>
          <cell r="AL1410">
            <v>600</v>
          </cell>
          <cell r="AM1410" t="str">
            <v>Delta</v>
          </cell>
          <cell r="AN1410" t="str">
            <v>IPT</v>
          </cell>
          <cell r="AO1410">
            <v>250</v>
          </cell>
          <cell r="AP1410" t="str">
            <v>Amaron</v>
          </cell>
          <cell r="AQ1410">
            <v>600</v>
          </cell>
          <cell r="AR1410">
            <v>2</v>
          </cell>
          <cell r="AS1410">
            <v>600</v>
          </cell>
          <cell r="AT1410">
            <v>24</v>
          </cell>
          <cell r="AU1410" t="str">
            <v>LG / Sumsung</v>
          </cell>
          <cell r="AV1410" t="str">
            <v>LG / Sumsung</v>
          </cell>
          <cell r="AW1410">
            <v>18000</v>
          </cell>
          <cell r="AX1410">
            <v>18000</v>
          </cell>
          <cell r="AY1410">
            <v>2</v>
          </cell>
          <cell r="AZ1410">
            <v>78</v>
          </cell>
        </row>
        <row r="1410">
          <cell r="BB1410">
            <v>1</v>
          </cell>
          <cell r="BC1410" t="str">
            <v>MTN</v>
          </cell>
          <cell r="BD1410" t="str">
            <v>T3070</v>
          </cell>
          <cell r="BE1410">
            <v>0</v>
          </cell>
          <cell r="BF1410" t="str">
            <v>Yes</v>
          </cell>
        </row>
        <row r="1411">
          <cell r="C1411" t="str">
            <v>IHS_NTH_030M</v>
          </cell>
          <cell r="D1411" t="str">
            <v>Munyezi</v>
          </cell>
          <cell r="E1411">
            <v>31.27185</v>
          </cell>
          <cell r="F1411">
            <v>-8.91635</v>
          </cell>
          <cell r="G1411" t="str">
            <v>Northern </v>
          </cell>
          <cell r="H1411">
            <v>2</v>
          </cell>
          <cell r="I1411" t="str">
            <v>NORTHERN</v>
          </cell>
          <cell r="J1411" t="str">
            <v>MBALA</v>
          </cell>
          <cell r="K1411" t="str">
            <v>No</v>
          </cell>
          <cell r="L1411" t="str">
            <v>No</v>
          </cell>
          <cell r="M1411" t="str">
            <v>No</v>
          </cell>
          <cell r="N1411" t="str">
            <v>Rural</v>
          </cell>
          <cell r="O1411" t="str">
            <v>2G 3G</v>
          </cell>
          <cell r="P1411" t="str">
            <v>P4</v>
          </cell>
          <cell r="Q1411" t="str">
            <v>BTS</v>
          </cell>
          <cell r="R1411" t="str">
            <v>BB</v>
          </cell>
          <cell r="S1411" t="str">
            <v>On air</v>
          </cell>
          <cell r="T1411" t="str">
            <v>Grid-Gen</v>
          </cell>
          <cell r="U1411" t="str">
            <v>Green Field</v>
          </cell>
          <cell r="V1411">
            <v>54</v>
          </cell>
          <cell r="W1411" t="str">
            <v>Indoor </v>
          </cell>
          <cell r="X1411" t="str">
            <v>Samson Nyirenda</v>
          </cell>
          <cell r="Y1411" t="str">
            <v>SBC</v>
          </cell>
          <cell r="Z1411" t="str">
            <v>SBC</v>
          </cell>
          <cell r="AA1411" t="str">
            <v>MTN</v>
          </cell>
          <cell r="AB1411" t="str">
            <v>Flavian Mazhambi</v>
          </cell>
          <cell r="AC1411" t="str">
            <v>GNM</v>
          </cell>
          <cell r="AD1411" t="str">
            <v>Lithandi </v>
          </cell>
          <cell r="AE1411" t="str">
            <v>Gen Logic</v>
          </cell>
          <cell r="AF1411" t="str">
            <v>Gen Logic</v>
          </cell>
          <cell r="AG1411">
            <v>16</v>
          </cell>
          <cell r="AH1411" t="str">
            <v>Yanmar</v>
          </cell>
          <cell r="AI1411">
            <v>0</v>
          </cell>
          <cell r="AJ1411" t="str">
            <v>Mecc Alte</v>
          </cell>
          <cell r="AK1411">
            <v>0</v>
          </cell>
          <cell r="AL1411">
            <v>600</v>
          </cell>
          <cell r="AM1411" t="str">
            <v>Delta</v>
          </cell>
          <cell r="AN1411" t="str">
            <v>IPT</v>
          </cell>
          <cell r="AO1411">
            <v>250</v>
          </cell>
          <cell r="AP1411" t="str">
            <v>Agisson</v>
          </cell>
          <cell r="AQ1411">
            <v>600</v>
          </cell>
          <cell r="AR1411">
            <v>2</v>
          </cell>
          <cell r="AS1411">
            <v>600</v>
          </cell>
          <cell r="AT1411">
            <v>24</v>
          </cell>
          <cell r="AU1411" t="str">
            <v>LG / Sumsung</v>
          </cell>
          <cell r="AV1411" t="str">
            <v>LG / Sumsung</v>
          </cell>
          <cell r="AW1411">
            <v>18000</v>
          </cell>
          <cell r="AX1411">
            <v>18000</v>
          </cell>
          <cell r="AY1411">
            <v>2</v>
          </cell>
          <cell r="AZ1411">
            <v>42</v>
          </cell>
        </row>
        <row r="1411">
          <cell r="BB1411">
            <v>1</v>
          </cell>
          <cell r="BC1411" t="str">
            <v>MTN</v>
          </cell>
          <cell r="BD1411" t="str">
            <v>T3117</v>
          </cell>
          <cell r="BE1411">
            <v>0</v>
          </cell>
          <cell r="BF1411" t="str">
            <v>Yes</v>
          </cell>
        </row>
        <row r="1412">
          <cell r="C1412" t="str">
            <v>IHS_NTH_031M</v>
          </cell>
          <cell r="D1412" t="str">
            <v>Lunzua Power Station</v>
          </cell>
          <cell r="E1412">
            <v>31.16577</v>
          </cell>
          <cell r="F1412">
            <v>-8.90728</v>
          </cell>
          <cell r="G1412" t="str">
            <v>Northern </v>
          </cell>
          <cell r="H1412">
            <v>2</v>
          </cell>
          <cell r="I1412" t="str">
            <v>NORTHERN</v>
          </cell>
          <cell r="J1412" t="str">
            <v>MPULUNGU</v>
          </cell>
          <cell r="K1412" t="str">
            <v>No</v>
          </cell>
          <cell r="L1412" t="str">
            <v>No</v>
          </cell>
          <cell r="M1412" t="str">
            <v>No</v>
          </cell>
          <cell r="N1412" t="str">
            <v>Rural</v>
          </cell>
          <cell r="O1412" t="str">
            <v>2G 3G</v>
          </cell>
          <cell r="P1412" t="str">
            <v>P4</v>
          </cell>
          <cell r="Q1412" t="str">
            <v>BTS</v>
          </cell>
          <cell r="R1412" t="str">
            <v>BTS</v>
          </cell>
          <cell r="S1412" t="str">
            <v>On air</v>
          </cell>
          <cell r="T1412" t="str">
            <v>Grid-Gen</v>
          </cell>
          <cell r="U1412" t="str">
            <v>Green Field</v>
          </cell>
          <cell r="V1412">
            <v>36</v>
          </cell>
          <cell r="W1412" t="str">
            <v>Outdoor</v>
          </cell>
          <cell r="X1412" t="str">
            <v>Samson Nyirenda</v>
          </cell>
          <cell r="Y1412" t="str">
            <v>SBC</v>
          </cell>
          <cell r="Z1412" t="str">
            <v>SBC</v>
          </cell>
          <cell r="AA1412" t="str">
            <v>MTN</v>
          </cell>
          <cell r="AB1412" t="str">
            <v>Flavian Mazhambi</v>
          </cell>
          <cell r="AC1412" t="str">
            <v>GNM</v>
          </cell>
          <cell r="AD1412" t="str">
            <v>Lithandi </v>
          </cell>
          <cell r="AE1412" t="str">
            <v>Lamasat</v>
          </cell>
          <cell r="AF1412" t="str">
            <v>Lamasat</v>
          </cell>
          <cell r="AG1412">
            <v>16</v>
          </cell>
          <cell r="AH1412" t="str">
            <v>perkins</v>
          </cell>
          <cell r="AI1412" t="str">
            <v>GV517094U</v>
          </cell>
          <cell r="AJ1412" t="str">
            <v>Leroy Sommer</v>
          </cell>
          <cell r="AK1412" t="str">
            <v>TAL 040 DJ 7 S/4</v>
          </cell>
          <cell r="AL1412">
            <v>600</v>
          </cell>
          <cell r="AM1412" t="str">
            <v>Delta</v>
          </cell>
          <cell r="AN1412" t="str">
            <v>IPT</v>
          </cell>
          <cell r="AO1412">
            <v>250</v>
          </cell>
          <cell r="AP1412" t="str">
            <v>C&amp;D True </v>
          </cell>
          <cell r="AQ1412">
            <v>1056</v>
          </cell>
          <cell r="AR1412">
            <v>12</v>
          </cell>
          <cell r="AS1412">
            <v>176</v>
          </cell>
          <cell r="AT1412">
            <v>24</v>
          </cell>
          <cell r="AU1412" t="str">
            <v>N/A</v>
          </cell>
          <cell r="AV1412" t="str">
            <v>N/A</v>
          </cell>
          <cell r="AW1412" t="str">
            <v>N/A</v>
          </cell>
          <cell r="AX1412" t="str">
            <v>n/a</v>
          </cell>
          <cell r="AY1412" t="str">
            <v>N/A</v>
          </cell>
          <cell r="AZ1412">
            <v>30</v>
          </cell>
        </row>
        <row r="1412">
          <cell r="BB1412">
            <v>1</v>
          </cell>
          <cell r="BC1412" t="str">
            <v>MTN</v>
          </cell>
          <cell r="BD1412" t="str">
            <v>T3346</v>
          </cell>
          <cell r="BE1412">
            <v>0</v>
          </cell>
          <cell r="BF1412" t="str">
            <v>Yes</v>
          </cell>
        </row>
        <row r="1413">
          <cell r="C1413" t="str">
            <v>IHS_NTH_032M</v>
          </cell>
          <cell r="D1413" t="str">
            <v>Chozi</v>
          </cell>
          <cell r="E1413">
            <v>32.22821</v>
          </cell>
          <cell r="F1413">
            <v>-9.38748</v>
          </cell>
          <cell r="G1413" t="str">
            <v>Northern </v>
          </cell>
          <cell r="H1413">
            <v>2.5</v>
          </cell>
          <cell r="I1413" t="str">
            <v>NORTHERN</v>
          </cell>
          <cell r="J1413" t="str">
            <v>NAKONDE</v>
          </cell>
          <cell r="K1413" t="str">
            <v>No</v>
          </cell>
          <cell r="L1413" t="str">
            <v>Yes</v>
          </cell>
          <cell r="M1413" t="str">
            <v>No</v>
          </cell>
          <cell r="N1413" t="str">
            <v>Rural</v>
          </cell>
          <cell r="O1413" t="str">
            <v>2G 3G</v>
          </cell>
          <cell r="P1413" t="str">
            <v>P4</v>
          </cell>
          <cell r="Q1413" t="str">
            <v>BB</v>
          </cell>
          <cell r="R1413" t="str">
            <v>BTS</v>
          </cell>
          <cell r="S1413" t="str">
            <v>On air</v>
          </cell>
          <cell r="T1413" t="str">
            <v>Grid-Gen</v>
          </cell>
          <cell r="U1413" t="str">
            <v>Green Field</v>
          </cell>
          <cell r="V1413">
            <v>66</v>
          </cell>
          <cell r="W1413" t="str">
            <v>Indoor </v>
          </cell>
          <cell r="X1413" t="str">
            <v>Kwibisa Mbindawina </v>
          </cell>
          <cell r="Y1413" t="str">
            <v>SBC</v>
          </cell>
          <cell r="Z1413" t="str">
            <v>SBC</v>
          </cell>
          <cell r="AA1413" t="str">
            <v>MTN</v>
          </cell>
          <cell r="AB1413" t="str">
            <v>Flavian Mazhambi</v>
          </cell>
          <cell r="AC1413" t="str">
            <v>GNM</v>
          </cell>
          <cell r="AD1413" t="str">
            <v>Lithandi </v>
          </cell>
          <cell r="AE1413" t="str">
            <v>CK Works</v>
          </cell>
          <cell r="AF1413" t="str">
            <v>CK Works</v>
          </cell>
          <cell r="AG1413">
            <v>20</v>
          </cell>
          <cell r="AH1413" t="str">
            <v>perkins</v>
          </cell>
          <cell r="AI1413" t="str">
            <v>U 988804 C</v>
          </cell>
          <cell r="AJ1413" t="str">
            <v>Leroy Sommer</v>
          </cell>
          <cell r="AK1413" t="str">
            <v>TAL 040 F</v>
          </cell>
          <cell r="AL1413">
            <v>1000</v>
          </cell>
          <cell r="AM1413" t="str">
            <v>Delta</v>
          </cell>
          <cell r="AN1413" t="str">
            <v>IPT</v>
          </cell>
          <cell r="AO1413">
            <v>250</v>
          </cell>
          <cell r="AP1413" t="str">
            <v>Agisson</v>
          </cell>
          <cell r="AQ1413">
            <v>1200</v>
          </cell>
          <cell r="AR1413">
            <v>2</v>
          </cell>
          <cell r="AS1413">
            <v>600</v>
          </cell>
          <cell r="AT1413">
            <v>48</v>
          </cell>
          <cell r="AU1413" t="str">
            <v>LG</v>
          </cell>
          <cell r="AV1413" t="str">
            <v>LG</v>
          </cell>
          <cell r="AW1413">
            <v>18000</v>
          </cell>
          <cell r="AX1413">
            <v>18000</v>
          </cell>
          <cell r="AY1413">
            <v>2</v>
          </cell>
          <cell r="AZ1413">
            <v>70</v>
          </cell>
        </row>
        <row r="1413">
          <cell r="BB1413">
            <v>1</v>
          </cell>
          <cell r="BC1413" t="str">
            <v>MTN</v>
          </cell>
          <cell r="BD1413" t="str">
            <v>T3079</v>
          </cell>
          <cell r="BE1413">
            <v>0</v>
          </cell>
          <cell r="BF1413" t="str">
            <v>Yes</v>
          </cell>
        </row>
        <row r="1414">
          <cell r="C1414" t="str">
            <v>IHS_NTH_033M</v>
          </cell>
          <cell r="D1414" t="str">
            <v>Chileshe</v>
          </cell>
          <cell r="E1414">
            <v>31.88082</v>
          </cell>
          <cell r="F1414">
            <v>-9.06596</v>
          </cell>
          <cell r="G1414" t="str">
            <v>Northern </v>
          </cell>
          <cell r="H1414">
            <v>1.8</v>
          </cell>
          <cell r="I1414" t="str">
            <v>NORTHERN</v>
          </cell>
          <cell r="J1414" t="str">
            <v>MBALA</v>
          </cell>
          <cell r="K1414" t="str">
            <v>No</v>
          </cell>
          <cell r="L1414" t="str">
            <v>No</v>
          </cell>
          <cell r="M1414" t="str">
            <v>No</v>
          </cell>
          <cell r="N1414" t="str">
            <v>Rural</v>
          </cell>
          <cell r="O1414" t="str">
            <v>2G 3G</v>
          </cell>
          <cell r="P1414" t="str">
            <v>P4</v>
          </cell>
          <cell r="Q1414" t="str">
            <v>BB</v>
          </cell>
          <cell r="R1414" t="str">
            <v>BB</v>
          </cell>
          <cell r="S1414" t="str">
            <v>On air</v>
          </cell>
          <cell r="T1414" t="str">
            <v>Solar-Gen</v>
          </cell>
          <cell r="U1414" t="str">
            <v>Green Field</v>
          </cell>
          <cell r="V1414">
            <v>42</v>
          </cell>
          <cell r="W1414" t="str">
            <v>Outdoor</v>
          </cell>
          <cell r="X1414" t="str">
            <v>Kwibisa Mbindawina </v>
          </cell>
          <cell r="Y1414" t="str">
            <v>SBC</v>
          </cell>
          <cell r="Z1414" t="str">
            <v>SBC</v>
          </cell>
          <cell r="AA1414" t="str">
            <v>MTN</v>
          </cell>
          <cell r="AB1414" t="str">
            <v>Flavian Mazhambi</v>
          </cell>
          <cell r="AC1414" t="str">
            <v>GNM</v>
          </cell>
          <cell r="AD1414" t="str">
            <v>Lithandi </v>
          </cell>
          <cell r="AE1414" t="str">
            <v>RID</v>
          </cell>
          <cell r="AF1414" t="str">
            <v>RID</v>
          </cell>
          <cell r="AG1414">
            <v>20</v>
          </cell>
          <cell r="AH1414" t="str">
            <v>Mitsubishi</v>
          </cell>
          <cell r="AI1414" t="str">
            <v>S4LZ</v>
          </cell>
          <cell r="AJ1414" t="str">
            <v>Zanardi </v>
          </cell>
          <cell r="AK1414" t="str">
            <v>AL3/4</v>
          </cell>
          <cell r="AL1414">
            <v>600</v>
          </cell>
          <cell r="AM1414" t="str">
            <v>MPPT</v>
          </cell>
          <cell r="AN1414" t="str">
            <v>FlexMax</v>
          </cell>
          <cell r="AO1414">
            <v>80</v>
          </cell>
          <cell r="AP1414" t="str">
            <v>ROLLS</v>
          </cell>
          <cell r="AQ1414">
            <v>1410</v>
          </cell>
          <cell r="AR1414">
            <v>4</v>
          </cell>
          <cell r="AS1414">
            <v>1460</v>
          </cell>
          <cell r="AT1414">
            <v>12</v>
          </cell>
          <cell r="AU1414" t="str">
            <v>N/A</v>
          </cell>
          <cell r="AV1414" t="str">
            <v>N/A</v>
          </cell>
          <cell r="AW1414" t="str">
            <v>N/A</v>
          </cell>
          <cell r="AX1414" t="str">
            <v>n/a</v>
          </cell>
          <cell r="AY1414" t="str">
            <v>N/A</v>
          </cell>
          <cell r="AZ1414">
            <v>89</v>
          </cell>
        </row>
        <row r="1414">
          <cell r="BB1414">
            <v>1</v>
          </cell>
          <cell r="BC1414" t="str">
            <v>MTN</v>
          </cell>
          <cell r="BD1414" t="str">
            <v>T3058</v>
          </cell>
          <cell r="BE1414">
            <v>0</v>
          </cell>
          <cell r="BF1414" t="str">
            <v>Yes</v>
          </cell>
        </row>
        <row r="1415">
          <cell r="C1415" t="str">
            <v>IHS_NTH_034M</v>
          </cell>
          <cell r="D1415" t="str">
            <v>T3252_CHABA (CHILUBI MAIN LAND</v>
          </cell>
          <cell r="E1415">
            <v>30.08464</v>
          </cell>
          <cell r="F1415">
            <v>-10.97952</v>
          </cell>
          <cell r="G1415" t="str">
            <v>Northern </v>
          </cell>
          <cell r="H1415">
            <v>2.5</v>
          </cell>
          <cell r="I1415" t="str">
            <v>NORTHERN</v>
          </cell>
          <cell r="J1415" t="str">
            <v>CHILUBI</v>
          </cell>
          <cell r="K1415" t="str">
            <v>No</v>
          </cell>
          <cell r="L1415" t="str">
            <v>No</v>
          </cell>
          <cell r="M1415" t="str">
            <v>No</v>
          </cell>
          <cell r="N1415" t="str">
            <v>Rural</v>
          </cell>
          <cell r="O1415" t="str">
            <v>2G</v>
          </cell>
          <cell r="P1415" t="str">
            <v>P4</v>
          </cell>
          <cell r="Q1415" t="str">
            <v>BTS</v>
          </cell>
          <cell r="R1415" t="str">
            <v>BTS</v>
          </cell>
          <cell r="S1415" t="str">
            <v>On air</v>
          </cell>
          <cell r="T1415" t="str">
            <v>Solar-Gen</v>
          </cell>
          <cell r="U1415" t="str">
            <v>Green Field</v>
          </cell>
          <cell r="V1415">
            <v>70</v>
          </cell>
          <cell r="W1415" t="str">
            <v>Indoor </v>
          </cell>
          <cell r="X1415" t="str">
            <v>Samson Nyirenda</v>
          </cell>
          <cell r="Y1415" t="str">
            <v>SBC</v>
          </cell>
          <cell r="Z1415" t="str">
            <v>SBC</v>
          </cell>
          <cell r="AA1415" t="str">
            <v>MTN</v>
          </cell>
          <cell r="AB1415" t="str">
            <v>Flavian Mazhambi</v>
          </cell>
          <cell r="AC1415" t="str">
            <v>GNM</v>
          </cell>
          <cell r="AD1415" t="str">
            <v>Lithandi </v>
          </cell>
          <cell r="AE1415" t="str">
            <v>Ghadder</v>
          </cell>
          <cell r="AF1415" t="str">
            <v>Ghadder</v>
          </cell>
          <cell r="AG1415">
            <v>20</v>
          </cell>
          <cell r="AH1415" t="str">
            <v>perkins</v>
          </cell>
          <cell r="AI1415">
            <v>0</v>
          </cell>
          <cell r="AJ1415" t="str">
            <v>Leroy Sommer</v>
          </cell>
          <cell r="AK1415">
            <v>0</v>
          </cell>
          <cell r="AL1415">
            <v>750</v>
          </cell>
          <cell r="AM1415" t="str">
            <v>Cordex</v>
          </cell>
          <cell r="AN1415" t="str">
            <v>CodexH CX RF HP48-4KW</v>
          </cell>
          <cell r="AO1415">
            <v>350</v>
          </cell>
          <cell r="AP1415" t="str">
            <v>Lithium</v>
          </cell>
          <cell r="AQ1415">
            <v>300</v>
          </cell>
          <cell r="AR1415">
            <v>48</v>
          </cell>
          <cell r="AS1415">
            <v>100</v>
          </cell>
          <cell r="AT1415">
            <v>3</v>
          </cell>
          <cell r="AU1415" t="str">
            <v>LG</v>
          </cell>
          <cell r="AV1415" t="str">
            <v>LG</v>
          </cell>
          <cell r="AW1415">
            <v>18000</v>
          </cell>
          <cell r="AX1415">
            <v>18000</v>
          </cell>
          <cell r="AY1415">
            <v>2</v>
          </cell>
          <cell r="AZ1415">
            <v>66</v>
          </cell>
        </row>
        <row r="1415">
          <cell r="BB1415">
            <v>2</v>
          </cell>
          <cell r="BC1415" t="str">
            <v>MTNAirtel</v>
          </cell>
          <cell r="BD1415" t="str">
            <v>T3252</v>
          </cell>
          <cell r="BE1415" t="str">
            <v>ZM0225</v>
          </cell>
          <cell r="BF1415" t="str">
            <v>Yes</v>
          </cell>
        </row>
        <row r="1416">
          <cell r="C1416" t="str">
            <v>IHS_NTH_035M</v>
          </cell>
          <cell r="D1416" t="str">
            <v>Mporokoso</v>
          </cell>
          <cell r="E1416">
            <v>30.12235</v>
          </cell>
          <cell r="F1416">
            <v>-9.36608333</v>
          </cell>
          <cell r="G1416" t="str">
            <v>Northern </v>
          </cell>
          <cell r="H1416">
            <v>2</v>
          </cell>
          <cell r="I1416" t="str">
            <v>NORTHERN</v>
          </cell>
          <cell r="J1416" t="str">
            <v>MPOROKOSO</v>
          </cell>
          <cell r="K1416" t="str">
            <v>No</v>
          </cell>
          <cell r="L1416" t="str">
            <v>No</v>
          </cell>
          <cell r="M1416" t="str">
            <v>No</v>
          </cell>
          <cell r="N1416" t="str">
            <v>Rural</v>
          </cell>
          <cell r="O1416" t="str">
            <v>2G 3G</v>
          </cell>
          <cell r="P1416" t="str">
            <v>P4</v>
          </cell>
          <cell r="Q1416" t="str">
            <v>BTS</v>
          </cell>
          <cell r="R1416" t="str">
            <v>BB</v>
          </cell>
          <cell r="S1416" t="str">
            <v>On air</v>
          </cell>
          <cell r="T1416" t="str">
            <v>Grid-Gen</v>
          </cell>
          <cell r="U1416" t="str">
            <v>Green Field</v>
          </cell>
          <cell r="V1416">
            <v>54</v>
          </cell>
          <cell r="W1416" t="str">
            <v>Indoor </v>
          </cell>
          <cell r="X1416" t="str">
            <v>Samson Nyirenda</v>
          </cell>
          <cell r="Y1416" t="str">
            <v>SBC</v>
          </cell>
          <cell r="Z1416" t="str">
            <v>SBC</v>
          </cell>
          <cell r="AA1416" t="str">
            <v>MTN</v>
          </cell>
          <cell r="AB1416" t="str">
            <v>Flavian Mazhambi</v>
          </cell>
          <cell r="AC1416" t="str">
            <v>GNM</v>
          </cell>
          <cell r="AD1416" t="str">
            <v>Lithandi </v>
          </cell>
          <cell r="AE1416" t="str">
            <v>Elcos</v>
          </cell>
          <cell r="AF1416" t="str">
            <v>Elcos</v>
          </cell>
          <cell r="AG1416">
            <v>16</v>
          </cell>
          <cell r="AH1416" t="str">
            <v>perkins</v>
          </cell>
          <cell r="AI1416">
            <v>0</v>
          </cell>
          <cell r="AJ1416" t="str">
            <v>Leroy Sommer</v>
          </cell>
          <cell r="AK1416">
            <v>0</v>
          </cell>
          <cell r="AL1416">
            <v>600</v>
          </cell>
          <cell r="AM1416" t="str">
            <v>Delta</v>
          </cell>
          <cell r="AN1416" t="str">
            <v>IPT</v>
          </cell>
          <cell r="AO1416">
            <v>250</v>
          </cell>
          <cell r="AP1416" t="str">
            <v>NARADA</v>
          </cell>
          <cell r="AQ1416">
            <v>600</v>
          </cell>
          <cell r="AR1416">
            <v>2</v>
          </cell>
          <cell r="AS1416">
            <v>600</v>
          </cell>
          <cell r="AT1416">
            <v>24</v>
          </cell>
          <cell r="AU1416" t="str">
            <v>LG / Sumsung</v>
          </cell>
          <cell r="AV1416" t="str">
            <v>LG / Sumsung</v>
          </cell>
          <cell r="AW1416">
            <v>18000</v>
          </cell>
          <cell r="AX1416">
            <v>18000</v>
          </cell>
          <cell r="AY1416">
            <v>2</v>
          </cell>
          <cell r="AZ1416">
            <v>52</v>
          </cell>
        </row>
        <row r="1416">
          <cell r="BB1416">
            <v>1</v>
          </cell>
          <cell r="BC1416" t="str">
            <v>MTN</v>
          </cell>
          <cell r="BD1416" t="str">
            <v>T3069</v>
          </cell>
          <cell r="BE1416">
            <v>0</v>
          </cell>
          <cell r="BF1416" t="str">
            <v>Yes</v>
          </cell>
        </row>
        <row r="1417">
          <cell r="C1417" t="str">
            <v>IHS_NTH_036M</v>
          </cell>
          <cell r="D1417" t="str">
            <v>Kanchibya BB</v>
          </cell>
          <cell r="E1417">
            <v>31.29228</v>
          </cell>
          <cell r="F1417">
            <v>-11.55655</v>
          </cell>
          <cell r="G1417" t="str">
            <v>Northern </v>
          </cell>
          <cell r="H1417">
            <v>2.5</v>
          </cell>
          <cell r="I1417" t="str">
            <v>NORTHERN</v>
          </cell>
          <cell r="J1417" t="str">
            <v>MPIKA</v>
          </cell>
          <cell r="K1417" t="str">
            <v>No</v>
          </cell>
          <cell r="L1417" t="str">
            <v>Yes</v>
          </cell>
          <cell r="M1417" t="str">
            <v>No</v>
          </cell>
          <cell r="N1417" t="str">
            <v>Rural</v>
          </cell>
          <cell r="O1417" t="str">
            <v>2G</v>
          </cell>
          <cell r="P1417" t="str">
            <v>P4</v>
          </cell>
          <cell r="Q1417" t="str">
            <v>BB</v>
          </cell>
          <cell r="R1417" t="str">
            <v>BB</v>
          </cell>
          <cell r="S1417" t="str">
            <v>On air</v>
          </cell>
          <cell r="T1417" t="str">
            <v>Grid-Gen</v>
          </cell>
          <cell r="U1417" t="str">
            <v>Green Field</v>
          </cell>
          <cell r="V1417">
            <v>54</v>
          </cell>
          <cell r="W1417" t="str">
            <v>Indoor </v>
          </cell>
          <cell r="X1417" t="str">
            <v>Francis Muwowo</v>
          </cell>
          <cell r="Y1417" t="str">
            <v>SBC</v>
          </cell>
          <cell r="Z1417" t="str">
            <v>SBC</v>
          </cell>
          <cell r="AA1417" t="str">
            <v>MTN</v>
          </cell>
          <cell r="AB1417" t="str">
            <v>Flavian Mazhambi</v>
          </cell>
          <cell r="AC1417" t="str">
            <v>GNM</v>
          </cell>
          <cell r="AD1417" t="str">
            <v>Lithandi </v>
          </cell>
          <cell r="AE1417" t="str">
            <v>Ghadder</v>
          </cell>
          <cell r="AF1417" t="str">
            <v>Ghadder</v>
          </cell>
          <cell r="AG1417">
            <v>20</v>
          </cell>
          <cell r="AH1417" t="str">
            <v>perkins</v>
          </cell>
          <cell r="AI1417">
            <v>0</v>
          </cell>
          <cell r="AJ1417" t="str">
            <v>Leroy Sommer</v>
          </cell>
          <cell r="AK1417">
            <v>0</v>
          </cell>
          <cell r="AL1417">
            <v>750</v>
          </cell>
          <cell r="AM1417" t="str">
            <v>Cordex</v>
          </cell>
          <cell r="AN1417" t="str">
            <v>CodexH CX RF HP48-4KW</v>
          </cell>
          <cell r="AO1417">
            <v>350</v>
          </cell>
          <cell r="AP1417" t="str">
            <v>NARADA</v>
          </cell>
          <cell r="AQ1417">
            <v>1200</v>
          </cell>
          <cell r="AR1417">
            <v>2</v>
          </cell>
          <cell r="AS1417">
            <v>600</v>
          </cell>
          <cell r="AT1417">
            <v>48</v>
          </cell>
          <cell r="AU1417" t="str">
            <v>LG</v>
          </cell>
          <cell r="AV1417" t="str">
            <v>LG</v>
          </cell>
          <cell r="AW1417">
            <v>18000</v>
          </cell>
          <cell r="AX1417">
            <v>18000</v>
          </cell>
          <cell r="AY1417">
            <v>2</v>
          </cell>
          <cell r="AZ1417">
            <v>65</v>
          </cell>
        </row>
        <row r="1417">
          <cell r="BB1417">
            <v>1</v>
          </cell>
          <cell r="BC1417" t="str">
            <v>MTN</v>
          </cell>
          <cell r="BD1417" t="str">
            <v>T3138</v>
          </cell>
          <cell r="BE1417">
            <v>0</v>
          </cell>
          <cell r="BF1417" t="str">
            <v>Yes</v>
          </cell>
        </row>
        <row r="1418">
          <cell r="C1418" t="str">
            <v>IHS_NTH_037M</v>
          </cell>
          <cell r="D1418" t="str">
            <v>Kafwinbi BB</v>
          </cell>
          <cell r="E1418">
            <v>32.54052</v>
          </cell>
          <cell r="F1418">
            <v>-10.17523</v>
          </cell>
          <cell r="G1418" t="str">
            <v>Northern </v>
          </cell>
          <cell r="H1418">
            <v>1.8</v>
          </cell>
          <cell r="I1418" t="str">
            <v>NORTHERN</v>
          </cell>
          <cell r="J1418" t="str">
            <v>ISOKA</v>
          </cell>
          <cell r="K1418" t="str">
            <v>No</v>
          </cell>
          <cell r="L1418" t="str">
            <v>No</v>
          </cell>
          <cell r="M1418" t="str">
            <v>No</v>
          </cell>
          <cell r="N1418" t="str">
            <v>Rural</v>
          </cell>
          <cell r="O1418" t="str">
            <v>2G</v>
          </cell>
          <cell r="P1418" t="str">
            <v>P4</v>
          </cell>
          <cell r="Q1418" t="str">
            <v>BB</v>
          </cell>
          <cell r="R1418" t="str">
            <v>BB</v>
          </cell>
          <cell r="S1418" t="str">
            <v>On air</v>
          </cell>
          <cell r="T1418" t="str">
            <v>Grid-Gen</v>
          </cell>
          <cell r="U1418" t="str">
            <v>Green Field</v>
          </cell>
          <cell r="V1418">
            <v>80</v>
          </cell>
          <cell r="W1418" t="str">
            <v>Indoor </v>
          </cell>
          <cell r="X1418" t="str">
            <v>Kwibisa Mbindawina </v>
          </cell>
          <cell r="Y1418" t="str">
            <v>SBC</v>
          </cell>
          <cell r="Z1418" t="str">
            <v>SBC</v>
          </cell>
          <cell r="AA1418" t="str">
            <v>MTN</v>
          </cell>
          <cell r="AB1418" t="str">
            <v>Flavian Mazhambi</v>
          </cell>
          <cell r="AC1418" t="str">
            <v>GNM</v>
          </cell>
          <cell r="AD1418" t="str">
            <v>Lithandi </v>
          </cell>
          <cell r="AE1418" t="str">
            <v>Metco</v>
          </cell>
          <cell r="AF1418" t="str">
            <v>Metco</v>
          </cell>
          <cell r="AG1418">
            <v>15</v>
          </cell>
          <cell r="AH1418" t="str">
            <v>perkins</v>
          </cell>
          <cell r="AI1418" t="str">
            <v>GV51798V</v>
          </cell>
          <cell r="AJ1418" t="str">
            <v>Leroy Sommer</v>
          </cell>
          <cell r="AK1418">
            <v>0</v>
          </cell>
          <cell r="AL1418">
            <v>600</v>
          </cell>
          <cell r="AM1418" t="str">
            <v>Delta</v>
          </cell>
          <cell r="AN1418" t="str">
            <v>IPT</v>
          </cell>
          <cell r="AO1418">
            <v>250</v>
          </cell>
          <cell r="AP1418" t="str">
            <v>NARADA</v>
          </cell>
          <cell r="AQ1418">
            <v>600</v>
          </cell>
          <cell r="AR1418">
            <v>2</v>
          </cell>
          <cell r="AS1418">
            <v>600</v>
          </cell>
          <cell r="AT1418">
            <v>24</v>
          </cell>
          <cell r="AU1418" t="str">
            <v>LG</v>
          </cell>
          <cell r="AV1418" t="str">
            <v>LG</v>
          </cell>
          <cell r="AW1418">
            <v>18000</v>
          </cell>
          <cell r="AX1418">
            <v>18000</v>
          </cell>
          <cell r="AY1418">
            <v>2</v>
          </cell>
          <cell r="AZ1418">
            <v>89</v>
          </cell>
        </row>
        <row r="1418">
          <cell r="BB1418">
            <v>1</v>
          </cell>
          <cell r="BC1418" t="str">
            <v>MTN</v>
          </cell>
          <cell r="BD1418" t="str">
            <v>T3137</v>
          </cell>
          <cell r="BE1418">
            <v>0</v>
          </cell>
          <cell r="BF1418" t="str">
            <v>Yes</v>
          </cell>
        </row>
        <row r="1419">
          <cell r="C1419" t="str">
            <v>IHS_NTH_038M</v>
          </cell>
          <cell r="D1419" t="str">
            <v>Mbala</v>
          </cell>
          <cell r="E1419">
            <v>31.37835</v>
          </cell>
          <cell r="F1419">
            <v>-8.85153</v>
          </cell>
          <cell r="G1419" t="str">
            <v>Northern </v>
          </cell>
          <cell r="H1419">
            <v>2.5</v>
          </cell>
          <cell r="I1419" t="str">
            <v>NORTHERN</v>
          </cell>
          <cell r="J1419" t="str">
            <v>MBALA</v>
          </cell>
          <cell r="K1419" t="str">
            <v>No</v>
          </cell>
          <cell r="L1419" t="str">
            <v>No</v>
          </cell>
          <cell r="M1419" t="str">
            <v>No</v>
          </cell>
          <cell r="N1419" t="str">
            <v>Rural</v>
          </cell>
          <cell r="O1419" t="str">
            <v>2G 3G</v>
          </cell>
          <cell r="P1419" t="str">
            <v>P2</v>
          </cell>
          <cell r="Q1419" t="str">
            <v>BTS</v>
          </cell>
          <cell r="R1419" t="str">
            <v>BTS</v>
          </cell>
          <cell r="S1419" t="str">
            <v>On air</v>
          </cell>
          <cell r="T1419" t="str">
            <v>Grid-Gen</v>
          </cell>
          <cell r="U1419" t="str">
            <v>Green Field</v>
          </cell>
          <cell r="V1419">
            <v>54</v>
          </cell>
          <cell r="W1419" t="str">
            <v>Indoor </v>
          </cell>
          <cell r="X1419" t="str">
            <v>Samson Nyirenda</v>
          </cell>
          <cell r="Y1419" t="str">
            <v>SBC</v>
          </cell>
          <cell r="Z1419" t="str">
            <v>SBC</v>
          </cell>
          <cell r="AA1419" t="str">
            <v>MTN</v>
          </cell>
          <cell r="AB1419" t="str">
            <v>Flavian Mazhambi</v>
          </cell>
          <cell r="AC1419" t="str">
            <v>GNM</v>
          </cell>
          <cell r="AD1419" t="str">
            <v>Lithandi </v>
          </cell>
          <cell r="AE1419" t="str">
            <v>Gen Logic</v>
          </cell>
          <cell r="AF1419" t="str">
            <v>Gen Logic</v>
          </cell>
          <cell r="AG1419">
            <v>20</v>
          </cell>
          <cell r="AH1419" t="str">
            <v>perkins</v>
          </cell>
          <cell r="AI1419">
            <v>0</v>
          </cell>
          <cell r="AJ1419" t="str">
            <v>Leroy Sommer</v>
          </cell>
          <cell r="AK1419">
            <v>0</v>
          </cell>
          <cell r="AL1419">
            <v>1000</v>
          </cell>
          <cell r="AM1419" t="str">
            <v>Delta</v>
          </cell>
          <cell r="AN1419" t="str">
            <v>IPT</v>
          </cell>
          <cell r="AO1419">
            <v>250</v>
          </cell>
          <cell r="AP1419" t="str">
            <v>NARADA</v>
          </cell>
          <cell r="AQ1419">
            <v>600</v>
          </cell>
          <cell r="AR1419">
            <v>2</v>
          </cell>
          <cell r="AS1419">
            <v>600</v>
          </cell>
          <cell r="AT1419">
            <v>24</v>
          </cell>
          <cell r="AU1419" t="str">
            <v>LG</v>
          </cell>
          <cell r="AV1419" t="str">
            <v>LG</v>
          </cell>
          <cell r="AW1419">
            <v>18000</v>
          </cell>
          <cell r="AX1419">
            <v>18000</v>
          </cell>
          <cell r="AY1419">
            <v>2</v>
          </cell>
          <cell r="AZ1419">
            <v>88</v>
          </cell>
        </row>
        <row r="1419">
          <cell r="BB1419">
            <v>2</v>
          </cell>
          <cell r="BC1419" t="str">
            <v>MTNParatus Telecom</v>
          </cell>
          <cell r="BD1419" t="str">
            <v>T3065</v>
          </cell>
          <cell r="BE1419">
            <v>0</v>
          </cell>
          <cell r="BF1419" t="str">
            <v>Yes</v>
          </cell>
        </row>
        <row r="1420">
          <cell r="C1420" t="str">
            <v>IHS_NTH_039M</v>
          </cell>
          <cell r="D1420" t="str">
            <v>Kalantekwe 1 BB</v>
          </cell>
          <cell r="E1420">
            <v>31.62662</v>
          </cell>
          <cell r="F1420">
            <v>-11.50496</v>
          </cell>
          <cell r="G1420" t="str">
            <v>Northern </v>
          </cell>
          <cell r="H1420">
            <v>2.5</v>
          </cell>
          <cell r="I1420" t="str">
            <v>NORTHERN</v>
          </cell>
          <cell r="J1420" t="str">
            <v>MPIKA</v>
          </cell>
          <cell r="K1420" t="str">
            <v>No</v>
          </cell>
          <cell r="L1420" t="str">
            <v>No</v>
          </cell>
          <cell r="M1420" t="str">
            <v>No</v>
          </cell>
          <cell r="N1420" t="str">
            <v>Rural</v>
          </cell>
          <cell r="O1420" t="str">
            <v>2G</v>
          </cell>
          <cell r="P1420" t="str">
            <v>P4</v>
          </cell>
          <cell r="Q1420" t="str">
            <v>BB</v>
          </cell>
          <cell r="R1420" t="str">
            <v>BTS</v>
          </cell>
          <cell r="S1420" t="str">
            <v>On air</v>
          </cell>
          <cell r="T1420" t="str">
            <v>Solar-Gen</v>
          </cell>
          <cell r="U1420" t="str">
            <v>Green Field</v>
          </cell>
          <cell r="V1420">
            <v>66</v>
          </cell>
          <cell r="W1420" t="str">
            <v>Indoor </v>
          </cell>
          <cell r="X1420" t="str">
            <v>Francis Muwowo</v>
          </cell>
          <cell r="Y1420" t="str">
            <v>SBC</v>
          </cell>
          <cell r="Z1420" t="str">
            <v>SBC</v>
          </cell>
          <cell r="AA1420" t="str">
            <v>MTN</v>
          </cell>
          <cell r="AB1420" t="str">
            <v>Flavian Mazhambi</v>
          </cell>
          <cell r="AC1420" t="str">
            <v>GNM</v>
          </cell>
          <cell r="AD1420" t="str">
            <v>Lithandi </v>
          </cell>
          <cell r="AE1420" t="str">
            <v>Gen Logic</v>
          </cell>
          <cell r="AF1420" t="str">
            <v>Gen Logic</v>
          </cell>
          <cell r="AG1420">
            <v>20</v>
          </cell>
          <cell r="AH1420" t="str">
            <v>perkins</v>
          </cell>
          <cell r="AI1420">
            <v>0</v>
          </cell>
          <cell r="AJ1420" t="str">
            <v>Leroy Sommer</v>
          </cell>
          <cell r="AK1420">
            <v>0</v>
          </cell>
          <cell r="AL1420">
            <v>750</v>
          </cell>
          <cell r="AM1420" t="str">
            <v>Cordex</v>
          </cell>
          <cell r="AN1420" t="str">
            <v>CodexH CX RF HP48-4KW</v>
          </cell>
          <cell r="AO1420">
            <v>350</v>
          </cell>
          <cell r="AP1420" t="str">
            <v>ROLLS</v>
          </cell>
          <cell r="AQ1420">
            <v>1410</v>
          </cell>
          <cell r="AR1420">
            <v>4</v>
          </cell>
          <cell r="AS1420">
            <v>1410</v>
          </cell>
          <cell r="AT1420">
            <v>12</v>
          </cell>
          <cell r="AU1420" t="str">
            <v>LG</v>
          </cell>
          <cell r="AV1420" t="str">
            <v>LG</v>
          </cell>
          <cell r="AW1420">
            <v>18000</v>
          </cell>
          <cell r="AX1420">
            <v>18000</v>
          </cell>
          <cell r="AY1420">
            <v>2</v>
          </cell>
          <cell r="AZ1420">
            <v>61</v>
          </cell>
        </row>
        <row r="1420">
          <cell r="BB1420">
            <v>1</v>
          </cell>
          <cell r="BC1420" t="str">
            <v>MTN</v>
          </cell>
          <cell r="BD1420" t="str">
            <v>T3095</v>
          </cell>
          <cell r="BE1420">
            <v>0</v>
          </cell>
          <cell r="BF1420" t="str">
            <v>Yes</v>
          </cell>
        </row>
        <row r="1421">
          <cell r="C1421" t="str">
            <v>IHS_NTH_040M</v>
          </cell>
          <cell r="D1421" t="str">
            <v>Isanya Coffee</v>
          </cell>
          <cell r="E1421">
            <v>31.32895</v>
          </cell>
          <cell r="F1421">
            <v>-8.82372</v>
          </cell>
          <cell r="G1421" t="str">
            <v>Northern </v>
          </cell>
          <cell r="H1421">
            <v>1.8</v>
          </cell>
          <cell r="I1421" t="str">
            <v>NORTHERN</v>
          </cell>
          <cell r="J1421" t="str">
            <v>MBALA</v>
          </cell>
          <cell r="K1421" t="str">
            <v>No</v>
          </cell>
          <cell r="L1421" t="str">
            <v>No</v>
          </cell>
          <cell r="M1421" t="str">
            <v>No</v>
          </cell>
          <cell r="N1421" t="str">
            <v>Rural</v>
          </cell>
          <cell r="O1421" t="str">
            <v>2G</v>
          </cell>
          <cell r="P1421" t="str">
            <v>P4</v>
          </cell>
          <cell r="Q1421" t="str">
            <v>BTS</v>
          </cell>
          <cell r="R1421" t="str">
            <v>BTS</v>
          </cell>
          <cell r="S1421" t="str">
            <v>On air</v>
          </cell>
          <cell r="T1421" t="str">
            <v>Grid-Gen</v>
          </cell>
          <cell r="U1421" t="str">
            <v>Green Field</v>
          </cell>
          <cell r="V1421">
            <v>66</v>
          </cell>
          <cell r="W1421" t="str">
            <v>Outdoor</v>
          </cell>
          <cell r="X1421" t="str">
            <v>Samson Nyirenda</v>
          </cell>
          <cell r="Y1421" t="str">
            <v>SBC</v>
          </cell>
          <cell r="Z1421" t="str">
            <v>SBC</v>
          </cell>
          <cell r="AA1421" t="str">
            <v>MTN</v>
          </cell>
          <cell r="AB1421" t="str">
            <v>Flavian Mazhambi</v>
          </cell>
          <cell r="AC1421" t="str">
            <v>GNM</v>
          </cell>
          <cell r="AD1421" t="str">
            <v>Lithandi </v>
          </cell>
          <cell r="AE1421" t="str">
            <v>Lamasat</v>
          </cell>
          <cell r="AF1421" t="str">
            <v>Lamasat</v>
          </cell>
          <cell r="AG1421">
            <v>15</v>
          </cell>
          <cell r="AH1421" t="str">
            <v>perkins</v>
          </cell>
          <cell r="AI1421" t="str">
            <v>GV51790R</v>
          </cell>
          <cell r="AJ1421" t="str">
            <v>Leroy Sommer</v>
          </cell>
          <cell r="AK1421">
            <v>0</v>
          </cell>
          <cell r="AL1421">
            <v>600</v>
          </cell>
          <cell r="AM1421" t="str">
            <v>Delta</v>
          </cell>
          <cell r="AN1421" t="str">
            <v>IPT</v>
          </cell>
          <cell r="AO1421">
            <v>250</v>
          </cell>
          <cell r="AP1421" t="str">
            <v>NARADA</v>
          </cell>
          <cell r="AQ1421">
            <v>600</v>
          </cell>
          <cell r="AR1421">
            <v>2</v>
          </cell>
          <cell r="AS1421">
            <v>600</v>
          </cell>
          <cell r="AT1421">
            <v>24</v>
          </cell>
          <cell r="AU1421" t="str">
            <v>N/A</v>
          </cell>
          <cell r="AV1421" t="str">
            <v>N/A</v>
          </cell>
          <cell r="AW1421" t="str">
            <v>N/A</v>
          </cell>
          <cell r="AX1421" t="str">
            <v>n/a</v>
          </cell>
          <cell r="AY1421" t="str">
            <v>N/A</v>
          </cell>
          <cell r="AZ1421">
            <v>64</v>
          </cell>
        </row>
        <row r="1421">
          <cell r="BB1421">
            <v>2</v>
          </cell>
          <cell r="BC1421" t="str">
            <v>MTNAirtel</v>
          </cell>
          <cell r="BD1421" t="str">
            <v>T3154</v>
          </cell>
          <cell r="BE1421" t="str">
            <v>ZM3731</v>
          </cell>
          <cell r="BF1421" t="str">
            <v>Yes</v>
          </cell>
        </row>
        <row r="1422">
          <cell r="C1422" t="str">
            <v>IHS_NTH_041M</v>
          </cell>
          <cell r="D1422" t="str">
            <v>Mpulungu</v>
          </cell>
          <cell r="E1422">
            <v>31.11185</v>
          </cell>
          <cell r="F1422">
            <v>-8.76385</v>
          </cell>
          <cell r="G1422" t="str">
            <v>Northern </v>
          </cell>
          <cell r="H1422">
            <v>2</v>
          </cell>
          <cell r="I1422" t="str">
            <v>NORTHERN</v>
          </cell>
          <cell r="J1422" t="str">
            <v>MPULUNGU</v>
          </cell>
          <cell r="K1422" t="str">
            <v>Yes</v>
          </cell>
          <cell r="L1422" t="str">
            <v>No</v>
          </cell>
          <cell r="M1422" t="str">
            <v>No</v>
          </cell>
          <cell r="N1422" t="str">
            <v>Rural</v>
          </cell>
          <cell r="O1422" t="str">
            <v>2G 3G</v>
          </cell>
          <cell r="P1422" t="str">
            <v>P1</v>
          </cell>
          <cell r="Q1422" t="str">
            <v>BTS</v>
          </cell>
          <cell r="R1422" t="str">
            <v>Hub</v>
          </cell>
          <cell r="S1422" t="str">
            <v>On air</v>
          </cell>
          <cell r="T1422" t="str">
            <v>Grid-Gen</v>
          </cell>
          <cell r="U1422" t="str">
            <v>Green Field</v>
          </cell>
          <cell r="V1422">
            <v>50</v>
          </cell>
          <cell r="W1422" t="str">
            <v>Indoor </v>
          </cell>
          <cell r="X1422" t="str">
            <v>Samson Nyirenda</v>
          </cell>
          <cell r="Y1422" t="str">
            <v>SBC</v>
          </cell>
          <cell r="Z1422" t="str">
            <v>SBC</v>
          </cell>
          <cell r="AA1422" t="str">
            <v>MTN</v>
          </cell>
          <cell r="AB1422" t="str">
            <v>Flavian Mazhambi</v>
          </cell>
          <cell r="AC1422" t="str">
            <v>GNM</v>
          </cell>
          <cell r="AD1422" t="str">
            <v>Lithandi </v>
          </cell>
          <cell r="AE1422" t="str">
            <v>CK Works</v>
          </cell>
          <cell r="AF1422" t="str">
            <v>CK Works</v>
          </cell>
          <cell r="AG1422">
            <v>15</v>
          </cell>
          <cell r="AH1422" t="str">
            <v>perkins</v>
          </cell>
          <cell r="AI1422" t="str">
            <v>GV 51794U</v>
          </cell>
          <cell r="AJ1422" t="str">
            <v>Leroy Sommer</v>
          </cell>
          <cell r="AK1422" t="str">
            <v>ECP-3-5L/4</v>
          </cell>
          <cell r="AL1422">
            <v>600</v>
          </cell>
          <cell r="AM1422" t="str">
            <v>Delta</v>
          </cell>
          <cell r="AN1422" t="str">
            <v>IPT</v>
          </cell>
          <cell r="AO1422">
            <v>250</v>
          </cell>
          <cell r="AP1422" t="str">
            <v>Amaron</v>
          </cell>
          <cell r="AQ1422">
            <v>1200</v>
          </cell>
          <cell r="AR1422">
            <v>2</v>
          </cell>
          <cell r="AS1422">
            <v>600</v>
          </cell>
          <cell r="AT1422">
            <v>48</v>
          </cell>
          <cell r="AU1422" t="str">
            <v>LG</v>
          </cell>
          <cell r="AV1422" t="str">
            <v>LG</v>
          </cell>
          <cell r="AW1422">
            <v>18000</v>
          </cell>
          <cell r="AX1422">
            <v>18000</v>
          </cell>
          <cell r="AY1422">
            <v>2</v>
          </cell>
          <cell r="AZ1422">
            <v>109</v>
          </cell>
        </row>
        <row r="1422">
          <cell r="BB1422">
            <v>1</v>
          </cell>
          <cell r="BC1422" t="str">
            <v>MTN</v>
          </cell>
          <cell r="BD1422" t="str">
            <v>T3018</v>
          </cell>
          <cell r="BE1422">
            <v>0</v>
          </cell>
          <cell r="BF1422" t="str">
            <v>Yes</v>
          </cell>
        </row>
        <row r="1423">
          <cell r="C1423" t="str">
            <v>IHS_NTH_043M</v>
          </cell>
          <cell r="D1423" t="str">
            <v>Kapwila BB</v>
          </cell>
          <cell r="E1423">
            <v>32.48005</v>
          </cell>
          <cell r="F1423">
            <v>-9.30814</v>
          </cell>
          <cell r="G1423" t="str">
            <v>Northern </v>
          </cell>
          <cell r="H1423">
            <v>1.8</v>
          </cell>
          <cell r="I1423" t="str">
            <v>NORTHERN</v>
          </cell>
          <cell r="J1423" t="str">
            <v>NAKONDE</v>
          </cell>
          <cell r="K1423" t="str">
            <v>No</v>
          </cell>
          <cell r="L1423" t="str">
            <v>Yes</v>
          </cell>
          <cell r="M1423" t="str">
            <v>No</v>
          </cell>
          <cell r="N1423" t="str">
            <v>Rural</v>
          </cell>
          <cell r="O1423" t="str">
            <v>2G 3G</v>
          </cell>
          <cell r="P1423" t="str">
            <v>P4</v>
          </cell>
          <cell r="Q1423" t="str">
            <v>BB</v>
          </cell>
          <cell r="R1423" t="str">
            <v>BB</v>
          </cell>
          <cell r="S1423" t="str">
            <v>On air</v>
          </cell>
          <cell r="T1423" t="str">
            <v>Grid-Gen</v>
          </cell>
          <cell r="U1423" t="str">
            <v>Green Field</v>
          </cell>
          <cell r="V1423">
            <v>54</v>
          </cell>
          <cell r="W1423" t="str">
            <v>Indoor </v>
          </cell>
          <cell r="X1423" t="str">
            <v>Kwibisa Mbindawina </v>
          </cell>
          <cell r="Y1423" t="str">
            <v>SBC</v>
          </cell>
          <cell r="Z1423" t="str">
            <v>SBC</v>
          </cell>
          <cell r="AA1423" t="str">
            <v>MTN</v>
          </cell>
          <cell r="AB1423" t="str">
            <v>Flavian Mazhambi</v>
          </cell>
          <cell r="AC1423" t="str">
            <v>GNM</v>
          </cell>
          <cell r="AD1423" t="str">
            <v>Lithandi </v>
          </cell>
          <cell r="AE1423" t="str">
            <v>Gen Logic</v>
          </cell>
          <cell r="AF1423" t="str">
            <v>Gen Logic</v>
          </cell>
          <cell r="AG1423">
            <v>15</v>
          </cell>
          <cell r="AH1423" t="str">
            <v>Yanmar</v>
          </cell>
          <cell r="AI1423">
            <v>0</v>
          </cell>
          <cell r="AJ1423" t="str">
            <v>Mecc Alte</v>
          </cell>
          <cell r="AK1423">
            <v>0</v>
          </cell>
          <cell r="AL1423">
            <v>600</v>
          </cell>
          <cell r="AM1423" t="str">
            <v>Delta</v>
          </cell>
          <cell r="AN1423" t="str">
            <v>IPT</v>
          </cell>
          <cell r="AO1423">
            <v>250</v>
          </cell>
          <cell r="AP1423" t="str">
            <v>Lithium</v>
          </cell>
          <cell r="AQ1423">
            <v>200</v>
          </cell>
          <cell r="AR1423">
            <v>48</v>
          </cell>
          <cell r="AS1423">
            <v>100</v>
          </cell>
          <cell r="AT1423">
            <v>2</v>
          </cell>
          <cell r="AU1423" t="str">
            <v>LG</v>
          </cell>
          <cell r="AV1423" t="str">
            <v>LG</v>
          </cell>
          <cell r="AW1423">
            <v>18000</v>
          </cell>
          <cell r="AX1423">
            <v>18000</v>
          </cell>
          <cell r="AY1423">
            <v>2</v>
          </cell>
          <cell r="AZ1423">
            <v>89</v>
          </cell>
        </row>
        <row r="1423">
          <cell r="BB1423">
            <v>2</v>
          </cell>
          <cell r="BC1423" t="str">
            <v>MTNAirtel</v>
          </cell>
          <cell r="BD1423" t="str">
            <v>T3101</v>
          </cell>
          <cell r="BE1423" t="str">
            <v>ZM0460</v>
          </cell>
          <cell r="BF1423" t="str">
            <v>Yes</v>
          </cell>
        </row>
        <row r="1424">
          <cell r="C1424" t="str">
            <v>IHS_NTH_044M</v>
          </cell>
          <cell r="D1424" t="str">
            <v>Mumba BB</v>
          </cell>
          <cell r="E1424">
            <v>29.58811</v>
          </cell>
          <cell r="F1424">
            <v>-10.34558</v>
          </cell>
          <cell r="G1424" t="str">
            <v>Northern </v>
          </cell>
          <cell r="H1424">
            <v>2.5</v>
          </cell>
          <cell r="I1424" t="str">
            <v>NORTHERN</v>
          </cell>
          <cell r="J1424" t="str">
            <v>Luwingu</v>
          </cell>
          <cell r="K1424" t="str">
            <v>No</v>
          </cell>
          <cell r="L1424" t="str">
            <v>No</v>
          </cell>
          <cell r="M1424" t="str">
            <v>No</v>
          </cell>
          <cell r="N1424" t="str">
            <v>Rural</v>
          </cell>
          <cell r="O1424" t="str">
            <v>2G</v>
          </cell>
          <cell r="P1424" t="str">
            <v>P4</v>
          </cell>
          <cell r="Q1424" t="str">
            <v>BB</v>
          </cell>
          <cell r="R1424" t="str">
            <v>BTS</v>
          </cell>
          <cell r="S1424" t="str">
            <v>On air</v>
          </cell>
          <cell r="T1424" t="str">
            <v>Solar-Gen</v>
          </cell>
          <cell r="U1424" t="str">
            <v>Green Field</v>
          </cell>
          <cell r="V1424">
            <v>70</v>
          </cell>
          <cell r="W1424" t="str">
            <v>Indoor </v>
          </cell>
          <cell r="X1424" t="str">
            <v>Kennedy Mwansa</v>
          </cell>
          <cell r="Y1424" t="str">
            <v>Peter Sinkala</v>
          </cell>
          <cell r="Z1424" t="str">
            <v>Emmanuel Mulayi</v>
          </cell>
          <cell r="AA1424" t="str">
            <v>MTN</v>
          </cell>
          <cell r="AB1424" t="str">
            <v>Flavian Mazhambi</v>
          </cell>
          <cell r="AC1424" t="str">
            <v>GNM</v>
          </cell>
          <cell r="AD1424" t="str">
            <v>Lithandi </v>
          </cell>
          <cell r="AE1424" t="str">
            <v>Ghadder</v>
          </cell>
          <cell r="AF1424" t="str">
            <v>Ghadder</v>
          </cell>
          <cell r="AG1424">
            <v>20</v>
          </cell>
          <cell r="AH1424" t="str">
            <v>perkins</v>
          </cell>
          <cell r="AI1424">
            <v>0</v>
          </cell>
          <cell r="AJ1424" t="str">
            <v>Leroy Sommer</v>
          </cell>
          <cell r="AK1424">
            <v>0</v>
          </cell>
          <cell r="AL1424">
            <v>750</v>
          </cell>
          <cell r="AM1424" t="str">
            <v>Cordex</v>
          </cell>
          <cell r="AN1424" t="str">
            <v>CodexH CX RF HP48-4KW</v>
          </cell>
          <cell r="AO1424">
            <v>350</v>
          </cell>
          <cell r="AP1424" t="str">
            <v>ROLLS</v>
          </cell>
          <cell r="AQ1424">
            <v>1410</v>
          </cell>
          <cell r="AR1424">
            <v>4</v>
          </cell>
          <cell r="AS1424">
            <v>1460</v>
          </cell>
          <cell r="AT1424">
            <v>12</v>
          </cell>
          <cell r="AU1424" t="str">
            <v>LG</v>
          </cell>
          <cell r="AV1424" t="str">
            <v>LG</v>
          </cell>
          <cell r="AW1424">
            <v>18000</v>
          </cell>
          <cell r="AX1424">
            <v>18000</v>
          </cell>
          <cell r="AY1424">
            <v>2</v>
          </cell>
          <cell r="AZ1424">
            <v>61</v>
          </cell>
        </row>
        <row r="1424">
          <cell r="BB1424">
            <v>1</v>
          </cell>
          <cell r="BC1424" t="str">
            <v>MTN</v>
          </cell>
          <cell r="BD1424" t="str">
            <v>T3147</v>
          </cell>
          <cell r="BE1424">
            <v>0</v>
          </cell>
          <cell r="BF1424" t="str">
            <v>Yes</v>
          </cell>
        </row>
        <row r="1425">
          <cell r="C1425" t="str">
            <v>IHS_NTH_045M</v>
          </cell>
          <cell r="D1425" t="str">
            <v>Nsansamwenji BB</v>
          </cell>
          <cell r="E1425">
            <v>32.75083</v>
          </cell>
          <cell r="F1425">
            <v>-9.83195</v>
          </cell>
          <cell r="G1425" t="str">
            <v>Northern </v>
          </cell>
          <cell r="H1425">
            <v>2.5</v>
          </cell>
          <cell r="I1425" t="str">
            <v>NORTHERN</v>
          </cell>
          <cell r="J1425" t="str">
            <v>NAKONDE</v>
          </cell>
          <cell r="K1425" t="str">
            <v>No</v>
          </cell>
          <cell r="L1425" t="str">
            <v>No</v>
          </cell>
          <cell r="M1425" t="str">
            <v>No</v>
          </cell>
          <cell r="N1425" t="str">
            <v>Rural</v>
          </cell>
          <cell r="O1425" t="str">
            <v>2G</v>
          </cell>
          <cell r="P1425" t="str">
            <v>P4</v>
          </cell>
          <cell r="Q1425" t="str">
            <v>BB</v>
          </cell>
          <cell r="R1425" t="str">
            <v>BB</v>
          </cell>
          <cell r="S1425" t="str">
            <v>On air</v>
          </cell>
          <cell r="T1425" t="str">
            <v>Grid-Gen-solar</v>
          </cell>
          <cell r="U1425" t="str">
            <v>Green Field</v>
          </cell>
          <cell r="V1425">
            <v>70</v>
          </cell>
          <cell r="W1425" t="str">
            <v>Indoor </v>
          </cell>
          <cell r="X1425" t="str">
            <v>Kwibisa Mbindawina </v>
          </cell>
          <cell r="Y1425" t="str">
            <v>SBC</v>
          </cell>
          <cell r="Z1425" t="str">
            <v>SBC</v>
          </cell>
          <cell r="AA1425" t="str">
            <v>MTN</v>
          </cell>
          <cell r="AB1425" t="str">
            <v>Flavian Mazhambi</v>
          </cell>
          <cell r="AC1425" t="str">
            <v>GNM</v>
          </cell>
          <cell r="AD1425" t="str">
            <v>Lithandi </v>
          </cell>
          <cell r="AE1425" t="str">
            <v>Ghadder</v>
          </cell>
          <cell r="AF1425" t="str">
            <v>Ghadder</v>
          </cell>
          <cell r="AG1425">
            <v>20</v>
          </cell>
          <cell r="AH1425" t="str">
            <v>perkins</v>
          </cell>
          <cell r="AI1425" t="str">
            <v>GV51790V</v>
          </cell>
          <cell r="AJ1425" t="str">
            <v>Leroy Sommer</v>
          </cell>
          <cell r="AK1425" t="str">
            <v>LSA 40M5 J 6/4</v>
          </cell>
          <cell r="AL1425">
            <v>750</v>
          </cell>
          <cell r="AM1425" t="str">
            <v>Cordex</v>
          </cell>
          <cell r="AN1425" t="str">
            <v>CodexH CX RF HP48-4KW</v>
          </cell>
          <cell r="AO1425">
            <v>350</v>
          </cell>
          <cell r="AP1425" t="str">
            <v>Lithium</v>
          </cell>
          <cell r="AQ1425">
            <v>200</v>
          </cell>
          <cell r="AR1425">
            <v>48</v>
          </cell>
          <cell r="AS1425">
            <v>100</v>
          </cell>
          <cell r="AT1425">
            <v>2</v>
          </cell>
          <cell r="AU1425" t="str">
            <v>LG</v>
          </cell>
          <cell r="AV1425" t="str">
            <v>LG</v>
          </cell>
          <cell r="AW1425">
            <v>18000</v>
          </cell>
          <cell r="AX1425">
            <v>18000</v>
          </cell>
          <cell r="AY1425">
            <v>2</v>
          </cell>
          <cell r="AZ1425">
            <v>114</v>
          </cell>
        </row>
        <row r="1425">
          <cell r="BB1425">
            <v>1</v>
          </cell>
          <cell r="BC1425" t="str">
            <v>MTN</v>
          </cell>
          <cell r="BD1425" t="str">
            <v>T3122</v>
          </cell>
          <cell r="BE1425">
            <v>0</v>
          </cell>
          <cell r="BF1425" t="str">
            <v>Yes</v>
          </cell>
        </row>
        <row r="1426">
          <cell r="C1426" t="str">
            <v>IHS_NTH_046M</v>
          </cell>
          <cell r="D1426" t="str">
            <v>Ilonda</v>
          </cell>
          <cell r="E1426">
            <v>32.67909</v>
          </cell>
          <cell r="F1426">
            <v>-9.55575</v>
          </cell>
          <cell r="G1426" t="str">
            <v>Northern </v>
          </cell>
          <cell r="H1426">
            <v>0</v>
          </cell>
          <cell r="I1426" t="str">
            <v>NORTHERN</v>
          </cell>
          <cell r="J1426" t="str">
            <v>NAKONDE</v>
          </cell>
          <cell r="K1426" t="str">
            <v>No</v>
          </cell>
          <cell r="L1426" t="str">
            <v>No</v>
          </cell>
          <cell r="M1426" t="str">
            <v>No</v>
          </cell>
          <cell r="N1426" t="str">
            <v>Rural</v>
          </cell>
          <cell r="O1426" t="str">
            <v>2G 3G</v>
          </cell>
          <cell r="P1426" t="str">
            <v>P4</v>
          </cell>
          <cell r="Q1426" t="str">
            <v>BB</v>
          </cell>
          <cell r="R1426" t="str">
            <v>BTS</v>
          </cell>
          <cell r="S1426" t="str">
            <v>On air</v>
          </cell>
          <cell r="T1426" t="str">
            <v>Solar-Gen</v>
          </cell>
          <cell r="U1426" t="str">
            <v>Green Field</v>
          </cell>
          <cell r="V1426">
            <v>54</v>
          </cell>
          <cell r="W1426" t="str">
            <v>Indoor </v>
          </cell>
          <cell r="X1426" t="str">
            <v>Kwibisa Mbindawina </v>
          </cell>
          <cell r="Y1426" t="str">
            <v>SBC</v>
          </cell>
          <cell r="Z1426" t="str">
            <v>SBC</v>
          </cell>
          <cell r="AA1426" t="str">
            <v>MTN</v>
          </cell>
          <cell r="AB1426" t="str">
            <v>Flavian Mazhambi</v>
          </cell>
          <cell r="AC1426" t="str">
            <v>GNM</v>
          </cell>
          <cell r="AD1426" t="str">
            <v>Lithandi 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 t="str">
            <v>Cordex</v>
          </cell>
          <cell r="AN1426" t="str">
            <v>CodexH CX RF HP48-4KW</v>
          </cell>
          <cell r="AO1426">
            <v>350</v>
          </cell>
          <cell r="AP1426" t="str">
            <v>Lithium</v>
          </cell>
          <cell r="AQ1426">
            <v>200</v>
          </cell>
          <cell r="AR1426">
            <v>48</v>
          </cell>
          <cell r="AS1426">
            <v>100</v>
          </cell>
          <cell r="AT1426">
            <v>2</v>
          </cell>
          <cell r="AU1426" t="str">
            <v>LG</v>
          </cell>
          <cell r="AV1426" t="str">
            <v>LG</v>
          </cell>
          <cell r="AW1426">
            <v>18000</v>
          </cell>
          <cell r="AX1426">
            <v>18000</v>
          </cell>
          <cell r="AY1426">
            <v>2</v>
          </cell>
          <cell r="AZ1426">
            <v>72</v>
          </cell>
        </row>
        <row r="1426">
          <cell r="BB1426">
            <v>1</v>
          </cell>
          <cell r="BC1426" t="str">
            <v>MTN</v>
          </cell>
          <cell r="BD1426" t="str">
            <v>T3081</v>
          </cell>
          <cell r="BE1426">
            <v>0</v>
          </cell>
          <cell r="BF1426" t="str">
            <v>Yes</v>
          </cell>
        </row>
        <row r="1427">
          <cell r="C1427" t="str">
            <v>IHS_NTH_047M</v>
          </cell>
          <cell r="D1427" t="str">
            <v>Mpika Malambwa School</v>
          </cell>
          <cell r="E1427">
            <v>31.37705</v>
          </cell>
          <cell r="F1427">
            <v>-11.83004</v>
          </cell>
          <cell r="G1427" t="str">
            <v>Northern </v>
          </cell>
          <cell r="H1427">
            <v>1.8</v>
          </cell>
          <cell r="I1427" t="str">
            <v>NORTHERN</v>
          </cell>
          <cell r="J1427" t="str">
            <v>MPIKA</v>
          </cell>
          <cell r="K1427" t="str">
            <v>No</v>
          </cell>
          <cell r="L1427" t="str">
            <v>Yes</v>
          </cell>
          <cell r="M1427" t="str">
            <v>No</v>
          </cell>
          <cell r="N1427" t="str">
            <v>Rural</v>
          </cell>
          <cell r="O1427" t="str">
            <v>2G 3G</v>
          </cell>
          <cell r="P1427" t="str">
            <v>P4</v>
          </cell>
          <cell r="Q1427" t="str">
            <v>BTS</v>
          </cell>
          <cell r="R1427" t="str">
            <v>BTS</v>
          </cell>
          <cell r="S1427" t="str">
            <v>On air</v>
          </cell>
          <cell r="T1427" t="str">
            <v>Grid-Gen</v>
          </cell>
          <cell r="U1427" t="str">
            <v>Green Field</v>
          </cell>
          <cell r="V1427">
            <v>36</v>
          </cell>
          <cell r="W1427" t="str">
            <v>Outdoor</v>
          </cell>
          <cell r="X1427" t="str">
            <v>Francis Muwowo</v>
          </cell>
          <cell r="Y1427" t="str">
            <v>SBC</v>
          </cell>
          <cell r="Z1427" t="str">
            <v>SBC</v>
          </cell>
          <cell r="AA1427" t="str">
            <v>MTN</v>
          </cell>
          <cell r="AB1427" t="str">
            <v>Flavian Mazhambi</v>
          </cell>
          <cell r="AC1427" t="str">
            <v>GNM</v>
          </cell>
          <cell r="AD1427" t="str">
            <v>Lithandi </v>
          </cell>
          <cell r="AE1427" t="str">
            <v>Gen Logic</v>
          </cell>
          <cell r="AF1427" t="str">
            <v>Gen Logic</v>
          </cell>
          <cell r="AG1427">
            <v>15</v>
          </cell>
          <cell r="AH1427" t="str">
            <v>perkins</v>
          </cell>
          <cell r="AI1427" t="str">
            <v>GU51794U</v>
          </cell>
          <cell r="AJ1427" t="str">
            <v>Leroy Sommer</v>
          </cell>
          <cell r="AK1427" t="str">
            <v>63052RSC3.</v>
          </cell>
          <cell r="AL1427">
            <v>600</v>
          </cell>
          <cell r="AM1427" t="str">
            <v>Delta</v>
          </cell>
          <cell r="AN1427" t="str">
            <v>IPT</v>
          </cell>
          <cell r="AO1427">
            <v>250</v>
          </cell>
          <cell r="AP1427" t="str">
            <v>NARADA</v>
          </cell>
          <cell r="AQ1427">
            <v>600</v>
          </cell>
          <cell r="AR1427">
            <v>2</v>
          </cell>
          <cell r="AS1427">
            <v>600</v>
          </cell>
          <cell r="AT1427">
            <v>24</v>
          </cell>
          <cell r="AU1427" t="str">
            <v>N/A</v>
          </cell>
          <cell r="AV1427" t="str">
            <v>N/A</v>
          </cell>
          <cell r="AW1427" t="str">
            <v>N/A</v>
          </cell>
          <cell r="AX1427" t="str">
            <v>n/a</v>
          </cell>
          <cell r="AY1427" t="str">
            <v>N/A</v>
          </cell>
          <cell r="AZ1427">
            <v>72</v>
          </cell>
        </row>
        <row r="1427">
          <cell r="BB1427">
            <v>1</v>
          </cell>
          <cell r="BC1427" t="str">
            <v>MTN</v>
          </cell>
          <cell r="BD1427" t="str">
            <v>T3216</v>
          </cell>
          <cell r="BE1427">
            <v>0</v>
          </cell>
          <cell r="BF1427" t="str">
            <v>Yes</v>
          </cell>
        </row>
        <row r="1428">
          <cell r="C1428" t="str">
            <v>IHS_NTH_048M</v>
          </cell>
          <cell r="D1428" t="str">
            <v>Mpika Tazara</v>
          </cell>
          <cell r="E1428">
            <v>31.40561</v>
          </cell>
          <cell r="F1428">
            <v>-11.84539</v>
          </cell>
          <cell r="G1428" t="str">
            <v>Northern </v>
          </cell>
          <cell r="H1428">
            <v>2</v>
          </cell>
          <cell r="I1428" t="str">
            <v>NORTHERN</v>
          </cell>
          <cell r="J1428" t="str">
            <v>MPIKA</v>
          </cell>
          <cell r="K1428" t="str">
            <v>Yes</v>
          </cell>
          <cell r="L1428" t="str">
            <v>No</v>
          </cell>
          <cell r="M1428" t="str">
            <v>No</v>
          </cell>
          <cell r="N1428" t="str">
            <v>Rural</v>
          </cell>
          <cell r="O1428" t="str">
            <v>2G 3G</v>
          </cell>
          <cell r="P1428" t="str">
            <v>P3</v>
          </cell>
          <cell r="Q1428" t="str">
            <v>BTS</v>
          </cell>
          <cell r="R1428" t="str">
            <v>BTS</v>
          </cell>
          <cell r="S1428" t="str">
            <v>On air</v>
          </cell>
          <cell r="T1428" t="str">
            <v>Grid-Gen</v>
          </cell>
          <cell r="U1428" t="str">
            <v>Green Field</v>
          </cell>
          <cell r="V1428">
            <v>36</v>
          </cell>
          <cell r="W1428" t="str">
            <v>Outdoor</v>
          </cell>
          <cell r="X1428" t="str">
            <v>Francis Muwowo</v>
          </cell>
          <cell r="Y1428" t="str">
            <v>SBC</v>
          </cell>
          <cell r="Z1428" t="str">
            <v>SBC</v>
          </cell>
          <cell r="AA1428" t="str">
            <v>MTN</v>
          </cell>
          <cell r="AB1428" t="str">
            <v>Flavian Mazhambi</v>
          </cell>
          <cell r="AC1428" t="str">
            <v>GNM</v>
          </cell>
          <cell r="AD1428" t="str">
            <v>Lithandi </v>
          </cell>
          <cell r="AE1428" t="str">
            <v>CK Works</v>
          </cell>
          <cell r="AF1428" t="str">
            <v>CK Works</v>
          </cell>
          <cell r="AG1428">
            <v>16</v>
          </cell>
          <cell r="AH1428" t="str">
            <v>perkins</v>
          </cell>
          <cell r="AI1428">
            <v>0</v>
          </cell>
          <cell r="AJ1428" t="str">
            <v>Leroy Sommer</v>
          </cell>
          <cell r="AK1428">
            <v>0</v>
          </cell>
          <cell r="AL1428">
            <v>1000</v>
          </cell>
          <cell r="AM1428" t="str">
            <v>Delta</v>
          </cell>
          <cell r="AN1428" t="str">
            <v>IPT</v>
          </cell>
          <cell r="AO1428">
            <v>250</v>
          </cell>
          <cell r="AP1428" t="str">
            <v>Agisson</v>
          </cell>
          <cell r="AQ1428">
            <v>1200</v>
          </cell>
          <cell r="AR1428">
            <v>2</v>
          </cell>
          <cell r="AS1428">
            <v>600</v>
          </cell>
          <cell r="AT1428">
            <v>48</v>
          </cell>
          <cell r="AU1428" t="str">
            <v>N/A</v>
          </cell>
          <cell r="AV1428" t="str">
            <v>N/A</v>
          </cell>
          <cell r="AW1428" t="str">
            <v>N/A</v>
          </cell>
          <cell r="AX1428" t="str">
            <v>n/a</v>
          </cell>
          <cell r="AY1428" t="str">
            <v>N/A</v>
          </cell>
          <cell r="AZ1428">
            <v>39</v>
          </cell>
        </row>
        <row r="1428">
          <cell r="BB1428">
            <v>2</v>
          </cell>
          <cell r="BC1428" t="str">
            <v>MTNLiquid Telecom</v>
          </cell>
          <cell r="BD1428" t="str">
            <v>T3312</v>
          </cell>
          <cell r="BE1428">
            <v>0</v>
          </cell>
          <cell r="BF1428" t="str">
            <v>Yes</v>
          </cell>
        </row>
        <row r="1429">
          <cell r="C1429" t="str">
            <v>IHS_NTH_049M</v>
          </cell>
          <cell r="D1429" t="str">
            <v>Mpika</v>
          </cell>
          <cell r="E1429">
            <v>31.46703</v>
          </cell>
          <cell r="F1429">
            <v>-11.84426</v>
          </cell>
          <cell r="G1429" t="str">
            <v>Northern </v>
          </cell>
          <cell r="H1429">
            <v>2</v>
          </cell>
          <cell r="I1429" t="str">
            <v>NORTHERN</v>
          </cell>
          <cell r="J1429" t="str">
            <v>MPIKA</v>
          </cell>
          <cell r="K1429" t="str">
            <v>No</v>
          </cell>
          <cell r="L1429" t="str">
            <v>Yes</v>
          </cell>
          <cell r="M1429" t="str">
            <v>No</v>
          </cell>
          <cell r="N1429" t="str">
            <v>Rural</v>
          </cell>
          <cell r="O1429" t="str">
            <v>2G 3G</v>
          </cell>
          <cell r="P1429" t="str">
            <v>P3</v>
          </cell>
          <cell r="Q1429" t="str">
            <v>BTS</v>
          </cell>
          <cell r="R1429" t="str">
            <v>BTS</v>
          </cell>
          <cell r="S1429" t="str">
            <v>On air</v>
          </cell>
          <cell r="T1429" t="str">
            <v>Grid-Gen</v>
          </cell>
          <cell r="U1429" t="str">
            <v>Green Field</v>
          </cell>
          <cell r="V1429">
            <v>54</v>
          </cell>
          <cell r="W1429" t="str">
            <v>Indoor </v>
          </cell>
          <cell r="X1429" t="str">
            <v>Francis Muwowo</v>
          </cell>
          <cell r="Y1429" t="str">
            <v>SBC</v>
          </cell>
          <cell r="Z1429" t="str">
            <v>SBC</v>
          </cell>
          <cell r="AA1429" t="str">
            <v>MTN</v>
          </cell>
          <cell r="AB1429" t="str">
            <v>Flavian Mazhambi</v>
          </cell>
          <cell r="AC1429" t="str">
            <v>GNM</v>
          </cell>
          <cell r="AD1429" t="str">
            <v>Lithandi </v>
          </cell>
          <cell r="AE1429" t="str">
            <v>Gen Logic</v>
          </cell>
          <cell r="AF1429" t="str">
            <v>Gen Logic</v>
          </cell>
          <cell r="AG1429">
            <v>30</v>
          </cell>
          <cell r="AH1429" t="str">
            <v>perkins</v>
          </cell>
          <cell r="AI1429">
            <v>0</v>
          </cell>
          <cell r="AJ1429" t="str">
            <v>Leroy Sommer</v>
          </cell>
          <cell r="AK1429">
            <v>0</v>
          </cell>
          <cell r="AL1429">
            <v>1000</v>
          </cell>
          <cell r="AM1429" t="str">
            <v>Power cube</v>
          </cell>
          <cell r="AN1429" t="str">
            <v>ICC330-H1-C1</v>
          </cell>
          <cell r="AO1429">
            <v>400</v>
          </cell>
          <cell r="AP1429" t="str">
            <v>Agisson</v>
          </cell>
          <cell r="AQ1429">
            <v>1200</v>
          </cell>
          <cell r="AR1429">
            <v>2</v>
          </cell>
          <cell r="AS1429">
            <v>600</v>
          </cell>
          <cell r="AT1429">
            <v>48</v>
          </cell>
          <cell r="AU1429" t="str">
            <v>LG</v>
          </cell>
          <cell r="AV1429" t="str">
            <v>LG</v>
          </cell>
          <cell r="AW1429">
            <v>18000</v>
          </cell>
          <cell r="AX1429">
            <v>18000</v>
          </cell>
          <cell r="AY1429">
            <v>2</v>
          </cell>
          <cell r="AZ1429">
            <v>74</v>
          </cell>
        </row>
        <row r="1429">
          <cell r="BB1429">
            <v>1</v>
          </cell>
          <cell r="BC1429" t="str">
            <v>MTN</v>
          </cell>
          <cell r="BD1429" t="str">
            <v>T3016</v>
          </cell>
          <cell r="BE1429">
            <v>0</v>
          </cell>
          <cell r="BF1429" t="str">
            <v>Yes</v>
          </cell>
        </row>
        <row r="1430">
          <cell r="C1430" t="str">
            <v>IHS_NTH_050M</v>
          </cell>
          <cell r="D1430" t="str">
            <v>Mwenzo ( Nakonde)</v>
          </cell>
          <cell r="E1430">
            <v>32.67303</v>
          </cell>
          <cell r="F1430">
            <v>-9.33381</v>
          </cell>
          <cell r="G1430" t="str">
            <v>Northern </v>
          </cell>
          <cell r="H1430">
            <v>1.8</v>
          </cell>
          <cell r="I1430" t="str">
            <v>NORTHERN</v>
          </cell>
          <cell r="J1430" t="str">
            <v>NAKONDE</v>
          </cell>
          <cell r="K1430" t="str">
            <v>No</v>
          </cell>
          <cell r="L1430" t="str">
            <v>Yes</v>
          </cell>
          <cell r="M1430" t="str">
            <v>No</v>
          </cell>
          <cell r="N1430" t="str">
            <v>Rural</v>
          </cell>
          <cell r="O1430" t="str">
            <v>2G 3G</v>
          </cell>
          <cell r="P1430" t="str">
            <v>P4</v>
          </cell>
          <cell r="Q1430" t="str">
            <v>BTS</v>
          </cell>
          <cell r="R1430" t="str">
            <v>BTS</v>
          </cell>
          <cell r="S1430" t="str">
            <v>On air</v>
          </cell>
          <cell r="T1430" t="str">
            <v>Grid-Gen</v>
          </cell>
          <cell r="U1430" t="str">
            <v>Green Field</v>
          </cell>
          <cell r="V1430">
            <v>60</v>
          </cell>
          <cell r="W1430" t="str">
            <v>Outdoor</v>
          </cell>
          <cell r="X1430" t="str">
            <v>Kwibisa Mbindawina </v>
          </cell>
          <cell r="Y1430" t="str">
            <v>SBC</v>
          </cell>
          <cell r="Z1430" t="str">
            <v>SBC</v>
          </cell>
          <cell r="AA1430" t="str">
            <v>MTN</v>
          </cell>
          <cell r="AB1430" t="str">
            <v>Flavian Mazhambi</v>
          </cell>
          <cell r="AC1430" t="str">
            <v>GNM</v>
          </cell>
          <cell r="AD1430" t="str">
            <v>Lithandi </v>
          </cell>
          <cell r="AE1430" t="str">
            <v>Gen Logic</v>
          </cell>
          <cell r="AF1430" t="str">
            <v>Gen Logic</v>
          </cell>
          <cell r="AG1430">
            <v>15</v>
          </cell>
          <cell r="AH1430" t="str">
            <v>perkins</v>
          </cell>
          <cell r="AI1430" t="str">
            <v>GV51794V</v>
          </cell>
          <cell r="AJ1430" t="str">
            <v>Leroy Sommer</v>
          </cell>
          <cell r="AK1430" t="str">
            <v>LSA 42.3VS2 J6/4</v>
          </cell>
          <cell r="AL1430">
            <v>600</v>
          </cell>
          <cell r="AM1430" t="str">
            <v>Delta</v>
          </cell>
          <cell r="AN1430" t="str">
            <v>IPT</v>
          </cell>
          <cell r="AO1430">
            <v>250</v>
          </cell>
          <cell r="AP1430" t="str">
            <v>Wolong</v>
          </cell>
          <cell r="AQ1430">
            <v>1200</v>
          </cell>
          <cell r="AR1430">
            <v>2</v>
          </cell>
          <cell r="AS1430">
            <v>600</v>
          </cell>
          <cell r="AT1430">
            <v>48</v>
          </cell>
          <cell r="AU1430" t="str">
            <v>N/A</v>
          </cell>
          <cell r="AV1430" t="str">
            <v>N/A</v>
          </cell>
          <cell r="AW1430" t="str">
            <v>N/A</v>
          </cell>
          <cell r="AX1430" t="str">
            <v>n/a</v>
          </cell>
          <cell r="AY1430" t="str">
            <v>N/A</v>
          </cell>
          <cell r="AZ1430">
            <v>47</v>
          </cell>
        </row>
        <row r="1430">
          <cell r="BB1430">
            <v>1</v>
          </cell>
          <cell r="BC1430" t="str">
            <v>MTN</v>
          </cell>
          <cell r="BD1430" t="str">
            <v>T3315</v>
          </cell>
          <cell r="BE1430">
            <v>0</v>
          </cell>
          <cell r="BF1430" t="str">
            <v>Yes</v>
          </cell>
        </row>
        <row r="1431">
          <cell r="C1431" t="str">
            <v>IHS_NTH_051M</v>
          </cell>
          <cell r="D1431" t="str">
            <v>Nsumbu</v>
          </cell>
          <cell r="E1431">
            <v>30.6464</v>
          </cell>
          <cell r="F1431">
            <v>-8.55097</v>
          </cell>
          <cell r="G1431" t="str">
            <v>Northern </v>
          </cell>
          <cell r="H1431">
            <v>1.8</v>
          </cell>
          <cell r="I1431" t="str">
            <v>NORTHERN</v>
          </cell>
          <cell r="J1431" t="str">
            <v>KAPUTA</v>
          </cell>
          <cell r="K1431" t="str">
            <v>No</v>
          </cell>
          <cell r="L1431" t="str">
            <v>No</v>
          </cell>
          <cell r="M1431" t="str">
            <v>No</v>
          </cell>
          <cell r="N1431" t="str">
            <v>Rural</v>
          </cell>
          <cell r="O1431" t="str">
            <v>2G 3G</v>
          </cell>
          <cell r="P1431" t="str">
            <v>P4</v>
          </cell>
          <cell r="Q1431" t="str">
            <v>BTS</v>
          </cell>
          <cell r="R1431" t="str">
            <v>BTS</v>
          </cell>
          <cell r="S1431" t="str">
            <v>On air</v>
          </cell>
          <cell r="T1431" t="str">
            <v>Grid-Gen</v>
          </cell>
          <cell r="U1431" t="str">
            <v>Green Field</v>
          </cell>
          <cell r="V1431">
            <v>36</v>
          </cell>
          <cell r="W1431" t="str">
            <v>Indoor </v>
          </cell>
          <cell r="X1431" t="str">
            <v>Samson Nyirenda</v>
          </cell>
          <cell r="Y1431" t="str">
            <v>SBC</v>
          </cell>
          <cell r="Z1431" t="str">
            <v>SBC</v>
          </cell>
          <cell r="AA1431" t="str">
            <v>MTN</v>
          </cell>
          <cell r="AB1431" t="str">
            <v>Flavian Mazhambi</v>
          </cell>
          <cell r="AC1431" t="str">
            <v>GNM</v>
          </cell>
          <cell r="AD1431" t="str">
            <v>Lithandi </v>
          </cell>
          <cell r="AE1431" t="str">
            <v>Yanmar</v>
          </cell>
          <cell r="AF1431" t="str">
            <v>Yanmar</v>
          </cell>
          <cell r="AG1431">
            <v>15</v>
          </cell>
          <cell r="AH1431" t="str">
            <v>Yanmar</v>
          </cell>
          <cell r="AI1431" t="str">
            <v>B208/SN07</v>
          </cell>
          <cell r="AJ1431" t="str">
            <v>Mecc Alte</v>
          </cell>
          <cell r="AK1431">
            <v>0</v>
          </cell>
          <cell r="AL1431">
            <v>600</v>
          </cell>
          <cell r="AM1431" t="str">
            <v>Delta</v>
          </cell>
          <cell r="AN1431" t="str">
            <v>IPT</v>
          </cell>
          <cell r="AO1431">
            <v>250</v>
          </cell>
          <cell r="AP1431" t="str">
            <v>NARADA</v>
          </cell>
          <cell r="AQ1431">
            <v>600</v>
          </cell>
          <cell r="AR1431">
            <v>2</v>
          </cell>
          <cell r="AS1431">
            <v>600</v>
          </cell>
          <cell r="AT1431">
            <v>24</v>
          </cell>
          <cell r="AU1431" t="str">
            <v>LG</v>
          </cell>
          <cell r="AV1431" t="str">
            <v>LG</v>
          </cell>
          <cell r="AW1431">
            <v>18000</v>
          </cell>
          <cell r="AX1431">
            <v>18000</v>
          </cell>
          <cell r="AY1431">
            <v>2</v>
          </cell>
          <cell r="AZ1431">
            <v>32</v>
          </cell>
        </row>
        <row r="1431">
          <cell r="BB1431">
            <v>1</v>
          </cell>
          <cell r="BC1431" t="str">
            <v>MTN</v>
          </cell>
          <cell r="BD1431" t="str">
            <v>T3250</v>
          </cell>
          <cell r="BE1431">
            <v>0</v>
          </cell>
          <cell r="BF1431" t="str">
            <v>Yes</v>
          </cell>
        </row>
        <row r="1432">
          <cell r="C1432" t="str">
            <v>IHS_NTH_052M</v>
          </cell>
          <cell r="D1432" t="str">
            <v>Nakonde ZRA Dryport</v>
          </cell>
          <cell r="E1432">
            <v>32.7035</v>
          </cell>
          <cell r="F1432">
            <v>-9.35803</v>
          </cell>
          <cell r="G1432" t="str">
            <v>Northern </v>
          </cell>
          <cell r="H1432">
            <v>1.8</v>
          </cell>
          <cell r="I1432" t="str">
            <v>NORTHERN</v>
          </cell>
          <cell r="J1432" t="str">
            <v>NAKONDE</v>
          </cell>
          <cell r="K1432" t="str">
            <v>No</v>
          </cell>
          <cell r="L1432" t="str">
            <v>Yes</v>
          </cell>
          <cell r="M1432" t="str">
            <v>No</v>
          </cell>
          <cell r="N1432" t="str">
            <v>Rural</v>
          </cell>
          <cell r="O1432" t="str">
            <v>2G 3G</v>
          </cell>
          <cell r="P1432" t="str">
            <v>P4</v>
          </cell>
          <cell r="Q1432" t="str">
            <v>BTS</v>
          </cell>
          <cell r="R1432" t="str">
            <v>Hub</v>
          </cell>
          <cell r="S1432" t="str">
            <v>On air</v>
          </cell>
          <cell r="T1432" t="str">
            <v>Grid-Gen</v>
          </cell>
          <cell r="U1432" t="str">
            <v>Green Field</v>
          </cell>
          <cell r="V1432">
            <v>60</v>
          </cell>
          <cell r="W1432" t="str">
            <v>Outdoor</v>
          </cell>
          <cell r="X1432" t="str">
            <v>Kwibisa Mbindawina </v>
          </cell>
          <cell r="Y1432" t="str">
            <v>SBC</v>
          </cell>
          <cell r="Z1432" t="str">
            <v>SBC</v>
          </cell>
          <cell r="AA1432" t="str">
            <v>MTN</v>
          </cell>
          <cell r="AB1432" t="str">
            <v>Flavian Mazhambi</v>
          </cell>
          <cell r="AC1432" t="str">
            <v>GNM</v>
          </cell>
          <cell r="AD1432" t="str">
            <v>Lithandi </v>
          </cell>
          <cell r="AE1432" t="str">
            <v>Gen Logic</v>
          </cell>
          <cell r="AF1432" t="str">
            <v>Gen Logic</v>
          </cell>
          <cell r="AG1432">
            <v>15</v>
          </cell>
          <cell r="AH1432" t="str">
            <v>perkins</v>
          </cell>
          <cell r="AI1432" t="str">
            <v>GV51794V</v>
          </cell>
          <cell r="AJ1432" t="str">
            <v>Leroy Sommer</v>
          </cell>
          <cell r="AK1432" t="str">
            <v>TAL 040D J6S/4</v>
          </cell>
          <cell r="AL1432">
            <v>600</v>
          </cell>
          <cell r="AM1432" t="str">
            <v>Delta</v>
          </cell>
          <cell r="AN1432" t="str">
            <v>IPT</v>
          </cell>
          <cell r="AO1432">
            <v>250</v>
          </cell>
          <cell r="AP1432" t="str">
            <v>Agisson</v>
          </cell>
          <cell r="AQ1432">
            <v>600</v>
          </cell>
          <cell r="AR1432">
            <v>2</v>
          </cell>
          <cell r="AS1432">
            <v>600</v>
          </cell>
          <cell r="AT1432">
            <v>24</v>
          </cell>
          <cell r="AU1432" t="str">
            <v>N/A</v>
          </cell>
          <cell r="AV1432" t="str">
            <v>N/A</v>
          </cell>
          <cell r="AW1432" t="str">
            <v>N/A</v>
          </cell>
          <cell r="AX1432" t="str">
            <v>n/a</v>
          </cell>
          <cell r="AY1432" t="str">
            <v>N/A</v>
          </cell>
          <cell r="AZ1432">
            <v>48</v>
          </cell>
        </row>
        <row r="1432">
          <cell r="BB1432">
            <v>1</v>
          </cell>
          <cell r="BC1432" t="str">
            <v>MTN</v>
          </cell>
          <cell r="BD1432" t="str">
            <v>T3316</v>
          </cell>
          <cell r="BE1432">
            <v>0</v>
          </cell>
          <cell r="BF1432" t="str">
            <v>Yes</v>
          </cell>
        </row>
        <row r="1433">
          <cell r="C1433" t="str">
            <v>IHS_NTH_053M</v>
          </cell>
          <cell r="D1433" t="str">
            <v>Nakonde Mukoma</v>
          </cell>
          <cell r="E1433">
            <v>32.75301</v>
          </cell>
          <cell r="F1433">
            <v>-9.3371</v>
          </cell>
          <cell r="G1433" t="str">
            <v>Northern </v>
          </cell>
          <cell r="H1433">
            <v>2</v>
          </cell>
          <cell r="I1433" t="str">
            <v>NORTHERN</v>
          </cell>
          <cell r="J1433" t="str">
            <v>NAKONDE</v>
          </cell>
          <cell r="K1433" t="str">
            <v>Yes</v>
          </cell>
          <cell r="L1433" t="str">
            <v>Yes</v>
          </cell>
          <cell r="M1433" t="str">
            <v>No</v>
          </cell>
          <cell r="N1433" t="str">
            <v>Rural</v>
          </cell>
          <cell r="O1433" t="str">
            <v>2G 3G</v>
          </cell>
          <cell r="P1433" t="str">
            <v>P3</v>
          </cell>
          <cell r="Q1433" t="str">
            <v>BTS</v>
          </cell>
          <cell r="R1433" t="str">
            <v>BTS</v>
          </cell>
          <cell r="S1433" t="str">
            <v>On air</v>
          </cell>
          <cell r="T1433" t="str">
            <v>Grid-Gen</v>
          </cell>
          <cell r="U1433" t="str">
            <v>Green Field</v>
          </cell>
          <cell r="V1433">
            <v>36</v>
          </cell>
          <cell r="W1433" t="str">
            <v>Outdoor</v>
          </cell>
          <cell r="X1433" t="str">
            <v>Kwibisa Mbindawina </v>
          </cell>
          <cell r="Y1433" t="str">
            <v>SBC</v>
          </cell>
          <cell r="Z1433" t="str">
            <v>SBC</v>
          </cell>
          <cell r="AA1433" t="str">
            <v>MTN</v>
          </cell>
          <cell r="AB1433" t="str">
            <v>Flavian Mazhambi</v>
          </cell>
          <cell r="AC1433" t="str">
            <v>GNM</v>
          </cell>
          <cell r="AD1433" t="str">
            <v>Lithandi </v>
          </cell>
          <cell r="AE1433" t="str">
            <v>Waichei</v>
          </cell>
          <cell r="AF1433" t="str">
            <v>Waichei</v>
          </cell>
          <cell r="AG1433">
            <v>20</v>
          </cell>
          <cell r="AH1433" t="str">
            <v>Weichai</v>
          </cell>
          <cell r="AI1433">
            <v>0</v>
          </cell>
          <cell r="AJ1433" t="str">
            <v>linz</v>
          </cell>
          <cell r="AK1433">
            <v>0</v>
          </cell>
          <cell r="AL1433">
            <v>600</v>
          </cell>
          <cell r="AM1433" t="str">
            <v>Delta</v>
          </cell>
          <cell r="AN1433" t="str">
            <v>IPT</v>
          </cell>
          <cell r="AO1433">
            <v>250</v>
          </cell>
          <cell r="AP1433" t="str">
            <v>Agisson</v>
          </cell>
          <cell r="AQ1433">
            <v>1200</v>
          </cell>
          <cell r="AR1433">
            <v>2</v>
          </cell>
          <cell r="AS1433">
            <v>600</v>
          </cell>
          <cell r="AT1433">
            <v>48</v>
          </cell>
          <cell r="AU1433" t="str">
            <v>N/A</v>
          </cell>
          <cell r="AV1433" t="str">
            <v>N/A</v>
          </cell>
          <cell r="AW1433" t="str">
            <v>N/A</v>
          </cell>
          <cell r="AX1433" t="str">
            <v>n/a</v>
          </cell>
          <cell r="AY1433" t="str">
            <v>N/A</v>
          </cell>
          <cell r="AZ1433">
            <v>67</v>
          </cell>
        </row>
        <row r="1433">
          <cell r="BB1433">
            <v>1</v>
          </cell>
          <cell r="BC1433" t="str">
            <v>MTN</v>
          </cell>
          <cell r="BD1433" t="str">
            <v>T3382</v>
          </cell>
          <cell r="BE1433">
            <v>0</v>
          </cell>
          <cell r="BF1433" t="str">
            <v>Yes</v>
          </cell>
        </row>
        <row r="1434">
          <cell r="C1434" t="str">
            <v>IHS_NTH_054M</v>
          </cell>
          <cell r="D1434" t="str">
            <v>Nakonde</v>
          </cell>
          <cell r="E1434">
            <v>32.76212</v>
          </cell>
          <cell r="F1434">
            <v>-9.32268</v>
          </cell>
          <cell r="G1434" t="str">
            <v>Northern </v>
          </cell>
          <cell r="H1434">
            <v>2.5</v>
          </cell>
          <cell r="I1434" t="str">
            <v>NORTHERN</v>
          </cell>
          <cell r="J1434" t="str">
            <v>NAKONDE</v>
          </cell>
          <cell r="K1434" t="str">
            <v>Yes</v>
          </cell>
          <cell r="L1434" t="str">
            <v>Yes</v>
          </cell>
          <cell r="M1434" t="str">
            <v>No</v>
          </cell>
          <cell r="N1434" t="str">
            <v>Rural</v>
          </cell>
          <cell r="O1434" t="str">
            <v>2G 3G</v>
          </cell>
          <cell r="P1434" t="str">
            <v>P3</v>
          </cell>
          <cell r="Q1434" t="str">
            <v>BTS</v>
          </cell>
          <cell r="R1434" t="str">
            <v>BTS</v>
          </cell>
          <cell r="S1434" t="str">
            <v>On air</v>
          </cell>
          <cell r="T1434" t="str">
            <v>Grid-Gen</v>
          </cell>
          <cell r="U1434" t="str">
            <v>Green Field</v>
          </cell>
          <cell r="V1434">
            <v>48</v>
          </cell>
          <cell r="W1434" t="str">
            <v>Indoor </v>
          </cell>
          <cell r="X1434" t="str">
            <v>Kwibisa Mbindawina </v>
          </cell>
          <cell r="Y1434" t="str">
            <v>SBC</v>
          </cell>
          <cell r="Z1434" t="str">
            <v>SBC</v>
          </cell>
          <cell r="AA1434" t="str">
            <v>MTN</v>
          </cell>
          <cell r="AB1434" t="str">
            <v>Flavian Mazhambi</v>
          </cell>
          <cell r="AC1434" t="str">
            <v>GNM</v>
          </cell>
          <cell r="AD1434" t="str">
            <v>Lithandi </v>
          </cell>
          <cell r="AE1434" t="str">
            <v>Gen Logic</v>
          </cell>
          <cell r="AF1434" t="str">
            <v>Gen Logic</v>
          </cell>
          <cell r="AG1434">
            <v>20</v>
          </cell>
          <cell r="AH1434" t="str">
            <v>perkins</v>
          </cell>
          <cell r="AI1434">
            <v>0</v>
          </cell>
          <cell r="AJ1434" t="str">
            <v>Leroy Sommer</v>
          </cell>
          <cell r="AK1434">
            <v>0</v>
          </cell>
          <cell r="AL1434">
            <v>1000</v>
          </cell>
          <cell r="AM1434" t="str">
            <v>Power cube</v>
          </cell>
          <cell r="AN1434" t="str">
            <v>ICC330-H1-C1</v>
          </cell>
          <cell r="AO1434">
            <v>400</v>
          </cell>
          <cell r="AP1434" t="str">
            <v>Lithium</v>
          </cell>
          <cell r="AQ1434">
            <v>400</v>
          </cell>
          <cell r="AR1434">
            <v>48</v>
          </cell>
          <cell r="AS1434">
            <v>100</v>
          </cell>
          <cell r="AT1434">
            <v>4</v>
          </cell>
          <cell r="AU1434" t="str">
            <v>LG</v>
          </cell>
          <cell r="AV1434" t="str">
            <v>LG</v>
          </cell>
          <cell r="AW1434">
            <v>18000</v>
          </cell>
          <cell r="AX1434">
            <v>18000</v>
          </cell>
          <cell r="AY1434">
            <v>2</v>
          </cell>
          <cell r="AZ1434">
            <v>147</v>
          </cell>
        </row>
        <row r="1434">
          <cell r="BB1434">
            <v>1</v>
          </cell>
          <cell r="BC1434" t="str">
            <v>MTN</v>
          </cell>
          <cell r="BD1434" t="str">
            <v>T3020</v>
          </cell>
          <cell r="BE1434">
            <v>0</v>
          </cell>
          <cell r="BF1434" t="str">
            <v>Yes</v>
          </cell>
        </row>
        <row r="1435">
          <cell r="C1435" t="str">
            <v>IHS_NTH_055M</v>
          </cell>
          <cell r="D1435" t="str">
            <v>Chilonga</v>
          </cell>
          <cell r="E1435">
            <v>31.33678333</v>
          </cell>
          <cell r="F1435">
            <v>-12.034</v>
          </cell>
          <cell r="G1435" t="str">
            <v>Northern </v>
          </cell>
          <cell r="H1435">
            <v>2.5</v>
          </cell>
          <cell r="I1435" t="str">
            <v>NORTHERN</v>
          </cell>
          <cell r="J1435" t="str">
            <v>MPIKA</v>
          </cell>
          <cell r="K1435" t="str">
            <v>No</v>
          </cell>
          <cell r="L1435" t="str">
            <v>Yes</v>
          </cell>
          <cell r="M1435" t="str">
            <v>No</v>
          </cell>
          <cell r="N1435" t="str">
            <v>Rural</v>
          </cell>
          <cell r="O1435" t="str">
            <v>2G 3G</v>
          </cell>
          <cell r="P1435" t="str">
            <v>P4</v>
          </cell>
          <cell r="Q1435" t="str">
            <v>BTS</v>
          </cell>
          <cell r="R1435" t="str">
            <v>BTS</v>
          </cell>
          <cell r="S1435" t="str">
            <v>On air</v>
          </cell>
          <cell r="T1435" t="str">
            <v>Grid-Gen</v>
          </cell>
          <cell r="U1435" t="str">
            <v>Green Field</v>
          </cell>
          <cell r="V1435">
            <v>50</v>
          </cell>
          <cell r="W1435" t="str">
            <v>Indoor </v>
          </cell>
          <cell r="X1435" t="str">
            <v>Francis Muwowo</v>
          </cell>
          <cell r="Y1435" t="str">
            <v>SBC</v>
          </cell>
          <cell r="Z1435" t="str">
            <v>SBC</v>
          </cell>
          <cell r="AA1435" t="str">
            <v>MTN</v>
          </cell>
          <cell r="AB1435" t="str">
            <v>Flavian Mazhambi</v>
          </cell>
          <cell r="AC1435" t="str">
            <v>GNM</v>
          </cell>
          <cell r="AD1435" t="str">
            <v>Lithandi </v>
          </cell>
          <cell r="AE1435" t="str">
            <v>Gen Logic</v>
          </cell>
          <cell r="AF1435" t="str">
            <v>Gen Logic</v>
          </cell>
          <cell r="AG1435">
            <v>20</v>
          </cell>
          <cell r="AH1435" t="str">
            <v>perkins</v>
          </cell>
          <cell r="AI1435">
            <v>0</v>
          </cell>
          <cell r="AJ1435" t="str">
            <v>Leroy Sommer</v>
          </cell>
          <cell r="AK1435">
            <v>0</v>
          </cell>
          <cell r="AL1435">
            <v>1000</v>
          </cell>
          <cell r="AM1435" t="str">
            <v>Delta</v>
          </cell>
          <cell r="AN1435" t="str">
            <v>IPT</v>
          </cell>
          <cell r="AO1435">
            <v>250</v>
          </cell>
          <cell r="AP1435" t="str">
            <v>NARADA</v>
          </cell>
          <cell r="AQ1435">
            <v>1200</v>
          </cell>
          <cell r="AR1435">
            <v>2</v>
          </cell>
          <cell r="AS1435">
            <v>600</v>
          </cell>
          <cell r="AT1435">
            <v>48</v>
          </cell>
          <cell r="AU1435" t="str">
            <v>LG</v>
          </cell>
          <cell r="AV1435" t="str">
            <v>LG</v>
          </cell>
          <cell r="AW1435">
            <v>18000</v>
          </cell>
          <cell r="AX1435">
            <v>18000</v>
          </cell>
          <cell r="AY1435">
            <v>2</v>
          </cell>
          <cell r="AZ1435">
            <v>65</v>
          </cell>
        </row>
        <row r="1435">
          <cell r="BB1435">
            <v>2</v>
          </cell>
          <cell r="BC1435" t="str">
            <v>MTNAirtel</v>
          </cell>
          <cell r="BD1435" t="str">
            <v>T3066</v>
          </cell>
          <cell r="BE1435" t="str">
            <v>ZM3249</v>
          </cell>
          <cell r="BF1435" t="str">
            <v>Yes</v>
          </cell>
        </row>
        <row r="1436">
          <cell r="C1436" t="str">
            <v>IHS_NTH_056M</v>
          </cell>
          <cell r="D1436" t="str">
            <v>Mpula Mukasenga BB</v>
          </cell>
          <cell r="E1436">
            <v>31.16119</v>
          </cell>
          <cell r="F1436">
            <v>-12.19914</v>
          </cell>
          <cell r="G1436" t="str">
            <v>Northern </v>
          </cell>
          <cell r="H1436" t="str">
            <v>s</v>
          </cell>
          <cell r="I1436" t="str">
            <v>Central </v>
          </cell>
          <cell r="J1436" t="str">
            <v>SERENJE</v>
          </cell>
          <cell r="K1436" t="str">
            <v>No</v>
          </cell>
          <cell r="L1436" t="str">
            <v>Yes</v>
          </cell>
          <cell r="M1436" t="str">
            <v>No</v>
          </cell>
          <cell r="N1436" t="str">
            <v>Rural</v>
          </cell>
          <cell r="O1436" t="str">
            <v>2G</v>
          </cell>
          <cell r="P1436" t="str">
            <v>P4</v>
          </cell>
          <cell r="Q1436" t="str">
            <v>BB</v>
          </cell>
          <cell r="R1436" t="str">
            <v>BB</v>
          </cell>
          <cell r="S1436" t="str">
            <v>On air</v>
          </cell>
          <cell r="T1436" t="str">
            <v>Solar-Gen</v>
          </cell>
          <cell r="U1436" t="str">
            <v>Green Field</v>
          </cell>
          <cell r="V1436">
            <v>66</v>
          </cell>
          <cell r="W1436" t="str">
            <v>Indoor </v>
          </cell>
          <cell r="X1436" t="str">
            <v>Francis Muwowo</v>
          </cell>
          <cell r="Y1436" t="str">
            <v>SBC</v>
          </cell>
          <cell r="Z1436" t="str">
            <v>SBC</v>
          </cell>
          <cell r="AA1436" t="str">
            <v>MTN</v>
          </cell>
          <cell r="AB1436" t="str">
            <v>Flavian Mazhambi</v>
          </cell>
          <cell r="AC1436" t="str">
            <v>GNM</v>
          </cell>
          <cell r="AD1436" t="str">
            <v>Lithandi </v>
          </cell>
          <cell r="AE1436" t="str">
            <v>Vitalgen</v>
          </cell>
          <cell r="AF1436" t="str">
            <v>Vitalgen</v>
          </cell>
          <cell r="AG1436">
            <v>30</v>
          </cell>
          <cell r="AH1436" t="str">
            <v>perkins</v>
          </cell>
          <cell r="AI1436" t="str">
            <v>GV5190v</v>
          </cell>
          <cell r="AJ1436" t="str">
            <v>Leroy Sommer</v>
          </cell>
          <cell r="AK1436" t="str">
            <v>LSA 40M5 J6/4</v>
          </cell>
          <cell r="AL1436">
            <v>750</v>
          </cell>
          <cell r="AM1436" t="str">
            <v>Delta</v>
          </cell>
          <cell r="AN1436" t="str">
            <v>codex </v>
          </cell>
          <cell r="AO1436">
            <v>250</v>
          </cell>
          <cell r="AP1436" t="str">
            <v>Lithium</v>
          </cell>
          <cell r="AQ1436">
            <v>400</v>
          </cell>
          <cell r="AR1436">
            <v>48</v>
          </cell>
          <cell r="AS1436">
            <v>100</v>
          </cell>
          <cell r="AT1436">
            <v>4</v>
          </cell>
          <cell r="AU1436" t="str">
            <v>LG</v>
          </cell>
          <cell r="AV1436" t="str">
            <v>LG</v>
          </cell>
          <cell r="AW1436">
            <v>18000</v>
          </cell>
          <cell r="AX1436">
            <v>18000</v>
          </cell>
          <cell r="AY1436">
            <v>2</v>
          </cell>
          <cell r="AZ1436">
            <v>64</v>
          </cell>
        </row>
        <row r="1436">
          <cell r="BB1436">
            <v>1</v>
          </cell>
          <cell r="BC1436" t="str">
            <v>MTN</v>
          </cell>
          <cell r="BD1436" t="str">
            <v>T3112</v>
          </cell>
          <cell r="BE1436">
            <v>0</v>
          </cell>
          <cell r="BF1436" t="str">
            <v>Yes</v>
          </cell>
        </row>
        <row r="1437">
          <cell r="C1437" t="str">
            <v>IHS_NTH_057M</v>
          </cell>
          <cell r="D1437" t="str">
            <v>Kalonje BB</v>
          </cell>
          <cell r="E1437">
            <v>31.08011</v>
          </cell>
          <cell r="F1437">
            <v>-12.41794</v>
          </cell>
          <cell r="G1437" t="str">
            <v>Northern </v>
          </cell>
          <cell r="H1437">
            <v>0</v>
          </cell>
          <cell r="I1437" t="str">
            <v>NORTHERN</v>
          </cell>
          <cell r="J1437" t="str">
            <v>MPIKA</v>
          </cell>
          <cell r="K1437" t="str">
            <v>No</v>
          </cell>
          <cell r="L1437" t="str">
            <v>Yes</v>
          </cell>
          <cell r="M1437" t="str">
            <v>No</v>
          </cell>
          <cell r="N1437" t="str">
            <v>Rural</v>
          </cell>
          <cell r="O1437" t="str">
            <v>2G</v>
          </cell>
          <cell r="P1437" t="str">
            <v>P4</v>
          </cell>
          <cell r="Q1437" t="str">
            <v>BB</v>
          </cell>
          <cell r="R1437" t="str">
            <v>BB</v>
          </cell>
          <cell r="S1437" t="str">
            <v>On air</v>
          </cell>
          <cell r="T1437" t="str">
            <v>Solar-Gen</v>
          </cell>
          <cell r="U1437" t="str">
            <v>Green Field</v>
          </cell>
          <cell r="V1437">
            <v>66</v>
          </cell>
          <cell r="W1437" t="str">
            <v>Indoor </v>
          </cell>
          <cell r="X1437" t="str">
            <v>Francis Muwowo</v>
          </cell>
          <cell r="Y1437" t="str">
            <v>SBC</v>
          </cell>
          <cell r="Z1437" t="str">
            <v>SBC</v>
          </cell>
          <cell r="AA1437" t="str">
            <v>MTN</v>
          </cell>
          <cell r="AB1437" t="str">
            <v>Flavian Mazhambi</v>
          </cell>
          <cell r="AC1437" t="str">
            <v>GNM</v>
          </cell>
          <cell r="AD1437" t="str">
            <v>Lithandi 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 t="str">
            <v>Cordex</v>
          </cell>
          <cell r="AN1437" t="str">
            <v>CodexH CX RF HP48-4KW</v>
          </cell>
          <cell r="AO1437">
            <v>350</v>
          </cell>
          <cell r="AP1437" t="str">
            <v>Lithium</v>
          </cell>
          <cell r="AQ1437">
            <v>300</v>
          </cell>
          <cell r="AR1437">
            <v>48</v>
          </cell>
          <cell r="AS1437">
            <v>100</v>
          </cell>
          <cell r="AT1437">
            <v>3</v>
          </cell>
          <cell r="AU1437" t="str">
            <v>LG</v>
          </cell>
          <cell r="AV1437" t="str">
            <v>LG</v>
          </cell>
          <cell r="AW1437">
            <v>18000</v>
          </cell>
          <cell r="AX1437">
            <v>18000</v>
          </cell>
          <cell r="AY1437">
            <v>2</v>
          </cell>
          <cell r="AZ1437">
            <v>82</v>
          </cell>
        </row>
        <row r="1437">
          <cell r="BB1437">
            <v>2</v>
          </cell>
          <cell r="BC1437" t="str">
            <v>MTNLiquid Telecom</v>
          </cell>
          <cell r="BD1437" t="str">
            <v>T3097</v>
          </cell>
          <cell r="BE1437">
            <v>0</v>
          </cell>
          <cell r="BF1437" t="str">
            <v>Yes</v>
          </cell>
        </row>
        <row r="1438">
          <cell r="C1438" t="str">
            <v>IHS_NTH_058M</v>
          </cell>
          <cell r="D1438" t="str">
            <v>Kaputa</v>
          </cell>
          <cell r="E1438">
            <v>29.66508</v>
          </cell>
          <cell r="F1438">
            <v>-8.4762</v>
          </cell>
          <cell r="G1438" t="str">
            <v>Northern </v>
          </cell>
          <cell r="H1438">
            <v>2</v>
          </cell>
          <cell r="I1438" t="str">
            <v>NORTHERN</v>
          </cell>
          <cell r="J1438" t="str">
            <v>KAPUTA</v>
          </cell>
          <cell r="K1438" t="str">
            <v>No</v>
          </cell>
          <cell r="L1438" t="str">
            <v>No</v>
          </cell>
          <cell r="M1438" t="str">
            <v>No</v>
          </cell>
          <cell r="N1438" t="str">
            <v>Rural</v>
          </cell>
          <cell r="O1438" t="str">
            <v>2G 3G</v>
          </cell>
          <cell r="P1438" t="str">
            <v>P4</v>
          </cell>
          <cell r="Q1438" t="str">
            <v>BTS</v>
          </cell>
          <cell r="R1438" t="str">
            <v>BTS</v>
          </cell>
          <cell r="S1438" t="str">
            <v>On air</v>
          </cell>
          <cell r="T1438" t="str">
            <v>Grid-Gen</v>
          </cell>
          <cell r="U1438" t="str">
            <v>Green Field</v>
          </cell>
          <cell r="V1438">
            <v>54</v>
          </cell>
          <cell r="W1438" t="str">
            <v>Indoor </v>
          </cell>
          <cell r="X1438" t="str">
            <v>Kennedy Mwansa</v>
          </cell>
          <cell r="Y1438" t="str">
            <v>Lazarous kupa Mutamali </v>
          </cell>
          <cell r="Z1438" t="str">
            <v>Stanley Bwalya </v>
          </cell>
          <cell r="AA1438" t="str">
            <v>MTN</v>
          </cell>
          <cell r="AB1438" t="str">
            <v>Flavian Mazhambi</v>
          </cell>
          <cell r="AC1438" t="str">
            <v>GNM</v>
          </cell>
          <cell r="AD1438" t="str">
            <v>Lithandi </v>
          </cell>
          <cell r="AE1438" t="str">
            <v>GL</v>
          </cell>
          <cell r="AF1438" t="str">
            <v>Lamasat</v>
          </cell>
          <cell r="AG1438">
            <v>16</v>
          </cell>
          <cell r="AH1438" t="str">
            <v>perkins</v>
          </cell>
          <cell r="AI1438">
            <v>0</v>
          </cell>
          <cell r="AJ1438" t="str">
            <v>Leroy Sommer</v>
          </cell>
          <cell r="AK1438">
            <v>0</v>
          </cell>
          <cell r="AL1438">
            <v>600</v>
          </cell>
          <cell r="AM1438" t="str">
            <v>Delta</v>
          </cell>
          <cell r="AN1438" t="str">
            <v>IPT</v>
          </cell>
          <cell r="AO1438">
            <v>250</v>
          </cell>
          <cell r="AP1438" t="str">
            <v>Power safe </v>
          </cell>
          <cell r="AQ1438">
            <v>600</v>
          </cell>
          <cell r="AR1438">
            <v>2</v>
          </cell>
          <cell r="AS1438">
            <v>600</v>
          </cell>
          <cell r="AT1438">
            <v>24</v>
          </cell>
          <cell r="AU1438" t="str">
            <v>LG</v>
          </cell>
          <cell r="AV1438" t="str">
            <v>LG</v>
          </cell>
          <cell r="AW1438">
            <v>18000</v>
          </cell>
          <cell r="AX1438">
            <v>18000</v>
          </cell>
          <cell r="AY1438">
            <v>2</v>
          </cell>
          <cell r="AZ1438">
            <v>40</v>
          </cell>
        </row>
        <row r="1438">
          <cell r="BB1438">
            <v>1</v>
          </cell>
          <cell r="BC1438" t="str">
            <v>MTN</v>
          </cell>
          <cell r="BD1438" t="str">
            <v>T3078</v>
          </cell>
          <cell r="BE1438">
            <v>0</v>
          </cell>
          <cell r="BF1438" t="str">
            <v>Yes</v>
          </cell>
        </row>
        <row r="1439">
          <cell r="C1439" t="str">
            <v>IHS_NTH_059M</v>
          </cell>
          <cell r="D1439" t="str">
            <v>Kalonje Pump BB</v>
          </cell>
          <cell r="E1439">
            <v>31.00558</v>
          </cell>
          <cell r="F1439">
            <v>-12.60912</v>
          </cell>
          <cell r="G1439" t="str">
            <v>Northern </v>
          </cell>
          <cell r="H1439">
            <v>2</v>
          </cell>
          <cell r="I1439" t="str">
            <v>NORTHERN</v>
          </cell>
          <cell r="J1439" t="str">
            <v>MPIKA</v>
          </cell>
          <cell r="K1439" t="str">
            <v>No</v>
          </cell>
          <cell r="L1439" t="str">
            <v>Yes</v>
          </cell>
          <cell r="M1439" t="str">
            <v>No</v>
          </cell>
          <cell r="N1439" t="str">
            <v>Rural</v>
          </cell>
          <cell r="O1439" t="str">
            <v>2G</v>
          </cell>
          <cell r="P1439" t="str">
            <v>P4</v>
          </cell>
          <cell r="Q1439" t="str">
            <v>BB</v>
          </cell>
          <cell r="R1439" t="str">
            <v>BB</v>
          </cell>
          <cell r="S1439" t="str">
            <v>On air</v>
          </cell>
          <cell r="T1439" t="str">
            <v>Grid-Gen</v>
          </cell>
          <cell r="U1439" t="str">
            <v>Green Field</v>
          </cell>
          <cell r="V1439">
            <v>66</v>
          </cell>
          <cell r="W1439" t="str">
            <v>Indoor </v>
          </cell>
          <cell r="X1439" t="str">
            <v>Francis Muwowo</v>
          </cell>
          <cell r="Y1439" t="str">
            <v>SBC</v>
          </cell>
          <cell r="Z1439" t="str">
            <v>SBC</v>
          </cell>
          <cell r="AA1439" t="str">
            <v>MTN</v>
          </cell>
          <cell r="AB1439" t="str">
            <v>Flavian Mazhambi</v>
          </cell>
          <cell r="AC1439" t="str">
            <v>GNM</v>
          </cell>
          <cell r="AD1439" t="str">
            <v>Lithandi </v>
          </cell>
          <cell r="AE1439" t="str">
            <v>Gen Logic</v>
          </cell>
          <cell r="AF1439" t="str">
            <v>Gen Logic</v>
          </cell>
          <cell r="AG1439">
            <v>16</v>
          </cell>
          <cell r="AH1439" t="str">
            <v>Yanmar</v>
          </cell>
          <cell r="AI1439">
            <v>0</v>
          </cell>
          <cell r="AJ1439" t="str">
            <v>Mecc Alte</v>
          </cell>
          <cell r="AK1439">
            <v>0</v>
          </cell>
          <cell r="AL1439">
            <v>600</v>
          </cell>
          <cell r="AM1439" t="str">
            <v>Delta</v>
          </cell>
          <cell r="AN1439" t="str">
            <v>IPT</v>
          </cell>
          <cell r="AO1439">
            <v>250</v>
          </cell>
          <cell r="AP1439" t="str">
            <v>Agisson</v>
          </cell>
          <cell r="AQ1439">
            <v>1200</v>
          </cell>
          <cell r="AR1439">
            <v>2</v>
          </cell>
          <cell r="AS1439">
            <v>600</v>
          </cell>
          <cell r="AT1439">
            <v>48</v>
          </cell>
          <cell r="AU1439" t="str">
            <v>LG / Sumsung</v>
          </cell>
          <cell r="AV1439" t="str">
            <v>LG / Sumsung</v>
          </cell>
          <cell r="AW1439">
            <v>18000</v>
          </cell>
          <cell r="AX1439">
            <v>18000</v>
          </cell>
          <cell r="AY1439">
            <v>2</v>
          </cell>
          <cell r="AZ1439">
            <v>72</v>
          </cell>
        </row>
        <row r="1439">
          <cell r="BB1439">
            <v>2</v>
          </cell>
          <cell r="BC1439" t="str">
            <v>MTNLiquid( Former Hai)</v>
          </cell>
          <cell r="BD1439" t="str">
            <v>T3098</v>
          </cell>
          <cell r="BE1439">
            <v>0</v>
          </cell>
          <cell r="BF1439" t="str">
            <v>Yes</v>
          </cell>
        </row>
        <row r="1440">
          <cell r="C1440" t="str">
            <v>IHS_NTH_060M</v>
          </cell>
          <cell r="D1440" t="str">
            <v>Muso BB</v>
          </cell>
          <cell r="E1440">
            <v>30.9342</v>
          </cell>
          <cell r="F1440">
            <v>-12.75897</v>
          </cell>
          <cell r="G1440" t="str">
            <v>Northern </v>
          </cell>
          <cell r="H1440">
            <v>2</v>
          </cell>
          <cell r="I1440" t="str">
            <v>Central </v>
          </cell>
          <cell r="J1440" t="str">
            <v>SERENJE</v>
          </cell>
          <cell r="K1440" t="str">
            <v>No</v>
          </cell>
          <cell r="L1440" t="str">
            <v>Yes</v>
          </cell>
          <cell r="M1440" t="str">
            <v>No</v>
          </cell>
          <cell r="N1440" t="str">
            <v>Rural</v>
          </cell>
          <cell r="O1440" t="str">
            <v>2G</v>
          </cell>
          <cell r="P1440" t="str">
            <v>P4</v>
          </cell>
          <cell r="Q1440" t="str">
            <v>BB</v>
          </cell>
          <cell r="R1440" t="str">
            <v>BB</v>
          </cell>
          <cell r="S1440" t="str">
            <v>On air</v>
          </cell>
          <cell r="T1440" t="str">
            <v>Grid-Gen</v>
          </cell>
          <cell r="U1440" t="str">
            <v>Green Field</v>
          </cell>
          <cell r="V1440">
            <v>66</v>
          </cell>
          <cell r="W1440" t="str">
            <v>Indoor </v>
          </cell>
          <cell r="X1440" t="str">
            <v>Francis Muwowo</v>
          </cell>
          <cell r="Y1440" t="str">
            <v>SBC</v>
          </cell>
          <cell r="Z1440" t="str">
            <v>SBC</v>
          </cell>
          <cell r="AA1440" t="str">
            <v>MTN</v>
          </cell>
          <cell r="AB1440" t="str">
            <v>Flavian Mazhambi</v>
          </cell>
          <cell r="AC1440" t="str">
            <v>GNM</v>
          </cell>
          <cell r="AD1440" t="str">
            <v>Lithandi </v>
          </cell>
          <cell r="AE1440" t="str">
            <v>CK Works</v>
          </cell>
          <cell r="AF1440" t="str">
            <v>CK Works</v>
          </cell>
          <cell r="AG1440">
            <v>16</v>
          </cell>
          <cell r="AH1440" t="str">
            <v>Yanmar</v>
          </cell>
          <cell r="AI1440" t="str">
            <v>729619-51310</v>
          </cell>
          <cell r="AJ1440" t="str">
            <v>Mecc Alte</v>
          </cell>
          <cell r="AK1440" t="str">
            <v>Lsc2852</v>
          </cell>
          <cell r="AL1440">
            <v>600</v>
          </cell>
          <cell r="AM1440" t="str">
            <v>Delta</v>
          </cell>
          <cell r="AN1440" t="str">
            <v>IPT</v>
          </cell>
          <cell r="AO1440">
            <v>250</v>
          </cell>
          <cell r="AP1440" t="str">
            <v>Lithium</v>
          </cell>
          <cell r="AQ1440">
            <v>100</v>
          </cell>
          <cell r="AR1440">
            <v>48</v>
          </cell>
          <cell r="AS1440">
            <v>100</v>
          </cell>
          <cell r="AT1440">
            <v>1</v>
          </cell>
          <cell r="AU1440" t="str">
            <v>LG</v>
          </cell>
          <cell r="AV1440" t="str">
            <v>LG</v>
          </cell>
          <cell r="AW1440">
            <v>18000</v>
          </cell>
          <cell r="AX1440">
            <v>18000</v>
          </cell>
          <cell r="AY1440">
            <v>2</v>
          </cell>
          <cell r="AZ1440">
            <v>52</v>
          </cell>
        </row>
        <row r="1440">
          <cell r="BB1440">
            <v>1</v>
          </cell>
          <cell r="BC1440" t="str">
            <v>MTN</v>
          </cell>
          <cell r="BD1440" t="str">
            <v>T3118</v>
          </cell>
          <cell r="BE1440">
            <v>0</v>
          </cell>
          <cell r="BF1440" t="str">
            <v>Yes</v>
          </cell>
        </row>
        <row r="1441">
          <cell r="C1441" t="str">
            <v>IHS_NTH_061M</v>
          </cell>
          <cell r="D1441" t="str">
            <v>South Luangwa</v>
          </cell>
          <cell r="E1441">
            <v>31.6198</v>
          </cell>
          <cell r="F1441">
            <v>-13.1194</v>
          </cell>
          <cell r="G1441" t="str">
            <v>Eastern </v>
          </cell>
          <cell r="H1441">
            <v>4.5</v>
          </cell>
          <cell r="I1441" t="str">
            <v>EASTERN</v>
          </cell>
          <cell r="J1441" t="str">
            <v>LUANGWA</v>
          </cell>
          <cell r="K1441" t="str">
            <v>No</v>
          </cell>
          <cell r="L1441" t="str">
            <v>No</v>
          </cell>
          <cell r="M1441" t="str">
            <v>No</v>
          </cell>
          <cell r="N1441" t="str">
            <v>Rural</v>
          </cell>
          <cell r="O1441" t="str">
            <v>2G 3G</v>
          </cell>
          <cell r="P1441" t="str">
            <v>P4</v>
          </cell>
          <cell r="Q1441" t="str">
            <v>BB</v>
          </cell>
          <cell r="R1441" t="str">
            <v>BB</v>
          </cell>
          <cell r="S1441" t="str">
            <v>On air</v>
          </cell>
          <cell r="T1441" t="str">
            <v>Solar-Gen</v>
          </cell>
          <cell r="U1441" t="str">
            <v>Green Field</v>
          </cell>
          <cell r="V1441">
            <v>42</v>
          </cell>
          <cell r="W1441" t="str">
            <v>Outdoor</v>
          </cell>
          <cell r="X1441" t="str">
            <v>Fetus Kalunga</v>
          </cell>
          <cell r="Y1441" t="str">
            <v>SBC</v>
          </cell>
          <cell r="Z1441" t="str">
            <v>SBC</v>
          </cell>
          <cell r="AA1441" t="str">
            <v>MTN</v>
          </cell>
          <cell r="AB1441" t="str">
            <v>Fetus Kalunga</v>
          </cell>
          <cell r="AC1441" t="str">
            <v>CCS</v>
          </cell>
          <cell r="AD1441" t="str">
            <v>CCS</v>
          </cell>
          <cell r="AE1441" t="str">
            <v>Gen Logic </v>
          </cell>
          <cell r="AF1441" t="str">
            <v>Gen Logic </v>
          </cell>
          <cell r="AG1441">
            <v>30</v>
          </cell>
          <cell r="AH1441" t="str">
            <v>perkins</v>
          </cell>
          <cell r="AI1441">
            <v>0</v>
          </cell>
          <cell r="AJ1441" t="str">
            <v>Mecc Alte</v>
          </cell>
          <cell r="AK1441">
            <v>0</v>
          </cell>
          <cell r="AL1441">
            <v>600</v>
          </cell>
          <cell r="AM1441" t="str">
            <v>Emerson</v>
          </cell>
          <cell r="AN1441" t="str">
            <v>EPC48200/2900-HC1</v>
          </cell>
          <cell r="AO1441">
            <v>250</v>
          </cell>
          <cell r="AP1441" t="str">
            <v>Lithium</v>
          </cell>
          <cell r="AQ1441">
            <v>800</v>
          </cell>
          <cell r="AR1441">
            <v>48</v>
          </cell>
          <cell r="AS1441">
            <v>100</v>
          </cell>
          <cell r="AT1441">
            <v>8</v>
          </cell>
        </row>
        <row r="1441">
          <cell r="AV1441">
            <v>0</v>
          </cell>
          <cell r="AW1441" t="str">
            <v>N/A</v>
          </cell>
        </row>
        <row r="1441">
          <cell r="AY1441">
            <v>0</v>
          </cell>
          <cell r="AZ1441">
            <v>100</v>
          </cell>
        </row>
        <row r="1441">
          <cell r="BB1441">
            <v>2</v>
          </cell>
          <cell r="BC1441" t="str">
            <v>MTNAirtel</v>
          </cell>
          <cell r="BD1441" t="str">
            <v>T2017</v>
          </cell>
          <cell r="BE1441" t="str">
            <v>ZM3781</v>
          </cell>
          <cell r="BF1441" t="str">
            <v>yes</v>
          </cell>
        </row>
        <row r="1442">
          <cell r="C1442" t="str">
            <v>IHS_NTH_062M</v>
          </cell>
          <cell r="D1442" t="str">
            <v>Kasonde Chisuna</v>
          </cell>
          <cell r="E1442">
            <v>30.5835</v>
          </cell>
          <cell r="F1442">
            <v>-10.2392</v>
          </cell>
          <cell r="G1442" t="str">
            <v>Northern </v>
          </cell>
          <cell r="H1442">
            <v>1.8</v>
          </cell>
          <cell r="I1442" t="str">
            <v>NORTHERN</v>
          </cell>
          <cell r="J1442" t="str">
            <v>KASAMA</v>
          </cell>
          <cell r="K1442" t="str">
            <v>No</v>
          </cell>
          <cell r="L1442" t="str">
            <v>No</v>
          </cell>
          <cell r="M1442" t="str">
            <v>No</v>
          </cell>
          <cell r="N1442" t="str">
            <v>Rural</v>
          </cell>
          <cell r="O1442" t="str">
            <v>2G</v>
          </cell>
          <cell r="P1442" t="str">
            <v>P4</v>
          </cell>
          <cell r="Q1442" t="str">
            <v>BTS</v>
          </cell>
          <cell r="R1442" t="str">
            <v>BTS</v>
          </cell>
          <cell r="S1442" t="str">
            <v>On air</v>
          </cell>
          <cell r="T1442" t="str">
            <v>Solar-Gen</v>
          </cell>
          <cell r="U1442" t="str">
            <v>Green Field</v>
          </cell>
          <cell r="V1442">
            <v>55</v>
          </cell>
          <cell r="W1442" t="str">
            <v>Outdoor</v>
          </cell>
          <cell r="X1442" t="str">
            <v>Samson Nyirenda</v>
          </cell>
          <cell r="Y1442" t="str">
            <v>SBC</v>
          </cell>
          <cell r="Z1442" t="str">
            <v>SBC</v>
          </cell>
          <cell r="AA1442" t="str">
            <v>MTN</v>
          </cell>
          <cell r="AB1442" t="str">
            <v>Flavian Mazhambi</v>
          </cell>
          <cell r="AC1442" t="str">
            <v>GNM</v>
          </cell>
          <cell r="AD1442" t="str">
            <v>Lithandi </v>
          </cell>
          <cell r="AE1442" t="str">
            <v>RID</v>
          </cell>
          <cell r="AF1442" t="str">
            <v>RID</v>
          </cell>
          <cell r="AG1442">
            <v>15</v>
          </cell>
          <cell r="AH1442" t="str">
            <v>Mitsubishi</v>
          </cell>
          <cell r="AI1442" t="str">
            <v>S4LZ</v>
          </cell>
          <cell r="AJ1442" t="str">
            <v>Zanardi </v>
          </cell>
          <cell r="AK1442" t="str">
            <v>AL3/4</v>
          </cell>
          <cell r="AL1442">
            <v>200</v>
          </cell>
          <cell r="AM1442" t="str">
            <v>MPPT</v>
          </cell>
          <cell r="AN1442" t="str">
            <v>FlexMax</v>
          </cell>
          <cell r="AO1442">
            <v>80</v>
          </cell>
          <cell r="AP1442" t="str">
            <v>ROLLS</v>
          </cell>
          <cell r="AQ1442">
            <v>1410</v>
          </cell>
          <cell r="AR1442">
            <v>4</v>
          </cell>
          <cell r="AS1442">
            <v>1460</v>
          </cell>
          <cell r="AT1442">
            <v>12</v>
          </cell>
          <cell r="AU1442" t="str">
            <v>N/A</v>
          </cell>
          <cell r="AV1442" t="str">
            <v>N/A</v>
          </cell>
          <cell r="AW1442" t="str">
            <v>N/A</v>
          </cell>
          <cell r="AX1442" t="str">
            <v>n/a</v>
          </cell>
          <cell r="AY1442" t="str">
            <v>N/A</v>
          </cell>
          <cell r="AZ1442">
            <v>22</v>
          </cell>
        </row>
        <row r="1442">
          <cell r="BB1442">
            <v>1</v>
          </cell>
          <cell r="BC1442" t="str">
            <v>MTN</v>
          </cell>
          <cell r="BD1442" t="str">
            <v>T3470</v>
          </cell>
          <cell r="BE1442">
            <v>0</v>
          </cell>
          <cell r="BF1442" t="str">
            <v>Yes</v>
          </cell>
        </row>
        <row r="1443">
          <cell r="C1443" t="str">
            <v>IHS_NTH_063M</v>
          </cell>
          <cell r="D1443" t="str">
            <v>Milengi Primary</v>
          </cell>
          <cell r="E1443">
            <v>31.1381</v>
          </cell>
          <cell r="F1443">
            <v>-10.1907</v>
          </cell>
          <cell r="G1443" t="str">
            <v>Northern </v>
          </cell>
          <cell r="H1443">
            <v>2.5</v>
          </cell>
          <cell r="I1443" t="str">
            <v>NORTHERN</v>
          </cell>
          <cell r="J1443" t="str">
            <v>KASAMA</v>
          </cell>
          <cell r="K1443" t="str">
            <v>No</v>
          </cell>
          <cell r="L1443" t="str">
            <v>No</v>
          </cell>
          <cell r="M1443" t="str">
            <v>No</v>
          </cell>
          <cell r="N1443" t="str">
            <v>Rural</v>
          </cell>
          <cell r="O1443" t="str">
            <v>2G</v>
          </cell>
          <cell r="P1443" t="str">
            <v>P4</v>
          </cell>
          <cell r="Q1443" t="str">
            <v>BTS</v>
          </cell>
          <cell r="R1443" t="str">
            <v>BTS</v>
          </cell>
          <cell r="S1443" t="str">
            <v>On air</v>
          </cell>
          <cell r="T1443" t="str">
            <v>Solar-Gen</v>
          </cell>
          <cell r="U1443" t="str">
            <v>Green Field</v>
          </cell>
          <cell r="V1443">
            <v>55</v>
          </cell>
          <cell r="W1443" t="str">
            <v>Outdoor</v>
          </cell>
          <cell r="X1443" t="str">
            <v>Samson Nyirenda</v>
          </cell>
          <cell r="Y1443" t="str">
            <v>SBC</v>
          </cell>
          <cell r="Z1443" t="str">
            <v>SBC</v>
          </cell>
          <cell r="AA1443" t="str">
            <v>MTN</v>
          </cell>
          <cell r="AB1443" t="str">
            <v>Flavian Mazhambi</v>
          </cell>
          <cell r="AC1443" t="str">
            <v>GNM</v>
          </cell>
          <cell r="AD1443" t="str">
            <v>Lithandi </v>
          </cell>
          <cell r="AE1443" t="str">
            <v>Gen Logic</v>
          </cell>
          <cell r="AF1443" t="str">
            <v>Gen Logic</v>
          </cell>
          <cell r="AG1443">
            <v>20</v>
          </cell>
          <cell r="AH1443" t="str">
            <v>perkins</v>
          </cell>
          <cell r="AI1443" t="str">
            <v>Leray Somer</v>
          </cell>
          <cell r="AJ1443" t="str">
            <v>Zanardi </v>
          </cell>
          <cell r="AK1443" t="str">
            <v>AL3/4</v>
          </cell>
          <cell r="AL1443">
            <v>200</v>
          </cell>
          <cell r="AM1443" t="str">
            <v>MPPT</v>
          </cell>
          <cell r="AN1443" t="str">
            <v>FlexMax</v>
          </cell>
          <cell r="AO1443">
            <v>80</v>
          </cell>
          <cell r="AP1443" t="str">
            <v>ROLLS</v>
          </cell>
          <cell r="AQ1443">
            <v>1410</v>
          </cell>
          <cell r="AR1443">
            <v>4</v>
          </cell>
          <cell r="AS1443">
            <v>1460</v>
          </cell>
          <cell r="AT1443">
            <v>12</v>
          </cell>
          <cell r="AU1443" t="str">
            <v>N/A</v>
          </cell>
          <cell r="AV1443" t="str">
            <v>N/A</v>
          </cell>
          <cell r="AW1443" t="str">
            <v>N/A</v>
          </cell>
          <cell r="AX1443" t="str">
            <v>n/a</v>
          </cell>
          <cell r="AY1443" t="str">
            <v>N/A</v>
          </cell>
          <cell r="AZ1443">
            <v>56</v>
          </cell>
        </row>
        <row r="1443">
          <cell r="BB1443">
            <v>1</v>
          </cell>
          <cell r="BC1443" t="str">
            <v>MTN</v>
          </cell>
          <cell r="BD1443" t="str">
            <v>T3471</v>
          </cell>
          <cell r="BE1443">
            <v>0</v>
          </cell>
          <cell r="BF1443" t="str">
            <v>Yes</v>
          </cell>
        </row>
        <row r="1444">
          <cell r="C1444" t="str">
            <v>IHS_NTH_064M</v>
          </cell>
          <cell r="D1444" t="str">
            <v>Chinsali Turn OFF</v>
          </cell>
          <cell r="E1444">
            <v>32.15128</v>
          </cell>
          <cell r="F1444">
            <v>-10.63107</v>
          </cell>
          <cell r="G1444" t="str">
            <v>Northern </v>
          </cell>
          <cell r="H1444">
            <v>1.8</v>
          </cell>
          <cell r="I1444" t="str">
            <v>NORTHERN</v>
          </cell>
          <cell r="J1444" t="str">
            <v>CHINSALI</v>
          </cell>
          <cell r="K1444" t="str">
            <v>No</v>
          </cell>
          <cell r="L1444" t="str">
            <v>No</v>
          </cell>
          <cell r="M1444" t="str">
            <v>No</v>
          </cell>
          <cell r="N1444" t="str">
            <v>Rural</v>
          </cell>
          <cell r="O1444" t="str">
            <v>2G 3G</v>
          </cell>
          <cell r="P1444" t="str">
            <v>P4</v>
          </cell>
          <cell r="Q1444" t="str">
            <v>BTS</v>
          </cell>
          <cell r="R1444" t="str">
            <v>BTS</v>
          </cell>
          <cell r="S1444" t="str">
            <v>On air</v>
          </cell>
          <cell r="T1444" t="str">
            <v>Grid-Gen</v>
          </cell>
          <cell r="U1444" t="str">
            <v>Green Field</v>
          </cell>
          <cell r="V1444">
            <v>55</v>
          </cell>
          <cell r="W1444" t="str">
            <v>Outdoor</v>
          </cell>
          <cell r="X1444" t="str">
            <v>Francis Muwowo</v>
          </cell>
          <cell r="Y1444" t="str">
            <v>SBC</v>
          </cell>
          <cell r="Z1444" t="str">
            <v>SBC</v>
          </cell>
          <cell r="AA1444" t="str">
            <v>MTN</v>
          </cell>
          <cell r="AB1444" t="str">
            <v>Flavian Mazhambi</v>
          </cell>
          <cell r="AC1444" t="str">
            <v>GNM</v>
          </cell>
          <cell r="AD1444" t="str">
            <v>Lithandi </v>
          </cell>
          <cell r="AE1444" t="str">
            <v>CK Works</v>
          </cell>
          <cell r="AF1444" t="str">
            <v>CK Works</v>
          </cell>
          <cell r="AG1444">
            <v>15</v>
          </cell>
          <cell r="AH1444" t="str">
            <v>perkins</v>
          </cell>
          <cell r="AI1444">
            <v>0</v>
          </cell>
          <cell r="AJ1444" t="str">
            <v>Leroy Sommer</v>
          </cell>
          <cell r="AK1444">
            <v>0</v>
          </cell>
          <cell r="AL1444">
            <v>600</v>
          </cell>
          <cell r="AM1444" t="str">
            <v>Delta</v>
          </cell>
          <cell r="AN1444" t="str">
            <v>IPT</v>
          </cell>
          <cell r="AO1444">
            <v>250</v>
          </cell>
          <cell r="AP1444" t="str">
            <v>Agisson</v>
          </cell>
          <cell r="AQ1444">
            <v>1200</v>
          </cell>
          <cell r="AR1444">
            <v>2</v>
          </cell>
          <cell r="AS1444">
            <v>600</v>
          </cell>
          <cell r="AT1444">
            <v>48</v>
          </cell>
          <cell r="AU1444" t="str">
            <v>N/A</v>
          </cell>
          <cell r="AV1444" t="str">
            <v>N/A</v>
          </cell>
          <cell r="AW1444" t="str">
            <v>N/A</v>
          </cell>
          <cell r="AX1444" t="str">
            <v>n/a</v>
          </cell>
          <cell r="AY1444" t="str">
            <v>N/A</v>
          </cell>
          <cell r="AZ1444">
            <v>83</v>
          </cell>
        </row>
        <row r="1444">
          <cell r="BB1444">
            <v>2</v>
          </cell>
          <cell r="BC1444" t="str">
            <v>MTNLiquid( Former Hai)</v>
          </cell>
          <cell r="BD1444" t="str">
            <v>T3481</v>
          </cell>
          <cell r="BE1444">
            <v>0</v>
          </cell>
          <cell r="BF1444" t="str">
            <v>Yes</v>
          </cell>
        </row>
        <row r="1445">
          <cell r="C1445" t="str">
            <v>IHS_NTH_065M</v>
          </cell>
          <cell r="D1445" t="str">
            <v>Makasa</v>
          </cell>
          <cell r="E1445">
            <v>31.8719</v>
          </cell>
          <cell r="F1445">
            <v>-9.674</v>
          </cell>
          <cell r="G1445" t="str">
            <v>Northern </v>
          </cell>
          <cell r="H1445">
            <v>1.8</v>
          </cell>
          <cell r="I1445" t="str">
            <v>NORTHERN</v>
          </cell>
          <cell r="J1445" t="str">
            <v>MUNGWI</v>
          </cell>
          <cell r="K1445" t="str">
            <v>No</v>
          </cell>
          <cell r="L1445" t="str">
            <v>No</v>
          </cell>
          <cell r="M1445" t="str">
            <v>No</v>
          </cell>
          <cell r="N1445" t="str">
            <v>Rural</v>
          </cell>
          <cell r="O1445" t="str">
            <v>2G</v>
          </cell>
          <cell r="P1445" t="str">
            <v>P4</v>
          </cell>
          <cell r="Q1445" t="str">
            <v>BTS</v>
          </cell>
          <cell r="R1445" t="str">
            <v>BTS</v>
          </cell>
          <cell r="S1445" t="str">
            <v>On air</v>
          </cell>
          <cell r="T1445" t="str">
            <v>Grid-Gen</v>
          </cell>
          <cell r="U1445" t="str">
            <v>Green Field</v>
          </cell>
          <cell r="V1445">
            <v>55</v>
          </cell>
          <cell r="W1445" t="str">
            <v>Outdoor</v>
          </cell>
          <cell r="X1445" t="str">
            <v>Kwibisa Mbindawina </v>
          </cell>
          <cell r="Y1445" t="str">
            <v>SBC</v>
          </cell>
          <cell r="Z1445" t="str">
            <v>SBC</v>
          </cell>
          <cell r="AA1445" t="str">
            <v>MTN</v>
          </cell>
          <cell r="AB1445" t="str">
            <v>Flavian Mazhambi</v>
          </cell>
          <cell r="AC1445" t="str">
            <v>GNM</v>
          </cell>
          <cell r="AD1445" t="str">
            <v>Lithandi </v>
          </cell>
          <cell r="AE1445" t="str">
            <v>Gen Logic</v>
          </cell>
          <cell r="AF1445" t="str">
            <v>Gen Logic</v>
          </cell>
          <cell r="AG1445">
            <v>15</v>
          </cell>
          <cell r="AH1445" t="str">
            <v>perkins</v>
          </cell>
          <cell r="AI1445">
            <v>0</v>
          </cell>
          <cell r="AJ1445" t="str">
            <v>Leroy Sommer</v>
          </cell>
          <cell r="AK1445">
            <v>0</v>
          </cell>
          <cell r="AL1445">
            <v>600</v>
          </cell>
          <cell r="AM1445" t="str">
            <v>Delta</v>
          </cell>
          <cell r="AN1445" t="str">
            <v>IPT</v>
          </cell>
          <cell r="AO1445">
            <v>250</v>
          </cell>
          <cell r="AP1445" t="str">
            <v>NARADA</v>
          </cell>
          <cell r="AQ1445">
            <v>600</v>
          </cell>
          <cell r="AR1445">
            <v>2</v>
          </cell>
          <cell r="AS1445">
            <v>600</v>
          </cell>
          <cell r="AT1445">
            <v>24</v>
          </cell>
          <cell r="AU1445" t="str">
            <v>N/A</v>
          </cell>
          <cell r="AV1445" t="str">
            <v>N/A</v>
          </cell>
          <cell r="AW1445" t="str">
            <v>N/A</v>
          </cell>
          <cell r="AX1445" t="str">
            <v>n/a</v>
          </cell>
          <cell r="AY1445" t="str">
            <v>N/A</v>
          </cell>
          <cell r="AZ1445">
            <v>73</v>
          </cell>
        </row>
        <row r="1445">
          <cell r="BB1445">
            <v>2</v>
          </cell>
          <cell r="BC1445" t="str">
            <v>MTNAirtel</v>
          </cell>
          <cell r="BD1445" t="str">
            <v>T3467</v>
          </cell>
          <cell r="BE1445" t="str">
            <v>ZM1166</v>
          </cell>
          <cell r="BF1445" t="str">
            <v>Yes</v>
          </cell>
        </row>
        <row r="1446">
          <cell r="C1446" t="str">
            <v>IHS_NTH_066M</v>
          </cell>
          <cell r="D1446" t="str">
            <v>Isoka Turn OFF</v>
          </cell>
          <cell r="E1446">
            <v>32.6683</v>
          </cell>
          <cell r="F1446">
            <v>-10.1554</v>
          </cell>
          <cell r="G1446" t="str">
            <v>Northern </v>
          </cell>
          <cell r="H1446">
            <v>1.8</v>
          </cell>
          <cell r="I1446" t="str">
            <v>NORTHERN</v>
          </cell>
          <cell r="J1446" t="str">
            <v>ISOKA</v>
          </cell>
          <cell r="K1446" t="str">
            <v>No</v>
          </cell>
          <cell r="L1446" t="str">
            <v>No</v>
          </cell>
          <cell r="M1446" t="str">
            <v>No</v>
          </cell>
          <cell r="N1446" t="str">
            <v>Rural</v>
          </cell>
          <cell r="O1446" t="str">
            <v>2G 3G</v>
          </cell>
          <cell r="P1446" t="str">
            <v>P4</v>
          </cell>
          <cell r="Q1446" t="str">
            <v>BTS</v>
          </cell>
          <cell r="R1446" t="str">
            <v>BTS</v>
          </cell>
          <cell r="S1446" t="str">
            <v>On air</v>
          </cell>
          <cell r="T1446" t="str">
            <v>Grid-Gen</v>
          </cell>
          <cell r="U1446" t="str">
            <v>Green Field</v>
          </cell>
          <cell r="V1446">
            <v>55</v>
          </cell>
          <cell r="W1446" t="str">
            <v>Outdoor</v>
          </cell>
          <cell r="X1446" t="str">
            <v>Kwibisa Mbindawina </v>
          </cell>
          <cell r="Y1446" t="str">
            <v>SBC</v>
          </cell>
          <cell r="Z1446" t="str">
            <v>SBC</v>
          </cell>
          <cell r="AA1446" t="str">
            <v>MTN</v>
          </cell>
          <cell r="AB1446" t="str">
            <v>Flavian Mazhambi</v>
          </cell>
          <cell r="AC1446" t="str">
            <v>GNM</v>
          </cell>
          <cell r="AD1446" t="str">
            <v>Lithandi </v>
          </cell>
          <cell r="AE1446" t="str">
            <v>MPI</v>
          </cell>
          <cell r="AF1446" t="str">
            <v>MPI</v>
          </cell>
          <cell r="AG1446">
            <v>15</v>
          </cell>
          <cell r="AH1446" t="str">
            <v>perkins</v>
          </cell>
          <cell r="AI1446">
            <v>0</v>
          </cell>
          <cell r="AJ1446" t="str">
            <v>Leroy Sommer</v>
          </cell>
          <cell r="AK1446">
            <v>0</v>
          </cell>
          <cell r="AL1446">
            <v>600</v>
          </cell>
          <cell r="AM1446" t="str">
            <v>Delta</v>
          </cell>
          <cell r="AN1446" t="str">
            <v>IPT</v>
          </cell>
          <cell r="AO1446">
            <v>250</v>
          </cell>
          <cell r="AP1446" t="str">
            <v>NARADA</v>
          </cell>
          <cell r="AQ1446">
            <v>600</v>
          </cell>
          <cell r="AR1446">
            <v>2</v>
          </cell>
          <cell r="AS1446">
            <v>600</v>
          </cell>
          <cell r="AT1446">
            <v>24</v>
          </cell>
          <cell r="AU1446" t="str">
            <v>N/A</v>
          </cell>
          <cell r="AV1446" t="str">
            <v>N/A</v>
          </cell>
          <cell r="AW1446" t="str">
            <v>N/A</v>
          </cell>
          <cell r="AX1446" t="str">
            <v>n/a</v>
          </cell>
          <cell r="AY1446" t="str">
            <v>N/A</v>
          </cell>
          <cell r="AZ1446">
            <v>104</v>
          </cell>
        </row>
        <row r="1446">
          <cell r="BB1446">
            <v>2</v>
          </cell>
          <cell r="BC1446" t="str">
            <v>MTNAirtel</v>
          </cell>
          <cell r="BD1446" t="str">
            <v>T3477</v>
          </cell>
          <cell r="BE1446" t="str">
            <v>ZM1132</v>
          </cell>
          <cell r="BF1446" t="str">
            <v>Yes</v>
          </cell>
        </row>
        <row r="1447">
          <cell r="C1447" t="str">
            <v>IHS_NTH_068M</v>
          </cell>
          <cell r="D1447" t="str">
            <v>Chisowa</v>
          </cell>
          <cell r="E1447">
            <v>31.458628</v>
          </cell>
          <cell r="F1447">
            <v>-11.817476</v>
          </cell>
          <cell r="G1447" t="str">
            <v>Northern </v>
          </cell>
          <cell r="H1447">
            <v>2</v>
          </cell>
          <cell r="I1447" t="str">
            <v>NORTHERN</v>
          </cell>
          <cell r="J1447" t="str">
            <v>MPIKA</v>
          </cell>
          <cell r="K1447" t="str">
            <v>No</v>
          </cell>
          <cell r="L1447" t="str">
            <v>No</v>
          </cell>
          <cell r="M1447" t="str">
            <v>No</v>
          </cell>
          <cell r="N1447" t="str">
            <v>Rural</v>
          </cell>
          <cell r="O1447" t="str">
            <v>2G</v>
          </cell>
          <cell r="P1447" t="str">
            <v>P4</v>
          </cell>
          <cell r="Q1447" t="str">
            <v>BTS</v>
          </cell>
          <cell r="R1447" t="str">
            <v>BTS</v>
          </cell>
          <cell r="S1447" t="str">
            <v>On air</v>
          </cell>
          <cell r="T1447" t="str">
            <v>Grid-Gen</v>
          </cell>
          <cell r="U1447" t="str">
            <v>Green Field</v>
          </cell>
          <cell r="V1447">
            <v>55</v>
          </cell>
          <cell r="W1447" t="str">
            <v>Outdoor</v>
          </cell>
          <cell r="X1447" t="str">
            <v>Francis Muwowo</v>
          </cell>
          <cell r="Y1447" t="str">
            <v>SBC</v>
          </cell>
          <cell r="Z1447" t="str">
            <v>SBC</v>
          </cell>
          <cell r="AA1447" t="str">
            <v>MTN</v>
          </cell>
          <cell r="AB1447" t="str">
            <v>Flavian Mazhambi</v>
          </cell>
          <cell r="AC1447" t="str">
            <v>GNM</v>
          </cell>
          <cell r="AD1447" t="str">
            <v>Lithandi </v>
          </cell>
          <cell r="AE1447" t="str">
            <v>Lamasat</v>
          </cell>
          <cell r="AF1447" t="str">
            <v>Lamasat</v>
          </cell>
          <cell r="AG1447">
            <v>15</v>
          </cell>
          <cell r="AH1447" t="str">
            <v>perkins</v>
          </cell>
          <cell r="AI1447">
            <v>0</v>
          </cell>
          <cell r="AJ1447" t="str">
            <v>Leroy Sommer</v>
          </cell>
          <cell r="AK1447">
            <v>0</v>
          </cell>
          <cell r="AL1447">
            <v>600</v>
          </cell>
          <cell r="AM1447" t="str">
            <v>Delta</v>
          </cell>
          <cell r="AN1447" t="str">
            <v>IPT</v>
          </cell>
          <cell r="AO1447">
            <v>250</v>
          </cell>
          <cell r="AP1447" t="str">
            <v>NARADA</v>
          </cell>
          <cell r="AQ1447">
            <v>600</v>
          </cell>
          <cell r="AR1447">
            <v>2</v>
          </cell>
          <cell r="AS1447">
            <v>600</v>
          </cell>
          <cell r="AT1447">
            <v>24</v>
          </cell>
          <cell r="AU1447" t="str">
            <v>N/A</v>
          </cell>
          <cell r="AV1447" t="str">
            <v>N/A</v>
          </cell>
          <cell r="AW1447" t="str">
            <v>N/A</v>
          </cell>
          <cell r="AX1447" t="str">
            <v>n/a</v>
          </cell>
          <cell r="AY1447" t="str">
            <v>N/A</v>
          </cell>
          <cell r="AZ1447">
            <v>35</v>
          </cell>
        </row>
        <row r="1447">
          <cell r="BB1447">
            <v>1</v>
          </cell>
          <cell r="BC1447" t="str">
            <v>MTN</v>
          </cell>
          <cell r="BD1447" t="str">
            <v>T3490</v>
          </cell>
          <cell r="BE1447">
            <v>0</v>
          </cell>
          <cell r="BF1447" t="str">
            <v>Yes</v>
          </cell>
        </row>
        <row r="1448">
          <cell r="C1448" t="str">
            <v>IHS_NTH_069M</v>
          </cell>
          <cell r="D1448" t="str">
            <v>Zombe</v>
          </cell>
          <cell r="E1448">
            <v>31.4333</v>
          </cell>
          <cell r="F1448">
            <v>-8.7333</v>
          </cell>
          <cell r="G1448" t="str">
            <v>Northern </v>
          </cell>
          <cell r="H1448">
            <v>2</v>
          </cell>
          <cell r="I1448" t="str">
            <v>NORTHERN</v>
          </cell>
          <cell r="J1448" t="str">
            <v>MBALA</v>
          </cell>
          <cell r="K1448" t="str">
            <v>No</v>
          </cell>
          <cell r="L1448" t="str">
            <v>No</v>
          </cell>
          <cell r="M1448" t="str">
            <v>No</v>
          </cell>
          <cell r="N1448" t="str">
            <v>Rural</v>
          </cell>
          <cell r="O1448" t="str">
            <v>2G</v>
          </cell>
          <cell r="P1448" t="str">
            <v>P4</v>
          </cell>
          <cell r="Q1448" t="str">
            <v>BTS</v>
          </cell>
          <cell r="R1448" t="str">
            <v>BTS</v>
          </cell>
          <cell r="S1448" t="str">
            <v>On air</v>
          </cell>
          <cell r="T1448" t="str">
            <v>Solar-Gen</v>
          </cell>
          <cell r="U1448" t="str">
            <v>Green Field</v>
          </cell>
          <cell r="V1448">
            <v>55</v>
          </cell>
          <cell r="W1448" t="str">
            <v>Outdoor</v>
          </cell>
          <cell r="X1448" t="str">
            <v>Samson Nyirenda</v>
          </cell>
          <cell r="Y1448" t="str">
            <v>SBC</v>
          </cell>
          <cell r="Z1448" t="str">
            <v>SBC</v>
          </cell>
          <cell r="AA1448" t="str">
            <v>MTN</v>
          </cell>
          <cell r="AB1448" t="str">
            <v>Flavian Mazhambi</v>
          </cell>
          <cell r="AC1448" t="str">
            <v>GNM</v>
          </cell>
          <cell r="AD1448" t="str">
            <v>Lithandi </v>
          </cell>
          <cell r="AE1448" t="str">
            <v>RID</v>
          </cell>
          <cell r="AF1448" t="str">
            <v>RID</v>
          </cell>
          <cell r="AG1448">
            <v>16</v>
          </cell>
          <cell r="AH1448" t="str">
            <v>Mitsubishi</v>
          </cell>
          <cell r="AI1448" t="str">
            <v>S4LZ</v>
          </cell>
          <cell r="AJ1448" t="str">
            <v>Zanardi </v>
          </cell>
          <cell r="AK1448" t="str">
            <v>AL3/4</v>
          </cell>
          <cell r="AL1448">
            <v>200</v>
          </cell>
          <cell r="AM1448" t="str">
            <v>MPPT</v>
          </cell>
          <cell r="AN1448" t="str">
            <v>FlexMax</v>
          </cell>
          <cell r="AO1448">
            <v>80</v>
          </cell>
          <cell r="AP1448" t="str">
            <v>Lithium</v>
          </cell>
          <cell r="AQ1448">
            <v>200</v>
          </cell>
          <cell r="AR1448">
            <v>48</v>
          </cell>
          <cell r="AS1448">
            <v>100</v>
          </cell>
          <cell r="AT1448">
            <v>2</v>
          </cell>
          <cell r="AU1448" t="str">
            <v>N/A</v>
          </cell>
          <cell r="AV1448" t="str">
            <v>N/A</v>
          </cell>
          <cell r="AW1448" t="str">
            <v>N/A</v>
          </cell>
          <cell r="AX1448" t="str">
            <v>n/a</v>
          </cell>
          <cell r="AY1448" t="str">
            <v>N/A</v>
          </cell>
          <cell r="AZ1448">
            <v>29</v>
          </cell>
        </row>
        <row r="1448">
          <cell r="BB1448">
            <v>1</v>
          </cell>
          <cell r="BC1448" t="str">
            <v>MTN</v>
          </cell>
          <cell r="BD1448" t="str">
            <v>T3456</v>
          </cell>
          <cell r="BE1448">
            <v>0</v>
          </cell>
          <cell r="BF1448" t="str">
            <v>Yes</v>
          </cell>
        </row>
        <row r="1449">
          <cell r="C1449" t="str">
            <v>IHS_NTH_070M</v>
          </cell>
          <cell r="D1449" t="str">
            <v>Mukosa</v>
          </cell>
          <cell r="E1449">
            <v>31.557381</v>
          </cell>
          <cell r="F1449">
            <v>-10.180793</v>
          </cell>
          <cell r="G1449" t="str">
            <v>Northern </v>
          </cell>
          <cell r="H1449">
            <v>2</v>
          </cell>
          <cell r="I1449" t="str">
            <v>NORTHERN</v>
          </cell>
          <cell r="J1449" t="str">
            <v>MUNGWI</v>
          </cell>
          <cell r="K1449" t="str">
            <v>No</v>
          </cell>
          <cell r="L1449" t="str">
            <v>No</v>
          </cell>
          <cell r="M1449" t="str">
            <v>No</v>
          </cell>
          <cell r="N1449" t="str">
            <v>Rural</v>
          </cell>
          <cell r="O1449" t="str">
            <v>2G</v>
          </cell>
          <cell r="P1449" t="str">
            <v>P4</v>
          </cell>
          <cell r="Q1449" t="str">
            <v>BTS</v>
          </cell>
          <cell r="R1449" t="str">
            <v>BTS</v>
          </cell>
          <cell r="S1449" t="str">
            <v>On air</v>
          </cell>
          <cell r="T1449" t="str">
            <v>Grid-Gen</v>
          </cell>
          <cell r="U1449" t="str">
            <v>Green Field</v>
          </cell>
          <cell r="V1449">
            <v>75</v>
          </cell>
          <cell r="W1449" t="str">
            <v>Outdoor</v>
          </cell>
          <cell r="X1449" t="str">
            <v>Samson Nyirenda</v>
          </cell>
          <cell r="Y1449" t="str">
            <v>SBC</v>
          </cell>
          <cell r="Z1449" t="str">
            <v>SBC</v>
          </cell>
          <cell r="AA1449" t="str">
            <v>MTN</v>
          </cell>
          <cell r="AB1449" t="str">
            <v>Flavian Mazhambi</v>
          </cell>
          <cell r="AC1449" t="str">
            <v>GNM</v>
          </cell>
          <cell r="AD1449" t="str">
            <v>Lithandi </v>
          </cell>
          <cell r="AE1449" t="str">
            <v>MPI</v>
          </cell>
          <cell r="AF1449" t="str">
            <v>MPI</v>
          </cell>
          <cell r="AG1449">
            <v>16</v>
          </cell>
          <cell r="AH1449" t="str">
            <v>perkins</v>
          </cell>
          <cell r="AI1449">
            <v>0</v>
          </cell>
          <cell r="AJ1449" t="str">
            <v>Leroy Sommer</v>
          </cell>
          <cell r="AK1449">
            <v>0</v>
          </cell>
          <cell r="AL1449">
            <v>600</v>
          </cell>
          <cell r="AM1449" t="str">
            <v>MPPT</v>
          </cell>
          <cell r="AN1449" t="str">
            <v>FlexMax</v>
          </cell>
          <cell r="AO1449">
            <v>80</v>
          </cell>
          <cell r="AP1449" t="str">
            <v>ROLLS</v>
          </cell>
          <cell r="AQ1449">
            <v>1410</v>
          </cell>
          <cell r="AR1449">
            <v>4</v>
          </cell>
          <cell r="AS1449">
            <v>1460</v>
          </cell>
          <cell r="AT1449">
            <v>12</v>
          </cell>
          <cell r="AU1449" t="str">
            <v>N/A</v>
          </cell>
          <cell r="AV1449" t="str">
            <v>N/A</v>
          </cell>
          <cell r="AW1449" t="str">
            <v>N/A</v>
          </cell>
          <cell r="AX1449" t="str">
            <v>n/a</v>
          </cell>
          <cell r="AY1449" t="str">
            <v>N/A</v>
          </cell>
          <cell r="AZ1449">
            <v>58</v>
          </cell>
        </row>
        <row r="1449">
          <cell r="BB1449">
            <v>1</v>
          </cell>
          <cell r="BC1449" t="str">
            <v>MTN</v>
          </cell>
          <cell r="BD1449" t="str">
            <v>T3464</v>
          </cell>
          <cell r="BE1449">
            <v>0</v>
          </cell>
          <cell r="BF1449" t="str">
            <v>Yes</v>
          </cell>
        </row>
        <row r="1450">
          <cell r="C1450" t="str">
            <v>IHS_NTH_071M</v>
          </cell>
          <cell r="D1450" t="str">
            <v>Zampalm</v>
          </cell>
          <cell r="E1450">
            <v>30.6999</v>
          </cell>
          <cell r="F1450">
            <v>-11.6724</v>
          </cell>
          <cell r="G1450" t="str">
            <v>Northern </v>
          </cell>
          <cell r="H1450">
            <v>2</v>
          </cell>
          <cell r="I1450" t="str">
            <v>NORTHERN</v>
          </cell>
          <cell r="J1450" t="str">
            <v>MPIKA</v>
          </cell>
          <cell r="K1450" t="str">
            <v>No</v>
          </cell>
          <cell r="L1450" t="str">
            <v>No</v>
          </cell>
          <cell r="M1450" t="str">
            <v>No</v>
          </cell>
          <cell r="N1450" t="str">
            <v>Rural</v>
          </cell>
          <cell r="O1450" t="str">
            <v>2G 3G</v>
          </cell>
          <cell r="P1450" t="str">
            <v>P4</v>
          </cell>
          <cell r="Q1450" t="str">
            <v>BTS</v>
          </cell>
          <cell r="R1450" t="str">
            <v>BTS</v>
          </cell>
          <cell r="S1450" t="str">
            <v>On air</v>
          </cell>
          <cell r="T1450" t="str">
            <v>Solar-Gen</v>
          </cell>
          <cell r="U1450" t="str">
            <v>Green Field</v>
          </cell>
          <cell r="V1450">
            <v>55</v>
          </cell>
          <cell r="W1450" t="str">
            <v>Outdoor</v>
          </cell>
          <cell r="X1450" t="str">
            <v>Francis Muwowo</v>
          </cell>
          <cell r="Y1450" t="str">
            <v>SBC</v>
          </cell>
          <cell r="Z1450" t="str">
            <v>SBC</v>
          </cell>
          <cell r="AA1450" t="str">
            <v>MTN</v>
          </cell>
          <cell r="AB1450" t="str">
            <v>Flavian Mazhambi</v>
          </cell>
          <cell r="AC1450" t="str">
            <v>GNM</v>
          </cell>
          <cell r="AD1450" t="str">
            <v>Lithandi </v>
          </cell>
          <cell r="AE1450" t="str">
            <v>RID</v>
          </cell>
          <cell r="AF1450" t="str">
            <v>RID</v>
          </cell>
          <cell r="AG1450">
            <v>16</v>
          </cell>
          <cell r="AH1450" t="str">
            <v>Mitsubishi</v>
          </cell>
          <cell r="AI1450" t="str">
            <v>S4LZ</v>
          </cell>
          <cell r="AJ1450" t="str">
            <v>Zanardi </v>
          </cell>
          <cell r="AK1450" t="str">
            <v>AL3/4</v>
          </cell>
          <cell r="AL1450">
            <v>200</v>
          </cell>
          <cell r="AM1450" t="str">
            <v>MPPT</v>
          </cell>
          <cell r="AN1450" t="str">
            <v>FlexMax</v>
          </cell>
          <cell r="AO1450">
            <v>80</v>
          </cell>
          <cell r="AP1450" t="str">
            <v>Lithium</v>
          </cell>
          <cell r="AQ1450">
            <v>200</v>
          </cell>
          <cell r="AR1450">
            <v>48</v>
          </cell>
          <cell r="AS1450">
            <v>100</v>
          </cell>
          <cell r="AT1450">
            <v>2</v>
          </cell>
          <cell r="AU1450" t="str">
            <v>N/A</v>
          </cell>
          <cell r="AV1450" t="str">
            <v>N/A</v>
          </cell>
          <cell r="AW1450" t="str">
            <v>N/A</v>
          </cell>
          <cell r="AX1450" t="str">
            <v>n/a</v>
          </cell>
          <cell r="AY1450" t="str">
            <v>N/A</v>
          </cell>
          <cell r="AZ1450">
            <v>25</v>
          </cell>
        </row>
        <row r="1450">
          <cell r="BB1450">
            <v>2</v>
          </cell>
          <cell r="BC1450" t="str">
            <v>MTNINQ</v>
          </cell>
          <cell r="BD1450" t="str">
            <v>T3489</v>
          </cell>
          <cell r="BE1450">
            <v>0</v>
          </cell>
          <cell r="BF1450" t="str">
            <v>Yes</v>
          </cell>
        </row>
        <row r="1451">
          <cell r="C1451" t="str">
            <v>IHS_NTH_072M</v>
          </cell>
          <cell r="D1451" t="str">
            <v>New chinsali cbd</v>
          </cell>
          <cell r="E1451">
            <v>32.0896</v>
          </cell>
          <cell r="F1451">
            <v>-10.5724</v>
          </cell>
          <cell r="G1451" t="str">
            <v>Northern </v>
          </cell>
          <cell r="H1451">
            <v>2.5</v>
          </cell>
          <cell r="I1451" t="str">
            <v>NORTHERN</v>
          </cell>
          <cell r="J1451" t="str">
            <v>Chinsali</v>
          </cell>
          <cell r="K1451" t="str">
            <v>Yes</v>
          </cell>
          <cell r="L1451" t="str">
            <v>No</v>
          </cell>
          <cell r="M1451" t="str">
            <v>No</v>
          </cell>
          <cell r="N1451" t="str">
            <v>Suburban</v>
          </cell>
          <cell r="O1451" t="str">
            <v>P4</v>
          </cell>
          <cell r="P1451" t="str">
            <v>P4</v>
          </cell>
          <cell r="Q1451" t="str">
            <v>BTS</v>
          </cell>
          <cell r="R1451" t="str">
            <v>BTS</v>
          </cell>
          <cell r="S1451" t="str">
            <v>On air</v>
          </cell>
          <cell r="T1451" t="str">
            <v>Grid-Gen</v>
          </cell>
          <cell r="U1451" t="str">
            <v>Green Field</v>
          </cell>
          <cell r="V1451">
            <v>50</v>
          </cell>
          <cell r="W1451" t="str">
            <v>Outdoor</v>
          </cell>
          <cell r="X1451" t="str">
            <v>Francis Muwowo</v>
          </cell>
          <cell r="Y1451" t="str">
            <v>SBC</v>
          </cell>
          <cell r="Z1451" t="str">
            <v>SBC</v>
          </cell>
          <cell r="AA1451" t="str">
            <v>MTN</v>
          </cell>
          <cell r="AB1451" t="str">
            <v>Flavian Mazhambi</v>
          </cell>
          <cell r="AC1451" t="str">
            <v>GNM</v>
          </cell>
          <cell r="AD1451" t="str">
            <v>Lithandi </v>
          </cell>
          <cell r="AE1451" t="str">
            <v>CK Works</v>
          </cell>
          <cell r="AF1451" t="str">
            <v>CK Works</v>
          </cell>
          <cell r="AG1451">
            <v>15</v>
          </cell>
          <cell r="AH1451" t="str">
            <v>perkins</v>
          </cell>
          <cell r="AI1451">
            <v>0</v>
          </cell>
          <cell r="AJ1451" t="str">
            <v>Leroy Sommer</v>
          </cell>
          <cell r="AK1451">
            <v>0</v>
          </cell>
          <cell r="AL1451">
            <v>600</v>
          </cell>
          <cell r="AM1451" t="str">
            <v>Power cube</v>
          </cell>
          <cell r="AN1451" t="str">
            <v>ICC330-H1-C1</v>
          </cell>
          <cell r="AO1451">
            <v>400</v>
          </cell>
          <cell r="AP1451" t="str">
            <v>Lithium</v>
          </cell>
          <cell r="AQ1451">
            <v>100</v>
          </cell>
          <cell r="AR1451">
            <v>48</v>
          </cell>
          <cell r="AS1451">
            <v>100</v>
          </cell>
          <cell r="AT1451">
            <v>1</v>
          </cell>
          <cell r="AU1451" t="str">
            <v>N/A</v>
          </cell>
          <cell r="AV1451" t="str">
            <v>N/A</v>
          </cell>
          <cell r="AW1451" t="str">
            <v>N/A</v>
          </cell>
          <cell r="AX1451" t="str">
            <v>n/a</v>
          </cell>
          <cell r="AY1451" t="str">
            <v>N/A</v>
          </cell>
          <cell r="AZ1451">
            <v>69</v>
          </cell>
        </row>
        <row r="1451">
          <cell r="BB1451">
            <v>1</v>
          </cell>
          <cell r="BC1451" t="str">
            <v>MTN</v>
          </cell>
          <cell r="BD1451" t="str">
            <v>T3557</v>
          </cell>
          <cell r="BE1451">
            <v>0</v>
          </cell>
          <cell r="BF1451" t="str">
            <v>Yes</v>
          </cell>
        </row>
        <row r="1452">
          <cell r="C1452" t="str">
            <v>IHS_NTH_073M</v>
          </cell>
          <cell r="D1452" t="str">
            <v>Robert makasa un</v>
          </cell>
          <cell r="E1452">
            <v>32.2213</v>
          </cell>
          <cell r="F1452">
            <v>-10.6054</v>
          </cell>
          <cell r="G1452" t="str">
            <v>Northern </v>
          </cell>
          <cell r="H1452">
            <v>2.5</v>
          </cell>
          <cell r="I1452" t="str">
            <v>NORTHERN</v>
          </cell>
          <cell r="J1452" t="str">
            <v>Chinsali</v>
          </cell>
          <cell r="K1452" t="str">
            <v>No</v>
          </cell>
          <cell r="L1452" t="str">
            <v>No</v>
          </cell>
          <cell r="M1452" t="str">
            <v>No</v>
          </cell>
          <cell r="N1452" t="str">
            <v>Urban</v>
          </cell>
          <cell r="O1452" t="str">
            <v>P4</v>
          </cell>
          <cell r="P1452" t="str">
            <v>P4</v>
          </cell>
          <cell r="Q1452" t="str">
            <v>BTS</v>
          </cell>
          <cell r="R1452" t="str">
            <v>BTS</v>
          </cell>
          <cell r="S1452" t="str">
            <v>On air</v>
          </cell>
          <cell r="T1452" t="str">
            <v>Grid-Gen</v>
          </cell>
          <cell r="U1452" t="str">
            <v>Roof Top</v>
          </cell>
          <cell r="V1452">
            <v>25</v>
          </cell>
          <cell r="W1452" t="str">
            <v>Outdoor</v>
          </cell>
          <cell r="X1452" t="str">
            <v>Kwibisa Mbindawina </v>
          </cell>
          <cell r="Y1452" t="str">
            <v>SBC</v>
          </cell>
          <cell r="Z1452" t="str">
            <v>SBC</v>
          </cell>
          <cell r="AA1452" t="str">
            <v>MTN</v>
          </cell>
          <cell r="AB1452" t="str">
            <v>Flavian Mazhambi</v>
          </cell>
          <cell r="AC1452" t="str">
            <v>GNM</v>
          </cell>
          <cell r="AD1452" t="str">
            <v>Lithandi </v>
          </cell>
          <cell r="AE1452" t="str">
            <v>CK Works</v>
          </cell>
          <cell r="AF1452" t="str">
            <v>CK Works</v>
          </cell>
          <cell r="AG1452">
            <v>20</v>
          </cell>
          <cell r="AH1452" t="str">
            <v>perkins</v>
          </cell>
          <cell r="AI1452">
            <v>0</v>
          </cell>
          <cell r="AJ1452" t="str">
            <v>Leroy Sommer</v>
          </cell>
          <cell r="AK1452">
            <v>0</v>
          </cell>
          <cell r="AL1452">
            <v>600</v>
          </cell>
          <cell r="AM1452" t="str">
            <v>Power cube</v>
          </cell>
          <cell r="AN1452" t="str">
            <v>ICC330-H1-C1</v>
          </cell>
          <cell r="AO1452">
            <v>400</v>
          </cell>
          <cell r="AP1452" t="str">
            <v>NARADA</v>
          </cell>
          <cell r="AQ1452">
            <v>600</v>
          </cell>
          <cell r="AR1452">
            <v>2</v>
          </cell>
          <cell r="AS1452">
            <v>600</v>
          </cell>
          <cell r="AT1452">
            <v>24</v>
          </cell>
          <cell r="AU1452" t="str">
            <v>N/A</v>
          </cell>
          <cell r="AV1452" t="str">
            <v>N/A</v>
          </cell>
          <cell r="AW1452" t="str">
            <v>N/A</v>
          </cell>
          <cell r="AX1452" t="str">
            <v>n/a</v>
          </cell>
          <cell r="AY1452" t="str">
            <v>N/A</v>
          </cell>
          <cell r="AZ1452">
            <v>89</v>
          </cell>
        </row>
        <row r="1452">
          <cell r="BB1452">
            <v>1</v>
          </cell>
          <cell r="BC1452" t="str">
            <v>MTN</v>
          </cell>
          <cell r="BD1452" t="str">
            <v>T3560</v>
          </cell>
          <cell r="BE1452">
            <v>0</v>
          </cell>
          <cell r="BF1452" t="str">
            <v>Yes</v>
          </cell>
        </row>
        <row r="1453">
          <cell r="C1453" t="str">
            <v>IHS_NTH_201A</v>
          </cell>
          <cell r="D1453" t="str">
            <v>MBALA </v>
          </cell>
          <cell r="E1453">
            <v>31.3696</v>
          </cell>
          <cell r="F1453">
            <v>-8.8482</v>
          </cell>
          <cell r="G1453" t="str">
            <v>Northern </v>
          </cell>
          <cell r="H1453">
            <v>2</v>
          </cell>
          <cell r="I1453" t="str">
            <v>NORTHERN</v>
          </cell>
          <cell r="J1453" t="str">
            <v>Mpulungu</v>
          </cell>
          <cell r="K1453" t="str">
            <v>Yes</v>
          </cell>
          <cell r="L1453" t="str">
            <v>No</v>
          </cell>
          <cell r="M1453" t="str">
            <v>No</v>
          </cell>
          <cell r="N1453" t="str">
            <v>Rural</v>
          </cell>
          <cell r="O1453" t="str">
            <v>Silver</v>
          </cell>
          <cell r="P1453" t="str">
            <v>Silver</v>
          </cell>
          <cell r="Q1453" t="str">
            <v>HUB</v>
          </cell>
          <cell r="R1453" t="str">
            <v>HUB</v>
          </cell>
          <cell r="S1453" t="str">
            <v>On air</v>
          </cell>
          <cell r="T1453" t="str">
            <v>Grid-Gen</v>
          </cell>
          <cell r="U1453" t="str">
            <v>Green Field</v>
          </cell>
          <cell r="V1453">
            <v>60</v>
          </cell>
          <cell r="W1453" t="str">
            <v>Indoor </v>
          </cell>
          <cell r="X1453" t="str">
            <v>Samson Nyirenda</v>
          </cell>
          <cell r="Y1453" t="str">
            <v>SBC</v>
          </cell>
          <cell r="Z1453" t="str">
            <v>SBC</v>
          </cell>
          <cell r="AA1453" t="str">
            <v>Airtel </v>
          </cell>
          <cell r="AB1453" t="str">
            <v>Flavian Mazhambi</v>
          </cell>
          <cell r="AC1453" t="str">
            <v>GNM</v>
          </cell>
          <cell r="AD1453" t="str">
            <v>Lithandi </v>
          </cell>
          <cell r="AE1453" t="str">
            <v>Gen Logic</v>
          </cell>
          <cell r="AF1453" t="str">
            <v>Gen Logic</v>
          </cell>
          <cell r="AG1453">
            <v>16</v>
          </cell>
          <cell r="AH1453" t="str">
            <v>perkins</v>
          </cell>
          <cell r="AI1453">
            <v>0</v>
          </cell>
          <cell r="AJ1453" t="str">
            <v>Leroy Sommer</v>
          </cell>
          <cell r="AK1453">
            <v>0</v>
          </cell>
          <cell r="AL1453">
            <v>1000</v>
          </cell>
          <cell r="AM1453" t="str">
            <v>Power cube</v>
          </cell>
          <cell r="AN1453" t="str">
            <v>ICC330-H1-C1</v>
          </cell>
          <cell r="AO1453">
            <v>400</v>
          </cell>
          <cell r="AP1453" t="str">
            <v>Agisson</v>
          </cell>
          <cell r="AQ1453">
            <v>1200</v>
          </cell>
          <cell r="AR1453">
            <v>2</v>
          </cell>
          <cell r="AS1453">
            <v>600</v>
          </cell>
          <cell r="AT1453">
            <v>48</v>
          </cell>
          <cell r="AU1453" t="str">
            <v>LG / Sumsung</v>
          </cell>
          <cell r="AV1453" t="str">
            <v>LG / Sumsung</v>
          </cell>
          <cell r="AW1453">
            <v>18000</v>
          </cell>
          <cell r="AX1453">
            <v>18000</v>
          </cell>
          <cell r="AY1453">
            <v>2</v>
          </cell>
          <cell r="AZ1453">
            <v>91</v>
          </cell>
        </row>
        <row r="1453">
          <cell r="BB1453">
            <v>1</v>
          </cell>
          <cell r="BC1453" t="str">
            <v>Airtel</v>
          </cell>
          <cell r="BD1453">
            <v>0</v>
          </cell>
          <cell r="BE1453" t="str">
            <v>ZM0124</v>
          </cell>
          <cell r="BF1453" t="str">
            <v>Yes</v>
          </cell>
        </row>
        <row r="1454">
          <cell r="C1454" t="str">
            <v>IHS_NTH_202A</v>
          </cell>
          <cell r="D1454" t="str">
            <v>MPULUNGU</v>
          </cell>
          <cell r="E1454">
            <v>31.1124</v>
          </cell>
          <cell r="F1454">
            <v>-8.7641</v>
          </cell>
          <cell r="G1454" t="str">
            <v>Northern </v>
          </cell>
          <cell r="H1454">
            <v>2.5</v>
          </cell>
          <cell r="I1454" t="str">
            <v>NORTHERN</v>
          </cell>
          <cell r="J1454" t="str">
            <v>Mpulungu</v>
          </cell>
          <cell r="K1454" t="str">
            <v>No</v>
          </cell>
          <cell r="L1454" t="str">
            <v>No</v>
          </cell>
          <cell r="M1454" t="str">
            <v>No</v>
          </cell>
          <cell r="N1454" t="str">
            <v>Rural</v>
          </cell>
          <cell r="O1454" t="str">
            <v>Silver</v>
          </cell>
          <cell r="P1454" t="str">
            <v>Silver</v>
          </cell>
          <cell r="Q1454" t="str">
            <v>BTS</v>
          </cell>
          <cell r="R1454" t="str">
            <v>BTS</v>
          </cell>
          <cell r="S1454" t="str">
            <v>On air</v>
          </cell>
          <cell r="T1454" t="str">
            <v>Grid-Gen</v>
          </cell>
          <cell r="U1454" t="str">
            <v>Green Field</v>
          </cell>
          <cell r="V1454">
            <v>70</v>
          </cell>
          <cell r="W1454" t="str">
            <v>Indoor </v>
          </cell>
          <cell r="X1454" t="str">
            <v>Samson Nyirenda</v>
          </cell>
          <cell r="Y1454" t="str">
            <v>SBC</v>
          </cell>
          <cell r="Z1454" t="str">
            <v>SBC</v>
          </cell>
          <cell r="AA1454" t="str">
            <v>Airtel </v>
          </cell>
          <cell r="AB1454" t="str">
            <v>Flavian Mazhambi</v>
          </cell>
          <cell r="AC1454" t="str">
            <v>GNM</v>
          </cell>
          <cell r="AD1454" t="str">
            <v>Lithandi </v>
          </cell>
          <cell r="AE1454" t="str">
            <v>Gen Logic</v>
          </cell>
          <cell r="AF1454" t="str">
            <v>Gen Logic</v>
          </cell>
          <cell r="AG1454">
            <v>20</v>
          </cell>
          <cell r="AH1454" t="str">
            <v>perkins</v>
          </cell>
          <cell r="AI1454" t="str">
            <v>GV51790V</v>
          </cell>
          <cell r="AJ1454" t="str">
            <v>Leroy Sommer</v>
          </cell>
          <cell r="AK1454" t="str">
            <v>ECP -28-M/4</v>
          </cell>
          <cell r="AL1454">
            <v>1000</v>
          </cell>
          <cell r="AM1454" t="str">
            <v>Power cube</v>
          </cell>
          <cell r="AN1454" t="str">
            <v>ICC330-H1-C1</v>
          </cell>
          <cell r="AO1454">
            <v>400</v>
          </cell>
          <cell r="AP1454" t="str">
            <v>Agisson</v>
          </cell>
          <cell r="AQ1454">
            <v>1200</v>
          </cell>
          <cell r="AR1454">
            <v>2</v>
          </cell>
          <cell r="AS1454">
            <v>600</v>
          </cell>
          <cell r="AT1454">
            <v>48</v>
          </cell>
          <cell r="AU1454" t="str">
            <v>LG / Sumsung</v>
          </cell>
          <cell r="AV1454" t="str">
            <v>LG / Sumsung</v>
          </cell>
          <cell r="AW1454">
            <v>18000</v>
          </cell>
          <cell r="AX1454">
            <v>18000</v>
          </cell>
          <cell r="AY1454">
            <v>2</v>
          </cell>
          <cell r="AZ1454">
            <v>47</v>
          </cell>
        </row>
        <row r="1454">
          <cell r="BB1454">
            <v>2</v>
          </cell>
          <cell r="BC1454" t="str">
            <v>AirtelTop Star</v>
          </cell>
          <cell r="BD1454">
            <v>0</v>
          </cell>
          <cell r="BE1454" t="str">
            <v>ZM0128</v>
          </cell>
          <cell r="BF1454" t="str">
            <v>Yes</v>
          </cell>
        </row>
        <row r="1455">
          <cell r="C1455" t="str">
            <v>IHS_NTH_203A</v>
          </cell>
          <cell r="D1455" t="str">
            <v>NAKONDE</v>
          </cell>
          <cell r="E1455">
            <v>32.7623</v>
          </cell>
          <cell r="F1455">
            <v>-9.3214</v>
          </cell>
          <cell r="G1455" t="str">
            <v>Northern </v>
          </cell>
          <cell r="H1455">
            <v>4.5</v>
          </cell>
          <cell r="I1455" t="str">
            <v>NORTHERN</v>
          </cell>
          <cell r="J1455" t="str">
            <v>Nakonde</v>
          </cell>
          <cell r="K1455" t="str">
            <v>No</v>
          </cell>
          <cell r="L1455" t="str">
            <v>No</v>
          </cell>
          <cell r="M1455" t="str">
            <v>No</v>
          </cell>
          <cell r="N1455" t="str">
            <v>Rural</v>
          </cell>
          <cell r="O1455" t="str">
            <v>Silver</v>
          </cell>
          <cell r="P1455" t="str">
            <v>Silver</v>
          </cell>
          <cell r="Q1455" t="str">
            <v>BB</v>
          </cell>
          <cell r="R1455" t="str">
            <v>BB</v>
          </cell>
          <cell r="S1455" t="str">
            <v>On air</v>
          </cell>
          <cell r="T1455" t="str">
            <v>Grid-Gen</v>
          </cell>
          <cell r="U1455" t="str">
            <v>Green Field</v>
          </cell>
          <cell r="V1455">
            <v>60</v>
          </cell>
          <cell r="W1455" t="str">
            <v>Indoor </v>
          </cell>
          <cell r="X1455" t="str">
            <v>Kwibisa Mbindawina </v>
          </cell>
          <cell r="Y1455" t="str">
            <v>SBC</v>
          </cell>
          <cell r="Z1455" t="str">
            <v>SBC</v>
          </cell>
          <cell r="AA1455" t="str">
            <v>Airtel </v>
          </cell>
          <cell r="AB1455" t="str">
            <v>Flavian Mazhambi</v>
          </cell>
          <cell r="AC1455" t="str">
            <v>GNM</v>
          </cell>
          <cell r="AD1455" t="str">
            <v>Lithandi </v>
          </cell>
          <cell r="AE1455" t="str">
            <v>Vitalgen</v>
          </cell>
          <cell r="AF1455" t="str">
            <v>Vitalgen</v>
          </cell>
          <cell r="AG1455">
            <v>30</v>
          </cell>
          <cell r="AH1455" t="str">
            <v>perkins</v>
          </cell>
          <cell r="AI1455" t="str">
            <v>1103A33G</v>
          </cell>
          <cell r="AJ1455" t="str">
            <v>Leroy Sommer</v>
          </cell>
          <cell r="AK1455" t="str">
            <v>LSAP423F</v>
          </cell>
          <cell r="AL1455">
            <v>1000</v>
          </cell>
          <cell r="AM1455" t="str">
            <v>Power cube</v>
          </cell>
          <cell r="AN1455" t="str">
            <v>ICC330-H1-C1</v>
          </cell>
          <cell r="AO1455">
            <v>400</v>
          </cell>
          <cell r="AP1455" t="str">
            <v>Lithium</v>
          </cell>
          <cell r="AQ1455">
            <v>400</v>
          </cell>
          <cell r="AR1455">
            <v>48</v>
          </cell>
          <cell r="AS1455">
            <v>100</v>
          </cell>
          <cell r="AT1455">
            <v>4</v>
          </cell>
          <cell r="AU1455" t="str">
            <v>Sumsung</v>
          </cell>
          <cell r="AV1455" t="str">
            <v>Sumsung</v>
          </cell>
          <cell r="AW1455">
            <v>18000</v>
          </cell>
          <cell r="AX1455">
            <v>18000</v>
          </cell>
          <cell r="AY1455">
            <v>2</v>
          </cell>
          <cell r="AZ1455">
            <v>220</v>
          </cell>
        </row>
        <row r="1455">
          <cell r="BB1455">
            <v>2</v>
          </cell>
          <cell r="BC1455" t="str">
            <v>MTNAirtel</v>
          </cell>
          <cell r="BD1455" t="str">
            <v>T3447</v>
          </cell>
          <cell r="BE1455" t="str">
            <v>ZM0130</v>
          </cell>
          <cell r="BF1455" t="str">
            <v>Yes</v>
          </cell>
        </row>
        <row r="1456">
          <cell r="C1456" t="str">
            <v>IHS_NTH_204A</v>
          </cell>
          <cell r="D1456" t="str">
            <v>CHINSALI</v>
          </cell>
          <cell r="E1456">
            <v>32.0609</v>
          </cell>
          <cell r="F1456">
            <v>-10.5427</v>
          </cell>
          <cell r="G1456" t="str">
            <v>Northern </v>
          </cell>
          <cell r="H1456">
            <v>4.5</v>
          </cell>
          <cell r="I1456" t="str">
            <v>NORTHERN</v>
          </cell>
          <cell r="J1456" t="str">
            <v>Chinsali</v>
          </cell>
          <cell r="K1456" t="str">
            <v>No</v>
          </cell>
          <cell r="L1456" t="str">
            <v>No</v>
          </cell>
          <cell r="M1456" t="str">
            <v>No</v>
          </cell>
          <cell r="N1456" t="str">
            <v>Rural</v>
          </cell>
          <cell r="O1456" t="str">
            <v>Silver</v>
          </cell>
          <cell r="P1456" t="str">
            <v>Silver</v>
          </cell>
          <cell r="Q1456" t="str">
            <v>BB</v>
          </cell>
          <cell r="R1456" t="str">
            <v>BB</v>
          </cell>
          <cell r="S1456" t="str">
            <v>On air</v>
          </cell>
          <cell r="T1456" t="str">
            <v>Grid-Gen</v>
          </cell>
          <cell r="U1456" t="str">
            <v>Green Field</v>
          </cell>
          <cell r="V1456">
            <v>50</v>
          </cell>
          <cell r="W1456" t="str">
            <v>Indoor </v>
          </cell>
          <cell r="X1456" t="str">
            <v>Francis Muwowo</v>
          </cell>
          <cell r="Y1456" t="str">
            <v>SBC</v>
          </cell>
          <cell r="Z1456" t="str">
            <v>SBC</v>
          </cell>
          <cell r="AA1456" t="str">
            <v>Airtel </v>
          </cell>
          <cell r="AB1456" t="str">
            <v>Flavian Mazhambi</v>
          </cell>
          <cell r="AC1456" t="str">
            <v>GNM</v>
          </cell>
          <cell r="AD1456" t="str">
            <v>Lithandi </v>
          </cell>
          <cell r="AE1456" t="str">
            <v>Gen Logic</v>
          </cell>
          <cell r="AF1456" t="str">
            <v>Gen Logic</v>
          </cell>
          <cell r="AG1456">
            <v>20</v>
          </cell>
          <cell r="AH1456" t="str">
            <v>perkins</v>
          </cell>
          <cell r="AI1456" t="str">
            <v>1103A-33</v>
          </cell>
          <cell r="AJ1456" t="str">
            <v>Leroy Sommer</v>
          </cell>
          <cell r="AK1456" t="str">
            <v>ECP28VL4</v>
          </cell>
          <cell r="AL1456">
            <v>1000</v>
          </cell>
          <cell r="AM1456" t="str">
            <v>Power cube</v>
          </cell>
          <cell r="AN1456" t="str">
            <v>ICC330-H1-C1</v>
          </cell>
          <cell r="AO1456">
            <v>400</v>
          </cell>
          <cell r="AP1456" t="str">
            <v>Agisson</v>
          </cell>
          <cell r="AQ1456">
            <v>1200</v>
          </cell>
          <cell r="AR1456">
            <v>2</v>
          </cell>
          <cell r="AS1456">
            <v>600</v>
          </cell>
          <cell r="AT1456">
            <v>48</v>
          </cell>
          <cell r="AU1456" t="str">
            <v>Sumsung</v>
          </cell>
          <cell r="AV1456" t="str">
            <v>Sumsung</v>
          </cell>
          <cell r="AW1456">
            <v>18000</v>
          </cell>
          <cell r="AX1456">
            <v>18000</v>
          </cell>
          <cell r="AY1456">
            <v>2</v>
          </cell>
          <cell r="AZ1456">
            <v>64</v>
          </cell>
        </row>
        <row r="1456">
          <cell r="BB1456">
            <v>1</v>
          </cell>
          <cell r="BC1456" t="str">
            <v>Airtel</v>
          </cell>
          <cell r="BD1456">
            <v>0</v>
          </cell>
          <cell r="BE1456" t="str">
            <v>ZM0177</v>
          </cell>
          <cell r="BF1456" t="str">
            <v>Yes</v>
          </cell>
        </row>
        <row r="1457">
          <cell r="C1457" t="str">
            <v>IHS_NTH_205A</v>
          </cell>
          <cell r="D1457" t="str">
            <v>ISOKA</v>
          </cell>
          <cell r="E1457">
            <v>32.6454</v>
          </cell>
          <cell r="F1457">
            <v>-10.181</v>
          </cell>
          <cell r="G1457" t="str">
            <v>Northern </v>
          </cell>
          <cell r="H1457">
            <v>2</v>
          </cell>
          <cell r="I1457" t="str">
            <v>NORTHERN</v>
          </cell>
          <cell r="J1457" t="str">
            <v>Isoka</v>
          </cell>
          <cell r="K1457" t="str">
            <v>No</v>
          </cell>
          <cell r="L1457" t="str">
            <v>No</v>
          </cell>
          <cell r="M1457" t="str">
            <v>No</v>
          </cell>
          <cell r="N1457" t="str">
            <v>Rural</v>
          </cell>
          <cell r="O1457" t="str">
            <v>Silver</v>
          </cell>
          <cell r="P1457" t="str">
            <v>Silver</v>
          </cell>
          <cell r="Q1457" t="str">
            <v>BTS</v>
          </cell>
          <cell r="R1457" t="str">
            <v>BTS</v>
          </cell>
          <cell r="S1457" t="str">
            <v>On air</v>
          </cell>
          <cell r="T1457" t="str">
            <v>Grid-Gen</v>
          </cell>
          <cell r="U1457" t="str">
            <v>Green Field</v>
          </cell>
          <cell r="V1457">
            <v>50</v>
          </cell>
          <cell r="W1457" t="str">
            <v>Indoor </v>
          </cell>
          <cell r="X1457" t="str">
            <v>Kwibisa Mbindawina </v>
          </cell>
          <cell r="Y1457" t="str">
            <v>SBC</v>
          </cell>
          <cell r="Z1457" t="str">
            <v>SBC</v>
          </cell>
          <cell r="AA1457" t="str">
            <v>Airtel </v>
          </cell>
          <cell r="AB1457" t="str">
            <v>Flavian Mazhambi</v>
          </cell>
          <cell r="AC1457" t="str">
            <v>GNM</v>
          </cell>
          <cell r="AD1457" t="str">
            <v>Lithandi </v>
          </cell>
          <cell r="AE1457" t="str">
            <v>Gen Logic</v>
          </cell>
          <cell r="AF1457" t="str">
            <v>Gen Logic</v>
          </cell>
          <cell r="AG1457">
            <v>16</v>
          </cell>
          <cell r="AH1457" t="str">
            <v>perkins</v>
          </cell>
          <cell r="AI1457">
            <v>0</v>
          </cell>
          <cell r="AJ1457" t="str">
            <v>Leroy Sommer</v>
          </cell>
          <cell r="AK1457">
            <v>0</v>
          </cell>
          <cell r="AL1457">
            <v>1000</v>
          </cell>
          <cell r="AM1457" t="str">
            <v>Power cube</v>
          </cell>
          <cell r="AN1457" t="str">
            <v>ICC330-H1-C1</v>
          </cell>
          <cell r="AO1457">
            <v>400</v>
          </cell>
          <cell r="AP1457" t="str">
            <v>Agisson</v>
          </cell>
          <cell r="AQ1457">
            <v>1200</v>
          </cell>
          <cell r="AR1457">
            <v>2</v>
          </cell>
          <cell r="AS1457">
            <v>600</v>
          </cell>
          <cell r="AT1457">
            <v>48</v>
          </cell>
          <cell r="AU1457" t="str">
            <v>LG / Sumsung</v>
          </cell>
          <cell r="AV1457" t="str">
            <v>LG / Sumsung</v>
          </cell>
          <cell r="AW1457">
            <v>18000</v>
          </cell>
          <cell r="AX1457">
            <v>18000</v>
          </cell>
          <cell r="AY1457">
            <v>2</v>
          </cell>
          <cell r="AZ1457">
            <v>140</v>
          </cell>
        </row>
        <row r="1457">
          <cell r="BB1457">
            <v>3</v>
          </cell>
          <cell r="BC1457" t="str">
            <v>MTNAirtelISO FM</v>
          </cell>
          <cell r="BD1457" t="str">
            <v>T3068</v>
          </cell>
          <cell r="BE1457" t="str">
            <v>ZM0180</v>
          </cell>
          <cell r="BF1457" t="str">
            <v>Yes</v>
          </cell>
        </row>
        <row r="1458">
          <cell r="C1458" t="str">
            <v>IHS_NTH_206A</v>
          </cell>
          <cell r="D1458" t="str">
            <v>LUWINGU</v>
          </cell>
          <cell r="E1458">
            <v>29.924</v>
          </cell>
          <cell r="F1458">
            <v>-10.2628</v>
          </cell>
          <cell r="G1458" t="str">
            <v>Northern </v>
          </cell>
          <cell r="H1458">
            <v>4.5</v>
          </cell>
          <cell r="I1458" t="str">
            <v>NORTHERN</v>
          </cell>
          <cell r="J1458" t="str">
            <v>Luwingu</v>
          </cell>
          <cell r="K1458" t="str">
            <v>No</v>
          </cell>
          <cell r="L1458" t="str">
            <v>No</v>
          </cell>
          <cell r="M1458" t="str">
            <v>No</v>
          </cell>
          <cell r="N1458" t="str">
            <v>Rural</v>
          </cell>
          <cell r="O1458" t="str">
            <v>Silver</v>
          </cell>
          <cell r="P1458" t="str">
            <v>Silver</v>
          </cell>
          <cell r="Q1458" t="str">
            <v>BB</v>
          </cell>
          <cell r="R1458" t="str">
            <v>BB</v>
          </cell>
          <cell r="S1458" t="str">
            <v>On air</v>
          </cell>
          <cell r="T1458" t="str">
            <v>Grid-Gen</v>
          </cell>
          <cell r="U1458" t="str">
            <v>Green Field</v>
          </cell>
          <cell r="V1458">
            <v>50</v>
          </cell>
          <cell r="W1458" t="str">
            <v>Indoor </v>
          </cell>
          <cell r="X1458" t="str">
            <v>Samson Nyirenda</v>
          </cell>
          <cell r="Y1458" t="str">
            <v>SBC</v>
          </cell>
          <cell r="Z1458" t="str">
            <v>SBC</v>
          </cell>
          <cell r="AA1458" t="str">
            <v>Airtel </v>
          </cell>
          <cell r="AB1458" t="str">
            <v>Flavian Mazhambi</v>
          </cell>
          <cell r="AC1458" t="str">
            <v>GNM</v>
          </cell>
          <cell r="AD1458" t="str">
            <v>Lithandi </v>
          </cell>
          <cell r="AE1458" t="str">
            <v>Gen Logic</v>
          </cell>
          <cell r="AF1458" t="str">
            <v>Gen Logic</v>
          </cell>
          <cell r="AG1458">
            <v>30</v>
          </cell>
          <cell r="AH1458" t="str">
            <v>perkins</v>
          </cell>
          <cell r="AI1458" t="str">
            <v>GL-PM-2-1-M1000-30-7320</v>
          </cell>
          <cell r="AJ1458" t="str">
            <v>Leroy Sommer</v>
          </cell>
          <cell r="AK1458">
            <v>0</v>
          </cell>
          <cell r="AL1458">
            <v>1000</v>
          </cell>
          <cell r="AM1458" t="str">
            <v>Power cube</v>
          </cell>
          <cell r="AN1458" t="str">
            <v>ICC330-H1-C1</v>
          </cell>
          <cell r="AO1458">
            <v>400</v>
          </cell>
          <cell r="AP1458" t="str">
            <v>Agisson</v>
          </cell>
          <cell r="AQ1458">
            <v>1200</v>
          </cell>
          <cell r="AR1458">
            <v>2</v>
          </cell>
          <cell r="AS1458">
            <v>600</v>
          </cell>
          <cell r="AT1458">
            <v>48</v>
          </cell>
          <cell r="AU1458" t="str">
            <v>LG</v>
          </cell>
          <cell r="AV1458" t="str">
            <v>LG</v>
          </cell>
          <cell r="AW1458">
            <v>18000</v>
          </cell>
          <cell r="AX1458">
            <v>18000</v>
          </cell>
          <cell r="AY1458">
            <v>2</v>
          </cell>
          <cell r="AZ1458">
            <v>85</v>
          </cell>
        </row>
        <row r="1458">
          <cell r="BB1458">
            <v>1</v>
          </cell>
          <cell r="BC1458" t="str">
            <v>Airtel</v>
          </cell>
          <cell r="BD1458">
            <v>0</v>
          </cell>
          <cell r="BE1458" t="str">
            <v>ZM0192</v>
          </cell>
          <cell r="BF1458" t="str">
            <v>Yes</v>
          </cell>
        </row>
        <row r="1459">
          <cell r="C1459" t="str">
            <v>IHS_NTH_207A</v>
          </cell>
          <cell r="D1459" t="str">
            <v>MPIKA</v>
          </cell>
          <cell r="E1459">
            <v>31.4088</v>
          </cell>
          <cell r="F1459">
            <v>-11.8395</v>
          </cell>
          <cell r="G1459" t="str">
            <v>Northern </v>
          </cell>
          <cell r="H1459">
            <v>4.5</v>
          </cell>
          <cell r="I1459" t="str">
            <v>NORTHERN</v>
          </cell>
          <cell r="J1459" t="str">
            <v>Mpika</v>
          </cell>
          <cell r="K1459" t="str">
            <v>Yes</v>
          </cell>
          <cell r="L1459" t="str">
            <v>No</v>
          </cell>
          <cell r="M1459" t="str">
            <v>Yes</v>
          </cell>
          <cell r="N1459" t="str">
            <v>Rural</v>
          </cell>
          <cell r="O1459" t="str">
            <v>Silver</v>
          </cell>
          <cell r="P1459" t="str">
            <v>Silver</v>
          </cell>
          <cell r="Q1459" t="str">
            <v>BB</v>
          </cell>
          <cell r="R1459" t="str">
            <v>BB</v>
          </cell>
          <cell r="S1459" t="str">
            <v>On air</v>
          </cell>
          <cell r="T1459" t="str">
            <v>Grid-Gen</v>
          </cell>
          <cell r="U1459" t="str">
            <v>Green Field</v>
          </cell>
          <cell r="V1459">
            <v>60</v>
          </cell>
          <cell r="W1459" t="str">
            <v>Indoor </v>
          </cell>
          <cell r="X1459" t="str">
            <v>Francis Muwowo</v>
          </cell>
          <cell r="Y1459" t="str">
            <v>SBC</v>
          </cell>
          <cell r="Z1459" t="str">
            <v>SBC</v>
          </cell>
          <cell r="AA1459" t="str">
            <v>Airtel </v>
          </cell>
          <cell r="AB1459" t="str">
            <v>Flavian Mazhambi</v>
          </cell>
          <cell r="AC1459" t="str">
            <v>GNM</v>
          </cell>
          <cell r="AD1459" t="str">
            <v>Lithandi </v>
          </cell>
          <cell r="AE1459" t="str">
            <v>Gen Logic</v>
          </cell>
          <cell r="AF1459" t="str">
            <v>Gen Logic</v>
          </cell>
          <cell r="AG1459">
            <v>30</v>
          </cell>
          <cell r="AH1459" t="str">
            <v>perkins</v>
          </cell>
          <cell r="AI1459" t="str">
            <v>GLPM-2.1M-1000-30-3P-7320</v>
          </cell>
          <cell r="AJ1459" t="str">
            <v>Leroy Sommer</v>
          </cell>
          <cell r="AK1459">
            <v>0</v>
          </cell>
          <cell r="AL1459">
            <v>1000</v>
          </cell>
          <cell r="AM1459" t="str">
            <v>Power cube</v>
          </cell>
          <cell r="AN1459" t="str">
            <v>ICC330-H1-C1</v>
          </cell>
          <cell r="AO1459">
            <v>400</v>
          </cell>
          <cell r="AP1459" t="str">
            <v>Agisson</v>
          </cell>
          <cell r="AQ1459">
            <v>1200</v>
          </cell>
          <cell r="AR1459">
            <v>2</v>
          </cell>
          <cell r="AS1459">
            <v>600</v>
          </cell>
          <cell r="AT1459">
            <v>48</v>
          </cell>
          <cell r="AU1459" t="str">
            <v>LG</v>
          </cell>
          <cell r="AV1459" t="str">
            <v>LG</v>
          </cell>
          <cell r="AW1459">
            <v>18000</v>
          </cell>
          <cell r="AX1459">
            <v>18000</v>
          </cell>
          <cell r="AY1459">
            <v>2</v>
          </cell>
          <cell r="AZ1459">
            <v>120</v>
          </cell>
        </row>
        <row r="1459">
          <cell r="BB1459">
            <v>1</v>
          </cell>
          <cell r="BC1459" t="str">
            <v>Airtel</v>
          </cell>
          <cell r="BD1459">
            <v>0</v>
          </cell>
          <cell r="BE1459" t="str">
            <v>ZM0195</v>
          </cell>
          <cell r="BF1459" t="str">
            <v>Yes</v>
          </cell>
        </row>
        <row r="1460">
          <cell r="C1460" t="str">
            <v>IHS_NTH_208A</v>
          </cell>
          <cell r="D1460" t="str">
            <v>INDU </v>
          </cell>
          <cell r="E1460">
            <v>31.1802</v>
          </cell>
          <cell r="F1460">
            <v>-9.7371</v>
          </cell>
          <cell r="G1460" t="str">
            <v>Northern </v>
          </cell>
          <cell r="H1460">
            <v>1.8</v>
          </cell>
          <cell r="I1460" t="str">
            <v>NORTHERN</v>
          </cell>
          <cell r="J1460" t="str">
            <v>Mungwi</v>
          </cell>
          <cell r="K1460" t="str">
            <v>No</v>
          </cell>
          <cell r="L1460" t="str">
            <v>No</v>
          </cell>
          <cell r="M1460" t="str">
            <v>No</v>
          </cell>
          <cell r="N1460" t="str">
            <v>Rural</v>
          </cell>
          <cell r="O1460" t="str">
            <v>Silver</v>
          </cell>
          <cell r="P1460" t="str">
            <v>Silver</v>
          </cell>
          <cell r="Q1460" t="str">
            <v>BB</v>
          </cell>
          <cell r="R1460" t="str">
            <v>BB</v>
          </cell>
          <cell r="S1460" t="str">
            <v>On air</v>
          </cell>
          <cell r="T1460" t="str">
            <v>Grid-Gen</v>
          </cell>
          <cell r="U1460" t="str">
            <v>Green Field</v>
          </cell>
          <cell r="V1460">
            <v>60</v>
          </cell>
          <cell r="W1460" t="str">
            <v>Indoor </v>
          </cell>
          <cell r="X1460" t="str">
            <v>Samson Nyirenda</v>
          </cell>
          <cell r="Y1460" t="str">
            <v>SBC</v>
          </cell>
          <cell r="Z1460" t="str">
            <v>SBC</v>
          </cell>
          <cell r="AA1460" t="str">
            <v>Airtel </v>
          </cell>
          <cell r="AB1460" t="str">
            <v>Flavian Mazhambi</v>
          </cell>
          <cell r="AC1460" t="str">
            <v>GNM</v>
          </cell>
          <cell r="AD1460" t="str">
            <v>Lithandi </v>
          </cell>
          <cell r="AE1460" t="str">
            <v>Lamasat</v>
          </cell>
          <cell r="AF1460" t="str">
            <v>Lamasat</v>
          </cell>
          <cell r="AG1460">
            <v>15</v>
          </cell>
          <cell r="AH1460" t="str">
            <v>perkins</v>
          </cell>
          <cell r="AI1460" t="str">
            <v>GU51794U</v>
          </cell>
          <cell r="AJ1460" t="str">
            <v>Leroy Sommer</v>
          </cell>
          <cell r="AK1460">
            <v>0</v>
          </cell>
          <cell r="AL1460">
            <v>600</v>
          </cell>
          <cell r="AM1460" t="str">
            <v>Power cube</v>
          </cell>
          <cell r="AN1460" t="str">
            <v>ICC330-H1-C1</v>
          </cell>
          <cell r="AO1460">
            <v>400</v>
          </cell>
          <cell r="AP1460" t="str">
            <v>Agisson</v>
          </cell>
          <cell r="AQ1460">
            <v>1200</v>
          </cell>
          <cell r="AR1460">
            <v>2</v>
          </cell>
          <cell r="AS1460">
            <v>600</v>
          </cell>
          <cell r="AT1460">
            <v>48</v>
          </cell>
          <cell r="AU1460" t="str">
            <v>LG</v>
          </cell>
          <cell r="AV1460" t="str">
            <v>LG</v>
          </cell>
          <cell r="AW1460">
            <v>18000</v>
          </cell>
          <cell r="AX1460">
            <v>18000</v>
          </cell>
          <cell r="AY1460">
            <v>2</v>
          </cell>
          <cell r="AZ1460">
            <v>63</v>
          </cell>
        </row>
        <row r="1460">
          <cell r="BB1460">
            <v>1</v>
          </cell>
          <cell r="BC1460" t="str">
            <v>Airtel</v>
          </cell>
          <cell r="BD1460">
            <v>0</v>
          </cell>
          <cell r="BE1460" t="str">
            <v>ZM0221</v>
          </cell>
          <cell r="BF1460" t="str">
            <v>Yes</v>
          </cell>
        </row>
        <row r="1461">
          <cell r="C1461" t="str">
            <v>IHS_NTH_209A</v>
          </cell>
          <cell r="D1461" t="str">
            <v>MUNGWI</v>
          </cell>
          <cell r="E1461">
            <v>31.3697</v>
          </cell>
          <cell r="F1461">
            <v>-10.1739</v>
          </cell>
          <cell r="G1461" t="str">
            <v>Northern </v>
          </cell>
          <cell r="H1461">
            <v>1.8</v>
          </cell>
          <cell r="I1461" t="str">
            <v>NORTHERN</v>
          </cell>
          <cell r="J1461" t="str">
            <v>Mungwi</v>
          </cell>
          <cell r="K1461" t="str">
            <v>No</v>
          </cell>
          <cell r="L1461" t="str">
            <v>No</v>
          </cell>
          <cell r="M1461" t="str">
            <v>No</v>
          </cell>
          <cell r="N1461" t="str">
            <v>Rural</v>
          </cell>
          <cell r="O1461" t="str">
            <v>Silver</v>
          </cell>
          <cell r="P1461" t="str">
            <v>Silver</v>
          </cell>
          <cell r="Q1461" t="str">
            <v>BTS</v>
          </cell>
          <cell r="R1461" t="str">
            <v>BTS</v>
          </cell>
          <cell r="S1461" t="str">
            <v>On air</v>
          </cell>
          <cell r="T1461" t="str">
            <v>Grid-Gen</v>
          </cell>
          <cell r="U1461" t="str">
            <v>Green Field</v>
          </cell>
          <cell r="V1461">
            <v>50</v>
          </cell>
          <cell r="W1461" t="str">
            <v>Indoor </v>
          </cell>
          <cell r="X1461" t="str">
            <v>Samson Nyirenda</v>
          </cell>
          <cell r="Y1461" t="str">
            <v>SBC</v>
          </cell>
          <cell r="Z1461" t="str">
            <v>SBC</v>
          </cell>
          <cell r="AA1461" t="str">
            <v>Airtel </v>
          </cell>
          <cell r="AB1461" t="str">
            <v>Flavian Mazhambi</v>
          </cell>
          <cell r="AC1461" t="str">
            <v>GNM</v>
          </cell>
          <cell r="AD1461" t="str">
            <v>Lithandi </v>
          </cell>
          <cell r="AE1461" t="str">
            <v>Lamasat</v>
          </cell>
          <cell r="AF1461" t="str">
            <v>Lamasat</v>
          </cell>
          <cell r="AG1461">
            <v>15</v>
          </cell>
          <cell r="AH1461" t="str">
            <v>perkins</v>
          </cell>
          <cell r="AI1461">
            <v>0</v>
          </cell>
          <cell r="AJ1461" t="str">
            <v>Leroy Sommer</v>
          </cell>
          <cell r="AK1461">
            <v>0</v>
          </cell>
          <cell r="AL1461">
            <v>600</v>
          </cell>
          <cell r="AM1461" t="str">
            <v>Emerson</v>
          </cell>
          <cell r="AN1461" t="str">
            <v>Network Power</v>
          </cell>
          <cell r="AO1461">
            <v>192</v>
          </cell>
          <cell r="AP1461" t="str">
            <v>Amaron</v>
          </cell>
          <cell r="AQ1461">
            <v>600</v>
          </cell>
          <cell r="AR1461">
            <v>2</v>
          </cell>
          <cell r="AS1461">
            <v>600</v>
          </cell>
          <cell r="AT1461">
            <v>24</v>
          </cell>
          <cell r="AU1461" t="str">
            <v>LG / Sumsung</v>
          </cell>
          <cell r="AV1461" t="str">
            <v>LG / Sumsung</v>
          </cell>
          <cell r="AW1461">
            <v>18000</v>
          </cell>
          <cell r="AX1461">
            <v>18000</v>
          </cell>
          <cell r="AY1461">
            <v>2</v>
          </cell>
          <cell r="AZ1461">
            <v>79</v>
          </cell>
        </row>
        <row r="1461">
          <cell r="BB1461">
            <v>1</v>
          </cell>
          <cell r="BC1461" t="str">
            <v>Airtel</v>
          </cell>
          <cell r="BD1461">
            <v>0</v>
          </cell>
          <cell r="BE1461" t="str">
            <v>ZM0251</v>
          </cell>
          <cell r="BF1461" t="str">
            <v>Yes</v>
          </cell>
        </row>
        <row r="1462">
          <cell r="C1462" t="str">
            <v>IHS_NTH_210A</v>
          </cell>
          <cell r="D1462" t="str">
            <v>SENGA HILL</v>
          </cell>
          <cell r="E1462">
            <v>31.2469</v>
          </cell>
          <cell r="F1462">
            <v>-9.3589</v>
          </cell>
          <cell r="G1462" t="str">
            <v>Northern </v>
          </cell>
          <cell r="H1462">
            <v>1.8</v>
          </cell>
          <cell r="I1462" t="str">
            <v>NORTHERN</v>
          </cell>
          <cell r="J1462" t="str">
            <v>Mpulungu</v>
          </cell>
          <cell r="K1462" t="str">
            <v>No</v>
          </cell>
          <cell r="L1462" t="str">
            <v>No</v>
          </cell>
          <cell r="M1462" t="str">
            <v>No</v>
          </cell>
          <cell r="N1462" t="str">
            <v>Rural</v>
          </cell>
          <cell r="O1462" t="str">
            <v>Silver</v>
          </cell>
          <cell r="P1462" t="str">
            <v>Silver</v>
          </cell>
          <cell r="Q1462" t="str">
            <v>BB</v>
          </cell>
          <cell r="R1462" t="str">
            <v>BB</v>
          </cell>
          <cell r="S1462" t="str">
            <v>On air</v>
          </cell>
          <cell r="T1462" t="str">
            <v>Grid-Gen</v>
          </cell>
          <cell r="U1462" t="str">
            <v>Green Field</v>
          </cell>
          <cell r="V1462">
            <v>70</v>
          </cell>
          <cell r="W1462" t="str">
            <v>Outdoor</v>
          </cell>
          <cell r="X1462" t="str">
            <v>Samson Nyirenda</v>
          </cell>
          <cell r="Y1462" t="str">
            <v>SBC</v>
          </cell>
          <cell r="Z1462" t="str">
            <v>SBC</v>
          </cell>
          <cell r="AA1462" t="str">
            <v>Airtel </v>
          </cell>
          <cell r="AB1462" t="str">
            <v>Flavian Mazhambi</v>
          </cell>
          <cell r="AC1462" t="str">
            <v>GNM</v>
          </cell>
          <cell r="AD1462" t="str">
            <v>Lithandi </v>
          </cell>
          <cell r="AE1462" t="str">
            <v>Lamasat</v>
          </cell>
          <cell r="AF1462" t="str">
            <v>Lamasat</v>
          </cell>
          <cell r="AG1462">
            <v>15</v>
          </cell>
          <cell r="AH1462" t="str">
            <v>perkins</v>
          </cell>
          <cell r="AI1462" t="str">
            <v>GU51794U</v>
          </cell>
          <cell r="AJ1462" t="str">
            <v>Leroy Sommer</v>
          </cell>
          <cell r="AK1462" t="str">
            <v>LSA 40M5 J6/4</v>
          </cell>
          <cell r="AL1462">
            <v>600</v>
          </cell>
          <cell r="AM1462" t="str">
            <v>Power cube</v>
          </cell>
          <cell r="AN1462" t="str">
            <v>ICC330-H1-C1</v>
          </cell>
          <cell r="AO1462">
            <v>400</v>
          </cell>
          <cell r="AP1462" t="str">
            <v>Agisson</v>
          </cell>
          <cell r="AQ1462">
            <v>1200</v>
          </cell>
          <cell r="AR1462">
            <v>2</v>
          </cell>
          <cell r="AS1462">
            <v>600</v>
          </cell>
          <cell r="AT1462">
            <v>48</v>
          </cell>
          <cell r="AU1462" t="str">
            <v>N/A</v>
          </cell>
          <cell r="AV1462" t="str">
            <v>N/A</v>
          </cell>
          <cell r="AW1462" t="str">
            <v>N/A</v>
          </cell>
          <cell r="AX1462" t="str">
            <v>n/a</v>
          </cell>
          <cell r="AY1462" t="str">
            <v>N/A</v>
          </cell>
          <cell r="AZ1462">
            <v>54</v>
          </cell>
        </row>
        <row r="1462">
          <cell r="BB1462">
            <v>2</v>
          </cell>
          <cell r="BC1462" t="str">
            <v>AirtelTop Star</v>
          </cell>
          <cell r="BD1462">
            <v>0</v>
          </cell>
          <cell r="BE1462" t="str">
            <v>ZM0276</v>
          </cell>
          <cell r="BF1462" t="str">
            <v>Yes</v>
          </cell>
        </row>
        <row r="1463">
          <cell r="C1463" t="str">
            <v>IHS_NTH_211A</v>
          </cell>
          <cell r="D1463" t="str">
            <v>ILONDA NEW</v>
          </cell>
          <cell r="E1463">
            <v>32.6797</v>
          </cell>
          <cell r="F1463">
            <v>-9.5565</v>
          </cell>
          <cell r="G1463" t="str">
            <v>Northern </v>
          </cell>
          <cell r="H1463">
            <v>4.5</v>
          </cell>
          <cell r="I1463" t="str">
            <v>NORTHERN</v>
          </cell>
          <cell r="J1463" t="str">
            <v>Nakonde</v>
          </cell>
          <cell r="K1463" t="str">
            <v>No</v>
          </cell>
          <cell r="L1463" t="str">
            <v>No</v>
          </cell>
          <cell r="M1463" t="str">
            <v>No</v>
          </cell>
          <cell r="N1463" t="str">
            <v>Rural</v>
          </cell>
          <cell r="O1463" t="str">
            <v>Silver</v>
          </cell>
          <cell r="P1463" t="str">
            <v>Silver</v>
          </cell>
          <cell r="Q1463" t="str">
            <v>BB</v>
          </cell>
          <cell r="R1463" t="str">
            <v>BB</v>
          </cell>
          <cell r="S1463" t="str">
            <v>On air</v>
          </cell>
          <cell r="T1463" t="str">
            <v>Solar-Gen</v>
          </cell>
          <cell r="U1463" t="str">
            <v>Green Field</v>
          </cell>
          <cell r="V1463">
            <v>80</v>
          </cell>
          <cell r="W1463" t="str">
            <v>Indoor </v>
          </cell>
          <cell r="X1463" t="str">
            <v>Kwibisa Mbindawina </v>
          </cell>
          <cell r="Y1463" t="str">
            <v>SBC</v>
          </cell>
          <cell r="Z1463" t="str">
            <v>SBC</v>
          </cell>
          <cell r="AA1463" t="str">
            <v>Airtel </v>
          </cell>
          <cell r="AB1463" t="str">
            <v>Flavian Mazhambi</v>
          </cell>
          <cell r="AC1463" t="str">
            <v>GNM</v>
          </cell>
          <cell r="AD1463" t="str">
            <v>Lithandi </v>
          </cell>
          <cell r="AE1463" t="str">
            <v>CK Works</v>
          </cell>
          <cell r="AF1463" t="str">
            <v>CK Works</v>
          </cell>
          <cell r="AG1463">
            <v>30</v>
          </cell>
          <cell r="AH1463" t="str">
            <v>perkins</v>
          </cell>
          <cell r="AI1463">
            <v>0</v>
          </cell>
          <cell r="AJ1463" t="str">
            <v>Leroy Sommer</v>
          </cell>
          <cell r="AK1463">
            <v>0</v>
          </cell>
          <cell r="AL1463">
            <v>1000</v>
          </cell>
          <cell r="AM1463" t="str">
            <v>Power cube</v>
          </cell>
          <cell r="AN1463" t="str">
            <v>ICC330-H1-C1</v>
          </cell>
          <cell r="AO1463">
            <v>400</v>
          </cell>
          <cell r="AP1463" t="str">
            <v>Lithium</v>
          </cell>
          <cell r="AQ1463">
            <v>400</v>
          </cell>
          <cell r="AR1463">
            <v>48</v>
          </cell>
          <cell r="AS1463">
            <v>100</v>
          </cell>
          <cell r="AT1463">
            <v>4</v>
          </cell>
          <cell r="AU1463" t="str">
            <v>Huawei</v>
          </cell>
          <cell r="AV1463" t="str">
            <v>Huawei</v>
          </cell>
          <cell r="AW1463">
            <v>18000</v>
          </cell>
          <cell r="AX1463">
            <v>18000</v>
          </cell>
          <cell r="AY1463">
            <v>2</v>
          </cell>
          <cell r="AZ1463">
            <v>146</v>
          </cell>
        </row>
        <row r="1463">
          <cell r="BB1463">
            <v>1</v>
          </cell>
          <cell r="BC1463" t="str">
            <v>Airtel</v>
          </cell>
          <cell r="BD1463">
            <v>0</v>
          </cell>
          <cell r="BE1463" t="str">
            <v>ZM0455</v>
          </cell>
          <cell r="BF1463" t="str">
            <v>Yes</v>
          </cell>
        </row>
        <row r="1464">
          <cell r="C1464" t="str">
            <v>IHS_NTH_213A</v>
          </cell>
          <cell r="D1464" t="str">
            <v>CHOZI</v>
          </cell>
          <cell r="E1464">
            <v>32.2311</v>
          </cell>
          <cell r="F1464">
            <v>-9.3936</v>
          </cell>
          <cell r="G1464" t="str">
            <v>Northern </v>
          </cell>
          <cell r="H1464">
            <v>2</v>
          </cell>
          <cell r="I1464" t="str">
            <v>NORTHERN</v>
          </cell>
          <cell r="J1464" t="str">
            <v>Mbala</v>
          </cell>
          <cell r="K1464" t="str">
            <v>No</v>
          </cell>
          <cell r="L1464" t="str">
            <v>No</v>
          </cell>
          <cell r="M1464" t="str">
            <v>No</v>
          </cell>
          <cell r="N1464" t="str">
            <v>Rural</v>
          </cell>
          <cell r="O1464" t="str">
            <v>Silver</v>
          </cell>
          <cell r="P1464" t="str">
            <v>Silver</v>
          </cell>
          <cell r="Q1464" t="str">
            <v>BB</v>
          </cell>
          <cell r="R1464" t="str">
            <v>BB</v>
          </cell>
          <cell r="S1464" t="str">
            <v>On air</v>
          </cell>
          <cell r="T1464" t="str">
            <v>Grid-Gen</v>
          </cell>
          <cell r="U1464" t="str">
            <v>Green Field</v>
          </cell>
          <cell r="V1464">
            <v>80</v>
          </cell>
          <cell r="W1464" t="str">
            <v>Indoor </v>
          </cell>
          <cell r="X1464" t="str">
            <v>Kwibisa Mbindawina </v>
          </cell>
          <cell r="Y1464" t="str">
            <v>SBC</v>
          </cell>
          <cell r="Z1464" t="str">
            <v>SBC</v>
          </cell>
          <cell r="AA1464" t="str">
            <v>Airtel </v>
          </cell>
          <cell r="AB1464" t="str">
            <v>Flavian Mazhambi</v>
          </cell>
          <cell r="AC1464" t="str">
            <v>GNM</v>
          </cell>
          <cell r="AD1464" t="str">
            <v>Lithandi </v>
          </cell>
          <cell r="AE1464" t="str">
            <v>Lamasat</v>
          </cell>
          <cell r="AF1464" t="str">
            <v>Lamasat</v>
          </cell>
          <cell r="AG1464">
            <v>16</v>
          </cell>
          <cell r="AH1464" t="str">
            <v>perkins</v>
          </cell>
          <cell r="AI1464" t="str">
            <v>580112A</v>
          </cell>
          <cell r="AJ1464" t="str">
            <v>Leroy Sommer</v>
          </cell>
          <cell r="AK1464" t="str">
            <v>TAL 040D J6S/4</v>
          </cell>
          <cell r="AL1464">
            <v>600</v>
          </cell>
          <cell r="AM1464" t="str">
            <v>Power cube</v>
          </cell>
          <cell r="AN1464" t="str">
            <v>ICC330-H1-C1</v>
          </cell>
          <cell r="AO1464">
            <v>400</v>
          </cell>
          <cell r="AP1464" t="str">
            <v>Agisson</v>
          </cell>
          <cell r="AQ1464">
            <v>1200</v>
          </cell>
          <cell r="AR1464">
            <v>2</v>
          </cell>
          <cell r="AS1464">
            <v>600</v>
          </cell>
          <cell r="AT1464">
            <v>48</v>
          </cell>
          <cell r="AU1464" t="str">
            <v>LG</v>
          </cell>
          <cell r="AV1464" t="str">
            <v>LG</v>
          </cell>
          <cell r="AW1464">
            <v>18000</v>
          </cell>
          <cell r="AX1464">
            <v>18000</v>
          </cell>
          <cell r="AY1464">
            <v>2</v>
          </cell>
          <cell r="AZ1464">
            <v>103</v>
          </cell>
        </row>
        <row r="1464">
          <cell r="BB1464">
            <v>1</v>
          </cell>
          <cell r="BC1464" t="str">
            <v>Airtel</v>
          </cell>
          <cell r="BD1464">
            <v>0</v>
          </cell>
          <cell r="BE1464" t="str">
            <v>ZM0463</v>
          </cell>
          <cell r="BF1464" t="str">
            <v>Yes</v>
          </cell>
        </row>
        <row r="1465">
          <cell r="C1465" t="str">
            <v>IHS_NTH_214A</v>
          </cell>
          <cell r="D1465" t="str">
            <v>NSELUKA</v>
          </cell>
          <cell r="E1465">
            <v>31.2546</v>
          </cell>
          <cell r="F1465">
            <v>-9.9343</v>
          </cell>
          <cell r="G1465" t="str">
            <v>Northern </v>
          </cell>
          <cell r="H1465">
            <v>2.5</v>
          </cell>
          <cell r="I1465" t="str">
            <v>NORTHERN</v>
          </cell>
          <cell r="J1465" t="str">
            <v>Mungwi</v>
          </cell>
          <cell r="K1465" t="str">
            <v>No</v>
          </cell>
          <cell r="L1465" t="str">
            <v>Yes</v>
          </cell>
          <cell r="M1465" t="str">
            <v>No</v>
          </cell>
          <cell r="N1465" t="str">
            <v>Rural</v>
          </cell>
          <cell r="O1465" t="str">
            <v>Silver</v>
          </cell>
          <cell r="P1465" t="str">
            <v>Silver</v>
          </cell>
          <cell r="Q1465" t="str">
            <v>BB</v>
          </cell>
          <cell r="R1465" t="str">
            <v>BB</v>
          </cell>
          <cell r="S1465" t="str">
            <v>On air</v>
          </cell>
          <cell r="T1465" t="str">
            <v>Grid-Gen</v>
          </cell>
          <cell r="U1465" t="str">
            <v>Green Field</v>
          </cell>
          <cell r="V1465">
            <v>62</v>
          </cell>
          <cell r="W1465" t="str">
            <v>Indoor </v>
          </cell>
          <cell r="X1465" t="str">
            <v>Samson Nyirenda</v>
          </cell>
          <cell r="Y1465" t="str">
            <v>SBC</v>
          </cell>
          <cell r="Z1465" t="str">
            <v>SBC</v>
          </cell>
          <cell r="AA1465" t="str">
            <v>Airtel </v>
          </cell>
          <cell r="AB1465" t="str">
            <v>Flavian Mazhambi</v>
          </cell>
          <cell r="AC1465" t="str">
            <v>GNM</v>
          </cell>
          <cell r="AD1465" t="str">
            <v>Lithandi </v>
          </cell>
          <cell r="AE1465" t="str">
            <v>Lamasat</v>
          </cell>
          <cell r="AF1465" t="str">
            <v>Lamasat</v>
          </cell>
          <cell r="AG1465">
            <v>20</v>
          </cell>
          <cell r="AH1465" t="str">
            <v>perkins</v>
          </cell>
          <cell r="AI1465" t="str">
            <v>GU51790R</v>
          </cell>
          <cell r="AJ1465" t="str">
            <v>Leroy Sommer</v>
          </cell>
          <cell r="AK1465">
            <v>0</v>
          </cell>
          <cell r="AL1465">
            <v>600</v>
          </cell>
          <cell r="AM1465" t="str">
            <v>Power cube</v>
          </cell>
          <cell r="AN1465" t="str">
            <v>ICC330-H1-C1</v>
          </cell>
          <cell r="AO1465">
            <v>400</v>
          </cell>
          <cell r="AP1465" t="str">
            <v>Agisson</v>
          </cell>
          <cell r="AQ1465">
            <v>1200</v>
          </cell>
          <cell r="AR1465">
            <v>2</v>
          </cell>
          <cell r="AS1465">
            <v>600</v>
          </cell>
          <cell r="AT1465">
            <v>48</v>
          </cell>
          <cell r="AU1465" t="str">
            <v>LG</v>
          </cell>
          <cell r="AV1465" t="str">
            <v>LG</v>
          </cell>
          <cell r="AW1465">
            <v>18000</v>
          </cell>
          <cell r="AX1465">
            <v>18000</v>
          </cell>
          <cell r="AY1465">
            <v>2</v>
          </cell>
          <cell r="AZ1465">
            <v>140</v>
          </cell>
        </row>
        <row r="1465">
          <cell r="BB1465">
            <v>2</v>
          </cell>
          <cell r="BC1465" t="str">
            <v>MTNAirtel</v>
          </cell>
          <cell r="BD1465" t="str">
            <v>T3318</v>
          </cell>
          <cell r="BE1465" t="str">
            <v>ZM0467</v>
          </cell>
          <cell r="BF1465" t="str">
            <v>Yes</v>
          </cell>
        </row>
        <row r="1466">
          <cell r="C1466" t="str">
            <v>IHS_NTH_215A</v>
          </cell>
          <cell r="D1466" t="str">
            <v>KANCHIBIYA</v>
          </cell>
          <cell r="E1466">
            <v>31.2959</v>
          </cell>
          <cell r="F1466">
            <v>-11.5487</v>
          </cell>
          <cell r="G1466" t="str">
            <v>Northern </v>
          </cell>
          <cell r="H1466">
            <v>1.8</v>
          </cell>
          <cell r="I1466" t="str">
            <v>NORTHERN</v>
          </cell>
          <cell r="J1466" t="str">
            <v>Mpika</v>
          </cell>
          <cell r="K1466" t="str">
            <v>No</v>
          </cell>
          <cell r="L1466" t="str">
            <v>No</v>
          </cell>
          <cell r="M1466" t="str">
            <v>No</v>
          </cell>
          <cell r="N1466" t="str">
            <v>Rural</v>
          </cell>
          <cell r="O1466" t="str">
            <v>Silver</v>
          </cell>
          <cell r="P1466" t="str">
            <v>Silver</v>
          </cell>
          <cell r="Q1466" t="str">
            <v>BB</v>
          </cell>
          <cell r="R1466" t="str">
            <v>BB</v>
          </cell>
          <cell r="S1466" t="str">
            <v>On air</v>
          </cell>
          <cell r="T1466" t="str">
            <v>Grid-Gen</v>
          </cell>
          <cell r="U1466" t="str">
            <v>Green Field</v>
          </cell>
          <cell r="V1466">
            <v>80</v>
          </cell>
          <cell r="W1466" t="str">
            <v>Indoor </v>
          </cell>
          <cell r="X1466" t="str">
            <v>Francis Muwowo</v>
          </cell>
          <cell r="Y1466" t="str">
            <v>SBC</v>
          </cell>
          <cell r="Z1466" t="str">
            <v>SBC</v>
          </cell>
          <cell r="AA1466" t="str">
            <v>Airtel </v>
          </cell>
          <cell r="AB1466" t="str">
            <v>Flavian Mazhambi</v>
          </cell>
          <cell r="AC1466" t="str">
            <v>GNM</v>
          </cell>
          <cell r="AD1466" t="str">
            <v>Lithandi </v>
          </cell>
          <cell r="AE1466" t="str">
            <v>IMG</v>
          </cell>
          <cell r="AF1466" t="str">
            <v>IMG</v>
          </cell>
          <cell r="AG1466">
            <v>15</v>
          </cell>
          <cell r="AH1466" t="str">
            <v>perkins</v>
          </cell>
          <cell r="AI1466">
            <v>0</v>
          </cell>
          <cell r="AJ1466" t="str">
            <v>Leroy Sommer</v>
          </cell>
          <cell r="AK1466">
            <v>0</v>
          </cell>
          <cell r="AL1466">
            <v>600</v>
          </cell>
          <cell r="AM1466" t="str">
            <v>Power cube</v>
          </cell>
          <cell r="AN1466" t="str">
            <v>ICC330-H1-C1</v>
          </cell>
          <cell r="AO1466">
            <v>400</v>
          </cell>
          <cell r="AP1466" t="str">
            <v>Lithium</v>
          </cell>
          <cell r="AQ1466">
            <v>100</v>
          </cell>
          <cell r="AR1466">
            <v>48</v>
          </cell>
          <cell r="AS1466">
            <v>100</v>
          </cell>
          <cell r="AT1466">
            <v>1</v>
          </cell>
          <cell r="AU1466" t="str">
            <v>LG</v>
          </cell>
          <cell r="AV1466" t="str">
            <v>LG</v>
          </cell>
          <cell r="AW1466">
            <v>18000</v>
          </cell>
          <cell r="AX1466">
            <v>18000</v>
          </cell>
          <cell r="AY1466">
            <v>2</v>
          </cell>
          <cell r="AZ1466">
            <v>44</v>
          </cell>
        </row>
        <row r="1466">
          <cell r="BB1466">
            <v>1</v>
          </cell>
          <cell r="BC1466" t="str">
            <v>Airtel</v>
          </cell>
          <cell r="BD1466">
            <v>0</v>
          </cell>
          <cell r="BE1466" t="str">
            <v>ZM0655</v>
          </cell>
          <cell r="BF1466" t="str">
            <v>Yes</v>
          </cell>
        </row>
        <row r="1467">
          <cell r="C1467" t="str">
            <v>IHS_NTH_216A</v>
          </cell>
          <cell r="D1467" t="str">
            <v>MALOLE</v>
          </cell>
          <cell r="E1467">
            <v>31.5708</v>
          </cell>
          <cell r="F1467">
            <v>-10.1256</v>
          </cell>
          <cell r="G1467" t="str">
            <v>Northern </v>
          </cell>
          <cell r="H1467">
            <v>2</v>
          </cell>
          <cell r="I1467" t="str">
            <v>NORTHERN</v>
          </cell>
          <cell r="J1467" t="str">
            <v>Mungwi</v>
          </cell>
          <cell r="K1467" t="str">
            <v>No</v>
          </cell>
          <cell r="L1467" t="str">
            <v>No</v>
          </cell>
          <cell r="M1467" t="str">
            <v>No</v>
          </cell>
          <cell r="N1467" t="str">
            <v>Rural</v>
          </cell>
          <cell r="O1467" t="str">
            <v>Silver</v>
          </cell>
          <cell r="P1467" t="str">
            <v>Silver</v>
          </cell>
          <cell r="Q1467" t="str">
            <v>BB</v>
          </cell>
          <cell r="R1467" t="str">
            <v>BB</v>
          </cell>
          <cell r="S1467" t="str">
            <v>On air</v>
          </cell>
          <cell r="T1467" t="str">
            <v>Grid-Gen</v>
          </cell>
          <cell r="U1467" t="str">
            <v>Green Field</v>
          </cell>
          <cell r="V1467">
            <v>60</v>
          </cell>
          <cell r="W1467" t="str">
            <v>Indoor </v>
          </cell>
          <cell r="X1467" t="str">
            <v>Samson Nyirenda</v>
          </cell>
          <cell r="Y1467" t="str">
            <v>SBC</v>
          </cell>
          <cell r="Z1467" t="str">
            <v>SBC</v>
          </cell>
          <cell r="AA1467" t="str">
            <v>Airtel </v>
          </cell>
          <cell r="AB1467" t="str">
            <v>Flavian Mazhambi</v>
          </cell>
          <cell r="AC1467" t="str">
            <v>GNM</v>
          </cell>
          <cell r="AD1467" t="str">
            <v>Lithandi </v>
          </cell>
          <cell r="AE1467" t="str">
            <v>Gen Logic</v>
          </cell>
          <cell r="AF1467" t="str">
            <v>Gen Logic</v>
          </cell>
          <cell r="AG1467">
            <v>16</v>
          </cell>
          <cell r="AH1467" t="str">
            <v>perkins</v>
          </cell>
          <cell r="AI1467">
            <v>0</v>
          </cell>
          <cell r="AJ1467" t="str">
            <v>Leroy Sommer</v>
          </cell>
          <cell r="AK1467">
            <v>0</v>
          </cell>
          <cell r="AL1467">
            <v>1000</v>
          </cell>
          <cell r="AM1467" t="str">
            <v>Power cube</v>
          </cell>
          <cell r="AN1467" t="str">
            <v>ICC330-H1-C1</v>
          </cell>
          <cell r="AO1467">
            <v>400</v>
          </cell>
          <cell r="AP1467" t="str">
            <v>Agisson</v>
          </cell>
          <cell r="AQ1467">
            <v>1200</v>
          </cell>
          <cell r="AR1467">
            <v>2</v>
          </cell>
          <cell r="AS1467">
            <v>600</v>
          </cell>
          <cell r="AT1467">
            <v>48</v>
          </cell>
          <cell r="AU1467" t="str">
            <v>Sumsung</v>
          </cell>
          <cell r="AV1467" t="str">
            <v>Sumsung</v>
          </cell>
          <cell r="AW1467">
            <v>18000</v>
          </cell>
          <cell r="AX1467">
            <v>18000</v>
          </cell>
          <cell r="AY1467">
            <v>2</v>
          </cell>
          <cell r="AZ1467">
            <v>55</v>
          </cell>
        </row>
        <row r="1467">
          <cell r="BB1467">
            <v>1</v>
          </cell>
          <cell r="BC1467" t="str">
            <v>Airtel</v>
          </cell>
          <cell r="BD1467">
            <v>0</v>
          </cell>
          <cell r="BE1467" t="str">
            <v>ZM0691</v>
          </cell>
          <cell r="BF1467" t="str">
            <v>Yes</v>
          </cell>
        </row>
        <row r="1468">
          <cell r="C1468" t="str">
            <v>IHS_NTH_217A</v>
          </cell>
          <cell r="D1468" t="str">
            <v>NONDO</v>
          </cell>
          <cell r="E1468">
            <v>31.208</v>
          </cell>
          <cell r="F1468">
            <v>-9.5294</v>
          </cell>
          <cell r="G1468" t="str">
            <v>Northern </v>
          </cell>
          <cell r="H1468">
            <v>1.8</v>
          </cell>
          <cell r="I1468" t="str">
            <v>NORTHERN</v>
          </cell>
          <cell r="J1468" t="str">
            <v>Mbala</v>
          </cell>
          <cell r="K1468" t="str">
            <v>No</v>
          </cell>
          <cell r="L1468" t="str">
            <v>No</v>
          </cell>
          <cell r="M1468" t="str">
            <v>No</v>
          </cell>
          <cell r="N1468" t="str">
            <v>Rural</v>
          </cell>
          <cell r="O1468" t="str">
            <v>Silver</v>
          </cell>
          <cell r="P1468" t="str">
            <v>Silver</v>
          </cell>
          <cell r="Q1468" t="str">
            <v>BB</v>
          </cell>
          <cell r="R1468" t="str">
            <v>BB</v>
          </cell>
          <cell r="S1468" t="str">
            <v>On air</v>
          </cell>
          <cell r="T1468" t="str">
            <v>Grid-Gen</v>
          </cell>
          <cell r="U1468" t="str">
            <v>Green Field</v>
          </cell>
          <cell r="V1468">
            <v>60</v>
          </cell>
          <cell r="W1468" t="str">
            <v>Indoor </v>
          </cell>
          <cell r="X1468" t="str">
            <v>Samson Nyirenda</v>
          </cell>
          <cell r="Y1468" t="str">
            <v>SBC</v>
          </cell>
          <cell r="Z1468" t="str">
            <v>SBC</v>
          </cell>
          <cell r="AA1468" t="str">
            <v>Airtel </v>
          </cell>
          <cell r="AB1468" t="str">
            <v>Flavian Mazhambi</v>
          </cell>
          <cell r="AC1468" t="str">
            <v>GNM</v>
          </cell>
          <cell r="AD1468" t="str">
            <v>Lithandi </v>
          </cell>
          <cell r="AE1468" t="str">
            <v>BIA</v>
          </cell>
          <cell r="AF1468" t="str">
            <v>BIA</v>
          </cell>
          <cell r="AG1468">
            <v>15</v>
          </cell>
          <cell r="AH1468" t="str">
            <v>perkins</v>
          </cell>
          <cell r="AI1468" t="str">
            <v>GU51784U</v>
          </cell>
          <cell r="AJ1468" t="str">
            <v>Leroy Sommer</v>
          </cell>
          <cell r="AK1468">
            <v>0</v>
          </cell>
          <cell r="AL1468">
            <v>600</v>
          </cell>
          <cell r="AM1468" t="str">
            <v>Power cube</v>
          </cell>
          <cell r="AN1468" t="str">
            <v>ICC330-H1-C1</v>
          </cell>
          <cell r="AO1468">
            <v>400</v>
          </cell>
          <cell r="AP1468" t="str">
            <v>Agisson</v>
          </cell>
          <cell r="AQ1468">
            <v>1200</v>
          </cell>
          <cell r="AR1468">
            <v>2</v>
          </cell>
          <cell r="AS1468">
            <v>600</v>
          </cell>
          <cell r="AT1468">
            <v>48</v>
          </cell>
          <cell r="AU1468" t="str">
            <v>LG / Sumsung</v>
          </cell>
          <cell r="AV1468" t="str">
            <v>LG / Sumsung</v>
          </cell>
          <cell r="AW1468">
            <v>18000</v>
          </cell>
          <cell r="AX1468">
            <v>18000</v>
          </cell>
          <cell r="AY1468">
            <v>2</v>
          </cell>
          <cell r="AZ1468">
            <v>67</v>
          </cell>
        </row>
        <row r="1468">
          <cell r="BB1468">
            <v>2</v>
          </cell>
          <cell r="BC1468" t="str">
            <v>MTNAirtel</v>
          </cell>
          <cell r="BD1468" t="str">
            <v>T3460</v>
          </cell>
          <cell r="BE1468" t="str">
            <v>ZM0730</v>
          </cell>
          <cell r="BF1468" t="str">
            <v>Yes</v>
          </cell>
        </row>
        <row r="1469">
          <cell r="C1469" t="str">
            <v>IHS_NTH_218A</v>
          </cell>
          <cell r="D1469" t="str">
            <v>CHIMBA "A"</v>
          </cell>
          <cell r="E1469">
            <v>31.5368</v>
          </cell>
          <cell r="F1469">
            <v>-9.8924</v>
          </cell>
          <cell r="G1469" t="str">
            <v>Northern </v>
          </cell>
          <cell r="H1469">
            <v>2.5</v>
          </cell>
          <cell r="I1469" t="str">
            <v>NORTHERN</v>
          </cell>
          <cell r="J1469" t="str">
            <v>Mungwi</v>
          </cell>
          <cell r="K1469" t="str">
            <v>No</v>
          </cell>
          <cell r="L1469" t="str">
            <v>Yes</v>
          </cell>
          <cell r="M1469" t="str">
            <v>No</v>
          </cell>
          <cell r="N1469" t="str">
            <v>Rural</v>
          </cell>
          <cell r="O1469" t="str">
            <v>Silver</v>
          </cell>
          <cell r="P1469" t="str">
            <v>Silver</v>
          </cell>
          <cell r="Q1469" t="str">
            <v>BB</v>
          </cell>
          <cell r="R1469" t="str">
            <v>BTS</v>
          </cell>
          <cell r="S1469" t="str">
            <v>On air</v>
          </cell>
          <cell r="T1469" t="str">
            <v>Solar-Gen</v>
          </cell>
          <cell r="U1469" t="str">
            <v>Green Field</v>
          </cell>
          <cell r="V1469">
            <v>60</v>
          </cell>
          <cell r="W1469" t="str">
            <v>Indoor </v>
          </cell>
          <cell r="X1469" t="str">
            <v>Samson Nyirenda</v>
          </cell>
          <cell r="Y1469" t="str">
            <v>SBC</v>
          </cell>
          <cell r="Z1469" t="str">
            <v>SBC</v>
          </cell>
          <cell r="AA1469" t="str">
            <v>Airtel </v>
          </cell>
          <cell r="AB1469" t="str">
            <v>Flavian Mazhambi</v>
          </cell>
          <cell r="AC1469" t="str">
            <v>GNM</v>
          </cell>
          <cell r="AD1469" t="str">
            <v>Lithandi </v>
          </cell>
          <cell r="AE1469" t="str">
            <v>CK Works</v>
          </cell>
          <cell r="AF1469" t="str">
            <v>CK Works</v>
          </cell>
          <cell r="AG1469">
            <v>20</v>
          </cell>
          <cell r="AH1469" t="str">
            <v>perkins</v>
          </cell>
          <cell r="AI1469">
            <v>0</v>
          </cell>
          <cell r="AJ1469" t="str">
            <v>Leroy Sommer</v>
          </cell>
          <cell r="AK1469">
            <v>0</v>
          </cell>
          <cell r="AL1469">
            <v>1000</v>
          </cell>
          <cell r="AM1469" t="str">
            <v>Emerson</v>
          </cell>
          <cell r="AN1469" t="str">
            <v>Network Power</v>
          </cell>
          <cell r="AO1469" t="str">
            <v>192/80</v>
          </cell>
          <cell r="AP1469" t="str">
            <v>NARADA</v>
          </cell>
          <cell r="AQ1469">
            <v>1200</v>
          </cell>
          <cell r="AR1469">
            <v>2</v>
          </cell>
          <cell r="AS1469">
            <v>600</v>
          </cell>
          <cell r="AT1469">
            <v>48</v>
          </cell>
          <cell r="AU1469" t="str">
            <v>LG</v>
          </cell>
          <cell r="AV1469" t="str">
            <v>LG</v>
          </cell>
          <cell r="AW1469">
            <v>18000</v>
          </cell>
          <cell r="AX1469">
            <v>18000</v>
          </cell>
          <cell r="AY1469">
            <v>2</v>
          </cell>
          <cell r="AZ1469">
            <v>72</v>
          </cell>
        </row>
        <row r="1469">
          <cell r="BB1469">
            <v>2</v>
          </cell>
          <cell r="BC1469" t="str">
            <v>MTNAirtel</v>
          </cell>
          <cell r="BD1469" t="str">
            <v>T3284</v>
          </cell>
          <cell r="BE1469" t="str">
            <v>ZM0731</v>
          </cell>
          <cell r="BF1469" t="str">
            <v>Yes</v>
          </cell>
        </row>
        <row r="1470">
          <cell r="C1470" t="str">
            <v>IHS_NTH_219A</v>
          </cell>
          <cell r="D1470" t="str">
            <v>MATUMBO </v>
          </cell>
          <cell r="E1470">
            <v>32.0506</v>
          </cell>
          <cell r="F1470">
            <v>-10.9806</v>
          </cell>
          <cell r="G1470" t="str">
            <v>Northern </v>
          </cell>
          <cell r="H1470">
            <v>4.5</v>
          </cell>
          <cell r="I1470" t="str">
            <v>NORTHERN</v>
          </cell>
          <cell r="J1470" t="str">
            <v>Chinsali</v>
          </cell>
          <cell r="K1470" t="str">
            <v>No</v>
          </cell>
          <cell r="L1470" t="str">
            <v>No</v>
          </cell>
          <cell r="M1470" t="str">
            <v>No</v>
          </cell>
          <cell r="N1470" t="str">
            <v>Rural</v>
          </cell>
          <cell r="O1470" t="str">
            <v>Silver</v>
          </cell>
          <cell r="P1470" t="str">
            <v>Silver</v>
          </cell>
          <cell r="Q1470" t="str">
            <v>BB</v>
          </cell>
          <cell r="R1470" t="str">
            <v>BB</v>
          </cell>
          <cell r="S1470" t="str">
            <v>On air</v>
          </cell>
          <cell r="T1470" t="str">
            <v>Grid-Gen</v>
          </cell>
          <cell r="U1470" t="str">
            <v>Green Field</v>
          </cell>
          <cell r="V1470">
            <v>80</v>
          </cell>
          <cell r="W1470" t="str">
            <v>Indoor </v>
          </cell>
          <cell r="X1470" t="str">
            <v>Francis Muwowo</v>
          </cell>
          <cell r="Y1470" t="str">
            <v>SBC</v>
          </cell>
          <cell r="Z1470" t="str">
            <v>SBC</v>
          </cell>
          <cell r="AA1470" t="str">
            <v>Airtel </v>
          </cell>
          <cell r="AB1470" t="str">
            <v>Flavian Mazhambi</v>
          </cell>
          <cell r="AC1470" t="str">
            <v>GNM</v>
          </cell>
          <cell r="AD1470" t="str">
            <v>Lithandi </v>
          </cell>
          <cell r="AE1470" t="str">
            <v>Gen Logic</v>
          </cell>
          <cell r="AF1470" t="str">
            <v>Gen Logic</v>
          </cell>
          <cell r="AG1470">
            <v>30</v>
          </cell>
          <cell r="AH1470" t="str">
            <v>perkins</v>
          </cell>
          <cell r="AI1470" t="str">
            <v>2490/1500</v>
          </cell>
          <cell r="AJ1470" t="str">
            <v>Leroy Sommer</v>
          </cell>
          <cell r="AK1470" t="str">
            <v>ECP 28-VL/4</v>
          </cell>
          <cell r="AL1470">
            <v>1000</v>
          </cell>
          <cell r="AM1470" t="str">
            <v>Power cube</v>
          </cell>
          <cell r="AN1470" t="str">
            <v>ICC330-H1-C1</v>
          </cell>
          <cell r="AO1470">
            <v>400</v>
          </cell>
          <cell r="AP1470" t="str">
            <v>Agisson</v>
          </cell>
          <cell r="AQ1470">
            <v>1200</v>
          </cell>
          <cell r="AR1470">
            <v>2</v>
          </cell>
          <cell r="AS1470">
            <v>600</v>
          </cell>
          <cell r="AT1470">
            <v>48</v>
          </cell>
          <cell r="AU1470" t="str">
            <v>LG</v>
          </cell>
          <cell r="AV1470" t="str">
            <v>LG</v>
          </cell>
          <cell r="AW1470">
            <v>18000</v>
          </cell>
          <cell r="AX1470">
            <v>18000</v>
          </cell>
          <cell r="AY1470">
            <v>2</v>
          </cell>
          <cell r="AZ1470">
            <v>54</v>
          </cell>
        </row>
        <row r="1470">
          <cell r="BB1470">
            <v>1</v>
          </cell>
          <cell r="BC1470" t="str">
            <v>Airtel</v>
          </cell>
          <cell r="BD1470">
            <v>0</v>
          </cell>
          <cell r="BE1470" t="str">
            <v>ZM0733</v>
          </cell>
          <cell r="BF1470" t="str">
            <v>Yes</v>
          </cell>
        </row>
        <row r="1471">
          <cell r="C1471" t="str">
            <v>IHS_NTH_220A</v>
          </cell>
          <cell r="D1471" t="str">
            <v>MALATA </v>
          </cell>
          <cell r="E1471">
            <v>30.4017</v>
          </cell>
          <cell r="F1471">
            <v>-10.235</v>
          </cell>
          <cell r="G1471" t="str">
            <v>Northern </v>
          </cell>
          <cell r="H1471">
            <v>1.8</v>
          </cell>
          <cell r="I1471" t="str">
            <v>NORTHERN</v>
          </cell>
          <cell r="J1471" t="str">
            <v>Mporokoso</v>
          </cell>
          <cell r="K1471" t="str">
            <v>No</v>
          </cell>
          <cell r="L1471" t="str">
            <v>No</v>
          </cell>
          <cell r="M1471" t="str">
            <v>No</v>
          </cell>
          <cell r="N1471" t="str">
            <v>Rural</v>
          </cell>
          <cell r="O1471" t="str">
            <v>Silver</v>
          </cell>
          <cell r="P1471" t="str">
            <v>Silver</v>
          </cell>
          <cell r="Q1471" t="str">
            <v>BB</v>
          </cell>
          <cell r="R1471" t="str">
            <v>BB</v>
          </cell>
          <cell r="S1471" t="str">
            <v>On air</v>
          </cell>
          <cell r="T1471" t="str">
            <v>Grid-Gen</v>
          </cell>
          <cell r="U1471" t="str">
            <v>Green Field</v>
          </cell>
          <cell r="V1471">
            <v>70</v>
          </cell>
          <cell r="W1471" t="str">
            <v>Indoor </v>
          </cell>
          <cell r="X1471" t="str">
            <v>Samson Nyirenda</v>
          </cell>
          <cell r="Y1471" t="str">
            <v>SBC</v>
          </cell>
          <cell r="Z1471" t="str">
            <v>SBC</v>
          </cell>
          <cell r="AA1471" t="str">
            <v>Airtel </v>
          </cell>
          <cell r="AB1471" t="str">
            <v>Flavian Mazhambi</v>
          </cell>
          <cell r="AC1471" t="str">
            <v>GNM</v>
          </cell>
          <cell r="AD1471" t="str">
            <v>Lithandi </v>
          </cell>
          <cell r="AE1471" t="str">
            <v>Lamasat</v>
          </cell>
          <cell r="AF1471" t="str">
            <v>Lamasat</v>
          </cell>
          <cell r="AG1471">
            <v>15</v>
          </cell>
          <cell r="AH1471" t="str">
            <v>perkins</v>
          </cell>
          <cell r="AI1471" t="str">
            <v>GU51795U</v>
          </cell>
          <cell r="AJ1471" t="str">
            <v>Leroy Sommer</v>
          </cell>
          <cell r="AK1471" t="str">
            <v>63052RSC3.</v>
          </cell>
          <cell r="AL1471">
            <v>600</v>
          </cell>
          <cell r="AM1471" t="str">
            <v>Power cube</v>
          </cell>
          <cell r="AN1471" t="str">
            <v>ICC330-H1-C1</v>
          </cell>
          <cell r="AO1471">
            <v>400</v>
          </cell>
          <cell r="AP1471" t="str">
            <v>Agisson</v>
          </cell>
          <cell r="AQ1471">
            <v>1200</v>
          </cell>
          <cell r="AR1471">
            <v>2</v>
          </cell>
          <cell r="AS1471">
            <v>600</v>
          </cell>
          <cell r="AT1471">
            <v>48</v>
          </cell>
          <cell r="AU1471" t="str">
            <v>LG / Sumsung</v>
          </cell>
          <cell r="AV1471" t="str">
            <v>LG / Sumsung</v>
          </cell>
          <cell r="AW1471">
            <v>18000</v>
          </cell>
          <cell r="AX1471">
            <v>18000</v>
          </cell>
          <cell r="AY1471">
            <v>2</v>
          </cell>
          <cell r="AZ1471">
            <v>50</v>
          </cell>
        </row>
        <row r="1471">
          <cell r="BB1471">
            <v>1</v>
          </cell>
          <cell r="BC1471" t="str">
            <v>Airtel</v>
          </cell>
          <cell r="BD1471">
            <v>0</v>
          </cell>
          <cell r="BE1471" t="str">
            <v>ZM0742</v>
          </cell>
          <cell r="BF1471" t="str">
            <v>Yes</v>
          </cell>
        </row>
        <row r="1472">
          <cell r="C1472" t="str">
            <v>IHS_NTH_221A</v>
          </cell>
          <cell r="D1472" t="str">
            <v>MUNKONGE</v>
          </cell>
          <cell r="E1472">
            <v>30.7335</v>
          </cell>
          <cell r="F1472">
            <v>-10.3081</v>
          </cell>
          <cell r="G1472" t="str">
            <v>Northern </v>
          </cell>
          <cell r="H1472">
            <v>4.5</v>
          </cell>
          <cell r="I1472" t="str">
            <v>NORTHERN</v>
          </cell>
          <cell r="J1472" t="str">
            <v>Kasama</v>
          </cell>
          <cell r="K1472" t="str">
            <v>No</v>
          </cell>
          <cell r="L1472" t="str">
            <v>No</v>
          </cell>
          <cell r="M1472" t="str">
            <v>No</v>
          </cell>
          <cell r="N1472" t="str">
            <v>Rural</v>
          </cell>
          <cell r="O1472" t="str">
            <v>Silver</v>
          </cell>
          <cell r="P1472" t="str">
            <v>Silver</v>
          </cell>
          <cell r="Q1472" t="str">
            <v>BB</v>
          </cell>
          <cell r="R1472" t="str">
            <v>BB</v>
          </cell>
          <cell r="S1472" t="str">
            <v>On air</v>
          </cell>
          <cell r="T1472" t="str">
            <v>Solar-Gen</v>
          </cell>
          <cell r="U1472" t="str">
            <v>Green Field</v>
          </cell>
          <cell r="V1472">
            <v>80</v>
          </cell>
          <cell r="W1472" t="str">
            <v>Indoor </v>
          </cell>
          <cell r="X1472" t="str">
            <v>Samson Nyirenda</v>
          </cell>
          <cell r="Y1472" t="str">
            <v>SBC</v>
          </cell>
          <cell r="Z1472" t="str">
            <v>SBC</v>
          </cell>
          <cell r="AA1472" t="str">
            <v>Airtel </v>
          </cell>
          <cell r="AB1472" t="str">
            <v>Flavian Mazhambi</v>
          </cell>
          <cell r="AC1472" t="str">
            <v>GNM</v>
          </cell>
          <cell r="AD1472" t="str">
            <v>Lithandi </v>
          </cell>
          <cell r="AE1472" t="str">
            <v>Gen Logic</v>
          </cell>
          <cell r="AF1472" t="str">
            <v>Gen Logic</v>
          </cell>
          <cell r="AG1472">
            <v>30</v>
          </cell>
          <cell r="AH1472" t="str">
            <v>perkins</v>
          </cell>
          <cell r="AI1472">
            <v>0</v>
          </cell>
          <cell r="AJ1472" t="str">
            <v>Leroy Sommer</v>
          </cell>
          <cell r="AK1472">
            <v>0</v>
          </cell>
          <cell r="AL1472">
            <v>1000</v>
          </cell>
          <cell r="AM1472" t="str">
            <v>Power cube</v>
          </cell>
          <cell r="AN1472" t="str">
            <v>ICC330-H1-C1</v>
          </cell>
          <cell r="AO1472">
            <v>400</v>
          </cell>
          <cell r="AP1472" t="str">
            <v>Agisson</v>
          </cell>
          <cell r="AQ1472">
            <v>1200</v>
          </cell>
          <cell r="AR1472">
            <v>2</v>
          </cell>
          <cell r="AS1472">
            <v>600</v>
          </cell>
          <cell r="AT1472">
            <v>48</v>
          </cell>
          <cell r="AU1472" t="str">
            <v>LG</v>
          </cell>
          <cell r="AV1472" t="str">
            <v>LG</v>
          </cell>
          <cell r="AW1472">
            <v>18000</v>
          </cell>
          <cell r="AX1472">
            <v>18000</v>
          </cell>
          <cell r="AY1472">
            <v>2</v>
          </cell>
          <cell r="AZ1472">
            <v>45</v>
          </cell>
        </row>
        <row r="1472">
          <cell r="BB1472">
            <v>1</v>
          </cell>
          <cell r="BC1472" t="str">
            <v>Airtel</v>
          </cell>
          <cell r="BD1472">
            <v>0</v>
          </cell>
          <cell r="BE1472" t="str">
            <v>ZM0744</v>
          </cell>
          <cell r="BF1472" t="str">
            <v>Yes</v>
          </cell>
        </row>
        <row r="1473">
          <cell r="C1473" t="str">
            <v>IHS_NTH_222A</v>
          </cell>
          <cell r="D1473" t="str">
            <v>KASENGA </v>
          </cell>
          <cell r="E1473">
            <v>30.8674</v>
          </cell>
          <cell r="F1473">
            <v>-10.0461</v>
          </cell>
          <cell r="G1473" t="str">
            <v>Northern </v>
          </cell>
          <cell r="H1473">
            <v>2</v>
          </cell>
          <cell r="I1473" t="str">
            <v>NORTHERN</v>
          </cell>
          <cell r="J1473" t="str">
            <v>Kasama</v>
          </cell>
          <cell r="K1473" t="str">
            <v>No</v>
          </cell>
          <cell r="L1473" t="str">
            <v>No</v>
          </cell>
          <cell r="M1473" t="str">
            <v>No</v>
          </cell>
          <cell r="N1473" t="str">
            <v>Rural</v>
          </cell>
          <cell r="O1473" t="str">
            <v>Silver</v>
          </cell>
          <cell r="P1473" t="str">
            <v>Silver</v>
          </cell>
          <cell r="Q1473" t="str">
            <v>BB</v>
          </cell>
          <cell r="R1473" t="str">
            <v>BB</v>
          </cell>
          <cell r="S1473" t="str">
            <v>On air</v>
          </cell>
          <cell r="T1473" t="str">
            <v>Grid-Gen</v>
          </cell>
          <cell r="U1473" t="str">
            <v>Green Field</v>
          </cell>
          <cell r="V1473">
            <v>80</v>
          </cell>
          <cell r="W1473" t="str">
            <v>Indoor </v>
          </cell>
          <cell r="X1473" t="str">
            <v>Samson Nyirenda</v>
          </cell>
          <cell r="Y1473" t="str">
            <v>SBC</v>
          </cell>
          <cell r="Z1473" t="str">
            <v>SBC</v>
          </cell>
          <cell r="AA1473" t="str">
            <v>Airtel </v>
          </cell>
          <cell r="AB1473" t="str">
            <v>Flavian Mazhambi</v>
          </cell>
          <cell r="AC1473" t="str">
            <v>GNM</v>
          </cell>
          <cell r="AD1473" t="str">
            <v>Lithandi </v>
          </cell>
          <cell r="AE1473" t="str">
            <v>Gen Logic</v>
          </cell>
          <cell r="AF1473" t="str">
            <v>Gen Logic</v>
          </cell>
          <cell r="AG1473">
            <v>16</v>
          </cell>
          <cell r="AH1473" t="str">
            <v>perkins</v>
          </cell>
          <cell r="AI1473" t="str">
            <v>GV51790V</v>
          </cell>
          <cell r="AJ1473" t="str">
            <v>Leroy Sommer</v>
          </cell>
          <cell r="AK1473" t="str">
            <v>ECP -28-M/4</v>
          </cell>
          <cell r="AL1473">
            <v>1000</v>
          </cell>
          <cell r="AM1473" t="str">
            <v>Power cube</v>
          </cell>
          <cell r="AN1473" t="str">
            <v>ICC330-H1-C1</v>
          </cell>
          <cell r="AO1473">
            <v>400</v>
          </cell>
          <cell r="AP1473" t="str">
            <v>Agisson</v>
          </cell>
          <cell r="AQ1473">
            <v>1200</v>
          </cell>
          <cell r="AR1473">
            <v>2</v>
          </cell>
          <cell r="AS1473">
            <v>600</v>
          </cell>
          <cell r="AT1473">
            <v>48</v>
          </cell>
          <cell r="AU1473" t="str">
            <v>LG</v>
          </cell>
          <cell r="AV1473" t="str">
            <v>LG</v>
          </cell>
          <cell r="AW1473">
            <v>18000</v>
          </cell>
          <cell r="AX1473">
            <v>18000</v>
          </cell>
          <cell r="AY1473">
            <v>2</v>
          </cell>
          <cell r="AZ1473">
            <v>50</v>
          </cell>
        </row>
        <row r="1473">
          <cell r="BB1473">
            <v>1</v>
          </cell>
          <cell r="BC1473" t="str">
            <v>Airtel</v>
          </cell>
          <cell r="BD1473">
            <v>0</v>
          </cell>
          <cell r="BE1473" t="str">
            <v>ZM0745</v>
          </cell>
          <cell r="BF1473" t="str">
            <v>Yes</v>
          </cell>
        </row>
        <row r="1474">
          <cell r="C1474" t="str">
            <v>IHS_NTH_223A</v>
          </cell>
          <cell r="D1474" t="str">
            <v>MBALA NAKONDE JUNCTION</v>
          </cell>
          <cell r="E1474">
            <v>31.3735</v>
          </cell>
          <cell r="F1474">
            <v>-9.0034</v>
          </cell>
          <cell r="G1474" t="str">
            <v>Northern </v>
          </cell>
          <cell r="H1474">
            <v>1.8</v>
          </cell>
          <cell r="I1474" t="str">
            <v>NORTHERN</v>
          </cell>
          <cell r="J1474" t="str">
            <v>Mbala</v>
          </cell>
          <cell r="K1474" t="str">
            <v>No</v>
          </cell>
          <cell r="L1474" t="str">
            <v>No</v>
          </cell>
          <cell r="M1474" t="str">
            <v>No</v>
          </cell>
          <cell r="N1474" t="str">
            <v>Rural</v>
          </cell>
          <cell r="O1474" t="str">
            <v>Silver</v>
          </cell>
          <cell r="P1474" t="str">
            <v>Silver</v>
          </cell>
          <cell r="Q1474" t="str">
            <v>BB</v>
          </cell>
          <cell r="R1474" t="str">
            <v>BB</v>
          </cell>
          <cell r="S1474" t="str">
            <v>On air</v>
          </cell>
          <cell r="T1474" t="str">
            <v>Grid-Gen</v>
          </cell>
          <cell r="U1474" t="str">
            <v>Green Field</v>
          </cell>
          <cell r="V1474">
            <v>80</v>
          </cell>
          <cell r="W1474" t="str">
            <v>Outdoor</v>
          </cell>
          <cell r="X1474" t="str">
            <v>Samson Nyirenda</v>
          </cell>
          <cell r="Y1474" t="str">
            <v>SBC</v>
          </cell>
          <cell r="Z1474" t="str">
            <v>SBC</v>
          </cell>
          <cell r="AA1474" t="str">
            <v>Airtel </v>
          </cell>
          <cell r="AB1474" t="str">
            <v>Flavian Mazhambi</v>
          </cell>
          <cell r="AC1474" t="str">
            <v>GNM</v>
          </cell>
          <cell r="AD1474" t="str">
            <v>Lithandi </v>
          </cell>
          <cell r="AE1474" t="str">
            <v>Lamasat</v>
          </cell>
          <cell r="AF1474" t="str">
            <v>Lamasat</v>
          </cell>
          <cell r="AG1474">
            <v>15</v>
          </cell>
          <cell r="AH1474" t="str">
            <v>perkins</v>
          </cell>
          <cell r="AI1474" t="str">
            <v>530177A</v>
          </cell>
          <cell r="AJ1474" t="str">
            <v>Leroy Sommer</v>
          </cell>
          <cell r="AK1474" t="str">
            <v>TAL 040 DJ 6 S/4</v>
          </cell>
          <cell r="AL1474">
            <v>600</v>
          </cell>
          <cell r="AM1474" t="str">
            <v>Power cube</v>
          </cell>
          <cell r="AN1474" t="str">
            <v>ICC330-H1-C1</v>
          </cell>
          <cell r="AO1474">
            <v>400</v>
          </cell>
          <cell r="AP1474" t="str">
            <v>Agisson</v>
          </cell>
          <cell r="AQ1474">
            <v>1200</v>
          </cell>
          <cell r="AR1474">
            <v>2</v>
          </cell>
          <cell r="AS1474">
            <v>600</v>
          </cell>
          <cell r="AT1474">
            <v>48</v>
          </cell>
          <cell r="AU1474" t="str">
            <v>N/A</v>
          </cell>
          <cell r="AV1474" t="str">
            <v>N/A</v>
          </cell>
          <cell r="AW1474" t="str">
            <v>N/A</v>
          </cell>
          <cell r="AX1474" t="str">
            <v>n/a</v>
          </cell>
          <cell r="AY1474" t="str">
            <v>N/A</v>
          </cell>
          <cell r="AZ1474">
            <v>69</v>
          </cell>
        </row>
        <row r="1474">
          <cell r="BB1474">
            <v>1</v>
          </cell>
          <cell r="BC1474" t="str">
            <v>Airtel</v>
          </cell>
          <cell r="BD1474">
            <v>0</v>
          </cell>
          <cell r="BE1474" t="str">
            <v>ZM0755</v>
          </cell>
          <cell r="BF1474" t="str">
            <v>Yes</v>
          </cell>
        </row>
        <row r="1475">
          <cell r="C1475" t="str">
            <v>IHS_NTH_224A</v>
          </cell>
          <cell r="D1475" t="str">
            <v>ROSA MISSION </v>
          </cell>
          <cell r="E1475">
            <v>31.3633</v>
          </cell>
          <cell r="F1475">
            <v>-9.6325</v>
          </cell>
          <cell r="G1475" t="str">
            <v>Northern </v>
          </cell>
          <cell r="H1475">
            <v>1.8</v>
          </cell>
          <cell r="I1475" t="str">
            <v>NORTHERN</v>
          </cell>
          <cell r="J1475" t="str">
            <v>Mungwi</v>
          </cell>
          <cell r="K1475" t="str">
            <v>No</v>
          </cell>
          <cell r="L1475" t="str">
            <v>No</v>
          </cell>
          <cell r="M1475" t="str">
            <v>No</v>
          </cell>
          <cell r="N1475" t="str">
            <v>Rural</v>
          </cell>
          <cell r="O1475" t="str">
            <v>Silver</v>
          </cell>
          <cell r="P1475" t="str">
            <v>Silver</v>
          </cell>
          <cell r="Q1475" t="str">
            <v>BTS</v>
          </cell>
          <cell r="R1475" t="str">
            <v>BTS</v>
          </cell>
          <cell r="S1475" t="str">
            <v>On air</v>
          </cell>
          <cell r="T1475" t="str">
            <v>Solar-Gen</v>
          </cell>
          <cell r="U1475" t="str">
            <v>Green Field</v>
          </cell>
          <cell r="V1475">
            <v>70</v>
          </cell>
          <cell r="W1475" t="str">
            <v>Indoor </v>
          </cell>
          <cell r="X1475" t="str">
            <v>Samson Nyirenda</v>
          </cell>
          <cell r="Y1475" t="str">
            <v>SBC</v>
          </cell>
          <cell r="Z1475" t="str">
            <v>SBC</v>
          </cell>
          <cell r="AA1475" t="str">
            <v>Airtel </v>
          </cell>
          <cell r="AB1475" t="str">
            <v>Flavian Mazhambi</v>
          </cell>
          <cell r="AC1475" t="str">
            <v>GNM</v>
          </cell>
          <cell r="AD1475" t="str">
            <v>Lithandi </v>
          </cell>
          <cell r="AE1475" t="str">
            <v>RID</v>
          </cell>
          <cell r="AF1475" t="str">
            <v>RID</v>
          </cell>
          <cell r="AG1475">
            <v>15</v>
          </cell>
          <cell r="AH1475" t="str">
            <v>Mitsubishi</v>
          </cell>
          <cell r="AI1475" t="str">
            <v>Mitsubishi  S4L2</v>
          </cell>
          <cell r="AJ1475" t="str">
            <v>Zanardi </v>
          </cell>
          <cell r="AK1475" t="str">
            <v>AL 3/4</v>
          </cell>
          <cell r="AL1475">
            <v>600</v>
          </cell>
          <cell r="AM1475" t="str">
            <v>MPPT</v>
          </cell>
          <cell r="AN1475" t="str">
            <v>FlexMax</v>
          </cell>
          <cell r="AO1475">
            <v>80</v>
          </cell>
          <cell r="AP1475" t="str">
            <v>Lithium</v>
          </cell>
          <cell r="AQ1475">
            <v>300</v>
          </cell>
          <cell r="AR1475">
            <v>48</v>
          </cell>
          <cell r="AS1475">
            <v>100</v>
          </cell>
          <cell r="AT1475">
            <v>3</v>
          </cell>
          <cell r="AU1475" t="str">
            <v>LG</v>
          </cell>
          <cell r="AV1475" t="str">
            <v>LG</v>
          </cell>
          <cell r="AW1475">
            <v>18000</v>
          </cell>
          <cell r="AX1475">
            <v>18000</v>
          </cell>
          <cell r="AY1475">
            <v>2</v>
          </cell>
          <cell r="AZ1475">
            <v>48</v>
          </cell>
        </row>
        <row r="1475">
          <cell r="BB1475">
            <v>1</v>
          </cell>
          <cell r="BC1475" t="str">
            <v>Airtel</v>
          </cell>
          <cell r="BD1475">
            <v>0</v>
          </cell>
          <cell r="BE1475" t="str">
            <v>ZM0756</v>
          </cell>
          <cell r="BF1475" t="str">
            <v>Yes</v>
          </cell>
        </row>
        <row r="1476">
          <cell r="C1476" t="str">
            <v>IHS_NTH_225A</v>
          </cell>
          <cell r="D1476" t="str">
            <v>KAYAMBI</v>
          </cell>
          <cell r="E1476">
            <v>31.9967</v>
          </cell>
          <cell r="F1476">
            <v>-9.4569</v>
          </cell>
          <cell r="G1476" t="str">
            <v>Northern </v>
          </cell>
          <cell r="H1476">
            <v>2</v>
          </cell>
          <cell r="I1476" t="str">
            <v>NORTHERN</v>
          </cell>
          <cell r="J1476" t="str">
            <v>Mungwi</v>
          </cell>
          <cell r="K1476" t="str">
            <v>No</v>
          </cell>
          <cell r="L1476" t="str">
            <v>Yes</v>
          </cell>
          <cell r="M1476" t="str">
            <v>No</v>
          </cell>
          <cell r="N1476" t="str">
            <v>Rural</v>
          </cell>
          <cell r="O1476" t="str">
            <v>Silver</v>
          </cell>
          <cell r="P1476" t="str">
            <v>Silver</v>
          </cell>
          <cell r="Q1476" t="str">
            <v>HUB</v>
          </cell>
          <cell r="R1476" t="str">
            <v>BTS</v>
          </cell>
          <cell r="S1476" t="str">
            <v>On air</v>
          </cell>
          <cell r="T1476" t="str">
            <v>Grid-Gen</v>
          </cell>
          <cell r="U1476" t="str">
            <v>Green Field</v>
          </cell>
          <cell r="V1476">
            <v>80</v>
          </cell>
          <cell r="W1476" t="str">
            <v>Indoor </v>
          </cell>
          <cell r="X1476" t="str">
            <v>Kwibisa Mbindawina </v>
          </cell>
          <cell r="Y1476" t="str">
            <v>SBC</v>
          </cell>
          <cell r="Z1476" t="str">
            <v>SBC</v>
          </cell>
          <cell r="AA1476" t="str">
            <v>Airtel </v>
          </cell>
          <cell r="AB1476" t="str">
            <v>Flavian Mazhambi</v>
          </cell>
          <cell r="AC1476" t="str">
            <v>GNM</v>
          </cell>
          <cell r="AD1476" t="str">
            <v>Lithandi </v>
          </cell>
          <cell r="AE1476" t="str">
            <v>Gen Logic</v>
          </cell>
          <cell r="AF1476" t="str">
            <v>Gen Logic</v>
          </cell>
          <cell r="AG1476">
            <v>16</v>
          </cell>
          <cell r="AH1476" t="str">
            <v>perkins</v>
          </cell>
          <cell r="AI1476">
            <v>0</v>
          </cell>
          <cell r="AJ1476" t="str">
            <v>Leroy Sommer</v>
          </cell>
          <cell r="AK1476">
            <v>0</v>
          </cell>
          <cell r="AL1476">
            <v>1000</v>
          </cell>
          <cell r="AM1476" t="str">
            <v>Power cube</v>
          </cell>
          <cell r="AN1476" t="str">
            <v>ICC330-H1-C1</v>
          </cell>
          <cell r="AO1476">
            <v>400</v>
          </cell>
          <cell r="AP1476" t="str">
            <v>Agisson</v>
          </cell>
          <cell r="AQ1476">
            <v>1200</v>
          </cell>
          <cell r="AR1476">
            <v>2</v>
          </cell>
          <cell r="AS1476">
            <v>600</v>
          </cell>
          <cell r="AT1476">
            <v>48</v>
          </cell>
          <cell r="AU1476" t="str">
            <v>LG</v>
          </cell>
          <cell r="AV1476" t="str">
            <v>LG</v>
          </cell>
          <cell r="AW1476">
            <v>18000</v>
          </cell>
          <cell r="AX1476">
            <v>18000</v>
          </cell>
          <cell r="AY1476">
            <v>2</v>
          </cell>
          <cell r="AZ1476">
            <v>94</v>
          </cell>
        </row>
        <row r="1476">
          <cell r="BB1476">
            <v>2</v>
          </cell>
          <cell r="BC1476" t="str">
            <v>MTNAirtel</v>
          </cell>
          <cell r="BD1476" t="str">
            <v>T3254</v>
          </cell>
          <cell r="BE1476" t="str">
            <v>ZM0757</v>
          </cell>
          <cell r="BF1476" t="str">
            <v>Yes</v>
          </cell>
        </row>
        <row r="1477">
          <cell r="C1477" t="str">
            <v>IHS_NTH_226A</v>
          </cell>
          <cell r="D1477" t="str">
            <v>SANSAMWENJE </v>
          </cell>
          <cell r="E1477">
            <v>32.7571</v>
          </cell>
          <cell r="F1477">
            <v>-9.8187</v>
          </cell>
          <cell r="G1477" t="str">
            <v>Northern </v>
          </cell>
          <cell r="H1477">
            <v>2.5</v>
          </cell>
          <cell r="I1477" t="str">
            <v>NORTHERN</v>
          </cell>
          <cell r="J1477" t="str">
            <v>Isoka</v>
          </cell>
          <cell r="K1477" t="str">
            <v>No</v>
          </cell>
          <cell r="L1477" t="str">
            <v>No</v>
          </cell>
          <cell r="M1477" t="str">
            <v>No</v>
          </cell>
          <cell r="N1477" t="str">
            <v>Rural</v>
          </cell>
          <cell r="O1477" t="str">
            <v>Silver</v>
          </cell>
          <cell r="P1477" t="str">
            <v>Silver</v>
          </cell>
          <cell r="Q1477" t="str">
            <v>BB</v>
          </cell>
          <cell r="R1477" t="str">
            <v>BB</v>
          </cell>
          <cell r="S1477" t="str">
            <v>On air</v>
          </cell>
          <cell r="T1477" t="str">
            <v>Grid-Gen-solar</v>
          </cell>
          <cell r="U1477" t="str">
            <v>Green Field</v>
          </cell>
          <cell r="V1477">
            <v>60</v>
          </cell>
          <cell r="W1477" t="str">
            <v>Indoor </v>
          </cell>
          <cell r="X1477" t="str">
            <v>Kwibisa Mbindawina </v>
          </cell>
          <cell r="Y1477" t="str">
            <v>SBC</v>
          </cell>
          <cell r="Z1477" t="str">
            <v>SBC</v>
          </cell>
          <cell r="AA1477" t="str">
            <v>Airtel </v>
          </cell>
          <cell r="AB1477" t="str">
            <v>Flavian Mazhambi</v>
          </cell>
          <cell r="AC1477" t="str">
            <v>GNM</v>
          </cell>
          <cell r="AD1477" t="str">
            <v>Lithandi </v>
          </cell>
          <cell r="AE1477" t="str">
            <v>CK Works</v>
          </cell>
          <cell r="AF1477" t="str">
            <v>CK Works</v>
          </cell>
          <cell r="AG1477">
            <v>20</v>
          </cell>
          <cell r="AH1477" t="str">
            <v>perkins</v>
          </cell>
          <cell r="AI1477" t="str">
            <v>Gv51790V</v>
          </cell>
          <cell r="AJ1477" t="str">
            <v>Leroy Sommer</v>
          </cell>
          <cell r="AK1477" t="str">
            <v>LSA 40M5 J6/4</v>
          </cell>
          <cell r="AL1477">
            <v>600</v>
          </cell>
          <cell r="AM1477" t="str">
            <v>Power cube</v>
          </cell>
          <cell r="AN1477" t="str">
            <v>FlexMax</v>
          </cell>
          <cell r="AO1477">
            <v>400</v>
          </cell>
          <cell r="AP1477" t="str">
            <v>Lithium</v>
          </cell>
          <cell r="AQ1477">
            <v>1500</v>
          </cell>
          <cell r="AR1477">
            <v>48</v>
          </cell>
          <cell r="AS1477">
            <v>100</v>
          </cell>
          <cell r="AT1477">
            <v>15</v>
          </cell>
          <cell r="AU1477" t="str">
            <v>LG</v>
          </cell>
          <cell r="AV1477" t="str">
            <v>LG</v>
          </cell>
          <cell r="AW1477">
            <v>18000</v>
          </cell>
          <cell r="AX1477">
            <v>18000</v>
          </cell>
          <cell r="AY1477">
            <v>2</v>
          </cell>
          <cell r="AZ1477">
            <v>89</v>
          </cell>
        </row>
        <row r="1477">
          <cell r="BB1477">
            <v>1</v>
          </cell>
          <cell r="BC1477" t="str">
            <v>Airtel</v>
          </cell>
          <cell r="BD1477">
            <v>0</v>
          </cell>
          <cell r="BE1477" t="str">
            <v>ZM0759</v>
          </cell>
          <cell r="BF1477" t="str">
            <v>Yes</v>
          </cell>
        </row>
        <row r="1478">
          <cell r="C1478" t="str">
            <v>IHS_NTH_227A</v>
          </cell>
          <cell r="D1478" t="str">
            <v>CHITO "A" (Mununga Repeater)</v>
          </cell>
          <cell r="E1478">
            <v>30.7799</v>
          </cell>
          <cell r="F1478">
            <v>-12.8528</v>
          </cell>
          <cell r="G1478" t="str">
            <v>Northern </v>
          </cell>
          <cell r="H1478">
            <v>2.5</v>
          </cell>
          <cell r="I1478" t="str">
            <v>NORTHERN</v>
          </cell>
          <cell r="J1478" t="str">
            <v>Mpika</v>
          </cell>
          <cell r="K1478" t="str">
            <v>No</v>
          </cell>
          <cell r="L1478" t="str">
            <v>No</v>
          </cell>
          <cell r="M1478" t="str">
            <v>No</v>
          </cell>
          <cell r="N1478" t="str">
            <v>Rural</v>
          </cell>
          <cell r="O1478" t="str">
            <v>Silver</v>
          </cell>
          <cell r="P1478" t="str">
            <v>Silver</v>
          </cell>
          <cell r="Q1478" t="str">
            <v>BB</v>
          </cell>
          <cell r="R1478" t="str">
            <v>BTS</v>
          </cell>
          <cell r="S1478" t="str">
            <v>On air</v>
          </cell>
          <cell r="T1478" t="str">
            <v>Solar-Gen</v>
          </cell>
          <cell r="U1478" t="str">
            <v>Green Field</v>
          </cell>
          <cell r="V1478">
            <v>60</v>
          </cell>
          <cell r="W1478" t="str">
            <v>Indoor </v>
          </cell>
          <cell r="X1478" t="str">
            <v>Francis Muwowo</v>
          </cell>
          <cell r="Y1478" t="str">
            <v>SBC</v>
          </cell>
          <cell r="Z1478" t="str">
            <v>SBC</v>
          </cell>
          <cell r="AA1478" t="str">
            <v>Airtel </v>
          </cell>
          <cell r="AB1478" t="str">
            <v>Flavian Mazhambi</v>
          </cell>
          <cell r="AC1478" t="str">
            <v>GNM</v>
          </cell>
          <cell r="AD1478" t="str">
            <v>Lithandi </v>
          </cell>
          <cell r="AE1478" t="str">
            <v>Perkins</v>
          </cell>
          <cell r="AF1478" t="str">
            <v>Lamasat</v>
          </cell>
          <cell r="AG1478">
            <v>20</v>
          </cell>
          <cell r="AH1478" t="str">
            <v>perkins</v>
          </cell>
          <cell r="AI1478">
            <v>0</v>
          </cell>
          <cell r="AJ1478" t="str">
            <v>Leroy Sommer</v>
          </cell>
          <cell r="AK1478">
            <v>0</v>
          </cell>
          <cell r="AL1478">
            <v>600</v>
          </cell>
          <cell r="AM1478" t="str">
            <v>Power cube</v>
          </cell>
          <cell r="AN1478" t="str">
            <v>ICC330-H1-C1</v>
          </cell>
          <cell r="AO1478" t="str">
            <v>400/80</v>
          </cell>
          <cell r="AP1478" t="str">
            <v>Lithium</v>
          </cell>
          <cell r="AQ1478">
            <v>300</v>
          </cell>
          <cell r="AR1478">
            <v>48</v>
          </cell>
          <cell r="AS1478">
            <v>100</v>
          </cell>
          <cell r="AT1478">
            <v>3</v>
          </cell>
          <cell r="AU1478" t="str">
            <v>LG</v>
          </cell>
          <cell r="AV1478" t="str">
            <v>LG</v>
          </cell>
          <cell r="AW1478">
            <v>18000</v>
          </cell>
          <cell r="AX1478">
            <v>18000</v>
          </cell>
          <cell r="AY1478">
            <v>2</v>
          </cell>
          <cell r="AZ1478">
            <v>75</v>
          </cell>
        </row>
        <row r="1478">
          <cell r="BB1478">
            <v>2</v>
          </cell>
          <cell r="BC1478" t="str">
            <v>MTNAirtel</v>
          </cell>
          <cell r="BD1478" t="str">
            <v>T3526</v>
          </cell>
          <cell r="BE1478" t="str">
            <v>ZM0838</v>
          </cell>
          <cell r="BF1478" t="str">
            <v>Yes</v>
          </cell>
        </row>
        <row r="1479">
          <cell r="C1479" t="str">
            <v>IHS_NTH_228A</v>
          </cell>
          <cell r="D1479" t="str">
            <v>MUNUNGA QUARRY </v>
          </cell>
          <cell r="E1479">
            <v>31.0124</v>
          </cell>
          <cell r="F1479">
            <v>-12.6618</v>
          </cell>
          <cell r="G1479" t="str">
            <v>Northern </v>
          </cell>
          <cell r="H1479">
            <v>1.8</v>
          </cell>
          <cell r="I1479" t="str">
            <v>NORTHERN</v>
          </cell>
          <cell r="J1479" t="str">
            <v>Mpika</v>
          </cell>
          <cell r="K1479" t="str">
            <v>No</v>
          </cell>
          <cell r="L1479" t="str">
            <v>No</v>
          </cell>
          <cell r="M1479" t="str">
            <v>No</v>
          </cell>
          <cell r="N1479" t="str">
            <v>Rural</v>
          </cell>
          <cell r="O1479" t="str">
            <v>Silver</v>
          </cell>
          <cell r="P1479" t="str">
            <v>Silver</v>
          </cell>
          <cell r="Q1479" t="str">
            <v>BB</v>
          </cell>
          <cell r="R1479" t="str">
            <v>BTS</v>
          </cell>
          <cell r="S1479" t="str">
            <v>On air</v>
          </cell>
          <cell r="T1479" t="str">
            <v>Grid-Gen</v>
          </cell>
          <cell r="U1479" t="str">
            <v>Green Field</v>
          </cell>
          <cell r="V1479">
            <v>60</v>
          </cell>
          <cell r="W1479" t="str">
            <v>Indoor </v>
          </cell>
          <cell r="X1479" t="str">
            <v>Francis Muwowo</v>
          </cell>
          <cell r="Y1479" t="str">
            <v>SBC</v>
          </cell>
          <cell r="Z1479" t="str">
            <v>SBC</v>
          </cell>
          <cell r="AA1479" t="str">
            <v>Airtel </v>
          </cell>
          <cell r="AB1479" t="str">
            <v>Flavian Mazhambi</v>
          </cell>
          <cell r="AC1479" t="str">
            <v>GNM</v>
          </cell>
          <cell r="AD1479" t="str">
            <v>Lithandi </v>
          </cell>
          <cell r="AE1479" t="str">
            <v>Lamasat</v>
          </cell>
          <cell r="AF1479" t="str">
            <v>Lamasat</v>
          </cell>
          <cell r="AG1479">
            <v>15</v>
          </cell>
          <cell r="AH1479" t="str">
            <v>perkins</v>
          </cell>
          <cell r="AI1479">
            <v>0</v>
          </cell>
          <cell r="AJ1479" t="str">
            <v>Leroy Sommer</v>
          </cell>
          <cell r="AK1479">
            <v>0</v>
          </cell>
          <cell r="AL1479">
            <v>600</v>
          </cell>
          <cell r="AM1479" t="str">
            <v>Power cube</v>
          </cell>
          <cell r="AN1479" t="str">
            <v>ICC330-H1-C1</v>
          </cell>
          <cell r="AO1479">
            <v>400</v>
          </cell>
          <cell r="AP1479" t="str">
            <v>Agisson</v>
          </cell>
          <cell r="AQ1479">
            <v>1200</v>
          </cell>
          <cell r="AR1479">
            <v>2</v>
          </cell>
          <cell r="AS1479">
            <v>600</v>
          </cell>
          <cell r="AT1479">
            <v>48</v>
          </cell>
          <cell r="AU1479" t="str">
            <v>LG</v>
          </cell>
          <cell r="AV1479" t="str">
            <v>LG</v>
          </cell>
          <cell r="AW1479">
            <v>18000</v>
          </cell>
          <cell r="AX1479">
            <v>18000</v>
          </cell>
          <cell r="AY1479">
            <v>2</v>
          </cell>
          <cell r="AZ1479">
            <v>150</v>
          </cell>
        </row>
        <row r="1479">
          <cell r="BB1479">
            <v>1</v>
          </cell>
          <cell r="BC1479" t="str">
            <v>Airtel</v>
          </cell>
          <cell r="BD1479">
            <v>0</v>
          </cell>
          <cell r="BE1479" t="str">
            <v>ZM0839</v>
          </cell>
          <cell r="BF1479" t="str">
            <v>Yes</v>
          </cell>
        </row>
        <row r="1480">
          <cell r="C1480" t="str">
            <v>IHS_NTH_229A</v>
          </cell>
          <cell r="D1480" t="str">
            <v>THENDERE RPT 'A"</v>
          </cell>
          <cell r="E1480">
            <v>33.2028</v>
          </cell>
          <cell r="F1480">
            <v>-10.2905</v>
          </cell>
          <cell r="G1480" t="str">
            <v>Northern </v>
          </cell>
          <cell r="H1480">
            <v>2.5</v>
          </cell>
          <cell r="I1480" t="str">
            <v>NORTHERN</v>
          </cell>
          <cell r="J1480" t="str">
            <v>Isoka</v>
          </cell>
          <cell r="K1480" t="str">
            <v>No</v>
          </cell>
          <cell r="L1480" t="str">
            <v>No</v>
          </cell>
          <cell r="M1480" t="str">
            <v>No</v>
          </cell>
          <cell r="N1480" t="str">
            <v>Rural</v>
          </cell>
          <cell r="O1480" t="str">
            <v>Silver</v>
          </cell>
          <cell r="P1480" t="str">
            <v>Silver</v>
          </cell>
          <cell r="Q1480" t="str">
            <v>HUB</v>
          </cell>
          <cell r="R1480" t="str">
            <v>BTS</v>
          </cell>
          <cell r="S1480" t="str">
            <v>On air</v>
          </cell>
          <cell r="T1480" t="str">
            <v>Solar-Gen</v>
          </cell>
          <cell r="U1480" t="str">
            <v>Green Field</v>
          </cell>
          <cell r="V1480">
            <v>80</v>
          </cell>
          <cell r="W1480" t="str">
            <v>Indoor </v>
          </cell>
          <cell r="X1480" t="str">
            <v>Kwibisa Mbindawina </v>
          </cell>
          <cell r="Y1480" t="str">
            <v>SBC</v>
          </cell>
          <cell r="Z1480" t="str">
            <v>SBC</v>
          </cell>
          <cell r="AA1480" t="str">
            <v>Airtel </v>
          </cell>
          <cell r="AB1480" t="str">
            <v>Flavian Mazhambi</v>
          </cell>
          <cell r="AC1480" t="str">
            <v>GNM</v>
          </cell>
          <cell r="AD1480" t="str">
            <v>Lithandi </v>
          </cell>
          <cell r="AE1480" t="str">
            <v>Gen Logic</v>
          </cell>
          <cell r="AF1480" t="str">
            <v>Gen Logic</v>
          </cell>
          <cell r="AG1480">
            <v>20</v>
          </cell>
          <cell r="AH1480" t="str">
            <v>perkins</v>
          </cell>
          <cell r="AI1480">
            <v>0</v>
          </cell>
          <cell r="AJ1480" t="str">
            <v>Leroy Sommer</v>
          </cell>
          <cell r="AK1480" t="str">
            <v>TAL 040F J 6S/4</v>
          </cell>
          <cell r="AL1480">
            <v>1000</v>
          </cell>
          <cell r="AM1480" t="str">
            <v>Emerson</v>
          </cell>
          <cell r="AN1480" t="str">
            <v>Network Power</v>
          </cell>
          <cell r="AO1480">
            <v>80</v>
          </cell>
          <cell r="AP1480" t="str">
            <v>BSB</v>
          </cell>
          <cell r="AQ1480">
            <v>1500</v>
          </cell>
          <cell r="AR1480">
            <v>2</v>
          </cell>
          <cell r="AS1480">
            <v>1500</v>
          </cell>
          <cell r="AT1480">
            <v>24</v>
          </cell>
          <cell r="AU1480" t="str">
            <v>LG</v>
          </cell>
          <cell r="AV1480" t="str">
            <v>LG</v>
          </cell>
          <cell r="AW1480">
            <v>18000</v>
          </cell>
          <cell r="AX1480">
            <v>18000</v>
          </cell>
          <cell r="AY1480">
            <v>2</v>
          </cell>
          <cell r="AZ1480">
            <v>90</v>
          </cell>
        </row>
        <row r="1480">
          <cell r="BB1480">
            <v>2</v>
          </cell>
          <cell r="BC1480" t="str">
            <v>MTNAirtel</v>
          </cell>
          <cell r="BD1480" t="str">
            <v>TX</v>
          </cell>
          <cell r="BE1480" t="str">
            <v>ZM0841</v>
          </cell>
          <cell r="BF1480" t="str">
            <v>Yes</v>
          </cell>
        </row>
        <row r="1481">
          <cell r="C1481" t="str">
            <v>IHS_NTH_230A</v>
          </cell>
          <cell r="D1481" t="str">
            <v>THENDERE "A"</v>
          </cell>
          <cell r="E1481">
            <v>33.34</v>
          </cell>
          <cell r="F1481">
            <v>-10.27</v>
          </cell>
          <cell r="G1481" t="str">
            <v>Northern </v>
          </cell>
          <cell r="H1481">
            <v>1.8</v>
          </cell>
          <cell r="I1481" t="str">
            <v>NORTHERN</v>
          </cell>
          <cell r="J1481" t="str">
            <v>Isoka</v>
          </cell>
          <cell r="K1481" t="str">
            <v>No</v>
          </cell>
          <cell r="L1481" t="str">
            <v>No</v>
          </cell>
          <cell r="M1481" t="str">
            <v>No</v>
          </cell>
          <cell r="N1481" t="str">
            <v>Rural</v>
          </cell>
          <cell r="O1481" t="str">
            <v>Silver</v>
          </cell>
          <cell r="P1481" t="str">
            <v>Silver</v>
          </cell>
          <cell r="Q1481" t="str">
            <v>HUB</v>
          </cell>
          <cell r="R1481" t="str">
            <v>BB</v>
          </cell>
          <cell r="S1481" t="str">
            <v>On air</v>
          </cell>
          <cell r="T1481" t="str">
            <v>Solar-Gen</v>
          </cell>
          <cell r="U1481" t="str">
            <v>Green Field</v>
          </cell>
          <cell r="V1481">
            <v>80</v>
          </cell>
          <cell r="W1481" t="str">
            <v>Outdoor</v>
          </cell>
          <cell r="X1481" t="str">
            <v>Kwibisa Mbindawina </v>
          </cell>
          <cell r="Y1481" t="str">
            <v>SBC</v>
          </cell>
          <cell r="Z1481" t="str">
            <v>SBC</v>
          </cell>
          <cell r="AA1481" t="str">
            <v>Airtel </v>
          </cell>
          <cell r="AB1481" t="str">
            <v>Flavian Mazhambi</v>
          </cell>
          <cell r="AC1481" t="str">
            <v>GNM</v>
          </cell>
          <cell r="AD1481" t="str">
            <v>Lithandi </v>
          </cell>
          <cell r="AE1481" t="str">
            <v>Vitalgen</v>
          </cell>
          <cell r="AF1481" t="str">
            <v>Vitalgen</v>
          </cell>
          <cell r="AG1481">
            <v>15</v>
          </cell>
          <cell r="AH1481" t="str">
            <v>perkins</v>
          </cell>
          <cell r="AI1481" t="str">
            <v>Gv51790u</v>
          </cell>
          <cell r="AJ1481" t="str">
            <v>Leroy Sommer</v>
          </cell>
          <cell r="AK1481" t="str">
            <v>TAL 040F J 6S/4</v>
          </cell>
          <cell r="AL1481">
            <v>1000</v>
          </cell>
          <cell r="AM1481" t="str">
            <v>Emerson</v>
          </cell>
          <cell r="AN1481" t="str">
            <v>Network Power</v>
          </cell>
          <cell r="AO1481" t="str">
            <v>192/80</v>
          </cell>
          <cell r="AP1481" t="str">
            <v>BSB</v>
          </cell>
          <cell r="AQ1481">
            <v>1500</v>
          </cell>
          <cell r="AR1481">
            <v>2</v>
          </cell>
          <cell r="AS1481">
            <v>1500</v>
          </cell>
          <cell r="AT1481">
            <v>24</v>
          </cell>
          <cell r="AU1481" t="str">
            <v>N/A</v>
          </cell>
          <cell r="AV1481" t="str">
            <v>N/A</v>
          </cell>
          <cell r="AW1481" t="str">
            <v>N/A</v>
          </cell>
          <cell r="AX1481" t="str">
            <v>n/a</v>
          </cell>
          <cell r="AY1481" t="str">
            <v>N/A</v>
          </cell>
          <cell r="AZ1481">
            <v>114</v>
          </cell>
        </row>
        <row r="1481">
          <cell r="BB1481">
            <v>2</v>
          </cell>
          <cell r="BC1481" t="str">
            <v>MTNAirtel</v>
          </cell>
          <cell r="BD1481" t="str">
            <v>T3476</v>
          </cell>
          <cell r="BE1481" t="str">
            <v>ZM0842</v>
          </cell>
          <cell r="BF1481" t="str">
            <v>Yes</v>
          </cell>
        </row>
        <row r="1482">
          <cell r="C1482" t="str">
            <v>IHS_NTH_231A</v>
          </cell>
          <cell r="D1482" t="str">
            <v>MUYOMBE "A"</v>
          </cell>
          <cell r="E1482">
            <v>33.4534</v>
          </cell>
          <cell r="F1482">
            <v>-10.5739</v>
          </cell>
          <cell r="G1482" t="str">
            <v>Northern </v>
          </cell>
          <cell r="H1482">
            <v>2.5</v>
          </cell>
          <cell r="I1482" t="str">
            <v>NORTHERN</v>
          </cell>
          <cell r="J1482" t="str">
            <v>Isoka</v>
          </cell>
          <cell r="K1482" t="str">
            <v>No</v>
          </cell>
          <cell r="L1482" t="str">
            <v>No</v>
          </cell>
          <cell r="M1482" t="str">
            <v>No</v>
          </cell>
          <cell r="N1482" t="str">
            <v>Rural</v>
          </cell>
          <cell r="O1482" t="str">
            <v>Silver</v>
          </cell>
          <cell r="P1482" t="str">
            <v>Silver</v>
          </cell>
          <cell r="Q1482" t="str">
            <v>HUB</v>
          </cell>
          <cell r="R1482" t="str">
            <v>HUB</v>
          </cell>
          <cell r="S1482" t="str">
            <v>On air</v>
          </cell>
          <cell r="T1482" t="str">
            <v>Grid-Gen-solar</v>
          </cell>
          <cell r="U1482" t="str">
            <v>Green Field</v>
          </cell>
          <cell r="V1482">
            <v>50</v>
          </cell>
          <cell r="W1482" t="str">
            <v>Outdoor</v>
          </cell>
          <cell r="X1482" t="str">
            <v>Kwibisa Mbindawina </v>
          </cell>
          <cell r="Y1482" t="str">
            <v>SBC</v>
          </cell>
          <cell r="Z1482" t="str">
            <v>SBC</v>
          </cell>
          <cell r="AA1482" t="str">
            <v>Airtel </v>
          </cell>
          <cell r="AB1482" t="str">
            <v>Flavian Mazhambi</v>
          </cell>
          <cell r="AC1482" t="str">
            <v>GNM</v>
          </cell>
          <cell r="AD1482" t="str">
            <v>Lithandi </v>
          </cell>
          <cell r="AE1482" t="str">
            <v>Lamasat</v>
          </cell>
          <cell r="AF1482" t="str">
            <v>Lamasat</v>
          </cell>
          <cell r="AG1482">
            <v>20</v>
          </cell>
          <cell r="AH1482" t="str">
            <v>perkins</v>
          </cell>
          <cell r="AI1482" t="str">
            <v>GV 51790R</v>
          </cell>
          <cell r="AJ1482" t="str">
            <v>Leroy Sommer</v>
          </cell>
          <cell r="AK1482">
            <v>0</v>
          </cell>
          <cell r="AL1482">
            <v>600</v>
          </cell>
          <cell r="AM1482" t="str">
            <v>Power cube</v>
          </cell>
          <cell r="AN1482">
            <v>0</v>
          </cell>
          <cell r="AO1482">
            <v>150</v>
          </cell>
          <cell r="AP1482" t="str">
            <v>Lithium</v>
          </cell>
          <cell r="AQ1482">
            <v>300</v>
          </cell>
          <cell r="AR1482">
            <v>48</v>
          </cell>
          <cell r="AS1482">
            <v>100</v>
          </cell>
          <cell r="AT1482">
            <v>3</v>
          </cell>
          <cell r="AU1482" t="str">
            <v>N/A</v>
          </cell>
          <cell r="AV1482" t="str">
            <v>N/A</v>
          </cell>
          <cell r="AW1482" t="str">
            <v>N/A</v>
          </cell>
          <cell r="AX1482" t="str">
            <v>n/a</v>
          </cell>
          <cell r="AY1482" t="str">
            <v>N/A</v>
          </cell>
          <cell r="AZ1482">
            <v>174</v>
          </cell>
        </row>
        <row r="1482">
          <cell r="BB1482">
            <v>2</v>
          </cell>
          <cell r="BC1482" t="str">
            <v>MTNAirtel</v>
          </cell>
          <cell r="BD1482" t="str">
            <v>T3442</v>
          </cell>
          <cell r="BE1482" t="str">
            <v>ZM0843</v>
          </cell>
          <cell r="BF1482" t="str">
            <v>Yes</v>
          </cell>
        </row>
        <row r="1483">
          <cell r="C1483" t="str">
            <v>IHS_NTH_232A</v>
          </cell>
          <cell r="D1483" t="str">
            <v>CHISHIMBA FALLS</v>
          </cell>
          <cell r="E1483">
            <v>30.9285</v>
          </cell>
          <cell r="F1483">
            <v>-10.1025</v>
          </cell>
          <cell r="G1483" t="str">
            <v>Northern </v>
          </cell>
          <cell r="H1483">
            <v>2</v>
          </cell>
          <cell r="I1483" t="str">
            <v>NORTHERN</v>
          </cell>
          <cell r="J1483" t="str">
            <v>Kasama</v>
          </cell>
          <cell r="K1483" t="str">
            <v>No</v>
          </cell>
          <cell r="L1483" t="str">
            <v>No</v>
          </cell>
          <cell r="M1483" t="str">
            <v>No</v>
          </cell>
          <cell r="N1483" t="str">
            <v>Rural</v>
          </cell>
          <cell r="O1483" t="str">
            <v>Silver</v>
          </cell>
          <cell r="P1483" t="str">
            <v>Silver</v>
          </cell>
          <cell r="Q1483" t="str">
            <v>BTS</v>
          </cell>
          <cell r="R1483" t="str">
            <v>BTS</v>
          </cell>
          <cell r="S1483" t="str">
            <v>On air</v>
          </cell>
          <cell r="T1483" t="str">
            <v>Grid-Gen</v>
          </cell>
          <cell r="U1483" t="str">
            <v>Green Field</v>
          </cell>
          <cell r="V1483">
            <v>60</v>
          </cell>
          <cell r="W1483" t="str">
            <v>Indoor </v>
          </cell>
          <cell r="X1483" t="str">
            <v>Samson Nyirenda</v>
          </cell>
          <cell r="Y1483" t="str">
            <v>SBC</v>
          </cell>
          <cell r="Z1483" t="str">
            <v>SBC</v>
          </cell>
          <cell r="AA1483" t="str">
            <v>Airtel </v>
          </cell>
          <cell r="AB1483" t="str">
            <v>Flavian Mazhambi</v>
          </cell>
          <cell r="AC1483" t="str">
            <v>GNM</v>
          </cell>
          <cell r="AD1483" t="str">
            <v>Lithandi </v>
          </cell>
          <cell r="AE1483" t="str">
            <v>Gen Logic</v>
          </cell>
          <cell r="AF1483" t="str">
            <v>Gen Logic</v>
          </cell>
          <cell r="AG1483">
            <v>16</v>
          </cell>
          <cell r="AH1483" t="str">
            <v>Yanmar</v>
          </cell>
          <cell r="AI1483" t="str">
            <v>B267-SN07</v>
          </cell>
          <cell r="AJ1483" t="str">
            <v>Mecc Alte</v>
          </cell>
          <cell r="AK1483">
            <v>0</v>
          </cell>
          <cell r="AL1483">
            <v>600</v>
          </cell>
          <cell r="AM1483" t="str">
            <v>Power cube</v>
          </cell>
          <cell r="AN1483" t="str">
            <v>ICC330-H1-C1</v>
          </cell>
          <cell r="AO1483">
            <v>400</v>
          </cell>
          <cell r="AP1483" t="str">
            <v>Agisson</v>
          </cell>
          <cell r="AQ1483">
            <v>1200</v>
          </cell>
          <cell r="AR1483">
            <v>2</v>
          </cell>
          <cell r="AS1483">
            <v>600</v>
          </cell>
          <cell r="AT1483">
            <v>48</v>
          </cell>
          <cell r="AU1483" t="str">
            <v>LG</v>
          </cell>
          <cell r="AV1483" t="str">
            <v>LG</v>
          </cell>
          <cell r="AW1483">
            <v>18000</v>
          </cell>
          <cell r="AX1483">
            <v>18000</v>
          </cell>
          <cell r="AY1483">
            <v>2</v>
          </cell>
          <cell r="AZ1483">
            <v>200</v>
          </cell>
        </row>
        <row r="1483">
          <cell r="BB1483">
            <v>2</v>
          </cell>
          <cell r="BC1483" t="str">
            <v>MTNAirtel</v>
          </cell>
          <cell r="BD1483" t="str">
            <v>T3255</v>
          </cell>
          <cell r="BE1483" t="str">
            <v>ZM0844</v>
          </cell>
          <cell r="BF1483" t="str">
            <v>Yes</v>
          </cell>
        </row>
        <row r="1484">
          <cell r="C1484" t="str">
            <v>IHS_NTH_233A</v>
          </cell>
          <cell r="D1484" t="str">
            <v>MULENGA HILL (Kasama Town)</v>
          </cell>
          <cell r="E1484">
            <v>31.2003</v>
          </cell>
          <cell r="F1484">
            <v>-10.2206</v>
          </cell>
          <cell r="G1484" t="str">
            <v>Northern </v>
          </cell>
          <cell r="H1484">
            <v>4.5</v>
          </cell>
          <cell r="I1484" t="str">
            <v>NORTHERN</v>
          </cell>
          <cell r="J1484" t="str">
            <v>Kasama</v>
          </cell>
          <cell r="K1484" t="str">
            <v>Yes</v>
          </cell>
          <cell r="L1484" t="str">
            <v>No</v>
          </cell>
          <cell r="M1484" t="str">
            <v>No</v>
          </cell>
          <cell r="N1484" t="str">
            <v>Suburban</v>
          </cell>
          <cell r="O1484" t="str">
            <v>Silver</v>
          </cell>
          <cell r="P1484" t="str">
            <v>Silver</v>
          </cell>
          <cell r="Q1484" t="str">
            <v>BB</v>
          </cell>
          <cell r="R1484" t="str">
            <v>BB</v>
          </cell>
          <cell r="S1484" t="str">
            <v>On air</v>
          </cell>
          <cell r="T1484" t="str">
            <v>Grid-Gen</v>
          </cell>
          <cell r="U1484" t="str">
            <v>Green Field</v>
          </cell>
          <cell r="V1484">
            <v>50</v>
          </cell>
          <cell r="W1484" t="str">
            <v>Indoor </v>
          </cell>
          <cell r="X1484" t="str">
            <v>Samson Nyirenda</v>
          </cell>
          <cell r="Y1484" t="str">
            <v>SBC</v>
          </cell>
          <cell r="Z1484" t="str">
            <v>SBC</v>
          </cell>
          <cell r="AA1484" t="str">
            <v>Airtel </v>
          </cell>
          <cell r="AB1484" t="str">
            <v>Flavian Mazhambi</v>
          </cell>
          <cell r="AC1484" t="str">
            <v>GNM</v>
          </cell>
          <cell r="AD1484" t="str">
            <v>Lithandi </v>
          </cell>
          <cell r="AE1484" t="str">
            <v>Gen Logic</v>
          </cell>
          <cell r="AF1484" t="str">
            <v>Gen Logic</v>
          </cell>
          <cell r="AG1484">
            <v>30</v>
          </cell>
          <cell r="AH1484" t="str">
            <v>perkins</v>
          </cell>
          <cell r="AI1484">
            <v>0</v>
          </cell>
          <cell r="AJ1484" t="str">
            <v>Leroy Sommer</v>
          </cell>
          <cell r="AK1484">
            <v>0</v>
          </cell>
          <cell r="AL1484">
            <v>1000</v>
          </cell>
          <cell r="AM1484" t="str">
            <v>Power cube</v>
          </cell>
          <cell r="AN1484" t="str">
            <v>ICC330-H1-C1</v>
          </cell>
          <cell r="AO1484">
            <v>400</v>
          </cell>
          <cell r="AP1484" t="str">
            <v>Agisson</v>
          </cell>
          <cell r="AQ1484">
            <v>1200</v>
          </cell>
          <cell r="AR1484">
            <v>2</v>
          </cell>
          <cell r="AS1484">
            <v>600</v>
          </cell>
          <cell r="AT1484">
            <v>48</v>
          </cell>
          <cell r="AU1484" t="str">
            <v>LG / Sumsung</v>
          </cell>
          <cell r="AV1484" t="str">
            <v>LG / Sumsung</v>
          </cell>
          <cell r="AW1484">
            <v>18000</v>
          </cell>
          <cell r="AX1484">
            <v>18000</v>
          </cell>
          <cell r="AY1484">
            <v>2</v>
          </cell>
          <cell r="AZ1484">
            <v>198</v>
          </cell>
        </row>
        <row r="1484">
          <cell r="BB1484">
            <v>2</v>
          </cell>
          <cell r="BC1484" t="str">
            <v>MTNAirtel</v>
          </cell>
          <cell r="BD1484" t="str">
            <v>T3539</v>
          </cell>
          <cell r="BE1484" t="str">
            <v>ZM0845</v>
          </cell>
          <cell r="BF1484" t="str">
            <v>Yes</v>
          </cell>
        </row>
        <row r="1485">
          <cell r="C1485" t="str">
            <v>IHS_NTH_235A</v>
          </cell>
          <cell r="D1485" t="str">
            <v>LAURA SCHOOL</v>
          </cell>
          <cell r="E1485">
            <v>31.1712</v>
          </cell>
          <cell r="F1485">
            <v>-10.2134</v>
          </cell>
          <cell r="G1485" t="str">
            <v>Northern </v>
          </cell>
          <cell r="H1485">
            <v>2</v>
          </cell>
          <cell r="I1485" t="str">
            <v>NORTHERN</v>
          </cell>
          <cell r="J1485" t="str">
            <v>Kasama</v>
          </cell>
          <cell r="K1485" t="str">
            <v>No</v>
          </cell>
          <cell r="L1485" t="str">
            <v>No</v>
          </cell>
          <cell r="M1485" t="str">
            <v>No</v>
          </cell>
          <cell r="N1485" t="str">
            <v>Suburban</v>
          </cell>
          <cell r="O1485" t="str">
            <v>Silver</v>
          </cell>
          <cell r="P1485" t="str">
            <v>Silver</v>
          </cell>
          <cell r="Q1485" t="str">
            <v>HUB</v>
          </cell>
          <cell r="R1485" t="str">
            <v>BTS</v>
          </cell>
          <cell r="S1485" t="str">
            <v>On air</v>
          </cell>
          <cell r="T1485" t="str">
            <v>Grid-Gen</v>
          </cell>
          <cell r="U1485" t="str">
            <v>Green Field</v>
          </cell>
          <cell r="V1485">
            <v>40</v>
          </cell>
          <cell r="W1485" t="str">
            <v>Indoor </v>
          </cell>
          <cell r="X1485" t="str">
            <v>Samson Nyirenda</v>
          </cell>
          <cell r="Y1485" t="str">
            <v>SBC</v>
          </cell>
          <cell r="Z1485" t="str">
            <v>SBC</v>
          </cell>
          <cell r="AA1485" t="str">
            <v>Airtel </v>
          </cell>
          <cell r="AB1485" t="str">
            <v>Flavian Mazhambi</v>
          </cell>
          <cell r="AC1485" t="str">
            <v>GNM</v>
          </cell>
          <cell r="AD1485" t="str">
            <v>Lithandi </v>
          </cell>
          <cell r="AE1485" t="str">
            <v>Gen Logic</v>
          </cell>
          <cell r="AF1485" t="str">
            <v>Gen Logic</v>
          </cell>
          <cell r="AG1485">
            <v>16</v>
          </cell>
          <cell r="AH1485" t="str">
            <v>perkins</v>
          </cell>
          <cell r="AI1485">
            <v>0</v>
          </cell>
          <cell r="AJ1485" t="str">
            <v>Leroy Sommer</v>
          </cell>
          <cell r="AK1485">
            <v>0</v>
          </cell>
          <cell r="AL1485">
            <v>1000</v>
          </cell>
          <cell r="AM1485" t="str">
            <v>Power cube</v>
          </cell>
          <cell r="AN1485" t="str">
            <v>ICC330-H1-C1</v>
          </cell>
          <cell r="AO1485">
            <v>400</v>
          </cell>
          <cell r="AP1485" t="str">
            <v>Lithium</v>
          </cell>
          <cell r="AQ1485">
            <v>1200</v>
          </cell>
          <cell r="AR1485">
            <v>48</v>
          </cell>
          <cell r="AS1485">
            <v>100</v>
          </cell>
          <cell r="AT1485">
            <v>12</v>
          </cell>
          <cell r="AU1485" t="str">
            <v>LG</v>
          </cell>
          <cell r="AV1485" t="str">
            <v>LG</v>
          </cell>
          <cell r="AW1485">
            <v>18000</v>
          </cell>
          <cell r="AX1485">
            <v>18000</v>
          </cell>
          <cell r="AY1485">
            <v>2</v>
          </cell>
          <cell r="AZ1485">
            <v>107</v>
          </cell>
        </row>
        <row r="1485">
          <cell r="BB1485">
            <v>2</v>
          </cell>
          <cell r="BC1485" t="str">
            <v>MTNAirtel</v>
          </cell>
          <cell r="BD1485" t="str">
            <v>T3301</v>
          </cell>
          <cell r="BE1485" t="str">
            <v>ZM3077</v>
          </cell>
          <cell r="BF1485" t="str">
            <v>Yes</v>
          </cell>
        </row>
        <row r="1486">
          <cell r="C1486" t="str">
            <v>IHS_NTH_236A</v>
          </cell>
          <cell r="D1486" t="str">
            <v>SHIWANGANDU "A"</v>
          </cell>
          <cell r="E1486">
            <v>31.8289</v>
          </cell>
          <cell r="F1486">
            <v>-11.2018</v>
          </cell>
          <cell r="G1486" t="str">
            <v>Northern </v>
          </cell>
          <cell r="H1486">
            <v>2.5</v>
          </cell>
          <cell r="I1486" t="str">
            <v>NORTHERN</v>
          </cell>
          <cell r="J1486" t="str">
            <v>Chinsali</v>
          </cell>
          <cell r="K1486" t="str">
            <v>No</v>
          </cell>
          <cell r="L1486" t="str">
            <v>No</v>
          </cell>
          <cell r="M1486" t="str">
            <v>No</v>
          </cell>
          <cell r="N1486" t="str">
            <v>Rural</v>
          </cell>
          <cell r="O1486" t="str">
            <v>Silver</v>
          </cell>
          <cell r="P1486" t="str">
            <v>Silver</v>
          </cell>
          <cell r="Q1486" t="str">
            <v>BB</v>
          </cell>
          <cell r="R1486" t="str">
            <v>BB</v>
          </cell>
          <cell r="S1486" t="str">
            <v>On air</v>
          </cell>
          <cell r="T1486" t="str">
            <v>Grid-Gen</v>
          </cell>
          <cell r="U1486" t="str">
            <v>Green Field</v>
          </cell>
          <cell r="V1486">
            <v>80</v>
          </cell>
          <cell r="W1486" t="str">
            <v>Indoor </v>
          </cell>
          <cell r="X1486" t="str">
            <v>Francis Muwowo</v>
          </cell>
          <cell r="Y1486" t="str">
            <v>SBC</v>
          </cell>
          <cell r="Z1486" t="str">
            <v>SBC</v>
          </cell>
          <cell r="AA1486" t="str">
            <v>Airtel </v>
          </cell>
          <cell r="AB1486" t="str">
            <v>Flavian Mazhambi</v>
          </cell>
          <cell r="AC1486" t="str">
            <v>GNM</v>
          </cell>
          <cell r="AD1486" t="str">
            <v>Lithandi </v>
          </cell>
          <cell r="AE1486" t="str">
            <v>Vitalgen</v>
          </cell>
          <cell r="AF1486" t="str">
            <v>Vitalgen</v>
          </cell>
          <cell r="AG1486">
            <v>20</v>
          </cell>
          <cell r="AH1486" t="str">
            <v>perkins</v>
          </cell>
          <cell r="AI1486" t="str">
            <v>Gv51790U</v>
          </cell>
          <cell r="AJ1486" t="str">
            <v>Leroy Sommer</v>
          </cell>
          <cell r="AK1486" t="str">
            <v>TAL 040F J 6/4</v>
          </cell>
          <cell r="AL1486">
            <v>1000</v>
          </cell>
          <cell r="AM1486" t="str">
            <v>Power cube</v>
          </cell>
          <cell r="AN1486" t="str">
            <v>ICC330-H1-C1</v>
          </cell>
          <cell r="AO1486">
            <v>400</v>
          </cell>
          <cell r="AP1486" t="str">
            <v>Agisson</v>
          </cell>
          <cell r="AQ1486">
            <v>1200</v>
          </cell>
          <cell r="AR1486">
            <v>2</v>
          </cell>
          <cell r="AS1486">
            <v>600</v>
          </cell>
          <cell r="AT1486">
            <v>48</v>
          </cell>
          <cell r="AU1486" t="str">
            <v>LG / Sumsung</v>
          </cell>
          <cell r="AV1486" t="str">
            <v>LG / Sumsung</v>
          </cell>
          <cell r="AW1486">
            <v>18000</v>
          </cell>
          <cell r="AX1486">
            <v>18000</v>
          </cell>
          <cell r="AY1486">
            <v>2</v>
          </cell>
          <cell r="AZ1486">
            <v>75</v>
          </cell>
        </row>
        <row r="1486">
          <cell r="BB1486">
            <v>2</v>
          </cell>
          <cell r="BC1486" t="str">
            <v>AirtelFrank Furt</v>
          </cell>
          <cell r="BD1486">
            <v>0</v>
          </cell>
          <cell r="BE1486" t="str">
            <v>ZM3089</v>
          </cell>
          <cell r="BF1486" t="str">
            <v>Yes</v>
          </cell>
        </row>
        <row r="1487">
          <cell r="C1487" t="str">
            <v>IHS_NTH_237A</v>
          </cell>
          <cell r="D1487" t="str">
            <v>KALALANTHEKWE "A'</v>
          </cell>
          <cell r="E1487">
            <v>31.6267</v>
          </cell>
          <cell r="F1487">
            <v>-11.5044</v>
          </cell>
          <cell r="G1487" t="str">
            <v>Northern </v>
          </cell>
          <cell r="H1487">
            <v>0</v>
          </cell>
          <cell r="I1487" t="str">
            <v>NORTHERN</v>
          </cell>
          <cell r="J1487" t="str">
            <v>Chinsali</v>
          </cell>
          <cell r="K1487" t="str">
            <v>No</v>
          </cell>
          <cell r="L1487" t="str">
            <v>No</v>
          </cell>
          <cell r="M1487" t="str">
            <v>No</v>
          </cell>
          <cell r="N1487" t="str">
            <v>Rural</v>
          </cell>
          <cell r="O1487" t="str">
            <v>Silver</v>
          </cell>
          <cell r="P1487" t="str">
            <v>Silver</v>
          </cell>
          <cell r="Q1487" t="str">
            <v>BB</v>
          </cell>
          <cell r="R1487" t="str">
            <v>BB</v>
          </cell>
          <cell r="S1487" t="str">
            <v>On air</v>
          </cell>
          <cell r="T1487" t="str">
            <v>Solar-Gen</v>
          </cell>
          <cell r="U1487" t="str">
            <v>Green Field</v>
          </cell>
          <cell r="V1487">
            <v>80</v>
          </cell>
          <cell r="W1487" t="str">
            <v>Indoor </v>
          </cell>
          <cell r="X1487" t="str">
            <v>Francis Muwowo</v>
          </cell>
          <cell r="Y1487" t="str">
            <v>SBC</v>
          </cell>
          <cell r="Z1487" t="str">
            <v>SBC</v>
          </cell>
          <cell r="AA1487" t="str">
            <v>Airtel </v>
          </cell>
          <cell r="AB1487" t="str">
            <v>Flavian Mazhambi</v>
          </cell>
          <cell r="AC1487" t="str">
            <v>GNM</v>
          </cell>
          <cell r="AD1487" t="str">
            <v>Lithandi 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600</v>
          </cell>
          <cell r="AM1487" t="str">
            <v>Emerson</v>
          </cell>
          <cell r="AN1487" t="str">
            <v>Network Power</v>
          </cell>
          <cell r="AO1487" t="str">
            <v>192/80</v>
          </cell>
          <cell r="AP1487" t="str">
            <v>Lithium</v>
          </cell>
          <cell r="AQ1487">
            <v>200</v>
          </cell>
          <cell r="AR1487">
            <v>48</v>
          </cell>
          <cell r="AS1487">
            <v>100</v>
          </cell>
          <cell r="AT1487">
            <v>2</v>
          </cell>
          <cell r="AU1487" t="str">
            <v>LG</v>
          </cell>
          <cell r="AV1487" t="str">
            <v>LG</v>
          </cell>
          <cell r="AW1487">
            <v>18000</v>
          </cell>
          <cell r="AX1487">
            <v>18000</v>
          </cell>
          <cell r="AY1487">
            <v>2</v>
          </cell>
          <cell r="AZ1487">
            <v>54</v>
          </cell>
        </row>
        <row r="1487">
          <cell r="BB1487">
            <v>1</v>
          </cell>
          <cell r="BC1487" t="str">
            <v>Airtel</v>
          </cell>
          <cell r="BD1487">
            <v>0</v>
          </cell>
          <cell r="BE1487" t="str">
            <v>ZM3090</v>
          </cell>
          <cell r="BF1487" t="str">
            <v>Yes</v>
          </cell>
        </row>
        <row r="1488">
          <cell r="C1488" t="str">
            <v>IHS_NTH_238A</v>
          </cell>
          <cell r="D1488" t="str">
            <v>MPULAMUSENGA "A"</v>
          </cell>
          <cell r="E1488">
            <v>31.161</v>
          </cell>
          <cell r="F1488">
            <v>-12.1985</v>
          </cell>
          <cell r="G1488" t="str">
            <v>Northern </v>
          </cell>
          <cell r="H1488">
            <v>0</v>
          </cell>
          <cell r="I1488" t="str">
            <v>NORTHERN</v>
          </cell>
          <cell r="J1488" t="str">
            <v>Mpika</v>
          </cell>
          <cell r="K1488" t="str">
            <v>No</v>
          </cell>
          <cell r="L1488" t="str">
            <v>No</v>
          </cell>
          <cell r="M1488" t="str">
            <v>No</v>
          </cell>
          <cell r="N1488" t="str">
            <v>Rural</v>
          </cell>
          <cell r="O1488" t="str">
            <v>Silver</v>
          </cell>
          <cell r="P1488" t="str">
            <v>Silver</v>
          </cell>
          <cell r="Q1488" t="str">
            <v>BB</v>
          </cell>
          <cell r="R1488" t="str">
            <v>BTS</v>
          </cell>
          <cell r="S1488" t="str">
            <v>On air</v>
          </cell>
          <cell r="T1488" t="str">
            <v>Solar-Gen</v>
          </cell>
          <cell r="U1488" t="str">
            <v>Green Field</v>
          </cell>
          <cell r="V1488">
            <v>60</v>
          </cell>
          <cell r="W1488" t="str">
            <v>Indoor </v>
          </cell>
          <cell r="X1488" t="str">
            <v>Francis Muwowo</v>
          </cell>
          <cell r="Y1488" t="str">
            <v>SBC</v>
          </cell>
          <cell r="Z1488" t="str">
            <v>SBC</v>
          </cell>
          <cell r="AA1488" t="str">
            <v>Airtel </v>
          </cell>
          <cell r="AB1488" t="str">
            <v>Flavian Mazhambi</v>
          </cell>
          <cell r="AC1488" t="str">
            <v>GNM</v>
          </cell>
          <cell r="AD1488" t="str">
            <v>Lithandi 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 t="str">
            <v>Cordex</v>
          </cell>
          <cell r="AN1488">
            <v>0</v>
          </cell>
          <cell r="AO1488">
            <v>320</v>
          </cell>
          <cell r="AP1488" t="str">
            <v>Lithium</v>
          </cell>
          <cell r="AQ1488">
            <v>300</v>
          </cell>
          <cell r="AR1488">
            <v>48</v>
          </cell>
          <cell r="AS1488">
            <v>100</v>
          </cell>
          <cell r="AT1488">
            <v>3</v>
          </cell>
          <cell r="AU1488" t="str">
            <v>LG</v>
          </cell>
          <cell r="AV1488" t="str">
            <v>LG</v>
          </cell>
          <cell r="AW1488">
            <v>18000</v>
          </cell>
          <cell r="AX1488">
            <v>18000</v>
          </cell>
          <cell r="AY1488">
            <v>2</v>
          </cell>
          <cell r="AZ1488">
            <v>45</v>
          </cell>
        </row>
        <row r="1488">
          <cell r="BB1488">
            <v>1</v>
          </cell>
          <cell r="BC1488" t="str">
            <v>Airtel</v>
          </cell>
          <cell r="BD1488">
            <v>0</v>
          </cell>
          <cell r="BE1488" t="str">
            <v>ZM3212</v>
          </cell>
          <cell r="BF1488" t="str">
            <v>Yes</v>
          </cell>
        </row>
        <row r="1489">
          <cell r="C1489" t="str">
            <v>IHS_NTH_239A</v>
          </cell>
          <cell r="D1489" t="str">
            <v>KALONJE</v>
          </cell>
          <cell r="E1489">
            <v>31.0804</v>
          </cell>
          <cell r="F1489">
            <v>-12.4179</v>
          </cell>
          <cell r="G1489" t="str">
            <v>Northern </v>
          </cell>
          <cell r="H1489">
            <v>4.5</v>
          </cell>
          <cell r="I1489" t="str">
            <v>NORTHERN</v>
          </cell>
          <cell r="J1489" t="str">
            <v>Mpika</v>
          </cell>
          <cell r="K1489" t="str">
            <v>No</v>
          </cell>
          <cell r="L1489" t="str">
            <v>No</v>
          </cell>
          <cell r="M1489" t="str">
            <v>Yes</v>
          </cell>
          <cell r="N1489" t="str">
            <v>Rural</v>
          </cell>
          <cell r="O1489" t="str">
            <v>Silver</v>
          </cell>
          <cell r="P1489" t="str">
            <v>Silver</v>
          </cell>
          <cell r="Q1489" t="str">
            <v>BB</v>
          </cell>
          <cell r="R1489" t="str">
            <v>BTS</v>
          </cell>
          <cell r="S1489" t="str">
            <v>On air</v>
          </cell>
          <cell r="T1489" t="str">
            <v>Solar-Gen</v>
          </cell>
          <cell r="U1489" t="str">
            <v>Green Field</v>
          </cell>
          <cell r="V1489">
            <v>60</v>
          </cell>
          <cell r="W1489" t="str">
            <v>Indoor </v>
          </cell>
          <cell r="X1489" t="str">
            <v>Francis Muwowo</v>
          </cell>
          <cell r="Y1489" t="str">
            <v>SBC</v>
          </cell>
          <cell r="Z1489" t="str">
            <v>SBC</v>
          </cell>
          <cell r="AA1489" t="str">
            <v>Airtel </v>
          </cell>
          <cell r="AB1489" t="str">
            <v>Flavian Mazhambi</v>
          </cell>
          <cell r="AC1489" t="str">
            <v>GNM</v>
          </cell>
          <cell r="AD1489" t="str">
            <v>Lithandi </v>
          </cell>
          <cell r="AE1489" t="str">
            <v>Gen Logic</v>
          </cell>
          <cell r="AF1489" t="str">
            <v>Gen Logic</v>
          </cell>
          <cell r="AG1489">
            <v>30</v>
          </cell>
          <cell r="AH1489" t="str">
            <v>perkins</v>
          </cell>
          <cell r="AI1489" t="str">
            <v>Di32038</v>
          </cell>
          <cell r="AJ1489" t="str">
            <v>Leroy Sommer</v>
          </cell>
          <cell r="AK1489" t="str">
            <v>LSAP423F</v>
          </cell>
          <cell r="AL1489">
            <v>1000</v>
          </cell>
          <cell r="AM1489" t="str">
            <v>Power cube</v>
          </cell>
          <cell r="AN1489" t="str">
            <v>ICC330-H1-C1</v>
          </cell>
          <cell r="AO1489">
            <v>400</v>
          </cell>
          <cell r="AP1489" t="str">
            <v>Lithium</v>
          </cell>
          <cell r="AQ1489">
            <v>400</v>
          </cell>
          <cell r="AR1489">
            <v>48</v>
          </cell>
          <cell r="AS1489">
            <v>100</v>
          </cell>
          <cell r="AT1489">
            <v>4</v>
          </cell>
          <cell r="AU1489" t="str">
            <v>LG</v>
          </cell>
          <cell r="AV1489" t="str">
            <v>LG</v>
          </cell>
          <cell r="AW1489">
            <v>18000</v>
          </cell>
          <cell r="AX1489">
            <v>18000</v>
          </cell>
          <cell r="AY1489">
            <v>2</v>
          </cell>
          <cell r="AZ1489">
            <v>105</v>
          </cell>
        </row>
        <row r="1489">
          <cell r="BB1489">
            <v>1</v>
          </cell>
          <cell r="BC1489" t="str">
            <v>Airtel</v>
          </cell>
          <cell r="BD1489">
            <v>0</v>
          </cell>
          <cell r="BE1489" t="str">
            <v>ZM3248</v>
          </cell>
          <cell r="BF1489" t="str">
            <v>Yes</v>
          </cell>
        </row>
        <row r="1490">
          <cell r="C1490" t="str">
            <v>IHS_NTH_241A</v>
          </cell>
          <cell r="D1490" t="str">
            <v>LUBWA MISSION "A"</v>
          </cell>
          <cell r="E1490">
            <v>31.981</v>
          </cell>
          <cell r="F1490">
            <v>-10.5998</v>
          </cell>
          <cell r="G1490" t="str">
            <v>Northern </v>
          </cell>
          <cell r="H1490">
            <v>2</v>
          </cell>
          <cell r="I1490" t="str">
            <v>NORTHERN</v>
          </cell>
          <cell r="J1490" t="str">
            <v>Chinsali</v>
          </cell>
          <cell r="K1490" t="str">
            <v>No</v>
          </cell>
          <cell r="L1490" t="str">
            <v>No</v>
          </cell>
          <cell r="M1490" t="str">
            <v>No</v>
          </cell>
          <cell r="N1490" t="str">
            <v>Rural</v>
          </cell>
          <cell r="O1490" t="str">
            <v>Silver</v>
          </cell>
          <cell r="P1490" t="str">
            <v>Silver</v>
          </cell>
          <cell r="Q1490" t="str">
            <v>BB</v>
          </cell>
          <cell r="R1490" t="str">
            <v>BB</v>
          </cell>
          <cell r="S1490" t="str">
            <v>On air</v>
          </cell>
          <cell r="T1490" t="str">
            <v>Grid-Gen</v>
          </cell>
          <cell r="U1490" t="str">
            <v>Green Field</v>
          </cell>
          <cell r="V1490">
            <v>80</v>
          </cell>
          <cell r="W1490" t="str">
            <v>Indoor </v>
          </cell>
          <cell r="X1490" t="str">
            <v>Francis Muwowo</v>
          </cell>
          <cell r="Y1490" t="str">
            <v>SBC</v>
          </cell>
          <cell r="Z1490" t="str">
            <v>SBC</v>
          </cell>
          <cell r="AA1490" t="str">
            <v>Airtel </v>
          </cell>
          <cell r="AB1490" t="str">
            <v>Flavian Mazhambi</v>
          </cell>
          <cell r="AC1490" t="str">
            <v>GNM</v>
          </cell>
          <cell r="AD1490" t="str">
            <v>Lithandi </v>
          </cell>
          <cell r="AE1490" t="str">
            <v>Gen Logic</v>
          </cell>
          <cell r="AF1490" t="str">
            <v>Gen Logic</v>
          </cell>
          <cell r="AG1490">
            <v>20</v>
          </cell>
          <cell r="AH1490" t="str">
            <v>perkins</v>
          </cell>
          <cell r="AI1490" t="str">
            <v>Gv51790u</v>
          </cell>
          <cell r="AJ1490" t="str">
            <v>Leroy Sommer</v>
          </cell>
          <cell r="AK1490" t="str">
            <v>ECP-28VL4.</v>
          </cell>
          <cell r="AL1490">
            <v>1000</v>
          </cell>
          <cell r="AM1490" t="str">
            <v>Power cube</v>
          </cell>
          <cell r="AN1490" t="str">
            <v>ICC330-H1-C1</v>
          </cell>
          <cell r="AO1490">
            <v>400</v>
          </cell>
          <cell r="AP1490" t="str">
            <v>Agisson</v>
          </cell>
          <cell r="AQ1490">
            <v>1200</v>
          </cell>
          <cell r="AR1490">
            <v>2</v>
          </cell>
          <cell r="AS1490">
            <v>600</v>
          </cell>
          <cell r="AT1490">
            <v>48</v>
          </cell>
          <cell r="AU1490" t="str">
            <v>LG / Sumsung</v>
          </cell>
          <cell r="AV1490" t="str">
            <v>LG / Sumsung</v>
          </cell>
          <cell r="AW1490">
            <v>18000</v>
          </cell>
          <cell r="AX1490">
            <v>18000</v>
          </cell>
          <cell r="AY1490">
            <v>2</v>
          </cell>
          <cell r="AZ1490">
            <v>75</v>
          </cell>
        </row>
        <row r="1490">
          <cell r="BB1490">
            <v>2</v>
          </cell>
          <cell r="BC1490" t="str">
            <v>MTNAirtel</v>
          </cell>
          <cell r="BD1490" t="str">
            <v>T3469</v>
          </cell>
          <cell r="BE1490" t="str">
            <v>ZM3250</v>
          </cell>
          <cell r="BF1490" t="str">
            <v>Yes</v>
          </cell>
        </row>
        <row r="1491">
          <cell r="C1491" t="str">
            <v>IHS_NTH_242A</v>
          </cell>
          <cell r="D1491" t="str">
            <v>KALUKANYA</v>
          </cell>
          <cell r="E1491">
            <v>31.2276</v>
          </cell>
          <cell r="F1491">
            <v>-9.4283</v>
          </cell>
          <cell r="G1491" t="str">
            <v>Northern </v>
          </cell>
          <cell r="H1491">
            <v>2</v>
          </cell>
          <cell r="I1491" t="str">
            <v>NORTHERN</v>
          </cell>
          <cell r="J1491" t="str">
            <v>Mpulungu</v>
          </cell>
          <cell r="K1491" t="str">
            <v>No</v>
          </cell>
          <cell r="L1491" t="str">
            <v>No</v>
          </cell>
          <cell r="M1491" t="str">
            <v>No</v>
          </cell>
          <cell r="N1491" t="str">
            <v>Rural</v>
          </cell>
          <cell r="O1491" t="str">
            <v>Silver</v>
          </cell>
          <cell r="P1491" t="str">
            <v>Silver</v>
          </cell>
          <cell r="Q1491" t="str">
            <v>BB</v>
          </cell>
          <cell r="R1491" t="str">
            <v>BB</v>
          </cell>
          <cell r="S1491" t="str">
            <v>On air</v>
          </cell>
          <cell r="T1491" t="str">
            <v>Grid-Gen</v>
          </cell>
          <cell r="U1491" t="str">
            <v>Green Field</v>
          </cell>
          <cell r="V1491">
            <v>50</v>
          </cell>
          <cell r="W1491" t="str">
            <v>Outdoor</v>
          </cell>
          <cell r="X1491" t="str">
            <v>Samson Nyirenda</v>
          </cell>
          <cell r="Y1491" t="str">
            <v>SBC</v>
          </cell>
          <cell r="Z1491" t="str">
            <v>SBC</v>
          </cell>
          <cell r="AA1491" t="str">
            <v>Airtel </v>
          </cell>
          <cell r="AB1491" t="str">
            <v>Flavian Mazhambi</v>
          </cell>
          <cell r="AC1491" t="str">
            <v>GNM</v>
          </cell>
          <cell r="AD1491" t="str">
            <v>Lithandi </v>
          </cell>
          <cell r="AE1491" t="str">
            <v>Lamasat</v>
          </cell>
          <cell r="AF1491" t="str">
            <v>Lamasat</v>
          </cell>
          <cell r="AG1491">
            <v>16</v>
          </cell>
          <cell r="AH1491" t="str">
            <v>perkins</v>
          </cell>
          <cell r="AI1491" t="str">
            <v>GU51794U</v>
          </cell>
          <cell r="AJ1491" t="str">
            <v>Leroy Sommer</v>
          </cell>
          <cell r="AK1491" t="str">
            <v>TAL 040D J 6S/4</v>
          </cell>
          <cell r="AL1491">
            <v>600</v>
          </cell>
          <cell r="AM1491" t="str">
            <v>Emerson</v>
          </cell>
          <cell r="AN1491" t="str">
            <v>Network Power</v>
          </cell>
          <cell r="AO1491">
            <v>192</v>
          </cell>
          <cell r="AP1491" t="str">
            <v>Lithium</v>
          </cell>
          <cell r="AQ1491">
            <v>200</v>
          </cell>
          <cell r="AR1491">
            <v>48</v>
          </cell>
          <cell r="AS1491">
            <v>100</v>
          </cell>
          <cell r="AT1491">
            <v>2</v>
          </cell>
          <cell r="AU1491" t="str">
            <v>N/A</v>
          </cell>
          <cell r="AV1491" t="str">
            <v>N/A</v>
          </cell>
          <cell r="AW1491" t="str">
            <v>N/A</v>
          </cell>
          <cell r="AX1491" t="str">
            <v>n/a</v>
          </cell>
          <cell r="AY1491" t="str">
            <v>N/A</v>
          </cell>
          <cell r="AZ1491">
            <v>50</v>
          </cell>
        </row>
        <row r="1491">
          <cell r="BB1491">
            <v>1</v>
          </cell>
          <cell r="BC1491" t="str">
            <v>Airtel</v>
          </cell>
          <cell r="BD1491">
            <v>0</v>
          </cell>
          <cell r="BE1491" t="str">
            <v>ZM3366</v>
          </cell>
          <cell r="BF1491" t="str">
            <v>Yes</v>
          </cell>
        </row>
        <row r="1492">
          <cell r="C1492" t="str">
            <v>IHS_NTH_243A</v>
          </cell>
          <cell r="D1492" t="str">
            <v>KAPATU</v>
          </cell>
          <cell r="E1492">
            <v>30.2881</v>
          </cell>
          <cell r="F1492">
            <v>-9.4178</v>
          </cell>
          <cell r="G1492" t="str">
            <v>Northern </v>
          </cell>
          <cell r="H1492">
            <v>2.5</v>
          </cell>
          <cell r="I1492" t="str">
            <v>NORTHERN</v>
          </cell>
          <cell r="J1492" t="str">
            <v>Mporokoso</v>
          </cell>
          <cell r="K1492" t="str">
            <v>No</v>
          </cell>
          <cell r="L1492" t="str">
            <v>No</v>
          </cell>
          <cell r="M1492" t="str">
            <v>No</v>
          </cell>
          <cell r="N1492" t="str">
            <v>Rural</v>
          </cell>
          <cell r="O1492" t="str">
            <v>Silver</v>
          </cell>
          <cell r="P1492" t="str">
            <v>Silver</v>
          </cell>
          <cell r="Q1492" t="str">
            <v>HUB</v>
          </cell>
          <cell r="R1492" t="str">
            <v>BTS</v>
          </cell>
          <cell r="S1492" t="str">
            <v>On air</v>
          </cell>
          <cell r="T1492" t="str">
            <v>Solar-Gen</v>
          </cell>
          <cell r="U1492" t="str">
            <v>Green Field</v>
          </cell>
          <cell r="V1492">
            <v>80</v>
          </cell>
          <cell r="W1492" t="str">
            <v>Outdoor</v>
          </cell>
          <cell r="X1492" t="str">
            <v>Samson Nyirenda</v>
          </cell>
          <cell r="Y1492" t="str">
            <v>SBC</v>
          </cell>
          <cell r="Z1492" t="str">
            <v>SBC</v>
          </cell>
          <cell r="AA1492" t="str">
            <v>Airtel </v>
          </cell>
          <cell r="AB1492" t="str">
            <v>Flavian Mazhambi</v>
          </cell>
          <cell r="AC1492" t="str">
            <v>GNM</v>
          </cell>
          <cell r="AD1492" t="str">
            <v>Lithandi </v>
          </cell>
          <cell r="AE1492" t="str">
            <v>Gen Logic</v>
          </cell>
          <cell r="AF1492" t="str">
            <v>Gen Logic</v>
          </cell>
          <cell r="AG1492">
            <v>20</v>
          </cell>
          <cell r="AH1492" t="str">
            <v>perkins</v>
          </cell>
          <cell r="AI1492" t="str">
            <v>Gv51790V</v>
          </cell>
          <cell r="AJ1492" t="str">
            <v>Leroy Sommer</v>
          </cell>
          <cell r="AK1492" t="str">
            <v>LSA 40M5 J6/4</v>
          </cell>
          <cell r="AL1492">
            <v>600</v>
          </cell>
          <cell r="AM1492" t="str">
            <v>Emerson</v>
          </cell>
          <cell r="AN1492" t="str">
            <v>FlexMax</v>
          </cell>
          <cell r="AO1492">
            <v>80</v>
          </cell>
          <cell r="AP1492" t="str">
            <v>BSB</v>
          </cell>
          <cell r="AQ1492">
            <v>1500</v>
          </cell>
          <cell r="AR1492">
            <v>2</v>
          </cell>
          <cell r="AS1492">
            <v>1500</v>
          </cell>
          <cell r="AT1492">
            <v>24</v>
          </cell>
          <cell r="AU1492" t="str">
            <v>N/A</v>
          </cell>
          <cell r="AV1492" t="str">
            <v>N/A</v>
          </cell>
          <cell r="AW1492" t="str">
            <v>N/A</v>
          </cell>
          <cell r="AX1492" t="str">
            <v>n/a</v>
          </cell>
          <cell r="AY1492" t="str">
            <v>N/A</v>
          </cell>
          <cell r="AZ1492">
            <v>65</v>
          </cell>
        </row>
        <row r="1492">
          <cell r="BB1492">
            <v>2</v>
          </cell>
          <cell r="BC1492" t="str">
            <v>MTNAirtel</v>
          </cell>
          <cell r="BD1492" t="str">
            <v>T3473</v>
          </cell>
          <cell r="BE1492" t="str">
            <v>ZM3450</v>
          </cell>
          <cell r="BF1492" t="str">
            <v>Yes</v>
          </cell>
        </row>
        <row r="1493">
          <cell r="C1493" t="str">
            <v>IHS_NTH_244A</v>
          </cell>
          <cell r="D1493" t="str">
            <v>KAFWAMBE</v>
          </cell>
          <cell r="E1493">
            <v>30.7083</v>
          </cell>
          <cell r="F1493">
            <v>-9.6926</v>
          </cell>
          <cell r="G1493" t="str">
            <v>Northern </v>
          </cell>
          <cell r="H1493">
            <v>1.8</v>
          </cell>
          <cell r="I1493" t="str">
            <v>NORTHERN</v>
          </cell>
          <cell r="J1493" t="str">
            <v>Mporokoso</v>
          </cell>
          <cell r="K1493" t="str">
            <v>No</v>
          </cell>
          <cell r="L1493" t="str">
            <v>No</v>
          </cell>
          <cell r="M1493" t="str">
            <v>No</v>
          </cell>
          <cell r="N1493" t="str">
            <v>Rural</v>
          </cell>
          <cell r="O1493" t="str">
            <v>Silver</v>
          </cell>
          <cell r="P1493" t="str">
            <v>Silver</v>
          </cell>
          <cell r="Q1493" t="str">
            <v>BTS</v>
          </cell>
          <cell r="R1493" t="str">
            <v>BTS</v>
          </cell>
          <cell r="S1493" t="str">
            <v>On air</v>
          </cell>
          <cell r="T1493" t="str">
            <v>Solar-Gen</v>
          </cell>
          <cell r="U1493" t="str">
            <v>Green Field</v>
          </cell>
          <cell r="V1493">
            <v>80</v>
          </cell>
          <cell r="W1493" t="str">
            <v>Outdoor</v>
          </cell>
          <cell r="X1493" t="str">
            <v>Samson Nyirenda</v>
          </cell>
          <cell r="Y1493" t="str">
            <v>SBC</v>
          </cell>
          <cell r="Z1493" t="str">
            <v>SBC</v>
          </cell>
          <cell r="AA1493" t="str">
            <v>Airtel </v>
          </cell>
          <cell r="AB1493" t="str">
            <v>Flavian Mazhambi</v>
          </cell>
          <cell r="AC1493" t="str">
            <v>GNM</v>
          </cell>
          <cell r="AD1493" t="str">
            <v>Lithandi </v>
          </cell>
          <cell r="AE1493" t="str">
            <v>Vitalgen</v>
          </cell>
          <cell r="AF1493" t="str">
            <v>Vitalgen</v>
          </cell>
          <cell r="AG1493">
            <v>15</v>
          </cell>
          <cell r="AH1493" t="str">
            <v>perkins</v>
          </cell>
          <cell r="AI1493" t="str">
            <v>GV51790V</v>
          </cell>
          <cell r="AJ1493" t="str">
            <v>Leroy Sommer</v>
          </cell>
          <cell r="AK1493" t="str">
            <v>TAL  040 FJ 6s/4</v>
          </cell>
          <cell r="AL1493">
            <v>1000</v>
          </cell>
          <cell r="AM1493" t="str">
            <v>Emerson</v>
          </cell>
          <cell r="AN1493" t="str">
            <v>Network Power</v>
          </cell>
          <cell r="AO1493" t="str">
            <v>192/80</v>
          </cell>
          <cell r="AP1493" t="str">
            <v>BSB</v>
          </cell>
          <cell r="AQ1493">
            <v>1500</v>
          </cell>
          <cell r="AR1493">
            <v>2</v>
          </cell>
          <cell r="AS1493">
            <v>1500</v>
          </cell>
          <cell r="AT1493">
            <v>24</v>
          </cell>
          <cell r="AU1493" t="str">
            <v>N/A</v>
          </cell>
          <cell r="AV1493" t="str">
            <v>N/A</v>
          </cell>
          <cell r="AW1493" t="str">
            <v>N/A</v>
          </cell>
          <cell r="AX1493" t="str">
            <v>n/a</v>
          </cell>
          <cell r="AY1493" t="str">
            <v>N/A</v>
          </cell>
          <cell r="AZ1493">
            <v>39</v>
          </cell>
        </row>
        <row r="1493">
          <cell r="BB1493">
            <v>2</v>
          </cell>
          <cell r="BC1493" t="str">
            <v>MTNAirtel</v>
          </cell>
          <cell r="BD1493" t="str">
            <v>T3494</v>
          </cell>
          <cell r="BE1493" t="str">
            <v>ZM3451</v>
          </cell>
          <cell r="BF1493" t="str">
            <v>Yes</v>
          </cell>
        </row>
        <row r="1494">
          <cell r="C1494" t="str">
            <v>IHS_NTH_245A</v>
          </cell>
          <cell r="D1494" t="str">
            <v>Mweniwisi</v>
          </cell>
          <cell r="E1494">
            <v>33.1428</v>
          </cell>
          <cell r="F1494">
            <v>-10.0848</v>
          </cell>
          <cell r="G1494" t="str">
            <v>Northern </v>
          </cell>
          <cell r="H1494">
            <v>1.8</v>
          </cell>
          <cell r="I1494" t="str">
            <v>NORTHERN</v>
          </cell>
          <cell r="J1494" t="str">
            <v>Isoka</v>
          </cell>
          <cell r="K1494" t="str">
            <v>No</v>
          </cell>
          <cell r="L1494" t="str">
            <v>No</v>
          </cell>
          <cell r="M1494" t="str">
            <v>No</v>
          </cell>
          <cell r="N1494" t="str">
            <v>Rural</v>
          </cell>
          <cell r="O1494" t="str">
            <v>Silver</v>
          </cell>
          <cell r="P1494" t="str">
            <v>Silver</v>
          </cell>
          <cell r="Q1494" t="str">
            <v>BTS</v>
          </cell>
          <cell r="R1494" t="str">
            <v>BTS</v>
          </cell>
          <cell r="S1494" t="str">
            <v>On air</v>
          </cell>
          <cell r="T1494" t="str">
            <v>Solar-Gen</v>
          </cell>
          <cell r="U1494" t="str">
            <v>Green Field</v>
          </cell>
          <cell r="V1494">
            <v>60</v>
          </cell>
          <cell r="W1494" t="str">
            <v>Outdoor</v>
          </cell>
          <cell r="X1494" t="str">
            <v>Kwibisa Mbindawina </v>
          </cell>
          <cell r="Y1494" t="str">
            <v>SBC</v>
          </cell>
          <cell r="Z1494" t="str">
            <v>SBC</v>
          </cell>
          <cell r="AA1494" t="str">
            <v>Airtel </v>
          </cell>
          <cell r="AB1494" t="str">
            <v>Flavian Mazhambi</v>
          </cell>
          <cell r="AC1494" t="str">
            <v>GNM</v>
          </cell>
          <cell r="AD1494" t="str">
            <v>Lithandi </v>
          </cell>
          <cell r="AE1494" t="str">
            <v>Lamasat</v>
          </cell>
          <cell r="AF1494" t="str">
            <v>Lamasat</v>
          </cell>
          <cell r="AG1494">
            <v>15</v>
          </cell>
          <cell r="AH1494" t="str">
            <v>perkins</v>
          </cell>
          <cell r="AI1494" t="str">
            <v>GV51794V</v>
          </cell>
          <cell r="AJ1494" t="str">
            <v>Leroy Sommer</v>
          </cell>
          <cell r="AK1494" t="str">
            <v>TAL 040D J6S/4</v>
          </cell>
          <cell r="AL1494">
            <v>600</v>
          </cell>
          <cell r="AM1494" t="str">
            <v>Power cube</v>
          </cell>
          <cell r="AN1494">
            <v>0</v>
          </cell>
          <cell r="AO1494">
            <v>250</v>
          </cell>
          <cell r="AP1494" t="str">
            <v>Lithium</v>
          </cell>
          <cell r="AQ1494">
            <v>300</v>
          </cell>
          <cell r="AR1494">
            <v>48</v>
          </cell>
          <cell r="AS1494">
            <v>100</v>
          </cell>
          <cell r="AT1494">
            <v>3</v>
          </cell>
          <cell r="AU1494" t="str">
            <v>N/A</v>
          </cell>
          <cell r="AV1494" t="str">
            <v>N/A</v>
          </cell>
          <cell r="AW1494" t="str">
            <v>N/A</v>
          </cell>
          <cell r="AX1494" t="str">
            <v>n/a</v>
          </cell>
          <cell r="AY1494" t="str">
            <v>N/A</v>
          </cell>
          <cell r="AZ1494">
            <v>58</v>
          </cell>
        </row>
        <row r="1494">
          <cell r="BB1494">
            <v>1</v>
          </cell>
          <cell r="BC1494" t="str">
            <v>Airtel</v>
          </cell>
          <cell r="BD1494">
            <v>0</v>
          </cell>
          <cell r="BE1494" t="str">
            <v>ZM3728</v>
          </cell>
          <cell r="BF1494" t="str">
            <v>Yes</v>
          </cell>
        </row>
        <row r="1495">
          <cell r="C1495" t="str">
            <v>IHS_NTH_246A</v>
          </cell>
          <cell r="D1495" t="str">
            <v>Muswilo</v>
          </cell>
          <cell r="E1495">
            <v>31.265</v>
          </cell>
          <cell r="F1495">
            <v>-8.8016</v>
          </cell>
          <cell r="G1495" t="str">
            <v>Northern </v>
          </cell>
          <cell r="H1495">
            <v>2</v>
          </cell>
          <cell r="I1495" t="str">
            <v>NORTHERN</v>
          </cell>
          <cell r="J1495" t="str">
            <v>Mpulungu</v>
          </cell>
          <cell r="K1495" t="str">
            <v>No</v>
          </cell>
          <cell r="L1495" t="str">
            <v>No</v>
          </cell>
          <cell r="M1495" t="str">
            <v>No</v>
          </cell>
          <cell r="N1495" t="str">
            <v>Rural</v>
          </cell>
          <cell r="O1495" t="str">
            <v>Silver</v>
          </cell>
          <cell r="P1495" t="str">
            <v>Silver</v>
          </cell>
          <cell r="Q1495" t="str">
            <v>BTS</v>
          </cell>
          <cell r="R1495" t="str">
            <v>BTS</v>
          </cell>
          <cell r="S1495" t="str">
            <v>On air</v>
          </cell>
          <cell r="T1495" t="str">
            <v>Solar-Gen</v>
          </cell>
          <cell r="U1495" t="str">
            <v>Green Field</v>
          </cell>
          <cell r="V1495">
            <v>70</v>
          </cell>
          <cell r="W1495" t="str">
            <v>Outdoor</v>
          </cell>
          <cell r="X1495" t="str">
            <v>Samson Nyirenda</v>
          </cell>
          <cell r="Y1495" t="str">
            <v>SBC</v>
          </cell>
          <cell r="Z1495" t="str">
            <v>SBC</v>
          </cell>
          <cell r="AA1495" t="str">
            <v>Airtel </v>
          </cell>
          <cell r="AB1495" t="str">
            <v>Flavian Mazhambi</v>
          </cell>
          <cell r="AC1495" t="str">
            <v>GNM</v>
          </cell>
          <cell r="AD1495" t="str">
            <v>Lithandi </v>
          </cell>
          <cell r="AE1495" t="str">
            <v>Gen Logic</v>
          </cell>
          <cell r="AF1495" t="str">
            <v>Gen Logic</v>
          </cell>
          <cell r="AG1495">
            <v>16</v>
          </cell>
          <cell r="AH1495" t="str">
            <v>perkins</v>
          </cell>
          <cell r="AI1495" t="str">
            <v>Gv51790u</v>
          </cell>
          <cell r="AJ1495" t="str">
            <v>Leroy Sommer</v>
          </cell>
          <cell r="AK1495">
            <v>0</v>
          </cell>
          <cell r="AL1495">
            <v>600</v>
          </cell>
          <cell r="AM1495" t="str">
            <v>Emerson</v>
          </cell>
          <cell r="AN1495" t="str">
            <v>FlexMax</v>
          </cell>
          <cell r="AO1495">
            <v>80</v>
          </cell>
          <cell r="AP1495" t="str">
            <v>BSB</v>
          </cell>
          <cell r="AQ1495">
            <v>1500</v>
          </cell>
          <cell r="AR1495">
            <v>2</v>
          </cell>
          <cell r="AS1495">
            <v>1500</v>
          </cell>
          <cell r="AT1495">
            <v>24</v>
          </cell>
          <cell r="AU1495" t="str">
            <v>N/A</v>
          </cell>
          <cell r="AV1495" t="str">
            <v>N/A</v>
          </cell>
          <cell r="AW1495" t="str">
            <v>N/A</v>
          </cell>
          <cell r="AX1495" t="str">
            <v>n/a</v>
          </cell>
          <cell r="AY1495" t="str">
            <v>N/A</v>
          </cell>
          <cell r="AZ1495">
            <v>52</v>
          </cell>
        </row>
        <row r="1495">
          <cell r="BB1495">
            <v>2</v>
          </cell>
          <cell r="BC1495" t="str">
            <v>MTNAirtel</v>
          </cell>
          <cell r="BD1495" t="str">
            <v>T3314</v>
          </cell>
          <cell r="BE1495" t="str">
            <v>ZM3729</v>
          </cell>
          <cell r="BF1495" t="str">
            <v>Yes</v>
          </cell>
        </row>
        <row r="1496">
          <cell r="C1496" t="str">
            <v>IHS_NTH_247A</v>
          </cell>
          <cell r="D1496" t="str">
            <v>Chitimukulu</v>
          </cell>
          <cell r="E1496">
            <v>31.6331</v>
          </cell>
          <cell r="F1496">
            <v>-10.0072</v>
          </cell>
          <cell r="G1496" t="str">
            <v>Northern </v>
          </cell>
          <cell r="H1496">
            <v>2</v>
          </cell>
          <cell r="I1496" t="str">
            <v>NORTHERN</v>
          </cell>
          <cell r="J1496" t="str">
            <v>Mungwi</v>
          </cell>
          <cell r="K1496" t="str">
            <v>No</v>
          </cell>
          <cell r="L1496" t="str">
            <v>No</v>
          </cell>
          <cell r="M1496" t="str">
            <v>No</v>
          </cell>
          <cell r="N1496" t="str">
            <v>Rural</v>
          </cell>
          <cell r="O1496" t="str">
            <v>Silver</v>
          </cell>
          <cell r="P1496" t="str">
            <v>Silver</v>
          </cell>
          <cell r="Q1496" t="str">
            <v>BTS</v>
          </cell>
          <cell r="R1496" t="str">
            <v>BTS</v>
          </cell>
          <cell r="S1496" t="str">
            <v>On air</v>
          </cell>
          <cell r="T1496" t="str">
            <v>Grid-Gen</v>
          </cell>
          <cell r="U1496" t="str">
            <v>Green Field</v>
          </cell>
          <cell r="V1496">
            <v>60</v>
          </cell>
          <cell r="W1496" t="str">
            <v>Outdoor</v>
          </cell>
          <cell r="X1496" t="str">
            <v>Samson Nyirenda</v>
          </cell>
          <cell r="Y1496" t="str">
            <v>SBC</v>
          </cell>
          <cell r="Z1496" t="str">
            <v>SBC</v>
          </cell>
          <cell r="AA1496" t="str">
            <v>Airtel </v>
          </cell>
          <cell r="AB1496" t="str">
            <v>Flavian Mazhambi</v>
          </cell>
          <cell r="AC1496" t="str">
            <v>GNM</v>
          </cell>
          <cell r="AD1496" t="str">
            <v>Lithandi </v>
          </cell>
          <cell r="AE1496" t="str">
            <v>Gen Logic</v>
          </cell>
          <cell r="AF1496" t="str">
            <v>Gen Logic</v>
          </cell>
          <cell r="AG1496">
            <v>16</v>
          </cell>
          <cell r="AH1496" t="str">
            <v>Yanmar</v>
          </cell>
          <cell r="AI1496">
            <v>0</v>
          </cell>
          <cell r="AJ1496" t="str">
            <v>Mecc Alte</v>
          </cell>
          <cell r="AK1496">
            <v>0</v>
          </cell>
          <cell r="AL1496">
            <v>600</v>
          </cell>
          <cell r="AM1496" t="str">
            <v>Power cube</v>
          </cell>
          <cell r="AN1496" t="str">
            <v>ICC330-H1-C1</v>
          </cell>
          <cell r="AO1496">
            <v>400</v>
          </cell>
          <cell r="AP1496" t="str">
            <v>Agisson</v>
          </cell>
          <cell r="AQ1496">
            <v>1200</v>
          </cell>
          <cell r="AR1496">
            <v>2</v>
          </cell>
          <cell r="AS1496">
            <v>600</v>
          </cell>
          <cell r="AT1496">
            <v>48</v>
          </cell>
          <cell r="AU1496" t="str">
            <v>N/A</v>
          </cell>
          <cell r="AV1496" t="str">
            <v>N/A</v>
          </cell>
          <cell r="AW1496" t="str">
            <v>N/A</v>
          </cell>
          <cell r="AX1496" t="str">
            <v>n/a</v>
          </cell>
          <cell r="AY1496" t="str">
            <v>N/A</v>
          </cell>
          <cell r="AZ1496">
            <v>74</v>
          </cell>
        </row>
        <row r="1496">
          <cell r="BB1496">
            <v>2</v>
          </cell>
          <cell r="BC1496" t="str">
            <v>MTNAirtel</v>
          </cell>
          <cell r="BD1496" t="str">
            <v>T3287</v>
          </cell>
          <cell r="BE1496" t="str">
            <v>ZM3732</v>
          </cell>
          <cell r="BF1496" t="str">
            <v>Yes</v>
          </cell>
        </row>
        <row r="1497">
          <cell r="C1497" t="str">
            <v>IHS_NTH_248A</v>
          </cell>
          <cell r="D1497" t="str">
            <v>MALATA LUWINGU</v>
          </cell>
          <cell r="E1497">
            <v>30.1805</v>
          </cell>
          <cell r="F1497">
            <v>-10.2231</v>
          </cell>
          <cell r="G1497" t="str">
            <v>Northern </v>
          </cell>
          <cell r="H1497">
            <v>2</v>
          </cell>
          <cell r="I1497" t="str">
            <v>NORTHERN</v>
          </cell>
          <cell r="J1497" t="str">
            <v>Luwingu</v>
          </cell>
          <cell r="K1497" t="str">
            <v>No</v>
          </cell>
          <cell r="L1497" t="str">
            <v>No</v>
          </cell>
          <cell r="M1497" t="str">
            <v>No</v>
          </cell>
          <cell r="N1497" t="str">
            <v>Rural</v>
          </cell>
          <cell r="O1497" t="str">
            <v>Silver</v>
          </cell>
          <cell r="P1497" t="str">
            <v>Silver</v>
          </cell>
          <cell r="Q1497" t="str">
            <v>BB</v>
          </cell>
          <cell r="R1497" t="str">
            <v>BTS</v>
          </cell>
          <cell r="S1497" t="str">
            <v>On air</v>
          </cell>
          <cell r="T1497" t="str">
            <v>Grid-Gen</v>
          </cell>
          <cell r="U1497" t="str">
            <v>Green Field</v>
          </cell>
          <cell r="V1497">
            <v>60</v>
          </cell>
          <cell r="W1497" t="str">
            <v>Outdoor</v>
          </cell>
          <cell r="X1497" t="str">
            <v>Samson Nyirenda</v>
          </cell>
          <cell r="Y1497" t="str">
            <v>SBC</v>
          </cell>
          <cell r="Z1497" t="str">
            <v>SBC</v>
          </cell>
          <cell r="AA1497" t="str">
            <v>Airtel </v>
          </cell>
          <cell r="AB1497" t="str">
            <v>Flavian Mazhambi</v>
          </cell>
          <cell r="AC1497" t="str">
            <v>GNM</v>
          </cell>
          <cell r="AD1497" t="str">
            <v>Lithandi </v>
          </cell>
          <cell r="AE1497" t="str">
            <v>Gen Logic</v>
          </cell>
          <cell r="AF1497" t="str">
            <v>Gen Logic</v>
          </cell>
          <cell r="AG1497">
            <v>16</v>
          </cell>
          <cell r="AH1497" t="str">
            <v>perkins</v>
          </cell>
          <cell r="AI1497" t="str">
            <v>B096-507</v>
          </cell>
          <cell r="AJ1497" t="str">
            <v>Leroy Sommer</v>
          </cell>
          <cell r="AK1497">
            <v>0</v>
          </cell>
          <cell r="AL1497">
            <v>600</v>
          </cell>
          <cell r="AM1497" t="str">
            <v>Power cube</v>
          </cell>
          <cell r="AN1497" t="str">
            <v>ICC330-H1-C1</v>
          </cell>
          <cell r="AO1497">
            <v>400</v>
          </cell>
          <cell r="AP1497" t="str">
            <v>Agisson</v>
          </cell>
          <cell r="AQ1497">
            <v>1200</v>
          </cell>
          <cell r="AR1497">
            <v>2</v>
          </cell>
          <cell r="AS1497">
            <v>600</v>
          </cell>
          <cell r="AT1497">
            <v>48</v>
          </cell>
          <cell r="AU1497" t="str">
            <v>N/A</v>
          </cell>
          <cell r="AV1497" t="str">
            <v>N/A</v>
          </cell>
          <cell r="AW1497" t="str">
            <v>N/A</v>
          </cell>
          <cell r="AX1497" t="str">
            <v>n/a</v>
          </cell>
          <cell r="AY1497" t="str">
            <v>N/A</v>
          </cell>
          <cell r="AZ1497">
            <v>48</v>
          </cell>
        </row>
        <row r="1497">
          <cell r="BB1497">
            <v>1</v>
          </cell>
          <cell r="BC1497" t="str">
            <v>Airtel</v>
          </cell>
          <cell r="BD1497">
            <v>0</v>
          </cell>
          <cell r="BE1497" t="str">
            <v>ZM3779</v>
          </cell>
          <cell r="BF1497" t="str">
            <v>Yes</v>
          </cell>
        </row>
        <row r="1498">
          <cell r="C1498" t="str">
            <v>IHS_NTH_249A</v>
          </cell>
          <cell r="D1498" t="str">
            <v>Shauli (ZAIN_ZM0213)</v>
          </cell>
          <cell r="E1498">
            <v>32.2494</v>
          </cell>
          <cell r="F1498">
            <v>-10.3579</v>
          </cell>
          <cell r="G1498" t="str">
            <v>Northern </v>
          </cell>
          <cell r="H1498">
            <v>2</v>
          </cell>
          <cell r="I1498" t="str">
            <v>NORTHERN</v>
          </cell>
          <cell r="J1498" t="str">
            <v>Chinsali</v>
          </cell>
          <cell r="K1498" t="str">
            <v>No</v>
          </cell>
          <cell r="L1498" t="str">
            <v>No</v>
          </cell>
          <cell r="M1498" t="str">
            <v>No</v>
          </cell>
          <cell r="N1498" t="str">
            <v>Rural</v>
          </cell>
          <cell r="O1498" t="str">
            <v>Silver</v>
          </cell>
          <cell r="P1498" t="str">
            <v>Silver</v>
          </cell>
          <cell r="Q1498" t="str">
            <v>BTS</v>
          </cell>
          <cell r="R1498" t="str">
            <v>BTS</v>
          </cell>
          <cell r="S1498" t="str">
            <v>On air</v>
          </cell>
          <cell r="T1498" t="str">
            <v>Grid-Gen-solar</v>
          </cell>
          <cell r="U1498" t="str">
            <v>Green Field</v>
          </cell>
          <cell r="V1498">
            <v>60</v>
          </cell>
          <cell r="W1498" t="str">
            <v>Outdoor</v>
          </cell>
          <cell r="X1498" t="str">
            <v>Francis Muwowo</v>
          </cell>
          <cell r="Y1498" t="str">
            <v>SBC</v>
          </cell>
          <cell r="Z1498" t="str">
            <v>SBC</v>
          </cell>
          <cell r="AA1498" t="str">
            <v>Airtel </v>
          </cell>
          <cell r="AB1498" t="str">
            <v>Flavian Mazhambi</v>
          </cell>
          <cell r="AC1498" t="str">
            <v>GNM</v>
          </cell>
          <cell r="AD1498" t="str">
            <v>Lithandi </v>
          </cell>
          <cell r="AE1498" t="str">
            <v>Vitalgen</v>
          </cell>
          <cell r="AF1498" t="str">
            <v>Vitalgen</v>
          </cell>
          <cell r="AG1498">
            <v>16</v>
          </cell>
          <cell r="AH1498" t="str">
            <v>perkins</v>
          </cell>
          <cell r="AI1498">
            <v>0</v>
          </cell>
          <cell r="AJ1498" t="str">
            <v>Leroy Sommer</v>
          </cell>
          <cell r="AK1498">
            <v>0</v>
          </cell>
          <cell r="AL1498">
            <v>1000</v>
          </cell>
          <cell r="AM1498" t="str">
            <v>Emerson</v>
          </cell>
          <cell r="AN1498" t="str">
            <v>Network Power</v>
          </cell>
          <cell r="AO1498" t="str">
            <v>192/80</v>
          </cell>
          <cell r="AP1498" t="str">
            <v>BSB</v>
          </cell>
          <cell r="AQ1498">
            <v>1500</v>
          </cell>
          <cell r="AR1498">
            <v>2</v>
          </cell>
          <cell r="AS1498">
            <v>1500</v>
          </cell>
          <cell r="AT1498">
            <v>24</v>
          </cell>
          <cell r="AU1498" t="str">
            <v>N/A</v>
          </cell>
          <cell r="AV1498" t="str">
            <v>N/A</v>
          </cell>
          <cell r="AW1498" t="str">
            <v>N/A</v>
          </cell>
          <cell r="AX1498" t="str">
            <v>n/a</v>
          </cell>
          <cell r="AY1498" t="str">
            <v>N/A</v>
          </cell>
          <cell r="AZ1498">
            <v>54</v>
          </cell>
        </row>
        <row r="1498">
          <cell r="BB1498">
            <v>2</v>
          </cell>
          <cell r="BC1498" t="str">
            <v>MTNAirtel</v>
          </cell>
          <cell r="BD1498" t="str">
            <v>T3509</v>
          </cell>
          <cell r="BE1498" t="str">
            <v>ZM3780</v>
          </cell>
          <cell r="BF1498" t="str">
            <v>Yes</v>
          </cell>
        </row>
        <row r="1499">
          <cell r="C1499" t="str">
            <v>IHS_NTH_250A</v>
          </cell>
          <cell r="D1499" t="str">
            <v>MPEPO BB</v>
          </cell>
          <cell r="E1499">
            <v>31.1299</v>
          </cell>
          <cell r="F1499">
            <v>-11.1028</v>
          </cell>
          <cell r="G1499" t="str">
            <v>Northern </v>
          </cell>
          <cell r="H1499">
            <v>0</v>
          </cell>
          <cell r="I1499" t="str">
            <v>NORTHERN</v>
          </cell>
          <cell r="J1499" t="str">
            <v>Mpika</v>
          </cell>
          <cell r="K1499" t="str">
            <v>No</v>
          </cell>
          <cell r="L1499" t="str">
            <v>No</v>
          </cell>
          <cell r="M1499" t="str">
            <v>No</v>
          </cell>
          <cell r="N1499" t="str">
            <v>Rural</v>
          </cell>
          <cell r="O1499" t="str">
            <v>Silver</v>
          </cell>
          <cell r="P1499" t="str">
            <v>Silver</v>
          </cell>
          <cell r="Q1499" t="str">
            <v>BB</v>
          </cell>
          <cell r="R1499" t="str">
            <v>BTS</v>
          </cell>
          <cell r="S1499" t="str">
            <v>On air</v>
          </cell>
          <cell r="T1499" t="str">
            <v>Grid-Gen</v>
          </cell>
          <cell r="U1499" t="str">
            <v>Green Field</v>
          </cell>
          <cell r="V1499">
            <v>60</v>
          </cell>
          <cell r="W1499" t="str">
            <v>Outdoor</v>
          </cell>
          <cell r="X1499" t="str">
            <v>Francis Muwowo</v>
          </cell>
          <cell r="Y1499" t="str">
            <v>SBC</v>
          </cell>
          <cell r="Z1499" t="str">
            <v>SBC</v>
          </cell>
          <cell r="AA1499" t="str">
            <v>Airtel </v>
          </cell>
          <cell r="AB1499" t="str">
            <v>Flavian Mazhambi</v>
          </cell>
          <cell r="AC1499" t="str">
            <v>GNM</v>
          </cell>
          <cell r="AD1499" t="str">
            <v>Lithandi 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 t="str">
            <v>Power cube</v>
          </cell>
          <cell r="AN1499" t="str">
            <v>ICC330-H1-C1</v>
          </cell>
          <cell r="AO1499">
            <v>192</v>
          </cell>
          <cell r="AP1499" t="str">
            <v>NARADA</v>
          </cell>
          <cell r="AQ1499">
            <v>600</v>
          </cell>
          <cell r="AR1499">
            <v>2</v>
          </cell>
          <cell r="AS1499">
            <v>600</v>
          </cell>
          <cell r="AT1499">
            <v>24</v>
          </cell>
          <cell r="AU1499" t="str">
            <v>N/A</v>
          </cell>
          <cell r="AV1499" t="str">
            <v>N/A</v>
          </cell>
          <cell r="AW1499" t="str">
            <v>N/A</v>
          </cell>
          <cell r="AX1499" t="str">
            <v>n/a</v>
          </cell>
          <cell r="AY1499" t="str">
            <v>N/A</v>
          </cell>
          <cell r="AZ1499">
            <v>42</v>
          </cell>
        </row>
        <row r="1499">
          <cell r="BB1499">
            <v>1</v>
          </cell>
          <cell r="BC1499" t="str">
            <v>Airtel</v>
          </cell>
          <cell r="BD1499">
            <v>0</v>
          </cell>
          <cell r="BE1499" t="str">
            <v>ZM3782</v>
          </cell>
          <cell r="BF1499" t="str">
            <v>Yes</v>
          </cell>
        </row>
        <row r="1500">
          <cell r="C1500" t="str">
            <v>IHS_NTH_251A</v>
          </cell>
          <cell r="D1500" t="str">
            <v>MUTIPE</v>
          </cell>
          <cell r="E1500">
            <v>31.6224</v>
          </cell>
          <cell r="F1500">
            <v>-9.1116</v>
          </cell>
          <cell r="G1500" t="str">
            <v>Northern </v>
          </cell>
          <cell r="H1500">
            <v>1.8</v>
          </cell>
          <cell r="I1500" t="str">
            <v>NORTHERN</v>
          </cell>
          <cell r="J1500" t="str">
            <v>Mbala</v>
          </cell>
          <cell r="K1500" t="str">
            <v>No</v>
          </cell>
          <cell r="L1500" t="str">
            <v>No</v>
          </cell>
          <cell r="M1500" t="str">
            <v>No</v>
          </cell>
          <cell r="N1500" t="str">
            <v>Rural</v>
          </cell>
          <cell r="O1500" t="str">
            <v>Silver</v>
          </cell>
          <cell r="P1500" t="str">
            <v>Silver</v>
          </cell>
          <cell r="Q1500" t="str">
            <v>BTS</v>
          </cell>
          <cell r="R1500" t="str">
            <v>BTS</v>
          </cell>
          <cell r="S1500" t="str">
            <v>On air</v>
          </cell>
          <cell r="T1500" t="str">
            <v>Grid-Gen</v>
          </cell>
          <cell r="U1500" t="str">
            <v>Green Field</v>
          </cell>
          <cell r="V1500">
            <v>70</v>
          </cell>
          <cell r="W1500" t="str">
            <v>Outdoor</v>
          </cell>
          <cell r="X1500" t="str">
            <v>Kwibisa Mbindawina </v>
          </cell>
          <cell r="Y1500" t="str">
            <v>SBC</v>
          </cell>
          <cell r="Z1500" t="str">
            <v>SBC</v>
          </cell>
          <cell r="AA1500" t="str">
            <v>Airtel </v>
          </cell>
          <cell r="AB1500" t="str">
            <v>Flavian Mazhambi</v>
          </cell>
          <cell r="AC1500" t="str">
            <v>GNM</v>
          </cell>
          <cell r="AD1500" t="str">
            <v>Lithandi </v>
          </cell>
          <cell r="AE1500" t="str">
            <v>Lamasat</v>
          </cell>
          <cell r="AF1500" t="str">
            <v>Lamasat</v>
          </cell>
          <cell r="AG1500">
            <v>15</v>
          </cell>
          <cell r="AH1500" t="str">
            <v>perkins</v>
          </cell>
          <cell r="AI1500" t="str">
            <v>GV51794V</v>
          </cell>
          <cell r="AJ1500" t="str">
            <v>Leroy Sommer</v>
          </cell>
          <cell r="AK1500" t="str">
            <v>TAL 040D J6S/4</v>
          </cell>
          <cell r="AL1500">
            <v>600</v>
          </cell>
          <cell r="AM1500" t="str">
            <v>Power cube</v>
          </cell>
          <cell r="AN1500" t="str">
            <v>ICC330-H1-C1</v>
          </cell>
          <cell r="AO1500">
            <v>400</v>
          </cell>
          <cell r="AP1500" t="str">
            <v>Agisson</v>
          </cell>
          <cell r="AQ1500">
            <v>1200</v>
          </cell>
          <cell r="AR1500">
            <v>2</v>
          </cell>
          <cell r="AS1500">
            <v>600</v>
          </cell>
          <cell r="AT1500">
            <v>48</v>
          </cell>
          <cell r="AU1500" t="str">
            <v>N/A</v>
          </cell>
          <cell r="AV1500" t="str">
            <v>N/A</v>
          </cell>
          <cell r="AW1500" t="str">
            <v>N/A</v>
          </cell>
          <cell r="AX1500" t="str">
            <v>n/a</v>
          </cell>
          <cell r="AY1500" t="str">
            <v>N/A</v>
          </cell>
          <cell r="AZ1500">
            <v>45</v>
          </cell>
        </row>
        <row r="1500">
          <cell r="BB1500">
            <v>1</v>
          </cell>
          <cell r="BC1500" t="str">
            <v>Airtel</v>
          </cell>
          <cell r="BD1500">
            <v>0</v>
          </cell>
          <cell r="BE1500" t="str">
            <v>ZM3783</v>
          </cell>
          <cell r="BF1500" t="str">
            <v>Yes</v>
          </cell>
        </row>
        <row r="1501">
          <cell r="C1501" t="str">
            <v>IHS_NTH_252A</v>
          </cell>
          <cell r="D1501" t="str">
            <v>CHILESHE</v>
          </cell>
          <cell r="E1501">
            <v>31.8773</v>
          </cell>
          <cell r="F1501">
            <v>-9.0633</v>
          </cell>
          <cell r="G1501" t="str">
            <v>Northern </v>
          </cell>
          <cell r="H1501">
            <v>1.8</v>
          </cell>
          <cell r="I1501" t="str">
            <v>NORTHERN</v>
          </cell>
          <cell r="J1501" t="str">
            <v>Mbala</v>
          </cell>
          <cell r="K1501" t="str">
            <v>No</v>
          </cell>
          <cell r="L1501" t="str">
            <v>No</v>
          </cell>
          <cell r="M1501" t="str">
            <v>No</v>
          </cell>
          <cell r="N1501" t="str">
            <v>Rural</v>
          </cell>
          <cell r="O1501" t="str">
            <v>Silver</v>
          </cell>
          <cell r="P1501" t="str">
            <v>Silver</v>
          </cell>
          <cell r="Q1501" t="str">
            <v>BTS</v>
          </cell>
          <cell r="R1501" t="str">
            <v>BTS</v>
          </cell>
          <cell r="S1501" t="str">
            <v>On air</v>
          </cell>
          <cell r="T1501" t="str">
            <v>Solar-Gen</v>
          </cell>
          <cell r="U1501" t="str">
            <v>Green Field</v>
          </cell>
          <cell r="V1501">
            <v>60</v>
          </cell>
          <cell r="W1501" t="str">
            <v>Outdoor</v>
          </cell>
          <cell r="X1501" t="str">
            <v>Kwibisa Mbindawina </v>
          </cell>
          <cell r="Y1501" t="str">
            <v>SBC</v>
          </cell>
          <cell r="Z1501" t="str">
            <v>SBC</v>
          </cell>
          <cell r="AA1501" t="str">
            <v>Airtel </v>
          </cell>
          <cell r="AB1501" t="str">
            <v>Flavian Mazhambi</v>
          </cell>
          <cell r="AC1501" t="str">
            <v>GNM</v>
          </cell>
          <cell r="AD1501" t="str">
            <v>Lithandi </v>
          </cell>
          <cell r="AE1501" t="str">
            <v>Gen Logic</v>
          </cell>
          <cell r="AF1501" t="str">
            <v>Gen Logic</v>
          </cell>
          <cell r="AG1501">
            <v>15</v>
          </cell>
          <cell r="AH1501" t="str">
            <v>perkins</v>
          </cell>
          <cell r="AI1501" t="str">
            <v>Gv51790V</v>
          </cell>
          <cell r="AJ1501" t="str">
            <v>Leroy Sommer</v>
          </cell>
          <cell r="AK1501" t="str">
            <v>LSA 40M5 J6/4</v>
          </cell>
          <cell r="AL1501">
            <v>600</v>
          </cell>
          <cell r="AM1501" t="str">
            <v>Emerson</v>
          </cell>
          <cell r="AN1501" t="str">
            <v>FlexMax</v>
          </cell>
          <cell r="AO1501" t="str">
            <v>120/80</v>
          </cell>
          <cell r="AP1501" t="str">
            <v>BSB</v>
          </cell>
          <cell r="AQ1501">
            <v>1500</v>
          </cell>
          <cell r="AR1501">
            <v>2</v>
          </cell>
          <cell r="AS1501">
            <v>1500</v>
          </cell>
          <cell r="AT1501">
            <v>24</v>
          </cell>
          <cell r="AU1501" t="str">
            <v>N/A</v>
          </cell>
          <cell r="AV1501" t="str">
            <v>N/A</v>
          </cell>
          <cell r="AW1501" t="str">
            <v>N/A</v>
          </cell>
          <cell r="AX1501" t="str">
            <v>n/a</v>
          </cell>
          <cell r="AY1501" t="str">
            <v>N/A</v>
          </cell>
          <cell r="AZ1501">
            <v>93</v>
          </cell>
        </row>
        <row r="1501">
          <cell r="BB1501">
            <v>1</v>
          </cell>
          <cell r="BC1501" t="str">
            <v>Airtel</v>
          </cell>
          <cell r="BD1501">
            <v>0</v>
          </cell>
          <cell r="BE1501" t="str">
            <v>ZM3784</v>
          </cell>
          <cell r="BF1501" t="str">
            <v>Yes</v>
          </cell>
        </row>
        <row r="1502">
          <cell r="C1502" t="str">
            <v>IHS_NTH_253A</v>
          </cell>
          <cell r="D1502" t="str">
            <v>LUBU FARM BB</v>
          </cell>
          <cell r="E1502">
            <v>32.3755</v>
          </cell>
          <cell r="F1502">
            <v>-10.5414</v>
          </cell>
          <cell r="G1502" t="str">
            <v>Northern </v>
          </cell>
          <cell r="H1502">
            <v>0</v>
          </cell>
          <cell r="I1502" t="str">
            <v>NORTHERN</v>
          </cell>
          <cell r="J1502" t="str">
            <v>Chinsali</v>
          </cell>
          <cell r="K1502" t="str">
            <v>No</v>
          </cell>
          <cell r="L1502" t="str">
            <v>No</v>
          </cell>
          <cell r="M1502" t="str">
            <v>No</v>
          </cell>
          <cell r="N1502" t="str">
            <v>Rural</v>
          </cell>
          <cell r="O1502" t="str">
            <v>Silver</v>
          </cell>
          <cell r="P1502" t="str">
            <v>Silver</v>
          </cell>
          <cell r="Q1502" t="str">
            <v>BB</v>
          </cell>
          <cell r="R1502" t="str">
            <v>BB</v>
          </cell>
          <cell r="S1502" t="str">
            <v>On air</v>
          </cell>
          <cell r="T1502" t="str">
            <v>Solar-Gen</v>
          </cell>
          <cell r="U1502" t="str">
            <v>Green Field</v>
          </cell>
          <cell r="V1502">
            <v>60</v>
          </cell>
          <cell r="W1502" t="str">
            <v>Outdoor</v>
          </cell>
          <cell r="X1502" t="str">
            <v>Kwibisa Mbindawina </v>
          </cell>
          <cell r="Y1502" t="str">
            <v>SBC</v>
          </cell>
          <cell r="Z1502" t="str">
            <v>SBC</v>
          </cell>
          <cell r="AA1502" t="str">
            <v>Airtel </v>
          </cell>
          <cell r="AB1502" t="str">
            <v>Flavian Mazhambi</v>
          </cell>
          <cell r="AC1502" t="str">
            <v>GNM</v>
          </cell>
          <cell r="AD1502" t="str">
            <v>Lithandi 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 t="str">
            <v>Emerson</v>
          </cell>
          <cell r="AN1502" t="str">
            <v>Network Power</v>
          </cell>
          <cell r="AO1502" t="str">
            <v>192/80</v>
          </cell>
          <cell r="AP1502" t="str">
            <v>Lithium</v>
          </cell>
          <cell r="AQ1502">
            <v>200</v>
          </cell>
          <cell r="AR1502">
            <v>48</v>
          </cell>
          <cell r="AS1502">
            <v>100</v>
          </cell>
          <cell r="AT1502">
            <v>2</v>
          </cell>
          <cell r="AU1502" t="str">
            <v>N/A</v>
          </cell>
          <cell r="AV1502" t="str">
            <v>N/A</v>
          </cell>
          <cell r="AW1502" t="str">
            <v>N/A</v>
          </cell>
          <cell r="AX1502" t="str">
            <v>n/a</v>
          </cell>
          <cell r="AY1502" t="str">
            <v>N/A</v>
          </cell>
          <cell r="AZ1502">
            <v>112</v>
          </cell>
        </row>
        <row r="1502">
          <cell r="BB1502">
            <v>1</v>
          </cell>
          <cell r="BC1502" t="str">
            <v>Airtel</v>
          </cell>
          <cell r="BD1502">
            <v>0</v>
          </cell>
          <cell r="BE1502" t="str">
            <v>ZM3785</v>
          </cell>
          <cell r="BF1502" t="str">
            <v>Yes</v>
          </cell>
        </row>
        <row r="1503">
          <cell r="C1503" t="str">
            <v>IHS_NTH_254A</v>
          </cell>
          <cell r="D1503" t="str">
            <v>MUNDULUSI BB</v>
          </cell>
          <cell r="E1503">
            <v>32.4042</v>
          </cell>
          <cell r="F1503">
            <v>-10.2703</v>
          </cell>
          <cell r="G1503" t="str">
            <v>Northern </v>
          </cell>
          <cell r="H1503">
            <v>0</v>
          </cell>
          <cell r="I1503" t="str">
            <v>NORTHERN</v>
          </cell>
          <cell r="J1503" t="str">
            <v>Chinsali</v>
          </cell>
          <cell r="K1503" t="str">
            <v>No</v>
          </cell>
          <cell r="L1503" t="str">
            <v>No</v>
          </cell>
          <cell r="M1503" t="str">
            <v>No</v>
          </cell>
          <cell r="N1503" t="str">
            <v>Rural</v>
          </cell>
          <cell r="O1503" t="str">
            <v>Silver</v>
          </cell>
          <cell r="P1503" t="str">
            <v>Silver</v>
          </cell>
          <cell r="Q1503" t="str">
            <v>BB</v>
          </cell>
          <cell r="R1503" t="str">
            <v>BTS</v>
          </cell>
          <cell r="S1503" t="str">
            <v>On air</v>
          </cell>
          <cell r="T1503" t="str">
            <v>Solar-Gen</v>
          </cell>
          <cell r="U1503" t="str">
            <v>Green Field</v>
          </cell>
          <cell r="V1503">
            <v>80</v>
          </cell>
          <cell r="W1503" t="str">
            <v>Outdoor</v>
          </cell>
          <cell r="X1503" t="str">
            <v>Kwibisa Mbindawina </v>
          </cell>
          <cell r="Y1503" t="str">
            <v>SBC</v>
          </cell>
          <cell r="Z1503" t="str">
            <v>SBC</v>
          </cell>
          <cell r="AA1503" t="str">
            <v>Airtel </v>
          </cell>
          <cell r="AB1503" t="str">
            <v>Flavian Mazhambi</v>
          </cell>
          <cell r="AC1503" t="str">
            <v>GNM</v>
          </cell>
          <cell r="AD1503" t="str">
            <v>Lithandi 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 t="str">
            <v>Emerson</v>
          </cell>
          <cell r="AN1503" t="str">
            <v>Network Power</v>
          </cell>
          <cell r="AO1503" t="str">
            <v>150/80</v>
          </cell>
          <cell r="AP1503" t="str">
            <v>Agisson</v>
          </cell>
          <cell r="AQ1503">
            <v>600</v>
          </cell>
          <cell r="AR1503">
            <v>2</v>
          </cell>
          <cell r="AS1503">
            <v>600</v>
          </cell>
          <cell r="AT1503">
            <v>24</v>
          </cell>
          <cell r="AU1503" t="str">
            <v>N/A</v>
          </cell>
          <cell r="AV1503" t="str">
            <v>N/A</v>
          </cell>
          <cell r="AW1503" t="str">
            <v>N/A</v>
          </cell>
          <cell r="AX1503" t="str">
            <v>n/a</v>
          </cell>
          <cell r="AY1503" t="str">
            <v>N/A</v>
          </cell>
          <cell r="AZ1503">
            <v>53</v>
          </cell>
        </row>
        <row r="1503">
          <cell r="BB1503">
            <v>1</v>
          </cell>
          <cell r="BC1503" t="str">
            <v>Airtel</v>
          </cell>
          <cell r="BD1503">
            <v>0</v>
          </cell>
          <cell r="BE1503" t="str">
            <v>ZM3786</v>
          </cell>
          <cell r="BF1503" t="str">
            <v>Yes</v>
          </cell>
        </row>
        <row r="1504">
          <cell r="C1504" t="str">
            <v>IHS_NTH_255A</v>
          </cell>
          <cell r="D1504" t="str">
            <v>KASONGO BB</v>
          </cell>
          <cell r="E1504">
            <v>31.242</v>
          </cell>
          <cell r="F1504">
            <v>-11.3065</v>
          </cell>
          <cell r="G1504" t="str">
            <v>Northern </v>
          </cell>
          <cell r="H1504">
            <v>2</v>
          </cell>
          <cell r="I1504" t="str">
            <v>NORTHERN</v>
          </cell>
          <cell r="J1504" t="str">
            <v>Mpika</v>
          </cell>
          <cell r="K1504" t="str">
            <v>No</v>
          </cell>
          <cell r="L1504" t="str">
            <v>No</v>
          </cell>
          <cell r="M1504" t="str">
            <v>Yes</v>
          </cell>
          <cell r="N1504" t="str">
            <v>Rural</v>
          </cell>
          <cell r="O1504" t="str">
            <v>Silver</v>
          </cell>
          <cell r="P1504" t="str">
            <v>Silver</v>
          </cell>
          <cell r="Q1504" t="str">
            <v>BB</v>
          </cell>
          <cell r="R1504" t="str">
            <v>BTS</v>
          </cell>
          <cell r="S1504" t="str">
            <v>On air</v>
          </cell>
          <cell r="T1504" t="str">
            <v>Grid-Gen</v>
          </cell>
          <cell r="U1504" t="str">
            <v>Green Field</v>
          </cell>
          <cell r="V1504">
            <v>70</v>
          </cell>
          <cell r="W1504" t="str">
            <v>Outdoor</v>
          </cell>
          <cell r="X1504" t="str">
            <v>Francis Muwowo</v>
          </cell>
          <cell r="Y1504" t="str">
            <v>SBC</v>
          </cell>
          <cell r="Z1504" t="str">
            <v>SBC</v>
          </cell>
          <cell r="AA1504" t="str">
            <v>Airtel </v>
          </cell>
          <cell r="AB1504" t="str">
            <v>Flavian Mazhambi</v>
          </cell>
          <cell r="AC1504" t="str">
            <v>GNM</v>
          </cell>
          <cell r="AD1504" t="str">
            <v>Lithandi </v>
          </cell>
          <cell r="AE1504" t="str">
            <v>IMG</v>
          </cell>
          <cell r="AF1504" t="str">
            <v>IMG</v>
          </cell>
          <cell r="AG1504">
            <v>16</v>
          </cell>
          <cell r="AH1504" t="str">
            <v>perkins</v>
          </cell>
          <cell r="AI1504" t="str">
            <v>GU51794U</v>
          </cell>
          <cell r="AJ1504" t="str">
            <v>Leroy Sommer</v>
          </cell>
          <cell r="AK1504" t="str">
            <v>TAL 040F J 6S/4</v>
          </cell>
          <cell r="AL1504">
            <v>600</v>
          </cell>
          <cell r="AM1504" t="str">
            <v>Power cube</v>
          </cell>
          <cell r="AN1504" t="str">
            <v>ICC330-H1-C1</v>
          </cell>
          <cell r="AO1504">
            <v>400</v>
          </cell>
          <cell r="AP1504" t="str">
            <v>Agisson</v>
          </cell>
          <cell r="AQ1504">
            <v>1200</v>
          </cell>
          <cell r="AR1504">
            <v>2</v>
          </cell>
          <cell r="AS1504">
            <v>600</v>
          </cell>
          <cell r="AT1504">
            <v>48</v>
          </cell>
          <cell r="AU1504" t="str">
            <v>N/A</v>
          </cell>
          <cell r="AV1504" t="str">
            <v>N/A</v>
          </cell>
          <cell r="AW1504" t="str">
            <v>N/A</v>
          </cell>
          <cell r="AX1504" t="str">
            <v>n/a</v>
          </cell>
          <cell r="AY1504" t="str">
            <v>N/A</v>
          </cell>
          <cell r="AZ1504">
            <v>45</v>
          </cell>
        </row>
        <row r="1504">
          <cell r="BB1504">
            <v>1</v>
          </cell>
          <cell r="BC1504" t="str">
            <v>Airtel</v>
          </cell>
          <cell r="BD1504">
            <v>0</v>
          </cell>
          <cell r="BE1504" t="str">
            <v>ZM3787</v>
          </cell>
          <cell r="BF1504" t="str">
            <v>Yes</v>
          </cell>
        </row>
        <row r="1505">
          <cell r="C1505" t="str">
            <v>IHS_NTH_256A</v>
          </cell>
          <cell r="D1505" t="str">
            <v>CHAMBISHI</v>
          </cell>
          <cell r="E1505">
            <v>31.0684</v>
          </cell>
          <cell r="F1505">
            <v>-10.9512</v>
          </cell>
          <cell r="G1505" t="str">
            <v>Northern </v>
          </cell>
          <cell r="H1505">
            <v>2</v>
          </cell>
          <cell r="I1505" t="str">
            <v>NORTHERN</v>
          </cell>
          <cell r="J1505" t="str">
            <v>Mpika</v>
          </cell>
          <cell r="K1505" t="str">
            <v>No</v>
          </cell>
          <cell r="L1505" t="str">
            <v>No</v>
          </cell>
          <cell r="M1505" t="str">
            <v>No</v>
          </cell>
          <cell r="N1505" t="str">
            <v>Rural</v>
          </cell>
          <cell r="O1505" t="str">
            <v>Silver</v>
          </cell>
          <cell r="P1505" t="str">
            <v>Silver</v>
          </cell>
          <cell r="Q1505" t="str">
            <v>HUB</v>
          </cell>
          <cell r="R1505" t="str">
            <v>BTS</v>
          </cell>
          <cell r="S1505" t="str">
            <v>On air</v>
          </cell>
          <cell r="T1505" t="str">
            <v>Grid-Gen</v>
          </cell>
          <cell r="U1505" t="str">
            <v>Green Field</v>
          </cell>
          <cell r="V1505">
            <v>62</v>
          </cell>
          <cell r="W1505" t="str">
            <v>Outdoor</v>
          </cell>
          <cell r="X1505" t="str">
            <v>Francis Muwowo</v>
          </cell>
          <cell r="Y1505" t="str">
            <v>SBC</v>
          </cell>
          <cell r="Z1505" t="str">
            <v>SBC</v>
          </cell>
          <cell r="AA1505" t="str">
            <v>Airtel </v>
          </cell>
          <cell r="AB1505" t="str">
            <v>Flavian Mazhambi</v>
          </cell>
          <cell r="AC1505" t="str">
            <v>GNM</v>
          </cell>
          <cell r="AD1505" t="str">
            <v>Lithandi </v>
          </cell>
          <cell r="AE1505" t="str">
            <v>Lamasat</v>
          </cell>
          <cell r="AF1505" t="str">
            <v>Lamasat</v>
          </cell>
          <cell r="AG1505">
            <v>16</v>
          </cell>
          <cell r="AH1505" t="str">
            <v>perkins</v>
          </cell>
          <cell r="AI1505" t="str">
            <v>GU51794U</v>
          </cell>
          <cell r="AJ1505" t="str">
            <v>Leroy Sommer</v>
          </cell>
          <cell r="AK1505" t="str">
            <v>TAL 040D J 6S/4</v>
          </cell>
          <cell r="AL1505">
            <v>600</v>
          </cell>
          <cell r="AM1505" t="str">
            <v>Power cube</v>
          </cell>
          <cell r="AN1505" t="str">
            <v>ICC330-H1-C1</v>
          </cell>
          <cell r="AO1505">
            <v>400</v>
          </cell>
          <cell r="AP1505" t="str">
            <v>Agisson</v>
          </cell>
          <cell r="AQ1505">
            <v>1200</v>
          </cell>
          <cell r="AR1505">
            <v>2</v>
          </cell>
          <cell r="AS1505">
            <v>600</v>
          </cell>
          <cell r="AT1505">
            <v>48</v>
          </cell>
          <cell r="AU1505" t="str">
            <v>N/A</v>
          </cell>
          <cell r="AV1505" t="str">
            <v>N/A</v>
          </cell>
          <cell r="AW1505" t="str">
            <v>N/A</v>
          </cell>
          <cell r="AX1505" t="str">
            <v>n/a</v>
          </cell>
          <cell r="AY1505" t="str">
            <v>N/A</v>
          </cell>
          <cell r="AZ1505">
            <v>65</v>
          </cell>
        </row>
        <row r="1505">
          <cell r="BB1505">
            <v>1</v>
          </cell>
          <cell r="BC1505" t="str">
            <v>Airtel</v>
          </cell>
          <cell r="BD1505">
            <v>0</v>
          </cell>
          <cell r="BE1505" t="str">
            <v>ZM3788</v>
          </cell>
          <cell r="BF1505" t="str">
            <v>Yes</v>
          </cell>
        </row>
        <row r="1506">
          <cell r="C1506" t="str">
            <v>IHS_NTH_257A</v>
          </cell>
          <cell r="D1506" t="str">
            <v>SENGA MATELO</v>
          </cell>
          <cell r="E1506">
            <v>31.3598</v>
          </cell>
          <cell r="F1506">
            <v>-9.1912</v>
          </cell>
          <cell r="G1506" t="str">
            <v>Northern </v>
          </cell>
          <cell r="H1506">
            <v>2</v>
          </cell>
          <cell r="I1506" t="str">
            <v>NORTHERN</v>
          </cell>
          <cell r="J1506" t="str">
            <v>Mpulungu</v>
          </cell>
          <cell r="K1506" t="str">
            <v>No</v>
          </cell>
          <cell r="L1506" t="str">
            <v>No</v>
          </cell>
          <cell r="M1506" t="str">
            <v>No</v>
          </cell>
          <cell r="N1506" t="str">
            <v>Rural</v>
          </cell>
          <cell r="O1506" t="str">
            <v>Silver</v>
          </cell>
          <cell r="P1506" t="str">
            <v>Silver</v>
          </cell>
          <cell r="Q1506" t="str">
            <v>BTS</v>
          </cell>
          <cell r="R1506" t="str">
            <v>BTS</v>
          </cell>
          <cell r="S1506" t="str">
            <v>On air</v>
          </cell>
          <cell r="T1506" t="str">
            <v>Solar-Gen</v>
          </cell>
          <cell r="U1506" t="str">
            <v>Green Field</v>
          </cell>
          <cell r="V1506">
            <v>50</v>
          </cell>
          <cell r="W1506" t="str">
            <v>Outdoor</v>
          </cell>
          <cell r="X1506" t="str">
            <v>Samson Nyirenda</v>
          </cell>
          <cell r="Y1506" t="str">
            <v>SBC</v>
          </cell>
          <cell r="Z1506" t="str">
            <v>SBC</v>
          </cell>
          <cell r="AA1506" t="str">
            <v>Airtel </v>
          </cell>
          <cell r="AB1506" t="str">
            <v>Flavian Mazhambi</v>
          </cell>
          <cell r="AC1506" t="str">
            <v>GNM</v>
          </cell>
          <cell r="AD1506" t="str">
            <v>Lithandi </v>
          </cell>
          <cell r="AE1506" t="str">
            <v>Gen Logic</v>
          </cell>
          <cell r="AF1506" t="str">
            <v>Gen Logic</v>
          </cell>
          <cell r="AG1506">
            <v>16</v>
          </cell>
          <cell r="AH1506" t="str">
            <v>perkins</v>
          </cell>
          <cell r="AI1506" t="str">
            <v>GLPM-C1000-15-3P-7320</v>
          </cell>
          <cell r="AJ1506" t="str">
            <v>Leroy Sommer</v>
          </cell>
          <cell r="AK1506">
            <v>0</v>
          </cell>
          <cell r="AL1506">
            <v>1000</v>
          </cell>
          <cell r="AM1506" t="str">
            <v>Emerson</v>
          </cell>
          <cell r="AN1506" t="str">
            <v>Network Power</v>
          </cell>
          <cell r="AO1506" t="str">
            <v>192/80</v>
          </cell>
          <cell r="AP1506" t="str">
            <v>BSB</v>
          </cell>
          <cell r="AQ1506">
            <v>1500</v>
          </cell>
          <cell r="AR1506">
            <v>2</v>
          </cell>
          <cell r="AS1506">
            <v>1500</v>
          </cell>
          <cell r="AT1506">
            <v>24</v>
          </cell>
          <cell r="AU1506" t="str">
            <v>N/A</v>
          </cell>
          <cell r="AV1506" t="str">
            <v>N/A</v>
          </cell>
          <cell r="AW1506" t="str">
            <v>N/A</v>
          </cell>
          <cell r="AX1506" t="str">
            <v>n/a</v>
          </cell>
          <cell r="AY1506" t="str">
            <v>N/A</v>
          </cell>
          <cell r="AZ1506">
            <v>70.8</v>
          </cell>
        </row>
        <row r="1506">
          <cell r="BB1506">
            <v>2</v>
          </cell>
          <cell r="BC1506" t="str">
            <v>MTNAirtel</v>
          </cell>
          <cell r="BD1506" t="str">
            <v>T3554</v>
          </cell>
          <cell r="BE1506" t="str">
            <v>ZM3789</v>
          </cell>
          <cell r="BF1506" t="str">
            <v>Yes</v>
          </cell>
        </row>
        <row r="1507">
          <cell r="C1507" t="str">
            <v>IHS_NTH_258A</v>
          </cell>
          <cell r="D1507" t="str">
            <v>Chalabesa (Mukabi)</v>
          </cell>
          <cell r="E1507">
            <v>31.0177</v>
          </cell>
          <cell r="F1507">
            <v>-11.3793</v>
          </cell>
          <cell r="G1507" t="str">
            <v>Northern </v>
          </cell>
          <cell r="H1507">
            <v>2</v>
          </cell>
          <cell r="I1507" t="str">
            <v>NORTHERN</v>
          </cell>
          <cell r="J1507" t="str">
            <v>Mpika</v>
          </cell>
          <cell r="K1507" t="str">
            <v>No</v>
          </cell>
          <cell r="L1507" t="str">
            <v>No</v>
          </cell>
          <cell r="M1507" t="str">
            <v>No</v>
          </cell>
          <cell r="N1507" t="str">
            <v>Rural</v>
          </cell>
          <cell r="O1507" t="str">
            <v>Silver</v>
          </cell>
          <cell r="P1507" t="str">
            <v>Silver</v>
          </cell>
          <cell r="Q1507" t="str">
            <v>BTS</v>
          </cell>
          <cell r="R1507" t="str">
            <v>BTS</v>
          </cell>
          <cell r="S1507" t="str">
            <v>On air</v>
          </cell>
          <cell r="T1507" t="str">
            <v>Grid-Gen</v>
          </cell>
          <cell r="U1507" t="str">
            <v>Green Field</v>
          </cell>
          <cell r="V1507">
            <v>72</v>
          </cell>
          <cell r="W1507" t="str">
            <v>Outdoor</v>
          </cell>
          <cell r="X1507" t="str">
            <v>Francis Muwowo</v>
          </cell>
          <cell r="Y1507" t="str">
            <v>SBC</v>
          </cell>
          <cell r="Z1507" t="str">
            <v>SBC</v>
          </cell>
          <cell r="AA1507" t="str">
            <v>Airtel </v>
          </cell>
          <cell r="AB1507" t="str">
            <v>Flavian Mazhambi</v>
          </cell>
          <cell r="AC1507" t="str">
            <v>GNM</v>
          </cell>
          <cell r="AD1507" t="str">
            <v>Lithandi </v>
          </cell>
          <cell r="AE1507" t="str">
            <v>Lamasat</v>
          </cell>
          <cell r="AF1507" t="str">
            <v>Lamasat</v>
          </cell>
          <cell r="AG1507">
            <v>16</v>
          </cell>
          <cell r="AH1507" t="str">
            <v>perkins</v>
          </cell>
          <cell r="AI1507" t="str">
            <v>GK66187R</v>
          </cell>
          <cell r="AJ1507" t="str">
            <v>Leroy Sommer</v>
          </cell>
          <cell r="AK1507" t="str">
            <v>LSA 423VS2 J 6/4</v>
          </cell>
          <cell r="AL1507">
            <v>600</v>
          </cell>
          <cell r="AM1507" t="str">
            <v>Power cube</v>
          </cell>
          <cell r="AN1507" t="str">
            <v>ICC330-H1-C1</v>
          </cell>
          <cell r="AO1507">
            <v>400</v>
          </cell>
          <cell r="AP1507" t="str">
            <v>Agisson</v>
          </cell>
          <cell r="AQ1507">
            <v>1200</v>
          </cell>
          <cell r="AR1507">
            <v>2</v>
          </cell>
          <cell r="AS1507">
            <v>600</v>
          </cell>
          <cell r="AT1507">
            <v>48</v>
          </cell>
          <cell r="AU1507" t="str">
            <v>N/A</v>
          </cell>
          <cell r="AV1507" t="str">
            <v>N/A</v>
          </cell>
          <cell r="AW1507" t="str">
            <v>N/A</v>
          </cell>
          <cell r="AX1507" t="str">
            <v>n/a</v>
          </cell>
          <cell r="AY1507" t="str">
            <v>N/A</v>
          </cell>
          <cell r="AZ1507">
            <v>75</v>
          </cell>
        </row>
        <row r="1507">
          <cell r="BB1507">
            <v>2</v>
          </cell>
          <cell r="BC1507" t="str">
            <v>MTNAirtel</v>
          </cell>
          <cell r="BD1507" t="str">
            <v>T3492</v>
          </cell>
          <cell r="BE1507" t="str">
            <v>ZM3818</v>
          </cell>
          <cell r="BF1507" t="str">
            <v>Yes</v>
          </cell>
        </row>
        <row r="1508">
          <cell r="C1508" t="str">
            <v>IHS_NTH_259A</v>
          </cell>
          <cell r="D1508" t="str">
            <v>Chimbamilonga</v>
          </cell>
          <cell r="E1508">
            <v>29.9966</v>
          </cell>
          <cell r="F1508">
            <v>-8.4021</v>
          </cell>
          <cell r="G1508" t="str">
            <v>Northern </v>
          </cell>
          <cell r="H1508">
            <v>2.5</v>
          </cell>
          <cell r="I1508" t="str">
            <v>NORTHERN</v>
          </cell>
          <cell r="J1508" t="str">
            <v>Kaputa</v>
          </cell>
          <cell r="K1508" t="str">
            <v>No</v>
          </cell>
          <cell r="L1508" t="str">
            <v>No</v>
          </cell>
          <cell r="M1508" t="str">
            <v>No</v>
          </cell>
          <cell r="N1508" t="str">
            <v>Rural</v>
          </cell>
          <cell r="O1508" t="str">
            <v>Silver</v>
          </cell>
          <cell r="P1508" t="str">
            <v>Silver</v>
          </cell>
          <cell r="Q1508" t="str">
            <v>HUB</v>
          </cell>
          <cell r="R1508" t="str">
            <v>HUB</v>
          </cell>
          <cell r="S1508" t="str">
            <v>On air</v>
          </cell>
          <cell r="T1508" t="str">
            <v>Solar-Gen</v>
          </cell>
          <cell r="U1508" t="str">
            <v>Green Field</v>
          </cell>
          <cell r="V1508">
            <v>80</v>
          </cell>
          <cell r="W1508" t="str">
            <v>Outdoor</v>
          </cell>
          <cell r="X1508" t="str">
            <v>Kennedy Mwansa</v>
          </cell>
          <cell r="Y1508" t="str">
            <v>Lazarous kupa Mutamali </v>
          </cell>
          <cell r="Z1508" t="str">
            <v>Stanley Bwalya </v>
          </cell>
          <cell r="AA1508" t="str">
            <v>Airtel </v>
          </cell>
          <cell r="AB1508" t="str">
            <v>Flavian Mazhambi</v>
          </cell>
          <cell r="AC1508" t="str">
            <v>GNM</v>
          </cell>
          <cell r="AD1508" t="str">
            <v>Lithandi </v>
          </cell>
          <cell r="AE1508" t="str">
            <v>CK Works</v>
          </cell>
          <cell r="AF1508" t="str">
            <v>CK Works</v>
          </cell>
          <cell r="AG1508">
            <v>20</v>
          </cell>
          <cell r="AH1508" t="str">
            <v>perkins</v>
          </cell>
          <cell r="AI1508">
            <v>0</v>
          </cell>
          <cell r="AJ1508" t="str">
            <v>Leroy Sommer</v>
          </cell>
          <cell r="AK1508">
            <v>0</v>
          </cell>
          <cell r="AL1508">
            <v>600</v>
          </cell>
          <cell r="AM1508" t="str">
            <v>Power cube</v>
          </cell>
          <cell r="AN1508" t="str">
            <v>Huawei/MPPT</v>
          </cell>
          <cell r="AO1508" t="str">
            <v>150/80</v>
          </cell>
          <cell r="AP1508" t="str">
            <v>Lithium</v>
          </cell>
          <cell r="AQ1508">
            <v>400</v>
          </cell>
          <cell r="AR1508">
            <v>48</v>
          </cell>
          <cell r="AS1508">
            <v>100</v>
          </cell>
          <cell r="AT1508">
            <v>4</v>
          </cell>
          <cell r="AU1508" t="str">
            <v>N/A</v>
          </cell>
          <cell r="AV1508" t="str">
            <v>N/A</v>
          </cell>
          <cell r="AW1508" t="str">
            <v>N/A</v>
          </cell>
          <cell r="AX1508" t="str">
            <v>n/a</v>
          </cell>
          <cell r="AY1508" t="str">
            <v>N/A</v>
          </cell>
          <cell r="AZ1508">
            <v>48</v>
          </cell>
        </row>
        <row r="1508">
          <cell r="BB1508">
            <v>2</v>
          </cell>
          <cell r="BC1508" t="str">
            <v>MTNAirtel</v>
          </cell>
          <cell r="BD1508" t="str">
            <v>TX</v>
          </cell>
          <cell r="BE1508" t="str">
            <v>ZM3833</v>
          </cell>
          <cell r="BF1508" t="str">
            <v>Yes</v>
          </cell>
        </row>
        <row r="1509">
          <cell r="C1509" t="str">
            <v>IHS_NTH_260A</v>
          </cell>
          <cell r="D1509" t="str">
            <v>Tungati (CHIENGI 2_2)</v>
          </cell>
          <cell r="E1509">
            <v>29.3057</v>
          </cell>
          <cell r="F1509">
            <v>-8.5518</v>
          </cell>
          <cell r="G1509" t="str">
            <v>Northern </v>
          </cell>
          <cell r="H1509">
            <v>2.5</v>
          </cell>
          <cell r="I1509" t="str">
            <v>NORTHERN</v>
          </cell>
          <cell r="J1509" t="str">
            <v>Chiengi</v>
          </cell>
          <cell r="K1509" t="str">
            <v>No</v>
          </cell>
          <cell r="L1509" t="str">
            <v>No</v>
          </cell>
          <cell r="M1509" t="str">
            <v>No</v>
          </cell>
          <cell r="N1509" t="str">
            <v>Rural</v>
          </cell>
          <cell r="O1509" t="str">
            <v>Silver</v>
          </cell>
          <cell r="P1509" t="str">
            <v>Silver</v>
          </cell>
          <cell r="Q1509" t="str">
            <v>BTS</v>
          </cell>
          <cell r="R1509" t="str">
            <v>BTS</v>
          </cell>
          <cell r="S1509" t="str">
            <v>On air</v>
          </cell>
          <cell r="T1509" t="str">
            <v>Solar-Gen</v>
          </cell>
          <cell r="U1509" t="str">
            <v>Green Field</v>
          </cell>
          <cell r="V1509">
            <v>70</v>
          </cell>
          <cell r="W1509" t="str">
            <v>Outdoor</v>
          </cell>
          <cell r="X1509" t="str">
            <v>Samson Nyirenda</v>
          </cell>
          <cell r="Y1509" t="str">
            <v>SBC</v>
          </cell>
          <cell r="Z1509" t="str">
            <v>SBC</v>
          </cell>
          <cell r="AA1509" t="str">
            <v>Airtel </v>
          </cell>
          <cell r="AB1509" t="str">
            <v>Flavian Mazhambi</v>
          </cell>
          <cell r="AC1509" t="str">
            <v>GNM</v>
          </cell>
          <cell r="AD1509" t="str">
            <v>Lithandi </v>
          </cell>
          <cell r="AE1509" t="str">
            <v>Gen Logic</v>
          </cell>
          <cell r="AF1509" t="str">
            <v>Gen Logic</v>
          </cell>
          <cell r="AG1509">
            <v>20</v>
          </cell>
          <cell r="AH1509" t="str">
            <v>perkins</v>
          </cell>
          <cell r="AI1509" t="str">
            <v>Gv51790V</v>
          </cell>
          <cell r="AJ1509" t="str">
            <v>Leroy Sommer</v>
          </cell>
          <cell r="AK1509" t="str">
            <v>LSA 40M5 J6/4</v>
          </cell>
          <cell r="AL1509">
            <v>600</v>
          </cell>
          <cell r="AM1509" t="str">
            <v>Power cube</v>
          </cell>
          <cell r="AN1509" t="str">
            <v>FlexMax</v>
          </cell>
          <cell r="AO1509" t="str">
            <v>120/80</v>
          </cell>
          <cell r="AP1509" t="str">
            <v>NARADA</v>
          </cell>
          <cell r="AQ1509">
            <v>600</v>
          </cell>
          <cell r="AR1509">
            <v>2</v>
          </cell>
          <cell r="AS1509">
            <v>600</v>
          </cell>
          <cell r="AT1509">
            <v>24</v>
          </cell>
          <cell r="AU1509" t="str">
            <v>N/A</v>
          </cell>
          <cell r="AV1509" t="str">
            <v>N/A</v>
          </cell>
          <cell r="AW1509" t="str">
            <v>N/A</v>
          </cell>
          <cell r="AX1509" t="str">
            <v>n/a</v>
          </cell>
          <cell r="AY1509" t="str">
            <v>N/A</v>
          </cell>
          <cell r="AZ1509">
            <v>90</v>
          </cell>
        </row>
        <row r="1509">
          <cell r="BB1509">
            <v>2</v>
          </cell>
          <cell r="BC1509" t="str">
            <v>MTNAirtel</v>
          </cell>
          <cell r="BD1509" t="str">
            <v>T3458</v>
          </cell>
          <cell r="BE1509" t="str">
            <v>ZM3871</v>
          </cell>
          <cell r="BF1509" t="str">
            <v>Yes</v>
          </cell>
        </row>
        <row r="1510">
          <cell r="C1510" t="str">
            <v>IHS_NTH_261A</v>
          </cell>
          <cell r="D1510" t="str">
            <v>Kampumbu (Muyombe 2_2)</v>
          </cell>
          <cell r="E1510">
            <v>32.8641</v>
          </cell>
          <cell r="F1510">
            <v>-10.3081</v>
          </cell>
          <cell r="G1510" t="str">
            <v>Northern </v>
          </cell>
          <cell r="H1510">
            <v>1.8</v>
          </cell>
          <cell r="I1510" t="str">
            <v>NORTHERN</v>
          </cell>
          <cell r="J1510" t="str">
            <v>Isoka</v>
          </cell>
          <cell r="K1510" t="str">
            <v>No</v>
          </cell>
          <cell r="L1510" t="str">
            <v>No</v>
          </cell>
          <cell r="M1510" t="str">
            <v>No</v>
          </cell>
          <cell r="N1510" t="str">
            <v>Rural</v>
          </cell>
          <cell r="O1510" t="str">
            <v>Silver</v>
          </cell>
          <cell r="P1510" t="str">
            <v>Silver</v>
          </cell>
          <cell r="Q1510" t="str">
            <v>BTS</v>
          </cell>
          <cell r="R1510" t="str">
            <v>BB/HUB</v>
          </cell>
          <cell r="S1510" t="str">
            <v>On air</v>
          </cell>
          <cell r="T1510" t="str">
            <v>Solar-Gen</v>
          </cell>
          <cell r="U1510" t="str">
            <v>Green Field</v>
          </cell>
          <cell r="V1510">
            <v>60</v>
          </cell>
          <cell r="W1510" t="str">
            <v>Outdoor</v>
          </cell>
          <cell r="X1510" t="str">
            <v>Kwibisa Mbindawina </v>
          </cell>
          <cell r="Y1510" t="str">
            <v>SBC</v>
          </cell>
          <cell r="Z1510" t="str">
            <v>SBC</v>
          </cell>
          <cell r="AA1510" t="str">
            <v>Airtel </v>
          </cell>
          <cell r="AB1510" t="str">
            <v>Flavian Mazhambi</v>
          </cell>
          <cell r="AC1510" t="str">
            <v>GNM</v>
          </cell>
          <cell r="AD1510" t="str">
            <v>Lithandi </v>
          </cell>
          <cell r="AE1510" t="str">
            <v>RID</v>
          </cell>
          <cell r="AF1510" t="str">
            <v>RID</v>
          </cell>
          <cell r="AG1510">
            <v>20</v>
          </cell>
          <cell r="AH1510" t="str">
            <v>Mitsubishi</v>
          </cell>
          <cell r="AI1510" t="str">
            <v>S4LZ</v>
          </cell>
          <cell r="AJ1510" t="str">
            <v>Zanardi </v>
          </cell>
          <cell r="AK1510" t="str">
            <v>AL 3/4</v>
          </cell>
          <cell r="AL1510">
            <v>600</v>
          </cell>
          <cell r="AM1510" t="str">
            <v>MPPT</v>
          </cell>
          <cell r="AN1510" t="str">
            <v>FlexMax</v>
          </cell>
          <cell r="AO1510">
            <v>80</v>
          </cell>
          <cell r="AP1510" t="str">
            <v>Lithium</v>
          </cell>
          <cell r="AQ1510">
            <v>300</v>
          </cell>
          <cell r="AR1510">
            <v>48</v>
          </cell>
          <cell r="AS1510">
            <v>100</v>
          </cell>
          <cell r="AT1510">
            <v>3</v>
          </cell>
          <cell r="AU1510" t="str">
            <v>N/A</v>
          </cell>
          <cell r="AV1510" t="str">
            <v>N/A</v>
          </cell>
          <cell r="AW1510" t="str">
            <v>N/A</v>
          </cell>
          <cell r="AX1510" t="str">
            <v>n/a</v>
          </cell>
          <cell r="AY1510" t="str">
            <v>N/A</v>
          </cell>
          <cell r="AZ1510">
            <v>138</v>
          </cell>
        </row>
        <row r="1510">
          <cell r="BB1510">
            <v>1</v>
          </cell>
          <cell r="BC1510" t="str">
            <v>Airtel</v>
          </cell>
          <cell r="BD1510">
            <v>0</v>
          </cell>
          <cell r="BE1510" t="str">
            <v>ZM3900</v>
          </cell>
          <cell r="BF1510" t="str">
            <v>Yes</v>
          </cell>
        </row>
        <row r="1511">
          <cell r="C1511" t="str">
            <v>IHS_NTH_262A</v>
          </cell>
          <cell r="D1511" t="str">
            <v>ILONDOLA MISSION</v>
          </cell>
          <cell r="E1511">
            <v>31.7892</v>
          </cell>
          <cell r="F1511">
            <v>-10.7405</v>
          </cell>
          <cell r="G1511" t="str">
            <v>Northern </v>
          </cell>
          <cell r="H1511">
            <v>1.8</v>
          </cell>
          <cell r="I1511" t="str">
            <v>NORTHERN</v>
          </cell>
          <cell r="J1511" t="str">
            <v>Chinsali</v>
          </cell>
          <cell r="K1511" t="str">
            <v>No</v>
          </cell>
          <cell r="L1511" t="str">
            <v>No</v>
          </cell>
          <cell r="M1511" t="str">
            <v>No</v>
          </cell>
          <cell r="N1511" t="str">
            <v>Rural</v>
          </cell>
          <cell r="O1511" t="str">
            <v>Silver</v>
          </cell>
          <cell r="P1511" t="str">
            <v>Silver</v>
          </cell>
          <cell r="Q1511" t="str">
            <v>BTS</v>
          </cell>
          <cell r="R1511" t="str">
            <v>BTS</v>
          </cell>
          <cell r="S1511" t="str">
            <v>On air</v>
          </cell>
          <cell r="T1511" t="str">
            <v>Grid-Gen</v>
          </cell>
          <cell r="U1511" t="str">
            <v>Green Field</v>
          </cell>
          <cell r="V1511">
            <v>50</v>
          </cell>
          <cell r="W1511" t="str">
            <v>Outdoor</v>
          </cell>
          <cell r="X1511" t="str">
            <v>Francis Muwowo</v>
          </cell>
          <cell r="Y1511" t="str">
            <v>SBC</v>
          </cell>
          <cell r="Z1511" t="str">
            <v>SBC</v>
          </cell>
          <cell r="AA1511" t="str">
            <v>Airtel </v>
          </cell>
          <cell r="AB1511" t="str">
            <v>Flavian Mazhambi</v>
          </cell>
          <cell r="AC1511" t="str">
            <v>GNM</v>
          </cell>
          <cell r="AD1511" t="str">
            <v>Lithandi </v>
          </cell>
          <cell r="AE1511" t="str">
            <v>Gen Logic</v>
          </cell>
          <cell r="AF1511" t="str">
            <v>Gen Logic</v>
          </cell>
          <cell r="AG1511">
            <v>20</v>
          </cell>
          <cell r="AH1511" t="str">
            <v>perkins</v>
          </cell>
          <cell r="AI1511">
            <v>0</v>
          </cell>
          <cell r="AJ1511" t="str">
            <v>Leroy Sommer</v>
          </cell>
          <cell r="AK1511">
            <v>0</v>
          </cell>
          <cell r="AL1511">
            <v>1000</v>
          </cell>
          <cell r="AM1511" t="str">
            <v>Power cube</v>
          </cell>
          <cell r="AN1511" t="str">
            <v>ICC330-H1-C1</v>
          </cell>
          <cell r="AO1511">
            <v>400</v>
          </cell>
          <cell r="AP1511" t="str">
            <v>Agisson</v>
          </cell>
          <cell r="AQ1511">
            <v>1200</v>
          </cell>
          <cell r="AR1511">
            <v>2</v>
          </cell>
          <cell r="AS1511">
            <v>600</v>
          </cell>
          <cell r="AT1511">
            <v>48</v>
          </cell>
          <cell r="AU1511" t="str">
            <v>N/A</v>
          </cell>
          <cell r="AV1511" t="str">
            <v>N/A</v>
          </cell>
          <cell r="AW1511" t="str">
            <v>N/A</v>
          </cell>
          <cell r="AX1511" t="str">
            <v>n/a</v>
          </cell>
          <cell r="AY1511" t="str">
            <v>N/A</v>
          </cell>
          <cell r="AZ1511">
            <v>45</v>
          </cell>
        </row>
        <row r="1511">
          <cell r="BB1511">
            <v>1</v>
          </cell>
          <cell r="BC1511" t="str">
            <v>Airtel</v>
          </cell>
          <cell r="BD1511">
            <v>0</v>
          </cell>
          <cell r="BE1511" t="str">
            <v>ZM3902</v>
          </cell>
          <cell r="BF1511" t="str">
            <v>Yes</v>
          </cell>
        </row>
        <row r="1512">
          <cell r="C1512" t="str">
            <v>IHS_NTH_263A</v>
          </cell>
          <cell r="D1512" t="str">
            <v>CHITAMBI</v>
          </cell>
          <cell r="E1512">
            <v>31.1688</v>
          </cell>
          <cell r="F1512">
            <v>-10.2674</v>
          </cell>
          <cell r="G1512" t="str">
            <v>Northern </v>
          </cell>
          <cell r="H1512">
            <v>1.8</v>
          </cell>
          <cell r="I1512" t="str">
            <v>NORTHERN</v>
          </cell>
          <cell r="J1512" t="str">
            <v>Kasama</v>
          </cell>
          <cell r="K1512" t="str">
            <v>No</v>
          </cell>
          <cell r="L1512" t="str">
            <v>No</v>
          </cell>
          <cell r="M1512" t="str">
            <v>No</v>
          </cell>
          <cell r="N1512" t="str">
            <v>Rural</v>
          </cell>
          <cell r="O1512" t="str">
            <v>Silver</v>
          </cell>
          <cell r="P1512" t="str">
            <v>Silver</v>
          </cell>
          <cell r="Q1512" t="str">
            <v>BTS</v>
          </cell>
          <cell r="R1512" t="str">
            <v>BTS</v>
          </cell>
          <cell r="S1512" t="str">
            <v>On air</v>
          </cell>
          <cell r="T1512" t="str">
            <v>Grid-Gen</v>
          </cell>
          <cell r="U1512" t="str">
            <v>Green Field</v>
          </cell>
          <cell r="V1512">
            <v>50</v>
          </cell>
          <cell r="W1512" t="str">
            <v>Outdoor</v>
          </cell>
          <cell r="X1512" t="str">
            <v>Samson Nyirenda</v>
          </cell>
          <cell r="Y1512" t="str">
            <v>SBC</v>
          </cell>
          <cell r="Z1512" t="str">
            <v>SBC</v>
          </cell>
          <cell r="AA1512" t="str">
            <v>Airtel </v>
          </cell>
          <cell r="AB1512" t="str">
            <v>Flavian Mazhambi</v>
          </cell>
          <cell r="AC1512" t="str">
            <v>GNM</v>
          </cell>
          <cell r="AD1512" t="str">
            <v>Lithandi </v>
          </cell>
          <cell r="AE1512" t="str">
            <v>BIA</v>
          </cell>
          <cell r="AF1512" t="str">
            <v>BIA</v>
          </cell>
          <cell r="AG1512">
            <v>15</v>
          </cell>
          <cell r="AH1512" t="str">
            <v>perkins</v>
          </cell>
          <cell r="AI1512" t="str">
            <v>GU51794U</v>
          </cell>
          <cell r="AJ1512" t="str">
            <v>Leroy Sommer</v>
          </cell>
          <cell r="AK1512">
            <v>0</v>
          </cell>
          <cell r="AL1512">
            <v>600</v>
          </cell>
          <cell r="AM1512" t="str">
            <v>Power cube</v>
          </cell>
          <cell r="AN1512" t="str">
            <v>ICC330-H1-C1</v>
          </cell>
          <cell r="AO1512">
            <v>400</v>
          </cell>
          <cell r="AP1512" t="str">
            <v>Agisson</v>
          </cell>
          <cell r="AQ1512">
            <v>1200</v>
          </cell>
          <cell r="AR1512">
            <v>2</v>
          </cell>
          <cell r="AS1512">
            <v>600</v>
          </cell>
          <cell r="AT1512">
            <v>48</v>
          </cell>
          <cell r="AU1512" t="str">
            <v>N/A</v>
          </cell>
          <cell r="AV1512" t="str">
            <v>N/A</v>
          </cell>
          <cell r="AW1512" t="str">
            <v>N/A</v>
          </cell>
          <cell r="AX1512" t="str">
            <v>n/a</v>
          </cell>
          <cell r="AY1512" t="str">
            <v>N/A</v>
          </cell>
          <cell r="AZ1512">
            <v>44</v>
          </cell>
        </row>
        <row r="1512">
          <cell r="BB1512">
            <v>1</v>
          </cell>
          <cell r="BC1512" t="str">
            <v>Airtel</v>
          </cell>
          <cell r="BD1512">
            <v>0</v>
          </cell>
          <cell r="BE1512" t="str">
            <v>ZM3907</v>
          </cell>
          <cell r="BF1512" t="str">
            <v>Yes</v>
          </cell>
        </row>
        <row r="1513">
          <cell r="C1513" t="str">
            <v>IHS_NTH_264A</v>
          </cell>
          <cell r="D1513" t="str">
            <v>Nsambo (Chakopa_3_RLF)</v>
          </cell>
          <cell r="E1513">
            <v>29.9473</v>
          </cell>
          <cell r="F1513">
            <v>-10.8074</v>
          </cell>
          <cell r="G1513" t="str">
            <v>Northern </v>
          </cell>
          <cell r="H1513">
            <v>2</v>
          </cell>
          <cell r="I1513" t="str">
            <v>NORTHERN</v>
          </cell>
          <cell r="J1513" t="str">
            <v>Chilubi</v>
          </cell>
          <cell r="K1513" t="str">
            <v>No</v>
          </cell>
          <cell r="L1513" t="str">
            <v>No</v>
          </cell>
          <cell r="M1513" t="str">
            <v>No</v>
          </cell>
          <cell r="N1513" t="str">
            <v>Rural</v>
          </cell>
          <cell r="O1513" t="str">
            <v>Silver</v>
          </cell>
          <cell r="P1513" t="str">
            <v>Silver</v>
          </cell>
          <cell r="Q1513" t="str">
            <v>BTS</v>
          </cell>
          <cell r="R1513" t="str">
            <v>BTS</v>
          </cell>
          <cell r="S1513" t="str">
            <v>On air</v>
          </cell>
          <cell r="T1513" t="str">
            <v>Solar-Gen</v>
          </cell>
          <cell r="U1513" t="str">
            <v>Green Field</v>
          </cell>
          <cell r="V1513">
            <v>80</v>
          </cell>
          <cell r="W1513" t="str">
            <v>Outdoor</v>
          </cell>
          <cell r="X1513" t="str">
            <v>Samson Nyirenda</v>
          </cell>
          <cell r="Y1513" t="str">
            <v>SBC</v>
          </cell>
          <cell r="Z1513" t="str">
            <v>SBC</v>
          </cell>
          <cell r="AA1513" t="str">
            <v>Airtel </v>
          </cell>
          <cell r="AB1513" t="str">
            <v>Flavian Mazhambi</v>
          </cell>
          <cell r="AC1513" t="str">
            <v>GNM</v>
          </cell>
          <cell r="AD1513" t="str">
            <v>Lithandi </v>
          </cell>
          <cell r="AE1513" t="str">
            <v>IMG</v>
          </cell>
          <cell r="AF1513" t="str">
            <v>IMG</v>
          </cell>
          <cell r="AG1513">
            <v>16</v>
          </cell>
          <cell r="AH1513" t="str">
            <v>perkins</v>
          </cell>
          <cell r="AI1513" t="str">
            <v>GU51794U</v>
          </cell>
          <cell r="AJ1513" t="str">
            <v>Leroy Sommer</v>
          </cell>
          <cell r="AK1513" t="str">
            <v>TAL 040F J 6S/4</v>
          </cell>
          <cell r="AL1513">
            <v>600</v>
          </cell>
          <cell r="AM1513" t="str">
            <v>Power cube</v>
          </cell>
          <cell r="AN1513" t="str">
            <v>FlexMax</v>
          </cell>
          <cell r="AO1513" t="str">
            <v>120/80</v>
          </cell>
          <cell r="AP1513" t="str">
            <v>BSB</v>
          </cell>
          <cell r="AQ1513">
            <v>1500</v>
          </cell>
          <cell r="AR1513">
            <v>2</v>
          </cell>
          <cell r="AS1513">
            <v>1500</v>
          </cell>
          <cell r="AT1513">
            <v>24</v>
          </cell>
          <cell r="AU1513" t="str">
            <v>N/A</v>
          </cell>
          <cell r="AV1513" t="str">
            <v>N/A</v>
          </cell>
          <cell r="AW1513" t="str">
            <v>N/A</v>
          </cell>
          <cell r="AX1513" t="str">
            <v>n/a</v>
          </cell>
          <cell r="AY1513" t="str">
            <v>N/A</v>
          </cell>
          <cell r="AZ1513">
            <v>38</v>
          </cell>
        </row>
        <row r="1513">
          <cell r="BB1513">
            <v>2</v>
          </cell>
          <cell r="BC1513" t="str">
            <v>MTNAirtel</v>
          </cell>
          <cell r="BD1513" t="str">
            <v>T3439</v>
          </cell>
          <cell r="BE1513" t="str">
            <v>ZM3973</v>
          </cell>
          <cell r="BF1513" t="str">
            <v>Yes</v>
          </cell>
        </row>
        <row r="1514">
          <cell r="C1514" t="str">
            <v>IHS_NTH_265A</v>
          </cell>
          <cell r="D1514" t="str">
            <v>MILIMA</v>
          </cell>
          <cell r="E1514">
            <v>31.2673</v>
          </cell>
          <cell r="F1514">
            <v>-10.1241</v>
          </cell>
          <cell r="G1514" t="str">
            <v>Northern </v>
          </cell>
          <cell r="H1514">
            <v>1.8</v>
          </cell>
          <cell r="I1514" t="str">
            <v>NORTHERN</v>
          </cell>
          <cell r="J1514" t="str">
            <v>Mungwi</v>
          </cell>
          <cell r="K1514" t="str">
            <v>No</v>
          </cell>
          <cell r="L1514" t="str">
            <v>No</v>
          </cell>
          <cell r="M1514" t="str">
            <v>No</v>
          </cell>
          <cell r="N1514" t="str">
            <v>Rural</v>
          </cell>
          <cell r="O1514" t="str">
            <v>Silver</v>
          </cell>
          <cell r="P1514" t="str">
            <v>Silver</v>
          </cell>
          <cell r="Q1514" t="str">
            <v>BTS</v>
          </cell>
          <cell r="R1514" t="str">
            <v>BTS</v>
          </cell>
          <cell r="S1514" t="str">
            <v>On air</v>
          </cell>
          <cell r="T1514" t="str">
            <v>Grid-Gen</v>
          </cell>
          <cell r="U1514" t="str">
            <v>Green Field</v>
          </cell>
          <cell r="V1514">
            <v>60</v>
          </cell>
          <cell r="W1514" t="str">
            <v>Outdoor</v>
          </cell>
          <cell r="X1514" t="str">
            <v>Samson Nyirenda</v>
          </cell>
          <cell r="Y1514" t="str">
            <v>SBC</v>
          </cell>
          <cell r="Z1514" t="str">
            <v>SBC</v>
          </cell>
          <cell r="AA1514" t="str">
            <v>Airtel </v>
          </cell>
          <cell r="AB1514" t="str">
            <v>Flavian Mazhambi</v>
          </cell>
          <cell r="AC1514" t="str">
            <v>GNM</v>
          </cell>
          <cell r="AD1514" t="str">
            <v>Lithandi </v>
          </cell>
          <cell r="AE1514" t="str">
            <v>MPI</v>
          </cell>
          <cell r="AF1514" t="str">
            <v>MPI</v>
          </cell>
          <cell r="AG1514">
            <v>15</v>
          </cell>
          <cell r="AH1514" t="str">
            <v>perkins</v>
          </cell>
          <cell r="AI1514">
            <v>0</v>
          </cell>
          <cell r="AJ1514" t="str">
            <v>Leroy Sommer</v>
          </cell>
          <cell r="AK1514">
            <v>0</v>
          </cell>
          <cell r="AL1514">
            <v>600</v>
          </cell>
          <cell r="AM1514" t="str">
            <v>Delta</v>
          </cell>
          <cell r="AN1514" t="str">
            <v>IPT</v>
          </cell>
          <cell r="AO1514">
            <v>250</v>
          </cell>
          <cell r="AP1514" t="str">
            <v>NARADA</v>
          </cell>
          <cell r="AQ1514">
            <v>600</v>
          </cell>
          <cell r="AR1514">
            <v>2</v>
          </cell>
          <cell r="AS1514">
            <v>600</v>
          </cell>
          <cell r="AT1514">
            <v>24</v>
          </cell>
          <cell r="AU1514" t="str">
            <v>N/A</v>
          </cell>
          <cell r="AV1514" t="str">
            <v>N/A</v>
          </cell>
          <cell r="AW1514" t="str">
            <v>N/A</v>
          </cell>
          <cell r="AX1514" t="str">
            <v>n/a</v>
          </cell>
          <cell r="AY1514" t="str">
            <v>N/A</v>
          </cell>
          <cell r="AZ1514">
            <v>71</v>
          </cell>
        </row>
        <row r="1514">
          <cell r="BB1514">
            <v>2</v>
          </cell>
          <cell r="BC1514" t="str">
            <v>MTNAirtel</v>
          </cell>
          <cell r="BD1514" t="str">
            <v>T3515</v>
          </cell>
          <cell r="BE1514" t="str">
            <v>ZM3975</v>
          </cell>
          <cell r="BF1514" t="str">
            <v>Yes</v>
          </cell>
        </row>
        <row r="1515">
          <cell r="C1515" t="str">
            <v>IHS_NTH_266A</v>
          </cell>
          <cell r="D1515" t="str">
            <v>MWENZO</v>
          </cell>
          <cell r="E1515">
            <v>32.666</v>
          </cell>
          <cell r="F1515">
            <v>-9.3276</v>
          </cell>
          <cell r="G1515" t="str">
            <v>Northern </v>
          </cell>
          <cell r="H1515">
            <v>1.8</v>
          </cell>
          <cell r="I1515" t="str">
            <v>NORTHERN</v>
          </cell>
          <cell r="J1515" t="str">
            <v>Nakonde</v>
          </cell>
          <cell r="K1515" t="str">
            <v>No</v>
          </cell>
          <cell r="L1515" t="str">
            <v>No</v>
          </cell>
          <cell r="M1515" t="str">
            <v>No</v>
          </cell>
          <cell r="N1515" t="str">
            <v>Rural</v>
          </cell>
          <cell r="O1515" t="str">
            <v>Silver</v>
          </cell>
          <cell r="P1515" t="str">
            <v>Silver</v>
          </cell>
          <cell r="Q1515" t="str">
            <v>BTS</v>
          </cell>
          <cell r="R1515" t="str">
            <v>BTS</v>
          </cell>
          <cell r="S1515" t="str">
            <v>On air</v>
          </cell>
          <cell r="T1515" t="str">
            <v>Grid-Gen</v>
          </cell>
          <cell r="U1515" t="str">
            <v>Green Field</v>
          </cell>
          <cell r="V1515">
            <v>50</v>
          </cell>
          <cell r="W1515" t="str">
            <v>Outdoor</v>
          </cell>
          <cell r="X1515" t="str">
            <v>Kwibisa Mbindawina </v>
          </cell>
          <cell r="Y1515" t="str">
            <v>SBC</v>
          </cell>
          <cell r="Z1515" t="str">
            <v>SBC</v>
          </cell>
          <cell r="AA1515" t="str">
            <v>Airtel </v>
          </cell>
          <cell r="AB1515" t="str">
            <v>Flavian Mazhambi</v>
          </cell>
          <cell r="AC1515" t="str">
            <v>GNM</v>
          </cell>
          <cell r="AD1515" t="str">
            <v>Lithandi </v>
          </cell>
          <cell r="AE1515" t="str">
            <v>Lamasat</v>
          </cell>
          <cell r="AF1515" t="str">
            <v>Lamasat</v>
          </cell>
          <cell r="AG1515">
            <v>15</v>
          </cell>
          <cell r="AH1515" t="str">
            <v>perkins</v>
          </cell>
          <cell r="AI1515" t="str">
            <v>GV51794V</v>
          </cell>
          <cell r="AJ1515" t="str">
            <v>Leroy Sommer</v>
          </cell>
          <cell r="AK1515" t="str">
            <v>LSA 42.3VS2 J6/4</v>
          </cell>
          <cell r="AL1515">
            <v>600</v>
          </cell>
          <cell r="AM1515" t="str">
            <v>Power cube</v>
          </cell>
          <cell r="AN1515" t="str">
            <v>ICC330-H1-C1</v>
          </cell>
          <cell r="AO1515">
            <v>400</v>
          </cell>
          <cell r="AP1515" t="str">
            <v>Agisson</v>
          </cell>
          <cell r="AQ1515">
            <v>1200</v>
          </cell>
          <cell r="AR1515">
            <v>2</v>
          </cell>
          <cell r="AS1515">
            <v>600</v>
          </cell>
          <cell r="AT1515">
            <v>48</v>
          </cell>
          <cell r="AU1515" t="str">
            <v>N/A</v>
          </cell>
          <cell r="AV1515" t="str">
            <v>N/A</v>
          </cell>
          <cell r="AW1515" t="str">
            <v>N/A</v>
          </cell>
          <cell r="AX1515" t="str">
            <v>n/a</v>
          </cell>
          <cell r="AY1515" t="str">
            <v>N/A</v>
          </cell>
          <cell r="AZ1515">
            <v>64</v>
          </cell>
        </row>
        <row r="1515">
          <cell r="BB1515">
            <v>1</v>
          </cell>
          <cell r="BC1515" t="str">
            <v>Airtel</v>
          </cell>
          <cell r="BD1515">
            <v>0</v>
          </cell>
          <cell r="BE1515" t="str">
            <v>ZM3976</v>
          </cell>
          <cell r="BF1515" t="str">
            <v>Yes</v>
          </cell>
        </row>
        <row r="1516">
          <cell r="C1516" t="str">
            <v>IHS_NTH_267A</v>
          </cell>
          <cell r="D1516" t="str">
            <v>MBALA ZAF</v>
          </cell>
          <cell r="E1516">
            <v>31.3357</v>
          </cell>
          <cell r="F1516">
            <v>-8.8663</v>
          </cell>
          <cell r="G1516" t="str">
            <v>Northern </v>
          </cell>
          <cell r="H1516">
            <v>1.8</v>
          </cell>
          <cell r="I1516" t="str">
            <v>NORTHERN</v>
          </cell>
          <cell r="J1516" t="str">
            <v>Mpulungu</v>
          </cell>
          <cell r="K1516" t="str">
            <v>No</v>
          </cell>
          <cell r="L1516" t="str">
            <v>No</v>
          </cell>
          <cell r="M1516" t="str">
            <v>No</v>
          </cell>
          <cell r="N1516" t="str">
            <v>Rural</v>
          </cell>
          <cell r="O1516" t="str">
            <v>Silver</v>
          </cell>
          <cell r="P1516" t="str">
            <v>Silver</v>
          </cell>
          <cell r="Q1516" t="str">
            <v>HUB</v>
          </cell>
          <cell r="R1516" t="str">
            <v>BTS</v>
          </cell>
          <cell r="S1516" t="str">
            <v>On air</v>
          </cell>
          <cell r="T1516" t="str">
            <v>Grid-Gen</v>
          </cell>
          <cell r="U1516" t="str">
            <v>Green Field</v>
          </cell>
          <cell r="V1516">
            <v>36</v>
          </cell>
          <cell r="W1516" t="str">
            <v>Outdoor</v>
          </cell>
          <cell r="X1516" t="str">
            <v>Samson Nyirenda</v>
          </cell>
          <cell r="Y1516" t="str">
            <v>SBC</v>
          </cell>
          <cell r="Z1516" t="str">
            <v>SBC</v>
          </cell>
          <cell r="AA1516" t="str">
            <v>Airtel </v>
          </cell>
          <cell r="AB1516" t="str">
            <v>Flavian Mazhambi</v>
          </cell>
          <cell r="AC1516" t="str">
            <v>GNM</v>
          </cell>
          <cell r="AD1516" t="str">
            <v>Lithandi </v>
          </cell>
          <cell r="AE1516" t="str">
            <v>RID</v>
          </cell>
          <cell r="AF1516" t="str">
            <v>RID</v>
          </cell>
          <cell r="AG1516">
            <v>15</v>
          </cell>
          <cell r="AH1516" t="str">
            <v>Mitsubishi</v>
          </cell>
          <cell r="AI1516" t="str">
            <v>S4L2</v>
          </cell>
          <cell r="AJ1516" t="str">
            <v>Zanardi </v>
          </cell>
          <cell r="AK1516" t="str">
            <v>AL3/4</v>
          </cell>
          <cell r="AL1516">
            <v>600</v>
          </cell>
          <cell r="AM1516" t="str">
            <v>Emerson</v>
          </cell>
          <cell r="AN1516" t="str">
            <v>Network Power</v>
          </cell>
          <cell r="AO1516">
            <v>192</v>
          </cell>
          <cell r="AP1516" t="str">
            <v>BSB</v>
          </cell>
          <cell r="AQ1516">
            <v>1500</v>
          </cell>
          <cell r="AR1516">
            <v>2</v>
          </cell>
          <cell r="AS1516">
            <v>1500</v>
          </cell>
          <cell r="AT1516">
            <v>24</v>
          </cell>
          <cell r="AU1516" t="str">
            <v>N/A</v>
          </cell>
          <cell r="AV1516" t="str">
            <v>N/A</v>
          </cell>
          <cell r="AW1516" t="str">
            <v>N/A</v>
          </cell>
          <cell r="AX1516" t="str">
            <v>n/a</v>
          </cell>
          <cell r="AY1516" t="str">
            <v>N/A</v>
          </cell>
          <cell r="AZ1516">
            <v>82</v>
          </cell>
        </row>
        <row r="1516">
          <cell r="BB1516">
            <v>2</v>
          </cell>
          <cell r="BC1516" t="str">
            <v>MTNAirtel</v>
          </cell>
          <cell r="BD1516" t="str">
            <v>T3309</v>
          </cell>
          <cell r="BE1516" t="str">
            <v>ZM3977</v>
          </cell>
          <cell r="BF1516" t="str">
            <v>Yes</v>
          </cell>
        </row>
        <row r="1517">
          <cell r="C1517" t="str">
            <v>IHS_NTH_268A</v>
          </cell>
          <cell r="D1517" t="str">
            <v>CHINSALI-2_RLF</v>
          </cell>
          <cell r="E1517">
            <v>32.1121</v>
          </cell>
          <cell r="F1517">
            <v>-10.5703</v>
          </cell>
          <cell r="G1517" t="str">
            <v>Northern </v>
          </cell>
          <cell r="H1517">
            <v>2</v>
          </cell>
          <cell r="I1517" t="str">
            <v>NORTHERN</v>
          </cell>
          <cell r="J1517" t="str">
            <v>Chinsali</v>
          </cell>
          <cell r="K1517" t="str">
            <v>No</v>
          </cell>
          <cell r="L1517" t="str">
            <v>No</v>
          </cell>
          <cell r="M1517" t="str">
            <v>No</v>
          </cell>
          <cell r="N1517" t="str">
            <v>Rural</v>
          </cell>
          <cell r="O1517" t="str">
            <v>Silver</v>
          </cell>
          <cell r="P1517" t="str">
            <v>Silver</v>
          </cell>
          <cell r="Q1517" t="str">
            <v>BTS</v>
          </cell>
          <cell r="R1517" t="str">
            <v>BTS</v>
          </cell>
          <cell r="S1517" t="str">
            <v>On air</v>
          </cell>
          <cell r="T1517" t="str">
            <v>Grid-Gen</v>
          </cell>
          <cell r="U1517" t="str">
            <v>Green Field</v>
          </cell>
          <cell r="V1517">
            <v>70</v>
          </cell>
          <cell r="W1517" t="str">
            <v>Outdoor</v>
          </cell>
          <cell r="X1517" t="str">
            <v>Francis Muwowo</v>
          </cell>
          <cell r="Y1517" t="str">
            <v>SBC</v>
          </cell>
          <cell r="Z1517" t="str">
            <v>SBC</v>
          </cell>
          <cell r="AA1517" t="str">
            <v>Airtel </v>
          </cell>
          <cell r="AB1517" t="str">
            <v>Flavian Mazhambi</v>
          </cell>
          <cell r="AC1517" t="str">
            <v>GNM</v>
          </cell>
          <cell r="AD1517" t="str">
            <v>Lithandi </v>
          </cell>
          <cell r="AE1517" t="str">
            <v>Lamasat</v>
          </cell>
          <cell r="AF1517" t="str">
            <v>Lamasat</v>
          </cell>
          <cell r="AG1517">
            <v>20</v>
          </cell>
          <cell r="AH1517" t="str">
            <v>perkins</v>
          </cell>
          <cell r="AI1517" t="str">
            <v>GK66187R.</v>
          </cell>
          <cell r="AJ1517" t="str">
            <v>Leroy Sommer</v>
          </cell>
          <cell r="AK1517" t="str">
            <v>25A42.3V52S 6/4 IP23.</v>
          </cell>
          <cell r="AL1517">
            <v>600</v>
          </cell>
          <cell r="AM1517" t="str">
            <v>Power cube</v>
          </cell>
          <cell r="AN1517" t="str">
            <v>ICC330-H1-C1</v>
          </cell>
          <cell r="AO1517">
            <v>400</v>
          </cell>
          <cell r="AP1517" t="str">
            <v>Lithium</v>
          </cell>
          <cell r="AQ1517">
            <v>100</v>
          </cell>
          <cell r="AR1517">
            <v>48</v>
          </cell>
          <cell r="AS1517">
            <v>100</v>
          </cell>
          <cell r="AT1517">
            <v>1</v>
          </cell>
          <cell r="AU1517" t="str">
            <v>N/A</v>
          </cell>
          <cell r="AV1517" t="str">
            <v>N/A</v>
          </cell>
          <cell r="AW1517" t="str">
            <v>N/A</v>
          </cell>
          <cell r="AX1517" t="str">
            <v>n/a</v>
          </cell>
          <cell r="AY1517" t="str">
            <v>N/A</v>
          </cell>
          <cell r="AZ1517">
            <v>75</v>
          </cell>
        </row>
        <row r="1517">
          <cell r="BB1517">
            <v>2</v>
          </cell>
          <cell r="BC1517" t="str">
            <v>MTNAirtel</v>
          </cell>
          <cell r="BD1517" t="str">
            <v>T3286</v>
          </cell>
          <cell r="BE1517" t="str">
            <v>ZM3978</v>
          </cell>
          <cell r="BF1517" t="str">
            <v>Yes</v>
          </cell>
        </row>
        <row r="1518">
          <cell r="C1518" t="str">
            <v>IHS_NTH_269A</v>
          </cell>
          <cell r="D1518" t="str">
            <v>LWITIKILA</v>
          </cell>
          <cell r="E1518">
            <v>31.4774</v>
          </cell>
          <cell r="F1518">
            <v>-11.7073</v>
          </cell>
          <cell r="G1518" t="str">
            <v>Northern </v>
          </cell>
          <cell r="H1518">
            <v>2</v>
          </cell>
          <cell r="I1518" t="str">
            <v>NORTHERN</v>
          </cell>
          <cell r="J1518" t="str">
            <v>Mpika</v>
          </cell>
          <cell r="K1518" t="str">
            <v>No</v>
          </cell>
          <cell r="L1518" t="str">
            <v>No</v>
          </cell>
          <cell r="M1518" t="str">
            <v>No</v>
          </cell>
          <cell r="N1518" t="str">
            <v>Rural</v>
          </cell>
          <cell r="O1518" t="str">
            <v>Silver</v>
          </cell>
          <cell r="P1518" t="str">
            <v>Silver</v>
          </cell>
          <cell r="Q1518" t="str">
            <v>BTS</v>
          </cell>
          <cell r="R1518" t="str">
            <v>BTS</v>
          </cell>
          <cell r="S1518" t="str">
            <v>On air</v>
          </cell>
          <cell r="T1518" t="str">
            <v>Grid-Gen</v>
          </cell>
          <cell r="U1518" t="str">
            <v>Green Field</v>
          </cell>
          <cell r="V1518">
            <v>50</v>
          </cell>
          <cell r="W1518" t="str">
            <v>Outdoor</v>
          </cell>
          <cell r="X1518" t="str">
            <v>Francis Muwowo</v>
          </cell>
          <cell r="Y1518" t="str">
            <v>SBC</v>
          </cell>
          <cell r="Z1518" t="str">
            <v>SBC</v>
          </cell>
          <cell r="AA1518" t="str">
            <v>Airtel </v>
          </cell>
          <cell r="AB1518" t="str">
            <v>Flavian Mazhambi</v>
          </cell>
          <cell r="AC1518" t="str">
            <v>GNM</v>
          </cell>
          <cell r="AD1518" t="str">
            <v>Lithandi </v>
          </cell>
          <cell r="AE1518" t="str">
            <v>Gen Logic</v>
          </cell>
          <cell r="AF1518" t="str">
            <v>Gen Logic</v>
          </cell>
          <cell r="AG1518">
            <v>16</v>
          </cell>
          <cell r="AH1518" t="str">
            <v>perkins</v>
          </cell>
          <cell r="AI1518">
            <v>0</v>
          </cell>
          <cell r="AJ1518" t="str">
            <v>Leroy Sommer</v>
          </cell>
          <cell r="AK1518">
            <v>0</v>
          </cell>
          <cell r="AL1518">
            <v>1000</v>
          </cell>
          <cell r="AM1518" t="str">
            <v>Delta</v>
          </cell>
          <cell r="AN1518" t="str">
            <v>IPT</v>
          </cell>
          <cell r="AO1518">
            <v>250</v>
          </cell>
          <cell r="AP1518" t="str">
            <v>Lithium</v>
          </cell>
          <cell r="AQ1518">
            <v>100</v>
          </cell>
          <cell r="AR1518">
            <v>48</v>
          </cell>
          <cell r="AS1518">
            <v>100</v>
          </cell>
          <cell r="AT1518">
            <v>1</v>
          </cell>
          <cell r="AU1518" t="str">
            <v>N/A</v>
          </cell>
          <cell r="AV1518" t="str">
            <v>N/A</v>
          </cell>
          <cell r="AW1518" t="str">
            <v>N/A</v>
          </cell>
          <cell r="AX1518" t="str">
            <v>n/a</v>
          </cell>
          <cell r="AY1518" t="str">
            <v>N/A</v>
          </cell>
          <cell r="AZ1518">
            <v>72</v>
          </cell>
        </row>
        <row r="1518">
          <cell r="BB1518">
            <v>2</v>
          </cell>
          <cell r="BC1518" t="str">
            <v>MTNAirtel</v>
          </cell>
          <cell r="BD1518" t="str">
            <v>T3305</v>
          </cell>
          <cell r="BE1518" t="str">
            <v>ZM3979</v>
          </cell>
          <cell r="BF1518" t="str">
            <v>Yes</v>
          </cell>
        </row>
        <row r="1519">
          <cell r="C1519" t="str">
            <v>IHS_NTH_270A</v>
          </cell>
          <cell r="D1519" t="str">
            <v>NAKONDE ZRA</v>
          </cell>
          <cell r="E1519">
            <v>32.6852</v>
          </cell>
          <cell r="F1519">
            <v>-9.3623</v>
          </cell>
          <cell r="G1519" t="str">
            <v>Northern </v>
          </cell>
          <cell r="H1519">
            <v>1.8</v>
          </cell>
          <cell r="I1519" t="str">
            <v>NORTHERN</v>
          </cell>
          <cell r="J1519" t="str">
            <v>Nakonde</v>
          </cell>
          <cell r="K1519" t="str">
            <v>No</v>
          </cell>
          <cell r="L1519" t="str">
            <v>No</v>
          </cell>
          <cell r="M1519" t="str">
            <v>No</v>
          </cell>
          <cell r="N1519" t="str">
            <v>Rural</v>
          </cell>
          <cell r="O1519" t="str">
            <v>Silver</v>
          </cell>
          <cell r="P1519" t="str">
            <v>Silver</v>
          </cell>
          <cell r="Q1519" t="str">
            <v>BTS</v>
          </cell>
          <cell r="R1519" t="str">
            <v>BTS</v>
          </cell>
          <cell r="S1519" t="str">
            <v>On air</v>
          </cell>
          <cell r="T1519" t="str">
            <v>Grid-Gen</v>
          </cell>
          <cell r="U1519" t="str">
            <v>Green Field</v>
          </cell>
          <cell r="V1519">
            <v>50</v>
          </cell>
          <cell r="W1519" t="str">
            <v>Outdoor</v>
          </cell>
          <cell r="X1519" t="str">
            <v>Kwibisa Mbindawina </v>
          </cell>
          <cell r="Y1519" t="str">
            <v>SBC</v>
          </cell>
          <cell r="Z1519" t="str">
            <v>SBC</v>
          </cell>
          <cell r="AA1519" t="str">
            <v>Airtel </v>
          </cell>
          <cell r="AB1519" t="str">
            <v>Flavian Mazhambi</v>
          </cell>
          <cell r="AC1519" t="str">
            <v>GNM</v>
          </cell>
          <cell r="AD1519" t="str">
            <v>Lithandi </v>
          </cell>
          <cell r="AE1519" t="str">
            <v>Gen Logic</v>
          </cell>
          <cell r="AF1519" t="str">
            <v>Gen Logic</v>
          </cell>
          <cell r="AG1519">
            <v>15</v>
          </cell>
          <cell r="AH1519" t="str">
            <v>perkins</v>
          </cell>
          <cell r="AI1519">
            <v>0</v>
          </cell>
          <cell r="AJ1519" t="str">
            <v>Leroy Sommer</v>
          </cell>
          <cell r="AK1519">
            <v>0</v>
          </cell>
          <cell r="AL1519">
            <v>600</v>
          </cell>
          <cell r="AM1519" t="str">
            <v>Power cube</v>
          </cell>
          <cell r="AN1519" t="str">
            <v>ICC330-H1-C1</v>
          </cell>
          <cell r="AO1519">
            <v>400</v>
          </cell>
          <cell r="AP1519" t="str">
            <v>Lithium</v>
          </cell>
          <cell r="AQ1519">
            <v>100</v>
          </cell>
          <cell r="AR1519">
            <v>48</v>
          </cell>
          <cell r="AS1519">
            <v>100</v>
          </cell>
          <cell r="AT1519">
            <v>1</v>
          </cell>
          <cell r="AU1519" t="str">
            <v>N/A</v>
          </cell>
          <cell r="AV1519" t="str">
            <v>N/A</v>
          </cell>
          <cell r="AW1519" t="str">
            <v>N/A</v>
          </cell>
          <cell r="AX1519" t="str">
            <v>n/a</v>
          </cell>
          <cell r="AY1519" t="str">
            <v>N/A</v>
          </cell>
          <cell r="AZ1519">
            <v>48</v>
          </cell>
        </row>
        <row r="1519">
          <cell r="BB1519">
            <v>1</v>
          </cell>
          <cell r="BC1519" t="str">
            <v>Airtel</v>
          </cell>
          <cell r="BD1519">
            <v>0</v>
          </cell>
          <cell r="BE1519" t="str">
            <v>ZM3980</v>
          </cell>
          <cell r="BF1519" t="str">
            <v>Yes</v>
          </cell>
        </row>
        <row r="1520">
          <cell r="C1520" t="str">
            <v>IHS_NTH_271A</v>
          </cell>
          <cell r="D1520" t="str">
            <v>KASAMA TOWN1</v>
          </cell>
          <cell r="E1520">
            <v>31.0906</v>
          </cell>
          <cell r="F1520">
            <v>-10.2247</v>
          </cell>
          <cell r="G1520" t="str">
            <v>Northern </v>
          </cell>
          <cell r="H1520">
            <v>1.8</v>
          </cell>
          <cell r="I1520" t="str">
            <v>NORTHERN</v>
          </cell>
          <cell r="J1520" t="str">
            <v>Kasama</v>
          </cell>
          <cell r="K1520" t="str">
            <v>No</v>
          </cell>
          <cell r="L1520" t="str">
            <v>No</v>
          </cell>
          <cell r="M1520" t="str">
            <v>No</v>
          </cell>
          <cell r="N1520" t="str">
            <v>Rural</v>
          </cell>
          <cell r="O1520" t="str">
            <v>Silver</v>
          </cell>
          <cell r="P1520" t="str">
            <v>Silver</v>
          </cell>
          <cell r="Q1520" t="str">
            <v>BTS</v>
          </cell>
          <cell r="R1520" t="str">
            <v>BTS</v>
          </cell>
          <cell r="S1520" t="str">
            <v>On air</v>
          </cell>
          <cell r="T1520" t="str">
            <v>Grid-Gen</v>
          </cell>
          <cell r="U1520" t="str">
            <v>Green Field</v>
          </cell>
          <cell r="V1520">
            <v>54</v>
          </cell>
          <cell r="W1520" t="str">
            <v>Outdoor</v>
          </cell>
          <cell r="X1520" t="str">
            <v>Samson Nyirenda</v>
          </cell>
          <cell r="Y1520" t="str">
            <v>SBC</v>
          </cell>
          <cell r="Z1520" t="str">
            <v>SBC</v>
          </cell>
          <cell r="AA1520" t="str">
            <v>Airtel </v>
          </cell>
          <cell r="AB1520" t="str">
            <v>Flavian Mazhambi</v>
          </cell>
          <cell r="AC1520" t="str">
            <v>GNM</v>
          </cell>
          <cell r="AD1520" t="str">
            <v>Lithandi </v>
          </cell>
          <cell r="AE1520" t="str">
            <v>CK Works</v>
          </cell>
          <cell r="AF1520" t="str">
            <v>CK Works</v>
          </cell>
          <cell r="AG1520">
            <v>15</v>
          </cell>
          <cell r="AH1520" t="str">
            <v>perkins</v>
          </cell>
          <cell r="AI1520">
            <v>0</v>
          </cell>
          <cell r="AJ1520" t="str">
            <v>Leroy Sommer</v>
          </cell>
          <cell r="AK1520">
            <v>0</v>
          </cell>
          <cell r="AL1520">
            <v>600</v>
          </cell>
          <cell r="AM1520" t="str">
            <v>Power cube</v>
          </cell>
          <cell r="AN1520" t="str">
            <v>ICC330-H1-C1</v>
          </cell>
          <cell r="AO1520">
            <v>400</v>
          </cell>
          <cell r="AP1520" t="str">
            <v>Agisson</v>
          </cell>
          <cell r="AQ1520">
            <v>1200</v>
          </cell>
          <cell r="AR1520">
            <v>2</v>
          </cell>
          <cell r="AS1520">
            <v>600</v>
          </cell>
          <cell r="AT1520">
            <v>48</v>
          </cell>
          <cell r="AU1520" t="str">
            <v>N/A</v>
          </cell>
          <cell r="AV1520" t="str">
            <v>N/A</v>
          </cell>
          <cell r="AW1520" t="str">
            <v>N/A</v>
          </cell>
          <cell r="AX1520" t="str">
            <v>n/a</v>
          </cell>
          <cell r="AY1520" t="str">
            <v>N/A</v>
          </cell>
          <cell r="AZ1520">
            <v>49</v>
          </cell>
        </row>
        <row r="1520">
          <cell r="BB1520">
            <v>1</v>
          </cell>
          <cell r="BC1520" t="str">
            <v>Airtel</v>
          </cell>
          <cell r="BD1520">
            <v>0</v>
          </cell>
          <cell r="BE1520" t="str">
            <v>ZM3981</v>
          </cell>
          <cell r="BF1520" t="str">
            <v>Yes</v>
          </cell>
        </row>
        <row r="1521">
          <cell r="C1521" t="str">
            <v>IHS_NTH_272A</v>
          </cell>
          <cell r="D1521" t="str">
            <v>CHILA</v>
          </cell>
          <cell r="E1521">
            <v>31.3833</v>
          </cell>
          <cell r="F1521">
            <v>-8.8144</v>
          </cell>
          <cell r="G1521" t="str">
            <v>Northern </v>
          </cell>
          <cell r="H1521">
            <v>1.8</v>
          </cell>
          <cell r="I1521" t="str">
            <v>NORTHERN</v>
          </cell>
          <cell r="J1521" t="str">
            <v>Mpulungu</v>
          </cell>
          <cell r="K1521" t="str">
            <v>No</v>
          </cell>
          <cell r="L1521" t="str">
            <v>No</v>
          </cell>
          <cell r="M1521" t="str">
            <v>No</v>
          </cell>
          <cell r="N1521" t="str">
            <v>Rural</v>
          </cell>
          <cell r="O1521" t="str">
            <v>Silver</v>
          </cell>
          <cell r="P1521" t="str">
            <v>Silver</v>
          </cell>
          <cell r="Q1521" t="str">
            <v>BTS</v>
          </cell>
          <cell r="R1521" t="str">
            <v>BTS</v>
          </cell>
          <cell r="S1521" t="str">
            <v>On air</v>
          </cell>
          <cell r="T1521" t="str">
            <v>Grid-Gen</v>
          </cell>
          <cell r="U1521" t="str">
            <v>Green Field</v>
          </cell>
          <cell r="V1521">
            <v>50</v>
          </cell>
          <cell r="W1521" t="str">
            <v>Outdoor</v>
          </cell>
          <cell r="X1521" t="str">
            <v>Samson Nyirenda</v>
          </cell>
          <cell r="Y1521" t="str">
            <v>SBC</v>
          </cell>
          <cell r="Z1521" t="str">
            <v>SBC</v>
          </cell>
          <cell r="AA1521" t="str">
            <v>Airtel </v>
          </cell>
          <cell r="AB1521" t="str">
            <v>Flavian Mazhambi</v>
          </cell>
          <cell r="AC1521" t="str">
            <v>GNM</v>
          </cell>
          <cell r="AD1521" t="str">
            <v>Lithandi </v>
          </cell>
          <cell r="AE1521" t="str">
            <v>RID</v>
          </cell>
          <cell r="AF1521" t="str">
            <v>RID</v>
          </cell>
          <cell r="AG1521">
            <v>15</v>
          </cell>
          <cell r="AH1521" t="str">
            <v>Mitsubishi</v>
          </cell>
          <cell r="AI1521">
            <v>0</v>
          </cell>
          <cell r="AJ1521" t="str">
            <v>Zanardi </v>
          </cell>
          <cell r="AK1521">
            <v>0</v>
          </cell>
          <cell r="AL1521">
            <v>600</v>
          </cell>
          <cell r="AM1521" t="str">
            <v>Emerson</v>
          </cell>
          <cell r="AN1521" t="str">
            <v>Network Power</v>
          </cell>
          <cell r="AO1521">
            <v>192</v>
          </cell>
          <cell r="AP1521" t="str">
            <v>BSB</v>
          </cell>
          <cell r="AQ1521">
            <v>1500</v>
          </cell>
          <cell r="AR1521">
            <v>2</v>
          </cell>
          <cell r="AS1521">
            <v>1500</v>
          </cell>
          <cell r="AT1521">
            <v>24</v>
          </cell>
          <cell r="AU1521" t="str">
            <v>N/A</v>
          </cell>
          <cell r="AV1521" t="str">
            <v>N/A</v>
          </cell>
          <cell r="AW1521" t="str">
            <v>N/A</v>
          </cell>
          <cell r="AX1521" t="str">
            <v>n/a</v>
          </cell>
          <cell r="AY1521" t="str">
            <v>N/A</v>
          </cell>
          <cell r="AZ1521">
            <v>68.2</v>
          </cell>
        </row>
        <row r="1521">
          <cell r="BB1521">
            <v>2</v>
          </cell>
          <cell r="BC1521" t="str">
            <v>MTNAirtel</v>
          </cell>
          <cell r="BD1521" t="str">
            <v>T3337</v>
          </cell>
          <cell r="BE1521" t="str">
            <v>ZM3982</v>
          </cell>
          <cell r="BF1521" t="str">
            <v>Yes</v>
          </cell>
        </row>
        <row r="1522">
          <cell r="C1522" t="str">
            <v>IHS_NTH_274A</v>
          </cell>
          <cell r="D1522" t="str">
            <v>LUKASHYA</v>
          </cell>
          <cell r="E1522">
            <v>31.2692</v>
          </cell>
          <cell r="F1522">
            <v>-10.2383</v>
          </cell>
          <cell r="G1522" t="str">
            <v>Northern </v>
          </cell>
          <cell r="H1522">
            <v>1.8</v>
          </cell>
          <cell r="I1522" t="str">
            <v>NORTHERN</v>
          </cell>
          <cell r="J1522" t="str">
            <v>Mungwi</v>
          </cell>
          <cell r="K1522" t="str">
            <v>No</v>
          </cell>
          <cell r="L1522" t="str">
            <v>No</v>
          </cell>
          <cell r="M1522" t="str">
            <v>No</v>
          </cell>
          <cell r="N1522" t="str">
            <v>Rural</v>
          </cell>
          <cell r="O1522" t="str">
            <v>Silver</v>
          </cell>
          <cell r="P1522" t="str">
            <v>Silver</v>
          </cell>
          <cell r="Q1522" t="str">
            <v>BTS</v>
          </cell>
          <cell r="R1522" t="str">
            <v>BTS</v>
          </cell>
          <cell r="S1522" t="str">
            <v>On air</v>
          </cell>
          <cell r="T1522" t="str">
            <v>Grid-Gen</v>
          </cell>
          <cell r="U1522" t="str">
            <v>Green Field</v>
          </cell>
          <cell r="V1522">
            <v>50</v>
          </cell>
          <cell r="W1522" t="str">
            <v>Outdoor</v>
          </cell>
          <cell r="X1522" t="str">
            <v>Samson Nyirenda</v>
          </cell>
          <cell r="Y1522" t="str">
            <v>SBC</v>
          </cell>
          <cell r="Z1522" t="str">
            <v>SBC</v>
          </cell>
          <cell r="AA1522" t="str">
            <v>Airtel </v>
          </cell>
          <cell r="AB1522" t="str">
            <v>Flavian Mazhambi</v>
          </cell>
          <cell r="AC1522" t="str">
            <v>GNM</v>
          </cell>
          <cell r="AD1522" t="str">
            <v>Lithandi </v>
          </cell>
          <cell r="AE1522" t="str">
            <v>BIA</v>
          </cell>
          <cell r="AF1522" t="str">
            <v>BIA</v>
          </cell>
          <cell r="AG1522">
            <v>15</v>
          </cell>
          <cell r="AH1522" t="str">
            <v>perkins</v>
          </cell>
          <cell r="AI1522">
            <v>0</v>
          </cell>
          <cell r="AJ1522" t="str">
            <v>Leroy Sommer</v>
          </cell>
          <cell r="AK1522">
            <v>0</v>
          </cell>
          <cell r="AL1522">
            <v>600</v>
          </cell>
          <cell r="AM1522" t="str">
            <v>Delta</v>
          </cell>
          <cell r="AN1522" t="str">
            <v>IPT</v>
          </cell>
          <cell r="AO1522">
            <v>250</v>
          </cell>
          <cell r="AP1522" t="str">
            <v>Power safe </v>
          </cell>
          <cell r="AQ1522">
            <v>1200</v>
          </cell>
          <cell r="AR1522">
            <v>2</v>
          </cell>
          <cell r="AS1522">
            <v>1200</v>
          </cell>
          <cell r="AT1522">
            <v>24</v>
          </cell>
          <cell r="AU1522" t="str">
            <v>N/A</v>
          </cell>
          <cell r="AV1522" t="str">
            <v>N/A</v>
          </cell>
          <cell r="AW1522" t="str">
            <v>N/A</v>
          </cell>
          <cell r="AX1522" t="str">
            <v>n/a</v>
          </cell>
          <cell r="AY1522" t="str">
            <v>N/A</v>
          </cell>
          <cell r="AZ1522">
            <v>45</v>
          </cell>
        </row>
        <row r="1522">
          <cell r="BB1522">
            <v>1</v>
          </cell>
          <cell r="BC1522" t="str">
            <v>Airtel</v>
          </cell>
          <cell r="BD1522">
            <v>0</v>
          </cell>
          <cell r="BE1522" t="str">
            <v>ZM3984</v>
          </cell>
          <cell r="BF1522" t="str">
            <v>Yes</v>
          </cell>
        </row>
        <row r="1523">
          <cell r="C1523" t="str">
            <v>IHS_NTH_275A</v>
          </cell>
          <cell r="D1523" t="str">
            <v>Kasama Airport</v>
          </cell>
          <cell r="E1523">
            <v>31.1569</v>
          </cell>
          <cell r="F1523">
            <v>-10.1351</v>
          </cell>
          <cell r="G1523" t="str">
            <v>Northern </v>
          </cell>
          <cell r="H1523">
            <v>2</v>
          </cell>
          <cell r="I1523" t="str">
            <v>NORTHERN</v>
          </cell>
          <cell r="J1523" t="str">
            <v>Kasama</v>
          </cell>
          <cell r="K1523" t="str">
            <v>No</v>
          </cell>
          <cell r="L1523" t="str">
            <v>No</v>
          </cell>
          <cell r="M1523" t="str">
            <v>No</v>
          </cell>
          <cell r="N1523" t="str">
            <v>Rural</v>
          </cell>
          <cell r="O1523" t="str">
            <v>Silver</v>
          </cell>
          <cell r="P1523" t="str">
            <v>Silver</v>
          </cell>
          <cell r="Q1523" t="str">
            <v>BTS</v>
          </cell>
          <cell r="R1523" t="str">
            <v>BTS</v>
          </cell>
          <cell r="S1523" t="str">
            <v>On air</v>
          </cell>
          <cell r="T1523" t="str">
            <v>Grid-Gen</v>
          </cell>
          <cell r="U1523" t="str">
            <v>Green Field</v>
          </cell>
          <cell r="V1523">
            <v>50</v>
          </cell>
          <cell r="W1523" t="str">
            <v>Outdoor</v>
          </cell>
          <cell r="X1523" t="str">
            <v>Samson Nyirenda</v>
          </cell>
          <cell r="Y1523" t="str">
            <v>SBC</v>
          </cell>
          <cell r="Z1523" t="str">
            <v>SBC</v>
          </cell>
          <cell r="AA1523" t="str">
            <v>Airtel </v>
          </cell>
          <cell r="AB1523" t="str">
            <v>Flavian Mazhambi</v>
          </cell>
          <cell r="AC1523" t="str">
            <v>GNM</v>
          </cell>
          <cell r="AD1523" t="str">
            <v>Lithandi </v>
          </cell>
          <cell r="AE1523" t="str">
            <v>JIUAN GENERATOR</v>
          </cell>
          <cell r="AF1523" t="str">
            <v>JIUAN GENERATOR</v>
          </cell>
          <cell r="AG1523">
            <v>16</v>
          </cell>
          <cell r="AH1523" t="str">
            <v>perkins</v>
          </cell>
          <cell r="AI1523">
            <v>0</v>
          </cell>
          <cell r="AJ1523" t="str">
            <v>Leroy Sommer</v>
          </cell>
          <cell r="AK1523">
            <v>0</v>
          </cell>
          <cell r="AL1523">
            <v>600</v>
          </cell>
          <cell r="AM1523" t="str">
            <v>Power cube</v>
          </cell>
          <cell r="AN1523" t="str">
            <v>ICC330-H1-C1</v>
          </cell>
          <cell r="AO1523">
            <v>400</v>
          </cell>
          <cell r="AP1523" t="str">
            <v>Agisson</v>
          </cell>
          <cell r="AQ1523">
            <v>1200</v>
          </cell>
          <cell r="AR1523">
            <v>2</v>
          </cell>
          <cell r="AS1523">
            <v>600</v>
          </cell>
          <cell r="AT1523">
            <v>48</v>
          </cell>
          <cell r="AU1523" t="str">
            <v>N/A</v>
          </cell>
          <cell r="AV1523" t="str">
            <v>N/A</v>
          </cell>
          <cell r="AW1523" t="str">
            <v>N/A</v>
          </cell>
          <cell r="AX1523" t="str">
            <v>n/a</v>
          </cell>
          <cell r="AY1523" t="str">
            <v>N/A</v>
          </cell>
          <cell r="AZ1523">
            <v>84</v>
          </cell>
        </row>
        <row r="1523">
          <cell r="BB1523">
            <v>1</v>
          </cell>
          <cell r="BC1523" t="str">
            <v>Airtel</v>
          </cell>
          <cell r="BD1523">
            <v>0</v>
          </cell>
          <cell r="BE1523" t="str">
            <v>ZM3998</v>
          </cell>
          <cell r="BF1523" t="str">
            <v>Yes</v>
          </cell>
        </row>
        <row r="1524">
          <cell r="C1524" t="str">
            <v>IHS_NTH_276A</v>
          </cell>
          <cell r="D1524" t="str">
            <v>Mpika2</v>
          </cell>
          <cell r="E1524">
            <v>31.4538</v>
          </cell>
          <cell r="F1524">
            <v>-11.8562</v>
          </cell>
          <cell r="G1524" t="str">
            <v>Northern </v>
          </cell>
          <cell r="H1524">
            <v>2</v>
          </cell>
          <cell r="I1524" t="str">
            <v>NORTHERN</v>
          </cell>
          <cell r="J1524" t="str">
            <v>Mpika</v>
          </cell>
          <cell r="K1524" t="str">
            <v>Yes</v>
          </cell>
          <cell r="L1524" t="str">
            <v>No</v>
          </cell>
          <cell r="M1524" t="str">
            <v>No</v>
          </cell>
          <cell r="N1524" t="str">
            <v>Rural</v>
          </cell>
          <cell r="O1524" t="str">
            <v>Silver</v>
          </cell>
          <cell r="P1524" t="str">
            <v>Silver</v>
          </cell>
          <cell r="Q1524" t="str">
            <v>BTS</v>
          </cell>
          <cell r="R1524" t="str">
            <v>BTS</v>
          </cell>
          <cell r="S1524" t="str">
            <v>On air</v>
          </cell>
          <cell r="T1524" t="str">
            <v>Grid-Gen</v>
          </cell>
          <cell r="U1524" t="str">
            <v>Green Field</v>
          </cell>
          <cell r="V1524">
            <v>60</v>
          </cell>
          <cell r="W1524" t="str">
            <v>Outdoor</v>
          </cell>
          <cell r="X1524" t="str">
            <v>Francis Muwowo</v>
          </cell>
          <cell r="Y1524" t="str">
            <v>SBC</v>
          </cell>
          <cell r="Z1524" t="str">
            <v>SBC</v>
          </cell>
          <cell r="AA1524" t="str">
            <v>Airtel </v>
          </cell>
          <cell r="AB1524" t="str">
            <v>Flavian Mazhambi</v>
          </cell>
          <cell r="AC1524" t="str">
            <v>GNM</v>
          </cell>
          <cell r="AD1524" t="str">
            <v>Lithandi </v>
          </cell>
          <cell r="AE1524" t="str">
            <v>Gen Logic</v>
          </cell>
          <cell r="AF1524" t="str">
            <v>Gen Logic</v>
          </cell>
          <cell r="AG1524">
            <v>16</v>
          </cell>
          <cell r="AH1524" t="str">
            <v>perkins</v>
          </cell>
          <cell r="AI1524">
            <v>0</v>
          </cell>
          <cell r="AJ1524" t="str">
            <v>Leroy Sommer</v>
          </cell>
          <cell r="AK1524">
            <v>0</v>
          </cell>
          <cell r="AL1524">
            <v>1000</v>
          </cell>
          <cell r="AM1524" t="str">
            <v>Power cube</v>
          </cell>
          <cell r="AN1524" t="str">
            <v>ICC330-H1-C1</v>
          </cell>
          <cell r="AO1524">
            <v>400</v>
          </cell>
          <cell r="AP1524" t="str">
            <v>Agisson</v>
          </cell>
          <cell r="AQ1524">
            <v>1200</v>
          </cell>
          <cell r="AR1524">
            <v>2</v>
          </cell>
          <cell r="AS1524">
            <v>600</v>
          </cell>
          <cell r="AT1524">
            <v>48</v>
          </cell>
          <cell r="AU1524" t="str">
            <v>N/A</v>
          </cell>
          <cell r="AV1524" t="str">
            <v>N/A</v>
          </cell>
          <cell r="AW1524" t="str">
            <v>N/A</v>
          </cell>
          <cell r="AX1524" t="str">
            <v>n/a</v>
          </cell>
          <cell r="AY1524" t="str">
            <v>N/A</v>
          </cell>
          <cell r="AZ1524">
            <v>115</v>
          </cell>
        </row>
        <row r="1524">
          <cell r="BB1524">
            <v>3</v>
          </cell>
          <cell r="BC1524" t="str">
            <v>MTNAirtelLiquid Telecom</v>
          </cell>
          <cell r="BD1524" t="str">
            <v>T3448</v>
          </cell>
          <cell r="BE1524" t="str">
            <v>ZM3999</v>
          </cell>
          <cell r="BF1524" t="str">
            <v>Yes</v>
          </cell>
        </row>
        <row r="1525">
          <cell r="C1525" t="str">
            <v>IHS_NTH_277A</v>
          </cell>
          <cell r="D1525" t="str">
            <v>Mambwe Mission</v>
          </cell>
          <cell r="E1525">
            <v>31.6951</v>
          </cell>
          <cell r="F1525">
            <v>-9.1899</v>
          </cell>
          <cell r="G1525" t="str">
            <v>Northern </v>
          </cell>
          <cell r="H1525">
            <v>1.8</v>
          </cell>
          <cell r="I1525" t="str">
            <v>NORTHERN</v>
          </cell>
          <cell r="J1525" t="str">
            <v>Mbala</v>
          </cell>
          <cell r="K1525" t="str">
            <v>No</v>
          </cell>
          <cell r="L1525" t="str">
            <v>No</v>
          </cell>
          <cell r="M1525" t="str">
            <v>No</v>
          </cell>
          <cell r="N1525" t="str">
            <v>Rural</v>
          </cell>
          <cell r="O1525" t="str">
            <v>Silver</v>
          </cell>
          <cell r="P1525" t="str">
            <v>Silver</v>
          </cell>
          <cell r="Q1525" t="str">
            <v>BTS</v>
          </cell>
          <cell r="R1525" t="str">
            <v>BTS</v>
          </cell>
          <cell r="S1525" t="str">
            <v>On air</v>
          </cell>
          <cell r="T1525" t="str">
            <v>Grid-Gen-solar</v>
          </cell>
          <cell r="U1525" t="str">
            <v>Green Field</v>
          </cell>
          <cell r="V1525">
            <v>80</v>
          </cell>
          <cell r="W1525" t="str">
            <v>Outdoor</v>
          </cell>
          <cell r="X1525" t="str">
            <v>Kwibisa Mbindawina </v>
          </cell>
          <cell r="Y1525" t="str">
            <v>SBC</v>
          </cell>
          <cell r="Z1525" t="str">
            <v>SBC</v>
          </cell>
          <cell r="AA1525" t="str">
            <v>Airtel </v>
          </cell>
          <cell r="AB1525" t="str">
            <v>Flavian Mazhambi</v>
          </cell>
          <cell r="AC1525" t="str">
            <v>GNM</v>
          </cell>
          <cell r="AD1525" t="str">
            <v>Lithandi </v>
          </cell>
          <cell r="AE1525" t="str">
            <v>Lamasat</v>
          </cell>
          <cell r="AF1525" t="str">
            <v>Lamasat</v>
          </cell>
          <cell r="AG1525">
            <v>15</v>
          </cell>
          <cell r="AH1525" t="str">
            <v>perkins</v>
          </cell>
          <cell r="AI1525" t="str">
            <v>GV51794V</v>
          </cell>
          <cell r="AJ1525" t="str">
            <v>Leroy Sommer</v>
          </cell>
          <cell r="AK1525" t="str">
            <v>TAL 040D J6S/4</v>
          </cell>
          <cell r="AL1525">
            <v>600</v>
          </cell>
          <cell r="AM1525" t="str">
            <v>Power cube</v>
          </cell>
          <cell r="AN1525" t="str">
            <v>ICC330-H1-C1</v>
          </cell>
          <cell r="AO1525">
            <v>400</v>
          </cell>
          <cell r="AP1525" t="str">
            <v>Lithium</v>
          </cell>
          <cell r="AQ1525">
            <v>200</v>
          </cell>
          <cell r="AR1525">
            <v>48</v>
          </cell>
          <cell r="AS1525">
            <v>100</v>
          </cell>
          <cell r="AT1525">
            <v>2</v>
          </cell>
          <cell r="AU1525" t="str">
            <v>N/A</v>
          </cell>
          <cell r="AV1525" t="str">
            <v>N/A</v>
          </cell>
          <cell r="AW1525" t="str">
            <v>N/A</v>
          </cell>
          <cell r="AX1525" t="str">
            <v>n/a</v>
          </cell>
          <cell r="AY1525" t="str">
            <v>N/A</v>
          </cell>
          <cell r="AZ1525">
            <v>89</v>
          </cell>
        </row>
        <row r="1525">
          <cell r="BB1525">
            <v>2</v>
          </cell>
          <cell r="BC1525" t="str">
            <v>MTNAirtel</v>
          </cell>
          <cell r="BD1525" t="str">
            <v>T3418</v>
          </cell>
          <cell r="BE1525" t="str">
            <v>ZM6014</v>
          </cell>
          <cell r="BF1525" t="str">
            <v>Yes</v>
          </cell>
        </row>
        <row r="1526">
          <cell r="C1526" t="str">
            <v>IHS_NTH_279A</v>
          </cell>
          <cell r="D1526" t="str">
            <v>Kabanda</v>
          </cell>
          <cell r="E1526">
            <v>31.2859</v>
          </cell>
          <cell r="F1526">
            <v>-10.8657</v>
          </cell>
          <cell r="G1526" t="str">
            <v>Northern </v>
          </cell>
          <cell r="H1526">
            <v>1.8</v>
          </cell>
          <cell r="I1526" t="str">
            <v>NORTHERN</v>
          </cell>
          <cell r="J1526" t="str">
            <v>Chinsali</v>
          </cell>
          <cell r="K1526" t="str">
            <v>No</v>
          </cell>
          <cell r="L1526" t="str">
            <v>No</v>
          </cell>
          <cell r="M1526" t="str">
            <v>No</v>
          </cell>
          <cell r="N1526" t="str">
            <v>Rural</v>
          </cell>
          <cell r="O1526" t="str">
            <v>Silver</v>
          </cell>
          <cell r="P1526" t="str">
            <v>Silver</v>
          </cell>
          <cell r="Q1526" t="str">
            <v>BTS</v>
          </cell>
          <cell r="R1526" t="str">
            <v>BTS</v>
          </cell>
          <cell r="S1526" t="str">
            <v>On air</v>
          </cell>
          <cell r="T1526" t="str">
            <v>Grid-Gen-solar</v>
          </cell>
          <cell r="U1526" t="str">
            <v>Green Field</v>
          </cell>
          <cell r="V1526">
            <v>60</v>
          </cell>
          <cell r="W1526" t="str">
            <v>Outdoor</v>
          </cell>
          <cell r="X1526" t="str">
            <v>Francis Muwowo</v>
          </cell>
          <cell r="Y1526" t="str">
            <v>SBC</v>
          </cell>
          <cell r="Z1526" t="str">
            <v>SBC</v>
          </cell>
          <cell r="AA1526" t="str">
            <v>Airtel </v>
          </cell>
          <cell r="AB1526" t="str">
            <v>Flavian Mazhambi</v>
          </cell>
          <cell r="AC1526" t="str">
            <v>GNM</v>
          </cell>
          <cell r="AD1526" t="str">
            <v>Lithandi </v>
          </cell>
          <cell r="AE1526" t="str">
            <v>Green Power</v>
          </cell>
          <cell r="AF1526" t="str">
            <v>Green Power</v>
          </cell>
          <cell r="AG1526">
            <v>15</v>
          </cell>
          <cell r="AH1526" t="str">
            <v>perkins</v>
          </cell>
          <cell r="AI1526">
            <v>0</v>
          </cell>
          <cell r="AJ1526" t="str">
            <v>Leroy Sommer</v>
          </cell>
          <cell r="AK1526">
            <v>0</v>
          </cell>
          <cell r="AL1526">
            <v>600</v>
          </cell>
          <cell r="AM1526" t="str">
            <v>Emerson</v>
          </cell>
          <cell r="AN1526" t="str">
            <v>FlexMax</v>
          </cell>
          <cell r="AO1526" t="str">
            <v>200/80</v>
          </cell>
          <cell r="AP1526" t="str">
            <v>BSB</v>
          </cell>
          <cell r="AQ1526">
            <v>1500</v>
          </cell>
          <cell r="AR1526">
            <v>2</v>
          </cell>
          <cell r="AS1526">
            <v>1500</v>
          </cell>
          <cell r="AT1526">
            <v>24</v>
          </cell>
          <cell r="AU1526" t="str">
            <v>N/A</v>
          </cell>
          <cell r="AV1526" t="str">
            <v>N/A</v>
          </cell>
          <cell r="AW1526" t="str">
            <v>N/A</v>
          </cell>
          <cell r="AX1526" t="str">
            <v>n/a</v>
          </cell>
          <cell r="AY1526" t="str">
            <v>N/A</v>
          </cell>
          <cell r="AZ1526">
            <v>36</v>
          </cell>
        </row>
        <row r="1526">
          <cell r="BB1526">
            <v>1</v>
          </cell>
          <cell r="BC1526" t="str">
            <v>Airtel</v>
          </cell>
          <cell r="BD1526">
            <v>0</v>
          </cell>
          <cell r="BE1526" t="str">
            <v>ZM6016</v>
          </cell>
          <cell r="BF1526" t="str">
            <v>Yes</v>
          </cell>
        </row>
        <row r="1527">
          <cell r="C1527" t="str">
            <v>IHS_NTH_280A</v>
          </cell>
          <cell r="D1527" t="str">
            <v>Kopa</v>
          </cell>
          <cell r="E1527">
            <v>30.7826</v>
          </cell>
          <cell r="F1527">
            <v>-11.7333</v>
          </cell>
          <cell r="G1527" t="str">
            <v>Northern </v>
          </cell>
          <cell r="H1527">
            <v>1.8</v>
          </cell>
          <cell r="I1527" t="str">
            <v>NORTHERN</v>
          </cell>
          <cell r="J1527" t="str">
            <v>Mpika</v>
          </cell>
          <cell r="K1527" t="str">
            <v>No</v>
          </cell>
          <cell r="L1527" t="str">
            <v>No</v>
          </cell>
          <cell r="M1527" t="str">
            <v>No</v>
          </cell>
          <cell r="N1527" t="str">
            <v>Rural</v>
          </cell>
          <cell r="O1527" t="str">
            <v>Silver</v>
          </cell>
          <cell r="P1527" t="str">
            <v>Silver</v>
          </cell>
          <cell r="Q1527" t="str">
            <v>BTS</v>
          </cell>
          <cell r="R1527" t="str">
            <v>BTS</v>
          </cell>
          <cell r="S1527" t="str">
            <v>On air</v>
          </cell>
          <cell r="T1527" t="str">
            <v>Solar-Gen</v>
          </cell>
          <cell r="U1527" t="str">
            <v>Green Field</v>
          </cell>
          <cell r="V1527">
            <v>60</v>
          </cell>
          <cell r="W1527" t="str">
            <v>Outdoor</v>
          </cell>
          <cell r="X1527" t="str">
            <v>Francis Muwowo</v>
          </cell>
          <cell r="Y1527" t="str">
            <v>SBC</v>
          </cell>
          <cell r="Z1527" t="str">
            <v>SBC</v>
          </cell>
          <cell r="AA1527" t="str">
            <v>Airtel </v>
          </cell>
          <cell r="AB1527" t="str">
            <v>Flavian Mazhambi</v>
          </cell>
          <cell r="AC1527" t="str">
            <v>GNM</v>
          </cell>
          <cell r="AD1527" t="str">
            <v>Lithandi </v>
          </cell>
          <cell r="AE1527" t="str">
            <v>GNM</v>
          </cell>
          <cell r="AF1527" t="str">
            <v>GNM</v>
          </cell>
          <cell r="AG1527">
            <v>20</v>
          </cell>
          <cell r="AH1527" t="str">
            <v>perkins</v>
          </cell>
          <cell r="AI1527">
            <v>0</v>
          </cell>
          <cell r="AJ1527" t="str">
            <v>Leroy Sommer</v>
          </cell>
          <cell r="AK1527">
            <v>0</v>
          </cell>
          <cell r="AL1527">
            <v>600</v>
          </cell>
          <cell r="AM1527" t="str">
            <v>Power cube</v>
          </cell>
          <cell r="AN1527" t="str">
            <v>FlexMax</v>
          </cell>
          <cell r="AO1527" t="str">
            <v>400/80</v>
          </cell>
          <cell r="AP1527" t="str">
            <v>Lithium</v>
          </cell>
          <cell r="AQ1527">
            <v>200</v>
          </cell>
          <cell r="AR1527">
            <v>48</v>
          </cell>
          <cell r="AS1527">
            <v>100</v>
          </cell>
          <cell r="AT1527">
            <v>2</v>
          </cell>
          <cell r="AU1527" t="str">
            <v>N/A</v>
          </cell>
          <cell r="AV1527" t="str">
            <v>N/A</v>
          </cell>
          <cell r="AW1527" t="str">
            <v>N/A</v>
          </cell>
          <cell r="AX1527" t="str">
            <v>n/a</v>
          </cell>
          <cell r="AY1527" t="str">
            <v>N/A</v>
          </cell>
          <cell r="AZ1527">
            <v>74</v>
          </cell>
        </row>
        <row r="1527">
          <cell r="BB1527">
            <v>2</v>
          </cell>
          <cell r="BC1527" t="str">
            <v>MTNAirtel</v>
          </cell>
          <cell r="BD1527" t="str">
            <v>T3486</v>
          </cell>
          <cell r="BE1527" t="str">
            <v>ZM6017</v>
          </cell>
          <cell r="BF1527" t="str">
            <v>Yes</v>
          </cell>
        </row>
        <row r="1528">
          <cell r="C1528" t="str">
            <v>IHS_NTH_282A</v>
          </cell>
          <cell r="D1528" t="str">
            <v>Shikulu Musonda (Bemba Makasa 1_6 Rpt)</v>
          </cell>
          <cell r="E1528">
            <v>31.0607</v>
          </cell>
          <cell r="F1528">
            <v>-9.5543</v>
          </cell>
          <cell r="G1528" t="str">
            <v>Northern </v>
          </cell>
          <cell r="H1528">
            <v>1.8</v>
          </cell>
          <cell r="I1528" t="str">
            <v>NORTHERN</v>
          </cell>
          <cell r="J1528" t="str">
            <v>Mbala</v>
          </cell>
          <cell r="K1528" t="str">
            <v>No</v>
          </cell>
          <cell r="L1528" t="str">
            <v>No</v>
          </cell>
          <cell r="M1528" t="str">
            <v>No</v>
          </cell>
          <cell r="N1528" t="str">
            <v>Rural</v>
          </cell>
          <cell r="O1528" t="str">
            <v>Silver</v>
          </cell>
          <cell r="P1528" t="str">
            <v>Silver</v>
          </cell>
          <cell r="Q1528" t="str">
            <v>BTS</v>
          </cell>
          <cell r="R1528" t="str">
            <v>BTS</v>
          </cell>
          <cell r="S1528" t="str">
            <v>On air</v>
          </cell>
          <cell r="T1528" t="str">
            <v>Solar-Gen</v>
          </cell>
          <cell r="U1528" t="str">
            <v>Green Field</v>
          </cell>
          <cell r="V1528">
            <v>50</v>
          </cell>
          <cell r="W1528" t="str">
            <v>Outdoor</v>
          </cell>
          <cell r="X1528" t="str">
            <v>Samson Nyirenda</v>
          </cell>
          <cell r="Y1528" t="str">
            <v>SBC</v>
          </cell>
          <cell r="Z1528" t="str">
            <v>SBC</v>
          </cell>
          <cell r="AA1528" t="str">
            <v>Airtel </v>
          </cell>
          <cell r="AB1528" t="str">
            <v>Flavian Mazhambi</v>
          </cell>
          <cell r="AC1528" t="str">
            <v>GNM</v>
          </cell>
          <cell r="AD1528" t="str">
            <v>Lithandi </v>
          </cell>
          <cell r="AE1528" t="str">
            <v>CK Works</v>
          </cell>
          <cell r="AF1528" t="str">
            <v>CK Works</v>
          </cell>
          <cell r="AG1528">
            <v>15</v>
          </cell>
          <cell r="AH1528" t="str">
            <v>perkins</v>
          </cell>
          <cell r="AI1528">
            <v>0</v>
          </cell>
          <cell r="AJ1528" t="str">
            <v>Leroy Sommer</v>
          </cell>
          <cell r="AK1528">
            <v>0</v>
          </cell>
          <cell r="AL1528">
            <v>600</v>
          </cell>
          <cell r="AM1528" t="str">
            <v>Power cube</v>
          </cell>
          <cell r="AN1528" t="str">
            <v>ICC330-H1-C1</v>
          </cell>
          <cell r="AO1528">
            <v>400</v>
          </cell>
          <cell r="AP1528" t="str">
            <v>Agisson</v>
          </cell>
          <cell r="AQ1528">
            <v>600</v>
          </cell>
          <cell r="AR1528">
            <v>2</v>
          </cell>
          <cell r="AS1528">
            <v>600</v>
          </cell>
          <cell r="AT1528">
            <v>24</v>
          </cell>
          <cell r="AU1528" t="str">
            <v>N/A</v>
          </cell>
          <cell r="AV1528" t="str">
            <v>N/A</v>
          </cell>
          <cell r="AW1528" t="str">
            <v>N/A</v>
          </cell>
          <cell r="AX1528" t="str">
            <v>n/a</v>
          </cell>
          <cell r="AY1528" t="str">
            <v>N/A</v>
          </cell>
          <cell r="AZ1528">
            <v>42</v>
          </cell>
        </row>
        <row r="1528">
          <cell r="BB1528">
            <v>1</v>
          </cell>
          <cell r="BC1528" t="str">
            <v>Airtel</v>
          </cell>
          <cell r="BD1528">
            <v>0</v>
          </cell>
          <cell r="BE1528" t="str">
            <v>ZM6034</v>
          </cell>
          <cell r="BF1528" t="str">
            <v>Yes</v>
          </cell>
        </row>
        <row r="1529">
          <cell r="C1529" t="str">
            <v>IHS_NTH_283A</v>
          </cell>
          <cell r="D1529" t="str">
            <v>Mulilansolo Mission</v>
          </cell>
          <cell r="E1529">
            <v>32.2489</v>
          </cell>
          <cell r="F1529">
            <v>-10.0684</v>
          </cell>
          <cell r="G1529" t="str">
            <v>Northern </v>
          </cell>
          <cell r="H1529">
            <v>1.5</v>
          </cell>
          <cell r="I1529" t="str">
            <v>NORTHERN</v>
          </cell>
          <cell r="J1529" t="str">
            <v>Chinsali</v>
          </cell>
          <cell r="K1529" t="str">
            <v>No</v>
          </cell>
          <cell r="L1529" t="str">
            <v>No</v>
          </cell>
          <cell r="M1529" t="str">
            <v>No</v>
          </cell>
          <cell r="N1529" t="str">
            <v>Rural</v>
          </cell>
          <cell r="O1529" t="str">
            <v>Silver</v>
          </cell>
          <cell r="P1529" t="str">
            <v>Silver</v>
          </cell>
          <cell r="Q1529" t="str">
            <v>BTS</v>
          </cell>
          <cell r="R1529" t="str">
            <v>BTS</v>
          </cell>
          <cell r="S1529" t="str">
            <v>On air</v>
          </cell>
          <cell r="T1529" t="str">
            <v>Grid-Gen</v>
          </cell>
          <cell r="U1529" t="str">
            <v>Green Field</v>
          </cell>
          <cell r="V1529">
            <v>60</v>
          </cell>
          <cell r="W1529" t="str">
            <v>Outdoor</v>
          </cell>
          <cell r="X1529" t="str">
            <v>Kwibisa Mbindawina </v>
          </cell>
          <cell r="Y1529" t="str">
            <v>SBC</v>
          </cell>
          <cell r="Z1529" t="str">
            <v>SBC</v>
          </cell>
          <cell r="AA1529" t="str">
            <v>Airtel </v>
          </cell>
          <cell r="AB1529" t="str">
            <v>Flavian Mazhambi</v>
          </cell>
          <cell r="AC1529" t="str">
            <v>GNM</v>
          </cell>
          <cell r="AD1529" t="str">
            <v>Lithandi </v>
          </cell>
          <cell r="AE1529" t="str">
            <v>Elcos</v>
          </cell>
          <cell r="AF1529" t="str">
            <v>Elcos</v>
          </cell>
          <cell r="AG1529">
            <v>12</v>
          </cell>
          <cell r="AH1529" t="str">
            <v>perkins</v>
          </cell>
          <cell r="AI1529">
            <v>0</v>
          </cell>
          <cell r="AJ1529" t="str">
            <v>Leroy Sommer</v>
          </cell>
          <cell r="AK1529">
            <v>0</v>
          </cell>
          <cell r="AL1529">
            <v>600</v>
          </cell>
          <cell r="AM1529" t="str">
            <v>Power cube</v>
          </cell>
          <cell r="AN1529" t="str">
            <v>ICC330-H1-C1</v>
          </cell>
          <cell r="AO1529">
            <v>400</v>
          </cell>
          <cell r="AP1529" t="str">
            <v>Agisson</v>
          </cell>
          <cell r="AQ1529">
            <v>1200</v>
          </cell>
          <cell r="AR1529">
            <v>2</v>
          </cell>
          <cell r="AS1529">
            <v>600</v>
          </cell>
          <cell r="AT1529">
            <v>48</v>
          </cell>
          <cell r="AU1529" t="str">
            <v>N/A</v>
          </cell>
          <cell r="AV1529" t="str">
            <v>N/A</v>
          </cell>
          <cell r="AW1529" t="str">
            <v>N/A</v>
          </cell>
          <cell r="AX1529" t="str">
            <v>n/a</v>
          </cell>
          <cell r="AY1529" t="str">
            <v>N/A</v>
          </cell>
          <cell r="AZ1529">
            <v>45</v>
          </cell>
        </row>
        <row r="1529">
          <cell r="BB1529">
            <v>1</v>
          </cell>
          <cell r="BC1529" t="str">
            <v>MTN</v>
          </cell>
          <cell r="BD1529" t="str">
            <v>T3417</v>
          </cell>
          <cell r="BE1529">
            <v>0</v>
          </cell>
          <cell r="BF1529" t="str">
            <v>Yes</v>
          </cell>
        </row>
        <row r="1530">
          <cell r="C1530" t="str">
            <v>IHS_NTH_284A</v>
          </cell>
          <cell r="D1530" t="str">
            <v>Kopa rpt</v>
          </cell>
          <cell r="E1530">
            <v>31.1785</v>
          </cell>
          <cell r="F1530">
            <v>-11.7617</v>
          </cell>
          <cell r="G1530" t="str">
            <v>Northern </v>
          </cell>
          <cell r="H1530">
            <v>1.8</v>
          </cell>
          <cell r="I1530" t="str">
            <v>NORTHERN</v>
          </cell>
          <cell r="J1530" t="str">
            <v>Mpika</v>
          </cell>
          <cell r="K1530" t="str">
            <v>No</v>
          </cell>
          <cell r="L1530" t="str">
            <v>No</v>
          </cell>
          <cell r="M1530" t="str">
            <v>No</v>
          </cell>
          <cell r="N1530" t="str">
            <v>Rural</v>
          </cell>
          <cell r="O1530" t="str">
            <v>Silver</v>
          </cell>
          <cell r="P1530" t="str">
            <v>Silver</v>
          </cell>
          <cell r="Q1530" t="str">
            <v>HUB</v>
          </cell>
          <cell r="R1530" t="str">
            <v>BTS</v>
          </cell>
          <cell r="S1530" t="str">
            <v>On air</v>
          </cell>
          <cell r="T1530" t="str">
            <v>Solar-Gen</v>
          </cell>
          <cell r="U1530" t="str">
            <v>Green Field</v>
          </cell>
          <cell r="V1530">
            <v>60</v>
          </cell>
          <cell r="W1530" t="str">
            <v>Outdoor</v>
          </cell>
          <cell r="X1530" t="str">
            <v>Francis Muwowo</v>
          </cell>
          <cell r="Y1530" t="str">
            <v>SBC</v>
          </cell>
          <cell r="Z1530" t="str">
            <v>SBC</v>
          </cell>
          <cell r="AA1530" t="str">
            <v>Airtel </v>
          </cell>
          <cell r="AB1530" t="str">
            <v>Flavian Mazhambi</v>
          </cell>
          <cell r="AC1530" t="str">
            <v>GNM</v>
          </cell>
          <cell r="AD1530" t="str">
            <v>Lithandi </v>
          </cell>
          <cell r="AE1530" t="str">
            <v>GNM</v>
          </cell>
          <cell r="AF1530" t="str">
            <v>GNM</v>
          </cell>
          <cell r="AG1530">
            <v>20</v>
          </cell>
          <cell r="AH1530" t="str">
            <v>perkins</v>
          </cell>
          <cell r="AI1530">
            <v>0</v>
          </cell>
          <cell r="AJ1530" t="str">
            <v>Leroy Sommer</v>
          </cell>
          <cell r="AK1530">
            <v>0</v>
          </cell>
          <cell r="AL1530">
            <v>600</v>
          </cell>
          <cell r="AM1530" t="str">
            <v>Power cube</v>
          </cell>
          <cell r="AN1530" t="str">
            <v>FlexMax</v>
          </cell>
          <cell r="AO1530" t="str">
            <v>150/80</v>
          </cell>
          <cell r="AP1530" t="str">
            <v>Lithium</v>
          </cell>
          <cell r="AQ1530">
            <v>100</v>
          </cell>
          <cell r="AR1530">
            <v>48</v>
          </cell>
          <cell r="AS1530">
            <v>100</v>
          </cell>
          <cell r="AT1530">
            <v>1</v>
          </cell>
          <cell r="AU1530" t="str">
            <v>N/A</v>
          </cell>
          <cell r="AV1530" t="str">
            <v>N/A</v>
          </cell>
          <cell r="AW1530" t="str">
            <v>N/A</v>
          </cell>
          <cell r="AX1530" t="str">
            <v>n/a</v>
          </cell>
          <cell r="AY1530" t="str">
            <v>N/A</v>
          </cell>
          <cell r="AZ1530">
            <v>44</v>
          </cell>
        </row>
        <row r="1530">
          <cell r="BB1530">
            <v>2</v>
          </cell>
          <cell r="BC1530" t="str">
            <v>MTNAirtel</v>
          </cell>
          <cell r="BD1530" t="str">
            <v>TX</v>
          </cell>
          <cell r="BE1530" t="str">
            <v>ZM6106</v>
          </cell>
          <cell r="BF1530" t="str">
            <v>Yes</v>
          </cell>
        </row>
        <row r="1531">
          <cell r="C1531" t="str">
            <v>IHS_NTH_285A</v>
          </cell>
          <cell r="D1531" t="str">
            <v>Kapishya</v>
          </cell>
          <cell r="E1531">
            <v>31.5805</v>
          </cell>
          <cell r="F1531">
            <v>-11.1856</v>
          </cell>
          <cell r="G1531" t="str">
            <v>Northern </v>
          </cell>
          <cell r="H1531">
            <v>2</v>
          </cell>
          <cell r="I1531" t="str">
            <v>NORTHERN</v>
          </cell>
          <cell r="J1531" t="str">
            <v>Chinsali</v>
          </cell>
          <cell r="K1531" t="str">
            <v>No</v>
          </cell>
          <cell r="L1531" t="str">
            <v>No</v>
          </cell>
          <cell r="M1531" t="str">
            <v>No</v>
          </cell>
          <cell r="N1531" t="str">
            <v>Rural</v>
          </cell>
          <cell r="O1531" t="str">
            <v>Silver</v>
          </cell>
          <cell r="P1531" t="str">
            <v>Silver</v>
          </cell>
          <cell r="Q1531" t="str">
            <v>BTS</v>
          </cell>
          <cell r="R1531" t="str">
            <v>BTS</v>
          </cell>
          <cell r="S1531" t="str">
            <v>On air</v>
          </cell>
          <cell r="T1531" t="str">
            <v>Grid-Gen</v>
          </cell>
          <cell r="U1531" t="str">
            <v>Green Field</v>
          </cell>
          <cell r="V1531">
            <v>60</v>
          </cell>
          <cell r="W1531" t="str">
            <v>Outdoor</v>
          </cell>
          <cell r="X1531" t="str">
            <v>Francis Muwowo</v>
          </cell>
          <cell r="Y1531" t="str">
            <v>SBC</v>
          </cell>
          <cell r="Z1531" t="str">
            <v>SBC</v>
          </cell>
          <cell r="AA1531" t="str">
            <v>Airtel </v>
          </cell>
          <cell r="AB1531" t="str">
            <v>Flavian Mazhambi</v>
          </cell>
          <cell r="AC1531" t="str">
            <v>GNM</v>
          </cell>
          <cell r="AD1531" t="str">
            <v>Lithandi </v>
          </cell>
          <cell r="AE1531" t="str">
            <v>Gen Logic</v>
          </cell>
          <cell r="AF1531" t="str">
            <v>Gen Logic</v>
          </cell>
          <cell r="AG1531">
            <v>16</v>
          </cell>
          <cell r="AH1531" t="str">
            <v>perkins</v>
          </cell>
          <cell r="AI1531">
            <v>0</v>
          </cell>
          <cell r="AJ1531" t="str">
            <v>Leroy Sommer</v>
          </cell>
          <cell r="AK1531">
            <v>0</v>
          </cell>
          <cell r="AL1531">
            <v>1000</v>
          </cell>
          <cell r="AM1531" t="str">
            <v>Power cube</v>
          </cell>
          <cell r="AN1531" t="str">
            <v>ICC330-H1-C1</v>
          </cell>
          <cell r="AO1531">
            <v>400</v>
          </cell>
          <cell r="AP1531" t="str">
            <v>Agisson</v>
          </cell>
          <cell r="AQ1531">
            <v>1200</v>
          </cell>
          <cell r="AR1531">
            <v>2</v>
          </cell>
          <cell r="AS1531">
            <v>600</v>
          </cell>
          <cell r="AT1531">
            <v>48</v>
          </cell>
          <cell r="AU1531" t="str">
            <v>N/A</v>
          </cell>
          <cell r="AV1531" t="str">
            <v>N/A</v>
          </cell>
          <cell r="AW1531" t="str">
            <v>N/A</v>
          </cell>
          <cell r="AX1531" t="str">
            <v>n/a</v>
          </cell>
          <cell r="AY1531" t="str">
            <v>N/A</v>
          </cell>
          <cell r="AZ1531">
            <v>52</v>
          </cell>
        </row>
        <row r="1531">
          <cell r="BB1531">
            <v>1</v>
          </cell>
          <cell r="BC1531" t="str">
            <v>Airtel</v>
          </cell>
          <cell r="BD1531">
            <v>0</v>
          </cell>
          <cell r="BE1531" t="str">
            <v>ZM6121</v>
          </cell>
          <cell r="BF1531" t="str">
            <v>Yes</v>
          </cell>
        </row>
        <row r="1532">
          <cell r="C1532" t="str">
            <v>IHS_NTH_286A</v>
          </cell>
          <cell r="D1532" t="str">
            <v>Chunga Farm</v>
          </cell>
          <cell r="E1532">
            <v>32.4849</v>
          </cell>
          <cell r="F1532">
            <v>-9.8225</v>
          </cell>
          <cell r="G1532" t="str">
            <v>Northern </v>
          </cell>
          <cell r="H1532">
            <v>2.5</v>
          </cell>
          <cell r="I1532" t="str">
            <v>NORTHERN</v>
          </cell>
          <cell r="J1532" t="str">
            <v>Chinsali</v>
          </cell>
          <cell r="K1532" t="str">
            <v>No</v>
          </cell>
          <cell r="L1532" t="str">
            <v>No</v>
          </cell>
          <cell r="M1532" t="str">
            <v>No</v>
          </cell>
          <cell r="N1532" t="str">
            <v>Rural</v>
          </cell>
          <cell r="O1532" t="str">
            <v>Silver</v>
          </cell>
          <cell r="P1532" t="str">
            <v>Silver</v>
          </cell>
          <cell r="Q1532" t="str">
            <v>BTS</v>
          </cell>
          <cell r="R1532" t="str">
            <v>BTS</v>
          </cell>
          <cell r="S1532" t="str">
            <v>On air</v>
          </cell>
          <cell r="T1532" t="str">
            <v>Solar-Gen</v>
          </cell>
          <cell r="U1532" t="str">
            <v>Green Field</v>
          </cell>
          <cell r="V1532">
            <v>50</v>
          </cell>
          <cell r="W1532" t="str">
            <v>Outdoor</v>
          </cell>
          <cell r="X1532" t="str">
            <v>Kwibisa Mbindawina </v>
          </cell>
          <cell r="Y1532" t="str">
            <v>SBC</v>
          </cell>
          <cell r="Z1532" t="str">
            <v>SBC</v>
          </cell>
          <cell r="AA1532" t="str">
            <v>Airtel </v>
          </cell>
          <cell r="AB1532" t="str">
            <v>Flavian Mazhambi</v>
          </cell>
          <cell r="AC1532" t="str">
            <v>GNM</v>
          </cell>
          <cell r="AD1532" t="str">
            <v>Lithandi </v>
          </cell>
          <cell r="AE1532" t="str">
            <v>CK Works</v>
          </cell>
          <cell r="AF1532" t="str">
            <v>CK Works</v>
          </cell>
          <cell r="AG1532">
            <v>20</v>
          </cell>
          <cell r="AH1532" t="str">
            <v>perkins</v>
          </cell>
          <cell r="AI1532">
            <v>0</v>
          </cell>
          <cell r="AJ1532" t="str">
            <v>Leroy Sommer</v>
          </cell>
          <cell r="AK1532" t="str">
            <v>GLPMC1000</v>
          </cell>
          <cell r="AL1532">
            <v>600</v>
          </cell>
          <cell r="AM1532" t="str">
            <v>Power cube</v>
          </cell>
          <cell r="AN1532" t="str">
            <v>ICC330-H1-C1</v>
          </cell>
          <cell r="AO1532">
            <v>400</v>
          </cell>
          <cell r="AP1532" t="str">
            <v>Agisson</v>
          </cell>
          <cell r="AQ1532">
            <v>1200</v>
          </cell>
          <cell r="AR1532">
            <v>2</v>
          </cell>
          <cell r="AS1532">
            <v>600</v>
          </cell>
          <cell r="AT1532">
            <v>48</v>
          </cell>
          <cell r="AU1532" t="str">
            <v>N/A</v>
          </cell>
          <cell r="AV1532" t="str">
            <v>N/A</v>
          </cell>
          <cell r="AW1532" t="str">
            <v>N/A</v>
          </cell>
          <cell r="AX1532" t="str">
            <v>n/a</v>
          </cell>
          <cell r="AY1532" t="str">
            <v>N/A</v>
          </cell>
          <cell r="AZ1532">
            <v>45</v>
          </cell>
        </row>
        <row r="1532">
          <cell r="BB1532">
            <v>1</v>
          </cell>
          <cell r="BC1532" t="str">
            <v>MTN</v>
          </cell>
          <cell r="BD1532" t="str">
            <v>T3520</v>
          </cell>
          <cell r="BE1532">
            <v>0</v>
          </cell>
          <cell r="BF1532" t="str">
            <v>Yes</v>
          </cell>
        </row>
        <row r="1533">
          <cell r="C1533" t="str">
            <v>IHS_NTH_287A</v>
          </cell>
          <cell r="D1533" t="str">
            <v>Katenshya Mission</v>
          </cell>
          <cell r="E1533">
            <v>31.0598</v>
          </cell>
          <cell r="F1533">
            <v>-9.64</v>
          </cell>
          <cell r="G1533" t="str">
            <v>Northern </v>
          </cell>
          <cell r="H1533">
            <v>1.8</v>
          </cell>
          <cell r="I1533" t="str">
            <v>NORTHERN</v>
          </cell>
          <cell r="J1533" t="str">
            <v>Mporokoso</v>
          </cell>
          <cell r="K1533" t="str">
            <v>No</v>
          </cell>
          <cell r="L1533" t="str">
            <v>No</v>
          </cell>
          <cell r="M1533" t="str">
            <v>No</v>
          </cell>
          <cell r="N1533" t="str">
            <v>Rural</v>
          </cell>
          <cell r="O1533" t="str">
            <v>Silver</v>
          </cell>
          <cell r="P1533" t="str">
            <v>Silver</v>
          </cell>
          <cell r="Q1533" t="str">
            <v>BTS</v>
          </cell>
          <cell r="R1533" t="str">
            <v>BTS</v>
          </cell>
          <cell r="S1533" t="str">
            <v>On air</v>
          </cell>
          <cell r="T1533" t="str">
            <v>Solar-Gen</v>
          </cell>
          <cell r="U1533" t="str">
            <v>Green Field</v>
          </cell>
          <cell r="V1533">
            <v>60</v>
          </cell>
          <cell r="W1533" t="str">
            <v>Outdoor</v>
          </cell>
          <cell r="X1533" t="str">
            <v>Kwibisa Mbindawina </v>
          </cell>
          <cell r="Y1533" t="str">
            <v>SBC</v>
          </cell>
          <cell r="Z1533" t="str">
            <v>SBC</v>
          </cell>
          <cell r="AA1533" t="str">
            <v>Airtel </v>
          </cell>
          <cell r="AB1533" t="str">
            <v>Flavian Mazhambi</v>
          </cell>
          <cell r="AC1533" t="str">
            <v>GNM</v>
          </cell>
          <cell r="AD1533" t="str">
            <v>Lithandi </v>
          </cell>
          <cell r="AE1533" t="str">
            <v>Metco</v>
          </cell>
          <cell r="AF1533" t="str">
            <v>Metco</v>
          </cell>
          <cell r="AG1533">
            <v>15</v>
          </cell>
          <cell r="AH1533" t="str">
            <v>perkins</v>
          </cell>
          <cell r="AI1533" t="str">
            <v>S4LZ</v>
          </cell>
          <cell r="AJ1533" t="str">
            <v>Leroy Sommer</v>
          </cell>
          <cell r="AK1533" t="str">
            <v>AL 3/4</v>
          </cell>
          <cell r="AL1533">
            <v>600</v>
          </cell>
          <cell r="AM1533" t="str">
            <v>Emerson</v>
          </cell>
          <cell r="AN1533" t="str">
            <v>Network Power</v>
          </cell>
          <cell r="AO1533">
            <v>192</v>
          </cell>
          <cell r="AP1533" t="str">
            <v>NARADA</v>
          </cell>
          <cell r="AQ1533">
            <v>600</v>
          </cell>
          <cell r="AR1533">
            <v>2</v>
          </cell>
          <cell r="AS1533">
            <v>600</v>
          </cell>
          <cell r="AT1533">
            <v>24</v>
          </cell>
          <cell r="AU1533" t="str">
            <v>N/A</v>
          </cell>
          <cell r="AV1533" t="str">
            <v>N/A</v>
          </cell>
          <cell r="AW1533" t="str">
            <v>N/A</v>
          </cell>
          <cell r="AX1533" t="str">
            <v>n/a</v>
          </cell>
          <cell r="AY1533" t="str">
            <v>N/A</v>
          </cell>
          <cell r="AZ1533">
            <v>42</v>
          </cell>
        </row>
        <row r="1533">
          <cell r="BB1533">
            <v>1</v>
          </cell>
          <cell r="BC1533" t="str">
            <v>MTN</v>
          </cell>
          <cell r="BD1533" t="str">
            <v>T3533</v>
          </cell>
          <cell r="BE1533">
            <v>0</v>
          </cell>
          <cell r="BF1533" t="str">
            <v>Yes</v>
          </cell>
        </row>
        <row r="1534">
          <cell r="C1534" t="str">
            <v>IHS_NTH_288A</v>
          </cell>
          <cell r="D1534" t="str">
            <v>Kaombwe</v>
          </cell>
          <cell r="E1534">
            <v>32.8829</v>
          </cell>
          <cell r="F1534">
            <v>-9.478</v>
          </cell>
          <cell r="G1534" t="str">
            <v>Northern </v>
          </cell>
          <cell r="H1534">
            <v>2</v>
          </cell>
          <cell r="I1534" t="str">
            <v>NORTHERN</v>
          </cell>
          <cell r="J1534" t="str">
            <v>Nakonde</v>
          </cell>
          <cell r="K1534" t="str">
            <v>No</v>
          </cell>
          <cell r="L1534" t="str">
            <v>No</v>
          </cell>
          <cell r="M1534" t="str">
            <v>No</v>
          </cell>
          <cell r="N1534" t="str">
            <v>Rural</v>
          </cell>
          <cell r="O1534" t="str">
            <v>Silver</v>
          </cell>
          <cell r="P1534" t="str">
            <v>Silver</v>
          </cell>
          <cell r="Q1534" t="str">
            <v>BTS</v>
          </cell>
          <cell r="R1534" t="str">
            <v>BTS</v>
          </cell>
          <cell r="S1534" t="str">
            <v>On air</v>
          </cell>
          <cell r="T1534" t="str">
            <v>Solar-Gen</v>
          </cell>
          <cell r="U1534" t="str">
            <v>Green Field</v>
          </cell>
          <cell r="V1534">
            <v>50</v>
          </cell>
          <cell r="W1534" t="str">
            <v>Outdoor</v>
          </cell>
          <cell r="X1534" t="str">
            <v>Kwibisa Mbindawina </v>
          </cell>
          <cell r="Y1534" t="str">
            <v>SBC</v>
          </cell>
          <cell r="Z1534" t="str">
            <v>SBC</v>
          </cell>
          <cell r="AA1534" t="str">
            <v>Airtel </v>
          </cell>
          <cell r="AB1534" t="str">
            <v>Flavian Mazhambi</v>
          </cell>
          <cell r="AC1534" t="str">
            <v>GNM</v>
          </cell>
          <cell r="AD1534" t="str">
            <v>Lithandi </v>
          </cell>
          <cell r="AE1534" t="str">
            <v>Gen Logic</v>
          </cell>
          <cell r="AF1534" t="str">
            <v>Gen Logic</v>
          </cell>
          <cell r="AG1534">
            <v>20</v>
          </cell>
          <cell r="AH1534" t="str">
            <v>perkins</v>
          </cell>
          <cell r="AI1534" t="str">
            <v>GN66044V</v>
          </cell>
          <cell r="AJ1534" t="str">
            <v>Leroy Sommer</v>
          </cell>
          <cell r="AK1534" t="str">
            <v>ECO 28-VL/4</v>
          </cell>
          <cell r="AL1534">
            <v>1000</v>
          </cell>
          <cell r="AM1534" t="str">
            <v>Power cube</v>
          </cell>
          <cell r="AN1534">
            <v>0</v>
          </cell>
          <cell r="AO1534">
            <v>150</v>
          </cell>
          <cell r="AP1534" t="str">
            <v>Lithium</v>
          </cell>
          <cell r="AQ1534">
            <v>300</v>
          </cell>
          <cell r="AR1534">
            <v>48</v>
          </cell>
          <cell r="AS1534">
            <v>100</v>
          </cell>
          <cell r="AT1534">
            <v>3</v>
          </cell>
          <cell r="AU1534" t="str">
            <v>N/A</v>
          </cell>
          <cell r="AV1534" t="str">
            <v>N/A</v>
          </cell>
          <cell r="AW1534" t="str">
            <v>N/A</v>
          </cell>
          <cell r="AX1534" t="str">
            <v>n/a</v>
          </cell>
          <cell r="AY1534" t="str">
            <v>N/A</v>
          </cell>
          <cell r="AZ1534">
            <v>38</v>
          </cell>
        </row>
        <row r="1534">
          <cell r="BB1534">
            <v>1</v>
          </cell>
          <cell r="BC1534" t="str">
            <v>MTN</v>
          </cell>
          <cell r="BD1534" t="str">
            <v>T3463</v>
          </cell>
          <cell r="BE1534">
            <v>0</v>
          </cell>
          <cell r="BF1534" t="str">
            <v>Yes</v>
          </cell>
        </row>
        <row r="1535">
          <cell r="C1535" t="str">
            <v>IHS_NTH_289A</v>
          </cell>
          <cell r="D1535" t="str">
            <v>Musanza</v>
          </cell>
          <cell r="E1535">
            <v>32.5572</v>
          </cell>
          <cell r="F1535">
            <v>-9.2881</v>
          </cell>
          <cell r="G1535" t="str">
            <v>Northern </v>
          </cell>
          <cell r="H1535">
            <v>2</v>
          </cell>
          <cell r="I1535" t="str">
            <v>NORTHERN</v>
          </cell>
          <cell r="J1535" t="str">
            <v>Nakonde</v>
          </cell>
          <cell r="K1535" t="str">
            <v>No</v>
          </cell>
          <cell r="L1535" t="str">
            <v>No</v>
          </cell>
          <cell r="M1535" t="str">
            <v>No</v>
          </cell>
          <cell r="N1535" t="str">
            <v>Rural</v>
          </cell>
          <cell r="O1535" t="str">
            <v>Silver</v>
          </cell>
          <cell r="P1535" t="str">
            <v>Silver</v>
          </cell>
          <cell r="Q1535" t="str">
            <v>BB</v>
          </cell>
          <cell r="R1535" t="str">
            <v>BTS</v>
          </cell>
          <cell r="S1535" t="str">
            <v>On air</v>
          </cell>
          <cell r="T1535" t="str">
            <v>Solar-Gen</v>
          </cell>
          <cell r="U1535" t="str">
            <v>Green Field</v>
          </cell>
          <cell r="V1535">
            <v>50</v>
          </cell>
          <cell r="W1535" t="str">
            <v>Outdoor</v>
          </cell>
          <cell r="X1535" t="str">
            <v>Kwibisa Mbindawina </v>
          </cell>
          <cell r="Y1535" t="str">
            <v>SBC</v>
          </cell>
          <cell r="Z1535" t="str">
            <v>SBC</v>
          </cell>
          <cell r="AA1535" t="str">
            <v>Airtel </v>
          </cell>
          <cell r="AB1535" t="str">
            <v>Flavian Mazhambi</v>
          </cell>
          <cell r="AC1535" t="str">
            <v>GNM</v>
          </cell>
          <cell r="AD1535" t="str">
            <v>Lithandi </v>
          </cell>
          <cell r="AE1535" t="str">
            <v>Gen Logic</v>
          </cell>
          <cell r="AF1535" t="str">
            <v>Gen Logic</v>
          </cell>
          <cell r="AG1535">
            <v>16</v>
          </cell>
          <cell r="AH1535" t="str">
            <v>perkins</v>
          </cell>
          <cell r="AI1535" t="str">
            <v>GV51790V</v>
          </cell>
          <cell r="AJ1535" t="str">
            <v>Leroy Sommer</v>
          </cell>
          <cell r="AK1535" t="str">
            <v>ECO-VL/4</v>
          </cell>
          <cell r="AL1535">
            <v>1000</v>
          </cell>
          <cell r="AM1535" t="str">
            <v>Power cube</v>
          </cell>
          <cell r="AN1535" t="str">
            <v>ICC330-H1-C1</v>
          </cell>
          <cell r="AO1535">
            <v>400</v>
          </cell>
          <cell r="AP1535" t="str">
            <v>Lithium</v>
          </cell>
          <cell r="AQ1535">
            <v>300</v>
          </cell>
          <cell r="AR1535">
            <v>48</v>
          </cell>
          <cell r="AS1535">
            <v>100</v>
          </cell>
          <cell r="AT1535">
            <v>3</v>
          </cell>
          <cell r="AU1535" t="str">
            <v>N/A</v>
          </cell>
          <cell r="AV1535" t="str">
            <v>N/A</v>
          </cell>
          <cell r="AW1535" t="str">
            <v>N/A</v>
          </cell>
          <cell r="AX1535" t="str">
            <v>n/a</v>
          </cell>
          <cell r="AY1535" t="str">
            <v>N/A</v>
          </cell>
          <cell r="AZ1535">
            <v>79</v>
          </cell>
        </row>
        <row r="1535">
          <cell r="BB1535">
            <v>1</v>
          </cell>
          <cell r="BC1535" t="str">
            <v>Airtel</v>
          </cell>
          <cell r="BD1535">
            <v>0</v>
          </cell>
          <cell r="BE1535" t="str">
            <v>ZM6127</v>
          </cell>
          <cell r="BF1535" t="str">
            <v>Yes</v>
          </cell>
        </row>
        <row r="1536">
          <cell r="C1536" t="str">
            <v>IHS_NTH_290A</v>
          </cell>
          <cell r="D1536" t="str">
            <v>New Kaseshya</v>
          </cell>
          <cell r="E1536">
            <v>30.7674</v>
          </cell>
          <cell r="F1536">
            <v>-11.1895</v>
          </cell>
          <cell r="G1536" t="str">
            <v>Northern </v>
          </cell>
          <cell r="H1536">
            <v>1.8</v>
          </cell>
          <cell r="I1536" t="str">
            <v>NORTHERN</v>
          </cell>
          <cell r="J1536" t="str">
            <v>Kasama</v>
          </cell>
          <cell r="K1536" t="str">
            <v>No</v>
          </cell>
          <cell r="L1536" t="str">
            <v>No</v>
          </cell>
          <cell r="M1536" t="str">
            <v>No</v>
          </cell>
          <cell r="N1536" t="str">
            <v>Rural</v>
          </cell>
          <cell r="O1536" t="str">
            <v>Silver</v>
          </cell>
          <cell r="P1536" t="str">
            <v>Silver</v>
          </cell>
          <cell r="Q1536" t="str">
            <v>BTS</v>
          </cell>
          <cell r="R1536" t="str">
            <v>BTS</v>
          </cell>
          <cell r="S1536" t="str">
            <v>On air</v>
          </cell>
          <cell r="T1536" t="str">
            <v>Solar-Gen</v>
          </cell>
          <cell r="U1536" t="str">
            <v>Green Field</v>
          </cell>
          <cell r="V1536">
            <v>70</v>
          </cell>
          <cell r="W1536" t="str">
            <v>Outdoor</v>
          </cell>
          <cell r="X1536" t="str">
            <v>Francis Muwowo</v>
          </cell>
          <cell r="Y1536" t="str">
            <v>SBC</v>
          </cell>
          <cell r="Z1536" t="str">
            <v>SBC</v>
          </cell>
          <cell r="AA1536" t="str">
            <v>Airtel </v>
          </cell>
          <cell r="AB1536" t="str">
            <v>Flavian Mazhambi</v>
          </cell>
          <cell r="AC1536" t="str">
            <v>GNM</v>
          </cell>
          <cell r="AD1536" t="str">
            <v>Lithandi </v>
          </cell>
          <cell r="AE1536" t="str">
            <v>Gen Logic</v>
          </cell>
          <cell r="AF1536" t="str">
            <v>Gen Logic</v>
          </cell>
          <cell r="AG1536">
            <v>15</v>
          </cell>
          <cell r="AH1536" t="str">
            <v>perkins</v>
          </cell>
          <cell r="AI1536">
            <v>0</v>
          </cell>
          <cell r="AJ1536" t="str">
            <v>Leroy Sommer</v>
          </cell>
          <cell r="AK1536">
            <v>0</v>
          </cell>
          <cell r="AL1536">
            <v>600</v>
          </cell>
          <cell r="AM1536" t="str">
            <v>Power cube</v>
          </cell>
          <cell r="AN1536" t="str">
            <v>ICC330-H1-C1</v>
          </cell>
          <cell r="AO1536">
            <v>400</v>
          </cell>
          <cell r="AP1536" t="str">
            <v>Lithium</v>
          </cell>
          <cell r="AQ1536">
            <v>300</v>
          </cell>
          <cell r="AR1536">
            <v>48</v>
          </cell>
          <cell r="AS1536">
            <v>100</v>
          </cell>
          <cell r="AT1536">
            <v>3</v>
          </cell>
          <cell r="AU1536" t="str">
            <v>N/A</v>
          </cell>
          <cell r="AV1536" t="str">
            <v>N/A</v>
          </cell>
          <cell r="AW1536" t="str">
            <v>N/A</v>
          </cell>
          <cell r="AX1536" t="str">
            <v>n/a</v>
          </cell>
          <cell r="AY1536" t="str">
            <v>N/A</v>
          </cell>
          <cell r="AZ1536">
            <v>36</v>
          </cell>
        </row>
        <row r="1536">
          <cell r="BB1536">
            <v>1</v>
          </cell>
          <cell r="BC1536" t="str">
            <v>MTN</v>
          </cell>
          <cell r="BD1536" t="str">
            <v>T3465</v>
          </cell>
          <cell r="BE1536">
            <v>0</v>
          </cell>
          <cell r="BF1536" t="str">
            <v>Yes</v>
          </cell>
        </row>
        <row r="1537">
          <cell r="C1537" t="str">
            <v>IHS_NTH_291A</v>
          </cell>
          <cell r="D1537" t="str">
            <v>Muyombe 2_1 Kapililonga</v>
          </cell>
          <cell r="E1537">
            <v>32.7274</v>
          </cell>
          <cell r="F1537">
            <v>-9.9927</v>
          </cell>
          <cell r="G1537" t="str">
            <v>Northern </v>
          </cell>
          <cell r="H1537">
            <v>1.8</v>
          </cell>
          <cell r="I1537" t="str">
            <v>NORTHERN</v>
          </cell>
          <cell r="J1537" t="str">
            <v>Isoka</v>
          </cell>
          <cell r="K1537" t="str">
            <v>No</v>
          </cell>
          <cell r="L1537" t="str">
            <v>No</v>
          </cell>
          <cell r="M1537" t="str">
            <v>No</v>
          </cell>
          <cell r="N1537" t="str">
            <v>Rural</v>
          </cell>
          <cell r="O1537" t="str">
            <v>Silver</v>
          </cell>
          <cell r="P1537" t="str">
            <v>Silver</v>
          </cell>
          <cell r="Q1537" t="str">
            <v>BTS</v>
          </cell>
          <cell r="R1537" t="str">
            <v>BB</v>
          </cell>
          <cell r="S1537" t="str">
            <v>On air</v>
          </cell>
          <cell r="T1537" t="str">
            <v>Solar-Gen</v>
          </cell>
          <cell r="U1537" t="str">
            <v>Green Field</v>
          </cell>
          <cell r="V1537">
            <v>50</v>
          </cell>
          <cell r="W1537" t="str">
            <v>Outdoor</v>
          </cell>
          <cell r="X1537" t="str">
            <v>Kwibisa Mbindawina </v>
          </cell>
          <cell r="Y1537" t="str">
            <v>SBC</v>
          </cell>
          <cell r="Z1537" t="str">
            <v>SBC</v>
          </cell>
          <cell r="AA1537" t="str">
            <v>Airtel </v>
          </cell>
          <cell r="AB1537" t="str">
            <v>Flavian Mazhambi</v>
          </cell>
          <cell r="AC1537" t="str">
            <v>GNM</v>
          </cell>
          <cell r="AD1537" t="str">
            <v>Lithandi </v>
          </cell>
          <cell r="AE1537" t="str">
            <v>CK Works</v>
          </cell>
          <cell r="AF1537" t="str">
            <v>CK Works</v>
          </cell>
          <cell r="AG1537">
            <v>15</v>
          </cell>
          <cell r="AH1537" t="str">
            <v>perkins</v>
          </cell>
          <cell r="AI1537">
            <v>0</v>
          </cell>
          <cell r="AJ1537" t="str">
            <v>Leroy Sommer</v>
          </cell>
          <cell r="AK1537">
            <v>0</v>
          </cell>
          <cell r="AL1537">
            <v>600</v>
          </cell>
          <cell r="AM1537" t="str">
            <v>Emerson</v>
          </cell>
          <cell r="AN1537" t="str">
            <v>Network Power</v>
          </cell>
          <cell r="AO1537" t="str">
            <v>192/80</v>
          </cell>
          <cell r="AP1537" t="str">
            <v>Lithium</v>
          </cell>
          <cell r="AQ1537">
            <v>100</v>
          </cell>
          <cell r="AR1537">
            <v>48</v>
          </cell>
          <cell r="AS1537">
            <v>100</v>
          </cell>
          <cell r="AT1537">
            <v>1</v>
          </cell>
          <cell r="AU1537" t="str">
            <v>N/A</v>
          </cell>
          <cell r="AV1537" t="str">
            <v>N/A</v>
          </cell>
          <cell r="AW1537" t="str">
            <v>N/A</v>
          </cell>
          <cell r="AX1537" t="str">
            <v>n/a</v>
          </cell>
          <cell r="AY1537" t="str">
            <v>N/A</v>
          </cell>
          <cell r="AZ1537">
            <v>92</v>
          </cell>
        </row>
        <row r="1537">
          <cell r="BB1537">
            <v>2</v>
          </cell>
          <cell r="BC1537" t="str">
            <v>MTNAirtel</v>
          </cell>
          <cell r="BD1537" t="str">
            <v>T3523</v>
          </cell>
          <cell r="BE1537" t="str">
            <v>ZM6162</v>
          </cell>
          <cell r="BF1537" t="str">
            <v>Yes</v>
          </cell>
        </row>
        <row r="1538">
          <cell r="C1538" t="str">
            <v>IHS_NTH_293A</v>
          </cell>
          <cell r="D1538" t="str">
            <v>Makaka Village (ZAIN_ZM0202_1)</v>
          </cell>
          <cell r="E1538">
            <v>29.9339</v>
          </cell>
          <cell r="F1538">
            <v>-8.3771</v>
          </cell>
          <cell r="G1538" t="str">
            <v>Northern </v>
          </cell>
          <cell r="H1538">
            <v>1.8</v>
          </cell>
          <cell r="I1538" t="str">
            <v>NORTHERN</v>
          </cell>
          <cell r="J1538" t="str">
            <v>Kaputa</v>
          </cell>
          <cell r="K1538" t="str">
            <v>No</v>
          </cell>
          <cell r="L1538" t="str">
            <v>No</v>
          </cell>
          <cell r="M1538" t="str">
            <v>No</v>
          </cell>
          <cell r="N1538" t="str">
            <v>Rural</v>
          </cell>
          <cell r="O1538" t="str">
            <v>Silver</v>
          </cell>
          <cell r="P1538" t="str">
            <v>Silver</v>
          </cell>
          <cell r="Q1538" t="str">
            <v>BTS</v>
          </cell>
          <cell r="R1538" t="str">
            <v>BTS</v>
          </cell>
          <cell r="S1538" t="str">
            <v>On air</v>
          </cell>
          <cell r="T1538" t="str">
            <v>Solar-Gen</v>
          </cell>
          <cell r="U1538" t="str">
            <v>Green Field</v>
          </cell>
          <cell r="V1538">
            <v>50</v>
          </cell>
          <cell r="W1538" t="str">
            <v>Outdoor</v>
          </cell>
          <cell r="X1538" t="str">
            <v>Kennedy Mwansa</v>
          </cell>
          <cell r="Y1538" t="str">
            <v>Lazarous kupa Mutamali </v>
          </cell>
          <cell r="Z1538" t="str">
            <v>Stanley Bwalya </v>
          </cell>
          <cell r="AA1538" t="str">
            <v>Airtel </v>
          </cell>
          <cell r="AB1538" t="str">
            <v>Flavian Mazhambi</v>
          </cell>
          <cell r="AC1538" t="str">
            <v>GNM</v>
          </cell>
          <cell r="AD1538" t="str">
            <v>Lithandi </v>
          </cell>
          <cell r="AE1538" t="str">
            <v>RID</v>
          </cell>
          <cell r="AF1538" t="str">
            <v>RID</v>
          </cell>
          <cell r="AG1538">
            <v>15</v>
          </cell>
          <cell r="AH1538" t="str">
            <v>Mitsubishi</v>
          </cell>
          <cell r="AI1538">
            <v>0</v>
          </cell>
          <cell r="AJ1538" t="str">
            <v>Zanardi </v>
          </cell>
          <cell r="AK1538">
            <v>0</v>
          </cell>
          <cell r="AL1538">
            <v>600</v>
          </cell>
          <cell r="AM1538" t="str">
            <v>MPPT</v>
          </cell>
          <cell r="AN1538" t="str">
            <v>FlexMax</v>
          </cell>
          <cell r="AO1538" t="str">
            <v>192/80</v>
          </cell>
          <cell r="AP1538" t="str">
            <v>BSB</v>
          </cell>
          <cell r="AQ1538">
            <v>1500</v>
          </cell>
          <cell r="AR1538">
            <v>2</v>
          </cell>
          <cell r="AS1538">
            <v>1500</v>
          </cell>
          <cell r="AT1538">
            <v>24</v>
          </cell>
          <cell r="AU1538" t="str">
            <v>N/A</v>
          </cell>
          <cell r="AV1538" t="str">
            <v>N/A</v>
          </cell>
          <cell r="AW1538" t="str">
            <v>N/A</v>
          </cell>
          <cell r="AX1538" t="str">
            <v>n/a</v>
          </cell>
          <cell r="AY1538" t="str">
            <v>N/A</v>
          </cell>
          <cell r="AZ1538">
            <v>35</v>
          </cell>
        </row>
        <row r="1538">
          <cell r="BB1538">
            <v>1</v>
          </cell>
          <cell r="BC1538" t="str">
            <v>Airtel</v>
          </cell>
          <cell r="BD1538">
            <v>0</v>
          </cell>
          <cell r="BE1538" t="str">
            <v>ZM6166</v>
          </cell>
          <cell r="BF1538" t="str">
            <v>Yes</v>
          </cell>
        </row>
        <row r="1539">
          <cell r="C1539" t="str">
            <v>IHS_NTH_294A</v>
          </cell>
          <cell r="D1539" t="str">
            <v>BHART_AIRTEL025</v>
          </cell>
          <cell r="E1539">
            <v>30.0102</v>
          </cell>
          <cell r="F1539">
            <v>-10.4543</v>
          </cell>
          <cell r="G1539" t="str">
            <v>Northern </v>
          </cell>
          <cell r="H1539">
            <v>1.8</v>
          </cell>
          <cell r="I1539" t="str">
            <v>NORTHERN</v>
          </cell>
          <cell r="J1539" t="str">
            <v>Luwingu</v>
          </cell>
          <cell r="K1539" t="str">
            <v>No</v>
          </cell>
          <cell r="L1539" t="str">
            <v>No</v>
          </cell>
          <cell r="M1539" t="str">
            <v>No</v>
          </cell>
          <cell r="N1539" t="str">
            <v>Rural</v>
          </cell>
          <cell r="O1539" t="str">
            <v>Silver</v>
          </cell>
          <cell r="P1539" t="str">
            <v>Silver</v>
          </cell>
          <cell r="Q1539" t="str">
            <v>HUB</v>
          </cell>
          <cell r="R1539" t="str">
            <v>BTS</v>
          </cell>
          <cell r="S1539" t="str">
            <v>On air</v>
          </cell>
          <cell r="T1539" t="str">
            <v>Solar-Gen</v>
          </cell>
          <cell r="U1539" t="str">
            <v>Green Field</v>
          </cell>
          <cell r="V1539">
            <v>50</v>
          </cell>
          <cell r="W1539" t="str">
            <v>Outdoor</v>
          </cell>
          <cell r="X1539" t="str">
            <v>Samson Nyirenda</v>
          </cell>
          <cell r="Y1539" t="str">
            <v>SBC</v>
          </cell>
          <cell r="Z1539" t="str">
            <v>SBC</v>
          </cell>
          <cell r="AA1539" t="str">
            <v>Airtel </v>
          </cell>
          <cell r="AB1539" t="str">
            <v>Flavian Mazhambi</v>
          </cell>
          <cell r="AC1539" t="str">
            <v>GNM</v>
          </cell>
          <cell r="AD1539" t="str">
            <v>Lithandi </v>
          </cell>
          <cell r="AE1539" t="str">
            <v>RID</v>
          </cell>
          <cell r="AF1539" t="str">
            <v>RID</v>
          </cell>
          <cell r="AG1539">
            <v>15</v>
          </cell>
          <cell r="AH1539" t="str">
            <v>Mitsubishi</v>
          </cell>
          <cell r="AI1539" t="str">
            <v>54L2</v>
          </cell>
          <cell r="AJ1539" t="str">
            <v>Zanardi </v>
          </cell>
          <cell r="AK1539" t="str">
            <v>AL3/4</v>
          </cell>
          <cell r="AL1539">
            <v>600</v>
          </cell>
          <cell r="AM1539" t="str">
            <v>MPPT</v>
          </cell>
          <cell r="AN1539" t="str">
            <v>FlexMax</v>
          </cell>
          <cell r="AO1539" t="str">
            <v>192/80</v>
          </cell>
          <cell r="AP1539" t="str">
            <v>BSB</v>
          </cell>
          <cell r="AQ1539">
            <v>1500</v>
          </cell>
          <cell r="AR1539">
            <v>2</v>
          </cell>
          <cell r="AS1539">
            <v>1500</v>
          </cell>
          <cell r="AT1539">
            <v>24</v>
          </cell>
          <cell r="AU1539" t="str">
            <v>N/A</v>
          </cell>
          <cell r="AV1539" t="str">
            <v>N/A</v>
          </cell>
          <cell r="AW1539" t="str">
            <v>N/A</v>
          </cell>
          <cell r="AX1539" t="str">
            <v>n/a</v>
          </cell>
          <cell r="AY1539" t="str">
            <v>N/A</v>
          </cell>
          <cell r="AZ1539">
            <v>38</v>
          </cell>
        </row>
        <row r="1539">
          <cell r="BB1539">
            <v>1</v>
          </cell>
          <cell r="BC1539" t="str">
            <v>Airtel</v>
          </cell>
          <cell r="BD1539" t="str">
            <v>T3524</v>
          </cell>
          <cell r="BE1539" t="str">
            <v>ZM6167</v>
          </cell>
          <cell r="BF1539" t="str">
            <v>Yes</v>
          </cell>
        </row>
        <row r="1540">
          <cell r="C1540" t="str">
            <v>IHS_NTH_295A</v>
          </cell>
          <cell r="D1540" t="str">
            <v>NSUMBU_1</v>
          </cell>
          <cell r="E1540">
            <v>30.1381</v>
          </cell>
          <cell r="F1540">
            <v>-10.6874</v>
          </cell>
          <cell r="G1540" t="str">
            <v>Northern </v>
          </cell>
          <cell r="H1540">
            <v>1.8</v>
          </cell>
          <cell r="I1540" t="str">
            <v>NORTHERN</v>
          </cell>
          <cell r="J1540" t="str">
            <v>Luwingu</v>
          </cell>
          <cell r="K1540" t="str">
            <v>No</v>
          </cell>
          <cell r="L1540" t="str">
            <v>No</v>
          </cell>
          <cell r="M1540" t="str">
            <v>No</v>
          </cell>
          <cell r="N1540" t="str">
            <v>Rural</v>
          </cell>
          <cell r="O1540" t="str">
            <v>Silver</v>
          </cell>
          <cell r="P1540" t="str">
            <v>Silver</v>
          </cell>
          <cell r="Q1540" t="str">
            <v>HUB</v>
          </cell>
          <cell r="R1540" t="str">
            <v>BTS</v>
          </cell>
          <cell r="S1540" t="str">
            <v>On air</v>
          </cell>
          <cell r="T1540" t="str">
            <v>Solar-Gen</v>
          </cell>
          <cell r="U1540" t="str">
            <v>Green Field</v>
          </cell>
          <cell r="V1540">
            <v>60</v>
          </cell>
          <cell r="W1540" t="str">
            <v>Outdoor</v>
          </cell>
          <cell r="X1540" t="str">
            <v>Samson Nyirenda</v>
          </cell>
          <cell r="Y1540" t="str">
            <v>SBC</v>
          </cell>
          <cell r="Z1540" t="str">
            <v>SBC</v>
          </cell>
          <cell r="AA1540" t="str">
            <v>Airtel </v>
          </cell>
          <cell r="AB1540" t="str">
            <v>Flavian Mazhambi</v>
          </cell>
          <cell r="AC1540" t="str">
            <v>GNM</v>
          </cell>
          <cell r="AD1540" t="str">
            <v>Lithandi </v>
          </cell>
          <cell r="AE1540" t="str">
            <v>RID</v>
          </cell>
          <cell r="AF1540" t="str">
            <v>RID</v>
          </cell>
          <cell r="AG1540">
            <v>15</v>
          </cell>
          <cell r="AH1540" t="str">
            <v>Mitsubishi</v>
          </cell>
          <cell r="AI1540">
            <v>0</v>
          </cell>
          <cell r="AJ1540" t="str">
            <v>Zanardi </v>
          </cell>
          <cell r="AK1540">
            <v>0</v>
          </cell>
          <cell r="AL1540">
            <v>600</v>
          </cell>
          <cell r="AM1540" t="str">
            <v>MPPT</v>
          </cell>
          <cell r="AN1540" t="str">
            <v>FlexMax</v>
          </cell>
          <cell r="AO1540" t="str">
            <v>192/80</v>
          </cell>
          <cell r="AP1540" t="str">
            <v>Lithium</v>
          </cell>
          <cell r="AQ1540">
            <v>400</v>
          </cell>
          <cell r="AR1540">
            <v>48</v>
          </cell>
          <cell r="AS1540">
            <v>100</v>
          </cell>
          <cell r="AT1540">
            <v>4</v>
          </cell>
          <cell r="AU1540" t="str">
            <v>N/A</v>
          </cell>
          <cell r="AV1540" t="str">
            <v>N/A</v>
          </cell>
          <cell r="AW1540" t="str">
            <v>N/A</v>
          </cell>
          <cell r="AX1540" t="str">
            <v>n/a</v>
          </cell>
          <cell r="AY1540" t="str">
            <v>N/A</v>
          </cell>
          <cell r="AZ1540">
            <v>38</v>
          </cell>
        </row>
        <row r="1540">
          <cell r="BB1540">
            <v>1</v>
          </cell>
          <cell r="BC1540" t="str">
            <v>Airtel</v>
          </cell>
          <cell r="BD1540">
            <v>0</v>
          </cell>
          <cell r="BE1540" t="str">
            <v>ZM6168</v>
          </cell>
          <cell r="BF1540" t="str">
            <v>Yes</v>
          </cell>
        </row>
        <row r="1541">
          <cell r="C1541" t="str">
            <v>IHS_NTH_296A</v>
          </cell>
          <cell r="D1541" t="str">
            <v>Bemba Makasa 1_2</v>
          </cell>
          <cell r="E1541">
            <v>30.2308</v>
          </cell>
          <cell r="F1541">
            <v>-8.3768</v>
          </cell>
          <cell r="G1541" t="str">
            <v>Northern </v>
          </cell>
          <cell r="H1541">
            <v>1.8</v>
          </cell>
          <cell r="I1541" t="str">
            <v>NORTHERN</v>
          </cell>
          <cell r="J1541" t="str">
            <v>Kaputa</v>
          </cell>
          <cell r="K1541" t="str">
            <v>No</v>
          </cell>
          <cell r="L1541" t="str">
            <v>No</v>
          </cell>
          <cell r="M1541" t="str">
            <v>No</v>
          </cell>
          <cell r="N1541" t="str">
            <v>Rural</v>
          </cell>
          <cell r="O1541" t="str">
            <v>Silver</v>
          </cell>
          <cell r="P1541" t="str">
            <v>Silver</v>
          </cell>
          <cell r="Q1541" t="str">
            <v>BTS</v>
          </cell>
          <cell r="R1541" t="str">
            <v>BTS</v>
          </cell>
          <cell r="S1541" t="str">
            <v>On air</v>
          </cell>
          <cell r="T1541" t="str">
            <v>Solar-Gen</v>
          </cell>
          <cell r="U1541" t="str">
            <v>Green Field</v>
          </cell>
          <cell r="V1541">
            <v>50</v>
          </cell>
          <cell r="W1541" t="str">
            <v>Outdoor</v>
          </cell>
          <cell r="X1541" t="str">
            <v>Samson Nyirenda</v>
          </cell>
          <cell r="Y1541" t="str">
            <v>SBC</v>
          </cell>
          <cell r="Z1541" t="str">
            <v>SBC</v>
          </cell>
          <cell r="AA1541" t="str">
            <v>Airtel </v>
          </cell>
          <cell r="AB1541" t="str">
            <v>Flavian Mazhambi</v>
          </cell>
          <cell r="AC1541" t="str">
            <v>GNM</v>
          </cell>
          <cell r="AD1541" t="str">
            <v>Lithandi </v>
          </cell>
          <cell r="AE1541" t="str">
            <v>Lamasat</v>
          </cell>
          <cell r="AF1541" t="str">
            <v>Lamasat</v>
          </cell>
          <cell r="AG1541">
            <v>15</v>
          </cell>
          <cell r="AH1541" t="str">
            <v>perkins</v>
          </cell>
          <cell r="AI1541" t="str">
            <v>GV51794V</v>
          </cell>
          <cell r="AJ1541" t="str">
            <v>Leroy Sommer</v>
          </cell>
          <cell r="AK1541" t="str">
            <v>AL4/4</v>
          </cell>
          <cell r="AL1541">
            <v>600</v>
          </cell>
          <cell r="AM1541" t="str">
            <v>Power cube</v>
          </cell>
          <cell r="AN1541" t="str">
            <v>FlexMax</v>
          </cell>
          <cell r="AO1541" t="str">
            <v>120/80</v>
          </cell>
          <cell r="AP1541" t="str">
            <v>Lithium</v>
          </cell>
          <cell r="AQ1541">
            <v>200</v>
          </cell>
          <cell r="AR1541">
            <v>48</v>
          </cell>
          <cell r="AS1541">
            <v>100</v>
          </cell>
          <cell r="AT1541">
            <v>2</v>
          </cell>
          <cell r="AU1541" t="str">
            <v>N/A</v>
          </cell>
          <cell r="AV1541" t="str">
            <v>N/A</v>
          </cell>
          <cell r="AW1541" t="str">
            <v>N/A</v>
          </cell>
          <cell r="AX1541" t="str">
            <v>n/a</v>
          </cell>
          <cell r="AY1541" t="str">
            <v>N/A</v>
          </cell>
          <cell r="AZ1541">
            <v>35</v>
          </cell>
        </row>
        <row r="1541">
          <cell r="BB1541">
            <v>1</v>
          </cell>
          <cell r="BC1541" t="str">
            <v>Airtel</v>
          </cell>
          <cell r="BD1541">
            <v>0</v>
          </cell>
          <cell r="BE1541" t="str">
            <v>ZM6172</v>
          </cell>
          <cell r="BF1541" t="str">
            <v>Yes</v>
          </cell>
        </row>
        <row r="1542">
          <cell r="C1542" t="str">
            <v>IHS_NTH_297A</v>
          </cell>
          <cell r="D1542" t="str">
            <v>Zain ZM0202_2 (Chapi Village) Katwatwa</v>
          </cell>
          <cell r="E1542">
            <v>29.8771</v>
          </cell>
          <cell r="F1542">
            <v>-8.7987</v>
          </cell>
          <cell r="G1542" t="str">
            <v>Northern </v>
          </cell>
          <cell r="H1542">
            <v>1.8</v>
          </cell>
          <cell r="I1542" t="str">
            <v>NORTHERN</v>
          </cell>
          <cell r="J1542" t="str">
            <v>Kaputa</v>
          </cell>
          <cell r="K1542" t="str">
            <v>No</v>
          </cell>
          <cell r="L1542" t="str">
            <v>No</v>
          </cell>
          <cell r="M1542" t="str">
            <v>No</v>
          </cell>
          <cell r="N1542" t="str">
            <v>Rural</v>
          </cell>
          <cell r="O1542" t="str">
            <v>Silver</v>
          </cell>
          <cell r="P1542" t="str">
            <v>Silver</v>
          </cell>
          <cell r="Q1542" t="str">
            <v>BTS</v>
          </cell>
          <cell r="R1542" t="str">
            <v>BTS</v>
          </cell>
          <cell r="S1542" t="str">
            <v>On air</v>
          </cell>
          <cell r="T1542" t="str">
            <v>Solar-Gen</v>
          </cell>
          <cell r="U1542" t="str">
            <v>Green Field</v>
          </cell>
          <cell r="V1542">
            <v>50</v>
          </cell>
          <cell r="W1542" t="str">
            <v>Outdoor</v>
          </cell>
          <cell r="X1542" t="str">
            <v>Samson Nyirenda</v>
          </cell>
          <cell r="Y1542" t="str">
            <v>SBC</v>
          </cell>
          <cell r="Z1542" t="str">
            <v>SBC</v>
          </cell>
          <cell r="AA1542" t="str">
            <v>Airtel </v>
          </cell>
          <cell r="AB1542" t="str">
            <v>Flavian Mazhambi</v>
          </cell>
          <cell r="AC1542" t="str">
            <v>GNM</v>
          </cell>
          <cell r="AD1542" t="str">
            <v>Lithandi </v>
          </cell>
          <cell r="AE1542" t="str">
            <v>Gen Logic</v>
          </cell>
          <cell r="AF1542" t="str">
            <v>Gen Logic</v>
          </cell>
          <cell r="AG1542">
            <v>15</v>
          </cell>
          <cell r="AH1542" t="str">
            <v>perkins</v>
          </cell>
          <cell r="AI1542" t="str">
            <v>GV 51790V</v>
          </cell>
          <cell r="AJ1542" t="str">
            <v>Leroy Sommer</v>
          </cell>
          <cell r="AK1542" t="str">
            <v>ECP -28-M/4</v>
          </cell>
          <cell r="AL1542">
            <v>1000</v>
          </cell>
          <cell r="AM1542" t="str">
            <v>Emerson</v>
          </cell>
          <cell r="AN1542" t="str">
            <v>Network Power</v>
          </cell>
          <cell r="AO1542" t="str">
            <v>192/80</v>
          </cell>
          <cell r="AP1542" t="str">
            <v>NARADA</v>
          </cell>
          <cell r="AQ1542">
            <v>600</v>
          </cell>
          <cell r="AR1542">
            <v>2</v>
          </cell>
          <cell r="AS1542">
            <v>600</v>
          </cell>
          <cell r="AT1542">
            <v>24</v>
          </cell>
          <cell r="AU1542" t="str">
            <v>N/A</v>
          </cell>
          <cell r="AV1542" t="str">
            <v>N/A</v>
          </cell>
          <cell r="AW1542" t="str">
            <v>N/A</v>
          </cell>
          <cell r="AX1542" t="str">
            <v>n/a</v>
          </cell>
          <cell r="AY1542" t="str">
            <v>N/A</v>
          </cell>
          <cell r="AZ1542">
            <v>64</v>
          </cell>
        </row>
        <row r="1542">
          <cell r="BB1542">
            <v>1</v>
          </cell>
          <cell r="BC1542" t="str">
            <v>Airtel</v>
          </cell>
          <cell r="BD1542">
            <v>0</v>
          </cell>
          <cell r="BE1542" t="str">
            <v>ZM6173</v>
          </cell>
          <cell r="BF1542" t="str">
            <v>Yes</v>
          </cell>
        </row>
        <row r="1543">
          <cell r="C1543" t="str">
            <v>IHS_NTH_299A</v>
          </cell>
          <cell r="D1543" t="str">
            <v>NAKONDE_1_Rlf</v>
          </cell>
          <cell r="E1543">
            <v>32.7635</v>
          </cell>
          <cell r="F1543">
            <v>-9.3073</v>
          </cell>
          <cell r="G1543" t="str">
            <v>Northern </v>
          </cell>
          <cell r="H1543">
            <v>2</v>
          </cell>
          <cell r="I1543" t="str">
            <v>NORTHERN</v>
          </cell>
          <cell r="J1543" t="str">
            <v>Nakonde</v>
          </cell>
          <cell r="K1543" t="str">
            <v>No</v>
          </cell>
          <cell r="L1543" t="str">
            <v>No</v>
          </cell>
          <cell r="M1543" t="str">
            <v>No</v>
          </cell>
          <cell r="N1543" t="str">
            <v>Rural</v>
          </cell>
          <cell r="O1543" t="str">
            <v>Silver</v>
          </cell>
          <cell r="P1543" t="str">
            <v>Silver</v>
          </cell>
          <cell r="Q1543" t="str">
            <v>BTS</v>
          </cell>
          <cell r="R1543" t="str">
            <v>BTS</v>
          </cell>
          <cell r="S1543" t="str">
            <v>On air</v>
          </cell>
          <cell r="T1543" t="str">
            <v>Grid-Gen</v>
          </cell>
          <cell r="U1543" t="str">
            <v>Green Field</v>
          </cell>
          <cell r="V1543">
            <v>50</v>
          </cell>
          <cell r="W1543" t="str">
            <v>Outdoor</v>
          </cell>
          <cell r="X1543" t="str">
            <v>Kwibisa Mbindawina </v>
          </cell>
          <cell r="Y1543" t="str">
            <v>SBC</v>
          </cell>
          <cell r="Z1543" t="str">
            <v>SBC</v>
          </cell>
          <cell r="AA1543" t="str">
            <v>Airtel </v>
          </cell>
          <cell r="AB1543" t="str">
            <v>Flavian Mazhambi</v>
          </cell>
          <cell r="AC1543" t="str">
            <v>GNM</v>
          </cell>
          <cell r="AD1543" t="str">
            <v>Lithandi </v>
          </cell>
          <cell r="AE1543" t="str">
            <v>Gen Logic</v>
          </cell>
          <cell r="AF1543" t="str">
            <v>Gen Logic</v>
          </cell>
          <cell r="AG1543">
            <v>16</v>
          </cell>
          <cell r="AH1543" t="str">
            <v>perkins</v>
          </cell>
          <cell r="AI1543" t="str">
            <v>GV51794V</v>
          </cell>
          <cell r="AJ1543" t="str">
            <v>Leroy Sommer</v>
          </cell>
          <cell r="AK1543" t="str">
            <v>AL 3/4</v>
          </cell>
          <cell r="AL1543">
            <v>1000</v>
          </cell>
          <cell r="AM1543" t="str">
            <v>Power cube</v>
          </cell>
          <cell r="AN1543" t="str">
            <v>ICC330-H1-C1</v>
          </cell>
          <cell r="AO1543">
            <v>400</v>
          </cell>
          <cell r="AP1543" t="str">
            <v>Agisson</v>
          </cell>
          <cell r="AQ1543">
            <v>600</v>
          </cell>
          <cell r="AR1543">
            <v>2</v>
          </cell>
          <cell r="AS1543">
            <v>600</v>
          </cell>
          <cell r="AT1543">
            <v>24</v>
          </cell>
          <cell r="AU1543" t="str">
            <v>N/A</v>
          </cell>
          <cell r="AV1543" t="str">
            <v>N/A</v>
          </cell>
          <cell r="AW1543" t="str">
            <v>N/A</v>
          </cell>
          <cell r="AX1543" t="str">
            <v>n/a</v>
          </cell>
          <cell r="AY1543" t="str">
            <v>N/A</v>
          </cell>
          <cell r="AZ1543">
            <v>104</v>
          </cell>
        </row>
        <row r="1543">
          <cell r="BB1543">
            <v>2</v>
          </cell>
          <cell r="BC1543" t="str">
            <v>MTNAirtel</v>
          </cell>
          <cell r="BD1543" t="str">
            <v>T3545</v>
          </cell>
          <cell r="BE1543" t="str">
            <v>ZM6189</v>
          </cell>
          <cell r="BF1543" t="str">
            <v>Yes</v>
          </cell>
        </row>
        <row r="1544">
          <cell r="C1544" t="str">
            <v>IHS_NTH_300A</v>
          </cell>
          <cell r="D1544" t="str">
            <v>NAKONDE_3_Rlf</v>
          </cell>
          <cell r="E1544">
            <v>32.7523</v>
          </cell>
          <cell r="F1544">
            <v>-9.3331</v>
          </cell>
          <cell r="G1544" t="str">
            <v>Northern </v>
          </cell>
          <cell r="H1544">
            <v>2</v>
          </cell>
          <cell r="I1544" t="str">
            <v>NORTHERN</v>
          </cell>
          <cell r="J1544" t="str">
            <v>Nakonde</v>
          </cell>
          <cell r="K1544" t="str">
            <v>No</v>
          </cell>
          <cell r="L1544" t="str">
            <v>No</v>
          </cell>
          <cell r="M1544" t="str">
            <v>No</v>
          </cell>
          <cell r="N1544" t="str">
            <v>Rural</v>
          </cell>
          <cell r="O1544" t="str">
            <v>Silver</v>
          </cell>
          <cell r="P1544" t="str">
            <v>Silver</v>
          </cell>
          <cell r="Q1544" t="str">
            <v>BTS</v>
          </cell>
          <cell r="R1544" t="str">
            <v>BTS</v>
          </cell>
          <cell r="S1544" t="str">
            <v>On air</v>
          </cell>
          <cell r="T1544" t="str">
            <v>Grid-Gen</v>
          </cell>
          <cell r="U1544" t="str">
            <v>Green Field</v>
          </cell>
          <cell r="V1544">
            <v>40</v>
          </cell>
          <cell r="W1544" t="str">
            <v>Outdoor</v>
          </cell>
          <cell r="X1544" t="str">
            <v>Kwibisa Mbindawina </v>
          </cell>
          <cell r="Y1544" t="str">
            <v>SBC</v>
          </cell>
          <cell r="Z1544" t="str">
            <v>SBC</v>
          </cell>
          <cell r="AA1544" t="str">
            <v>Airtel </v>
          </cell>
          <cell r="AB1544" t="str">
            <v>Flavian Mazhambi</v>
          </cell>
          <cell r="AC1544" t="str">
            <v>GNM</v>
          </cell>
          <cell r="AD1544" t="str">
            <v>Lithandi </v>
          </cell>
          <cell r="AE1544" t="str">
            <v>Gen Logic</v>
          </cell>
          <cell r="AF1544" t="str">
            <v>Gen Logic</v>
          </cell>
          <cell r="AG1544">
            <v>16</v>
          </cell>
          <cell r="AH1544" t="str">
            <v>perkins</v>
          </cell>
          <cell r="AI1544" t="str">
            <v>GV51790V</v>
          </cell>
          <cell r="AJ1544" t="str">
            <v>Leroy Sommer</v>
          </cell>
          <cell r="AK1544" t="str">
            <v>ECP 28-M/4</v>
          </cell>
          <cell r="AL1544">
            <v>1000</v>
          </cell>
          <cell r="AM1544" t="str">
            <v>Power cube</v>
          </cell>
          <cell r="AN1544" t="str">
            <v>ICC330-H1-C1</v>
          </cell>
          <cell r="AO1544">
            <v>400</v>
          </cell>
          <cell r="AP1544" t="str">
            <v>Lithium</v>
          </cell>
          <cell r="AQ1544">
            <v>100</v>
          </cell>
          <cell r="AR1544">
            <v>48</v>
          </cell>
          <cell r="AS1544">
            <v>100</v>
          </cell>
          <cell r="AT1544">
            <v>1</v>
          </cell>
          <cell r="AU1544" t="str">
            <v>N/A</v>
          </cell>
          <cell r="AV1544" t="str">
            <v>N/A</v>
          </cell>
          <cell r="AW1544" t="str">
            <v>N/A</v>
          </cell>
          <cell r="AX1544" t="str">
            <v>n/a</v>
          </cell>
          <cell r="AY1544" t="str">
            <v>N/A</v>
          </cell>
          <cell r="AZ1544">
            <v>89</v>
          </cell>
        </row>
        <row r="1544">
          <cell r="BB1544">
            <v>1</v>
          </cell>
          <cell r="BC1544" t="str">
            <v>Airtel</v>
          </cell>
          <cell r="BD1544">
            <v>0</v>
          </cell>
          <cell r="BE1544" t="str">
            <v>ZM6190</v>
          </cell>
          <cell r="BF1544" t="str">
            <v>Yes</v>
          </cell>
        </row>
        <row r="1545">
          <cell r="C1545" t="str">
            <v>IHS_NTH_301A</v>
          </cell>
          <cell r="D1545" t="str">
            <v>Kaputa Zicta</v>
          </cell>
          <cell r="E1545">
            <v>29.6401</v>
          </cell>
          <cell r="F1545">
            <v>-8.996</v>
          </cell>
          <cell r="G1545" t="str">
            <v>Northern </v>
          </cell>
          <cell r="H1545">
            <v>1.8</v>
          </cell>
          <cell r="I1545" t="str">
            <v>NORTHERN</v>
          </cell>
          <cell r="J1545" t="str">
            <v>Kaputa</v>
          </cell>
          <cell r="K1545" t="str">
            <v>No</v>
          </cell>
          <cell r="L1545" t="str">
            <v>No</v>
          </cell>
          <cell r="M1545" t="str">
            <v>No</v>
          </cell>
          <cell r="N1545" t="str">
            <v>Rural</v>
          </cell>
          <cell r="O1545" t="str">
            <v>Silver</v>
          </cell>
          <cell r="P1545" t="str">
            <v>Silver</v>
          </cell>
          <cell r="Q1545" t="str">
            <v>HUB</v>
          </cell>
          <cell r="R1545" t="str">
            <v>BTS</v>
          </cell>
          <cell r="S1545" t="str">
            <v>On air</v>
          </cell>
          <cell r="T1545" t="str">
            <v>Solar-Gen</v>
          </cell>
          <cell r="U1545" t="str">
            <v>Green Field</v>
          </cell>
          <cell r="V1545">
            <v>60</v>
          </cell>
          <cell r="W1545" t="str">
            <v>Outdoor</v>
          </cell>
          <cell r="X1545" t="str">
            <v>Samson Nyirenda</v>
          </cell>
          <cell r="Y1545" t="str">
            <v>SBC</v>
          </cell>
          <cell r="Z1545" t="str">
            <v>SBC</v>
          </cell>
          <cell r="AA1545" t="str">
            <v>Airtel </v>
          </cell>
          <cell r="AB1545" t="str">
            <v>Flavian Mazhambi</v>
          </cell>
          <cell r="AC1545" t="str">
            <v>GNM</v>
          </cell>
          <cell r="AD1545" t="str">
            <v>Lithandi </v>
          </cell>
          <cell r="AE1545" t="str">
            <v>Lamasat</v>
          </cell>
          <cell r="AF1545" t="str">
            <v>Lamasat</v>
          </cell>
          <cell r="AG1545">
            <v>15</v>
          </cell>
          <cell r="AH1545" t="str">
            <v>perkins</v>
          </cell>
          <cell r="AI1545">
            <v>0</v>
          </cell>
          <cell r="AJ1545" t="str">
            <v>Leroy Sommer</v>
          </cell>
          <cell r="AK1545">
            <v>0</v>
          </cell>
          <cell r="AL1545">
            <v>600</v>
          </cell>
          <cell r="AM1545" t="str">
            <v>Power cube</v>
          </cell>
          <cell r="AN1545">
            <v>0</v>
          </cell>
          <cell r="AO1545">
            <v>150</v>
          </cell>
          <cell r="AP1545" t="str">
            <v>NARADA</v>
          </cell>
          <cell r="AQ1545">
            <v>600</v>
          </cell>
          <cell r="AR1545">
            <v>2</v>
          </cell>
          <cell r="AS1545">
            <v>600</v>
          </cell>
          <cell r="AT1545">
            <v>24</v>
          </cell>
          <cell r="AU1545" t="str">
            <v>N/A</v>
          </cell>
          <cell r="AV1545" t="str">
            <v>N/A</v>
          </cell>
          <cell r="AW1545" t="str">
            <v>N/A</v>
          </cell>
          <cell r="AX1545" t="str">
            <v>n/a</v>
          </cell>
          <cell r="AY1545" t="str">
            <v>N/A</v>
          </cell>
          <cell r="AZ1545">
            <v>55</v>
          </cell>
        </row>
        <row r="1545">
          <cell r="BB1545">
            <v>1</v>
          </cell>
          <cell r="BC1545" t="str">
            <v>Airtel</v>
          </cell>
          <cell r="BD1545">
            <v>0</v>
          </cell>
          <cell r="BE1545" t="str">
            <v>ZM6197</v>
          </cell>
          <cell r="BF1545" t="str">
            <v>Yes</v>
          </cell>
        </row>
        <row r="1546">
          <cell r="C1546" t="str">
            <v>IHS_NTH_302A</v>
          </cell>
          <cell r="D1546" t="str">
            <v>Chimbamilonga Rp</v>
          </cell>
          <cell r="E1546">
            <v>30.397</v>
          </cell>
          <cell r="F1546">
            <v>-8.5058</v>
          </cell>
          <cell r="G1546" t="str">
            <v>Northern </v>
          </cell>
          <cell r="H1546">
            <v>1.8</v>
          </cell>
          <cell r="I1546" t="str">
            <v>NORTHERN</v>
          </cell>
          <cell r="J1546" t="str">
            <v>Kaputa</v>
          </cell>
          <cell r="K1546" t="str">
            <v>No</v>
          </cell>
          <cell r="L1546" t="str">
            <v>No</v>
          </cell>
          <cell r="M1546" t="str">
            <v>No</v>
          </cell>
          <cell r="N1546" t="str">
            <v>Rural</v>
          </cell>
          <cell r="O1546" t="str">
            <v>Silver</v>
          </cell>
          <cell r="P1546" t="str">
            <v>Silver</v>
          </cell>
          <cell r="Q1546" t="str">
            <v>HUB</v>
          </cell>
          <cell r="R1546" t="str">
            <v>BTS</v>
          </cell>
          <cell r="S1546" t="str">
            <v>On air</v>
          </cell>
          <cell r="T1546" t="str">
            <v>Solar-Gen</v>
          </cell>
          <cell r="U1546" t="str">
            <v>Green Field</v>
          </cell>
          <cell r="V1546">
            <v>80</v>
          </cell>
          <cell r="W1546" t="str">
            <v>Outdoor</v>
          </cell>
          <cell r="X1546" t="str">
            <v>Samson Nyirenda</v>
          </cell>
          <cell r="Y1546" t="str">
            <v>SBC</v>
          </cell>
          <cell r="Z1546" t="str">
            <v>SBC</v>
          </cell>
          <cell r="AA1546" t="str">
            <v>Airtel </v>
          </cell>
          <cell r="AB1546" t="str">
            <v>Flavian Mazhambi</v>
          </cell>
          <cell r="AC1546" t="str">
            <v>GNM</v>
          </cell>
          <cell r="AD1546" t="str">
            <v>Lithandi </v>
          </cell>
          <cell r="AE1546" t="str">
            <v>RID</v>
          </cell>
          <cell r="AF1546" t="str">
            <v>RID</v>
          </cell>
          <cell r="AG1546">
            <v>15</v>
          </cell>
          <cell r="AH1546" t="str">
            <v>Mitsubishi</v>
          </cell>
          <cell r="AI1546" t="str">
            <v>S4L2</v>
          </cell>
          <cell r="AJ1546" t="str">
            <v>Zanardi </v>
          </cell>
          <cell r="AK1546" t="str">
            <v>AL3/4</v>
          </cell>
          <cell r="AL1546">
            <v>600</v>
          </cell>
          <cell r="AM1546" t="str">
            <v>MPPT</v>
          </cell>
          <cell r="AN1546" t="str">
            <v>FlexMax</v>
          </cell>
          <cell r="AO1546">
            <v>80</v>
          </cell>
          <cell r="AP1546" t="str">
            <v>BSB</v>
          </cell>
          <cell r="AQ1546">
            <v>1500</v>
          </cell>
          <cell r="AR1546">
            <v>2</v>
          </cell>
          <cell r="AS1546">
            <v>1500</v>
          </cell>
          <cell r="AT1546">
            <v>24</v>
          </cell>
          <cell r="AU1546" t="str">
            <v>N/A</v>
          </cell>
          <cell r="AV1546" t="str">
            <v>N/A</v>
          </cell>
          <cell r="AW1546" t="str">
            <v>N/A</v>
          </cell>
          <cell r="AX1546" t="str">
            <v>n/a</v>
          </cell>
          <cell r="AY1546" t="str">
            <v>N/A</v>
          </cell>
          <cell r="AZ1546">
            <v>55</v>
          </cell>
        </row>
        <row r="1546">
          <cell r="BB1546">
            <v>3</v>
          </cell>
          <cell r="BC1546" t="str">
            <v>MTNAirtelFrank Furt</v>
          </cell>
          <cell r="BD1546" t="str">
            <v>T3493</v>
          </cell>
          <cell r="BE1546" t="str">
            <v>ZM6198</v>
          </cell>
          <cell r="BF1546" t="str">
            <v>Yes</v>
          </cell>
        </row>
        <row r="1547">
          <cell r="C1547" t="str">
            <v>IHS_NTH_303A</v>
          </cell>
          <cell r="D1547" t="str">
            <v>Chishela &amp; Kampinda - Chimbamilonga</v>
          </cell>
          <cell r="E1547">
            <v>29.9464</v>
          </cell>
          <cell r="F1547">
            <v>-8.6383</v>
          </cell>
          <cell r="G1547" t="str">
            <v>Northern </v>
          </cell>
          <cell r="H1547">
            <v>1.8</v>
          </cell>
          <cell r="I1547" t="str">
            <v>NORTHERN</v>
          </cell>
          <cell r="J1547" t="str">
            <v>Kaputa</v>
          </cell>
          <cell r="K1547" t="str">
            <v>No</v>
          </cell>
          <cell r="L1547" t="str">
            <v>No</v>
          </cell>
          <cell r="M1547" t="str">
            <v>No</v>
          </cell>
          <cell r="N1547" t="str">
            <v>Rural</v>
          </cell>
          <cell r="O1547" t="str">
            <v>Silver</v>
          </cell>
          <cell r="P1547" t="str">
            <v>Silver</v>
          </cell>
          <cell r="Q1547" t="str">
            <v>HUB</v>
          </cell>
          <cell r="R1547" t="str">
            <v>HUB</v>
          </cell>
          <cell r="S1547" t="str">
            <v>On air</v>
          </cell>
          <cell r="T1547" t="str">
            <v>Solar-Gen</v>
          </cell>
          <cell r="U1547" t="str">
            <v>Green Field</v>
          </cell>
          <cell r="V1547">
            <v>60</v>
          </cell>
          <cell r="W1547" t="str">
            <v>Outdoor</v>
          </cell>
          <cell r="X1547" t="str">
            <v>Samson Nyirenda</v>
          </cell>
          <cell r="Y1547" t="str">
            <v>SBC</v>
          </cell>
          <cell r="Z1547" t="str">
            <v>SBC</v>
          </cell>
          <cell r="AA1547" t="str">
            <v>Airtel </v>
          </cell>
          <cell r="AB1547" t="str">
            <v>Flavian Mazhambi</v>
          </cell>
          <cell r="AC1547" t="str">
            <v>GNM</v>
          </cell>
          <cell r="AD1547" t="str">
            <v>Lithandi </v>
          </cell>
          <cell r="AE1547" t="str">
            <v>Green Power</v>
          </cell>
          <cell r="AF1547" t="str">
            <v>Green Power</v>
          </cell>
          <cell r="AG1547">
            <v>15</v>
          </cell>
          <cell r="AH1547" t="str">
            <v>perkins</v>
          </cell>
          <cell r="AI1547" t="str">
            <v>Gv51790V</v>
          </cell>
          <cell r="AJ1547" t="str">
            <v>Leroy Sommer</v>
          </cell>
          <cell r="AK1547" t="str">
            <v>LSA 40M5 J6/4</v>
          </cell>
          <cell r="AL1547">
            <v>600</v>
          </cell>
          <cell r="AM1547" t="str">
            <v>Power cube</v>
          </cell>
          <cell r="AN1547" t="str">
            <v>FlexMax</v>
          </cell>
          <cell r="AO1547" t="str">
            <v>400/80</v>
          </cell>
          <cell r="AP1547" t="str">
            <v>Lithium</v>
          </cell>
          <cell r="AQ1547">
            <v>300</v>
          </cell>
          <cell r="AR1547">
            <v>48</v>
          </cell>
          <cell r="AS1547">
            <v>100</v>
          </cell>
          <cell r="AT1547">
            <v>3</v>
          </cell>
          <cell r="AU1547" t="str">
            <v>N/A</v>
          </cell>
          <cell r="AV1547" t="str">
            <v>N/A</v>
          </cell>
          <cell r="AW1547" t="str">
            <v>N/A</v>
          </cell>
          <cell r="AX1547" t="str">
            <v>n/a</v>
          </cell>
          <cell r="AY1547" t="str">
            <v>N/A</v>
          </cell>
          <cell r="AZ1547">
            <v>45</v>
          </cell>
        </row>
        <row r="1547">
          <cell r="BB1547">
            <v>1</v>
          </cell>
          <cell r="BC1547" t="str">
            <v>Airtel</v>
          </cell>
          <cell r="BD1547">
            <v>0</v>
          </cell>
          <cell r="BE1547" t="str">
            <v>ZM6318</v>
          </cell>
          <cell r="BF1547" t="str">
            <v>Yes</v>
          </cell>
        </row>
        <row r="1548">
          <cell r="C1548" t="str">
            <v>IHS_NTH_304A</v>
          </cell>
          <cell r="D1548" t="str">
            <v>Chitoshi</v>
          </cell>
          <cell r="E1548">
            <v>30.1986</v>
          </cell>
          <cell r="F1548">
            <v>-10.1031</v>
          </cell>
          <cell r="G1548" t="str">
            <v>Northern </v>
          </cell>
          <cell r="H1548">
            <v>1.8</v>
          </cell>
          <cell r="I1548" t="str">
            <v>NORTHERN</v>
          </cell>
          <cell r="J1548" t="str">
            <v>Mporokoso</v>
          </cell>
          <cell r="K1548" t="str">
            <v>No</v>
          </cell>
          <cell r="L1548" t="str">
            <v>No</v>
          </cell>
          <cell r="M1548" t="str">
            <v>No</v>
          </cell>
          <cell r="N1548" t="str">
            <v>Rural</v>
          </cell>
          <cell r="O1548" t="str">
            <v>Silver</v>
          </cell>
          <cell r="P1548" t="str">
            <v>Silver</v>
          </cell>
          <cell r="Q1548" t="str">
            <v>BTS</v>
          </cell>
          <cell r="R1548" t="str">
            <v>BTS</v>
          </cell>
          <cell r="S1548" t="str">
            <v>On air</v>
          </cell>
          <cell r="T1548" t="str">
            <v>Grid-Gen</v>
          </cell>
          <cell r="U1548" t="str">
            <v>Green Field</v>
          </cell>
          <cell r="V1548">
            <v>80</v>
          </cell>
          <cell r="W1548" t="str">
            <v>Outdoor</v>
          </cell>
          <cell r="X1548" t="str">
            <v>Samson Nyirenda</v>
          </cell>
          <cell r="Y1548" t="str">
            <v>SBC</v>
          </cell>
          <cell r="Z1548" t="str">
            <v>SBC</v>
          </cell>
          <cell r="AA1548" t="str">
            <v>Airtel </v>
          </cell>
          <cell r="AB1548" t="str">
            <v>Flavian Mazhambi</v>
          </cell>
          <cell r="AC1548" t="str">
            <v>GNM</v>
          </cell>
          <cell r="AD1548" t="str">
            <v>Lithandi </v>
          </cell>
          <cell r="AE1548" t="str">
            <v>Gen Logic</v>
          </cell>
          <cell r="AF1548" t="str">
            <v>Gen Logic</v>
          </cell>
          <cell r="AG1548">
            <v>15</v>
          </cell>
          <cell r="AH1548" t="str">
            <v>perkins</v>
          </cell>
          <cell r="AI1548">
            <v>0</v>
          </cell>
          <cell r="AJ1548" t="str">
            <v>Leroy Sommer</v>
          </cell>
          <cell r="AK1548">
            <v>0</v>
          </cell>
          <cell r="AL1548">
            <v>1000</v>
          </cell>
          <cell r="AM1548" t="str">
            <v>Emerson</v>
          </cell>
          <cell r="AN1548" t="str">
            <v>Network Power</v>
          </cell>
          <cell r="AO1548">
            <v>192</v>
          </cell>
          <cell r="AP1548" t="str">
            <v>BSB</v>
          </cell>
          <cell r="AQ1548">
            <v>1500</v>
          </cell>
          <cell r="AR1548">
            <v>2</v>
          </cell>
          <cell r="AS1548">
            <v>1500</v>
          </cell>
          <cell r="AT1548">
            <v>24</v>
          </cell>
          <cell r="AU1548" t="str">
            <v>N/A</v>
          </cell>
          <cell r="AV1548" t="str">
            <v>N/A</v>
          </cell>
          <cell r="AW1548" t="str">
            <v>N/A</v>
          </cell>
          <cell r="AX1548" t="str">
            <v>n/a</v>
          </cell>
          <cell r="AY1548" t="str">
            <v>N/A</v>
          </cell>
          <cell r="AZ1548">
            <v>58</v>
          </cell>
        </row>
        <row r="1548">
          <cell r="BB1548">
            <v>2</v>
          </cell>
          <cell r="BC1548" t="str">
            <v>MTNAirtel</v>
          </cell>
          <cell r="BD1548" t="str">
            <v>T3478</v>
          </cell>
          <cell r="BE1548" t="str">
            <v>ZM6327</v>
          </cell>
          <cell r="BF1548" t="str">
            <v>Yes</v>
          </cell>
        </row>
        <row r="1549">
          <cell r="C1549" t="str">
            <v>IHS_NTH_305A</v>
          </cell>
          <cell r="D1549" t="str">
            <v>Nsama</v>
          </cell>
          <cell r="E1549">
            <v>29.9584</v>
          </cell>
          <cell r="F1549">
            <v>-8.8929</v>
          </cell>
          <cell r="G1549" t="str">
            <v>Northern </v>
          </cell>
          <cell r="H1549">
            <v>1.8</v>
          </cell>
          <cell r="I1549" t="str">
            <v>NORTHERN</v>
          </cell>
          <cell r="J1549" t="str">
            <v>Kaputa</v>
          </cell>
          <cell r="K1549" t="str">
            <v>No</v>
          </cell>
          <cell r="L1549" t="str">
            <v>No</v>
          </cell>
          <cell r="M1549" t="str">
            <v>No</v>
          </cell>
          <cell r="N1549" t="str">
            <v>Rural</v>
          </cell>
          <cell r="O1549" t="str">
            <v>Silver</v>
          </cell>
          <cell r="P1549" t="str">
            <v>Silver</v>
          </cell>
          <cell r="Q1549" t="str">
            <v>HUB</v>
          </cell>
          <cell r="R1549" t="str">
            <v>BTS</v>
          </cell>
          <cell r="S1549" t="str">
            <v>On air</v>
          </cell>
          <cell r="T1549" t="str">
            <v>Solar-Gen</v>
          </cell>
          <cell r="U1549" t="str">
            <v>Green Field</v>
          </cell>
          <cell r="V1549">
            <v>80</v>
          </cell>
          <cell r="W1549" t="str">
            <v>Outdoor</v>
          </cell>
          <cell r="X1549" t="str">
            <v>Samson Nyirenda</v>
          </cell>
          <cell r="Y1549" t="str">
            <v>SBC</v>
          </cell>
          <cell r="Z1549" t="str">
            <v>SBC</v>
          </cell>
          <cell r="AA1549" t="str">
            <v>Airtel </v>
          </cell>
          <cell r="AB1549" t="str">
            <v>Flavian Mazhambi</v>
          </cell>
          <cell r="AC1549" t="str">
            <v>GNM</v>
          </cell>
          <cell r="AD1549" t="str">
            <v>Lithandi </v>
          </cell>
          <cell r="AE1549" t="str">
            <v>Gen Logic</v>
          </cell>
          <cell r="AF1549" t="str">
            <v>Gen Logic</v>
          </cell>
          <cell r="AG1549">
            <v>15</v>
          </cell>
          <cell r="AH1549" t="str">
            <v>perkins</v>
          </cell>
          <cell r="AI1549" t="str">
            <v>GN66045U</v>
          </cell>
          <cell r="AJ1549" t="str">
            <v>Leroy Sommer</v>
          </cell>
          <cell r="AK1549" t="str">
            <v>ECO-28-m/4</v>
          </cell>
          <cell r="AL1549">
            <v>1000</v>
          </cell>
          <cell r="AM1549" t="str">
            <v>Power cube</v>
          </cell>
          <cell r="AN1549">
            <v>0</v>
          </cell>
          <cell r="AO1549">
            <v>150</v>
          </cell>
          <cell r="AP1549" t="str">
            <v>Lithium</v>
          </cell>
          <cell r="AQ1549">
            <v>300</v>
          </cell>
          <cell r="AR1549">
            <v>48</v>
          </cell>
          <cell r="AS1549">
            <v>100</v>
          </cell>
          <cell r="AT1549">
            <v>3</v>
          </cell>
          <cell r="AU1549" t="str">
            <v>N/A</v>
          </cell>
          <cell r="AV1549" t="str">
            <v>N/A</v>
          </cell>
          <cell r="AW1549" t="str">
            <v>N/A</v>
          </cell>
          <cell r="AX1549" t="str">
            <v>n/a</v>
          </cell>
          <cell r="AY1549" t="str">
            <v>N/A</v>
          </cell>
          <cell r="AZ1549">
            <v>57</v>
          </cell>
        </row>
        <row r="1549">
          <cell r="BB1549">
            <v>2</v>
          </cell>
          <cell r="BC1549" t="str">
            <v>MTNAirtel</v>
          </cell>
          <cell r="BD1549" t="str">
            <v>T3459</v>
          </cell>
          <cell r="BE1549" t="str">
            <v>ZM6338</v>
          </cell>
          <cell r="BF1549" t="str">
            <v>Yes</v>
          </cell>
        </row>
        <row r="1550">
          <cell r="C1550" t="str">
            <v>IHS_NTH_306A</v>
          </cell>
          <cell r="D1550" t="str">
            <v>Chishela</v>
          </cell>
          <cell r="E1550">
            <v>30.1421</v>
          </cell>
          <cell r="F1550">
            <v>-8.5381</v>
          </cell>
          <cell r="G1550" t="str">
            <v>Northern </v>
          </cell>
          <cell r="H1550">
            <v>1.8</v>
          </cell>
          <cell r="I1550" t="str">
            <v>NORTHERN</v>
          </cell>
          <cell r="J1550" t="str">
            <v>Kaputa</v>
          </cell>
          <cell r="K1550" t="str">
            <v>No</v>
          </cell>
          <cell r="L1550" t="str">
            <v>No</v>
          </cell>
          <cell r="M1550" t="str">
            <v>No</v>
          </cell>
          <cell r="N1550" t="str">
            <v>Rural</v>
          </cell>
          <cell r="O1550" t="str">
            <v>Silver</v>
          </cell>
          <cell r="P1550" t="str">
            <v>Silver</v>
          </cell>
          <cell r="Q1550" t="str">
            <v>BB</v>
          </cell>
          <cell r="R1550" t="str">
            <v>BTS</v>
          </cell>
          <cell r="S1550" t="str">
            <v>On air</v>
          </cell>
          <cell r="T1550" t="str">
            <v>Solar-Gen</v>
          </cell>
          <cell r="U1550" t="str">
            <v>Green Field</v>
          </cell>
          <cell r="V1550">
            <v>60</v>
          </cell>
          <cell r="W1550" t="str">
            <v>Outdoor</v>
          </cell>
          <cell r="X1550" t="str">
            <v>Samson Nyirenda</v>
          </cell>
          <cell r="Y1550" t="str">
            <v>SBC</v>
          </cell>
          <cell r="Z1550" t="str">
            <v>SBC</v>
          </cell>
          <cell r="AA1550" t="str">
            <v>Airtel </v>
          </cell>
          <cell r="AB1550" t="str">
            <v>Flavian Mazhambi</v>
          </cell>
          <cell r="AC1550" t="str">
            <v>GNM</v>
          </cell>
          <cell r="AD1550" t="str">
            <v>Lithandi </v>
          </cell>
          <cell r="AE1550" t="str">
            <v>Vitalgen</v>
          </cell>
          <cell r="AF1550" t="str">
            <v>Vitalgen</v>
          </cell>
          <cell r="AG1550">
            <v>15</v>
          </cell>
          <cell r="AH1550" t="str">
            <v>perkins</v>
          </cell>
          <cell r="AI1550" t="str">
            <v>GV15794U</v>
          </cell>
          <cell r="AJ1550" t="str">
            <v>Leroy Sommer</v>
          </cell>
          <cell r="AK1550" t="str">
            <v>TAL 040 F J 6s/4</v>
          </cell>
          <cell r="AL1550">
            <v>600</v>
          </cell>
          <cell r="AM1550" t="str">
            <v>Power cube</v>
          </cell>
          <cell r="AN1550">
            <v>0</v>
          </cell>
          <cell r="AO1550">
            <v>150</v>
          </cell>
          <cell r="AP1550" t="str">
            <v>Lithium</v>
          </cell>
          <cell r="AQ1550">
            <v>300</v>
          </cell>
          <cell r="AR1550">
            <v>48</v>
          </cell>
          <cell r="AS1550">
            <v>100</v>
          </cell>
          <cell r="AT1550">
            <v>3</v>
          </cell>
          <cell r="AU1550" t="str">
            <v>N/A</v>
          </cell>
          <cell r="AV1550" t="str">
            <v>N/A</v>
          </cell>
          <cell r="AW1550" t="str">
            <v>N/A</v>
          </cell>
          <cell r="AX1550" t="str">
            <v>n/a</v>
          </cell>
          <cell r="AY1550" t="str">
            <v>N/A</v>
          </cell>
          <cell r="AZ1550">
            <v>74</v>
          </cell>
        </row>
        <row r="1550">
          <cell r="BB1550">
            <v>2</v>
          </cell>
          <cell r="BC1550" t="str">
            <v>MTNAirtel</v>
          </cell>
          <cell r="BD1550" t="str">
            <v>T3495</v>
          </cell>
          <cell r="BE1550" t="str">
            <v>ZM6339</v>
          </cell>
          <cell r="BF1550" t="str">
            <v>Yes</v>
          </cell>
        </row>
        <row r="1551">
          <cell r="C1551" t="str">
            <v>IHS_NTH_307A</v>
          </cell>
          <cell r="D1551" t="str">
            <v>Kampinda</v>
          </cell>
          <cell r="E1551">
            <v>29.7667</v>
          </cell>
          <cell r="F1551">
            <v>-8.7833</v>
          </cell>
          <cell r="G1551" t="str">
            <v>Northern </v>
          </cell>
          <cell r="H1551">
            <v>2.5</v>
          </cell>
          <cell r="I1551" t="str">
            <v>NORTHERN</v>
          </cell>
          <cell r="J1551" t="str">
            <v>Kaputa</v>
          </cell>
          <cell r="K1551" t="str">
            <v>No</v>
          </cell>
          <cell r="L1551" t="str">
            <v>No</v>
          </cell>
          <cell r="M1551" t="str">
            <v>No</v>
          </cell>
          <cell r="N1551" t="str">
            <v>Rural</v>
          </cell>
          <cell r="O1551" t="str">
            <v>Silver</v>
          </cell>
          <cell r="P1551" t="str">
            <v>Silver</v>
          </cell>
          <cell r="Q1551" t="str">
            <v>BB</v>
          </cell>
          <cell r="R1551" t="str">
            <v>BB</v>
          </cell>
          <cell r="S1551" t="str">
            <v>On air</v>
          </cell>
          <cell r="T1551" t="str">
            <v>Solar-Gen</v>
          </cell>
          <cell r="U1551" t="str">
            <v>Green Field</v>
          </cell>
          <cell r="V1551">
            <v>80</v>
          </cell>
          <cell r="W1551" t="str">
            <v>Outdoor</v>
          </cell>
          <cell r="X1551" t="str">
            <v>Samson Nyirenda</v>
          </cell>
          <cell r="Y1551" t="str">
            <v>SBC</v>
          </cell>
          <cell r="Z1551" t="str">
            <v>SBC</v>
          </cell>
          <cell r="AA1551" t="str">
            <v>Airtel </v>
          </cell>
          <cell r="AB1551" t="str">
            <v>Flavian Mazhambi</v>
          </cell>
          <cell r="AC1551" t="str">
            <v>GNM</v>
          </cell>
          <cell r="AD1551" t="str">
            <v>Lithandi </v>
          </cell>
          <cell r="AE1551" t="str">
            <v>Gen Logic</v>
          </cell>
          <cell r="AF1551" t="str">
            <v>Gen Logic</v>
          </cell>
          <cell r="AG1551">
            <v>20</v>
          </cell>
          <cell r="AH1551" t="str">
            <v>perkins</v>
          </cell>
          <cell r="AI1551" t="str">
            <v>GV 51780V</v>
          </cell>
          <cell r="AJ1551" t="str">
            <v>Leroy Sommer</v>
          </cell>
          <cell r="AK1551" t="str">
            <v>ECP -28-m/4</v>
          </cell>
          <cell r="AL1551">
            <v>1000</v>
          </cell>
          <cell r="AM1551" t="str">
            <v>Power cube</v>
          </cell>
          <cell r="AN1551">
            <v>0</v>
          </cell>
          <cell r="AO1551">
            <v>150</v>
          </cell>
          <cell r="AP1551" t="str">
            <v>Lithium</v>
          </cell>
          <cell r="AQ1551">
            <v>300</v>
          </cell>
          <cell r="AR1551">
            <v>48</v>
          </cell>
          <cell r="AS1551">
            <v>100</v>
          </cell>
          <cell r="AT1551">
            <v>3</v>
          </cell>
          <cell r="AU1551" t="str">
            <v>N/A</v>
          </cell>
          <cell r="AV1551" t="str">
            <v>N/A</v>
          </cell>
          <cell r="AW1551" t="str">
            <v>N/A</v>
          </cell>
          <cell r="AX1551" t="str">
            <v>n/a</v>
          </cell>
          <cell r="AY1551" t="str">
            <v>N/A</v>
          </cell>
          <cell r="AZ1551">
            <v>78</v>
          </cell>
        </row>
        <row r="1551">
          <cell r="BB1551">
            <v>2</v>
          </cell>
          <cell r="BC1551" t="str">
            <v>MTNAirtel</v>
          </cell>
          <cell r="BD1551" t="str">
            <v>T3474</v>
          </cell>
          <cell r="BE1551" t="str">
            <v>ZM6340</v>
          </cell>
          <cell r="BF1551" t="str">
            <v>Yes</v>
          </cell>
        </row>
        <row r="1552">
          <cell r="C1552" t="str">
            <v>IHS_NTH_308A</v>
          </cell>
          <cell r="D1552" t="str">
            <v>Nsumbu</v>
          </cell>
          <cell r="E1552">
            <v>30.448</v>
          </cell>
          <cell r="F1552">
            <v>-8.5164</v>
          </cell>
          <cell r="G1552" t="str">
            <v>Northern </v>
          </cell>
          <cell r="H1552">
            <v>2</v>
          </cell>
          <cell r="I1552" t="str">
            <v>NORTHERN</v>
          </cell>
          <cell r="J1552" t="str">
            <v>Kaputa</v>
          </cell>
          <cell r="K1552" t="str">
            <v>No</v>
          </cell>
          <cell r="L1552" t="str">
            <v>No</v>
          </cell>
          <cell r="M1552" t="str">
            <v>No</v>
          </cell>
          <cell r="N1552" t="str">
            <v>Rural</v>
          </cell>
          <cell r="O1552" t="str">
            <v>Silver</v>
          </cell>
          <cell r="P1552" t="str">
            <v>Silver</v>
          </cell>
          <cell r="Q1552" t="str">
            <v>BTS</v>
          </cell>
          <cell r="R1552" t="str">
            <v>BTS</v>
          </cell>
          <cell r="S1552" t="str">
            <v>On air</v>
          </cell>
          <cell r="T1552" t="str">
            <v>Solar-Gen</v>
          </cell>
          <cell r="U1552" t="str">
            <v>Green Field</v>
          </cell>
          <cell r="V1552">
            <v>80</v>
          </cell>
          <cell r="W1552" t="str">
            <v>Outdoor</v>
          </cell>
          <cell r="X1552" t="str">
            <v>Samson Nyirenda</v>
          </cell>
          <cell r="Y1552" t="str">
            <v>SBC</v>
          </cell>
          <cell r="Z1552" t="str">
            <v>SBC</v>
          </cell>
          <cell r="AA1552" t="str">
            <v>Airtel </v>
          </cell>
          <cell r="AB1552" t="str">
            <v>Flavian Mazhambi</v>
          </cell>
          <cell r="AC1552" t="str">
            <v>GNM</v>
          </cell>
          <cell r="AD1552" t="str">
            <v>Lithandi </v>
          </cell>
          <cell r="AE1552" t="str">
            <v>Gen Logic</v>
          </cell>
          <cell r="AF1552" t="str">
            <v>Gen Logic</v>
          </cell>
          <cell r="AG1552">
            <v>16</v>
          </cell>
          <cell r="AH1552" t="str">
            <v>perkins</v>
          </cell>
          <cell r="AI1552">
            <v>0</v>
          </cell>
          <cell r="AJ1552" t="str">
            <v>Leroy Sommer</v>
          </cell>
          <cell r="AK1552">
            <v>0</v>
          </cell>
          <cell r="AL1552">
            <v>1000</v>
          </cell>
          <cell r="AM1552" t="str">
            <v>Power cube</v>
          </cell>
          <cell r="AN1552" t="str">
            <v>ICC330-H1-C1</v>
          </cell>
          <cell r="AO1552">
            <v>400</v>
          </cell>
          <cell r="AP1552" t="str">
            <v>Lithium</v>
          </cell>
          <cell r="AQ1552">
            <v>300</v>
          </cell>
          <cell r="AR1552">
            <v>48</v>
          </cell>
          <cell r="AS1552">
            <v>100</v>
          </cell>
          <cell r="AT1552">
            <v>3</v>
          </cell>
          <cell r="AU1552" t="str">
            <v>N/A</v>
          </cell>
          <cell r="AV1552" t="str">
            <v>N/A</v>
          </cell>
          <cell r="AW1552" t="str">
            <v>N/A</v>
          </cell>
          <cell r="AX1552" t="str">
            <v>n/a</v>
          </cell>
          <cell r="AY1552" t="str">
            <v>N/A</v>
          </cell>
          <cell r="AZ1552">
            <v>62</v>
          </cell>
        </row>
        <row r="1552">
          <cell r="BB1552">
            <v>2</v>
          </cell>
          <cell r="BC1552" t="str">
            <v>MTNAirtel</v>
          </cell>
          <cell r="BD1552" t="str">
            <v>TX</v>
          </cell>
          <cell r="BE1552" t="str">
            <v>ZM6365</v>
          </cell>
          <cell r="BF1552" t="str">
            <v>Yes</v>
          </cell>
        </row>
        <row r="1553">
          <cell r="C1553" t="str">
            <v>IHS_NTH_309A</v>
          </cell>
          <cell r="D1553" t="str">
            <v>Kalinda</v>
          </cell>
          <cell r="E1553">
            <v>33.45</v>
          </cell>
          <cell r="F1553">
            <v>-10.4667</v>
          </cell>
          <cell r="G1553" t="str">
            <v>Northern </v>
          </cell>
          <cell r="H1553">
            <v>1.8</v>
          </cell>
          <cell r="I1553" t="str">
            <v>NORTHERN</v>
          </cell>
          <cell r="J1553" t="str">
            <v>Isoka</v>
          </cell>
          <cell r="K1553" t="str">
            <v>No</v>
          </cell>
          <cell r="L1553" t="str">
            <v>No</v>
          </cell>
          <cell r="M1553" t="str">
            <v>No</v>
          </cell>
          <cell r="N1553" t="str">
            <v>Rural</v>
          </cell>
          <cell r="O1553" t="str">
            <v>Silver</v>
          </cell>
          <cell r="P1553" t="str">
            <v>Silver</v>
          </cell>
          <cell r="Q1553" t="str">
            <v>HUB</v>
          </cell>
          <cell r="R1553" t="str">
            <v>BTS</v>
          </cell>
          <cell r="S1553" t="str">
            <v>On air</v>
          </cell>
          <cell r="T1553" t="str">
            <v>Grid-Gen-solar</v>
          </cell>
          <cell r="U1553" t="str">
            <v>Green Field</v>
          </cell>
          <cell r="V1553">
            <v>80</v>
          </cell>
          <cell r="W1553" t="str">
            <v>Outdoor</v>
          </cell>
          <cell r="X1553" t="str">
            <v>Kwibisa Mbindawina </v>
          </cell>
          <cell r="Y1553" t="str">
            <v>SBC</v>
          </cell>
          <cell r="Z1553" t="str">
            <v>SBC</v>
          </cell>
          <cell r="AA1553" t="str">
            <v>Airtel </v>
          </cell>
          <cell r="AB1553" t="str">
            <v>Flavian Mazhambi</v>
          </cell>
          <cell r="AC1553" t="str">
            <v>GNM</v>
          </cell>
          <cell r="AD1553" t="str">
            <v>Lithandi </v>
          </cell>
          <cell r="AE1553" t="str">
            <v>RID</v>
          </cell>
          <cell r="AF1553" t="str">
            <v>RID</v>
          </cell>
          <cell r="AG1553">
            <v>15</v>
          </cell>
          <cell r="AH1553" t="str">
            <v>Mitsubishi</v>
          </cell>
          <cell r="AI1553" t="str">
            <v>S4LZ</v>
          </cell>
          <cell r="AJ1553" t="str">
            <v>Zanardi </v>
          </cell>
          <cell r="AK1553" t="str">
            <v>AL 3/4</v>
          </cell>
          <cell r="AL1553">
            <v>600</v>
          </cell>
          <cell r="AM1553" t="str">
            <v>MPPT</v>
          </cell>
          <cell r="AN1553" t="str">
            <v>FlexMax</v>
          </cell>
          <cell r="AO1553">
            <v>80</v>
          </cell>
          <cell r="AP1553" t="str">
            <v>Lithium</v>
          </cell>
          <cell r="AQ1553">
            <v>200</v>
          </cell>
          <cell r="AR1553">
            <v>48</v>
          </cell>
          <cell r="AS1553">
            <v>100</v>
          </cell>
          <cell r="AT1553">
            <v>2</v>
          </cell>
          <cell r="AU1553" t="str">
            <v>N/A</v>
          </cell>
          <cell r="AV1553" t="str">
            <v>N/A</v>
          </cell>
          <cell r="AW1553" t="str">
            <v>N/A</v>
          </cell>
          <cell r="AX1553" t="str">
            <v>n/a</v>
          </cell>
          <cell r="AY1553" t="str">
            <v>N/A</v>
          </cell>
          <cell r="AZ1553">
            <v>67</v>
          </cell>
        </row>
        <row r="1553">
          <cell r="BB1553">
            <v>2</v>
          </cell>
          <cell r="BC1553" t="str">
            <v>MTNAirtel</v>
          </cell>
          <cell r="BD1553" t="str">
            <v>TX</v>
          </cell>
          <cell r="BE1553" t="str">
            <v>ZM6395</v>
          </cell>
          <cell r="BF1553" t="str">
            <v>Yes</v>
          </cell>
        </row>
        <row r="1554">
          <cell r="C1554" t="str">
            <v>IHS_NTH_310A</v>
          </cell>
          <cell r="D1554" t="str">
            <v>Mpemba</v>
          </cell>
          <cell r="E1554">
            <v>33.2902</v>
          </cell>
          <cell r="F1554">
            <v>-10.5394</v>
          </cell>
          <cell r="G1554" t="str">
            <v>Northern </v>
          </cell>
          <cell r="H1554">
            <v>1.8</v>
          </cell>
          <cell r="I1554" t="str">
            <v>NORTHERN</v>
          </cell>
          <cell r="J1554" t="str">
            <v>Isoka</v>
          </cell>
          <cell r="K1554" t="str">
            <v>No</v>
          </cell>
          <cell r="L1554" t="str">
            <v>No</v>
          </cell>
          <cell r="M1554" t="str">
            <v>No</v>
          </cell>
          <cell r="N1554" t="str">
            <v>Rural</v>
          </cell>
          <cell r="O1554" t="str">
            <v>Silver</v>
          </cell>
          <cell r="P1554" t="str">
            <v>Silver</v>
          </cell>
          <cell r="Q1554" t="str">
            <v>BTS</v>
          </cell>
          <cell r="R1554" t="str">
            <v>BTS</v>
          </cell>
          <cell r="S1554" t="str">
            <v>On air</v>
          </cell>
          <cell r="T1554" t="str">
            <v>Solar-Gen</v>
          </cell>
          <cell r="U1554" t="str">
            <v>Green Field</v>
          </cell>
          <cell r="V1554">
            <v>70</v>
          </cell>
          <cell r="W1554" t="str">
            <v>Outdoor</v>
          </cell>
          <cell r="X1554" t="str">
            <v>Kwibisa Mbindawina </v>
          </cell>
          <cell r="Y1554" t="str">
            <v>SBC</v>
          </cell>
          <cell r="Z1554" t="str">
            <v>SBC</v>
          </cell>
          <cell r="AA1554" t="str">
            <v>Airtel </v>
          </cell>
          <cell r="AB1554" t="str">
            <v>Flavian Mazhambi</v>
          </cell>
          <cell r="AC1554" t="str">
            <v>GNM</v>
          </cell>
          <cell r="AD1554" t="str">
            <v>Lithandi </v>
          </cell>
          <cell r="AE1554" t="str">
            <v>CK Works</v>
          </cell>
          <cell r="AF1554" t="str">
            <v>CK Works</v>
          </cell>
          <cell r="AG1554">
            <v>15</v>
          </cell>
          <cell r="AH1554" t="str">
            <v>perkins</v>
          </cell>
          <cell r="AI1554">
            <v>0</v>
          </cell>
          <cell r="AJ1554" t="str">
            <v>Leroy Sommer</v>
          </cell>
          <cell r="AK1554">
            <v>0</v>
          </cell>
          <cell r="AL1554">
            <v>600</v>
          </cell>
          <cell r="AM1554" t="str">
            <v>Power cube</v>
          </cell>
          <cell r="AN1554">
            <v>0</v>
          </cell>
          <cell r="AO1554">
            <v>150</v>
          </cell>
          <cell r="AP1554" t="str">
            <v>Lithium</v>
          </cell>
          <cell r="AQ1554">
            <v>300</v>
          </cell>
          <cell r="AR1554">
            <v>48</v>
          </cell>
          <cell r="AS1554">
            <v>100</v>
          </cell>
          <cell r="AT1554">
            <v>3</v>
          </cell>
          <cell r="AU1554" t="str">
            <v>N/A</v>
          </cell>
          <cell r="AV1554" t="str">
            <v>N/A</v>
          </cell>
          <cell r="AW1554" t="str">
            <v>N/A</v>
          </cell>
          <cell r="AX1554" t="str">
            <v>n/a</v>
          </cell>
          <cell r="AY1554" t="str">
            <v>N/A</v>
          </cell>
          <cell r="AZ1554">
            <v>89</v>
          </cell>
        </row>
        <row r="1554">
          <cell r="BB1554">
            <v>2</v>
          </cell>
          <cell r="BC1554" t="str">
            <v>MTNAirtel</v>
          </cell>
          <cell r="BD1554" t="str">
            <v>T3488</v>
          </cell>
          <cell r="BE1554" t="str">
            <v>ZM6414</v>
          </cell>
          <cell r="BF1554" t="str">
            <v>Yes</v>
          </cell>
        </row>
        <row r="1555">
          <cell r="C1555" t="str">
            <v>IHS_NTH_311A</v>
          </cell>
          <cell r="D1555" t="str">
            <v>Lwena Mission</v>
          </cell>
          <cell r="E1555">
            <v>30.2</v>
          </cell>
          <cell r="F1555">
            <v>-10.65</v>
          </cell>
          <cell r="G1555" t="str">
            <v>Northern </v>
          </cell>
          <cell r="H1555">
            <v>2</v>
          </cell>
          <cell r="I1555" t="str">
            <v>NORTHERN</v>
          </cell>
          <cell r="J1555" t="str">
            <v>Luwingu</v>
          </cell>
          <cell r="K1555" t="str">
            <v>No</v>
          </cell>
          <cell r="L1555" t="str">
            <v>No</v>
          </cell>
          <cell r="M1555" t="str">
            <v>No</v>
          </cell>
          <cell r="N1555" t="str">
            <v>Rural</v>
          </cell>
          <cell r="O1555" t="str">
            <v>Silver</v>
          </cell>
          <cell r="P1555" t="str">
            <v>Silver</v>
          </cell>
          <cell r="Q1555" t="str">
            <v>BTS</v>
          </cell>
          <cell r="R1555" t="str">
            <v>BTS</v>
          </cell>
          <cell r="S1555" t="str">
            <v>On air</v>
          </cell>
          <cell r="T1555" t="str">
            <v>Solar-Gen</v>
          </cell>
          <cell r="U1555" t="str">
            <v>Green Field</v>
          </cell>
          <cell r="V1555">
            <v>50</v>
          </cell>
          <cell r="W1555" t="str">
            <v>Outdoor</v>
          </cell>
          <cell r="X1555" t="str">
            <v>Samson Nyirenda</v>
          </cell>
          <cell r="Y1555" t="str">
            <v>SBC</v>
          </cell>
          <cell r="Z1555" t="str">
            <v>SBC</v>
          </cell>
          <cell r="AA1555" t="str">
            <v>Airtel </v>
          </cell>
          <cell r="AB1555" t="str">
            <v>Flavian Mazhambi</v>
          </cell>
          <cell r="AC1555" t="str">
            <v>GNM</v>
          </cell>
          <cell r="AD1555" t="str">
            <v>Lithandi </v>
          </cell>
          <cell r="AE1555" t="str">
            <v>Gen Logic</v>
          </cell>
          <cell r="AF1555" t="str">
            <v>Gen Logic</v>
          </cell>
          <cell r="AG1555">
            <v>16</v>
          </cell>
          <cell r="AH1555" t="str">
            <v>perkins</v>
          </cell>
          <cell r="AI1555" t="str">
            <v>GL-c100-20-3P-7320</v>
          </cell>
          <cell r="AJ1555" t="str">
            <v>Leroy Sommer</v>
          </cell>
          <cell r="AK1555">
            <v>0</v>
          </cell>
          <cell r="AL1555">
            <v>1000</v>
          </cell>
          <cell r="AM1555" t="str">
            <v>Power cube</v>
          </cell>
          <cell r="AN1555" t="str">
            <v>ICC330-H1-C1</v>
          </cell>
          <cell r="AO1555">
            <v>400</v>
          </cell>
          <cell r="AP1555" t="str">
            <v>Agisson</v>
          </cell>
          <cell r="AQ1555">
            <v>600</v>
          </cell>
          <cell r="AR1555">
            <v>2</v>
          </cell>
          <cell r="AS1555">
            <v>600</v>
          </cell>
          <cell r="AT1555">
            <v>24</v>
          </cell>
          <cell r="AU1555" t="str">
            <v>N/A</v>
          </cell>
          <cell r="AV1555" t="str">
            <v>N/A</v>
          </cell>
          <cell r="AW1555" t="str">
            <v>N/A</v>
          </cell>
          <cell r="AX1555" t="str">
            <v>n/a</v>
          </cell>
          <cell r="AY1555" t="str">
            <v>N/A</v>
          </cell>
          <cell r="AZ1555">
            <v>25</v>
          </cell>
        </row>
        <row r="1555">
          <cell r="BB1555">
            <v>1</v>
          </cell>
          <cell r="BC1555" t="str">
            <v>Airtel</v>
          </cell>
          <cell r="BD1555">
            <v>0</v>
          </cell>
          <cell r="BE1555" t="str">
            <v>ZM6418</v>
          </cell>
          <cell r="BF1555" t="str">
            <v>Yes</v>
          </cell>
        </row>
        <row r="1556">
          <cell r="C1556" t="str">
            <v>IHS_NTH_312A</v>
          </cell>
          <cell r="D1556" t="str">
            <v>Nkula</v>
          </cell>
          <cell r="E1556">
            <v>31.9178</v>
          </cell>
          <cell r="F1556">
            <v>-10.6402</v>
          </cell>
          <cell r="G1556" t="str">
            <v>Northern </v>
          </cell>
          <cell r="H1556">
            <v>2.5</v>
          </cell>
          <cell r="I1556" t="str">
            <v>NORTHERN</v>
          </cell>
          <cell r="J1556" t="str">
            <v>Chinsali</v>
          </cell>
          <cell r="K1556" t="str">
            <v>No</v>
          </cell>
          <cell r="L1556" t="str">
            <v>No</v>
          </cell>
          <cell r="M1556" t="str">
            <v>No</v>
          </cell>
          <cell r="N1556" t="str">
            <v>Rural</v>
          </cell>
          <cell r="O1556" t="str">
            <v>Silver</v>
          </cell>
          <cell r="P1556" t="str">
            <v>Silver</v>
          </cell>
          <cell r="Q1556" t="str">
            <v>BTS</v>
          </cell>
          <cell r="R1556" t="str">
            <v>BTS</v>
          </cell>
          <cell r="S1556" t="str">
            <v>On air</v>
          </cell>
          <cell r="T1556" t="str">
            <v>Grid-Gen</v>
          </cell>
          <cell r="U1556" t="str">
            <v>Green Field</v>
          </cell>
          <cell r="V1556">
            <v>70</v>
          </cell>
          <cell r="W1556" t="str">
            <v>Outdoor</v>
          </cell>
          <cell r="X1556" t="str">
            <v>Francis Muwowo</v>
          </cell>
          <cell r="Y1556" t="str">
            <v>SBC</v>
          </cell>
          <cell r="Z1556" t="str">
            <v>SBC</v>
          </cell>
          <cell r="AA1556" t="str">
            <v>Airtel </v>
          </cell>
          <cell r="AB1556" t="str">
            <v>Flavian Mazhambi</v>
          </cell>
          <cell r="AC1556" t="str">
            <v>GNM</v>
          </cell>
          <cell r="AD1556" t="str">
            <v>Lithandi </v>
          </cell>
          <cell r="AE1556" t="str">
            <v>Lamasat</v>
          </cell>
          <cell r="AF1556" t="str">
            <v>Lamasat</v>
          </cell>
          <cell r="AG1556">
            <v>20</v>
          </cell>
          <cell r="AH1556" t="str">
            <v>perkins</v>
          </cell>
          <cell r="AI1556" t="str">
            <v>Gv51794u</v>
          </cell>
          <cell r="AJ1556" t="str">
            <v>Leroy Sommer</v>
          </cell>
          <cell r="AK1556" t="str">
            <v>TAL 040D J 6S/4</v>
          </cell>
          <cell r="AL1556">
            <v>600</v>
          </cell>
          <cell r="AM1556" t="str">
            <v>Power cube</v>
          </cell>
          <cell r="AN1556" t="str">
            <v>ICC330-H1-C1</v>
          </cell>
          <cell r="AO1556">
            <v>400</v>
          </cell>
          <cell r="AP1556" t="str">
            <v>Agisson</v>
          </cell>
          <cell r="AQ1556">
            <v>1200</v>
          </cell>
          <cell r="AR1556">
            <v>2</v>
          </cell>
          <cell r="AS1556">
            <v>600</v>
          </cell>
          <cell r="AT1556">
            <v>48</v>
          </cell>
          <cell r="AU1556" t="str">
            <v>N/A</v>
          </cell>
          <cell r="AV1556" t="str">
            <v>N/A</v>
          </cell>
          <cell r="AW1556" t="str">
            <v>N/A</v>
          </cell>
          <cell r="AX1556" t="str">
            <v>n/a</v>
          </cell>
          <cell r="AY1556" t="str">
            <v>N/A</v>
          </cell>
          <cell r="AZ1556">
            <v>32</v>
          </cell>
        </row>
        <row r="1556">
          <cell r="BB1556">
            <v>1</v>
          </cell>
          <cell r="BC1556" t="str">
            <v>MTN</v>
          </cell>
          <cell r="BD1556" t="str">
            <v>T3511</v>
          </cell>
          <cell r="BE1556">
            <v>0</v>
          </cell>
          <cell r="BF1556" t="str">
            <v>Yes</v>
          </cell>
        </row>
        <row r="1557">
          <cell r="C1557" t="str">
            <v>IHS_NTH_313A</v>
          </cell>
          <cell r="D1557" t="str">
            <v>Chimbele</v>
          </cell>
          <cell r="E1557">
            <v>32.05</v>
          </cell>
          <cell r="F1557">
            <v>-10.7833</v>
          </cell>
          <cell r="G1557" t="str">
            <v>Northern </v>
          </cell>
          <cell r="H1557">
            <v>1.8</v>
          </cell>
          <cell r="I1557" t="str">
            <v>NORTHERN</v>
          </cell>
          <cell r="J1557" t="str">
            <v>Chinsali</v>
          </cell>
          <cell r="K1557" t="str">
            <v>No</v>
          </cell>
          <cell r="L1557" t="str">
            <v>No</v>
          </cell>
          <cell r="M1557" t="str">
            <v>No</v>
          </cell>
          <cell r="N1557" t="str">
            <v>Rural</v>
          </cell>
          <cell r="O1557" t="str">
            <v>Silver</v>
          </cell>
          <cell r="P1557" t="str">
            <v>Silver</v>
          </cell>
          <cell r="Q1557" t="str">
            <v>BTS</v>
          </cell>
          <cell r="R1557" t="str">
            <v>BTS</v>
          </cell>
          <cell r="S1557" t="str">
            <v>On air</v>
          </cell>
          <cell r="T1557" t="str">
            <v>Grid-Gen</v>
          </cell>
          <cell r="U1557" t="str">
            <v>Green Field</v>
          </cell>
          <cell r="V1557">
            <v>80</v>
          </cell>
          <cell r="W1557" t="str">
            <v>Outdoor</v>
          </cell>
          <cell r="X1557" t="str">
            <v>Francis Muwowo</v>
          </cell>
          <cell r="Y1557" t="str">
            <v>SBC</v>
          </cell>
          <cell r="Z1557" t="str">
            <v>SBC</v>
          </cell>
          <cell r="AA1557" t="str">
            <v>Airtel </v>
          </cell>
          <cell r="AB1557" t="str">
            <v>Flavian Mazhambi</v>
          </cell>
          <cell r="AC1557" t="str">
            <v>GNM</v>
          </cell>
          <cell r="AD1557" t="str">
            <v>Lithandi </v>
          </cell>
          <cell r="AE1557" t="str">
            <v>MPI</v>
          </cell>
          <cell r="AF1557" t="str">
            <v>MPI</v>
          </cell>
          <cell r="AG1557">
            <v>15</v>
          </cell>
          <cell r="AH1557" t="str">
            <v>perkins</v>
          </cell>
          <cell r="AI1557">
            <v>0</v>
          </cell>
          <cell r="AJ1557" t="str">
            <v>Leroy Sommer</v>
          </cell>
          <cell r="AK1557">
            <v>0</v>
          </cell>
          <cell r="AL1557">
            <v>600</v>
          </cell>
          <cell r="AM1557" t="str">
            <v>Emerson</v>
          </cell>
          <cell r="AN1557" t="str">
            <v>Network Power</v>
          </cell>
          <cell r="AO1557">
            <v>192</v>
          </cell>
          <cell r="AP1557" t="str">
            <v>Power safe </v>
          </cell>
          <cell r="AQ1557">
            <v>1200</v>
          </cell>
          <cell r="AR1557">
            <v>2</v>
          </cell>
          <cell r="AS1557">
            <v>1200</v>
          </cell>
          <cell r="AT1557">
            <v>24</v>
          </cell>
          <cell r="AU1557" t="str">
            <v>N/A</v>
          </cell>
          <cell r="AV1557" t="str">
            <v>N/A</v>
          </cell>
          <cell r="AW1557" t="str">
            <v>N/A</v>
          </cell>
          <cell r="AX1557" t="str">
            <v>n/a</v>
          </cell>
          <cell r="AY1557" t="str">
            <v>N/A</v>
          </cell>
          <cell r="AZ1557">
            <v>45</v>
          </cell>
        </row>
        <row r="1557">
          <cell r="BB1557">
            <v>1</v>
          </cell>
          <cell r="BC1557" t="str">
            <v>Airtel</v>
          </cell>
          <cell r="BD1557">
            <v>0</v>
          </cell>
          <cell r="BE1557" t="str">
            <v>ZM6421</v>
          </cell>
          <cell r="BF1557" t="str">
            <v>Yes</v>
          </cell>
        </row>
        <row r="1558">
          <cell r="C1558" t="str">
            <v>IHS_NTH_314A</v>
          </cell>
          <cell r="D1558" t="str">
            <v>Mulilo</v>
          </cell>
          <cell r="E1558">
            <v>33.0294</v>
          </cell>
          <cell r="F1558">
            <v>-10.5759</v>
          </cell>
          <cell r="G1558" t="str">
            <v>Northern </v>
          </cell>
          <cell r="H1558">
            <v>2</v>
          </cell>
          <cell r="I1558" t="str">
            <v>NORTHERN</v>
          </cell>
          <cell r="J1558" t="str">
            <v>Chama</v>
          </cell>
          <cell r="K1558" t="str">
            <v>No</v>
          </cell>
          <cell r="L1558" t="str">
            <v>No</v>
          </cell>
          <cell r="M1558" t="str">
            <v>No</v>
          </cell>
          <cell r="N1558" t="str">
            <v>Rural</v>
          </cell>
          <cell r="O1558" t="str">
            <v>Silver</v>
          </cell>
          <cell r="P1558" t="str">
            <v>Silver</v>
          </cell>
          <cell r="Q1558" t="str">
            <v>BTS</v>
          </cell>
          <cell r="R1558" t="str">
            <v>BTS</v>
          </cell>
          <cell r="S1558" t="str">
            <v>On air</v>
          </cell>
          <cell r="T1558" t="str">
            <v>Solar-Gen</v>
          </cell>
          <cell r="U1558" t="str">
            <v>Green Field</v>
          </cell>
          <cell r="V1558">
            <v>50</v>
          </cell>
          <cell r="W1558" t="str">
            <v>Outdoor</v>
          </cell>
          <cell r="X1558" t="str">
            <v>Kwibisa Mbindawina </v>
          </cell>
          <cell r="Y1558" t="str">
            <v>SBC</v>
          </cell>
          <cell r="Z1558" t="str">
            <v>SBC</v>
          </cell>
          <cell r="AA1558" t="str">
            <v>Airtel </v>
          </cell>
          <cell r="AB1558" t="str">
            <v>Flavian Mazhambi</v>
          </cell>
          <cell r="AC1558" t="str">
            <v>GNM</v>
          </cell>
          <cell r="AD1558" t="str">
            <v>Lithandi </v>
          </cell>
          <cell r="AE1558" t="str">
            <v>CK Works</v>
          </cell>
          <cell r="AF1558" t="str">
            <v>CK Works</v>
          </cell>
          <cell r="AG1558">
            <v>16</v>
          </cell>
          <cell r="AH1558" t="str">
            <v>perkins</v>
          </cell>
          <cell r="AI1558">
            <v>0</v>
          </cell>
          <cell r="AJ1558" t="str">
            <v>Leroy Sommer</v>
          </cell>
          <cell r="AK1558">
            <v>0</v>
          </cell>
          <cell r="AL1558">
            <v>600</v>
          </cell>
          <cell r="AM1558" t="str">
            <v>Power cube</v>
          </cell>
          <cell r="AN1558">
            <v>0</v>
          </cell>
          <cell r="AO1558">
            <v>150</v>
          </cell>
          <cell r="AP1558" t="str">
            <v>Lithium</v>
          </cell>
          <cell r="AQ1558">
            <v>300</v>
          </cell>
          <cell r="AR1558">
            <v>48</v>
          </cell>
          <cell r="AS1558">
            <v>100</v>
          </cell>
          <cell r="AT1558">
            <v>3</v>
          </cell>
          <cell r="AU1558" t="str">
            <v>N/A</v>
          </cell>
          <cell r="AV1558" t="str">
            <v>N/A</v>
          </cell>
          <cell r="AW1558" t="str">
            <v>N/A</v>
          </cell>
          <cell r="AX1558" t="str">
            <v>n/a</v>
          </cell>
          <cell r="AY1558" t="str">
            <v>N/A</v>
          </cell>
          <cell r="AZ1558">
            <v>52</v>
          </cell>
        </row>
        <row r="1558">
          <cell r="BB1558">
            <v>1</v>
          </cell>
          <cell r="BC1558" t="str">
            <v>Airtel</v>
          </cell>
          <cell r="BD1558">
            <v>0</v>
          </cell>
          <cell r="BE1558" t="str">
            <v>ZM6443</v>
          </cell>
          <cell r="BF1558" t="str">
            <v>Yes</v>
          </cell>
        </row>
        <row r="1559">
          <cell r="C1559" t="str">
            <v>IHS_NTH_315A</v>
          </cell>
          <cell r="D1559" t="str">
            <v>Kasama Town_3_Rlf (Chiba)</v>
          </cell>
          <cell r="E1559">
            <v>31.1819</v>
          </cell>
          <cell r="F1559">
            <v>-10.2225</v>
          </cell>
          <cell r="G1559" t="str">
            <v>Northern </v>
          </cell>
          <cell r="H1559">
            <v>2</v>
          </cell>
          <cell r="I1559" t="str">
            <v>NORTHERN</v>
          </cell>
          <cell r="J1559" t="str">
            <v>Kasama</v>
          </cell>
          <cell r="K1559" t="str">
            <v>No</v>
          </cell>
          <cell r="L1559" t="str">
            <v>No</v>
          </cell>
          <cell r="M1559" t="str">
            <v>No</v>
          </cell>
          <cell r="N1559" t="str">
            <v>Suburban</v>
          </cell>
          <cell r="O1559" t="str">
            <v>Silver</v>
          </cell>
          <cell r="P1559" t="str">
            <v>Silver</v>
          </cell>
          <cell r="Q1559" t="str">
            <v>BTS</v>
          </cell>
          <cell r="R1559" t="str">
            <v>BTS</v>
          </cell>
          <cell r="S1559" t="str">
            <v>On air</v>
          </cell>
          <cell r="T1559" t="str">
            <v>Grid-Gen</v>
          </cell>
          <cell r="U1559" t="str">
            <v>Green Field</v>
          </cell>
          <cell r="V1559">
            <v>50</v>
          </cell>
          <cell r="W1559" t="str">
            <v>Outdoor</v>
          </cell>
          <cell r="X1559" t="str">
            <v>Samson Nyirenda</v>
          </cell>
          <cell r="Y1559" t="str">
            <v>SBC</v>
          </cell>
          <cell r="Z1559" t="str">
            <v>SBC</v>
          </cell>
          <cell r="AA1559" t="str">
            <v>Airtel </v>
          </cell>
          <cell r="AB1559" t="str">
            <v>Flavian Mazhambi</v>
          </cell>
          <cell r="AC1559" t="str">
            <v>GNM</v>
          </cell>
          <cell r="AD1559" t="str">
            <v>Lithandi </v>
          </cell>
          <cell r="AE1559" t="str">
            <v>Gen Logic</v>
          </cell>
          <cell r="AF1559" t="str">
            <v>Gen Logic</v>
          </cell>
          <cell r="AG1559">
            <v>16</v>
          </cell>
          <cell r="AH1559" t="str">
            <v>perkins</v>
          </cell>
          <cell r="AI1559">
            <v>0</v>
          </cell>
          <cell r="AJ1559" t="str">
            <v>Leroy Sommer</v>
          </cell>
          <cell r="AK1559">
            <v>0</v>
          </cell>
          <cell r="AL1559">
            <v>1000</v>
          </cell>
          <cell r="AM1559" t="str">
            <v>Power cube</v>
          </cell>
          <cell r="AN1559" t="str">
            <v>ICC330-H1-C1</v>
          </cell>
          <cell r="AO1559">
            <v>400</v>
          </cell>
          <cell r="AP1559" t="str">
            <v>Agisson</v>
          </cell>
          <cell r="AQ1559">
            <v>1200</v>
          </cell>
          <cell r="AR1559">
            <v>2</v>
          </cell>
          <cell r="AS1559">
            <v>600</v>
          </cell>
          <cell r="AT1559">
            <v>48</v>
          </cell>
          <cell r="AU1559" t="str">
            <v>N/A</v>
          </cell>
          <cell r="AV1559" t="str">
            <v>N/A</v>
          </cell>
          <cell r="AW1559" t="str">
            <v>N/A</v>
          </cell>
          <cell r="AX1559" t="str">
            <v>n/a</v>
          </cell>
          <cell r="AY1559" t="str">
            <v>N/A</v>
          </cell>
          <cell r="AZ1559">
            <v>37</v>
          </cell>
        </row>
        <row r="1559">
          <cell r="BB1559">
            <v>1</v>
          </cell>
          <cell r="BC1559" t="str">
            <v>Airtel</v>
          </cell>
          <cell r="BD1559">
            <v>0</v>
          </cell>
          <cell r="BE1559" t="str">
            <v>ZM6473</v>
          </cell>
          <cell r="BF1559" t="str">
            <v>Yes</v>
          </cell>
        </row>
        <row r="1560">
          <cell r="C1560" t="str">
            <v>IHS_NTH_316A</v>
          </cell>
          <cell r="D1560" t="str">
            <v>Matipa Parish</v>
          </cell>
          <cell r="E1560">
            <v>30.3</v>
          </cell>
          <cell r="F1560">
            <v>-10.85</v>
          </cell>
          <cell r="G1560" t="str">
            <v>Northern </v>
          </cell>
          <cell r="H1560">
            <v>1.8</v>
          </cell>
          <cell r="I1560" t="str">
            <v>NORTHERN</v>
          </cell>
          <cell r="J1560" t="str">
            <v>Chilubi</v>
          </cell>
          <cell r="K1560" t="str">
            <v>No</v>
          </cell>
          <cell r="L1560" t="str">
            <v>No</v>
          </cell>
          <cell r="M1560" t="str">
            <v>No</v>
          </cell>
          <cell r="N1560" t="str">
            <v>Rural</v>
          </cell>
          <cell r="O1560" t="str">
            <v>Silver</v>
          </cell>
          <cell r="P1560" t="str">
            <v>Silver</v>
          </cell>
          <cell r="Q1560" t="str">
            <v>BTS</v>
          </cell>
          <cell r="R1560" t="str">
            <v>BTS</v>
          </cell>
          <cell r="S1560" t="str">
            <v>On air</v>
          </cell>
          <cell r="T1560" t="str">
            <v>Solar-Gen</v>
          </cell>
          <cell r="U1560" t="str">
            <v>Green Field</v>
          </cell>
          <cell r="V1560">
            <v>50</v>
          </cell>
          <cell r="W1560" t="str">
            <v>Outdoor</v>
          </cell>
          <cell r="X1560" t="str">
            <v>Samson Nyirenda</v>
          </cell>
          <cell r="Y1560" t="str">
            <v>SBC</v>
          </cell>
          <cell r="Z1560" t="str">
            <v>SBC</v>
          </cell>
          <cell r="AA1560" t="str">
            <v>Airtel </v>
          </cell>
          <cell r="AB1560" t="str">
            <v>Flavian Mazhambi</v>
          </cell>
          <cell r="AC1560" t="str">
            <v>GNM</v>
          </cell>
          <cell r="AD1560" t="str">
            <v>Lithandi </v>
          </cell>
          <cell r="AE1560" t="str">
            <v>RID</v>
          </cell>
          <cell r="AF1560" t="str">
            <v>RID</v>
          </cell>
          <cell r="AG1560">
            <v>15</v>
          </cell>
          <cell r="AH1560" t="str">
            <v>Mitsubishi</v>
          </cell>
          <cell r="AI1560">
            <v>0</v>
          </cell>
          <cell r="AJ1560" t="str">
            <v>Zanardi </v>
          </cell>
          <cell r="AK1560">
            <v>0</v>
          </cell>
          <cell r="AL1560">
            <v>600</v>
          </cell>
          <cell r="AM1560" t="str">
            <v>Power cube</v>
          </cell>
          <cell r="AN1560" t="str">
            <v>ICC330-H1-C1</v>
          </cell>
          <cell r="AO1560">
            <v>400</v>
          </cell>
          <cell r="AP1560" t="str">
            <v>Lithium</v>
          </cell>
          <cell r="AQ1560">
            <v>200</v>
          </cell>
          <cell r="AR1560">
            <v>48</v>
          </cell>
          <cell r="AS1560">
            <v>100</v>
          </cell>
          <cell r="AT1560">
            <v>2</v>
          </cell>
          <cell r="AU1560" t="str">
            <v>N/A</v>
          </cell>
          <cell r="AV1560" t="str">
            <v>N/A</v>
          </cell>
          <cell r="AW1560" t="str">
            <v>N/A</v>
          </cell>
          <cell r="AX1560" t="str">
            <v>n/a</v>
          </cell>
          <cell r="AY1560" t="str">
            <v>N/A</v>
          </cell>
          <cell r="AZ1560">
            <v>35</v>
          </cell>
        </row>
        <row r="1560">
          <cell r="BB1560">
            <v>1</v>
          </cell>
          <cell r="BC1560" t="str">
            <v>Airtel</v>
          </cell>
          <cell r="BD1560">
            <v>0</v>
          </cell>
          <cell r="BE1560" t="str">
            <v>ZM6495</v>
          </cell>
          <cell r="BF1560" t="str">
            <v>Yes</v>
          </cell>
        </row>
        <row r="1561">
          <cell r="C1561" t="str">
            <v>IHS_NTH_317A</v>
          </cell>
          <cell r="D1561" t="str">
            <v>Mukunta</v>
          </cell>
          <cell r="E1561">
            <v>31.5681</v>
          </cell>
          <cell r="F1561">
            <v>-9.1726</v>
          </cell>
          <cell r="G1561" t="str">
            <v>Northern </v>
          </cell>
          <cell r="H1561">
            <v>1.8</v>
          </cell>
          <cell r="I1561" t="str">
            <v>NORTHERN</v>
          </cell>
          <cell r="J1561" t="str">
            <v>Kasama</v>
          </cell>
          <cell r="K1561" t="str">
            <v>No</v>
          </cell>
          <cell r="L1561" t="str">
            <v>No</v>
          </cell>
          <cell r="M1561" t="str">
            <v>No</v>
          </cell>
          <cell r="N1561" t="str">
            <v>Rural</v>
          </cell>
          <cell r="O1561" t="str">
            <v>Silver</v>
          </cell>
          <cell r="P1561" t="str">
            <v>Silver</v>
          </cell>
          <cell r="Q1561" t="str">
            <v>HUB</v>
          </cell>
          <cell r="R1561" t="str">
            <v>BTS</v>
          </cell>
          <cell r="S1561" t="str">
            <v>On air</v>
          </cell>
          <cell r="T1561" t="str">
            <v>Solar-Gen</v>
          </cell>
          <cell r="U1561" t="str">
            <v>Green Field</v>
          </cell>
          <cell r="V1561">
            <v>60</v>
          </cell>
          <cell r="W1561" t="str">
            <v>Outdoor</v>
          </cell>
          <cell r="X1561" t="str">
            <v>Kwibisa Mbindawina </v>
          </cell>
          <cell r="Y1561" t="str">
            <v>SBC</v>
          </cell>
          <cell r="Z1561" t="str">
            <v>SBC</v>
          </cell>
          <cell r="AA1561" t="str">
            <v>Airtel </v>
          </cell>
          <cell r="AB1561" t="str">
            <v>Flavian Mazhambi</v>
          </cell>
          <cell r="AC1561" t="str">
            <v>GNM</v>
          </cell>
          <cell r="AD1561" t="str">
            <v>Lithandi </v>
          </cell>
          <cell r="AE1561" t="str">
            <v>Lamasat</v>
          </cell>
          <cell r="AF1561" t="str">
            <v>Lamasat</v>
          </cell>
          <cell r="AG1561">
            <v>15</v>
          </cell>
          <cell r="AH1561" t="str">
            <v>perkins</v>
          </cell>
          <cell r="AI1561" t="str">
            <v>GV51794V</v>
          </cell>
          <cell r="AJ1561" t="str">
            <v>Leroy Sommer</v>
          </cell>
          <cell r="AK1561" t="str">
            <v>TAL 040D J6S/4</v>
          </cell>
          <cell r="AL1561">
            <v>600</v>
          </cell>
          <cell r="AM1561" t="str">
            <v>Power cube</v>
          </cell>
          <cell r="AN1561" t="str">
            <v>ICC330-H1-C1</v>
          </cell>
          <cell r="AO1561">
            <v>400</v>
          </cell>
          <cell r="AP1561" t="str">
            <v>Lithium</v>
          </cell>
          <cell r="AQ1561">
            <v>200</v>
          </cell>
          <cell r="AR1561">
            <v>48</v>
          </cell>
          <cell r="AS1561">
            <v>100</v>
          </cell>
          <cell r="AT1561">
            <v>2</v>
          </cell>
          <cell r="AU1561" t="str">
            <v>N/A</v>
          </cell>
          <cell r="AV1561" t="str">
            <v>N/A</v>
          </cell>
          <cell r="AW1561" t="str">
            <v>N/A</v>
          </cell>
          <cell r="AX1561" t="str">
            <v>n/a</v>
          </cell>
          <cell r="AY1561" t="str">
            <v>N/A</v>
          </cell>
          <cell r="AZ1561">
            <v>79</v>
          </cell>
        </row>
        <row r="1561">
          <cell r="BB1561">
            <v>2</v>
          </cell>
          <cell r="BC1561" t="str">
            <v>MTNAirtel</v>
          </cell>
          <cell r="BD1561" t="str">
            <v>TX</v>
          </cell>
          <cell r="BE1561" t="str">
            <v>ZM6606</v>
          </cell>
          <cell r="BF1561" t="str">
            <v>Yes</v>
          </cell>
        </row>
        <row r="1562">
          <cell r="C1562" t="str">
            <v>IHS_NTH_318A</v>
          </cell>
          <cell r="D1562" t="str">
            <v>Chiba 3G</v>
          </cell>
          <cell r="E1562">
            <v>31.1801666666666</v>
          </cell>
          <cell r="F1562">
            <v>-10.2356944</v>
          </cell>
          <cell r="G1562" t="str">
            <v>Northern </v>
          </cell>
          <cell r="H1562">
            <v>2</v>
          </cell>
          <cell r="I1562" t="str">
            <v>NORTHERN</v>
          </cell>
          <cell r="J1562" t="str">
            <v>Kasama</v>
          </cell>
          <cell r="K1562" t="str">
            <v>No</v>
          </cell>
          <cell r="L1562" t="str">
            <v>No</v>
          </cell>
          <cell r="M1562" t="str">
            <v>No</v>
          </cell>
          <cell r="N1562" t="str">
            <v>Rural</v>
          </cell>
          <cell r="O1562" t="str">
            <v>Silver</v>
          </cell>
          <cell r="P1562" t="str">
            <v>Silver</v>
          </cell>
          <cell r="Q1562" t="str">
            <v>BTS</v>
          </cell>
          <cell r="R1562" t="str">
            <v>BTS</v>
          </cell>
          <cell r="S1562" t="str">
            <v>On air</v>
          </cell>
          <cell r="T1562" t="str">
            <v>Grid-Gen</v>
          </cell>
          <cell r="U1562" t="str">
            <v>Green Field</v>
          </cell>
          <cell r="V1562">
            <v>50</v>
          </cell>
          <cell r="W1562" t="str">
            <v>Outdoor</v>
          </cell>
          <cell r="X1562" t="str">
            <v>Samson Nyirenda</v>
          </cell>
          <cell r="Y1562" t="str">
            <v>SBC</v>
          </cell>
          <cell r="Z1562" t="str">
            <v>SBC</v>
          </cell>
          <cell r="AA1562" t="str">
            <v>Airtel </v>
          </cell>
          <cell r="AB1562" t="str">
            <v>Flavian Mazhambi</v>
          </cell>
          <cell r="AC1562" t="str">
            <v>GNM</v>
          </cell>
          <cell r="AD1562" t="str">
            <v>Lithandi </v>
          </cell>
          <cell r="AE1562" t="str">
            <v>Gen Logic</v>
          </cell>
          <cell r="AF1562" t="str">
            <v>Gen Logic</v>
          </cell>
          <cell r="AG1562">
            <v>16</v>
          </cell>
          <cell r="AH1562" t="str">
            <v>perkins</v>
          </cell>
          <cell r="AI1562" t="str">
            <v>GV51790V</v>
          </cell>
          <cell r="AJ1562" t="str">
            <v>Leroy Sommer</v>
          </cell>
          <cell r="AK1562">
            <v>0</v>
          </cell>
          <cell r="AL1562">
            <v>1000</v>
          </cell>
          <cell r="AM1562" t="str">
            <v>Power cube</v>
          </cell>
          <cell r="AN1562" t="str">
            <v>ICC330-H1-C1</v>
          </cell>
          <cell r="AO1562">
            <v>400</v>
          </cell>
          <cell r="AP1562" t="str">
            <v>Agisson</v>
          </cell>
          <cell r="AQ1562">
            <v>1200</v>
          </cell>
          <cell r="AR1562">
            <v>2</v>
          </cell>
          <cell r="AS1562">
            <v>600</v>
          </cell>
          <cell r="AT1562">
            <v>48</v>
          </cell>
          <cell r="AU1562" t="str">
            <v>N/A</v>
          </cell>
          <cell r="AV1562" t="str">
            <v>N/A</v>
          </cell>
          <cell r="AW1562" t="str">
            <v>N/A</v>
          </cell>
          <cell r="AX1562" t="str">
            <v>n/a</v>
          </cell>
          <cell r="AY1562" t="str">
            <v>N/A</v>
          </cell>
          <cell r="AZ1562">
            <v>66</v>
          </cell>
        </row>
        <row r="1562">
          <cell r="BB1562">
            <v>2</v>
          </cell>
          <cell r="BC1562" t="str">
            <v>MTNAirtel</v>
          </cell>
          <cell r="BD1562" t="str">
            <v>T3335</v>
          </cell>
          <cell r="BE1562" t="str">
            <v>ZM6776</v>
          </cell>
          <cell r="BF1562" t="str">
            <v>Yes</v>
          </cell>
        </row>
        <row r="1563">
          <cell r="C1563" t="str">
            <v>IHS_NTH_319A</v>
          </cell>
          <cell r="D1563" t="str">
            <v>Kasenda School</v>
          </cell>
          <cell r="E1563">
            <v>31.18632</v>
          </cell>
          <cell r="F1563">
            <v>-10.2138</v>
          </cell>
          <cell r="G1563" t="str">
            <v>Northern</v>
          </cell>
          <cell r="H1563">
            <v>2</v>
          </cell>
          <cell r="I1563" t="str">
            <v>NORTHERN</v>
          </cell>
          <cell r="J1563" t="str">
            <v>Kasama</v>
          </cell>
          <cell r="K1563" t="str">
            <v>No</v>
          </cell>
          <cell r="L1563" t="str">
            <v>No</v>
          </cell>
          <cell r="M1563" t="str">
            <v>No</v>
          </cell>
          <cell r="N1563" t="str">
            <v>Urban</v>
          </cell>
        </row>
        <row r="1563">
          <cell r="P1563" t="str">
            <v>Silver</v>
          </cell>
          <cell r="Q1563" t="str">
            <v>BTS</v>
          </cell>
          <cell r="R1563" t="str">
            <v>BTS</v>
          </cell>
          <cell r="S1563" t="str">
            <v>On air</v>
          </cell>
          <cell r="T1563" t="str">
            <v>Grid-Gen</v>
          </cell>
          <cell r="U1563" t="str">
            <v>Green Field</v>
          </cell>
          <cell r="V1563">
            <v>50</v>
          </cell>
          <cell r="W1563" t="str">
            <v>Outdoor</v>
          </cell>
          <cell r="X1563" t="str">
            <v>Samson Nyirenda</v>
          </cell>
          <cell r="Y1563" t="str">
            <v>SBC</v>
          </cell>
          <cell r="Z1563" t="str">
            <v>SBC</v>
          </cell>
          <cell r="AA1563" t="str">
            <v>Airtel </v>
          </cell>
          <cell r="AB1563" t="str">
            <v>Flavian Mazhambi</v>
          </cell>
          <cell r="AC1563" t="str">
            <v>GNM</v>
          </cell>
          <cell r="AD1563" t="str">
            <v>Lithandi </v>
          </cell>
          <cell r="AE1563" t="str">
            <v>perkins </v>
          </cell>
          <cell r="AF1563" t="str">
            <v>CK Works</v>
          </cell>
          <cell r="AG1563">
            <v>20</v>
          </cell>
          <cell r="AH1563" t="str">
            <v>perkins</v>
          </cell>
        </row>
        <row r="1563">
          <cell r="AJ1563" t="str">
            <v>Leroy Sommer</v>
          </cell>
        </row>
        <row r="1563">
          <cell r="AL1563">
            <v>1000</v>
          </cell>
          <cell r="AM1563" t="str">
            <v>Power cube</v>
          </cell>
          <cell r="AN1563" t="str">
            <v>ICC330-H1-C1</v>
          </cell>
        </row>
        <row r="1563">
          <cell r="AP1563" t="str">
            <v>Lithium</v>
          </cell>
          <cell r="AQ1563">
            <v>200</v>
          </cell>
          <cell r="AR1563">
            <v>48</v>
          </cell>
          <cell r="AS1563">
            <v>150</v>
          </cell>
          <cell r="AT1563">
            <v>2</v>
          </cell>
          <cell r="AU1563" t="str">
            <v>N/A</v>
          </cell>
          <cell r="AV1563" t="str">
            <v>N/A</v>
          </cell>
          <cell r="AW1563" t="str">
            <v>N/A</v>
          </cell>
          <cell r="AX1563" t="str">
            <v>N/A</v>
          </cell>
          <cell r="AY1563" t="str">
            <v>N/A</v>
          </cell>
          <cell r="AZ1563">
            <v>98</v>
          </cell>
        </row>
        <row r="1563">
          <cell r="BB1563">
            <v>1</v>
          </cell>
          <cell r="BC1563" t="str">
            <v>Airtel</v>
          </cell>
          <cell r="BD1563" t="str">
            <v>ZM1519</v>
          </cell>
          <cell r="BE1563" t="str">
            <v>ZM1492</v>
          </cell>
        </row>
        <row r="1564">
          <cell r="C1564" t="str">
            <v>IHS_NTH_320A</v>
          </cell>
          <cell r="D1564" t="str">
            <v>Central Town</v>
          </cell>
          <cell r="E1564">
            <v>31.178751</v>
          </cell>
          <cell r="F1564">
            <v>-10.19952</v>
          </cell>
          <cell r="G1564" t="str">
            <v>Northern</v>
          </cell>
          <cell r="H1564">
            <v>2.5</v>
          </cell>
          <cell r="I1564" t="str">
            <v>NORTHERN</v>
          </cell>
          <cell r="J1564" t="str">
            <v>Kasama</v>
          </cell>
          <cell r="K1564" t="str">
            <v>No</v>
          </cell>
          <cell r="L1564" t="str">
            <v>No</v>
          </cell>
          <cell r="M1564" t="str">
            <v>No</v>
          </cell>
          <cell r="N1564" t="str">
            <v>Urban</v>
          </cell>
        </row>
        <row r="1564">
          <cell r="P1564" t="str">
            <v>Silver</v>
          </cell>
          <cell r="Q1564" t="str">
            <v>BTS</v>
          </cell>
          <cell r="R1564" t="str">
            <v>BTS</v>
          </cell>
          <cell r="S1564" t="str">
            <v>On air</v>
          </cell>
          <cell r="T1564" t="str">
            <v>Grid-Gen</v>
          </cell>
          <cell r="U1564" t="str">
            <v>Green Field</v>
          </cell>
          <cell r="V1564">
            <v>50</v>
          </cell>
          <cell r="W1564" t="str">
            <v>Outdoor</v>
          </cell>
          <cell r="X1564" t="str">
            <v>Samson Nyirenda</v>
          </cell>
          <cell r="Y1564" t="str">
            <v>SBC</v>
          </cell>
          <cell r="Z1564" t="str">
            <v>Lithandi</v>
          </cell>
          <cell r="AA1564" t="str">
            <v>Airtel </v>
          </cell>
          <cell r="AB1564" t="str">
            <v>Flavian Mazhambi</v>
          </cell>
          <cell r="AC1564" t="str">
            <v>GNM</v>
          </cell>
          <cell r="AD1564" t="str">
            <v>Lithandi </v>
          </cell>
        </row>
        <row r="1564">
          <cell r="AG1564">
            <v>20</v>
          </cell>
          <cell r="AH1564" t="str">
            <v>perkins</v>
          </cell>
        </row>
        <row r="1564">
          <cell r="AL1564">
            <v>1000</v>
          </cell>
          <cell r="AM1564" t="str">
            <v>Power cube</v>
          </cell>
          <cell r="AN1564" t="str">
            <v>ICC330-H1-C1</v>
          </cell>
        </row>
        <row r="1564">
          <cell r="AP1564" t="str">
            <v>Lithium</v>
          </cell>
          <cell r="AQ1564">
            <v>300</v>
          </cell>
          <cell r="AR1564">
            <v>48</v>
          </cell>
          <cell r="AS1564">
            <v>150</v>
          </cell>
          <cell r="AT1564">
            <v>2</v>
          </cell>
          <cell r="AU1564" t="str">
            <v>N/A</v>
          </cell>
          <cell r="AV1564" t="str">
            <v>N/A</v>
          </cell>
          <cell r="AW1564" t="str">
            <v>N/A</v>
          </cell>
          <cell r="AX1564" t="str">
            <v>N/A</v>
          </cell>
          <cell r="AY1564" t="str">
            <v>N/A</v>
          </cell>
          <cell r="AZ1564">
            <v>75</v>
          </cell>
        </row>
        <row r="1564">
          <cell r="BB1564">
            <v>1</v>
          </cell>
          <cell r="BC1564" t="str">
            <v>Airtel</v>
          </cell>
          <cell r="BD1564">
            <v>0</v>
          </cell>
          <cell r="BE1564" t="str">
            <v>ZM1493</v>
          </cell>
        </row>
        <row r="1565">
          <cell r="C1565" t="str">
            <v>IHS_NTH_321A</v>
          </cell>
          <cell r="D1565" t="str">
            <v>Chisanga Two</v>
          </cell>
          <cell r="E1565">
            <v>31.20325</v>
          </cell>
          <cell r="F1565">
            <v>-10.23286</v>
          </cell>
          <cell r="G1565" t="str">
            <v>Northern</v>
          </cell>
          <cell r="H1565">
            <v>2.5</v>
          </cell>
          <cell r="I1565" t="str">
            <v>NORTHERN</v>
          </cell>
          <cell r="J1565" t="str">
            <v>Kasama</v>
          </cell>
          <cell r="K1565" t="str">
            <v>No</v>
          </cell>
          <cell r="L1565" t="str">
            <v>No</v>
          </cell>
          <cell r="M1565" t="str">
            <v>No</v>
          </cell>
          <cell r="N1565" t="str">
            <v>Urban</v>
          </cell>
        </row>
        <row r="1565">
          <cell r="P1565" t="str">
            <v>Silver</v>
          </cell>
          <cell r="Q1565" t="str">
            <v>BTS</v>
          </cell>
          <cell r="R1565" t="str">
            <v>BTS</v>
          </cell>
          <cell r="S1565" t="str">
            <v>On air</v>
          </cell>
          <cell r="T1565" t="str">
            <v>Grid-Gen</v>
          </cell>
          <cell r="U1565" t="str">
            <v>Green Field</v>
          </cell>
          <cell r="V1565">
            <v>50</v>
          </cell>
          <cell r="W1565" t="str">
            <v>Outdoor</v>
          </cell>
          <cell r="X1565" t="str">
            <v>Samson Nyirenda</v>
          </cell>
          <cell r="Y1565" t="str">
            <v>SBC</v>
          </cell>
          <cell r="Z1565" t="str">
            <v>SBC</v>
          </cell>
          <cell r="AA1565" t="str">
            <v>Airtel </v>
          </cell>
          <cell r="AB1565" t="str">
            <v>Flavian Mazhambi</v>
          </cell>
          <cell r="AC1565" t="str">
            <v>GNM</v>
          </cell>
          <cell r="AD1565" t="str">
            <v>GNM</v>
          </cell>
          <cell r="AE1565" t="str">
            <v>perkins </v>
          </cell>
          <cell r="AF1565" t="str">
            <v>CK Works</v>
          </cell>
          <cell r="AG1565">
            <v>20</v>
          </cell>
          <cell r="AH1565" t="str">
            <v>perkins</v>
          </cell>
        </row>
        <row r="1565">
          <cell r="AJ1565" t="str">
            <v>Leroy Sommer</v>
          </cell>
        </row>
        <row r="1565">
          <cell r="AL1565">
            <v>1000</v>
          </cell>
          <cell r="AM1565" t="str">
            <v>Power cube</v>
          </cell>
          <cell r="AN1565" t="str">
            <v>ICC330-H1-C1</v>
          </cell>
        </row>
        <row r="1565">
          <cell r="AP1565" t="str">
            <v>Lithium</v>
          </cell>
          <cell r="AQ1565">
            <v>300</v>
          </cell>
          <cell r="AR1565">
            <v>48</v>
          </cell>
          <cell r="AS1565">
            <v>150</v>
          </cell>
          <cell r="AT1565">
            <v>2</v>
          </cell>
          <cell r="AU1565" t="str">
            <v>N/A</v>
          </cell>
          <cell r="AV1565" t="str">
            <v>N/A</v>
          </cell>
          <cell r="AW1565" t="str">
            <v>N/A</v>
          </cell>
          <cell r="AX1565" t="str">
            <v>N/A</v>
          </cell>
          <cell r="AY1565" t="str">
            <v>N/A</v>
          </cell>
          <cell r="AZ1565">
            <v>67</v>
          </cell>
        </row>
        <row r="1565">
          <cell r="BB1565">
            <v>1</v>
          </cell>
          <cell r="BC1565" t="str">
            <v>Airtel</v>
          </cell>
          <cell r="BD1565" t="str">
            <v>ZM1486</v>
          </cell>
          <cell r="BE1565" t="str">
            <v>ZM1491</v>
          </cell>
        </row>
        <row r="1566">
          <cell r="C1566" t="str">
            <v>IHS_NTH_322A</v>
          </cell>
          <cell r="D1566" t="str">
            <v>Mbala Zambia Compound</v>
          </cell>
          <cell r="E1566">
            <v>31.34983</v>
          </cell>
          <cell r="F1566">
            <v>-15.2874687</v>
          </cell>
          <cell r="G1566" t="str">
            <v>Northern</v>
          </cell>
          <cell r="H1566">
            <v>2.5</v>
          </cell>
          <cell r="I1566" t="str">
            <v>NORTHERN</v>
          </cell>
          <cell r="J1566" t="str">
            <v>Mbala</v>
          </cell>
          <cell r="K1566" t="str">
            <v>No</v>
          </cell>
          <cell r="L1566" t="str">
            <v>No</v>
          </cell>
          <cell r="M1566" t="str">
            <v>No</v>
          </cell>
          <cell r="N1566" t="str">
            <v>Urban</v>
          </cell>
        </row>
        <row r="1566">
          <cell r="P1566" t="str">
            <v>Silver</v>
          </cell>
          <cell r="Q1566" t="str">
            <v>BTS</v>
          </cell>
          <cell r="R1566" t="str">
            <v>BTS</v>
          </cell>
          <cell r="S1566" t="str">
            <v>On air</v>
          </cell>
          <cell r="T1566" t="str">
            <v>Grid-Gen</v>
          </cell>
          <cell r="U1566" t="str">
            <v>Green Field</v>
          </cell>
          <cell r="V1566">
            <v>50</v>
          </cell>
          <cell r="W1566" t="str">
            <v>Outdoor</v>
          </cell>
          <cell r="X1566" t="str">
            <v>Francis Muwowo</v>
          </cell>
          <cell r="Y1566" t="str">
            <v>SBC</v>
          </cell>
          <cell r="Z1566" t="str">
            <v>SBC</v>
          </cell>
          <cell r="AA1566" t="str">
            <v>Airtel </v>
          </cell>
          <cell r="AB1566" t="str">
            <v>Flavian Mazhambi</v>
          </cell>
          <cell r="AC1566" t="str">
            <v>GNM</v>
          </cell>
          <cell r="AD1566" t="str">
            <v>Lithandi </v>
          </cell>
          <cell r="AE1566" t="str">
            <v>perkins </v>
          </cell>
          <cell r="AF1566" t="str">
            <v>CK Works</v>
          </cell>
          <cell r="AG1566">
            <v>20</v>
          </cell>
          <cell r="AH1566" t="str">
            <v>perkins</v>
          </cell>
        </row>
        <row r="1566">
          <cell r="AJ1566" t="str">
            <v>Leroy Sommer</v>
          </cell>
        </row>
        <row r="1566">
          <cell r="AL1566">
            <v>1000</v>
          </cell>
          <cell r="AM1566" t="str">
            <v>Power cube</v>
          </cell>
          <cell r="AN1566" t="str">
            <v>ICC330-H1-C1</v>
          </cell>
        </row>
        <row r="1566">
          <cell r="AP1566" t="str">
            <v>Lithium</v>
          </cell>
          <cell r="AQ1566">
            <v>300</v>
          </cell>
          <cell r="AR1566">
            <v>48</v>
          </cell>
          <cell r="AS1566">
            <v>150</v>
          </cell>
          <cell r="AT1566">
            <v>2</v>
          </cell>
          <cell r="AU1566" t="str">
            <v>N/A</v>
          </cell>
          <cell r="AV1566" t="str">
            <v>N/A</v>
          </cell>
          <cell r="AW1566" t="str">
            <v>N/A</v>
          </cell>
          <cell r="AX1566" t="str">
            <v>N/A</v>
          </cell>
          <cell r="AY1566" t="str">
            <v>N/A</v>
          </cell>
          <cell r="AZ1566">
            <v>62</v>
          </cell>
        </row>
        <row r="1566">
          <cell r="BB1566">
            <v>1</v>
          </cell>
          <cell r="BC1566" t="str">
            <v>Airtel</v>
          </cell>
          <cell r="BD1566" t="str">
            <v>ZM1513</v>
          </cell>
          <cell r="BE1566" t="str">
            <v>ZM1513</v>
          </cell>
        </row>
        <row r="1567">
          <cell r="C1567" t="str">
            <v>IHS_NTH_323A</v>
          </cell>
          <cell r="D1567" t="str">
            <v>Nakonde New Stadium</v>
          </cell>
          <cell r="E1567">
            <v>32.76767</v>
          </cell>
          <cell r="F1567">
            <v>-12.9921418</v>
          </cell>
          <cell r="G1567" t="str">
            <v>Northern</v>
          </cell>
          <cell r="H1567">
            <v>2.5</v>
          </cell>
          <cell r="I1567" t="str">
            <v>NORTHERN</v>
          </cell>
          <cell r="J1567" t="str">
            <v>Nakonde</v>
          </cell>
          <cell r="K1567" t="str">
            <v>No</v>
          </cell>
          <cell r="L1567" t="str">
            <v>No</v>
          </cell>
          <cell r="M1567" t="str">
            <v>No</v>
          </cell>
          <cell r="N1567" t="str">
            <v>Urban</v>
          </cell>
        </row>
        <row r="1567">
          <cell r="P1567" t="str">
            <v>Silver</v>
          </cell>
          <cell r="Q1567" t="str">
            <v>BTS</v>
          </cell>
          <cell r="R1567" t="str">
            <v>BTS</v>
          </cell>
          <cell r="S1567" t="str">
            <v>On air</v>
          </cell>
          <cell r="T1567" t="str">
            <v>Grid-Gen</v>
          </cell>
          <cell r="U1567" t="str">
            <v>Green Field</v>
          </cell>
          <cell r="V1567">
            <v>50</v>
          </cell>
          <cell r="W1567" t="str">
            <v>Outdoor</v>
          </cell>
          <cell r="X1567" t="str">
            <v>Kwibisa Mbindawina </v>
          </cell>
          <cell r="Y1567" t="str">
            <v>SBC</v>
          </cell>
          <cell r="Z1567" t="str">
            <v>SBC</v>
          </cell>
          <cell r="AA1567" t="str">
            <v>Airtel </v>
          </cell>
          <cell r="AB1567" t="str">
            <v>Flavian Mazhambi</v>
          </cell>
          <cell r="AC1567" t="str">
            <v>GNM</v>
          </cell>
          <cell r="AD1567" t="str">
            <v>Lithandi </v>
          </cell>
          <cell r="AE1567" t="str">
            <v>perkins </v>
          </cell>
          <cell r="AF1567" t="str">
            <v>CK Works</v>
          </cell>
          <cell r="AG1567">
            <v>20</v>
          </cell>
          <cell r="AH1567" t="str">
            <v>perkins</v>
          </cell>
        </row>
        <row r="1567">
          <cell r="AJ1567" t="str">
            <v>Leroy Sommer</v>
          </cell>
        </row>
        <row r="1567">
          <cell r="AL1567">
            <v>1000</v>
          </cell>
          <cell r="AM1567" t="str">
            <v>Power cube</v>
          </cell>
          <cell r="AN1567" t="str">
            <v>ICC330-H1-C1</v>
          </cell>
        </row>
        <row r="1567">
          <cell r="AP1567" t="str">
            <v>Lithium</v>
          </cell>
          <cell r="AQ1567">
            <v>100</v>
          </cell>
          <cell r="AR1567">
            <v>48</v>
          </cell>
          <cell r="AS1567">
            <v>150</v>
          </cell>
          <cell r="AT1567">
            <v>2</v>
          </cell>
          <cell r="AU1567" t="str">
            <v>N/A</v>
          </cell>
          <cell r="AV1567" t="str">
            <v>N/A</v>
          </cell>
          <cell r="AW1567" t="str">
            <v>N/A</v>
          </cell>
          <cell r="AX1567" t="str">
            <v>N/A</v>
          </cell>
          <cell r="AY1567" t="str">
            <v>N/A</v>
          </cell>
          <cell r="AZ1567">
            <v>72</v>
          </cell>
        </row>
        <row r="1567">
          <cell r="BB1567">
            <v>1</v>
          </cell>
          <cell r="BC1567" t="str">
            <v>Airtel</v>
          </cell>
          <cell r="BD1567" t="str">
            <v>ZM1520</v>
          </cell>
          <cell r="BE1567" t="str">
            <v>ZM1520</v>
          </cell>
        </row>
        <row r="1568">
          <cell r="C1568" t="str">
            <v>IHS_NTH_324A</v>
          </cell>
          <cell r="D1568" t="str">
            <v>Malalo Compund</v>
          </cell>
          <cell r="E1568">
            <v>32.75281</v>
          </cell>
          <cell r="F1568">
            <v>-9.32129</v>
          </cell>
          <cell r="G1568" t="str">
            <v>Northern</v>
          </cell>
          <cell r="H1568">
            <v>2.5</v>
          </cell>
          <cell r="I1568" t="str">
            <v>NORTHERN</v>
          </cell>
          <cell r="J1568" t="str">
            <v>Nakonde</v>
          </cell>
          <cell r="K1568" t="str">
            <v>No</v>
          </cell>
          <cell r="L1568" t="str">
            <v>No</v>
          </cell>
          <cell r="M1568" t="str">
            <v>No</v>
          </cell>
          <cell r="N1568" t="str">
            <v>Urban</v>
          </cell>
        </row>
        <row r="1568">
          <cell r="P1568" t="str">
            <v>Silver</v>
          </cell>
          <cell r="Q1568" t="str">
            <v>BTS</v>
          </cell>
          <cell r="R1568" t="str">
            <v>BTS</v>
          </cell>
          <cell r="S1568" t="str">
            <v>On air</v>
          </cell>
          <cell r="T1568" t="str">
            <v>Grid-Gen</v>
          </cell>
          <cell r="U1568" t="str">
            <v>Green Field</v>
          </cell>
          <cell r="V1568">
            <v>50</v>
          </cell>
          <cell r="W1568" t="str">
            <v>Outdoor</v>
          </cell>
          <cell r="X1568" t="str">
            <v>Kwibisa Mbindawina </v>
          </cell>
          <cell r="Y1568" t="str">
            <v>GNM</v>
          </cell>
          <cell r="Z1568" t="str">
            <v>Lithandi</v>
          </cell>
          <cell r="AA1568" t="str">
            <v>Airtel </v>
          </cell>
          <cell r="AB1568" t="str">
            <v>Flavian Mazhambi</v>
          </cell>
          <cell r="AC1568" t="str">
            <v>GNM</v>
          </cell>
          <cell r="AD1568" t="str">
            <v>Lithandi </v>
          </cell>
        </row>
        <row r="1568">
          <cell r="AG1568">
            <v>20</v>
          </cell>
          <cell r="AH1568" t="str">
            <v>perkins</v>
          </cell>
        </row>
        <row r="1568">
          <cell r="AL1568">
            <v>1000</v>
          </cell>
          <cell r="AM1568" t="str">
            <v>Power cube</v>
          </cell>
          <cell r="AN1568" t="str">
            <v>ICC330-H1-C1</v>
          </cell>
        </row>
        <row r="1568">
          <cell r="AP1568" t="str">
            <v>Lithium</v>
          </cell>
          <cell r="AQ1568">
            <v>200</v>
          </cell>
          <cell r="AR1568">
            <v>48</v>
          </cell>
          <cell r="AS1568">
            <v>150</v>
          </cell>
          <cell r="AT1568">
            <v>2</v>
          </cell>
          <cell r="AU1568" t="str">
            <v>N/A</v>
          </cell>
          <cell r="AV1568" t="str">
            <v>N/A</v>
          </cell>
          <cell r="AW1568" t="str">
            <v>N/A</v>
          </cell>
          <cell r="AX1568" t="str">
            <v>N/A</v>
          </cell>
          <cell r="AY1568" t="str">
            <v>N/A</v>
          </cell>
          <cell r="AZ1568">
            <v>69</v>
          </cell>
        </row>
        <row r="1568">
          <cell r="BB1568">
            <v>1</v>
          </cell>
          <cell r="BC1568" t="str">
            <v>Airtel</v>
          </cell>
          <cell r="BD1568">
            <v>0</v>
          </cell>
          <cell r="BE1568" t="str">
            <v>ZM1521</v>
          </cell>
        </row>
        <row r="1569">
          <cell r="C1569" t="str">
            <v>IHS_NTH_325A</v>
          </cell>
          <cell r="D1569" t="str">
            <v>Lambwe Chomba Village</v>
          </cell>
          <cell r="E1569">
            <v>-8.417911</v>
          </cell>
          <cell r="F1569">
            <v>29.58853</v>
          </cell>
          <cell r="G1569" t="str">
            <v>Northern</v>
          </cell>
          <cell r="H1569">
            <v>4.5</v>
          </cell>
          <cell r="I1569" t="str">
            <v>Northern</v>
          </cell>
          <cell r="J1569" t="str">
            <v>Kaputa</v>
          </cell>
          <cell r="K1569" t="str">
            <v>No</v>
          </cell>
          <cell r="L1569" t="str">
            <v>No</v>
          </cell>
          <cell r="M1569" t="str">
            <v>No</v>
          </cell>
          <cell r="N1569" t="str">
            <v>Rural</v>
          </cell>
          <cell r="O1569" t="str">
            <v>Silver</v>
          </cell>
          <cell r="P1569" t="str">
            <v>Silver</v>
          </cell>
          <cell r="Q1569" t="str">
            <v>BTS</v>
          </cell>
          <cell r="R1569" t="str">
            <v>BTS</v>
          </cell>
          <cell r="S1569" t="str">
            <v>On Air</v>
          </cell>
          <cell r="T1569" t="str">
            <v>Grid-Gen</v>
          </cell>
          <cell r="U1569" t="str">
            <v>Green Field</v>
          </cell>
          <cell r="V1569">
            <v>70</v>
          </cell>
          <cell r="W1569" t="str">
            <v>Outdoor</v>
          </cell>
          <cell r="X1569" t="str">
            <v>Kennedy Mwansa</v>
          </cell>
          <cell r="Y1569" t="str">
            <v>SBC</v>
          </cell>
          <cell r="Z1569" t="str">
            <v>SBC</v>
          </cell>
          <cell r="AA1569" t="str">
            <v>Airtel </v>
          </cell>
          <cell r="AB1569" t="str">
            <v>Flavian Mazhambi</v>
          </cell>
          <cell r="AC1569" t="str">
            <v>GNM</v>
          </cell>
          <cell r="AD1569" t="str">
            <v>Lithandi </v>
          </cell>
          <cell r="AE1569" t="str">
            <v>Gen Logic</v>
          </cell>
          <cell r="AF1569" t="str">
            <v>Gen Logic</v>
          </cell>
          <cell r="AG1569">
            <v>30</v>
          </cell>
          <cell r="AH1569" t="str">
            <v>perkins</v>
          </cell>
        </row>
        <row r="1569">
          <cell r="AL1569">
            <v>1000</v>
          </cell>
          <cell r="AM1569" t="str">
            <v>Power cube</v>
          </cell>
        </row>
        <row r="1569">
          <cell r="AP1569" t="str">
            <v>Lithium</v>
          </cell>
          <cell r="AQ1569">
            <v>100</v>
          </cell>
          <cell r="AR1569">
            <v>48</v>
          </cell>
          <cell r="AS1569">
            <v>100</v>
          </cell>
          <cell r="AT1569">
            <v>2</v>
          </cell>
          <cell r="AU1569" t="str">
            <v>N/A</v>
          </cell>
          <cell r="AV1569" t="str">
            <v>N/A</v>
          </cell>
          <cell r="AW1569" t="str">
            <v>N/A</v>
          </cell>
          <cell r="AX1569" t="str">
            <v>N/A</v>
          </cell>
          <cell r="AY1569" t="str">
            <v>N/A</v>
          </cell>
          <cell r="AZ1569">
            <v>105</v>
          </cell>
        </row>
        <row r="1570">
          <cell r="C1570" t="str">
            <v>IHS_NTH_326A</v>
          </cell>
          <cell r="D1570" t="str">
            <v>Kalaba village</v>
          </cell>
          <cell r="E1570">
            <v>-8.417911</v>
          </cell>
          <cell r="F1570">
            <v>29.878892</v>
          </cell>
          <cell r="G1570" t="str">
            <v>Northern</v>
          </cell>
          <cell r="H1570">
            <v>4.5</v>
          </cell>
          <cell r="I1570" t="str">
            <v>Northern</v>
          </cell>
          <cell r="J1570" t="str">
            <v>Kaputa</v>
          </cell>
          <cell r="K1570" t="str">
            <v>No</v>
          </cell>
          <cell r="L1570" t="str">
            <v>No</v>
          </cell>
          <cell r="M1570" t="str">
            <v>No</v>
          </cell>
          <cell r="N1570" t="str">
            <v>Rural</v>
          </cell>
          <cell r="O1570" t="str">
            <v>Silver</v>
          </cell>
          <cell r="P1570" t="str">
            <v>Silver</v>
          </cell>
          <cell r="Q1570" t="str">
            <v>BTS</v>
          </cell>
          <cell r="R1570" t="str">
            <v>BTS</v>
          </cell>
          <cell r="S1570" t="str">
            <v>On Air</v>
          </cell>
          <cell r="T1570" t="str">
            <v>Solar-Gen</v>
          </cell>
          <cell r="U1570" t="str">
            <v>Green Field</v>
          </cell>
          <cell r="V1570">
            <v>70</v>
          </cell>
          <cell r="W1570" t="str">
            <v>Outdoor</v>
          </cell>
          <cell r="X1570" t="str">
            <v>Kennedy Mwansa</v>
          </cell>
          <cell r="Y1570" t="str">
            <v>SBC</v>
          </cell>
          <cell r="Z1570" t="str">
            <v>SBC</v>
          </cell>
          <cell r="AA1570" t="str">
            <v>Airtel </v>
          </cell>
          <cell r="AB1570" t="str">
            <v>Flavian Mazhambi</v>
          </cell>
          <cell r="AC1570" t="str">
            <v>GNM</v>
          </cell>
          <cell r="AD1570" t="str">
            <v>Lithandi </v>
          </cell>
          <cell r="AE1570" t="str">
            <v>Gen Logic</v>
          </cell>
          <cell r="AF1570" t="str">
            <v>Gen Logic</v>
          </cell>
          <cell r="AG1570">
            <v>30</v>
          </cell>
          <cell r="AH1570" t="str">
            <v>perkins</v>
          </cell>
        </row>
        <row r="1570">
          <cell r="AL1570">
            <v>1000</v>
          </cell>
          <cell r="AM1570" t="str">
            <v>Power cube</v>
          </cell>
        </row>
        <row r="1570">
          <cell r="AP1570" t="str">
            <v>Lithium</v>
          </cell>
          <cell r="AQ1570">
            <v>100</v>
          </cell>
          <cell r="AR1570">
            <v>48</v>
          </cell>
          <cell r="AS1570">
            <v>100</v>
          </cell>
          <cell r="AT1570">
            <v>2</v>
          </cell>
          <cell r="AU1570" t="str">
            <v>N/A</v>
          </cell>
          <cell r="AV1570" t="str">
            <v>N/A</v>
          </cell>
          <cell r="AW1570" t="str">
            <v>N/A</v>
          </cell>
          <cell r="AX1570" t="str">
            <v>N/A</v>
          </cell>
          <cell r="AY1570" t="str">
            <v>N/A</v>
          </cell>
          <cell r="AZ1570">
            <v>105</v>
          </cell>
        </row>
        <row r="1571">
          <cell r="C1571" t="str">
            <v>IHS_NTH_327A</v>
          </cell>
          <cell r="D1571" t="str">
            <v>Kakungu primary sch</v>
          </cell>
          <cell r="E1571">
            <v>31.765322</v>
          </cell>
          <cell r="F1571">
            <v>-8.942501</v>
          </cell>
          <cell r="G1571" t="str">
            <v>Northern</v>
          </cell>
          <cell r="H1571">
            <v>4.5</v>
          </cell>
          <cell r="I1571" t="str">
            <v>Northern</v>
          </cell>
          <cell r="J1571" t="str">
            <v>Mbala</v>
          </cell>
          <cell r="K1571" t="str">
            <v>No</v>
          </cell>
          <cell r="L1571" t="str">
            <v>No</v>
          </cell>
          <cell r="M1571" t="str">
            <v>No</v>
          </cell>
          <cell r="N1571" t="str">
            <v>Rural</v>
          </cell>
          <cell r="O1571" t="str">
            <v>Silver</v>
          </cell>
          <cell r="P1571" t="str">
            <v>Silver</v>
          </cell>
          <cell r="Q1571" t="str">
            <v>BTS</v>
          </cell>
          <cell r="R1571" t="str">
            <v>BTS</v>
          </cell>
          <cell r="S1571" t="str">
            <v>On Air</v>
          </cell>
          <cell r="T1571" t="str">
            <v>Solar-Gen</v>
          </cell>
          <cell r="U1571" t="str">
            <v>Green Field</v>
          </cell>
          <cell r="V1571">
            <v>60</v>
          </cell>
          <cell r="W1571" t="str">
            <v>Outdoor</v>
          </cell>
        </row>
        <row r="1571">
          <cell r="Y1571" t="str">
            <v>N/A</v>
          </cell>
          <cell r="Z1571" t="str">
            <v>N/A</v>
          </cell>
          <cell r="AA1571" t="str">
            <v>Airtel </v>
          </cell>
          <cell r="AB1571" t="str">
            <v>Flavian Mazhambi</v>
          </cell>
          <cell r="AC1571" t="str">
            <v>GNM</v>
          </cell>
          <cell r="AD1571" t="str">
            <v>Lithandi </v>
          </cell>
          <cell r="AE1571" t="str">
            <v>perkins </v>
          </cell>
        </row>
        <row r="1571">
          <cell r="AG1571">
            <v>30</v>
          </cell>
        </row>
        <row r="1571">
          <cell r="AL1571">
            <v>1000</v>
          </cell>
          <cell r="AM1571" t="str">
            <v>Power cube</v>
          </cell>
        </row>
        <row r="1571">
          <cell r="AP1571" t="str">
            <v>Lithium</v>
          </cell>
          <cell r="AQ1571">
            <v>100</v>
          </cell>
          <cell r="AR1571">
            <v>48</v>
          </cell>
          <cell r="AS1571">
            <v>100</v>
          </cell>
          <cell r="AT1571">
            <v>2</v>
          </cell>
          <cell r="AU1571" t="str">
            <v>N/A</v>
          </cell>
          <cell r="AV1571" t="str">
            <v>N/A</v>
          </cell>
          <cell r="AW1571" t="str">
            <v>N/A</v>
          </cell>
          <cell r="AX1571" t="str">
            <v>N/A</v>
          </cell>
          <cell r="AY1571" t="str">
            <v>N/A</v>
          </cell>
          <cell r="AZ1571">
            <v>105</v>
          </cell>
        </row>
        <row r="1572">
          <cell r="C1572" t="str">
            <v>IHS_NTH_328A</v>
          </cell>
          <cell r="D1572" t="str">
            <v>Mukupa Kaoma</v>
          </cell>
          <cell r="E1572">
            <v>30.247703</v>
          </cell>
          <cell r="F1572">
            <v>-10.82513</v>
          </cell>
          <cell r="G1572" t="str">
            <v>Northern</v>
          </cell>
          <cell r="H1572">
            <v>4.5</v>
          </cell>
          <cell r="I1572" t="str">
            <v>Northern</v>
          </cell>
          <cell r="J1572" t="str">
            <v>Kapata</v>
          </cell>
          <cell r="K1572" t="str">
            <v>No</v>
          </cell>
          <cell r="L1572" t="str">
            <v>No</v>
          </cell>
          <cell r="M1572" t="str">
            <v>No</v>
          </cell>
          <cell r="N1572" t="str">
            <v>Rural</v>
          </cell>
          <cell r="O1572" t="str">
            <v>Silver</v>
          </cell>
          <cell r="P1572" t="str">
            <v>Silver</v>
          </cell>
          <cell r="Q1572" t="str">
            <v>BTS</v>
          </cell>
          <cell r="R1572" t="str">
            <v>BTS</v>
          </cell>
          <cell r="S1572" t="str">
            <v>On Air</v>
          </cell>
          <cell r="T1572" t="str">
            <v>Gen Only</v>
          </cell>
          <cell r="U1572" t="str">
            <v>Green Field</v>
          </cell>
          <cell r="V1572">
            <v>70</v>
          </cell>
          <cell r="W1572" t="str">
            <v>Outdoor</v>
          </cell>
        </row>
        <row r="1572">
          <cell r="Y1572" t="str">
            <v>N/A</v>
          </cell>
          <cell r="Z1572" t="str">
            <v>N/A</v>
          </cell>
          <cell r="AA1572" t="str">
            <v>Airtel </v>
          </cell>
          <cell r="AB1572" t="str">
            <v>Flavian Mazhambi</v>
          </cell>
          <cell r="AC1572" t="str">
            <v>GNM</v>
          </cell>
          <cell r="AD1572" t="str">
            <v>Lithandi </v>
          </cell>
          <cell r="AE1572" t="str">
            <v>perkins </v>
          </cell>
        </row>
        <row r="1572">
          <cell r="AG1572">
            <v>30</v>
          </cell>
          <cell r="AH1572" t="str">
            <v>perkins</v>
          </cell>
        </row>
        <row r="1572">
          <cell r="AL1572">
            <v>1000</v>
          </cell>
          <cell r="AM1572" t="str">
            <v>Power cube</v>
          </cell>
        </row>
        <row r="1572">
          <cell r="AP1572" t="str">
            <v>Lithium</v>
          </cell>
          <cell r="AQ1572">
            <v>100</v>
          </cell>
          <cell r="AR1572">
            <v>48</v>
          </cell>
          <cell r="AS1572">
            <v>100</v>
          </cell>
          <cell r="AT1572">
            <v>2</v>
          </cell>
          <cell r="AU1572" t="str">
            <v>N/A</v>
          </cell>
          <cell r="AV1572" t="str">
            <v>N/A</v>
          </cell>
          <cell r="AW1572" t="str">
            <v>N/A</v>
          </cell>
          <cell r="AX1572" t="str">
            <v>N/A</v>
          </cell>
          <cell r="AY1572" t="str">
            <v>N/A</v>
          </cell>
          <cell r="AZ1572">
            <v>105</v>
          </cell>
        </row>
        <row r="1573">
          <cell r="C1573" t="str">
            <v>IHS_STR_001M</v>
          </cell>
          <cell r="D1573" t="str">
            <v>Chipembi Road</v>
          </cell>
          <cell r="E1573">
            <v>25.86079</v>
          </cell>
          <cell r="F1573">
            <v>-17.85068</v>
          </cell>
          <cell r="G1573" t="str">
            <v>Southern</v>
          </cell>
          <cell r="H1573">
            <v>1.5</v>
          </cell>
          <cell r="I1573" t="str">
            <v>SOUTHERN</v>
          </cell>
          <cell r="J1573" t="str">
            <v>LIVINGSTONE</v>
          </cell>
          <cell r="K1573" t="str">
            <v>Yes</v>
          </cell>
          <cell r="L1573" t="str">
            <v>No</v>
          </cell>
          <cell r="M1573" t="str">
            <v>No</v>
          </cell>
          <cell r="N1573" t="str">
            <v>Urban</v>
          </cell>
          <cell r="O1573" t="str">
            <v>2G 3G</v>
          </cell>
          <cell r="P1573" t="str">
            <v>P2</v>
          </cell>
          <cell r="Q1573" t="str">
            <v>BTS</v>
          </cell>
          <cell r="R1573" t="str">
            <v>BTS</v>
          </cell>
          <cell r="S1573" t="str">
            <v>On air</v>
          </cell>
          <cell r="T1573" t="str">
            <v>Grid-Gen</v>
          </cell>
          <cell r="U1573" t="str">
            <v>Green Field</v>
          </cell>
          <cell r="V1573">
            <v>36</v>
          </cell>
          <cell r="W1573" t="str">
            <v>Outdoor</v>
          </cell>
          <cell r="X1573" t="str">
            <v>Mwamba Kalilo</v>
          </cell>
          <cell r="Y1573" t="str">
            <v>SBC</v>
          </cell>
          <cell r="Z1573" t="str">
            <v>SBC</v>
          </cell>
          <cell r="AA1573" t="str">
            <v>MTN</v>
          </cell>
          <cell r="AB1573" t="str">
            <v>Joseph Banda</v>
          </cell>
          <cell r="AC1573" t="str">
            <v>CCS</v>
          </cell>
          <cell r="AD1573" t="str">
            <v>CCS</v>
          </cell>
          <cell r="AE1573" t="str">
            <v>Gen Logic </v>
          </cell>
          <cell r="AF1573" t="str">
            <v>Gen Logic </v>
          </cell>
          <cell r="AG1573">
            <v>13</v>
          </cell>
          <cell r="AH1573" t="str">
            <v>Yanmar</v>
          </cell>
          <cell r="AI1573" t="str">
            <v>4TNE88-G1A</v>
          </cell>
          <cell r="AJ1573" t="str">
            <v>Mecc Alte</v>
          </cell>
          <cell r="AK1573" t="str">
            <v>ECO28-SN/4</v>
          </cell>
          <cell r="AL1573">
            <v>600</v>
          </cell>
          <cell r="AM1573" t="str">
            <v>Delta</v>
          </cell>
          <cell r="AN1573" t="str">
            <v>DPS 2400B-48-5</v>
          </cell>
          <cell r="AO1573">
            <v>250</v>
          </cell>
          <cell r="AP1573" t="str">
            <v>coslight</v>
          </cell>
          <cell r="AQ1573">
            <v>400</v>
          </cell>
          <cell r="AR1573">
            <v>2</v>
          </cell>
          <cell r="AS1573">
            <v>400</v>
          </cell>
          <cell r="AT1573">
            <v>24</v>
          </cell>
          <cell r="AU1573" t="str">
            <v>N/A</v>
          </cell>
          <cell r="AV1573" t="str">
            <v>N/A</v>
          </cell>
          <cell r="AW1573" t="str">
            <v>N/A</v>
          </cell>
          <cell r="AX1573" t="str">
            <v>NA</v>
          </cell>
          <cell r="AY1573" t="str">
            <v>N/A</v>
          </cell>
          <cell r="AZ1573">
            <v>44</v>
          </cell>
        </row>
        <row r="1573">
          <cell r="BB1573">
            <v>1</v>
          </cell>
          <cell r="BC1573" t="str">
            <v>MTN</v>
          </cell>
          <cell r="BD1573" t="str">
            <v>T0132</v>
          </cell>
          <cell r="BE1573">
            <v>0</v>
          </cell>
          <cell r="BF1573" t="str">
            <v>Yes</v>
          </cell>
        </row>
        <row r="1574">
          <cell r="C1574" t="str">
            <v>IHS_STR_002M</v>
          </cell>
          <cell r="D1574" t="str">
            <v>Livingstone Town Centre</v>
          </cell>
          <cell r="E1574">
            <v>25.85255</v>
          </cell>
          <cell r="F1574">
            <v>-17.84511</v>
          </cell>
          <cell r="G1574" t="str">
            <v>Southern</v>
          </cell>
          <cell r="H1574">
            <v>1.8</v>
          </cell>
          <cell r="I1574" t="str">
            <v>SOUTHERN</v>
          </cell>
          <cell r="J1574" t="str">
            <v>LIVINGSTONE</v>
          </cell>
          <cell r="K1574" t="str">
            <v>Yes</v>
          </cell>
          <cell r="L1574" t="str">
            <v>No</v>
          </cell>
          <cell r="M1574" t="str">
            <v>No</v>
          </cell>
          <cell r="N1574" t="str">
            <v>Urban</v>
          </cell>
          <cell r="O1574" t="str">
            <v>2G 3G</v>
          </cell>
          <cell r="P1574" t="str">
            <v>P3</v>
          </cell>
          <cell r="Q1574" t="str">
            <v>BTS</v>
          </cell>
          <cell r="R1574" t="str">
            <v>BTS</v>
          </cell>
          <cell r="S1574" t="str">
            <v>On air</v>
          </cell>
          <cell r="T1574" t="str">
            <v>Grid-Gen</v>
          </cell>
          <cell r="U1574" t="str">
            <v>Green Field</v>
          </cell>
          <cell r="V1574" t="str">
            <v>36</v>
          </cell>
          <cell r="W1574" t="str">
            <v>Outdoor</v>
          </cell>
          <cell r="X1574" t="str">
            <v>Mwamba Kalilo</v>
          </cell>
          <cell r="Y1574" t="str">
            <v>SBC</v>
          </cell>
          <cell r="Z1574" t="str">
            <v>SBC</v>
          </cell>
          <cell r="AA1574" t="str">
            <v>MTN</v>
          </cell>
          <cell r="AB1574" t="str">
            <v>Joseph Banda</v>
          </cell>
          <cell r="AC1574" t="str">
            <v>CCS</v>
          </cell>
          <cell r="AD1574" t="str">
            <v>CCS</v>
          </cell>
          <cell r="AE1574" t="str">
            <v>Earth Technology</v>
          </cell>
          <cell r="AF1574" t="str">
            <v>Earth technology</v>
          </cell>
          <cell r="AG1574">
            <v>15</v>
          </cell>
          <cell r="AH1574" t="str">
            <v>perkins</v>
          </cell>
          <cell r="AI1574" t="str">
            <v>GU51790U</v>
          </cell>
          <cell r="AJ1574" t="str">
            <v>Leroy Sommer</v>
          </cell>
          <cell r="AK1574" t="str">
            <v>LSA 40M5 J 6/4</v>
          </cell>
          <cell r="AL1574">
            <v>600</v>
          </cell>
          <cell r="AM1574" t="str">
            <v>Delta</v>
          </cell>
          <cell r="AN1574" t="str">
            <v>DPS 2400B-48-5</v>
          </cell>
          <cell r="AO1574">
            <v>250</v>
          </cell>
          <cell r="AP1574" t="str">
            <v>Agisson</v>
          </cell>
          <cell r="AQ1574">
            <v>600</v>
          </cell>
          <cell r="AR1574">
            <v>2</v>
          </cell>
          <cell r="AS1574">
            <v>600</v>
          </cell>
          <cell r="AT1574">
            <v>24</v>
          </cell>
          <cell r="AU1574" t="str">
            <v>N/A</v>
          </cell>
          <cell r="AV1574" t="str">
            <v>N/A</v>
          </cell>
          <cell r="AW1574" t="str">
            <v>N/A</v>
          </cell>
          <cell r="AX1574" t="str">
            <v>NA</v>
          </cell>
          <cell r="AY1574" t="str">
            <v>N/A</v>
          </cell>
          <cell r="AZ1574">
            <v>60</v>
          </cell>
        </row>
        <row r="1574">
          <cell r="BB1574">
            <v>2</v>
          </cell>
          <cell r="BC1574" t="str">
            <v>MTNLiquid Telecom</v>
          </cell>
          <cell r="BD1574" t="str">
            <v>T0333</v>
          </cell>
          <cell r="BE1574">
            <v>0</v>
          </cell>
          <cell r="BF1574" t="str">
            <v>Yes</v>
          </cell>
        </row>
        <row r="1575">
          <cell r="C1575" t="str">
            <v>IHS_STR_003M</v>
          </cell>
          <cell r="D1575" t="str">
            <v>Maramba</v>
          </cell>
          <cell r="E1575">
            <v>25.87366</v>
          </cell>
          <cell r="F1575">
            <v>-17.84673</v>
          </cell>
          <cell r="G1575" t="str">
            <v>Southern</v>
          </cell>
          <cell r="H1575">
            <v>1.8</v>
          </cell>
          <cell r="I1575" t="str">
            <v>SOUTHERN</v>
          </cell>
          <cell r="J1575" t="str">
            <v>LIVINGSTONE</v>
          </cell>
          <cell r="K1575" t="str">
            <v>Yes</v>
          </cell>
          <cell r="L1575" t="str">
            <v>No</v>
          </cell>
          <cell r="M1575" t="str">
            <v>No</v>
          </cell>
          <cell r="N1575" t="str">
            <v>Urban</v>
          </cell>
          <cell r="O1575" t="str">
            <v>2G 3G</v>
          </cell>
          <cell r="P1575" t="str">
            <v>P3</v>
          </cell>
          <cell r="Q1575" t="str">
            <v>BTS</v>
          </cell>
          <cell r="R1575" t="str">
            <v>BTS</v>
          </cell>
          <cell r="S1575" t="str">
            <v>On air</v>
          </cell>
          <cell r="T1575" t="str">
            <v>Grid-Gen</v>
          </cell>
          <cell r="U1575" t="str">
            <v>Green Field</v>
          </cell>
          <cell r="V1575">
            <v>36</v>
          </cell>
          <cell r="W1575" t="str">
            <v>Outdoor</v>
          </cell>
          <cell r="X1575" t="str">
            <v>Mwamba Kalilo</v>
          </cell>
          <cell r="Y1575" t="str">
            <v>SBC</v>
          </cell>
          <cell r="Z1575" t="str">
            <v>SBC</v>
          </cell>
          <cell r="AA1575" t="str">
            <v>MTN</v>
          </cell>
          <cell r="AB1575" t="str">
            <v>Joseph Banda</v>
          </cell>
          <cell r="AC1575" t="str">
            <v>CCS</v>
          </cell>
          <cell r="AD1575" t="str">
            <v>CCS</v>
          </cell>
          <cell r="AE1575" t="str">
            <v>Falcon</v>
          </cell>
          <cell r="AF1575" t="str">
            <v>Falcon</v>
          </cell>
          <cell r="AG1575">
            <v>15</v>
          </cell>
          <cell r="AH1575" t="str">
            <v>perkins</v>
          </cell>
          <cell r="AI1575" t="str">
            <v>GU51798U</v>
          </cell>
          <cell r="AJ1575" t="str">
            <v>Leroy Sommer</v>
          </cell>
          <cell r="AK1575" t="str">
            <v>LSA 40M5 J 6/4</v>
          </cell>
          <cell r="AL1575">
            <v>600</v>
          </cell>
          <cell r="AM1575" t="str">
            <v>Delta</v>
          </cell>
          <cell r="AN1575" t="str">
            <v>DPS 2400B-48-5</v>
          </cell>
          <cell r="AO1575">
            <v>250</v>
          </cell>
          <cell r="AP1575" t="str">
            <v>Agisson</v>
          </cell>
          <cell r="AQ1575">
            <v>600</v>
          </cell>
          <cell r="AR1575">
            <v>2</v>
          </cell>
          <cell r="AS1575">
            <v>600</v>
          </cell>
          <cell r="AT1575">
            <v>24</v>
          </cell>
          <cell r="AU1575" t="str">
            <v>N/A</v>
          </cell>
          <cell r="AV1575" t="str">
            <v>N/A</v>
          </cell>
          <cell r="AW1575" t="str">
            <v>N/A</v>
          </cell>
          <cell r="AX1575" t="str">
            <v>NA</v>
          </cell>
          <cell r="AY1575" t="str">
            <v>N/A</v>
          </cell>
          <cell r="AZ1575">
            <v>40</v>
          </cell>
        </row>
        <row r="1575">
          <cell r="BB1575">
            <v>1</v>
          </cell>
          <cell r="BC1575" t="str">
            <v>MTN</v>
          </cell>
          <cell r="BD1575" t="str">
            <v>T0264</v>
          </cell>
          <cell r="BE1575">
            <v>0</v>
          </cell>
          <cell r="BF1575" t="str">
            <v>Yes</v>
          </cell>
        </row>
        <row r="1576">
          <cell r="C1576" t="str">
            <v>IHS_STR_004M</v>
          </cell>
          <cell r="D1576" t="str">
            <v>Linda</v>
          </cell>
          <cell r="E1576">
            <v>25.87277778</v>
          </cell>
          <cell r="F1576">
            <v>-17.8588888</v>
          </cell>
          <cell r="G1576" t="str">
            <v>Southern</v>
          </cell>
          <cell r="H1576">
            <v>2.5</v>
          </cell>
          <cell r="I1576" t="str">
            <v>SOUTHERN</v>
          </cell>
          <cell r="J1576" t="str">
            <v>LIVINGSTONE</v>
          </cell>
          <cell r="K1576" t="str">
            <v>Yes</v>
          </cell>
          <cell r="L1576" t="str">
            <v>No</v>
          </cell>
          <cell r="M1576" t="str">
            <v>No</v>
          </cell>
          <cell r="N1576" t="str">
            <v>Urban</v>
          </cell>
          <cell r="O1576" t="str">
            <v>2G 3G</v>
          </cell>
          <cell r="P1576" t="str">
            <v>P4</v>
          </cell>
          <cell r="Q1576" t="str">
            <v>BTS</v>
          </cell>
          <cell r="R1576" t="str">
            <v>BTS</v>
          </cell>
          <cell r="S1576" t="str">
            <v>On air</v>
          </cell>
          <cell r="T1576" t="str">
            <v>Grid-Gen</v>
          </cell>
          <cell r="U1576" t="str">
            <v>Green Field</v>
          </cell>
          <cell r="V1576">
            <v>54</v>
          </cell>
          <cell r="W1576" t="str">
            <v>Outdoor</v>
          </cell>
          <cell r="X1576" t="str">
            <v>Mwamba Kalilo</v>
          </cell>
          <cell r="Y1576" t="str">
            <v>SBC</v>
          </cell>
          <cell r="Z1576" t="str">
            <v>SBC</v>
          </cell>
          <cell r="AA1576" t="str">
            <v>MTN</v>
          </cell>
          <cell r="AB1576" t="str">
            <v>Joseph Banda</v>
          </cell>
          <cell r="AC1576" t="str">
            <v>CCS</v>
          </cell>
          <cell r="AD1576" t="str">
            <v>CCS</v>
          </cell>
          <cell r="AE1576" t="str">
            <v>Gen Logic </v>
          </cell>
          <cell r="AF1576" t="str">
            <v>Gen Logic </v>
          </cell>
          <cell r="AG1576">
            <v>20</v>
          </cell>
          <cell r="AH1576" t="str">
            <v>perkins</v>
          </cell>
          <cell r="AI1576" t="str">
            <v>GU51794U</v>
          </cell>
          <cell r="AJ1576" t="str">
            <v>Leroy Sommer</v>
          </cell>
          <cell r="AK1576" t="str">
            <v>LSA 40M5 J 6/4</v>
          </cell>
          <cell r="AL1576">
            <v>1000</v>
          </cell>
          <cell r="AM1576" t="str">
            <v>Delta</v>
          </cell>
          <cell r="AN1576" t="str">
            <v>DPS 2400B-48-5</v>
          </cell>
          <cell r="AO1576">
            <v>250</v>
          </cell>
          <cell r="AP1576" t="str">
            <v>Lithium</v>
          </cell>
          <cell r="AQ1576">
            <v>200</v>
          </cell>
          <cell r="AR1576">
            <v>48</v>
          </cell>
          <cell r="AS1576">
            <v>100</v>
          </cell>
          <cell r="AT1576">
            <v>2</v>
          </cell>
          <cell r="AU1576" t="str">
            <v>N/A</v>
          </cell>
          <cell r="AV1576" t="str">
            <v>N/A</v>
          </cell>
          <cell r="AW1576" t="str">
            <v>N/A</v>
          </cell>
          <cell r="AX1576" t="str">
            <v>NA</v>
          </cell>
          <cell r="AY1576" t="str">
            <v>N/A</v>
          </cell>
          <cell r="AZ1576">
            <v>90</v>
          </cell>
        </row>
        <row r="1576">
          <cell r="BB1576">
            <v>2</v>
          </cell>
          <cell r="BC1576" t="str">
            <v>MTNAirtel</v>
          </cell>
          <cell r="BD1576" t="str">
            <v>T0106</v>
          </cell>
          <cell r="BE1576" t="str">
            <v>ZM6883</v>
          </cell>
          <cell r="BF1576" t="str">
            <v>Yes</v>
          </cell>
        </row>
        <row r="1577">
          <cell r="C1577" t="str">
            <v>IHS_STR_005M</v>
          </cell>
          <cell r="D1577" t="str">
            <v>Livingstone</v>
          </cell>
          <cell r="E1577">
            <v>25.85705556</v>
          </cell>
          <cell r="F1577">
            <v>-17.8335</v>
          </cell>
          <cell r="G1577" t="str">
            <v>Southern</v>
          </cell>
          <cell r="H1577">
            <v>4.5</v>
          </cell>
          <cell r="I1577" t="str">
            <v>SOUTHERN</v>
          </cell>
          <cell r="J1577" t="str">
            <v>LIVINGSTONE</v>
          </cell>
          <cell r="K1577" t="str">
            <v>Yes</v>
          </cell>
          <cell r="L1577" t="str">
            <v>Yes</v>
          </cell>
          <cell r="M1577" t="str">
            <v>No</v>
          </cell>
          <cell r="N1577" t="str">
            <v>Urban</v>
          </cell>
          <cell r="O1577" t="str">
            <v>2G 3G 4G</v>
          </cell>
          <cell r="P1577" t="str">
            <v>P3</v>
          </cell>
          <cell r="Q1577" t="str">
            <v>BB</v>
          </cell>
          <cell r="R1577" t="str">
            <v>BTS</v>
          </cell>
          <cell r="S1577" t="str">
            <v>On air</v>
          </cell>
          <cell r="T1577" t="str">
            <v>Grid-Gen</v>
          </cell>
          <cell r="U1577" t="str">
            <v>Green Field</v>
          </cell>
          <cell r="V1577">
            <v>60</v>
          </cell>
          <cell r="W1577" t="str">
            <v>Indoor </v>
          </cell>
          <cell r="X1577" t="str">
            <v>Mwamba Kalilo</v>
          </cell>
          <cell r="Y1577" t="str">
            <v>SBC</v>
          </cell>
          <cell r="Z1577" t="str">
            <v>SBC</v>
          </cell>
          <cell r="AA1577" t="str">
            <v>MTN</v>
          </cell>
          <cell r="AB1577" t="str">
            <v>Joseph Banda</v>
          </cell>
          <cell r="AC1577" t="str">
            <v>CCS</v>
          </cell>
          <cell r="AD1577" t="str">
            <v>CCS</v>
          </cell>
          <cell r="AE1577" t="str">
            <v>Gen Logic </v>
          </cell>
          <cell r="AF1577" t="str">
            <v>Gen Logic </v>
          </cell>
          <cell r="AG1577">
            <v>30</v>
          </cell>
          <cell r="AH1577" t="str">
            <v>perkins</v>
          </cell>
          <cell r="AI1577" t="str">
            <v>2490/1500</v>
          </cell>
          <cell r="AJ1577" t="str">
            <v>Mecc Alte</v>
          </cell>
          <cell r="AK1577" t="str">
            <v>ECP 28-VL/4</v>
          </cell>
          <cell r="AL1577">
            <v>1000</v>
          </cell>
          <cell r="AM1577" t="str">
            <v>Delta</v>
          </cell>
          <cell r="AN1577" t="str">
            <v>DPS 2400B-48-5</v>
          </cell>
          <cell r="AO1577">
            <v>250</v>
          </cell>
          <cell r="AP1577" t="str">
            <v>Wolong</v>
          </cell>
          <cell r="AQ1577">
            <v>1200</v>
          </cell>
          <cell r="AR1577">
            <v>2</v>
          </cell>
          <cell r="AS1577">
            <v>600</v>
          </cell>
          <cell r="AT1577">
            <v>48</v>
          </cell>
          <cell r="AU1577" t="str">
            <v>window/LG and CHIGO</v>
          </cell>
          <cell r="AV1577" t="str">
            <v>window/LG and CHIGO</v>
          </cell>
          <cell r="AW1577">
            <v>18000</v>
          </cell>
          <cell r="AX1577">
            <v>18000</v>
          </cell>
          <cell r="AY1577">
            <v>2</v>
          </cell>
          <cell r="AZ1577">
            <v>110</v>
          </cell>
        </row>
        <row r="1577">
          <cell r="BB1577">
            <v>5</v>
          </cell>
          <cell r="BC1577" t="str">
            <v>MTNAirtelINQLiquid TelecomParatus Telecom</v>
          </cell>
          <cell r="BD1577" t="str">
            <v>T0013</v>
          </cell>
          <cell r="BE1577" t="str">
            <v>ZM6784</v>
          </cell>
          <cell r="BF1577" t="str">
            <v>Yes</v>
          </cell>
        </row>
        <row r="1578">
          <cell r="C1578" t="str">
            <v>IHS_STR_006M</v>
          </cell>
          <cell r="D1578" t="str">
            <v>Dambwa Central</v>
          </cell>
          <cell r="E1578">
            <v>25.84277777</v>
          </cell>
          <cell r="F1578">
            <v>-17.85583333</v>
          </cell>
          <cell r="G1578" t="str">
            <v>Southern</v>
          </cell>
          <cell r="H1578">
            <v>1.5</v>
          </cell>
          <cell r="I1578" t="str">
            <v>SOUTHERN</v>
          </cell>
          <cell r="J1578" t="str">
            <v>LIVINGSTONE</v>
          </cell>
          <cell r="K1578" t="str">
            <v>Yes</v>
          </cell>
          <cell r="L1578" t="str">
            <v>No</v>
          </cell>
          <cell r="M1578" t="str">
            <v>No</v>
          </cell>
          <cell r="N1578" t="str">
            <v>Urban</v>
          </cell>
          <cell r="O1578" t="str">
            <v>2G 3G</v>
          </cell>
          <cell r="P1578" t="str">
            <v>P4</v>
          </cell>
          <cell r="Q1578" t="str">
            <v>BTS</v>
          </cell>
          <cell r="R1578" t="str">
            <v>BB</v>
          </cell>
          <cell r="S1578" t="str">
            <v>On air</v>
          </cell>
          <cell r="T1578" t="str">
            <v>Grid-Gen</v>
          </cell>
          <cell r="U1578" t="str">
            <v>Green Field</v>
          </cell>
          <cell r="V1578">
            <v>48</v>
          </cell>
          <cell r="W1578" t="str">
            <v>Outdoor</v>
          </cell>
          <cell r="X1578" t="str">
            <v>Mwamba Kalilo</v>
          </cell>
          <cell r="Y1578" t="str">
            <v>SBC</v>
          </cell>
          <cell r="Z1578" t="str">
            <v>SBC</v>
          </cell>
          <cell r="AA1578" t="str">
            <v>MTN</v>
          </cell>
          <cell r="AB1578" t="str">
            <v>Joseph Banda</v>
          </cell>
          <cell r="AC1578" t="str">
            <v>CCS</v>
          </cell>
          <cell r="AD1578" t="str">
            <v>CCS</v>
          </cell>
          <cell r="AE1578" t="str">
            <v>Falcon</v>
          </cell>
          <cell r="AF1578" t="str">
            <v>Falcon</v>
          </cell>
          <cell r="AG1578">
            <v>13</v>
          </cell>
          <cell r="AH1578" t="str">
            <v>perkins</v>
          </cell>
          <cell r="AI1578" t="str">
            <v>GU51798U</v>
          </cell>
          <cell r="AJ1578" t="str">
            <v>Leroy Sommer</v>
          </cell>
          <cell r="AK1578" t="str">
            <v>LSA 40M5 J 6/4</v>
          </cell>
          <cell r="AL1578">
            <v>600</v>
          </cell>
          <cell r="AM1578" t="str">
            <v>Delta</v>
          </cell>
          <cell r="AN1578" t="str">
            <v>DPS 2400B-48-5</v>
          </cell>
          <cell r="AO1578">
            <v>250</v>
          </cell>
          <cell r="AP1578" t="str">
            <v>Amaron</v>
          </cell>
          <cell r="AQ1578">
            <v>1200</v>
          </cell>
          <cell r="AR1578">
            <v>2</v>
          </cell>
          <cell r="AS1578">
            <v>600</v>
          </cell>
          <cell r="AT1578">
            <v>48</v>
          </cell>
          <cell r="AU1578" t="str">
            <v>N/A</v>
          </cell>
          <cell r="AV1578" t="str">
            <v>N/A</v>
          </cell>
          <cell r="AW1578" t="str">
            <v>N/A</v>
          </cell>
          <cell r="AX1578" t="str">
            <v>NA</v>
          </cell>
          <cell r="AY1578" t="str">
            <v>N/A</v>
          </cell>
          <cell r="AZ1578">
            <v>100</v>
          </cell>
        </row>
        <row r="1578">
          <cell r="BB1578">
            <v>2</v>
          </cell>
          <cell r="BC1578" t="str">
            <v>MTNAirtel</v>
          </cell>
          <cell r="BD1578" t="str">
            <v>T0093</v>
          </cell>
          <cell r="BE1578" t="str">
            <v>ZM0209</v>
          </cell>
          <cell r="BF1578" t="str">
            <v>Yes</v>
          </cell>
        </row>
        <row r="1579">
          <cell r="C1579" t="str">
            <v>IHS_STR_007M</v>
          </cell>
          <cell r="D1579" t="str">
            <v>Spur Shopping Centre</v>
          </cell>
          <cell r="E1579">
            <v>25.855</v>
          </cell>
          <cell r="F1579">
            <v>-17.87111111</v>
          </cell>
          <cell r="G1579" t="str">
            <v>Southern</v>
          </cell>
          <cell r="H1579">
            <v>1.8</v>
          </cell>
          <cell r="I1579" t="str">
            <v>SOUTHERN</v>
          </cell>
          <cell r="J1579" t="str">
            <v>LIVINGSTONE</v>
          </cell>
          <cell r="K1579" t="str">
            <v>Yes</v>
          </cell>
          <cell r="L1579" t="str">
            <v>No</v>
          </cell>
          <cell r="M1579" t="str">
            <v>No</v>
          </cell>
          <cell r="N1579" t="str">
            <v>Urban</v>
          </cell>
          <cell r="O1579" t="str">
            <v>2G 3G</v>
          </cell>
          <cell r="P1579" t="str">
            <v>P4</v>
          </cell>
          <cell r="Q1579" t="str">
            <v>BTS</v>
          </cell>
          <cell r="R1579" t="str">
            <v>BTS</v>
          </cell>
          <cell r="S1579" t="str">
            <v>On air</v>
          </cell>
          <cell r="T1579" t="str">
            <v>Grid-Gen</v>
          </cell>
          <cell r="U1579" t="str">
            <v>Green Field</v>
          </cell>
          <cell r="V1579">
            <v>54</v>
          </cell>
          <cell r="W1579" t="str">
            <v>Outdoor</v>
          </cell>
          <cell r="X1579" t="str">
            <v>Mwamba Kalilo</v>
          </cell>
          <cell r="Y1579" t="str">
            <v>SBC</v>
          </cell>
          <cell r="Z1579" t="str">
            <v>SBC</v>
          </cell>
          <cell r="AA1579" t="str">
            <v>MTN</v>
          </cell>
          <cell r="AB1579" t="str">
            <v>Joseph Banda</v>
          </cell>
          <cell r="AC1579" t="str">
            <v>CCS</v>
          </cell>
          <cell r="AD1579" t="str">
            <v>CCS</v>
          </cell>
          <cell r="AE1579" t="str">
            <v>Gen Logic </v>
          </cell>
          <cell r="AF1579" t="str">
            <v>Gen Logic </v>
          </cell>
          <cell r="AG1579">
            <v>15</v>
          </cell>
          <cell r="AH1579" t="str">
            <v>perkins</v>
          </cell>
          <cell r="AI1579" t="str">
            <v>GU51794U</v>
          </cell>
          <cell r="AJ1579" t="str">
            <v>Mecc Alte</v>
          </cell>
          <cell r="AK1579" t="str">
            <v>ECO28-SN/4</v>
          </cell>
          <cell r="AL1579">
            <v>1000</v>
          </cell>
          <cell r="AM1579" t="str">
            <v>Delta</v>
          </cell>
          <cell r="AN1579" t="str">
            <v>DPS 2400B-48-5</v>
          </cell>
          <cell r="AO1579">
            <v>250</v>
          </cell>
          <cell r="AP1579" t="str">
            <v>NARADA</v>
          </cell>
          <cell r="AQ1579">
            <v>600</v>
          </cell>
          <cell r="AR1579">
            <v>2</v>
          </cell>
          <cell r="AS1579">
            <v>600</v>
          </cell>
          <cell r="AT1579">
            <v>24</v>
          </cell>
          <cell r="AU1579" t="str">
            <v>N/A</v>
          </cell>
          <cell r="AV1579" t="str">
            <v>N/A</v>
          </cell>
          <cell r="AW1579" t="str">
            <v>N/A</v>
          </cell>
          <cell r="AX1579" t="str">
            <v>NA</v>
          </cell>
          <cell r="AY1579" t="str">
            <v>N/A</v>
          </cell>
          <cell r="AZ1579">
            <v>65</v>
          </cell>
        </row>
        <row r="1579">
          <cell r="BB1579">
            <v>2</v>
          </cell>
          <cell r="BC1579" t="str">
            <v>MTNINQ</v>
          </cell>
          <cell r="BD1579" t="str">
            <v>T0120</v>
          </cell>
          <cell r="BE1579">
            <v>0</v>
          </cell>
          <cell r="BF1579" t="str">
            <v>Yes</v>
          </cell>
        </row>
        <row r="1580">
          <cell r="C1580" t="str">
            <v>IHS_STR_008M</v>
          </cell>
          <cell r="D1580" t="str">
            <v>Rottie Board</v>
          </cell>
          <cell r="E1580">
            <v>25.87795</v>
          </cell>
          <cell r="F1580">
            <v>-17.83391</v>
          </cell>
          <cell r="G1580" t="str">
            <v>Southern</v>
          </cell>
          <cell r="H1580">
            <v>1.5</v>
          </cell>
          <cell r="I1580" t="str">
            <v>SOUTHERN</v>
          </cell>
          <cell r="J1580" t="str">
            <v>LIVINGSTONE</v>
          </cell>
          <cell r="K1580" t="str">
            <v>No</v>
          </cell>
          <cell r="L1580" t="str">
            <v>No</v>
          </cell>
          <cell r="M1580" t="str">
            <v>No</v>
          </cell>
          <cell r="N1580" t="str">
            <v>Urban</v>
          </cell>
          <cell r="O1580" t="str">
            <v>2G 3G</v>
          </cell>
          <cell r="P1580" t="str">
            <v>P3</v>
          </cell>
          <cell r="Q1580" t="str">
            <v>BTS</v>
          </cell>
          <cell r="R1580" t="str">
            <v>Hub</v>
          </cell>
          <cell r="S1580" t="str">
            <v>On air</v>
          </cell>
          <cell r="T1580" t="str">
            <v>Grid-Gen</v>
          </cell>
          <cell r="U1580" t="str">
            <v>Green Field</v>
          </cell>
          <cell r="V1580">
            <v>36</v>
          </cell>
          <cell r="W1580" t="str">
            <v>Outdoor</v>
          </cell>
          <cell r="X1580" t="str">
            <v>Mwamba Kalilo</v>
          </cell>
          <cell r="Y1580" t="str">
            <v>SBC</v>
          </cell>
          <cell r="Z1580" t="str">
            <v>SBC</v>
          </cell>
          <cell r="AA1580" t="str">
            <v>MTN</v>
          </cell>
          <cell r="AB1580" t="str">
            <v>Joseph Banda</v>
          </cell>
          <cell r="AC1580" t="str">
            <v>CCS</v>
          </cell>
          <cell r="AD1580" t="str">
            <v>CCS</v>
          </cell>
          <cell r="AE1580" t="str">
            <v>MPI</v>
          </cell>
          <cell r="AF1580" t="str">
            <v>MPI</v>
          </cell>
          <cell r="AG1580">
            <v>10</v>
          </cell>
          <cell r="AH1580" t="str">
            <v>perkins</v>
          </cell>
          <cell r="AI1580" t="str">
            <v>GK65597R</v>
          </cell>
          <cell r="AJ1580" t="str">
            <v>Leroy Sommer</v>
          </cell>
          <cell r="AK1580" t="str">
            <v>LSA 40M5 J 6/4</v>
          </cell>
          <cell r="AL1580">
            <v>600</v>
          </cell>
          <cell r="AM1580" t="str">
            <v>Delta</v>
          </cell>
          <cell r="AN1580" t="str">
            <v>DPS 2400B-48-5</v>
          </cell>
          <cell r="AO1580">
            <v>250</v>
          </cell>
          <cell r="AP1580" t="str">
            <v>Agisson</v>
          </cell>
          <cell r="AQ1580">
            <v>400</v>
          </cell>
          <cell r="AR1580">
            <v>2</v>
          </cell>
          <cell r="AS1580">
            <v>400</v>
          </cell>
          <cell r="AT1580">
            <v>24</v>
          </cell>
          <cell r="AU1580" t="str">
            <v>N/A</v>
          </cell>
          <cell r="AV1580" t="str">
            <v>N/A</v>
          </cell>
          <cell r="AW1580" t="str">
            <v>N/A</v>
          </cell>
          <cell r="AX1580" t="str">
            <v>NA</v>
          </cell>
          <cell r="AY1580" t="str">
            <v>N/A</v>
          </cell>
          <cell r="AZ1580">
            <v>42</v>
          </cell>
        </row>
        <row r="1580">
          <cell r="BB1580">
            <v>1</v>
          </cell>
          <cell r="BC1580" t="str">
            <v>MTN</v>
          </cell>
          <cell r="BD1580" t="str">
            <v>T0273</v>
          </cell>
          <cell r="BE1580">
            <v>0</v>
          </cell>
          <cell r="BF1580" t="str">
            <v>Yes</v>
          </cell>
        </row>
        <row r="1581">
          <cell r="C1581" t="str">
            <v>IHS_STR_009M</v>
          </cell>
          <cell r="D1581" t="str">
            <v>Libuyu</v>
          </cell>
          <cell r="E1581">
            <v>25.885</v>
          </cell>
          <cell r="F1581">
            <v>-17.84777777</v>
          </cell>
          <cell r="G1581" t="str">
            <v>Southern</v>
          </cell>
          <cell r="H1581">
            <v>1.8</v>
          </cell>
          <cell r="I1581" t="str">
            <v>SOUTHERN</v>
          </cell>
          <cell r="J1581" t="str">
            <v>LIVINGSTONE</v>
          </cell>
          <cell r="K1581" t="str">
            <v>No</v>
          </cell>
          <cell r="L1581" t="str">
            <v>No</v>
          </cell>
          <cell r="M1581" t="str">
            <v>No</v>
          </cell>
          <cell r="N1581" t="str">
            <v>Urban</v>
          </cell>
          <cell r="O1581" t="str">
            <v>2G 3G</v>
          </cell>
          <cell r="P1581" t="str">
            <v>P3</v>
          </cell>
          <cell r="Q1581" t="str">
            <v>BTS</v>
          </cell>
          <cell r="R1581" t="str">
            <v>BTS</v>
          </cell>
          <cell r="S1581" t="str">
            <v>On air</v>
          </cell>
          <cell r="T1581" t="str">
            <v>Grid-Gen</v>
          </cell>
          <cell r="U1581" t="str">
            <v>Green Field</v>
          </cell>
          <cell r="V1581">
            <v>54</v>
          </cell>
          <cell r="W1581" t="str">
            <v>Outdoor</v>
          </cell>
          <cell r="X1581" t="str">
            <v>Mwamba Kalilo</v>
          </cell>
          <cell r="Y1581" t="str">
            <v>SBC</v>
          </cell>
          <cell r="Z1581" t="str">
            <v>SBC</v>
          </cell>
          <cell r="AA1581" t="str">
            <v>MTN</v>
          </cell>
          <cell r="AB1581" t="str">
            <v>Joseph Banda</v>
          </cell>
          <cell r="AC1581" t="str">
            <v>CCS</v>
          </cell>
          <cell r="AD1581" t="str">
            <v>CCS</v>
          </cell>
          <cell r="AE1581" t="str">
            <v>FG wilson</v>
          </cell>
          <cell r="AF1581" t="str">
            <v>FG wilson</v>
          </cell>
          <cell r="AG1581">
            <v>15</v>
          </cell>
          <cell r="AH1581" t="str">
            <v>perkins</v>
          </cell>
          <cell r="AI1581" t="str">
            <v>GU51794U</v>
          </cell>
          <cell r="AJ1581" t="str">
            <v>Leroy Sommer</v>
          </cell>
          <cell r="AK1581" t="str">
            <v>LSA 40M5 J 6/4</v>
          </cell>
          <cell r="AL1581">
            <v>600</v>
          </cell>
          <cell r="AM1581" t="str">
            <v>Delta</v>
          </cell>
          <cell r="AN1581" t="str">
            <v>DPS 2400B-48-5</v>
          </cell>
          <cell r="AO1581">
            <v>250</v>
          </cell>
          <cell r="AP1581" t="str">
            <v>Agisson</v>
          </cell>
          <cell r="AQ1581">
            <v>600</v>
          </cell>
          <cell r="AR1581">
            <v>2</v>
          </cell>
          <cell r="AS1581">
            <v>600</v>
          </cell>
          <cell r="AT1581">
            <v>24</v>
          </cell>
          <cell r="AU1581" t="str">
            <v>N/A</v>
          </cell>
          <cell r="AV1581" t="str">
            <v>N/A</v>
          </cell>
          <cell r="AW1581" t="str">
            <v>N/A</v>
          </cell>
          <cell r="AX1581" t="str">
            <v>NA</v>
          </cell>
          <cell r="AY1581" t="str">
            <v>N/A</v>
          </cell>
          <cell r="AZ1581">
            <v>172</v>
          </cell>
        </row>
        <row r="1581">
          <cell r="BB1581">
            <v>2</v>
          </cell>
          <cell r="BC1581" t="str">
            <v>MTNAirtel</v>
          </cell>
          <cell r="BD1581" t="str">
            <v>T0104</v>
          </cell>
          <cell r="BE1581" t="str">
            <v>ZM0214</v>
          </cell>
          <cell r="BF1581" t="str">
            <v>Yes</v>
          </cell>
        </row>
        <row r="1582">
          <cell r="C1582" t="str">
            <v>IHS_STR_010M</v>
          </cell>
          <cell r="D1582" t="str">
            <v>St. Raphaels </v>
          </cell>
          <cell r="E1582">
            <v>25.8679</v>
          </cell>
          <cell r="F1582">
            <v>-17.82296</v>
          </cell>
          <cell r="G1582" t="str">
            <v>Southern</v>
          </cell>
          <cell r="H1582">
            <v>1.5</v>
          </cell>
          <cell r="I1582" t="str">
            <v>SOUTHERN</v>
          </cell>
          <cell r="J1582" t="str">
            <v>LIVINGSTONE</v>
          </cell>
          <cell r="K1582" t="str">
            <v>No</v>
          </cell>
          <cell r="L1582" t="str">
            <v>No</v>
          </cell>
          <cell r="M1582" t="str">
            <v>No</v>
          </cell>
          <cell r="N1582" t="str">
            <v>Urban</v>
          </cell>
          <cell r="O1582" t="str">
            <v>2G 3G</v>
          </cell>
          <cell r="P1582" t="str">
            <v>P4</v>
          </cell>
          <cell r="Q1582" t="str">
            <v>BTS</v>
          </cell>
          <cell r="R1582" t="str">
            <v>BTS</v>
          </cell>
          <cell r="S1582" t="str">
            <v>On air</v>
          </cell>
          <cell r="T1582" t="str">
            <v>Grid-Gen</v>
          </cell>
          <cell r="U1582" t="str">
            <v>Green Field</v>
          </cell>
          <cell r="V1582">
            <v>36</v>
          </cell>
          <cell r="W1582" t="str">
            <v>Outdoor</v>
          </cell>
          <cell r="X1582" t="str">
            <v>Mwamba Kalilo</v>
          </cell>
          <cell r="Y1582" t="str">
            <v>SBC</v>
          </cell>
          <cell r="Z1582" t="str">
            <v>SBC</v>
          </cell>
          <cell r="AA1582" t="str">
            <v>MTN</v>
          </cell>
          <cell r="AB1582" t="str">
            <v>Joseph Banda</v>
          </cell>
          <cell r="AC1582" t="str">
            <v>CCS</v>
          </cell>
          <cell r="AD1582" t="str">
            <v>CCS</v>
          </cell>
          <cell r="AE1582" t="str">
            <v>Elcos</v>
          </cell>
          <cell r="AF1582" t="str">
            <v>Elcos</v>
          </cell>
          <cell r="AG1582">
            <v>13</v>
          </cell>
          <cell r="AH1582" t="str">
            <v>perkins</v>
          </cell>
          <cell r="AI1582" t="str">
            <v>GU51794U</v>
          </cell>
          <cell r="AJ1582" t="str">
            <v>Mecc Alte</v>
          </cell>
          <cell r="AK1582" t="str">
            <v>ECP 3-3L/4</v>
          </cell>
          <cell r="AL1582">
            <v>600</v>
          </cell>
          <cell r="AM1582" t="str">
            <v>Delta</v>
          </cell>
          <cell r="AN1582" t="str">
            <v>DPS 2400B-48-5</v>
          </cell>
          <cell r="AO1582">
            <v>250</v>
          </cell>
          <cell r="AP1582" t="str">
            <v>Agisson</v>
          </cell>
          <cell r="AQ1582">
            <v>1200</v>
          </cell>
          <cell r="AR1582">
            <v>2</v>
          </cell>
          <cell r="AS1582">
            <v>600</v>
          </cell>
          <cell r="AT1582">
            <v>48</v>
          </cell>
          <cell r="AU1582" t="str">
            <v>N/A</v>
          </cell>
          <cell r="AV1582" t="str">
            <v>N/A</v>
          </cell>
          <cell r="AW1582" t="str">
            <v>N/A</v>
          </cell>
          <cell r="AX1582" t="str">
            <v>NA</v>
          </cell>
          <cell r="AY1582" t="str">
            <v>N/A</v>
          </cell>
          <cell r="AZ1582">
            <v>90</v>
          </cell>
        </row>
        <row r="1582">
          <cell r="BB1582">
            <v>2</v>
          </cell>
          <cell r="BC1582" t="str">
            <v>MTNAirtel</v>
          </cell>
          <cell r="BD1582" t="str">
            <v>T0284</v>
          </cell>
          <cell r="BE1582" t="str">
            <v>ZM6768</v>
          </cell>
          <cell r="BF1582" t="str">
            <v>Yes</v>
          </cell>
        </row>
        <row r="1583">
          <cell r="C1583" t="str">
            <v>IHS_STR_011M</v>
          </cell>
          <cell r="D1583" t="str">
            <v>Choma Secondary</v>
          </cell>
          <cell r="E1583">
            <v>25.84717</v>
          </cell>
          <cell r="F1583">
            <v>-17.88975</v>
          </cell>
          <cell r="G1583" t="str">
            <v>Southern</v>
          </cell>
          <cell r="H1583">
            <v>1.5</v>
          </cell>
          <cell r="I1583" t="str">
            <v>SOUTHERN</v>
          </cell>
          <cell r="J1583" t="str">
            <v>LIVINGSTONE</v>
          </cell>
          <cell r="K1583" t="str">
            <v>Yes</v>
          </cell>
          <cell r="L1583" t="str">
            <v>No</v>
          </cell>
          <cell r="M1583" t="str">
            <v>No</v>
          </cell>
          <cell r="N1583" t="str">
            <v>Urban</v>
          </cell>
          <cell r="O1583" t="str">
            <v>2G 3G</v>
          </cell>
          <cell r="P1583" t="str">
            <v>P4</v>
          </cell>
          <cell r="Q1583" t="str">
            <v>BTS</v>
          </cell>
          <cell r="R1583" t="str">
            <v>BTS</v>
          </cell>
          <cell r="S1583" t="str">
            <v>On air</v>
          </cell>
          <cell r="T1583" t="str">
            <v>Grid-Gen</v>
          </cell>
          <cell r="U1583" t="str">
            <v>Green Field</v>
          </cell>
          <cell r="V1583" t="str">
            <v>36</v>
          </cell>
          <cell r="W1583" t="str">
            <v>Outdoor</v>
          </cell>
          <cell r="X1583" t="str">
            <v>Aaron Ikenda</v>
          </cell>
          <cell r="Y1583" t="str">
            <v>SBC</v>
          </cell>
          <cell r="Z1583" t="str">
            <v>SBC</v>
          </cell>
          <cell r="AA1583" t="str">
            <v>MTN</v>
          </cell>
          <cell r="AB1583" t="str">
            <v>Joseph Banda</v>
          </cell>
          <cell r="AC1583" t="str">
            <v>CCS</v>
          </cell>
          <cell r="AD1583" t="str">
            <v>CCS</v>
          </cell>
          <cell r="AE1583" t="str">
            <v>Pramac</v>
          </cell>
          <cell r="AF1583" t="str">
            <v>Pramac</v>
          </cell>
          <cell r="AG1583">
            <v>15</v>
          </cell>
          <cell r="AH1583" t="str">
            <v>perkins</v>
          </cell>
          <cell r="AI1583" t="str">
            <v>3TNV76-GPGE</v>
          </cell>
          <cell r="AJ1583" t="str">
            <v>LINZ</v>
          </cell>
          <cell r="AK1583" t="str">
            <v>TAL 040F J 6S/4</v>
          </cell>
          <cell r="AL1583">
            <v>600</v>
          </cell>
          <cell r="AM1583" t="str">
            <v>Delta</v>
          </cell>
          <cell r="AN1583" t="str">
            <v>DPS 2400B-48-5</v>
          </cell>
          <cell r="AO1583">
            <v>250</v>
          </cell>
          <cell r="AP1583" t="str">
            <v>NARADA</v>
          </cell>
          <cell r="AQ1583">
            <v>600</v>
          </cell>
          <cell r="AR1583">
            <v>2</v>
          </cell>
          <cell r="AS1583">
            <v>600</v>
          </cell>
          <cell r="AT1583">
            <v>24</v>
          </cell>
          <cell r="AU1583" t="str">
            <v>N/A</v>
          </cell>
          <cell r="AV1583" t="str">
            <v>N/A</v>
          </cell>
          <cell r="AW1583" t="str">
            <v>N/A</v>
          </cell>
          <cell r="AX1583">
            <v>0</v>
          </cell>
          <cell r="AY1583" t="str">
            <v>N/A</v>
          </cell>
          <cell r="AZ1583">
            <v>84</v>
          </cell>
        </row>
        <row r="1583">
          <cell r="BB1583">
            <v>2</v>
          </cell>
          <cell r="BC1583" t="str">
            <v>MTNAirtel</v>
          </cell>
          <cell r="BD1583" t="str">
            <v>T0257</v>
          </cell>
          <cell r="BE1583" t="str">
            <v>ZM0220</v>
          </cell>
          <cell r="BF1583">
            <v>0</v>
          </cell>
        </row>
        <row r="1584">
          <cell r="C1584" t="str">
            <v>IHS_STR_012M</v>
          </cell>
          <cell r="D1584" t="str">
            <v>Dambo North</v>
          </cell>
          <cell r="E1584">
            <v>25.81405</v>
          </cell>
          <cell r="F1584">
            <v>-17.85286111</v>
          </cell>
          <cell r="G1584" t="str">
            <v>Southern</v>
          </cell>
          <cell r="H1584">
            <v>2.5</v>
          </cell>
          <cell r="I1584" t="str">
            <v>SOUTHERN</v>
          </cell>
          <cell r="J1584" t="str">
            <v>LIVINGSTONE</v>
          </cell>
          <cell r="K1584" t="str">
            <v>Yes</v>
          </cell>
          <cell r="L1584" t="str">
            <v>No</v>
          </cell>
          <cell r="M1584" t="str">
            <v>No</v>
          </cell>
          <cell r="N1584" t="str">
            <v>Urban</v>
          </cell>
          <cell r="O1584" t="str">
            <v>2G 3G</v>
          </cell>
          <cell r="P1584" t="str">
            <v>P4</v>
          </cell>
          <cell r="Q1584" t="str">
            <v>BTS</v>
          </cell>
          <cell r="R1584" t="str">
            <v>BB</v>
          </cell>
          <cell r="S1584" t="str">
            <v>On air</v>
          </cell>
          <cell r="T1584" t="str">
            <v>Grid-Gen</v>
          </cell>
          <cell r="U1584" t="str">
            <v>Green Field</v>
          </cell>
          <cell r="V1584">
            <v>50</v>
          </cell>
          <cell r="W1584" t="str">
            <v>Indoor </v>
          </cell>
          <cell r="X1584" t="str">
            <v>Mwamba Kalilo</v>
          </cell>
          <cell r="Y1584" t="str">
            <v>SBC</v>
          </cell>
          <cell r="Z1584" t="str">
            <v>SBC</v>
          </cell>
          <cell r="AA1584" t="str">
            <v>MTN</v>
          </cell>
          <cell r="AB1584" t="str">
            <v>Joseph Banda</v>
          </cell>
          <cell r="AC1584" t="str">
            <v>CCS</v>
          </cell>
          <cell r="AD1584" t="str">
            <v>CCS</v>
          </cell>
          <cell r="AE1584" t="str">
            <v>Gen Logic </v>
          </cell>
          <cell r="AF1584" t="str">
            <v>Gen Logic </v>
          </cell>
          <cell r="AG1584">
            <v>20</v>
          </cell>
          <cell r="AH1584" t="str">
            <v>perkins</v>
          </cell>
          <cell r="AI1584" t="str">
            <v>GV51790U</v>
          </cell>
          <cell r="AJ1584" t="str">
            <v>Leroy Sommer</v>
          </cell>
          <cell r="AK1584" t="str">
            <v>TAL 040F J 6S/4</v>
          </cell>
          <cell r="AL1584">
            <v>1000</v>
          </cell>
          <cell r="AM1584" t="str">
            <v>Delta</v>
          </cell>
          <cell r="AN1584" t="str">
            <v>DPS 2400B-48-5</v>
          </cell>
          <cell r="AO1584">
            <v>250</v>
          </cell>
          <cell r="AP1584" t="str">
            <v>NARADA</v>
          </cell>
          <cell r="AQ1584">
            <v>600</v>
          </cell>
          <cell r="AR1584">
            <v>2</v>
          </cell>
          <cell r="AS1584">
            <v>600</v>
          </cell>
          <cell r="AT1584">
            <v>24</v>
          </cell>
          <cell r="AU1584" t="str">
            <v>window/LG</v>
          </cell>
          <cell r="AV1584" t="str">
            <v>window/LG</v>
          </cell>
          <cell r="AW1584">
            <v>18000</v>
          </cell>
          <cell r="AX1584">
            <v>18000</v>
          </cell>
          <cell r="AY1584">
            <v>2</v>
          </cell>
          <cell r="AZ1584">
            <v>100</v>
          </cell>
        </row>
        <row r="1584">
          <cell r="BB1584">
            <v>2</v>
          </cell>
          <cell r="BC1584" t="str">
            <v>MTNAirtel</v>
          </cell>
          <cell r="BD1584" t="str">
            <v>T0056</v>
          </cell>
          <cell r="BE1584" t="str">
            <v>ZM6770</v>
          </cell>
          <cell r="BF1584" t="str">
            <v>Yes</v>
          </cell>
        </row>
        <row r="1585">
          <cell r="C1585" t="str">
            <v>IHS_STR_013M</v>
          </cell>
          <cell r="D1585" t="str">
            <v>Livingstone Airport</v>
          </cell>
          <cell r="E1585">
            <v>25.81901</v>
          </cell>
          <cell r="F1585">
            <v>-17.82622</v>
          </cell>
          <cell r="G1585" t="str">
            <v>Southern</v>
          </cell>
          <cell r="H1585" t="str">
            <v>NA</v>
          </cell>
          <cell r="I1585" t="str">
            <v>SOUTHERN</v>
          </cell>
          <cell r="J1585" t="str">
            <v>LIVINGSTONE</v>
          </cell>
          <cell r="K1585" t="str">
            <v>Yes</v>
          </cell>
          <cell r="L1585" t="str">
            <v>No</v>
          </cell>
          <cell r="M1585" t="str">
            <v>No</v>
          </cell>
          <cell r="N1585" t="str">
            <v>Urban</v>
          </cell>
          <cell r="O1585" t="str">
            <v>2G 3G 4G</v>
          </cell>
          <cell r="P1585" t="str">
            <v>P4</v>
          </cell>
          <cell r="Q1585" t="str">
            <v>BTS</v>
          </cell>
          <cell r="R1585" t="str">
            <v>BTS</v>
          </cell>
          <cell r="S1585" t="str">
            <v>On air</v>
          </cell>
          <cell r="T1585" t="str">
            <v>Grid-Gen</v>
          </cell>
          <cell r="U1585" t="str">
            <v>Roof Top</v>
          </cell>
          <cell r="V1585" t="str">
            <v>RT</v>
          </cell>
          <cell r="W1585" t="str">
            <v>Outdoor</v>
          </cell>
          <cell r="X1585" t="str">
            <v>Mwamba Kalilo</v>
          </cell>
          <cell r="Y1585" t="str">
            <v>SBC</v>
          </cell>
          <cell r="Z1585" t="str">
            <v>SBC</v>
          </cell>
          <cell r="AA1585" t="str">
            <v>MTN</v>
          </cell>
          <cell r="AB1585" t="str">
            <v>Joseph Banda</v>
          </cell>
          <cell r="AC1585" t="str">
            <v>CCS</v>
          </cell>
          <cell r="AD1585" t="str">
            <v>In House</v>
          </cell>
          <cell r="AE1585" t="str">
            <v>NA</v>
          </cell>
          <cell r="AF1585" t="str">
            <v>NA</v>
          </cell>
          <cell r="AG1585" t="str">
            <v>NA</v>
          </cell>
          <cell r="AH1585" t="str">
            <v>NA</v>
          </cell>
          <cell r="AI1585" t="str">
            <v>NA</v>
          </cell>
          <cell r="AJ1585" t="str">
            <v>NA</v>
          </cell>
          <cell r="AK1585" t="str">
            <v>NA</v>
          </cell>
          <cell r="AL1585" t="str">
            <v>N/A</v>
          </cell>
          <cell r="AM1585" t="str">
            <v>NA</v>
          </cell>
          <cell r="AN1585" t="str">
            <v>NA</v>
          </cell>
          <cell r="AO1585" t="str">
            <v>NA</v>
          </cell>
          <cell r="AP1585" t="str">
            <v>NA</v>
          </cell>
          <cell r="AQ1585" t="str">
            <v>NA</v>
          </cell>
          <cell r="AR1585" t="str">
            <v>NA</v>
          </cell>
          <cell r="AS1585" t="str">
            <v>NA</v>
          </cell>
        </row>
        <row r="1585">
          <cell r="AU1585" t="str">
            <v>N/A</v>
          </cell>
          <cell r="AV1585" t="str">
            <v>N/A</v>
          </cell>
          <cell r="AW1585" t="str">
            <v>N/A</v>
          </cell>
          <cell r="AX1585" t="str">
            <v>NA</v>
          </cell>
          <cell r="AY1585" t="str">
            <v>N/A</v>
          </cell>
          <cell r="AZ1585">
            <v>64</v>
          </cell>
        </row>
        <row r="1585">
          <cell r="BB1585">
            <v>2</v>
          </cell>
          <cell r="BC1585" t="str">
            <v>MTNLiquid Telecom</v>
          </cell>
          <cell r="BD1585" t="str">
            <v>T0107</v>
          </cell>
          <cell r="BE1585">
            <v>0</v>
          </cell>
          <cell r="BF1585" t="str">
            <v>Yes</v>
          </cell>
        </row>
        <row r="1586">
          <cell r="C1586" t="str">
            <v>IHS_STR_014M</v>
          </cell>
          <cell r="D1586" t="str">
            <v>Victoria Falls</v>
          </cell>
          <cell r="E1586">
            <v>25.87171111</v>
          </cell>
          <cell r="F1586">
            <v>-17.92365</v>
          </cell>
          <cell r="G1586" t="str">
            <v>Southern</v>
          </cell>
          <cell r="H1586">
            <v>1.8</v>
          </cell>
          <cell r="I1586" t="str">
            <v>SOUTHERN</v>
          </cell>
          <cell r="J1586" t="str">
            <v>LIVINGSTONE</v>
          </cell>
          <cell r="K1586" t="str">
            <v>Yes</v>
          </cell>
          <cell r="L1586" t="str">
            <v>No</v>
          </cell>
          <cell r="M1586" t="str">
            <v>No</v>
          </cell>
          <cell r="N1586" t="str">
            <v>Urban</v>
          </cell>
          <cell r="O1586" t="str">
            <v>2G 3G 4G</v>
          </cell>
          <cell r="P1586" t="str">
            <v>P4</v>
          </cell>
          <cell r="Q1586" t="str">
            <v>BTS</v>
          </cell>
          <cell r="R1586" t="str">
            <v>BTS</v>
          </cell>
          <cell r="S1586" t="str">
            <v>On air</v>
          </cell>
          <cell r="T1586" t="str">
            <v>Grid-Gen</v>
          </cell>
          <cell r="U1586" t="str">
            <v>Green Field</v>
          </cell>
          <cell r="V1586">
            <v>50</v>
          </cell>
          <cell r="W1586" t="str">
            <v>Indoor </v>
          </cell>
          <cell r="X1586" t="str">
            <v>Mwamba Kalilo</v>
          </cell>
          <cell r="Y1586" t="str">
            <v>SBC</v>
          </cell>
          <cell r="Z1586" t="str">
            <v>SBC</v>
          </cell>
          <cell r="AA1586" t="str">
            <v>MTN</v>
          </cell>
          <cell r="AB1586" t="str">
            <v>Joseph Banda</v>
          </cell>
          <cell r="AC1586" t="str">
            <v>CCS</v>
          </cell>
          <cell r="AD1586" t="str">
            <v>CCS</v>
          </cell>
          <cell r="AE1586" t="str">
            <v>Lister pitter</v>
          </cell>
          <cell r="AF1586" t="str">
            <v>LISTER PETTER</v>
          </cell>
          <cell r="AG1586">
            <v>15</v>
          </cell>
          <cell r="AH1586" t="str">
            <v>Lister petter</v>
          </cell>
          <cell r="AI1586" t="str">
            <v>LPW4A07</v>
          </cell>
          <cell r="AJ1586" t="str">
            <v>Leroy Sommer</v>
          </cell>
          <cell r="AK1586" t="str">
            <v>42 2S4 J 6/4</v>
          </cell>
          <cell r="AL1586">
            <v>600</v>
          </cell>
          <cell r="AM1586" t="str">
            <v>Delta</v>
          </cell>
          <cell r="AN1586" t="str">
            <v>DPS 2400B-48-5</v>
          </cell>
          <cell r="AO1586">
            <v>250</v>
          </cell>
          <cell r="AP1586" t="str">
            <v>Amaron</v>
          </cell>
          <cell r="AQ1586">
            <v>600</v>
          </cell>
          <cell r="AR1586">
            <v>2</v>
          </cell>
          <cell r="AS1586">
            <v>600</v>
          </cell>
          <cell r="AT1586">
            <v>24</v>
          </cell>
          <cell r="AU1586" t="str">
            <v>window/LG</v>
          </cell>
          <cell r="AV1586" t="str">
            <v>window/LG</v>
          </cell>
          <cell r="AW1586">
            <v>18000</v>
          </cell>
          <cell r="AX1586">
            <v>18000</v>
          </cell>
          <cell r="AY1586">
            <v>2</v>
          </cell>
          <cell r="AZ1586">
            <v>60</v>
          </cell>
        </row>
        <row r="1586">
          <cell r="BB1586">
            <v>1</v>
          </cell>
          <cell r="BC1586" t="str">
            <v>MTN</v>
          </cell>
          <cell r="BD1586" t="str">
            <v>T0049</v>
          </cell>
          <cell r="BE1586">
            <v>0</v>
          </cell>
          <cell r="BF1586" t="str">
            <v>Yes</v>
          </cell>
        </row>
        <row r="1587">
          <cell r="C1587" t="str">
            <v>IHS_STR_015M</v>
          </cell>
          <cell r="D1587" t="str">
            <v>Simoonga</v>
          </cell>
          <cell r="E1587">
            <v>25.71879</v>
          </cell>
          <cell r="F1587">
            <v>-17.8046</v>
          </cell>
          <cell r="G1587" t="str">
            <v>Southern</v>
          </cell>
          <cell r="H1587">
            <v>1.5</v>
          </cell>
          <cell r="I1587" t="str">
            <v>SOUTHERN</v>
          </cell>
          <cell r="J1587" t="str">
            <v>LIVINGSTONE</v>
          </cell>
          <cell r="K1587" t="str">
            <v>Yes</v>
          </cell>
          <cell r="L1587" t="str">
            <v>No</v>
          </cell>
          <cell r="M1587" t="str">
            <v>No</v>
          </cell>
          <cell r="N1587" t="str">
            <v>Rural</v>
          </cell>
          <cell r="O1587" t="str">
            <v>2G 3G</v>
          </cell>
          <cell r="P1587" t="str">
            <v>P4</v>
          </cell>
          <cell r="Q1587" t="str">
            <v>BTS</v>
          </cell>
          <cell r="R1587" t="str">
            <v>BTS</v>
          </cell>
          <cell r="S1587" t="str">
            <v>On air</v>
          </cell>
          <cell r="T1587" t="str">
            <v>Grid-Gen</v>
          </cell>
          <cell r="U1587" t="str">
            <v>Green Field</v>
          </cell>
          <cell r="V1587">
            <v>70</v>
          </cell>
          <cell r="W1587" t="str">
            <v>Outdoor</v>
          </cell>
          <cell r="X1587" t="str">
            <v>Mwamba Kalilo</v>
          </cell>
          <cell r="Y1587" t="str">
            <v>SBC</v>
          </cell>
          <cell r="Z1587" t="str">
            <v>SBC</v>
          </cell>
          <cell r="AA1587" t="str">
            <v>MTN</v>
          </cell>
          <cell r="AB1587" t="str">
            <v>Joseph Banda</v>
          </cell>
          <cell r="AC1587" t="str">
            <v>CCS</v>
          </cell>
          <cell r="AD1587" t="str">
            <v>CCS</v>
          </cell>
          <cell r="AE1587" t="str">
            <v>MPI</v>
          </cell>
          <cell r="AF1587" t="str">
            <v>MPI</v>
          </cell>
          <cell r="AG1587">
            <v>10</v>
          </cell>
          <cell r="AH1587" t="str">
            <v>perkins</v>
          </cell>
          <cell r="AI1587" t="str">
            <v>GK65597R</v>
          </cell>
          <cell r="AJ1587" t="str">
            <v>Leroy Sommer</v>
          </cell>
          <cell r="AK1587" t="str">
            <v>LSA 40M5 J 6/4</v>
          </cell>
          <cell r="AL1587">
            <v>600</v>
          </cell>
          <cell r="AM1587" t="str">
            <v>Delta</v>
          </cell>
          <cell r="AN1587" t="str">
            <v>DPS 2400B-48-5</v>
          </cell>
          <cell r="AO1587">
            <v>250</v>
          </cell>
          <cell r="AP1587" t="str">
            <v>NARADA</v>
          </cell>
          <cell r="AQ1587">
            <v>600</v>
          </cell>
          <cell r="AR1587">
            <v>2</v>
          </cell>
          <cell r="AS1587">
            <v>600</v>
          </cell>
          <cell r="AT1587">
            <v>24</v>
          </cell>
          <cell r="AU1587" t="str">
            <v>N/A</v>
          </cell>
          <cell r="AV1587" t="str">
            <v>N/A</v>
          </cell>
          <cell r="AW1587" t="str">
            <v>N/A</v>
          </cell>
          <cell r="AX1587" t="str">
            <v>NA</v>
          </cell>
          <cell r="AY1587" t="str">
            <v>N/A</v>
          </cell>
          <cell r="AZ1587">
            <v>42</v>
          </cell>
        </row>
        <row r="1587">
          <cell r="BB1587">
            <v>2</v>
          </cell>
          <cell r="BC1587" t="str">
            <v>MTNINQ</v>
          </cell>
          <cell r="BD1587" t="str">
            <v>T0285</v>
          </cell>
          <cell r="BE1587">
            <v>0</v>
          </cell>
          <cell r="BF1587" t="str">
            <v>Yes</v>
          </cell>
        </row>
        <row r="1588">
          <cell r="C1588" t="str">
            <v>IHS_STR_016M</v>
          </cell>
          <cell r="D1588" t="str">
            <v>Senkobo</v>
          </cell>
          <cell r="E1588">
            <v>25.97878056</v>
          </cell>
          <cell r="F1588">
            <v>-17.60226111</v>
          </cell>
          <cell r="G1588" t="str">
            <v>Southern</v>
          </cell>
          <cell r="H1588">
            <v>2.5</v>
          </cell>
          <cell r="I1588" t="str">
            <v>SOUTHERN</v>
          </cell>
          <cell r="J1588" t="str">
            <v>LIVINGSTONE</v>
          </cell>
          <cell r="K1588" t="str">
            <v>Yes</v>
          </cell>
          <cell r="L1588" t="str">
            <v>No</v>
          </cell>
          <cell r="M1588" t="str">
            <v>No</v>
          </cell>
          <cell r="N1588" t="str">
            <v>Rural</v>
          </cell>
          <cell r="O1588" t="str">
            <v>2G 3G</v>
          </cell>
          <cell r="P1588" t="str">
            <v>P4</v>
          </cell>
          <cell r="Q1588" t="str">
            <v>BB</v>
          </cell>
          <cell r="R1588" t="str">
            <v>BB</v>
          </cell>
          <cell r="S1588" t="str">
            <v>On air</v>
          </cell>
          <cell r="T1588" t="str">
            <v>Grid-Gen</v>
          </cell>
          <cell r="U1588" t="str">
            <v>Green Field</v>
          </cell>
          <cell r="V1588">
            <v>46</v>
          </cell>
          <cell r="W1588" t="str">
            <v>Indoor </v>
          </cell>
          <cell r="X1588" t="str">
            <v>Mwamba Kalilo</v>
          </cell>
          <cell r="Y1588" t="str">
            <v>SBC</v>
          </cell>
          <cell r="Z1588" t="str">
            <v>SBC</v>
          </cell>
          <cell r="AA1588" t="str">
            <v>MTN</v>
          </cell>
          <cell r="AB1588" t="str">
            <v>Joseph Banda</v>
          </cell>
          <cell r="AC1588" t="str">
            <v>CCS</v>
          </cell>
          <cell r="AD1588" t="str">
            <v>CCS</v>
          </cell>
          <cell r="AE1588" t="str">
            <v>IMG</v>
          </cell>
          <cell r="AF1588" t="str">
            <v>IMG</v>
          </cell>
          <cell r="AG1588">
            <v>20</v>
          </cell>
          <cell r="AH1588" t="str">
            <v>perkins</v>
          </cell>
          <cell r="AI1588" t="str">
            <v>GU51794U</v>
          </cell>
          <cell r="AJ1588" t="str">
            <v>Leroy Sommer</v>
          </cell>
          <cell r="AK1588" t="str">
            <v>TAL 040F J 6S/4</v>
          </cell>
          <cell r="AL1588">
            <v>600</v>
          </cell>
          <cell r="AM1588" t="str">
            <v>Delta</v>
          </cell>
          <cell r="AN1588" t="str">
            <v>DPS 2400B-48-5</v>
          </cell>
          <cell r="AO1588">
            <v>250</v>
          </cell>
          <cell r="AP1588" t="str">
            <v>NARADA</v>
          </cell>
          <cell r="AQ1588">
            <v>600</v>
          </cell>
          <cell r="AR1588">
            <v>2</v>
          </cell>
          <cell r="AS1588">
            <v>600</v>
          </cell>
          <cell r="AT1588">
            <v>24</v>
          </cell>
          <cell r="AU1588" t="str">
            <v>window/LG</v>
          </cell>
          <cell r="AV1588" t="str">
            <v>window/LG</v>
          </cell>
          <cell r="AW1588">
            <v>18000</v>
          </cell>
          <cell r="AX1588">
            <v>18000</v>
          </cell>
          <cell r="AY1588">
            <v>2</v>
          </cell>
          <cell r="AZ1588">
            <v>40</v>
          </cell>
        </row>
        <row r="1588">
          <cell r="BB1588">
            <v>1</v>
          </cell>
          <cell r="BC1588" t="str">
            <v>MTN</v>
          </cell>
          <cell r="BD1588" t="str">
            <v>T0053</v>
          </cell>
          <cell r="BE1588">
            <v>0</v>
          </cell>
          <cell r="BF1588" t="str">
            <v>Yes</v>
          </cell>
        </row>
        <row r="1589">
          <cell r="C1589" t="str">
            <v>IHS_STR_017M</v>
          </cell>
          <cell r="D1589" t="str">
            <v>Katombola Kazungula</v>
          </cell>
          <cell r="E1589">
            <v>25.51148889</v>
          </cell>
          <cell r="F1589">
            <v>-17.77833889</v>
          </cell>
          <cell r="G1589" t="str">
            <v>Southern</v>
          </cell>
          <cell r="H1589">
            <v>2.5</v>
          </cell>
          <cell r="I1589" t="str">
            <v>SOUTHERN</v>
          </cell>
          <cell r="J1589" t="str">
            <v>KAZUNGULA</v>
          </cell>
          <cell r="K1589" t="str">
            <v>Yes</v>
          </cell>
          <cell r="L1589" t="str">
            <v>No</v>
          </cell>
          <cell r="M1589" t="str">
            <v>No</v>
          </cell>
          <cell r="N1589" t="str">
            <v>Rural</v>
          </cell>
          <cell r="O1589" t="str">
            <v>2G</v>
          </cell>
          <cell r="P1589" t="str">
            <v>P4</v>
          </cell>
          <cell r="Q1589" t="str">
            <v>BB</v>
          </cell>
          <cell r="R1589" t="str">
            <v>BTS</v>
          </cell>
          <cell r="S1589" t="str">
            <v>On air</v>
          </cell>
          <cell r="T1589" t="str">
            <v>Grid-Gen</v>
          </cell>
          <cell r="U1589" t="str">
            <v>Green Field</v>
          </cell>
          <cell r="V1589">
            <v>70</v>
          </cell>
          <cell r="W1589" t="str">
            <v>Indoor </v>
          </cell>
          <cell r="X1589" t="str">
            <v>Mwamba Kalilo</v>
          </cell>
          <cell r="Y1589" t="str">
            <v>SBC</v>
          </cell>
          <cell r="Z1589" t="str">
            <v>SBC</v>
          </cell>
          <cell r="AA1589" t="str">
            <v>MTN</v>
          </cell>
          <cell r="AB1589" t="str">
            <v>Joseph Banda</v>
          </cell>
          <cell r="AC1589" t="str">
            <v>CCS</v>
          </cell>
          <cell r="AD1589" t="str">
            <v>CCS</v>
          </cell>
          <cell r="AE1589" t="str">
            <v>IMG</v>
          </cell>
          <cell r="AF1589" t="str">
            <v>IMG</v>
          </cell>
          <cell r="AG1589">
            <v>20</v>
          </cell>
          <cell r="AH1589" t="str">
            <v>perkins</v>
          </cell>
          <cell r="AI1589" t="str">
            <v>GU51794U</v>
          </cell>
          <cell r="AJ1589" t="str">
            <v>Leroy Sommer</v>
          </cell>
          <cell r="AK1589" t="str">
            <v>TAL 040F J 6S/4</v>
          </cell>
          <cell r="AL1589">
            <v>600</v>
          </cell>
          <cell r="AM1589" t="str">
            <v>Delta</v>
          </cell>
          <cell r="AN1589" t="str">
            <v>DPS 2400B-48-5</v>
          </cell>
          <cell r="AO1589">
            <v>250</v>
          </cell>
          <cell r="AP1589" t="str">
            <v>NARADA</v>
          </cell>
          <cell r="AQ1589">
            <v>600</v>
          </cell>
          <cell r="AR1589">
            <v>2</v>
          </cell>
          <cell r="AS1589">
            <v>600</v>
          </cell>
          <cell r="AT1589">
            <v>24</v>
          </cell>
          <cell r="AU1589" t="str">
            <v>window/LG</v>
          </cell>
          <cell r="AV1589" t="str">
            <v>window/LG</v>
          </cell>
          <cell r="AW1589">
            <v>18000</v>
          </cell>
          <cell r="AX1589">
            <v>18000</v>
          </cell>
          <cell r="AY1589">
            <v>2</v>
          </cell>
          <cell r="AZ1589">
            <v>90</v>
          </cell>
        </row>
        <row r="1589">
          <cell r="BB1589">
            <v>2</v>
          </cell>
          <cell r="BC1589" t="str">
            <v>MTNAirtel</v>
          </cell>
          <cell r="BD1589" t="str">
            <v>T0057</v>
          </cell>
          <cell r="BE1589" t="str">
            <v>ZM0171</v>
          </cell>
          <cell r="BF1589" t="str">
            <v>Yes</v>
          </cell>
        </row>
        <row r="1590">
          <cell r="C1590" t="str">
            <v>IHS_STR_018M</v>
          </cell>
          <cell r="D1590" t="str">
            <v>Camp site Livingstone</v>
          </cell>
          <cell r="E1590">
            <v>26.06916666</v>
          </cell>
          <cell r="F1590">
            <v>-17.47388889</v>
          </cell>
          <cell r="G1590" t="str">
            <v>Southern</v>
          </cell>
          <cell r="H1590">
            <v>1.5</v>
          </cell>
          <cell r="I1590" t="str">
            <v>SOUTHERN</v>
          </cell>
          <cell r="J1590" t="str">
            <v>LIVINGSTONE</v>
          </cell>
          <cell r="K1590" t="str">
            <v>Yes</v>
          </cell>
          <cell r="L1590" t="str">
            <v>No</v>
          </cell>
          <cell r="M1590" t="str">
            <v>No</v>
          </cell>
          <cell r="N1590" t="str">
            <v>Rural</v>
          </cell>
          <cell r="O1590" t="str">
            <v>2G 3G</v>
          </cell>
          <cell r="P1590" t="str">
            <v>P4</v>
          </cell>
          <cell r="Q1590" t="str">
            <v>BTS</v>
          </cell>
          <cell r="R1590" t="str">
            <v>BTS</v>
          </cell>
          <cell r="S1590" t="str">
            <v>On air</v>
          </cell>
          <cell r="T1590" t="str">
            <v>Grid-Gen</v>
          </cell>
          <cell r="U1590" t="str">
            <v>Green Field</v>
          </cell>
          <cell r="V1590">
            <v>54</v>
          </cell>
          <cell r="W1590" t="str">
            <v>Outdoor</v>
          </cell>
          <cell r="X1590" t="str">
            <v>Mwamba Kalilo</v>
          </cell>
          <cell r="Y1590" t="str">
            <v>SBC</v>
          </cell>
          <cell r="Z1590" t="str">
            <v>SBC</v>
          </cell>
          <cell r="AA1590" t="str">
            <v>MTN</v>
          </cell>
          <cell r="AB1590" t="str">
            <v>Joseph Banda</v>
          </cell>
          <cell r="AC1590" t="str">
            <v>CCS</v>
          </cell>
          <cell r="AD1590" t="str">
            <v>CCS</v>
          </cell>
          <cell r="AE1590" t="str">
            <v>Gen Logic </v>
          </cell>
          <cell r="AF1590" t="str">
            <v>Gen Logic </v>
          </cell>
          <cell r="AG1590">
            <v>13</v>
          </cell>
          <cell r="AH1590" t="str">
            <v>Yanmar</v>
          </cell>
          <cell r="AI1590" t="str">
            <v>4TNE88-G1A</v>
          </cell>
          <cell r="AJ1590" t="str">
            <v>Mecc Alte</v>
          </cell>
          <cell r="AK1590" t="str">
            <v>ECO28-SN/4</v>
          </cell>
          <cell r="AL1590">
            <v>600</v>
          </cell>
          <cell r="AM1590" t="str">
            <v>Delta</v>
          </cell>
          <cell r="AN1590" t="str">
            <v>DPS 2400B-48-5</v>
          </cell>
          <cell r="AO1590">
            <v>250</v>
          </cell>
          <cell r="AP1590" t="str">
            <v>Coslight</v>
          </cell>
          <cell r="AQ1590">
            <v>400</v>
          </cell>
          <cell r="AR1590">
            <v>2</v>
          </cell>
          <cell r="AS1590">
            <v>400</v>
          </cell>
          <cell r="AT1590">
            <v>24</v>
          </cell>
          <cell r="AU1590" t="str">
            <v>N/A</v>
          </cell>
          <cell r="AV1590" t="str">
            <v>N/A</v>
          </cell>
          <cell r="AW1590" t="str">
            <v>N/A</v>
          </cell>
          <cell r="AX1590" t="str">
            <v>NA</v>
          </cell>
          <cell r="AY1590" t="str">
            <v>N/A</v>
          </cell>
          <cell r="AZ1590">
            <v>35</v>
          </cell>
        </row>
        <row r="1590">
          <cell r="BB1590">
            <v>1</v>
          </cell>
          <cell r="BC1590" t="str">
            <v>MTN</v>
          </cell>
          <cell r="BD1590" t="str">
            <v>T0065</v>
          </cell>
          <cell r="BE1590">
            <v>0</v>
          </cell>
          <cell r="BF1590" t="str">
            <v>Yes</v>
          </cell>
        </row>
        <row r="1591">
          <cell r="C1591" t="str">
            <v>IHS_STR_019M</v>
          </cell>
          <cell r="D1591" t="str">
            <v>Kazungula</v>
          </cell>
          <cell r="E1591">
            <v>25.28601111</v>
          </cell>
          <cell r="F1591">
            <v>-17.76518056</v>
          </cell>
          <cell r="G1591" t="str">
            <v>Southern</v>
          </cell>
          <cell r="H1591">
            <v>2.5</v>
          </cell>
          <cell r="I1591" t="str">
            <v>SOUTHERN</v>
          </cell>
          <cell r="J1591" t="str">
            <v>KAZUNGULA</v>
          </cell>
          <cell r="K1591" t="str">
            <v>Yes</v>
          </cell>
          <cell r="L1591" t="str">
            <v>No</v>
          </cell>
          <cell r="M1591" t="str">
            <v>No</v>
          </cell>
          <cell r="N1591" t="str">
            <v>Rural</v>
          </cell>
          <cell r="O1591" t="str">
            <v>2G 3G</v>
          </cell>
          <cell r="P1591" t="str">
            <v>P2</v>
          </cell>
          <cell r="Q1591" t="str">
            <v>BTS</v>
          </cell>
          <cell r="R1591" t="str">
            <v>BB</v>
          </cell>
          <cell r="S1591" t="str">
            <v>On air</v>
          </cell>
          <cell r="T1591" t="str">
            <v>Grid-Gen</v>
          </cell>
          <cell r="U1591" t="str">
            <v>Green Field</v>
          </cell>
          <cell r="V1591">
            <v>46</v>
          </cell>
          <cell r="W1591" t="str">
            <v>Indoor </v>
          </cell>
          <cell r="X1591" t="str">
            <v>Mwamba Kalilo</v>
          </cell>
          <cell r="Y1591" t="str">
            <v>SBC</v>
          </cell>
          <cell r="Z1591" t="str">
            <v>SBC</v>
          </cell>
          <cell r="AA1591" t="str">
            <v>MTN</v>
          </cell>
          <cell r="AB1591" t="str">
            <v>Joseph Banda</v>
          </cell>
          <cell r="AC1591" t="str">
            <v>CCS</v>
          </cell>
          <cell r="AD1591" t="str">
            <v>CCS</v>
          </cell>
          <cell r="AE1591" t="str">
            <v>Gen Logic </v>
          </cell>
          <cell r="AF1591" t="str">
            <v>Gen Logic </v>
          </cell>
          <cell r="AG1591">
            <v>20</v>
          </cell>
          <cell r="AH1591" t="str">
            <v>perkins</v>
          </cell>
          <cell r="AI1591" t="str">
            <v>GU51790U</v>
          </cell>
          <cell r="AJ1591" t="str">
            <v>Leroy Sommer</v>
          </cell>
          <cell r="AK1591" t="str">
            <v>TAL 040F J 6S/4</v>
          </cell>
          <cell r="AL1591">
            <v>1000</v>
          </cell>
          <cell r="AM1591" t="str">
            <v>Delta</v>
          </cell>
          <cell r="AN1591" t="str">
            <v>DPS 2400B-48-5</v>
          </cell>
          <cell r="AO1591">
            <v>250</v>
          </cell>
          <cell r="AP1591" t="str">
            <v>Amaron</v>
          </cell>
          <cell r="AQ1591">
            <v>600</v>
          </cell>
          <cell r="AR1591">
            <v>2</v>
          </cell>
          <cell r="AS1591">
            <v>600</v>
          </cell>
          <cell r="AT1591">
            <v>24</v>
          </cell>
          <cell r="AU1591" t="str">
            <v>window/LG</v>
          </cell>
          <cell r="AV1591" t="str">
            <v>window/LG</v>
          </cell>
          <cell r="AW1591">
            <v>18000</v>
          </cell>
          <cell r="AX1591">
            <v>18000</v>
          </cell>
          <cell r="AY1591">
            <v>2</v>
          </cell>
          <cell r="AZ1591">
            <v>89</v>
          </cell>
        </row>
        <row r="1591">
          <cell r="BB1591">
            <v>2</v>
          </cell>
          <cell r="BC1591" t="str">
            <v>MTNParatus Telecom</v>
          </cell>
          <cell r="BD1591" t="str">
            <v>T0048</v>
          </cell>
          <cell r="BE1591">
            <v>0</v>
          </cell>
          <cell r="BF1591" t="str">
            <v>Yes</v>
          </cell>
        </row>
        <row r="1592">
          <cell r="C1592" t="str">
            <v>IHS_STR_020M</v>
          </cell>
          <cell r="D1592" t="str">
            <v>Lupani</v>
          </cell>
          <cell r="E1592">
            <v>25.26327778</v>
          </cell>
          <cell r="F1592">
            <v>-17.72308333</v>
          </cell>
          <cell r="G1592" t="str">
            <v>Southern</v>
          </cell>
          <cell r="H1592">
            <v>2</v>
          </cell>
          <cell r="I1592" t="str">
            <v>SOUTHERN</v>
          </cell>
          <cell r="J1592" t="str">
            <v>KAZUNGULA</v>
          </cell>
          <cell r="K1592" t="str">
            <v>Yes</v>
          </cell>
          <cell r="L1592" t="str">
            <v>No</v>
          </cell>
          <cell r="M1592" t="str">
            <v>No</v>
          </cell>
          <cell r="N1592" t="str">
            <v>Rural</v>
          </cell>
          <cell r="O1592" t="str">
            <v>2G</v>
          </cell>
          <cell r="P1592" t="str">
            <v>P4</v>
          </cell>
          <cell r="Q1592" t="str">
            <v>BB</v>
          </cell>
          <cell r="R1592" t="str">
            <v>BTS</v>
          </cell>
          <cell r="S1592" t="str">
            <v>On air</v>
          </cell>
          <cell r="T1592" t="str">
            <v>Grid-Gen</v>
          </cell>
          <cell r="U1592" t="str">
            <v>Green Field</v>
          </cell>
          <cell r="V1592">
            <v>70</v>
          </cell>
          <cell r="W1592" t="str">
            <v>Indoor </v>
          </cell>
          <cell r="X1592" t="str">
            <v>Mwamba Kalilo</v>
          </cell>
          <cell r="Y1592" t="str">
            <v>SBC</v>
          </cell>
          <cell r="Z1592" t="str">
            <v>SBC</v>
          </cell>
          <cell r="AA1592" t="str">
            <v>MTN</v>
          </cell>
          <cell r="AB1592" t="str">
            <v>Joseph Banda</v>
          </cell>
          <cell r="AC1592" t="str">
            <v>CCS</v>
          </cell>
          <cell r="AD1592" t="str">
            <v>CCS</v>
          </cell>
          <cell r="AE1592" t="str">
            <v>Gen Logic </v>
          </cell>
          <cell r="AF1592" t="str">
            <v>Gen Logic </v>
          </cell>
          <cell r="AG1592">
            <v>17.5</v>
          </cell>
          <cell r="AH1592" t="str">
            <v>Yanmar</v>
          </cell>
          <cell r="AI1592" t="str">
            <v>4TNE88-G1A</v>
          </cell>
          <cell r="AJ1592" t="str">
            <v>Mecc Alte</v>
          </cell>
          <cell r="AK1592" t="str">
            <v>ECO28-SN/4</v>
          </cell>
          <cell r="AL1592">
            <v>600</v>
          </cell>
          <cell r="AM1592" t="str">
            <v>Delta</v>
          </cell>
          <cell r="AN1592" t="str">
            <v>DPS 2400B-48-5</v>
          </cell>
          <cell r="AO1592">
            <v>250</v>
          </cell>
          <cell r="AP1592" t="str">
            <v>NARADA</v>
          </cell>
          <cell r="AQ1592">
            <v>600</v>
          </cell>
          <cell r="AR1592">
            <v>2</v>
          </cell>
          <cell r="AS1592">
            <v>600</v>
          </cell>
          <cell r="AT1592">
            <v>24</v>
          </cell>
          <cell r="AU1592" t="str">
            <v>window/LG</v>
          </cell>
          <cell r="AV1592" t="str">
            <v>window/LG</v>
          </cell>
          <cell r="AW1592">
            <v>18000</v>
          </cell>
          <cell r="AX1592">
            <v>18000</v>
          </cell>
          <cell r="AY1592">
            <v>2</v>
          </cell>
          <cell r="AZ1592">
            <v>70</v>
          </cell>
        </row>
        <row r="1592">
          <cell r="BB1592">
            <v>1</v>
          </cell>
          <cell r="BC1592" t="str">
            <v>MTN</v>
          </cell>
          <cell r="BD1592" t="str">
            <v>T0141</v>
          </cell>
          <cell r="BE1592">
            <v>0</v>
          </cell>
          <cell r="BF1592" t="str">
            <v>Yes</v>
          </cell>
        </row>
        <row r="1593">
          <cell r="C1593" t="str">
            <v>IHS_STR_021M</v>
          </cell>
          <cell r="D1593" t="str">
            <v>Zimba</v>
          </cell>
          <cell r="E1593">
            <v>26.23669444</v>
          </cell>
          <cell r="F1593">
            <v>-17.30983333</v>
          </cell>
          <cell r="G1593" t="str">
            <v>Southern</v>
          </cell>
          <cell r="H1593">
            <v>2.5</v>
          </cell>
          <cell r="I1593" t="str">
            <v>SOUTHERN</v>
          </cell>
          <cell r="J1593" t="str">
            <v>KALOMO</v>
          </cell>
          <cell r="K1593" t="str">
            <v>Yes</v>
          </cell>
          <cell r="L1593" t="str">
            <v>No</v>
          </cell>
          <cell r="M1593" t="str">
            <v>No</v>
          </cell>
          <cell r="N1593" t="str">
            <v>Suburban</v>
          </cell>
          <cell r="O1593" t="str">
            <v>2G 3G</v>
          </cell>
          <cell r="P1593" t="str">
            <v>P4</v>
          </cell>
          <cell r="Q1593" t="str">
            <v>BB</v>
          </cell>
          <cell r="R1593" t="str">
            <v>BB</v>
          </cell>
          <cell r="S1593" t="str">
            <v>On air</v>
          </cell>
          <cell r="T1593" t="str">
            <v>Grid-Gen</v>
          </cell>
          <cell r="U1593" t="str">
            <v>Green Field</v>
          </cell>
          <cell r="V1593">
            <v>60</v>
          </cell>
          <cell r="W1593" t="str">
            <v>Indoor </v>
          </cell>
          <cell r="X1593" t="str">
            <v>Mwamba Kalilo</v>
          </cell>
          <cell r="Y1593" t="str">
            <v>SBC</v>
          </cell>
          <cell r="Z1593" t="str">
            <v>SBC</v>
          </cell>
          <cell r="AA1593" t="str">
            <v>MTN</v>
          </cell>
          <cell r="AB1593" t="str">
            <v>Joseph Banda</v>
          </cell>
          <cell r="AC1593" t="str">
            <v>CCS</v>
          </cell>
          <cell r="AD1593" t="str">
            <v>CCS</v>
          </cell>
          <cell r="AE1593" t="str">
            <v>IMG</v>
          </cell>
          <cell r="AF1593" t="str">
            <v>IMG</v>
          </cell>
          <cell r="AG1593">
            <v>20</v>
          </cell>
          <cell r="AH1593" t="str">
            <v>perkins</v>
          </cell>
          <cell r="AI1593" t="str">
            <v>GU51794U</v>
          </cell>
          <cell r="AJ1593" t="str">
            <v>Leroy Sommer</v>
          </cell>
          <cell r="AK1593" t="str">
            <v>TAL 040F J 6S/4</v>
          </cell>
          <cell r="AL1593">
            <v>600</v>
          </cell>
          <cell r="AM1593" t="str">
            <v>Delta</v>
          </cell>
          <cell r="AN1593" t="str">
            <v>DPS 2400B-48-5</v>
          </cell>
          <cell r="AO1593">
            <v>250</v>
          </cell>
          <cell r="AP1593" t="str">
            <v>NARADA</v>
          </cell>
          <cell r="AQ1593">
            <v>600</v>
          </cell>
          <cell r="AR1593">
            <v>2</v>
          </cell>
          <cell r="AS1593">
            <v>600</v>
          </cell>
          <cell r="AT1593">
            <v>24</v>
          </cell>
          <cell r="AU1593" t="str">
            <v>window/LG</v>
          </cell>
          <cell r="AV1593" t="str">
            <v>window/LG</v>
          </cell>
          <cell r="AW1593">
            <v>18000</v>
          </cell>
          <cell r="AX1593">
            <v>18000</v>
          </cell>
          <cell r="AY1593">
            <v>2</v>
          </cell>
          <cell r="AZ1593">
            <v>52</v>
          </cell>
        </row>
        <row r="1593">
          <cell r="BB1593">
            <v>2</v>
          </cell>
          <cell r="BC1593" t="str">
            <v>MTNParatus Telecom</v>
          </cell>
          <cell r="BD1593" t="str">
            <v>T0055</v>
          </cell>
          <cell r="BE1593">
            <v>0</v>
          </cell>
          <cell r="BF1593" t="str">
            <v>Yes</v>
          </cell>
        </row>
        <row r="1594">
          <cell r="C1594" t="str">
            <v>IHS_STR_022M</v>
          </cell>
          <cell r="D1594" t="str">
            <v>Mayoba Zimba</v>
          </cell>
          <cell r="E1594">
            <v>26.26833333</v>
          </cell>
          <cell r="F1594">
            <v>-17.22777777</v>
          </cell>
          <cell r="G1594" t="str">
            <v>Southern</v>
          </cell>
          <cell r="H1594">
            <v>1.8</v>
          </cell>
          <cell r="I1594" t="str">
            <v>SOUTHERN</v>
          </cell>
          <cell r="J1594" t="str">
            <v>KALOMO</v>
          </cell>
          <cell r="K1594" t="str">
            <v>Yes</v>
          </cell>
          <cell r="L1594" t="str">
            <v>No</v>
          </cell>
          <cell r="M1594" t="str">
            <v>No</v>
          </cell>
          <cell r="N1594" t="str">
            <v>Rural</v>
          </cell>
          <cell r="O1594" t="str">
            <v>2G</v>
          </cell>
          <cell r="P1594" t="str">
            <v>P4</v>
          </cell>
          <cell r="Q1594" t="str">
            <v>BTS</v>
          </cell>
          <cell r="R1594" t="str">
            <v>BTS</v>
          </cell>
          <cell r="S1594" t="str">
            <v>On air</v>
          </cell>
          <cell r="T1594" t="str">
            <v>Grid-Gen</v>
          </cell>
          <cell r="U1594" t="str">
            <v>Green Field</v>
          </cell>
          <cell r="V1594">
            <v>54</v>
          </cell>
          <cell r="W1594" t="str">
            <v>Outdoor</v>
          </cell>
          <cell r="X1594" t="str">
            <v>Mwamba Kalilo</v>
          </cell>
          <cell r="Y1594" t="str">
            <v>SBC</v>
          </cell>
          <cell r="Z1594" t="str">
            <v>SBC</v>
          </cell>
          <cell r="AA1594" t="str">
            <v>MTN</v>
          </cell>
          <cell r="AB1594" t="str">
            <v>Joseph Banda</v>
          </cell>
          <cell r="AC1594" t="str">
            <v>CCS</v>
          </cell>
          <cell r="AD1594" t="str">
            <v>CCS</v>
          </cell>
          <cell r="AE1594" t="str">
            <v>Gen Logic </v>
          </cell>
          <cell r="AF1594" t="str">
            <v>Gen Logic </v>
          </cell>
          <cell r="AG1594">
            <v>15</v>
          </cell>
          <cell r="AH1594" t="str">
            <v>Yanmar</v>
          </cell>
          <cell r="AI1594" t="str">
            <v>3TNE88-G1A</v>
          </cell>
          <cell r="AJ1594" t="str">
            <v>Mecc Alte</v>
          </cell>
          <cell r="AK1594" t="str">
            <v>ECO28-SN/4</v>
          </cell>
          <cell r="AL1594">
            <v>600</v>
          </cell>
          <cell r="AM1594" t="str">
            <v>Delta</v>
          </cell>
          <cell r="AN1594" t="str">
            <v>DPS 2400B-48-5</v>
          </cell>
          <cell r="AO1594">
            <v>250</v>
          </cell>
          <cell r="AP1594" t="str">
            <v>NARADA</v>
          </cell>
          <cell r="AQ1594">
            <v>600</v>
          </cell>
          <cell r="AR1594">
            <v>2</v>
          </cell>
          <cell r="AS1594">
            <v>600</v>
          </cell>
          <cell r="AT1594">
            <v>24</v>
          </cell>
          <cell r="AU1594" t="str">
            <v>N/A</v>
          </cell>
          <cell r="AV1594" t="str">
            <v>N/A</v>
          </cell>
          <cell r="AW1594" t="str">
            <v>N/A</v>
          </cell>
          <cell r="AX1594" t="str">
            <v>NA</v>
          </cell>
          <cell r="AY1594" t="str">
            <v>N/A</v>
          </cell>
          <cell r="AZ1594">
            <v>74</v>
          </cell>
        </row>
        <row r="1594">
          <cell r="BB1594">
            <v>2</v>
          </cell>
          <cell r="BC1594" t="str">
            <v>MTNAirtel</v>
          </cell>
          <cell r="BD1594" t="str">
            <v>T0110</v>
          </cell>
          <cell r="BE1594" t="str">
            <v>ZM3588</v>
          </cell>
          <cell r="BF1594" t="str">
            <v>Yes</v>
          </cell>
        </row>
        <row r="1595">
          <cell r="C1595" t="str">
            <v>IHS_STR_023M</v>
          </cell>
          <cell r="D1595" t="str">
            <v>Kalomo</v>
          </cell>
          <cell r="E1595">
            <v>26.48230556</v>
          </cell>
          <cell r="F1595">
            <v>-17.02697222</v>
          </cell>
          <cell r="G1595" t="str">
            <v>Southern</v>
          </cell>
          <cell r="H1595">
            <v>5.5</v>
          </cell>
          <cell r="I1595" t="str">
            <v>SOUTHERN</v>
          </cell>
          <cell r="J1595" t="str">
            <v>KALOMO</v>
          </cell>
          <cell r="K1595" t="str">
            <v>Yes</v>
          </cell>
          <cell r="L1595" t="str">
            <v>No</v>
          </cell>
          <cell r="M1595" t="str">
            <v>No</v>
          </cell>
          <cell r="N1595" t="str">
            <v>Suburban</v>
          </cell>
          <cell r="O1595" t="str">
            <v>2G 3G</v>
          </cell>
          <cell r="P1595" t="str">
            <v>P3</v>
          </cell>
          <cell r="Q1595" t="str">
            <v>BB</v>
          </cell>
          <cell r="R1595" t="str">
            <v>BTS</v>
          </cell>
          <cell r="S1595" t="str">
            <v>On air</v>
          </cell>
          <cell r="T1595" t="str">
            <v>Grid-Gen</v>
          </cell>
          <cell r="U1595" t="str">
            <v>Green Field</v>
          </cell>
          <cell r="V1595">
            <v>70</v>
          </cell>
          <cell r="W1595" t="str">
            <v>Indoor </v>
          </cell>
          <cell r="X1595" t="str">
            <v>Mwamba Kalilo</v>
          </cell>
          <cell r="Y1595" t="str">
            <v>SBC</v>
          </cell>
          <cell r="Z1595" t="str">
            <v>SBC</v>
          </cell>
          <cell r="AA1595" t="str">
            <v>MTN</v>
          </cell>
          <cell r="AB1595" t="str">
            <v>Joseph Banda</v>
          </cell>
          <cell r="AC1595" t="str">
            <v>CCS</v>
          </cell>
          <cell r="AD1595" t="str">
            <v>CCS</v>
          </cell>
          <cell r="AE1595" t="str">
            <v>Gen Logic </v>
          </cell>
          <cell r="AF1595" t="str">
            <v>Gen Logic </v>
          </cell>
          <cell r="AG1595">
            <v>45</v>
          </cell>
          <cell r="AH1595" t="str">
            <v>perkins</v>
          </cell>
          <cell r="AI1595">
            <v>0</v>
          </cell>
          <cell r="AJ1595" t="str">
            <v>Mecc Alte</v>
          </cell>
          <cell r="AK1595" t="str">
            <v>ECO28-SN/4</v>
          </cell>
          <cell r="AL1595">
            <v>1000</v>
          </cell>
          <cell r="AM1595" t="str">
            <v>Power cube</v>
          </cell>
          <cell r="AN1595" t="str">
            <v>ICC330-H1_C1</v>
          </cell>
          <cell r="AO1595">
            <v>600</v>
          </cell>
          <cell r="AP1595" t="str">
            <v>Lithium</v>
          </cell>
          <cell r="AQ1595">
            <v>300</v>
          </cell>
          <cell r="AR1595">
            <v>48</v>
          </cell>
          <cell r="AS1595">
            <v>100</v>
          </cell>
          <cell r="AT1595">
            <v>3</v>
          </cell>
          <cell r="AU1595" t="str">
            <v>window/LG </v>
          </cell>
          <cell r="AV1595" t="str">
            <v>window/LG </v>
          </cell>
          <cell r="AW1595">
            <v>18000</v>
          </cell>
          <cell r="AX1595">
            <v>18000</v>
          </cell>
          <cell r="AY1595">
            <v>2</v>
          </cell>
          <cell r="AZ1595">
            <v>160</v>
          </cell>
        </row>
        <row r="1595">
          <cell r="BB1595">
            <v>2</v>
          </cell>
          <cell r="BC1595" t="str">
            <v>MTNAirtel</v>
          </cell>
          <cell r="BD1595" t="str">
            <v>T0047</v>
          </cell>
          <cell r="BE1595" t="str">
            <v>ZM0674</v>
          </cell>
          <cell r="BF1595" t="str">
            <v>Yes</v>
          </cell>
        </row>
        <row r="1596">
          <cell r="C1596" t="str">
            <v>IHS_STR_024M</v>
          </cell>
          <cell r="D1596" t="str">
            <v>Mukwela</v>
          </cell>
          <cell r="E1596">
            <v>26.65472222</v>
          </cell>
          <cell r="F1596">
            <v>-17.03111111</v>
          </cell>
          <cell r="G1596" t="str">
            <v>Southern</v>
          </cell>
          <cell r="H1596">
            <v>1.5</v>
          </cell>
          <cell r="I1596" t="str">
            <v>SOUTHERN</v>
          </cell>
          <cell r="J1596" t="str">
            <v>CHOMA</v>
          </cell>
          <cell r="K1596" t="str">
            <v>Yes</v>
          </cell>
          <cell r="L1596" t="str">
            <v>No</v>
          </cell>
          <cell r="M1596" t="str">
            <v>No</v>
          </cell>
          <cell r="N1596" t="str">
            <v>Rural</v>
          </cell>
          <cell r="O1596" t="str">
            <v>2G</v>
          </cell>
          <cell r="P1596" t="str">
            <v>P4</v>
          </cell>
          <cell r="Q1596" t="str">
            <v>BTS</v>
          </cell>
          <cell r="R1596" t="str">
            <v>BTS</v>
          </cell>
          <cell r="S1596" t="str">
            <v>On air</v>
          </cell>
          <cell r="T1596" t="str">
            <v>Grid-Gen</v>
          </cell>
          <cell r="U1596" t="str">
            <v>Green Field</v>
          </cell>
          <cell r="V1596">
            <v>54</v>
          </cell>
          <cell r="W1596" t="str">
            <v>Outdoor</v>
          </cell>
          <cell r="X1596" t="str">
            <v>Aaron Ikenda</v>
          </cell>
          <cell r="Y1596" t="str">
            <v>SBC</v>
          </cell>
          <cell r="Z1596" t="str">
            <v>SBC</v>
          </cell>
          <cell r="AA1596" t="str">
            <v>MTN</v>
          </cell>
          <cell r="AB1596" t="str">
            <v>Joseph Banda</v>
          </cell>
          <cell r="AC1596" t="str">
            <v>CCS</v>
          </cell>
          <cell r="AD1596" t="str">
            <v>CCS</v>
          </cell>
          <cell r="AE1596" t="str">
            <v>Gen Logic </v>
          </cell>
          <cell r="AF1596" t="str">
            <v>Gen Logic </v>
          </cell>
          <cell r="AG1596">
            <v>13</v>
          </cell>
          <cell r="AH1596" t="str">
            <v>Yanmar</v>
          </cell>
          <cell r="AI1596" t="str">
            <v>3TNE88 </v>
          </cell>
          <cell r="AJ1596" t="str">
            <v>Mecc Alte</v>
          </cell>
          <cell r="AK1596">
            <v>0</v>
          </cell>
          <cell r="AL1596">
            <v>600</v>
          </cell>
          <cell r="AM1596" t="str">
            <v>Delta</v>
          </cell>
          <cell r="AN1596" t="str">
            <v>DPS 2400B-48-5</v>
          </cell>
          <cell r="AO1596">
            <v>250</v>
          </cell>
          <cell r="AP1596" t="str">
            <v>NARADA</v>
          </cell>
          <cell r="AQ1596">
            <v>600</v>
          </cell>
          <cell r="AR1596">
            <v>2</v>
          </cell>
          <cell r="AS1596">
            <v>600</v>
          </cell>
          <cell r="AT1596">
            <v>24</v>
          </cell>
          <cell r="AU1596" t="str">
            <v>N/A</v>
          </cell>
          <cell r="AV1596" t="str">
            <v>N/A</v>
          </cell>
          <cell r="AW1596" t="str">
            <v>N/A</v>
          </cell>
          <cell r="AX1596">
            <v>0</v>
          </cell>
          <cell r="AY1596" t="str">
            <v>N/A</v>
          </cell>
          <cell r="AZ1596">
            <v>63</v>
          </cell>
        </row>
        <row r="1596">
          <cell r="BB1596">
            <v>2</v>
          </cell>
          <cell r="BC1596" t="str">
            <v>MTNAirtel</v>
          </cell>
          <cell r="BD1596" t="str">
            <v>T0114</v>
          </cell>
          <cell r="BE1596" t="str">
            <v>ZM3799</v>
          </cell>
          <cell r="BF1596" t="str">
            <v>Yes</v>
          </cell>
        </row>
        <row r="1597">
          <cell r="C1597" t="str">
            <v>IHS_STR_025M</v>
          </cell>
          <cell r="D1597" t="str">
            <v>Tara</v>
          </cell>
          <cell r="E1597">
            <v>26.7846</v>
          </cell>
          <cell r="F1597">
            <v>-16.9552</v>
          </cell>
          <cell r="G1597" t="str">
            <v>Southern</v>
          </cell>
          <cell r="H1597">
            <v>2.5</v>
          </cell>
          <cell r="I1597" t="str">
            <v>SOUTHERN</v>
          </cell>
          <cell r="J1597" t="str">
            <v>KALOMO</v>
          </cell>
          <cell r="K1597" t="str">
            <v>Yes</v>
          </cell>
          <cell r="L1597" t="str">
            <v>No</v>
          </cell>
          <cell r="M1597" t="str">
            <v>No</v>
          </cell>
          <cell r="N1597" t="str">
            <v>Rural</v>
          </cell>
          <cell r="O1597" t="str">
            <v>2G</v>
          </cell>
          <cell r="P1597" t="str">
            <v>P4</v>
          </cell>
          <cell r="Q1597" t="str">
            <v>BB</v>
          </cell>
          <cell r="R1597" t="str">
            <v>BTS</v>
          </cell>
          <cell r="S1597" t="str">
            <v>On air</v>
          </cell>
          <cell r="T1597" t="str">
            <v>Grid-Gen</v>
          </cell>
          <cell r="U1597" t="str">
            <v>Green Field</v>
          </cell>
          <cell r="V1597">
            <v>60</v>
          </cell>
          <cell r="W1597" t="str">
            <v>Indoor </v>
          </cell>
          <cell r="X1597" t="str">
            <v>Aaron Ikenda</v>
          </cell>
          <cell r="Y1597" t="str">
            <v>SBC</v>
          </cell>
          <cell r="Z1597" t="str">
            <v>SBC</v>
          </cell>
          <cell r="AA1597" t="str">
            <v>MTN</v>
          </cell>
          <cell r="AB1597" t="str">
            <v>Joseph Banda</v>
          </cell>
          <cell r="AC1597" t="str">
            <v>CCS</v>
          </cell>
          <cell r="AD1597" t="str">
            <v>CCS</v>
          </cell>
          <cell r="AE1597" t="str">
            <v>Gen Logic </v>
          </cell>
          <cell r="AF1597" t="str">
            <v>Gen Logic </v>
          </cell>
          <cell r="AG1597">
            <v>20</v>
          </cell>
          <cell r="AH1597" t="str">
            <v>perkins</v>
          </cell>
          <cell r="AI1597" t="str">
            <v>GV51790U</v>
          </cell>
          <cell r="AJ1597" t="str">
            <v>Leroy Sommer</v>
          </cell>
          <cell r="AK1597">
            <v>0</v>
          </cell>
          <cell r="AL1597">
            <v>1000</v>
          </cell>
          <cell r="AM1597" t="str">
            <v>Delta</v>
          </cell>
          <cell r="AN1597" t="str">
            <v>DPS 2400B-48-5</v>
          </cell>
          <cell r="AO1597">
            <v>250</v>
          </cell>
          <cell r="AP1597" t="str">
            <v>NARADA</v>
          </cell>
          <cell r="AQ1597">
            <v>600</v>
          </cell>
          <cell r="AR1597">
            <v>2</v>
          </cell>
          <cell r="AS1597">
            <v>600</v>
          </cell>
          <cell r="AT1597">
            <v>24</v>
          </cell>
          <cell r="AU1597" t="str">
            <v>LG</v>
          </cell>
          <cell r="AV1597" t="str">
            <v>LG</v>
          </cell>
          <cell r="AW1597">
            <v>18000</v>
          </cell>
          <cell r="AX1597">
            <v>18000</v>
          </cell>
          <cell r="AY1597">
            <v>2</v>
          </cell>
          <cell r="AZ1597">
            <v>28</v>
          </cell>
        </row>
        <row r="1597">
          <cell r="BB1597">
            <v>1</v>
          </cell>
          <cell r="BC1597" t="str">
            <v>MTN</v>
          </cell>
          <cell r="BD1597" t="str">
            <v>T0158</v>
          </cell>
          <cell r="BE1597">
            <v>0</v>
          </cell>
          <cell r="BF1597" t="str">
            <v>Yes</v>
          </cell>
        </row>
        <row r="1598">
          <cell r="C1598" t="str">
            <v>IHS_STR_026M</v>
          </cell>
          <cell r="D1598" t="str">
            <v>Maamba</v>
          </cell>
          <cell r="E1598">
            <v>27.22863889</v>
          </cell>
          <cell r="F1598">
            <v>-17.34013889</v>
          </cell>
          <cell r="G1598" t="str">
            <v>Southern</v>
          </cell>
          <cell r="H1598">
            <v>1.5</v>
          </cell>
          <cell r="I1598" t="str">
            <v>SOUTHERN</v>
          </cell>
          <cell r="J1598" t="str">
            <v>SINAZONGWE</v>
          </cell>
          <cell r="K1598" t="str">
            <v>Yes</v>
          </cell>
          <cell r="L1598" t="str">
            <v>No</v>
          </cell>
          <cell r="M1598" t="str">
            <v>No</v>
          </cell>
          <cell r="N1598" t="str">
            <v>Rural</v>
          </cell>
          <cell r="O1598" t="str">
            <v>2G 3G 4G</v>
          </cell>
          <cell r="P1598" t="str">
            <v>P2</v>
          </cell>
          <cell r="Q1598" t="str">
            <v>BTS</v>
          </cell>
          <cell r="R1598" t="str">
            <v>Hub</v>
          </cell>
          <cell r="S1598" t="str">
            <v>On air</v>
          </cell>
          <cell r="T1598" t="str">
            <v>Grid-Gen</v>
          </cell>
          <cell r="U1598" t="str">
            <v>Green Field</v>
          </cell>
          <cell r="V1598">
            <v>66</v>
          </cell>
          <cell r="W1598" t="str">
            <v>Indoor </v>
          </cell>
          <cell r="X1598" t="str">
            <v>Aaron Ikenda</v>
          </cell>
          <cell r="Y1598" t="str">
            <v>SBC</v>
          </cell>
          <cell r="Z1598" t="str">
            <v>SBC</v>
          </cell>
          <cell r="AA1598" t="str">
            <v>MTN</v>
          </cell>
          <cell r="AB1598" t="str">
            <v>Joseph Banda</v>
          </cell>
          <cell r="AC1598" t="str">
            <v>CCS</v>
          </cell>
          <cell r="AD1598" t="str">
            <v>CCS</v>
          </cell>
          <cell r="AE1598" t="str">
            <v>Gen Logic </v>
          </cell>
          <cell r="AF1598" t="str">
            <v>Gen Logic </v>
          </cell>
          <cell r="AG1598">
            <v>13</v>
          </cell>
          <cell r="AH1598" t="str">
            <v>Yanmar</v>
          </cell>
          <cell r="AI1598" t="str">
            <v>4TNE88 </v>
          </cell>
          <cell r="AJ1598" t="str">
            <v>Leroy Sommer</v>
          </cell>
          <cell r="AK1598">
            <v>0</v>
          </cell>
          <cell r="AL1598">
            <v>600</v>
          </cell>
          <cell r="AM1598" t="str">
            <v>Delta</v>
          </cell>
          <cell r="AN1598" t="str">
            <v>DPS 2400B-48-5</v>
          </cell>
          <cell r="AO1598">
            <v>250</v>
          </cell>
          <cell r="AP1598" t="str">
            <v>NARADA</v>
          </cell>
          <cell r="AQ1598">
            <v>600</v>
          </cell>
          <cell r="AR1598">
            <v>2</v>
          </cell>
          <cell r="AS1598">
            <v>600</v>
          </cell>
          <cell r="AT1598">
            <v>24</v>
          </cell>
          <cell r="AU1598" t="str">
            <v>LG</v>
          </cell>
          <cell r="AV1598" t="str">
            <v>LG</v>
          </cell>
          <cell r="AW1598">
            <v>18000</v>
          </cell>
          <cell r="AX1598">
            <v>18000</v>
          </cell>
          <cell r="AY1598">
            <v>2</v>
          </cell>
          <cell r="AZ1598">
            <v>82</v>
          </cell>
        </row>
        <row r="1598">
          <cell r="BB1598">
            <v>1</v>
          </cell>
          <cell r="BC1598" t="str">
            <v>MTN</v>
          </cell>
          <cell r="BD1598" t="str">
            <v>T0074</v>
          </cell>
          <cell r="BE1598">
            <v>0</v>
          </cell>
          <cell r="BF1598" t="str">
            <v>Yes</v>
          </cell>
        </row>
        <row r="1599">
          <cell r="C1599" t="str">
            <v>IHS_STR_027M</v>
          </cell>
          <cell r="D1599" t="str">
            <v>Choma South</v>
          </cell>
          <cell r="E1599">
            <v>26.95357</v>
          </cell>
          <cell r="F1599">
            <v>-16.83222</v>
          </cell>
          <cell r="G1599" t="str">
            <v>Southern</v>
          </cell>
          <cell r="H1599">
            <v>2</v>
          </cell>
          <cell r="I1599" t="str">
            <v>SOUTHERN</v>
          </cell>
          <cell r="J1599" t="str">
            <v>CHOMA</v>
          </cell>
          <cell r="K1599" t="str">
            <v>Yes</v>
          </cell>
          <cell r="L1599" t="str">
            <v>No</v>
          </cell>
          <cell r="M1599" t="str">
            <v>No</v>
          </cell>
          <cell r="N1599" t="str">
            <v>Rural</v>
          </cell>
          <cell r="O1599" t="str">
            <v>2G 3G</v>
          </cell>
          <cell r="P1599" t="str">
            <v>P4</v>
          </cell>
          <cell r="Q1599" t="str">
            <v>BTS</v>
          </cell>
          <cell r="R1599" t="str">
            <v>BTS</v>
          </cell>
          <cell r="S1599" t="str">
            <v>On air</v>
          </cell>
          <cell r="T1599" t="str">
            <v>Grid-Gen</v>
          </cell>
          <cell r="U1599" t="str">
            <v>Green Field</v>
          </cell>
          <cell r="V1599" t="str">
            <v>36</v>
          </cell>
          <cell r="W1599" t="str">
            <v>Outdoor</v>
          </cell>
          <cell r="X1599" t="str">
            <v>Aaron Ikenda</v>
          </cell>
          <cell r="Y1599" t="str">
            <v>SBC</v>
          </cell>
          <cell r="Z1599" t="str">
            <v>SBC</v>
          </cell>
          <cell r="AA1599" t="str">
            <v>MTN</v>
          </cell>
          <cell r="AB1599" t="str">
            <v>Joseph Banda</v>
          </cell>
          <cell r="AC1599" t="str">
            <v>CCS</v>
          </cell>
          <cell r="AD1599" t="str">
            <v>CCS</v>
          </cell>
          <cell r="AE1599" t="str">
            <v>Gen Logic </v>
          </cell>
          <cell r="AF1599" t="str">
            <v>Gen Logic </v>
          </cell>
          <cell r="AG1599">
            <v>16</v>
          </cell>
          <cell r="AH1599" t="str">
            <v>perkins</v>
          </cell>
          <cell r="AI1599" t="str">
            <v>WP2_1D18E2</v>
          </cell>
          <cell r="AJ1599" t="str">
            <v>Xingnou</v>
          </cell>
          <cell r="AK1599">
            <v>0</v>
          </cell>
          <cell r="AL1599">
            <v>600</v>
          </cell>
          <cell r="AM1599" t="str">
            <v>Delta</v>
          </cell>
          <cell r="AN1599" t="str">
            <v>DPS 2400B-48-5</v>
          </cell>
          <cell r="AO1599">
            <v>250</v>
          </cell>
          <cell r="AP1599" t="str">
            <v>Shoto</v>
          </cell>
          <cell r="AQ1599">
            <v>400</v>
          </cell>
          <cell r="AR1599">
            <v>2</v>
          </cell>
          <cell r="AS1599">
            <v>400</v>
          </cell>
          <cell r="AT1599">
            <v>24</v>
          </cell>
          <cell r="AU1599" t="str">
            <v>N/A</v>
          </cell>
          <cell r="AV1599" t="str">
            <v>N/A</v>
          </cell>
          <cell r="AW1599" t="str">
            <v>N/A</v>
          </cell>
          <cell r="AX1599">
            <v>0</v>
          </cell>
          <cell r="AY1599" t="str">
            <v>N/A</v>
          </cell>
          <cell r="AZ1599">
            <v>78</v>
          </cell>
        </row>
        <row r="1599">
          <cell r="BB1599">
            <v>2</v>
          </cell>
          <cell r="BC1599" t="str">
            <v>MTNAirtel</v>
          </cell>
          <cell r="BD1599" t="str">
            <v>T0337</v>
          </cell>
          <cell r="BE1599" t="str">
            <v>ZM0418</v>
          </cell>
          <cell r="BF1599">
            <v>0</v>
          </cell>
        </row>
        <row r="1600">
          <cell r="C1600" t="str">
            <v>IHS_STR_028M</v>
          </cell>
          <cell r="D1600" t="str">
            <v>Choma</v>
          </cell>
          <cell r="E1600">
            <v>26.98183333</v>
          </cell>
          <cell r="F1600">
            <v>-16.81541667</v>
          </cell>
          <cell r="G1600" t="str">
            <v>Southern</v>
          </cell>
          <cell r="H1600">
            <v>65</v>
          </cell>
          <cell r="I1600" t="str">
            <v>SOUTHERN</v>
          </cell>
          <cell r="J1600" t="str">
            <v>CHOMA</v>
          </cell>
          <cell r="K1600" t="str">
            <v>Yes</v>
          </cell>
          <cell r="L1600" t="str">
            <v>Yes</v>
          </cell>
          <cell r="M1600" t="str">
            <v>No</v>
          </cell>
          <cell r="N1600" t="str">
            <v>Urban</v>
          </cell>
          <cell r="O1600" t="str">
            <v>2G 3G</v>
          </cell>
          <cell r="P1600" t="str">
            <v>P2</v>
          </cell>
          <cell r="Q1600" t="str">
            <v>BB</v>
          </cell>
          <cell r="R1600" t="str">
            <v>BB</v>
          </cell>
          <cell r="S1600" t="str">
            <v>On air</v>
          </cell>
          <cell r="T1600" t="str">
            <v>Grid-Gen</v>
          </cell>
          <cell r="U1600" t="str">
            <v>Green Field</v>
          </cell>
          <cell r="V1600">
            <v>70</v>
          </cell>
          <cell r="W1600" t="str">
            <v>Indoor </v>
          </cell>
          <cell r="X1600" t="str">
            <v>Aaron Ikenda</v>
          </cell>
          <cell r="Y1600" t="str">
            <v>SBC</v>
          </cell>
          <cell r="Z1600" t="str">
            <v>SBC</v>
          </cell>
          <cell r="AA1600" t="str">
            <v>MTN</v>
          </cell>
          <cell r="AB1600" t="str">
            <v>Joseph Banda</v>
          </cell>
          <cell r="AC1600" t="str">
            <v>CCS</v>
          </cell>
          <cell r="AD1600" t="str">
            <v>CCS</v>
          </cell>
          <cell r="AE1600" t="str">
            <v>Gen Logic </v>
          </cell>
          <cell r="AF1600" t="str">
            <v>Gen Logic </v>
          </cell>
          <cell r="AG1600">
            <v>65</v>
          </cell>
          <cell r="AH1600" t="str">
            <v>perkins</v>
          </cell>
          <cell r="AI1600" t="str">
            <v>GU51798U</v>
          </cell>
          <cell r="AJ1600" t="str">
            <v>Leroy Sommer</v>
          </cell>
          <cell r="AK1600" t="str">
            <v>TAL 040F J 6S/4</v>
          </cell>
          <cell r="AL1600">
            <v>1000</v>
          </cell>
          <cell r="AM1600" t="str">
            <v>Power cube</v>
          </cell>
          <cell r="AN1600" t="str">
            <v>Powercube</v>
          </cell>
          <cell r="AO1600">
            <v>400</v>
          </cell>
          <cell r="AP1600" t="str">
            <v>Lithium</v>
          </cell>
          <cell r="AQ1600">
            <v>700</v>
          </cell>
          <cell r="AR1600">
            <v>48</v>
          </cell>
          <cell r="AS1600">
            <v>100</v>
          </cell>
          <cell r="AT1600">
            <v>7</v>
          </cell>
          <cell r="AU1600" t="str">
            <v>LG</v>
          </cell>
          <cell r="AV1600" t="str">
            <v>LG</v>
          </cell>
          <cell r="AW1600">
            <v>18000</v>
          </cell>
          <cell r="AX1600">
            <v>18000</v>
          </cell>
          <cell r="AY1600">
            <v>2</v>
          </cell>
          <cell r="AZ1600">
            <v>280</v>
          </cell>
        </row>
        <row r="1600">
          <cell r="BB1600">
            <v>4</v>
          </cell>
          <cell r="BC1600" t="str">
            <v>MTNAirtelINQLiquid Telecom</v>
          </cell>
          <cell r="BD1600" t="str">
            <v>T0008</v>
          </cell>
          <cell r="BE1600" t="str">
            <v>ZM3128</v>
          </cell>
          <cell r="BF1600" t="str">
            <v>Yes</v>
          </cell>
        </row>
        <row r="1601">
          <cell r="C1601" t="str">
            <v>IHS_STR_029M</v>
          </cell>
          <cell r="D1601" t="str">
            <v>Choma North</v>
          </cell>
          <cell r="E1601">
            <v>26.99208</v>
          </cell>
          <cell r="F1601">
            <v>-16.7958</v>
          </cell>
          <cell r="G1601" t="str">
            <v>Southern</v>
          </cell>
          <cell r="H1601">
            <v>2.5</v>
          </cell>
          <cell r="I1601" t="str">
            <v>SOUTHERN</v>
          </cell>
          <cell r="J1601" t="str">
            <v>CHOMA</v>
          </cell>
          <cell r="K1601" t="str">
            <v>Yes</v>
          </cell>
          <cell r="L1601" t="str">
            <v>No</v>
          </cell>
          <cell r="M1601" t="str">
            <v>No</v>
          </cell>
          <cell r="N1601" t="str">
            <v>Rural</v>
          </cell>
          <cell r="O1601" t="str">
            <v>2G 3G</v>
          </cell>
          <cell r="P1601" t="str">
            <v>P4</v>
          </cell>
          <cell r="Q1601" t="str">
            <v>BTS</v>
          </cell>
          <cell r="R1601" t="str">
            <v>BTS</v>
          </cell>
          <cell r="S1601" t="str">
            <v>On air</v>
          </cell>
          <cell r="T1601" t="str">
            <v>Grid-Gen</v>
          </cell>
          <cell r="U1601" t="str">
            <v>Green Field</v>
          </cell>
          <cell r="V1601" t="str">
            <v>36</v>
          </cell>
          <cell r="W1601" t="str">
            <v>Outdoor</v>
          </cell>
          <cell r="X1601" t="str">
            <v>Aaron Ikenda</v>
          </cell>
          <cell r="Y1601" t="str">
            <v>SBC</v>
          </cell>
          <cell r="Z1601" t="str">
            <v>SBC</v>
          </cell>
          <cell r="AA1601" t="str">
            <v>MTN</v>
          </cell>
          <cell r="AB1601" t="str">
            <v>Joseph Banda</v>
          </cell>
          <cell r="AC1601" t="str">
            <v>CCS</v>
          </cell>
          <cell r="AD1601" t="str">
            <v>CCS</v>
          </cell>
          <cell r="AE1601" t="str">
            <v>CK Works</v>
          </cell>
          <cell r="AF1601" t="str">
            <v>CK Works</v>
          </cell>
          <cell r="AG1601">
            <v>20</v>
          </cell>
          <cell r="AH1601" t="str">
            <v>perkins</v>
          </cell>
          <cell r="AI1601" t="str">
            <v>GV83540R</v>
          </cell>
          <cell r="AJ1601" t="str">
            <v>Leroy Sommer</v>
          </cell>
          <cell r="AK1601" t="str">
            <v>TAL 040F J 6S/4</v>
          </cell>
          <cell r="AL1601">
            <v>1000</v>
          </cell>
          <cell r="AM1601" t="str">
            <v>Delta</v>
          </cell>
          <cell r="AN1601" t="str">
            <v>DPS 2400B-48-5</v>
          </cell>
          <cell r="AO1601">
            <v>250</v>
          </cell>
          <cell r="AP1601" t="str">
            <v>Agisson</v>
          </cell>
          <cell r="AQ1601">
            <v>600</v>
          </cell>
          <cell r="AR1601">
            <v>2</v>
          </cell>
          <cell r="AS1601">
            <v>600</v>
          </cell>
          <cell r="AT1601">
            <v>24</v>
          </cell>
          <cell r="AU1601" t="str">
            <v>N/A</v>
          </cell>
          <cell r="AV1601" t="str">
            <v>N/A</v>
          </cell>
          <cell r="AW1601" t="str">
            <v>N/A</v>
          </cell>
          <cell r="AX1601">
            <v>0</v>
          </cell>
          <cell r="AY1601" t="str">
            <v>N/A</v>
          </cell>
          <cell r="AZ1601">
            <v>107</v>
          </cell>
        </row>
        <row r="1601">
          <cell r="BB1601">
            <v>3</v>
          </cell>
          <cell r="BC1601" t="str">
            <v>MTNAirtelLiquid Telecom</v>
          </cell>
          <cell r="BD1601" t="str">
            <v>T0336</v>
          </cell>
          <cell r="BE1601" t="str">
            <v>ZM0222</v>
          </cell>
          <cell r="BF1601">
            <v>0</v>
          </cell>
        </row>
        <row r="1602">
          <cell r="C1602" t="str">
            <v>IHS_STR_030M</v>
          </cell>
          <cell r="D1602" t="str">
            <v>Njase</v>
          </cell>
          <cell r="E1602">
            <v>26.99194444</v>
          </cell>
          <cell r="F1602">
            <v>-16.77333333</v>
          </cell>
          <cell r="G1602" t="str">
            <v>Southern</v>
          </cell>
          <cell r="H1602">
            <v>2.5</v>
          </cell>
          <cell r="I1602" t="str">
            <v>SOUTHERN</v>
          </cell>
          <cell r="J1602" t="str">
            <v>CHOMA</v>
          </cell>
          <cell r="K1602" t="str">
            <v>No</v>
          </cell>
          <cell r="L1602" t="str">
            <v>No</v>
          </cell>
          <cell r="M1602" t="str">
            <v>No</v>
          </cell>
          <cell r="N1602" t="str">
            <v>Urban</v>
          </cell>
          <cell r="O1602" t="str">
            <v>2G 3G</v>
          </cell>
          <cell r="P1602" t="str">
            <v>P4</v>
          </cell>
          <cell r="Q1602" t="str">
            <v>BTS</v>
          </cell>
          <cell r="R1602" t="str">
            <v>BTS</v>
          </cell>
          <cell r="S1602" t="str">
            <v>On air</v>
          </cell>
          <cell r="T1602" t="str">
            <v>Grid-Gen</v>
          </cell>
          <cell r="U1602" t="str">
            <v>Green Field</v>
          </cell>
          <cell r="V1602">
            <v>60</v>
          </cell>
          <cell r="W1602" t="str">
            <v>Indoor </v>
          </cell>
          <cell r="X1602" t="str">
            <v>Aaron Ikenda</v>
          </cell>
          <cell r="Y1602" t="str">
            <v>SBC</v>
          </cell>
          <cell r="Z1602" t="str">
            <v>SBC</v>
          </cell>
          <cell r="AA1602" t="str">
            <v>MTN</v>
          </cell>
          <cell r="AB1602" t="str">
            <v>Joseph Banda</v>
          </cell>
          <cell r="AC1602" t="str">
            <v>CCS</v>
          </cell>
          <cell r="AD1602" t="str">
            <v>CCS</v>
          </cell>
          <cell r="AE1602" t="str">
            <v>Gen Logic </v>
          </cell>
          <cell r="AF1602" t="str">
            <v>Gen Logic </v>
          </cell>
          <cell r="AG1602">
            <v>20</v>
          </cell>
          <cell r="AH1602" t="str">
            <v>perkins</v>
          </cell>
          <cell r="AI1602" t="str">
            <v>GV51790V</v>
          </cell>
          <cell r="AJ1602" t="str">
            <v>Leroy Sommer</v>
          </cell>
          <cell r="AK1602" t="str">
            <v>TAL 040F J 6S/4</v>
          </cell>
          <cell r="AL1602">
            <v>1000</v>
          </cell>
          <cell r="AM1602" t="str">
            <v>Delta</v>
          </cell>
          <cell r="AN1602" t="str">
            <v>DPS 2400B-48-5</v>
          </cell>
          <cell r="AO1602">
            <v>250</v>
          </cell>
          <cell r="AP1602" t="str">
            <v>Amaron</v>
          </cell>
          <cell r="AQ1602">
            <v>1200</v>
          </cell>
          <cell r="AR1602">
            <v>2</v>
          </cell>
          <cell r="AS1602">
            <v>600</v>
          </cell>
          <cell r="AT1602">
            <v>48</v>
          </cell>
          <cell r="AU1602" t="str">
            <v>LG</v>
          </cell>
          <cell r="AV1602" t="str">
            <v>LG</v>
          </cell>
          <cell r="AW1602">
            <v>18000</v>
          </cell>
          <cell r="AX1602">
            <v>18000</v>
          </cell>
          <cell r="AY1602">
            <v>2</v>
          </cell>
          <cell r="AZ1602">
            <v>88</v>
          </cell>
        </row>
        <row r="1602">
          <cell r="BB1602">
            <v>3</v>
          </cell>
          <cell r="BC1602" t="str">
            <v>MTNAirtelParatus Telecom</v>
          </cell>
          <cell r="BD1602" t="str">
            <v>T0077</v>
          </cell>
          <cell r="BE1602" t="str">
            <v>ZM6889</v>
          </cell>
          <cell r="BF1602" t="str">
            <v>Yes</v>
          </cell>
        </row>
        <row r="1603">
          <cell r="C1603" t="str">
            <v>IHS_STR_031M</v>
          </cell>
          <cell r="D1603" t="str">
            <v>Mbabala</v>
          </cell>
          <cell r="E1603">
            <v>26.95555556</v>
          </cell>
          <cell r="F1603">
            <v>-16.55255556</v>
          </cell>
          <cell r="G1603" t="str">
            <v>Southern</v>
          </cell>
          <cell r="H1603">
            <v>1.5</v>
          </cell>
          <cell r="I1603" t="str">
            <v>SOUTHERN</v>
          </cell>
          <cell r="J1603" t="str">
            <v>NAMWALA</v>
          </cell>
          <cell r="K1603" t="str">
            <v>No</v>
          </cell>
          <cell r="L1603" t="str">
            <v>No</v>
          </cell>
          <cell r="M1603" t="str">
            <v>No</v>
          </cell>
          <cell r="N1603" t="str">
            <v>Rural</v>
          </cell>
          <cell r="O1603" t="str">
            <v>2G</v>
          </cell>
          <cell r="P1603" t="str">
            <v>P4</v>
          </cell>
          <cell r="Q1603" t="str">
            <v>BB</v>
          </cell>
          <cell r="R1603" t="str">
            <v>BTS</v>
          </cell>
          <cell r="S1603" t="str">
            <v>On air</v>
          </cell>
          <cell r="T1603" t="str">
            <v>Grid-Gen</v>
          </cell>
          <cell r="U1603" t="str">
            <v>Green Field</v>
          </cell>
          <cell r="V1603">
            <v>66</v>
          </cell>
          <cell r="W1603" t="str">
            <v>Outdoor</v>
          </cell>
          <cell r="X1603" t="str">
            <v>Aaron Ikenda</v>
          </cell>
          <cell r="Y1603" t="str">
            <v>SBC</v>
          </cell>
          <cell r="Z1603" t="str">
            <v>SBC</v>
          </cell>
          <cell r="AA1603" t="str">
            <v>MTN</v>
          </cell>
          <cell r="AB1603" t="str">
            <v>Joseph Banda</v>
          </cell>
          <cell r="AC1603" t="str">
            <v>CCS</v>
          </cell>
          <cell r="AD1603" t="str">
            <v>CCS</v>
          </cell>
          <cell r="AE1603" t="str">
            <v>Gen Logic </v>
          </cell>
          <cell r="AF1603" t="str">
            <v>Gen Logic </v>
          </cell>
          <cell r="AG1603">
            <v>13</v>
          </cell>
          <cell r="AH1603" t="str">
            <v>Yanmar</v>
          </cell>
          <cell r="AI1603" t="str">
            <v>4TNE88 </v>
          </cell>
          <cell r="AJ1603" t="str">
            <v>Leroy Sommer</v>
          </cell>
          <cell r="AK1603">
            <v>0</v>
          </cell>
          <cell r="AL1603">
            <v>600</v>
          </cell>
          <cell r="AM1603" t="str">
            <v>Delta</v>
          </cell>
          <cell r="AN1603" t="str">
            <v>DPS 2400B-48-5</v>
          </cell>
          <cell r="AO1603">
            <v>250</v>
          </cell>
          <cell r="AP1603" t="str">
            <v>Amaron</v>
          </cell>
          <cell r="AQ1603">
            <v>600</v>
          </cell>
          <cell r="AR1603">
            <v>2</v>
          </cell>
          <cell r="AS1603">
            <v>600</v>
          </cell>
          <cell r="AT1603">
            <v>24</v>
          </cell>
          <cell r="AU1603" t="str">
            <v>N/A</v>
          </cell>
          <cell r="AV1603" t="str">
            <v>N/A</v>
          </cell>
          <cell r="AW1603" t="str">
            <v>N/A</v>
          </cell>
          <cell r="AX1603">
            <v>0</v>
          </cell>
          <cell r="AY1603" t="str">
            <v>N/A</v>
          </cell>
          <cell r="AZ1603">
            <v>32</v>
          </cell>
        </row>
        <row r="1603">
          <cell r="BB1603">
            <v>1</v>
          </cell>
          <cell r="BC1603" t="str">
            <v>MTN</v>
          </cell>
          <cell r="BD1603" t="str">
            <v>T0097</v>
          </cell>
          <cell r="BE1603">
            <v>0</v>
          </cell>
          <cell r="BF1603" t="str">
            <v>Yes</v>
          </cell>
        </row>
        <row r="1604">
          <cell r="C1604" t="str">
            <v>IHS_STR_032M</v>
          </cell>
          <cell r="D1604" t="str">
            <v>Sinazeze</v>
          </cell>
          <cell r="E1604">
            <v>27.41</v>
          </cell>
          <cell r="F1604">
            <v>-17.15</v>
          </cell>
          <cell r="G1604" t="str">
            <v>Southern</v>
          </cell>
          <cell r="H1604">
            <v>1.5</v>
          </cell>
          <cell r="I1604" t="str">
            <v>SOUTHERN</v>
          </cell>
          <cell r="J1604" t="str">
            <v>SINAZONGWE</v>
          </cell>
          <cell r="K1604" t="str">
            <v>Yes</v>
          </cell>
          <cell r="L1604" t="str">
            <v>No</v>
          </cell>
          <cell r="M1604" t="str">
            <v>No</v>
          </cell>
          <cell r="N1604" t="str">
            <v>Rural</v>
          </cell>
          <cell r="O1604" t="str">
            <v>2G 3G</v>
          </cell>
          <cell r="P1604" t="str">
            <v>P4</v>
          </cell>
          <cell r="Q1604" t="str">
            <v>BTS</v>
          </cell>
          <cell r="R1604" t="str">
            <v>BTS</v>
          </cell>
          <cell r="S1604" t="str">
            <v>On air</v>
          </cell>
          <cell r="T1604" t="str">
            <v>Grid-Gen</v>
          </cell>
          <cell r="U1604" t="str">
            <v>Green Field</v>
          </cell>
          <cell r="V1604">
            <v>66</v>
          </cell>
          <cell r="W1604" t="str">
            <v>Outdoor</v>
          </cell>
          <cell r="X1604" t="str">
            <v>Aaron Ikenda</v>
          </cell>
          <cell r="Y1604" t="str">
            <v>SBC</v>
          </cell>
          <cell r="Z1604" t="str">
            <v>SBC</v>
          </cell>
          <cell r="AA1604" t="str">
            <v>MTN</v>
          </cell>
          <cell r="AB1604" t="str">
            <v>Joseph Banda</v>
          </cell>
          <cell r="AC1604" t="str">
            <v>CCS</v>
          </cell>
          <cell r="AD1604" t="str">
            <v>CCS</v>
          </cell>
          <cell r="AE1604" t="str">
            <v>Earth Technology</v>
          </cell>
          <cell r="AF1604" t="str">
            <v>Earth technology</v>
          </cell>
          <cell r="AG1604">
            <v>10</v>
          </cell>
          <cell r="AH1604" t="str">
            <v>perkins</v>
          </cell>
          <cell r="AI1604" t="str">
            <v>GU51794U</v>
          </cell>
          <cell r="AJ1604" t="str">
            <v>Leroy Sommer</v>
          </cell>
          <cell r="AK1604">
            <v>0</v>
          </cell>
          <cell r="AL1604">
            <v>500</v>
          </cell>
          <cell r="AM1604" t="str">
            <v>Delta</v>
          </cell>
          <cell r="AN1604" t="str">
            <v>DPS 2400B-48-5</v>
          </cell>
          <cell r="AO1604">
            <v>250</v>
          </cell>
          <cell r="AP1604" t="str">
            <v>NARADA</v>
          </cell>
          <cell r="AQ1604">
            <v>600</v>
          </cell>
          <cell r="AR1604">
            <v>2</v>
          </cell>
          <cell r="AS1604">
            <v>600</v>
          </cell>
          <cell r="AT1604">
            <v>24</v>
          </cell>
          <cell r="AU1604" t="str">
            <v>N/A</v>
          </cell>
          <cell r="AV1604" t="str">
            <v>N/A</v>
          </cell>
          <cell r="AW1604" t="str">
            <v>N/A</v>
          </cell>
          <cell r="AX1604">
            <v>0</v>
          </cell>
          <cell r="AY1604" t="str">
            <v>N/A</v>
          </cell>
          <cell r="AZ1604">
            <v>80</v>
          </cell>
        </row>
        <row r="1604">
          <cell r="BB1604">
            <v>2</v>
          </cell>
          <cell r="BC1604" t="str">
            <v>MTNAirtel</v>
          </cell>
          <cell r="BD1604" t="str">
            <v>T0119</v>
          </cell>
          <cell r="BE1604" t="str">
            <v>ZM0280</v>
          </cell>
          <cell r="BF1604" t="str">
            <v>Yes</v>
          </cell>
        </row>
        <row r="1605">
          <cell r="C1605" t="str">
            <v>IHS_STR_033M</v>
          </cell>
          <cell r="D1605" t="str">
            <v>Sinazongwe</v>
          </cell>
          <cell r="E1605">
            <v>27.45783333</v>
          </cell>
          <cell r="F1605">
            <v>-17.26180556</v>
          </cell>
          <cell r="G1605" t="str">
            <v>Southern</v>
          </cell>
          <cell r="H1605">
            <v>2.5</v>
          </cell>
          <cell r="I1605" t="str">
            <v>SOUTHERN</v>
          </cell>
          <cell r="J1605" t="str">
            <v>SINAZONGWE</v>
          </cell>
          <cell r="K1605" t="str">
            <v>No</v>
          </cell>
          <cell r="L1605" t="str">
            <v>No</v>
          </cell>
          <cell r="M1605" t="str">
            <v>No</v>
          </cell>
          <cell r="N1605" t="str">
            <v>Rural</v>
          </cell>
          <cell r="O1605" t="str">
            <v>2G 3G</v>
          </cell>
          <cell r="P1605" t="str">
            <v>P4</v>
          </cell>
          <cell r="Q1605" t="str">
            <v>HUB</v>
          </cell>
          <cell r="R1605" t="str">
            <v>BB</v>
          </cell>
          <cell r="S1605" t="str">
            <v>On air</v>
          </cell>
          <cell r="T1605" t="str">
            <v>Grid-Gen</v>
          </cell>
          <cell r="U1605" t="str">
            <v>Green Field</v>
          </cell>
          <cell r="V1605">
            <v>54</v>
          </cell>
          <cell r="W1605" t="str">
            <v>Indoor </v>
          </cell>
          <cell r="X1605" t="str">
            <v>Aaron Ikenda</v>
          </cell>
          <cell r="Y1605" t="str">
            <v>SBC</v>
          </cell>
          <cell r="Z1605" t="str">
            <v>SBC</v>
          </cell>
          <cell r="AA1605" t="str">
            <v>MTN</v>
          </cell>
          <cell r="AB1605" t="str">
            <v>Joseph Banda</v>
          </cell>
          <cell r="AC1605" t="str">
            <v>CCS</v>
          </cell>
          <cell r="AD1605" t="str">
            <v>CCS</v>
          </cell>
          <cell r="AE1605" t="str">
            <v>Gen Logic </v>
          </cell>
          <cell r="AF1605" t="str">
            <v>Gen Logic </v>
          </cell>
          <cell r="AG1605">
            <v>20</v>
          </cell>
          <cell r="AH1605" t="str">
            <v>perkins</v>
          </cell>
          <cell r="AI1605" t="str">
            <v>GU51794U</v>
          </cell>
          <cell r="AJ1605" t="str">
            <v>Leroy Sommer</v>
          </cell>
          <cell r="AK1605" t="str">
            <v>TAL 040F J 6S/4</v>
          </cell>
          <cell r="AL1605">
            <v>1000</v>
          </cell>
          <cell r="AM1605" t="str">
            <v>Delta</v>
          </cell>
          <cell r="AN1605" t="str">
            <v>DPS 2400B-48-5</v>
          </cell>
          <cell r="AO1605">
            <v>250</v>
          </cell>
          <cell r="AP1605" t="str">
            <v>NARADA</v>
          </cell>
          <cell r="AQ1605">
            <v>600</v>
          </cell>
          <cell r="AR1605">
            <v>2</v>
          </cell>
          <cell r="AS1605">
            <v>600</v>
          </cell>
          <cell r="AT1605">
            <v>24</v>
          </cell>
          <cell r="AU1605" t="str">
            <v>LG</v>
          </cell>
          <cell r="AV1605" t="str">
            <v>LG</v>
          </cell>
          <cell r="AW1605">
            <v>18000</v>
          </cell>
          <cell r="AX1605">
            <v>18000</v>
          </cell>
          <cell r="AY1605">
            <v>2</v>
          </cell>
          <cell r="AZ1605">
            <v>37</v>
          </cell>
        </row>
        <row r="1605">
          <cell r="BB1605">
            <v>1</v>
          </cell>
          <cell r="BC1605" t="str">
            <v>MTN</v>
          </cell>
          <cell r="BD1605" t="str">
            <v>T0054</v>
          </cell>
          <cell r="BE1605">
            <v>0</v>
          </cell>
          <cell r="BF1605">
            <v>0</v>
          </cell>
        </row>
        <row r="1606">
          <cell r="C1606" t="str">
            <v>IHS_STR_034M</v>
          </cell>
          <cell r="D1606" t="str">
            <v>Shamuleya Sinazongwe</v>
          </cell>
          <cell r="E1606">
            <v>27.31291667</v>
          </cell>
          <cell r="F1606">
            <v>-16.94386111</v>
          </cell>
          <cell r="G1606" t="str">
            <v>Southern</v>
          </cell>
          <cell r="H1606">
            <v>2.5</v>
          </cell>
          <cell r="I1606" t="str">
            <v>SOUTHERN</v>
          </cell>
          <cell r="J1606" t="str">
            <v>SINAZONGWE</v>
          </cell>
          <cell r="K1606" t="str">
            <v>No</v>
          </cell>
          <cell r="L1606" t="str">
            <v>No</v>
          </cell>
          <cell r="M1606" t="str">
            <v>No</v>
          </cell>
          <cell r="N1606" t="str">
            <v>Rural</v>
          </cell>
          <cell r="O1606" t="str">
            <v>2G 3G</v>
          </cell>
          <cell r="P1606" t="str">
            <v>P4</v>
          </cell>
          <cell r="Q1606" t="str">
            <v>BTS</v>
          </cell>
          <cell r="R1606" t="str">
            <v>BTS</v>
          </cell>
          <cell r="S1606" t="str">
            <v>On air</v>
          </cell>
          <cell r="T1606" t="str">
            <v>Solar-Gen</v>
          </cell>
          <cell r="U1606" t="str">
            <v>Green Field</v>
          </cell>
          <cell r="V1606">
            <v>70</v>
          </cell>
          <cell r="W1606" t="str">
            <v>Outdoor</v>
          </cell>
          <cell r="X1606" t="str">
            <v>Aaron Ikenda</v>
          </cell>
          <cell r="Y1606" t="str">
            <v>SBC</v>
          </cell>
          <cell r="Z1606" t="str">
            <v>SBC</v>
          </cell>
          <cell r="AA1606" t="str">
            <v>MTN</v>
          </cell>
          <cell r="AB1606" t="str">
            <v>Joseph Banda</v>
          </cell>
          <cell r="AC1606" t="str">
            <v>CCS</v>
          </cell>
          <cell r="AD1606" t="str">
            <v>CCS</v>
          </cell>
          <cell r="AE1606" t="str">
            <v>Vitalgen</v>
          </cell>
          <cell r="AF1606" t="str">
            <v>Vitalgen</v>
          </cell>
          <cell r="AG1606">
            <v>20</v>
          </cell>
          <cell r="AH1606" t="str">
            <v>perkins</v>
          </cell>
          <cell r="AI1606" t="str">
            <v>GU51798U</v>
          </cell>
          <cell r="AJ1606" t="str">
            <v>Leroy Sommer</v>
          </cell>
          <cell r="AK1606" t="str">
            <v>TAL 040F J 6S/4</v>
          </cell>
          <cell r="AL1606">
            <v>1000</v>
          </cell>
          <cell r="AM1606" t="str">
            <v>Power cube</v>
          </cell>
          <cell r="AN1606" t="str">
            <v>Powercube</v>
          </cell>
          <cell r="AO1606">
            <v>400</v>
          </cell>
          <cell r="AP1606" t="str">
            <v>Lithium</v>
          </cell>
          <cell r="AQ1606">
            <v>500</v>
          </cell>
          <cell r="AR1606">
            <v>48</v>
          </cell>
          <cell r="AS1606">
            <v>100</v>
          </cell>
          <cell r="AT1606">
            <v>5</v>
          </cell>
          <cell r="AU1606" t="str">
            <v>N/A</v>
          </cell>
          <cell r="AV1606" t="str">
            <v>N/A</v>
          </cell>
          <cell r="AW1606" t="str">
            <v>N/A</v>
          </cell>
          <cell r="AX1606">
            <v>0</v>
          </cell>
          <cell r="AY1606" t="str">
            <v>N/A</v>
          </cell>
          <cell r="AZ1606">
            <v>95</v>
          </cell>
        </row>
        <row r="1606">
          <cell r="BB1606">
            <v>2</v>
          </cell>
          <cell r="BC1606" t="str">
            <v>MTNAirtel</v>
          </cell>
          <cell r="BD1606" t="str">
            <v>T0122</v>
          </cell>
          <cell r="BE1606" t="str">
            <v>ZM6587</v>
          </cell>
          <cell r="BF1606" t="str">
            <v>Yes</v>
          </cell>
        </row>
        <row r="1607">
          <cell r="C1607" t="str">
            <v>IHS_STR_035M</v>
          </cell>
          <cell r="D1607" t="str">
            <v>Batoka Choma</v>
          </cell>
          <cell r="E1607">
            <v>27.25111111</v>
          </cell>
          <cell r="F1607">
            <v>-16.76861111</v>
          </cell>
          <cell r="G1607" t="str">
            <v>Southern</v>
          </cell>
          <cell r="H1607">
            <v>2</v>
          </cell>
          <cell r="I1607" t="str">
            <v>SOUTHERN</v>
          </cell>
          <cell r="J1607" t="str">
            <v>CHOMA</v>
          </cell>
          <cell r="K1607" t="str">
            <v>Yes</v>
          </cell>
          <cell r="L1607" t="str">
            <v>No</v>
          </cell>
          <cell r="M1607" t="str">
            <v>No</v>
          </cell>
          <cell r="N1607" t="str">
            <v>Suburban</v>
          </cell>
          <cell r="O1607" t="str">
            <v>2G 3G</v>
          </cell>
          <cell r="P1607" t="str">
            <v>P4</v>
          </cell>
          <cell r="Q1607" t="str">
            <v>BTS</v>
          </cell>
          <cell r="R1607" t="str">
            <v>BTS</v>
          </cell>
          <cell r="S1607" t="str">
            <v>On air</v>
          </cell>
          <cell r="T1607" t="str">
            <v>Grid-Gen</v>
          </cell>
          <cell r="U1607" t="str">
            <v>Green Field</v>
          </cell>
          <cell r="V1607">
            <v>54</v>
          </cell>
          <cell r="W1607" t="str">
            <v>Indoor </v>
          </cell>
          <cell r="X1607" t="str">
            <v>Aaron Ikenda</v>
          </cell>
          <cell r="Y1607" t="str">
            <v>SBC</v>
          </cell>
          <cell r="Z1607" t="str">
            <v>SBC</v>
          </cell>
          <cell r="AA1607" t="str">
            <v>MTN</v>
          </cell>
          <cell r="AB1607" t="str">
            <v>Joseph Banda</v>
          </cell>
          <cell r="AC1607" t="str">
            <v>CCS</v>
          </cell>
          <cell r="AD1607" t="str">
            <v>CCS</v>
          </cell>
          <cell r="AE1607" t="str">
            <v>Gen Logic </v>
          </cell>
          <cell r="AF1607" t="str">
            <v>Gen Logic </v>
          </cell>
          <cell r="AG1607">
            <v>16</v>
          </cell>
          <cell r="AH1607" t="str">
            <v>Yanmar</v>
          </cell>
          <cell r="AI1607" t="str">
            <v>4TNE88 </v>
          </cell>
          <cell r="AJ1607" t="str">
            <v>Mecc Alte</v>
          </cell>
          <cell r="AK1607">
            <v>0</v>
          </cell>
          <cell r="AL1607">
            <v>600</v>
          </cell>
          <cell r="AM1607" t="str">
            <v>Delta</v>
          </cell>
          <cell r="AN1607" t="str">
            <v>DPS 2400B-48-5</v>
          </cell>
          <cell r="AO1607">
            <v>250</v>
          </cell>
          <cell r="AP1607" t="str">
            <v>Amaron</v>
          </cell>
          <cell r="AQ1607">
            <v>600</v>
          </cell>
          <cell r="AR1607">
            <v>2</v>
          </cell>
          <cell r="AS1607">
            <v>600</v>
          </cell>
          <cell r="AT1607">
            <v>24</v>
          </cell>
          <cell r="AU1607" t="str">
            <v>Gree</v>
          </cell>
          <cell r="AV1607" t="str">
            <v>Gree</v>
          </cell>
          <cell r="AW1607">
            <v>18000</v>
          </cell>
          <cell r="AX1607">
            <v>18000</v>
          </cell>
          <cell r="AY1607">
            <v>2</v>
          </cell>
          <cell r="AZ1607">
            <v>25</v>
          </cell>
        </row>
        <row r="1607">
          <cell r="BB1607">
            <v>1</v>
          </cell>
          <cell r="BC1607" t="str">
            <v>MTN</v>
          </cell>
          <cell r="BD1607" t="str">
            <v>T0064</v>
          </cell>
          <cell r="BE1607">
            <v>0</v>
          </cell>
          <cell r="BF1607">
            <v>0</v>
          </cell>
        </row>
        <row r="1608">
          <cell r="C1608" t="str">
            <v>IHS_STR_036M</v>
          </cell>
          <cell r="D1608" t="str">
            <v>Muzoka Choma</v>
          </cell>
          <cell r="E1608">
            <v>27.31322</v>
          </cell>
          <cell r="F1608">
            <v>-16.68415</v>
          </cell>
          <cell r="G1608" t="str">
            <v>Southern</v>
          </cell>
          <cell r="H1608">
            <v>1.5</v>
          </cell>
          <cell r="I1608" t="str">
            <v>SOUTHERN</v>
          </cell>
          <cell r="J1608" t="str">
            <v>CHOMA</v>
          </cell>
          <cell r="K1608" t="str">
            <v>Yes</v>
          </cell>
          <cell r="L1608" t="str">
            <v>No</v>
          </cell>
          <cell r="M1608" t="str">
            <v>No</v>
          </cell>
          <cell r="N1608" t="str">
            <v>Rural</v>
          </cell>
          <cell r="O1608" t="str">
            <v>2G</v>
          </cell>
          <cell r="P1608" t="str">
            <v>P4</v>
          </cell>
          <cell r="Q1608" t="str">
            <v>BTS</v>
          </cell>
          <cell r="R1608" t="str">
            <v>BTS</v>
          </cell>
          <cell r="S1608" t="str">
            <v>On air</v>
          </cell>
          <cell r="T1608" t="str">
            <v>Grid-Gen</v>
          </cell>
          <cell r="U1608" t="str">
            <v>Green Field</v>
          </cell>
          <cell r="V1608" t="str">
            <v>60</v>
          </cell>
          <cell r="W1608" t="str">
            <v>Outdoor</v>
          </cell>
          <cell r="X1608" t="str">
            <v>Aaron Ikenda</v>
          </cell>
          <cell r="Y1608" t="str">
            <v>SBC</v>
          </cell>
          <cell r="Z1608" t="str">
            <v>SBC</v>
          </cell>
          <cell r="AA1608" t="str">
            <v>MTN</v>
          </cell>
          <cell r="AB1608" t="str">
            <v>Joseph Banda</v>
          </cell>
          <cell r="AC1608" t="str">
            <v>CCS</v>
          </cell>
          <cell r="AD1608" t="str">
            <v>CCS</v>
          </cell>
          <cell r="AE1608" t="str">
            <v>MPI</v>
          </cell>
          <cell r="AF1608" t="str">
            <v>MPI</v>
          </cell>
          <cell r="AG1608">
            <v>10</v>
          </cell>
          <cell r="AH1608" t="str">
            <v>perkins</v>
          </cell>
          <cell r="AI1608">
            <v>0</v>
          </cell>
          <cell r="AJ1608" t="str">
            <v>Leroy Sommer</v>
          </cell>
          <cell r="AK1608" t="str">
            <v>TAL 040F J 6S/4</v>
          </cell>
          <cell r="AL1608">
            <v>600</v>
          </cell>
          <cell r="AM1608" t="str">
            <v>Delta</v>
          </cell>
          <cell r="AN1608" t="str">
            <v>DPS 2400B-48-5</v>
          </cell>
          <cell r="AO1608">
            <v>250</v>
          </cell>
          <cell r="AP1608" t="str">
            <v>Agisson</v>
          </cell>
          <cell r="AQ1608">
            <v>400</v>
          </cell>
          <cell r="AR1608">
            <v>2</v>
          </cell>
          <cell r="AS1608">
            <v>400</v>
          </cell>
          <cell r="AT1608">
            <v>24</v>
          </cell>
          <cell r="AU1608" t="str">
            <v>N/A</v>
          </cell>
          <cell r="AV1608" t="str">
            <v>N/A</v>
          </cell>
          <cell r="AW1608" t="str">
            <v>N/A</v>
          </cell>
          <cell r="AX1608">
            <v>0</v>
          </cell>
          <cell r="AY1608" t="str">
            <v>N/A</v>
          </cell>
          <cell r="AZ1608">
            <v>32</v>
          </cell>
        </row>
        <row r="1608">
          <cell r="BB1608">
            <v>1</v>
          </cell>
          <cell r="BC1608" t="str">
            <v>MTN</v>
          </cell>
          <cell r="BD1608" t="str">
            <v>T0391</v>
          </cell>
          <cell r="BE1608">
            <v>0</v>
          </cell>
          <cell r="BF1608">
            <v>0</v>
          </cell>
        </row>
        <row r="1609">
          <cell r="C1609" t="str">
            <v>IHS_STR_037M</v>
          </cell>
          <cell r="D1609" t="str">
            <v>Mapanza Namwala</v>
          </cell>
          <cell r="E1609">
            <v>26.90830556</v>
          </cell>
          <cell r="F1609">
            <v>-16.25588889</v>
          </cell>
          <cell r="G1609" t="str">
            <v>Southern</v>
          </cell>
          <cell r="H1609">
            <v>1.5</v>
          </cell>
          <cell r="I1609" t="str">
            <v>SOUTHERN</v>
          </cell>
          <cell r="J1609" t="str">
            <v>NAMWALA</v>
          </cell>
          <cell r="K1609" t="str">
            <v>Yes</v>
          </cell>
          <cell r="L1609" t="str">
            <v>No</v>
          </cell>
          <cell r="M1609" t="str">
            <v>No</v>
          </cell>
          <cell r="N1609" t="str">
            <v>Rural</v>
          </cell>
          <cell r="O1609" t="str">
            <v>2G 3G</v>
          </cell>
          <cell r="P1609" t="str">
            <v>P4</v>
          </cell>
          <cell r="Q1609" t="str">
            <v>BTS</v>
          </cell>
          <cell r="R1609" t="str">
            <v>BTS</v>
          </cell>
          <cell r="S1609" t="str">
            <v>On air</v>
          </cell>
          <cell r="T1609" t="str">
            <v>Grid-Gen</v>
          </cell>
          <cell r="U1609" t="str">
            <v>Green Field</v>
          </cell>
          <cell r="V1609">
            <v>66</v>
          </cell>
          <cell r="W1609" t="str">
            <v>Outdoor</v>
          </cell>
          <cell r="X1609" t="str">
            <v>Aaron Ikenda</v>
          </cell>
          <cell r="Y1609" t="str">
            <v>SBC</v>
          </cell>
          <cell r="Z1609" t="str">
            <v>SBC</v>
          </cell>
          <cell r="AA1609" t="str">
            <v>MTN</v>
          </cell>
          <cell r="AB1609" t="str">
            <v>Joseph Banda</v>
          </cell>
          <cell r="AC1609" t="str">
            <v>CCS</v>
          </cell>
          <cell r="AD1609" t="str">
            <v>CCS</v>
          </cell>
          <cell r="AE1609" t="str">
            <v>Gen Logic </v>
          </cell>
          <cell r="AF1609" t="str">
            <v>Gen Logic </v>
          </cell>
          <cell r="AG1609">
            <v>13</v>
          </cell>
          <cell r="AH1609" t="str">
            <v>Yanmar</v>
          </cell>
          <cell r="AI1609" t="str">
            <v>4TNE88 </v>
          </cell>
          <cell r="AJ1609" t="str">
            <v>Leroy Sommer</v>
          </cell>
          <cell r="AK1609">
            <v>0</v>
          </cell>
          <cell r="AL1609">
            <v>600</v>
          </cell>
          <cell r="AM1609" t="str">
            <v>Delta</v>
          </cell>
          <cell r="AN1609" t="str">
            <v>DPS 2400B-48-5</v>
          </cell>
          <cell r="AO1609">
            <v>250</v>
          </cell>
          <cell r="AP1609" t="str">
            <v>Amaron</v>
          </cell>
          <cell r="AQ1609">
            <v>600</v>
          </cell>
          <cell r="AR1609">
            <v>2</v>
          </cell>
          <cell r="AS1609">
            <v>600</v>
          </cell>
          <cell r="AT1609">
            <v>24</v>
          </cell>
          <cell r="AU1609" t="str">
            <v>N/A</v>
          </cell>
          <cell r="AV1609" t="str">
            <v>N/A</v>
          </cell>
          <cell r="AW1609" t="str">
            <v>N/A</v>
          </cell>
          <cell r="AX1609">
            <v>0</v>
          </cell>
          <cell r="AY1609" t="str">
            <v>N/A</v>
          </cell>
          <cell r="AZ1609">
            <v>34.8</v>
          </cell>
        </row>
        <row r="1609">
          <cell r="BB1609">
            <v>1</v>
          </cell>
          <cell r="BC1609" t="str">
            <v>MTN</v>
          </cell>
          <cell r="BD1609" t="str">
            <v>T0045</v>
          </cell>
          <cell r="BE1609">
            <v>0</v>
          </cell>
          <cell r="BF1609" t="str">
            <v>Yes</v>
          </cell>
        </row>
        <row r="1610">
          <cell r="C1610" t="str">
            <v>IHS_STR_038M</v>
          </cell>
          <cell r="D1610" t="str">
            <v>Pemba Choma</v>
          </cell>
          <cell r="E1610">
            <v>27.36813889</v>
          </cell>
          <cell r="F1610">
            <v>-16.51536111</v>
          </cell>
          <cell r="G1610" t="str">
            <v>Southern</v>
          </cell>
          <cell r="H1610">
            <v>2</v>
          </cell>
          <cell r="I1610" t="str">
            <v>SOUTHERN</v>
          </cell>
          <cell r="J1610" t="str">
            <v>CHOMA</v>
          </cell>
          <cell r="K1610" t="str">
            <v>Yes</v>
          </cell>
          <cell r="L1610" t="str">
            <v>No</v>
          </cell>
          <cell r="M1610" t="str">
            <v>No</v>
          </cell>
          <cell r="N1610" t="str">
            <v>Rural</v>
          </cell>
          <cell r="O1610" t="str">
            <v>2G 3G</v>
          </cell>
          <cell r="P1610" t="str">
            <v>P4</v>
          </cell>
          <cell r="Q1610" t="str">
            <v>BB</v>
          </cell>
          <cell r="R1610" t="str">
            <v>BTS</v>
          </cell>
          <cell r="S1610" t="str">
            <v>On air</v>
          </cell>
          <cell r="T1610" t="str">
            <v>Grid-Gen</v>
          </cell>
          <cell r="U1610" t="str">
            <v>Green Field</v>
          </cell>
          <cell r="V1610">
            <v>70</v>
          </cell>
          <cell r="W1610" t="str">
            <v>Indoor </v>
          </cell>
          <cell r="X1610" t="str">
            <v>Aaron Ikenda</v>
          </cell>
          <cell r="Y1610" t="str">
            <v>SBC</v>
          </cell>
          <cell r="Z1610" t="str">
            <v>SBC</v>
          </cell>
          <cell r="AA1610" t="str">
            <v>MTN</v>
          </cell>
          <cell r="AB1610" t="str">
            <v>Joseph Banda</v>
          </cell>
          <cell r="AC1610" t="str">
            <v>CCS</v>
          </cell>
          <cell r="AD1610" t="str">
            <v>CCS</v>
          </cell>
          <cell r="AE1610" t="str">
            <v>Gen Logic </v>
          </cell>
          <cell r="AF1610" t="str">
            <v>Gen Logic </v>
          </cell>
          <cell r="AG1610">
            <v>20</v>
          </cell>
          <cell r="AH1610" t="str">
            <v>Yanmar</v>
          </cell>
          <cell r="AI1610" t="str">
            <v>4TNE88</v>
          </cell>
          <cell r="AJ1610" t="str">
            <v>Leroy Sommer</v>
          </cell>
          <cell r="AK1610">
            <v>0</v>
          </cell>
          <cell r="AL1610">
            <v>600</v>
          </cell>
          <cell r="AM1610" t="str">
            <v>Delta</v>
          </cell>
          <cell r="AN1610" t="str">
            <v>DPS 2400B-48-5</v>
          </cell>
          <cell r="AO1610">
            <v>250</v>
          </cell>
          <cell r="AP1610" t="str">
            <v>Amaron</v>
          </cell>
          <cell r="AQ1610">
            <v>600</v>
          </cell>
          <cell r="AR1610">
            <v>2</v>
          </cell>
          <cell r="AS1610">
            <v>600</v>
          </cell>
          <cell r="AT1610">
            <v>24</v>
          </cell>
          <cell r="AU1610" t="str">
            <v>LG</v>
          </cell>
          <cell r="AV1610" t="str">
            <v>LG</v>
          </cell>
          <cell r="AW1610">
            <v>18000</v>
          </cell>
          <cell r="AX1610">
            <v>18000</v>
          </cell>
          <cell r="AY1610">
            <v>2</v>
          </cell>
          <cell r="AZ1610">
            <v>42</v>
          </cell>
        </row>
        <row r="1610">
          <cell r="BB1610">
            <v>1</v>
          </cell>
          <cell r="BC1610" t="str">
            <v>MTN</v>
          </cell>
          <cell r="BD1610" t="str">
            <v>T0052</v>
          </cell>
          <cell r="BE1610">
            <v>0</v>
          </cell>
          <cell r="BF1610">
            <v>0</v>
          </cell>
        </row>
        <row r="1611">
          <cell r="C1611" t="str">
            <v>IHS_STR_039M</v>
          </cell>
          <cell r="D1611" t="str">
            <v>Ithezhi Thezhi</v>
          </cell>
          <cell r="E1611">
            <v>26.02515</v>
          </cell>
          <cell r="F1611">
            <v>-15.741</v>
          </cell>
          <cell r="G1611" t="str">
            <v>Lusaka</v>
          </cell>
          <cell r="H1611">
            <v>2</v>
          </cell>
          <cell r="I1611" t="str">
            <v>SOUTHERN</v>
          </cell>
          <cell r="J1611" t="str">
            <v>ITHEZI-TEZHI</v>
          </cell>
          <cell r="K1611" t="str">
            <v>No</v>
          </cell>
          <cell r="L1611" t="str">
            <v>No</v>
          </cell>
          <cell r="M1611" t="str">
            <v>No</v>
          </cell>
          <cell r="N1611" t="str">
            <v>Rural</v>
          </cell>
          <cell r="O1611" t="str">
            <v>2G 3G</v>
          </cell>
          <cell r="P1611" t="str">
            <v>P3</v>
          </cell>
          <cell r="Q1611" t="str">
            <v>BTS</v>
          </cell>
          <cell r="R1611" t="str">
            <v>BB</v>
          </cell>
          <cell r="S1611" t="str">
            <v>On air</v>
          </cell>
          <cell r="T1611" t="str">
            <v>Grid-Gen</v>
          </cell>
          <cell r="U1611" t="str">
            <v>Green Field</v>
          </cell>
          <cell r="V1611">
            <v>50</v>
          </cell>
          <cell r="W1611" t="str">
            <v>Indoor </v>
          </cell>
          <cell r="X1611" t="str">
            <v>Joseph Mulenga</v>
          </cell>
          <cell r="Y1611" t="str">
            <v>SBC</v>
          </cell>
          <cell r="Z1611" t="str">
            <v>SBC</v>
          </cell>
          <cell r="AA1611" t="str">
            <v>MTN</v>
          </cell>
          <cell r="AB1611" t="str">
            <v>Evans Ngonga</v>
          </cell>
          <cell r="AC1611" t="str">
            <v>CCS</v>
          </cell>
          <cell r="AD1611" t="str">
            <v>CCS</v>
          </cell>
          <cell r="AE1611" t="str">
            <v>Gen Logic </v>
          </cell>
          <cell r="AF1611" t="str">
            <v>Gen Logic </v>
          </cell>
          <cell r="AG1611">
            <v>16</v>
          </cell>
          <cell r="AH1611" t="str">
            <v>Yanmar</v>
          </cell>
          <cell r="AI1611" t="str">
            <v>4TNE88-G1A</v>
          </cell>
          <cell r="AJ1611" t="str">
            <v>Mecc Alte</v>
          </cell>
          <cell r="AK1611" t="str">
            <v>ECO28-1LN/4</v>
          </cell>
          <cell r="AL1611">
            <v>600</v>
          </cell>
          <cell r="AM1611" t="str">
            <v>IPT</v>
          </cell>
          <cell r="AN1611" t="str">
            <v>DPR 2400B-48</v>
          </cell>
          <cell r="AO1611">
            <v>250</v>
          </cell>
          <cell r="AP1611" t="str">
            <v>NARADA</v>
          </cell>
          <cell r="AQ1611">
            <v>600</v>
          </cell>
          <cell r="AR1611">
            <v>2</v>
          </cell>
          <cell r="AS1611">
            <v>600</v>
          </cell>
          <cell r="AT1611">
            <v>24</v>
          </cell>
          <cell r="AU1611" t="str">
            <v>LG</v>
          </cell>
          <cell r="AV1611" t="str">
            <v>LG</v>
          </cell>
          <cell r="AW1611">
            <v>18000</v>
          </cell>
          <cell r="AX1611">
            <v>18000</v>
          </cell>
          <cell r="AY1611">
            <v>2</v>
          </cell>
          <cell r="AZ1611">
            <v>58</v>
          </cell>
        </row>
        <row r="1611">
          <cell r="BB1611">
            <v>1</v>
          </cell>
          <cell r="BC1611" t="str">
            <v>MTN</v>
          </cell>
          <cell r="BD1611" t="str">
            <v>T1009</v>
          </cell>
          <cell r="BE1611">
            <v>0</v>
          </cell>
          <cell r="BF1611" t="str">
            <v>YES</v>
          </cell>
        </row>
        <row r="1612">
          <cell r="C1612" t="str">
            <v>IHS_STR_040M</v>
          </cell>
          <cell r="D1612" t="str">
            <v>Mwangwe</v>
          </cell>
          <cell r="E1612">
            <v>26.91819444</v>
          </cell>
          <cell r="F1612">
            <v>-15.98775</v>
          </cell>
          <cell r="G1612" t="str">
            <v>Southern</v>
          </cell>
          <cell r="H1612">
            <v>2</v>
          </cell>
          <cell r="I1612" t="str">
            <v>SOUTHERN</v>
          </cell>
          <cell r="J1612" t="str">
            <v>NAMWALA</v>
          </cell>
          <cell r="K1612" t="str">
            <v>No</v>
          </cell>
          <cell r="L1612" t="str">
            <v>No</v>
          </cell>
          <cell r="M1612" t="str">
            <v>No</v>
          </cell>
          <cell r="N1612" t="str">
            <v>Rural</v>
          </cell>
          <cell r="O1612" t="str">
            <v>2G</v>
          </cell>
          <cell r="P1612" t="str">
            <v>P4</v>
          </cell>
          <cell r="Q1612" t="str">
            <v>BTS</v>
          </cell>
          <cell r="R1612" t="str">
            <v>BB/HUB</v>
          </cell>
          <cell r="S1612" t="str">
            <v>On air</v>
          </cell>
          <cell r="T1612" t="str">
            <v>Grid-Gen</v>
          </cell>
          <cell r="U1612" t="str">
            <v>Green Field</v>
          </cell>
          <cell r="V1612">
            <v>80</v>
          </cell>
          <cell r="W1612" t="str">
            <v>Indoor </v>
          </cell>
          <cell r="X1612" t="str">
            <v>Aaron Ikenda</v>
          </cell>
          <cell r="Y1612" t="str">
            <v>SBC</v>
          </cell>
          <cell r="Z1612" t="str">
            <v>SBC</v>
          </cell>
          <cell r="AA1612" t="str">
            <v>MTN</v>
          </cell>
          <cell r="AB1612" t="str">
            <v>Joseph Banda</v>
          </cell>
          <cell r="AC1612" t="str">
            <v>CCS</v>
          </cell>
          <cell r="AD1612" t="str">
            <v>CCS</v>
          </cell>
          <cell r="AE1612" t="str">
            <v>Gen Logic </v>
          </cell>
          <cell r="AF1612" t="str">
            <v>Gen Logic </v>
          </cell>
          <cell r="AG1612">
            <v>16</v>
          </cell>
          <cell r="AH1612" t="str">
            <v>Yanmar</v>
          </cell>
          <cell r="AI1612" t="str">
            <v>4TNE88</v>
          </cell>
          <cell r="AJ1612" t="str">
            <v>Leroy Sommer</v>
          </cell>
          <cell r="AK1612">
            <v>0</v>
          </cell>
          <cell r="AL1612">
            <v>600</v>
          </cell>
          <cell r="AM1612" t="str">
            <v>Delta</v>
          </cell>
          <cell r="AN1612" t="str">
            <v>DPS 2400B-48-5</v>
          </cell>
          <cell r="AO1612">
            <v>250</v>
          </cell>
          <cell r="AP1612" t="str">
            <v>NARADA</v>
          </cell>
          <cell r="AQ1612">
            <v>600</v>
          </cell>
          <cell r="AR1612">
            <v>2</v>
          </cell>
          <cell r="AS1612">
            <v>600</v>
          </cell>
          <cell r="AT1612">
            <v>24</v>
          </cell>
          <cell r="AU1612" t="str">
            <v>LG</v>
          </cell>
          <cell r="AV1612" t="str">
            <v>LG</v>
          </cell>
          <cell r="AW1612">
            <v>18000</v>
          </cell>
          <cell r="AX1612">
            <v>18000</v>
          </cell>
          <cell r="AY1612">
            <v>2</v>
          </cell>
          <cell r="AZ1612">
            <v>81</v>
          </cell>
        </row>
        <row r="1612">
          <cell r="BB1612">
            <v>2</v>
          </cell>
          <cell r="BC1612" t="str">
            <v>MTNAirtel</v>
          </cell>
          <cell r="BD1612" t="str">
            <v>T0116</v>
          </cell>
          <cell r="BE1612" t="str">
            <v>ZM6586</v>
          </cell>
          <cell r="BF1612" t="str">
            <v>Yes</v>
          </cell>
        </row>
        <row r="1613">
          <cell r="C1613" t="str">
            <v>IHS_STR_041M</v>
          </cell>
          <cell r="D1613" t="str">
            <v>Tuunga</v>
          </cell>
          <cell r="E1613">
            <v>26.57186111</v>
          </cell>
          <cell r="F1613">
            <v>-15.8275</v>
          </cell>
          <cell r="G1613" t="str">
            <v>Southern</v>
          </cell>
          <cell r="H1613">
            <v>2</v>
          </cell>
          <cell r="I1613" t="str">
            <v>SOUTHERN</v>
          </cell>
          <cell r="J1613" t="str">
            <v>NAMWALA</v>
          </cell>
          <cell r="K1613" t="str">
            <v>No</v>
          </cell>
          <cell r="L1613" t="str">
            <v>No</v>
          </cell>
          <cell r="M1613" t="str">
            <v>No</v>
          </cell>
          <cell r="N1613" t="str">
            <v>Rural</v>
          </cell>
          <cell r="O1613" t="str">
            <v>2G</v>
          </cell>
          <cell r="P1613" t="str">
            <v>P4</v>
          </cell>
          <cell r="Q1613" t="str">
            <v>BTS</v>
          </cell>
          <cell r="R1613" t="str">
            <v>BB</v>
          </cell>
          <cell r="S1613" t="str">
            <v>On air</v>
          </cell>
          <cell r="T1613" t="str">
            <v>Grid-Gen</v>
          </cell>
          <cell r="U1613" t="str">
            <v>Green Field</v>
          </cell>
          <cell r="V1613">
            <v>70</v>
          </cell>
          <cell r="W1613" t="str">
            <v>Outdoor</v>
          </cell>
          <cell r="X1613" t="str">
            <v>Aaron Ikenda</v>
          </cell>
          <cell r="Y1613" t="str">
            <v>SBC</v>
          </cell>
          <cell r="Z1613" t="str">
            <v>SBC</v>
          </cell>
          <cell r="AA1613" t="str">
            <v>MTN</v>
          </cell>
          <cell r="AB1613" t="str">
            <v>Joseph Banda</v>
          </cell>
          <cell r="AC1613" t="str">
            <v>CCS</v>
          </cell>
          <cell r="AD1613" t="str">
            <v>CCS</v>
          </cell>
          <cell r="AE1613" t="str">
            <v>Gen Logic </v>
          </cell>
          <cell r="AF1613" t="str">
            <v>Gen Logic </v>
          </cell>
          <cell r="AG1613">
            <v>16</v>
          </cell>
          <cell r="AH1613" t="str">
            <v>Yanmar</v>
          </cell>
          <cell r="AI1613" t="str">
            <v>4TNE88</v>
          </cell>
          <cell r="AJ1613" t="str">
            <v>Leroy Sommer</v>
          </cell>
          <cell r="AK1613">
            <v>0</v>
          </cell>
          <cell r="AL1613">
            <v>600</v>
          </cell>
          <cell r="AM1613" t="str">
            <v>Delta</v>
          </cell>
          <cell r="AN1613" t="str">
            <v>DPS 2400B-48-5</v>
          </cell>
          <cell r="AO1613">
            <v>250</v>
          </cell>
          <cell r="AP1613" t="str">
            <v>Amaron</v>
          </cell>
          <cell r="AQ1613">
            <v>600</v>
          </cell>
          <cell r="AR1613">
            <v>2</v>
          </cell>
          <cell r="AS1613">
            <v>600</v>
          </cell>
          <cell r="AT1613">
            <v>24</v>
          </cell>
          <cell r="AU1613" t="str">
            <v>N/A</v>
          </cell>
          <cell r="AV1613" t="str">
            <v>N/A</v>
          </cell>
          <cell r="AW1613" t="str">
            <v>N/A</v>
          </cell>
          <cell r="AX1613">
            <v>0</v>
          </cell>
          <cell r="AY1613" t="str">
            <v>N/A</v>
          </cell>
          <cell r="AZ1613">
            <v>65</v>
          </cell>
        </row>
        <row r="1613">
          <cell r="BB1613">
            <v>2</v>
          </cell>
          <cell r="BC1613" t="str">
            <v>MTNAirtel</v>
          </cell>
          <cell r="BD1613" t="str">
            <v>T0125</v>
          </cell>
          <cell r="BE1613" t="str">
            <v>ZM6588</v>
          </cell>
          <cell r="BF1613" t="str">
            <v>Yes</v>
          </cell>
        </row>
        <row r="1614">
          <cell r="C1614" t="str">
            <v>IHS_STR_042M</v>
          </cell>
          <cell r="D1614" t="str">
            <v>Chisekesi Monze</v>
          </cell>
          <cell r="E1614">
            <v>27.47922222</v>
          </cell>
          <cell r="F1614">
            <v>-16.42922222</v>
          </cell>
          <cell r="G1614" t="str">
            <v>Southern</v>
          </cell>
          <cell r="H1614">
            <v>2</v>
          </cell>
          <cell r="I1614" t="str">
            <v>SOUTHERN</v>
          </cell>
          <cell r="J1614" t="str">
            <v>MONZE</v>
          </cell>
          <cell r="K1614" t="str">
            <v>Yes</v>
          </cell>
          <cell r="L1614" t="str">
            <v>No</v>
          </cell>
          <cell r="M1614" t="str">
            <v>No</v>
          </cell>
          <cell r="N1614" t="str">
            <v>Rural</v>
          </cell>
          <cell r="O1614" t="str">
            <v>2G 3G</v>
          </cell>
          <cell r="P1614" t="str">
            <v>P4</v>
          </cell>
          <cell r="Q1614" t="str">
            <v>BB</v>
          </cell>
          <cell r="R1614" t="str">
            <v>BTS</v>
          </cell>
          <cell r="S1614" t="str">
            <v>On air</v>
          </cell>
          <cell r="T1614" t="str">
            <v>Grid-Gen</v>
          </cell>
          <cell r="U1614" t="str">
            <v>Green Field</v>
          </cell>
          <cell r="V1614">
            <v>54</v>
          </cell>
          <cell r="W1614" t="str">
            <v>Indoor </v>
          </cell>
          <cell r="X1614" t="str">
            <v>Aaron Ikenda</v>
          </cell>
          <cell r="Y1614" t="str">
            <v>SBC</v>
          </cell>
          <cell r="Z1614" t="str">
            <v>SBC</v>
          </cell>
          <cell r="AA1614" t="str">
            <v>MTN</v>
          </cell>
          <cell r="AB1614" t="str">
            <v>Joseph Banda</v>
          </cell>
          <cell r="AC1614" t="str">
            <v>CCS</v>
          </cell>
          <cell r="AD1614" t="str">
            <v>CCS</v>
          </cell>
          <cell r="AE1614" t="str">
            <v>Gen Logic </v>
          </cell>
          <cell r="AF1614" t="str">
            <v>Gen Logic </v>
          </cell>
          <cell r="AG1614">
            <v>16</v>
          </cell>
          <cell r="AH1614" t="str">
            <v>perkins</v>
          </cell>
          <cell r="AI1614">
            <v>0</v>
          </cell>
          <cell r="AJ1614" t="str">
            <v>Mecc Alte</v>
          </cell>
          <cell r="AK1614" t="str">
            <v>ECO28-SN/4</v>
          </cell>
          <cell r="AL1614">
            <v>600</v>
          </cell>
          <cell r="AM1614" t="str">
            <v>Delta</v>
          </cell>
          <cell r="AN1614" t="str">
            <v>DPS 2400B-48-5</v>
          </cell>
          <cell r="AO1614">
            <v>250</v>
          </cell>
          <cell r="AP1614" t="str">
            <v>Lithium</v>
          </cell>
          <cell r="AQ1614">
            <v>200</v>
          </cell>
          <cell r="AR1614">
            <v>48</v>
          </cell>
          <cell r="AS1614">
            <v>100</v>
          </cell>
          <cell r="AT1614">
            <v>2</v>
          </cell>
          <cell r="AU1614" t="str">
            <v>LG</v>
          </cell>
          <cell r="AV1614" t="str">
            <v>LG</v>
          </cell>
          <cell r="AW1614">
            <v>18000</v>
          </cell>
          <cell r="AX1614">
            <v>18000</v>
          </cell>
          <cell r="AY1614">
            <v>2</v>
          </cell>
          <cell r="AZ1614">
            <v>106</v>
          </cell>
        </row>
        <row r="1614">
          <cell r="BB1614">
            <v>2</v>
          </cell>
          <cell r="BC1614" t="str">
            <v>MTNAirtel</v>
          </cell>
          <cell r="BD1614" t="str">
            <v>T0089</v>
          </cell>
          <cell r="BE1614" t="str">
            <v>ZM3587</v>
          </cell>
          <cell r="BF1614">
            <v>0</v>
          </cell>
        </row>
        <row r="1615">
          <cell r="C1615" t="str">
            <v>IHS_STR_043M</v>
          </cell>
          <cell r="D1615" t="str">
            <v>Namwala</v>
          </cell>
          <cell r="E1615">
            <v>26.43588889</v>
          </cell>
          <cell r="F1615">
            <v>-15.74631944</v>
          </cell>
          <cell r="G1615" t="str">
            <v>Southern</v>
          </cell>
          <cell r="H1615">
            <v>2.5</v>
          </cell>
          <cell r="I1615" t="str">
            <v>SOUTHERN</v>
          </cell>
          <cell r="J1615" t="str">
            <v>NAMWALA</v>
          </cell>
          <cell r="K1615" t="str">
            <v>No</v>
          </cell>
          <cell r="L1615" t="str">
            <v>No</v>
          </cell>
          <cell r="M1615" t="str">
            <v>No</v>
          </cell>
          <cell r="N1615" t="str">
            <v>Suburban</v>
          </cell>
          <cell r="O1615" t="str">
            <v>2G 3G</v>
          </cell>
          <cell r="P1615" t="str">
            <v>P3</v>
          </cell>
          <cell r="Q1615" t="str">
            <v>BTS</v>
          </cell>
          <cell r="R1615" t="str">
            <v>BTS</v>
          </cell>
          <cell r="S1615" t="str">
            <v>On air</v>
          </cell>
          <cell r="T1615" t="str">
            <v>Grid-Gen</v>
          </cell>
          <cell r="U1615" t="str">
            <v>Green Field</v>
          </cell>
          <cell r="V1615">
            <v>46</v>
          </cell>
          <cell r="W1615" t="str">
            <v>Indoor </v>
          </cell>
          <cell r="X1615" t="str">
            <v>Aaron Ikenda</v>
          </cell>
          <cell r="Y1615" t="str">
            <v>SBC</v>
          </cell>
          <cell r="Z1615" t="str">
            <v>SBC</v>
          </cell>
          <cell r="AA1615" t="str">
            <v>MTN</v>
          </cell>
          <cell r="AB1615" t="str">
            <v>Joseph Banda</v>
          </cell>
          <cell r="AC1615" t="str">
            <v>CCS</v>
          </cell>
          <cell r="AD1615" t="str">
            <v>CCS</v>
          </cell>
          <cell r="AE1615" t="str">
            <v>IMG</v>
          </cell>
          <cell r="AF1615" t="str">
            <v>Gen Logic </v>
          </cell>
          <cell r="AG1615">
            <v>20</v>
          </cell>
          <cell r="AH1615" t="str">
            <v>perkins</v>
          </cell>
          <cell r="AI1615" t="str">
            <v>GV51790U</v>
          </cell>
          <cell r="AJ1615" t="str">
            <v>Leroy Sommer</v>
          </cell>
          <cell r="AK1615" t="str">
            <v>TAL 040F J 6S/4</v>
          </cell>
          <cell r="AL1615">
            <v>500</v>
          </cell>
          <cell r="AM1615" t="str">
            <v>Delta</v>
          </cell>
          <cell r="AN1615" t="str">
            <v>DPS 2400B-48-5</v>
          </cell>
          <cell r="AO1615">
            <v>250</v>
          </cell>
          <cell r="AP1615" t="str">
            <v>NARADA</v>
          </cell>
          <cell r="AQ1615">
            <v>600</v>
          </cell>
          <cell r="AR1615">
            <v>2</v>
          </cell>
          <cell r="AS1615">
            <v>600</v>
          </cell>
          <cell r="AT1615">
            <v>24</v>
          </cell>
          <cell r="AU1615" t="str">
            <v>Gree</v>
          </cell>
          <cell r="AV1615" t="str">
            <v>Gree</v>
          </cell>
          <cell r="AW1615">
            <v>18000</v>
          </cell>
          <cell r="AX1615">
            <v>18000</v>
          </cell>
          <cell r="AY1615">
            <v>2</v>
          </cell>
          <cell r="AZ1615">
            <v>46</v>
          </cell>
        </row>
        <row r="1615">
          <cell r="BB1615">
            <v>1</v>
          </cell>
          <cell r="BC1615" t="str">
            <v>MTN</v>
          </cell>
          <cell r="BD1615" t="str">
            <v>T0051</v>
          </cell>
          <cell r="BE1615">
            <v>0</v>
          </cell>
          <cell r="BF1615" t="str">
            <v>Yes</v>
          </cell>
        </row>
        <row r="1616">
          <cell r="C1616" t="str">
            <v>IHS_STR_044M</v>
          </cell>
          <cell r="D1616" t="str">
            <v>Gwembe</v>
          </cell>
          <cell r="E1616">
            <v>27.60297222</v>
          </cell>
          <cell r="F1616">
            <v>-16.49766667</v>
          </cell>
          <cell r="G1616" t="str">
            <v>Southern</v>
          </cell>
          <cell r="H1616">
            <v>2</v>
          </cell>
          <cell r="I1616" t="str">
            <v>SOUTHERN</v>
          </cell>
          <cell r="J1616" t="str">
            <v>GWEMBE</v>
          </cell>
          <cell r="K1616" t="str">
            <v>No</v>
          </cell>
          <cell r="L1616" t="str">
            <v>No</v>
          </cell>
          <cell r="M1616" t="str">
            <v>No</v>
          </cell>
          <cell r="N1616" t="str">
            <v>Rural</v>
          </cell>
          <cell r="O1616" t="str">
            <v>2G 3G</v>
          </cell>
          <cell r="P1616" t="str">
            <v>P4</v>
          </cell>
          <cell r="Q1616" t="str">
            <v>BTS</v>
          </cell>
          <cell r="R1616" t="str">
            <v>BTS</v>
          </cell>
          <cell r="S1616" t="str">
            <v>On air</v>
          </cell>
          <cell r="T1616" t="str">
            <v>Grid-Gen</v>
          </cell>
          <cell r="U1616" t="str">
            <v>Green Field</v>
          </cell>
          <cell r="V1616">
            <v>66</v>
          </cell>
          <cell r="W1616" t="str">
            <v>Indoor </v>
          </cell>
          <cell r="X1616" t="str">
            <v>Aaron Ikenda</v>
          </cell>
          <cell r="Y1616" t="str">
            <v>SBC</v>
          </cell>
          <cell r="Z1616" t="str">
            <v>SBC</v>
          </cell>
          <cell r="AA1616" t="str">
            <v>MTN</v>
          </cell>
          <cell r="AB1616" t="str">
            <v>Joseph Banda</v>
          </cell>
          <cell r="AC1616" t="str">
            <v>CCS</v>
          </cell>
          <cell r="AD1616" t="str">
            <v>CCS</v>
          </cell>
          <cell r="AE1616" t="str">
            <v>Gen Logic </v>
          </cell>
          <cell r="AF1616" t="str">
            <v>Gen Logic </v>
          </cell>
          <cell r="AG1616">
            <v>16</v>
          </cell>
          <cell r="AH1616" t="str">
            <v>Yanmar</v>
          </cell>
          <cell r="AI1616" t="str">
            <v>4TNE88</v>
          </cell>
          <cell r="AJ1616" t="str">
            <v>Mecc Alte</v>
          </cell>
          <cell r="AK1616" t="str">
            <v>ECO28-SN/4</v>
          </cell>
          <cell r="AL1616">
            <v>600</v>
          </cell>
          <cell r="AM1616" t="str">
            <v>Delta</v>
          </cell>
          <cell r="AN1616" t="str">
            <v>DPS 2400B-48-5</v>
          </cell>
          <cell r="AO1616">
            <v>250</v>
          </cell>
          <cell r="AP1616" t="str">
            <v>Amaron</v>
          </cell>
          <cell r="AQ1616">
            <v>600</v>
          </cell>
          <cell r="AR1616">
            <v>2</v>
          </cell>
          <cell r="AS1616">
            <v>600</v>
          </cell>
          <cell r="AT1616">
            <v>24</v>
          </cell>
          <cell r="AU1616" t="str">
            <v>LG</v>
          </cell>
          <cell r="AV1616" t="str">
            <v>LG</v>
          </cell>
          <cell r="AW1616">
            <v>18000</v>
          </cell>
          <cell r="AX1616">
            <v>18000</v>
          </cell>
          <cell r="AY1616">
            <v>2</v>
          </cell>
          <cell r="AZ1616">
            <v>27</v>
          </cell>
        </row>
        <row r="1616">
          <cell r="BB1616">
            <v>1</v>
          </cell>
          <cell r="BC1616" t="str">
            <v>MTN</v>
          </cell>
          <cell r="BD1616" t="str">
            <v>T0063</v>
          </cell>
          <cell r="BE1616">
            <v>0</v>
          </cell>
          <cell r="BF1616">
            <v>0</v>
          </cell>
        </row>
        <row r="1617">
          <cell r="C1617" t="str">
            <v>IHS_STR_045M</v>
          </cell>
          <cell r="D1617" t="str">
            <v>Rusangu Monze</v>
          </cell>
          <cell r="E1617">
            <v>27.52253</v>
          </cell>
          <cell r="F1617">
            <v>-16.3801</v>
          </cell>
          <cell r="G1617" t="str">
            <v>Southern</v>
          </cell>
          <cell r="H1617">
            <v>1.8</v>
          </cell>
          <cell r="I1617" t="str">
            <v>SOUTHERN</v>
          </cell>
          <cell r="J1617" t="str">
            <v>MONZE</v>
          </cell>
          <cell r="K1617" t="str">
            <v>Yes</v>
          </cell>
          <cell r="L1617" t="str">
            <v>No</v>
          </cell>
          <cell r="M1617" t="str">
            <v>No</v>
          </cell>
          <cell r="N1617" t="str">
            <v>Rural</v>
          </cell>
          <cell r="O1617" t="str">
            <v>2G 3G</v>
          </cell>
          <cell r="P1617" t="str">
            <v>P4</v>
          </cell>
          <cell r="Q1617" t="str">
            <v>BTS</v>
          </cell>
          <cell r="R1617" t="str">
            <v>BTS</v>
          </cell>
          <cell r="S1617" t="str">
            <v>On air</v>
          </cell>
          <cell r="T1617" t="str">
            <v>Grid-Gen</v>
          </cell>
          <cell r="U1617" t="str">
            <v>Green Field</v>
          </cell>
          <cell r="V1617">
            <v>60</v>
          </cell>
          <cell r="W1617" t="str">
            <v>Outdoor</v>
          </cell>
          <cell r="X1617" t="str">
            <v>Aaron Ikenda</v>
          </cell>
          <cell r="Y1617" t="str">
            <v>SBC</v>
          </cell>
          <cell r="Z1617" t="str">
            <v>SBC</v>
          </cell>
          <cell r="AA1617" t="str">
            <v>MTN</v>
          </cell>
          <cell r="AB1617" t="str">
            <v>Joseph Banda</v>
          </cell>
          <cell r="AC1617" t="str">
            <v>CCS</v>
          </cell>
          <cell r="AD1617" t="str">
            <v>CCS</v>
          </cell>
          <cell r="AE1617" t="str">
            <v>IMG</v>
          </cell>
          <cell r="AF1617" t="str">
            <v>Gen Logic </v>
          </cell>
          <cell r="AG1617">
            <v>15</v>
          </cell>
          <cell r="AH1617" t="str">
            <v>perkins</v>
          </cell>
          <cell r="AI1617" t="str">
            <v>3TNV76-GPGE</v>
          </cell>
          <cell r="AJ1617" t="str">
            <v>LINZ</v>
          </cell>
          <cell r="AK1617">
            <v>0</v>
          </cell>
          <cell r="AL1617">
            <v>600</v>
          </cell>
          <cell r="AM1617" t="str">
            <v>Delta</v>
          </cell>
          <cell r="AN1617" t="str">
            <v>DPS 2400B-48-5</v>
          </cell>
          <cell r="AO1617">
            <v>250</v>
          </cell>
          <cell r="AP1617" t="str">
            <v>Agisson</v>
          </cell>
          <cell r="AQ1617">
            <v>600</v>
          </cell>
          <cell r="AR1617">
            <v>2</v>
          </cell>
          <cell r="AS1617">
            <v>600</v>
          </cell>
          <cell r="AT1617">
            <v>24</v>
          </cell>
          <cell r="AU1617" t="str">
            <v>N/A</v>
          </cell>
          <cell r="AV1617" t="str">
            <v>N/A</v>
          </cell>
          <cell r="AW1617" t="str">
            <v>N/A</v>
          </cell>
          <cell r="AX1617">
            <v>0</v>
          </cell>
          <cell r="AY1617" t="str">
            <v>N/A</v>
          </cell>
          <cell r="AZ1617">
            <v>50</v>
          </cell>
        </row>
        <row r="1617">
          <cell r="BB1617">
            <v>1</v>
          </cell>
          <cell r="BC1617" t="str">
            <v>MTN</v>
          </cell>
          <cell r="BD1617" t="str">
            <v>T0276</v>
          </cell>
          <cell r="BE1617">
            <v>0</v>
          </cell>
          <cell r="BF1617">
            <v>0</v>
          </cell>
        </row>
        <row r="1618">
          <cell r="C1618" t="str">
            <v>IHS_STR_046M</v>
          </cell>
          <cell r="D1618" t="str">
            <v>Kabulamwanda</v>
          </cell>
          <cell r="E1618">
            <v>26.87137</v>
          </cell>
          <cell r="F1618">
            <v>-15.86904</v>
          </cell>
          <cell r="G1618" t="str">
            <v>Southern</v>
          </cell>
          <cell r="H1618">
            <v>1.5</v>
          </cell>
          <cell r="I1618" t="str">
            <v>SOUTHERN</v>
          </cell>
          <cell r="J1618" t="str">
            <v>NAMWALA</v>
          </cell>
          <cell r="K1618" t="str">
            <v>No</v>
          </cell>
          <cell r="L1618" t="str">
            <v>No</v>
          </cell>
          <cell r="M1618" t="str">
            <v>No</v>
          </cell>
          <cell r="N1618" t="str">
            <v>Rural</v>
          </cell>
          <cell r="O1618" t="str">
            <v>2G</v>
          </cell>
          <cell r="P1618" t="str">
            <v>P4</v>
          </cell>
          <cell r="Q1618" t="str">
            <v>BTS</v>
          </cell>
          <cell r="R1618" t="str">
            <v>BTS</v>
          </cell>
          <cell r="S1618" t="str">
            <v>On air</v>
          </cell>
          <cell r="T1618" t="str">
            <v>Grid-Gen</v>
          </cell>
          <cell r="U1618" t="str">
            <v>Green Field</v>
          </cell>
          <cell r="V1618">
            <v>42</v>
          </cell>
          <cell r="W1618" t="str">
            <v>Outdoor</v>
          </cell>
          <cell r="X1618" t="str">
            <v>Aaron Ikenda</v>
          </cell>
          <cell r="Y1618" t="str">
            <v>SBC</v>
          </cell>
          <cell r="Z1618" t="str">
            <v>SBC</v>
          </cell>
          <cell r="AA1618" t="str">
            <v>MTN</v>
          </cell>
          <cell r="AB1618" t="str">
            <v>Joseph Banda</v>
          </cell>
          <cell r="AC1618" t="str">
            <v>CCS</v>
          </cell>
          <cell r="AD1618" t="str">
            <v>CCS</v>
          </cell>
          <cell r="AE1618" t="str">
            <v>Generator City</v>
          </cell>
          <cell r="AF1618" t="str">
            <v>Generator City</v>
          </cell>
          <cell r="AG1618">
            <v>12</v>
          </cell>
          <cell r="AH1618" t="str">
            <v>Yanmar</v>
          </cell>
          <cell r="AI1618" t="str">
            <v>3TNE88-G1A</v>
          </cell>
          <cell r="AJ1618" t="str">
            <v>LINZ</v>
          </cell>
          <cell r="AK1618">
            <v>0</v>
          </cell>
          <cell r="AL1618">
            <v>600</v>
          </cell>
          <cell r="AM1618" t="str">
            <v>Delta</v>
          </cell>
          <cell r="AN1618" t="str">
            <v>DPS 2400B-48-5</v>
          </cell>
          <cell r="AO1618">
            <v>250</v>
          </cell>
          <cell r="AP1618" t="str">
            <v>Amaron</v>
          </cell>
          <cell r="AQ1618">
            <v>600</v>
          </cell>
          <cell r="AR1618">
            <v>2</v>
          </cell>
          <cell r="AS1618">
            <v>600</v>
          </cell>
          <cell r="AT1618">
            <v>24</v>
          </cell>
          <cell r="AU1618" t="str">
            <v>N/A</v>
          </cell>
          <cell r="AV1618" t="str">
            <v>N/A</v>
          </cell>
          <cell r="AW1618" t="str">
            <v>N/A</v>
          </cell>
          <cell r="AX1618">
            <v>0</v>
          </cell>
          <cell r="AY1618" t="str">
            <v>N/A</v>
          </cell>
          <cell r="AZ1618">
            <v>50</v>
          </cell>
        </row>
        <row r="1618">
          <cell r="BB1618">
            <v>1</v>
          </cell>
          <cell r="BC1618" t="str">
            <v>MTN</v>
          </cell>
          <cell r="BD1618" t="str">
            <v>T0139</v>
          </cell>
          <cell r="BE1618">
            <v>0</v>
          </cell>
          <cell r="BF1618" t="str">
            <v>Yes</v>
          </cell>
        </row>
        <row r="1619">
          <cell r="C1619" t="str">
            <v>IHS_STR_047M</v>
          </cell>
          <cell r="D1619" t="str">
            <v>Kaanzwa</v>
          </cell>
          <cell r="E1619">
            <v>26.07902</v>
          </cell>
          <cell r="F1619">
            <v>-15.62895</v>
          </cell>
          <cell r="G1619" t="str">
            <v>Lusaka</v>
          </cell>
          <cell r="H1619">
            <v>2.5</v>
          </cell>
          <cell r="I1619" t="str">
            <v>SOUTHERN</v>
          </cell>
          <cell r="J1619" t="str">
            <v>ITHEZI-TEZHI</v>
          </cell>
          <cell r="K1619" t="str">
            <v>No</v>
          </cell>
          <cell r="L1619" t="str">
            <v>No</v>
          </cell>
          <cell r="M1619" t="str">
            <v>No</v>
          </cell>
          <cell r="N1619" t="str">
            <v>Rural</v>
          </cell>
          <cell r="O1619" t="str">
            <v>2G 3G</v>
          </cell>
          <cell r="P1619" t="str">
            <v>P4</v>
          </cell>
          <cell r="Q1619" t="str">
            <v>BTS</v>
          </cell>
          <cell r="R1619" t="str">
            <v>BTS</v>
          </cell>
          <cell r="S1619" t="str">
            <v>On air</v>
          </cell>
          <cell r="T1619" t="str">
            <v>Grid-Gen</v>
          </cell>
          <cell r="U1619" t="str">
            <v>Green Field</v>
          </cell>
          <cell r="V1619">
            <v>60</v>
          </cell>
          <cell r="W1619" t="str">
            <v>Outdoor</v>
          </cell>
          <cell r="X1619" t="str">
            <v>Joseph Mulenga</v>
          </cell>
          <cell r="Y1619" t="str">
            <v>SBC</v>
          </cell>
          <cell r="Z1619" t="str">
            <v>SBC</v>
          </cell>
          <cell r="AA1619" t="str">
            <v>MTN</v>
          </cell>
          <cell r="AB1619" t="str">
            <v>Evans Ngonga</v>
          </cell>
          <cell r="AC1619" t="str">
            <v>CCS</v>
          </cell>
          <cell r="AD1619" t="str">
            <v>CCS</v>
          </cell>
          <cell r="AE1619" t="str">
            <v>Gen Logic </v>
          </cell>
          <cell r="AF1619" t="str">
            <v>Gen Logic </v>
          </cell>
          <cell r="AG1619">
            <v>20</v>
          </cell>
          <cell r="AH1619" t="str">
            <v>perkins</v>
          </cell>
          <cell r="AI1619" t="str">
            <v>403A-15</v>
          </cell>
          <cell r="AJ1619" t="str">
            <v>Mecc Alte</v>
          </cell>
          <cell r="AK1619" t="str">
            <v>ECP-28-M/4</v>
          </cell>
          <cell r="AL1619">
            <v>1000</v>
          </cell>
          <cell r="AM1619" t="str">
            <v>IPT</v>
          </cell>
          <cell r="AN1619" t="str">
            <v>DPR 2400B-48</v>
          </cell>
          <cell r="AO1619">
            <v>250</v>
          </cell>
          <cell r="AP1619" t="str">
            <v>NARADA</v>
          </cell>
          <cell r="AQ1619">
            <v>600</v>
          </cell>
          <cell r="AR1619">
            <v>2</v>
          </cell>
          <cell r="AS1619">
            <v>600</v>
          </cell>
          <cell r="AT1619">
            <v>24</v>
          </cell>
          <cell r="AU1619" t="str">
            <v>N/A</v>
          </cell>
          <cell r="AV1619" t="str">
            <v>N/A</v>
          </cell>
          <cell r="AW1619" t="str">
            <v>N/A</v>
          </cell>
          <cell r="AX1619" t="str">
            <v>N/A</v>
          </cell>
          <cell r="AY1619" t="str">
            <v>N/A</v>
          </cell>
          <cell r="AZ1619">
            <v>30</v>
          </cell>
        </row>
        <row r="1619">
          <cell r="BB1619">
            <v>1</v>
          </cell>
          <cell r="BC1619" t="str">
            <v>MTN</v>
          </cell>
          <cell r="BD1619" t="str">
            <v>T0242</v>
          </cell>
          <cell r="BE1619">
            <v>0</v>
          </cell>
          <cell r="BF1619" t="str">
            <v>N0</v>
          </cell>
        </row>
        <row r="1620">
          <cell r="C1620" t="str">
            <v>IHS_STR_048M</v>
          </cell>
          <cell r="D1620" t="str">
            <v>Monze south</v>
          </cell>
          <cell r="E1620">
            <v>27.47312</v>
          </cell>
          <cell r="F1620">
            <v>-16.29159</v>
          </cell>
          <cell r="G1620" t="str">
            <v>Southern</v>
          </cell>
          <cell r="H1620">
            <v>2.5</v>
          </cell>
          <cell r="I1620" t="str">
            <v>SOUTHERN</v>
          </cell>
          <cell r="J1620" t="str">
            <v>MONZE</v>
          </cell>
          <cell r="K1620" t="str">
            <v>Yes</v>
          </cell>
          <cell r="L1620" t="str">
            <v>No</v>
          </cell>
          <cell r="M1620" t="str">
            <v>No</v>
          </cell>
          <cell r="N1620" t="str">
            <v>Suburban</v>
          </cell>
          <cell r="O1620" t="str">
            <v>2G 3G</v>
          </cell>
          <cell r="P1620" t="str">
            <v>P4</v>
          </cell>
          <cell r="Q1620" t="str">
            <v>BTS</v>
          </cell>
          <cell r="R1620" t="str">
            <v>BTS</v>
          </cell>
          <cell r="S1620" t="str">
            <v>On air</v>
          </cell>
          <cell r="T1620" t="str">
            <v>Grid-Gen</v>
          </cell>
          <cell r="U1620" t="str">
            <v>Green Field</v>
          </cell>
          <cell r="V1620" t="str">
            <v>36</v>
          </cell>
          <cell r="W1620" t="str">
            <v>Outdoor</v>
          </cell>
          <cell r="X1620" t="str">
            <v>Aaron Ikenda</v>
          </cell>
          <cell r="Y1620" t="str">
            <v>SBC</v>
          </cell>
          <cell r="Z1620" t="str">
            <v>SBC</v>
          </cell>
          <cell r="AA1620" t="str">
            <v>MTN</v>
          </cell>
          <cell r="AB1620" t="str">
            <v>Joseph Banda</v>
          </cell>
          <cell r="AC1620" t="str">
            <v>CCS</v>
          </cell>
          <cell r="AD1620" t="str">
            <v>CCS</v>
          </cell>
          <cell r="AE1620" t="str">
            <v>CK Works</v>
          </cell>
          <cell r="AF1620" t="str">
            <v>CK Works</v>
          </cell>
          <cell r="AG1620">
            <v>20</v>
          </cell>
          <cell r="AH1620" t="str">
            <v>perkins</v>
          </cell>
          <cell r="AI1620" t="str">
            <v>GU51798U</v>
          </cell>
          <cell r="AJ1620" t="str">
            <v>Leroy Sommer</v>
          </cell>
          <cell r="AK1620" t="str">
            <v>TAL 040F J 6S/4</v>
          </cell>
          <cell r="AL1620">
            <v>600</v>
          </cell>
          <cell r="AM1620" t="str">
            <v>Power cube</v>
          </cell>
          <cell r="AN1620" t="str">
            <v>Powercube</v>
          </cell>
          <cell r="AO1620">
            <v>400</v>
          </cell>
          <cell r="AP1620" t="str">
            <v>Agisson</v>
          </cell>
          <cell r="AQ1620">
            <v>600</v>
          </cell>
          <cell r="AR1620">
            <v>2</v>
          </cell>
          <cell r="AS1620">
            <v>600</v>
          </cell>
          <cell r="AT1620">
            <v>24</v>
          </cell>
          <cell r="AU1620" t="str">
            <v>N/A</v>
          </cell>
          <cell r="AV1620" t="str">
            <v>N/A</v>
          </cell>
          <cell r="AW1620" t="str">
            <v>N/A</v>
          </cell>
          <cell r="AX1620">
            <v>0</v>
          </cell>
          <cell r="AY1620" t="str">
            <v>N/A</v>
          </cell>
          <cell r="AZ1620">
            <v>120</v>
          </cell>
        </row>
        <row r="1620">
          <cell r="BB1620">
            <v>2</v>
          </cell>
          <cell r="BC1620" t="str">
            <v>MTNAirtel</v>
          </cell>
          <cell r="BD1620" t="str">
            <v>T0339</v>
          </cell>
          <cell r="BE1620" t="str">
            <v>ZM0481</v>
          </cell>
          <cell r="BF1620">
            <v>0</v>
          </cell>
        </row>
        <row r="1621">
          <cell r="C1621" t="str">
            <v>IHS_STR_049M</v>
          </cell>
          <cell r="D1621" t="str">
            <v>Monze</v>
          </cell>
          <cell r="E1621">
            <v>27.47467</v>
          </cell>
          <cell r="F1621">
            <v>-16.26938</v>
          </cell>
          <cell r="G1621" t="str">
            <v>Southern</v>
          </cell>
          <cell r="H1621">
            <v>4.5</v>
          </cell>
          <cell r="I1621" t="str">
            <v>SOUTHERN</v>
          </cell>
          <cell r="J1621" t="str">
            <v>MONZE</v>
          </cell>
          <cell r="K1621" t="str">
            <v>Yes</v>
          </cell>
          <cell r="L1621" t="str">
            <v>No</v>
          </cell>
          <cell r="M1621" t="str">
            <v>No</v>
          </cell>
          <cell r="N1621" t="str">
            <v>Suburban</v>
          </cell>
          <cell r="O1621" t="str">
            <v>2G 3G</v>
          </cell>
          <cell r="P1621" t="str">
            <v>P2</v>
          </cell>
          <cell r="Q1621" t="str">
            <v>BB</v>
          </cell>
          <cell r="R1621" t="str">
            <v>BB</v>
          </cell>
          <cell r="S1621" t="str">
            <v>On air</v>
          </cell>
          <cell r="T1621" t="str">
            <v>Grid-Gen</v>
          </cell>
          <cell r="U1621" t="str">
            <v>Green Field</v>
          </cell>
          <cell r="V1621">
            <v>80</v>
          </cell>
          <cell r="W1621" t="str">
            <v>Indoor </v>
          </cell>
          <cell r="X1621" t="str">
            <v>Aaron Ikenda</v>
          </cell>
          <cell r="Y1621" t="str">
            <v>SBC</v>
          </cell>
          <cell r="Z1621" t="str">
            <v>SBC</v>
          </cell>
          <cell r="AA1621" t="str">
            <v>MTN</v>
          </cell>
          <cell r="AB1621" t="str">
            <v>Joseph Banda</v>
          </cell>
          <cell r="AC1621" t="str">
            <v>CCS</v>
          </cell>
          <cell r="AD1621" t="str">
            <v>CCS</v>
          </cell>
          <cell r="AE1621" t="str">
            <v>Gen Logic </v>
          </cell>
          <cell r="AF1621" t="str">
            <v>Gen Logic </v>
          </cell>
          <cell r="AG1621">
            <v>30</v>
          </cell>
          <cell r="AH1621" t="str">
            <v>perkins</v>
          </cell>
          <cell r="AI1621" t="str">
            <v>GV51790</v>
          </cell>
          <cell r="AJ1621" t="str">
            <v>Leroy Sommer</v>
          </cell>
          <cell r="AK1621" t="str">
            <v>TAL 040F J 6S/4</v>
          </cell>
          <cell r="AL1621">
            <v>1000</v>
          </cell>
          <cell r="AM1621" t="str">
            <v>Power cube</v>
          </cell>
          <cell r="AN1621" t="str">
            <v>Powercube</v>
          </cell>
          <cell r="AO1621">
            <v>400</v>
          </cell>
          <cell r="AP1621" t="str">
            <v>Lithium</v>
          </cell>
          <cell r="AQ1621">
            <v>300</v>
          </cell>
          <cell r="AR1621">
            <v>48</v>
          </cell>
          <cell r="AS1621">
            <v>100</v>
          </cell>
          <cell r="AT1621">
            <v>3</v>
          </cell>
          <cell r="AU1621" t="str">
            <v>LG</v>
          </cell>
          <cell r="AV1621" t="str">
            <v>LG</v>
          </cell>
          <cell r="AW1621">
            <v>18000</v>
          </cell>
          <cell r="AX1621">
            <v>18000</v>
          </cell>
          <cell r="AY1621">
            <v>2</v>
          </cell>
          <cell r="AZ1621">
            <v>118</v>
          </cell>
        </row>
        <row r="1621">
          <cell r="BB1621">
            <v>1</v>
          </cell>
          <cell r="BC1621" t="str">
            <v>MTN</v>
          </cell>
          <cell r="BD1621" t="str">
            <v>T0016</v>
          </cell>
          <cell r="BE1621">
            <v>0</v>
          </cell>
          <cell r="BF1621" t="str">
            <v>Yes</v>
          </cell>
        </row>
        <row r="1622">
          <cell r="C1622" t="str">
            <v>IHS_STR_050M</v>
          </cell>
          <cell r="D1622" t="str">
            <v>Lochnivar/Blue Lagoon</v>
          </cell>
          <cell r="E1622">
            <v>27.2312</v>
          </cell>
          <cell r="F1622">
            <v>-15.8604</v>
          </cell>
          <cell r="G1622" t="str">
            <v>Southern</v>
          </cell>
          <cell r="H1622">
            <v>2</v>
          </cell>
          <cell r="I1622" t="str">
            <v>SOUTHERN</v>
          </cell>
          <cell r="J1622" t="str">
            <v>MONZE</v>
          </cell>
          <cell r="K1622" t="str">
            <v>No</v>
          </cell>
          <cell r="L1622" t="str">
            <v>No</v>
          </cell>
          <cell r="M1622" t="str">
            <v>No</v>
          </cell>
          <cell r="N1622" t="str">
            <v>Rural</v>
          </cell>
          <cell r="O1622" t="str">
            <v>2G 3G</v>
          </cell>
          <cell r="P1622" t="str">
            <v>P4</v>
          </cell>
          <cell r="Q1622" t="str">
            <v>BTS</v>
          </cell>
          <cell r="R1622" t="str">
            <v>BTS</v>
          </cell>
          <cell r="S1622" t="str">
            <v>On air</v>
          </cell>
          <cell r="T1622" t="str">
            <v>Grid-Gen</v>
          </cell>
          <cell r="U1622" t="str">
            <v>Green Field</v>
          </cell>
          <cell r="V1622" t="str">
            <v>60</v>
          </cell>
          <cell r="W1622" t="str">
            <v>Outdoor</v>
          </cell>
          <cell r="X1622" t="str">
            <v>Aaron Ikenda</v>
          </cell>
          <cell r="Y1622" t="str">
            <v>SBC</v>
          </cell>
          <cell r="Z1622" t="str">
            <v>SBC</v>
          </cell>
          <cell r="AA1622" t="str">
            <v>MTN</v>
          </cell>
          <cell r="AB1622" t="str">
            <v>Joseph Banda</v>
          </cell>
          <cell r="AC1622" t="str">
            <v>CCS</v>
          </cell>
          <cell r="AD1622" t="str">
            <v>CCS</v>
          </cell>
          <cell r="AE1622" t="str">
            <v>Gen Logic </v>
          </cell>
          <cell r="AF1622" t="str">
            <v>Gen Logic </v>
          </cell>
          <cell r="AG1622">
            <v>16</v>
          </cell>
          <cell r="AH1622" t="str">
            <v>Yanmar</v>
          </cell>
          <cell r="AI1622" t="str">
            <v>4TNE88</v>
          </cell>
          <cell r="AJ1622" t="str">
            <v>Mecc Alte</v>
          </cell>
          <cell r="AK1622" t="str">
            <v>ECO28-SN/4</v>
          </cell>
          <cell r="AL1622">
            <v>600</v>
          </cell>
          <cell r="AM1622" t="str">
            <v>Delta</v>
          </cell>
          <cell r="AN1622" t="str">
            <v>DPS 2400B-48-5</v>
          </cell>
          <cell r="AO1622">
            <v>250</v>
          </cell>
          <cell r="AP1622" t="str">
            <v>Amaron</v>
          </cell>
          <cell r="AQ1622">
            <v>600</v>
          </cell>
          <cell r="AR1622">
            <v>2</v>
          </cell>
          <cell r="AS1622">
            <v>600</v>
          </cell>
          <cell r="AT1622">
            <v>24</v>
          </cell>
          <cell r="AU1622" t="str">
            <v>N/A</v>
          </cell>
          <cell r="AV1622" t="str">
            <v>N/A</v>
          </cell>
          <cell r="AW1622" t="str">
            <v>N/A</v>
          </cell>
          <cell r="AX1622">
            <v>0</v>
          </cell>
          <cell r="AY1622" t="str">
            <v>N/A</v>
          </cell>
          <cell r="AZ1622">
            <v>26</v>
          </cell>
        </row>
        <row r="1622">
          <cell r="BB1622">
            <v>1</v>
          </cell>
          <cell r="BC1622" t="str">
            <v>MTN</v>
          </cell>
          <cell r="BD1622" t="str">
            <v>T0258</v>
          </cell>
          <cell r="BE1622">
            <v>0</v>
          </cell>
          <cell r="BF1622">
            <v>0</v>
          </cell>
        </row>
        <row r="1623">
          <cell r="C1623" t="str">
            <v>IHS_STR_051M</v>
          </cell>
          <cell r="D1623" t="str">
            <v>Magoye Mazabuka</v>
          </cell>
          <cell r="E1623">
            <v>27.605</v>
          </cell>
          <cell r="F1623">
            <v>-16</v>
          </cell>
          <cell r="G1623" t="str">
            <v>Southern</v>
          </cell>
          <cell r="H1623">
            <v>4.5</v>
          </cell>
          <cell r="I1623" t="str">
            <v>SOUTHERN</v>
          </cell>
          <cell r="J1623" t="str">
            <v>MAZABUKA</v>
          </cell>
          <cell r="K1623" t="str">
            <v>No</v>
          </cell>
          <cell r="L1623" t="str">
            <v>No</v>
          </cell>
          <cell r="M1623" t="str">
            <v>No</v>
          </cell>
          <cell r="N1623" t="str">
            <v>Rural</v>
          </cell>
          <cell r="O1623" t="str">
            <v>2G 3G</v>
          </cell>
          <cell r="P1623" t="str">
            <v>P4</v>
          </cell>
          <cell r="Q1623" t="str">
            <v>BTS</v>
          </cell>
          <cell r="R1623" t="str">
            <v>BTS</v>
          </cell>
          <cell r="S1623" t="str">
            <v>On air</v>
          </cell>
          <cell r="T1623" t="str">
            <v>Grid-Gen</v>
          </cell>
          <cell r="U1623" t="str">
            <v>Green Field</v>
          </cell>
          <cell r="V1623">
            <v>60</v>
          </cell>
          <cell r="W1623" t="str">
            <v>Indoor </v>
          </cell>
          <cell r="X1623" t="str">
            <v>Aaron Ikenda</v>
          </cell>
          <cell r="Y1623" t="str">
            <v>SBC</v>
          </cell>
          <cell r="Z1623" t="str">
            <v>SBC</v>
          </cell>
          <cell r="AA1623" t="str">
            <v>MTN</v>
          </cell>
          <cell r="AB1623" t="str">
            <v>Joseph Banda</v>
          </cell>
          <cell r="AC1623" t="str">
            <v>CCS</v>
          </cell>
          <cell r="AD1623" t="str">
            <v>CCS</v>
          </cell>
          <cell r="AE1623" t="str">
            <v>Himoisa</v>
          </cell>
          <cell r="AF1623" t="str">
            <v>Himoisa</v>
          </cell>
          <cell r="AG1623">
            <v>30</v>
          </cell>
          <cell r="AH1623" t="str">
            <v>Yanmar</v>
          </cell>
          <cell r="AI1623" t="str">
            <v>4TNV98/B5576</v>
          </cell>
          <cell r="AJ1623" t="str">
            <v>HIMOINSA</v>
          </cell>
          <cell r="AK1623">
            <v>0</v>
          </cell>
          <cell r="AL1623">
            <v>600</v>
          </cell>
          <cell r="AM1623" t="str">
            <v>Delta</v>
          </cell>
          <cell r="AN1623" t="str">
            <v>DPS 2400B-48-5</v>
          </cell>
          <cell r="AO1623">
            <v>250</v>
          </cell>
          <cell r="AP1623" t="str">
            <v>NARADA</v>
          </cell>
          <cell r="AQ1623">
            <v>600</v>
          </cell>
          <cell r="AR1623">
            <v>2</v>
          </cell>
          <cell r="AS1623">
            <v>600</v>
          </cell>
          <cell r="AT1623">
            <v>24</v>
          </cell>
          <cell r="AU1623" t="str">
            <v>LG</v>
          </cell>
          <cell r="AV1623" t="str">
            <v>LG</v>
          </cell>
          <cell r="AW1623">
            <v>18000</v>
          </cell>
          <cell r="AX1623">
            <v>18000</v>
          </cell>
          <cell r="AY1623">
            <v>2</v>
          </cell>
          <cell r="AZ1623">
            <v>84</v>
          </cell>
        </row>
        <row r="1623">
          <cell r="BB1623">
            <v>2</v>
          </cell>
          <cell r="BC1623" t="str">
            <v>MTNAirtel</v>
          </cell>
          <cell r="BD1623" t="str">
            <v>T0088</v>
          </cell>
          <cell r="BE1623" t="str">
            <v>ZM3455</v>
          </cell>
          <cell r="BF1623">
            <v>0</v>
          </cell>
        </row>
        <row r="1624">
          <cell r="C1624" t="str">
            <v>IHS_STR_053M</v>
          </cell>
          <cell r="D1624" t="str">
            <v>Musikili</v>
          </cell>
          <cell r="E1624">
            <v>27.64091944</v>
          </cell>
          <cell r="F1624">
            <v>-15.86461944</v>
          </cell>
          <cell r="G1624" t="str">
            <v>Southern</v>
          </cell>
          <cell r="H1624">
            <v>1.8</v>
          </cell>
          <cell r="I1624" t="str">
            <v>SOUTHERN</v>
          </cell>
          <cell r="J1624" t="str">
            <v>MAZABUKA</v>
          </cell>
          <cell r="K1624" t="str">
            <v>No</v>
          </cell>
          <cell r="L1624" t="str">
            <v>No</v>
          </cell>
          <cell r="M1624" t="str">
            <v>No</v>
          </cell>
          <cell r="N1624" t="str">
            <v>Suburban</v>
          </cell>
          <cell r="O1624" t="str">
            <v>2G 3G</v>
          </cell>
          <cell r="P1624" t="str">
            <v>P4</v>
          </cell>
          <cell r="Q1624" t="str">
            <v>BTS</v>
          </cell>
          <cell r="R1624" t="str">
            <v>BTS</v>
          </cell>
          <cell r="S1624" t="str">
            <v>On air</v>
          </cell>
          <cell r="T1624" t="str">
            <v>Grid-Gen</v>
          </cell>
          <cell r="U1624" t="str">
            <v>Green Field</v>
          </cell>
          <cell r="V1624">
            <v>54</v>
          </cell>
          <cell r="W1624" t="str">
            <v>Indoor </v>
          </cell>
          <cell r="X1624" t="str">
            <v>Aaron Ikenda</v>
          </cell>
          <cell r="Y1624" t="str">
            <v>SBC</v>
          </cell>
          <cell r="Z1624" t="str">
            <v>SBC</v>
          </cell>
          <cell r="AA1624" t="str">
            <v>MTN</v>
          </cell>
          <cell r="AB1624" t="str">
            <v>Joseph Banda</v>
          </cell>
          <cell r="AC1624" t="str">
            <v>CCS</v>
          </cell>
          <cell r="AD1624" t="str">
            <v>CCS</v>
          </cell>
          <cell r="AE1624" t="str">
            <v>Vitalgen</v>
          </cell>
          <cell r="AF1624" t="str">
            <v>Vitalgen</v>
          </cell>
          <cell r="AG1624">
            <v>15</v>
          </cell>
          <cell r="AH1624" t="str">
            <v>perkins</v>
          </cell>
          <cell r="AI1624" t="str">
            <v>GU51798U</v>
          </cell>
          <cell r="AJ1624" t="str">
            <v>Leroy Sommer</v>
          </cell>
          <cell r="AK1624" t="str">
            <v>TAL 040F J 6/4</v>
          </cell>
          <cell r="AL1624">
            <v>600</v>
          </cell>
          <cell r="AM1624" t="str">
            <v>Delta</v>
          </cell>
          <cell r="AN1624" t="str">
            <v>DPS 2400B-48-5</v>
          </cell>
          <cell r="AO1624">
            <v>250</v>
          </cell>
          <cell r="AP1624" t="str">
            <v>NARADA</v>
          </cell>
          <cell r="AQ1624">
            <v>600</v>
          </cell>
          <cell r="AR1624">
            <v>2</v>
          </cell>
          <cell r="AS1624">
            <v>600</v>
          </cell>
          <cell r="AT1624">
            <v>24</v>
          </cell>
          <cell r="AU1624" t="str">
            <v>LG</v>
          </cell>
          <cell r="AV1624" t="str">
            <v>LG</v>
          </cell>
          <cell r="AW1624">
            <v>18000</v>
          </cell>
          <cell r="AX1624">
            <v>18000</v>
          </cell>
          <cell r="AY1624">
            <v>2</v>
          </cell>
          <cell r="AZ1624">
            <v>80</v>
          </cell>
        </row>
        <row r="1624">
          <cell r="BB1624">
            <v>2</v>
          </cell>
          <cell r="BC1624" t="str">
            <v>MTNAirtel</v>
          </cell>
          <cell r="BD1624" t="str">
            <v>T0046</v>
          </cell>
          <cell r="BE1624" t="str">
            <v>ZM9007</v>
          </cell>
          <cell r="BF1624">
            <v>0</v>
          </cell>
        </row>
        <row r="1625">
          <cell r="C1625" t="str">
            <v>IHS_STR_054M</v>
          </cell>
          <cell r="D1625" t="str">
            <v>Kaleya</v>
          </cell>
          <cell r="E1625">
            <v>27.6956</v>
          </cell>
          <cell r="F1625">
            <v>-15.8811</v>
          </cell>
          <cell r="G1625" t="str">
            <v>Southern</v>
          </cell>
          <cell r="H1625">
            <v>2.5</v>
          </cell>
          <cell r="I1625" t="str">
            <v>SOUTHERN</v>
          </cell>
          <cell r="J1625" t="str">
            <v>MAZABUKA</v>
          </cell>
          <cell r="K1625" t="str">
            <v>No</v>
          </cell>
          <cell r="L1625" t="str">
            <v>No</v>
          </cell>
          <cell r="M1625" t="str">
            <v>No</v>
          </cell>
          <cell r="N1625" t="str">
            <v>Suburban</v>
          </cell>
          <cell r="O1625" t="str">
            <v>2G 3G</v>
          </cell>
          <cell r="P1625" t="str">
            <v>P3</v>
          </cell>
          <cell r="Q1625" t="str">
            <v>BTS</v>
          </cell>
          <cell r="R1625" t="str">
            <v>BB</v>
          </cell>
          <cell r="S1625" t="str">
            <v>On air</v>
          </cell>
          <cell r="T1625" t="str">
            <v>Grid-Gen</v>
          </cell>
          <cell r="U1625" t="str">
            <v>Green Field</v>
          </cell>
          <cell r="V1625">
            <v>54</v>
          </cell>
          <cell r="W1625" t="str">
            <v>Outdoor</v>
          </cell>
          <cell r="X1625" t="str">
            <v>Aaron Ikenda</v>
          </cell>
          <cell r="Y1625" t="str">
            <v>SBC</v>
          </cell>
          <cell r="Z1625" t="str">
            <v>SBC</v>
          </cell>
          <cell r="AA1625" t="str">
            <v>MTN</v>
          </cell>
          <cell r="AB1625" t="str">
            <v>Joseph Banda</v>
          </cell>
          <cell r="AC1625" t="str">
            <v>CCS</v>
          </cell>
          <cell r="AD1625" t="str">
            <v>CCS</v>
          </cell>
          <cell r="AE1625" t="str">
            <v>Gen Logic </v>
          </cell>
          <cell r="AF1625" t="str">
            <v>Gen Logic </v>
          </cell>
          <cell r="AG1625">
            <v>20</v>
          </cell>
          <cell r="AH1625" t="str">
            <v>perkins</v>
          </cell>
          <cell r="AI1625" t="str">
            <v>GU51798U</v>
          </cell>
          <cell r="AJ1625" t="str">
            <v>Leroy Sommer</v>
          </cell>
          <cell r="AK1625" t="str">
            <v>TAL 040F J 6S/4</v>
          </cell>
          <cell r="AL1625">
            <v>600</v>
          </cell>
          <cell r="AM1625" t="str">
            <v>Delta</v>
          </cell>
          <cell r="AN1625" t="str">
            <v>DPS 2400B-48-5</v>
          </cell>
          <cell r="AO1625">
            <v>250</v>
          </cell>
          <cell r="AP1625" t="str">
            <v>Amaron</v>
          </cell>
          <cell r="AQ1625">
            <v>600</v>
          </cell>
          <cell r="AR1625">
            <v>2</v>
          </cell>
          <cell r="AS1625">
            <v>600</v>
          </cell>
          <cell r="AT1625">
            <v>24</v>
          </cell>
          <cell r="AU1625" t="str">
            <v>N/A</v>
          </cell>
          <cell r="AV1625" t="str">
            <v>N/A</v>
          </cell>
          <cell r="AW1625" t="str">
            <v>N/A</v>
          </cell>
          <cell r="AX1625">
            <v>0</v>
          </cell>
          <cell r="AY1625" t="str">
            <v>N/A</v>
          </cell>
          <cell r="AZ1625">
            <v>56.4</v>
          </cell>
        </row>
        <row r="1625">
          <cell r="BB1625">
            <v>1</v>
          </cell>
          <cell r="BC1625" t="str">
            <v>MTN</v>
          </cell>
          <cell r="BD1625" t="str">
            <v>T0202</v>
          </cell>
          <cell r="BE1625">
            <v>0</v>
          </cell>
          <cell r="BF1625">
            <v>0</v>
          </cell>
        </row>
        <row r="1626">
          <cell r="C1626" t="str">
            <v>IHS_STR_055M</v>
          </cell>
          <cell r="D1626" t="str">
            <v>Mazabuka  BB</v>
          </cell>
          <cell r="E1626">
            <v>27.75507</v>
          </cell>
          <cell r="F1626">
            <v>-15.88464</v>
          </cell>
          <cell r="G1626" t="str">
            <v>Southern</v>
          </cell>
          <cell r="H1626">
            <v>2</v>
          </cell>
          <cell r="I1626" t="str">
            <v>SOUTHERN</v>
          </cell>
          <cell r="J1626" t="str">
            <v>MAZABUKA</v>
          </cell>
          <cell r="K1626" t="str">
            <v>Yes</v>
          </cell>
          <cell r="L1626" t="str">
            <v>No</v>
          </cell>
          <cell r="M1626" t="str">
            <v>No</v>
          </cell>
          <cell r="N1626" t="str">
            <v>Urban</v>
          </cell>
          <cell r="O1626" t="str">
            <v>2G 3G</v>
          </cell>
          <cell r="P1626" t="str">
            <v>P4</v>
          </cell>
          <cell r="Q1626" t="str">
            <v>BB</v>
          </cell>
          <cell r="R1626" t="str">
            <v>BTS</v>
          </cell>
          <cell r="S1626" t="str">
            <v>On air</v>
          </cell>
          <cell r="T1626" t="str">
            <v>Grid-Gen</v>
          </cell>
          <cell r="U1626" t="str">
            <v>Green Field</v>
          </cell>
          <cell r="V1626">
            <v>70</v>
          </cell>
          <cell r="W1626" t="str">
            <v>Indoor </v>
          </cell>
          <cell r="X1626" t="str">
            <v>Aaron Ikenda</v>
          </cell>
          <cell r="Y1626" t="str">
            <v>SBC</v>
          </cell>
          <cell r="Z1626" t="str">
            <v>SBC</v>
          </cell>
          <cell r="AA1626" t="str">
            <v>MTN</v>
          </cell>
          <cell r="AB1626" t="str">
            <v>Joseph Banda</v>
          </cell>
          <cell r="AC1626" t="str">
            <v>CCS</v>
          </cell>
          <cell r="AD1626" t="str">
            <v>CCS</v>
          </cell>
          <cell r="AE1626" t="str">
            <v>Gen Logic </v>
          </cell>
          <cell r="AF1626" t="str">
            <v>Gen Logic </v>
          </cell>
          <cell r="AG1626">
            <v>16</v>
          </cell>
          <cell r="AH1626" t="str">
            <v>Yanmar</v>
          </cell>
          <cell r="AI1626" t="str">
            <v>GV51790U</v>
          </cell>
          <cell r="AJ1626" t="str">
            <v>Leroy Sommer</v>
          </cell>
          <cell r="AK1626">
            <v>0</v>
          </cell>
          <cell r="AL1626">
            <v>600</v>
          </cell>
          <cell r="AM1626" t="str">
            <v>Delta</v>
          </cell>
          <cell r="AN1626" t="str">
            <v>DPS 2400B-48-5</v>
          </cell>
          <cell r="AO1626">
            <v>250</v>
          </cell>
          <cell r="AP1626" t="str">
            <v>NARADA</v>
          </cell>
          <cell r="AQ1626">
            <v>600</v>
          </cell>
          <cell r="AR1626">
            <v>2</v>
          </cell>
          <cell r="AS1626">
            <v>600</v>
          </cell>
          <cell r="AT1626">
            <v>24</v>
          </cell>
          <cell r="AU1626" t="str">
            <v>LG</v>
          </cell>
          <cell r="AV1626" t="str">
            <v>LG</v>
          </cell>
          <cell r="AW1626">
            <v>18000</v>
          </cell>
          <cell r="AX1626">
            <v>18000</v>
          </cell>
          <cell r="AY1626">
            <v>2</v>
          </cell>
          <cell r="AZ1626">
            <v>55</v>
          </cell>
        </row>
        <row r="1626">
          <cell r="BB1626">
            <v>1</v>
          </cell>
          <cell r="BC1626" t="str">
            <v>MTN</v>
          </cell>
          <cell r="BD1626" t="str">
            <v>T0209</v>
          </cell>
          <cell r="BE1626">
            <v>0</v>
          </cell>
          <cell r="BF1626">
            <v>0</v>
          </cell>
        </row>
        <row r="1627">
          <cell r="C1627" t="str">
            <v>IHS_STR_056M</v>
          </cell>
          <cell r="D1627" t="str">
            <v>Mazabuka Town Centre</v>
          </cell>
          <cell r="E1627">
            <v>27.7511</v>
          </cell>
          <cell r="F1627">
            <v>-15.87027</v>
          </cell>
          <cell r="G1627" t="str">
            <v>Southern</v>
          </cell>
          <cell r="H1627">
            <v>1.8</v>
          </cell>
          <cell r="I1627" t="str">
            <v>SOUTHERN</v>
          </cell>
          <cell r="J1627" t="str">
            <v>MAZABUKA</v>
          </cell>
          <cell r="K1627" t="str">
            <v>Yes</v>
          </cell>
          <cell r="L1627" t="str">
            <v>No</v>
          </cell>
          <cell r="M1627" t="str">
            <v>No</v>
          </cell>
          <cell r="N1627" t="str">
            <v>Urban</v>
          </cell>
          <cell r="O1627" t="str">
            <v>2G 3G</v>
          </cell>
          <cell r="P1627" t="str">
            <v>P4</v>
          </cell>
          <cell r="Q1627" t="str">
            <v>BTS</v>
          </cell>
          <cell r="R1627" t="str">
            <v>BTS</v>
          </cell>
          <cell r="S1627" t="str">
            <v>On air</v>
          </cell>
          <cell r="T1627" t="str">
            <v>Grid-Gen</v>
          </cell>
          <cell r="U1627" t="str">
            <v>Green Field</v>
          </cell>
          <cell r="V1627" t="str">
            <v>36</v>
          </cell>
          <cell r="W1627" t="str">
            <v>Outdoor</v>
          </cell>
          <cell r="X1627" t="str">
            <v>Aaron Ikenda</v>
          </cell>
          <cell r="Y1627" t="str">
            <v>SBC</v>
          </cell>
          <cell r="Z1627" t="str">
            <v>SBC</v>
          </cell>
          <cell r="AA1627" t="str">
            <v>MTN</v>
          </cell>
          <cell r="AB1627" t="str">
            <v>Joseph Banda</v>
          </cell>
          <cell r="AC1627" t="str">
            <v>CCS</v>
          </cell>
          <cell r="AD1627" t="str">
            <v>CCS</v>
          </cell>
          <cell r="AE1627">
            <v>0</v>
          </cell>
          <cell r="AF1627">
            <v>0</v>
          </cell>
          <cell r="AG1627">
            <v>15</v>
          </cell>
          <cell r="AH1627" t="str">
            <v>perkins</v>
          </cell>
          <cell r="AI1627" t="str">
            <v>GV51790R</v>
          </cell>
          <cell r="AJ1627" t="str">
            <v>Leroy Sommer</v>
          </cell>
          <cell r="AK1627" t="str">
            <v>TAL 040F J 6S/4</v>
          </cell>
          <cell r="AL1627">
            <v>600</v>
          </cell>
          <cell r="AM1627" t="str">
            <v>Delta</v>
          </cell>
          <cell r="AN1627" t="str">
            <v>DPS 2400B-48-5</v>
          </cell>
          <cell r="AO1627">
            <v>250</v>
          </cell>
          <cell r="AP1627" t="str">
            <v>NARADA</v>
          </cell>
          <cell r="AQ1627">
            <v>600</v>
          </cell>
          <cell r="AR1627">
            <v>2</v>
          </cell>
          <cell r="AS1627">
            <v>600</v>
          </cell>
          <cell r="AT1627">
            <v>24</v>
          </cell>
          <cell r="AU1627" t="str">
            <v>N/A</v>
          </cell>
          <cell r="AV1627" t="str">
            <v>N/A</v>
          </cell>
          <cell r="AW1627" t="str">
            <v>N/A</v>
          </cell>
          <cell r="AX1627">
            <v>0</v>
          </cell>
          <cell r="AY1627" t="str">
            <v>N/A</v>
          </cell>
          <cell r="AZ1627">
            <v>105</v>
          </cell>
        </row>
        <row r="1627">
          <cell r="BB1627">
            <v>2</v>
          </cell>
          <cell r="BC1627" t="str">
            <v>MTNAirtel</v>
          </cell>
          <cell r="BD1627" t="str">
            <v>T0338</v>
          </cell>
          <cell r="BE1627" t="str">
            <v>ZM0226</v>
          </cell>
          <cell r="BF1627">
            <v>0</v>
          </cell>
        </row>
        <row r="1628">
          <cell r="C1628" t="str">
            <v>IHS_STR_057M</v>
          </cell>
          <cell r="D1628" t="str">
            <v>Mazabuka  </v>
          </cell>
          <cell r="E1628">
            <v>27.76444</v>
          </cell>
          <cell r="F1628">
            <v>-15.86471</v>
          </cell>
          <cell r="G1628" t="str">
            <v>Southern</v>
          </cell>
          <cell r="H1628">
            <v>4.5</v>
          </cell>
          <cell r="I1628" t="str">
            <v>SOUTHERN</v>
          </cell>
          <cell r="J1628" t="str">
            <v>MAZABUKA</v>
          </cell>
          <cell r="K1628" t="str">
            <v>Yes</v>
          </cell>
          <cell r="L1628" t="str">
            <v>No</v>
          </cell>
          <cell r="M1628" t="str">
            <v>No</v>
          </cell>
          <cell r="N1628" t="str">
            <v>Urban</v>
          </cell>
          <cell r="O1628" t="str">
            <v>2G 3G 4G</v>
          </cell>
          <cell r="P1628" t="str">
            <v>P2</v>
          </cell>
          <cell r="Q1628" t="str">
            <v>HUB</v>
          </cell>
          <cell r="R1628" t="str">
            <v>BTS</v>
          </cell>
          <cell r="S1628" t="str">
            <v>On air</v>
          </cell>
          <cell r="T1628" t="str">
            <v>Grid-Gen</v>
          </cell>
          <cell r="U1628" t="str">
            <v>Green Field</v>
          </cell>
          <cell r="V1628">
            <v>60</v>
          </cell>
          <cell r="W1628" t="str">
            <v>Indoor </v>
          </cell>
          <cell r="X1628" t="str">
            <v>Aaron Ikenda</v>
          </cell>
          <cell r="Y1628" t="str">
            <v>SBC</v>
          </cell>
          <cell r="Z1628" t="str">
            <v>SBC</v>
          </cell>
          <cell r="AA1628" t="str">
            <v>MTN</v>
          </cell>
          <cell r="AB1628" t="str">
            <v>Joseph Banda</v>
          </cell>
          <cell r="AC1628" t="str">
            <v>CCS</v>
          </cell>
          <cell r="AD1628" t="str">
            <v>CCS</v>
          </cell>
          <cell r="AE1628" t="str">
            <v>Gen Logic </v>
          </cell>
          <cell r="AF1628" t="str">
            <v>Gen Logic </v>
          </cell>
          <cell r="AG1628">
            <v>30</v>
          </cell>
          <cell r="AH1628" t="str">
            <v>perkins</v>
          </cell>
          <cell r="AI1628" t="str">
            <v>GN66044V</v>
          </cell>
          <cell r="AJ1628" t="str">
            <v>Mecc Alte</v>
          </cell>
          <cell r="AK1628" t="str">
            <v>ECP28-1L/4</v>
          </cell>
          <cell r="AL1628">
            <v>1000</v>
          </cell>
          <cell r="AM1628" t="str">
            <v>Delta</v>
          </cell>
          <cell r="AN1628" t="str">
            <v>DPS 2400B-48-5</v>
          </cell>
          <cell r="AO1628">
            <v>250</v>
          </cell>
          <cell r="AP1628" t="str">
            <v>Lithium</v>
          </cell>
          <cell r="AQ1628">
            <v>300</v>
          </cell>
          <cell r="AR1628">
            <v>48</v>
          </cell>
          <cell r="AS1628">
            <v>100</v>
          </cell>
          <cell r="AT1628">
            <v>3</v>
          </cell>
          <cell r="AU1628" t="str">
            <v>LG</v>
          </cell>
          <cell r="AV1628" t="str">
            <v>LG</v>
          </cell>
          <cell r="AW1628">
            <v>18000</v>
          </cell>
          <cell r="AX1628">
            <v>18000</v>
          </cell>
          <cell r="AY1628">
            <v>2</v>
          </cell>
          <cell r="AZ1628">
            <v>110</v>
          </cell>
        </row>
        <row r="1628">
          <cell r="BB1628">
            <v>4</v>
          </cell>
          <cell r="BC1628" t="str">
            <v>MTNINQLiquid TelecomParatus Telecom</v>
          </cell>
          <cell r="BD1628" t="str">
            <v>T0015</v>
          </cell>
          <cell r="BE1628">
            <v>0</v>
          </cell>
          <cell r="BF1628">
            <v>0</v>
          </cell>
        </row>
        <row r="1629">
          <cell r="C1629" t="str">
            <v>IHS_STR_058M</v>
          </cell>
          <cell r="D1629" t="str">
            <v>Muninya</v>
          </cell>
          <cell r="E1629">
            <v>28.08477778</v>
          </cell>
          <cell r="F1629">
            <v>-16.16141667</v>
          </cell>
          <cell r="G1629" t="str">
            <v>Southern</v>
          </cell>
          <cell r="H1629">
            <v>2.5</v>
          </cell>
          <cell r="I1629" t="str">
            <v>SOUTHERN</v>
          </cell>
          <cell r="J1629" t="str">
            <v>MAZABUKA</v>
          </cell>
          <cell r="K1629" t="str">
            <v>No</v>
          </cell>
          <cell r="L1629" t="str">
            <v>No</v>
          </cell>
          <cell r="M1629" t="str">
            <v>No</v>
          </cell>
          <cell r="N1629" t="str">
            <v>Suburban</v>
          </cell>
          <cell r="O1629" t="str">
            <v>2G 3G</v>
          </cell>
          <cell r="P1629" t="str">
            <v>P4</v>
          </cell>
          <cell r="Q1629" t="str">
            <v>BB</v>
          </cell>
          <cell r="R1629" t="str">
            <v>BB</v>
          </cell>
          <cell r="S1629" t="str">
            <v>On air</v>
          </cell>
          <cell r="T1629" t="str">
            <v>Grid-Gen</v>
          </cell>
          <cell r="U1629" t="str">
            <v>Green Field</v>
          </cell>
          <cell r="V1629">
            <v>70</v>
          </cell>
          <cell r="W1629" t="str">
            <v>Indoor </v>
          </cell>
          <cell r="X1629" t="str">
            <v>Aaron Ikenda</v>
          </cell>
          <cell r="Y1629" t="str">
            <v>SBC</v>
          </cell>
          <cell r="Z1629" t="str">
            <v>SBC</v>
          </cell>
          <cell r="AA1629" t="str">
            <v>MTN</v>
          </cell>
          <cell r="AB1629" t="str">
            <v>Joseph Banda</v>
          </cell>
          <cell r="AC1629" t="str">
            <v>CCS</v>
          </cell>
          <cell r="AD1629" t="str">
            <v>CCS</v>
          </cell>
          <cell r="AE1629" t="str">
            <v>Vitalgen</v>
          </cell>
          <cell r="AF1629" t="str">
            <v>Vitalgen</v>
          </cell>
          <cell r="AG1629">
            <v>20</v>
          </cell>
          <cell r="AH1629" t="str">
            <v>perkins</v>
          </cell>
          <cell r="AI1629" t="str">
            <v>GU51798U</v>
          </cell>
          <cell r="AJ1629" t="str">
            <v>Leroy Sommer</v>
          </cell>
          <cell r="AK1629" t="str">
            <v>TAL 040F J 6S/4</v>
          </cell>
          <cell r="AL1629">
            <v>1000</v>
          </cell>
          <cell r="AM1629" t="str">
            <v>Delta</v>
          </cell>
          <cell r="AN1629" t="str">
            <v>DPS 2400B-48-5</v>
          </cell>
          <cell r="AO1629">
            <v>250</v>
          </cell>
          <cell r="AP1629" t="str">
            <v>NARADA</v>
          </cell>
          <cell r="AQ1629">
            <v>600</v>
          </cell>
          <cell r="AR1629">
            <v>2</v>
          </cell>
          <cell r="AS1629">
            <v>600</v>
          </cell>
          <cell r="AT1629">
            <v>24</v>
          </cell>
          <cell r="AU1629" t="str">
            <v>LG</v>
          </cell>
          <cell r="AV1629" t="str">
            <v>LG</v>
          </cell>
          <cell r="AW1629">
            <v>18000</v>
          </cell>
          <cell r="AX1629">
            <v>18000</v>
          </cell>
          <cell r="AY1629">
            <v>2</v>
          </cell>
          <cell r="AZ1629">
            <v>46</v>
          </cell>
        </row>
        <row r="1629">
          <cell r="BB1629">
            <v>1</v>
          </cell>
          <cell r="BC1629" t="str">
            <v>MTN</v>
          </cell>
          <cell r="BD1629" t="str">
            <v>T0159</v>
          </cell>
          <cell r="BE1629">
            <v>0</v>
          </cell>
          <cell r="BF1629">
            <v>0</v>
          </cell>
        </row>
        <row r="1630">
          <cell r="C1630" t="str">
            <v>IHS_STR_059M</v>
          </cell>
          <cell r="D1630" t="str">
            <v>Chikankata</v>
          </cell>
          <cell r="E1630">
            <v>28.14373</v>
          </cell>
          <cell r="F1630">
            <v>-16.229</v>
          </cell>
          <cell r="G1630" t="str">
            <v>Southern</v>
          </cell>
          <cell r="H1630">
            <v>1.8</v>
          </cell>
          <cell r="I1630" t="str">
            <v>SOUTHERN</v>
          </cell>
          <cell r="J1630" t="str">
            <v>MAZABUKA</v>
          </cell>
          <cell r="K1630" t="str">
            <v>No</v>
          </cell>
          <cell r="L1630" t="str">
            <v>No</v>
          </cell>
          <cell r="M1630" t="str">
            <v>No</v>
          </cell>
          <cell r="N1630" t="str">
            <v>Rural</v>
          </cell>
          <cell r="O1630" t="str">
            <v>2G 3G</v>
          </cell>
          <cell r="P1630" t="str">
            <v>P4</v>
          </cell>
          <cell r="Q1630" t="str">
            <v>BTS</v>
          </cell>
          <cell r="R1630" t="str">
            <v>BTS</v>
          </cell>
          <cell r="S1630" t="str">
            <v>On air</v>
          </cell>
          <cell r="T1630" t="str">
            <v>Grid-Gen</v>
          </cell>
          <cell r="U1630" t="str">
            <v>Green Field</v>
          </cell>
          <cell r="V1630">
            <v>50</v>
          </cell>
          <cell r="W1630" t="str">
            <v>Indoor </v>
          </cell>
          <cell r="X1630" t="str">
            <v>Aaron Ikenda</v>
          </cell>
          <cell r="Y1630" t="str">
            <v>SBC</v>
          </cell>
          <cell r="Z1630" t="str">
            <v>SBC</v>
          </cell>
          <cell r="AA1630" t="str">
            <v>MTN</v>
          </cell>
          <cell r="AB1630" t="str">
            <v>Joseph Banda</v>
          </cell>
          <cell r="AC1630" t="str">
            <v>CCS</v>
          </cell>
          <cell r="AD1630" t="str">
            <v>CCS</v>
          </cell>
          <cell r="AE1630" t="str">
            <v>Gen Logic </v>
          </cell>
          <cell r="AF1630" t="str">
            <v>Gen Logic </v>
          </cell>
          <cell r="AG1630">
            <v>15</v>
          </cell>
          <cell r="AH1630" t="str">
            <v>perkins</v>
          </cell>
          <cell r="AI1630" t="str">
            <v>GN65732V</v>
          </cell>
          <cell r="AJ1630" t="str">
            <v>Mecc Alte</v>
          </cell>
          <cell r="AK1630">
            <v>0</v>
          </cell>
          <cell r="AL1630">
            <v>1000</v>
          </cell>
          <cell r="AM1630" t="str">
            <v>Delta</v>
          </cell>
          <cell r="AN1630" t="str">
            <v>DPS 2400B-48-5</v>
          </cell>
          <cell r="AO1630">
            <v>250</v>
          </cell>
          <cell r="AP1630" t="str">
            <v>Amaron</v>
          </cell>
          <cell r="AQ1630">
            <v>600</v>
          </cell>
          <cell r="AR1630">
            <v>2</v>
          </cell>
          <cell r="AS1630">
            <v>600</v>
          </cell>
          <cell r="AT1630">
            <v>24</v>
          </cell>
          <cell r="AU1630" t="str">
            <v>LG</v>
          </cell>
          <cell r="AV1630" t="str">
            <v>LG</v>
          </cell>
          <cell r="AW1630">
            <v>18000</v>
          </cell>
          <cell r="AX1630">
            <v>18000</v>
          </cell>
          <cell r="AY1630">
            <v>2</v>
          </cell>
          <cell r="AZ1630">
            <v>36</v>
          </cell>
        </row>
        <row r="1630">
          <cell r="BB1630">
            <v>1</v>
          </cell>
          <cell r="BC1630" t="str">
            <v>MTN</v>
          </cell>
          <cell r="BD1630" t="str">
            <v>T0050</v>
          </cell>
          <cell r="BE1630">
            <v>0</v>
          </cell>
          <cell r="BF1630" t="str">
            <v>Yes</v>
          </cell>
        </row>
        <row r="1631">
          <cell r="C1631" t="str">
            <v>IHS_STR_060M</v>
          </cell>
          <cell r="D1631" t="str">
            <v>Munali Hills</v>
          </cell>
          <cell r="E1631">
            <v>28.01001</v>
          </cell>
          <cell r="F1631">
            <v>-16.02886</v>
          </cell>
          <cell r="G1631" t="str">
            <v>Southern</v>
          </cell>
          <cell r="H1631">
            <v>1.5</v>
          </cell>
          <cell r="I1631" t="str">
            <v>SOUTHERN</v>
          </cell>
          <cell r="J1631" t="str">
            <v>MAZABUKA</v>
          </cell>
          <cell r="K1631" t="str">
            <v>Yes</v>
          </cell>
          <cell r="L1631" t="str">
            <v>No</v>
          </cell>
          <cell r="M1631" t="str">
            <v>No</v>
          </cell>
          <cell r="N1631" t="str">
            <v>Rural</v>
          </cell>
          <cell r="O1631" t="str">
            <v>2G 3G</v>
          </cell>
          <cell r="P1631" t="str">
            <v>P4</v>
          </cell>
          <cell r="Q1631" t="str">
            <v>BTS</v>
          </cell>
          <cell r="R1631" t="str">
            <v>BTS</v>
          </cell>
          <cell r="S1631" t="str">
            <v>On air</v>
          </cell>
          <cell r="T1631" t="str">
            <v>Grid-Gen</v>
          </cell>
          <cell r="U1631" t="str">
            <v>Green Field</v>
          </cell>
          <cell r="V1631">
            <v>54</v>
          </cell>
          <cell r="W1631" t="str">
            <v>Outdoor</v>
          </cell>
          <cell r="X1631" t="str">
            <v>Aaron Ikenda</v>
          </cell>
          <cell r="Y1631" t="str">
            <v>SBC</v>
          </cell>
          <cell r="Z1631" t="str">
            <v>SBC</v>
          </cell>
          <cell r="AA1631" t="str">
            <v>MTN</v>
          </cell>
          <cell r="AB1631" t="str">
            <v>Joseph Banda</v>
          </cell>
          <cell r="AC1631" t="str">
            <v>CCS</v>
          </cell>
          <cell r="AD1631" t="str">
            <v>CCS</v>
          </cell>
          <cell r="AE1631" t="str">
            <v>CK Works</v>
          </cell>
          <cell r="AF1631" t="str">
            <v>CK Works</v>
          </cell>
          <cell r="AG1631">
            <v>13</v>
          </cell>
          <cell r="AH1631" t="str">
            <v>Yanmar</v>
          </cell>
          <cell r="AI1631" t="str">
            <v>3TNE88 </v>
          </cell>
          <cell r="AJ1631" t="str">
            <v>Leroy Sommer</v>
          </cell>
          <cell r="AK1631" t="str">
            <v>ECO28-SN/4</v>
          </cell>
          <cell r="AL1631">
            <v>600</v>
          </cell>
          <cell r="AM1631" t="str">
            <v>Delta</v>
          </cell>
          <cell r="AN1631" t="str">
            <v>DPS 2400B-48-5</v>
          </cell>
          <cell r="AO1631">
            <v>250</v>
          </cell>
          <cell r="AP1631" t="str">
            <v>Amaron</v>
          </cell>
          <cell r="AQ1631">
            <v>600</v>
          </cell>
          <cell r="AR1631">
            <v>2</v>
          </cell>
          <cell r="AS1631">
            <v>600</v>
          </cell>
          <cell r="AT1631">
            <v>24</v>
          </cell>
          <cell r="AU1631" t="str">
            <v>N/A</v>
          </cell>
          <cell r="AV1631" t="str">
            <v>N/A</v>
          </cell>
          <cell r="AW1631" t="str">
            <v>N/A</v>
          </cell>
          <cell r="AX1631">
            <v>0</v>
          </cell>
          <cell r="AY1631" t="str">
            <v>N/A</v>
          </cell>
          <cell r="AZ1631">
            <v>35</v>
          </cell>
        </row>
        <row r="1631">
          <cell r="BB1631">
            <v>1</v>
          </cell>
          <cell r="BC1631" t="str">
            <v>MTN</v>
          </cell>
          <cell r="BD1631" t="str">
            <v>T0115</v>
          </cell>
          <cell r="BE1631">
            <v>0</v>
          </cell>
          <cell r="BF1631">
            <v>0</v>
          </cell>
        </row>
        <row r="1632">
          <cell r="C1632" t="str">
            <v>IHS_STR_061M</v>
          </cell>
          <cell r="D1632" t="str">
            <v>Lubombo</v>
          </cell>
          <cell r="E1632">
            <v>27.87766389</v>
          </cell>
          <cell r="F1632">
            <v>-15.86420833</v>
          </cell>
          <cell r="G1632" t="str">
            <v>Southern</v>
          </cell>
          <cell r="H1632">
            <v>2</v>
          </cell>
          <cell r="I1632" t="str">
            <v>SOUTHERN</v>
          </cell>
          <cell r="J1632" t="str">
            <v>MAZABUKA</v>
          </cell>
          <cell r="K1632" t="str">
            <v>No</v>
          </cell>
          <cell r="L1632" t="str">
            <v>No</v>
          </cell>
          <cell r="M1632" t="str">
            <v>No</v>
          </cell>
          <cell r="N1632" t="str">
            <v>Rural</v>
          </cell>
          <cell r="O1632" t="str">
            <v>2G 3G</v>
          </cell>
          <cell r="P1632" t="str">
            <v>P4</v>
          </cell>
          <cell r="Q1632" t="str">
            <v>BTS</v>
          </cell>
          <cell r="R1632" t="str">
            <v>BTS</v>
          </cell>
          <cell r="S1632" t="str">
            <v>On air</v>
          </cell>
          <cell r="T1632" t="str">
            <v>Grid-Gen</v>
          </cell>
          <cell r="U1632" t="str">
            <v>Green Field</v>
          </cell>
          <cell r="V1632">
            <v>60</v>
          </cell>
          <cell r="W1632" t="str">
            <v>Indoor </v>
          </cell>
          <cell r="X1632" t="str">
            <v>Aaron Ikenda</v>
          </cell>
          <cell r="Y1632" t="str">
            <v>SBC</v>
          </cell>
          <cell r="Z1632" t="str">
            <v>SBC</v>
          </cell>
          <cell r="AA1632" t="str">
            <v>MTN</v>
          </cell>
          <cell r="AB1632" t="str">
            <v>Joseph Banda</v>
          </cell>
          <cell r="AC1632" t="str">
            <v>CCS</v>
          </cell>
          <cell r="AD1632" t="str">
            <v>CCS</v>
          </cell>
          <cell r="AE1632" t="str">
            <v>Gen Logic </v>
          </cell>
          <cell r="AF1632" t="str">
            <v>Gen Logic </v>
          </cell>
          <cell r="AG1632">
            <v>16</v>
          </cell>
          <cell r="AH1632" t="str">
            <v>perkins</v>
          </cell>
          <cell r="AI1632" t="str">
            <v>4TNE88</v>
          </cell>
          <cell r="AJ1632" t="str">
            <v>Mecc Alte</v>
          </cell>
          <cell r="AK1632">
            <v>0</v>
          </cell>
          <cell r="AL1632">
            <v>600</v>
          </cell>
          <cell r="AM1632" t="str">
            <v>Delta</v>
          </cell>
          <cell r="AN1632" t="str">
            <v>DPS 2400B-48-5</v>
          </cell>
          <cell r="AO1632">
            <v>250</v>
          </cell>
          <cell r="AP1632" t="str">
            <v>NARADA</v>
          </cell>
          <cell r="AQ1632">
            <v>600</v>
          </cell>
          <cell r="AR1632">
            <v>2</v>
          </cell>
          <cell r="AS1632">
            <v>600</v>
          </cell>
          <cell r="AT1632">
            <v>24</v>
          </cell>
          <cell r="AU1632" t="str">
            <v>LG</v>
          </cell>
          <cell r="AV1632" t="str">
            <v>LG</v>
          </cell>
          <cell r="AW1632">
            <v>18000</v>
          </cell>
          <cell r="AX1632">
            <v>18000</v>
          </cell>
          <cell r="AY1632">
            <v>2</v>
          </cell>
          <cell r="AZ1632">
            <v>89</v>
          </cell>
        </row>
        <row r="1632">
          <cell r="BB1632">
            <v>2</v>
          </cell>
          <cell r="BC1632" t="str">
            <v>MTNAirtel</v>
          </cell>
          <cell r="BD1632" t="str">
            <v>T0194</v>
          </cell>
          <cell r="BE1632" t="str">
            <v>ZM6878</v>
          </cell>
          <cell r="BF1632">
            <v>0</v>
          </cell>
        </row>
        <row r="1633">
          <cell r="C1633" t="str">
            <v>IHS_STR_063M</v>
          </cell>
          <cell r="D1633" t="str">
            <v>Neganega</v>
          </cell>
          <cell r="E1633">
            <v>28.02261</v>
          </cell>
          <cell r="F1633">
            <v>-15.832</v>
          </cell>
          <cell r="G1633" t="str">
            <v>Southern</v>
          </cell>
          <cell r="H1633">
            <v>1.8</v>
          </cell>
          <cell r="I1633" t="str">
            <v>SOUTHERN</v>
          </cell>
          <cell r="J1633" t="str">
            <v>MAZABUKA</v>
          </cell>
          <cell r="K1633" t="str">
            <v>No</v>
          </cell>
          <cell r="L1633" t="str">
            <v>No</v>
          </cell>
          <cell r="M1633" t="str">
            <v>No</v>
          </cell>
          <cell r="N1633" t="str">
            <v>Rural</v>
          </cell>
          <cell r="O1633" t="str">
            <v>2G 3G</v>
          </cell>
          <cell r="P1633" t="str">
            <v>P4</v>
          </cell>
          <cell r="Q1633" t="str">
            <v>BTS</v>
          </cell>
          <cell r="R1633" t="str">
            <v>BTS</v>
          </cell>
          <cell r="S1633" t="str">
            <v>On air</v>
          </cell>
          <cell r="T1633" t="str">
            <v>Grid-Gen</v>
          </cell>
          <cell r="U1633" t="str">
            <v>Green Field</v>
          </cell>
          <cell r="V1633" t="str">
            <v>70</v>
          </cell>
          <cell r="W1633" t="str">
            <v>Outdoor</v>
          </cell>
          <cell r="X1633" t="str">
            <v>Aaron Ikenda</v>
          </cell>
          <cell r="Y1633" t="str">
            <v>SBC</v>
          </cell>
          <cell r="Z1633" t="str">
            <v>SBC</v>
          </cell>
          <cell r="AA1633" t="str">
            <v>MTN</v>
          </cell>
          <cell r="AB1633" t="str">
            <v>Joseph Banda</v>
          </cell>
          <cell r="AC1633" t="str">
            <v>CCS</v>
          </cell>
          <cell r="AD1633" t="str">
            <v>CCS</v>
          </cell>
          <cell r="AE1633" t="str">
            <v>IMG</v>
          </cell>
          <cell r="AF1633" t="str">
            <v>IMG</v>
          </cell>
          <cell r="AG1633">
            <v>15</v>
          </cell>
          <cell r="AH1633" t="str">
            <v>perkins</v>
          </cell>
          <cell r="AI1633" t="str">
            <v>GU51794U</v>
          </cell>
          <cell r="AJ1633" t="str">
            <v>Leroy Sommer</v>
          </cell>
          <cell r="AK1633" t="str">
            <v>TAL 040F J 6S/4</v>
          </cell>
          <cell r="AL1633">
            <v>600</v>
          </cell>
          <cell r="AM1633" t="str">
            <v>Delta</v>
          </cell>
          <cell r="AN1633" t="str">
            <v>DPS 2400B-48-5</v>
          </cell>
          <cell r="AO1633">
            <v>250</v>
          </cell>
          <cell r="AP1633" t="str">
            <v>NARADA</v>
          </cell>
          <cell r="AQ1633">
            <v>600</v>
          </cell>
          <cell r="AR1633">
            <v>2</v>
          </cell>
          <cell r="AS1633">
            <v>600</v>
          </cell>
          <cell r="AT1633">
            <v>24</v>
          </cell>
          <cell r="AU1633" t="str">
            <v>N/A</v>
          </cell>
          <cell r="AV1633" t="str">
            <v>N/A</v>
          </cell>
          <cell r="AW1633" t="str">
            <v>N/A</v>
          </cell>
          <cell r="AX1633">
            <v>0</v>
          </cell>
          <cell r="AY1633" t="str">
            <v>N/A</v>
          </cell>
          <cell r="AZ1633">
            <v>84</v>
          </cell>
        </row>
        <row r="1633">
          <cell r="BB1633">
            <v>2</v>
          </cell>
          <cell r="BC1633" t="str">
            <v>MTNAirtel</v>
          </cell>
          <cell r="BD1633" t="str">
            <v>T0315</v>
          </cell>
          <cell r="BE1633" t="str">
            <v>ZM6790</v>
          </cell>
          <cell r="BF1633">
            <v>0</v>
          </cell>
        </row>
        <row r="1634">
          <cell r="C1634" t="str">
            <v>IHS_STR_065M</v>
          </cell>
          <cell r="D1634" t="str">
            <v>Siavonga Uranium</v>
          </cell>
          <cell r="E1634">
            <v>28.49829</v>
          </cell>
          <cell r="F1634">
            <v>-16.32208</v>
          </cell>
          <cell r="G1634" t="str">
            <v>Lusaka</v>
          </cell>
          <cell r="H1634">
            <v>1.8</v>
          </cell>
          <cell r="I1634" t="str">
            <v>SOUTHERN</v>
          </cell>
          <cell r="J1634" t="str">
            <v>SIAVONGA</v>
          </cell>
          <cell r="K1634" t="str">
            <v>No</v>
          </cell>
          <cell r="L1634" t="str">
            <v>No</v>
          </cell>
          <cell r="M1634" t="str">
            <v>No</v>
          </cell>
          <cell r="N1634" t="str">
            <v>Rural</v>
          </cell>
          <cell r="O1634" t="str">
            <v>2G 3G</v>
          </cell>
          <cell r="P1634" t="str">
            <v>P4</v>
          </cell>
          <cell r="Q1634" t="str">
            <v>BTS</v>
          </cell>
          <cell r="R1634" t="str">
            <v>BTS</v>
          </cell>
          <cell r="S1634" t="str">
            <v>On air</v>
          </cell>
          <cell r="T1634" t="str">
            <v>Solar-Gen</v>
          </cell>
          <cell r="U1634" t="str">
            <v>Green Field</v>
          </cell>
          <cell r="V1634">
            <v>70</v>
          </cell>
          <cell r="W1634" t="str">
            <v>Outdoor</v>
          </cell>
          <cell r="X1634" t="str">
            <v>Samuel Mumba</v>
          </cell>
          <cell r="Y1634" t="str">
            <v>SBC</v>
          </cell>
          <cell r="Z1634" t="str">
            <v>SBC</v>
          </cell>
          <cell r="AA1634" t="str">
            <v>MTN</v>
          </cell>
          <cell r="AB1634" t="str">
            <v>Evans Ngonga</v>
          </cell>
          <cell r="AC1634" t="str">
            <v>CCS</v>
          </cell>
          <cell r="AD1634" t="str">
            <v>CCS</v>
          </cell>
          <cell r="AE1634" t="str">
            <v>Falcon</v>
          </cell>
          <cell r="AF1634" t="str">
            <v>Falcon</v>
          </cell>
          <cell r="AG1634">
            <v>15</v>
          </cell>
          <cell r="AH1634" t="str">
            <v>perkins</v>
          </cell>
          <cell r="AI1634" t="str">
            <v>403A-15</v>
          </cell>
          <cell r="AJ1634" t="str">
            <v>Leroy Sommer</v>
          </cell>
          <cell r="AK1634" t="str">
            <v>LSA 40M5 C 6/4</v>
          </cell>
          <cell r="AL1634">
            <v>600</v>
          </cell>
          <cell r="AM1634" t="str">
            <v>Power cube</v>
          </cell>
          <cell r="AN1634" t="str">
            <v>Huawei </v>
          </cell>
          <cell r="AO1634">
            <v>200</v>
          </cell>
          <cell r="AP1634" t="str">
            <v>NARADA</v>
          </cell>
          <cell r="AQ1634">
            <v>600</v>
          </cell>
          <cell r="AR1634">
            <v>2</v>
          </cell>
          <cell r="AS1634">
            <v>600</v>
          </cell>
          <cell r="AT1634">
            <v>24</v>
          </cell>
          <cell r="AU1634" t="str">
            <v>N/A</v>
          </cell>
          <cell r="AV1634" t="str">
            <v>N/A</v>
          </cell>
          <cell r="AW1634" t="str">
            <v>N/A</v>
          </cell>
          <cell r="AX1634" t="str">
            <v>N/A</v>
          </cell>
          <cell r="AY1634" t="str">
            <v>N/A</v>
          </cell>
          <cell r="AZ1634">
            <v>51</v>
          </cell>
        </row>
        <row r="1634">
          <cell r="BB1634">
            <v>1</v>
          </cell>
          <cell r="BC1634" t="str">
            <v>MTN</v>
          </cell>
          <cell r="BD1634" t="str">
            <v>T0316</v>
          </cell>
          <cell r="BE1634">
            <v>0</v>
          </cell>
          <cell r="BF1634" t="str">
            <v>NO</v>
          </cell>
        </row>
        <row r="1635">
          <cell r="C1635" t="str">
            <v>IHS_STR_066M</v>
          </cell>
          <cell r="D1635" t="str">
            <v>Siavonga</v>
          </cell>
          <cell r="E1635">
            <v>28.71444444</v>
          </cell>
          <cell r="F1635">
            <v>-16.53027778</v>
          </cell>
          <cell r="G1635" t="str">
            <v>Lusaka</v>
          </cell>
          <cell r="H1635">
            <v>2</v>
          </cell>
          <cell r="I1635" t="str">
            <v>SOUTHERN</v>
          </cell>
          <cell r="J1635" t="str">
            <v>SIAVONGA</v>
          </cell>
          <cell r="K1635" t="str">
            <v>No</v>
          </cell>
          <cell r="L1635" t="str">
            <v>No</v>
          </cell>
          <cell r="M1635" t="str">
            <v>No</v>
          </cell>
          <cell r="N1635" t="str">
            <v>Rural</v>
          </cell>
          <cell r="O1635" t="str">
            <v>2G 3G</v>
          </cell>
          <cell r="P1635" t="str">
            <v>P4</v>
          </cell>
          <cell r="Q1635" t="str">
            <v>BB</v>
          </cell>
          <cell r="R1635" t="str">
            <v>BB</v>
          </cell>
          <cell r="S1635" t="str">
            <v>On air</v>
          </cell>
          <cell r="T1635" t="str">
            <v>Grid-Gen</v>
          </cell>
          <cell r="U1635" t="str">
            <v>Green Field</v>
          </cell>
          <cell r="V1635">
            <v>36</v>
          </cell>
          <cell r="W1635" t="str">
            <v>Indoor </v>
          </cell>
          <cell r="X1635" t="str">
            <v>Samuel Mumba</v>
          </cell>
          <cell r="Y1635" t="str">
            <v>SBC</v>
          </cell>
          <cell r="Z1635" t="str">
            <v>SBC</v>
          </cell>
          <cell r="AA1635" t="str">
            <v>MTN</v>
          </cell>
          <cell r="AB1635" t="str">
            <v>Evans Ngonga</v>
          </cell>
          <cell r="AC1635" t="str">
            <v>CCS</v>
          </cell>
          <cell r="AD1635" t="str">
            <v>CCS</v>
          </cell>
          <cell r="AE1635" t="str">
            <v>LISTER PETTER</v>
          </cell>
          <cell r="AF1635" t="str">
            <v>LISTER PETTER</v>
          </cell>
          <cell r="AG1635">
            <v>16</v>
          </cell>
          <cell r="AH1635" t="str">
            <v>Lister petter</v>
          </cell>
          <cell r="AI1635" t="str">
            <v>LWP4</v>
          </cell>
          <cell r="AJ1635" t="str">
            <v>Leroy Sommer</v>
          </cell>
          <cell r="AK1635" t="str">
            <v>LSA 42.3VS2 J 6/4</v>
          </cell>
          <cell r="AL1635">
            <v>600</v>
          </cell>
          <cell r="AM1635" t="str">
            <v>IPT</v>
          </cell>
          <cell r="AN1635" t="str">
            <v>DPR 2400B-48</v>
          </cell>
          <cell r="AO1635">
            <v>250</v>
          </cell>
          <cell r="AP1635" t="str">
            <v>NARADA</v>
          </cell>
          <cell r="AQ1635">
            <v>600</v>
          </cell>
          <cell r="AR1635">
            <v>2</v>
          </cell>
          <cell r="AS1635">
            <v>600</v>
          </cell>
          <cell r="AT1635">
            <v>24</v>
          </cell>
          <cell r="AU1635" t="str">
            <v>LG</v>
          </cell>
          <cell r="AV1635" t="str">
            <v>LG</v>
          </cell>
          <cell r="AW1635">
            <v>18000</v>
          </cell>
          <cell r="AX1635">
            <v>18000</v>
          </cell>
          <cell r="AY1635">
            <v>2</v>
          </cell>
          <cell r="AZ1635">
            <v>89</v>
          </cell>
        </row>
        <row r="1635">
          <cell r="BB1635">
            <v>1</v>
          </cell>
          <cell r="BC1635" t="str">
            <v>MTN</v>
          </cell>
          <cell r="BD1635" t="str">
            <v>T0024</v>
          </cell>
          <cell r="BE1635">
            <v>0</v>
          </cell>
          <cell r="BF1635" t="str">
            <v>NO</v>
          </cell>
        </row>
        <row r="1636">
          <cell r="C1636" t="str">
            <v>IHS_STR_067M</v>
          </cell>
          <cell r="D1636" t="str">
            <v>Siavonga Hajuma</v>
          </cell>
          <cell r="E1636">
            <v>28.7336</v>
          </cell>
          <cell r="F1636">
            <v>-16.4925</v>
          </cell>
          <cell r="G1636" t="str">
            <v>Lusaka</v>
          </cell>
          <cell r="H1636">
            <v>2</v>
          </cell>
          <cell r="I1636" t="str">
            <v>SOUTHERN</v>
          </cell>
          <cell r="J1636" t="str">
            <v>SIAVONGA</v>
          </cell>
          <cell r="K1636" t="str">
            <v>No</v>
          </cell>
          <cell r="L1636" t="str">
            <v>No</v>
          </cell>
          <cell r="M1636" t="str">
            <v>No</v>
          </cell>
          <cell r="N1636" t="str">
            <v>Rural</v>
          </cell>
          <cell r="O1636" t="str">
            <v>2G 3G</v>
          </cell>
          <cell r="P1636" t="str">
            <v>P4</v>
          </cell>
          <cell r="Q1636" t="str">
            <v>BB</v>
          </cell>
          <cell r="R1636" t="str">
            <v>BB</v>
          </cell>
          <cell r="S1636" t="str">
            <v>On air</v>
          </cell>
          <cell r="T1636" t="str">
            <v>Grid-Gen</v>
          </cell>
          <cell r="U1636" t="str">
            <v>Green Field</v>
          </cell>
          <cell r="V1636">
            <v>25</v>
          </cell>
          <cell r="W1636" t="str">
            <v>Indoor </v>
          </cell>
          <cell r="X1636" t="str">
            <v>Samuel Mumba</v>
          </cell>
          <cell r="Y1636" t="str">
            <v>SBC</v>
          </cell>
          <cell r="Z1636" t="str">
            <v>SBC</v>
          </cell>
          <cell r="AA1636" t="str">
            <v>MTN</v>
          </cell>
          <cell r="AB1636" t="str">
            <v>Evans Ngonga</v>
          </cell>
          <cell r="AC1636" t="str">
            <v>CCS</v>
          </cell>
          <cell r="AD1636" t="str">
            <v>CCS</v>
          </cell>
          <cell r="AE1636" t="str">
            <v>Gen Logic </v>
          </cell>
          <cell r="AF1636" t="str">
            <v>Gen Logic </v>
          </cell>
          <cell r="AG1636">
            <v>16</v>
          </cell>
          <cell r="AH1636" t="str">
            <v>Yanmar</v>
          </cell>
          <cell r="AI1636" t="str">
            <v>4TNE88-G1A</v>
          </cell>
          <cell r="AJ1636" t="str">
            <v>Mecc Alte</v>
          </cell>
          <cell r="AK1636" t="str">
            <v>ECO28-1LN/4</v>
          </cell>
          <cell r="AL1636">
            <v>1000</v>
          </cell>
          <cell r="AM1636" t="str">
            <v>IPT</v>
          </cell>
          <cell r="AN1636" t="str">
            <v>DPR 2400B-48</v>
          </cell>
          <cell r="AO1636">
            <v>250</v>
          </cell>
          <cell r="AP1636" t="str">
            <v>C&amp;D True </v>
          </cell>
          <cell r="AQ1636">
            <v>704</v>
          </cell>
          <cell r="AR1636">
            <v>12</v>
          </cell>
          <cell r="AS1636">
            <v>176</v>
          </cell>
          <cell r="AT1636">
            <v>16</v>
          </cell>
          <cell r="AU1636" t="str">
            <v>GREE</v>
          </cell>
          <cell r="AV1636" t="str">
            <v>GREE</v>
          </cell>
          <cell r="AW1636">
            <v>12000</v>
          </cell>
          <cell r="AX1636">
            <v>12000</v>
          </cell>
          <cell r="AY1636">
            <v>2</v>
          </cell>
          <cell r="AZ1636">
            <v>47</v>
          </cell>
        </row>
        <row r="1636">
          <cell r="BB1636">
            <v>1</v>
          </cell>
          <cell r="BC1636" t="str">
            <v>MTN</v>
          </cell>
          <cell r="BD1636" t="str">
            <v>T0200</v>
          </cell>
          <cell r="BE1636">
            <v>0</v>
          </cell>
          <cell r="BF1636" t="str">
            <v>NO</v>
          </cell>
        </row>
        <row r="1637">
          <cell r="C1637" t="str">
            <v>IHS_STR_068M</v>
          </cell>
          <cell r="D1637" t="str">
            <v>Kariba</v>
          </cell>
          <cell r="E1637">
            <v>28.75833333</v>
          </cell>
          <cell r="F1637">
            <v>-16.51444444</v>
          </cell>
          <cell r="G1637" t="str">
            <v>Lusaka</v>
          </cell>
          <cell r="H1637">
            <v>1.5</v>
          </cell>
          <cell r="I1637" t="str">
            <v>SOUTHERN</v>
          </cell>
          <cell r="J1637" t="str">
            <v>SIAVONGA</v>
          </cell>
          <cell r="K1637" t="str">
            <v>No</v>
          </cell>
          <cell r="L1637" t="str">
            <v>No</v>
          </cell>
          <cell r="M1637" t="str">
            <v>No</v>
          </cell>
          <cell r="N1637" t="str">
            <v>Rural</v>
          </cell>
          <cell r="O1637" t="str">
            <v>2G 3G</v>
          </cell>
          <cell r="P1637" t="str">
            <v>P4</v>
          </cell>
          <cell r="Q1637" t="str">
            <v>BTS</v>
          </cell>
          <cell r="R1637" t="str">
            <v>BTS</v>
          </cell>
          <cell r="S1637" t="str">
            <v>On air</v>
          </cell>
          <cell r="T1637" t="str">
            <v>Grid-Gen</v>
          </cell>
          <cell r="U1637" t="str">
            <v>Green Field</v>
          </cell>
          <cell r="V1637">
            <v>48</v>
          </cell>
          <cell r="W1637" t="str">
            <v>Outdoor</v>
          </cell>
          <cell r="X1637" t="str">
            <v>Samuel Mumba</v>
          </cell>
          <cell r="Y1637" t="str">
            <v>SBC</v>
          </cell>
          <cell r="Z1637" t="str">
            <v>SBC</v>
          </cell>
          <cell r="AA1637" t="str">
            <v>MTN</v>
          </cell>
          <cell r="AB1637" t="str">
            <v>Evans Ngonga</v>
          </cell>
          <cell r="AC1637" t="str">
            <v>CCS</v>
          </cell>
          <cell r="AD1637" t="str">
            <v>CCS</v>
          </cell>
          <cell r="AE1637" t="str">
            <v>Gen Logic </v>
          </cell>
          <cell r="AF1637" t="str">
            <v>Gen Logic </v>
          </cell>
          <cell r="AG1637">
            <v>13</v>
          </cell>
          <cell r="AH1637" t="str">
            <v>Yanmar</v>
          </cell>
          <cell r="AI1637" t="str">
            <v>4TNE88-G1A</v>
          </cell>
          <cell r="AJ1637" t="str">
            <v>Leroy Sommer</v>
          </cell>
          <cell r="AK1637" t="str">
            <v>LSC 28S2</v>
          </cell>
          <cell r="AL1637">
            <v>600</v>
          </cell>
          <cell r="AM1637" t="str">
            <v>IPT</v>
          </cell>
          <cell r="AN1637" t="str">
            <v>DPR 2400B-48</v>
          </cell>
          <cell r="AO1637">
            <v>250</v>
          </cell>
          <cell r="AP1637" t="str">
            <v>NARADA</v>
          </cell>
          <cell r="AQ1637">
            <v>600</v>
          </cell>
          <cell r="AR1637">
            <v>2</v>
          </cell>
          <cell r="AS1637">
            <v>600</v>
          </cell>
          <cell r="AT1637">
            <v>24</v>
          </cell>
          <cell r="AU1637" t="str">
            <v>N/A</v>
          </cell>
          <cell r="AV1637" t="str">
            <v>N/A</v>
          </cell>
          <cell r="AW1637" t="str">
            <v>N/A</v>
          </cell>
          <cell r="AX1637" t="str">
            <v>N/A</v>
          </cell>
          <cell r="AY1637" t="str">
            <v>N/A</v>
          </cell>
          <cell r="AZ1637">
            <v>38</v>
          </cell>
        </row>
        <row r="1637">
          <cell r="BB1637">
            <v>2</v>
          </cell>
          <cell r="BC1637" t="str">
            <v>MTNLiquid Telecom</v>
          </cell>
          <cell r="BD1637" t="str">
            <v>T0102</v>
          </cell>
          <cell r="BE1637">
            <v>0</v>
          </cell>
          <cell r="BF1637" t="str">
            <v>NO</v>
          </cell>
        </row>
        <row r="1638">
          <cell r="C1638" t="str">
            <v>IHS_STR_069M</v>
          </cell>
          <cell r="D1638" t="str">
            <v>Lusitu</v>
          </cell>
          <cell r="E1638">
            <v>28.75333333</v>
          </cell>
          <cell r="F1638">
            <v>-16.18527778</v>
          </cell>
          <cell r="G1638" t="str">
            <v>Lusaka</v>
          </cell>
          <cell r="H1638">
            <v>1.8</v>
          </cell>
          <cell r="I1638" t="str">
            <v>SOUTHERN</v>
          </cell>
          <cell r="J1638" t="str">
            <v>SIAVONGA</v>
          </cell>
          <cell r="K1638" t="str">
            <v>No</v>
          </cell>
          <cell r="L1638" t="str">
            <v>No</v>
          </cell>
          <cell r="M1638" t="str">
            <v>No</v>
          </cell>
          <cell r="N1638" t="str">
            <v>Rural</v>
          </cell>
          <cell r="O1638" t="str">
            <v>2G 3G</v>
          </cell>
          <cell r="P1638" t="str">
            <v>P4</v>
          </cell>
          <cell r="Q1638" t="str">
            <v>BTS</v>
          </cell>
          <cell r="R1638" t="str">
            <v>BTS</v>
          </cell>
          <cell r="S1638" t="str">
            <v>On air</v>
          </cell>
          <cell r="T1638" t="str">
            <v>Grid-Gen</v>
          </cell>
          <cell r="U1638" t="str">
            <v>Green Field</v>
          </cell>
          <cell r="V1638">
            <v>54</v>
          </cell>
          <cell r="W1638" t="str">
            <v>Outdoor</v>
          </cell>
          <cell r="X1638" t="str">
            <v>Samuel Mumba</v>
          </cell>
          <cell r="Y1638" t="str">
            <v>SBC</v>
          </cell>
          <cell r="Z1638" t="str">
            <v>SBC</v>
          </cell>
          <cell r="AA1638" t="str">
            <v>MTN</v>
          </cell>
          <cell r="AB1638" t="str">
            <v>Evans Ngonga</v>
          </cell>
          <cell r="AC1638" t="str">
            <v>CCS</v>
          </cell>
          <cell r="AD1638" t="str">
            <v>CCS</v>
          </cell>
          <cell r="AE1638" t="str">
            <v>GNM</v>
          </cell>
          <cell r="AF1638" t="str">
            <v>GNM</v>
          </cell>
          <cell r="AG1638">
            <v>15</v>
          </cell>
          <cell r="AH1638" t="str">
            <v>perkins</v>
          </cell>
          <cell r="AI1638" t="str">
            <v>403A-22</v>
          </cell>
          <cell r="AJ1638" t="str">
            <v>Leroy Sommer</v>
          </cell>
          <cell r="AK1638" t="str">
            <v>TAL 040 DJ 6S/4</v>
          </cell>
          <cell r="AL1638">
            <v>600</v>
          </cell>
          <cell r="AM1638" t="str">
            <v>IPT</v>
          </cell>
          <cell r="AN1638" t="str">
            <v>DPR 2400B-48</v>
          </cell>
          <cell r="AO1638">
            <v>250</v>
          </cell>
          <cell r="AP1638" t="str">
            <v>Lithium</v>
          </cell>
          <cell r="AQ1638">
            <v>400</v>
          </cell>
          <cell r="AR1638">
            <v>48</v>
          </cell>
          <cell r="AS1638">
            <v>100</v>
          </cell>
          <cell r="AT1638">
            <v>4</v>
          </cell>
          <cell r="AU1638" t="str">
            <v>N/A</v>
          </cell>
          <cell r="AV1638" t="str">
            <v>N/A</v>
          </cell>
          <cell r="AW1638" t="str">
            <v>N/A</v>
          </cell>
          <cell r="AX1638" t="str">
            <v>N/A</v>
          </cell>
          <cell r="AY1638" t="str">
            <v>N/A</v>
          </cell>
          <cell r="AZ1638">
            <v>91</v>
          </cell>
        </row>
        <row r="1638">
          <cell r="BB1638">
            <v>2</v>
          </cell>
          <cell r="BC1638" t="str">
            <v>MTNAirtel</v>
          </cell>
          <cell r="BD1638" t="str">
            <v>T0109</v>
          </cell>
          <cell r="BE1638" t="str">
            <v>ZM3584</v>
          </cell>
          <cell r="BF1638" t="str">
            <v>NO</v>
          </cell>
        </row>
        <row r="1639">
          <cell r="C1639" t="str">
            <v>IHS_STR_070M</v>
          </cell>
          <cell r="D1639" t="str">
            <v>Chirundu</v>
          </cell>
          <cell r="E1639">
            <v>28.82557</v>
          </cell>
          <cell r="F1639">
            <v>-16.03583</v>
          </cell>
          <cell r="G1639" t="str">
            <v>Lusaka</v>
          </cell>
          <cell r="H1639">
            <v>2.5</v>
          </cell>
          <cell r="I1639" t="str">
            <v>SOUTHERN</v>
          </cell>
          <cell r="J1639" t="str">
            <v>SIAVONGA</v>
          </cell>
          <cell r="K1639" t="str">
            <v>Yes</v>
          </cell>
          <cell r="L1639" t="str">
            <v>No</v>
          </cell>
          <cell r="M1639" t="str">
            <v>No</v>
          </cell>
          <cell r="N1639" t="str">
            <v>Rural</v>
          </cell>
          <cell r="O1639" t="str">
            <v>2G 3G</v>
          </cell>
          <cell r="P1639" t="str">
            <v>P3</v>
          </cell>
          <cell r="Q1639" t="str">
            <v>BB</v>
          </cell>
          <cell r="R1639" t="str">
            <v>BB</v>
          </cell>
          <cell r="S1639" t="str">
            <v>On air</v>
          </cell>
          <cell r="T1639" t="str">
            <v>Grid-Gen</v>
          </cell>
          <cell r="U1639" t="str">
            <v>Green Field</v>
          </cell>
          <cell r="V1639">
            <v>70</v>
          </cell>
          <cell r="W1639" t="str">
            <v>Indoor </v>
          </cell>
          <cell r="X1639" t="str">
            <v>Samuel Mumba</v>
          </cell>
          <cell r="Y1639" t="str">
            <v>SBC</v>
          </cell>
          <cell r="Z1639" t="str">
            <v>SBC</v>
          </cell>
          <cell r="AA1639" t="str">
            <v>MTN</v>
          </cell>
          <cell r="AB1639" t="str">
            <v>Evans Ngonga</v>
          </cell>
          <cell r="AC1639" t="str">
            <v>CCS</v>
          </cell>
          <cell r="AD1639" t="str">
            <v>CCS</v>
          </cell>
          <cell r="AE1639" t="str">
            <v>Vitalgen</v>
          </cell>
          <cell r="AF1639" t="str">
            <v>Vitalgen</v>
          </cell>
          <cell r="AG1639">
            <v>20</v>
          </cell>
          <cell r="AH1639" t="str">
            <v>perkins</v>
          </cell>
          <cell r="AI1639" t="str">
            <v>404D-22</v>
          </cell>
          <cell r="AJ1639" t="str">
            <v>Leroy Sommer</v>
          </cell>
          <cell r="AK1639" t="str">
            <v>TAL 040F J 6S/4</v>
          </cell>
          <cell r="AL1639">
            <v>1000</v>
          </cell>
          <cell r="AM1639" t="str">
            <v>IPT</v>
          </cell>
          <cell r="AN1639" t="str">
            <v>DPR 2400B-48</v>
          </cell>
          <cell r="AO1639">
            <v>250</v>
          </cell>
          <cell r="AP1639" t="str">
            <v>NARADA</v>
          </cell>
          <cell r="AQ1639">
            <v>600</v>
          </cell>
          <cell r="AR1639">
            <v>2</v>
          </cell>
          <cell r="AS1639">
            <v>600</v>
          </cell>
          <cell r="AT1639">
            <v>24</v>
          </cell>
          <cell r="AU1639" t="str">
            <v>CHIGO</v>
          </cell>
          <cell r="AV1639" t="str">
            <v>CHIGO</v>
          </cell>
          <cell r="AW1639">
            <v>18000</v>
          </cell>
          <cell r="AX1639">
            <v>18000</v>
          </cell>
          <cell r="AY1639">
            <v>2</v>
          </cell>
          <cell r="AZ1639">
            <v>82</v>
          </cell>
        </row>
        <row r="1639">
          <cell r="BB1639">
            <v>3</v>
          </cell>
          <cell r="BC1639" t="str">
            <v>MTNAirtelTop Star</v>
          </cell>
          <cell r="BD1639" t="str">
            <v>T0007</v>
          </cell>
          <cell r="BE1639" t="str">
            <v>ZM0014</v>
          </cell>
          <cell r="BF1639" t="str">
            <v>NO</v>
          </cell>
        </row>
        <row r="1640">
          <cell r="C1640" t="str">
            <v>IHS_STR_071M</v>
          </cell>
          <cell r="D1640" t="str">
            <v>Chirundu Border</v>
          </cell>
          <cell r="E1640">
            <v>28.85055555</v>
          </cell>
          <cell r="F1640">
            <v>-16.03333333</v>
          </cell>
          <cell r="G1640" t="str">
            <v>Lusaka</v>
          </cell>
          <cell r="H1640">
            <v>4.5</v>
          </cell>
          <cell r="I1640" t="str">
            <v>SOUTHERN</v>
          </cell>
          <cell r="J1640" t="str">
            <v>SIAVONGA</v>
          </cell>
          <cell r="K1640" t="str">
            <v>Yes</v>
          </cell>
          <cell r="L1640" t="str">
            <v>No</v>
          </cell>
          <cell r="M1640" t="str">
            <v>No</v>
          </cell>
          <cell r="N1640" t="str">
            <v>Rural</v>
          </cell>
          <cell r="O1640" t="str">
            <v>2G 3G</v>
          </cell>
          <cell r="P1640" t="str">
            <v>P1</v>
          </cell>
          <cell r="Q1640" t="str">
            <v>HUB</v>
          </cell>
          <cell r="R1640" t="str">
            <v>HUB</v>
          </cell>
          <cell r="S1640" t="str">
            <v>On air</v>
          </cell>
          <cell r="T1640" t="str">
            <v>Grid-Gen</v>
          </cell>
          <cell r="U1640" t="str">
            <v>Green Field</v>
          </cell>
          <cell r="V1640">
            <v>54</v>
          </cell>
          <cell r="W1640" t="str">
            <v>Outdoor</v>
          </cell>
          <cell r="X1640" t="str">
            <v>Samuel Mumba</v>
          </cell>
          <cell r="Y1640" t="str">
            <v>SBC</v>
          </cell>
          <cell r="Z1640" t="str">
            <v>SBC</v>
          </cell>
          <cell r="AA1640" t="str">
            <v>MTN</v>
          </cell>
          <cell r="AB1640" t="str">
            <v>Evans Ngonga</v>
          </cell>
          <cell r="AC1640" t="str">
            <v>CCS</v>
          </cell>
          <cell r="AD1640" t="str">
            <v>CCS</v>
          </cell>
          <cell r="AE1640" t="str">
            <v>Gen Logic </v>
          </cell>
          <cell r="AF1640" t="str">
            <v>Gen Logic </v>
          </cell>
          <cell r="AG1640">
            <v>30</v>
          </cell>
          <cell r="AH1640" t="str">
            <v>perkins</v>
          </cell>
          <cell r="AI1640" t="str">
            <v>404A-22</v>
          </cell>
          <cell r="AJ1640" t="str">
            <v>Mecc Alte</v>
          </cell>
          <cell r="AK1640" t="str">
            <v>ECP-28-M/4</v>
          </cell>
          <cell r="AL1640">
            <v>1000</v>
          </cell>
          <cell r="AM1640" t="str">
            <v>Power cube</v>
          </cell>
          <cell r="AN1640" t="str">
            <v>DPR 2400B-48</v>
          </cell>
          <cell r="AO1640">
            <v>600</v>
          </cell>
          <cell r="AP1640" t="str">
            <v>NARADA</v>
          </cell>
          <cell r="AQ1640">
            <v>600</v>
          </cell>
          <cell r="AR1640">
            <v>2</v>
          </cell>
          <cell r="AS1640">
            <v>600</v>
          </cell>
          <cell r="AT1640">
            <v>24</v>
          </cell>
          <cell r="AU1640" t="str">
            <v>N/A</v>
          </cell>
          <cell r="AV1640" t="str">
            <v>N/A</v>
          </cell>
          <cell r="AW1640" t="str">
            <v>N/A</v>
          </cell>
          <cell r="AX1640" t="str">
            <v>N/A</v>
          </cell>
          <cell r="AY1640" t="str">
            <v>N/A</v>
          </cell>
          <cell r="AZ1640">
            <v>190</v>
          </cell>
        </row>
        <row r="1640">
          <cell r="BB1640">
            <v>4</v>
          </cell>
          <cell r="BC1640" t="str">
            <v>MTNAirtelINQParatus Telecom</v>
          </cell>
          <cell r="BD1640" t="str">
            <v>T0092</v>
          </cell>
          <cell r="BE1640" t="str">
            <v>ZM0432</v>
          </cell>
          <cell r="BF1640" t="str">
            <v>N0</v>
          </cell>
        </row>
        <row r="1641">
          <cell r="C1641" t="str">
            <v>IHS_STR_072M</v>
          </cell>
          <cell r="D1641" t="str">
            <v>Chirundu</v>
          </cell>
          <cell r="E1641">
            <v>28.86894</v>
          </cell>
          <cell r="F1641">
            <v>-15.97997</v>
          </cell>
          <cell r="G1641" t="str">
            <v>Lusaka</v>
          </cell>
          <cell r="H1641">
            <v>1.5</v>
          </cell>
          <cell r="I1641" t="str">
            <v>SOUTHERN</v>
          </cell>
          <cell r="J1641" t="str">
            <v>SIAVONGA</v>
          </cell>
          <cell r="K1641" t="str">
            <v>Yes</v>
          </cell>
          <cell r="L1641" t="str">
            <v>No</v>
          </cell>
          <cell r="M1641" t="str">
            <v>No</v>
          </cell>
          <cell r="N1641" t="str">
            <v>Rural</v>
          </cell>
          <cell r="O1641" t="str">
            <v>2G 3G</v>
          </cell>
          <cell r="P1641" t="str">
            <v>P4</v>
          </cell>
          <cell r="Q1641" t="str">
            <v>BTS</v>
          </cell>
          <cell r="R1641" t="str">
            <v>BTS</v>
          </cell>
          <cell r="S1641" t="str">
            <v>On air</v>
          </cell>
          <cell r="T1641" t="str">
            <v>Grid-Gen</v>
          </cell>
          <cell r="U1641" t="str">
            <v>Green Field</v>
          </cell>
          <cell r="V1641">
            <v>60</v>
          </cell>
          <cell r="W1641" t="str">
            <v>Outdoor</v>
          </cell>
          <cell r="X1641" t="str">
            <v>Samuel Mumba</v>
          </cell>
          <cell r="Y1641" t="str">
            <v>SBC</v>
          </cell>
          <cell r="Z1641" t="str">
            <v>SBC</v>
          </cell>
          <cell r="AA1641" t="str">
            <v>MTN</v>
          </cell>
          <cell r="AB1641" t="str">
            <v>Evans Ngonga</v>
          </cell>
          <cell r="AC1641" t="str">
            <v>CCS</v>
          </cell>
          <cell r="AD1641" t="str">
            <v>CCS</v>
          </cell>
          <cell r="AE1641" t="str">
            <v>Gen Logic </v>
          </cell>
          <cell r="AF1641" t="str">
            <v>Gen Logic </v>
          </cell>
          <cell r="AG1641">
            <v>13</v>
          </cell>
          <cell r="AH1641" t="str">
            <v>Yanmar</v>
          </cell>
          <cell r="AI1641" t="str">
            <v>4TNE88-G1A</v>
          </cell>
          <cell r="AJ1641" t="str">
            <v>Mecc Alte</v>
          </cell>
          <cell r="AK1641" t="str">
            <v>ECO28-1LN/4</v>
          </cell>
          <cell r="AL1641">
            <v>1000</v>
          </cell>
          <cell r="AM1641" t="str">
            <v>IPT</v>
          </cell>
          <cell r="AN1641" t="str">
            <v>DPR 2400B-48</v>
          </cell>
          <cell r="AO1641">
            <v>250</v>
          </cell>
          <cell r="AP1641" t="str">
            <v>NARADA</v>
          </cell>
          <cell r="AQ1641">
            <v>600</v>
          </cell>
          <cell r="AR1641">
            <v>2</v>
          </cell>
          <cell r="AS1641">
            <v>600</v>
          </cell>
          <cell r="AT1641">
            <v>24</v>
          </cell>
          <cell r="AU1641" t="str">
            <v>N/A</v>
          </cell>
          <cell r="AV1641" t="str">
            <v>N/A</v>
          </cell>
          <cell r="AW1641" t="str">
            <v>N/A</v>
          </cell>
          <cell r="AX1641" t="str">
            <v>N/A</v>
          </cell>
          <cell r="AY1641" t="str">
            <v>N/A</v>
          </cell>
          <cell r="AZ1641">
            <v>36</v>
          </cell>
        </row>
        <row r="1641">
          <cell r="BB1641">
            <v>1</v>
          </cell>
          <cell r="BC1641" t="str">
            <v>MTN</v>
          </cell>
          <cell r="BD1641" t="str">
            <v>T0261</v>
          </cell>
          <cell r="BE1641">
            <v>0</v>
          </cell>
          <cell r="BF1641" t="str">
            <v>NO</v>
          </cell>
        </row>
        <row r="1642">
          <cell r="C1642" t="str">
            <v>IHS_STR_073M</v>
          </cell>
          <cell r="D1642" t="str">
            <v>MAMBOVA</v>
          </cell>
          <cell r="E1642">
            <v>25.19619</v>
          </cell>
          <cell r="F1642">
            <v>-17.73154</v>
          </cell>
          <cell r="G1642" t="str">
            <v>Southern</v>
          </cell>
          <cell r="H1642">
            <v>1.5</v>
          </cell>
          <cell r="I1642" t="str">
            <v>SOUTHERN</v>
          </cell>
          <cell r="J1642" t="str">
            <v>KAZUNGULA</v>
          </cell>
          <cell r="K1642" t="str">
            <v>Yes</v>
          </cell>
          <cell r="L1642" t="str">
            <v>No</v>
          </cell>
          <cell r="M1642" t="str">
            <v>No</v>
          </cell>
          <cell r="N1642" t="str">
            <v>Rural</v>
          </cell>
          <cell r="O1642" t="str">
            <v>2G 3G</v>
          </cell>
          <cell r="P1642" t="str">
            <v>P4</v>
          </cell>
          <cell r="Q1642" t="str">
            <v>BTS</v>
          </cell>
          <cell r="R1642" t="str">
            <v>BTS</v>
          </cell>
          <cell r="S1642" t="str">
            <v>On air</v>
          </cell>
          <cell r="T1642" t="str">
            <v>Grid-Gen</v>
          </cell>
          <cell r="U1642" t="str">
            <v>Green Field</v>
          </cell>
          <cell r="V1642">
            <v>54</v>
          </cell>
          <cell r="W1642" t="str">
            <v>Outdoor</v>
          </cell>
          <cell r="X1642" t="str">
            <v>Mwamba Kalilo</v>
          </cell>
          <cell r="Y1642" t="str">
            <v>SBC</v>
          </cell>
          <cell r="Z1642" t="str">
            <v>SBC</v>
          </cell>
          <cell r="AA1642" t="str">
            <v>MTN</v>
          </cell>
          <cell r="AB1642" t="str">
            <v>Joseph Banda</v>
          </cell>
          <cell r="AC1642" t="str">
            <v>CCS</v>
          </cell>
          <cell r="AD1642" t="str">
            <v>CCS</v>
          </cell>
          <cell r="AE1642" t="str">
            <v>Generator city</v>
          </cell>
          <cell r="AF1642" t="str">
            <v>Generator city</v>
          </cell>
          <cell r="AG1642">
            <v>12</v>
          </cell>
          <cell r="AH1642" t="str">
            <v>Yanmar</v>
          </cell>
          <cell r="AI1642" t="str">
            <v>3TNV88</v>
          </cell>
          <cell r="AJ1642" t="str">
            <v>ALPHAGEN</v>
          </cell>
          <cell r="AK1642" t="str">
            <v>SLG164</v>
          </cell>
          <cell r="AL1642">
            <v>600</v>
          </cell>
          <cell r="AM1642" t="str">
            <v>Delta</v>
          </cell>
          <cell r="AN1642" t="str">
            <v>DPS 2400B-48-5</v>
          </cell>
          <cell r="AO1642">
            <v>250</v>
          </cell>
          <cell r="AP1642" t="str">
            <v>Amaron</v>
          </cell>
          <cell r="AQ1642">
            <v>600</v>
          </cell>
          <cell r="AR1642">
            <v>2</v>
          </cell>
          <cell r="AS1642">
            <v>600</v>
          </cell>
          <cell r="AT1642">
            <v>24</v>
          </cell>
          <cell r="AU1642" t="str">
            <v>N/A</v>
          </cell>
          <cell r="AV1642" t="str">
            <v>N/A</v>
          </cell>
          <cell r="AW1642" t="str">
            <v>N/A</v>
          </cell>
          <cell r="AX1642" t="str">
            <v>NA</v>
          </cell>
          <cell r="AY1642" t="str">
            <v>N/A</v>
          </cell>
          <cell r="AZ1642">
            <v>35</v>
          </cell>
        </row>
        <row r="1642">
          <cell r="BB1642">
            <v>1</v>
          </cell>
          <cell r="BC1642" t="str">
            <v>MTN</v>
          </cell>
          <cell r="BD1642" t="str">
            <v>T0361</v>
          </cell>
          <cell r="BE1642">
            <v>0</v>
          </cell>
          <cell r="BF1642" t="str">
            <v>No</v>
          </cell>
        </row>
        <row r="1643">
          <cell r="C1643" t="str">
            <v>IHS_STR_074M</v>
          </cell>
          <cell r="D1643" t="str">
            <v>Nico Girls</v>
          </cell>
          <cell r="E1643">
            <v>26.9193</v>
          </cell>
          <cell r="F1643">
            <v>-16.0893</v>
          </cell>
          <cell r="G1643" t="str">
            <v>Southern</v>
          </cell>
          <cell r="H1643">
            <v>1.5</v>
          </cell>
          <cell r="I1643" t="str">
            <v>SOUTHERN</v>
          </cell>
          <cell r="J1643" t="str">
            <v>NAMWALA</v>
          </cell>
          <cell r="K1643" t="str">
            <v>No</v>
          </cell>
          <cell r="L1643" t="str">
            <v>No</v>
          </cell>
          <cell r="M1643" t="str">
            <v>No</v>
          </cell>
          <cell r="N1643" t="str">
            <v>Rural</v>
          </cell>
          <cell r="O1643" t="str">
            <v>2G</v>
          </cell>
          <cell r="P1643" t="str">
            <v>P4</v>
          </cell>
          <cell r="Q1643" t="str">
            <v>BTS</v>
          </cell>
          <cell r="R1643" t="str">
            <v>BTS</v>
          </cell>
          <cell r="S1643" t="str">
            <v>On air</v>
          </cell>
          <cell r="T1643" t="str">
            <v>Grid-Gen</v>
          </cell>
          <cell r="U1643" t="str">
            <v>Green Field</v>
          </cell>
          <cell r="V1643">
            <v>55</v>
          </cell>
          <cell r="W1643" t="str">
            <v>Outdoor</v>
          </cell>
          <cell r="X1643" t="str">
            <v>Aaron Ikenda</v>
          </cell>
          <cell r="Y1643" t="str">
            <v>SBC</v>
          </cell>
          <cell r="Z1643" t="str">
            <v>SBC</v>
          </cell>
          <cell r="AA1643" t="str">
            <v>MTN</v>
          </cell>
          <cell r="AB1643" t="str">
            <v>Joseph Banda</v>
          </cell>
          <cell r="AC1643" t="str">
            <v>CCS</v>
          </cell>
          <cell r="AD1643" t="str">
            <v>CCS</v>
          </cell>
          <cell r="AE1643" t="str">
            <v>MPI</v>
          </cell>
          <cell r="AF1643" t="str">
            <v>MPI</v>
          </cell>
          <cell r="AG1643">
            <v>10</v>
          </cell>
          <cell r="AH1643" t="str">
            <v>perkins</v>
          </cell>
          <cell r="AI1643" t="str">
            <v>GK65597R</v>
          </cell>
          <cell r="AJ1643" t="str">
            <v>Leroy Sommer</v>
          </cell>
          <cell r="AK1643" t="str">
            <v>TAL 040F J 6S/4</v>
          </cell>
          <cell r="AL1643">
            <v>600</v>
          </cell>
          <cell r="AM1643" t="str">
            <v>Delta</v>
          </cell>
          <cell r="AN1643" t="str">
            <v>DPS 2400B-48-5</v>
          </cell>
          <cell r="AO1643">
            <v>250</v>
          </cell>
          <cell r="AP1643" t="str">
            <v>NARADA</v>
          </cell>
          <cell r="AQ1643">
            <v>600</v>
          </cell>
          <cell r="AR1643">
            <v>2</v>
          </cell>
          <cell r="AS1643">
            <v>600</v>
          </cell>
          <cell r="AT1643">
            <v>24</v>
          </cell>
          <cell r="AU1643" t="str">
            <v>N/A</v>
          </cell>
          <cell r="AV1643" t="str">
            <v>N/A</v>
          </cell>
          <cell r="AW1643" t="str">
            <v>N/A</v>
          </cell>
          <cell r="AX1643">
            <v>0</v>
          </cell>
          <cell r="AY1643" t="str">
            <v>N/A</v>
          </cell>
          <cell r="AZ1643">
            <v>32</v>
          </cell>
        </row>
        <row r="1643">
          <cell r="BB1643">
            <v>1</v>
          </cell>
          <cell r="BC1643" t="str">
            <v>MTN</v>
          </cell>
          <cell r="BD1643" t="str">
            <v>T0416</v>
          </cell>
          <cell r="BE1643">
            <v>0</v>
          </cell>
          <cell r="BF1643">
            <v>0</v>
          </cell>
        </row>
        <row r="1644">
          <cell r="C1644" t="str">
            <v>IHS_STR_075M</v>
          </cell>
          <cell r="D1644" t="str">
            <v>Munyumbwe</v>
          </cell>
          <cell r="E1644">
            <v>27.7833</v>
          </cell>
          <cell r="F1644">
            <v>-16.65</v>
          </cell>
          <cell r="G1644" t="str">
            <v>Southern</v>
          </cell>
          <cell r="H1644">
            <v>1.8</v>
          </cell>
          <cell r="I1644" t="str">
            <v>SOUTHERN</v>
          </cell>
          <cell r="J1644" t="str">
            <v>GWEMBE</v>
          </cell>
          <cell r="K1644" t="str">
            <v>No</v>
          </cell>
          <cell r="L1644" t="str">
            <v>No</v>
          </cell>
          <cell r="M1644" t="str">
            <v>No</v>
          </cell>
          <cell r="N1644" t="str">
            <v>Rural</v>
          </cell>
          <cell r="O1644" t="str">
            <v>2G</v>
          </cell>
          <cell r="P1644" t="str">
            <v>P4</v>
          </cell>
          <cell r="Q1644" t="str">
            <v>BTS</v>
          </cell>
          <cell r="R1644" t="str">
            <v>BTS</v>
          </cell>
          <cell r="S1644" t="str">
            <v>On air</v>
          </cell>
          <cell r="T1644" t="str">
            <v>Grid-Gen</v>
          </cell>
          <cell r="U1644" t="str">
            <v>Green Field</v>
          </cell>
          <cell r="V1644">
            <v>75</v>
          </cell>
          <cell r="W1644" t="str">
            <v>Outdoor</v>
          </cell>
          <cell r="X1644" t="str">
            <v>Aaron Ikenda</v>
          </cell>
          <cell r="Y1644" t="str">
            <v>SBC</v>
          </cell>
          <cell r="Z1644" t="str">
            <v>SBC</v>
          </cell>
          <cell r="AA1644" t="str">
            <v>MTN</v>
          </cell>
          <cell r="AB1644" t="str">
            <v>Joseph Banda</v>
          </cell>
          <cell r="AC1644" t="str">
            <v>CCS</v>
          </cell>
          <cell r="AD1644" t="str">
            <v>CCS</v>
          </cell>
          <cell r="AE1644" t="str">
            <v>MPL</v>
          </cell>
          <cell r="AF1644" t="str">
            <v>MPL</v>
          </cell>
          <cell r="AG1644">
            <v>15</v>
          </cell>
          <cell r="AH1644" t="str">
            <v>perkins</v>
          </cell>
          <cell r="AI1644" t="str">
            <v>MPLS13S-1NS</v>
          </cell>
          <cell r="AJ1644" t="str">
            <v>Leroy Sommer</v>
          </cell>
          <cell r="AK1644" t="str">
            <v>TAL 040F J 6S/4</v>
          </cell>
          <cell r="AL1644">
            <v>600</v>
          </cell>
          <cell r="AM1644" t="str">
            <v>Delta</v>
          </cell>
          <cell r="AN1644" t="str">
            <v>DPS 2400B-48-5</v>
          </cell>
          <cell r="AO1644">
            <v>250</v>
          </cell>
          <cell r="AP1644" t="str">
            <v>Amaron</v>
          </cell>
          <cell r="AQ1644">
            <v>600</v>
          </cell>
          <cell r="AR1644">
            <v>2</v>
          </cell>
          <cell r="AS1644">
            <v>600</v>
          </cell>
          <cell r="AT1644">
            <v>24</v>
          </cell>
          <cell r="AU1644" t="str">
            <v>N/A</v>
          </cell>
          <cell r="AV1644" t="str">
            <v>N/A</v>
          </cell>
          <cell r="AW1644" t="str">
            <v>N/A</v>
          </cell>
          <cell r="AX1644">
            <v>0</v>
          </cell>
          <cell r="AY1644" t="str">
            <v>N/A</v>
          </cell>
          <cell r="AZ1644">
            <v>76</v>
          </cell>
        </row>
        <row r="1644">
          <cell r="BB1644">
            <v>2</v>
          </cell>
          <cell r="BC1644" t="str">
            <v>MTNAirtel</v>
          </cell>
          <cell r="BD1644" t="str">
            <v>T0432</v>
          </cell>
          <cell r="BE1644" t="str">
            <v>ZM0275</v>
          </cell>
          <cell r="BF1644">
            <v>0</v>
          </cell>
        </row>
        <row r="1645">
          <cell r="C1645" t="str">
            <v>IHS_STR_076M</v>
          </cell>
          <cell r="D1645" t="str">
            <v>Munyumbwe RPT</v>
          </cell>
          <cell r="E1645">
            <v>27.6288</v>
          </cell>
          <cell r="F1645">
            <v>-16.5202</v>
          </cell>
          <cell r="G1645" t="str">
            <v>Southern</v>
          </cell>
          <cell r="H1645">
            <v>1.5</v>
          </cell>
          <cell r="I1645" t="str">
            <v>WESTERN</v>
          </cell>
          <cell r="J1645" t="str">
            <v>MONGU</v>
          </cell>
          <cell r="K1645" t="str">
            <v>No</v>
          </cell>
          <cell r="L1645" t="str">
            <v>No</v>
          </cell>
          <cell r="M1645" t="str">
            <v>No</v>
          </cell>
          <cell r="N1645" t="str">
            <v>Rural</v>
          </cell>
          <cell r="O1645" t="str">
            <v>2G</v>
          </cell>
          <cell r="P1645" t="str">
            <v>P4</v>
          </cell>
          <cell r="Q1645" t="str">
            <v>BTS</v>
          </cell>
          <cell r="R1645" t="str">
            <v>BTS</v>
          </cell>
          <cell r="S1645" t="str">
            <v>On air</v>
          </cell>
          <cell r="T1645" t="str">
            <v>Grid-Gen</v>
          </cell>
          <cell r="U1645" t="str">
            <v>Green Field</v>
          </cell>
          <cell r="V1645">
            <v>75</v>
          </cell>
          <cell r="W1645" t="str">
            <v>Outdoor</v>
          </cell>
          <cell r="X1645" t="str">
            <v>Aaron Ikenda</v>
          </cell>
          <cell r="Y1645" t="str">
            <v>SBC</v>
          </cell>
          <cell r="Z1645" t="str">
            <v>SBC</v>
          </cell>
          <cell r="AA1645" t="str">
            <v>MTN</v>
          </cell>
          <cell r="AB1645" t="str">
            <v>Joseph Banda</v>
          </cell>
          <cell r="AC1645" t="str">
            <v>CCS</v>
          </cell>
          <cell r="AD1645" t="str">
            <v>CCS</v>
          </cell>
          <cell r="AE1645" t="str">
            <v>MPI</v>
          </cell>
          <cell r="AF1645" t="str">
            <v>MPI</v>
          </cell>
          <cell r="AG1645">
            <v>10</v>
          </cell>
          <cell r="AH1645" t="str">
            <v>perkins</v>
          </cell>
          <cell r="AI1645" t="str">
            <v>GK65597R</v>
          </cell>
          <cell r="AJ1645" t="str">
            <v>Leroy Sommer</v>
          </cell>
          <cell r="AK1645" t="str">
            <v>TAL 040F J 6S/4</v>
          </cell>
          <cell r="AL1645">
            <v>600</v>
          </cell>
          <cell r="AM1645" t="str">
            <v>Delta</v>
          </cell>
          <cell r="AN1645" t="str">
            <v>DPS 2400B-48-5</v>
          </cell>
          <cell r="AO1645">
            <v>250</v>
          </cell>
          <cell r="AP1645" t="str">
            <v>Wolong</v>
          </cell>
          <cell r="AQ1645">
            <v>600</v>
          </cell>
          <cell r="AR1645">
            <v>2</v>
          </cell>
          <cell r="AS1645">
            <v>600</v>
          </cell>
          <cell r="AT1645">
            <v>24</v>
          </cell>
          <cell r="AU1645" t="str">
            <v>N/A</v>
          </cell>
          <cell r="AV1645" t="str">
            <v>N/A</v>
          </cell>
          <cell r="AW1645" t="str">
            <v>N/A</v>
          </cell>
          <cell r="AX1645">
            <v>0</v>
          </cell>
          <cell r="AY1645" t="str">
            <v>N/A</v>
          </cell>
          <cell r="AZ1645">
            <v>25</v>
          </cell>
        </row>
        <row r="1645">
          <cell r="BB1645">
            <v>1</v>
          </cell>
          <cell r="BC1645" t="str">
            <v>MTN</v>
          </cell>
          <cell r="BD1645" t="str">
            <v>T0434</v>
          </cell>
          <cell r="BE1645">
            <v>0</v>
          </cell>
          <cell r="BF1645">
            <v>0</v>
          </cell>
        </row>
        <row r="1646">
          <cell r="C1646" t="str">
            <v>IHS_STR_077M</v>
          </cell>
          <cell r="D1646" t="str">
            <v>Katombora Prison</v>
          </cell>
          <cell r="E1646">
            <v>25.3937</v>
          </cell>
          <cell r="F1646">
            <v>-17.8355</v>
          </cell>
          <cell r="G1646" t="str">
            <v>Southern</v>
          </cell>
          <cell r="H1646">
            <v>1.8</v>
          </cell>
          <cell r="I1646" t="str">
            <v>SOUTHERN</v>
          </cell>
          <cell r="J1646" t="str">
            <v>KAZUNGULA</v>
          </cell>
          <cell r="K1646" t="str">
            <v>No</v>
          </cell>
          <cell r="L1646" t="str">
            <v>No</v>
          </cell>
          <cell r="M1646" t="str">
            <v>No</v>
          </cell>
          <cell r="N1646" t="str">
            <v>Rural</v>
          </cell>
          <cell r="O1646" t="str">
            <v>2G 3G</v>
          </cell>
          <cell r="P1646" t="str">
            <v>P4</v>
          </cell>
          <cell r="Q1646" t="str">
            <v>BTS</v>
          </cell>
          <cell r="R1646" t="str">
            <v>BTS</v>
          </cell>
          <cell r="S1646" t="str">
            <v>On air</v>
          </cell>
          <cell r="T1646" t="str">
            <v>Grid-Gen</v>
          </cell>
          <cell r="U1646" t="str">
            <v>Green Field</v>
          </cell>
          <cell r="V1646">
            <v>55</v>
          </cell>
          <cell r="W1646" t="str">
            <v>Outdoor</v>
          </cell>
          <cell r="X1646" t="str">
            <v>Mwamba Kalilo</v>
          </cell>
          <cell r="Y1646" t="str">
            <v>SBC</v>
          </cell>
          <cell r="Z1646" t="str">
            <v>SBC</v>
          </cell>
          <cell r="AA1646" t="str">
            <v>MTN</v>
          </cell>
          <cell r="AB1646" t="str">
            <v>Joseph Banda</v>
          </cell>
          <cell r="AC1646" t="str">
            <v>CCS</v>
          </cell>
          <cell r="AD1646" t="str">
            <v>CCS</v>
          </cell>
          <cell r="AE1646" t="str">
            <v>IMG</v>
          </cell>
          <cell r="AF1646" t="str">
            <v>IMG</v>
          </cell>
          <cell r="AG1646">
            <v>15</v>
          </cell>
          <cell r="AH1646" t="str">
            <v>perkins</v>
          </cell>
          <cell r="AI1646" t="str">
            <v>GU51790U</v>
          </cell>
          <cell r="AJ1646" t="str">
            <v>Leroy Sommer</v>
          </cell>
          <cell r="AK1646" t="str">
            <v>LSA 40M5 J 6/4</v>
          </cell>
          <cell r="AL1646">
            <v>600</v>
          </cell>
          <cell r="AM1646" t="str">
            <v>Delta</v>
          </cell>
          <cell r="AN1646" t="str">
            <v>DPS 2400B-48-5</v>
          </cell>
          <cell r="AO1646">
            <v>250</v>
          </cell>
          <cell r="AP1646" t="str">
            <v>NARADA</v>
          </cell>
          <cell r="AQ1646">
            <v>1200</v>
          </cell>
          <cell r="AR1646">
            <v>2</v>
          </cell>
          <cell r="AS1646">
            <v>600</v>
          </cell>
          <cell r="AT1646">
            <v>48</v>
          </cell>
          <cell r="AU1646" t="str">
            <v>N/A</v>
          </cell>
          <cell r="AV1646" t="str">
            <v>N/A</v>
          </cell>
          <cell r="AW1646" t="str">
            <v>N/A</v>
          </cell>
          <cell r="AX1646" t="str">
            <v>NA</v>
          </cell>
          <cell r="AY1646" t="str">
            <v>N/A</v>
          </cell>
          <cell r="AZ1646">
            <v>62</v>
          </cell>
        </row>
        <row r="1646">
          <cell r="BB1646">
            <v>2</v>
          </cell>
          <cell r="BC1646" t="str">
            <v>MTNAirtel</v>
          </cell>
          <cell r="BD1646" t="str">
            <v>T0423</v>
          </cell>
          <cell r="BE1646" t="str">
            <v>ZM0103</v>
          </cell>
          <cell r="BF1646" t="str">
            <v>No</v>
          </cell>
        </row>
        <row r="1647">
          <cell r="C1647" t="str">
            <v>IHS_STR_079M</v>
          </cell>
          <cell r="D1647" t="str">
            <v>Siankaba Islands</v>
          </cell>
          <cell r="E1647">
            <v>25.5742</v>
          </cell>
          <cell r="F1647">
            <v>-17.8355</v>
          </cell>
          <cell r="G1647" t="str">
            <v>Southern</v>
          </cell>
          <cell r="H1647">
            <v>1.5</v>
          </cell>
          <cell r="I1647" t="str">
            <v>SOUTHERN</v>
          </cell>
          <cell r="J1647" t="str">
            <v>KAZUNGULA</v>
          </cell>
          <cell r="K1647" t="str">
            <v>No</v>
          </cell>
          <cell r="L1647" t="str">
            <v>No</v>
          </cell>
          <cell r="M1647" t="str">
            <v>No</v>
          </cell>
          <cell r="N1647" t="str">
            <v>Rural</v>
          </cell>
          <cell r="O1647" t="str">
            <v>2G</v>
          </cell>
          <cell r="P1647" t="str">
            <v>P4</v>
          </cell>
          <cell r="Q1647" t="str">
            <v>BTS</v>
          </cell>
          <cell r="R1647" t="str">
            <v>BTS</v>
          </cell>
          <cell r="S1647" t="str">
            <v>On air</v>
          </cell>
          <cell r="T1647" t="str">
            <v>Grid-Gen</v>
          </cell>
          <cell r="U1647" t="str">
            <v>Green Field</v>
          </cell>
          <cell r="V1647">
            <v>55</v>
          </cell>
          <cell r="W1647" t="str">
            <v>Outdoor</v>
          </cell>
          <cell r="X1647" t="str">
            <v>Mwamba Kalilo</v>
          </cell>
          <cell r="Y1647" t="str">
            <v>SBC</v>
          </cell>
          <cell r="Z1647" t="str">
            <v>SBC</v>
          </cell>
          <cell r="AA1647" t="str">
            <v>MTN</v>
          </cell>
          <cell r="AB1647" t="str">
            <v>Joseph Banda</v>
          </cell>
          <cell r="AC1647" t="str">
            <v>CCS</v>
          </cell>
          <cell r="AD1647" t="str">
            <v>CCS</v>
          </cell>
          <cell r="AE1647" t="str">
            <v>MPI</v>
          </cell>
          <cell r="AF1647" t="str">
            <v>MPI</v>
          </cell>
          <cell r="AG1647">
            <v>10</v>
          </cell>
          <cell r="AH1647" t="str">
            <v>perkins</v>
          </cell>
          <cell r="AI1647" t="str">
            <v>GK65597R</v>
          </cell>
          <cell r="AJ1647" t="str">
            <v>Leroy Sommer</v>
          </cell>
          <cell r="AK1647" t="str">
            <v>LSA 40M5 J 6/4</v>
          </cell>
          <cell r="AL1647">
            <v>600</v>
          </cell>
          <cell r="AM1647" t="str">
            <v>Delta</v>
          </cell>
          <cell r="AN1647" t="str">
            <v>DPS 2400B-48-5</v>
          </cell>
          <cell r="AO1647">
            <v>250</v>
          </cell>
          <cell r="AP1647" t="str">
            <v>NARADA</v>
          </cell>
          <cell r="AQ1647">
            <v>600</v>
          </cell>
          <cell r="AR1647">
            <v>2</v>
          </cell>
          <cell r="AS1647">
            <v>600</v>
          </cell>
          <cell r="AT1647">
            <v>24</v>
          </cell>
          <cell r="AU1647" t="str">
            <v>N/A</v>
          </cell>
          <cell r="AV1647" t="str">
            <v>N/A</v>
          </cell>
          <cell r="AW1647" t="str">
            <v>N/A</v>
          </cell>
          <cell r="AX1647" t="str">
            <v>NA</v>
          </cell>
          <cell r="AY1647" t="str">
            <v>N/A</v>
          </cell>
          <cell r="AZ1647">
            <v>34</v>
          </cell>
        </row>
        <row r="1647">
          <cell r="BB1647">
            <v>1</v>
          </cell>
          <cell r="BC1647" t="str">
            <v>MTN</v>
          </cell>
          <cell r="BD1647" t="str">
            <v>T0415</v>
          </cell>
          <cell r="BE1647">
            <v>0</v>
          </cell>
          <cell r="BF1647" t="str">
            <v>Yes</v>
          </cell>
        </row>
        <row r="1648">
          <cell r="C1648" t="str">
            <v>IHS_STR_080M</v>
          </cell>
          <cell r="D1648" t="str">
            <v>Kasenga Girls School</v>
          </cell>
          <cell r="E1648">
            <v>26.8</v>
          </cell>
          <cell r="F1648">
            <v>-15.8667</v>
          </cell>
          <cell r="G1648" t="str">
            <v>Southern</v>
          </cell>
          <cell r="H1648">
            <v>2</v>
          </cell>
          <cell r="I1648" t="str">
            <v>SOUTHERN</v>
          </cell>
          <cell r="J1648" t="str">
            <v>NAMWALA</v>
          </cell>
          <cell r="K1648" t="str">
            <v>No</v>
          </cell>
          <cell r="L1648" t="str">
            <v>No</v>
          </cell>
          <cell r="M1648" t="str">
            <v>No</v>
          </cell>
          <cell r="N1648" t="str">
            <v>Urban</v>
          </cell>
          <cell r="O1648" t="str">
            <v>2G</v>
          </cell>
          <cell r="P1648" t="str">
            <v>P4</v>
          </cell>
          <cell r="Q1648" t="str">
            <v>BTS</v>
          </cell>
          <cell r="R1648" t="str">
            <v>BTS</v>
          </cell>
          <cell r="S1648" t="str">
            <v>On air</v>
          </cell>
          <cell r="T1648" t="str">
            <v>Grid-Gen</v>
          </cell>
          <cell r="U1648" t="str">
            <v>Green Field</v>
          </cell>
          <cell r="V1648">
            <v>55</v>
          </cell>
          <cell r="W1648" t="str">
            <v>Outdoor</v>
          </cell>
          <cell r="X1648" t="str">
            <v>Aaron Ikenda</v>
          </cell>
          <cell r="Y1648" t="str">
            <v>SBC</v>
          </cell>
          <cell r="Z1648" t="str">
            <v>SBC</v>
          </cell>
          <cell r="AA1648" t="str">
            <v>MTN</v>
          </cell>
          <cell r="AB1648" t="str">
            <v>Joseph Banda</v>
          </cell>
          <cell r="AC1648" t="str">
            <v>CCS</v>
          </cell>
          <cell r="AD1648" t="str">
            <v>CCS</v>
          </cell>
          <cell r="AE1648" t="str">
            <v>Gen Logic </v>
          </cell>
          <cell r="AF1648" t="str">
            <v>Gen Logic </v>
          </cell>
          <cell r="AG1648">
            <v>16</v>
          </cell>
          <cell r="AH1648" t="str">
            <v>perkins</v>
          </cell>
          <cell r="AI1648" t="str">
            <v>GV51790U</v>
          </cell>
          <cell r="AJ1648" t="str">
            <v>Mecc Alte</v>
          </cell>
          <cell r="AK1648" t="str">
            <v>ECP28-1L/4</v>
          </cell>
          <cell r="AL1648">
            <v>1000</v>
          </cell>
          <cell r="AM1648" t="str">
            <v>Delta</v>
          </cell>
          <cell r="AN1648" t="str">
            <v>DPS 2400B-48-5</v>
          </cell>
          <cell r="AO1648">
            <v>250</v>
          </cell>
          <cell r="AP1648" t="str">
            <v>NARADA</v>
          </cell>
          <cell r="AQ1648">
            <v>1200</v>
          </cell>
          <cell r="AR1648">
            <v>2</v>
          </cell>
          <cell r="AS1648">
            <v>600</v>
          </cell>
          <cell r="AT1648">
            <v>48</v>
          </cell>
          <cell r="AU1648" t="str">
            <v>N/A</v>
          </cell>
          <cell r="AV1648" t="str">
            <v>N/A</v>
          </cell>
          <cell r="AW1648" t="str">
            <v>N/A</v>
          </cell>
          <cell r="AX1648">
            <v>0</v>
          </cell>
          <cell r="AY1648" t="str">
            <v>N/A</v>
          </cell>
          <cell r="AZ1648">
            <v>23.5</v>
          </cell>
        </row>
        <row r="1648">
          <cell r="BB1648">
            <v>1</v>
          </cell>
          <cell r="BC1648" t="str">
            <v>MTN</v>
          </cell>
          <cell r="BD1648" t="str">
            <v>T0425</v>
          </cell>
          <cell r="BE1648">
            <v>0</v>
          </cell>
          <cell r="BF1648">
            <v>0</v>
          </cell>
        </row>
        <row r="1649">
          <cell r="C1649" t="str">
            <v>IHS_STR_081M</v>
          </cell>
          <cell r="D1649" t="str">
            <v>Monze Overspill</v>
          </cell>
          <cell r="E1649">
            <v>27.461</v>
          </cell>
          <cell r="F1649">
            <v>-16.2867</v>
          </cell>
          <cell r="G1649" t="str">
            <v>Southern</v>
          </cell>
          <cell r="H1649">
            <v>2.5</v>
          </cell>
          <cell r="I1649" t="str">
            <v>SOUTHERN</v>
          </cell>
          <cell r="J1649" t="str">
            <v>Monze</v>
          </cell>
          <cell r="K1649" t="str">
            <v>No</v>
          </cell>
          <cell r="L1649" t="str">
            <v>No</v>
          </cell>
          <cell r="M1649" t="str">
            <v>No</v>
          </cell>
          <cell r="N1649" t="str">
            <v>Urban</v>
          </cell>
          <cell r="O1649" t="str">
            <v>P4</v>
          </cell>
          <cell r="P1649" t="str">
            <v>P4</v>
          </cell>
          <cell r="Q1649" t="str">
            <v>BTS</v>
          </cell>
          <cell r="R1649" t="str">
            <v>BTS</v>
          </cell>
          <cell r="S1649" t="str">
            <v>On air</v>
          </cell>
          <cell r="T1649" t="str">
            <v>Solar-Gen</v>
          </cell>
          <cell r="U1649" t="str">
            <v>Green Field</v>
          </cell>
          <cell r="V1649">
            <v>50</v>
          </cell>
          <cell r="W1649" t="str">
            <v>Outdoor</v>
          </cell>
          <cell r="X1649" t="str">
            <v>Aaron Ikenda</v>
          </cell>
          <cell r="Y1649" t="str">
            <v>SBC</v>
          </cell>
          <cell r="Z1649" t="str">
            <v>SBC</v>
          </cell>
          <cell r="AA1649" t="str">
            <v>MTN</v>
          </cell>
          <cell r="AB1649" t="str">
            <v>Joseph Banda</v>
          </cell>
          <cell r="AC1649" t="str">
            <v>CCS</v>
          </cell>
          <cell r="AD1649" t="str">
            <v>CCS</v>
          </cell>
          <cell r="AE1649" t="str">
            <v>Gen Logic </v>
          </cell>
          <cell r="AF1649" t="str">
            <v>Gen Logic </v>
          </cell>
          <cell r="AG1649">
            <v>20</v>
          </cell>
          <cell r="AH1649" t="str">
            <v>perkins</v>
          </cell>
          <cell r="AI1649" t="str">
            <v>GV83540U</v>
          </cell>
          <cell r="AJ1649" t="str">
            <v>Leroy Sommer</v>
          </cell>
          <cell r="AK1649" t="str">
            <v>TAL 040F J 6S/4</v>
          </cell>
          <cell r="AL1649">
            <v>1000</v>
          </cell>
          <cell r="AM1649" t="str">
            <v>Power cube</v>
          </cell>
          <cell r="AN1649" t="str">
            <v>Powercube</v>
          </cell>
          <cell r="AO1649">
            <v>400</v>
          </cell>
          <cell r="AP1649" t="str">
            <v>NARADA</v>
          </cell>
          <cell r="AQ1649">
            <v>600</v>
          </cell>
          <cell r="AR1649">
            <v>2</v>
          </cell>
          <cell r="AS1649">
            <v>600</v>
          </cell>
          <cell r="AT1649">
            <v>24</v>
          </cell>
          <cell r="AU1649" t="str">
            <v>N/A</v>
          </cell>
          <cell r="AV1649" t="str">
            <v>N/A</v>
          </cell>
          <cell r="AW1649" t="str">
            <v>N/A</v>
          </cell>
          <cell r="AX1649">
            <v>0</v>
          </cell>
          <cell r="AY1649" t="str">
            <v>N/A</v>
          </cell>
          <cell r="AZ1649">
            <v>46</v>
          </cell>
        </row>
        <row r="1649">
          <cell r="BB1649">
            <v>1</v>
          </cell>
          <cell r="BC1649" t="str">
            <v>MTN</v>
          </cell>
          <cell r="BD1649" t="str">
            <v>T1181</v>
          </cell>
          <cell r="BE1649">
            <v>0</v>
          </cell>
          <cell r="BF1649">
            <v>0</v>
          </cell>
        </row>
        <row r="1650">
          <cell r="C1650" t="str">
            <v>IHS_STR_084M</v>
          </cell>
          <cell r="D1650" t="str">
            <v>Maamba Town 2</v>
          </cell>
          <cell r="E1650">
            <v>27.2144</v>
          </cell>
          <cell r="F1650">
            <v>-17.3582</v>
          </cell>
          <cell r="G1650" t="str">
            <v>Southern</v>
          </cell>
          <cell r="H1650">
            <v>2.5</v>
          </cell>
          <cell r="I1650" t="str">
            <v>SOUTHERN</v>
          </cell>
          <cell r="J1650" t="str">
            <v>Mamba</v>
          </cell>
          <cell r="K1650" t="str">
            <v>Yes</v>
          </cell>
          <cell r="L1650" t="str">
            <v>No</v>
          </cell>
          <cell r="M1650" t="str">
            <v>No</v>
          </cell>
          <cell r="N1650" t="str">
            <v>Urban</v>
          </cell>
          <cell r="O1650" t="str">
            <v>P4</v>
          </cell>
          <cell r="P1650" t="str">
            <v>P4</v>
          </cell>
          <cell r="Q1650" t="str">
            <v>BTS</v>
          </cell>
          <cell r="R1650" t="str">
            <v>BTS</v>
          </cell>
          <cell r="S1650" t="str">
            <v>On air</v>
          </cell>
          <cell r="T1650" t="str">
            <v>Grid-Gen</v>
          </cell>
          <cell r="U1650" t="str">
            <v>Green Field</v>
          </cell>
          <cell r="V1650">
            <v>50</v>
          </cell>
          <cell r="W1650" t="str">
            <v>Outdoor</v>
          </cell>
          <cell r="X1650" t="str">
            <v>Aaron Ikenda</v>
          </cell>
          <cell r="Y1650" t="str">
            <v>SBC</v>
          </cell>
          <cell r="Z1650" t="str">
            <v>SBC</v>
          </cell>
          <cell r="AA1650" t="str">
            <v>MTN</v>
          </cell>
          <cell r="AB1650" t="str">
            <v>Joseph Banda</v>
          </cell>
          <cell r="AC1650" t="str">
            <v>CCS</v>
          </cell>
          <cell r="AD1650" t="str">
            <v>CCS</v>
          </cell>
          <cell r="AE1650" t="str">
            <v>Gen Logic </v>
          </cell>
          <cell r="AF1650" t="str">
            <v>Gen Logic </v>
          </cell>
          <cell r="AG1650">
            <v>20</v>
          </cell>
          <cell r="AH1650" t="str">
            <v>perkins</v>
          </cell>
          <cell r="AI1650" t="str">
            <v>GV83540U</v>
          </cell>
          <cell r="AJ1650" t="str">
            <v>Leroy Sommer</v>
          </cell>
          <cell r="AK1650" t="str">
            <v>TAL 040F J 6S/4</v>
          </cell>
          <cell r="AL1650">
            <v>1000</v>
          </cell>
          <cell r="AM1650" t="str">
            <v>Power cube</v>
          </cell>
          <cell r="AN1650" t="str">
            <v>Powercube</v>
          </cell>
          <cell r="AO1650">
            <v>400</v>
          </cell>
          <cell r="AP1650" t="str">
            <v>NARADA</v>
          </cell>
          <cell r="AQ1650">
            <v>600</v>
          </cell>
          <cell r="AR1650">
            <v>2</v>
          </cell>
          <cell r="AS1650">
            <v>600</v>
          </cell>
          <cell r="AT1650">
            <v>24</v>
          </cell>
          <cell r="AU1650" t="str">
            <v>N/A</v>
          </cell>
          <cell r="AV1650" t="str">
            <v>N/A</v>
          </cell>
          <cell r="AW1650" t="str">
            <v>N/A</v>
          </cell>
          <cell r="AX1650">
            <v>0</v>
          </cell>
          <cell r="AY1650" t="str">
            <v>N/A</v>
          </cell>
          <cell r="AZ1650">
            <v>27</v>
          </cell>
        </row>
        <row r="1650">
          <cell r="BB1650">
            <v>1</v>
          </cell>
          <cell r="BC1650" t="str">
            <v>MTN</v>
          </cell>
          <cell r="BD1650" t="str">
            <v>T1186</v>
          </cell>
          <cell r="BE1650">
            <v>0</v>
          </cell>
          <cell r="BF1650">
            <v>0</v>
          </cell>
        </row>
        <row r="1651">
          <cell r="C1651" t="str">
            <v>IHS_STR_088M</v>
          </cell>
          <cell r="D1651" t="str">
            <v>Choma WT  Airtel Share</v>
          </cell>
          <cell r="E1651">
            <v>26.9891</v>
          </cell>
          <cell r="F1651">
            <v>-16.8038</v>
          </cell>
          <cell r="G1651" t="str">
            <v>Southern</v>
          </cell>
          <cell r="H1651">
            <v>2.5</v>
          </cell>
          <cell r="I1651" t="str">
            <v>SOUTHERN</v>
          </cell>
          <cell r="J1651" t="str">
            <v>Choma</v>
          </cell>
          <cell r="K1651" t="str">
            <v>Yes</v>
          </cell>
          <cell r="L1651" t="str">
            <v>No</v>
          </cell>
          <cell r="M1651" t="str">
            <v>No</v>
          </cell>
          <cell r="N1651" t="str">
            <v>Urban</v>
          </cell>
          <cell r="O1651" t="str">
            <v>P4</v>
          </cell>
          <cell r="P1651" t="str">
            <v>P4</v>
          </cell>
          <cell r="Q1651" t="str">
            <v>BTS</v>
          </cell>
          <cell r="R1651" t="str">
            <v>BTS</v>
          </cell>
          <cell r="S1651" t="str">
            <v>On air</v>
          </cell>
          <cell r="T1651" t="str">
            <v>Grid-Gen</v>
          </cell>
          <cell r="U1651" t="str">
            <v>Green Field</v>
          </cell>
          <cell r="V1651">
            <v>50</v>
          </cell>
          <cell r="W1651" t="str">
            <v>Outdoor</v>
          </cell>
          <cell r="X1651" t="str">
            <v>Aaron Ikenda</v>
          </cell>
          <cell r="Y1651" t="str">
            <v>SBC</v>
          </cell>
          <cell r="Z1651" t="str">
            <v>SBC</v>
          </cell>
          <cell r="AA1651" t="str">
            <v>MTN</v>
          </cell>
          <cell r="AB1651" t="str">
            <v>Joseph Banda</v>
          </cell>
          <cell r="AC1651" t="str">
            <v>CCS</v>
          </cell>
          <cell r="AD1651" t="str">
            <v>CCS</v>
          </cell>
          <cell r="AE1651" t="str">
            <v>Gen Logic </v>
          </cell>
          <cell r="AF1651" t="str">
            <v>Gen Logic </v>
          </cell>
          <cell r="AG1651">
            <v>20</v>
          </cell>
          <cell r="AH1651" t="str">
            <v>perkins</v>
          </cell>
          <cell r="AI1651" t="str">
            <v>GV83540U</v>
          </cell>
          <cell r="AJ1651" t="str">
            <v>Leroy Sommer</v>
          </cell>
          <cell r="AK1651" t="str">
            <v>TAL 040F J 6S/4</v>
          </cell>
          <cell r="AL1651">
            <v>1000</v>
          </cell>
          <cell r="AM1651" t="str">
            <v>Power cube</v>
          </cell>
          <cell r="AN1651" t="str">
            <v>Powercube</v>
          </cell>
          <cell r="AO1651">
            <v>400</v>
          </cell>
          <cell r="AP1651" t="str">
            <v>NARADA</v>
          </cell>
          <cell r="AQ1651">
            <v>600</v>
          </cell>
          <cell r="AR1651">
            <v>2</v>
          </cell>
          <cell r="AS1651">
            <v>600</v>
          </cell>
          <cell r="AT1651">
            <v>24</v>
          </cell>
          <cell r="AU1651" t="str">
            <v>N/A</v>
          </cell>
          <cell r="AV1651" t="str">
            <v>N/A</v>
          </cell>
          <cell r="AW1651" t="str">
            <v>N/A</v>
          </cell>
          <cell r="AX1651">
            <v>0</v>
          </cell>
          <cell r="AY1651" t="str">
            <v>N/A</v>
          </cell>
          <cell r="AZ1651">
            <v>89</v>
          </cell>
        </row>
        <row r="1651">
          <cell r="BB1651">
            <v>2</v>
          </cell>
          <cell r="BC1651" t="str">
            <v>MTNAirtel</v>
          </cell>
          <cell r="BD1651" t="str">
            <v>T1193</v>
          </cell>
          <cell r="BE1651" t="str">
            <v>ZM0016</v>
          </cell>
          <cell r="BF1651">
            <v>0</v>
          </cell>
        </row>
        <row r="1652">
          <cell r="C1652" t="str">
            <v>IHS_STR_201A</v>
          </cell>
          <cell r="D1652" t="str">
            <v>Kanyemeza</v>
          </cell>
          <cell r="E1652">
            <v>26.5707</v>
          </cell>
          <cell r="F1652">
            <v>-17.0509</v>
          </cell>
          <cell r="G1652" t="str">
            <v>Southern</v>
          </cell>
          <cell r="H1652">
            <v>2</v>
          </cell>
          <cell r="I1652" t="str">
            <v>SOUTHERN</v>
          </cell>
          <cell r="J1652" t="str">
            <v>Kalomo</v>
          </cell>
          <cell r="K1652" t="str">
            <v>Yes</v>
          </cell>
          <cell r="L1652" t="str">
            <v>No</v>
          </cell>
          <cell r="M1652" t="str">
            <v>No</v>
          </cell>
          <cell r="N1652" t="str">
            <v>Rural</v>
          </cell>
          <cell r="O1652" t="str">
            <v>Silver</v>
          </cell>
          <cell r="P1652" t="str">
            <v>Silver</v>
          </cell>
          <cell r="Q1652" t="str">
            <v>BB</v>
          </cell>
          <cell r="R1652" t="str">
            <v>BB</v>
          </cell>
          <cell r="S1652" t="str">
            <v>On air</v>
          </cell>
          <cell r="T1652" t="str">
            <v>Grid-Gen</v>
          </cell>
          <cell r="U1652" t="str">
            <v>Green Field</v>
          </cell>
          <cell r="V1652">
            <v>64</v>
          </cell>
          <cell r="W1652" t="str">
            <v>Indoor </v>
          </cell>
          <cell r="X1652" t="str">
            <v>Aaron Ikenda</v>
          </cell>
          <cell r="Y1652" t="str">
            <v>SBC</v>
          </cell>
          <cell r="Z1652" t="str">
            <v>SBC</v>
          </cell>
          <cell r="AA1652" t="str">
            <v>Airtel </v>
          </cell>
          <cell r="AB1652" t="str">
            <v>Joseph Banda</v>
          </cell>
          <cell r="AC1652" t="str">
            <v>CCS</v>
          </cell>
          <cell r="AD1652" t="str">
            <v>CCS</v>
          </cell>
          <cell r="AE1652" t="str">
            <v>Gen Logic </v>
          </cell>
          <cell r="AF1652" t="str">
            <v>Gen Logic </v>
          </cell>
          <cell r="AG1652">
            <v>16</v>
          </cell>
          <cell r="AH1652" t="str">
            <v>perkins</v>
          </cell>
          <cell r="AI1652" t="str">
            <v>GV51790V</v>
          </cell>
          <cell r="AJ1652" t="str">
            <v>Mecc Alte</v>
          </cell>
          <cell r="AK1652" t="str">
            <v>ECP28-1L/4</v>
          </cell>
          <cell r="AL1652">
            <v>1000</v>
          </cell>
          <cell r="AM1652" t="str">
            <v>Power cube</v>
          </cell>
          <cell r="AN1652" t="str">
            <v>Powercube</v>
          </cell>
          <cell r="AO1652">
            <v>400</v>
          </cell>
          <cell r="AP1652" t="str">
            <v>Agisson</v>
          </cell>
          <cell r="AQ1652">
            <v>1200</v>
          </cell>
          <cell r="AR1652">
            <v>2</v>
          </cell>
          <cell r="AS1652">
            <v>600</v>
          </cell>
          <cell r="AT1652">
            <v>48</v>
          </cell>
          <cell r="AU1652" t="str">
            <v>LG</v>
          </cell>
          <cell r="AV1652" t="str">
            <v>LG</v>
          </cell>
          <cell r="AW1652">
            <v>18000</v>
          </cell>
          <cell r="AX1652">
            <v>18000</v>
          </cell>
          <cell r="AY1652">
            <v>2</v>
          </cell>
          <cell r="AZ1652">
            <v>84</v>
          </cell>
        </row>
        <row r="1652">
          <cell r="BB1652">
            <v>1</v>
          </cell>
          <cell r="BC1652" t="str">
            <v>Airtel</v>
          </cell>
          <cell r="BD1652">
            <v>0</v>
          </cell>
          <cell r="BE1652" t="str">
            <v>ZM0034</v>
          </cell>
          <cell r="BF1652">
            <v>0</v>
          </cell>
        </row>
        <row r="1653">
          <cell r="C1653" t="str">
            <v>IHS_STR_202A</v>
          </cell>
          <cell r="D1653" t="str">
            <v>Livingstone Airport</v>
          </cell>
          <cell r="E1653">
            <v>25.819</v>
          </cell>
          <cell r="F1653">
            <v>-17.8261</v>
          </cell>
          <cell r="G1653" t="str">
            <v>Southern</v>
          </cell>
          <cell r="H1653">
            <v>2.5</v>
          </cell>
          <cell r="I1653" t="str">
            <v>SOUTHERN</v>
          </cell>
          <cell r="J1653" t="str">
            <v>Livingstone</v>
          </cell>
          <cell r="K1653" t="str">
            <v>Yes</v>
          </cell>
          <cell r="L1653" t="str">
            <v>No</v>
          </cell>
          <cell r="M1653" t="str">
            <v>No</v>
          </cell>
          <cell r="N1653" t="str">
            <v>Urban</v>
          </cell>
          <cell r="O1653" t="str">
            <v>Gold</v>
          </cell>
          <cell r="P1653" t="str">
            <v>Gold</v>
          </cell>
          <cell r="Q1653" t="str">
            <v>BTS</v>
          </cell>
          <cell r="R1653" t="str">
            <v>BTS</v>
          </cell>
          <cell r="S1653" t="str">
            <v>On air</v>
          </cell>
          <cell r="T1653" t="str">
            <v>Grid-Gen</v>
          </cell>
          <cell r="U1653" t="str">
            <v>Roof Top</v>
          </cell>
          <cell r="V1653" t="str">
            <v>RT</v>
          </cell>
          <cell r="W1653" t="str">
            <v>Outdoor</v>
          </cell>
          <cell r="X1653" t="str">
            <v>Mwamba Kalilo</v>
          </cell>
          <cell r="Y1653" t="str">
            <v>SBC</v>
          </cell>
          <cell r="Z1653" t="str">
            <v>SBC</v>
          </cell>
          <cell r="AA1653" t="str">
            <v>Airtel </v>
          </cell>
          <cell r="AB1653" t="str">
            <v>Joseph Banda</v>
          </cell>
          <cell r="AC1653" t="str">
            <v>CCS</v>
          </cell>
          <cell r="AD1653" t="str">
            <v>CCS</v>
          </cell>
          <cell r="AE1653" t="str">
            <v>Gen Logic </v>
          </cell>
          <cell r="AF1653" t="str">
            <v>Gen Logic </v>
          </cell>
          <cell r="AG1653">
            <v>20</v>
          </cell>
          <cell r="AH1653" t="str">
            <v>perkins</v>
          </cell>
          <cell r="AI1653" t="str">
            <v>GV51790U</v>
          </cell>
          <cell r="AJ1653" t="str">
            <v>Mecc Alte</v>
          </cell>
          <cell r="AK1653" t="str">
            <v>ECP 28-M/4</v>
          </cell>
          <cell r="AL1653">
            <v>1000</v>
          </cell>
          <cell r="AM1653" t="str">
            <v>Power cube</v>
          </cell>
          <cell r="AN1653" t="str">
            <v>ICC330-H1_C1</v>
          </cell>
          <cell r="AO1653">
            <v>400</v>
          </cell>
          <cell r="AP1653" t="str">
            <v>Agisson</v>
          </cell>
          <cell r="AQ1653">
            <v>1200</v>
          </cell>
          <cell r="AR1653">
            <v>2</v>
          </cell>
          <cell r="AS1653">
            <v>600</v>
          </cell>
          <cell r="AT1653">
            <v>48</v>
          </cell>
          <cell r="AU1653" t="str">
            <v>N/A</v>
          </cell>
          <cell r="AV1653" t="str">
            <v>N/A</v>
          </cell>
          <cell r="AW1653">
            <v>0</v>
          </cell>
          <cell r="AX1653" t="str">
            <v>NA</v>
          </cell>
          <cell r="AY1653">
            <v>0</v>
          </cell>
          <cell r="AZ1653">
            <v>90</v>
          </cell>
        </row>
        <row r="1653">
          <cell r="BB1653">
            <v>1</v>
          </cell>
          <cell r="BC1653" t="str">
            <v>Airtel</v>
          </cell>
          <cell r="BD1653">
            <v>0</v>
          </cell>
          <cell r="BE1653" t="str">
            <v>ZM0047</v>
          </cell>
          <cell r="BF1653" t="str">
            <v>yes</v>
          </cell>
        </row>
        <row r="1654">
          <cell r="C1654" t="str">
            <v>IHS_STR_203A</v>
          </cell>
          <cell r="D1654" t="str">
            <v>Livingstone Sun</v>
          </cell>
          <cell r="E1654">
            <v>25.8699</v>
          </cell>
          <cell r="F1654">
            <v>-17.9189</v>
          </cell>
          <cell r="G1654" t="str">
            <v>Southern</v>
          </cell>
          <cell r="H1654">
            <v>2.5</v>
          </cell>
          <cell r="I1654" t="str">
            <v>SOUTHERN</v>
          </cell>
          <cell r="J1654" t="str">
            <v>Livingstone</v>
          </cell>
          <cell r="K1654" t="str">
            <v>Yes</v>
          </cell>
          <cell r="L1654" t="str">
            <v>No</v>
          </cell>
          <cell r="M1654" t="str">
            <v>No</v>
          </cell>
          <cell r="N1654" t="str">
            <v>Urban</v>
          </cell>
          <cell r="O1654" t="str">
            <v>Gold</v>
          </cell>
          <cell r="P1654" t="str">
            <v>Gold</v>
          </cell>
          <cell r="Q1654" t="str">
            <v>BTS</v>
          </cell>
          <cell r="R1654" t="str">
            <v>BTS</v>
          </cell>
          <cell r="S1654" t="str">
            <v>On air</v>
          </cell>
          <cell r="T1654" t="str">
            <v>Grid-Gen</v>
          </cell>
          <cell r="U1654" t="str">
            <v>Green Field</v>
          </cell>
          <cell r="V1654">
            <v>35</v>
          </cell>
          <cell r="W1654" t="str">
            <v>Outdoor</v>
          </cell>
          <cell r="X1654" t="str">
            <v>Mwamba Kalilo</v>
          </cell>
          <cell r="Y1654" t="str">
            <v>SBC</v>
          </cell>
          <cell r="Z1654" t="str">
            <v>SBC</v>
          </cell>
          <cell r="AA1654" t="str">
            <v>Airtel </v>
          </cell>
          <cell r="AB1654" t="str">
            <v>Joseph Banda</v>
          </cell>
          <cell r="AC1654" t="str">
            <v>CCS</v>
          </cell>
          <cell r="AD1654" t="str">
            <v>CCS</v>
          </cell>
          <cell r="AE1654" t="str">
            <v>Gen Logic </v>
          </cell>
          <cell r="AF1654" t="str">
            <v>Gen Logic </v>
          </cell>
          <cell r="AG1654">
            <v>20</v>
          </cell>
          <cell r="AH1654" t="str">
            <v>perkins</v>
          </cell>
          <cell r="AI1654" t="str">
            <v>GV51790U</v>
          </cell>
          <cell r="AJ1654" t="str">
            <v>Mecc Alte</v>
          </cell>
          <cell r="AK1654" t="str">
            <v>ECP 28-M/4</v>
          </cell>
          <cell r="AL1654">
            <v>1000</v>
          </cell>
          <cell r="AM1654" t="str">
            <v>Power cube</v>
          </cell>
          <cell r="AN1654" t="str">
            <v>ICC330-H1_C1</v>
          </cell>
          <cell r="AO1654">
            <v>400</v>
          </cell>
          <cell r="AP1654" t="str">
            <v>Agisson</v>
          </cell>
          <cell r="AQ1654">
            <v>600</v>
          </cell>
          <cell r="AR1654">
            <v>2</v>
          </cell>
          <cell r="AS1654">
            <v>600</v>
          </cell>
          <cell r="AT1654">
            <v>24</v>
          </cell>
          <cell r="AU1654" t="str">
            <v>N/A</v>
          </cell>
          <cell r="AV1654" t="str">
            <v>N/A</v>
          </cell>
          <cell r="AW1654">
            <v>0</v>
          </cell>
          <cell r="AX1654" t="str">
            <v>NA</v>
          </cell>
          <cell r="AY1654">
            <v>0</v>
          </cell>
          <cell r="AZ1654">
            <v>45</v>
          </cell>
        </row>
        <row r="1654">
          <cell r="BB1654">
            <v>1</v>
          </cell>
          <cell r="BC1654" t="str">
            <v>Airtel</v>
          </cell>
          <cell r="BD1654">
            <v>0</v>
          </cell>
          <cell r="BE1654" t="str">
            <v>ZM0048</v>
          </cell>
          <cell r="BF1654" t="str">
            <v>yes</v>
          </cell>
        </row>
        <row r="1655">
          <cell r="C1655" t="str">
            <v>IHS_STR_204A</v>
          </cell>
          <cell r="D1655" t="str">
            <v>Mbabala (Choma Backbone)</v>
          </cell>
          <cell r="E1655">
            <v>26.9154</v>
          </cell>
          <cell r="F1655">
            <v>-16.8202</v>
          </cell>
          <cell r="G1655" t="str">
            <v>Southern</v>
          </cell>
          <cell r="H1655">
            <v>5.5</v>
          </cell>
          <cell r="I1655" t="str">
            <v>SOUTHERN</v>
          </cell>
          <cell r="J1655" t="str">
            <v>Choma</v>
          </cell>
          <cell r="K1655" t="str">
            <v>No</v>
          </cell>
          <cell r="L1655" t="str">
            <v>No</v>
          </cell>
          <cell r="M1655" t="str">
            <v>No</v>
          </cell>
          <cell r="N1655" t="str">
            <v>Urban</v>
          </cell>
          <cell r="O1655" t="str">
            <v>Silver</v>
          </cell>
          <cell r="P1655" t="str">
            <v>Silver</v>
          </cell>
          <cell r="Q1655" t="str">
            <v>BB</v>
          </cell>
          <cell r="R1655" t="str">
            <v>BB</v>
          </cell>
          <cell r="S1655" t="str">
            <v>On air</v>
          </cell>
          <cell r="T1655" t="str">
            <v>Grid-Gen</v>
          </cell>
          <cell r="U1655" t="str">
            <v>Green Field</v>
          </cell>
          <cell r="V1655">
            <v>66</v>
          </cell>
          <cell r="W1655" t="str">
            <v>Indoor </v>
          </cell>
          <cell r="X1655" t="str">
            <v>Aaron Ikenda</v>
          </cell>
          <cell r="Y1655" t="str">
            <v>SBC</v>
          </cell>
          <cell r="Z1655" t="str">
            <v>SBC</v>
          </cell>
          <cell r="AA1655" t="str">
            <v>Airtel </v>
          </cell>
          <cell r="AB1655" t="str">
            <v>Joseph Banda</v>
          </cell>
          <cell r="AC1655" t="str">
            <v>CCS</v>
          </cell>
          <cell r="AD1655" t="str">
            <v>CCS</v>
          </cell>
          <cell r="AE1655" t="str">
            <v>Gen Logic </v>
          </cell>
          <cell r="AF1655" t="str">
            <v>Gen Logic </v>
          </cell>
          <cell r="AG1655">
            <v>45</v>
          </cell>
          <cell r="AH1655" t="str">
            <v>perkins</v>
          </cell>
          <cell r="AI1655" t="str">
            <v>DK32037</v>
          </cell>
          <cell r="AJ1655" t="str">
            <v>Leroy Sommer</v>
          </cell>
          <cell r="AK1655" t="str">
            <v>TAL042F</v>
          </cell>
          <cell r="AL1655">
            <v>600</v>
          </cell>
          <cell r="AM1655" t="str">
            <v>Power cube</v>
          </cell>
          <cell r="AN1655" t="str">
            <v>Powercube</v>
          </cell>
          <cell r="AO1655">
            <v>400</v>
          </cell>
          <cell r="AP1655" t="str">
            <v>Lithium</v>
          </cell>
          <cell r="AQ1655">
            <v>800</v>
          </cell>
          <cell r="AR1655">
            <v>48</v>
          </cell>
          <cell r="AS1655">
            <v>100</v>
          </cell>
          <cell r="AT1655">
            <v>8</v>
          </cell>
          <cell r="AU1655" t="str">
            <v>LG</v>
          </cell>
          <cell r="AV1655" t="str">
            <v>LG</v>
          </cell>
          <cell r="AW1655">
            <v>18000</v>
          </cell>
          <cell r="AX1655">
            <v>18000</v>
          </cell>
          <cell r="AY1655">
            <v>2</v>
          </cell>
          <cell r="AZ1655">
            <v>240</v>
          </cell>
        </row>
        <row r="1655">
          <cell r="BB1655">
            <v>2</v>
          </cell>
          <cell r="BC1655" t="str">
            <v>MTNAirtel</v>
          </cell>
          <cell r="BD1655" t="str">
            <v>T0226</v>
          </cell>
          <cell r="BE1655" t="str">
            <v>ZM0054</v>
          </cell>
          <cell r="BF1655" t="str">
            <v>Yes</v>
          </cell>
        </row>
        <row r="1656">
          <cell r="C1656" t="str">
            <v>IHS_STR_205A</v>
          </cell>
          <cell r="D1656" t="str">
            <v>Mazabuka BB</v>
          </cell>
          <cell r="E1656">
            <v>27.7549</v>
          </cell>
          <cell r="F1656">
            <v>-15.8853</v>
          </cell>
          <cell r="G1656" t="str">
            <v>Southern</v>
          </cell>
          <cell r="H1656">
            <v>4.5</v>
          </cell>
          <cell r="I1656" t="str">
            <v>SOUTHERN</v>
          </cell>
          <cell r="J1656" t="str">
            <v>Mazabuka</v>
          </cell>
          <cell r="K1656" t="str">
            <v>No</v>
          </cell>
          <cell r="L1656" t="str">
            <v>No</v>
          </cell>
          <cell r="M1656" t="str">
            <v>No</v>
          </cell>
          <cell r="N1656" t="str">
            <v>Urban</v>
          </cell>
          <cell r="O1656" t="str">
            <v>Silver</v>
          </cell>
          <cell r="P1656" t="str">
            <v>Silver</v>
          </cell>
          <cell r="Q1656" t="str">
            <v>BB</v>
          </cell>
          <cell r="R1656" t="str">
            <v>BB</v>
          </cell>
          <cell r="S1656" t="str">
            <v>On air</v>
          </cell>
          <cell r="T1656" t="str">
            <v>Grid-Gen</v>
          </cell>
          <cell r="U1656" t="str">
            <v>Green Field</v>
          </cell>
          <cell r="V1656">
            <v>70</v>
          </cell>
          <cell r="W1656" t="str">
            <v>Indoor </v>
          </cell>
          <cell r="X1656" t="str">
            <v>Aaron Ikenda</v>
          </cell>
          <cell r="Y1656" t="str">
            <v>SBC</v>
          </cell>
          <cell r="Z1656" t="str">
            <v>SBC</v>
          </cell>
          <cell r="AA1656" t="str">
            <v>Airtel </v>
          </cell>
          <cell r="AB1656" t="str">
            <v>Joseph Banda</v>
          </cell>
          <cell r="AC1656" t="str">
            <v>CCS</v>
          </cell>
          <cell r="AD1656" t="str">
            <v>CCS</v>
          </cell>
          <cell r="AE1656" t="str">
            <v>Gen Logic </v>
          </cell>
          <cell r="AF1656" t="str">
            <v>Gen Logic </v>
          </cell>
          <cell r="AG1656">
            <v>30</v>
          </cell>
          <cell r="AH1656" t="str">
            <v>perkins</v>
          </cell>
          <cell r="AI1656" t="str">
            <v>DJ51434</v>
          </cell>
          <cell r="AJ1656" t="str">
            <v>Leroy Sommer</v>
          </cell>
          <cell r="AK1656">
            <v>0</v>
          </cell>
          <cell r="AL1656">
            <v>600</v>
          </cell>
          <cell r="AM1656" t="str">
            <v>Power cube</v>
          </cell>
          <cell r="AN1656" t="str">
            <v>PowerCube</v>
          </cell>
          <cell r="AO1656">
            <v>400</v>
          </cell>
          <cell r="AP1656" t="str">
            <v>Agisson</v>
          </cell>
          <cell r="AQ1656">
            <v>1200</v>
          </cell>
          <cell r="AR1656">
            <v>2</v>
          </cell>
          <cell r="AS1656">
            <v>600</v>
          </cell>
          <cell r="AT1656">
            <v>48</v>
          </cell>
          <cell r="AU1656" t="str">
            <v>LG</v>
          </cell>
          <cell r="AV1656" t="str">
            <v>LG</v>
          </cell>
          <cell r="AW1656">
            <v>18000</v>
          </cell>
          <cell r="AX1656">
            <v>18000</v>
          </cell>
          <cell r="AY1656">
            <v>2</v>
          </cell>
          <cell r="AZ1656">
            <v>106.3</v>
          </cell>
        </row>
        <row r="1656">
          <cell r="BB1656">
            <v>1</v>
          </cell>
          <cell r="BC1656" t="str">
            <v>Airtel</v>
          </cell>
          <cell r="BD1656">
            <v>0</v>
          </cell>
          <cell r="BE1656" t="str">
            <v>ZM0057</v>
          </cell>
          <cell r="BF1656">
            <v>0</v>
          </cell>
        </row>
        <row r="1657">
          <cell r="C1657" t="str">
            <v>IHS_STR_206A</v>
          </cell>
          <cell r="D1657" t="str">
            <v>Monze Silo</v>
          </cell>
          <cell r="E1657">
            <v>27.4757</v>
          </cell>
          <cell r="F1657">
            <v>-16.2656</v>
          </cell>
          <cell r="G1657" t="str">
            <v>Southern</v>
          </cell>
          <cell r="H1657">
            <v>1.5</v>
          </cell>
          <cell r="I1657" t="str">
            <v>SOUTHERN</v>
          </cell>
          <cell r="J1657" t="str">
            <v>Monze</v>
          </cell>
          <cell r="K1657" t="str">
            <v>Yes</v>
          </cell>
          <cell r="L1657" t="str">
            <v>No</v>
          </cell>
          <cell r="M1657" t="str">
            <v>No</v>
          </cell>
          <cell r="N1657" t="str">
            <v>Suburban</v>
          </cell>
          <cell r="O1657" t="str">
            <v>Silver</v>
          </cell>
          <cell r="P1657" t="str">
            <v>Silver</v>
          </cell>
          <cell r="Q1657" t="str">
            <v>BTS</v>
          </cell>
          <cell r="R1657" t="str">
            <v>BTS</v>
          </cell>
          <cell r="S1657" t="str">
            <v>On air</v>
          </cell>
          <cell r="T1657" t="str">
            <v>Grid-Gen</v>
          </cell>
          <cell r="U1657" t="str">
            <v>Roof Top</v>
          </cell>
          <cell r="V1657" t="str">
            <v>RT</v>
          </cell>
          <cell r="W1657" t="str">
            <v>Indoor </v>
          </cell>
          <cell r="X1657" t="str">
            <v>Aaron Ikenda</v>
          </cell>
          <cell r="Y1657" t="str">
            <v>SBC</v>
          </cell>
          <cell r="Z1657" t="str">
            <v>SBC</v>
          </cell>
          <cell r="AA1657" t="str">
            <v>Airtel </v>
          </cell>
          <cell r="AB1657" t="str">
            <v>Joseph Banda</v>
          </cell>
          <cell r="AC1657" t="str">
            <v>CCS</v>
          </cell>
          <cell r="AD1657" t="str">
            <v>CCS</v>
          </cell>
          <cell r="AE1657" t="str">
            <v>Gen Logic </v>
          </cell>
          <cell r="AF1657" t="str">
            <v>Gen Logic </v>
          </cell>
          <cell r="AG1657">
            <v>10</v>
          </cell>
          <cell r="AH1657" t="str">
            <v>perkins</v>
          </cell>
          <cell r="AI1657" t="str">
            <v>GV51790U</v>
          </cell>
          <cell r="AJ1657" t="str">
            <v>Mecc Alte</v>
          </cell>
          <cell r="AK1657" t="str">
            <v>ECP28-M/4</v>
          </cell>
          <cell r="AL1657">
            <v>1000</v>
          </cell>
          <cell r="AM1657" t="str">
            <v>Power cube</v>
          </cell>
          <cell r="AN1657" t="str">
            <v>PowerCube</v>
          </cell>
          <cell r="AO1657">
            <v>400</v>
          </cell>
          <cell r="AP1657" t="str">
            <v>Agisson</v>
          </cell>
          <cell r="AQ1657">
            <v>1200</v>
          </cell>
          <cell r="AR1657">
            <v>2</v>
          </cell>
          <cell r="AS1657">
            <v>600</v>
          </cell>
          <cell r="AT1657">
            <v>48</v>
          </cell>
          <cell r="AU1657" t="str">
            <v>LG</v>
          </cell>
          <cell r="AV1657" t="str">
            <v>LG</v>
          </cell>
          <cell r="AW1657">
            <v>18000</v>
          </cell>
          <cell r="AX1657">
            <v>18000</v>
          </cell>
          <cell r="AY1657">
            <v>2</v>
          </cell>
          <cell r="AZ1657">
            <v>87</v>
          </cell>
        </row>
        <row r="1657">
          <cell r="BB1657">
            <v>1</v>
          </cell>
          <cell r="BC1657" t="str">
            <v>Airtel</v>
          </cell>
          <cell r="BD1657">
            <v>0</v>
          </cell>
          <cell r="BE1657" t="str">
            <v>ZM0060</v>
          </cell>
          <cell r="BF1657">
            <v>0</v>
          </cell>
        </row>
        <row r="1658">
          <cell r="C1658" t="str">
            <v>IHS_STR_207A</v>
          </cell>
          <cell r="D1658" t="str">
            <v>Pemba</v>
          </cell>
          <cell r="E1658">
            <v>27.3691</v>
          </cell>
          <cell r="F1658">
            <v>-16.5147</v>
          </cell>
          <cell r="G1658" t="str">
            <v>Southern</v>
          </cell>
          <cell r="H1658">
            <v>4.5</v>
          </cell>
          <cell r="I1658" t="str">
            <v>SOUTHERN</v>
          </cell>
          <cell r="J1658" t="str">
            <v>Choma</v>
          </cell>
          <cell r="K1658" t="str">
            <v>Yes</v>
          </cell>
          <cell r="L1658" t="str">
            <v>No</v>
          </cell>
          <cell r="M1658" t="str">
            <v>No</v>
          </cell>
          <cell r="N1658" t="str">
            <v>Suburban</v>
          </cell>
          <cell r="O1658" t="str">
            <v>Silver</v>
          </cell>
          <cell r="P1658" t="str">
            <v>Silver</v>
          </cell>
          <cell r="Q1658" t="str">
            <v>BB</v>
          </cell>
          <cell r="R1658" t="str">
            <v>BB</v>
          </cell>
          <cell r="S1658" t="str">
            <v>On air</v>
          </cell>
          <cell r="T1658" t="str">
            <v>Grid-Gen</v>
          </cell>
          <cell r="U1658" t="str">
            <v>Green Field</v>
          </cell>
          <cell r="V1658">
            <v>64</v>
          </cell>
          <cell r="W1658" t="str">
            <v>Indoor </v>
          </cell>
          <cell r="X1658" t="str">
            <v>Aaron Ikenda</v>
          </cell>
          <cell r="Y1658" t="str">
            <v>SBC</v>
          </cell>
          <cell r="Z1658" t="str">
            <v>SBC</v>
          </cell>
          <cell r="AA1658" t="str">
            <v>Airtel </v>
          </cell>
          <cell r="AB1658" t="str">
            <v>Joseph Banda</v>
          </cell>
          <cell r="AC1658" t="str">
            <v>CCS</v>
          </cell>
          <cell r="AD1658" t="str">
            <v>CCS</v>
          </cell>
          <cell r="AE1658" t="str">
            <v>Gen Logic </v>
          </cell>
          <cell r="AF1658" t="str">
            <v>Gen Logic </v>
          </cell>
          <cell r="AG1658">
            <v>30</v>
          </cell>
          <cell r="AH1658" t="str">
            <v>perkins</v>
          </cell>
          <cell r="AI1658" t="str">
            <v>DJ51434</v>
          </cell>
          <cell r="AJ1658" t="str">
            <v>Mecc Alte</v>
          </cell>
          <cell r="AK1658" t="str">
            <v>TAL 040F J 6S/4</v>
          </cell>
          <cell r="AL1658">
            <v>1000</v>
          </cell>
          <cell r="AM1658" t="str">
            <v>Power cube</v>
          </cell>
          <cell r="AN1658" t="str">
            <v>PowerCube</v>
          </cell>
          <cell r="AO1658">
            <v>400</v>
          </cell>
          <cell r="AP1658" t="str">
            <v>Lithium</v>
          </cell>
          <cell r="AQ1658">
            <v>200</v>
          </cell>
          <cell r="AR1658">
            <v>48</v>
          </cell>
          <cell r="AS1658">
            <v>100</v>
          </cell>
          <cell r="AT1658">
            <v>2</v>
          </cell>
          <cell r="AU1658" t="str">
            <v>LG</v>
          </cell>
          <cell r="AV1658" t="str">
            <v>LG</v>
          </cell>
          <cell r="AW1658">
            <v>18000</v>
          </cell>
          <cell r="AX1658">
            <v>18000</v>
          </cell>
          <cell r="AY1658">
            <v>2</v>
          </cell>
          <cell r="AZ1658">
            <v>89</v>
          </cell>
        </row>
        <row r="1658">
          <cell r="BB1658">
            <v>1</v>
          </cell>
          <cell r="BC1658" t="str">
            <v>Airtel</v>
          </cell>
          <cell r="BD1658">
            <v>0</v>
          </cell>
          <cell r="BE1658" t="str">
            <v>ZM0072</v>
          </cell>
          <cell r="BF1658" t="str">
            <v>Yes</v>
          </cell>
        </row>
        <row r="1659">
          <cell r="C1659" t="str">
            <v>IHS_STR_208A</v>
          </cell>
          <cell r="D1659" t="str">
            <v>SIAVONGA  </v>
          </cell>
          <cell r="E1659">
            <v>28.7156</v>
          </cell>
          <cell r="F1659">
            <v>-16.5318</v>
          </cell>
          <cell r="G1659" t="str">
            <v>Lusaka</v>
          </cell>
          <cell r="H1659">
            <v>4.5</v>
          </cell>
          <cell r="I1659" t="str">
            <v>SOUTHERN</v>
          </cell>
          <cell r="J1659" t="str">
            <v>Siavonga</v>
          </cell>
          <cell r="K1659" t="str">
            <v>No</v>
          </cell>
          <cell r="L1659" t="str">
            <v>No</v>
          </cell>
          <cell r="M1659" t="str">
            <v>No</v>
          </cell>
          <cell r="N1659" t="str">
            <v>Rural</v>
          </cell>
          <cell r="O1659" t="str">
            <v>Silver</v>
          </cell>
          <cell r="P1659" t="str">
            <v>Silver</v>
          </cell>
          <cell r="Q1659" t="str">
            <v>HUB</v>
          </cell>
          <cell r="R1659" t="str">
            <v>HUB</v>
          </cell>
          <cell r="S1659" t="str">
            <v>On air</v>
          </cell>
          <cell r="T1659" t="str">
            <v>Grid-Gen</v>
          </cell>
          <cell r="U1659" t="str">
            <v>Green Field</v>
          </cell>
          <cell r="V1659">
            <v>50</v>
          </cell>
          <cell r="W1659" t="str">
            <v>Indoor </v>
          </cell>
          <cell r="X1659" t="str">
            <v>Samuel Mumba</v>
          </cell>
          <cell r="Y1659" t="str">
            <v>SBC</v>
          </cell>
          <cell r="Z1659" t="str">
            <v>SBC</v>
          </cell>
          <cell r="AA1659" t="str">
            <v>Airtel </v>
          </cell>
          <cell r="AB1659" t="str">
            <v>Evans Ngonga</v>
          </cell>
          <cell r="AC1659" t="str">
            <v>CCS</v>
          </cell>
          <cell r="AD1659" t="str">
            <v>CCS</v>
          </cell>
          <cell r="AE1659" t="str">
            <v>Gen Logic </v>
          </cell>
          <cell r="AF1659" t="str">
            <v>Gen Logic </v>
          </cell>
          <cell r="AG1659">
            <v>30</v>
          </cell>
          <cell r="AH1659" t="str">
            <v>perkins</v>
          </cell>
          <cell r="AI1659" t="str">
            <v>404A-22</v>
          </cell>
          <cell r="AJ1659" t="str">
            <v>Leroy Sommer</v>
          </cell>
          <cell r="AK1659" t="str">
            <v>ECO-28-M/4</v>
          </cell>
          <cell r="AL1659">
            <v>1000</v>
          </cell>
          <cell r="AM1659" t="str">
            <v>Power cube</v>
          </cell>
          <cell r="AN1659" t="str">
            <v>ECC500</v>
          </cell>
          <cell r="AO1659">
            <v>400</v>
          </cell>
          <cell r="AP1659" t="str">
            <v>Agisson</v>
          </cell>
          <cell r="AQ1659">
            <v>1200</v>
          </cell>
          <cell r="AR1659">
            <v>2</v>
          </cell>
          <cell r="AS1659">
            <v>600</v>
          </cell>
          <cell r="AT1659">
            <v>48</v>
          </cell>
          <cell r="AU1659" t="str">
            <v>LG</v>
          </cell>
          <cell r="AV1659" t="str">
            <v>LG</v>
          </cell>
          <cell r="AW1659">
            <v>18000</v>
          </cell>
          <cell r="AX1659">
            <v>18000</v>
          </cell>
          <cell r="AY1659">
            <v>2</v>
          </cell>
          <cell r="AZ1659">
            <v>68</v>
          </cell>
        </row>
        <row r="1659">
          <cell r="BB1659">
            <v>2</v>
          </cell>
          <cell r="BC1659" t="str">
            <v>AirtelLiquid( Former Hai)</v>
          </cell>
          <cell r="BD1659">
            <v>0</v>
          </cell>
          <cell r="BE1659" t="str">
            <v>ZM0077</v>
          </cell>
          <cell r="BF1659">
            <v>0</v>
          </cell>
        </row>
        <row r="1660">
          <cell r="C1660" t="str">
            <v>IHS_STR_209A</v>
          </cell>
          <cell r="D1660" t="str">
            <v>Zimba</v>
          </cell>
          <cell r="E1660">
            <v>26.247</v>
          </cell>
          <cell r="F1660">
            <v>-17.3302</v>
          </cell>
          <cell r="G1660" t="str">
            <v>Southern</v>
          </cell>
          <cell r="H1660">
            <v>2.5</v>
          </cell>
          <cell r="I1660" t="str">
            <v>SOUTHERN</v>
          </cell>
          <cell r="J1660" t="str">
            <v>Kazungula</v>
          </cell>
          <cell r="K1660" t="str">
            <v>Yes</v>
          </cell>
          <cell r="L1660" t="str">
            <v>No</v>
          </cell>
          <cell r="M1660" t="str">
            <v>No</v>
          </cell>
          <cell r="N1660" t="str">
            <v>Rural</v>
          </cell>
          <cell r="O1660" t="str">
            <v>Silver</v>
          </cell>
          <cell r="P1660" t="str">
            <v>Silver</v>
          </cell>
          <cell r="Q1660" t="str">
            <v>BB</v>
          </cell>
          <cell r="R1660" t="str">
            <v>BTS</v>
          </cell>
          <cell r="S1660" t="str">
            <v>On air</v>
          </cell>
          <cell r="T1660" t="str">
            <v>Grid-Gen</v>
          </cell>
          <cell r="U1660" t="str">
            <v>Green Field</v>
          </cell>
          <cell r="V1660">
            <v>64</v>
          </cell>
          <cell r="W1660" t="str">
            <v>Outdoor</v>
          </cell>
          <cell r="X1660" t="str">
            <v>Mwamba Kalilo</v>
          </cell>
          <cell r="Y1660" t="str">
            <v>SBC</v>
          </cell>
          <cell r="Z1660" t="str">
            <v>SBC</v>
          </cell>
          <cell r="AA1660" t="str">
            <v>Airtel </v>
          </cell>
          <cell r="AB1660" t="str">
            <v>Joseph Banda</v>
          </cell>
          <cell r="AC1660" t="str">
            <v>CCS</v>
          </cell>
          <cell r="AD1660" t="str">
            <v>CCS</v>
          </cell>
          <cell r="AE1660" t="str">
            <v>Vitalgen</v>
          </cell>
          <cell r="AF1660" t="str">
            <v>Vitalgen</v>
          </cell>
          <cell r="AG1660">
            <v>20</v>
          </cell>
          <cell r="AH1660" t="str">
            <v>perkins</v>
          </cell>
          <cell r="AI1660" t="str">
            <v>GV51790U</v>
          </cell>
          <cell r="AJ1660" t="str">
            <v>Leroy Sommer</v>
          </cell>
          <cell r="AK1660" t="str">
            <v>TAL 040F J 6S/4</v>
          </cell>
          <cell r="AL1660">
            <v>600</v>
          </cell>
          <cell r="AM1660" t="str">
            <v>Power cube</v>
          </cell>
          <cell r="AN1660" t="str">
            <v>ICC330-H1_C1</v>
          </cell>
          <cell r="AO1660">
            <v>400</v>
          </cell>
          <cell r="AP1660" t="str">
            <v>Agisson</v>
          </cell>
          <cell r="AQ1660">
            <v>1200</v>
          </cell>
          <cell r="AR1660">
            <v>2</v>
          </cell>
          <cell r="AS1660">
            <v>600</v>
          </cell>
          <cell r="AT1660">
            <v>48</v>
          </cell>
          <cell r="AU1660" t="str">
            <v>N/A</v>
          </cell>
          <cell r="AV1660" t="str">
            <v>N/A</v>
          </cell>
          <cell r="AW1660" t="str">
            <v>N/A</v>
          </cell>
          <cell r="AX1660">
            <v>18000</v>
          </cell>
          <cell r="AY1660" t="str">
            <v>N/A</v>
          </cell>
          <cell r="AZ1660">
            <v>52</v>
          </cell>
        </row>
        <row r="1660">
          <cell r="BB1660">
            <v>1</v>
          </cell>
          <cell r="BC1660" t="str">
            <v>Airtel</v>
          </cell>
          <cell r="BD1660">
            <v>0</v>
          </cell>
          <cell r="BE1660" t="str">
            <v>ZM0083</v>
          </cell>
          <cell r="BF1660" t="str">
            <v>Yes</v>
          </cell>
        </row>
        <row r="1661">
          <cell r="C1661" t="str">
            <v>IHS_STR_210A</v>
          </cell>
          <cell r="D1661" t="str">
            <v>Kazungula</v>
          </cell>
          <cell r="E1661">
            <v>25.2691</v>
          </cell>
          <cell r="F1661">
            <v>-17.7865</v>
          </cell>
          <cell r="G1661" t="str">
            <v>Southern</v>
          </cell>
          <cell r="H1661">
            <v>4.5</v>
          </cell>
          <cell r="I1661" t="str">
            <v>SOUTHERN</v>
          </cell>
          <cell r="J1661" t="str">
            <v>Kazungula</v>
          </cell>
          <cell r="K1661" t="str">
            <v>Yes</v>
          </cell>
          <cell r="L1661" t="str">
            <v>No</v>
          </cell>
          <cell r="M1661" t="str">
            <v>No</v>
          </cell>
          <cell r="N1661" t="str">
            <v>Rural</v>
          </cell>
          <cell r="O1661" t="str">
            <v>Silver</v>
          </cell>
          <cell r="P1661" t="str">
            <v>Silver</v>
          </cell>
          <cell r="Q1661" t="str">
            <v>BTS</v>
          </cell>
          <cell r="R1661" t="str">
            <v>BTS</v>
          </cell>
          <cell r="S1661" t="str">
            <v>On air</v>
          </cell>
          <cell r="T1661" t="str">
            <v>Grid-Gen</v>
          </cell>
          <cell r="U1661" t="str">
            <v>Green Field</v>
          </cell>
          <cell r="V1661">
            <v>54</v>
          </cell>
          <cell r="W1661" t="str">
            <v>Indoor </v>
          </cell>
          <cell r="X1661" t="str">
            <v>Mwamba Kalilo</v>
          </cell>
          <cell r="Y1661" t="str">
            <v>SBC</v>
          </cell>
          <cell r="Z1661" t="str">
            <v>SBC</v>
          </cell>
          <cell r="AA1661" t="str">
            <v>Airtel </v>
          </cell>
          <cell r="AB1661" t="str">
            <v>Joseph Banda</v>
          </cell>
          <cell r="AC1661" t="str">
            <v>CCS</v>
          </cell>
          <cell r="AD1661" t="str">
            <v>CCS</v>
          </cell>
          <cell r="AE1661" t="str">
            <v>Gen Logic </v>
          </cell>
          <cell r="AF1661" t="str">
            <v>Gen Logic </v>
          </cell>
          <cell r="AG1661">
            <v>30</v>
          </cell>
          <cell r="AH1661" t="str">
            <v>perkins</v>
          </cell>
          <cell r="AI1661" t="str">
            <v>GV51790U</v>
          </cell>
          <cell r="AJ1661">
            <v>0</v>
          </cell>
          <cell r="AK1661">
            <v>0</v>
          </cell>
          <cell r="AL1661">
            <v>1000</v>
          </cell>
          <cell r="AM1661" t="str">
            <v>Power cube</v>
          </cell>
          <cell r="AN1661" t="str">
            <v>ICC330-H1_C1</v>
          </cell>
          <cell r="AO1661">
            <v>400</v>
          </cell>
          <cell r="AP1661" t="str">
            <v>Agisson</v>
          </cell>
          <cell r="AQ1661">
            <v>1200</v>
          </cell>
          <cell r="AR1661">
            <v>2</v>
          </cell>
          <cell r="AS1661">
            <v>600</v>
          </cell>
          <cell r="AT1661">
            <v>48</v>
          </cell>
          <cell r="AU1661" t="str">
            <v>window/LG</v>
          </cell>
          <cell r="AV1661" t="str">
            <v>window/LG</v>
          </cell>
          <cell r="AW1661">
            <v>18000</v>
          </cell>
          <cell r="AX1661">
            <v>18000</v>
          </cell>
          <cell r="AY1661">
            <v>2</v>
          </cell>
          <cell r="AZ1661">
            <v>75</v>
          </cell>
        </row>
        <row r="1661">
          <cell r="BB1661">
            <v>2</v>
          </cell>
          <cell r="BC1661" t="str">
            <v>MTNAirtel</v>
          </cell>
          <cell r="BD1661" t="str">
            <v>T1188</v>
          </cell>
          <cell r="BE1661" t="str">
            <v>ZM0102</v>
          </cell>
          <cell r="BF1661" t="str">
            <v>Yes</v>
          </cell>
        </row>
        <row r="1662">
          <cell r="C1662" t="str">
            <v>IHS_STR_211A</v>
          </cell>
          <cell r="D1662" t="str">
            <v>KAFUE MAZABUKA</v>
          </cell>
          <cell r="E1662">
            <v>28.0529</v>
          </cell>
          <cell r="F1662">
            <v>-16.0274</v>
          </cell>
          <cell r="G1662" t="str">
            <v>Southern</v>
          </cell>
          <cell r="H1662">
            <v>1.8</v>
          </cell>
          <cell r="I1662" t="str">
            <v>SOUTHERN</v>
          </cell>
          <cell r="J1662" t="str">
            <v>Mazabuka</v>
          </cell>
          <cell r="K1662" t="str">
            <v>Yes</v>
          </cell>
          <cell r="L1662" t="str">
            <v>No</v>
          </cell>
          <cell r="M1662" t="str">
            <v>No</v>
          </cell>
          <cell r="N1662" t="str">
            <v>Suburban</v>
          </cell>
          <cell r="O1662" t="str">
            <v>Silver</v>
          </cell>
          <cell r="P1662" t="str">
            <v>Silver</v>
          </cell>
          <cell r="Q1662" t="str">
            <v>BTS</v>
          </cell>
          <cell r="R1662" t="str">
            <v>BTS</v>
          </cell>
          <cell r="S1662" t="str">
            <v>On air</v>
          </cell>
          <cell r="T1662" t="str">
            <v>Grid-Gen</v>
          </cell>
          <cell r="U1662" t="str">
            <v>Green Field</v>
          </cell>
          <cell r="V1662">
            <v>70</v>
          </cell>
          <cell r="W1662" t="str">
            <v>Outdoor</v>
          </cell>
          <cell r="X1662" t="str">
            <v>Aaron Ikenda</v>
          </cell>
          <cell r="Y1662" t="str">
            <v>SBC</v>
          </cell>
          <cell r="Z1662" t="str">
            <v>SBC</v>
          </cell>
          <cell r="AA1662" t="str">
            <v>Airtel </v>
          </cell>
          <cell r="AB1662" t="str">
            <v>Joseph Banda</v>
          </cell>
          <cell r="AC1662" t="str">
            <v>CCS</v>
          </cell>
          <cell r="AD1662" t="str">
            <v>CCS</v>
          </cell>
          <cell r="AE1662" t="str">
            <v>IMG</v>
          </cell>
          <cell r="AF1662" t="str">
            <v>IMG</v>
          </cell>
          <cell r="AG1662">
            <v>15</v>
          </cell>
          <cell r="AH1662" t="str">
            <v>perkins</v>
          </cell>
          <cell r="AI1662" t="str">
            <v>GU51794U</v>
          </cell>
          <cell r="AJ1662" t="str">
            <v>Leroy Sommer</v>
          </cell>
          <cell r="AK1662" t="str">
            <v>TAL 040F J 6S/4</v>
          </cell>
          <cell r="AL1662">
            <v>600</v>
          </cell>
          <cell r="AM1662" t="str">
            <v>Power cube</v>
          </cell>
          <cell r="AN1662" t="str">
            <v>PowerCube</v>
          </cell>
          <cell r="AO1662">
            <v>400</v>
          </cell>
          <cell r="AP1662" t="str">
            <v>Agisson</v>
          </cell>
          <cell r="AQ1662">
            <v>1200</v>
          </cell>
          <cell r="AR1662">
            <v>2</v>
          </cell>
          <cell r="AS1662">
            <v>600</v>
          </cell>
          <cell r="AT1662">
            <v>48</v>
          </cell>
          <cell r="AU1662" t="str">
            <v>N/A</v>
          </cell>
          <cell r="AV1662" t="str">
            <v>N/A</v>
          </cell>
          <cell r="AW1662" t="str">
            <v>N/A</v>
          </cell>
          <cell r="AX1662">
            <v>0</v>
          </cell>
          <cell r="AY1662" t="str">
            <v>N/A</v>
          </cell>
          <cell r="AZ1662">
            <v>80</v>
          </cell>
        </row>
        <row r="1662">
          <cell r="BB1662">
            <v>2</v>
          </cell>
          <cell r="BC1662" t="str">
            <v>MTNAirtel</v>
          </cell>
          <cell r="BD1662" t="str">
            <v>T0428</v>
          </cell>
          <cell r="BE1662" t="str">
            <v>ZM0104</v>
          </cell>
          <cell r="BF1662">
            <v>0</v>
          </cell>
        </row>
        <row r="1663">
          <cell r="C1663" t="str">
            <v>IHS_STR_212A</v>
          </cell>
          <cell r="D1663" t="str">
            <v>Livingstone Relief</v>
          </cell>
          <cell r="E1663">
            <v>25.8556</v>
          </cell>
          <cell r="F1663">
            <v>-17.8488</v>
          </cell>
          <cell r="G1663" t="str">
            <v>Southern</v>
          </cell>
          <cell r="H1663">
            <v>2</v>
          </cell>
          <cell r="I1663" t="str">
            <v>SOUTHERN</v>
          </cell>
          <cell r="J1663" t="str">
            <v>Livingstone</v>
          </cell>
          <cell r="K1663" t="str">
            <v>Yes</v>
          </cell>
          <cell r="L1663" t="str">
            <v>No</v>
          </cell>
          <cell r="M1663" t="str">
            <v>No</v>
          </cell>
          <cell r="N1663" t="str">
            <v>Urban</v>
          </cell>
          <cell r="O1663" t="str">
            <v>Gold</v>
          </cell>
          <cell r="P1663" t="str">
            <v>Gold</v>
          </cell>
          <cell r="Q1663" t="str">
            <v>BTS</v>
          </cell>
          <cell r="R1663" t="str">
            <v>BTS</v>
          </cell>
          <cell r="S1663" t="str">
            <v>On air</v>
          </cell>
          <cell r="T1663" t="str">
            <v>Grid-Gen</v>
          </cell>
          <cell r="U1663" t="str">
            <v>Roof Top</v>
          </cell>
          <cell r="V1663" t="str">
            <v>RT</v>
          </cell>
          <cell r="W1663" t="str">
            <v>Indoor </v>
          </cell>
          <cell r="X1663" t="str">
            <v>Mwamba Kalilo</v>
          </cell>
          <cell r="Y1663" t="str">
            <v>SBC</v>
          </cell>
          <cell r="Z1663" t="str">
            <v>SBC</v>
          </cell>
          <cell r="AA1663" t="str">
            <v>Airtel </v>
          </cell>
          <cell r="AB1663" t="str">
            <v>Joseph Banda</v>
          </cell>
          <cell r="AC1663" t="str">
            <v>CCS</v>
          </cell>
          <cell r="AD1663" t="str">
            <v>CCS</v>
          </cell>
          <cell r="AE1663" t="str">
            <v>Up Time</v>
          </cell>
          <cell r="AF1663" t="str">
            <v>Up Time</v>
          </cell>
          <cell r="AG1663">
            <v>16</v>
          </cell>
          <cell r="AH1663" t="str">
            <v>Lister petter</v>
          </cell>
          <cell r="AI1663" t="str">
            <v>LPW4  A27</v>
          </cell>
          <cell r="AJ1663" t="str">
            <v>Marelli</v>
          </cell>
          <cell r="AK1663" t="str">
            <v>MJB 160 MA4</v>
          </cell>
          <cell r="AL1663">
            <v>600</v>
          </cell>
          <cell r="AM1663" t="str">
            <v>Power cube</v>
          </cell>
          <cell r="AN1663" t="str">
            <v>TP48200A</v>
          </cell>
          <cell r="AO1663">
            <v>200</v>
          </cell>
          <cell r="AP1663" t="str">
            <v>NARADA</v>
          </cell>
          <cell r="AQ1663">
            <v>600</v>
          </cell>
          <cell r="AR1663">
            <v>2</v>
          </cell>
          <cell r="AS1663">
            <v>600</v>
          </cell>
          <cell r="AT1663">
            <v>24</v>
          </cell>
          <cell r="AU1663" t="str">
            <v>window/LG</v>
          </cell>
          <cell r="AV1663" t="str">
            <v>window/LG</v>
          </cell>
          <cell r="AW1663">
            <v>18000</v>
          </cell>
          <cell r="AX1663">
            <v>18000</v>
          </cell>
          <cell r="AY1663">
            <v>2</v>
          </cell>
          <cell r="AZ1663">
            <v>80</v>
          </cell>
        </row>
        <row r="1663">
          <cell r="BB1663">
            <v>1</v>
          </cell>
          <cell r="BC1663" t="str">
            <v>Airtel</v>
          </cell>
          <cell r="BD1663">
            <v>0</v>
          </cell>
          <cell r="BE1663" t="str">
            <v>ZM0121</v>
          </cell>
          <cell r="BF1663" t="str">
            <v>yes</v>
          </cell>
        </row>
        <row r="1664">
          <cell r="C1664" t="str">
            <v>IHS_STR_213A</v>
          </cell>
          <cell r="D1664" t="str">
            <v>CHIKANKATA</v>
          </cell>
          <cell r="E1664">
            <v>28.1438</v>
          </cell>
          <cell r="F1664">
            <v>-16.2327</v>
          </cell>
          <cell r="G1664" t="str">
            <v>Southern</v>
          </cell>
          <cell r="H1664">
            <v>1.8</v>
          </cell>
          <cell r="I1664" t="str">
            <v>SOUTHERN</v>
          </cell>
          <cell r="J1664" t="str">
            <v>Siavonga</v>
          </cell>
          <cell r="K1664" t="str">
            <v>No</v>
          </cell>
          <cell r="L1664" t="str">
            <v>No</v>
          </cell>
          <cell r="M1664" t="str">
            <v>No</v>
          </cell>
          <cell r="N1664" t="str">
            <v>Rural</v>
          </cell>
          <cell r="O1664" t="str">
            <v>Silver</v>
          </cell>
          <cell r="P1664" t="str">
            <v>Silver</v>
          </cell>
          <cell r="Q1664" t="str">
            <v>BTS</v>
          </cell>
          <cell r="R1664" t="str">
            <v>BTS</v>
          </cell>
          <cell r="S1664" t="str">
            <v>On air</v>
          </cell>
          <cell r="T1664" t="str">
            <v>Grid-Gen</v>
          </cell>
          <cell r="U1664" t="str">
            <v>Green Field</v>
          </cell>
          <cell r="V1664">
            <v>60</v>
          </cell>
          <cell r="W1664" t="str">
            <v>Indoor </v>
          </cell>
          <cell r="X1664" t="str">
            <v>Aaron Ikenda</v>
          </cell>
          <cell r="Y1664" t="str">
            <v>SBC</v>
          </cell>
          <cell r="Z1664" t="str">
            <v>SBC</v>
          </cell>
          <cell r="AA1664" t="str">
            <v>Airtel </v>
          </cell>
          <cell r="AB1664" t="str">
            <v>Joseph Banda</v>
          </cell>
          <cell r="AC1664" t="str">
            <v>CCS</v>
          </cell>
          <cell r="AD1664" t="str">
            <v>CCS</v>
          </cell>
          <cell r="AE1664">
            <v>0</v>
          </cell>
          <cell r="AF1664">
            <v>0</v>
          </cell>
          <cell r="AG1664">
            <v>15</v>
          </cell>
          <cell r="AH1664" t="str">
            <v>perkins</v>
          </cell>
          <cell r="AI1664" t="str">
            <v>GU51784V</v>
          </cell>
          <cell r="AJ1664" t="str">
            <v>Leroy Sommer</v>
          </cell>
          <cell r="AK1664" t="str">
            <v>TAL 040F J 6S/4</v>
          </cell>
          <cell r="AL1664">
            <v>600</v>
          </cell>
          <cell r="AM1664" t="str">
            <v>Power cube</v>
          </cell>
          <cell r="AN1664" t="str">
            <v>PowerCube</v>
          </cell>
          <cell r="AO1664">
            <v>400</v>
          </cell>
          <cell r="AP1664" t="str">
            <v>Agisson</v>
          </cell>
          <cell r="AQ1664">
            <v>1200</v>
          </cell>
          <cell r="AR1664">
            <v>2</v>
          </cell>
          <cell r="AS1664">
            <v>600</v>
          </cell>
          <cell r="AT1664">
            <v>48</v>
          </cell>
          <cell r="AU1664" t="str">
            <v>LG</v>
          </cell>
          <cell r="AV1664" t="str">
            <v>LG</v>
          </cell>
          <cell r="AW1664">
            <v>18000</v>
          </cell>
          <cell r="AX1664">
            <v>18000</v>
          </cell>
          <cell r="AY1664">
            <v>2</v>
          </cell>
          <cell r="AZ1664">
            <v>44</v>
          </cell>
        </row>
        <row r="1664">
          <cell r="BB1664">
            <v>1</v>
          </cell>
          <cell r="BC1664" t="str">
            <v>Airtel</v>
          </cell>
          <cell r="BD1664">
            <v>0</v>
          </cell>
          <cell r="BE1664" t="str">
            <v>ZM0150</v>
          </cell>
          <cell r="BF1664">
            <v>0</v>
          </cell>
        </row>
        <row r="1665">
          <cell r="C1665" t="str">
            <v>IHS_STR_214A</v>
          </cell>
          <cell r="D1665" t="str">
            <v>DUNDU</v>
          </cell>
          <cell r="E1665">
            <v>28.0849</v>
          </cell>
          <cell r="F1665">
            <v>-16.1627</v>
          </cell>
          <cell r="G1665" t="str">
            <v>Southern</v>
          </cell>
          <cell r="H1665">
            <v>2.5</v>
          </cell>
          <cell r="I1665" t="str">
            <v>SOUTHERN</v>
          </cell>
          <cell r="J1665" t="str">
            <v>Mazabuka</v>
          </cell>
          <cell r="K1665" t="str">
            <v>No</v>
          </cell>
          <cell r="L1665" t="str">
            <v>No</v>
          </cell>
          <cell r="M1665" t="str">
            <v>No</v>
          </cell>
          <cell r="N1665" t="str">
            <v>Rural</v>
          </cell>
          <cell r="O1665" t="str">
            <v>Silver</v>
          </cell>
          <cell r="P1665" t="str">
            <v>Silver</v>
          </cell>
          <cell r="Q1665" t="str">
            <v>BB</v>
          </cell>
          <cell r="R1665" t="str">
            <v>BB</v>
          </cell>
          <cell r="S1665" t="str">
            <v>On air</v>
          </cell>
          <cell r="T1665" t="str">
            <v>Grid-Gen</v>
          </cell>
          <cell r="U1665" t="str">
            <v>Green Field</v>
          </cell>
          <cell r="V1665">
            <v>70</v>
          </cell>
          <cell r="W1665" t="str">
            <v>Indoor </v>
          </cell>
          <cell r="X1665" t="str">
            <v>Aaron Ikenda</v>
          </cell>
          <cell r="Y1665" t="str">
            <v>SBC</v>
          </cell>
          <cell r="Z1665" t="str">
            <v>SBC</v>
          </cell>
          <cell r="AA1665" t="str">
            <v>Airtel </v>
          </cell>
          <cell r="AB1665" t="str">
            <v>Joseph Banda</v>
          </cell>
          <cell r="AC1665" t="str">
            <v>CCS</v>
          </cell>
          <cell r="AD1665" t="str">
            <v>CCS</v>
          </cell>
          <cell r="AE1665" t="str">
            <v>MPI</v>
          </cell>
          <cell r="AF1665" t="str">
            <v>MPI</v>
          </cell>
          <cell r="AG1665">
            <v>20</v>
          </cell>
          <cell r="AH1665" t="str">
            <v>perkins</v>
          </cell>
          <cell r="AI1665" t="str">
            <v>GU51790R</v>
          </cell>
          <cell r="AJ1665" t="str">
            <v>Leroy Sommer</v>
          </cell>
          <cell r="AK1665" t="str">
            <v>TAL 040F J 6S/4</v>
          </cell>
          <cell r="AL1665">
            <v>600</v>
          </cell>
          <cell r="AM1665" t="str">
            <v>Power cube</v>
          </cell>
          <cell r="AN1665" t="str">
            <v>PowerCube</v>
          </cell>
          <cell r="AO1665">
            <v>400</v>
          </cell>
          <cell r="AP1665" t="str">
            <v>Agisson</v>
          </cell>
          <cell r="AQ1665">
            <v>1200</v>
          </cell>
          <cell r="AR1665">
            <v>2</v>
          </cell>
          <cell r="AS1665">
            <v>600</v>
          </cell>
          <cell r="AT1665">
            <v>48</v>
          </cell>
          <cell r="AU1665" t="str">
            <v>star energy</v>
          </cell>
          <cell r="AV1665" t="str">
            <v>star energy</v>
          </cell>
          <cell r="AW1665">
            <v>25000</v>
          </cell>
          <cell r="AX1665">
            <v>25000</v>
          </cell>
          <cell r="AY1665">
            <v>2</v>
          </cell>
          <cell r="AZ1665">
            <v>64</v>
          </cell>
        </row>
        <row r="1665">
          <cell r="BB1665">
            <v>1</v>
          </cell>
          <cell r="BC1665" t="str">
            <v>Airtel</v>
          </cell>
          <cell r="BD1665">
            <v>0</v>
          </cell>
          <cell r="BE1665" t="str">
            <v>ZM0151</v>
          </cell>
          <cell r="BF1665">
            <v>0</v>
          </cell>
        </row>
        <row r="1666">
          <cell r="C1666" t="str">
            <v>IHS_STR_215A</v>
          </cell>
          <cell r="D1666" t="str">
            <v>Maamba</v>
          </cell>
          <cell r="E1666">
            <v>27.2285</v>
          </cell>
          <cell r="F1666">
            <v>-17.3419</v>
          </cell>
          <cell r="G1666" t="str">
            <v>Southern</v>
          </cell>
          <cell r="H1666">
            <v>1.8</v>
          </cell>
          <cell r="I1666" t="str">
            <v>SOUTHERN</v>
          </cell>
          <cell r="J1666" t="str">
            <v>Sinazongwe</v>
          </cell>
          <cell r="K1666" t="str">
            <v>Yes</v>
          </cell>
          <cell r="L1666" t="str">
            <v>No</v>
          </cell>
          <cell r="M1666" t="str">
            <v>No</v>
          </cell>
          <cell r="N1666" t="str">
            <v>Urban</v>
          </cell>
          <cell r="O1666" t="str">
            <v>Silver</v>
          </cell>
          <cell r="P1666" t="str">
            <v>Silver</v>
          </cell>
          <cell r="Q1666" t="str">
            <v>BTS</v>
          </cell>
          <cell r="R1666" t="str">
            <v>BTS</v>
          </cell>
          <cell r="S1666" t="str">
            <v>On air</v>
          </cell>
          <cell r="T1666" t="str">
            <v>Grid-Gen</v>
          </cell>
          <cell r="U1666" t="str">
            <v>Green Field</v>
          </cell>
          <cell r="V1666">
            <v>56</v>
          </cell>
          <cell r="W1666" t="str">
            <v>Indoor </v>
          </cell>
          <cell r="X1666" t="str">
            <v>Aaron Ikenda</v>
          </cell>
          <cell r="Y1666" t="str">
            <v>SBC</v>
          </cell>
          <cell r="Z1666" t="str">
            <v>SBC</v>
          </cell>
          <cell r="AA1666" t="str">
            <v>Airtel </v>
          </cell>
          <cell r="AB1666" t="str">
            <v>Joseph Banda</v>
          </cell>
          <cell r="AC1666" t="str">
            <v>CCS</v>
          </cell>
          <cell r="AD1666" t="str">
            <v>CCS</v>
          </cell>
          <cell r="AE1666" t="str">
            <v>IMG</v>
          </cell>
          <cell r="AF1666" t="str">
            <v>IMG</v>
          </cell>
          <cell r="AG1666">
            <v>15</v>
          </cell>
          <cell r="AH1666" t="str">
            <v>perkins</v>
          </cell>
          <cell r="AI1666" t="str">
            <v>GU51794U</v>
          </cell>
          <cell r="AJ1666" t="str">
            <v>Leroy Sommer</v>
          </cell>
          <cell r="AK1666" t="str">
            <v>TAL 040F J 6S/4</v>
          </cell>
          <cell r="AL1666">
            <v>600</v>
          </cell>
          <cell r="AM1666" t="str">
            <v>Power cube</v>
          </cell>
          <cell r="AN1666" t="str">
            <v>Powercube</v>
          </cell>
          <cell r="AO1666">
            <v>400</v>
          </cell>
          <cell r="AP1666" t="str">
            <v>Agisson</v>
          </cell>
          <cell r="AQ1666">
            <v>600</v>
          </cell>
          <cell r="AR1666">
            <v>2</v>
          </cell>
          <cell r="AS1666">
            <v>600</v>
          </cell>
          <cell r="AT1666">
            <v>24</v>
          </cell>
          <cell r="AU1666" t="str">
            <v>LG</v>
          </cell>
          <cell r="AV1666" t="str">
            <v>LG</v>
          </cell>
          <cell r="AW1666">
            <v>18000</v>
          </cell>
          <cell r="AX1666">
            <v>18000</v>
          </cell>
          <cell r="AY1666">
            <v>2</v>
          </cell>
          <cell r="AZ1666">
            <v>76</v>
          </cell>
        </row>
        <row r="1666">
          <cell r="BB1666">
            <v>1</v>
          </cell>
          <cell r="BC1666" t="str">
            <v>Airtel</v>
          </cell>
          <cell r="BD1666">
            <v>0</v>
          </cell>
          <cell r="BE1666" t="str">
            <v>ZM0154</v>
          </cell>
          <cell r="BF1666" t="str">
            <v>Yes</v>
          </cell>
        </row>
        <row r="1667">
          <cell r="C1667" t="str">
            <v>IHS_STR_216A</v>
          </cell>
          <cell r="D1667" t="str">
            <v>Sinazongwe</v>
          </cell>
          <cell r="E1667">
            <v>27.458</v>
          </cell>
          <cell r="F1667">
            <v>-17.2626</v>
          </cell>
          <cell r="G1667" t="str">
            <v>Southern</v>
          </cell>
          <cell r="H1667">
            <v>2.5</v>
          </cell>
          <cell r="I1667" t="str">
            <v>SOUTHERN</v>
          </cell>
          <cell r="J1667" t="str">
            <v>Sinazongwe</v>
          </cell>
          <cell r="K1667" t="str">
            <v>No</v>
          </cell>
          <cell r="L1667" t="str">
            <v>No</v>
          </cell>
          <cell r="M1667" t="str">
            <v>No</v>
          </cell>
          <cell r="N1667" t="str">
            <v>Rural</v>
          </cell>
          <cell r="O1667" t="str">
            <v>Silver</v>
          </cell>
          <cell r="P1667" t="str">
            <v>Silver</v>
          </cell>
          <cell r="Q1667" t="str">
            <v>BTS</v>
          </cell>
          <cell r="R1667" t="str">
            <v>BTS</v>
          </cell>
          <cell r="S1667" t="str">
            <v>On air</v>
          </cell>
          <cell r="T1667" t="str">
            <v>Grid-Gen</v>
          </cell>
          <cell r="U1667" t="str">
            <v>Green Field</v>
          </cell>
          <cell r="V1667">
            <v>60</v>
          </cell>
          <cell r="W1667" t="str">
            <v>Indoor </v>
          </cell>
          <cell r="X1667" t="str">
            <v>Aaron Ikenda</v>
          </cell>
          <cell r="Y1667" t="str">
            <v>SBC</v>
          </cell>
          <cell r="Z1667" t="str">
            <v>SBC</v>
          </cell>
          <cell r="AA1667" t="str">
            <v>Airtel </v>
          </cell>
          <cell r="AB1667" t="str">
            <v>Joseph Banda</v>
          </cell>
          <cell r="AC1667" t="str">
            <v>CCS</v>
          </cell>
          <cell r="AD1667" t="str">
            <v>CCS</v>
          </cell>
          <cell r="AE1667" t="str">
            <v>Vitalgen</v>
          </cell>
          <cell r="AF1667" t="str">
            <v>Vitalgen</v>
          </cell>
          <cell r="AG1667">
            <v>20</v>
          </cell>
          <cell r="AH1667" t="str">
            <v>perkins</v>
          </cell>
          <cell r="AI1667" t="str">
            <v>GU51798U</v>
          </cell>
          <cell r="AJ1667" t="str">
            <v>Leroy Sommer</v>
          </cell>
          <cell r="AK1667" t="str">
            <v>TAL 040F J 6S/4</v>
          </cell>
          <cell r="AL1667">
            <v>600</v>
          </cell>
          <cell r="AM1667" t="str">
            <v>Emerson</v>
          </cell>
          <cell r="AN1667">
            <v>0</v>
          </cell>
          <cell r="AO1667">
            <v>250</v>
          </cell>
          <cell r="AP1667" t="str">
            <v>NARADA</v>
          </cell>
          <cell r="AQ1667">
            <v>600</v>
          </cell>
          <cell r="AR1667">
            <v>2</v>
          </cell>
          <cell r="AS1667">
            <v>600</v>
          </cell>
          <cell r="AT1667">
            <v>24</v>
          </cell>
          <cell r="AU1667" t="str">
            <v>star energy</v>
          </cell>
          <cell r="AV1667" t="str">
            <v>star energy</v>
          </cell>
          <cell r="AW1667">
            <v>25000</v>
          </cell>
          <cell r="AX1667">
            <v>25000</v>
          </cell>
          <cell r="AY1667">
            <v>2</v>
          </cell>
          <cell r="AZ1667">
            <v>70</v>
          </cell>
        </row>
        <row r="1667">
          <cell r="BB1667">
            <v>1</v>
          </cell>
          <cell r="BC1667" t="str">
            <v>Airtel</v>
          </cell>
          <cell r="BD1667">
            <v>0</v>
          </cell>
          <cell r="BE1667" t="str">
            <v>ZM0160</v>
          </cell>
          <cell r="BF1667" t="str">
            <v>Yes</v>
          </cell>
        </row>
        <row r="1668">
          <cell r="C1668" t="str">
            <v>IHS_STR_217A</v>
          </cell>
          <cell r="D1668" t="str">
            <v>Itezhitezhi</v>
          </cell>
          <cell r="E1668">
            <v>26.0319</v>
          </cell>
          <cell r="F1668">
            <v>-15.7326</v>
          </cell>
          <cell r="G1668" t="str">
            <v>Southern</v>
          </cell>
          <cell r="H1668">
            <v>1.8</v>
          </cell>
          <cell r="I1668" t="str">
            <v>SOUTHERN</v>
          </cell>
          <cell r="J1668" t="str">
            <v>Namwala</v>
          </cell>
          <cell r="K1668" t="str">
            <v>No</v>
          </cell>
          <cell r="L1668" t="str">
            <v>No</v>
          </cell>
          <cell r="M1668" t="str">
            <v>No</v>
          </cell>
          <cell r="N1668" t="str">
            <v>Rural</v>
          </cell>
          <cell r="O1668" t="str">
            <v>Silver</v>
          </cell>
          <cell r="P1668" t="str">
            <v>Silver</v>
          </cell>
          <cell r="Q1668" t="str">
            <v>HUB</v>
          </cell>
          <cell r="R1668" t="str">
            <v>HUB</v>
          </cell>
          <cell r="S1668" t="str">
            <v>On air</v>
          </cell>
          <cell r="T1668" t="str">
            <v>Grid-Gen</v>
          </cell>
          <cell r="U1668" t="str">
            <v>Green Field</v>
          </cell>
          <cell r="V1668">
            <v>50</v>
          </cell>
          <cell r="W1668" t="str">
            <v>Indoor </v>
          </cell>
          <cell r="X1668" t="str">
            <v>John Banda</v>
          </cell>
          <cell r="Y1668" t="str">
            <v>SBC</v>
          </cell>
          <cell r="Z1668" t="str">
            <v>SBC</v>
          </cell>
          <cell r="AA1668" t="str">
            <v>Airtel </v>
          </cell>
          <cell r="AB1668" t="str">
            <v>Joseph Banda</v>
          </cell>
          <cell r="AC1668" t="str">
            <v>CCS</v>
          </cell>
          <cell r="AD1668" t="str">
            <v>CCS</v>
          </cell>
          <cell r="AE1668" t="str">
            <v>Earth Technology</v>
          </cell>
          <cell r="AF1668" t="str">
            <v>Earth technology</v>
          </cell>
          <cell r="AG1668">
            <v>15</v>
          </cell>
          <cell r="AH1668" t="str">
            <v>perkins</v>
          </cell>
          <cell r="AI1668" t="str">
            <v>404A-22</v>
          </cell>
          <cell r="AJ1668" t="str">
            <v>Mecc Alte</v>
          </cell>
          <cell r="AK1668" t="str">
            <v>ECP-28-M/4</v>
          </cell>
          <cell r="AL1668">
            <v>600</v>
          </cell>
          <cell r="AM1668" t="str">
            <v>Power cube</v>
          </cell>
          <cell r="AN1668" t="str">
            <v>ECC500</v>
          </cell>
          <cell r="AO1668">
            <v>400</v>
          </cell>
          <cell r="AP1668" t="str">
            <v>Agisson</v>
          </cell>
          <cell r="AQ1668">
            <v>1200</v>
          </cell>
          <cell r="AR1668">
            <v>2</v>
          </cell>
          <cell r="AS1668">
            <v>600</v>
          </cell>
          <cell r="AT1668">
            <v>48</v>
          </cell>
          <cell r="AU1668" t="str">
            <v>LG</v>
          </cell>
          <cell r="AV1668" t="str">
            <v>LG</v>
          </cell>
          <cell r="AW1668">
            <v>18000</v>
          </cell>
          <cell r="AX1668">
            <v>18000</v>
          </cell>
          <cell r="AY1668">
            <v>2</v>
          </cell>
          <cell r="AZ1668">
            <v>84</v>
          </cell>
        </row>
        <row r="1668">
          <cell r="BB1668">
            <v>1</v>
          </cell>
          <cell r="BC1668" t="str">
            <v>Airtel</v>
          </cell>
          <cell r="BD1668">
            <v>0</v>
          </cell>
          <cell r="BE1668" t="str">
            <v>ZM0181</v>
          </cell>
          <cell r="BF1668">
            <v>0</v>
          </cell>
        </row>
        <row r="1669">
          <cell r="C1669" t="str">
            <v>IHS_STR_218A</v>
          </cell>
          <cell r="D1669" t="str">
            <v>Namwala</v>
          </cell>
          <cell r="E1669">
            <v>26.4251</v>
          </cell>
          <cell r="F1669">
            <v>-15.7656</v>
          </cell>
          <cell r="G1669" t="str">
            <v>Southern</v>
          </cell>
          <cell r="H1669">
            <v>1.8</v>
          </cell>
          <cell r="I1669" t="str">
            <v>SOUTHERN</v>
          </cell>
          <cell r="J1669" t="str">
            <v>Namwala</v>
          </cell>
          <cell r="K1669" t="str">
            <v>No</v>
          </cell>
          <cell r="L1669" t="str">
            <v>No</v>
          </cell>
          <cell r="M1669" t="str">
            <v>No</v>
          </cell>
          <cell r="N1669" t="str">
            <v>Suburban</v>
          </cell>
          <cell r="O1669" t="str">
            <v>Silver</v>
          </cell>
          <cell r="P1669" t="str">
            <v>Silver</v>
          </cell>
          <cell r="Q1669" t="str">
            <v>BB</v>
          </cell>
          <cell r="R1669" t="str">
            <v>BTS</v>
          </cell>
          <cell r="S1669" t="str">
            <v>On air</v>
          </cell>
          <cell r="T1669" t="str">
            <v>Grid-Gen</v>
          </cell>
          <cell r="U1669" t="str">
            <v>Green Field</v>
          </cell>
          <cell r="V1669">
            <v>50</v>
          </cell>
          <cell r="W1669" t="str">
            <v>Indoor </v>
          </cell>
          <cell r="X1669" t="str">
            <v>Aaron Ikenda</v>
          </cell>
          <cell r="Y1669" t="str">
            <v>SBC</v>
          </cell>
          <cell r="Z1669" t="str">
            <v>SBC</v>
          </cell>
          <cell r="AA1669" t="str">
            <v>Airtel </v>
          </cell>
          <cell r="AB1669" t="str">
            <v>Joseph Banda</v>
          </cell>
          <cell r="AC1669" t="str">
            <v>CCS</v>
          </cell>
          <cell r="AD1669" t="str">
            <v>CCS</v>
          </cell>
          <cell r="AE1669" t="str">
            <v>IMG</v>
          </cell>
          <cell r="AF1669" t="str">
            <v>IMG</v>
          </cell>
          <cell r="AG1669">
            <v>15</v>
          </cell>
          <cell r="AH1669" t="str">
            <v>perkins</v>
          </cell>
          <cell r="AI1669" t="str">
            <v>GU51794U</v>
          </cell>
          <cell r="AJ1669" t="str">
            <v>Leroy Sommer</v>
          </cell>
          <cell r="AK1669" t="str">
            <v>TAL 040F J 6S/4</v>
          </cell>
          <cell r="AL1669">
            <v>600</v>
          </cell>
          <cell r="AM1669" t="str">
            <v>Power cube</v>
          </cell>
          <cell r="AN1669" t="str">
            <v>PowerCube</v>
          </cell>
          <cell r="AO1669">
            <v>400</v>
          </cell>
          <cell r="AP1669" t="str">
            <v>Agisson</v>
          </cell>
          <cell r="AQ1669">
            <v>1200</v>
          </cell>
          <cell r="AR1669">
            <v>2</v>
          </cell>
          <cell r="AS1669">
            <v>600</v>
          </cell>
          <cell r="AT1669">
            <v>48</v>
          </cell>
          <cell r="AU1669" t="str">
            <v>star energy</v>
          </cell>
          <cell r="AV1669" t="str">
            <v>star energy</v>
          </cell>
          <cell r="AW1669">
            <v>25000</v>
          </cell>
          <cell r="AX1669">
            <v>25000</v>
          </cell>
          <cell r="AY1669">
            <v>2</v>
          </cell>
          <cell r="AZ1669">
            <v>67</v>
          </cell>
        </row>
        <row r="1669">
          <cell r="BB1669">
            <v>1</v>
          </cell>
          <cell r="BC1669" t="str">
            <v>Airtel</v>
          </cell>
          <cell r="BD1669">
            <v>0</v>
          </cell>
          <cell r="BE1669" t="str">
            <v>ZM0201</v>
          </cell>
          <cell r="BF1669">
            <v>0</v>
          </cell>
        </row>
        <row r="1670">
          <cell r="C1670" t="str">
            <v>IHS_STR_219A</v>
          </cell>
          <cell r="D1670" t="str">
            <v>Chikuni</v>
          </cell>
          <cell r="E1670">
            <v>27.5466</v>
          </cell>
          <cell r="F1670">
            <v>-16.4252</v>
          </cell>
          <cell r="G1670" t="str">
            <v>Southern</v>
          </cell>
          <cell r="H1670">
            <v>1.8</v>
          </cell>
          <cell r="I1670" t="str">
            <v>SOUTHERN</v>
          </cell>
          <cell r="J1670" t="str">
            <v>Choma</v>
          </cell>
          <cell r="K1670" t="str">
            <v>No</v>
          </cell>
          <cell r="L1670" t="str">
            <v>No</v>
          </cell>
          <cell r="M1670" t="str">
            <v>No</v>
          </cell>
          <cell r="N1670" t="str">
            <v>Rural</v>
          </cell>
          <cell r="O1670" t="str">
            <v>Silver</v>
          </cell>
          <cell r="P1670" t="str">
            <v>Silver</v>
          </cell>
          <cell r="Q1670" t="str">
            <v>BTS</v>
          </cell>
          <cell r="R1670" t="str">
            <v>BTS</v>
          </cell>
          <cell r="S1670" t="str">
            <v>On air</v>
          </cell>
          <cell r="T1670" t="str">
            <v>Grid-Gen</v>
          </cell>
          <cell r="U1670" t="str">
            <v>Green Field</v>
          </cell>
          <cell r="V1670">
            <v>60</v>
          </cell>
          <cell r="W1670" t="str">
            <v>Outdoor</v>
          </cell>
          <cell r="X1670" t="str">
            <v>Aaron Ikenda</v>
          </cell>
          <cell r="Y1670" t="str">
            <v>SBC</v>
          </cell>
          <cell r="Z1670" t="str">
            <v>SBC</v>
          </cell>
          <cell r="AA1670" t="str">
            <v>Airtel </v>
          </cell>
          <cell r="AB1670" t="str">
            <v>Joseph Banda</v>
          </cell>
          <cell r="AC1670" t="str">
            <v>CCS</v>
          </cell>
          <cell r="AD1670" t="str">
            <v>CCS</v>
          </cell>
          <cell r="AE1670" t="str">
            <v>IMG</v>
          </cell>
          <cell r="AF1670" t="str">
            <v>IMG</v>
          </cell>
          <cell r="AG1670">
            <v>15</v>
          </cell>
          <cell r="AH1670" t="str">
            <v>perkins</v>
          </cell>
          <cell r="AI1670" t="str">
            <v>GU51794U</v>
          </cell>
          <cell r="AJ1670" t="str">
            <v>Leroy Sommer</v>
          </cell>
          <cell r="AK1670" t="str">
            <v>TAL 040F J 6S/4</v>
          </cell>
          <cell r="AL1670">
            <v>600</v>
          </cell>
          <cell r="AM1670" t="str">
            <v>Power cube</v>
          </cell>
          <cell r="AN1670" t="str">
            <v>PowerCube</v>
          </cell>
          <cell r="AO1670">
            <v>400</v>
          </cell>
          <cell r="AP1670" t="str">
            <v>Agisson</v>
          </cell>
          <cell r="AQ1670">
            <v>1200</v>
          </cell>
          <cell r="AR1670">
            <v>2</v>
          </cell>
          <cell r="AS1670">
            <v>600</v>
          </cell>
          <cell r="AT1670">
            <v>48</v>
          </cell>
          <cell r="AU1670" t="str">
            <v>N/A</v>
          </cell>
          <cell r="AV1670" t="str">
            <v>N/A</v>
          </cell>
          <cell r="AW1670" t="str">
            <v>N/A</v>
          </cell>
          <cell r="AX1670">
            <v>0</v>
          </cell>
          <cell r="AY1670" t="str">
            <v>N/A</v>
          </cell>
          <cell r="AZ1670">
            <v>65</v>
          </cell>
        </row>
        <row r="1670">
          <cell r="BB1670">
            <v>2</v>
          </cell>
          <cell r="BC1670" t="str">
            <v>MTNAirtel</v>
          </cell>
          <cell r="BD1670" t="str">
            <v>T0188</v>
          </cell>
          <cell r="BE1670" t="str">
            <v>ZM0212</v>
          </cell>
          <cell r="BF1670">
            <v>0</v>
          </cell>
        </row>
        <row r="1671">
          <cell r="C1671" t="str">
            <v>IHS_STR_220A</v>
          </cell>
          <cell r="D1671" t="str">
            <v>Maala</v>
          </cell>
          <cell r="E1671">
            <v>26.7483</v>
          </cell>
          <cell r="F1671">
            <v>-15.7414</v>
          </cell>
          <cell r="G1671" t="str">
            <v>Southern</v>
          </cell>
          <cell r="H1671">
            <v>1.8</v>
          </cell>
          <cell r="I1671" t="str">
            <v>SOUTHERN</v>
          </cell>
          <cell r="J1671" t="str">
            <v>Itezhi-Tezhi</v>
          </cell>
          <cell r="K1671" t="str">
            <v>No</v>
          </cell>
          <cell r="L1671" t="str">
            <v>No</v>
          </cell>
          <cell r="M1671" t="str">
            <v>No</v>
          </cell>
          <cell r="N1671" t="str">
            <v>Rural</v>
          </cell>
          <cell r="O1671" t="str">
            <v>Silver</v>
          </cell>
          <cell r="P1671" t="str">
            <v>Silver</v>
          </cell>
          <cell r="Q1671" t="str">
            <v>BB</v>
          </cell>
          <cell r="R1671" t="str">
            <v>BB</v>
          </cell>
          <cell r="S1671" t="str">
            <v>On air</v>
          </cell>
          <cell r="T1671" t="str">
            <v>Grid-Gen</v>
          </cell>
          <cell r="U1671" t="str">
            <v>Green Field</v>
          </cell>
          <cell r="V1671">
            <v>80</v>
          </cell>
          <cell r="W1671" t="str">
            <v>Indoor </v>
          </cell>
          <cell r="X1671" t="str">
            <v>Aaron Ikenda</v>
          </cell>
          <cell r="Y1671" t="str">
            <v>SBC</v>
          </cell>
          <cell r="Z1671" t="str">
            <v>SBC</v>
          </cell>
          <cell r="AA1671" t="str">
            <v>Airtel </v>
          </cell>
          <cell r="AB1671" t="str">
            <v>Joseph Banda</v>
          </cell>
          <cell r="AC1671" t="str">
            <v>CCS</v>
          </cell>
          <cell r="AD1671" t="str">
            <v>CCS</v>
          </cell>
          <cell r="AE1671">
            <v>0</v>
          </cell>
          <cell r="AF1671">
            <v>0</v>
          </cell>
          <cell r="AG1671">
            <v>15</v>
          </cell>
          <cell r="AH1671" t="str">
            <v>perkins</v>
          </cell>
          <cell r="AI1671" t="str">
            <v>GN83012V</v>
          </cell>
          <cell r="AJ1671" t="str">
            <v>Leroy Sommer</v>
          </cell>
          <cell r="AK1671" t="str">
            <v>TAL 040F J 6S/4</v>
          </cell>
          <cell r="AL1671">
            <v>600</v>
          </cell>
          <cell r="AM1671" t="str">
            <v>Power cube</v>
          </cell>
          <cell r="AN1671" t="str">
            <v>PowerCube</v>
          </cell>
          <cell r="AO1671">
            <v>400</v>
          </cell>
          <cell r="AP1671" t="str">
            <v>Agisson</v>
          </cell>
          <cell r="AQ1671">
            <v>1200</v>
          </cell>
          <cell r="AR1671">
            <v>2</v>
          </cell>
          <cell r="AS1671">
            <v>600</v>
          </cell>
          <cell r="AT1671">
            <v>48</v>
          </cell>
          <cell r="AU1671" t="str">
            <v>LG</v>
          </cell>
          <cell r="AV1671" t="str">
            <v>LG</v>
          </cell>
          <cell r="AW1671">
            <v>18000</v>
          </cell>
          <cell r="AX1671">
            <v>18000</v>
          </cell>
          <cell r="AY1671">
            <v>2</v>
          </cell>
          <cell r="AZ1671">
            <v>74</v>
          </cell>
        </row>
        <row r="1671">
          <cell r="BB1671">
            <v>2</v>
          </cell>
          <cell r="BC1671" t="str">
            <v>MTNAirtel</v>
          </cell>
          <cell r="BD1671" t="str">
            <v>T0187</v>
          </cell>
          <cell r="BE1671" t="str">
            <v>ZM0234</v>
          </cell>
          <cell r="BF1671">
            <v>0</v>
          </cell>
        </row>
        <row r="1672">
          <cell r="C1672" t="str">
            <v>IHS_STR_222A</v>
          </cell>
          <cell r="D1672" t="str">
            <v>Siaskabole (Sinazeze West)</v>
          </cell>
          <cell r="E1672">
            <v>27.0467</v>
          </cell>
          <cell r="F1672">
            <v>-17.1217</v>
          </cell>
          <cell r="G1672" t="str">
            <v>Southern</v>
          </cell>
          <cell r="H1672">
            <v>2</v>
          </cell>
          <cell r="I1672" t="str">
            <v>SOUTHERN</v>
          </cell>
          <cell r="J1672" t="str">
            <v>Choma</v>
          </cell>
          <cell r="K1672" t="str">
            <v>No</v>
          </cell>
          <cell r="L1672" t="str">
            <v>No</v>
          </cell>
          <cell r="M1672" t="str">
            <v>No</v>
          </cell>
          <cell r="N1672" t="str">
            <v>Rural</v>
          </cell>
          <cell r="O1672" t="str">
            <v>Silver</v>
          </cell>
          <cell r="P1672" t="str">
            <v>Silver</v>
          </cell>
          <cell r="Q1672" t="str">
            <v>BTS</v>
          </cell>
          <cell r="R1672" t="str">
            <v>BTS</v>
          </cell>
          <cell r="S1672" t="str">
            <v>On air</v>
          </cell>
          <cell r="T1672" t="str">
            <v>Grid-Gen</v>
          </cell>
          <cell r="U1672" t="str">
            <v>Green Field</v>
          </cell>
          <cell r="V1672">
            <v>48</v>
          </cell>
          <cell r="W1672" t="str">
            <v>Indoor </v>
          </cell>
          <cell r="X1672" t="str">
            <v>Aaron Ikenda</v>
          </cell>
          <cell r="Y1672" t="str">
            <v>SBC</v>
          </cell>
          <cell r="Z1672" t="str">
            <v>SBC</v>
          </cell>
          <cell r="AA1672" t="str">
            <v>Airtel </v>
          </cell>
          <cell r="AB1672" t="str">
            <v>Joseph Banda</v>
          </cell>
          <cell r="AC1672" t="str">
            <v>CCS</v>
          </cell>
          <cell r="AD1672" t="str">
            <v>CCS</v>
          </cell>
          <cell r="AE1672" t="str">
            <v>Gen Logic </v>
          </cell>
          <cell r="AF1672" t="str">
            <v>Gen Logic </v>
          </cell>
          <cell r="AG1672">
            <v>16</v>
          </cell>
          <cell r="AH1672" t="str">
            <v>perkins</v>
          </cell>
          <cell r="AI1672" t="str">
            <v>GV51790U</v>
          </cell>
          <cell r="AJ1672" t="str">
            <v>Leroy Sommer</v>
          </cell>
          <cell r="AK1672">
            <v>0</v>
          </cell>
          <cell r="AL1672">
            <v>1000</v>
          </cell>
          <cell r="AM1672" t="str">
            <v>Power cube</v>
          </cell>
          <cell r="AN1672" t="str">
            <v>PowerCube</v>
          </cell>
          <cell r="AO1672">
            <v>400</v>
          </cell>
          <cell r="AP1672" t="str">
            <v>Agisson</v>
          </cell>
          <cell r="AQ1672">
            <v>1200</v>
          </cell>
          <cell r="AR1672">
            <v>2</v>
          </cell>
          <cell r="AS1672">
            <v>600</v>
          </cell>
          <cell r="AT1672">
            <v>48</v>
          </cell>
          <cell r="AU1672" t="str">
            <v>LG</v>
          </cell>
          <cell r="AV1672" t="str">
            <v>LG</v>
          </cell>
          <cell r="AW1672">
            <v>18000</v>
          </cell>
          <cell r="AX1672">
            <v>18000</v>
          </cell>
          <cell r="AY1672">
            <v>2</v>
          </cell>
          <cell r="AZ1672">
            <v>69</v>
          </cell>
        </row>
        <row r="1672">
          <cell r="BB1672">
            <v>2</v>
          </cell>
          <cell r="BC1672" t="str">
            <v>MTNAirtel</v>
          </cell>
          <cell r="BD1672" t="str">
            <v>T0466</v>
          </cell>
          <cell r="BE1672" t="str">
            <v>ZM0520</v>
          </cell>
          <cell r="BF1672">
            <v>0</v>
          </cell>
        </row>
        <row r="1673">
          <cell r="C1673" t="str">
            <v>IHS_STR_223A</v>
          </cell>
          <cell r="D1673" t="str">
            <v>Sipatunyana</v>
          </cell>
          <cell r="E1673">
            <v>26.5863</v>
          </cell>
          <cell r="F1673">
            <v>-17.1875</v>
          </cell>
          <cell r="G1673" t="str">
            <v>Southern</v>
          </cell>
          <cell r="H1673">
            <v>2.5</v>
          </cell>
          <cell r="I1673" t="str">
            <v>SOUTHERN</v>
          </cell>
          <cell r="J1673" t="str">
            <v>Kalomo</v>
          </cell>
          <cell r="K1673" t="str">
            <v>No</v>
          </cell>
          <cell r="L1673" t="str">
            <v>No</v>
          </cell>
          <cell r="M1673" t="str">
            <v>No</v>
          </cell>
          <cell r="N1673" t="str">
            <v>Rural</v>
          </cell>
          <cell r="O1673" t="str">
            <v>Silver</v>
          </cell>
          <cell r="P1673" t="str">
            <v>Silver</v>
          </cell>
          <cell r="Q1673" t="str">
            <v>BTS</v>
          </cell>
          <cell r="R1673" t="str">
            <v>BTS</v>
          </cell>
          <cell r="S1673" t="str">
            <v>On air</v>
          </cell>
          <cell r="T1673" t="str">
            <v>Solar-Gen</v>
          </cell>
          <cell r="U1673" t="str">
            <v>Green Field</v>
          </cell>
          <cell r="V1673">
            <v>52</v>
          </cell>
          <cell r="W1673" t="str">
            <v>Indoor </v>
          </cell>
          <cell r="X1673" t="str">
            <v>Mwamba Kalilo</v>
          </cell>
          <cell r="Y1673" t="str">
            <v>SBC</v>
          </cell>
          <cell r="Z1673" t="str">
            <v>SBC</v>
          </cell>
          <cell r="AA1673" t="str">
            <v>Airtel </v>
          </cell>
          <cell r="AB1673" t="str">
            <v>Joseph Banda</v>
          </cell>
          <cell r="AC1673" t="str">
            <v>CCS</v>
          </cell>
          <cell r="AD1673" t="str">
            <v>CCS</v>
          </cell>
          <cell r="AE1673" t="str">
            <v>CK Works</v>
          </cell>
          <cell r="AF1673" t="str">
            <v>CK Works</v>
          </cell>
          <cell r="AG1673">
            <v>20</v>
          </cell>
          <cell r="AH1673" t="str">
            <v>perkins</v>
          </cell>
          <cell r="AI1673" t="str">
            <v>GV51790U</v>
          </cell>
          <cell r="AJ1673" t="str">
            <v>Leroy Sommer</v>
          </cell>
          <cell r="AK1673" t="str">
            <v>TAL 040F J 6S/4</v>
          </cell>
          <cell r="AL1673">
            <v>1000</v>
          </cell>
          <cell r="AM1673" t="str">
            <v>Power cube</v>
          </cell>
          <cell r="AN1673" t="str">
            <v>TP48200A</v>
          </cell>
          <cell r="AO1673">
            <v>200</v>
          </cell>
          <cell r="AP1673" t="str">
            <v>Lithium</v>
          </cell>
          <cell r="AQ1673">
            <v>300</v>
          </cell>
          <cell r="AR1673">
            <v>48</v>
          </cell>
          <cell r="AS1673">
            <v>100</v>
          </cell>
          <cell r="AT1673">
            <v>3</v>
          </cell>
          <cell r="AU1673" t="str">
            <v>LG</v>
          </cell>
          <cell r="AV1673" t="str">
            <v>LG</v>
          </cell>
          <cell r="AW1673">
            <v>18000</v>
          </cell>
          <cell r="AX1673">
            <v>18000</v>
          </cell>
          <cell r="AY1673">
            <v>2</v>
          </cell>
          <cell r="AZ1673">
            <v>79</v>
          </cell>
        </row>
        <row r="1673">
          <cell r="BB1673">
            <v>2</v>
          </cell>
          <cell r="BC1673" t="str">
            <v>MTNAirtel</v>
          </cell>
          <cell r="BD1673" t="str">
            <v>T0464</v>
          </cell>
          <cell r="BE1673" t="str">
            <v>ZM0529</v>
          </cell>
          <cell r="BF1673" t="str">
            <v>no</v>
          </cell>
        </row>
        <row r="1674">
          <cell r="C1674" t="str">
            <v>IHS_STR_224A</v>
          </cell>
          <cell r="D1674" t="str">
            <v>Masuku</v>
          </cell>
          <cell r="E1674">
            <v>27.0935</v>
          </cell>
          <cell r="F1674">
            <v>-17.2749</v>
          </cell>
          <cell r="G1674" t="str">
            <v>Southern</v>
          </cell>
          <cell r="H1674">
            <v>1.8</v>
          </cell>
          <cell r="I1674" t="str">
            <v>SOUTHERN</v>
          </cell>
          <cell r="J1674" t="str">
            <v>Choma</v>
          </cell>
          <cell r="K1674" t="str">
            <v>No</v>
          </cell>
          <cell r="L1674" t="str">
            <v>No</v>
          </cell>
          <cell r="M1674" t="str">
            <v>No</v>
          </cell>
          <cell r="N1674" t="str">
            <v>Rural</v>
          </cell>
          <cell r="O1674" t="str">
            <v>Silver</v>
          </cell>
          <cell r="P1674" t="str">
            <v>Silver</v>
          </cell>
          <cell r="Q1674" t="str">
            <v>BB</v>
          </cell>
          <cell r="R1674" t="str">
            <v>BB</v>
          </cell>
          <cell r="S1674" t="str">
            <v>On air</v>
          </cell>
          <cell r="T1674" t="str">
            <v>Grid-Gen</v>
          </cell>
          <cell r="U1674" t="str">
            <v>Green Field</v>
          </cell>
          <cell r="V1674">
            <v>60</v>
          </cell>
          <cell r="W1674" t="str">
            <v>Outdoor</v>
          </cell>
          <cell r="X1674" t="str">
            <v>Aaron Ikenda</v>
          </cell>
          <cell r="Y1674" t="str">
            <v>SBC</v>
          </cell>
          <cell r="Z1674" t="str">
            <v>SBC</v>
          </cell>
          <cell r="AA1674" t="str">
            <v>Airtel </v>
          </cell>
          <cell r="AB1674" t="str">
            <v>Joseph Banda</v>
          </cell>
          <cell r="AC1674" t="str">
            <v>CCS</v>
          </cell>
          <cell r="AD1674" t="str">
            <v>CCS</v>
          </cell>
          <cell r="AE1674">
            <v>0</v>
          </cell>
          <cell r="AF1674">
            <v>0</v>
          </cell>
          <cell r="AG1674">
            <v>15</v>
          </cell>
          <cell r="AH1674" t="str">
            <v>perkins</v>
          </cell>
          <cell r="AI1674" t="str">
            <v>GU51794U</v>
          </cell>
          <cell r="AJ1674" t="str">
            <v>Leroy Sommer</v>
          </cell>
          <cell r="AK1674" t="str">
            <v>TAL 040F J 6S/4</v>
          </cell>
          <cell r="AL1674">
            <v>600</v>
          </cell>
          <cell r="AM1674" t="str">
            <v>Power cube</v>
          </cell>
          <cell r="AN1674" t="str">
            <v>PowerCube</v>
          </cell>
          <cell r="AO1674">
            <v>400</v>
          </cell>
          <cell r="AP1674" t="str">
            <v>Agisson</v>
          </cell>
          <cell r="AQ1674">
            <v>1200</v>
          </cell>
          <cell r="AR1674">
            <v>2</v>
          </cell>
          <cell r="AS1674">
            <v>600</v>
          </cell>
          <cell r="AT1674">
            <v>48</v>
          </cell>
          <cell r="AU1674" t="str">
            <v>N/A</v>
          </cell>
          <cell r="AV1674" t="str">
            <v>N/A</v>
          </cell>
          <cell r="AW1674" t="str">
            <v>N/A</v>
          </cell>
          <cell r="AX1674">
            <v>18000</v>
          </cell>
          <cell r="AY1674" t="str">
            <v>N/A</v>
          </cell>
          <cell r="AZ1674">
            <v>68</v>
          </cell>
        </row>
        <row r="1674">
          <cell r="BB1674">
            <v>2</v>
          </cell>
          <cell r="BC1674" t="str">
            <v>MTNAirtel</v>
          </cell>
          <cell r="BD1674" t="str">
            <v>T0457</v>
          </cell>
          <cell r="BE1674" t="str">
            <v>ZM0592</v>
          </cell>
          <cell r="BF1674">
            <v>0</v>
          </cell>
        </row>
        <row r="1675">
          <cell r="C1675" t="str">
            <v>IHS_STR_225A</v>
          </cell>
          <cell r="D1675" t="str">
            <v>Mulobezi Road</v>
          </cell>
          <cell r="E1675">
            <v>25.1093</v>
          </cell>
          <cell r="F1675">
            <v>-17.1198</v>
          </cell>
          <cell r="G1675" t="str">
            <v>Southern</v>
          </cell>
          <cell r="H1675">
            <v>2.5</v>
          </cell>
          <cell r="I1675" t="str">
            <v>SOUTHERN</v>
          </cell>
          <cell r="J1675" t="str">
            <v>Kazungula</v>
          </cell>
          <cell r="K1675" t="str">
            <v>No</v>
          </cell>
          <cell r="L1675" t="str">
            <v>No</v>
          </cell>
          <cell r="M1675" t="str">
            <v>No</v>
          </cell>
          <cell r="N1675" t="str">
            <v>Rural</v>
          </cell>
          <cell r="O1675" t="str">
            <v>Silver</v>
          </cell>
          <cell r="P1675" t="str">
            <v>Silver</v>
          </cell>
          <cell r="Q1675" t="str">
            <v>HUB</v>
          </cell>
          <cell r="R1675" t="str">
            <v>BTS</v>
          </cell>
          <cell r="S1675" t="str">
            <v>On air</v>
          </cell>
          <cell r="T1675" t="str">
            <v>Solar-Gen</v>
          </cell>
          <cell r="U1675" t="str">
            <v>Green Field</v>
          </cell>
          <cell r="V1675">
            <v>80</v>
          </cell>
          <cell r="W1675" t="str">
            <v>Indoor </v>
          </cell>
          <cell r="X1675" t="str">
            <v>Mwamba Kalilo</v>
          </cell>
          <cell r="Y1675" t="str">
            <v>SBC</v>
          </cell>
          <cell r="Z1675" t="str">
            <v>SBC</v>
          </cell>
          <cell r="AA1675" t="str">
            <v>Airtel </v>
          </cell>
          <cell r="AB1675" t="str">
            <v>Joseph Banda</v>
          </cell>
          <cell r="AC1675" t="str">
            <v>CCS</v>
          </cell>
          <cell r="AD1675" t="str">
            <v>CCS</v>
          </cell>
          <cell r="AE1675" t="str">
            <v>CK Works</v>
          </cell>
          <cell r="AF1675" t="str">
            <v>CK Works</v>
          </cell>
          <cell r="AG1675">
            <v>20</v>
          </cell>
          <cell r="AH1675" t="str">
            <v>perkins</v>
          </cell>
          <cell r="AI1675" t="str">
            <v>GU51790U</v>
          </cell>
          <cell r="AJ1675" t="str">
            <v>Leroy Sommer</v>
          </cell>
          <cell r="AK1675" t="str">
            <v>TAL 040F J 6S/4</v>
          </cell>
          <cell r="AL1675">
            <v>1000</v>
          </cell>
          <cell r="AM1675" t="str">
            <v>Power cube</v>
          </cell>
          <cell r="AN1675" t="str">
            <v>TP48300/A 100A</v>
          </cell>
          <cell r="AO1675">
            <v>300</v>
          </cell>
          <cell r="AP1675" t="str">
            <v>Lithium</v>
          </cell>
          <cell r="AQ1675">
            <v>200</v>
          </cell>
          <cell r="AR1675">
            <v>48</v>
          </cell>
          <cell r="AS1675">
            <v>100</v>
          </cell>
          <cell r="AT1675">
            <v>2</v>
          </cell>
          <cell r="AU1675" t="str">
            <v>LG</v>
          </cell>
          <cell r="AV1675" t="str">
            <v>LG</v>
          </cell>
          <cell r="AW1675">
            <v>18000</v>
          </cell>
          <cell r="AX1675">
            <v>18000</v>
          </cell>
          <cell r="AY1675">
            <v>2</v>
          </cell>
          <cell r="AZ1675">
            <v>32</v>
          </cell>
        </row>
        <row r="1675">
          <cell r="BB1675">
            <v>1</v>
          </cell>
          <cell r="BC1675" t="str">
            <v>Airtel</v>
          </cell>
          <cell r="BD1675">
            <v>0</v>
          </cell>
          <cell r="BE1675" t="str">
            <v>ZM0594</v>
          </cell>
          <cell r="BF1675" t="str">
            <v>NO</v>
          </cell>
        </row>
        <row r="1676">
          <cell r="C1676" t="str">
            <v>IHS_STR_226A</v>
          </cell>
          <cell r="D1676" t="str">
            <v>Gwembe</v>
          </cell>
          <cell r="E1676">
            <v>27.61</v>
          </cell>
          <cell r="F1676">
            <v>-16.5058</v>
          </cell>
          <cell r="G1676" t="str">
            <v>Southern</v>
          </cell>
          <cell r="H1676">
            <v>1.8</v>
          </cell>
          <cell r="I1676" t="str">
            <v>SOUTHERN</v>
          </cell>
          <cell r="J1676" t="str">
            <v>Choma</v>
          </cell>
          <cell r="K1676" t="str">
            <v>No</v>
          </cell>
          <cell r="L1676" t="str">
            <v>No</v>
          </cell>
          <cell r="M1676" t="str">
            <v>No</v>
          </cell>
          <cell r="N1676" t="str">
            <v>Rural</v>
          </cell>
          <cell r="O1676" t="str">
            <v>Silver</v>
          </cell>
          <cell r="P1676" t="str">
            <v>Silver</v>
          </cell>
          <cell r="Q1676" t="str">
            <v>BTS</v>
          </cell>
          <cell r="R1676" t="str">
            <v>BTS</v>
          </cell>
          <cell r="S1676" t="str">
            <v>On air</v>
          </cell>
          <cell r="T1676" t="str">
            <v>Grid-Gen</v>
          </cell>
          <cell r="U1676" t="str">
            <v>Green Field</v>
          </cell>
          <cell r="V1676">
            <v>50</v>
          </cell>
          <cell r="W1676" t="str">
            <v>Indoor </v>
          </cell>
          <cell r="X1676" t="str">
            <v>Aaron Ikenda</v>
          </cell>
          <cell r="Y1676" t="str">
            <v>SBC</v>
          </cell>
          <cell r="Z1676" t="str">
            <v>SBC</v>
          </cell>
          <cell r="AA1676" t="str">
            <v>Airtel </v>
          </cell>
          <cell r="AB1676" t="str">
            <v>Joseph Banda</v>
          </cell>
          <cell r="AC1676" t="str">
            <v>CCS</v>
          </cell>
          <cell r="AD1676" t="str">
            <v>CCS</v>
          </cell>
          <cell r="AE1676" t="str">
            <v>IMG</v>
          </cell>
          <cell r="AF1676" t="str">
            <v>IMG</v>
          </cell>
          <cell r="AG1676">
            <v>15</v>
          </cell>
          <cell r="AH1676" t="str">
            <v>perkins</v>
          </cell>
          <cell r="AI1676" t="str">
            <v>GU51794U</v>
          </cell>
          <cell r="AJ1676" t="str">
            <v>Leroy Sommer</v>
          </cell>
          <cell r="AK1676" t="str">
            <v>TAL 040F J 6S/4</v>
          </cell>
          <cell r="AL1676">
            <v>600</v>
          </cell>
          <cell r="AM1676" t="str">
            <v>Power cube</v>
          </cell>
          <cell r="AN1676" t="str">
            <v>PowerCube</v>
          </cell>
          <cell r="AO1676">
            <v>400</v>
          </cell>
          <cell r="AP1676" t="str">
            <v>Agisson</v>
          </cell>
          <cell r="AQ1676">
            <v>1200</v>
          </cell>
          <cell r="AR1676">
            <v>2</v>
          </cell>
          <cell r="AS1676">
            <v>600</v>
          </cell>
          <cell r="AT1676">
            <v>48</v>
          </cell>
          <cell r="AU1676" t="str">
            <v>LG</v>
          </cell>
          <cell r="AV1676" t="str">
            <v>LG</v>
          </cell>
          <cell r="AW1676">
            <v>18000</v>
          </cell>
          <cell r="AX1676">
            <v>18000</v>
          </cell>
          <cell r="AY1676">
            <v>2</v>
          </cell>
          <cell r="AZ1676">
            <v>46</v>
          </cell>
        </row>
        <row r="1676">
          <cell r="BB1676">
            <v>1</v>
          </cell>
          <cell r="BC1676" t="str">
            <v>Airtel</v>
          </cell>
          <cell r="BD1676">
            <v>0</v>
          </cell>
          <cell r="BE1676" t="str">
            <v>ZM0618</v>
          </cell>
          <cell r="BF1676">
            <v>0</v>
          </cell>
        </row>
        <row r="1677">
          <cell r="C1677" t="str">
            <v>IHS_STR_227A</v>
          </cell>
          <cell r="D1677" t="str">
            <v>Monze South</v>
          </cell>
          <cell r="E1677">
            <v>27.4949</v>
          </cell>
          <cell r="F1677">
            <v>-16.3181</v>
          </cell>
          <cell r="G1677" t="str">
            <v>Southern</v>
          </cell>
          <cell r="H1677">
            <v>2.5</v>
          </cell>
          <cell r="I1677" t="str">
            <v>SOUTHERN</v>
          </cell>
          <cell r="J1677" t="str">
            <v>Monze</v>
          </cell>
          <cell r="K1677" t="str">
            <v>No</v>
          </cell>
          <cell r="L1677" t="str">
            <v>No</v>
          </cell>
          <cell r="M1677" t="str">
            <v>No</v>
          </cell>
          <cell r="N1677" t="str">
            <v>Suburban</v>
          </cell>
          <cell r="O1677" t="str">
            <v>Silver</v>
          </cell>
          <cell r="P1677" t="str">
            <v>Silver</v>
          </cell>
          <cell r="Q1677" t="str">
            <v>BB</v>
          </cell>
          <cell r="R1677" t="str">
            <v>BB</v>
          </cell>
          <cell r="S1677" t="str">
            <v>On air</v>
          </cell>
          <cell r="T1677" t="str">
            <v>Grid-Gen</v>
          </cell>
          <cell r="U1677" t="str">
            <v>Green Field</v>
          </cell>
          <cell r="V1677">
            <v>80</v>
          </cell>
          <cell r="W1677" t="str">
            <v>Outdoor</v>
          </cell>
          <cell r="X1677" t="str">
            <v>Aaron Ikenda</v>
          </cell>
          <cell r="Y1677" t="str">
            <v>SBC</v>
          </cell>
          <cell r="Z1677" t="str">
            <v>SBC</v>
          </cell>
          <cell r="AA1677" t="str">
            <v>Airtel </v>
          </cell>
          <cell r="AB1677" t="str">
            <v>Joseph Banda</v>
          </cell>
          <cell r="AC1677" t="str">
            <v>CCS</v>
          </cell>
          <cell r="AD1677" t="str">
            <v>CCS</v>
          </cell>
          <cell r="AE1677" t="str">
            <v>Vitalgen</v>
          </cell>
          <cell r="AF1677" t="str">
            <v>Vitalgen</v>
          </cell>
          <cell r="AG1677">
            <v>30</v>
          </cell>
          <cell r="AH1677" t="str">
            <v>perkins</v>
          </cell>
          <cell r="AI1677">
            <v>0</v>
          </cell>
          <cell r="AJ1677" t="str">
            <v>Leroy Sommer</v>
          </cell>
          <cell r="AK1677" t="str">
            <v>TAL 040F J 6S/4</v>
          </cell>
          <cell r="AL1677">
            <v>1000</v>
          </cell>
          <cell r="AM1677" t="str">
            <v>Power cube</v>
          </cell>
          <cell r="AN1677" t="str">
            <v>PowerCube</v>
          </cell>
          <cell r="AO1677">
            <v>400</v>
          </cell>
          <cell r="AP1677" t="str">
            <v>Agisson</v>
          </cell>
          <cell r="AQ1677">
            <v>1200</v>
          </cell>
          <cell r="AR1677">
            <v>2</v>
          </cell>
          <cell r="AS1677">
            <v>600</v>
          </cell>
          <cell r="AT1677">
            <v>48</v>
          </cell>
          <cell r="AU1677" t="str">
            <v>N/A</v>
          </cell>
          <cell r="AV1677" t="str">
            <v>N/A</v>
          </cell>
          <cell r="AW1677" t="str">
            <v>N/A</v>
          </cell>
          <cell r="AX1677">
            <v>18000</v>
          </cell>
          <cell r="AY1677" t="str">
            <v>N/A</v>
          </cell>
          <cell r="AZ1677">
            <v>120</v>
          </cell>
        </row>
        <row r="1677">
          <cell r="BB1677">
            <v>2</v>
          </cell>
          <cell r="BC1677" t="str">
            <v>MTNAirtel</v>
          </cell>
          <cell r="BD1677" t="str">
            <v>T1180</v>
          </cell>
          <cell r="BE1677" t="str">
            <v>ZM0623</v>
          </cell>
          <cell r="BF1677">
            <v>0</v>
          </cell>
        </row>
        <row r="1678">
          <cell r="C1678" t="str">
            <v>IHS_STR_229A</v>
          </cell>
          <cell r="D1678" t="str">
            <v>Kaleya</v>
          </cell>
          <cell r="E1678">
            <v>27.6725</v>
          </cell>
          <cell r="F1678">
            <v>-15.869</v>
          </cell>
          <cell r="G1678" t="str">
            <v>Southern</v>
          </cell>
          <cell r="H1678">
            <v>1.8</v>
          </cell>
          <cell r="I1678" t="str">
            <v>SOUTHERN</v>
          </cell>
          <cell r="J1678" t="str">
            <v>Mazabuka</v>
          </cell>
          <cell r="K1678" t="str">
            <v>No</v>
          </cell>
          <cell r="L1678" t="str">
            <v>No</v>
          </cell>
          <cell r="M1678" t="str">
            <v>No</v>
          </cell>
          <cell r="N1678" t="str">
            <v>Suburban</v>
          </cell>
          <cell r="O1678" t="str">
            <v>Silver</v>
          </cell>
          <cell r="P1678" t="str">
            <v>Silver</v>
          </cell>
          <cell r="Q1678" t="str">
            <v>BTS</v>
          </cell>
          <cell r="R1678" t="str">
            <v>BTS</v>
          </cell>
          <cell r="S1678" t="str">
            <v>On air</v>
          </cell>
          <cell r="T1678" t="str">
            <v>Grid-Gen</v>
          </cell>
          <cell r="U1678" t="str">
            <v>Green Field</v>
          </cell>
          <cell r="V1678">
            <v>50</v>
          </cell>
          <cell r="W1678" t="str">
            <v>Indoor </v>
          </cell>
          <cell r="X1678" t="str">
            <v>Aaron Ikenda</v>
          </cell>
          <cell r="Y1678" t="str">
            <v>SBC</v>
          </cell>
          <cell r="Z1678" t="str">
            <v>SBC</v>
          </cell>
          <cell r="AA1678" t="str">
            <v>Airtel </v>
          </cell>
          <cell r="AB1678" t="str">
            <v>Joseph Banda</v>
          </cell>
          <cell r="AC1678" t="str">
            <v>CCS</v>
          </cell>
          <cell r="AD1678" t="str">
            <v>CCS</v>
          </cell>
          <cell r="AE1678" t="str">
            <v>Vitalgen</v>
          </cell>
          <cell r="AF1678" t="str">
            <v>Vitalgen</v>
          </cell>
          <cell r="AG1678">
            <v>15</v>
          </cell>
          <cell r="AH1678" t="str">
            <v>perkins</v>
          </cell>
          <cell r="AI1678" t="str">
            <v>GU51798U</v>
          </cell>
          <cell r="AJ1678" t="str">
            <v>Leroy Sommer</v>
          </cell>
          <cell r="AK1678" t="str">
            <v>TAL 040F J 6S/4</v>
          </cell>
          <cell r="AL1678">
            <v>600</v>
          </cell>
          <cell r="AM1678" t="str">
            <v>Power cube</v>
          </cell>
          <cell r="AN1678" t="str">
            <v>PowerCube</v>
          </cell>
          <cell r="AO1678">
            <v>400</v>
          </cell>
          <cell r="AP1678" t="str">
            <v>Agisson</v>
          </cell>
          <cell r="AQ1678">
            <v>1200</v>
          </cell>
          <cell r="AR1678">
            <v>2</v>
          </cell>
          <cell r="AS1678">
            <v>600</v>
          </cell>
          <cell r="AT1678">
            <v>48</v>
          </cell>
          <cell r="AU1678" t="str">
            <v>LG</v>
          </cell>
          <cell r="AV1678" t="str">
            <v>LG</v>
          </cell>
          <cell r="AW1678">
            <v>18000</v>
          </cell>
          <cell r="AX1678">
            <v>18000</v>
          </cell>
          <cell r="AY1678">
            <v>2</v>
          </cell>
          <cell r="AZ1678">
            <v>47</v>
          </cell>
        </row>
        <row r="1678">
          <cell r="BB1678">
            <v>1</v>
          </cell>
          <cell r="BC1678" t="str">
            <v>Airtel</v>
          </cell>
          <cell r="BD1678">
            <v>0</v>
          </cell>
          <cell r="BE1678" t="str">
            <v>ZM0685</v>
          </cell>
          <cell r="BF1678">
            <v>0</v>
          </cell>
        </row>
        <row r="1679">
          <cell r="C1679" t="str">
            <v>IHS_STR_230A</v>
          </cell>
          <cell r="D1679" t="str">
            <v>Chitongo</v>
          </cell>
          <cell r="E1679">
            <v>26.936</v>
          </cell>
          <cell r="F1679">
            <v>-16.0391</v>
          </cell>
          <cell r="G1679" t="str">
            <v>Southern</v>
          </cell>
          <cell r="H1679">
            <v>4.5</v>
          </cell>
          <cell r="I1679" t="str">
            <v>SOUTHERN</v>
          </cell>
          <cell r="J1679" t="str">
            <v>Itezhi-Tezhi</v>
          </cell>
          <cell r="K1679" t="str">
            <v>No</v>
          </cell>
          <cell r="L1679" t="str">
            <v>No</v>
          </cell>
          <cell r="M1679" t="str">
            <v>No</v>
          </cell>
          <cell r="N1679" t="str">
            <v>Rural</v>
          </cell>
          <cell r="O1679" t="str">
            <v>Silver</v>
          </cell>
          <cell r="P1679" t="str">
            <v>Silver</v>
          </cell>
          <cell r="Q1679" t="str">
            <v>BB</v>
          </cell>
          <cell r="R1679" t="str">
            <v>BB</v>
          </cell>
          <cell r="S1679" t="str">
            <v>On air</v>
          </cell>
          <cell r="T1679" t="str">
            <v>Grid-Gen</v>
          </cell>
          <cell r="U1679" t="str">
            <v>Green Field</v>
          </cell>
          <cell r="V1679">
            <v>80</v>
          </cell>
          <cell r="W1679" t="str">
            <v>Indoor </v>
          </cell>
          <cell r="X1679" t="str">
            <v>Aaron Ikenda</v>
          </cell>
          <cell r="Y1679" t="str">
            <v>SBC</v>
          </cell>
          <cell r="Z1679" t="str">
            <v>SBC</v>
          </cell>
          <cell r="AA1679" t="str">
            <v>Airtel </v>
          </cell>
          <cell r="AB1679" t="str">
            <v>Joseph Banda</v>
          </cell>
          <cell r="AC1679" t="str">
            <v>CCS</v>
          </cell>
          <cell r="AD1679" t="str">
            <v>CCS</v>
          </cell>
          <cell r="AE1679" t="str">
            <v>Gen Logic </v>
          </cell>
          <cell r="AF1679" t="str">
            <v>Gen Logic </v>
          </cell>
          <cell r="AG1679">
            <v>30</v>
          </cell>
          <cell r="AH1679" t="str">
            <v>perkins</v>
          </cell>
          <cell r="AI1679" t="str">
            <v>DJ51434</v>
          </cell>
          <cell r="AJ1679" t="str">
            <v>Leroy Sommer</v>
          </cell>
          <cell r="AK1679" t="str">
            <v>TAL 040F J 6S/4</v>
          </cell>
          <cell r="AL1679">
            <v>1000</v>
          </cell>
          <cell r="AM1679" t="str">
            <v>Power cube</v>
          </cell>
          <cell r="AN1679" t="str">
            <v>PowerCube</v>
          </cell>
          <cell r="AO1679">
            <v>400</v>
          </cell>
          <cell r="AP1679" t="str">
            <v>Agisson</v>
          </cell>
          <cell r="AQ1679">
            <v>1200</v>
          </cell>
          <cell r="AR1679">
            <v>2</v>
          </cell>
          <cell r="AS1679">
            <v>600</v>
          </cell>
          <cell r="AT1679">
            <v>48</v>
          </cell>
          <cell r="AU1679" t="str">
            <v>LG</v>
          </cell>
          <cell r="AV1679" t="str">
            <v>LG</v>
          </cell>
          <cell r="AW1679">
            <v>18000</v>
          </cell>
          <cell r="AX1679">
            <v>18000</v>
          </cell>
          <cell r="AY1679">
            <v>2</v>
          </cell>
          <cell r="AZ1679">
            <v>73</v>
          </cell>
        </row>
        <row r="1679">
          <cell r="BB1679">
            <v>2</v>
          </cell>
          <cell r="BC1679" t="str">
            <v>AirtelTop Star</v>
          </cell>
          <cell r="BD1679">
            <v>0</v>
          </cell>
          <cell r="BE1679" t="str">
            <v>ZM0695</v>
          </cell>
          <cell r="BF1679">
            <v>0</v>
          </cell>
        </row>
        <row r="1680">
          <cell r="C1680" t="str">
            <v>IHS_STR_231A</v>
          </cell>
          <cell r="D1680" t="str">
            <v>Mapatizya Mine</v>
          </cell>
          <cell r="E1680">
            <v>26.897</v>
          </cell>
          <cell r="F1680">
            <v>-17.7024</v>
          </cell>
          <cell r="G1680" t="str">
            <v>Southern</v>
          </cell>
          <cell r="H1680">
            <v>2.5</v>
          </cell>
          <cell r="I1680" t="str">
            <v>SOUTHERN</v>
          </cell>
          <cell r="J1680" t="str">
            <v>Sinazongwe</v>
          </cell>
          <cell r="K1680" t="str">
            <v>No</v>
          </cell>
          <cell r="L1680" t="str">
            <v>No</v>
          </cell>
          <cell r="M1680" t="str">
            <v>No</v>
          </cell>
          <cell r="N1680" t="str">
            <v>Rural</v>
          </cell>
          <cell r="O1680" t="str">
            <v>Silver</v>
          </cell>
          <cell r="P1680" t="str">
            <v>Silver</v>
          </cell>
          <cell r="Q1680" t="str">
            <v>BTS</v>
          </cell>
          <cell r="R1680" t="str">
            <v>BTS</v>
          </cell>
          <cell r="S1680" t="str">
            <v>On air</v>
          </cell>
          <cell r="T1680" t="str">
            <v>Solar-Gen</v>
          </cell>
          <cell r="U1680" t="str">
            <v>Green Field</v>
          </cell>
          <cell r="V1680">
            <v>80</v>
          </cell>
          <cell r="W1680" t="str">
            <v>Indoor </v>
          </cell>
          <cell r="X1680" t="str">
            <v>Mwamba Kalilo</v>
          </cell>
          <cell r="Y1680" t="str">
            <v>SBC</v>
          </cell>
          <cell r="Z1680" t="str">
            <v>SBC</v>
          </cell>
          <cell r="AA1680" t="str">
            <v>Airtel </v>
          </cell>
          <cell r="AB1680" t="str">
            <v>Joseph Banda</v>
          </cell>
          <cell r="AC1680" t="str">
            <v>CCS</v>
          </cell>
          <cell r="AD1680" t="str">
            <v>CCS</v>
          </cell>
          <cell r="AE1680" t="str">
            <v>CK Works</v>
          </cell>
          <cell r="AF1680" t="str">
            <v>CK Works</v>
          </cell>
          <cell r="AG1680">
            <v>20</v>
          </cell>
          <cell r="AH1680" t="str">
            <v>perkins</v>
          </cell>
          <cell r="AI1680" t="str">
            <v>GK65597R</v>
          </cell>
          <cell r="AJ1680" t="str">
            <v>Leroy Sommer</v>
          </cell>
          <cell r="AK1680" t="str">
            <v>TAL 040F J 6S/4</v>
          </cell>
          <cell r="AL1680">
            <v>1000</v>
          </cell>
          <cell r="AM1680" t="str">
            <v>Power cube</v>
          </cell>
          <cell r="AN1680" t="str">
            <v>ICC330-H1_C1</v>
          </cell>
          <cell r="AO1680">
            <v>600</v>
          </cell>
          <cell r="AP1680" t="str">
            <v>Agisson</v>
          </cell>
          <cell r="AQ1680">
            <v>600</v>
          </cell>
          <cell r="AR1680">
            <v>2</v>
          </cell>
          <cell r="AS1680">
            <v>600</v>
          </cell>
          <cell r="AT1680">
            <v>24</v>
          </cell>
          <cell r="AU1680" t="str">
            <v>LG</v>
          </cell>
          <cell r="AV1680" t="str">
            <v>LG</v>
          </cell>
          <cell r="AW1680">
            <v>18000</v>
          </cell>
          <cell r="AX1680">
            <v>18000</v>
          </cell>
          <cell r="AY1680">
            <v>2</v>
          </cell>
          <cell r="AZ1680">
            <v>67</v>
          </cell>
        </row>
        <row r="1680">
          <cell r="BB1680">
            <v>2</v>
          </cell>
          <cell r="BC1680" t="str">
            <v>MTNAirtel</v>
          </cell>
          <cell r="BD1680" t="str">
            <v>T0248</v>
          </cell>
          <cell r="BE1680" t="str">
            <v>ZM0696</v>
          </cell>
          <cell r="BF1680" t="str">
            <v>No</v>
          </cell>
        </row>
        <row r="1681">
          <cell r="C1681" t="str">
            <v>IHS_STR_232A</v>
          </cell>
          <cell r="D1681" t="str">
            <v>Nakambala</v>
          </cell>
          <cell r="E1681">
            <v>27.752</v>
          </cell>
          <cell r="F1681">
            <v>-15.8532</v>
          </cell>
          <cell r="G1681" t="str">
            <v>Southern</v>
          </cell>
          <cell r="H1681">
            <v>1.8</v>
          </cell>
          <cell r="I1681" t="str">
            <v>SOUTHERN</v>
          </cell>
          <cell r="J1681" t="str">
            <v>Mazabuka</v>
          </cell>
          <cell r="K1681" t="str">
            <v>Yes</v>
          </cell>
          <cell r="L1681" t="str">
            <v>No</v>
          </cell>
          <cell r="M1681" t="str">
            <v>No</v>
          </cell>
          <cell r="N1681" t="str">
            <v>Urban</v>
          </cell>
          <cell r="O1681" t="str">
            <v>Silver</v>
          </cell>
          <cell r="P1681" t="str">
            <v>Silver</v>
          </cell>
          <cell r="Q1681" t="str">
            <v>HUB</v>
          </cell>
          <cell r="R1681" t="str">
            <v>BTS</v>
          </cell>
          <cell r="S1681" t="str">
            <v>On air</v>
          </cell>
          <cell r="T1681" t="str">
            <v>Grid-Gen</v>
          </cell>
          <cell r="U1681" t="str">
            <v>Green Field</v>
          </cell>
          <cell r="V1681">
            <v>30</v>
          </cell>
          <cell r="W1681" t="str">
            <v>Indoor </v>
          </cell>
          <cell r="X1681" t="str">
            <v>Aaron Ikenda</v>
          </cell>
          <cell r="Y1681" t="str">
            <v>SBC</v>
          </cell>
          <cell r="Z1681" t="str">
            <v>SBC</v>
          </cell>
          <cell r="AA1681" t="str">
            <v>Airtel </v>
          </cell>
          <cell r="AB1681" t="str">
            <v>Joseph Banda</v>
          </cell>
          <cell r="AC1681" t="str">
            <v>CCS</v>
          </cell>
          <cell r="AD1681" t="str">
            <v>CCS</v>
          </cell>
          <cell r="AE1681" t="str">
            <v>IMG</v>
          </cell>
          <cell r="AF1681" t="str">
            <v>IMG</v>
          </cell>
          <cell r="AG1681">
            <v>15</v>
          </cell>
          <cell r="AH1681" t="str">
            <v>perkins</v>
          </cell>
          <cell r="AI1681" t="str">
            <v>GU51794U</v>
          </cell>
          <cell r="AJ1681" t="str">
            <v>Leroy Sommer</v>
          </cell>
          <cell r="AK1681" t="str">
            <v>TAL 040F J 6S/4</v>
          </cell>
          <cell r="AL1681">
            <v>600</v>
          </cell>
          <cell r="AM1681" t="str">
            <v>Power cube</v>
          </cell>
          <cell r="AN1681" t="str">
            <v>PowerCube</v>
          </cell>
          <cell r="AO1681">
            <v>400</v>
          </cell>
          <cell r="AP1681" t="str">
            <v>Agisson</v>
          </cell>
          <cell r="AQ1681">
            <v>1200</v>
          </cell>
          <cell r="AR1681">
            <v>2</v>
          </cell>
          <cell r="AS1681">
            <v>600</v>
          </cell>
          <cell r="AT1681">
            <v>48</v>
          </cell>
          <cell r="AU1681" t="str">
            <v>star energy</v>
          </cell>
          <cell r="AV1681" t="str">
            <v>star energy</v>
          </cell>
          <cell r="AW1681">
            <v>25000</v>
          </cell>
          <cell r="AX1681">
            <v>25000</v>
          </cell>
          <cell r="AY1681">
            <v>2</v>
          </cell>
          <cell r="AZ1681">
            <v>159</v>
          </cell>
        </row>
        <row r="1681">
          <cell r="BB1681">
            <v>2</v>
          </cell>
          <cell r="BC1681" t="str">
            <v>MTNAirtel</v>
          </cell>
          <cell r="BD1681" t="str">
            <v>T0314</v>
          </cell>
          <cell r="BE1681" t="str">
            <v>ZM0713</v>
          </cell>
          <cell r="BF1681">
            <v>0</v>
          </cell>
        </row>
        <row r="1682">
          <cell r="C1682" t="str">
            <v>IHS_STR_233A</v>
          </cell>
          <cell r="D1682" t="str">
            <v>Mukuni</v>
          </cell>
          <cell r="E1682">
            <v>25.9395</v>
          </cell>
          <cell r="F1682">
            <v>-17.9054</v>
          </cell>
          <cell r="G1682" t="str">
            <v>Southern</v>
          </cell>
          <cell r="H1682">
            <v>2.5</v>
          </cell>
          <cell r="I1682" t="str">
            <v>SOUTHERN</v>
          </cell>
          <cell r="J1682" t="str">
            <v>Kazungula</v>
          </cell>
          <cell r="K1682" t="str">
            <v>No</v>
          </cell>
          <cell r="L1682" t="str">
            <v>No</v>
          </cell>
          <cell r="M1682" t="str">
            <v>No</v>
          </cell>
          <cell r="N1682" t="str">
            <v>Rural</v>
          </cell>
          <cell r="O1682" t="str">
            <v>Silver</v>
          </cell>
          <cell r="P1682" t="str">
            <v>Silver</v>
          </cell>
          <cell r="Q1682" t="str">
            <v>BTS</v>
          </cell>
          <cell r="R1682" t="str">
            <v>BTS</v>
          </cell>
          <cell r="S1682" t="str">
            <v>On air</v>
          </cell>
          <cell r="T1682" t="str">
            <v>Grid-Gen</v>
          </cell>
          <cell r="U1682" t="str">
            <v>Green Field</v>
          </cell>
          <cell r="V1682">
            <v>50</v>
          </cell>
          <cell r="W1682" t="str">
            <v>Indoor </v>
          </cell>
          <cell r="X1682" t="str">
            <v>Mwamba Kalilo</v>
          </cell>
          <cell r="Y1682" t="str">
            <v>SBC</v>
          </cell>
          <cell r="Z1682" t="str">
            <v>SBC</v>
          </cell>
          <cell r="AA1682" t="str">
            <v>Airtel </v>
          </cell>
          <cell r="AB1682" t="str">
            <v>Joseph Banda</v>
          </cell>
          <cell r="AC1682" t="str">
            <v>CCS</v>
          </cell>
          <cell r="AD1682" t="str">
            <v>CCS</v>
          </cell>
          <cell r="AE1682" t="str">
            <v>Vitalgen</v>
          </cell>
          <cell r="AF1682" t="str">
            <v>Vitalgen</v>
          </cell>
          <cell r="AG1682">
            <v>20</v>
          </cell>
          <cell r="AH1682" t="str">
            <v>perkins</v>
          </cell>
          <cell r="AI1682" t="str">
            <v>GV51790U</v>
          </cell>
          <cell r="AJ1682" t="str">
            <v>Leroy Sommer</v>
          </cell>
          <cell r="AK1682" t="str">
            <v>TAL 040F J 6S/4</v>
          </cell>
          <cell r="AL1682">
            <v>600</v>
          </cell>
          <cell r="AM1682" t="str">
            <v>Power cube</v>
          </cell>
          <cell r="AN1682" t="str">
            <v>ICC330-H1_C1</v>
          </cell>
          <cell r="AO1682">
            <v>400</v>
          </cell>
          <cell r="AP1682" t="str">
            <v>Agisson</v>
          </cell>
          <cell r="AQ1682">
            <v>1200</v>
          </cell>
          <cell r="AR1682">
            <v>2</v>
          </cell>
          <cell r="AS1682">
            <v>600</v>
          </cell>
          <cell r="AT1682">
            <v>48</v>
          </cell>
          <cell r="AU1682" t="str">
            <v>window/LG</v>
          </cell>
          <cell r="AV1682" t="str">
            <v>window/LG</v>
          </cell>
          <cell r="AW1682">
            <v>18000</v>
          </cell>
          <cell r="AX1682">
            <v>18000</v>
          </cell>
          <cell r="AY1682">
            <v>2</v>
          </cell>
          <cell r="AZ1682">
            <v>71</v>
          </cell>
        </row>
        <row r="1682">
          <cell r="BB1682">
            <v>2</v>
          </cell>
          <cell r="BC1682" t="str">
            <v>MTNAirtel</v>
          </cell>
          <cell r="BD1682" t="str">
            <v>T0189</v>
          </cell>
          <cell r="BE1682" t="str">
            <v>ZM0725</v>
          </cell>
          <cell r="BF1682" t="str">
            <v>yes</v>
          </cell>
        </row>
        <row r="1683">
          <cell r="C1683" t="str">
            <v>IHS_STR_234A</v>
          </cell>
          <cell r="D1683" t="str">
            <v>Kala Ranch (Mapatiziya North)</v>
          </cell>
          <cell r="E1683">
            <v>26.8666</v>
          </cell>
          <cell r="F1683">
            <v>-17.32</v>
          </cell>
          <cell r="G1683" t="str">
            <v>Southern</v>
          </cell>
          <cell r="H1683">
            <v>1.8</v>
          </cell>
          <cell r="I1683" t="str">
            <v>SOUTHERN</v>
          </cell>
          <cell r="J1683" t="str">
            <v>Kalomo</v>
          </cell>
          <cell r="K1683" t="str">
            <v>No</v>
          </cell>
          <cell r="L1683" t="str">
            <v>No</v>
          </cell>
          <cell r="M1683" t="str">
            <v>No</v>
          </cell>
          <cell r="N1683" t="str">
            <v>Rural</v>
          </cell>
          <cell r="O1683" t="str">
            <v>Silver</v>
          </cell>
          <cell r="P1683" t="str">
            <v>Silver</v>
          </cell>
          <cell r="Q1683" t="str">
            <v>BTS</v>
          </cell>
          <cell r="R1683" t="str">
            <v>BTS</v>
          </cell>
          <cell r="S1683" t="str">
            <v>On air</v>
          </cell>
          <cell r="T1683" t="str">
            <v>Grid-Gen</v>
          </cell>
          <cell r="U1683" t="str">
            <v>Green Field</v>
          </cell>
          <cell r="V1683">
            <v>52</v>
          </cell>
          <cell r="W1683" t="str">
            <v>Indoor </v>
          </cell>
          <cell r="X1683" t="str">
            <v>Mwamba Kalilo</v>
          </cell>
          <cell r="Y1683" t="str">
            <v>SBC</v>
          </cell>
          <cell r="Z1683" t="str">
            <v>SBC</v>
          </cell>
          <cell r="AA1683" t="str">
            <v>Airtel </v>
          </cell>
          <cell r="AB1683" t="str">
            <v>Joseph Banda</v>
          </cell>
          <cell r="AC1683" t="str">
            <v>CCS</v>
          </cell>
          <cell r="AD1683" t="str">
            <v>CCS</v>
          </cell>
          <cell r="AE1683" t="str">
            <v>Earth Technology</v>
          </cell>
          <cell r="AF1683" t="str">
            <v>Earth technology</v>
          </cell>
          <cell r="AG1683">
            <v>15</v>
          </cell>
          <cell r="AH1683" t="str">
            <v>perkins</v>
          </cell>
          <cell r="AI1683" t="str">
            <v>GV51790U</v>
          </cell>
          <cell r="AJ1683" t="str">
            <v>Leroy Sommer</v>
          </cell>
          <cell r="AK1683" t="str">
            <v>LSA 40M5 J 6/4</v>
          </cell>
          <cell r="AL1683">
            <v>600</v>
          </cell>
          <cell r="AM1683" t="str">
            <v>Power cube</v>
          </cell>
          <cell r="AN1683" t="str">
            <v>ICC330-H1_C1</v>
          </cell>
          <cell r="AO1683">
            <v>400</v>
          </cell>
          <cell r="AP1683" t="str">
            <v>Agisson</v>
          </cell>
          <cell r="AQ1683">
            <v>1200</v>
          </cell>
          <cell r="AR1683">
            <v>2</v>
          </cell>
          <cell r="AS1683">
            <v>600</v>
          </cell>
          <cell r="AT1683">
            <v>48</v>
          </cell>
          <cell r="AU1683" t="str">
            <v>window/LG</v>
          </cell>
          <cell r="AV1683" t="str">
            <v>window/LG</v>
          </cell>
          <cell r="AW1683">
            <v>18000</v>
          </cell>
          <cell r="AX1683">
            <v>18000</v>
          </cell>
          <cell r="AY1683">
            <v>2</v>
          </cell>
          <cell r="AZ1683">
            <v>60</v>
          </cell>
        </row>
        <row r="1683">
          <cell r="BB1683">
            <v>2</v>
          </cell>
          <cell r="BC1683" t="str">
            <v>MTNAirtel</v>
          </cell>
          <cell r="BD1683" t="str">
            <v>T0463</v>
          </cell>
          <cell r="BE1683" t="str">
            <v>ZM0728</v>
          </cell>
          <cell r="BF1683" t="str">
            <v>no</v>
          </cell>
        </row>
        <row r="1684">
          <cell r="C1684" t="str">
            <v>IHS_STR_235A</v>
          </cell>
          <cell r="D1684" t="str">
            <v>Mbabala Town</v>
          </cell>
          <cell r="E1684">
            <v>26.955</v>
          </cell>
          <cell r="F1684">
            <v>-16.5628</v>
          </cell>
          <cell r="G1684" t="str">
            <v>Southern</v>
          </cell>
          <cell r="H1684">
            <v>1.8</v>
          </cell>
          <cell r="I1684" t="str">
            <v>SOUTHERN</v>
          </cell>
          <cell r="J1684" t="str">
            <v>Choma</v>
          </cell>
          <cell r="K1684" t="str">
            <v>No</v>
          </cell>
          <cell r="L1684" t="str">
            <v>No</v>
          </cell>
          <cell r="M1684" t="str">
            <v>No</v>
          </cell>
          <cell r="N1684" t="str">
            <v>Suburban</v>
          </cell>
          <cell r="O1684" t="str">
            <v>Silver</v>
          </cell>
          <cell r="P1684" t="str">
            <v>Silver</v>
          </cell>
          <cell r="Q1684" t="str">
            <v>BB</v>
          </cell>
          <cell r="R1684" t="str">
            <v>BTS</v>
          </cell>
          <cell r="S1684" t="str">
            <v>On air</v>
          </cell>
          <cell r="T1684" t="str">
            <v>Grid-Gen</v>
          </cell>
          <cell r="U1684" t="str">
            <v>Green Field</v>
          </cell>
          <cell r="V1684">
            <v>60</v>
          </cell>
          <cell r="W1684" t="str">
            <v>Outdoor</v>
          </cell>
          <cell r="X1684" t="str">
            <v>Aaron Ikenda</v>
          </cell>
          <cell r="Y1684" t="str">
            <v>SBC</v>
          </cell>
          <cell r="Z1684" t="str">
            <v>SBC</v>
          </cell>
          <cell r="AA1684" t="str">
            <v>Airtel </v>
          </cell>
          <cell r="AB1684" t="str">
            <v>Joseph Banda</v>
          </cell>
          <cell r="AC1684" t="str">
            <v>CCS</v>
          </cell>
          <cell r="AD1684" t="str">
            <v>CCS</v>
          </cell>
          <cell r="AE1684" t="str">
            <v>Gen Logic </v>
          </cell>
          <cell r="AF1684" t="str">
            <v>Gen Logic </v>
          </cell>
          <cell r="AG1684">
            <v>15</v>
          </cell>
          <cell r="AH1684" t="str">
            <v>Lister petter</v>
          </cell>
          <cell r="AI1684">
            <v>0</v>
          </cell>
          <cell r="AJ1684" t="str">
            <v>Leroy Sommer</v>
          </cell>
          <cell r="AK1684" t="str">
            <v>LSA  42.2S4J6/4</v>
          </cell>
          <cell r="AL1684">
            <v>600</v>
          </cell>
          <cell r="AM1684" t="str">
            <v>Power cube</v>
          </cell>
          <cell r="AN1684" t="str">
            <v>PowerCube</v>
          </cell>
          <cell r="AO1684">
            <v>400</v>
          </cell>
          <cell r="AP1684" t="str">
            <v>Agisson</v>
          </cell>
          <cell r="AQ1684">
            <v>600</v>
          </cell>
          <cell r="AR1684">
            <v>2</v>
          </cell>
          <cell r="AS1684">
            <v>600</v>
          </cell>
          <cell r="AT1684">
            <v>24</v>
          </cell>
          <cell r="AU1684" t="str">
            <v>N/A</v>
          </cell>
          <cell r="AV1684" t="str">
            <v>N/A</v>
          </cell>
          <cell r="AW1684" t="str">
            <v>N/A</v>
          </cell>
          <cell r="AX1684">
            <v>0</v>
          </cell>
          <cell r="AY1684" t="str">
            <v>N/A</v>
          </cell>
          <cell r="AZ1684">
            <v>46</v>
          </cell>
        </row>
        <row r="1684">
          <cell r="BB1684">
            <v>1</v>
          </cell>
          <cell r="BC1684" t="str">
            <v>Airtel</v>
          </cell>
          <cell r="BD1684">
            <v>0</v>
          </cell>
          <cell r="BE1684" t="str">
            <v>ZM0768</v>
          </cell>
          <cell r="BF1684">
            <v>0</v>
          </cell>
        </row>
        <row r="1685">
          <cell r="C1685" t="str">
            <v>IHS_STR_236A</v>
          </cell>
          <cell r="D1685" t="str">
            <v>Choma Town</v>
          </cell>
          <cell r="E1685">
            <v>26.9641</v>
          </cell>
          <cell r="F1685">
            <v>-16.8197</v>
          </cell>
          <cell r="G1685" t="str">
            <v>Southern</v>
          </cell>
          <cell r="H1685">
            <v>2.5</v>
          </cell>
          <cell r="I1685" t="str">
            <v>SOUTHERN</v>
          </cell>
          <cell r="J1685" t="str">
            <v>Choma</v>
          </cell>
          <cell r="K1685" t="str">
            <v>Yes</v>
          </cell>
          <cell r="L1685" t="str">
            <v>No</v>
          </cell>
          <cell r="M1685" t="str">
            <v>No</v>
          </cell>
          <cell r="N1685" t="str">
            <v>Urban</v>
          </cell>
          <cell r="O1685" t="str">
            <v>Silver</v>
          </cell>
          <cell r="P1685" t="str">
            <v>Silver</v>
          </cell>
          <cell r="Q1685" t="str">
            <v>BTS</v>
          </cell>
          <cell r="R1685" t="str">
            <v>BTS</v>
          </cell>
          <cell r="S1685" t="str">
            <v>On air</v>
          </cell>
          <cell r="T1685" t="str">
            <v>Grid-Gen</v>
          </cell>
          <cell r="U1685" t="str">
            <v>Green Field</v>
          </cell>
          <cell r="V1685">
            <v>50</v>
          </cell>
          <cell r="W1685" t="str">
            <v>Indoor </v>
          </cell>
          <cell r="X1685" t="str">
            <v>Aaron Ikenda</v>
          </cell>
          <cell r="Y1685" t="str">
            <v>SBC</v>
          </cell>
          <cell r="Z1685" t="str">
            <v>SBC</v>
          </cell>
          <cell r="AA1685" t="str">
            <v>Airtel </v>
          </cell>
          <cell r="AB1685" t="str">
            <v>Joseph Banda</v>
          </cell>
          <cell r="AC1685" t="str">
            <v>CCS</v>
          </cell>
          <cell r="AD1685" t="str">
            <v>CCS</v>
          </cell>
          <cell r="AE1685" t="str">
            <v>CK Works</v>
          </cell>
          <cell r="AF1685" t="str">
            <v>CK Works</v>
          </cell>
          <cell r="AG1685">
            <v>20</v>
          </cell>
          <cell r="AH1685" t="str">
            <v>perkins</v>
          </cell>
          <cell r="AI1685" t="str">
            <v>GU51794U</v>
          </cell>
          <cell r="AJ1685" t="str">
            <v>Mecc Alte</v>
          </cell>
          <cell r="AK1685" t="str">
            <v>TAL 040F J 6S/4</v>
          </cell>
          <cell r="AL1685">
            <v>1000</v>
          </cell>
          <cell r="AM1685" t="str">
            <v>Power cube</v>
          </cell>
          <cell r="AN1685" t="str">
            <v>PowerCube</v>
          </cell>
          <cell r="AO1685">
            <v>400</v>
          </cell>
          <cell r="AP1685" t="str">
            <v>Agisson</v>
          </cell>
          <cell r="AQ1685">
            <v>600</v>
          </cell>
          <cell r="AR1685">
            <v>2</v>
          </cell>
          <cell r="AS1685">
            <v>600</v>
          </cell>
          <cell r="AT1685">
            <v>24</v>
          </cell>
          <cell r="AU1685" t="str">
            <v>star energy</v>
          </cell>
          <cell r="AV1685" t="str">
            <v>star energy</v>
          </cell>
          <cell r="AW1685">
            <v>25000</v>
          </cell>
          <cell r="AX1685">
            <v>25000</v>
          </cell>
          <cell r="AY1685">
            <v>2</v>
          </cell>
          <cell r="AZ1685">
            <v>136</v>
          </cell>
        </row>
        <row r="1685">
          <cell r="BB1685">
            <v>2</v>
          </cell>
          <cell r="BC1685" t="str">
            <v>MTNAirtel</v>
          </cell>
          <cell r="BD1685" t="str">
            <v>T1191</v>
          </cell>
          <cell r="BE1685" t="str">
            <v>ZM0773</v>
          </cell>
          <cell r="BF1685" t="str">
            <v>Yes</v>
          </cell>
        </row>
        <row r="1686">
          <cell r="C1686" t="str">
            <v>IHS_STR_237A</v>
          </cell>
          <cell r="D1686" t="str">
            <v>Batoka</v>
          </cell>
          <cell r="E1686">
            <v>27.2483</v>
          </cell>
          <cell r="F1686">
            <v>-16.7737</v>
          </cell>
          <cell r="G1686" t="str">
            <v>Southern</v>
          </cell>
          <cell r="H1686">
            <v>1.8</v>
          </cell>
          <cell r="I1686" t="str">
            <v>SOUTHERN</v>
          </cell>
          <cell r="J1686" t="str">
            <v>Choma</v>
          </cell>
          <cell r="K1686" t="str">
            <v>No</v>
          </cell>
          <cell r="L1686" t="str">
            <v>No</v>
          </cell>
          <cell r="M1686" t="str">
            <v>No</v>
          </cell>
          <cell r="N1686" t="str">
            <v>Suburban</v>
          </cell>
          <cell r="O1686" t="str">
            <v>Silver</v>
          </cell>
          <cell r="P1686" t="str">
            <v>Silver</v>
          </cell>
          <cell r="Q1686" t="str">
            <v>BTS</v>
          </cell>
          <cell r="R1686" t="str">
            <v>BTS</v>
          </cell>
          <cell r="S1686" t="str">
            <v>On air</v>
          </cell>
          <cell r="T1686" t="str">
            <v>Grid-Gen</v>
          </cell>
          <cell r="U1686" t="str">
            <v>Green Field</v>
          </cell>
          <cell r="V1686">
            <v>60</v>
          </cell>
          <cell r="W1686" t="str">
            <v>Indoor </v>
          </cell>
          <cell r="X1686" t="str">
            <v>Aaron Ikenda</v>
          </cell>
          <cell r="Y1686" t="str">
            <v>SBC</v>
          </cell>
          <cell r="Z1686" t="str">
            <v>SBC</v>
          </cell>
          <cell r="AA1686" t="str">
            <v>Airtel </v>
          </cell>
          <cell r="AB1686" t="str">
            <v>Joseph Banda</v>
          </cell>
          <cell r="AC1686" t="str">
            <v>CCS</v>
          </cell>
          <cell r="AD1686" t="str">
            <v>CCS</v>
          </cell>
          <cell r="AE1686" t="str">
            <v>Gen Logic </v>
          </cell>
          <cell r="AF1686" t="str">
            <v>Gen Logic </v>
          </cell>
          <cell r="AG1686">
            <v>15</v>
          </cell>
          <cell r="AH1686" t="str">
            <v>Lister petter</v>
          </cell>
          <cell r="AI1686">
            <v>0</v>
          </cell>
          <cell r="AJ1686" t="str">
            <v>Leroy Sommer</v>
          </cell>
          <cell r="AK1686" t="str">
            <v>LSA  42.2S4J6/4</v>
          </cell>
          <cell r="AL1686">
            <v>600</v>
          </cell>
          <cell r="AM1686" t="str">
            <v>Power cube</v>
          </cell>
          <cell r="AN1686" t="str">
            <v>PowerCube</v>
          </cell>
          <cell r="AO1686">
            <v>400</v>
          </cell>
          <cell r="AP1686" t="str">
            <v>Agisson</v>
          </cell>
          <cell r="AQ1686">
            <v>600</v>
          </cell>
          <cell r="AR1686">
            <v>2</v>
          </cell>
          <cell r="AS1686">
            <v>600</v>
          </cell>
          <cell r="AT1686">
            <v>24</v>
          </cell>
          <cell r="AU1686" t="str">
            <v>LG</v>
          </cell>
          <cell r="AV1686" t="str">
            <v>LG</v>
          </cell>
          <cell r="AW1686">
            <v>18000</v>
          </cell>
          <cell r="AX1686">
            <v>18000</v>
          </cell>
          <cell r="AY1686">
            <v>2</v>
          </cell>
          <cell r="AZ1686">
            <v>78</v>
          </cell>
        </row>
        <row r="1686">
          <cell r="BB1686">
            <v>1</v>
          </cell>
          <cell r="BC1686" t="str">
            <v>Airtel</v>
          </cell>
          <cell r="BD1686">
            <v>0</v>
          </cell>
          <cell r="BE1686" t="str">
            <v>ZM0776</v>
          </cell>
          <cell r="BF1686" t="str">
            <v>Yes</v>
          </cell>
        </row>
        <row r="1687">
          <cell r="C1687" t="str">
            <v>IHS_STR_238A</v>
          </cell>
          <cell r="D1687" t="str">
            <v>Maramba</v>
          </cell>
          <cell r="E1687">
            <v>25.8697</v>
          </cell>
          <cell r="F1687">
            <v>-17.8473</v>
          </cell>
          <cell r="G1687" t="str">
            <v>Southern</v>
          </cell>
          <cell r="H1687">
            <v>2.5</v>
          </cell>
          <cell r="I1687" t="str">
            <v>SOUTHERN</v>
          </cell>
          <cell r="J1687" t="str">
            <v>Livingstone</v>
          </cell>
          <cell r="K1687" t="str">
            <v>Yes</v>
          </cell>
          <cell r="L1687" t="str">
            <v>No</v>
          </cell>
          <cell r="M1687" t="str">
            <v>No</v>
          </cell>
          <cell r="N1687" t="str">
            <v>Urban</v>
          </cell>
          <cell r="O1687" t="str">
            <v>Gold</v>
          </cell>
          <cell r="P1687" t="str">
            <v>Gold</v>
          </cell>
          <cell r="Q1687" t="str">
            <v>HUB</v>
          </cell>
          <cell r="R1687" t="str">
            <v>BTS</v>
          </cell>
          <cell r="S1687" t="str">
            <v>On air</v>
          </cell>
          <cell r="T1687" t="str">
            <v>Grid-Gen</v>
          </cell>
          <cell r="U1687" t="str">
            <v>Green Field</v>
          </cell>
          <cell r="V1687">
            <v>36</v>
          </cell>
          <cell r="W1687" t="str">
            <v>Indoor </v>
          </cell>
          <cell r="X1687" t="str">
            <v>Mwamba Kalilo</v>
          </cell>
          <cell r="Y1687" t="str">
            <v>SBC</v>
          </cell>
          <cell r="Z1687" t="str">
            <v>SBC</v>
          </cell>
          <cell r="AA1687" t="str">
            <v>Airtel </v>
          </cell>
          <cell r="AB1687" t="str">
            <v>Joseph Banda</v>
          </cell>
          <cell r="AC1687" t="str">
            <v>CCS</v>
          </cell>
          <cell r="AD1687" t="str">
            <v>CCS</v>
          </cell>
          <cell r="AE1687" t="str">
            <v>Vitalgen</v>
          </cell>
          <cell r="AF1687" t="str">
            <v>Vitalgen</v>
          </cell>
          <cell r="AG1687">
            <v>20</v>
          </cell>
          <cell r="AH1687" t="str">
            <v>perkins</v>
          </cell>
          <cell r="AI1687" t="str">
            <v>GV51790U</v>
          </cell>
          <cell r="AJ1687" t="str">
            <v>Leroy Sommer</v>
          </cell>
          <cell r="AK1687" t="str">
            <v>TAL 040F J 6S/4</v>
          </cell>
          <cell r="AL1687">
            <v>600</v>
          </cell>
          <cell r="AM1687" t="str">
            <v>Power cube</v>
          </cell>
          <cell r="AN1687" t="str">
            <v>ICC330-H1_C1</v>
          </cell>
          <cell r="AO1687">
            <v>400</v>
          </cell>
          <cell r="AP1687" t="str">
            <v>Lithium</v>
          </cell>
          <cell r="AQ1687">
            <v>200</v>
          </cell>
          <cell r="AR1687">
            <v>48</v>
          </cell>
          <cell r="AS1687">
            <v>100</v>
          </cell>
          <cell r="AT1687">
            <v>2</v>
          </cell>
          <cell r="AU1687" t="str">
            <v>window/LG and sumsung</v>
          </cell>
          <cell r="AV1687" t="str">
            <v>window/LG and sumsung</v>
          </cell>
          <cell r="AW1687">
            <v>18000</v>
          </cell>
          <cell r="AX1687">
            <v>18000</v>
          </cell>
          <cell r="AY1687">
            <v>2</v>
          </cell>
          <cell r="AZ1687">
            <v>90</v>
          </cell>
        </row>
        <row r="1687">
          <cell r="BB1687">
            <v>1</v>
          </cell>
          <cell r="BC1687" t="str">
            <v>Airtel</v>
          </cell>
          <cell r="BD1687">
            <v>0</v>
          </cell>
          <cell r="BE1687" t="str">
            <v>ZM0806</v>
          </cell>
          <cell r="BF1687" t="str">
            <v>yes</v>
          </cell>
        </row>
        <row r="1688">
          <cell r="C1688" t="str">
            <v>IHS_STR_239A</v>
          </cell>
          <cell r="D1688" t="str">
            <v>Linda</v>
          </cell>
          <cell r="E1688">
            <v>25.8541</v>
          </cell>
          <cell r="F1688">
            <v>-17.8698</v>
          </cell>
          <cell r="G1688" t="str">
            <v>Southern</v>
          </cell>
          <cell r="H1688">
            <v>2.5</v>
          </cell>
          <cell r="I1688" t="str">
            <v>SOUTHERN</v>
          </cell>
          <cell r="J1688" t="str">
            <v>Livingstone</v>
          </cell>
          <cell r="K1688" t="str">
            <v>Yes</v>
          </cell>
          <cell r="L1688" t="str">
            <v>No</v>
          </cell>
          <cell r="M1688" t="str">
            <v>No</v>
          </cell>
          <cell r="N1688" t="str">
            <v>Urban</v>
          </cell>
          <cell r="O1688" t="str">
            <v>Gold</v>
          </cell>
          <cell r="P1688" t="str">
            <v>Gold</v>
          </cell>
          <cell r="Q1688" t="str">
            <v>HUB</v>
          </cell>
          <cell r="R1688" t="str">
            <v>BTS</v>
          </cell>
          <cell r="S1688" t="str">
            <v>On air</v>
          </cell>
          <cell r="T1688" t="str">
            <v>Grid-Gen</v>
          </cell>
          <cell r="U1688" t="str">
            <v>Green Field</v>
          </cell>
          <cell r="V1688">
            <v>36</v>
          </cell>
          <cell r="W1688" t="str">
            <v>Outdoor</v>
          </cell>
          <cell r="X1688" t="str">
            <v>Mwamba Kalilo</v>
          </cell>
          <cell r="Y1688" t="str">
            <v>SBC</v>
          </cell>
          <cell r="Z1688" t="str">
            <v>SBC</v>
          </cell>
          <cell r="AA1688" t="str">
            <v>Airtel </v>
          </cell>
          <cell r="AB1688" t="str">
            <v>Joseph Banda</v>
          </cell>
          <cell r="AC1688" t="str">
            <v>CCS</v>
          </cell>
          <cell r="AD1688" t="str">
            <v>CCS</v>
          </cell>
          <cell r="AE1688" t="str">
            <v>Gen Logic </v>
          </cell>
          <cell r="AF1688" t="str">
            <v>Gen Logic </v>
          </cell>
          <cell r="AG1688">
            <v>20</v>
          </cell>
          <cell r="AH1688" t="str">
            <v>perkins</v>
          </cell>
          <cell r="AI1688" t="str">
            <v>GV51790U</v>
          </cell>
          <cell r="AJ1688" t="str">
            <v>Mecc Alte</v>
          </cell>
          <cell r="AK1688" t="str">
            <v>ECP 28-M/4</v>
          </cell>
          <cell r="AL1688">
            <v>1000</v>
          </cell>
          <cell r="AM1688" t="str">
            <v>Power cube</v>
          </cell>
          <cell r="AN1688" t="str">
            <v>ICC330-H1_C1</v>
          </cell>
          <cell r="AO1688">
            <v>400</v>
          </cell>
          <cell r="AP1688" t="str">
            <v>Agisson</v>
          </cell>
          <cell r="AQ1688">
            <v>1200</v>
          </cell>
          <cell r="AR1688">
            <v>2</v>
          </cell>
          <cell r="AS1688">
            <v>600</v>
          </cell>
          <cell r="AT1688">
            <v>48</v>
          </cell>
          <cell r="AU1688" t="str">
            <v>N/A</v>
          </cell>
          <cell r="AV1688" t="str">
            <v>N/A</v>
          </cell>
          <cell r="AW1688" t="str">
            <v>N/A</v>
          </cell>
          <cell r="AX1688">
            <v>18000</v>
          </cell>
          <cell r="AY1688" t="str">
            <v>N/A</v>
          </cell>
          <cell r="AZ1688">
            <v>67</v>
          </cell>
        </row>
        <row r="1688">
          <cell r="BB1688">
            <v>2</v>
          </cell>
          <cell r="BC1688" t="str">
            <v>AirtelLiquid Telecom</v>
          </cell>
          <cell r="BD1688">
            <v>0</v>
          </cell>
          <cell r="BE1688" t="str">
            <v>ZM0807</v>
          </cell>
          <cell r="BF1688" t="str">
            <v>yes</v>
          </cell>
        </row>
        <row r="1689">
          <cell r="C1689" t="str">
            <v>IHS_STR_240A</v>
          </cell>
          <cell r="D1689" t="str">
            <v>Macha Mission</v>
          </cell>
          <cell r="E1689">
            <v>26.7981</v>
          </cell>
          <cell r="F1689">
            <v>-16.3975</v>
          </cell>
          <cell r="G1689" t="str">
            <v>Southern</v>
          </cell>
          <cell r="H1689">
            <v>2</v>
          </cell>
          <cell r="I1689" t="str">
            <v>SOUTHERN</v>
          </cell>
          <cell r="J1689" t="str">
            <v>Choma</v>
          </cell>
          <cell r="K1689" t="str">
            <v>No</v>
          </cell>
          <cell r="L1689" t="str">
            <v>No</v>
          </cell>
          <cell r="M1689" t="str">
            <v>No</v>
          </cell>
          <cell r="N1689" t="str">
            <v>Rural</v>
          </cell>
          <cell r="O1689" t="str">
            <v>Silver</v>
          </cell>
          <cell r="P1689" t="str">
            <v>Silver</v>
          </cell>
          <cell r="Q1689" t="str">
            <v>BB</v>
          </cell>
          <cell r="R1689" t="str">
            <v>BTS</v>
          </cell>
          <cell r="S1689" t="str">
            <v>On air</v>
          </cell>
          <cell r="T1689" t="str">
            <v>Grid-Gen</v>
          </cell>
          <cell r="U1689" t="str">
            <v>Green Field</v>
          </cell>
          <cell r="V1689">
            <v>80</v>
          </cell>
          <cell r="W1689" t="str">
            <v>Outdoor</v>
          </cell>
          <cell r="X1689" t="str">
            <v>Aaron Ikenda</v>
          </cell>
          <cell r="Y1689" t="str">
            <v>SBC</v>
          </cell>
          <cell r="Z1689" t="str">
            <v>SBC</v>
          </cell>
          <cell r="AA1689" t="str">
            <v>Airtel </v>
          </cell>
          <cell r="AB1689" t="str">
            <v>Joseph Banda</v>
          </cell>
          <cell r="AC1689" t="str">
            <v>CCS</v>
          </cell>
          <cell r="AD1689" t="str">
            <v>CCS</v>
          </cell>
          <cell r="AE1689" t="str">
            <v>Gen Logic </v>
          </cell>
          <cell r="AF1689" t="str">
            <v>Gen Logic </v>
          </cell>
          <cell r="AG1689">
            <v>16</v>
          </cell>
          <cell r="AH1689" t="str">
            <v>Yanmar</v>
          </cell>
          <cell r="AI1689" t="str">
            <v>4TNE88</v>
          </cell>
          <cell r="AJ1689" t="str">
            <v>Leroy Sommer</v>
          </cell>
          <cell r="AK1689">
            <v>0</v>
          </cell>
          <cell r="AL1689">
            <v>600</v>
          </cell>
          <cell r="AM1689" t="str">
            <v>Power cube</v>
          </cell>
          <cell r="AN1689" t="str">
            <v>PowerCube</v>
          </cell>
          <cell r="AO1689">
            <v>400</v>
          </cell>
          <cell r="AP1689" t="str">
            <v>Agisson</v>
          </cell>
          <cell r="AQ1689">
            <v>1200</v>
          </cell>
          <cell r="AR1689">
            <v>2</v>
          </cell>
          <cell r="AS1689">
            <v>600</v>
          </cell>
          <cell r="AT1689">
            <v>48</v>
          </cell>
          <cell r="AU1689" t="str">
            <v>N/A</v>
          </cell>
          <cell r="AV1689" t="str">
            <v>N/A</v>
          </cell>
          <cell r="AW1689" t="str">
            <v>N/A</v>
          </cell>
          <cell r="AX1689">
            <v>0</v>
          </cell>
          <cell r="AY1689" t="str">
            <v>N/A</v>
          </cell>
          <cell r="AZ1689">
            <v>76</v>
          </cell>
        </row>
        <row r="1689">
          <cell r="BB1689">
            <v>2</v>
          </cell>
          <cell r="BC1689" t="str">
            <v>MTNAirtel</v>
          </cell>
          <cell r="BD1689" t="str">
            <v>T0191</v>
          </cell>
          <cell r="BE1689" t="str">
            <v>ZM0827</v>
          </cell>
          <cell r="BF1689">
            <v>0</v>
          </cell>
        </row>
        <row r="1690">
          <cell r="C1690" t="str">
            <v>IHS_STR_241A</v>
          </cell>
          <cell r="D1690" t="str">
            <v>Siansowa</v>
          </cell>
          <cell r="E1690">
            <v>27.3725</v>
          </cell>
          <cell r="F1690">
            <v>-17.4553</v>
          </cell>
          <cell r="G1690" t="str">
            <v>Southern</v>
          </cell>
          <cell r="H1690">
            <v>1.8</v>
          </cell>
          <cell r="I1690" t="str">
            <v>SOUTHERN</v>
          </cell>
          <cell r="J1690" t="str">
            <v>Sinazongwe</v>
          </cell>
          <cell r="K1690" t="str">
            <v>No</v>
          </cell>
          <cell r="L1690" t="str">
            <v>No</v>
          </cell>
          <cell r="M1690" t="str">
            <v>No</v>
          </cell>
          <cell r="N1690" t="str">
            <v>Rural</v>
          </cell>
          <cell r="O1690" t="str">
            <v>Silver</v>
          </cell>
          <cell r="P1690" t="str">
            <v>Silver</v>
          </cell>
          <cell r="Q1690" t="str">
            <v>BTS</v>
          </cell>
          <cell r="R1690" t="str">
            <v>BTS</v>
          </cell>
          <cell r="S1690" t="str">
            <v>On air</v>
          </cell>
          <cell r="T1690" t="str">
            <v>Grid-Gen</v>
          </cell>
          <cell r="U1690" t="str">
            <v>Green Field</v>
          </cell>
          <cell r="V1690">
            <v>60</v>
          </cell>
          <cell r="W1690" t="str">
            <v>Outdoor</v>
          </cell>
          <cell r="X1690" t="str">
            <v>Aaron Ikenda</v>
          </cell>
          <cell r="Y1690" t="str">
            <v>SBC</v>
          </cell>
          <cell r="Z1690" t="str">
            <v>SBC</v>
          </cell>
          <cell r="AA1690" t="str">
            <v>Airtel </v>
          </cell>
          <cell r="AB1690" t="str">
            <v>Joseph Banda</v>
          </cell>
          <cell r="AC1690" t="str">
            <v>CCS</v>
          </cell>
          <cell r="AD1690" t="str">
            <v>CCS</v>
          </cell>
          <cell r="AE1690" t="str">
            <v>IMG</v>
          </cell>
          <cell r="AF1690" t="str">
            <v>IMG</v>
          </cell>
          <cell r="AG1690">
            <v>15</v>
          </cell>
          <cell r="AH1690" t="str">
            <v>perkins</v>
          </cell>
          <cell r="AI1690" t="str">
            <v>GU51794U</v>
          </cell>
          <cell r="AJ1690" t="str">
            <v>Leroy Sommer</v>
          </cell>
          <cell r="AK1690" t="str">
            <v>TAL 040F J 6S/4</v>
          </cell>
          <cell r="AL1690">
            <v>600</v>
          </cell>
          <cell r="AM1690" t="str">
            <v>Power cube</v>
          </cell>
          <cell r="AN1690" t="str">
            <v>PowerCube</v>
          </cell>
          <cell r="AO1690">
            <v>400</v>
          </cell>
          <cell r="AP1690" t="str">
            <v>Agisson</v>
          </cell>
          <cell r="AQ1690">
            <v>1200</v>
          </cell>
          <cell r="AR1690">
            <v>2</v>
          </cell>
          <cell r="AS1690">
            <v>600</v>
          </cell>
          <cell r="AT1690">
            <v>48</v>
          </cell>
          <cell r="AU1690" t="str">
            <v>N/A</v>
          </cell>
          <cell r="AV1690" t="str">
            <v>N/A</v>
          </cell>
          <cell r="AW1690" t="str">
            <v>N/A</v>
          </cell>
          <cell r="AX1690">
            <v>0</v>
          </cell>
          <cell r="AY1690" t="str">
            <v>N/A</v>
          </cell>
          <cell r="AZ1690">
            <v>78</v>
          </cell>
        </row>
        <row r="1690">
          <cell r="BB1690">
            <v>2</v>
          </cell>
          <cell r="BC1690" t="str">
            <v>MTNAirtel</v>
          </cell>
          <cell r="BD1690" t="str">
            <v>T0286</v>
          </cell>
          <cell r="BE1690" t="str">
            <v>ZM0828</v>
          </cell>
          <cell r="BF1690">
            <v>0</v>
          </cell>
        </row>
        <row r="1691">
          <cell r="C1691" t="str">
            <v>IHS_STR_242A</v>
          </cell>
          <cell r="D1691" t="str">
            <v>Kawama Southern</v>
          </cell>
          <cell r="E1691">
            <v>27.7899</v>
          </cell>
          <cell r="F1691">
            <v>-15.8135</v>
          </cell>
          <cell r="G1691" t="str">
            <v>Southern</v>
          </cell>
          <cell r="H1691">
            <v>1.8</v>
          </cell>
          <cell r="I1691" t="str">
            <v>SOUTHERN</v>
          </cell>
          <cell r="J1691" t="str">
            <v>Mazabuka</v>
          </cell>
          <cell r="K1691" t="str">
            <v>No</v>
          </cell>
          <cell r="L1691" t="str">
            <v>No</v>
          </cell>
          <cell r="M1691" t="str">
            <v>No</v>
          </cell>
          <cell r="N1691" t="str">
            <v>Rural</v>
          </cell>
          <cell r="O1691" t="str">
            <v>Silver</v>
          </cell>
          <cell r="P1691" t="str">
            <v>Silver</v>
          </cell>
          <cell r="Q1691" t="str">
            <v>BTS</v>
          </cell>
          <cell r="R1691" t="str">
            <v>BTS</v>
          </cell>
          <cell r="S1691" t="str">
            <v>On air</v>
          </cell>
          <cell r="T1691" t="str">
            <v>Grid-Gen</v>
          </cell>
          <cell r="U1691" t="str">
            <v>Green Field</v>
          </cell>
          <cell r="V1691">
            <v>50</v>
          </cell>
          <cell r="W1691" t="str">
            <v>Indoor </v>
          </cell>
          <cell r="X1691" t="str">
            <v>Aaron Ikenda</v>
          </cell>
          <cell r="Y1691" t="str">
            <v>SBC</v>
          </cell>
          <cell r="Z1691" t="str">
            <v>SBC</v>
          </cell>
          <cell r="AA1691" t="str">
            <v>Airtel </v>
          </cell>
          <cell r="AB1691" t="str">
            <v>Joseph Banda</v>
          </cell>
          <cell r="AC1691" t="str">
            <v>CCS</v>
          </cell>
          <cell r="AD1691" t="str">
            <v>CCS</v>
          </cell>
          <cell r="AE1691" t="str">
            <v>IMG</v>
          </cell>
          <cell r="AF1691" t="str">
            <v>IMG</v>
          </cell>
          <cell r="AG1691">
            <v>15</v>
          </cell>
          <cell r="AH1691" t="str">
            <v>perkins</v>
          </cell>
          <cell r="AI1691" t="str">
            <v>GU51794U</v>
          </cell>
          <cell r="AJ1691" t="str">
            <v>Leroy Sommer</v>
          </cell>
          <cell r="AK1691" t="str">
            <v>TAL 040F J 6S/4</v>
          </cell>
          <cell r="AL1691">
            <v>600</v>
          </cell>
          <cell r="AM1691" t="str">
            <v>Power cube</v>
          </cell>
          <cell r="AN1691" t="str">
            <v>PowerCube</v>
          </cell>
          <cell r="AO1691">
            <v>400</v>
          </cell>
          <cell r="AP1691" t="str">
            <v>Agisson</v>
          </cell>
          <cell r="AQ1691">
            <v>1200</v>
          </cell>
          <cell r="AR1691">
            <v>2</v>
          </cell>
          <cell r="AS1691">
            <v>600</v>
          </cell>
          <cell r="AT1691">
            <v>48</v>
          </cell>
          <cell r="AU1691" t="str">
            <v>star energy</v>
          </cell>
          <cell r="AV1691" t="str">
            <v>star energy</v>
          </cell>
          <cell r="AW1691">
            <v>25000</v>
          </cell>
          <cell r="AX1691">
            <v>25000</v>
          </cell>
          <cell r="AY1691">
            <v>2</v>
          </cell>
          <cell r="AZ1691">
            <v>82</v>
          </cell>
        </row>
        <row r="1691">
          <cell r="BB1691">
            <v>2</v>
          </cell>
          <cell r="BC1691" t="str">
            <v>MTNAirtel</v>
          </cell>
          <cell r="BD1691" t="str">
            <v>T0186</v>
          </cell>
          <cell r="BE1691" t="str">
            <v>ZM0859</v>
          </cell>
          <cell r="BF1691">
            <v>0</v>
          </cell>
        </row>
        <row r="1692">
          <cell r="C1692" t="str">
            <v>IHS_STR_243A</v>
          </cell>
          <cell r="D1692" t="str">
            <v>Mapanza</v>
          </cell>
          <cell r="E1692">
            <v>26.9027</v>
          </cell>
          <cell r="F1692">
            <v>-16.2435</v>
          </cell>
          <cell r="G1692" t="str">
            <v>Southern</v>
          </cell>
          <cell r="H1692">
            <v>1.8</v>
          </cell>
          <cell r="I1692" t="str">
            <v>SOUTHERN</v>
          </cell>
          <cell r="J1692" t="str">
            <v>Choma</v>
          </cell>
          <cell r="K1692" t="str">
            <v>No</v>
          </cell>
          <cell r="L1692" t="str">
            <v>No</v>
          </cell>
          <cell r="M1692" t="str">
            <v>No</v>
          </cell>
          <cell r="N1692" t="str">
            <v>Rural</v>
          </cell>
          <cell r="O1692" t="str">
            <v>Silver</v>
          </cell>
          <cell r="P1692" t="str">
            <v>Silver</v>
          </cell>
          <cell r="Q1692" t="str">
            <v>BB</v>
          </cell>
          <cell r="R1692" t="str">
            <v>BTS</v>
          </cell>
          <cell r="S1692" t="str">
            <v>On air</v>
          </cell>
          <cell r="T1692" t="str">
            <v>Grid-Gen</v>
          </cell>
          <cell r="U1692" t="str">
            <v>Green Field</v>
          </cell>
          <cell r="V1692">
            <v>70</v>
          </cell>
          <cell r="W1692" t="str">
            <v>Outdoor</v>
          </cell>
          <cell r="X1692" t="str">
            <v>Aaron Ikenda</v>
          </cell>
          <cell r="Y1692" t="str">
            <v>SBC</v>
          </cell>
          <cell r="Z1692" t="str">
            <v>SBC</v>
          </cell>
          <cell r="AA1692" t="str">
            <v>Airtel </v>
          </cell>
          <cell r="AB1692" t="str">
            <v>Joseph Banda</v>
          </cell>
          <cell r="AC1692" t="str">
            <v>CCS</v>
          </cell>
          <cell r="AD1692" t="str">
            <v>CCS</v>
          </cell>
          <cell r="AE1692" t="str">
            <v>IMG</v>
          </cell>
          <cell r="AF1692" t="str">
            <v>IMG</v>
          </cell>
          <cell r="AG1692">
            <v>15</v>
          </cell>
          <cell r="AH1692" t="str">
            <v>perkins</v>
          </cell>
          <cell r="AI1692" t="str">
            <v>GU51794U</v>
          </cell>
          <cell r="AJ1692" t="str">
            <v>Leroy Sommer</v>
          </cell>
          <cell r="AK1692" t="str">
            <v>TAL 040F J 6S/4</v>
          </cell>
          <cell r="AL1692">
            <v>600</v>
          </cell>
          <cell r="AM1692" t="str">
            <v>Power cube</v>
          </cell>
          <cell r="AN1692" t="str">
            <v>PowerCube</v>
          </cell>
          <cell r="AO1692">
            <v>400</v>
          </cell>
          <cell r="AP1692" t="str">
            <v>Agisson</v>
          </cell>
          <cell r="AQ1692">
            <v>600</v>
          </cell>
          <cell r="AR1692">
            <v>2</v>
          </cell>
          <cell r="AS1692">
            <v>600</v>
          </cell>
          <cell r="AT1692">
            <v>24</v>
          </cell>
          <cell r="AU1692" t="str">
            <v>N/A</v>
          </cell>
          <cell r="AV1692" t="str">
            <v>N/A</v>
          </cell>
          <cell r="AW1692" t="str">
            <v>N/A</v>
          </cell>
          <cell r="AX1692">
            <v>0</v>
          </cell>
          <cell r="AY1692" t="str">
            <v>N/A</v>
          </cell>
          <cell r="AZ1692">
            <v>52</v>
          </cell>
        </row>
        <row r="1692">
          <cell r="BB1692">
            <v>1</v>
          </cell>
          <cell r="BC1692" t="str">
            <v>Airtel</v>
          </cell>
          <cell r="BD1692">
            <v>0</v>
          </cell>
          <cell r="BE1692" t="str">
            <v>ZM0872</v>
          </cell>
          <cell r="BF1692">
            <v>0</v>
          </cell>
        </row>
        <row r="1693">
          <cell r="C1693" t="str">
            <v>IHS_STR_244A</v>
          </cell>
          <cell r="D1693" t="str">
            <v>KAFUE RIVERSIDE</v>
          </cell>
          <cell r="E1693">
            <v>28.2573</v>
          </cell>
          <cell r="F1693">
            <v>-15.8289</v>
          </cell>
          <cell r="G1693" t="str">
            <v>Lusaka</v>
          </cell>
          <cell r="H1693">
            <v>2.5</v>
          </cell>
          <cell r="I1693" t="str">
            <v>SOUTHERN</v>
          </cell>
          <cell r="J1693" t="str">
            <v>Mazabuka</v>
          </cell>
          <cell r="K1693" t="str">
            <v>No</v>
          </cell>
          <cell r="L1693" t="str">
            <v>No</v>
          </cell>
          <cell r="M1693" t="str">
            <v>No</v>
          </cell>
          <cell r="N1693" t="str">
            <v>Rural</v>
          </cell>
          <cell r="O1693" t="str">
            <v>Silver</v>
          </cell>
          <cell r="P1693" t="str">
            <v>Silver</v>
          </cell>
          <cell r="Q1693" t="str">
            <v>BTS</v>
          </cell>
          <cell r="R1693" t="str">
            <v>BTS</v>
          </cell>
          <cell r="S1693" t="str">
            <v>On air</v>
          </cell>
          <cell r="T1693" t="str">
            <v>Grid-Gen</v>
          </cell>
          <cell r="U1693" t="str">
            <v>Green Field</v>
          </cell>
          <cell r="V1693">
            <v>60</v>
          </cell>
          <cell r="W1693" t="str">
            <v>Indoor </v>
          </cell>
          <cell r="X1693" t="str">
            <v>Samuel Mumba</v>
          </cell>
          <cell r="Y1693" t="str">
            <v>SBC</v>
          </cell>
          <cell r="Z1693" t="str">
            <v>SBC</v>
          </cell>
          <cell r="AA1693" t="str">
            <v>Airtel </v>
          </cell>
          <cell r="AB1693" t="str">
            <v>Evans Ngonga</v>
          </cell>
          <cell r="AC1693" t="str">
            <v>CCS</v>
          </cell>
          <cell r="AD1693" t="str">
            <v>CCS</v>
          </cell>
          <cell r="AE1693" t="str">
            <v>MPMC</v>
          </cell>
          <cell r="AF1693" t="str">
            <v>MPMC</v>
          </cell>
          <cell r="AG1693">
            <v>20</v>
          </cell>
          <cell r="AH1693" t="str">
            <v>perkins</v>
          </cell>
          <cell r="AI1693" t="str">
            <v>403D-15T</v>
          </cell>
          <cell r="AJ1693" t="str">
            <v>Mecc Alte</v>
          </cell>
          <cell r="AK1693" t="str">
            <v>ECP-28-M/4</v>
          </cell>
          <cell r="AL1693">
            <v>1000</v>
          </cell>
          <cell r="AM1693" t="str">
            <v>Power cube</v>
          </cell>
          <cell r="AN1693" t="str">
            <v>ECC500</v>
          </cell>
          <cell r="AO1693">
            <v>400</v>
          </cell>
          <cell r="AP1693" t="str">
            <v>Agisson</v>
          </cell>
          <cell r="AQ1693">
            <v>1200</v>
          </cell>
          <cell r="AR1693">
            <v>2</v>
          </cell>
          <cell r="AS1693">
            <v>600</v>
          </cell>
          <cell r="AT1693">
            <v>48</v>
          </cell>
          <cell r="AU1693" t="str">
            <v>LG</v>
          </cell>
          <cell r="AV1693" t="str">
            <v>LG</v>
          </cell>
          <cell r="AW1693">
            <v>18000</v>
          </cell>
          <cell r="AX1693">
            <v>18000</v>
          </cell>
          <cell r="AY1693">
            <v>2</v>
          </cell>
          <cell r="AZ1693">
            <v>63</v>
          </cell>
        </row>
        <row r="1693">
          <cell r="BB1693">
            <v>1</v>
          </cell>
          <cell r="BC1693" t="str">
            <v>Airtel</v>
          </cell>
          <cell r="BD1693">
            <v>0</v>
          </cell>
          <cell r="BE1693" t="str">
            <v>ZM0879</v>
          </cell>
          <cell r="BF1693">
            <v>0</v>
          </cell>
        </row>
        <row r="1694">
          <cell r="C1694" t="str">
            <v>IHS_STR_246A</v>
          </cell>
          <cell r="D1694" t="str">
            <v>Jembo</v>
          </cell>
          <cell r="E1694">
            <v>27.4703</v>
          </cell>
          <cell r="F1694">
            <v>-16.6022</v>
          </cell>
          <cell r="G1694" t="str">
            <v>Southern</v>
          </cell>
          <cell r="H1694">
            <v>1.8</v>
          </cell>
          <cell r="I1694" t="str">
            <v>SOUTHERN</v>
          </cell>
          <cell r="J1694" t="str">
            <v>Choma</v>
          </cell>
          <cell r="K1694" t="str">
            <v>No</v>
          </cell>
          <cell r="L1694" t="str">
            <v>No</v>
          </cell>
          <cell r="M1694" t="str">
            <v>No</v>
          </cell>
          <cell r="N1694" t="str">
            <v>Rural</v>
          </cell>
          <cell r="O1694" t="str">
            <v>Silver</v>
          </cell>
          <cell r="P1694" t="str">
            <v>Silver</v>
          </cell>
          <cell r="Q1694" t="str">
            <v>BTS</v>
          </cell>
          <cell r="R1694" t="str">
            <v>BTS</v>
          </cell>
          <cell r="S1694" t="str">
            <v>On air</v>
          </cell>
          <cell r="T1694" t="str">
            <v>Grid-Gen</v>
          </cell>
          <cell r="U1694" t="str">
            <v>Green Field</v>
          </cell>
          <cell r="V1694">
            <v>60</v>
          </cell>
          <cell r="W1694" t="str">
            <v>Outdoor</v>
          </cell>
          <cell r="X1694" t="str">
            <v>Aaron Ikenda</v>
          </cell>
          <cell r="Y1694" t="str">
            <v>SBC</v>
          </cell>
          <cell r="Z1694" t="str">
            <v>SBC</v>
          </cell>
          <cell r="AA1694" t="str">
            <v>Airtel </v>
          </cell>
          <cell r="AB1694" t="str">
            <v>Joseph Banda</v>
          </cell>
          <cell r="AC1694" t="str">
            <v>CCS</v>
          </cell>
          <cell r="AD1694" t="str">
            <v>CCS</v>
          </cell>
          <cell r="AE1694" t="str">
            <v>Vitalgen</v>
          </cell>
          <cell r="AF1694" t="str">
            <v>Vitalgen</v>
          </cell>
          <cell r="AG1694">
            <v>15</v>
          </cell>
          <cell r="AH1694" t="str">
            <v>perkins</v>
          </cell>
          <cell r="AI1694" t="str">
            <v>GU51798U</v>
          </cell>
          <cell r="AJ1694" t="str">
            <v>Leroy Sommer</v>
          </cell>
          <cell r="AK1694" t="str">
            <v>TAL 040F J 6S/4</v>
          </cell>
          <cell r="AL1694">
            <v>600</v>
          </cell>
          <cell r="AM1694" t="str">
            <v>Power cube</v>
          </cell>
          <cell r="AN1694" t="str">
            <v>PowerCube</v>
          </cell>
          <cell r="AO1694">
            <v>400</v>
          </cell>
          <cell r="AP1694" t="str">
            <v>Agisson</v>
          </cell>
          <cell r="AQ1694">
            <v>1200</v>
          </cell>
          <cell r="AR1694">
            <v>2</v>
          </cell>
          <cell r="AS1694">
            <v>600</v>
          </cell>
          <cell r="AT1694">
            <v>48</v>
          </cell>
          <cell r="AU1694" t="str">
            <v>N/A</v>
          </cell>
          <cell r="AV1694" t="str">
            <v>N/A</v>
          </cell>
          <cell r="AW1694" t="str">
            <v>N/A</v>
          </cell>
          <cell r="AX1694">
            <v>0</v>
          </cell>
          <cell r="AY1694" t="str">
            <v>N/A</v>
          </cell>
          <cell r="AZ1694">
            <v>45</v>
          </cell>
        </row>
        <row r="1694">
          <cell r="BB1694">
            <v>1</v>
          </cell>
          <cell r="BC1694" t="str">
            <v>Airtel</v>
          </cell>
          <cell r="BD1694">
            <v>0</v>
          </cell>
          <cell r="BE1694" t="str">
            <v>ZM3129</v>
          </cell>
          <cell r="BF1694">
            <v>0</v>
          </cell>
        </row>
        <row r="1695">
          <cell r="C1695" t="str">
            <v>IHS_STR_247A</v>
          </cell>
          <cell r="D1695" t="str">
            <v>Zimba Town</v>
          </cell>
          <cell r="E1695">
            <v>26.2003</v>
          </cell>
          <cell r="F1695">
            <v>-17.3176</v>
          </cell>
          <cell r="G1695" t="str">
            <v>Southern</v>
          </cell>
          <cell r="H1695">
            <v>2.5</v>
          </cell>
          <cell r="I1695" t="str">
            <v>SOUTHERN</v>
          </cell>
          <cell r="J1695" t="str">
            <v>Kazungula</v>
          </cell>
          <cell r="K1695" t="str">
            <v>Yes</v>
          </cell>
          <cell r="L1695" t="str">
            <v>No</v>
          </cell>
          <cell r="M1695" t="str">
            <v>No</v>
          </cell>
          <cell r="N1695" t="str">
            <v>Suburban</v>
          </cell>
          <cell r="O1695" t="str">
            <v>Silver</v>
          </cell>
          <cell r="P1695" t="str">
            <v>Silver</v>
          </cell>
          <cell r="Q1695" t="str">
            <v>BTS</v>
          </cell>
          <cell r="R1695" t="str">
            <v>BTS</v>
          </cell>
          <cell r="S1695" t="str">
            <v>On air</v>
          </cell>
          <cell r="T1695" t="str">
            <v>Grid-Gen</v>
          </cell>
          <cell r="U1695" t="str">
            <v>Green Field</v>
          </cell>
          <cell r="V1695">
            <v>40</v>
          </cell>
          <cell r="W1695" t="str">
            <v>Outdoor</v>
          </cell>
          <cell r="X1695" t="str">
            <v>Mwamba Kalilo</v>
          </cell>
          <cell r="Y1695" t="str">
            <v>SBC</v>
          </cell>
          <cell r="Z1695" t="str">
            <v>SBC</v>
          </cell>
          <cell r="AA1695" t="str">
            <v>Airtel </v>
          </cell>
          <cell r="AB1695" t="str">
            <v>Joseph Banda</v>
          </cell>
          <cell r="AC1695" t="str">
            <v>CCS</v>
          </cell>
          <cell r="AD1695" t="str">
            <v>CCS</v>
          </cell>
          <cell r="AE1695" t="str">
            <v>CK Works</v>
          </cell>
          <cell r="AF1695" t="str">
            <v>CK Works</v>
          </cell>
          <cell r="AG1695">
            <v>20</v>
          </cell>
          <cell r="AH1695" t="str">
            <v>perkins</v>
          </cell>
          <cell r="AI1695" t="str">
            <v>GU51790U</v>
          </cell>
          <cell r="AJ1695" t="str">
            <v>Leroy Sommer</v>
          </cell>
          <cell r="AK1695" t="str">
            <v>TAL 040F J 6S/4</v>
          </cell>
          <cell r="AL1695">
            <v>1000</v>
          </cell>
          <cell r="AM1695" t="str">
            <v>Power cube</v>
          </cell>
          <cell r="AN1695" t="str">
            <v>ICC330-H1_C1</v>
          </cell>
          <cell r="AO1695">
            <v>400</v>
          </cell>
          <cell r="AP1695" t="str">
            <v>Agisson</v>
          </cell>
          <cell r="AQ1695">
            <v>600</v>
          </cell>
          <cell r="AR1695">
            <v>2</v>
          </cell>
          <cell r="AS1695">
            <v>600</v>
          </cell>
          <cell r="AT1695">
            <v>24</v>
          </cell>
          <cell r="AU1695" t="str">
            <v>N/A</v>
          </cell>
          <cell r="AV1695" t="str">
            <v>N/A</v>
          </cell>
          <cell r="AW1695" t="str">
            <v>N/A</v>
          </cell>
          <cell r="AX1695" t="str">
            <v>NA</v>
          </cell>
          <cell r="AY1695" t="str">
            <v>N/A</v>
          </cell>
          <cell r="AZ1695">
            <v>60</v>
          </cell>
        </row>
        <row r="1695">
          <cell r="BB1695">
            <v>2</v>
          </cell>
          <cell r="BC1695" t="str">
            <v>MTNAirtel</v>
          </cell>
          <cell r="BD1695" t="str">
            <v>T0368</v>
          </cell>
          <cell r="BE1695" t="str">
            <v>ZM3164</v>
          </cell>
          <cell r="BF1695" t="str">
            <v>yes</v>
          </cell>
        </row>
        <row r="1696">
          <cell r="C1696" t="str">
            <v>IHS_STR_248A</v>
          </cell>
          <cell r="D1696" t="str">
            <v>Simonga</v>
          </cell>
          <cell r="E1696">
            <v>25.6291</v>
          </cell>
          <cell r="F1696">
            <v>-17.7866</v>
          </cell>
          <cell r="G1696" t="str">
            <v>Southern</v>
          </cell>
          <cell r="H1696">
            <v>2.5</v>
          </cell>
          <cell r="I1696" t="str">
            <v>SOUTHERN</v>
          </cell>
          <cell r="J1696" t="str">
            <v>Livingstone</v>
          </cell>
          <cell r="K1696" t="str">
            <v>Yes</v>
          </cell>
          <cell r="L1696" t="str">
            <v>No</v>
          </cell>
          <cell r="M1696" t="str">
            <v>No</v>
          </cell>
          <cell r="N1696" t="str">
            <v>Rural</v>
          </cell>
          <cell r="O1696" t="str">
            <v>Silver</v>
          </cell>
          <cell r="P1696" t="str">
            <v>Silver</v>
          </cell>
          <cell r="Q1696" t="str">
            <v>BTS</v>
          </cell>
          <cell r="R1696" t="str">
            <v>BB/HUB</v>
          </cell>
          <cell r="S1696" t="str">
            <v>On air</v>
          </cell>
          <cell r="T1696" t="str">
            <v>Grid-Gen</v>
          </cell>
          <cell r="U1696" t="str">
            <v>Green Field</v>
          </cell>
          <cell r="V1696">
            <v>60</v>
          </cell>
          <cell r="W1696" t="str">
            <v>Outdoor</v>
          </cell>
          <cell r="X1696" t="str">
            <v>Mwamba Kalilo</v>
          </cell>
          <cell r="Y1696" t="str">
            <v>SBC</v>
          </cell>
          <cell r="Z1696" t="str">
            <v>SBC</v>
          </cell>
          <cell r="AA1696" t="str">
            <v>Airtel </v>
          </cell>
          <cell r="AB1696" t="str">
            <v>Joseph Banda</v>
          </cell>
          <cell r="AC1696" t="str">
            <v>CCS</v>
          </cell>
          <cell r="AD1696" t="str">
            <v>CCS</v>
          </cell>
          <cell r="AE1696" t="str">
            <v>Gen Logic </v>
          </cell>
          <cell r="AF1696" t="str">
            <v>Gen Logic </v>
          </cell>
          <cell r="AG1696">
            <v>20</v>
          </cell>
          <cell r="AH1696" t="str">
            <v>perkins</v>
          </cell>
          <cell r="AI1696" t="str">
            <v>GV51790U</v>
          </cell>
          <cell r="AJ1696" t="str">
            <v>Mecc Alte</v>
          </cell>
          <cell r="AK1696" t="str">
            <v>ECP 28-M/4</v>
          </cell>
          <cell r="AL1696">
            <v>1000</v>
          </cell>
          <cell r="AM1696" t="str">
            <v>Power cube</v>
          </cell>
          <cell r="AN1696" t="str">
            <v>ICC330-H1_C1</v>
          </cell>
          <cell r="AO1696">
            <v>400</v>
          </cell>
          <cell r="AP1696" t="str">
            <v>Agisson</v>
          </cell>
          <cell r="AQ1696">
            <v>1200</v>
          </cell>
          <cell r="AR1696">
            <v>2</v>
          </cell>
          <cell r="AS1696">
            <v>600</v>
          </cell>
          <cell r="AT1696">
            <v>48</v>
          </cell>
          <cell r="AU1696" t="str">
            <v>N/A</v>
          </cell>
          <cell r="AV1696" t="str">
            <v>N/A</v>
          </cell>
          <cell r="AW1696" t="str">
            <v>N/A</v>
          </cell>
          <cell r="AX1696">
            <v>18000</v>
          </cell>
          <cell r="AY1696" t="str">
            <v>N/A</v>
          </cell>
          <cell r="AZ1696">
            <v>85</v>
          </cell>
        </row>
        <row r="1696">
          <cell r="BB1696">
            <v>2</v>
          </cell>
          <cell r="BC1696" t="str">
            <v>MTNAirtel</v>
          </cell>
          <cell r="BD1696" t="str">
            <v>T0192</v>
          </cell>
          <cell r="BE1696" t="str">
            <v>ZM3217</v>
          </cell>
          <cell r="BF1696" t="str">
            <v>yes</v>
          </cell>
        </row>
        <row r="1697">
          <cell r="C1697" t="str">
            <v>IHS_STR_249A</v>
          </cell>
          <cell r="D1697" t="str">
            <v>MUNALI NICKEL</v>
          </cell>
          <cell r="E1697">
            <v>28.0454</v>
          </cell>
          <cell r="F1697">
            <v>-15.9194</v>
          </cell>
          <cell r="G1697" t="str">
            <v>Southern</v>
          </cell>
          <cell r="H1697">
            <v>2.5</v>
          </cell>
          <cell r="I1697" t="str">
            <v>SOUTHERN</v>
          </cell>
          <cell r="J1697" t="str">
            <v>Mazabuka</v>
          </cell>
          <cell r="K1697" t="str">
            <v>No</v>
          </cell>
          <cell r="L1697" t="str">
            <v>No</v>
          </cell>
          <cell r="M1697" t="str">
            <v>No</v>
          </cell>
          <cell r="N1697" t="str">
            <v>Rural</v>
          </cell>
          <cell r="O1697" t="str">
            <v>Silver</v>
          </cell>
          <cell r="P1697" t="str">
            <v>Silver</v>
          </cell>
          <cell r="Q1697" t="str">
            <v>BTS</v>
          </cell>
          <cell r="R1697" t="str">
            <v>BTS</v>
          </cell>
          <cell r="S1697" t="str">
            <v>On air</v>
          </cell>
          <cell r="T1697" t="str">
            <v>Grid-Gen</v>
          </cell>
          <cell r="U1697" t="str">
            <v>Green Field</v>
          </cell>
          <cell r="V1697">
            <v>60</v>
          </cell>
          <cell r="W1697" t="str">
            <v>Indoor </v>
          </cell>
          <cell r="X1697" t="str">
            <v>Aaron Ikenda</v>
          </cell>
          <cell r="Y1697" t="str">
            <v>SBC</v>
          </cell>
          <cell r="Z1697" t="str">
            <v>SBC</v>
          </cell>
          <cell r="AA1697" t="str">
            <v>Airtel </v>
          </cell>
          <cell r="AB1697" t="str">
            <v>Joseph Banda</v>
          </cell>
          <cell r="AC1697" t="str">
            <v>CCS</v>
          </cell>
          <cell r="AD1697" t="str">
            <v>CCS</v>
          </cell>
          <cell r="AE1697" t="str">
            <v>CK Works</v>
          </cell>
          <cell r="AF1697" t="str">
            <v>CK Works</v>
          </cell>
          <cell r="AG1697">
            <v>20</v>
          </cell>
          <cell r="AH1697" t="str">
            <v>perkins</v>
          </cell>
          <cell r="AI1697">
            <v>0</v>
          </cell>
          <cell r="AJ1697" t="str">
            <v>Leroy Sommer</v>
          </cell>
          <cell r="AK1697" t="str">
            <v>TAL 040F J 6S/4</v>
          </cell>
          <cell r="AL1697">
            <v>600</v>
          </cell>
          <cell r="AM1697" t="str">
            <v>Power cube</v>
          </cell>
          <cell r="AN1697" t="str">
            <v>PowerCube</v>
          </cell>
          <cell r="AO1697">
            <v>400</v>
          </cell>
          <cell r="AP1697" t="str">
            <v>Agisson</v>
          </cell>
          <cell r="AQ1697">
            <v>1200</v>
          </cell>
          <cell r="AR1697">
            <v>2</v>
          </cell>
          <cell r="AS1697">
            <v>600</v>
          </cell>
          <cell r="AT1697">
            <v>48</v>
          </cell>
          <cell r="AU1697" t="str">
            <v>LG</v>
          </cell>
          <cell r="AV1697" t="str">
            <v>LG</v>
          </cell>
          <cell r="AW1697">
            <v>18000</v>
          </cell>
          <cell r="AX1697">
            <v>18000</v>
          </cell>
          <cell r="AY1697">
            <v>2</v>
          </cell>
          <cell r="AZ1697">
            <v>78</v>
          </cell>
        </row>
        <row r="1697">
          <cell r="BB1697">
            <v>2</v>
          </cell>
          <cell r="BC1697" t="str">
            <v>MTNAirtel</v>
          </cell>
          <cell r="BD1697" t="str">
            <v>T0115</v>
          </cell>
          <cell r="BE1697" t="str">
            <v>ZM3218</v>
          </cell>
          <cell r="BF1697">
            <v>0</v>
          </cell>
        </row>
        <row r="1698">
          <cell r="C1698" t="str">
            <v>IHS_STR_250A</v>
          </cell>
          <cell r="D1698" t="str">
            <v>Monze Barclays</v>
          </cell>
          <cell r="E1698">
            <v>27.4795</v>
          </cell>
          <cell r="F1698">
            <v>-16.2765</v>
          </cell>
          <cell r="G1698" t="str">
            <v>Southern</v>
          </cell>
          <cell r="H1698">
            <v>4.5</v>
          </cell>
          <cell r="I1698" t="str">
            <v>SOUTHERN</v>
          </cell>
          <cell r="J1698" t="str">
            <v>Monze</v>
          </cell>
          <cell r="K1698" t="str">
            <v>Yes</v>
          </cell>
          <cell r="L1698" t="str">
            <v>No</v>
          </cell>
          <cell r="M1698" t="str">
            <v>No</v>
          </cell>
          <cell r="N1698" t="str">
            <v>Suburban</v>
          </cell>
          <cell r="O1698" t="str">
            <v>Silver</v>
          </cell>
          <cell r="P1698" t="str">
            <v>Silver</v>
          </cell>
          <cell r="Q1698" t="str">
            <v>BTS</v>
          </cell>
          <cell r="R1698" t="str">
            <v>BTS</v>
          </cell>
          <cell r="S1698" t="str">
            <v>On air</v>
          </cell>
          <cell r="T1698" t="str">
            <v>Grid-Gen</v>
          </cell>
          <cell r="U1698" t="str">
            <v>Green Field</v>
          </cell>
          <cell r="V1698">
            <v>50</v>
          </cell>
          <cell r="W1698" t="str">
            <v>Indoor </v>
          </cell>
          <cell r="X1698" t="str">
            <v>Aaron Ikenda</v>
          </cell>
          <cell r="Y1698" t="str">
            <v>SBC</v>
          </cell>
          <cell r="Z1698" t="str">
            <v>SBC</v>
          </cell>
          <cell r="AA1698" t="str">
            <v>Airtel </v>
          </cell>
          <cell r="AB1698" t="str">
            <v>Joseph Banda</v>
          </cell>
          <cell r="AC1698" t="str">
            <v>CCS</v>
          </cell>
          <cell r="AD1698" t="str">
            <v>CCS</v>
          </cell>
          <cell r="AE1698" t="str">
            <v>IMG</v>
          </cell>
          <cell r="AF1698" t="str">
            <v>Vitalgen</v>
          </cell>
          <cell r="AG1698">
            <v>30</v>
          </cell>
          <cell r="AH1698" t="str">
            <v>perkins</v>
          </cell>
          <cell r="AI1698" t="str">
            <v>GU51794U</v>
          </cell>
          <cell r="AJ1698" t="str">
            <v>Leroy Sommer</v>
          </cell>
          <cell r="AK1698" t="str">
            <v>TAL 040F J 6S/4</v>
          </cell>
          <cell r="AL1698">
            <v>1000</v>
          </cell>
          <cell r="AM1698" t="str">
            <v>Power cube</v>
          </cell>
          <cell r="AN1698" t="str">
            <v>PowerCube</v>
          </cell>
          <cell r="AO1698">
            <v>400</v>
          </cell>
          <cell r="AP1698" t="str">
            <v>Agisson</v>
          </cell>
          <cell r="AQ1698">
            <v>1200</v>
          </cell>
          <cell r="AR1698">
            <v>2</v>
          </cell>
          <cell r="AS1698">
            <v>600</v>
          </cell>
          <cell r="AT1698">
            <v>48</v>
          </cell>
          <cell r="AU1698" t="str">
            <v>LG</v>
          </cell>
          <cell r="AV1698" t="str">
            <v>LG</v>
          </cell>
          <cell r="AW1698">
            <v>18000</v>
          </cell>
          <cell r="AX1698">
            <v>18000</v>
          </cell>
          <cell r="AY1698">
            <v>2</v>
          </cell>
          <cell r="AZ1698">
            <v>160</v>
          </cell>
        </row>
        <row r="1698">
          <cell r="BB1698">
            <v>3</v>
          </cell>
          <cell r="BC1698" t="str">
            <v>MTNAirtelLiquid Telecom</v>
          </cell>
          <cell r="BD1698" t="str">
            <v>T0215</v>
          </cell>
          <cell r="BE1698" t="str">
            <v>ZM3340</v>
          </cell>
          <cell r="BF1698">
            <v>0</v>
          </cell>
        </row>
        <row r="1699">
          <cell r="C1699" t="str">
            <v>IHS_STR_251A</v>
          </cell>
          <cell r="D1699" t="str">
            <v>Nottie Broadie</v>
          </cell>
          <cell r="E1699">
            <v>25.8688</v>
          </cell>
          <cell r="F1699">
            <v>-17.842</v>
          </cell>
          <cell r="G1699" t="str">
            <v>Southern</v>
          </cell>
          <cell r="H1699">
            <v>2.5</v>
          </cell>
          <cell r="I1699" t="str">
            <v>SOUTHERN</v>
          </cell>
          <cell r="J1699" t="str">
            <v>Livingstone</v>
          </cell>
          <cell r="K1699" t="str">
            <v>No</v>
          </cell>
          <cell r="L1699" t="str">
            <v>No</v>
          </cell>
          <cell r="M1699" t="str">
            <v>No</v>
          </cell>
          <cell r="N1699" t="str">
            <v>Urban</v>
          </cell>
          <cell r="O1699" t="str">
            <v>Gold</v>
          </cell>
          <cell r="P1699" t="str">
            <v>Gold</v>
          </cell>
          <cell r="Q1699" t="str">
            <v>BTS</v>
          </cell>
          <cell r="R1699" t="str">
            <v>BTS</v>
          </cell>
          <cell r="S1699" t="str">
            <v>On air</v>
          </cell>
          <cell r="T1699" t="str">
            <v>Grid-Gen</v>
          </cell>
          <cell r="U1699" t="str">
            <v>Green Field</v>
          </cell>
          <cell r="V1699">
            <v>50</v>
          </cell>
          <cell r="W1699" t="str">
            <v>Indoor </v>
          </cell>
          <cell r="X1699" t="str">
            <v>Mwamba Kalilo</v>
          </cell>
          <cell r="Y1699" t="str">
            <v>SBC</v>
          </cell>
          <cell r="Z1699" t="str">
            <v>SBC</v>
          </cell>
          <cell r="AA1699" t="str">
            <v>Airtel </v>
          </cell>
          <cell r="AB1699" t="str">
            <v>Joseph Banda</v>
          </cell>
          <cell r="AC1699" t="str">
            <v>CCS</v>
          </cell>
          <cell r="AD1699" t="str">
            <v>CCS</v>
          </cell>
          <cell r="AE1699" t="str">
            <v>Gen Logic </v>
          </cell>
          <cell r="AF1699" t="str">
            <v>Gen Logic </v>
          </cell>
          <cell r="AG1699">
            <v>20</v>
          </cell>
          <cell r="AH1699" t="str">
            <v>perkins</v>
          </cell>
          <cell r="AI1699" t="str">
            <v>GU51790U</v>
          </cell>
          <cell r="AJ1699" t="str">
            <v>Leroy Sommer</v>
          </cell>
          <cell r="AK1699" t="str">
            <v>TAL 040F J 6S/4</v>
          </cell>
          <cell r="AL1699">
            <v>1000</v>
          </cell>
          <cell r="AM1699" t="str">
            <v>Power cube</v>
          </cell>
          <cell r="AN1699" t="str">
            <v>ICC330-H1_C1</v>
          </cell>
          <cell r="AO1699">
            <v>400</v>
          </cell>
          <cell r="AP1699" t="str">
            <v>Agisson</v>
          </cell>
          <cell r="AQ1699">
            <v>1200</v>
          </cell>
          <cell r="AR1699">
            <v>2</v>
          </cell>
          <cell r="AS1699">
            <v>600</v>
          </cell>
          <cell r="AT1699">
            <v>48</v>
          </cell>
          <cell r="AU1699" t="str">
            <v>window/LG</v>
          </cell>
          <cell r="AV1699" t="str">
            <v>window/LG</v>
          </cell>
          <cell r="AW1699">
            <v>18000</v>
          </cell>
          <cell r="AX1699">
            <v>18000</v>
          </cell>
          <cell r="AY1699">
            <v>2</v>
          </cell>
          <cell r="AZ1699">
            <v>122</v>
          </cell>
        </row>
        <row r="1699">
          <cell r="BB1699">
            <v>2</v>
          </cell>
          <cell r="BC1699" t="str">
            <v>MTNAirtel</v>
          </cell>
          <cell r="BD1699" t="str">
            <v>T1187</v>
          </cell>
          <cell r="BE1699" t="str">
            <v>ZM3343</v>
          </cell>
          <cell r="BF1699" t="str">
            <v>yes</v>
          </cell>
        </row>
        <row r="1700">
          <cell r="C1700" t="str">
            <v>IHS_STR_252A</v>
          </cell>
          <cell r="D1700" t="str">
            <v>Livingstone 217</v>
          </cell>
          <cell r="E1700">
            <v>25.8542</v>
          </cell>
          <cell r="F1700">
            <v>-17.8596</v>
          </cell>
          <cell r="G1700" t="str">
            <v>Southern</v>
          </cell>
          <cell r="H1700">
            <v>2.5</v>
          </cell>
          <cell r="I1700" t="str">
            <v>SOUTHERN</v>
          </cell>
          <cell r="J1700" t="str">
            <v>Livingstone</v>
          </cell>
          <cell r="K1700" t="str">
            <v>Yes</v>
          </cell>
          <cell r="L1700" t="str">
            <v>No</v>
          </cell>
          <cell r="M1700" t="str">
            <v>No</v>
          </cell>
          <cell r="N1700" t="str">
            <v>Urban</v>
          </cell>
          <cell r="O1700" t="str">
            <v>Gold</v>
          </cell>
          <cell r="P1700" t="str">
            <v>Gold</v>
          </cell>
          <cell r="Q1700" t="str">
            <v>BTS</v>
          </cell>
          <cell r="R1700" t="str">
            <v>BTS</v>
          </cell>
          <cell r="S1700" t="str">
            <v>On air</v>
          </cell>
          <cell r="T1700" t="str">
            <v>Grid-Gen</v>
          </cell>
          <cell r="U1700" t="str">
            <v>Green Field</v>
          </cell>
          <cell r="V1700">
            <v>50</v>
          </cell>
          <cell r="W1700" t="str">
            <v>Outdoor</v>
          </cell>
          <cell r="X1700" t="str">
            <v>Mwamba Kalilo</v>
          </cell>
          <cell r="Y1700" t="str">
            <v>SBC</v>
          </cell>
          <cell r="Z1700" t="str">
            <v>SBC</v>
          </cell>
          <cell r="AA1700" t="str">
            <v>Airtel </v>
          </cell>
          <cell r="AB1700" t="str">
            <v>Joseph Banda</v>
          </cell>
          <cell r="AC1700" t="str">
            <v>CCS</v>
          </cell>
          <cell r="AD1700" t="str">
            <v>CCS</v>
          </cell>
          <cell r="AE1700" t="str">
            <v>Gen Logic </v>
          </cell>
          <cell r="AF1700" t="str">
            <v>Gen Logic </v>
          </cell>
          <cell r="AG1700">
            <v>20</v>
          </cell>
          <cell r="AH1700" t="str">
            <v>perkins</v>
          </cell>
          <cell r="AI1700" t="str">
            <v>GU51790U</v>
          </cell>
          <cell r="AJ1700" t="str">
            <v>Leroy Sommer</v>
          </cell>
          <cell r="AK1700" t="str">
            <v>TAL 040F J 6S/4</v>
          </cell>
          <cell r="AL1700">
            <v>1000</v>
          </cell>
          <cell r="AM1700" t="str">
            <v>Power cube</v>
          </cell>
          <cell r="AN1700" t="str">
            <v>ICC330-H1_C1</v>
          </cell>
          <cell r="AO1700">
            <v>400</v>
          </cell>
          <cell r="AP1700" t="str">
            <v>Agisson</v>
          </cell>
          <cell r="AQ1700">
            <v>600</v>
          </cell>
          <cell r="AR1700">
            <v>2</v>
          </cell>
          <cell r="AS1700">
            <v>600</v>
          </cell>
          <cell r="AT1700">
            <v>24</v>
          </cell>
          <cell r="AU1700" t="str">
            <v>N/A</v>
          </cell>
          <cell r="AV1700" t="str">
            <v>N/A</v>
          </cell>
          <cell r="AW1700" t="str">
            <v>N/A</v>
          </cell>
          <cell r="AX1700">
            <v>18000</v>
          </cell>
          <cell r="AY1700" t="str">
            <v>N/A</v>
          </cell>
          <cell r="AZ1700">
            <v>110</v>
          </cell>
        </row>
        <row r="1700">
          <cell r="BB1700">
            <v>2</v>
          </cell>
          <cell r="BC1700" t="str">
            <v>MTNAirtel</v>
          </cell>
          <cell r="BD1700" t="str">
            <v>T0256</v>
          </cell>
          <cell r="BE1700" t="str">
            <v>ZM3346</v>
          </cell>
          <cell r="BF1700">
            <v>0</v>
          </cell>
        </row>
        <row r="1701">
          <cell r="C1701" t="str">
            <v>IHS_STR_253A</v>
          </cell>
          <cell r="D1701" t="str">
            <v>Lupani</v>
          </cell>
          <cell r="E1701">
            <v>25.2631</v>
          </cell>
          <cell r="F1701">
            <v>-17.7219</v>
          </cell>
          <cell r="G1701" t="str">
            <v>Southern</v>
          </cell>
          <cell r="H1701">
            <v>2.5</v>
          </cell>
          <cell r="I1701" t="str">
            <v>SOUTHERN</v>
          </cell>
          <cell r="J1701" t="str">
            <v>Kazungula</v>
          </cell>
          <cell r="K1701" t="str">
            <v>No</v>
          </cell>
          <cell r="L1701" t="str">
            <v>No</v>
          </cell>
          <cell r="M1701" t="str">
            <v>No</v>
          </cell>
          <cell r="N1701" t="str">
            <v>Rural</v>
          </cell>
          <cell r="O1701" t="str">
            <v>Silver</v>
          </cell>
          <cell r="P1701" t="str">
            <v>Silver</v>
          </cell>
          <cell r="Q1701" t="str">
            <v>BB</v>
          </cell>
          <cell r="R1701" t="str">
            <v>BB</v>
          </cell>
          <cell r="S1701" t="str">
            <v>On air</v>
          </cell>
          <cell r="T1701" t="str">
            <v>Grid-Gen</v>
          </cell>
          <cell r="U1701" t="str">
            <v>Green Field</v>
          </cell>
          <cell r="V1701">
            <v>80</v>
          </cell>
          <cell r="W1701" t="str">
            <v>Outdoor</v>
          </cell>
          <cell r="X1701" t="str">
            <v>Mwamba Kalilo</v>
          </cell>
          <cell r="Y1701" t="str">
            <v>SBC</v>
          </cell>
          <cell r="Z1701" t="str">
            <v>SBC</v>
          </cell>
          <cell r="AA1701" t="str">
            <v>Airtel </v>
          </cell>
          <cell r="AB1701" t="str">
            <v>Joseph Banda</v>
          </cell>
          <cell r="AC1701" t="str">
            <v>CCS</v>
          </cell>
          <cell r="AD1701" t="str">
            <v>CCS</v>
          </cell>
          <cell r="AE1701" t="str">
            <v>IMG</v>
          </cell>
          <cell r="AF1701" t="str">
            <v>IMG</v>
          </cell>
          <cell r="AG1701">
            <v>20</v>
          </cell>
          <cell r="AH1701" t="str">
            <v>perkins</v>
          </cell>
          <cell r="AI1701" t="str">
            <v>GV51790U</v>
          </cell>
          <cell r="AJ1701" t="str">
            <v>Leroy Sommer</v>
          </cell>
          <cell r="AK1701" t="str">
            <v>TAL 040F J 6S/4</v>
          </cell>
          <cell r="AL1701">
            <v>600</v>
          </cell>
          <cell r="AM1701" t="str">
            <v>Power cube</v>
          </cell>
          <cell r="AN1701" t="str">
            <v>ICC330-H1_C1</v>
          </cell>
          <cell r="AO1701">
            <v>400</v>
          </cell>
          <cell r="AP1701" t="str">
            <v>Agisson</v>
          </cell>
          <cell r="AQ1701">
            <v>1200</v>
          </cell>
          <cell r="AR1701">
            <v>2</v>
          </cell>
          <cell r="AS1701">
            <v>600</v>
          </cell>
          <cell r="AT1701">
            <v>48</v>
          </cell>
          <cell r="AU1701" t="str">
            <v>N/A</v>
          </cell>
          <cell r="AV1701" t="str">
            <v>N/A</v>
          </cell>
          <cell r="AW1701" t="str">
            <v>N/A</v>
          </cell>
          <cell r="AX1701" t="str">
            <v>NA</v>
          </cell>
          <cell r="AY1701" t="str">
            <v>N/A</v>
          </cell>
          <cell r="AZ1701">
            <v>70</v>
          </cell>
        </row>
        <row r="1701">
          <cell r="BB1701">
            <v>1</v>
          </cell>
          <cell r="BC1701" t="str">
            <v>Airtel</v>
          </cell>
          <cell r="BD1701">
            <v>0</v>
          </cell>
          <cell r="BE1701" t="str">
            <v>ZM3357</v>
          </cell>
          <cell r="BF1701" t="str">
            <v>yes</v>
          </cell>
        </row>
        <row r="1702">
          <cell r="C1702" t="str">
            <v>IHS_STR_254A</v>
          </cell>
          <cell r="D1702" t="str">
            <v>NANGA FAMRS</v>
          </cell>
          <cell r="E1702">
            <v>27.9129</v>
          </cell>
          <cell r="F1702">
            <v>-15.7861</v>
          </cell>
          <cell r="G1702" t="str">
            <v>Southern</v>
          </cell>
          <cell r="H1702">
            <v>1.8</v>
          </cell>
          <cell r="I1702" t="str">
            <v>SOUTHERN</v>
          </cell>
          <cell r="J1702" t="str">
            <v>Mazabuka</v>
          </cell>
          <cell r="K1702" t="str">
            <v>No</v>
          </cell>
          <cell r="L1702" t="str">
            <v>No</v>
          </cell>
          <cell r="M1702" t="str">
            <v>No</v>
          </cell>
          <cell r="N1702" t="str">
            <v>Rural</v>
          </cell>
          <cell r="O1702" t="str">
            <v>Silver</v>
          </cell>
          <cell r="P1702" t="str">
            <v>Silver</v>
          </cell>
          <cell r="Q1702" t="str">
            <v>BB</v>
          </cell>
          <cell r="R1702" t="str">
            <v>BTS</v>
          </cell>
          <cell r="S1702" t="str">
            <v>On air</v>
          </cell>
          <cell r="T1702" t="str">
            <v>Grid-Gen</v>
          </cell>
          <cell r="U1702" t="str">
            <v>Green Field</v>
          </cell>
          <cell r="V1702">
            <v>40</v>
          </cell>
          <cell r="W1702" t="str">
            <v>Outdoor</v>
          </cell>
          <cell r="X1702" t="str">
            <v>Aaron Ikenda</v>
          </cell>
          <cell r="Y1702" t="str">
            <v>SBC</v>
          </cell>
          <cell r="Z1702" t="str">
            <v>SBC</v>
          </cell>
          <cell r="AA1702" t="str">
            <v>Airtel </v>
          </cell>
          <cell r="AB1702" t="str">
            <v>Joseph Banda</v>
          </cell>
          <cell r="AC1702" t="str">
            <v>CCS</v>
          </cell>
          <cell r="AD1702" t="str">
            <v>CCS</v>
          </cell>
          <cell r="AE1702" t="str">
            <v>IMG</v>
          </cell>
          <cell r="AF1702" t="str">
            <v>IMG</v>
          </cell>
          <cell r="AG1702">
            <v>15</v>
          </cell>
          <cell r="AH1702" t="str">
            <v>perkins</v>
          </cell>
          <cell r="AI1702" t="str">
            <v>GU51794U</v>
          </cell>
          <cell r="AJ1702" t="str">
            <v>Leroy Sommer</v>
          </cell>
          <cell r="AK1702" t="str">
            <v>TAL 040F J 6S/4</v>
          </cell>
          <cell r="AL1702">
            <v>600</v>
          </cell>
          <cell r="AM1702" t="str">
            <v>Power cube</v>
          </cell>
          <cell r="AN1702" t="str">
            <v>PowerCube</v>
          </cell>
          <cell r="AO1702">
            <v>400</v>
          </cell>
          <cell r="AP1702" t="str">
            <v>Agisson</v>
          </cell>
          <cell r="AQ1702">
            <v>1200</v>
          </cell>
          <cell r="AR1702">
            <v>2</v>
          </cell>
          <cell r="AS1702">
            <v>600</v>
          </cell>
          <cell r="AT1702">
            <v>48</v>
          </cell>
          <cell r="AU1702" t="str">
            <v>N/A</v>
          </cell>
          <cell r="AV1702" t="str">
            <v>N/A</v>
          </cell>
          <cell r="AW1702" t="str">
            <v>N/A</v>
          </cell>
          <cell r="AX1702">
            <v>0</v>
          </cell>
          <cell r="AY1702" t="str">
            <v>N/A</v>
          </cell>
          <cell r="AZ1702">
            <v>68</v>
          </cell>
        </row>
        <row r="1702">
          <cell r="BB1702">
            <v>2</v>
          </cell>
          <cell r="BC1702" t="str">
            <v>MTNAirtel</v>
          </cell>
          <cell r="BD1702" t="str">
            <v>T0267</v>
          </cell>
          <cell r="BE1702" t="str">
            <v>ZM3408</v>
          </cell>
          <cell r="BF1702">
            <v>0</v>
          </cell>
        </row>
        <row r="1703">
          <cell r="C1703" t="str">
            <v>IHS_STR_255A</v>
          </cell>
          <cell r="D1703" t="str">
            <v>St. Raphaels</v>
          </cell>
          <cell r="E1703">
            <v>25.8794</v>
          </cell>
          <cell r="F1703">
            <v>-17.8316</v>
          </cell>
          <cell r="G1703" t="str">
            <v>Southern</v>
          </cell>
          <cell r="H1703">
            <v>2</v>
          </cell>
          <cell r="I1703" t="str">
            <v>SOUTHERN</v>
          </cell>
          <cell r="J1703" t="str">
            <v>Livingstone</v>
          </cell>
          <cell r="K1703" t="str">
            <v>No</v>
          </cell>
          <cell r="L1703" t="str">
            <v>No</v>
          </cell>
          <cell r="M1703" t="str">
            <v>No</v>
          </cell>
          <cell r="N1703" t="str">
            <v>Urban</v>
          </cell>
          <cell r="O1703" t="str">
            <v>Gold</v>
          </cell>
          <cell r="P1703" t="str">
            <v>Gold</v>
          </cell>
          <cell r="Q1703" t="str">
            <v>BTS</v>
          </cell>
          <cell r="R1703" t="str">
            <v>BTS</v>
          </cell>
          <cell r="S1703" t="str">
            <v>On air</v>
          </cell>
          <cell r="T1703" t="str">
            <v>Grid-Gen</v>
          </cell>
          <cell r="U1703" t="str">
            <v>Green Field</v>
          </cell>
          <cell r="V1703">
            <v>42</v>
          </cell>
          <cell r="W1703" t="str">
            <v>Indoor </v>
          </cell>
          <cell r="X1703" t="str">
            <v>Mwamba Kalilo</v>
          </cell>
          <cell r="Y1703" t="str">
            <v>SBC</v>
          </cell>
          <cell r="Z1703" t="str">
            <v>SBC</v>
          </cell>
          <cell r="AA1703" t="str">
            <v>Airtel </v>
          </cell>
          <cell r="AB1703" t="str">
            <v>Joseph Banda</v>
          </cell>
          <cell r="AC1703" t="str">
            <v>CCS</v>
          </cell>
          <cell r="AD1703" t="str">
            <v>CCS</v>
          </cell>
          <cell r="AE1703" t="str">
            <v>Gen Logic </v>
          </cell>
          <cell r="AF1703" t="str">
            <v>Gen Logic </v>
          </cell>
          <cell r="AG1703">
            <v>16</v>
          </cell>
          <cell r="AH1703" t="str">
            <v>Yanmar</v>
          </cell>
          <cell r="AI1703" t="str">
            <v>4TNE88-G1A</v>
          </cell>
          <cell r="AJ1703" t="str">
            <v>Leroy Sommer</v>
          </cell>
          <cell r="AK1703" t="str">
            <v>LSC 28S2</v>
          </cell>
          <cell r="AL1703">
            <v>600</v>
          </cell>
          <cell r="AM1703" t="str">
            <v>Power cube</v>
          </cell>
          <cell r="AN1703" t="str">
            <v>ICC330-H1_C1</v>
          </cell>
          <cell r="AO1703">
            <v>400</v>
          </cell>
          <cell r="AP1703" t="str">
            <v>Agisson</v>
          </cell>
          <cell r="AQ1703">
            <v>1200</v>
          </cell>
          <cell r="AR1703">
            <v>2</v>
          </cell>
          <cell r="AS1703">
            <v>600</v>
          </cell>
          <cell r="AT1703">
            <v>48</v>
          </cell>
          <cell r="AU1703" t="str">
            <v>window/LG</v>
          </cell>
          <cell r="AV1703" t="str">
            <v>window/LG</v>
          </cell>
          <cell r="AW1703">
            <v>18000</v>
          </cell>
          <cell r="AX1703">
            <v>18000</v>
          </cell>
          <cell r="AY1703">
            <v>2</v>
          </cell>
          <cell r="AZ1703">
            <v>65</v>
          </cell>
        </row>
        <row r="1703">
          <cell r="BB1703">
            <v>1</v>
          </cell>
          <cell r="BC1703" t="str">
            <v>Airtel</v>
          </cell>
          <cell r="BD1703">
            <v>0</v>
          </cell>
          <cell r="BE1703" t="str">
            <v>ZM3410</v>
          </cell>
          <cell r="BF1703" t="str">
            <v>yes</v>
          </cell>
        </row>
        <row r="1704">
          <cell r="C1704" t="str">
            <v>IHS_STR_256A</v>
          </cell>
          <cell r="D1704" t="str">
            <v>Dambwa North   </v>
          </cell>
          <cell r="E1704">
            <v>25.842</v>
          </cell>
          <cell r="F1704">
            <v>-17.8625</v>
          </cell>
          <cell r="G1704" t="str">
            <v>Southern</v>
          </cell>
          <cell r="H1704">
            <v>2.5</v>
          </cell>
          <cell r="I1704" t="str">
            <v>SOUTHERN</v>
          </cell>
          <cell r="J1704" t="str">
            <v>Livingstone</v>
          </cell>
          <cell r="K1704" t="str">
            <v>Yes</v>
          </cell>
          <cell r="L1704" t="str">
            <v>No</v>
          </cell>
          <cell r="M1704" t="str">
            <v>No</v>
          </cell>
          <cell r="N1704" t="str">
            <v>Urban</v>
          </cell>
          <cell r="O1704" t="str">
            <v>Gold</v>
          </cell>
          <cell r="P1704" t="str">
            <v>Gold</v>
          </cell>
          <cell r="Q1704" t="str">
            <v>HUB</v>
          </cell>
          <cell r="R1704" t="str">
            <v>BTS</v>
          </cell>
          <cell r="S1704" t="str">
            <v>On air</v>
          </cell>
          <cell r="T1704" t="str">
            <v>Grid-Gen</v>
          </cell>
          <cell r="U1704" t="str">
            <v>Green Field</v>
          </cell>
          <cell r="V1704">
            <v>50</v>
          </cell>
          <cell r="W1704" t="str">
            <v>Indoor </v>
          </cell>
          <cell r="X1704" t="str">
            <v>Mwamba Kalilo</v>
          </cell>
          <cell r="Y1704" t="str">
            <v>SBC</v>
          </cell>
          <cell r="Z1704" t="str">
            <v>SBC</v>
          </cell>
          <cell r="AA1704" t="str">
            <v>Airtel </v>
          </cell>
          <cell r="AB1704" t="str">
            <v>Joseph Banda</v>
          </cell>
          <cell r="AC1704" t="str">
            <v>CCS</v>
          </cell>
          <cell r="AD1704" t="str">
            <v>CCS</v>
          </cell>
          <cell r="AE1704" t="str">
            <v>IMG</v>
          </cell>
          <cell r="AF1704" t="str">
            <v>IMG</v>
          </cell>
          <cell r="AG1704">
            <v>20</v>
          </cell>
          <cell r="AH1704" t="str">
            <v>perkins</v>
          </cell>
          <cell r="AI1704" t="str">
            <v>GV51790U</v>
          </cell>
          <cell r="AJ1704" t="str">
            <v>Leroy Sommer</v>
          </cell>
          <cell r="AK1704" t="str">
            <v>TAL 040F J 6S/4</v>
          </cell>
          <cell r="AL1704">
            <v>600</v>
          </cell>
          <cell r="AM1704" t="str">
            <v>Power cube</v>
          </cell>
          <cell r="AN1704" t="str">
            <v>ICC330-H1_C1</v>
          </cell>
          <cell r="AO1704">
            <v>400</v>
          </cell>
          <cell r="AP1704" t="str">
            <v>Agisson</v>
          </cell>
          <cell r="AQ1704">
            <v>1200</v>
          </cell>
          <cell r="AR1704">
            <v>2</v>
          </cell>
          <cell r="AS1704">
            <v>600</v>
          </cell>
          <cell r="AT1704">
            <v>48</v>
          </cell>
          <cell r="AU1704" t="str">
            <v>window/LG</v>
          </cell>
          <cell r="AV1704" t="str">
            <v>window/LG</v>
          </cell>
          <cell r="AW1704">
            <v>18000</v>
          </cell>
          <cell r="AX1704">
            <v>18000</v>
          </cell>
          <cell r="AY1704">
            <v>2</v>
          </cell>
          <cell r="AZ1704">
            <v>120</v>
          </cell>
        </row>
        <row r="1704">
          <cell r="BB1704">
            <v>2</v>
          </cell>
          <cell r="BC1704" t="str">
            <v>MTNAirtel</v>
          </cell>
          <cell r="BD1704" t="str">
            <v>T0352</v>
          </cell>
          <cell r="BE1704" t="str">
            <v>ZM3415</v>
          </cell>
          <cell r="BF1704" t="str">
            <v>yes</v>
          </cell>
        </row>
        <row r="1705">
          <cell r="C1705" t="str">
            <v>IHS_STR_257A</v>
          </cell>
          <cell r="D1705" t="str">
            <v>Dambwa Central</v>
          </cell>
          <cell r="E1705">
            <v>25.8414</v>
          </cell>
          <cell r="F1705">
            <v>-17.8489</v>
          </cell>
          <cell r="G1705" t="str">
            <v>Southern</v>
          </cell>
          <cell r="H1705">
            <v>2.5</v>
          </cell>
          <cell r="I1705" t="str">
            <v>SOUTHERN</v>
          </cell>
          <cell r="J1705" t="str">
            <v>Livingstone</v>
          </cell>
          <cell r="K1705" t="str">
            <v>Yes</v>
          </cell>
          <cell r="L1705" t="str">
            <v>No</v>
          </cell>
          <cell r="M1705" t="str">
            <v>No</v>
          </cell>
          <cell r="N1705" t="str">
            <v>Urban</v>
          </cell>
          <cell r="O1705" t="str">
            <v>Gold</v>
          </cell>
          <cell r="P1705" t="str">
            <v>Gold</v>
          </cell>
          <cell r="Q1705" t="str">
            <v>BTS</v>
          </cell>
          <cell r="R1705" t="str">
            <v>BTS</v>
          </cell>
          <cell r="S1705" t="str">
            <v>On air</v>
          </cell>
          <cell r="T1705" t="str">
            <v>Grid-Gen</v>
          </cell>
          <cell r="U1705" t="str">
            <v>Green Field</v>
          </cell>
          <cell r="V1705">
            <v>50</v>
          </cell>
          <cell r="W1705" t="str">
            <v>Indoor </v>
          </cell>
          <cell r="X1705" t="str">
            <v>Mwamba Kalilo</v>
          </cell>
          <cell r="Y1705" t="str">
            <v>SBC</v>
          </cell>
          <cell r="Z1705" t="str">
            <v>SBC</v>
          </cell>
          <cell r="AA1705" t="str">
            <v>Airtel </v>
          </cell>
          <cell r="AB1705" t="str">
            <v>Joseph Banda</v>
          </cell>
          <cell r="AC1705" t="str">
            <v>CCS</v>
          </cell>
          <cell r="AD1705" t="str">
            <v>CCS</v>
          </cell>
          <cell r="AE1705" t="str">
            <v>CK Works</v>
          </cell>
          <cell r="AF1705" t="str">
            <v>CK Works</v>
          </cell>
          <cell r="AG1705">
            <v>20</v>
          </cell>
          <cell r="AH1705" t="str">
            <v>perkins</v>
          </cell>
          <cell r="AI1705" t="str">
            <v>GU51790U</v>
          </cell>
          <cell r="AJ1705" t="str">
            <v>Leroy Sommer</v>
          </cell>
          <cell r="AK1705" t="str">
            <v>TAL 040F J 6S/4</v>
          </cell>
          <cell r="AL1705">
            <v>1000</v>
          </cell>
          <cell r="AM1705" t="str">
            <v>Power cube</v>
          </cell>
          <cell r="AN1705" t="str">
            <v>ICC330-H1_C1</v>
          </cell>
          <cell r="AO1705">
            <v>400</v>
          </cell>
          <cell r="AP1705" t="str">
            <v>Agisson</v>
          </cell>
          <cell r="AQ1705">
            <v>600</v>
          </cell>
          <cell r="AR1705">
            <v>2</v>
          </cell>
          <cell r="AS1705">
            <v>600</v>
          </cell>
          <cell r="AT1705">
            <v>24</v>
          </cell>
          <cell r="AU1705" t="str">
            <v>window/LG</v>
          </cell>
          <cell r="AV1705" t="str">
            <v>window/LG</v>
          </cell>
          <cell r="AW1705">
            <v>18000</v>
          </cell>
          <cell r="AX1705">
            <v>18000</v>
          </cell>
          <cell r="AY1705">
            <v>2</v>
          </cell>
          <cell r="AZ1705">
            <v>138</v>
          </cell>
        </row>
        <row r="1705">
          <cell r="BB1705">
            <v>3</v>
          </cell>
          <cell r="BC1705" t="str">
            <v>MTNAirtelLiquid Telecom</v>
          </cell>
          <cell r="BD1705" t="str">
            <v>T0353</v>
          </cell>
          <cell r="BE1705" t="str">
            <v>ZM3416</v>
          </cell>
          <cell r="BF1705" t="str">
            <v>yes</v>
          </cell>
        </row>
        <row r="1706">
          <cell r="C1706" t="str">
            <v>IHS_STR_258A</v>
          </cell>
          <cell r="D1706" t="str">
            <v>Kapufi</v>
          </cell>
          <cell r="E1706">
            <v>27.7397</v>
          </cell>
          <cell r="F1706">
            <v>-15.8574</v>
          </cell>
          <cell r="G1706" t="str">
            <v>Southern</v>
          </cell>
          <cell r="H1706">
            <v>4.5</v>
          </cell>
          <cell r="I1706" t="str">
            <v>SOUTHERN</v>
          </cell>
          <cell r="J1706" t="str">
            <v>Mazabuka</v>
          </cell>
          <cell r="K1706" t="str">
            <v>Yes</v>
          </cell>
          <cell r="L1706" t="str">
            <v>No</v>
          </cell>
          <cell r="M1706" t="str">
            <v>No</v>
          </cell>
          <cell r="N1706" t="str">
            <v>Rural</v>
          </cell>
          <cell r="O1706" t="str">
            <v>Silver</v>
          </cell>
          <cell r="P1706" t="str">
            <v>Silver</v>
          </cell>
          <cell r="Q1706" t="str">
            <v>BTS</v>
          </cell>
          <cell r="R1706" t="str">
            <v>BTS</v>
          </cell>
          <cell r="S1706" t="str">
            <v>On air</v>
          </cell>
          <cell r="T1706" t="str">
            <v>Grid-Gen</v>
          </cell>
          <cell r="U1706" t="str">
            <v>Green Field</v>
          </cell>
          <cell r="V1706">
            <v>60</v>
          </cell>
          <cell r="W1706" t="str">
            <v>Outdoor</v>
          </cell>
          <cell r="X1706" t="str">
            <v>Aaron Ikenda</v>
          </cell>
          <cell r="Y1706" t="str">
            <v>SBC</v>
          </cell>
          <cell r="Z1706" t="str">
            <v>SBC</v>
          </cell>
          <cell r="AA1706" t="str">
            <v>Airtel </v>
          </cell>
          <cell r="AB1706" t="str">
            <v>Joseph Banda</v>
          </cell>
          <cell r="AC1706" t="str">
            <v>CCS</v>
          </cell>
          <cell r="AD1706" t="str">
            <v>CCS</v>
          </cell>
          <cell r="AE1706" t="str">
            <v>MPI</v>
          </cell>
          <cell r="AF1706" t="str">
            <v>CK works</v>
          </cell>
          <cell r="AG1706">
            <v>30</v>
          </cell>
          <cell r="AH1706" t="str">
            <v>perkins</v>
          </cell>
          <cell r="AI1706" t="str">
            <v>GK65597R</v>
          </cell>
          <cell r="AJ1706" t="str">
            <v>Leroy Sommer</v>
          </cell>
          <cell r="AK1706" t="str">
            <v>TAL 040F J 6S/4</v>
          </cell>
          <cell r="AL1706">
            <v>600</v>
          </cell>
          <cell r="AM1706" t="str">
            <v>Power cube</v>
          </cell>
          <cell r="AN1706" t="str">
            <v>PowerCube</v>
          </cell>
          <cell r="AO1706">
            <v>400</v>
          </cell>
          <cell r="AP1706" t="str">
            <v>Agisson</v>
          </cell>
          <cell r="AQ1706">
            <v>1200</v>
          </cell>
          <cell r="AR1706">
            <v>2</v>
          </cell>
          <cell r="AS1706">
            <v>600</v>
          </cell>
          <cell r="AT1706">
            <v>48</v>
          </cell>
          <cell r="AU1706" t="str">
            <v>N/A</v>
          </cell>
          <cell r="AV1706" t="str">
            <v>N/A</v>
          </cell>
          <cell r="AW1706" t="str">
            <v>N/A</v>
          </cell>
          <cell r="AX1706">
            <v>25000</v>
          </cell>
          <cell r="AY1706" t="str">
            <v>N/A</v>
          </cell>
          <cell r="AZ1706">
            <v>130</v>
          </cell>
        </row>
        <row r="1706">
          <cell r="BB1706">
            <v>2</v>
          </cell>
          <cell r="BC1706" t="str">
            <v>MTNAirtel</v>
          </cell>
          <cell r="BD1706" t="str">
            <v>T0494</v>
          </cell>
          <cell r="BE1706" t="str">
            <v>ZM3417</v>
          </cell>
          <cell r="BF1706">
            <v>0</v>
          </cell>
        </row>
        <row r="1707">
          <cell r="C1707" t="str">
            <v>IHS_STR_259A</v>
          </cell>
          <cell r="D1707" t="str">
            <v>SIAVONGA URANIUM MINE</v>
          </cell>
          <cell r="E1707">
            <v>28.4944</v>
          </cell>
          <cell r="F1707">
            <v>-16.3222</v>
          </cell>
          <cell r="G1707" t="str">
            <v>Lusaka</v>
          </cell>
          <cell r="H1707">
            <v>2.5</v>
          </cell>
          <cell r="I1707" t="str">
            <v>SOUTHERN</v>
          </cell>
          <cell r="J1707" t="str">
            <v>Siavonga</v>
          </cell>
          <cell r="K1707" t="str">
            <v>No</v>
          </cell>
          <cell r="L1707" t="str">
            <v>No</v>
          </cell>
          <cell r="M1707" t="str">
            <v>No</v>
          </cell>
          <cell r="N1707" t="str">
            <v>Rural</v>
          </cell>
          <cell r="O1707" t="str">
            <v>Silver</v>
          </cell>
          <cell r="P1707" t="str">
            <v>Silver</v>
          </cell>
          <cell r="Q1707" t="str">
            <v>BTS</v>
          </cell>
          <cell r="R1707" t="str">
            <v>BTS</v>
          </cell>
          <cell r="S1707" t="str">
            <v>On air</v>
          </cell>
          <cell r="T1707" t="str">
            <v>Solar-Gen</v>
          </cell>
          <cell r="U1707" t="str">
            <v>Green Field</v>
          </cell>
          <cell r="V1707">
            <v>70</v>
          </cell>
          <cell r="W1707" t="str">
            <v>Outdoor</v>
          </cell>
          <cell r="X1707" t="str">
            <v>Samuel Mumba</v>
          </cell>
          <cell r="Y1707" t="str">
            <v>SBC</v>
          </cell>
          <cell r="Z1707" t="str">
            <v>SBC</v>
          </cell>
          <cell r="AA1707" t="str">
            <v>Airtel </v>
          </cell>
          <cell r="AB1707" t="str">
            <v>Evans Ngonga</v>
          </cell>
          <cell r="AC1707" t="str">
            <v>CCS</v>
          </cell>
          <cell r="AD1707" t="str">
            <v>CCS</v>
          </cell>
          <cell r="AE1707" t="str">
            <v>Gen Logic </v>
          </cell>
          <cell r="AF1707" t="str">
            <v>Gen Logic </v>
          </cell>
          <cell r="AG1707">
            <v>20</v>
          </cell>
          <cell r="AH1707" t="str">
            <v>perkins</v>
          </cell>
          <cell r="AI1707" t="str">
            <v>404A-16</v>
          </cell>
          <cell r="AJ1707" t="str">
            <v>Leroy Sommer</v>
          </cell>
          <cell r="AK1707" t="str">
            <v>ECP-28-M/4</v>
          </cell>
          <cell r="AL1707">
            <v>1000</v>
          </cell>
          <cell r="AM1707" t="str">
            <v>MPPT</v>
          </cell>
          <cell r="AN1707" t="str">
            <v>MPPT</v>
          </cell>
          <cell r="AO1707">
            <v>225</v>
          </cell>
          <cell r="AP1707" t="str">
            <v>Lithium</v>
          </cell>
          <cell r="AQ1707">
            <v>300</v>
          </cell>
          <cell r="AR1707">
            <v>48</v>
          </cell>
          <cell r="AS1707">
            <v>100</v>
          </cell>
          <cell r="AT1707">
            <v>3</v>
          </cell>
          <cell r="AU1707" t="str">
            <v>N/A</v>
          </cell>
          <cell r="AV1707" t="str">
            <v>N/A</v>
          </cell>
          <cell r="AW1707" t="str">
            <v>N/A</v>
          </cell>
          <cell r="AX1707" t="str">
            <v>N/A</v>
          </cell>
          <cell r="AY1707" t="str">
            <v>N/A</v>
          </cell>
          <cell r="AZ1707">
            <v>51.2</v>
          </cell>
        </row>
        <row r="1707">
          <cell r="BB1707">
            <v>1</v>
          </cell>
          <cell r="BC1707" t="str">
            <v>Airtel</v>
          </cell>
          <cell r="BD1707">
            <v>0</v>
          </cell>
          <cell r="BE1707" t="str">
            <v>ZM3433</v>
          </cell>
          <cell r="BF1707">
            <v>0</v>
          </cell>
        </row>
        <row r="1708">
          <cell r="C1708" t="str">
            <v>IHS_STR_260A</v>
          </cell>
          <cell r="D1708" t="str">
            <v>Muzoka</v>
          </cell>
          <cell r="E1708">
            <v>27.3132</v>
          </cell>
          <cell r="F1708">
            <v>-16.6839</v>
          </cell>
          <cell r="G1708" t="str">
            <v>Southern</v>
          </cell>
          <cell r="H1708">
            <v>2.5</v>
          </cell>
          <cell r="I1708" t="str">
            <v>SOUTHERN</v>
          </cell>
          <cell r="J1708" t="str">
            <v>Choma</v>
          </cell>
          <cell r="K1708" t="str">
            <v>No</v>
          </cell>
          <cell r="L1708" t="str">
            <v>No</v>
          </cell>
          <cell r="M1708" t="str">
            <v>No</v>
          </cell>
          <cell r="N1708" t="str">
            <v>Rural</v>
          </cell>
          <cell r="O1708" t="str">
            <v>Silver</v>
          </cell>
          <cell r="P1708" t="str">
            <v>Silver</v>
          </cell>
          <cell r="Q1708" t="str">
            <v>BB</v>
          </cell>
          <cell r="R1708" t="str">
            <v>BB</v>
          </cell>
          <cell r="S1708" t="str">
            <v>On air</v>
          </cell>
          <cell r="T1708" t="str">
            <v>Grid-Gen</v>
          </cell>
          <cell r="U1708" t="str">
            <v>Green Field</v>
          </cell>
          <cell r="V1708">
            <v>70</v>
          </cell>
          <cell r="W1708" t="str">
            <v>Indoor </v>
          </cell>
          <cell r="X1708" t="str">
            <v>Aaron Ikenda</v>
          </cell>
          <cell r="Y1708" t="str">
            <v>SBC</v>
          </cell>
          <cell r="Z1708" t="str">
            <v>SBC</v>
          </cell>
          <cell r="AA1708" t="str">
            <v>Airtel </v>
          </cell>
          <cell r="AB1708" t="str">
            <v>Joseph Banda</v>
          </cell>
          <cell r="AC1708" t="str">
            <v>CCS</v>
          </cell>
          <cell r="AD1708" t="str">
            <v>CCS</v>
          </cell>
          <cell r="AE1708" t="str">
            <v>Vitalgen</v>
          </cell>
          <cell r="AF1708" t="str">
            <v>Vitalgen</v>
          </cell>
          <cell r="AG1708">
            <v>20</v>
          </cell>
          <cell r="AH1708" t="str">
            <v>perkins</v>
          </cell>
          <cell r="AI1708" t="str">
            <v>GU51798U</v>
          </cell>
          <cell r="AJ1708" t="str">
            <v>Leroy Sommer</v>
          </cell>
          <cell r="AK1708" t="str">
            <v>TAL 040F J 6S/4</v>
          </cell>
          <cell r="AL1708">
            <v>1000</v>
          </cell>
          <cell r="AM1708" t="str">
            <v>Power cube</v>
          </cell>
          <cell r="AN1708" t="str">
            <v>PowerCube</v>
          </cell>
          <cell r="AO1708">
            <v>400</v>
          </cell>
          <cell r="AP1708" t="str">
            <v>Agisson</v>
          </cell>
          <cell r="AQ1708">
            <v>1200</v>
          </cell>
          <cell r="AR1708">
            <v>2</v>
          </cell>
          <cell r="AS1708">
            <v>600</v>
          </cell>
          <cell r="AT1708">
            <v>48</v>
          </cell>
          <cell r="AU1708" t="str">
            <v>LG</v>
          </cell>
          <cell r="AV1708" t="str">
            <v>LG</v>
          </cell>
          <cell r="AW1708">
            <v>18000</v>
          </cell>
          <cell r="AX1708">
            <v>18000</v>
          </cell>
          <cell r="AY1708">
            <v>2</v>
          </cell>
          <cell r="AZ1708">
            <v>72</v>
          </cell>
        </row>
        <row r="1708">
          <cell r="BB1708">
            <v>1</v>
          </cell>
          <cell r="BC1708" t="str">
            <v>Airtel</v>
          </cell>
          <cell r="BD1708">
            <v>0</v>
          </cell>
          <cell r="BE1708" t="str">
            <v>ZM3434</v>
          </cell>
          <cell r="BF1708" t="str">
            <v>Yes</v>
          </cell>
        </row>
        <row r="1709">
          <cell r="C1709" t="str">
            <v>IHS_STR_261A</v>
          </cell>
          <cell r="D1709" t="str">
            <v>David Livingstone hotel</v>
          </cell>
          <cell r="E1709">
            <v>25.8483</v>
          </cell>
          <cell r="F1709">
            <v>-17.8902</v>
          </cell>
          <cell r="G1709" t="str">
            <v>Southern</v>
          </cell>
          <cell r="H1709">
            <v>2.5</v>
          </cell>
          <cell r="I1709" t="str">
            <v>SOUTHERN</v>
          </cell>
          <cell r="J1709" t="str">
            <v>Livingstone</v>
          </cell>
          <cell r="K1709" t="str">
            <v>Yes</v>
          </cell>
          <cell r="L1709" t="str">
            <v>No</v>
          </cell>
          <cell r="M1709" t="str">
            <v>No</v>
          </cell>
          <cell r="N1709" t="str">
            <v>Urban</v>
          </cell>
          <cell r="O1709" t="str">
            <v>Gold</v>
          </cell>
          <cell r="P1709" t="str">
            <v>Gold</v>
          </cell>
          <cell r="Q1709" t="str">
            <v>BTS</v>
          </cell>
          <cell r="R1709" t="str">
            <v>BTS</v>
          </cell>
          <cell r="S1709" t="str">
            <v>On air</v>
          </cell>
          <cell r="T1709" t="str">
            <v>Solar-Gen</v>
          </cell>
          <cell r="U1709" t="str">
            <v>Green Field</v>
          </cell>
          <cell r="V1709">
            <v>20</v>
          </cell>
          <cell r="W1709" t="str">
            <v>Outdoor</v>
          </cell>
          <cell r="X1709" t="str">
            <v>Mwamba Kalilo</v>
          </cell>
          <cell r="Y1709" t="str">
            <v>SBC</v>
          </cell>
          <cell r="Z1709" t="str">
            <v>SBC</v>
          </cell>
          <cell r="AA1709" t="str">
            <v>Airtel </v>
          </cell>
          <cell r="AB1709" t="str">
            <v>Joseph Banda</v>
          </cell>
          <cell r="AC1709" t="str">
            <v>CCS</v>
          </cell>
          <cell r="AD1709" t="str">
            <v>CCS</v>
          </cell>
          <cell r="AE1709" t="str">
            <v>Gen Logic </v>
          </cell>
          <cell r="AF1709" t="str">
            <v>Gen Logic </v>
          </cell>
          <cell r="AG1709">
            <v>20</v>
          </cell>
          <cell r="AH1709" t="str">
            <v>perkins</v>
          </cell>
          <cell r="AI1709" t="str">
            <v>GV51790U</v>
          </cell>
          <cell r="AJ1709" t="str">
            <v>Mecc Alte</v>
          </cell>
          <cell r="AK1709" t="str">
            <v>ECP 28-M/4</v>
          </cell>
          <cell r="AL1709">
            <v>1000</v>
          </cell>
          <cell r="AM1709" t="str">
            <v>Power cube</v>
          </cell>
          <cell r="AN1709" t="str">
            <v>ICC330-H1_C1</v>
          </cell>
          <cell r="AO1709">
            <v>600</v>
          </cell>
          <cell r="AP1709" t="str">
            <v>Lithium</v>
          </cell>
          <cell r="AQ1709">
            <v>300</v>
          </cell>
          <cell r="AR1709">
            <v>48</v>
          </cell>
          <cell r="AS1709">
            <v>100</v>
          </cell>
          <cell r="AT1709">
            <v>3</v>
          </cell>
          <cell r="AU1709" t="str">
            <v>N/A</v>
          </cell>
          <cell r="AV1709" t="str">
            <v>N/A</v>
          </cell>
          <cell r="AW1709" t="str">
            <v>N/A</v>
          </cell>
          <cell r="AX1709" t="str">
            <v>NA</v>
          </cell>
          <cell r="AY1709" t="str">
            <v>N/A</v>
          </cell>
          <cell r="AZ1709">
            <v>90</v>
          </cell>
        </row>
        <row r="1709">
          <cell r="BB1709">
            <v>2</v>
          </cell>
          <cell r="BC1709" t="str">
            <v>MTNAirtel</v>
          </cell>
          <cell r="BD1709" t="str">
            <v>T0441</v>
          </cell>
          <cell r="BE1709" t="str">
            <v>ZM3435</v>
          </cell>
          <cell r="BF1709" t="str">
            <v>yes</v>
          </cell>
        </row>
        <row r="1710">
          <cell r="C1710" t="str">
            <v>IHS_STR_262A</v>
          </cell>
          <cell r="D1710" t="str">
            <v>MAKOLI</v>
          </cell>
          <cell r="E1710">
            <v>26.089</v>
          </cell>
          <cell r="F1710">
            <v>-17.4177</v>
          </cell>
          <cell r="G1710" t="str">
            <v>Southern</v>
          </cell>
          <cell r="H1710">
            <v>1.5</v>
          </cell>
          <cell r="I1710" t="str">
            <v>SOUTHERN</v>
          </cell>
          <cell r="J1710" t="str">
            <v>Livingstone</v>
          </cell>
          <cell r="K1710" t="str">
            <v>No</v>
          </cell>
          <cell r="L1710" t="str">
            <v>No</v>
          </cell>
          <cell r="M1710" t="str">
            <v>No</v>
          </cell>
          <cell r="N1710" t="str">
            <v>Rural</v>
          </cell>
          <cell r="O1710" t="str">
            <v>Silver</v>
          </cell>
          <cell r="P1710" t="str">
            <v>Silver</v>
          </cell>
          <cell r="Q1710" t="str">
            <v>BTS</v>
          </cell>
          <cell r="R1710" t="str">
            <v>BTS</v>
          </cell>
          <cell r="S1710" t="str">
            <v>On air</v>
          </cell>
          <cell r="T1710" t="str">
            <v>Grid-Gen</v>
          </cell>
          <cell r="U1710" t="str">
            <v>Green Field</v>
          </cell>
          <cell r="V1710">
            <v>80</v>
          </cell>
          <cell r="W1710" t="str">
            <v>Outdoor</v>
          </cell>
          <cell r="X1710" t="str">
            <v>Mwamba Kalilo</v>
          </cell>
          <cell r="Y1710" t="str">
            <v>SBC</v>
          </cell>
          <cell r="Z1710" t="str">
            <v>SBC</v>
          </cell>
          <cell r="AA1710" t="str">
            <v>Airtel </v>
          </cell>
          <cell r="AB1710" t="str">
            <v>Joseph Banda</v>
          </cell>
          <cell r="AC1710" t="str">
            <v>CCS</v>
          </cell>
          <cell r="AD1710" t="str">
            <v>CCS</v>
          </cell>
          <cell r="AE1710" t="str">
            <v>Gen Logic </v>
          </cell>
          <cell r="AF1710" t="str">
            <v>Gen Logic </v>
          </cell>
          <cell r="AG1710">
            <v>11.5</v>
          </cell>
          <cell r="AH1710" t="str">
            <v>perkins</v>
          </cell>
          <cell r="AI1710" t="str">
            <v>3TNE88-G1A</v>
          </cell>
          <cell r="AJ1710" t="str">
            <v>Mecc Alte</v>
          </cell>
          <cell r="AK1710" t="str">
            <v>ECO28-SN/4</v>
          </cell>
          <cell r="AL1710">
            <v>600</v>
          </cell>
          <cell r="AM1710" t="str">
            <v>Power cube</v>
          </cell>
          <cell r="AN1710" t="str">
            <v>ICC330-H1_C1</v>
          </cell>
          <cell r="AO1710">
            <v>400</v>
          </cell>
          <cell r="AP1710" t="str">
            <v>Agisson</v>
          </cell>
          <cell r="AQ1710">
            <v>1200</v>
          </cell>
          <cell r="AR1710">
            <v>2</v>
          </cell>
          <cell r="AS1710">
            <v>600</v>
          </cell>
          <cell r="AT1710">
            <v>48</v>
          </cell>
          <cell r="AU1710" t="str">
            <v>N/A</v>
          </cell>
          <cell r="AV1710" t="str">
            <v>N/A</v>
          </cell>
          <cell r="AW1710" t="str">
            <v>N/A</v>
          </cell>
          <cell r="AX1710" t="str">
            <v>NA</v>
          </cell>
          <cell r="AY1710" t="str">
            <v>N/A</v>
          </cell>
          <cell r="AZ1710">
            <v>28</v>
          </cell>
        </row>
        <row r="1710">
          <cell r="BB1710">
            <v>1</v>
          </cell>
          <cell r="BC1710" t="str">
            <v>Airtel</v>
          </cell>
          <cell r="BD1710">
            <v>0</v>
          </cell>
          <cell r="BE1710" t="str">
            <v>ZM3511</v>
          </cell>
          <cell r="BF1710" t="str">
            <v>yes</v>
          </cell>
        </row>
        <row r="1711">
          <cell r="C1711" t="str">
            <v>IHS_STR_263A</v>
          </cell>
          <cell r="D1711" t="str">
            <v>Tara Tuya Farms</v>
          </cell>
          <cell r="E1711">
            <v>26.783</v>
          </cell>
          <cell r="F1711">
            <v>-16.9619</v>
          </cell>
          <cell r="G1711" t="str">
            <v>Southern</v>
          </cell>
          <cell r="H1711">
            <v>4.5</v>
          </cell>
          <cell r="I1711" t="str">
            <v>SOUTHERN</v>
          </cell>
          <cell r="J1711" t="str">
            <v>Kalomo</v>
          </cell>
          <cell r="K1711" t="str">
            <v>Yes</v>
          </cell>
          <cell r="L1711" t="str">
            <v>No</v>
          </cell>
          <cell r="M1711" t="str">
            <v>No</v>
          </cell>
          <cell r="N1711" t="str">
            <v>Rural</v>
          </cell>
          <cell r="O1711" t="str">
            <v>Silver</v>
          </cell>
          <cell r="P1711" t="str">
            <v>Silver</v>
          </cell>
          <cell r="Q1711" t="str">
            <v>BB</v>
          </cell>
          <cell r="R1711" t="str">
            <v>BB</v>
          </cell>
          <cell r="S1711" t="str">
            <v>On air</v>
          </cell>
          <cell r="T1711" t="str">
            <v>Grid-Gen</v>
          </cell>
          <cell r="U1711" t="str">
            <v>Green Field</v>
          </cell>
          <cell r="V1711">
            <v>60</v>
          </cell>
          <cell r="W1711" t="str">
            <v>Indoor </v>
          </cell>
          <cell r="X1711" t="str">
            <v>Aaron Ikenda</v>
          </cell>
          <cell r="Y1711" t="str">
            <v>SBC</v>
          </cell>
          <cell r="Z1711" t="str">
            <v>SBC</v>
          </cell>
          <cell r="AA1711" t="str">
            <v>Airtel </v>
          </cell>
          <cell r="AB1711" t="str">
            <v>Joseph Banda</v>
          </cell>
          <cell r="AC1711" t="str">
            <v>CCS</v>
          </cell>
          <cell r="AD1711" t="str">
            <v>CCS</v>
          </cell>
          <cell r="AE1711" t="str">
            <v>Gen Logic </v>
          </cell>
          <cell r="AF1711" t="str">
            <v>Gen Logic </v>
          </cell>
          <cell r="AG1711">
            <v>30</v>
          </cell>
          <cell r="AH1711" t="str">
            <v>perkins</v>
          </cell>
          <cell r="AI1711" t="str">
            <v>GV51790U</v>
          </cell>
          <cell r="AJ1711" t="str">
            <v>Mecc Alte</v>
          </cell>
          <cell r="AK1711" t="str">
            <v>ECP28-1L/4</v>
          </cell>
          <cell r="AL1711">
            <v>1000</v>
          </cell>
          <cell r="AM1711" t="str">
            <v>Power cube</v>
          </cell>
          <cell r="AN1711" t="str">
            <v>PowerCube</v>
          </cell>
          <cell r="AO1711">
            <v>400</v>
          </cell>
          <cell r="AP1711" t="str">
            <v>Agisson</v>
          </cell>
          <cell r="AQ1711">
            <v>1200</v>
          </cell>
          <cell r="AR1711">
            <v>2</v>
          </cell>
          <cell r="AS1711">
            <v>600</v>
          </cell>
          <cell r="AT1711">
            <v>48</v>
          </cell>
          <cell r="AU1711" t="str">
            <v>LG</v>
          </cell>
          <cell r="AV1711" t="str">
            <v>LG</v>
          </cell>
          <cell r="AW1711">
            <v>18000</v>
          </cell>
          <cell r="AX1711">
            <v>18000</v>
          </cell>
          <cell r="AY1711">
            <v>2</v>
          </cell>
          <cell r="AZ1711">
            <v>70</v>
          </cell>
        </row>
        <row r="1711">
          <cell r="BB1711">
            <v>1</v>
          </cell>
          <cell r="BC1711" t="str">
            <v>Airtel</v>
          </cell>
          <cell r="BD1711">
            <v>0</v>
          </cell>
          <cell r="BE1711" t="str">
            <v>ZM3512</v>
          </cell>
          <cell r="BF1711" t="str">
            <v>Yes</v>
          </cell>
        </row>
        <row r="1712">
          <cell r="C1712" t="str">
            <v>IHS_STR_264A</v>
          </cell>
          <cell r="D1712" t="str">
            <v>Kaanzwa </v>
          </cell>
          <cell r="E1712">
            <v>26.0803</v>
          </cell>
          <cell r="F1712">
            <v>-15.6292</v>
          </cell>
          <cell r="G1712" t="str">
            <v>Lusaka</v>
          </cell>
          <cell r="H1712">
            <v>2.5</v>
          </cell>
          <cell r="I1712" t="str">
            <v>SOUTHERN</v>
          </cell>
          <cell r="J1712" t="str">
            <v>Namwala</v>
          </cell>
          <cell r="K1712" t="str">
            <v>No</v>
          </cell>
          <cell r="L1712" t="str">
            <v>No</v>
          </cell>
          <cell r="M1712" t="str">
            <v>No</v>
          </cell>
          <cell r="N1712" t="str">
            <v>Rural</v>
          </cell>
          <cell r="O1712" t="str">
            <v>Silver</v>
          </cell>
          <cell r="P1712" t="str">
            <v>Silver</v>
          </cell>
          <cell r="Q1712" t="str">
            <v>HUB</v>
          </cell>
          <cell r="R1712" t="str">
            <v>HUB</v>
          </cell>
          <cell r="S1712" t="str">
            <v>On air</v>
          </cell>
          <cell r="T1712" t="str">
            <v>Grid-Gen</v>
          </cell>
          <cell r="U1712" t="str">
            <v>Green Field</v>
          </cell>
          <cell r="V1712">
            <v>60</v>
          </cell>
          <cell r="W1712" t="str">
            <v>Outdoor</v>
          </cell>
          <cell r="X1712" t="str">
            <v>Joseph Mulenga</v>
          </cell>
          <cell r="Y1712" t="str">
            <v>SBC</v>
          </cell>
          <cell r="Z1712" t="str">
            <v>SBC</v>
          </cell>
          <cell r="AA1712" t="str">
            <v>Airtel </v>
          </cell>
          <cell r="AB1712" t="str">
            <v>Evans Ngonga</v>
          </cell>
          <cell r="AC1712" t="str">
            <v>CCS</v>
          </cell>
          <cell r="AD1712" t="str">
            <v>CCS</v>
          </cell>
          <cell r="AE1712" t="str">
            <v>Gen Logic </v>
          </cell>
          <cell r="AF1712" t="str">
            <v>Gen Logic </v>
          </cell>
          <cell r="AG1712">
            <v>20</v>
          </cell>
          <cell r="AH1712" t="str">
            <v>perkins</v>
          </cell>
          <cell r="AI1712" t="str">
            <v>404A-22</v>
          </cell>
          <cell r="AJ1712" t="str">
            <v>Mecc Alte</v>
          </cell>
          <cell r="AK1712" t="str">
            <v>ECP-28-M/4</v>
          </cell>
          <cell r="AL1712">
            <v>1000</v>
          </cell>
          <cell r="AM1712" t="str">
            <v>Power cube</v>
          </cell>
          <cell r="AN1712" t="str">
            <v>ECC500</v>
          </cell>
          <cell r="AO1712">
            <v>400</v>
          </cell>
          <cell r="AP1712" t="str">
            <v>Agisson</v>
          </cell>
          <cell r="AQ1712">
            <v>1200</v>
          </cell>
          <cell r="AR1712">
            <v>2</v>
          </cell>
          <cell r="AS1712">
            <v>600</v>
          </cell>
          <cell r="AT1712">
            <v>48</v>
          </cell>
          <cell r="AU1712" t="str">
            <v>N/A</v>
          </cell>
          <cell r="AV1712" t="str">
            <v>N/A</v>
          </cell>
          <cell r="AW1712" t="str">
            <v>N/A</v>
          </cell>
          <cell r="AX1712" t="str">
            <v>N/A</v>
          </cell>
          <cell r="AY1712" t="str">
            <v>N/A</v>
          </cell>
          <cell r="AZ1712">
            <v>93</v>
          </cell>
        </row>
        <row r="1712">
          <cell r="BB1712">
            <v>1</v>
          </cell>
          <cell r="BC1712" t="str">
            <v>Airtel</v>
          </cell>
          <cell r="BD1712">
            <v>0</v>
          </cell>
          <cell r="BE1712" t="str">
            <v>ZM3559</v>
          </cell>
          <cell r="BF1712">
            <v>0</v>
          </cell>
        </row>
        <row r="1713">
          <cell r="C1713" t="str">
            <v>IHS_STR_265A</v>
          </cell>
          <cell r="D1713" t="str">
            <v>Chivuna</v>
          </cell>
          <cell r="E1713">
            <v>27.8263</v>
          </cell>
          <cell r="F1713">
            <v>-16.184</v>
          </cell>
          <cell r="G1713" t="str">
            <v>Southern</v>
          </cell>
          <cell r="H1713">
            <v>1.8</v>
          </cell>
          <cell r="I1713" t="str">
            <v>SOUTHERN</v>
          </cell>
          <cell r="J1713" t="str">
            <v>Monze</v>
          </cell>
          <cell r="K1713" t="str">
            <v>No</v>
          </cell>
          <cell r="L1713" t="str">
            <v>No</v>
          </cell>
          <cell r="M1713" t="str">
            <v>No</v>
          </cell>
          <cell r="N1713" t="str">
            <v>Rural</v>
          </cell>
          <cell r="O1713" t="str">
            <v>Silver</v>
          </cell>
          <cell r="P1713" t="str">
            <v>Silver</v>
          </cell>
          <cell r="Q1713" t="str">
            <v>BTS</v>
          </cell>
          <cell r="R1713" t="str">
            <v>BTS</v>
          </cell>
          <cell r="S1713" t="str">
            <v>On air</v>
          </cell>
          <cell r="T1713" t="str">
            <v>Grid-Gen</v>
          </cell>
          <cell r="U1713" t="str">
            <v>Green Field</v>
          </cell>
          <cell r="V1713">
            <v>60</v>
          </cell>
          <cell r="W1713" t="str">
            <v>Outdoor</v>
          </cell>
          <cell r="X1713" t="str">
            <v>Aaron Ikenda</v>
          </cell>
          <cell r="Y1713" t="str">
            <v>SBC</v>
          </cell>
          <cell r="Z1713" t="str">
            <v>SBC</v>
          </cell>
          <cell r="AA1713" t="str">
            <v>Airtel </v>
          </cell>
          <cell r="AB1713" t="str">
            <v>Joseph Banda</v>
          </cell>
          <cell r="AC1713" t="str">
            <v>CCS</v>
          </cell>
          <cell r="AD1713" t="str">
            <v>CCS</v>
          </cell>
          <cell r="AE1713" t="str">
            <v>Vitalgen</v>
          </cell>
          <cell r="AF1713" t="str">
            <v>Vitalgen</v>
          </cell>
          <cell r="AG1713">
            <v>15</v>
          </cell>
          <cell r="AH1713" t="str">
            <v>Yanmar</v>
          </cell>
          <cell r="AI1713" t="str">
            <v>GU51798U</v>
          </cell>
          <cell r="AJ1713" t="str">
            <v>Leroy Sommer</v>
          </cell>
          <cell r="AK1713">
            <v>0</v>
          </cell>
          <cell r="AL1713">
            <v>600</v>
          </cell>
          <cell r="AM1713" t="str">
            <v>Power cube</v>
          </cell>
          <cell r="AN1713" t="str">
            <v>PowerCube</v>
          </cell>
          <cell r="AO1713">
            <v>400</v>
          </cell>
          <cell r="AP1713" t="str">
            <v>Agisson</v>
          </cell>
          <cell r="AQ1713">
            <v>1200</v>
          </cell>
          <cell r="AR1713">
            <v>2</v>
          </cell>
          <cell r="AS1713">
            <v>600</v>
          </cell>
          <cell r="AT1713">
            <v>48</v>
          </cell>
          <cell r="AU1713" t="str">
            <v>N/A</v>
          </cell>
          <cell r="AV1713" t="str">
            <v>N/A</v>
          </cell>
          <cell r="AW1713" t="str">
            <v>N/A</v>
          </cell>
          <cell r="AX1713">
            <v>0</v>
          </cell>
          <cell r="AY1713" t="str">
            <v>N/A</v>
          </cell>
          <cell r="AZ1713">
            <v>81</v>
          </cell>
        </row>
        <row r="1713">
          <cell r="BB1713">
            <v>2</v>
          </cell>
          <cell r="BC1713" t="str">
            <v>MTNAirtel</v>
          </cell>
          <cell r="BD1713" t="str">
            <v>T0334</v>
          </cell>
          <cell r="BE1713" t="str">
            <v>ZM3560</v>
          </cell>
          <cell r="BF1713">
            <v>0</v>
          </cell>
        </row>
        <row r="1714">
          <cell r="C1714" t="str">
            <v>IHS_STR_266A</v>
          </cell>
          <cell r="D1714" t="str">
            <v>No Name Camp</v>
          </cell>
          <cell r="E1714">
            <v>25.7277</v>
          </cell>
          <cell r="F1714">
            <v>-17.827</v>
          </cell>
          <cell r="G1714" t="str">
            <v>Southern</v>
          </cell>
          <cell r="H1714">
            <v>1.8</v>
          </cell>
          <cell r="I1714" t="str">
            <v>SOUTHERN</v>
          </cell>
          <cell r="J1714" t="str">
            <v>Livingstone</v>
          </cell>
          <cell r="K1714" t="str">
            <v>Yes</v>
          </cell>
          <cell r="L1714" t="str">
            <v>No</v>
          </cell>
          <cell r="M1714" t="str">
            <v>No</v>
          </cell>
          <cell r="N1714" t="str">
            <v>Rural</v>
          </cell>
          <cell r="O1714" t="str">
            <v>Silver</v>
          </cell>
          <cell r="P1714" t="str">
            <v>Silver</v>
          </cell>
          <cell r="Q1714" t="str">
            <v>BTS</v>
          </cell>
          <cell r="R1714" t="str">
            <v>BTS</v>
          </cell>
          <cell r="S1714" t="str">
            <v>On air</v>
          </cell>
          <cell r="T1714" t="str">
            <v>Grid-Gen</v>
          </cell>
          <cell r="U1714" t="str">
            <v>Green Field</v>
          </cell>
          <cell r="V1714">
            <v>48</v>
          </cell>
          <cell r="W1714" t="str">
            <v>Outdoor</v>
          </cell>
          <cell r="X1714" t="str">
            <v>Mwamba Kalilo</v>
          </cell>
          <cell r="Y1714" t="str">
            <v>SBC</v>
          </cell>
          <cell r="Z1714" t="str">
            <v>SBC</v>
          </cell>
          <cell r="AA1714" t="str">
            <v>Airtel </v>
          </cell>
          <cell r="AB1714" t="str">
            <v>Joseph Banda</v>
          </cell>
          <cell r="AC1714" t="str">
            <v>CCS</v>
          </cell>
          <cell r="AD1714" t="str">
            <v>CCS</v>
          </cell>
          <cell r="AE1714" t="str">
            <v>Generator city</v>
          </cell>
          <cell r="AF1714" t="str">
            <v>Generator city</v>
          </cell>
          <cell r="AG1714">
            <v>15</v>
          </cell>
          <cell r="AH1714" t="str">
            <v>perkins</v>
          </cell>
          <cell r="AI1714" t="str">
            <v>GU51790U</v>
          </cell>
          <cell r="AJ1714" t="str">
            <v>Mecc Alte</v>
          </cell>
          <cell r="AK1714" t="str">
            <v>ECO28-SN/4</v>
          </cell>
          <cell r="AL1714">
            <v>600</v>
          </cell>
          <cell r="AM1714" t="str">
            <v>Power cube</v>
          </cell>
          <cell r="AN1714" t="str">
            <v>ICC330-H1_C1</v>
          </cell>
          <cell r="AO1714">
            <v>400</v>
          </cell>
          <cell r="AP1714" t="str">
            <v>Agisson</v>
          </cell>
          <cell r="AQ1714">
            <v>600</v>
          </cell>
          <cell r="AR1714">
            <v>2</v>
          </cell>
          <cell r="AS1714">
            <v>600</v>
          </cell>
          <cell r="AT1714">
            <v>24</v>
          </cell>
          <cell r="AU1714" t="str">
            <v>N/A</v>
          </cell>
          <cell r="AV1714" t="str">
            <v>N/A</v>
          </cell>
          <cell r="AW1714" t="str">
            <v>N/A</v>
          </cell>
          <cell r="AX1714" t="str">
            <v>NA</v>
          </cell>
          <cell r="AY1714" t="str">
            <v>N/A</v>
          </cell>
          <cell r="AZ1714">
            <v>45</v>
          </cell>
        </row>
        <row r="1714">
          <cell r="BB1714">
            <v>1</v>
          </cell>
          <cell r="BC1714" t="str">
            <v>Airtel</v>
          </cell>
          <cell r="BD1714">
            <v>0</v>
          </cell>
          <cell r="BE1714" t="str">
            <v>ZM3577</v>
          </cell>
          <cell r="BF1714" t="str">
            <v>yes</v>
          </cell>
        </row>
        <row r="1715">
          <cell r="C1715" t="str">
            <v>IHS_STR_267A</v>
          </cell>
          <cell r="D1715" t="str">
            <v>NAKAMBALA SUGAR</v>
          </cell>
          <cell r="E1715">
            <v>27.769</v>
          </cell>
          <cell r="F1715">
            <v>-15.8424</v>
          </cell>
          <cell r="G1715" t="str">
            <v>Southern</v>
          </cell>
          <cell r="H1715">
            <v>1.8</v>
          </cell>
          <cell r="I1715" t="str">
            <v>SOUTHERN</v>
          </cell>
          <cell r="J1715" t="str">
            <v>Mazabuka</v>
          </cell>
          <cell r="K1715" t="str">
            <v>Yes</v>
          </cell>
          <cell r="L1715" t="str">
            <v>No</v>
          </cell>
          <cell r="M1715" t="str">
            <v>No</v>
          </cell>
          <cell r="N1715" t="str">
            <v>Urban</v>
          </cell>
          <cell r="O1715" t="str">
            <v>Silver</v>
          </cell>
          <cell r="P1715" t="str">
            <v>Silver</v>
          </cell>
          <cell r="Q1715" t="str">
            <v>BTS</v>
          </cell>
          <cell r="R1715" t="str">
            <v>BTS</v>
          </cell>
          <cell r="S1715" t="str">
            <v>On air</v>
          </cell>
          <cell r="T1715" t="str">
            <v>Grid-Gen</v>
          </cell>
          <cell r="U1715" t="str">
            <v>Green Field</v>
          </cell>
          <cell r="V1715">
            <v>60</v>
          </cell>
          <cell r="W1715" t="str">
            <v>Outdoor</v>
          </cell>
          <cell r="X1715" t="str">
            <v>Aaron Ikenda</v>
          </cell>
          <cell r="Y1715" t="str">
            <v>SBC</v>
          </cell>
          <cell r="Z1715" t="str">
            <v>SBC</v>
          </cell>
          <cell r="AA1715" t="str">
            <v>Airtel </v>
          </cell>
          <cell r="AB1715" t="str">
            <v>Joseph Banda</v>
          </cell>
          <cell r="AC1715" t="str">
            <v>CCS</v>
          </cell>
          <cell r="AD1715" t="str">
            <v>CCS</v>
          </cell>
          <cell r="AE1715" t="str">
            <v>Green Power</v>
          </cell>
          <cell r="AF1715" t="str">
            <v>Green Power</v>
          </cell>
          <cell r="AG1715">
            <v>15</v>
          </cell>
          <cell r="AH1715" t="str">
            <v>perkins</v>
          </cell>
          <cell r="AI1715">
            <v>0</v>
          </cell>
          <cell r="AJ1715" t="str">
            <v>Leroy Sommer</v>
          </cell>
          <cell r="AK1715" t="str">
            <v>TAL 040F J 6S/4</v>
          </cell>
          <cell r="AL1715">
            <v>600</v>
          </cell>
          <cell r="AM1715" t="str">
            <v>Power cube</v>
          </cell>
          <cell r="AN1715" t="str">
            <v>PowerCube</v>
          </cell>
          <cell r="AO1715">
            <v>400</v>
          </cell>
          <cell r="AP1715" t="str">
            <v>Agisson</v>
          </cell>
          <cell r="AQ1715">
            <v>600</v>
          </cell>
          <cell r="AR1715">
            <v>2</v>
          </cell>
          <cell r="AS1715">
            <v>600</v>
          </cell>
          <cell r="AT1715">
            <v>24</v>
          </cell>
          <cell r="AU1715" t="str">
            <v>N/A</v>
          </cell>
          <cell r="AV1715" t="str">
            <v>N/A</v>
          </cell>
          <cell r="AW1715" t="str">
            <v>N/A</v>
          </cell>
          <cell r="AX1715">
            <v>25000</v>
          </cell>
          <cell r="AY1715" t="str">
            <v>N/A</v>
          </cell>
          <cell r="AZ1715">
            <v>130</v>
          </cell>
        </row>
        <row r="1715">
          <cell r="BB1715">
            <v>3</v>
          </cell>
          <cell r="BC1715" t="str">
            <v>MTNAirtelLiquid Telecom</v>
          </cell>
          <cell r="BD1715" t="str">
            <v>T0490</v>
          </cell>
          <cell r="BE1715" t="str">
            <v>ZM3592</v>
          </cell>
          <cell r="BF1715">
            <v>0</v>
          </cell>
        </row>
        <row r="1716">
          <cell r="C1716" t="str">
            <v>IHS_STR_268A</v>
          </cell>
          <cell r="D1716" t="str">
            <v>GREEN SOLUTION</v>
          </cell>
          <cell r="E1716">
            <v>27.0463</v>
          </cell>
          <cell r="F1716">
            <v>-16.7301</v>
          </cell>
          <cell r="G1716" t="str">
            <v>Southern</v>
          </cell>
          <cell r="H1716">
            <v>2</v>
          </cell>
          <cell r="I1716" t="str">
            <v>SOUTHERN</v>
          </cell>
          <cell r="J1716" t="str">
            <v>Choma</v>
          </cell>
          <cell r="K1716" t="str">
            <v>No</v>
          </cell>
          <cell r="L1716" t="str">
            <v>No</v>
          </cell>
          <cell r="M1716" t="str">
            <v>No</v>
          </cell>
          <cell r="N1716" t="str">
            <v>Urban</v>
          </cell>
          <cell r="O1716" t="str">
            <v>Silver</v>
          </cell>
          <cell r="P1716" t="str">
            <v>Silver</v>
          </cell>
          <cell r="Q1716" t="str">
            <v>BTS</v>
          </cell>
          <cell r="R1716" t="str">
            <v>BTS</v>
          </cell>
          <cell r="S1716" t="str">
            <v>On air</v>
          </cell>
          <cell r="T1716" t="str">
            <v>Grid-Gen</v>
          </cell>
          <cell r="U1716" t="str">
            <v>Green Field</v>
          </cell>
          <cell r="V1716">
            <v>48</v>
          </cell>
          <cell r="W1716" t="str">
            <v>Outdoor</v>
          </cell>
          <cell r="X1716" t="str">
            <v>Aaron Ikenda</v>
          </cell>
          <cell r="Y1716" t="str">
            <v>SBC</v>
          </cell>
          <cell r="Z1716" t="str">
            <v>SBC</v>
          </cell>
          <cell r="AA1716" t="str">
            <v>Airtel </v>
          </cell>
          <cell r="AB1716" t="str">
            <v>Joseph Banda</v>
          </cell>
          <cell r="AC1716" t="str">
            <v>CCS</v>
          </cell>
          <cell r="AD1716" t="str">
            <v>CCS</v>
          </cell>
          <cell r="AE1716" t="str">
            <v>Gen Logic </v>
          </cell>
          <cell r="AF1716" t="str">
            <v>Gen Logic </v>
          </cell>
          <cell r="AG1716">
            <v>16</v>
          </cell>
          <cell r="AH1716" t="str">
            <v>Yanmar</v>
          </cell>
          <cell r="AI1716" t="str">
            <v>4TNE88</v>
          </cell>
          <cell r="AJ1716" t="str">
            <v>Mecc Alte</v>
          </cell>
          <cell r="AK1716" t="str">
            <v>ECO28-SN/4</v>
          </cell>
          <cell r="AL1716">
            <v>1000</v>
          </cell>
          <cell r="AM1716" t="str">
            <v>Power cube</v>
          </cell>
          <cell r="AN1716" t="str">
            <v>PowerCube</v>
          </cell>
          <cell r="AO1716">
            <v>400</v>
          </cell>
          <cell r="AP1716" t="str">
            <v>Agisson</v>
          </cell>
          <cell r="AQ1716">
            <v>1200</v>
          </cell>
          <cell r="AR1716">
            <v>2</v>
          </cell>
          <cell r="AS1716">
            <v>600</v>
          </cell>
          <cell r="AT1716">
            <v>48</v>
          </cell>
          <cell r="AU1716" t="str">
            <v>N/A</v>
          </cell>
          <cell r="AV1716" t="str">
            <v>N/A</v>
          </cell>
          <cell r="AW1716" t="str">
            <v>N/A</v>
          </cell>
          <cell r="AX1716">
            <v>0</v>
          </cell>
          <cell r="AY1716" t="str">
            <v>N/A</v>
          </cell>
          <cell r="AZ1716">
            <v>45.2</v>
          </cell>
        </row>
        <row r="1716">
          <cell r="BB1716">
            <v>1</v>
          </cell>
          <cell r="BC1716" t="str">
            <v>Airtel</v>
          </cell>
          <cell r="BD1716">
            <v>0</v>
          </cell>
          <cell r="BE1716" t="str">
            <v>ZM3733</v>
          </cell>
          <cell r="BF1716">
            <v>0</v>
          </cell>
        </row>
        <row r="1717">
          <cell r="C1717" t="str">
            <v>IHS_STR_269A</v>
          </cell>
          <cell r="D1717" t="str">
            <v>NGWEZI RANCH</v>
          </cell>
          <cell r="E1717">
            <v>26.344</v>
          </cell>
          <cell r="F1717">
            <v>-17.0341</v>
          </cell>
          <cell r="G1717" t="str">
            <v>Southern</v>
          </cell>
          <cell r="H1717">
            <v>1.8</v>
          </cell>
          <cell r="I1717" t="str">
            <v>SOUTHERN</v>
          </cell>
          <cell r="J1717" t="str">
            <v>Kalomo</v>
          </cell>
          <cell r="K1717" t="str">
            <v>No</v>
          </cell>
          <cell r="L1717" t="str">
            <v>No</v>
          </cell>
          <cell r="M1717" t="str">
            <v>No</v>
          </cell>
          <cell r="N1717" t="str">
            <v>Rural</v>
          </cell>
          <cell r="O1717" t="str">
            <v>Silver</v>
          </cell>
          <cell r="P1717" t="str">
            <v>Silver</v>
          </cell>
          <cell r="Q1717" t="str">
            <v>BTS</v>
          </cell>
          <cell r="R1717" t="str">
            <v>BTS</v>
          </cell>
          <cell r="S1717" t="str">
            <v>On air</v>
          </cell>
          <cell r="T1717" t="str">
            <v>Grid-Gen</v>
          </cell>
          <cell r="U1717" t="str">
            <v>Green Field</v>
          </cell>
          <cell r="V1717">
            <v>60</v>
          </cell>
          <cell r="W1717" t="str">
            <v>Outdoor</v>
          </cell>
          <cell r="X1717" t="str">
            <v>Mwamba Kalilo</v>
          </cell>
          <cell r="Y1717" t="str">
            <v>SBC</v>
          </cell>
          <cell r="Z1717" t="str">
            <v>SBC</v>
          </cell>
          <cell r="AA1717" t="str">
            <v>Airtel </v>
          </cell>
          <cell r="AB1717" t="str">
            <v>Joseph Banda</v>
          </cell>
          <cell r="AC1717" t="str">
            <v>CCS</v>
          </cell>
          <cell r="AD1717" t="str">
            <v>CCS</v>
          </cell>
          <cell r="AE1717" t="str">
            <v>Gen Logic </v>
          </cell>
          <cell r="AF1717" t="str">
            <v>Gen Logic </v>
          </cell>
          <cell r="AG1717">
            <v>15</v>
          </cell>
          <cell r="AH1717" t="str">
            <v>Yanmar</v>
          </cell>
          <cell r="AI1717" t="str">
            <v>3TNE88-G1A</v>
          </cell>
          <cell r="AJ1717" t="str">
            <v>Mecc Alte</v>
          </cell>
          <cell r="AK1717" t="str">
            <v>ECP 28-M/4</v>
          </cell>
          <cell r="AL1717">
            <v>1000</v>
          </cell>
          <cell r="AM1717" t="str">
            <v>Power cube</v>
          </cell>
          <cell r="AN1717" t="str">
            <v>ICC330-H1_C1</v>
          </cell>
          <cell r="AO1717">
            <v>400</v>
          </cell>
          <cell r="AP1717" t="str">
            <v>Agisson</v>
          </cell>
          <cell r="AQ1717">
            <v>1200</v>
          </cell>
          <cell r="AR1717">
            <v>2</v>
          </cell>
          <cell r="AS1717">
            <v>600</v>
          </cell>
          <cell r="AT1717">
            <v>48</v>
          </cell>
          <cell r="AU1717" t="str">
            <v>N/A</v>
          </cell>
          <cell r="AV1717" t="str">
            <v>N/A</v>
          </cell>
          <cell r="AW1717" t="str">
            <v>N/A</v>
          </cell>
          <cell r="AX1717" t="str">
            <v>NA</v>
          </cell>
          <cell r="AY1717" t="str">
            <v>N/A</v>
          </cell>
          <cell r="AZ1717">
            <v>57.2</v>
          </cell>
        </row>
        <row r="1717">
          <cell r="BB1717">
            <v>2</v>
          </cell>
          <cell r="BC1717" t="str">
            <v>MTNAirtel</v>
          </cell>
          <cell r="BD1717" t="str">
            <v>T0459</v>
          </cell>
          <cell r="BE1717" t="str">
            <v>ZM3734</v>
          </cell>
          <cell r="BF1717" t="str">
            <v>no</v>
          </cell>
        </row>
        <row r="1718">
          <cell r="C1718" t="str">
            <v>IHS_STR_270A</v>
          </cell>
          <cell r="D1718" t="str">
            <v>LIBUYU</v>
          </cell>
          <cell r="E1718">
            <v>25.882</v>
          </cell>
          <cell r="F1718">
            <v>-17.8542</v>
          </cell>
          <cell r="G1718" t="str">
            <v>Southern</v>
          </cell>
          <cell r="H1718">
            <v>1.8</v>
          </cell>
          <cell r="I1718" t="str">
            <v>SOUTHERN</v>
          </cell>
          <cell r="J1718" t="str">
            <v>Livingstone</v>
          </cell>
          <cell r="K1718" t="str">
            <v>No</v>
          </cell>
          <cell r="L1718" t="str">
            <v>No</v>
          </cell>
          <cell r="M1718" t="str">
            <v>No</v>
          </cell>
          <cell r="N1718" t="str">
            <v>Urban</v>
          </cell>
          <cell r="O1718" t="str">
            <v>Gold</v>
          </cell>
          <cell r="P1718" t="str">
            <v>Gold</v>
          </cell>
          <cell r="Q1718" t="str">
            <v>BTS</v>
          </cell>
          <cell r="R1718" t="str">
            <v>BTS</v>
          </cell>
          <cell r="S1718" t="str">
            <v>On air</v>
          </cell>
          <cell r="T1718" t="str">
            <v>Grid-Gen</v>
          </cell>
          <cell r="U1718" t="str">
            <v>Green Field</v>
          </cell>
          <cell r="V1718">
            <v>40</v>
          </cell>
          <cell r="W1718" t="str">
            <v>Outdoor</v>
          </cell>
          <cell r="X1718" t="str">
            <v>Mwamba Kalilo</v>
          </cell>
          <cell r="Y1718" t="str">
            <v>SBC</v>
          </cell>
          <cell r="Z1718" t="str">
            <v>SBC</v>
          </cell>
          <cell r="AA1718" t="str">
            <v>Airtel </v>
          </cell>
          <cell r="AB1718" t="str">
            <v>Joseph Banda</v>
          </cell>
          <cell r="AC1718" t="str">
            <v>CCS</v>
          </cell>
          <cell r="AD1718" t="str">
            <v>CCS</v>
          </cell>
          <cell r="AE1718" t="str">
            <v>Gen Logic </v>
          </cell>
          <cell r="AF1718" t="str">
            <v>Gen Logic </v>
          </cell>
          <cell r="AG1718">
            <v>15</v>
          </cell>
          <cell r="AH1718" t="str">
            <v>perkins</v>
          </cell>
          <cell r="AI1718" t="str">
            <v>GK65597U</v>
          </cell>
          <cell r="AJ1718" t="str">
            <v>Leroy Sommer</v>
          </cell>
          <cell r="AK1718" t="str">
            <v>TAL 040F J 6S/4</v>
          </cell>
          <cell r="AL1718">
            <v>1000</v>
          </cell>
          <cell r="AM1718" t="str">
            <v>Power cube</v>
          </cell>
          <cell r="AN1718" t="str">
            <v>ICC330-H1_C1</v>
          </cell>
          <cell r="AO1718">
            <v>400</v>
          </cell>
          <cell r="AP1718" t="str">
            <v>Agisson</v>
          </cell>
          <cell r="AQ1718">
            <v>1200</v>
          </cell>
          <cell r="AR1718">
            <v>2</v>
          </cell>
          <cell r="AS1718">
            <v>600</v>
          </cell>
          <cell r="AT1718">
            <v>48</v>
          </cell>
          <cell r="AU1718" t="str">
            <v>N/A</v>
          </cell>
          <cell r="AV1718" t="str">
            <v>N/A</v>
          </cell>
          <cell r="AW1718" t="str">
            <v>N/A</v>
          </cell>
          <cell r="AX1718" t="str">
            <v>NA</v>
          </cell>
          <cell r="AY1718" t="str">
            <v>N/A</v>
          </cell>
          <cell r="AZ1718">
            <v>40</v>
          </cell>
        </row>
        <row r="1718">
          <cell r="BB1718">
            <v>1</v>
          </cell>
          <cell r="BC1718" t="str">
            <v>Airtel</v>
          </cell>
          <cell r="BD1718">
            <v>0</v>
          </cell>
          <cell r="BE1718" t="str">
            <v>ZM3791</v>
          </cell>
          <cell r="BF1718" t="str">
            <v>yes</v>
          </cell>
        </row>
        <row r="1719">
          <cell r="C1719" t="str">
            <v>IHS_STR_271A</v>
          </cell>
          <cell r="D1719" t="str">
            <v>SIAVONGA_1</v>
          </cell>
          <cell r="E1719">
            <v>28.7144</v>
          </cell>
          <cell r="F1719">
            <v>-16.5303</v>
          </cell>
          <cell r="G1719" t="str">
            <v>Lusaka</v>
          </cell>
          <cell r="H1719">
            <v>1.5</v>
          </cell>
          <cell r="I1719" t="str">
            <v>SOUTHERN</v>
          </cell>
          <cell r="J1719" t="str">
            <v>Siavonga</v>
          </cell>
          <cell r="K1719" t="str">
            <v>No</v>
          </cell>
          <cell r="L1719" t="str">
            <v>No</v>
          </cell>
          <cell r="M1719" t="str">
            <v>No</v>
          </cell>
          <cell r="N1719" t="str">
            <v>Rural</v>
          </cell>
          <cell r="O1719" t="str">
            <v>Silver</v>
          </cell>
          <cell r="P1719" t="str">
            <v>Silver</v>
          </cell>
          <cell r="Q1719" t="str">
            <v>BTS</v>
          </cell>
          <cell r="R1719" t="str">
            <v>BTS</v>
          </cell>
          <cell r="S1719" t="str">
            <v>On air</v>
          </cell>
          <cell r="T1719" t="str">
            <v>Grid-Gen</v>
          </cell>
          <cell r="U1719" t="str">
            <v>Green Field</v>
          </cell>
          <cell r="V1719">
            <v>48</v>
          </cell>
          <cell r="W1719" t="str">
            <v>Outdoor</v>
          </cell>
          <cell r="X1719" t="str">
            <v>Samuel Mumba</v>
          </cell>
          <cell r="Y1719" t="str">
            <v>SBC</v>
          </cell>
          <cell r="Z1719" t="str">
            <v>SBC</v>
          </cell>
          <cell r="AA1719" t="str">
            <v>Airtel </v>
          </cell>
          <cell r="AB1719" t="str">
            <v>Evans Ngonga</v>
          </cell>
          <cell r="AC1719" t="str">
            <v>CCS</v>
          </cell>
          <cell r="AD1719" t="str">
            <v>CCS</v>
          </cell>
          <cell r="AE1719" t="str">
            <v>Gen Logic </v>
          </cell>
          <cell r="AF1719" t="str">
            <v>Gen Logic </v>
          </cell>
          <cell r="AG1719">
            <v>10</v>
          </cell>
          <cell r="AH1719" t="str">
            <v>perkins</v>
          </cell>
          <cell r="AI1719" t="str">
            <v>404A-22</v>
          </cell>
          <cell r="AJ1719" t="str">
            <v>Mecc Alte</v>
          </cell>
          <cell r="AK1719" t="str">
            <v>ECP-28-M/4</v>
          </cell>
          <cell r="AL1719">
            <v>1000</v>
          </cell>
          <cell r="AM1719" t="str">
            <v>Power cube</v>
          </cell>
          <cell r="AN1719" t="str">
            <v>ECC500</v>
          </cell>
          <cell r="AO1719">
            <v>400</v>
          </cell>
          <cell r="AP1719" t="str">
            <v>Agisson</v>
          </cell>
          <cell r="AQ1719">
            <v>1200</v>
          </cell>
          <cell r="AR1719">
            <v>2</v>
          </cell>
          <cell r="AS1719">
            <v>600</v>
          </cell>
          <cell r="AT1719">
            <v>48</v>
          </cell>
          <cell r="AU1719" t="str">
            <v>N/A</v>
          </cell>
          <cell r="AV1719" t="str">
            <v>N/A</v>
          </cell>
          <cell r="AW1719" t="str">
            <v>N/A</v>
          </cell>
          <cell r="AX1719" t="str">
            <v>N/A</v>
          </cell>
          <cell r="AY1719" t="str">
            <v>N/A</v>
          </cell>
          <cell r="AZ1719">
            <v>23</v>
          </cell>
        </row>
        <row r="1719">
          <cell r="BB1719">
            <v>1</v>
          </cell>
          <cell r="BC1719" t="str">
            <v>Airtel</v>
          </cell>
          <cell r="BD1719">
            <v>0</v>
          </cell>
          <cell r="BE1719" t="str">
            <v>ZM3792</v>
          </cell>
          <cell r="BF1719">
            <v>0</v>
          </cell>
        </row>
        <row r="1720">
          <cell r="C1720" t="str">
            <v>IHS_STR_272A</v>
          </cell>
          <cell r="D1720" t="str">
            <v>KABULAMWANDA</v>
          </cell>
          <cell r="E1720">
            <v>26.8736</v>
          </cell>
          <cell r="F1720">
            <v>-15.8652</v>
          </cell>
          <cell r="G1720" t="str">
            <v>Southern</v>
          </cell>
          <cell r="H1720">
            <v>2</v>
          </cell>
          <cell r="I1720" t="str">
            <v>SOUTHERN</v>
          </cell>
          <cell r="J1720" t="str">
            <v>Itezhi-Tezhi</v>
          </cell>
          <cell r="K1720" t="str">
            <v>No</v>
          </cell>
          <cell r="L1720" t="str">
            <v>No</v>
          </cell>
          <cell r="M1720" t="str">
            <v>No</v>
          </cell>
          <cell r="N1720" t="str">
            <v>Rural</v>
          </cell>
          <cell r="O1720" t="str">
            <v>Silver</v>
          </cell>
          <cell r="P1720" t="str">
            <v>Silver</v>
          </cell>
          <cell r="Q1720" t="str">
            <v>BB</v>
          </cell>
          <cell r="R1720" t="str">
            <v>BB</v>
          </cell>
          <cell r="S1720" t="str">
            <v>On air</v>
          </cell>
          <cell r="T1720" t="str">
            <v>Grid-Gen</v>
          </cell>
          <cell r="U1720" t="str">
            <v>Green Field</v>
          </cell>
          <cell r="V1720">
            <v>54</v>
          </cell>
          <cell r="W1720" t="str">
            <v>Outdoor</v>
          </cell>
          <cell r="X1720" t="str">
            <v>Aaron Ikenda</v>
          </cell>
          <cell r="Y1720" t="str">
            <v>SBC</v>
          </cell>
          <cell r="Z1720" t="str">
            <v>SBC</v>
          </cell>
          <cell r="AA1720" t="str">
            <v>Airtel </v>
          </cell>
          <cell r="AB1720" t="str">
            <v>Joseph Banda</v>
          </cell>
          <cell r="AC1720" t="str">
            <v>CCS</v>
          </cell>
          <cell r="AD1720" t="str">
            <v>CCS</v>
          </cell>
          <cell r="AE1720" t="str">
            <v>Metco</v>
          </cell>
          <cell r="AF1720" t="str">
            <v>Metco</v>
          </cell>
          <cell r="AG1720">
            <v>16</v>
          </cell>
          <cell r="AH1720" t="str">
            <v>perkins</v>
          </cell>
          <cell r="AI1720" t="str">
            <v>GK65597U</v>
          </cell>
          <cell r="AJ1720" t="str">
            <v>Leroy Sommer</v>
          </cell>
          <cell r="AK1720" t="str">
            <v>TAL 040F J 6S/4</v>
          </cell>
          <cell r="AL1720">
            <v>600</v>
          </cell>
          <cell r="AM1720" t="str">
            <v>Power cube</v>
          </cell>
          <cell r="AN1720" t="str">
            <v>PowerCube</v>
          </cell>
          <cell r="AO1720">
            <v>400</v>
          </cell>
          <cell r="AP1720" t="str">
            <v>Agisson</v>
          </cell>
          <cell r="AQ1720">
            <v>1200</v>
          </cell>
          <cell r="AR1720">
            <v>2</v>
          </cell>
          <cell r="AS1720">
            <v>600</v>
          </cell>
          <cell r="AT1720">
            <v>48</v>
          </cell>
          <cell r="AU1720" t="str">
            <v>N/A</v>
          </cell>
          <cell r="AV1720" t="str">
            <v>N/A</v>
          </cell>
          <cell r="AW1720" t="str">
            <v>N/A</v>
          </cell>
          <cell r="AX1720">
            <v>0</v>
          </cell>
          <cell r="AY1720" t="str">
            <v>N/A</v>
          </cell>
          <cell r="AZ1720">
            <v>66</v>
          </cell>
        </row>
        <row r="1720">
          <cell r="BB1720">
            <v>1</v>
          </cell>
          <cell r="BC1720" t="str">
            <v>Airtel</v>
          </cell>
          <cell r="BD1720">
            <v>0</v>
          </cell>
          <cell r="BE1720" t="str">
            <v>ZM3793</v>
          </cell>
          <cell r="BF1720">
            <v>0</v>
          </cell>
        </row>
        <row r="1721">
          <cell r="C1721" t="str">
            <v>IHS_STR_273A</v>
          </cell>
          <cell r="D1721" t="str">
            <v>SIMWATA CHELA</v>
          </cell>
          <cell r="E1721">
            <v>26.7597</v>
          </cell>
          <cell r="F1721">
            <v>-17.5287</v>
          </cell>
          <cell r="G1721" t="str">
            <v>Southern</v>
          </cell>
          <cell r="H1721">
            <v>2.5</v>
          </cell>
          <cell r="I1721" t="str">
            <v>SOUTHERN</v>
          </cell>
          <cell r="J1721" t="str">
            <v>Kalomo</v>
          </cell>
          <cell r="K1721" t="str">
            <v>No</v>
          </cell>
          <cell r="L1721" t="str">
            <v>No</v>
          </cell>
          <cell r="M1721" t="str">
            <v>No</v>
          </cell>
          <cell r="N1721" t="str">
            <v>Rural</v>
          </cell>
          <cell r="O1721" t="str">
            <v>Silver</v>
          </cell>
          <cell r="P1721" t="str">
            <v>Silver</v>
          </cell>
          <cell r="Q1721" t="str">
            <v>HUB</v>
          </cell>
          <cell r="R1721" t="str">
            <v>BTS</v>
          </cell>
          <cell r="S1721" t="str">
            <v>On air</v>
          </cell>
          <cell r="T1721" t="str">
            <v>Solar-Gen</v>
          </cell>
          <cell r="U1721" t="str">
            <v>Green Field</v>
          </cell>
          <cell r="V1721">
            <v>52</v>
          </cell>
          <cell r="W1721" t="str">
            <v>Outdoor</v>
          </cell>
          <cell r="X1721" t="str">
            <v>Mwamba Kalilo</v>
          </cell>
          <cell r="Y1721" t="str">
            <v>SBC</v>
          </cell>
          <cell r="Z1721" t="str">
            <v>SBC</v>
          </cell>
          <cell r="AA1721" t="str">
            <v>Airtel </v>
          </cell>
          <cell r="AB1721" t="str">
            <v>Joseph Banda</v>
          </cell>
          <cell r="AC1721" t="str">
            <v>CCS</v>
          </cell>
          <cell r="AD1721" t="str">
            <v>CCS</v>
          </cell>
          <cell r="AE1721" t="str">
            <v>CK Works</v>
          </cell>
          <cell r="AF1721" t="str">
            <v>CK Works</v>
          </cell>
          <cell r="AG1721">
            <v>20</v>
          </cell>
          <cell r="AH1721" t="str">
            <v>perkins</v>
          </cell>
          <cell r="AI1721" t="str">
            <v>GU51790U</v>
          </cell>
          <cell r="AJ1721" t="str">
            <v>Leroy Sommer</v>
          </cell>
          <cell r="AK1721" t="str">
            <v>TAL 040F J 6S/4</v>
          </cell>
          <cell r="AL1721">
            <v>1000</v>
          </cell>
          <cell r="AM1721" t="str">
            <v>Power cube</v>
          </cell>
          <cell r="AN1721" t="str">
            <v>TP48200A</v>
          </cell>
          <cell r="AO1721">
            <v>200</v>
          </cell>
          <cell r="AP1721" t="str">
            <v>NARADA</v>
          </cell>
          <cell r="AQ1721">
            <v>1200</v>
          </cell>
          <cell r="AR1721">
            <v>2</v>
          </cell>
          <cell r="AS1721">
            <v>600</v>
          </cell>
          <cell r="AT1721">
            <v>48</v>
          </cell>
          <cell r="AU1721" t="str">
            <v>N/A</v>
          </cell>
          <cell r="AV1721" t="str">
            <v>N/A</v>
          </cell>
          <cell r="AW1721" t="str">
            <v>N/A</v>
          </cell>
          <cell r="AX1721" t="str">
            <v>NA</v>
          </cell>
          <cell r="AY1721" t="str">
            <v>N/A</v>
          </cell>
          <cell r="AZ1721">
            <v>52</v>
          </cell>
        </row>
        <row r="1721">
          <cell r="BB1721">
            <v>1</v>
          </cell>
          <cell r="BC1721" t="str">
            <v>Airtel</v>
          </cell>
          <cell r="BD1721">
            <v>0</v>
          </cell>
          <cell r="BE1721" t="str">
            <v>ZM3794</v>
          </cell>
          <cell r="BF1721" t="str">
            <v>yes</v>
          </cell>
        </row>
        <row r="1722">
          <cell r="C1722" t="str">
            <v>IHS_STR_274A</v>
          </cell>
          <cell r="D1722" t="str">
            <v>Choma Biofuels</v>
          </cell>
          <cell r="E1722">
            <v>26.8277</v>
          </cell>
          <cell r="F1722">
            <v>-16.8725</v>
          </cell>
          <cell r="G1722" t="str">
            <v>Southern</v>
          </cell>
          <cell r="H1722">
            <v>1.5</v>
          </cell>
          <cell r="I1722" t="str">
            <v>SOUTHERN</v>
          </cell>
          <cell r="J1722" t="str">
            <v>Choma</v>
          </cell>
          <cell r="K1722" t="str">
            <v>No</v>
          </cell>
          <cell r="L1722" t="str">
            <v>No</v>
          </cell>
          <cell r="M1722" t="str">
            <v>No</v>
          </cell>
          <cell r="N1722" t="str">
            <v>Urban</v>
          </cell>
          <cell r="O1722" t="str">
            <v>Silver</v>
          </cell>
          <cell r="P1722" t="str">
            <v>Silver</v>
          </cell>
          <cell r="Q1722" t="str">
            <v>BTS</v>
          </cell>
          <cell r="R1722" t="str">
            <v>BTS</v>
          </cell>
          <cell r="S1722" t="str">
            <v>On air</v>
          </cell>
          <cell r="T1722" t="str">
            <v>Grid-Gen</v>
          </cell>
          <cell r="U1722" t="str">
            <v>Green Field</v>
          </cell>
          <cell r="V1722">
            <v>48</v>
          </cell>
          <cell r="W1722" t="str">
            <v>Outdoor</v>
          </cell>
          <cell r="X1722" t="str">
            <v>Aaron Ikenda</v>
          </cell>
          <cell r="Y1722" t="str">
            <v>SBC</v>
          </cell>
          <cell r="Z1722" t="str">
            <v>SBC</v>
          </cell>
          <cell r="AA1722" t="str">
            <v>Airtel </v>
          </cell>
          <cell r="AB1722" t="str">
            <v>Joseph Banda</v>
          </cell>
          <cell r="AC1722" t="str">
            <v>CCS</v>
          </cell>
          <cell r="AD1722" t="str">
            <v>CCS</v>
          </cell>
          <cell r="AE1722" t="str">
            <v>MPI</v>
          </cell>
          <cell r="AF1722" t="str">
            <v>MPI</v>
          </cell>
          <cell r="AG1722">
            <v>20</v>
          </cell>
          <cell r="AH1722" t="str">
            <v>perkins</v>
          </cell>
          <cell r="AI1722" t="str">
            <v>GK65597R</v>
          </cell>
          <cell r="AJ1722" t="str">
            <v>Leroy Sommer</v>
          </cell>
          <cell r="AK1722" t="str">
            <v>TAL 040F J 6S/4</v>
          </cell>
          <cell r="AL1722">
            <v>1000</v>
          </cell>
          <cell r="AM1722" t="str">
            <v>Power cube</v>
          </cell>
          <cell r="AN1722" t="str">
            <v>PowerCube</v>
          </cell>
          <cell r="AO1722">
            <v>400</v>
          </cell>
          <cell r="AP1722" t="str">
            <v>Agisson</v>
          </cell>
          <cell r="AQ1722">
            <v>600</v>
          </cell>
          <cell r="AR1722">
            <v>2</v>
          </cell>
          <cell r="AS1722">
            <v>600</v>
          </cell>
          <cell r="AT1722">
            <v>24</v>
          </cell>
          <cell r="AU1722" t="str">
            <v>N/A</v>
          </cell>
          <cell r="AV1722" t="str">
            <v>N/A</v>
          </cell>
          <cell r="AW1722" t="str">
            <v>N/A</v>
          </cell>
          <cell r="AX1722">
            <v>0</v>
          </cell>
          <cell r="AY1722" t="str">
            <v>N/A</v>
          </cell>
          <cell r="AZ1722">
            <v>60</v>
          </cell>
        </row>
        <row r="1722">
          <cell r="BB1722">
            <v>2</v>
          </cell>
          <cell r="BC1722" t="str">
            <v>MTNAirtel</v>
          </cell>
          <cell r="BD1722" t="str">
            <v>T1190</v>
          </cell>
          <cell r="BE1722" t="str">
            <v>ZM3795</v>
          </cell>
          <cell r="BF1722">
            <v>0</v>
          </cell>
        </row>
        <row r="1723">
          <cell r="C1723" t="str">
            <v>IHS_STR_275A</v>
          </cell>
          <cell r="D1723" t="str">
            <v>Kariba 47</v>
          </cell>
          <cell r="E1723">
            <v>28.2934</v>
          </cell>
          <cell r="F1723">
            <v>-16.3957</v>
          </cell>
          <cell r="G1723" t="str">
            <v>Lusaka</v>
          </cell>
          <cell r="H1723">
            <v>2.5</v>
          </cell>
          <cell r="I1723" t="str">
            <v>SOUTHERN</v>
          </cell>
          <cell r="J1723" t="str">
            <v>Siavonga</v>
          </cell>
          <cell r="K1723" t="str">
            <v>No</v>
          </cell>
          <cell r="L1723" t="str">
            <v>No</v>
          </cell>
          <cell r="M1723" t="str">
            <v>No</v>
          </cell>
          <cell r="N1723" t="str">
            <v>Rural</v>
          </cell>
          <cell r="O1723" t="str">
            <v>Silver</v>
          </cell>
          <cell r="P1723" t="str">
            <v>Silver</v>
          </cell>
          <cell r="Q1723" t="str">
            <v>BTS</v>
          </cell>
          <cell r="R1723" t="str">
            <v>BTS</v>
          </cell>
          <cell r="S1723" t="str">
            <v>On air</v>
          </cell>
          <cell r="T1723" t="str">
            <v>Solar-Gen</v>
          </cell>
          <cell r="U1723" t="str">
            <v>Green Field</v>
          </cell>
          <cell r="V1723">
            <v>50</v>
          </cell>
          <cell r="W1723" t="str">
            <v>Outdoor</v>
          </cell>
          <cell r="X1723" t="str">
            <v>Samuel Mumba</v>
          </cell>
          <cell r="Y1723" t="str">
            <v>SBC</v>
          </cell>
          <cell r="Z1723" t="str">
            <v>SBC</v>
          </cell>
          <cell r="AA1723" t="str">
            <v>Airtel </v>
          </cell>
          <cell r="AB1723" t="str">
            <v>Evans Ngonga</v>
          </cell>
          <cell r="AC1723" t="str">
            <v>CCS</v>
          </cell>
          <cell r="AD1723" t="str">
            <v>CCS</v>
          </cell>
          <cell r="AE1723" t="str">
            <v>metico-perkins</v>
          </cell>
          <cell r="AF1723" t="str">
            <v>metico-perkins</v>
          </cell>
          <cell r="AG1723">
            <v>20</v>
          </cell>
          <cell r="AH1723" t="str">
            <v>perkins</v>
          </cell>
          <cell r="AI1723" t="str">
            <v>404A-22</v>
          </cell>
          <cell r="AJ1723" t="str">
            <v>Zanardi </v>
          </cell>
          <cell r="AK1723" t="str">
            <v>AL 3/4</v>
          </cell>
          <cell r="AL1723">
            <v>1000</v>
          </cell>
          <cell r="AM1723" t="str">
            <v>Emerson</v>
          </cell>
          <cell r="AN1723" t="str">
            <v>N/A</v>
          </cell>
          <cell r="AO1723">
            <v>400</v>
          </cell>
          <cell r="AP1723" t="str">
            <v>Lithium</v>
          </cell>
          <cell r="AQ1723">
            <v>200</v>
          </cell>
          <cell r="AR1723">
            <v>48</v>
          </cell>
          <cell r="AS1723">
            <v>100</v>
          </cell>
          <cell r="AT1723">
            <v>2</v>
          </cell>
          <cell r="AU1723" t="str">
            <v>N/A</v>
          </cell>
          <cell r="AV1723" t="str">
            <v>N/A</v>
          </cell>
          <cell r="AW1723" t="str">
            <v>N/A</v>
          </cell>
          <cell r="AX1723" t="str">
            <v>N/A</v>
          </cell>
          <cell r="AY1723" t="str">
            <v>N/A</v>
          </cell>
          <cell r="AZ1723">
            <v>39.5</v>
          </cell>
        </row>
        <row r="1723">
          <cell r="BB1723">
            <v>1</v>
          </cell>
          <cell r="BC1723" t="str">
            <v>Airtel</v>
          </cell>
          <cell r="BD1723">
            <v>0</v>
          </cell>
          <cell r="BE1723" t="str">
            <v>ZM3796</v>
          </cell>
          <cell r="BF1723">
            <v>0</v>
          </cell>
        </row>
        <row r="1724">
          <cell r="C1724" t="str">
            <v>IHS_STR_276A</v>
          </cell>
          <cell r="D1724" t="str">
            <v>Makunka Settlement</v>
          </cell>
          <cell r="E1724">
            <v>25.65</v>
          </cell>
          <cell r="F1724">
            <v>-17.533</v>
          </cell>
          <cell r="G1724" t="str">
            <v>Southern</v>
          </cell>
          <cell r="H1724">
            <v>2.5</v>
          </cell>
          <cell r="I1724" t="str">
            <v>SOUTHERN</v>
          </cell>
          <cell r="J1724" t="str">
            <v>Kazungula</v>
          </cell>
          <cell r="K1724" t="str">
            <v>No</v>
          </cell>
          <cell r="L1724" t="str">
            <v>No</v>
          </cell>
          <cell r="M1724" t="str">
            <v>No</v>
          </cell>
          <cell r="N1724" t="str">
            <v>Rural</v>
          </cell>
          <cell r="O1724" t="str">
            <v>Silver</v>
          </cell>
          <cell r="P1724" t="str">
            <v>Silver</v>
          </cell>
          <cell r="Q1724" t="str">
            <v>BTS</v>
          </cell>
          <cell r="R1724" t="str">
            <v>BTS</v>
          </cell>
          <cell r="S1724" t="str">
            <v>On air</v>
          </cell>
          <cell r="T1724" t="str">
            <v>Grid-Gen-solar</v>
          </cell>
          <cell r="U1724" t="str">
            <v>Green Field</v>
          </cell>
          <cell r="V1724">
            <v>40</v>
          </cell>
          <cell r="W1724" t="str">
            <v>Outdoor</v>
          </cell>
          <cell r="X1724" t="str">
            <v>Mwamba Kalilo</v>
          </cell>
          <cell r="Y1724" t="str">
            <v>SBC</v>
          </cell>
          <cell r="Z1724" t="str">
            <v>SBC</v>
          </cell>
          <cell r="AA1724" t="str">
            <v>Airtel </v>
          </cell>
          <cell r="AB1724" t="str">
            <v>Joseph Banda</v>
          </cell>
          <cell r="AC1724" t="str">
            <v>CCS</v>
          </cell>
          <cell r="AD1724" t="str">
            <v>CCS</v>
          </cell>
          <cell r="AE1724" t="str">
            <v>IMG</v>
          </cell>
          <cell r="AF1724" t="str">
            <v>IMG</v>
          </cell>
          <cell r="AG1724">
            <v>20</v>
          </cell>
          <cell r="AH1724" t="str">
            <v>perkins</v>
          </cell>
          <cell r="AI1724" t="str">
            <v>GV51790U</v>
          </cell>
          <cell r="AJ1724" t="str">
            <v>Leroy Sommer</v>
          </cell>
          <cell r="AK1724" t="str">
            <v>TAL 040F J 6S/4</v>
          </cell>
          <cell r="AL1724">
            <v>600</v>
          </cell>
          <cell r="AM1724" t="str">
            <v>Power cube</v>
          </cell>
          <cell r="AN1724" t="str">
            <v>ICC330-H1_C1</v>
          </cell>
          <cell r="AO1724">
            <v>400</v>
          </cell>
          <cell r="AP1724" t="str">
            <v>NARADA</v>
          </cell>
          <cell r="AQ1724">
            <v>600</v>
          </cell>
          <cell r="AR1724">
            <v>2</v>
          </cell>
          <cell r="AS1724">
            <v>600</v>
          </cell>
          <cell r="AT1724">
            <v>24</v>
          </cell>
          <cell r="AU1724" t="str">
            <v>N/A</v>
          </cell>
          <cell r="AV1724" t="str">
            <v>N/A</v>
          </cell>
          <cell r="AW1724" t="str">
            <v>N/A</v>
          </cell>
          <cell r="AX1724" t="str">
            <v>NA</v>
          </cell>
          <cell r="AY1724" t="str">
            <v>N/A</v>
          </cell>
          <cell r="AZ1724">
            <v>64</v>
          </cell>
        </row>
        <row r="1724">
          <cell r="BB1724">
            <v>2</v>
          </cell>
          <cell r="BC1724" t="str">
            <v>MTNAirtel</v>
          </cell>
          <cell r="BD1724" t="str">
            <v>T0420</v>
          </cell>
          <cell r="BE1724" t="str">
            <v>ZM3797</v>
          </cell>
          <cell r="BF1724" t="str">
            <v>yes</v>
          </cell>
        </row>
        <row r="1725">
          <cell r="C1725" t="str">
            <v>IHS_STR_277A</v>
          </cell>
          <cell r="D1725" t="str">
            <v>SIKALONGO</v>
          </cell>
          <cell r="E1725">
            <v>27.2357</v>
          </cell>
          <cell r="F1725">
            <v>-16.9705</v>
          </cell>
          <cell r="G1725" t="str">
            <v>Southern</v>
          </cell>
          <cell r="H1725">
            <v>1.8</v>
          </cell>
          <cell r="I1725" t="str">
            <v>SOUTHERN</v>
          </cell>
          <cell r="J1725" t="str">
            <v>Choma</v>
          </cell>
          <cell r="K1725" t="str">
            <v>No</v>
          </cell>
          <cell r="L1725" t="str">
            <v>No</v>
          </cell>
          <cell r="M1725" t="str">
            <v>No</v>
          </cell>
          <cell r="N1725" t="str">
            <v>Rural</v>
          </cell>
          <cell r="O1725" t="str">
            <v>Silver</v>
          </cell>
          <cell r="P1725" t="str">
            <v>Silver</v>
          </cell>
          <cell r="Q1725" t="str">
            <v>BB</v>
          </cell>
          <cell r="R1725" t="str">
            <v>BTS</v>
          </cell>
          <cell r="S1725" t="str">
            <v>On air</v>
          </cell>
          <cell r="T1725" t="str">
            <v>Grid-Gen</v>
          </cell>
          <cell r="U1725" t="str">
            <v>Green Field</v>
          </cell>
          <cell r="V1725">
            <v>70</v>
          </cell>
          <cell r="W1725" t="str">
            <v>Outdoor</v>
          </cell>
          <cell r="X1725" t="str">
            <v>Aaron Ikenda</v>
          </cell>
          <cell r="Y1725" t="str">
            <v>SBC</v>
          </cell>
          <cell r="Z1725" t="str">
            <v>SBC</v>
          </cell>
          <cell r="AA1725" t="str">
            <v>Airtel </v>
          </cell>
          <cell r="AB1725" t="str">
            <v>Joseph Banda</v>
          </cell>
          <cell r="AC1725" t="str">
            <v>CCS</v>
          </cell>
          <cell r="AD1725" t="str">
            <v>CCS</v>
          </cell>
          <cell r="AE1725">
            <v>0</v>
          </cell>
          <cell r="AF1725">
            <v>0</v>
          </cell>
          <cell r="AG1725">
            <v>15</v>
          </cell>
          <cell r="AH1725" t="str">
            <v>perkins</v>
          </cell>
          <cell r="AI1725" t="str">
            <v>GU51794U</v>
          </cell>
          <cell r="AJ1725" t="str">
            <v>Leroy Sommer</v>
          </cell>
          <cell r="AK1725">
            <v>0</v>
          </cell>
          <cell r="AL1725">
            <v>600</v>
          </cell>
          <cell r="AM1725" t="str">
            <v>Power cube</v>
          </cell>
          <cell r="AN1725" t="str">
            <v>PowerCube</v>
          </cell>
          <cell r="AO1725">
            <v>400</v>
          </cell>
          <cell r="AP1725" t="str">
            <v>Agisson</v>
          </cell>
          <cell r="AQ1725">
            <v>1200</v>
          </cell>
          <cell r="AR1725">
            <v>2</v>
          </cell>
          <cell r="AS1725">
            <v>600</v>
          </cell>
          <cell r="AT1725">
            <v>48</v>
          </cell>
          <cell r="AU1725" t="str">
            <v>N/A</v>
          </cell>
          <cell r="AV1725" t="str">
            <v>N/A</v>
          </cell>
          <cell r="AW1725" t="str">
            <v>N/A</v>
          </cell>
          <cell r="AX1725">
            <v>0</v>
          </cell>
          <cell r="AY1725" t="str">
            <v>N/A</v>
          </cell>
          <cell r="AZ1725">
            <v>62</v>
          </cell>
        </row>
        <row r="1725">
          <cell r="BB1725">
            <v>2</v>
          </cell>
          <cell r="BC1725" t="str">
            <v>MTNAirtel</v>
          </cell>
          <cell r="BD1725" t="str">
            <v>T1195</v>
          </cell>
          <cell r="BE1725" t="str">
            <v>ZM3798</v>
          </cell>
          <cell r="BF1725">
            <v>0</v>
          </cell>
        </row>
        <row r="1726">
          <cell r="C1726" t="str">
            <v>IHS_STR_278A</v>
          </cell>
          <cell r="D1726" t="str">
            <v>MAZABUKA_KAFUE</v>
          </cell>
          <cell r="E1726">
            <v>27.9399</v>
          </cell>
          <cell r="F1726">
            <v>-16.0158</v>
          </cell>
          <cell r="G1726" t="str">
            <v>Southern</v>
          </cell>
          <cell r="H1726">
            <v>1.8</v>
          </cell>
          <cell r="I1726" t="str">
            <v>SOUTHERN</v>
          </cell>
          <cell r="J1726" t="str">
            <v>Mazabuka</v>
          </cell>
          <cell r="K1726" t="str">
            <v>Yes</v>
          </cell>
          <cell r="L1726" t="str">
            <v>No</v>
          </cell>
          <cell r="M1726" t="str">
            <v>No</v>
          </cell>
          <cell r="N1726" t="str">
            <v>Rural</v>
          </cell>
          <cell r="O1726" t="str">
            <v>Silver</v>
          </cell>
          <cell r="P1726" t="str">
            <v>Silver</v>
          </cell>
          <cell r="Q1726" t="str">
            <v>BTS</v>
          </cell>
          <cell r="R1726" t="str">
            <v>BTS</v>
          </cell>
          <cell r="S1726" t="str">
            <v>On air</v>
          </cell>
          <cell r="T1726" t="str">
            <v>Grid-Gen</v>
          </cell>
          <cell r="U1726" t="str">
            <v>Green Field</v>
          </cell>
          <cell r="V1726">
            <v>54</v>
          </cell>
          <cell r="W1726" t="str">
            <v>Indoor </v>
          </cell>
          <cell r="X1726" t="str">
            <v>Aaron Ikenda</v>
          </cell>
          <cell r="Y1726" t="str">
            <v>SBC</v>
          </cell>
          <cell r="Z1726" t="str">
            <v>SBC</v>
          </cell>
          <cell r="AA1726" t="str">
            <v>Airtel </v>
          </cell>
          <cell r="AB1726" t="str">
            <v>Joseph Banda</v>
          </cell>
          <cell r="AC1726" t="str">
            <v>CCS</v>
          </cell>
          <cell r="AD1726" t="str">
            <v>CCS</v>
          </cell>
          <cell r="AE1726" t="str">
            <v>IMG</v>
          </cell>
          <cell r="AF1726" t="str">
            <v>IMG</v>
          </cell>
          <cell r="AG1726">
            <v>15</v>
          </cell>
          <cell r="AH1726" t="str">
            <v>perkins</v>
          </cell>
          <cell r="AI1726" t="str">
            <v>GU51794U</v>
          </cell>
          <cell r="AJ1726" t="str">
            <v>Leroy Sommer</v>
          </cell>
          <cell r="AK1726" t="str">
            <v>TAL 040F J 6S/4</v>
          </cell>
          <cell r="AL1726">
            <v>600</v>
          </cell>
          <cell r="AM1726" t="str">
            <v>Power cube</v>
          </cell>
          <cell r="AN1726" t="str">
            <v>PowerCube</v>
          </cell>
          <cell r="AO1726">
            <v>400</v>
          </cell>
          <cell r="AP1726" t="str">
            <v>Agisson</v>
          </cell>
          <cell r="AQ1726">
            <v>1200</v>
          </cell>
          <cell r="AR1726">
            <v>2</v>
          </cell>
          <cell r="AS1726">
            <v>600</v>
          </cell>
          <cell r="AT1726">
            <v>48</v>
          </cell>
          <cell r="AU1726" t="str">
            <v>LG</v>
          </cell>
          <cell r="AV1726" t="str">
            <v>LG</v>
          </cell>
          <cell r="AW1726">
            <v>18000</v>
          </cell>
          <cell r="AX1726">
            <v>18000</v>
          </cell>
          <cell r="AY1726">
            <v>2</v>
          </cell>
          <cell r="AZ1726">
            <v>72</v>
          </cell>
        </row>
        <row r="1726">
          <cell r="BB1726">
            <v>2</v>
          </cell>
          <cell r="BC1726" t="str">
            <v>MTNAirtel</v>
          </cell>
          <cell r="BD1726" t="str">
            <v>T0205</v>
          </cell>
          <cell r="BE1726" t="str">
            <v>ZM3801</v>
          </cell>
          <cell r="BF1726">
            <v>0</v>
          </cell>
        </row>
        <row r="1727">
          <cell r="C1727" t="str">
            <v>IHS_STR_279A</v>
          </cell>
          <cell r="D1727" t="str">
            <v>Munali Hills Riverside</v>
          </cell>
          <cell r="E1727">
            <v>28.158</v>
          </cell>
          <cell r="F1727">
            <v>-15.937</v>
          </cell>
          <cell r="G1727" t="str">
            <v>Southern</v>
          </cell>
          <cell r="H1727">
            <v>1.8</v>
          </cell>
          <cell r="I1727" t="str">
            <v>SOUTHERN</v>
          </cell>
          <cell r="J1727" t="str">
            <v>Mazabuka</v>
          </cell>
          <cell r="K1727" t="str">
            <v>Yes</v>
          </cell>
          <cell r="L1727" t="str">
            <v>No</v>
          </cell>
          <cell r="M1727" t="str">
            <v>No</v>
          </cell>
          <cell r="N1727" t="str">
            <v>Rural</v>
          </cell>
          <cell r="O1727" t="str">
            <v>Silver</v>
          </cell>
          <cell r="P1727" t="str">
            <v>Silver</v>
          </cell>
          <cell r="Q1727" t="str">
            <v>BTS</v>
          </cell>
          <cell r="R1727" t="str">
            <v>BTS</v>
          </cell>
          <cell r="S1727" t="str">
            <v>On air</v>
          </cell>
          <cell r="T1727" t="str">
            <v>Grid-Gen</v>
          </cell>
          <cell r="U1727" t="str">
            <v>Green Field</v>
          </cell>
          <cell r="V1727">
            <v>50</v>
          </cell>
          <cell r="W1727" t="str">
            <v>Outdoor</v>
          </cell>
          <cell r="X1727" t="str">
            <v>Aaron Ikenda</v>
          </cell>
          <cell r="Y1727" t="str">
            <v>SBC</v>
          </cell>
          <cell r="Z1727" t="str">
            <v>SBC</v>
          </cell>
          <cell r="AA1727" t="str">
            <v>Airtel </v>
          </cell>
          <cell r="AB1727" t="str">
            <v>Joseph Banda</v>
          </cell>
          <cell r="AC1727" t="str">
            <v>CCS</v>
          </cell>
          <cell r="AD1727" t="str">
            <v>CCS</v>
          </cell>
          <cell r="AE1727" t="str">
            <v>IMG</v>
          </cell>
          <cell r="AF1727" t="str">
            <v>IMG</v>
          </cell>
          <cell r="AG1727">
            <v>15</v>
          </cell>
          <cell r="AH1727" t="str">
            <v>perkins</v>
          </cell>
          <cell r="AI1727" t="str">
            <v>GU51794U</v>
          </cell>
          <cell r="AJ1727" t="str">
            <v>Leroy Sommer</v>
          </cell>
          <cell r="AK1727" t="str">
            <v>TAL 040F J 6S/4</v>
          </cell>
          <cell r="AL1727">
            <v>600</v>
          </cell>
          <cell r="AM1727" t="str">
            <v>Power cube</v>
          </cell>
          <cell r="AN1727" t="str">
            <v>PowerCube</v>
          </cell>
          <cell r="AO1727">
            <v>400</v>
          </cell>
          <cell r="AP1727" t="str">
            <v>Agisson</v>
          </cell>
          <cell r="AQ1727">
            <v>1200</v>
          </cell>
          <cell r="AR1727">
            <v>2</v>
          </cell>
          <cell r="AS1727">
            <v>600</v>
          </cell>
          <cell r="AT1727">
            <v>48</v>
          </cell>
          <cell r="AU1727" t="str">
            <v>N/A</v>
          </cell>
          <cell r="AV1727" t="str">
            <v>N/A</v>
          </cell>
          <cell r="AW1727" t="str">
            <v>N/A</v>
          </cell>
          <cell r="AX1727">
            <v>0</v>
          </cell>
          <cell r="AY1727" t="str">
            <v>N/A</v>
          </cell>
          <cell r="AZ1727">
            <v>50</v>
          </cell>
        </row>
        <row r="1727">
          <cell r="BB1727">
            <v>1</v>
          </cell>
          <cell r="BC1727" t="str">
            <v>Airtel</v>
          </cell>
          <cell r="BD1727">
            <v>0</v>
          </cell>
          <cell r="BE1727" t="str">
            <v>ZM3802</v>
          </cell>
          <cell r="BF1727">
            <v>0</v>
          </cell>
        </row>
        <row r="1728">
          <cell r="C1728" t="str">
            <v>IHS_STR_280A</v>
          </cell>
          <cell r="D1728" t="str">
            <v>PEMBA MUZOKA</v>
          </cell>
          <cell r="E1728">
            <v>27.3382</v>
          </cell>
          <cell r="F1728">
            <v>-16.6032</v>
          </cell>
          <cell r="G1728" t="str">
            <v>Southern</v>
          </cell>
          <cell r="H1728">
            <v>2.5</v>
          </cell>
          <cell r="I1728" t="str">
            <v>SOUTHERN</v>
          </cell>
          <cell r="J1728" t="str">
            <v>Choma</v>
          </cell>
          <cell r="K1728" t="str">
            <v>Yes</v>
          </cell>
          <cell r="L1728" t="str">
            <v>No</v>
          </cell>
          <cell r="M1728" t="str">
            <v>No</v>
          </cell>
          <cell r="N1728" t="str">
            <v>Rural</v>
          </cell>
          <cell r="O1728" t="str">
            <v>Silver</v>
          </cell>
          <cell r="P1728" t="str">
            <v>Silver</v>
          </cell>
          <cell r="Q1728" t="str">
            <v>BTS</v>
          </cell>
          <cell r="R1728" t="str">
            <v>BTS</v>
          </cell>
          <cell r="S1728" t="str">
            <v>On air</v>
          </cell>
          <cell r="T1728" t="str">
            <v>Solar-Gen</v>
          </cell>
          <cell r="U1728" t="str">
            <v>Green Field</v>
          </cell>
          <cell r="V1728">
            <v>54</v>
          </cell>
          <cell r="W1728" t="str">
            <v>Outdoor</v>
          </cell>
          <cell r="X1728" t="str">
            <v>Aaron Ikenda</v>
          </cell>
          <cell r="Y1728" t="str">
            <v>SBC</v>
          </cell>
          <cell r="Z1728" t="str">
            <v>SBC</v>
          </cell>
          <cell r="AA1728" t="str">
            <v>Airtel </v>
          </cell>
          <cell r="AB1728" t="str">
            <v>Joseph Banda</v>
          </cell>
          <cell r="AC1728" t="str">
            <v>CCS</v>
          </cell>
          <cell r="AD1728" t="str">
            <v>CCS</v>
          </cell>
          <cell r="AE1728" t="str">
            <v>CK Works</v>
          </cell>
          <cell r="AF1728" t="str">
            <v>CK Works</v>
          </cell>
          <cell r="AG1728">
            <v>20</v>
          </cell>
          <cell r="AH1728" t="str">
            <v>perkins</v>
          </cell>
          <cell r="AI1728" t="str">
            <v>GU51794U</v>
          </cell>
          <cell r="AJ1728" t="str">
            <v>Leroy Sommer</v>
          </cell>
          <cell r="AK1728" t="str">
            <v>TAL 040F J 6S/4</v>
          </cell>
          <cell r="AL1728">
            <v>600</v>
          </cell>
          <cell r="AM1728" t="str">
            <v>Emerson</v>
          </cell>
          <cell r="AN1728" t="str">
            <v>N/A</v>
          </cell>
          <cell r="AO1728">
            <v>400</v>
          </cell>
          <cell r="AP1728" t="str">
            <v>Lithium</v>
          </cell>
          <cell r="AQ1728">
            <v>400</v>
          </cell>
          <cell r="AR1728">
            <v>48</v>
          </cell>
          <cell r="AS1728">
            <v>100</v>
          </cell>
          <cell r="AT1728">
            <v>4</v>
          </cell>
          <cell r="AU1728" t="str">
            <v>N/A</v>
          </cell>
          <cell r="AV1728" t="str">
            <v>N/A</v>
          </cell>
          <cell r="AW1728" t="str">
            <v>N/A</v>
          </cell>
          <cell r="AX1728">
            <v>0</v>
          </cell>
          <cell r="AY1728" t="str">
            <v>N/A</v>
          </cell>
          <cell r="AZ1728">
            <v>78</v>
          </cell>
        </row>
        <row r="1728">
          <cell r="BB1728">
            <v>2</v>
          </cell>
          <cell r="BC1728" t="str">
            <v>MTNAirtel</v>
          </cell>
          <cell r="BD1728" t="str">
            <v>T0309</v>
          </cell>
          <cell r="BE1728" t="str">
            <v>ZM3803</v>
          </cell>
          <cell r="BF1728">
            <v>0</v>
          </cell>
        </row>
        <row r="1729">
          <cell r="C1729" t="str">
            <v>IHS_STR_281A</v>
          </cell>
          <cell r="D1729" t="str">
            <v>Harmony</v>
          </cell>
          <cell r="E1729">
            <v>27.0872</v>
          </cell>
          <cell r="F1729">
            <v>-16.7771</v>
          </cell>
          <cell r="G1729" t="str">
            <v>Southern</v>
          </cell>
          <cell r="H1729">
            <v>1.5</v>
          </cell>
          <cell r="I1729" t="str">
            <v>SOUTHERN</v>
          </cell>
          <cell r="J1729" t="str">
            <v>Choma</v>
          </cell>
          <cell r="K1729" t="str">
            <v>Yes</v>
          </cell>
          <cell r="L1729" t="str">
            <v>No</v>
          </cell>
          <cell r="M1729" t="str">
            <v>No</v>
          </cell>
          <cell r="N1729" t="str">
            <v>Urban</v>
          </cell>
          <cell r="O1729" t="str">
            <v>Silver</v>
          </cell>
          <cell r="P1729" t="str">
            <v>Silver</v>
          </cell>
          <cell r="Q1729" t="str">
            <v>BB</v>
          </cell>
          <cell r="R1729" t="str">
            <v>BTS</v>
          </cell>
          <cell r="S1729" t="str">
            <v>On air</v>
          </cell>
          <cell r="T1729" t="str">
            <v>Grid-Gen</v>
          </cell>
          <cell r="U1729" t="str">
            <v>Green Field</v>
          </cell>
          <cell r="V1729">
            <v>54</v>
          </cell>
          <cell r="W1729" t="str">
            <v>Outdoor</v>
          </cell>
          <cell r="X1729" t="str">
            <v>Aaron Ikenda</v>
          </cell>
          <cell r="Y1729" t="str">
            <v>SBC</v>
          </cell>
          <cell r="Z1729" t="str">
            <v>SBC</v>
          </cell>
          <cell r="AA1729" t="str">
            <v>Airtel </v>
          </cell>
          <cell r="AB1729" t="str">
            <v>Joseph Banda</v>
          </cell>
          <cell r="AC1729" t="str">
            <v>CCS</v>
          </cell>
          <cell r="AD1729" t="str">
            <v>CCS</v>
          </cell>
          <cell r="AE1729" t="str">
            <v>MPI</v>
          </cell>
          <cell r="AF1729" t="str">
            <v>MPI</v>
          </cell>
          <cell r="AG1729">
            <v>10</v>
          </cell>
          <cell r="AH1729" t="str">
            <v>perkins</v>
          </cell>
          <cell r="AI1729" t="str">
            <v>GK65597R</v>
          </cell>
          <cell r="AJ1729" t="str">
            <v>Leroy Sommer</v>
          </cell>
          <cell r="AK1729" t="str">
            <v>TAL 040F J 6S/4</v>
          </cell>
          <cell r="AL1729">
            <v>600</v>
          </cell>
          <cell r="AM1729" t="str">
            <v>Power cube</v>
          </cell>
          <cell r="AN1729" t="str">
            <v>Power2000</v>
          </cell>
          <cell r="AO1729">
            <v>400</v>
          </cell>
          <cell r="AP1729" t="str">
            <v>Agisson</v>
          </cell>
          <cell r="AQ1729">
            <v>1200</v>
          </cell>
          <cell r="AR1729">
            <v>2</v>
          </cell>
          <cell r="AS1729">
            <v>600</v>
          </cell>
          <cell r="AT1729">
            <v>48</v>
          </cell>
          <cell r="AU1729" t="str">
            <v>N/A</v>
          </cell>
          <cell r="AV1729" t="str">
            <v>N/A</v>
          </cell>
          <cell r="AW1729" t="str">
            <v>N/A</v>
          </cell>
          <cell r="AX1729">
            <v>0</v>
          </cell>
          <cell r="AY1729" t="str">
            <v>N/A</v>
          </cell>
          <cell r="AZ1729">
            <v>78</v>
          </cell>
        </row>
        <row r="1729">
          <cell r="BB1729">
            <v>2</v>
          </cell>
          <cell r="BC1729" t="str">
            <v>MTNAirtel</v>
          </cell>
          <cell r="BD1729" t="str">
            <v>T1184</v>
          </cell>
          <cell r="BE1729" t="str">
            <v>ZM3804</v>
          </cell>
          <cell r="BF1729">
            <v>0</v>
          </cell>
        </row>
        <row r="1730">
          <cell r="C1730" t="str">
            <v>IHS_STR_282A</v>
          </cell>
          <cell r="D1730" t="str">
            <v>After Zimba Kananga</v>
          </cell>
          <cell r="E1730">
            <v>25.8799</v>
          </cell>
          <cell r="F1730">
            <v>-14.150232</v>
          </cell>
          <cell r="G1730" t="str">
            <v>Southern</v>
          </cell>
          <cell r="H1730">
            <v>1.8</v>
          </cell>
          <cell r="I1730" t="str">
            <v>SOUTHERN</v>
          </cell>
          <cell r="J1730" t="str">
            <v>Livingstone</v>
          </cell>
          <cell r="K1730" t="str">
            <v>Yes</v>
          </cell>
          <cell r="L1730" t="str">
            <v>No</v>
          </cell>
          <cell r="M1730" t="str">
            <v>No</v>
          </cell>
          <cell r="N1730" t="str">
            <v>Rural</v>
          </cell>
          <cell r="O1730" t="str">
            <v>Silver</v>
          </cell>
          <cell r="P1730" t="str">
            <v>Silver</v>
          </cell>
          <cell r="Q1730" t="str">
            <v>BTS</v>
          </cell>
          <cell r="R1730" t="str">
            <v>BTS</v>
          </cell>
          <cell r="S1730" t="str">
            <v>On air</v>
          </cell>
          <cell r="T1730" t="str">
            <v>Grid-Gen</v>
          </cell>
          <cell r="U1730" t="str">
            <v>Green Field</v>
          </cell>
          <cell r="V1730">
            <v>40</v>
          </cell>
          <cell r="W1730" t="str">
            <v>Outdoor</v>
          </cell>
          <cell r="X1730" t="str">
            <v>Mwamba Kalilo</v>
          </cell>
          <cell r="Y1730" t="str">
            <v>SBC</v>
          </cell>
          <cell r="Z1730" t="str">
            <v>SBC</v>
          </cell>
          <cell r="AA1730" t="str">
            <v>Airtel </v>
          </cell>
          <cell r="AB1730" t="str">
            <v>Joseph Banda</v>
          </cell>
          <cell r="AC1730" t="str">
            <v>CCS</v>
          </cell>
          <cell r="AD1730" t="str">
            <v>CCS</v>
          </cell>
          <cell r="AE1730" t="str">
            <v>Gen Logic </v>
          </cell>
          <cell r="AF1730" t="str">
            <v>Gen Logic </v>
          </cell>
          <cell r="AG1730">
            <v>15</v>
          </cell>
          <cell r="AH1730" t="str">
            <v>perkins</v>
          </cell>
          <cell r="AI1730" t="str">
            <v>GV51790U</v>
          </cell>
          <cell r="AJ1730" t="str">
            <v>Mecc Alte</v>
          </cell>
          <cell r="AK1730" t="str">
            <v>ECP 28-M/4</v>
          </cell>
          <cell r="AL1730">
            <v>1000</v>
          </cell>
          <cell r="AM1730" t="str">
            <v>Power cube</v>
          </cell>
          <cell r="AN1730" t="str">
            <v>ICC330-H1_C1</v>
          </cell>
          <cell r="AO1730">
            <v>600</v>
          </cell>
          <cell r="AP1730" t="str">
            <v>Agisson</v>
          </cell>
          <cell r="AQ1730">
            <v>600</v>
          </cell>
          <cell r="AR1730">
            <v>2</v>
          </cell>
          <cell r="AS1730">
            <v>600</v>
          </cell>
          <cell r="AT1730">
            <v>24</v>
          </cell>
          <cell r="AU1730" t="str">
            <v>N/A</v>
          </cell>
          <cell r="AV1730" t="str">
            <v>N/A</v>
          </cell>
          <cell r="AW1730" t="str">
            <v>N/A</v>
          </cell>
          <cell r="AX1730" t="str">
            <v>NA</v>
          </cell>
          <cell r="AY1730" t="str">
            <v>N/A</v>
          </cell>
          <cell r="AZ1730">
            <v>56</v>
          </cell>
        </row>
        <row r="1730">
          <cell r="BB1730">
            <v>2</v>
          </cell>
          <cell r="BC1730" t="str">
            <v>MTNAirtel</v>
          </cell>
          <cell r="BD1730" t="str">
            <v>T1194</v>
          </cell>
          <cell r="BE1730" t="str">
            <v>ZM3805</v>
          </cell>
          <cell r="BF1730" t="str">
            <v>yes</v>
          </cell>
        </row>
        <row r="1731">
          <cell r="C1731" t="str">
            <v>IHS_STR_283A</v>
          </cell>
          <cell r="D1731" t="str">
            <v>Rusangu Mission</v>
          </cell>
          <cell r="E1731">
            <v>27.5227</v>
          </cell>
          <cell r="F1731">
            <v>-16.3801</v>
          </cell>
          <cell r="G1731" t="str">
            <v>Southern</v>
          </cell>
          <cell r="H1731">
            <v>1.8</v>
          </cell>
          <cell r="I1731" t="str">
            <v>SOUTHERN</v>
          </cell>
          <cell r="J1731" t="str">
            <v>Monze</v>
          </cell>
          <cell r="K1731" t="str">
            <v>Yes</v>
          </cell>
          <cell r="L1731" t="str">
            <v>No</v>
          </cell>
          <cell r="M1731" t="str">
            <v>No</v>
          </cell>
          <cell r="N1731" t="str">
            <v>Rural</v>
          </cell>
          <cell r="O1731" t="str">
            <v>Silver</v>
          </cell>
          <cell r="P1731" t="str">
            <v>Silver</v>
          </cell>
          <cell r="Q1731" t="str">
            <v>BTS</v>
          </cell>
          <cell r="R1731" t="str">
            <v>BTS</v>
          </cell>
          <cell r="S1731" t="str">
            <v>On air</v>
          </cell>
          <cell r="T1731" t="str">
            <v>Grid-Gen</v>
          </cell>
          <cell r="U1731" t="str">
            <v>Green Field</v>
          </cell>
          <cell r="V1731">
            <v>54</v>
          </cell>
          <cell r="W1731" t="str">
            <v>Outdoor</v>
          </cell>
          <cell r="X1731" t="str">
            <v>Aaron Ikenda</v>
          </cell>
          <cell r="Y1731" t="str">
            <v>SBC</v>
          </cell>
          <cell r="Z1731" t="str">
            <v>SBC</v>
          </cell>
          <cell r="AA1731" t="str">
            <v>Airtel </v>
          </cell>
          <cell r="AB1731" t="str">
            <v>Joseph Banda</v>
          </cell>
          <cell r="AC1731" t="str">
            <v>CCS</v>
          </cell>
          <cell r="AD1731" t="str">
            <v>CCS</v>
          </cell>
          <cell r="AE1731" t="str">
            <v>Green Power</v>
          </cell>
          <cell r="AF1731" t="str">
            <v>Green Power</v>
          </cell>
          <cell r="AG1731">
            <v>15</v>
          </cell>
          <cell r="AH1731" t="str">
            <v>perkins</v>
          </cell>
          <cell r="AI1731" t="str">
            <v>GU51794U</v>
          </cell>
          <cell r="AJ1731" t="str">
            <v>Leroy Sommer</v>
          </cell>
          <cell r="AK1731" t="str">
            <v>TAL 040F J 6S/4</v>
          </cell>
          <cell r="AL1731">
            <v>600</v>
          </cell>
          <cell r="AM1731" t="str">
            <v>Power cube</v>
          </cell>
          <cell r="AN1731" t="str">
            <v>PowerCube</v>
          </cell>
          <cell r="AO1731">
            <v>400</v>
          </cell>
          <cell r="AP1731" t="str">
            <v>Agisson</v>
          </cell>
          <cell r="AQ1731">
            <v>1200</v>
          </cell>
          <cell r="AR1731">
            <v>2</v>
          </cell>
          <cell r="AS1731">
            <v>600</v>
          </cell>
          <cell r="AT1731">
            <v>48</v>
          </cell>
          <cell r="AU1731" t="str">
            <v>N/A</v>
          </cell>
          <cell r="AV1731" t="str">
            <v>N/A</v>
          </cell>
          <cell r="AW1731" t="str">
            <v>N/A</v>
          </cell>
          <cell r="AX1731">
            <v>0</v>
          </cell>
          <cell r="AY1731" t="str">
            <v>N/A</v>
          </cell>
          <cell r="AZ1731">
            <v>55</v>
          </cell>
        </row>
        <row r="1731">
          <cell r="BB1731">
            <v>1</v>
          </cell>
          <cell r="BC1731" t="str">
            <v>Airtel</v>
          </cell>
          <cell r="BD1731">
            <v>0</v>
          </cell>
          <cell r="BE1731" t="str">
            <v>ZM3867</v>
          </cell>
          <cell r="BF1731">
            <v>0</v>
          </cell>
        </row>
        <row r="1732">
          <cell r="C1732" t="str">
            <v>IHS_STR_284A</v>
          </cell>
          <cell r="D1732" t="str">
            <v>Kalomo Boma</v>
          </cell>
          <cell r="E1732">
            <v>26.4972</v>
          </cell>
          <cell r="F1732">
            <v>-16.9897</v>
          </cell>
          <cell r="G1732" t="str">
            <v>Southern</v>
          </cell>
          <cell r="H1732">
            <v>2.5</v>
          </cell>
          <cell r="I1732" t="str">
            <v>SOUTHERN</v>
          </cell>
          <cell r="J1732" t="str">
            <v>Kalomo</v>
          </cell>
          <cell r="K1732" t="str">
            <v>Yes</v>
          </cell>
          <cell r="L1732" t="str">
            <v>No</v>
          </cell>
          <cell r="M1732" t="str">
            <v>No</v>
          </cell>
          <cell r="N1732" t="str">
            <v>Rural</v>
          </cell>
          <cell r="O1732" t="str">
            <v>Silver</v>
          </cell>
          <cell r="P1732" t="str">
            <v>Silver</v>
          </cell>
          <cell r="Q1732" t="str">
            <v>BTS</v>
          </cell>
          <cell r="R1732" t="str">
            <v>BTS</v>
          </cell>
          <cell r="S1732" t="str">
            <v>On air</v>
          </cell>
          <cell r="T1732" t="str">
            <v>Grid-Gen</v>
          </cell>
          <cell r="U1732" t="str">
            <v>Green Field</v>
          </cell>
          <cell r="V1732">
            <v>40</v>
          </cell>
          <cell r="W1732" t="str">
            <v>Outdoor</v>
          </cell>
          <cell r="X1732" t="str">
            <v>Mwamba Kalilo</v>
          </cell>
          <cell r="Y1732" t="str">
            <v>SBC</v>
          </cell>
          <cell r="Z1732" t="str">
            <v>SBC</v>
          </cell>
          <cell r="AA1732" t="str">
            <v>Airtel </v>
          </cell>
          <cell r="AB1732" t="str">
            <v>Joseph Banda</v>
          </cell>
          <cell r="AC1732" t="str">
            <v>CCS</v>
          </cell>
          <cell r="AD1732" t="str">
            <v>CCS</v>
          </cell>
          <cell r="AE1732" t="str">
            <v>Vitalgen</v>
          </cell>
          <cell r="AF1732" t="str">
            <v>Vitalgen</v>
          </cell>
          <cell r="AG1732">
            <v>20</v>
          </cell>
          <cell r="AH1732" t="str">
            <v>perkins</v>
          </cell>
          <cell r="AI1732" t="str">
            <v>GV51790U</v>
          </cell>
          <cell r="AJ1732" t="str">
            <v>Leroy Sommer</v>
          </cell>
          <cell r="AK1732" t="str">
            <v>TAL 040F J 6S/4</v>
          </cell>
          <cell r="AL1732">
            <v>600</v>
          </cell>
          <cell r="AM1732" t="str">
            <v>Power cube</v>
          </cell>
          <cell r="AN1732" t="str">
            <v>ICC330-H1_C1</v>
          </cell>
          <cell r="AO1732">
            <v>400</v>
          </cell>
          <cell r="AP1732" t="str">
            <v>Agisson</v>
          </cell>
          <cell r="AQ1732">
            <v>600</v>
          </cell>
          <cell r="AR1732">
            <v>2</v>
          </cell>
          <cell r="AS1732">
            <v>600</v>
          </cell>
          <cell r="AT1732">
            <v>24</v>
          </cell>
          <cell r="AU1732" t="str">
            <v>N/A</v>
          </cell>
          <cell r="AV1732" t="str">
            <v>N/A</v>
          </cell>
          <cell r="AW1732" t="str">
            <v>N/A</v>
          </cell>
          <cell r="AX1732" t="str">
            <v>NA</v>
          </cell>
          <cell r="AY1732" t="str">
            <v>N/A</v>
          </cell>
          <cell r="AZ1732">
            <v>50</v>
          </cell>
        </row>
        <row r="1732">
          <cell r="BB1732">
            <v>2</v>
          </cell>
          <cell r="BC1732" t="str">
            <v>MTNAirtel</v>
          </cell>
          <cell r="BD1732" t="str">
            <v>T1185</v>
          </cell>
          <cell r="BE1732" t="str">
            <v>ZM3969</v>
          </cell>
          <cell r="BF1732" t="str">
            <v>yes</v>
          </cell>
        </row>
        <row r="1733">
          <cell r="C1733" t="str">
            <v>IHS_STR_285A</v>
          </cell>
          <cell r="D1733" t="str">
            <v>Namiyanga</v>
          </cell>
          <cell r="E1733">
            <v>26.5034</v>
          </cell>
          <cell r="F1733">
            <v>-17.0758</v>
          </cell>
          <cell r="G1733" t="str">
            <v>Southern</v>
          </cell>
          <cell r="H1733">
            <v>1.8</v>
          </cell>
          <cell r="I1733" t="str">
            <v>SOUTHERN</v>
          </cell>
          <cell r="J1733" t="str">
            <v>Kalomo</v>
          </cell>
          <cell r="K1733" t="str">
            <v>No</v>
          </cell>
          <cell r="L1733" t="str">
            <v>No</v>
          </cell>
          <cell r="M1733" t="str">
            <v>No</v>
          </cell>
          <cell r="N1733" t="str">
            <v>Rural</v>
          </cell>
          <cell r="O1733" t="str">
            <v>Silver</v>
          </cell>
          <cell r="P1733" t="str">
            <v>Silver</v>
          </cell>
          <cell r="Q1733" t="str">
            <v>BTS</v>
          </cell>
          <cell r="R1733" t="str">
            <v>BTS</v>
          </cell>
          <cell r="S1733" t="str">
            <v>On air</v>
          </cell>
          <cell r="T1733" t="str">
            <v>Grid-Gen</v>
          </cell>
          <cell r="U1733" t="str">
            <v>Green Field</v>
          </cell>
          <cell r="V1733">
            <v>56</v>
          </cell>
          <cell r="W1733" t="str">
            <v>Outdoor</v>
          </cell>
          <cell r="X1733" t="str">
            <v>Mwamba Kalilo</v>
          </cell>
          <cell r="Y1733" t="str">
            <v>SBC</v>
          </cell>
          <cell r="Z1733" t="str">
            <v>SBC</v>
          </cell>
          <cell r="AA1733" t="str">
            <v>Airtel </v>
          </cell>
          <cell r="AB1733" t="str">
            <v>Joseph Banda</v>
          </cell>
          <cell r="AC1733" t="str">
            <v>CCS</v>
          </cell>
          <cell r="AD1733" t="str">
            <v>CCS</v>
          </cell>
          <cell r="AE1733" t="str">
            <v>Gen Logic </v>
          </cell>
          <cell r="AF1733" t="str">
            <v>Gen Logic </v>
          </cell>
          <cell r="AG1733">
            <v>15</v>
          </cell>
          <cell r="AH1733" t="str">
            <v>perkins</v>
          </cell>
          <cell r="AI1733" t="str">
            <v>GV51790U</v>
          </cell>
          <cell r="AJ1733" t="str">
            <v>Leroy Sommer</v>
          </cell>
          <cell r="AK1733" t="str">
            <v>TAL 040F J 6S/4</v>
          </cell>
          <cell r="AL1733">
            <v>1000</v>
          </cell>
          <cell r="AM1733" t="str">
            <v>Power cube</v>
          </cell>
          <cell r="AN1733" t="str">
            <v>ICC330-H1_C1</v>
          </cell>
          <cell r="AO1733">
            <v>400</v>
          </cell>
          <cell r="AP1733" t="str">
            <v>Agisson</v>
          </cell>
          <cell r="AQ1733">
            <v>1200</v>
          </cell>
          <cell r="AR1733">
            <v>2</v>
          </cell>
          <cell r="AS1733">
            <v>600</v>
          </cell>
          <cell r="AT1733">
            <v>48</v>
          </cell>
          <cell r="AU1733" t="str">
            <v>N/A</v>
          </cell>
          <cell r="AV1733" t="str">
            <v>N/A</v>
          </cell>
          <cell r="AW1733" t="str">
            <v>N/A</v>
          </cell>
          <cell r="AX1733" t="str">
            <v>NA</v>
          </cell>
          <cell r="AY1733" t="str">
            <v>N/A</v>
          </cell>
          <cell r="AZ1733">
            <v>50</v>
          </cell>
        </row>
        <row r="1733">
          <cell r="BB1733">
            <v>2</v>
          </cell>
          <cell r="BC1733" t="str">
            <v>MTNAirtel</v>
          </cell>
          <cell r="BD1733" t="str">
            <v>T0271</v>
          </cell>
          <cell r="BE1733" t="str">
            <v>ZM3970</v>
          </cell>
          <cell r="BF1733" t="str">
            <v>yes</v>
          </cell>
        </row>
        <row r="1734">
          <cell r="C1734" t="str">
            <v>IHS_STR_286A</v>
          </cell>
          <cell r="D1734" t="str">
            <v>Maamba Town1</v>
          </cell>
          <cell r="E1734">
            <v>27.334</v>
          </cell>
          <cell r="F1734">
            <v>-17.2855</v>
          </cell>
          <cell r="G1734" t="str">
            <v>Southern</v>
          </cell>
          <cell r="H1734">
            <v>2</v>
          </cell>
          <cell r="I1734" t="str">
            <v>SOUTHERN</v>
          </cell>
          <cell r="J1734" t="str">
            <v>Sinazongwe</v>
          </cell>
          <cell r="K1734" t="str">
            <v>No</v>
          </cell>
          <cell r="L1734" t="str">
            <v>No</v>
          </cell>
          <cell r="M1734" t="str">
            <v>No</v>
          </cell>
          <cell r="N1734" t="str">
            <v>Rural</v>
          </cell>
          <cell r="O1734" t="str">
            <v>Silver</v>
          </cell>
          <cell r="P1734" t="str">
            <v>Silver</v>
          </cell>
          <cell r="Q1734" t="str">
            <v>BTS</v>
          </cell>
          <cell r="R1734" t="str">
            <v>BTS</v>
          </cell>
          <cell r="S1734" t="str">
            <v>On air</v>
          </cell>
          <cell r="T1734" t="str">
            <v>Grid-Gen</v>
          </cell>
          <cell r="U1734" t="str">
            <v>Green Field</v>
          </cell>
          <cell r="V1734">
            <v>65</v>
          </cell>
          <cell r="W1734" t="str">
            <v>Outdoor</v>
          </cell>
          <cell r="X1734" t="str">
            <v>Aaron Ikenda</v>
          </cell>
          <cell r="Y1734" t="str">
            <v>SBC</v>
          </cell>
          <cell r="Z1734" t="str">
            <v>SBC</v>
          </cell>
          <cell r="AA1734" t="str">
            <v>Airtel </v>
          </cell>
          <cell r="AB1734" t="str">
            <v>Joseph Banda</v>
          </cell>
          <cell r="AC1734" t="str">
            <v>CCS</v>
          </cell>
          <cell r="AD1734" t="str">
            <v>CCS</v>
          </cell>
          <cell r="AE1734" t="str">
            <v>Vitalgen</v>
          </cell>
          <cell r="AF1734" t="str">
            <v>Vitalgen</v>
          </cell>
          <cell r="AG1734">
            <v>15</v>
          </cell>
          <cell r="AH1734" t="str">
            <v>perkins</v>
          </cell>
          <cell r="AI1734" t="str">
            <v>GU51798U</v>
          </cell>
          <cell r="AJ1734" t="str">
            <v>Leroy Sommer</v>
          </cell>
          <cell r="AK1734" t="str">
            <v>TAL 040F J 6S/4</v>
          </cell>
          <cell r="AL1734">
            <v>600</v>
          </cell>
          <cell r="AM1734" t="str">
            <v>Power cube</v>
          </cell>
          <cell r="AN1734" t="str">
            <v>PowerCube</v>
          </cell>
          <cell r="AO1734">
            <v>400</v>
          </cell>
          <cell r="AP1734" t="str">
            <v>Agisson</v>
          </cell>
          <cell r="AQ1734">
            <v>1200</v>
          </cell>
          <cell r="AR1734">
            <v>2</v>
          </cell>
          <cell r="AS1734">
            <v>600</v>
          </cell>
          <cell r="AT1734">
            <v>48</v>
          </cell>
          <cell r="AU1734" t="str">
            <v>N/A</v>
          </cell>
          <cell r="AV1734" t="str">
            <v>N/A</v>
          </cell>
          <cell r="AW1734" t="str">
            <v>N/A</v>
          </cell>
          <cell r="AX1734">
            <v>0</v>
          </cell>
          <cell r="AY1734" t="str">
            <v>N/A</v>
          </cell>
          <cell r="AZ1734">
            <v>37</v>
          </cell>
        </row>
        <row r="1734">
          <cell r="BB1734">
            <v>1</v>
          </cell>
          <cell r="BC1734" t="str">
            <v>Airtel</v>
          </cell>
          <cell r="BD1734" t="str">
            <v>T0449</v>
          </cell>
          <cell r="BE1734" t="str">
            <v>ZM3972</v>
          </cell>
          <cell r="BF1734" t="str">
            <v>Yes</v>
          </cell>
        </row>
        <row r="1735">
          <cell r="C1735" t="str">
            <v>IHS_STR_287A</v>
          </cell>
          <cell r="D1735" t="str">
            <v>Bweengwa</v>
          </cell>
          <cell r="E1735">
            <v>27.1292</v>
          </cell>
          <cell r="F1735">
            <v>-16.1003</v>
          </cell>
          <cell r="G1735" t="str">
            <v>Southern</v>
          </cell>
          <cell r="H1735">
            <v>2.5</v>
          </cell>
          <cell r="I1735" t="str">
            <v>SOUTHERN</v>
          </cell>
          <cell r="J1735" t="str">
            <v>Monze</v>
          </cell>
          <cell r="K1735" t="str">
            <v>No</v>
          </cell>
          <cell r="L1735" t="str">
            <v>No</v>
          </cell>
          <cell r="M1735" t="str">
            <v>No</v>
          </cell>
          <cell r="N1735" t="str">
            <v>Urban</v>
          </cell>
          <cell r="O1735" t="str">
            <v>Silver</v>
          </cell>
          <cell r="P1735" t="str">
            <v>Silver</v>
          </cell>
          <cell r="Q1735" t="str">
            <v>BB</v>
          </cell>
          <cell r="R1735" t="str">
            <v>BB</v>
          </cell>
          <cell r="S1735" t="str">
            <v>On air</v>
          </cell>
          <cell r="T1735" t="str">
            <v>Grid-Gen-solar</v>
          </cell>
          <cell r="U1735" t="str">
            <v>Green Field</v>
          </cell>
          <cell r="V1735">
            <v>50</v>
          </cell>
          <cell r="W1735" t="str">
            <v>Outdoor</v>
          </cell>
          <cell r="X1735" t="str">
            <v>Aaron Ikenda</v>
          </cell>
          <cell r="Y1735" t="str">
            <v>SBC</v>
          </cell>
          <cell r="Z1735" t="str">
            <v>SBC</v>
          </cell>
          <cell r="AA1735" t="str">
            <v>Airtel </v>
          </cell>
          <cell r="AB1735" t="str">
            <v>Joseph Banda</v>
          </cell>
          <cell r="AC1735" t="str">
            <v>CCS</v>
          </cell>
          <cell r="AD1735" t="str">
            <v>CCS</v>
          </cell>
          <cell r="AE1735">
            <v>0</v>
          </cell>
          <cell r="AF1735">
            <v>0</v>
          </cell>
          <cell r="AG1735">
            <v>15</v>
          </cell>
          <cell r="AH1735" t="str">
            <v>perkins</v>
          </cell>
          <cell r="AI1735" t="str">
            <v>GV51790R</v>
          </cell>
          <cell r="AJ1735" t="str">
            <v>Leroy Sommer</v>
          </cell>
          <cell r="AK1735" t="str">
            <v>TAL 040F J 6S/4</v>
          </cell>
          <cell r="AL1735">
            <v>600</v>
          </cell>
          <cell r="AM1735" t="str">
            <v>Power cube</v>
          </cell>
          <cell r="AN1735" t="str">
            <v>Power2000</v>
          </cell>
          <cell r="AO1735">
            <v>250</v>
          </cell>
          <cell r="AP1735" t="str">
            <v>NARADA</v>
          </cell>
          <cell r="AQ1735">
            <v>600</v>
          </cell>
          <cell r="AR1735">
            <v>2</v>
          </cell>
          <cell r="AS1735">
            <v>600</v>
          </cell>
          <cell r="AT1735">
            <v>24</v>
          </cell>
          <cell r="AU1735" t="str">
            <v>N/A</v>
          </cell>
          <cell r="AV1735" t="str">
            <v>N/A</v>
          </cell>
          <cell r="AW1735" t="str">
            <v>N/A</v>
          </cell>
          <cell r="AX1735">
            <v>0</v>
          </cell>
          <cell r="AY1735" t="str">
            <v>N/A</v>
          </cell>
          <cell r="AZ1735">
            <v>75</v>
          </cell>
        </row>
        <row r="1735">
          <cell r="BB1735">
            <v>2</v>
          </cell>
          <cell r="BC1735" t="str">
            <v>MTNAirtel</v>
          </cell>
          <cell r="BD1735" t="str">
            <v>T0468</v>
          </cell>
          <cell r="BE1735" t="str">
            <v>ZM3994</v>
          </cell>
          <cell r="BF1735" t="str">
            <v>Yes</v>
          </cell>
        </row>
        <row r="1736">
          <cell r="C1736" t="str">
            <v>IHS_STR_288A</v>
          </cell>
          <cell r="D1736" t="str">
            <v>SIACHITEMA</v>
          </cell>
          <cell r="E1736">
            <v>26.73</v>
          </cell>
          <cell r="F1736">
            <v>-16.7509</v>
          </cell>
          <cell r="G1736" t="str">
            <v>Southern</v>
          </cell>
          <cell r="H1736">
            <v>1.8</v>
          </cell>
          <cell r="I1736" t="str">
            <v>SOUTHERN</v>
          </cell>
          <cell r="J1736" t="str">
            <v>Kalomo</v>
          </cell>
          <cell r="K1736" t="str">
            <v>No</v>
          </cell>
          <cell r="L1736" t="str">
            <v>No</v>
          </cell>
          <cell r="M1736" t="str">
            <v>No</v>
          </cell>
          <cell r="N1736" t="str">
            <v>Suburban</v>
          </cell>
          <cell r="O1736" t="str">
            <v>Silver</v>
          </cell>
          <cell r="P1736" t="str">
            <v>Silver</v>
          </cell>
          <cell r="Q1736" t="str">
            <v>BTS</v>
          </cell>
          <cell r="R1736" t="str">
            <v>BTS</v>
          </cell>
          <cell r="S1736" t="str">
            <v>On air</v>
          </cell>
          <cell r="T1736" t="str">
            <v>Grid-Gen</v>
          </cell>
          <cell r="U1736" t="str">
            <v>Green Field</v>
          </cell>
          <cell r="V1736">
            <v>54</v>
          </cell>
          <cell r="W1736" t="str">
            <v>Outdoor</v>
          </cell>
          <cell r="X1736" t="str">
            <v>Aaron Ikenda</v>
          </cell>
          <cell r="Y1736" t="str">
            <v>SBC</v>
          </cell>
          <cell r="Z1736" t="str">
            <v>SBC</v>
          </cell>
          <cell r="AA1736" t="str">
            <v>Airtel </v>
          </cell>
          <cell r="AB1736" t="str">
            <v>Joseph Banda</v>
          </cell>
          <cell r="AC1736" t="str">
            <v>CCS</v>
          </cell>
          <cell r="AD1736" t="str">
            <v>CCS</v>
          </cell>
          <cell r="AE1736" t="str">
            <v>RID</v>
          </cell>
          <cell r="AF1736" t="str">
            <v>RID</v>
          </cell>
          <cell r="AG1736">
            <v>20</v>
          </cell>
          <cell r="AH1736" t="str">
            <v>Mitsubishi</v>
          </cell>
          <cell r="AI1736">
            <v>0</v>
          </cell>
          <cell r="AJ1736" t="str">
            <v>Leroy Sommer</v>
          </cell>
          <cell r="AK1736">
            <v>0</v>
          </cell>
          <cell r="AL1736">
            <v>600</v>
          </cell>
          <cell r="AM1736" t="str">
            <v>Power cube</v>
          </cell>
          <cell r="AN1736" t="str">
            <v>Power2000</v>
          </cell>
          <cell r="AO1736">
            <v>400</v>
          </cell>
          <cell r="AP1736" t="str">
            <v>NARADA</v>
          </cell>
          <cell r="AQ1736">
            <v>600</v>
          </cell>
          <cell r="AR1736">
            <v>2</v>
          </cell>
          <cell r="AS1736">
            <v>600</v>
          </cell>
          <cell r="AT1736">
            <v>24</v>
          </cell>
          <cell r="AU1736" t="str">
            <v>N/A</v>
          </cell>
          <cell r="AV1736" t="str">
            <v>N/A</v>
          </cell>
          <cell r="AW1736" t="str">
            <v>N/A</v>
          </cell>
          <cell r="AX1736">
            <v>0</v>
          </cell>
          <cell r="AY1736" t="str">
            <v>N/A</v>
          </cell>
          <cell r="AZ1736">
            <v>60</v>
          </cell>
        </row>
        <row r="1736">
          <cell r="BB1736">
            <v>2</v>
          </cell>
          <cell r="BC1736" t="str">
            <v>MTNAirtel</v>
          </cell>
          <cell r="BD1736" t="str">
            <v>T0414</v>
          </cell>
          <cell r="BE1736" t="str">
            <v>ZM4012</v>
          </cell>
          <cell r="BF1736">
            <v>0</v>
          </cell>
        </row>
        <row r="1737">
          <cell r="C1737" t="str">
            <v>IHS_STR_289A</v>
          </cell>
          <cell r="D1737" t="str">
            <v>Ngoma</v>
          </cell>
          <cell r="E1737">
            <v>25.9558</v>
          </cell>
          <cell r="F1737">
            <v>-15.9105</v>
          </cell>
          <cell r="G1737" t="str">
            <v>Lusaka</v>
          </cell>
          <cell r="H1737">
            <v>2</v>
          </cell>
          <cell r="I1737" t="str">
            <v>SOUTHERN</v>
          </cell>
          <cell r="J1737" t="str">
            <v>Namwala</v>
          </cell>
          <cell r="K1737" t="str">
            <v>No</v>
          </cell>
          <cell r="L1737" t="str">
            <v>No</v>
          </cell>
          <cell r="M1737" t="str">
            <v>No</v>
          </cell>
          <cell r="N1737" t="str">
            <v>Rural</v>
          </cell>
          <cell r="O1737" t="str">
            <v>Silver</v>
          </cell>
          <cell r="P1737" t="str">
            <v>Silver</v>
          </cell>
          <cell r="Q1737" t="str">
            <v>BTS</v>
          </cell>
          <cell r="R1737" t="str">
            <v>BTS</v>
          </cell>
          <cell r="S1737" t="str">
            <v>On air</v>
          </cell>
          <cell r="T1737" t="str">
            <v>Grid-Gen</v>
          </cell>
          <cell r="U1737" t="str">
            <v>Green Field</v>
          </cell>
          <cell r="V1737">
            <v>50</v>
          </cell>
          <cell r="W1737" t="str">
            <v>Outdoor</v>
          </cell>
          <cell r="X1737" t="str">
            <v>Joseph Mulenga</v>
          </cell>
          <cell r="Y1737" t="str">
            <v>SBC</v>
          </cell>
          <cell r="Z1737" t="str">
            <v>SBC</v>
          </cell>
          <cell r="AA1737" t="str">
            <v>Airtel </v>
          </cell>
          <cell r="AB1737" t="str">
            <v>Evans Ngonga</v>
          </cell>
          <cell r="AC1737" t="str">
            <v>CCS</v>
          </cell>
          <cell r="AD1737" t="str">
            <v>CCS</v>
          </cell>
          <cell r="AE1737" t="str">
            <v>Gen Logic </v>
          </cell>
          <cell r="AF1737" t="str">
            <v>Gen Logic </v>
          </cell>
          <cell r="AG1737">
            <v>16</v>
          </cell>
          <cell r="AH1737" t="str">
            <v>perkins</v>
          </cell>
          <cell r="AI1737" t="str">
            <v>404D-22</v>
          </cell>
          <cell r="AJ1737" t="str">
            <v>Leroy Sommer</v>
          </cell>
          <cell r="AK1737" t="str">
            <v>ECO-28-M/4</v>
          </cell>
          <cell r="AL1737">
            <v>1000</v>
          </cell>
          <cell r="AM1737" t="str">
            <v>Power cube</v>
          </cell>
          <cell r="AN1737" t="str">
            <v>ECC500</v>
          </cell>
          <cell r="AO1737">
            <v>400</v>
          </cell>
          <cell r="AP1737" t="str">
            <v>Agisson</v>
          </cell>
          <cell r="AQ1737">
            <v>1200</v>
          </cell>
          <cell r="AR1737">
            <v>2</v>
          </cell>
          <cell r="AS1737">
            <v>600</v>
          </cell>
          <cell r="AT1737">
            <v>48</v>
          </cell>
          <cell r="AU1737" t="str">
            <v>N/A</v>
          </cell>
          <cell r="AV1737" t="str">
            <v>N/A</v>
          </cell>
          <cell r="AW1737" t="str">
            <v>N/A</v>
          </cell>
          <cell r="AX1737" t="str">
            <v>N/A</v>
          </cell>
          <cell r="AY1737" t="str">
            <v>N/A</v>
          </cell>
          <cell r="AZ1737">
            <v>54</v>
          </cell>
        </row>
        <row r="1737">
          <cell r="BB1737">
            <v>1</v>
          </cell>
          <cell r="BC1737" t="str">
            <v>Airtel</v>
          </cell>
          <cell r="BD1737" t="str">
            <v>T0465</v>
          </cell>
          <cell r="BE1737" t="str">
            <v>ZM6000</v>
          </cell>
          <cell r="BF1737">
            <v>0</v>
          </cell>
        </row>
        <row r="1738">
          <cell r="C1738" t="str">
            <v>IHS_STR_290A</v>
          </cell>
          <cell r="D1738" t="str">
            <v>Mbila</v>
          </cell>
          <cell r="E1738">
            <v>26.3182</v>
          </cell>
          <cell r="F1738">
            <v>-16.181</v>
          </cell>
          <cell r="G1738" t="str">
            <v>Southern</v>
          </cell>
          <cell r="H1738">
            <v>2.5</v>
          </cell>
          <cell r="I1738" t="str">
            <v>SOUTHERN</v>
          </cell>
          <cell r="J1738" t="str">
            <v>Namwala</v>
          </cell>
          <cell r="K1738" t="str">
            <v>No</v>
          </cell>
          <cell r="L1738" t="str">
            <v>No</v>
          </cell>
          <cell r="M1738" t="str">
            <v>No</v>
          </cell>
          <cell r="N1738" t="str">
            <v>Rural</v>
          </cell>
          <cell r="O1738" t="str">
            <v>Silver</v>
          </cell>
          <cell r="P1738" t="str">
            <v>Silver</v>
          </cell>
          <cell r="Q1738" t="str">
            <v>BTS</v>
          </cell>
          <cell r="R1738" t="str">
            <v>BTS</v>
          </cell>
          <cell r="S1738" t="str">
            <v>On air</v>
          </cell>
          <cell r="T1738" t="str">
            <v>Solar-Gen</v>
          </cell>
          <cell r="U1738" t="str">
            <v>Green Field</v>
          </cell>
          <cell r="V1738">
            <v>60</v>
          </cell>
          <cell r="W1738" t="str">
            <v>Outdoor</v>
          </cell>
          <cell r="X1738" t="str">
            <v>Aaron Ikenda</v>
          </cell>
          <cell r="Y1738" t="str">
            <v>SBC</v>
          </cell>
          <cell r="Z1738" t="str">
            <v>SBC</v>
          </cell>
          <cell r="AA1738" t="str">
            <v>Airtel </v>
          </cell>
          <cell r="AB1738" t="str">
            <v>Joseph Banda</v>
          </cell>
          <cell r="AC1738" t="str">
            <v>CCS</v>
          </cell>
          <cell r="AD1738" t="str">
            <v>CCS</v>
          </cell>
          <cell r="AE1738" t="str">
            <v>MPMC</v>
          </cell>
          <cell r="AF1738" t="str">
            <v>CK works</v>
          </cell>
          <cell r="AG1738">
            <v>20</v>
          </cell>
          <cell r="AH1738" t="str">
            <v>perkins</v>
          </cell>
          <cell r="AI1738">
            <v>0</v>
          </cell>
          <cell r="AJ1738" t="str">
            <v>Leroy Sommer</v>
          </cell>
          <cell r="AK1738" t="str">
            <v>TAL 040F J 6S/4</v>
          </cell>
          <cell r="AL1738">
            <v>600</v>
          </cell>
          <cell r="AM1738" t="str">
            <v>Power cube</v>
          </cell>
          <cell r="AN1738" t="str">
            <v>Power2000</v>
          </cell>
          <cell r="AO1738">
            <v>250</v>
          </cell>
          <cell r="AP1738" t="str">
            <v>Lithium</v>
          </cell>
          <cell r="AQ1738">
            <v>400</v>
          </cell>
          <cell r="AR1738">
            <v>48</v>
          </cell>
          <cell r="AS1738">
            <v>100</v>
          </cell>
          <cell r="AT1738">
            <v>4</v>
          </cell>
          <cell r="AU1738" t="str">
            <v>N/A</v>
          </cell>
          <cell r="AV1738" t="str">
            <v>N/A</v>
          </cell>
          <cell r="AW1738" t="str">
            <v>N/A</v>
          </cell>
          <cell r="AX1738">
            <v>0</v>
          </cell>
          <cell r="AY1738" t="str">
            <v>N/A</v>
          </cell>
          <cell r="AZ1738">
            <v>45</v>
          </cell>
        </row>
        <row r="1738">
          <cell r="BB1738">
            <v>1</v>
          </cell>
          <cell r="BC1738" t="str">
            <v>Airtel</v>
          </cell>
          <cell r="BD1738">
            <v>0</v>
          </cell>
          <cell r="BE1738" t="str">
            <v>ZM6002</v>
          </cell>
          <cell r="BF1738">
            <v>0</v>
          </cell>
        </row>
        <row r="1739">
          <cell r="C1739" t="str">
            <v>IHS_STR_291A</v>
          </cell>
          <cell r="D1739" t="str">
            <v>Mazabuka Town </v>
          </cell>
          <cell r="E1739">
            <v>27.7636</v>
          </cell>
          <cell r="F1739">
            <v>-15.8603</v>
          </cell>
          <cell r="G1739" t="str">
            <v>Southern</v>
          </cell>
          <cell r="H1739">
            <v>1.5</v>
          </cell>
          <cell r="I1739" t="str">
            <v>SOUTHERN</v>
          </cell>
          <cell r="J1739" t="str">
            <v>Mazabuka</v>
          </cell>
          <cell r="K1739" t="str">
            <v>Yes</v>
          </cell>
          <cell r="L1739" t="str">
            <v>No</v>
          </cell>
          <cell r="M1739" t="str">
            <v>No</v>
          </cell>
          <cell r="N1739" t="str">
            <v>Urban</v>
          </cell>
          <cell r="O1739" t="str">
            <v>Silver</v>
          </cell>
          <cell r="P1739" t="str">
            <v>Silver</v>
          </cell>
          <cell r="Q1739" t="str">
            <v>BTS</v>
          </cell>
          <cell r="R1739" t="str">
            <v>BTS</v>
          </cell>
          <cell r="S1739" t="str">
            <v>On air</v>
          </cell>
          <cell r="T1739" t="str">
            <v>Grid-Gen</v>
          </cell>
          <cell r="U1739" t="str">
            <v>Green Field</v>
          </cell>
          <cell r="V1739">
            <v>50</v>
          </cell>
          <cell r="W1739" t="str">
            <v>Outdoor</v>
          </cell>
          <cell r="X1739" t="str">
            <v>Aaron Ikenda</v>
          </cell>
          <cell r="Y1739" t="str">
            <v>SBC</v>
          </cell>
          <cell r="Z1739" t="str">
            <v>SBC</v>
          </cell>
          <cell r="AA1739" t="str">
            <v>Airtel </v>
          </cell>
          <cell r="AB1739" t="str">
            <v>Joseph Banda</v>
          </cell>
          <cell r="AC1739" t="str">
            <v>CCS</v>
          </cell>
          <cell r="AD1739" t="str">
            <v>CCS</v>
          </cell>
          <cell r="AE1739" t="str">
            <v>Gen Logic </v>
          </cell>
          <cell r="AF1739" t="str">
            <v>Gen Logic </v>
          </cell>
          <cell r="AG1739">
            <v>20</v>
          </cell>
          <cell r="AH1739" t="str">
            <v>perkins</v>
          </cell>
          <cell r="AI1739" t="str">
            <v>GV51790U</v>
          </cell>
          <cell r="AJ1739" t="str">
            <v>Leroy Sommer</v>
          </cell>
          <cell r="AK1739" t="str">
            <v>TAL 040F J 6S/4</v>
          </cell>
          <cell r="AL1739">
            <v>1000</v>
          </cell>
          <cell r="AM1739" t="str">
            <v>Emerson</v>
          </cell>
          <cell r="AN1739" t="str">
            <v>Netsure</v>
          </cell>
          <cell r="AO1739">
            <v>250</v>
          </cell>
          <cell r="AP1739" t="str">
            <v>Lithium</v>
          </cell>
          <cell r="AQ1739">
            <v>200</v>
          </cell>
          <cell r="AR1739">
            <v>48</v>
          </cell>
          <cell r="AS1739">
            <v>100</v>
          </cell>
          <cell r="AT1739">
            <v>2</v>
          </cell>
          <cell r="AU1739" t="str">
            <v>N/A</v>
          </cell>
          <cell r="AV1739" t="str">
            <v>N/A</v>
          </cell>
          <cell r="AW1739" t="str">
            <v>N/A</v>
          </cell>
          <cell r="AX1739">
            <v>0</v>
          </cell>
          <cell r="AY1739" t="str">
            <v>N/A</v>
          </cell>
          <cell r="AZ1739">
            <v>119</v>
          </cell>
        </row>
        <row r="1739">
          <cell r="BB1739">
            <v>1</v>
          </cell>
          <cell r="BC1739" t="str">
            <v>Airtel</v>
          </cell>
          <cell r="BD1739">
            <v>0</v>
          </cell>
          <cell r="BE1739" t="str">
            <v>ZM6010</v>
          </cell>
          <cell r="BF1739">
            <v>0</v>
          </cell>
        </row>
        <row r="1740">
          <cell r="C1740" t="str">
            <v>IHS_STR_292A</v>
          </cell>
          <cell r="D1740" t="str">
            <v>Chief Nyawa</v>
          </cell>
          <cell r="E1740">
            <v>25.9</v>
          </cell>
          <cell r="F1740">
            <v>-17.1833</v>
          </cell>
          <cell r="G1740" t="str">
            <v>Southern</v>
          </cell>
          <cell r="H1740">
            <v>1.8</v>
          </cell>
          <cell r="I1740" t="str">
            <v>SOUTHERN</v>
          </cell>
          <cell r="J1740" t="str">
            <v>Kazungula</v>
          </cell>
          <cell r="K1740" t="str">
            <v>No</v>
          </cell>
          <cell r="L1740" t="str">
            <v>No</v>
          </cell>
          <cell r="M1740" t="str">
            <v>No</v>
          </cell>
          <cell r="N1740" t="str">
            <v>Rural</v>
          </cell>
          <cell r="O1740" t="str">
            <v>Silver</v>
          </cell>
          <cell r="P1740" t="str">
            <v>Silver</v>
          </cell>
          <cell r="Q1740" t="str">
            <v>BTS</v>
          </cell>
          <cell r="R1740" t="str">
            <v>BTS</v>
          </cell>
          <cell r="S1740" t="str">
            <v>On air</v>
          </cell>
          <cell r="T1740" t="str">
            <v>Solar-Gen</v>
          </cell>
          <cell r="U1740" t="str">
            <v>Green Field</v>
          </cell>
          <cell r="V1740">
            <v>70</v>
          </cell>
          <cell r="W1740" t="str">
            <v>Outdoor</v>
          </cell>
          <cell r="X1740" t="str">
            <v>Mwamba Kalilo</v>
          </cell>
          <cell r="Y1740" t="str">
            <v>SBC</v>
          </cell>
          <cell r="Z1740" t="str">
            <v>SBC</v>
          </cell>
          <cell r="AA1740" t="str">
            <v>Airtel </v>
          </cell>
          <cell r="AB1740" t="str">
            <v>Joseph Banda</v>
          </cell>
          <cell r="AC1740" t="str">
            <v>CCS</v>
          </cell>
          <cell r="AD1740" t="str">
            <v>CCS</v>
          </cell>
          <cell r="AE1740" t="str">
            <v>Rid</v>
          </cell>
          <cell r="AF1740" t="str">
            <v>Mitsubishi</v>
          </cell>
          <cell r="AG1740">
            <v>15</v>
          </cell>
          <cell r="AH1740" t="str">
            <v>Mitsubishi</v>
          </cell>
          <cell r="AI1740" t="str">
            <v>Mitsubishi S 4L2</v>
          </cell>
          <cell r="AJ1740" t="str">
            <v>Zanardi </v>
          </cell>
          <cell r="AK1740" t="str">
            <v>Zanadi AL3/4</v>
          </cell>
          <cell r="AL1740">
            <v>600</v>
          </cell>
          <cell r="AM1740" t="str">
            <v>NA</v>
          </cell>
          <cell r="AN1740" t="str">
            <v>NA</v>
          </cell>
          <cell r="AO1740" t="str">
            <v>NA</v>
          </cell>
          <cell r="AP1740" t="str">
            <v>Agisson</v>
          </cell>
          <cell r="AQ1740">
            <v>600</v>
          </cell>
          <cell r="AR1740">
            <v>2</v>
          </cell>
          <cell r="AS1740">
            <v>600</v>
          </cell>
          <cell r="AT1740">
            <v>24</v>
          </cell>
          <cell r="AU1740" t="str">
            <v>N/A</v>
          </cell>
          <cell r="AV1740" t="str">
            <v>N/A</v>
          </cell>
          <cell r="AW1740" t="str">
            <v>N/A</v>
          </cell>
          <cell r="AX1740" t="str">
            <v>NA</v>
          </cell>
          <cell r="AY1740" t="str">
            <v>N/A</v>
          </cell>
          <cell r="AZ1740">
            <v>30</v>
          </cell>
        </row>
        <row r="1740">
          <cell r="BB1740">
            <v>1</v>
          </cell>
          <cell r="BC1740" t="str">
            <v>Airtel</v>
          </cell>
          <cell r="BD1740">
            <v>0</v>
          </cell>
          <cell r="BE1740" t="str">
            <v>ZM6066</v>
          </cell>
          <cell r="BF1740" t="str">
            <v>yes</v>
          </cell>
        </row>
        <row r="1741">
          <cell r="C1741" t="str">
            <v>IHS_STR_293A</v>
          </cell>
          <cell r="D1741" t="str">
            <v>Machipapa</v>
          </cell>
          <cell r="E1741">
            <v>25.1426</v>
          </cell>
          <cell r="F1741">
            <v>-11.8296</v>
          </cell>
          <cell r="G1741" t="str">
            <v>Southern</v>
          </cell>
          <cell r="H1741">
            <v>1.8</v>
          </cell>
          <cell r="I1741" t="str">
            <v>SOUTHERN</v>
          </cell>
          <cell r="J1741" t="str">
            <v>Choma</v>
          </cell>
          <cell r="K1741" t="str">
            <v>No</v>
          </cell>
          <cell r="L1741" t="str">
            <v>No</v>
          </cell>
          <cell r="M1741" t="str">
            <v>No</v>
          </cell>
          <cell r="N1741" t="str">
            <v>Rural</v>
          </cell>
          <cell r="O1741" t="str">
            <v>Silver</v>
          </cell>
          <cell r="P1741" t="str">
            <v>Silver</v>
          </cell>
          <cell r="Q1741" t="str">
            <v>BTS</v>
          </cell>
          <cell r="R1741" t="str">
            <v>BTS</v>
          </cell>
          <cell r="S1741" t="str">
            <v>On air</v>
          </cell>
          <cell r="T1741" t="str">
            <v>Grid-Gen</v>
          </cell>
          <cell r="U1741" t="str">
            <v>Green Field</v>
          </cell>
          <cell r="V1741">
            <v>60</v>
          </cell>
          <cell r="W1741" t="str">
            <v>Outdoor</v>
          </cell>
          <cell r="X1741" t="str">
            <v>Aaron Ikenda</v>
          </cell>
          <cell r="Y1741" t="str">
            <v>SBC</v>
          </cell>
          <cell r="Z1741" t="str">
            <v>SBC</v>
          </cell>
          <cell r="AA1741" t="str">
            <v>Airtel </v>
          </cell>
          <cell r="AB1741" t="str">
            <v>Joseph Banda</v>
          </cell>
          <cell r="AC1741" t="str">
            <v>CCS</v>
          </cell>
          <cell r="AD1741" t="str">
            <v>CCS</v>
          </cell>
          <cell r="AE1741" t="str">
            <v>IMG</v>
          </cell>
          <cell r="AF1741" t="str">
            <v>IMG</v>
          </cell>
          <cell r="AG1741">
            <v>15</v>
          </cell>
          <cell r="AH1741" t="str">
            <v>perkins</v>
          </cell>
          <cell r="AI1741" t="str">
            <v>GU51794U</v>
          </cell>
          <cell r="AJ1741" t="str">
            <v>Leroy Sommer</v>
          </cell>
          <cell r="AK1741" t="str">
            <v>TAL 040F J 6S/4</v>
          </cell>
          <cell r="AL1741">
            <v>600</v>
          </cell>
          <cell r="AM1741" t="str">
            <v>Power cube</v>
          </cell>
          <cell r="AN1741" t="str">
            <v>PowerCube</v>
          </cell>
          <cell r="AO1741">
            <v>400</v>
          </cell>
          <cell r="AP1741" t="str">
            <v>Agisson</v>
          </cell>
          <cell r="AQ1741">
            <v>1200</v>
          </cell>
          <cell r="AR1741">
            <v>2</v>
          </cell>
          <cell r="AS1741">
            <v>600</v>
          </cell>
          <cell r="AT1741">
            <v>48</v>
          </cell>
          <cell r="AU1741" t="str">
            <v>N/A</v>
          </cell>
          <cell r="AV1741" t="str">
            <v>N/A</v>
          </cell>
          <cell r="AW1741" t="str">
            <v>N/A</v>
          </cell>
          <cell r="AX1741">
            <v>0</v>
          </cell>
          <cell r="AY1741" t="str">
            <v>N/A</v>
          </cell>
          <cell r="AZ1741">
            <v>71</v>
          </cell>
        </row>
        <row r="1741">
          <cell r="BB1741">
            <v>2</v>
          </cell>
          <cell r="BC1741" t="str">
            <v>MTNAirtel</v>
          </cell>
          <cell r="BD1741" t="str">
            <v>T0419</v>
          </cell>
          <cell r="BE1741" t="str">
            <v>ZM6069</v>
          </cell>
          <cell r="BF1741">
            <v>0</v>
          </cell>
        </row>
        <row r="1742">
          <cell r="C1742" t="str">
            <v>IHS_STR_294A</v>
          </cell>
          <cell r="D1742" t="str">
            <v>Simwata chela (Luyaba)</v>
          </cell>
          <cell r="E1742">
            <v>26.6632</v>
          </cell>
          <cell r="F1742">
            <v>-17.2948</v>
          </cell>
          <cell r="G1742" t="str">
            <v>Southern</v>
          </cell>
          <cell r="H1742">
            <v>2.5</v>
          </cell>
          <cell r="I1742" t="str">
            <v>SOUTHERN</v>
          </cell>
          <cell r="J1742" t="str">
            <v>Kalomo</v>
          </cell>
          <cell r="K1742" t="str">
            <v>No</v>
          </cell>
          <cell r="L1742" t="str">
            <v>No</v>
          </cell>
          <cell r="M1742" t="str">
            <v>No</v>
          </cell>
          <cell r="N1742" t="str">
            <v>Rural</v>
          </cell>
          <cell r="O1742" t="str">
            <v>Silver</v>
          </cell>
          <cell r="P1742" t="str">
            <v>Silver</v>
          </cell>
          <cell r="Q1742" t="str">
            <v>HUB</v>
          </cell>
          <cell r="R1742" t="str">
            <v>BTS</v>
          </cell>
          <cell r="S1742" t="str">
            <v>On air</v>
          </cell>
          <cell r="T1742" t="str">
            <v>Solar-Gen</v>
          </cell>
          <cell r="U1742" t="str">
            <v>Green Field</v>
          </cell>
          <cell r="V1742">
            <v>60</v>
          </cell>
          <cell r="W1742" t="str">
            <v>Outdoor</v>
          </cell>
          <cell r="X1742" t="str">
            <v>Mwamba Kalilo</v>
          </cell>
          <cell r="Y1742" t="str">
            <v>SBC</v>
          </cell>
          <cell r="Z1742" t="str">
            <v>SBC</v>
          </cell>
          <cell r="AA1742" t="str">
            <v>Airtel </v>
          </cell>
          <cell r="AB1742" t="str">
            <v>Joseph Banda</v>
          </cell>
          <cell r="AC1742" t="str">
            <v>CCS</v>
          </cell>
          <cell r="AD1742" t="str">
            <v>CCS</v>
          </cell>
          <cell r="AE1742" t="str">
            <v>CK Works</v>
          </cell>
          <cell r="AF1742" t="str">
            <v>CK Works</v>
          </cell>
          <cell r="AG1742">
            <v>20</v>
          </cell>
          <cell r="AH1742" t="str">
            <v>perkins</v>
          </cell>
          <cell r="AI1742" t="str">
            <v>GV51790U</v>
          </cell>
          <cell r="AJ1742" t="str">
            <v>Leroy Sommer</v>
          </cell>
          <cell r="AK1742" t="str">
            <v>TAL 040F J 6S/4</v>
          </cell>
          <cell r="AL1742">
            <v>1000</v>
          </cell>
          <cell r="AM1742" t="str">
            <v>Power cube</v>
          </cell>
          <cell r="AN1742" t="str">
            <v>ICC330-H1_C1</v>
          </cell>
          <cell r="AO1742">
            <v>600</v>
          </cell>
          <cell r="AP1742" t="str">
            <v>Lithium</v>
          </cell>
          <cell r="AQ1742">
            <v>500</v>
          </cell>
          <cell r="AR1742">
            <v>48</v>
          </cell>
          <cell r="AS1742">
            <v>100</v>
          </cell>
          <cell r="AT1742">
            <v>5</v>
          </cell>
          <cell r="AU1742" t="str">
            <v>N/A</v>
          </cell>
          <cell r="AV1742" t="str">
            <v>N/A</v>
          </cell>
          <cell r="AW1742" t="str">
            <v>N/A</v>
          </cell>
          <cell r="AX1742" t="str">
            <v>NA</v>
          </cell>
          <cell r="AY1742" t="str">
            <v>N/A</v>
          </cell>
          <cell r="AZ1742">
            <v>70</v>
          </cell>
        </row>
        <row r="1742">
          <cell r="BB1742">
            <v>2</v>
          </cell>
          <cell r="BC1742" t="str">
            <v>MTNAirtel</v>
          </cell>
          <cell r="BD1742" t="str">
            <v>T0467</v>
          </cell>
          <cell r="BE1742" t="str">
            <v>ZM6071</v>
          </cell>
          <cell r="BF1742" t="str">
            <v>yes</v>
          </cell>
        </row>
        <row r="1743">
          <cell r="C1743" t="str">
            <v>IHS_STR_295A</v>
          </cell>
          <cell r="D1743" t="str">
            <v>Simaubi</v>
          </cell>
          <cell r="E1743">
            <v>26.8332</v>
          </cell>
          <cell r="F1743">
            <v>-16.2577</v>
          </cell>
          <cell r="G1743" t="str">
            <v>Southern</v>
          </cell>
          <cell r="H1743">
            <v>2</v>
          </cell>
          <cell r="I1743" t="str">
            <v>SOUTHERN</v>
          </cell>
          <cell r="J1743" t="str">
            <v>Choma</v>
          </cell>
          <cell r="K1743" t="str">
            <v>No</v>
          </cell>
          <cell r="L1743" t="str">
            <v>No</v>
          </cell>
          <cell r="M1743" t="str">
            <v>No</v>
          </cell>
          <cell r="N1743" t="str">
            <v>Rural</v>
          </cell>
          <cell r="O1743" t="str">
            <v>Silver</v>
          </cell>
          <cell r="P1743" t="str">
            <v>Silver</v>
          </cell>
          <cell r="Q1743" t="str">
            <v>BTS</v>
          </cell>
          <cell r="R1743" t="str">
            <v>BTS</v>
          </cell>
          <cell r="S1743" t="str">
            <v>On air</v>
          </cell>
          <cell r="T1743" t="str">
            <v>Solar-Gen</v>
          </cell>
          <cell r="U1743" t="str">
            <v>Green Field</v>
          </cell>
          <cell r="V1743">
            <v>60</v>
          </cell>
          <cell r="W1743" t="str">
            <v>Outdoor</v>
          </cell>
          <cell r="X1743" t="str">
            <v>Aaron Ikenda</v>
          </cell>
          <cell r="Y1743" t="str">
            <v>SBC</v>
          </cell>
          <cell r="Z1743" t="str">
            <v>SBC</v>
          </cell>
          <cell r="AA1743" t="str">
            <v>Airtel </v>
          </cell>
          <cell r="AB1743" t="str">
            <v>Joseph Banda</v>
          </cell>
          <cell r="AC1743" t="str">
            <v>CCS</v>
          </cell>
          <cell r="AD1743" t="str">
            <v>CCS</v>
          </cell>
          <cell r="AE1743" t="str">
            <v>Gen Logic </v>
          </cell>
          <cell r="AF1743" t="str">
            <v>Gen Logic </v>
          </cell>
          <cell r="AG1743">
            <v>16</v>
          </cell>
          <cell r="AH1743" t="str">
            <v>perkins</v>
          </cell>
          <cell r="AI1743" t="str">
            <v>GV51790U</v>
          </cell>
          <cell r="AJ1743" t="str">
            <v>Mecc Alte</v>
          </cell>
          <cell r="AK1743" t="str">
            <v>ECP28-M/4</v>
          </cell>
          <cell r="AL1743">
            <v>1000</v>
          </cell>
          <cell r="AM1743" t="str">
            <v>Power cube</v>
          </cell>
          <cell r="AN1743" t="str">
            <v>Power2000</v>
          </cell>
          <cell r="AO1743">
            <v>250</v>
          </cell>
          <cell r="AP1743" t="str">
            <v>Lithium</v>
          </cell>
          <cell r="AQ1743">
            <v>500</v>
          </cell>
          <cell r="AR1743">
            <v>48</v>
          </cell>
          <cell r="AS1743">
            <v>100</v>
          </cell>
          <cell r="AT1743">
            <v>5</v>
          </cell>
          <cell r="AU1743" t="str">
            <v>N/A</v>
          </cell>
          <cell r="AV1743" t="str">
            <v>N/A</v>
          </cell>
          <cell r="AW1743" t="str">
            <v>N/A</v>
          </cell>
          <cell r="AX1743">
            <v>0</v>
          </cell>
          <cell r="AY1743" t="str">
            <v>N/A</v>
          </cell>
          <cell r="AZ1743">
            <v>62</v>
          </cell>
        </row>
        <row r="1743">
          <cell r="BB1743">
            <v>1</v>
          </cell>
          <cell r="BC1743" t="str">
            <v>Airtel</v>
          </cell>
          <cell r="BD1743">
            <v>0</v>
          </cell>
          <cell r="BE1743" t="str">
            <v>ZM6073</v>
          </cell>
          <cell r="BF1743">
            <v>0</v>
          </cell>
        </row>
        <row r="1744">
          <cell r="C1744" t="str">
            <v>IHS_STR_296A</v>
          </cell>
          <cell r="D1744" t="str">
            <v>Muyobe</v>
          </cell>
          <cell r="E1744">
            <v>26.8932</v>
          </cell>
          <cell r="F1744">
            <v>-16.4122</v>
          </cell>
          <cell r="G1744" t="str">
            <v>Southern</v>
          </cell>
          <cell r="H1744">
            <v>1.8</v>
          </cell>
          <cell r="I1744" t="str">
            <v>SOUTHERN</v>
          </cell>
          <cell r="J1744" t="str">
            <v>Choma</v>
          </cell>
          <cell r="K1744" t="str">
            <v>No</v>
          </cell>
          <cell r="L1744" t="str">
            <v>No</v>
          </cell>
          <cell r="M1744" t="str">
            <v>No</v>
          </cell>
          <cell r="N1744" t="str">
            <v>Rural</v>
          </cell>
          <cell r="O1744" t="str">
            <v>Silver</v>
          </cell>
          <cell r="P1744" t="str">
            <v>Silver</v>
          </cell>
          <cell r="Q1744" t="str">
            <v>BTS</v>
          </cell>
          <cell r="R1744" t="str">
            <v>BTS</v>
          </cell>
          <cell r="S1744" t="str">
            <v>On air</v>
          </cell>
          <cell r="T1744" t="str">
            <v>Grid-Gen</v>
          </cell>
          <cell r="U1744" t="str">
            <v>Green Field</v>
          </cell>
          <cell r="V1744">
            <v>70</v>
          </cell>
          <cell r="W1744" t="str">
            <v>Outdoor</v>
          </cell>
          <cell r="X1744" t="str">
            <v>Aaron Ikenda</v>
          </cell>
          <cell r="Y1744" t="str">
            <v>SBC</v>
          </cell>
          <cell r="Z1744" t="str">
            <v>SBC</v>
          </cell>
          <cell r="AA1744" t="str">
            <v>Airtel </v>
          </cell>
          <cell r="AB1744" t="str">
            <v>Joseph Banda</v>
          </cell>
          <cell r="AC1744" t="str">
            <v>CCS</v>
          </cell>
          <cell r="AD1744" t="str">
            <v>CCS</v>
          </cell>
          <cell r="AE1744" t="str">
            <v>IMG</v>
          </cell>
          <cell r="AF1744" t="str">
            <v>IMG</v>
          </cell>
          <cell r="AG1744">
            <v>15</v>
          </cell>
          <cell r="AH1744" t="str">
            <v>perkins</v>
          </cell>
          <cell r="AI1744" t="str">
            <v>GU51794U</v>
          </cell>
          <cell r="AJ1744" t="str">
            <v>Leroy Sommer</v>
          </cell>
          <cell r="AK1744" t="str">
            <v>TAL 040F J 6S/4</v>
          </cell>
          <cell r="AL1744">
            <v>600</v>
          </cell>
          <cell r="AM1744" t="str">
            <v>Power cube</v>
          </cell>
          <cell r="AN1744" t="str">
            <v>Power2000</v>
          </cell>
          <cell r="AO1744">
            <v>400</v>
          </cell>
          <cell r="AP1744" t="str">
            <v>Agisson</v>
          </cell>
          <cell r="AQ1744">
            <v>600</v>
          </cell>
          <cell r="AR1744">
            <v>2</v>
          </cell>
          <cell r="AS1744">
            <v>600</v>
          </cell>
          <cell r="AT1744">
            <v>24</v>
          </cell>
          <cell r="AU1744" t="str">
            <v>N/A</v>
          </cell>
          <cell r="AV1744" t="str">
            <v>N/A</v>
          </cell>
          <cell r="AW1744" t="str">
            <v>N/A</v>
          </cell>
          <cell r="AX1744">
            <v>0</v>
          </cell>
          <cell r="AY1744" t="str">
            <v>N/A</v>
          </cell>
          <cell r="AZ1744">
            <v>46</v>
          </cell>
        </row>
        <row r="1744">
          <cell r="BB1744">
            <v>1</v>
          </cell>
          <cell r="BC1744" t="str">
            <v>Airtel</v>
          </cell>
          <cell r="BD1744">
            <v>0</v>
          </cell>
          <cell r="BE1744" t="str">
            <v>ZM6074</v>
          </cell>
          <cell r="BF1744">
            <v>0</v>
          </cell>
        </row>
        <row r="1745">
          <cell r="C1745" t="str">
            <v>IHS_STR_297A</v>
          </cell>
          <cell r="D1745" t="str">
            <v>Nalube</v>
          </cell>
          <cell r="E1745">
            <v>27.6663</v>
          </cell>
          <cell r="F1745">
            <v>-16.0974</v>
          </cell>
          <cell r="G1745" t="str">
            <v>Southern</v>
          </cell>
          <cell r="H1745">
            <v>1.5</v>
          </cell>
          <cell r="I1745" t="str">
            <v>SOUTHERN</v>
          </cell>
          <cell r="J1745" t="str">
            <v>Monze</v>
          </cell>
          <cell r="K1745" t="str">
            <v>No</v>
          </cell>
          <cell r="L1745" t="str">
            <v>No</v>
          </cell>
          <cell r="M1745" t="str">
            <v>No</v>
          </cell>
          <cell r="N1745" t="str">
            <v>Rural</v>
          </cell>
          <cell r="O1745" t="str">
            <v>Silver</v>
          </cell>
          <cell r="P1745" t="str">
            <v>Silver</v>
          </cell>
          <cell r="Q1745" t="str">
            <v>BTS</v>
          </cell>
          <cell r="R1745" t="str">
            <v>BTS</v>
          </cell>
          <cell r="S1745" t="str">
            <v>On air</v>
          </cell>
          <cell r="T1745" t="str">
            <v>Grid-Gen</v>
          </cell>
          <cell r="U1745" t="str">
            <v>Green Field</v>
          </cell>
          <cell r="V1745">
            <v>50</v>
          </cell>
          <cell r="W1745" t="str">
            <v>Outdoor</v>
          </cell>
          <cell r="X1745" t="str">
            <v>Aaron Ikenda</v>
          </cell>
          <cell r="Y1745" t="str">
            <v>SBC</v>
          </cell>
          <cell r="Z1745" t="str">
            <v>SBC</v>
          </cell>
          <cell r="AA1745" t="str">
            <v>Airtel </v>
          </cell>
          <cell r="AB1745" t="str">
            <v>Joseph Banda</v>
          </cell>
          <cell r="AC1745" t="str">
            <v>CCS</v>
          </cell>
          <cell r="AD1745" t="str">
            <v>CCS</v>
          </cell>
          <cell r="AE1745" t="str">
            <v>Gen Logic </v>
          </cell>
          <cell r="AF1745" t="str">
            <v>Gen Logic </v>
          </cell>
          <cell r="AG1745">
            <v>10</v>
          </cell>
          <cell r="AH1745" t="str">
            <v>perkins</v>
          </cell>
          <cell r="AI1745" t="str">
            <v>GK65597R</v>
          </cell>
          <cell r="AJ1745" t="str">
            <v>Leroy Sommer</v>
          </cell>
          <cell r="AK1745" t="str">
            <v>TAL 040F J 6S/4</v>
          </cell>
          <cell r="AL1745">
            <v>1000</v>
          </cell>
          <cell r="AM1745" t="str">
            <v>Delta</v>
          </cell>
          <cell r="AN1745" t="str">
            <v>IPT</v>
          </cell>
          <cell r="AO1745">
            <v>250</v>
          </cell>
          <cell r="AP1745" t="str">
            <v>NARADA</v>
          </cell>
          <cell r="AQ1745">
            <v>600</v>
          </cell>
          <cell r="AR1745">
            <v>2</v>
          </cell>
          <cell r="AS1745">
            <v>600</v>
          </cell>
          <cell r="AT1745">
            <v>24</v>
          </cell>
          <cell r="AU1745" t="str">
            <v>N/A</v>
          </cell>
          <cell r="AV1745" t="str">
            <v>N/A</v>
          </cell>
          <cell r="AW1745" t="str">
            <v>N/A</v>
          </cell>
          <cell r="AX1745">
            <v>0</v>
          </cell>
          <cell r="AY1745" t="str">
            <v>N/A</v>
          </cell>
          <cell r="AZ1745">
            <v>43</v>
          </cell>
        </row>
        <row r="1745">
          <cell r="BB1745">
            <v>1</v>
          </cell>
          <cell r="BC1745" t="str">
            <v>Airtel</v>
          </cell>
          <cell r="BD1745">
            <v>0</v>
          </cell>
          <cell r="BE1745" t="str">
            <v>ZM6075</v>
          </cell>
          <cell r="BF1745">
            <v>0</v>
          </cell>
        </row>
        <row r="1746">
          <cell r="C1746" t="str">
            <v>IHS_STR_298A</v>
          </cell>
          <cell r="D1746" t="str">
            <v>Shanbwato</v>
          </cell>
          <cell r="E1746">
            <v>26.9263</v>
          </cell>
          <cell r="F1746">
            <v>-16.1319</v>
          </cell>
          <cell r="G1746" t="str">
            <v>Southern</v>
          </cell>
          <cell r="H1746">
            <v>1.8</v>
          </cell>
          <cell r="I1746" t="str">
            <v>SOUTHERN</v>
          </cell>
          <cell r="J1746" t="str">
            <v>Choma</v>
          </cell>
          <cell r="K1746" t="str">
            <v>No</v>
          </cell>
          <cell r="L1746" t="str">
            <v>No</v>
          </cell>
          <cell r="M1746" t="str">
            <v>No</v>
          </cell>
          <cell r="N1746" t="str">
            <v>Rural</v>
          </cell>
          <cell r="O1746" t="str">
            <v>Silver</v>
          </cell>
          <cell r="P1746" t="str">
            <v>Silver</v>
          </cell>
          <cell r="Q1746" t="str">
            <v>BTS</v>
          </cell>
          <cell r="R1746" t="str">
            <v>BTS</v>
          </cell>
          <cell r="S1746" t="str">
            <v>On air</v>
          </cell>
          <cell r="T1746" t="str">
            <v>Grid-Gen</v>
          </cell>
          <cell r="U1746" t="str">
            <v>Green Field</v>
          </cell>
          <cell r="V1746">
            <v>60</v>
          </cell>
          <cell r="W1746" t="str">
            <v>Outdoor</v>
          </cell>
          <cell r="X1746" t="str">
            <v>Aaron Ikenda</v>
          </cell>
          <cell r="Y1746" t="str">
            <v>SBC</v>
          </cell>
          <cell r="Z1746" t="str">
            <v>SBC</v>
          </cell>
          <cell r="AA1746" t="str">
            <v>Airtel </v>
          </cell>
          <cell r="AB1746" t="str">
            <v>Joseph Banda</v>
          </cell>
          <cell r="AC1746" t="str">
            <v>CCS</v>
          </cell>
          <cell r="AD1746" t="str">
            <v>CCS</v>
          </cell>
          <cell r="AE1746" t="str">
            <v>MPMC</v>
          </cell>
          <cell r="AF1746" t="str">
            <v>MPMC</v>
          </cell>
          <cell r="AG1746">
            <v>15</v>
          </cell>
          <cell r="AH1746" t="str">
            <v>perkins</v>
          </cell>
          <cell r="AI1746" t="str">
            <v>MPLS13S-INS</v>
          </cell>
          <cell r="AJ1746" t="str">
            <v>Leroy Sommer</v>
          </cell>
          <cell r="AK1746">
            <v>0</v>
          </cell>
          <cell r="AL1746">
            <v>600</v>
          </cell>
          <cell r="AM1746" t="str">
            <v>Power cube</v>
          </cell>
          <cell r="AN1746" t="str">
            <v>PowerCube</v>
          </cell>
          <cell r="AO1746">
            <v>400</v>
          </cell>
          <cell r="AP1746" t="str">
            <v>Agisson</v>
          </cell>
          <cell r="AQ1746">
            <v>1200</v>
          </cell>
          <cell r="AR1746">
            <v>2</v>
          </cell>
          <cell r="AS1746">
            <v>600</v>
          </cell>
          <cell r="AT1746">
            <v>48</v>
          </cell>
          <cell r="AU1746" t="str">
            <v>N/A</v>
          </cell>
          <cell r="AV1746" t="str">
            <v>N/A</v>
          </cell>
          <cell r="AW1746" t="str">
            <v>N/A</v>
          </cell>
          <cell r="AX1746">
            <v>0</v>
          </cell>
          <cell r="AY1746" t="str">
            <v>N/A</v>
          </cell>
          <cell r="AZ1746">
            <v>48</v>
          </cell>
        </row>
        <row r="1746">
          <cell r="BB1746">
            <v>1</v>
          </cell>
          <cell r="BC1746" t="str">
            <v>Airtel</v>
          </cell>
          <cell r="BD1746" t="str">
            <v>T0451</v>
          </cell>
          <cell r="BE1746" t="str">
            <v>ZM6076</v>
          </cell>
          <cell r="BF1746">
            <v>0</v>
          </cell>
        </row>
        <row r="1747">
          <cell r="C1747" t="str">
            <v>IHS_STR_299A</v>
          </cell>
          <cell r="D1747" t="str">
            <v>Airtel_ZM0215</v>
          </cell>
          <cell r="E1747">
            <v>26.5828</v>
          </cell>
          <cell r="F1747">
            <v>-13.505101</v>
          </cell>
          <cell r="G1747" t="str">
            <v>Southern</v>
          </cell>
          <cell r="H1747">
            <v>1.8</v>
          </cell>
          <cell r="I1747" t="str">
            <v>SOUTHERN</v>
          </cell>
          <cell r="J1747" t="str">
            <v>Itezhi-Tezhi</v>
          </cell>
          <cell r="K1747" t="str">
            <v>No</v>
          </cell>
          <cell r="L1747" t="str">
            <v>No</v>
          </cell>
          <cell r="M1747" t="str">
            <v>No</v>
          </cell>
          <cell r="N1747" t="str">
            <v>Rural</v>
          </cell>
          <cell r="O1747" t="str">
            <v>Silver</v>
          </cell>
          <cell r="P1747" t="str">
            <v>Silver</v>
          </cell>
          <cell r="Q1747" t="str">
            <v>HUB</v>
          </cell>
          <cell r="R1747" t="str">
            <v>BTS</v>
          </cell>
          <cell r="S1747" t="str">
            <v>On air</v>
          </cell>
          <cell r="T1747" t="str">
            <v>Solar-Gen</v>
          </cell>
          <cell r="U1747" t="str">
            <v>Green Field</v>
          </cell>
          <cell r="V1747">
            <v>70</v>
          </cell>
          <cell r="W1747" t="str">
            <v>Outdoor</v>
          </cell>
          <cell r="X1747" t="str">
            <v>Aaron Ikenda</v>
          </cell>
          <cell r="Y1747" t="str">
            <v>SBC</v>
          </cell>
          <cell r="Z1747" t="str">
            <v>SBC</v>
          </cell>
          <cell r="AA1747" t="str">
            <v>Airtel </v>
          </cell>
          <cell r="AB1747" t="str">
            <v>Joseph Banda</v>
          </cell>
          <cell r="AC1747" t="str">
            <v>CCS</v>
          </cell>
          <cell r="AD1747" t="str">
            <v>CCS</v>
          </cell>
          <cell r="AE1747" t="str">
            <v>Vitalgen</v>
          </cell>
          <cell r="AF1747" t="str">
            <v>Vitalgen</v>
          </cell>
          <cell r="AG1747">
            <v>15</v>
          </cell>
          <cell r="AH1747" t="str">
            <v>perkins</v>
          </cell>
          <cell r="AI1747" t="str">
            <v>GU51798U</v>
          </cell>
          <cell r="AJ1747" t="str">
            <v>Leroy Sommer</v>
          </cell>
          <cell r="AK1747" t="str">
            <v>TAL 040F J 6S/4</v>
          </cell>
          <cell r="AL1747">
            <v>600</v>
          </cell>
          <cell r="AM1747" t="str">
            <v>Power cube</v>
          </cell>
          <cell r="AN1747" t="str">
            <v>Power2000</v>
          </cell>
          <cell r="AO1747">
            <v>250</v>
          </cell>
          <cell r="AP1747" t="str">
            <v>Wolong</v>
          </cell>
          <cell r="AQ1747">
            <v>600</v>
          </cell>
          <cell r="AR1747">
            <v>2</v>
          </cell>
          <cell r="AS1747">
            <v>600</v>
          </cell>
          <cell r="AT1747">
            <v>24</v>
          </cell>
          <cell r="AU1747" t="str">
            <v>N/A</v>
          </cell>
          <cell r="AV1747" t="str">
            <v>N/A</v>
          </cell>
          <cell r="AW1747" t="str">
            <v>N/A</v>
          </cell>
          <cell r="AX1747">
            <v>0</v>
          </cell>
          <cell r="AY1747" t="str">
            <v>N/A</v>
          </cell>
          <cell r="AZ1747">
            <v>59</v>
          </cell>
        </row>
        <row r="1747">
          <cell r="BB1747">
            <v>2</v>
          </cell>
          <cell r="BC1747" t="str">
            <v>MTNAirtel</v>
          </cell>
          <cell r="BD1747" t="str">
            <v>T0455</v>
          </cell>
          <cell r="BE1747" t="str">
            <v>ZM6104</v>
          </cell>
          <cell r="BF1747">
            <v>0</v>
          </cell>
        </row>
        <row r="1748">
          <cell r="C1748" t="str">
            <v>IHS_STR_300A</v>
          </cell>
          <cell r="D1748" t="str">
            <v>Kemba Basic School</v>
          </cell>
          <cell r="E1748">
            <v>27.3742</v>
          </cell>
          <cell r="F1748">
            <v>-16.0549</v>
          </cell>
          <cell r="G1748" t="str">
            <v>Southern</v>
          </cell>
          <cell r="H1748">
            <v>1.5</v>
          </cell>
          <cell r="I1748" t="str">
            <v>SOUTHERN</v>
          </cell>
          <cell r="J1748" t="str">
            <v>Monze</v>
          </cell>
          <cell r="K1748" t="str">
            <v>No</v>
          </cell>
          <cell r="L1748" t="str">
            <v>No</v>
          </cell>
          <cell r="M1748" t="str">
            <v>No</v>
          </cell>
          <cell r="N1748" t="str">
            <v>Rural</v>
          </cell>
          <cell r="O1748" t="str">
            <v>Silver</v>
          </cell>
          <cell r="P1748" t="str">
            <v>Silver</v>
          </cell>
          <cell r="Q1748" t="str">
            <v>BTS</v>
          </cell>
          <cell r="R1748" t="str">
            <v>BTS</v>
          </cell>
          <cell r="S1748" t="str">
            <v>On air</v>
          </cell>
          <cell r="T1748" t="str">
            <v>Grid-Gen</v>
          </cell>
          <cell r="U1748" t="str">
            <v>Green Field</v>
          </cell>
          <cell r="V1748">
            <v>50</v>
          </cell>
          <cell r="W1748" t="str">
            <v>Outdoor</v>
          </cell>
          <cell r="X1748" t="str">
            <v>Aaron Ikenda</v>
          </cell>
          <cell r="Y1748" t="str">
            <v>SBC</v>
          </cell>
          <cell r="Z1748" t="str">
            <v>SBC</v>
          </cell>
          <cell r="AA1748" t="str">
            <v>Airtel </v>
          </cell>
          <cell r="AB1748" t="str">
            <v>Joseph Banda</v>
          </cell>
          <cell r="AC1748" t="str">
            <v>CCS</v>
          </cell>
          <cell r="AD1748" t="str">
            <v>CCS</v>
          </cell>
          <cell r="AE1748" t="str">
            <v>Gen Logic </v>
          </cell>
          <cell r="AF1748" t="str">
            <v>Gen Logic </v>
          </cell>
          <cell r="AG1748">
            <v>10</v>
          </cell>
          <cell r="AH1748" t="str">
            <v>perkins</v>
          </cell>
          <cell r="AI1748" t="str">
            <v>GN6644V</v>
          </cell>
          <cell r="AJ1748" t="str">
            <v>Leroy Sommer</v>
          </cell>
          <cell r="AK1748">
            <v>0</v>
          </cell>
          <cell r="AL1748">
            <v>1000</v>
          </cell>
          <cell r="AM1748" t="str">
            <v>Power cube</v>
          </cell>
          <cell r="AN1748" t="str">
            <v>PowerCube</v>
          </cell>
          <cell r="AO1748">
            <v>400</v>
          </cell>
          <cell r="AP1748" t="str">
            <v>Agisson</v>
          </cell>
          <cell r="AQ1748">
            <v>1200</v>
          </cell>
          <cell r="AR1748">
            <v>2</v>
          </cell>
          <cell r="AS1748">
            <v>600</v>
          </cell>
          <cell r="AT1748">
            <v>48</v>
          </cell>
          <cell r="AU1748" t="str">
            <v>N/A</v>
          </cell>
          <cell r="AV1748" t="str">
            <v>N/A</v>
          </cell>
          <cell r="AW1748" t="str">
            <v>N/A</v>
          </cell>
          <cell r="AX1748">
            <v>0</v>
          </cell>
          <cell r="AY1748" t="str">
            <v>N/A</v>
          </cell>
          <cell r="AZ1748">
            <v>66</v>
          </cell>
        </row>
        <row r="1748">
          <cell r="BB1748">
            <v>2</v>
          </cell>
          <cell r="BC1748" t="str">
            <v>MTNAirtel</v>
          </cell>
          <cell r="BD1748" t="str">
            <v>T0422</v>
          </cell>
          <cell r="BE1748" t="str">
            <v>ZM6175</v>
          </cell>
          <cell r="BF1748">
            <v>0</v>
          </cell>
        </row>
        <row r="1749">
          <cell r="C1749" t="str">
            <v>IHS_STR_301A</v>
          </cell>
          <cell r="D1749" t="str">
            <v>APOSTOLIC_3_Rlf</v>
          </cell>
          <cell r="E1749">
            <v>25.8353</v>
          </cell>
          <cell r="F1749">
            <v>-14.25365</v>
          </cell>
          <cell r="G1749" t="str">
            <v>Southern</v>
          </cell>
          <cell r="H1749">
            <v>1.8</v>
          </cell>
          <cell r="I1749" t="str">
            <v>SOUTHERN</v>
          </cell>
          <cell r="J1749" t="str">
            <v>Livingstone</v>
          </cell>
          <cell r="K1749" t="str">
            <v>Yes</v>
          </cell>
          <cell r="L1749" t="str">
            <v>No</v>
          </cell>
          <cell r="M1749" t="str">
            <v>No</v>
          </cell>
          <cell r="N1749" t="str">
            <v>Urban</v>
          </cell>
          <cell r="O1749" t="str">
            <v>Gold</v>
          </cell>
          <cell r="P1749" t="str">
            <v>Gold</v>
          </cell>
          <cell r="Q1749" t="str">
            <v>BTS</v>
          </cell>
          <cell r="R1749" t="str">
            <v>BTS</v>
          </cell>
          <cell r="S1749" t="str">
            <v>On air</v>
          </cell>
          <cell r="T1749" t="str">
            <v>Grid-Gen</v>
          </cell>
          <cell r="U1749" t="str">
            <v>Green Field</v>
          </cell>
          <cell r="V1749">
            <v>40</v>
          </cell>
          <cell r="W1749" t="str">
            <v>Outdoor</v>
          </cell>
          <cell r="X1749" t="str">
            <v>Mwamba Kalilo</v>
          </cell>
          <cell r="Y1749" t="str">
            <v>SBC</v>
          </cell>
          <cell r="Z1749" t="str">
            <v>SBC</v>
          </cell>
          <cell r="AA1749" t="str">
            <v>Airtel </v>
          </cell>
          <cell r="AB1749" t="str">
            <v>Joseph Banda</v>
          </cell>
          <cell r="AC1749" t="str">
            <v>CCS</v>
          </cell>
          <cell r="AD1749" t="str">
            <v>CCS</v>
          </cell>
          <cell r="AE1749" t="str">
            <v>Gen Logic </v>
          </cell>
          <cell r="AF1749" t="str">
            <v>Gen Logic </v>
          </cell>
          <cell r="AG1749">
            <v>15</v>
          </cell>
          <cell r="AH1749" t="str">
            <v>perkins</v>
          </cell>
          <cell r="AI1749" t="str">
            <v>GN66044U</v>
          </cell>
          <cell r="AJ1749" t="str">
            <v>Mecc Alte</v>
          </cell>
          <cell r="AK1749" t="str">
            <v>ECP 28-M/4</v>
          </cell>
          <cell r="AL1749">
            <v>1000</v>
          </cell>
          <cell r="AM1749" t="str">
            <v>Power cube</v>
          </cell>
          <cell r="AN1749" t="str">
            <v>ICC330-H1_C1</v>
          </cell>
          <cell r="AO1749">
            <v>400</v>
          </cell>
          <cell r="AP1749" t="str">
            <v>Agisson</v>
          </cell>
          <cell r="AQ1749">
            <v>1200</v>
          </cell>
          <cell r="AR1749">
            <v>2</v>
          </cell>
          <cell r="AS1749">
            <v>600</v>
          </cell>
          <cell r="AT1749">
            <v>48</v>
          </cell>
          <cell r="AU1749" t="str">
            <v>N/A</v>
          </cell>
          <cell r="AV1749" t="str">
            <v>N/A</v>
          </cell>
          <cell r="AW1749" t="str">
            <v>N/A</v>
          </cell>
          <cell r="AX1749" t="str">
            <v>NA</v>
          </cell>
          <cell r="AY1749" t="str">
            <v>N/A</v>
          </cell>
          <cell r="AZ1749">
            <v>45</v>
          </cell>
        </row>
        <row r="1749">
          <cell r="BB1749">
            <v>1</v>
          </cell>
          <cell r="BC1749" t="str">
            <v>Airtel</v>
          </cell>
          <cell r="BD1749">
            <v>0</v>
          </cell>
          <cell r="BE1749" t="str">
            <v>ZM6185</v>
          </cell>
          <cell r="BF1749" t="str">
            <v>yes</v>
          </cell>
        </row>
        <row r="1750">
          <cell r="C1750" t="str">
            <v>IHS_STR_302A</v>
          </cell>
          <cell r="D1750" t="str">
            <v>MARAMBA_2_Rlf</v>
          </cell>
          <cell r="E1750">
            <v>25.8738</v>
          </cell>
          <cell r="F1750">
            <v>-17.8514</v>
          </cell>
          <cell r="G1750" t="str">
            <v>Southern</v>
          </cell>
          <cell r="H1750">
            <v>2.5</v>
          </cell>
          <cell r="I1750" t="str">
            <v>SOUTHERN</v>
          </cell>
          <cell r="J1750" t="str">
            <v>Livingstone</v>
          </cell>
          <cell r="K1750" t="str">
            <v>Yes</v>
          </cell>
          <cell r="L1750" t="str">
            <v>No</v>
          </cell>
          <cell r="M1750" t="str">
            <v>No</v>
          </cell>
          <cell r="N1750" t="str">
            <v>Urban</v>
          </cell>
          <cell r="O1750" t="str">
            <v>Gold</v>
          </cell>
          <cell r="P1750" t="str">
            <v>Gold</v>
          </cell>
          <cell r="Q1750" t="str">
            <v>BTS</v>
          </cell>
          <cell r="R1750" t="str">
            <v>BTS</v>
          </cell>
          <cell r="S1750" t="str">
            <v>On air</v>
          </cell>
          <cell r="T1750" t="str">
            <v>Grid-Gen</v>
          </cell>
          <cell r="U1750" t="str">
            <v>Green Field</v>
          </cell>
          <cell r="V1750">
            <v>40</v>
          </cell>
          <cell r="W1750" t="str">
            <v>Outdoor</v>
          </cell>
          <cell r="X1750" t="str">
            <v>Mwamba Kalilo</v>
          </cell>
          <cell r="Y1750" t="str">
            <v>SBC</v>
          </cell>
          <cell r="Z1750" t="str">
            <v>SBC</v>
          </cell>
          <cell r="AA1750" t="str">
            <v>Airtel </v>
          </cell>
          <cell r="AB1750" t="str">
            <v>Joseph Banda</v>
          </cell>
          <cell r="AC1750" t="str">
            <v>CCS</v>
          </cell>
          <cell r="AD1750" t="str">
            <v>CCS</v>
          </cell>
          <cell r="AE1750" t="str">
            <v>Ghadder</v>
          </cell>
          <cell r="AF1750" t="str">
            <v>Ghadder</v>
          </cell>
          <cell r="AG1750">
            <v>20</v>
          </cell>
          <cell r="AH1750" t="str">
            <v>perkins</v>
          </cell>
          <cell r="AI1750" t="str">
            <v>GV51790U</v>
          </cell>
          <cell r="AJ1750" t="str">
            <v>Leroy Sommer</v>
          </cell>
          <cell r="AK1750" t="str">
            <v>TAL 049F J 6S/4</v>
          </cell>
          <cell r="AL1750">
            <v>750</v>
          </cell>
          <cell r="AM1750" t="str">
            <v>Power cube</v>
          </cell>
          <cell r="AN1750" t="str">
            <v>ICC330-H1_C1</v>
          </cell>
          <cell r="AO1750">
            <v>400</v>
          </cell>
          <cell r="AP1750" t="str">
            <v>Agisson</v>
          </cell>
          <cell r="AQ1750">
            <v>1200</v>
          </cell>
          <cell r="AR1750">
            <v>2</v>
          </cell>
          <cell r="AS1750">
            <v>600</v>
          </cell>
          <cell r="AT1750">
            <v>48</v>
          </cell>
          <cell r="AU1750" t="str">
            <v>N/A</v>
          </cell>
          <cell r="AV1750" t="str">
            <v>N/A</v>
          </cell>
          <cell r="AW1750" t="str">
            <v>N/A</v>
          </cell>
          <cell r="AX1750" t="str">
            <v>NA</v>
          </cell>
          <cell r="AY1750" t="str">
            <v>N/A</v>
          </cell>
          <cell r="AZ1750">
            <v>45</v>
          </cell>
        </row>
        <row r="1750">
          <cell r="BB1750">
            <v>1</v>
          </cell>
          <cell r="BC1750" t="str">
            <v>Airtel</v>
          </cell>
          <cell r="BD1750">
            <v>0</v>
          </cell>
          <cell r="BE1750" t="str">
            <v>ZM6186</v>
          </cell>
          <cell r="BF1750" t="str">
            <v>yes</v>
          </cell>
        </row>
        <row r="1751">
          <cell r="C1751" t="str">
            <v>IHS_STR_304A</v>
          </cell>
          <cell r="D1751" t="str">
            <v>Chibozu</v>
          </cell>
          <cell r="E1751">
            <v>27.2936</v>
          </cell>
          <cell r="F1751">
            <v>-16.3024</v>
          </cell>
          <cell r="G1751" t="str">
            <v>Southern</v>
          </cell>
          <cell r="H1751">
            <v>1.5</v>
          </cell>
          <cell r="I1751" t="str">
            <v>SOUTHERN</v>
          </cell>
          <cell r="J1751" t="str">
            <v>Monze</v>
          </cell>
          <cell r="K1751" t="str">
            <v>No</v>
          </cell>
          <cell r="L1751" t="str">
            <v>No</v>
          </cell>
          <cell r="M1751" t="str">
            <v>No</v>
          </cell>
          <cell r="N1751" t="str">
            <v>Rural</v>
          </cell>
          <cell r="O1751" t="str">
            <v>Silver</v>
          </cell>
          <cell r="P1751" t="str">
            <v>Silver</v>
          </cell>
          <cell r="Q1751" t="str">
            <v>BTS</v>
          </cell>
          <cell r="R1751" t="str">
            <v>BTS</v>
          </cell>
          <cell r="S1751" t="str">
            <v>On air</v>
          </cell>
          <cell r="T1751" t="str">
            <v>Solar-Gen</v>
          </cell>
          <cell r="U1751" t="str">
            <v>Green Field</v>
          </cell>
          <cell r="V1751">
            <v>50</v>
          </cell>
          <cell r="W1751" t="str">
            <v>Outdoor</v>
          </cell>
          <cell r="X1751" t="str">
            <v>Aaron Ikenda</v>
          </cell>
          <cell r="Y1751" t="str">
            <v>SBC</v>
          </cell>
          <cell r="Z1751" t="str">
            <v>SBC</v>
          </cell>
          <cell r="AA1751" t="str">
            <v>Airtel </v>
          </cell>
          <cell r="AB1751" t="str">
            <v>Joseph Banda</v>
          </cell>
          <cell r="AC1751" t="str">
            <v>CCS</v>
          </cell>
          <cell r="AD1751" t="str">
            <v>CCS</v>
          </cell>
          <cell r="AE1751" t="str">
            <v>MPI</v>
          </cell>
          <cell r="AF1751" t="str">
            <v>MPI</v>
          </cell>
          <cell r="AG1751">
            <v>10</v>
          </cell>
          <cell r="AH1751" t="str">
            <v>perkins</v>
          </cell>
          <cell r="AI1751" t="str">
            <v>GK65597R</v>
          </cell>
          <cell r="AJ1751" t="str">
            <v>Leroy Sommer</v>
          </cell>
          <cell r="AK1751" t="str">
            <v>TAL 040F J 6S/4</v>
          </cell>
          <cell r="AL1751">
            <v>600</v>
          </cell>
          <cell r="AM1751" t="str">
            <v>Power cube</v>
          </cell>
          <cell r="AN1751" t="str">
            <v>PowerCube</v>
          </cell>
          <cell r="AO1751">
            <v>250</v>
          </cell>
          <cell r="AP1751" t="str">
            <v>NARADA</v>
          </cell>
          <cell r="AQ1751">
            <v>600</v>
          </cell>
          <cell r="AR1751">
            <v>2</v>
          </cell>
          <cell r="AS1751">
            <v>600</v>
          </cell>
          <cell r="AT1751">
            <v>24</v>
          </cell>
          <cell r="AU1751" t="str">
            <v>N/A</v>
          </cell>
          <cell r="AV1751" t="str">
            <v>N/A</v>
          </cell>
          <cell r="AW1751" t="str">
            <v>N/A</v>
          </cell>
          <cell r="AX1751">
            <v>0</v>
          </cell>
          <cell r="AY1751" t="str">
            <v>N/A</v>
          </cell>
          <cell r="AZ1751">
            <v>35</v>
          </cell>
        </row>
        <row r="1751">
          <cell r="BB1751">
            <v>1</v>
          </cell>
          <cell r="BC1751" t="str">
            <v>Airtel</v>
          </cell>
          <cell r="BD1751">
            <v>0</v>
          </cell>
          <cell r="BE1751" t="str">
            <v>ZM6321</v>
          </cell>
          <cell r="BF1751">
            <v>0</v>
          </cell>
        </row>
        <row r="1752">
          <cell r="C1752" t="str">
            <v>IHS_STR_305A</v>
          </cell>
          <cell r="D1752" t="str">
            <v>Mangunza</v>
          </cell>
          <cell r="E1752">
            <v>27.0372</v>
          </cell>
          <cell r="F1752">
            <v>-16.3534</v>
          </cell>
          <cell r="G1752" t="str">
            <v>Southern</v>
          </cell>
          <cell r="H1752">
            <v>1.8</v>
          </cell>
          <cell r="I1752" t="str">
            <v>SOUTHERN</v>
          </cell>
          <cell r="J1752" t="str">
            <v>Choma</v>
          </cell>
          <cell r="K1752" t="str">
            <v>No</v>
          </cell>
          <cell r="L1752" t="str">
            <v>No</v>
          </cell>
          <cell r="M1752" t="str">
            <v>No</v>
          </cell>
          <cell r="N1752" t="str">
            <v>Rural</v>
          </cell>
          <cell r="O1752" t="str">
            <v>Silver</v>
          </cell>
          <cell r="P1752" t="str">
            <v>Silver</v>
          </cell>
          <cell r="Q1752" t="str">
            <v>BTS</v>
          </cell>
          <cell r="R1752" t="str">
            <v>BTS</v>
          </cell>
          <cell r="S1752" t="str">
            <v>On air</v>
          </cell>
          <cell r="T1752" t="str">
            <v>Solar-Gen</v>
          </cell>
          <cell r="U1752" t="str">
            <v>Green Field</v>
          </cell>
          <cell r="V1752">
            <v>70</v>
          </cell>
          <cell r="W1752" t="str">
            <v>Outdoor</v>
          </cell>
          <cell r="X1752" t="str">
            <v>Aaron Ikenda</v>
          </cell>
          <cell r="Y1752" t="str">
            <v>SBC</v>
          </cell>
          <cell r="Z1752" t="str">
            <v>SBC</v>
          </cell>
          <cell r="AA1752" t="str">
            <v>Airtel </v>
          </cell>
          <cell r="AB1752" t="str">
            <v>Joseph Banda</v>
          </cell>
          <cell r="AC1752" t="str">
            <v>CCS</v>
          </cell>
          <cell r="AD1752" t="str">
            <v>CCS</v>
          </cell>
          <cell r="AE1752" t="str">
            <v>Vitalgen</v>
          </cell>
          <cell r="AF1752" t="str">
            <v>Vitalgen</v>
          </cell>
          <cell r="AG1752">
            <v>20</v>
          </cell>
          <cell r="AH1752" t="str">
            <v>perkins</v>
          </cell>
          <cell r="AI1752" t="str">
            <v>GU51798U</v>
          </cell>
          <cell r="AJ1752" t="str">
            <v>Leroy Sommer</v>
          </cell>
          <cell r="AK1752" t="str">
            <v>TAL 040F J 6S/4</v>
          </cell>
          <cell r="AL1752">
            <v>600</v>
          </cell>
          <cell r="AM1752" t="str">
            <v>Power cube</v>
          </cell>
          <cell r="AN1752" t="str">
            <v>Power2000</v>
          </cell>
          <cell r="AO1752">
            <v>250</v>
          </cell>
          <cell r="AP1752" t="str">
            <v>Lithium</v>
          </cell>
          <cell r="AQ1752">
            <v>200</v>
          </cell>
          <cell r="AR1752">
            <v>48</v>
          </cell>
          <cell r="AS1752">
            <v>100</v>
          </cell>
          <cell r="AT1752">
            <v>2</v>
          </cell>
          <cell r="AU1752" t="str">
            <v>N/A</v>
          </cell>
          <cell r="AV1752" t="str">
            <v>N/A</v>
          </cell>
          <cell r="AW1752" t="str">
            <v>N/A</v>
          </cell>
          <cell r="AX1752">
            <v>0</v>
          </cell>
          <cell r="AY1752" t="str">
            <v>N/A</v>
          </cell>
          <cell r="AZ1752">
            <v>45.5</v>
          </cell>
        </row>
        <row r="1752">
          <cell r="BB1752">
            <v>1</v>
          </cell>
          <cell r="BC1752" t="str">
            <v>Airtel</v>
          </cell>
          <cell r="BD1752">
            <v>0</v>
          </cell>
          <cell r="BE1752" t="str">
            <v>ZM6363</v>
          </cell>
          <cell r="BF1752">
            <v>0</v>
          </cell>
        </row>
        <row r="1753">
          <cell r="C1753" t="str">
            <v>IHS_STR_306A</v>
          </cell>
          <cell r="D1753" t="str">
            <v>Moobola</v>
          </cell>
          <cell r="E1753">
            <v>26.6968</v>
          </cell>
          <cell r="F1753">
            <v>-16.2462</v>
          </cell>
          <cell r="G1753" t="str">
            <v>Southern</v>
          </cell>
          <cell r="H1753">
            <v>2.5</v>
          </cell>
          <cell r="I1753" t="str">
            <v>SOUTHERN</v>
          </cell>
          <cell r="J1753" t="str">
            <v>Choma</v>
          </cell>
          <cell r="K1753" t="str">
            <v>No</v>
          </cell>
          <cell r="L1753" t="str">
            <v>No</v>
          </cell>
          <cell r="M1753" t="str">
            <v>No</v>
          </cell>
          <cell r="N1753" t="str">
            <v>Rural</v>
          </cell>
          <cell r="O1753" t="str">
            <v>Silver</v>
          </cell>
          <cell r="P1753" t="str">
            <v>Silver</v>
          </cell>
          <cell r="Q1753" t="str">
            <v>BTS</v>
          </cell>
          <cell r="R1753" t="str">
            <v>BTS</v>
          </cell>
          <cell r="S1753" t="str">
            <v>On air</v>
          </cell>
          <cell r="T1753" t="str">
            <v>Solar-Gen</v>
          </cell>
          <cell r="U1753" t="str">
            <v>Green Field</v>
          </cell>
          <cell r="V1753">
            <v>70</v>
          </cell>
          <cell r="W1753" t="str">
            <v>Outdoor</v>
          </cell>
          <cell r="X1753" t="str">
            <v>Aaron Ikenda</v>
          </cell>
          <cell r="Y1753" t="str">
            <v>SBC</v>
          </cell>
          <cell r="Z1753" t="str">
            <v>SBC</v>
          </cell>
          <cell r="AA1753" t="str">
            <v>Airtel </v>
          </cell>
          <cell r="AB1753" t="str">
            <v>Joseph Banda</v>
          </cell>
          <cell r="AC1753" t="str">
            <v>CCS</v>
          </cell>
          <cell r="AD1753" t="str">
            <v>CCS</v>
          </cell>
          <cell r="AE1753" t="str">
            <v>CK Works</v>
          </cell>
          <cell r="AF1753" t="str">
            <v>CK Works</v>
          </cell>
          <cell r="AG1753">
            <v>20</v>
          </cell>
          <cell r="AH1753" t="str">
            <v>perkins</v>
          </cell>
          <cell r="AI1753" t="str">
            <v>GU51794U</v>
          </cell>
          <cell r="AJ1753" t="str">
            <v>Leroy Sommer</v>
          </cell>
          <cell r="AK1753">
            <v>0</v>
          </cell>
          <cell r="AL1753">
            <v>1000</v>
          </cell>
          <cell r="AM1753" t="str">
            <v>Power cube</v>
          </cell>
          <cell r="AN1753" t="str">
            <v>PowerCube</v>
          </cell>
          <cell r="AO1753">
            <v>12</v>
          </cell>
          <cell r="AP1753" t="str">
            <v>Lithium</v>
          </cell>
          <cell r="AQ1753">
            <v>500</v>
          </cell>
          <cell r="AR1753">
            <v>48</v>
          </cell>
          <cell r="AS1753">
            <v>100</v>
          </cell>
          <cell r="AT1753">
            <v>5</v>
          </cell>
          <cell r="AU1753" t="str">
            <v>N/A</v>
          </cell>
          <cell r="AV1753" t="str">
            <v>N/A</v>
          </cell>
          <cell r="AW1753" t="str">
            <v>N/A</v>
          </cell>
          <cell r="AX1753">
            <v>0</v>
          </cell>
          <cell r="AY1753" t="str">
            <v>N/A</v>
          </cell>
          <cell r="AZ1753">
            <v>62</v>
          </cell>
        </row>
        <row r="1753">
          <cell r="BB1753">
            <v>2</v>
          </cell>
          <cell r="BC1753" t="str">
            <v>MTNAirtel</v>
          </cell>
          <cell r="BD1753" t="str">
            <v>T0370</v>
          </cell>
          <cell r="BE1753" t="str">
            <v>ZM6364</v>
          </cell>
          <cell r="BF1753">
            <v>0</v>
          </cell>
        </row>
        <row r="1754">
          <cell r="C1754" t="str">
            <v>IHS_STR_307A</v>
          </cell>
          <cell r="D1754" t="str">
            <v>Nkonkola high school</v>
          </cell>
          <cell r="E1754">
            <v>27.8836</v>
          </cell>
          <cell r="F1754">
            <v>-16.2281</v>
          </cell>
          <cell r="G1754" t="str">
            <v>Southern</v>
          </cell>
          <cell r="H1754">
            <v>1.8</v>
          </cell>
          <cell r="I1754" t="str">
            <v>SOUTHERN</v>
          </cell>
          <cell r="J1754" t="str">
            <v>Monze</v>
          </cell>
          <cell r="K1754" t="str">
            <v>No</v>
          </cell>
          <cell r="L1754" t="str">
            <v>No</v>
          </cell>
          <cell r="M1754" t="str">
            <v>No</v>
          </cell>
          <cell r="N1754" t="str">
            <v>Urban</v>
          </cell>
          <cell r="O1754" t="str">
            <v>Silver</v>
          </cell>
          <cell r="P1754" t="str">
            <v>Silver</v>
          </cell>
          <cell r="Q1754" t="str">
            <v>BTS</v>
          </cell>
          <cell r="R1754" t="str">
            <v>BTS</v>
          </cell>
          <cell r="S1754" t="str">
            <v>On air</v>
          </cell>
          <cell r="T1754" t="str">
            <v>Grid-Gen</v>
          </cell>
          <cell r="U1754" t="str">
            <v>Green Field</v>
          </cell>
          <cell r="V1754">
            <v>50</v>
          </cell>
          <cell r="W1754" t="str">
            <v>Outdoor</v>
          </cell>
          <cell r="X1754" t="str">
            <v>Aaron Ikenda</v>
          </cell>
          <cell r="Y1754" t="str">
            <v>SBC</v>
          </cell>
          <cell r="Z1754" t="str">
            <v>SBC</v>
          </cell>
          <cell r="AA1754" t="str">
            <v>Airtel </v>
          </cell>
          <cell r="AB1754" t="str">
            <v>Joseph Banda</v>
          </cell>
          <cell r="AC1754" t="str">
            <v>CCS</v>
          </cell>
          <cell r="AD1754" t="str">
            <v>CCS</v>
          </cell>
          <cell r="AE1754">
            <v>0</v>
          </cell>
          <cell r="AF1754">
            <v>0</v>
          </cell>
          <cell r="AG1754">
            <v>15</v>
          </cell>
          <cell r="AH1754" t="str">
            <v>perkins</v>
          </cell>
          <cell r="AI1754" t="str">
            <v>GU51794U</v>
          </cell>
          <cell r="AJ1754" t="str">
            <v>Leroy Sommer</v>
          </cell>
          <cell r="AK1754" t="str">
            <v>TAL 040F J 6S/4</v>
          </cell>
          <cell r="AL1754">
            <v>600</v>
          </cell>
          <cell r="AM1754" t="str">
            <v>Power cube</v>
          </cell>
          <cell r="AN1754" t="str">
            <v>PowerCube</v>
          </cell>
          <cell r="AO1754">
            <v>400</v>
          </cell>
          <cell r="AP1754" t="str">
            <v>Agisson</v>
          </cell>
          <cell r="AQ1754">
            <v>1200</v>
          </cell>
          <cell r="AR1754">
            <v>2</v>
          </cell>
          <cell r="AS1754">
            <v>600</v>
          </cell>
          <cell r="AT1754">
            <v>48</v>
          </cell>
          <cell r="AU1754" t="str">
            <v>N/A</v>
          </cell>
          <cell r="AV1754" t="str">
            <v>N/A</v>
          </cell>
          <cell r="AW1754" t="str">
            <v>N/A</v>
          </cell>
          <cell r="AX1754">
            <v>0</v>
          </cell>
          <cell r="AY1754" t="str">
            <v>N/A</v>
          </cell>
          <cell r="AZ1754">
            <v>50.4</v>
          </cell>
        </row>
        <row r="1754">
          <cell r="BB1754">
            <v>1</v>
          </cell>
          <cell r="BC1754" t="str">
            <v>Airtel</v>
          </cell>
          <cell r="BD1754">
            <v>0</v>
          </cell>
          <cell r="BE1754" t="str">
            <v>ZM6377</v>
          </cell>
          <cell r="BF1754">
            <v>0</v>
          </cell>
        </row>
        <row r="1755">
          <cell r="C1755" t="str">
            <v>IHS_STR_308A</v>
          </cell>
          <cell r="D1755" t="str">
            <v>Buleya Malima </v>
          </cell>
          <cell r="E1755">
            <v>27.5064</v>
          </cell>
          <cell r="F1755">
            <v>-17.1114</v>
          </cell>
          <cell r="G1755" t="str">
            <v>Southern</v>
          </cell>
          <cell r="H1755">
            <v>1.5</v>
          </cell>
          <cell r="I1755" t="str">
            <v>SOUTHERN</v>
          </cell>
          <cell r="J1755" t="str">
            <v>Sinazongwe</v>
          </cell>
          <cell r="K1755" t="str">
            <v>No</v>
          </cell>
          <cell r="L1755" t="str">
            <v>No</v>
          </cell>
          <cell r="M1755" t="str">
            <v>No</v>
          </cell>
          <cell r="N1755" t="str">
            <v>Rural</v>
          </cell>
          <cell r="O1755" t="str">
            <v>Silver</v>
          </cell>
          <cell r="P1755" t="str">
            <v>Silver</v>
          </cell>
          <cell r="Q1755" t="str">
            <v>BTS</v>
          </cell>
          <cell r="R1755" t="str">
            <v>BTS</v>
          </cell>
          <cell r="S1755" t="str">
            <v>On air</v>
          </cell>
          <cell r="T1755" t="str">
            <v>Grid-Gen</v>
          </cell>
          <cell r="U1755" t="str">
            <v>Green Field</v>
          </cell>
          <cell r="V1755">
            <v>50</v>
          </cell>
          <cell r="W1755" t="str">
            <v>Outdoor</v>
          </cell>
          <cell r="X1755" t="str">
            <v>Aaron Ikenda</v>
          </cell>
          <cell r="Y1755" t="str">
            <v>SBC</v>
          </cell>
          <cell r="Z1755" t="str">
            <v>SBC</v>
          </cell>
          <cell r="AA1755" t="str">
            <v>Airtel </v>
          </cell>
          <cell r="AB1755" t="str">
            <v>Joseph Banda</v>
          </cell>
          <cell r="AC1755" t="str">
            <v>CCS</v>
          </cell>
          <cell r="AD1755" t="str">
            <v>CCS</v>
          </cell>
          <cell r="AE1755" t="str">
            <v>Generator City</v>
          </cell>
          <cell r="AF1755" t="str">
            <v>Generator City</v>
          </cell>
          <cell r="AG1755">
            <v>13</v>
          </cell>
          <cell r="AH1755" t="str">
            <v>Yanmar</v>
          </cell>
          <cell r="AI1755" t="str">
            <v>3TNV88-GGEP</v>
          </cell>
          <cell r="AJ1755" t="str">
            <v>LINZ</v>
          </cell>
          <cell r="AK1755">
            <v>0</v>
          </cell>
          <cell r="AL1755">
            <v>600</v>
          </cell>
          <cell r="AM1755" t="str">
            <v>Power cube</v>
          </cell>
          <cell r="AN1755" t="str">
            <v>Power2000</v>
          </cell>
          <cell r="AO1755">
            <v>250</v>
          </cell>
          <cell r="AP1755" t="str">
            <v>Agisson</v>
          </cell>
          <cell r="AQ1755">
            <v>1200</v>
          </cell>
          <cell r="AR1755">
            <v>2</v>
          </cell>
          <cell r="AS1755">
            <v>600</v>
          </cell>
          <cell r="AT1755">
            <v>48</v>
          </cell>
          <cell r="AU1755" t="str">
            <v>N/A</v>
          </cell>
          <cell r="AV1755" t="str">
            <v>N/A</v>
          </cell>
          <cell r="AW1755" t="str">
            <v>N/A</v>
          </cell>
          <cell r="AX1755">
            <v>0</v>
          </cell>
          <cell r="AY1755" t="str">
            <v>N/A</v>
          </cell>
          <cell r="AZ1755">
            <v>61.3</v>
          </cell>
        </row>
        <row r="1755">
          <cell r="BB1755">
            <v>2</v>
          </cell>
          <cell r="BC1755" t="str">
            <v>MTNAirtel</v>
          </cell>
          <cell r="BD1755" t="str">
            <v>T1196</v>
          </cell>
          <cell r="BE1755" t="str">
            <v>ZM6407</v>
          </cell>
          <cell r="BF1755">
            <v>0</v>
          </cell>
        </row>
        <row r="1756">
          <cell r="C1756" t="str">
            <v>IHS_STR_309A</v>
          </cell>
          <cell r="D1756" t="str">
            <v>ALEXSWILL FARM</v>
          </cell>
          <cell r="E1756">
            <v>26.7949</v>
          </cell>
          <cell r="F1756">
            <v>-14.040567</v>
          </cell>
          <cell r="G1756" t="str">
            <v>Southern</v>
          </cell>
          <cell r="H1756">
            <v>2.5</v>
          </cell>
          <cell r="I1756" t="str">
            <v>SOUTHERN</v>
          </cell>
          <cell r="J1756" t="str">
            <v>Kalomo</v>
          </cell>
          <cell r="K1756" t="str">
            <v>No</v>
          </cell>
          <cell r="L1756" t="str">
            <v>No</v>
          </cell>
          <cell r="M1756" t="str">
            <v>No</v>
          </cell>
          <cell r="N1756" t="str">
            <v>Rural</v>
          </cell>
          <cell r="O1756" t="str">
            <v>Silver</v>
          </cell>
          <cell r="P1756" t="str">
            <v>Silver</v>
          </cell>
          <cell r="Q1756" t="str">
            <v>BTS</v>
          </cell>
          <cell r="R1756" t="str">
            <v>BTS</v>
          </cell>
          <cell r="S1756" t="str">
            <v>On air</v>
          </cell>
          <cell r="T1756" t="str">
            <v>Solar-Gen</v>
          </cell>
          <cell r="U1756" t="str">
            <v>Green Field</v>
          </cell>
          <cell r="V1756">
            <v>70</v>
          </cell>
          <cell r="W1756" t="str">
            <v>Outdoor</v>
          </cell>
          <cell r="X1756" t="str">
            <v>Aaron Ikenda</v>
          </cell>
          <cell r="Y1756" t="str">
            <v>SBC</v>
          </cell>
          <cell r="Z1756" t="str">
            <v>SBC</v>
          </cell>
          <cell r="AA1756" t="str">
            <v>Airtel </v>
          </cell>
          <cell r="AB1756" t="str">
            <v>Joseph Banda</v>
          </cell>
          <cell r="AC1756" t="str">
            <v>CCS</v>
          </cell>
          <cell r="AD1756" t="str">
            <v>CCS</v>
          </cell>
          <cell r="AE1756" t="str">
            <v>CK Works</v>
          </cell>
          <cell r="AF1756" t="str">
            <v>CK Works</v>
          </cell>
          <cell r="AG1756">
            <v>20</v>
          </cell>
          <cell r="AH1756" t="str">
            <v>perkins</v>
          </cell>
          <cell r="AI1756" t="str">
            <v>GU51798U</v>
          </cell>
          <cell r="AJ1756" t="str">
            <v>Leroy Sommer</v>
          </cell>
          <cell r="AK1756" t="str">
            <v>TAL 040F J 6S/4</v>
          </cell>
          <cell r="AL1756">
            <v>600</v>
          </cell>
          <cell r="AM1756" t="str">
            <v>Power cube</v>
          </cell>
          <cell r="AN1756" t="str">
            <v>Power2000</v>
          </cell>
          <cell r="AO1756">
            <v>250</v>
          </cell>
          <cell r="AP1756" t="str">
            <v>NARADA</v>
          </cell>
          <cell r="AQ1756">
            <v>600</v>
          </cell>
          <cell r="AR1756">
            <v>2</v>
          </cell>
          <cell r="AS1756">
            <v>600</v>
          </cell>
          <cell r="AT1756">
            <v>24</v>
          </cell>
          <cell r="AU1756" t="str">
            <v>N/A</v>
          </cell>
          <cell r="AV1756" t="str">
            <v>N/A</v>
          </cell>
          <cell r="AW1756" t="str">
            <v>N/A</v>
          </cell>
          <cell r="AX1756">
            <v>0</v>
          </cell>
          <cell r="AY1756" t="str">
            <v>N/A</v>
          </cell>
          <cell r="AZ1756">
            <v>46</v>
          </cell>
        </row>
        <row r="1756">
          <cell r="BB1756">
            <v>1</v>
          </cell>
          <cell r="BC1756" t="str">
            <v>Airtel</v>
          </cell>
          <cell r="BD1756">
            <v>0</v>
          </cell>
          <cell r="BE1756" t="str">
            <v>ZM6438</v>
          </cell>
          <cell r="BF1756">
            <v>0</v>
          </cell>
        </row>
        <row r="1757">
          <cell r="C1757" t="str">
            <v>IHS_STR_310A</v>
          </cell>
          <cell r="D1757" t="str">
            <v>NTEME BASIC SCHOOL</v>
          </cell>
          <cell r="E1757">
            <v>27.3961</v>
          </cell>
          <cell r="F1757">
            <v>-16.1683</v>
          </cell>
          <cell r="G1757" t="str">
            <v>Southern</v>
          </cell>
          <cell r="H1757">
            <v>1.8</v>
          </cell>
          <cell r="I1757" t="str">
            <v>SOUTHERN</v>
          </cell>
          <cell r="J1757" t="str">
            <v>Monze</v>
          </cell>
          <cell r="K1757" t="str">
            <v>No</v>
          </cell>
          <cell r="L1757" t="str">
            <v>No</v>
          </cell>
          <cell r="M1757" t="str">
            <v>No</v>
          </cell>
          <cell r="N1757" t="str">
            <v>Urban</v>
          </cell>
          <cell r="O1757" t="str">
            <v>Silver</v>
          </cell>
          <cell r="P1757" t="str">
            <v>Silver</v>
          </cell>
          <cell r="Q1757" t="str">
            <v>BTS</v>
          </cell>
          <cell r="R1757" t="str">
            <v>BTS</v>
          </cell>
          <cell r="S1757" t="str">
            <v>On air</v>
          </cell>
          <cell r="T1757" t="str">
            <v>Grid-Gen</v>
          </cell>
          <cell r="U1757" t="str">
            <v>Green Field</v>
          </cell>
          <cell r="V1757">
            <v>70</v>
          </cell>
          <cell r="W1757" t="str">
            <v>Outdoor</v>
          </cell>
          <cell r="X1757" t="str">
            <v>Aaron Ikenda</v>
          </cell>
          <cell r="Y1757" t="str">
            <v>SBC</v>
          </cell>
          <cell r="Z1757" t="str">
            <v>SBC</v>
          </cell>
          <cell r="AA1757" t="str">
            <v>Airtel </v>
          </cell>
          <cell r="AB1757" t="str">
            <v>Joseph Banda</v>
          </cell>
          <cell r="AC1757" t="str">
            <v>CCS</v>
          </cell>
          <cell r="AD1757" t="str">
            <v>CCS</v>
          </cell>
          <cell r="AE1757" t="str">
            <v>MPI</v>
          </cell>
          <cell r="AF1757" t="str">
            <v>MPI</v>
          </cell>
          <cell r="AG1757">
            <v>15</v>
          </cell>
          <cell r="AH1757" t="str">
            <v>perkins</v>
          </cell>
          <cell r="AI1757" t="str">
            <v>GK65597</v>
          </cell>
          <cell r="AJ1757" t="str">
            <v>Leroy Sommer</v>
          </cell>
          <cell r="AK1757" t="str">
            <v>TAL 040F J 6S/4</v>
          </cell>
          <cell r="AL1757">
            <v>600</v>
          </cell>
          <cell r="AM1757" t="str">
            <v>Power cube</v>
          </cell>
          <cell r="AN1757" t="str">
            <v>PowerCube</v>
          </cell>
          <cell r="AO1757">
            <v>400</v>
          </cell>
          <cell r="AP1757" t="str">
            <v>Agisson</v>
          </cell>
          <cell r="AQ1757">
            <v>1200</v>
          </cell>
          <cell r="AR1757">
            <v>2</v>
          </cell>
          <cell r="AS1757">
            <v>600</v>
          </cell>
          <cell r="AT1757">
            <v>48</v>
          </cell>
          <cell r="AU1757" t="str">
            <v>N/A</v>
          </cell>
          <cell r="AV1757" t="str">
            <v>N/A</v>
          </cell>
          <cell r="AW1757" t="str">
            <v>N/A</v>
          </cell>
          <cell r="AX1757">
            <v>0</v>
          </cell>
          <cell r="AY1757" t="str">
            <v>N/A</v>
          </cell>
          <cell r="AZ1757">
            <v>50.6</v>
          </cell>
        </row>
        <row r="1757">
          <cell r="BB1757">
            <v>1</v>
          </cell>
          <cell r="BC1757" t="str">
            <v>Airtel</v>
          </cell>
          <cell r="BD1757">
            <v>0</v>
          </cell>
          <cell r="BE1757" t="str">
            <v>ZM6447</v>
          </cell>
          <cell r="BF1757">
            <v>0</v>
          </cell>
        </row>
        <row r="1758">
          <cell r="C1758" t="str">
            <v>IHS_STR_311A</v>
          </cell>
          <cell r="D1758" t="str">
            <v>Chilindi Basic</v>
          </cell>
          <cell r="E1758">
            <v>27.7474</v>
          </cell>
          <cell r="F1758">
            <v>-16.1234</v>
          </cell>
          <cell r="G1758" t="str">
            <v>Southern</v>
          </cell>
          <cell r="H1758">
            <v>2.5</v>
          </cell>
          <cell r="I1758" t="str">
            <v>SOUTHERN</v>
          </cell>
          <cell r="J1758" t="str">
            <v>Mazabuka</v>
          </cell>
          <cell r="K1758" t="str">
            <v>No</v>
          </cell>
          <cell r="L1758" t="str">
            <v>No</v>
          </cell>
          <cell r="M1758" t="str">
            <v>No</v>
          </cell>
          <cell r="N1758" t="str">
            <v>Rural</v>
          </cell>
          <cell r="O1758" t="str">
            <v>Silver</v>
          </cell>
          <cell r="P1758" t="str">
            <v>Silver</v>
          </cell>
          <cell r="Q1758" t="str">
            <v>BTS</v>
          </cell>
          <cell r="R1758" t="str">
            <v>BTS</v>
          </cell>
          <cell r="S1758" t="str">
            <v>On air</v>
          </cell>
          <cell r="T1758" t="str">
            <v>Grid-Gen</v>
          </cell>
          <cell r="U1758" t="str">
            <v>Green Field</v>
          </cell>
          <cell r="V1758">
            <v>50</v>
          </cell>
          <cell r="W1758" t="str">
            <v>Outdoor</v>
          </cell>
          <cell r="X1758" t="str">
            <v>Aaron Ikenda</v>
          </cell>
          <cell r="Y1758" t="str">
            <v>SBC</v>
          </cell>
          <cell r="Z1758" t="str">
            <v>SBC</v>
          </cell>
          <cell r="AA1758" t="str">
            <v>Airtel </v>
          </cell>
          <cell r="AB1758" t="str">
            <v>Joseph Banda</v>
          </cell>
          <cell r="AC1758" t="str">
            <v>CCS</v>
          </cell>
          <cell r="AD1758" t="str">
            <v>CCS</v>
          </cell>
          <cell r="AE1758" t="str">
            <v>CK Works</v>
          </cell>
          <cell r="AF1758" t="str">
            <v>CK Works</v>
          </cell>
          <cell r="AG1758">
            <v>20</v>
          </cell>
          <cell r="AH1758" t="str">
            <v>perkins</v>
          </cell>
          <cell r="AI1758" t="str">
            <v>GV51790V</v>
          </cell>
          <cell r="AJ1758" t="str">
            <v>Mecc Alte</v>
          </cell>
          <cell r="AK1758" t="str">
            <v>TAL 040F J 6S/4</v>
          </cell>
          <cell r="AL1758">
            <v>1000</v>
          </cell>
          <cell r="AM1758" t="str">
            <v>Power cube</v>
          </cell>
          <cell r="AN1758" t="str">
            <v>DCDU400</v>
          </cell>
          <cell r="AO1758">
            <v>400</v>
          </cell>
          <cell r="AP1758" t="str">
            <v>Lithium</v>
          </cell>
          <cell r="AQ1758">
            <v>200</v>
          </cell>
          <cell r="AR1758">
            <v>48</v>
          </cell>
          <cell r="AS1758">
            <v>100</v>
          </cell>
          <cell r="AT1758">
            <v>2</v>
          </cell>
          <cell r="AU1758" t="str">
            <v>N/A</v>
          </cell>
          <cell r="AV1758" t="str">
            <v>N/A</v>
          </cell>
          <cell r="AW1758" t="str">
            <v>N/A</v>
          </cell>
          <cell r="AX1758">
            <v>0</v>
          </cell>
          <cell r="AY1758" t="str">
            <v>N/A</v>
          </cell>
          <cell r="AZ1758">
            <v>42</v>
          </cell>
        </row>
        <row r="1758">
          <cell r="BB1758">
            <v>1</v>
          </cell>
          <cell r="BC1758" t="str">
            <v>Airtel</v>
          </cell>
          <cell r="BD1758">
            <v>0</v>
          </cell>
          <cell r="BE1758" t="str">
            <v>ZM6452</v>
          </cell>
          <cell r="BF1758">
            <v>0</v>
          </cell>
        </row>
        <row r="1759">
          <cell r="C1759" t="str">
            <v>IHS_STR_312A</v>
          </cell>
          <cell r="D1759" t="str">
            <v>LUPANIMWNDIHOP1</v>
          </cell>
          <cell r="E1759">
            <v>25.1102</v>
          </cell>
          <cell r="F1759">
            <v>-17.4752</v>
          </cell>
          <cell r="G1759" t="str">
            <v>Southern</v>
          </cell>
          <cell r="H1759">
            <v>2.5</v>
          </cell>
          <cell r="I1759" t="str">
            <v>SOUTHERN</v>
          </cell>
          <cell r="J1759" t="str">
            <v>Kazungula</v>
          </cell>
          <cell r="K1759" t="str">
            <v>Yes</v>
          </cell>
          <cell r="L1759" t="str">
            <v>No</v>
          </cell>
          <cell r="M1759" t="str">
            <v>No</v>
          </cell>
          <cell r="N1759" t="str">
            <v>Rural</v>
          </cell>
          <cell r="O1759" t="str">
            <v>Silver</v>
          </cell>
          <cell r="P1759" t="str">
            <v>Silver</v>
          </cell>
          <cell r="Q1759" t="str">
            <v>BB</v>
          </cell>
          <cell r="R1759" t="str">
            <v>BB</v>
          </cell>
          <cell r="S1759" t="str">
            <v>On air</v>
          </cell>
          <cell r="T1759" t="str">
            <v>Solar-Gen</v>
          </cell>
          <cell r="U1759" t="str">
            <v>Green Field</v>
          </cell>
          <cell r="V1759">
            <v>60</v>
          </cell>
          <cell r="W1759" t="str">
            <v>Outdoor</v>
          </cell>
          <cell r="X1759" t="str">
            <v>Mwamba Kalilo</v>
          </cell>
          <cell r="Y1759" t="str">
            <v>SBC</v>
          </cell>
          <cell r="Z1759" t="str">
            <v>SBC</v>
          </cell>
          <cell r="AA1759" t="str">
            <v>Airtel </v>
          </cell>
          <cell r="AB1759" t="str">
            <v>Joseph Banda</v>
          </cell>
          <cell r="AC1759" t="str">
            <v>CCS</v>
          </cell>
          <cell r="AD1759" t="str">
            <v>CCS</v>
          </cell>
          <cell r="AE1759" t="str">
            <v>Gen Logic </v>
          </cell>
          <cell r="AF1759" t="str">
            <v>Gen Logic </v>
          </cell>
          <cell r="AG1759">
            <v>20</v>
          </cell>
          <cell r="AH1759" t="str">
            <v>perkins</v>
          </cell>
          <cell r="AI1759" t="str">
            <v>GV51790U</v>
          </cell>
          <cell r="AJ1759" t="str">
            <v>Leroy Sommer</v>
          </cell>
          <cell r="AK1759" t="str">
            <v>TAL 049F J 6S/4</v>
          </cell>
          <cell r="AL1759">
            <v>1000</v>
          </cell>
          <cell r="AM1759" t="str">
            <v>Power cube</v>
          </cell>
          <cell r="AN1759" t="str">
            <v>ICC330-H1_C1</v>
          </cell>
          <cell r="AO1759">
            <v>600</v>
          </cell>
          <cell r="AP1759" t="str">
            <v>Lithium</v>
          </cell>
          <cell r="AQ1759">
            <v>400</v>
          </cell>
          <cell r="AR1759">
            <v>48</v>
          </cell>
          <cell r="AS1759">
            <v>100</v>
          </cell>
          <cell r="AT1759">
            <v>4</v>
          </cell>
          <cell r="AU1759" t="str">
            <v>N/A</v>
          </cell>
          <cell r="AV1759" t="str">
            <v>N/A</v>
          </cell>
          <cell r="AW1759" t="str">
            <v>N/A</v>
          </cell>
          <cell r="AX1759" t="str">
            <v>NA</v>
          </cell>
          <cell r="AY1759" t="str">
            <v>N/A</v>
          </cell>
          <cell r="AZ1759">
            <v>63</v>
          </cell>
        </row>
        <row r="1759">
          <cell r="BB1759">
            <v>2</v>
          </cell>
          <cell r="BC1759" t="str">
            <v>MTNAirtel</v>
          </cell>
          <cell r="BD1759" t="str">
            <v>T0461</v>
          </cell>
          <cell r="BE1759" t="str">
            <v>ZM6463</v>
          </cell>
          <cell r="BF1759" t="str">
            <v>yes</v>
          </cell>
        </row>
        <row r="1760">
          <cell r="C1760" t="str">
            <v>IHS_STR_313A</v>
          </cell>
          <cell r="D1760" t="str">
            <v>Maramba 3G</v>
          </cell>
          <cell r="E1760">
            <v>25.8930833333333</v>
          </cell>
          <cell r="F1760">
            <v>-17.8495</v>
          </cell>
          <cell r="G1760" t="str">
            <v>Southern</v>
          </cell>
          <cell r="H1760">
            <v>1.8</v>
          </cell>
          <cell r="I1760" t="str">
            <v>SOUTHERN</v>
          </cell>
          <cell r="J1760" t="str">
            <v>Livingstone</v>
          </cell>
          <cell r="K1760" t="str">
            <v>Yes</v>
          </cell>
          <cell r="L1760" t="str">
            <v>No</v>
          </cell>
          <cell r="M1760" t="str">
            <v>No</v>
          </cell>
          <cell r="N1760" t="str">
            <v>Urban</v>
          </cell>
          <cell r="O1760" t="str">
            <v>Gold</v>
          </cell>
          <cell r="P1760" t="str">
            <v>Gold</v>
          </cell>
          <cell r="Q1760" t="str">
            <v>BTS</v>
          </cell>
          <cell r="R1760" t="str">
            <v>BTS</v>
          </cell>
          <cell r="S1760" t="str">
            <v>On air</v>
          </cell>
          <cell r="T1760" t="str">
            <v>Grid-Gen</v>
          </cell>
          <cell r="U1760" t="str">
            <v>Green Field</v>
          </cell>
          <cell r="V1760">
            <v>50</v>
          </cell>
          <cell r="W1760" t="str">
            <v>Outdoor</v>
          </cell>
          <cell r="X1760" t="str">
            <v>Mwamba Kalilo</v>
          </cell>
          <cell r="Y1760" t="str">
            <v>SBC</v>
          </cell>
          <cell r="Z1760" t="str">
            <v>SBC</v>
          </cell>
          <cell r="AA1760" t="str">
            <v>Airtel </v>
          </cell>
          <cell r="AB1760" t="str">
            <v>Joseph Banda</v>
          </cell>
          <cell r="AC1760" t="str">
            <v>CCS</v>
          </cell>
          <cell r="AD1760" t="str">
            <v>CCS</v>
          </cell>
          <cell r="AE1760" t="str">
            <v>falcon</v>
          </cell>
          <cell r="AF1760" t="str">
            <v>falcon</v>
          </cell>
          <cell r="AG1760">
            <v>15</v>
          </cell>
          <cell r="AH1760" t="str">
            <v>perkins</v>
          </cell>
          <cell r="AI1760" t="str">
            <v>GV51790U</v>
          </cell>
          <cell r="AJ1760" t="str">
            <v>Mecc Alte</v>
          </cell>
          <cell r="AK1760" t="str">
            <v>ECP 28-M/4</v>
          </cell>
          <cell r="AL1760">
            <v>600</v>
          </cell>
          <cell r="AM1760" t="str">
            <v>Power cube</v>
          </cell>
          <cell r="AN1760" t="str">
            <v>ICC330-H1_C1</v>
          </cell>
          <cell r="AO1760">
            <v>400</v>
          </cell>
          <cell r="AP1760" t="str">
            <v>Agisson</v>
          </cell>
          <cell r="AQ1760">
            <v>600</v>
          </cell>
          <cell r="AR1760">
            <v>2</v>
          </cell>
          <cell r="AS1760">
            <v>600</v>
          </cell>
          <cell r="AT1760">
            <v>24</v>
          </cell>
          <cell r="AU1760" t="str">
            <v>N/A</v>
          </cell>
          <cell r="AV1760" t="str">
            <v>N/A</v>
          </cell>
          <cell r="AW1760" t="str">
            <v>N/A</v>
          </cell>
          <cell r="AX1760" t="str">
            <v>NA</v>
          </cell>
          <cell r="AY1760" t="str">
            <v>N/A</v>
          </cell>
          <cell r="AZ1760">
            <v>50</v>
          </cell>
        </row>
        <row r="1760">
          <cell r="BB1760">
            <v>1</v>
          </cell>
          <cell r="BC1760" t="str">
            <v>Airtel</v>
          </cell>
          <cell r="BD1760">
            <v>0</v>
          </cell>
          <cell r="BE1760" t="str">
            <v>ZM6769</v>
          </cell>
          <cell r="BF1760" t="str">
            <v>yes</v>
          </cell>
        </row>
        <row r="1761">
          <cell r="C1761" t="str">
            <v>IHS_STR_314A</v>
          </cell>
          <cell r="D1761" t="str">
            <v>CHIPEPO</v>
          </cell>
          <cell r="E1761">
            <v>27.8597</v>
          </cell>
          <cell r="F1761">
            <v>-16.8041</v>
          </cell>
          <cell r="G1761" t="str">
            <v>Southern</v>
          </cell>
          <cell r="H1761">
            <v>2.5</v>
          </cell>
          <cell r="I1761" t="str">
            <v>SOUTHERN</v>
          </cell>
          <cell r="J1761" t="str">
            <v>Munyumbwe</v>
          </cell>
          <cell r="K1761" t="str">
            <v>No</v>
          </cell>
          <cell r="L1761" t="str">
            <v>No</v>
          </cell>
          <cell r="M1761" t="str">
            <v>No</v>
          </cell>
          <cell r="N1761" t="str">
            <v>Rural</v>
          </cell>
          <cell r="O1761" t="str">
            <v>Silver</v>
          </cell>
          <cell r="P1761" t="str">
            <v>Silver</v>
          </cell>
          <cell r="Q1761" t="str">
            <v>BTS</v>
          </cell>
          <cell r="R1761" t="str">
            <v>BTS</v>
          </cell>
          <cell r="S1761" t="str">
            <v>On air</v>
          </cell>
          <cell r="T1761" t="str">
            <v>Grid-Gen</v>
          </cell>
          <cell r="U1761" t="str">
            <v>Green Field</v>
          </cell>
          <cell r="V1761">
            <v>80</v>
          </cell>
          <cell r="W1761" t="str">
            <v>Outdoor</v>
          </cell>
          <cell r="X1761" t="str">
            <v>Aaron Ikenda</v>
          </cell>
          <cell r="Y1761" t="str">
            <v>SBC</v>
          </cell>
          <cell r="Z1761" t="str">
            <v>SBC</v>
          </cell>
          <cell r="AA1761" t="str">
            <v>Airtel </v>
          </cell>
          <cell r="AB1761" t="str">
            <v>Joseph Banda</v>
          </cell>
          <cell r="AC1761" t="str">
            <v>CCS</v>
          </cell>
          <cell r="AD1761" t="str">
            <v>CCS</v>
          </cell>
          <cell r="AE1761" t="str">
            <v>Gen Logic </v>
          </cell>
          <cell r="AF1761" t="str">
            <v>Gen Logic </v>
          </cell>
          <cell r="AG1761">
            <v>20</v>
          </cell>
          <cell r="AH1761" t="str">
            <v>perkins</v>
          </cell>
          <cell r="AI1761" t="str">
            <v>GV83540U</v>
          </cell>
          <cell r="AJ1761" t="str">
            <v>Leroy Sommer</v>
          </cell>
          <cell r="AK1761" t="str">
            <v>TAL 040F J 6S/4</v>
          </cell>
          <cell r="AL1761">
            <v>1000</v>
          </cell>
          <cell r="AM1761" t="str">
            <v>Power cube</v>
          </cell>
          <cell r="AN1761" t="str">
            <v>Powercube</v>
          </cell>
          <cell r="AO1761">
            <v>400</v>
          </cell>
          <cell r="AP1761" t="str">
            <v>NARADA</v>
          </cell>
          <cell r="AQ1761">
            <v>600</v>
          </cell>
          <cell r="AR1761">
            <v>2</v>
          </cell>
          <cell r="AS1761">
            <v>600</v>
          </cell>
          <cell r="AT1761">
            <v>24</v>
          </cell>
          <cell r="AU1761" t="str">
            <v>N/A</v>
          </cell>
          <cell r="AV1761" t="str">
            <v>N/A</v>
          </cell>
          <cell r="AW1761" t="str">
            <v>N/A</v>
          </cell>
          <cell r="AX1761">
            <v>0</v>
          </cell>
          <cell r="AY1761" t="str">
            <v>N/A</v>
          </cell>
          <cell r="AZ1761">
            <v>64</v>
          </cell>
        </row>
        <row r="1761">
          <cell r="BB1761">
            <v>2</v>
          </cell>
          <cell r="BC1761" t="str">
            <v>MTNAirtel</v>
          </cell>
          <cell r="BD1761" t="str">
            <v>T0327</v>
          </cell>
          <cell r="BE1761" t="str">
            <v>ZM0169</v>
          </cell>
          <cell r="BF1761">
            <v>0</v>
          </cell>
        </row>
        <row r="1762">
          <cell r="C1762" t="str">
            <v>IHS_STR_315A</v>
          </cell>
          <cell r="D1762" t="str">
            <v>Mazabuka Monze</v>
          </cell>
          <cell r="E1762">
            <v>27.5517</v>
          </cell>
          <cell r="F1762">
            <v>-16.11598</v>
          </cell>
          <cell r="G1762" t="str">
            <v>Southern</v>
          </cell>
          <cell r="H1762">
            <v>2</v>
          </cell>
          <cell r="I1762" t="str">
            <v>SOUTHERN</v>
          </cell>
          <cell r="J1762" t="str">
            <v>Mazabuka</v>
          </cell>
          <cell r="K1762" t="str">
            <v>No</v>
          </cell>
          <cell r="L1762" t="str">
            <v>No</v>
          </cell>
          <cell r="M1762" t="str">
            <v>No</v>
          </cell>
          <cell r="N1762" t="str">
            <v>Suburban</v>
          </cell>
          <cell r="O1762" t="str">
            <v>Silver</v>
          </cell>
          <cell r="P1762" t="str">
            <v>Silver</v>
          </cell>
          <cell r="Q1762" t="str">
            <v>BTS</v>
          </cell>
          <cell r="R1762" t="str">
            <v>BB/HUB</v>
          </cell>
          <cell r="S1762" t="str">
            <v>On air</v>
          </cell>
          <cell r="T1762" t="str">
            <v>Grid-Gen</v>
          </cell>
          <cell r="U1762" t="str">
            <v>Green Field</v>
          </cell>
          <cell r="V1762">
            <v>60</v>
          </cell>
          <cell r="W1762" t="str">
            <v>Indoor </v>
          </cell>
          <cell r="X1762" t="str">
            <v>Aaron Ikenda</v>
          </cell>
          <cell r="Y1762" t="str">
            <v>SBC</v>
          </cell>
          <cell r="Z1762" t="str">
            <v>SBC</v>
          </cell>
          <cell r="AA1762" t="str">
            <v>Airtel </v>
          </cell>
          <cell r="AB1762" t="str">
            <v>Joseph Banda</v>
          </cell>
          <cell r="AC1762" t="str">
            <v>CCS</v>
          </cell>
          <cell r="AD1762" t="str">
            <v>CCS</v>
          </cell>
          <cell r="AE1762" t="str">
            <v>Gen Logic </v>
          </cell>
          <cell r="AF1762" t="str">
            <v>Gen Logic </v>
          </cell>
          <cell r="AG1762">
            <v>16</v>
          </cell>
          <cell r="AH1762" t="str">
            <v>perkins</v>
          </cell>
          <cell r="AI1762">
            <v>0</v>
          </cell>
          <cell r="AJ1762" t="str">
            <v>Leroy Sommer</v>
          </cell>
          <cell r="AK1762">
            <v>0</v>
          </cell>
          <cell r="AL1762">
            <v>1000</v>
          </cell>
          <cell r="AM1762" t="str">
            <v>Emerson</v>
          </cell>
          <cell r="AN1762" t="str">
            <v>Netsure</v>
          </cell>
          <cell r="AO1762">
            <v>300</v>
          </cell>
          <cell r="AP1762" t="str">
            <v>BSB</v>
          </cell>
          <cell r="AQ1762">
            <v>1500</v>
          </cell>
          <cell r="AR1762">
            <v>2</v>
          </cell>
          <cell r="AS1762">
            <v>1500</v>
          </cell>
          <cell r="AT1762">
            <v>24</v>
          </cell>
          <cell r="AU1762" t="str">
            <v>LG</v>
          </cell>
          <cell r="AV1762" t="str">
            <v>LG</v>
          </cell>
          <cell r="AW1762">
            <v>18000</v>
          </cell>
          <cell r="AX1762">
            <v>18000</v>
          </cell>
          <cell r="AY1762">
            <v>2</v>
          </cell>
          <cell r="AZ1762">
            <v>80</v>
          </cell>
        </row>
        <row r="1762">
          <cell r="BB1762">
            <v>2</v>
          </cell>
          <cell r="BC1762" t="str">
            <v>AirtelZambia Railways</v>
          </cell>
          <cell r="BD1762">
            <v>0</v>
          </cell>
          <cell r="BE1762" t="str">
            <v>ZM3800</v>
          </cell>
          <cell r="BF1762">
            <v>0</v>
          </cell>
        </row>
        <row r="1763">
          <cell r="C1763" t="str">
            <v>IHS_STR_316A</v>
          </cell>
          <cell r="D1763" t="str">
            <v>MUNYUMBWE RPT 2 (Simwami)</v>
          </cell>
          <cell r="E1763">
            <v>27.6219</v>
          </cell>
          <cell r="F1763">
            <v>-16.8415</v>
          </cell>
          <cell r="G1763" t="str">
            <v>Southern</v>
          </cell>
          <cell r="H1763">
            <v>2.5</v>
          </cell>
          <cell r="I1763" t="str">
            <v>SOUTHERN</v>
          </cell>
          <cell r="J1763" t="str">
            <v>Munyumbwe</v>
          </cell>
          <cell r="K1763" t="str">
            <v>No</v>
          </cell>
          <cell r="L1763" t="str">
            <v>No</v>
          </cell>
          <cell r="M1763" t="str">
            <v>No</v>
          </cell>
          <cell r="N1763" t="str">
            <v>Rural</v>
          </cell>
          <cell r="O1763" t="str">
            <v>Silver</v>
          </cell>
          <cell r="P1763" t="str">
            <v>Silver</v>
          </cell>
          <cell r="Q1763" t="str">
            <v>BTS</v>
          </cell>
          <cell r="R1763" t="str">
            <v>BTS</v>
          </cell>
          <cell r="S1763" t="str">
            <v>On air</v>
          </cell>
          <cell r="T1763" t="str">
            <v>Solar-Gen</v>
          </cell>
          <cell r="U1763" t="str">
            <v>Green Field</v>
          </cell>
          <cell r="V1763">
            <v>80</v>
          </cell>
          <cell r="W1763" t="str">
            <v>Outdoor</v>
          </cell>
          <cell r="X1763" t="str">
            <v>Aaron Ikenda</v>
          </cell>
          <cell r="Y1763" t="str">
            <v>SBC</v>
          </cell>
          <cell r="Z1763" t="str">
            <v>SBC</v>
          </cell>
          <cell r="AA1763" t="str">
            <v>Airtel </v>
          </cell>
          <cell r="AB1763" t="str">
            <v>Joseph Banda</v>
          </cell>
          <cell r="AC1763" t="str">
            <v>CCS</v>
          </cell>
          <cell r="AD1763" t="str">
            <v>CCS</v>
          </cell>
          <cell r="AE1763" t="str">
            <v>Gen Logic </v>
          </cell>
          <cell r="AF1763" t="str">
            <v>Gen Logic </v>
          </cell>
          <cell r="AG1763">
            <v>20</v>
          </cell>
          <cell r="AH1763" t="str">
            <v>perkins</v>
          </cell>
          <cell r="AI1763" t="str">
            <v>GV83540U</v>
          </cell>
          <cell r="AJ1763" t="str">
            <v>Leroy Sommer</v>
          </cell>
          <cell r="AK1763" t="str">
            <v>TAL 040F J 6S/4</v>
          </cell>
          <cell r="AL1763">
            <v>1000</v>
          </cell>
          <cell r="AM1763" t="str">
            <v>Power cube</v>
          </cell>
          <cell r="AN1763" t="str">
            <v>Powercube</v>
          </cell>
          <cell r="AO1763">
            <v>400</v>
          </cell>
          <cell r="AP1763" t="str">
            <v>Lithium</v>
          </cell>
          <cell r="AQ1763">
            <v>500</v>
          </cell>
          <cell r="AR1763">
            <v>48</v>
          </cell>
          <cell r="AS1763">
            <v>100</v>
          </cell>
          <cell r="AT1763">
            <v>5</v>
          </cell>
          <cell r="AU1763" t="str">
            <v>N/A</v>
          </cell>
          <cell r="AV1763" t="str">
            <v>N/A</v>
          </cell>
          <cell r="AW1763" t="str">
            <v>N/A</v>
          </cell>
          <cell r="AX1763">
            <v>0</v>
          </cell>
          <cell r="AY1763" t="str">
            <v>N/A</v>
          </cell>
          <cell r="AZ1763">
            <v>73</v>
          </cell>
        </row>
        <row r="1763">
          <cell r="BB1763">
            <v>2</v>
          </cell>
          <cell r="BC1763" t="str">
            <v>MTNAirtel</v>
          </cell>
          <cell r="BD1763" t="str">
            <v>T1197</v>
          </cell>
          <cell r="BE1763" t="str">
            <v>ZM0216</v>
          </cell>
          <cell r="BF1763">
            <v>0</v>
          </cell>
        </row>
        <row r="1764">
          <cell r="C1764" t="str">
            <v>IHS_STR_317A</v>
          </cell>
          <cell r="D1764" t="str">
            <v>SIAVONGA ROAD</v>
          </cell>
          <cell r="E1764">
            <v>28.3719</v>
          </cell>
          <cell r="F1764">
            <v>-15.9307</v>
          </cell>
          <cell r="G1764" t="str">
            <v>Lusaka</v>
          </cell>
          <cell r="H1764">
            <v>2.5</v>
          </cell>
          <cell r="I1764" t="str">
            <v>SOUTHERN</v>
          </cell>
          <cell r="J1764" t="str">
            <v>Siavonga</v>
          </cell>
          <cell r="K1764" t="str">
            <v>No</v>
          </cell>
          <cell r="L1764" t="str">
            <v>No</v>
          </cell>
          <cell r="M1764" t="str">
            <v>No</v>
          </cell>
          <cell r="N1764" t="str">
            <v>Rural</v>
          </cell>
          <cell r="O1764" t="str">
            <v>Silver</v>
          </cell>
          <cell r="P1764" t="str">
            <v>Silver</v>
          </cell>
          <cell r="Q1764" t="str">
            <v>BTS</v>
          </cell>
          <cell r="R1764" t="str">
            <v>BTS</v>
          </cell>
          <cell r="S1764" t="str">
            <v>On air</v>
          </cell>
          <cell r="T1764" t="str">
            <v>Solar-Gen</v>
          </cell>
          <cell r="U1764" t="str">
            <v>Green Field</v>
          </cell>
          <cell r="V1764">
            <v>50</v>
          </cell>
          <cell r="W1764" t="str">
            <v>Outdoor</v>
          </cell>
          <cell r="X1764" t="str">
            <v>Samuel Mumba</v>
          </cell>
          <cell r="Y1764" t="str">
            <v>SBC</v>
          </cell>
          <cell r="Z1764" t="str">
            <v>SBC</v>
          </cell>
          <cell r="AA1764" t="str">
            <v>Airtel </v>
          </cell>
          <cell r="AB1764" t="str">
            <v>Evans Ngonga</v>
          </cell>
          <cell r="AC1764" t="str">
            <v>CCS</v>
          </cell>
          <cell r="AD1764" t="str">
            <v>CCS</v>
          </cell>
          <cell r="AE1764" t="str">
            <v>Gen Logic </v>
          </cell>
          <cell r="AF1764" t="str">
            <v>Gen Logic </v>
          </cell>
          <cell r="AG1764">
            <v>20</v>
          </cell>
          <cell r="AH1764" t="str">
            <v>perkins</v>
          </cell>
          <cell r="AI1764" t="str">
            <v>404A-22</v>
          </cell>
          <cell r="AJ1764" t="str">
            <v>Leroy Sommer</v>
          </cell>
          <cell r="AK1764" t="str">
            <v>ECO-28-M/4</v>
          </cell>
          <cell r="AL1764">
            <v>1000</v>
          </cell>
          <cell r="AM1764" t="str">
            <v>Power cube</v>
          </cell>
          <cell r="AN1764" t="str">
            <v>ECC500</v>
          </cell>
          <cell r="AO1764">
            <v>50</v>
          </cell>
          <cell r="AP1764" t="str">
            <v>Lithium</v>
          </cell>
          <cell r="AQ1764">
            <v>200</v>
          </cell>
          <cell r="AR1764">
            <v>48</v>
          </cell>
          <cell r="AS1764">
            <v>100</v>
          </cell>
          <cell r="AT1764">
            <v>2</v>
          </cell>
          <cell r="AU1764" t="str">
            <v>N/A</v>
          </cell>
          <cell r="AV1764" t="str">
            <v>N/A</v>
          </cell>
          <cell r="AW1764" t="str">
            <v>N/A</v>
          </cell>
          <cell r="AX1764" t="str">
            <v>N/A</v>
          </cell>
          <cell r="AY1764" t="str">
            <v>N/A</v>
          </cell>
          <cell r="AZ1764">
            <v>46</v>
          </cell>
        </row>
        <row r="1764">
          <cell r="BB1764">
            <v>1</v>
          </cell>
          <cell r="BC1764" t="str">
            <v>Airtel</v>
          </cell>
          <cell r="BD1764">
            <v>0</v>
          </cell>
          <cell r="BE1764" t="str">
            <v>ZM0207</v>
          </cell>
          <cell r="BF1764">
            <v>0</v>
          </cell>
        </row>
        <row r="1765">
          <cell r="C1765" t="str">
            <v>IHS_STR_318A</v>
          </cell>
          <cell r="D1765" t="str">
            <v>Choma CBD</v>
          </cell>
          <cell r="E1765">
            <v>26.9844</v>
          </cell>
          <cell r="F1765">
            <v>-16.8083</v>
          </cell>
          <cell r="G1765" t="str">
            <v>Southern</v>
          </cell>
          <cell r="H1765">
            <v>2.5</v>
          </cell>
          <cell r="I1765" t="str">
            <v>SOUTHERN</v>
          </cell>
          <cell r="J1765" t="str">
            <v>Choma</v>
          </cell>
          <cell r="K1765" t="str">
            <v>No</v>
          </cell>
          <cell r="L1765" t="str">
            <v>No</v>
          </cell>
          <cell r="M1765" t="str">
            <v>No</v>
          </cell>
          <cell r="N1765" t="str">
            <v>Urban</v>
          </cell>
        </row>
        <row r="1765">
          <cell r="P1765" t="str">
            <v>Silver</v>
          </cell>
          <cell r="Q1765" t="str">
            <v>BTS</v>
          </cell>
          <cell r="R1765" t="str">
            <v>BTS</v>
          </cell>
          <cell r="S1765" t="str">
            <v>On air</v>
          </cell>
          <cell r="T1765" t="str">
            <v>Grid-Gen</v>
          </cell>
          <cell r="U1765" t="str">
            <v>Green Field</v>
          </cell>
          <cell r="V1765">
            <v>50</v>
          </cell>
          <cell r="W1765" t="str">
            <v>Outdoor</v>
          </cell>
          <cell r="X1765" t="str">
            <v>Aaron Ikenda</v>
          </cell>
          <cell r="Y1765" t="str">
            <v>SBC</v>
          </cell>
          <cell r="Z1765" t="str">
            <v>SBC</v>
          </cell>
          <cell r="AA1765" t="str">
            <v>Airtel </v>
          </cell>
          <cell r="AB1765" t="str">
            <v>Joseph Banda</v>
          </cell>
          <cell r="AC1765" t="str">
            <v>CCS</v>
          </cell>
          <cell r="AD1765" t="str">
            <v>CCS</v>
          </cell>
          <cell r="AE1765" t="str">
            <v>Gen Logic </v>
          </cell>
          <cell r="AF1765" t="str">
            <v>Gen Logic </v>
          </cell>
          <cell r="AG1765">
            <v>20</v>
          </cell>
          <cell r="AH1765" t="str">
            <v>perkins</v>
          </cell>
          <cell r="AI1765" t="str">
            <v>GV51790U</v>
          </cell>
          <cell r="AJ1765" t="str">
            <v>Leroy Sommer</v>
          </cell>
          <cell r="AK1765" t="str">
            <v>TAL 040F J 6S/4</v>
          </cell>
          <cell r="AL1765">
            <v>1000</v>
          </cell>
          <cell r="AM1765" t="str">
            <v>Power cube</v>
          </cell>
          <cell r="AN1765" t="str">
            <v>Powercube</v>
          </cell>
          <cell r="AO1765">
            <v>400</v>
          </cell>
          <cell r="AP1765" t="str">
            <v>NARADA</v>
          </cell>
          <cell r="AQ1765">
            <v>600</v>
          </cell>
          <cell r="AR1765">
            <v>2</v>
          </cell>
          <cell r="AS1765">
            <v>600</v>
          </cell>
          <cell r="AT1765">
            <v>24</v>
          </cell>
          <cell r="AU1765" t="str">
            <v>N/A</v>
          </cell>
          <cell r="AV1765" t="str">
            <v>N/A</v>
          </cell>
          <cell r="AW1765" t="str">
            <v>N/A</v>
          </cell>
          <cell r="AX1765" t="str">
            <v>N/A</v>
          </cell>
          <cell r="AY1765" t="str">
            <v>N/A</v>
          </cell>
          <cell r="AZ1765">
            <v>94</v>
          </cell>
        </row>
        <row r="1765">
          <cell r="BB1765">
            <v>1</v>
          </cell>
          <cell r="BC1765" t="str">
            <v>Airtel</v>
          </cell>
          <cell r="BD1765">
            <v>0</v>
          </cell>
          <cell r="BE1765" t="str">
            <v>ZM0466</v>
          </cell>
          <cell r="BF1765" t="str">
            <v>NO</v>
          </cell>
        </row>
        <row r="1766">
          <cell r="C1766" t="str">
            <v>IHS_STR_319A</v>
          </cell>
          <cell r="D1766" t="str">
            <v>Chirundu High Cost</v>
          </cell>
          <cell r="E1766">
            <v>28.84965</v>
          </cell>
          <cell r="F1766">
            <v>-16.02238</v>
          </cell>
          <cell r="G1766" t="str">
            <v>Lusaka</v>
          </cell>
          <cell r="H1766">
            <v>2.5</v>
          </cell>
          <cell r="I1766" t="str">
            <v>Lusaka</v>
          </cell>
          <cell r="J1766" t="str">
            <v>Chirundu</v>
          </cell>
          <cell r="K1766" t="str">
            <v>No</v>
          </cell>
          <cell r="L1766" t="str">
            <v>No</v>
          </cell>
          <cell r="M1766" t="str">
            <v>No</v>
          </cell>
          <cell r="N1766" t="str">
            <v>Suburban</v>
          </cell>
        </row>
        <row r="1766">
          <cell r="P1766" t="str">
            <v>Silver</v>
          </cell>
          <cell r="Q1766" t="str">
            <v>BTS</v>
          </cell>
          <cell r="R1766" t="str">
            <v>BTS</v>
          </cell>
          <cell r="S1766" t="str">
            <v>On air</v>
          </cell>
          <cell r="T1766" t="str">
            <v>Grid-Gen</v>
          </cell>
          <cell r="U1766" t="str">
            <v>Green Field</v>
          </cell>
          <cell r="V1766">
            <v>50</v>
          </cell>
          <cell r="W1766" t="str">
            <v>Outdoor</v>
          </cell>
          <cell r="X1766" t="str">
            <v>Samuel Mumba</v>
          </cell>
          <cell r="Y1766" t="str">
            <v>SBC</v>
          </cell>
          <cell r="Z1766" t="str">
            <v>SBC</v>
          </cell>
          <cell r="AA1766" t="str">
            <v>Airtel </v>
          </cell>
          <cell r="AB1766" t="str">
            <v>Evans Ngonga</v>
          </cell>
          <cell r="AC1766" t="str">
            <v>CCS</v>
          </cell>
          <cell r="AD1766" t="str">
            <v>CCS</v>
          </cell>
          <cell r="AE1766" t="str">
            <v>Gen Logic </v>
          </cell>
          <cell r="AF1766" t="str">
            <v>Gen Logic </v>
          </cell>
          <cell r="AG1766">
            <v>20</v>
          </cell>
          <cell r="AH1766" t="str">
            <v>perkins</v>
          </cell>
          <cell r="AI1766" t="str">
            <v>404A-22</v>
          </cell>
          <cell r="AJ1766" t="str">
            <v>Leroy Sommer</v>
          </cell>
          <cell r="AK1766" t="str">
            <v>ECO-28-M/4</v>
          </cell>
          <cell r="AL1766">
            <v>1000</v>
          </cell>
          <cell r="AM1766" t="str">
            <v>Power cube</v>
          </cell>
          <cell r="AN1766" t="str">
            <v>ICC330-H1-C1</v>
          </cell>
          <cell r="AO1766">
            <v>400</v>
          </cell>
          <cell r="AP1766" t="str">
            <v>NARADA</v>
          </cell>
          <cell r="AQ1766">
            <v>600</v>
          </cell>
          <cell r="AR1766">
            <v>2</v>
          </cell>
          <cell r="AS1766">
            <v>600</v>
          </cell>
          <cell r="AT1766">
            <v>24</v>
          </cell>
          <cell r="AU1766" t="str">
            <v>N/A</v>
          </cell>
          <cell r="AV1766" t="str">
            <v>N/A</v>
          </cell>
          <cell r="AW1766" t="str">
            <v>N/A</v>
          </cell>
          <cell r="AX1766" t="str">
            <v>N/A</v>
          </cell>
          <cell r="AY1766" t="str">
            <v>N/A</v>
          </cell>
          <cell r="AZ1766">
            <v>68</v>
          </cell>
        </row>
        <row r="1766">
          <cell r="BB1766">
            <v>1</v>
          </cell>
          <cell r="BC1766" t="str">
            <v>Airtel</v>
          </cell>
          <cell r="BD1766">
            <v>0</v>
          </cell>
          <cell r="BE1766" t="str">
            <v>ZM0554</v>
          </cell>
          <cell r="BF1766" t="str">
            <v>NO</v>
          </cell>
        </row>
        <row r="1767">
          <cell r="C1767" t="str">
            <v>IHS_STR_320A</v>
          </cell>
          <cell r="D1767" t="str">
            <v>Chirundu Gabon</v>
          </cell>
          <cell r="E1767">
            <v>28.84063</v>
          </cell>
          <cell r="F1767">
            <v>-16.03</v>
          </cell>
          <cell r="G1767" t="str">
            <v>Lusaka</v>
          </cell>
          <cell r="H1767">
            <v>2.5</v>
          </cell>
          <cell r="I1767" t="str">
            <v>Lusaka</v>
          </cell>
          <cell r="J1767" t="str">
            <v>Chirundu</v>
          </cell>
          <cell r="K1767" t="str">
            <v>No</v>
          </cell>
          <cell r="L1767" t="str">
            <v>No</v>
          </cell>
          <cell r="M1767" t="str">
            <v>No</v>
          </cell>
          <cell r="N1767" t="str">
            <v>Urban</v>
          </cell>
        </row>
        <row r="1767">
          <cell r="P1767" t="str">
            <v>Silver</v>
          </cell>
          <cell r="Q1767" t="str">
            <v>BTS</v>
          </cell>
          <cell r="R1767" t="str">
            <v>BTS</v>
          </cell>
          <cell r="S1767" t="str">
            <v>On air</v>
          </cell>
          <cell r="T1767" t="str">
            <v>Grid-Gen</v>
          </cell>
          <cell r="U1767" t="str">
            <v>Green Field</v>
          </cell>
          <cell r="V1767">
            <v>50</v>
          </cell>
          <cell r="W1767" t="str">
            <v>Outdoor</v>
          </cell>
          <cell r="X1767" t="str">
            <v>Samuel Mumba</v>
          </cell>
          <cell r="Y1767" t="str">
            <v>SBC</v>
          </cell>
          <cell r="Z1767" t="str">
            <v>SBC</v>
          </cell>
          <cell r="AA1767" t="str">
            <v>Airtel </v>
          </cell>
          <cell r="AB1767" t="str">
            <v>Evans Ngonga</v>
          </cell>
          <cell r="AC1767" t="str">
            <v>CCS</v>
          </cell>
          <cell r="AD1767" t="str">
            <v>CCS</v>
          </cell>
          <cell r="AE1767" t="str">
            <v>perkins </v>
          </cell>
          <cell r="AF1767" t="str">
            <v>CK Works</v>
          </cell>
          <cell r="AG1767">
            <v>20</v>
          </cell>
          <cell r="AH1767" t="str">
            <v>perkins</v>
          </cell>
        </row>
        <row r="1767">
          <cell r="AJ1767" t="str">
            <v>Leroy Sommer</v>
          </cell>
        </row>
        <row r="1767">
          <cell r="AL1767">
            <v>1000</v>
          </cell>
          <cell r="AM1767" t="str">
            <v>Power cube</v>
          </cell>
          <cell r="AN1767" t="str">
            <v>ICC330-H1-C1</v>
          </cell>
        </row>
        <row r="1767">
          <cell r="AP1767" t="str">
            <v>Lithium</v>
          </cell>
          <cell r="AQ1767">
            <v>300</v>
          </cell>
          <cell r="AR1767">
            <v>48</v>
          </cell>
          <cell r="AS1767">
            <v>150</v>
          </cell>
          <cell r="AT1767">
            <v>2</v>
          </cell>
          <cell r="AU1767" t="str">
            <v>N/A</v>
          </cell>
          <cell r="AV1767" t="str">
            <v>N/A</v>
          </cell>
          <cell r="AW1767" t="str">
            <v>N/A</v>
          </cell>
          <cell r="AX1767" t="str">
            <v>N/A</v>
          </cell>
          <cell r="AY1767" t="str">
            <v>N/A</v>
          </cell>
          <cell r="AZ1767">
            <v>83</v>
          </cell>
        </row>
        <row r="1767">
          <cell r="BB1767">
            <v>1</v>
          </cell>
          <cell r="BC1767" t="str">
            <v>Airtel</v>
          </cell>
          <cell r="BD1767">
            <v>0</v>
          </cell>
          <cell r="BE1767" t="str">
            <v>ZM1476</v>
          </cell>
        </row>
        <row r="1768">
          <cell r="C1768" t="str">
            <v>IHS_STR_322A</v>
          </cell>
          <cell r="D1768" t="str">
            <v>Choma Overspill</v>
          </cell>
          <cell r="E1768">
            <v>26.97863</v>
          </cell>
          <cell r="F1768">
            <v>-16.82689</v>
          </cell>
          <cell r="G1768" t="str">
            <v>Southern</v>
          </cell>
          <cell r="H1768">
            <v>2.5</v>
          </cell>
          <cell r="I1768" t="str">
            <v>SOUTHERN</v>
          </cell>
          <cell r="J1768" t="str">
            <v>Southern</v>
          </cell>
          <cell r="K1768" t="str">
            <v>No</v>
          </cell>
          <cell r="L1768" t="str">
            <v>No</v>
          </cell>
          <cell r="M1768" t="str">
            <v>No</v>
          </cell>
          <cell r="N1768" t="str">
            <v>Urban</v>
          </cell>
        </row>
        <row r="1768">
          <cell r="P1768" t="str">
            <v>Silver</v>
          </cell>
          <cell r="Q1768" t="str">
            <v>BTS</v>
          </cell>
          <cell r="R1768" t="str">
            <v>BTS</v>
          </cell>
          <cell r="S1768" t="str">
            <v>On air</v>
          </cell>
          <cell r="T1768" t="str">
            <v>Grid-Gen</v>
          </cell>
          <cell r="U1768" t="str">
            <v>Green Field</v>
          </cell>
          <cell r="V1768">
            <v>50</v>
          </cell>
          <cell r="W1768" t="str">
            <v>Outdoor</v>
          </cell>
          <cell r="X1768" t="str">
            <v>aaron Ikenda</v>
          </cell>
          <cell r="Y1768" t="str">
            <v>SBC</v>
          </cell>
          <cell r="Z1768" t="str">
            <v>SBC</v>
          </cell>
          <cell r="AA1768" t="str">
            <v>Airtel </v>
          </cell>
          <cell r="AB1768" t="str">
            <v>Joseph Banda</v>
          </cell>
          <cell r="AC1768" t="str">
            <v>CCS</v>
          </cell>
          <cell r="AD1768" t="str">
            <v>CCS</v>
          </cell>
          <cell r="AE1768" t="str">
            <v>Gen Logic </v>
          </cell>
          <cell r="AF1768" t="str">
            <v>Gen Logic </v>
          </cell>
          <cell r="AG1768">
            <v>20</v>
          </cell>
          <cell r="AH1768" t="str">
            <v>perkins</v>
          </cell>
          <cell r="AI1768" t="str">
            <v>GV51790U</v>
          </cell>
          <cell r="AJ1768" t="str">
            <v>Leroy Sommer</v>
          </cell>
          <cell r="AK1768" t="str">
            <v>TAL 040F J 6S/4</v>
          </cell>
          <cell r="AL1768">
            <v>1000</v>
          </cell>
          <cell r="AM1768" t="str">
            <v>Emerson</v>
          </cell>
          <cell r="AN1768" t="str">
            <v>Netsure</v>
          </cell>
          <cell r="AO1768">
            <v>250</v>
          </cell>
          <cell r="AP1768" t="str">
            <v>NARADA</v>
          </cell>
          <cell r="AQ1768">
            <v>600</v>
          </cell>
          <cell r="AR1768">
            <v>2</v>
          </cell>
          <cell r="AS1768">
            <v>600</v>
          </cell>
          <cell r="AT1768">
            <v>24</v>
          </cell>
          <cell r="AU1768" t="str">
            <v>N/A</v>
          </cell>
          <cell r="AV1768" t="str">
            <v>N/A</v>
          </cell>
          <cell r="AW1768" t="str">
            <v>N/A</v>
          </cell>
          <cell r="AX1768" t="str">
            <v>N/A</v>
          </cell>
          <cell r="AY1768" t="str">
            <v>N/A</v>
          </cell>
          <cell r="AZ1768">
            <v>76</v>
          </cell>
        </row>
        <row r="1768">
          <cell r="BB1768">
            <v>1</v>
          </cell>
          <cell r="BC1768" t="str">
            <v>Airtel</v>
          </cell>
          <cell r="BD1768">
            <v>0</v>
          </cell>
          <cell r="BE1768" t="str">
            <v>ZM0562</v>
          </cell>
          <cell r="BF1768" t="str">
            <v>NO</v>
          </cell>
        </row>
        <row r="1769">
          <cell r="C1769" t="str">
            <v>IHS_STR_324A</v>
          </cell>
          <cell r="D1769" t="str">
            <v>Mount Gomali</v>
          </cell>
          <cell r="E1769">
            <v>26.993724</v>
          </cell>
          <cell r="F1769">
            <v>-16.813115</v>
          </cell>
          <cell r="G1769" t="str">
            <v>Southern</v>
          </cell>
          <cell r="H1769">
            <v>2.5</v>
          </cell>
          <cell r="I1769" t="str">
            <v>Southern</v>
          </cell>
          <cell r="J1769" t="str">
            <v>Choma</v>
          </cell>
          <cell r="K1769" t="str">
            <v>No</v>
          </cell>
          <cell r="L1769" t="str">
            <v>No</v>
          </cell>
          <cell r="M1769" t="str">
            <v>No</v>
          </cell>
          <cell r="N1769" t="str">
            <v>Urban</v>
          </cell>
        </row>
        <row r="1769">
          <cell r="P1769" t="str">
            <v>Silver</v>
          </cell>
          <cell r="Q1769" t="str">
            <v>BTS</v>
          </cell>
          <cell r="R1769" t="str">
            <v>BTS</v>
          </cell>
          <cell r="S1769" t="str">
            <v>On air</v>
          </cell>
          <cell r="T1769" t="str">
            <v>Grid-Gen</v>
          </cell>
          <cell r="U1769" t="str">
            <v>Green Field</v>
          </cell>
          <cell r="V1769">
            <v>50</v>
          </cell>
          <cell r="W1769" t="str">
            <v>Outdoor</v>
          </cell>
          <cell r="X1769" t="str">
            <v>Aaron Ikenda</v>
          </cell>
          <cell r="Y1769" t="str">
            <v>SBC</v>
          </cell>
          <cell r="Z1769" t="str">
            <v>SBC</v>
          </cell>
          <cell r="AA1769" t="str">
            <v>Airtel </v>
          </cell>
          <cell r="AB1769" t="str">
            <v>Joseph Banda</v>
          </cell>
          <cell r="AC1769" t="str">
            <v>CCS</v>
          </cell>
          <cell r="AD1769" t="str">
            <v>CCS</v>
          </cell>
        </row>
        <row r="1769">
          <cell r="AG1769">
            <v>20</v>
          </cell>
          <cell r="AH1769" t="str">
            <v>perkins</v>
          </cell>
        </row>
        <row r="1769">
          <cell r="AL1769">
            <v>1000</v>
          </cell>
          <cell r="AM1769" t="str">
            <v>Power cube</v>
          </cell>
          <cell r="AN1769" t="str">
            <v>ICC330-H1-C1</v>
          </cell>
        </row>
        <row r="1769">
          <cell r="AP1769" t="str">
            <v>Lithium</v>
          </cell>
          <cell r="AQ1769">
            <v>150</v>
          </cell>
          <cell r="AR1769">
            <v>48</v>
          </cell>
          <cell r="AS1769">
            <v>150</v>
          </cell>
          <cell r="AT1769">
            <v>2</v>
          </cell>
          <cell r="AU1769" t="str">
            <v>N/A</v>
          </cell>
          <cell r="AV1769" t="str">
            <v>N/A</v>
          </cell>
          <cell r="AW1769" t="str">
            <v>N/A</v>
          </cell>
          <cell r="AX1769" t="str">
            <v>N/A</v>
          </cell>
          <cell r="AY1769" t="str">
            <v>N/A</v>
          </cell>
          <cell r="AZ1769">
            <v>95</v>
          </cell>
        </row>
        <row r="1769">
          <cell r="BB1769">
            <v>1</v>
          </cell>
          <cell r="BC1769" t="str">
            <v>Airtel</v>
          </cell>
          <cell r="BD1769" t="str">
            <v>ZM1477</v>
          </cell>
          <cell r="BE1769" t="str">
            <v>ZM1477</v>
          </cell>
        </row>
        <row r="1770">
          <cell r="C1770" t="str">
            <v>IHS_STR_325A</v>
          </cell>
          <cell r="D1770" t="str">
            <v>New Kazungula</v>
          </cell>
          <cell r="E1770">
            <v>25.280528</v>
          </cell>
          <cell r="F1770">
            <v>-17.785917</v>
          </cell>
          <cell r="G1770" t="str">
            <v>Southern</v>
          </cell>
          <cell r="H1770">
            <v>2.5</v>
          </cell>
          <cell r="I1770" t="str">
            <v>Southern</v>
          </cell>
          <cell r="J1770" t="str">
            <v>Kazungula</v>
          </cell>
          <cell r="K1770" t="str">
            <v>No</v>
          </cell>
          <cell r="L1770" t="str">
            <v>No</v>
          </cell>
          <cell r="M1770" t="str">
            <v>No</v>
          </cell>
          <cell r="N1770" t="str">
            <v>Urban</v>
          </cell>
          <cell r="O1770" t="str">
            <v>Silver</v>
          </cell>
          <cell r="P1770" t="str">
            <v>Silver</v>
          </cell>
          <cell r="Q1770" t="str">
            <v>BTS</v>
          </cell>
          <cell r="R1770" t="str">
            <v>BTS</v>
          </cell>
          <cell r="S1770" t="str">
            <v>On air</v>
          </cell>
          <cell r="T1770" t="str">
            <v>Grid-Gen</v>
          </cell>
          <cell r="U1770" t="str">
            <v>Green Field</v>
          </cell>
          <cell r="V1770">
            <v>50</v>
          </cell>
          <cell r="W1770" t="str">
            <v>Outdoor</v>
          </cell>
          <cell r="X1770" t="str">
            <v>Mwamba Kalilo</v>
          </cell>
          <cell r="Y1770" t="str">
            <v>SBC</v>
          </cell>
          <cell r="Z1770" t="str">
            <v>SBC</v>
          </cell>
          <cell r="AA1770" t="str">
            <v>Airtel </v>
          </cell>
          <cell r="AB1770" t="str">
            <v>Joseph Banda</v>
          </cell>
          <cell r="AC1770" t="str">
            <v>CCS</v>
          </cell>
          <cell r="AD1770" t="str">
            <v>CCS</v>
          </cell>
          <cell r="AE1770" t="str">
            <v>perkins </v>
          </cell>
          <cell r="AF1770" t="str">
            <v>CK Works</v>
          </cell>
          <cell r="AG1770">
            <v>20</v>
          </cell>
          <cell r="AH1770" t="str">
            <v>perkins</v>
          </cell>
        </row>
        <row r="1770">
          <cell r="AL1770">
            <v>1000</v>
          </cell>
          <cell r="AM1770" t="str">
            <v>Power cube</v>
          </cell>
          <cell r="AN1770" t="str">
            <v>ICC330-H1-C1</v>
          </cell>
        </row>
        <row r="1770">
          <cell r="AP1770" t="str">
            <v>Lithium</v>
          </cell>
          <cell r="AQ1770">
            <v>300</v>
          </cell>
          <cell r="AR1770">
            <v>48</v>
          </cell>
          <cell r="AS1770">
            <v>150</v>
          </cell>
          <cell r="AT1770">
            <v>2</v>
          </cell>
          <cell r="AU1770" t="str">
            <v>N/A</v>
          </cell>
          <cell r="AV1770" t="str">
            <v>N/A</v>
          </cell>
          <cell r="AW1770" t="str">
            <v>N/A</v>
          </cell>
          <cell r="AX1770" t="str">
            <v>N/A</v>
          </cell>
          <cell r="AY1770" t="str">
            <v>N/A</v>
          </cell>
          <cell r="AZ1770">
            <v>89</v>
          </cell>
        </row>
        <row r="1770">
          <cell r="BB1770">
            <v>1</v>
          </cell>
          <cell r="BC1770" t="str">
            <v>Airtel</v>
          </cell>
          <cell r="BD1770" t="str">
            <v>ZM1496</v>
          </cell>
          <cell r="BE1770" t="str">
            <v>ZM1496</v>
          </cell>
        </row>
        <row r="1771">
          <cell r="C1771" t="str">
            <v>IHS_STR_326A</v>
          </cell>
          <cell r="D1771" t="str">
            <v>Dambwa Extension</v>
          </cell>
          <cell r="E1771">
            <v>25.830939</v>
          </cell>
          <cell r="F1771">
            <v>-15.8603347</v>
          </cell>
          <cell r="G1771" t="str">
            <v>Southern</v>
          </cell>
          <cell r="H1771">
            <v>2.5</v>
          </cell>
          <cell r="I1771" t="str">
            <v>Southern</v>
          </cell>
          <cell r="J1771" t="str">
            <v>Livingstone</v>
          </cell>
          <cell r="K1771" t="str">
            <v>No</v>
          </cell>
          <cell r="L1771" t="str">
            <v>No</v>
          </cell>
          <cell r="M1771" t="str">
            <v>No</v>
          </cell>
          <cell r="N1771" t="str">
            <v>Urban</v>
          </cell>
        </row>
        <row r="1771">
          <cell r="P1771" t="str">
            <v>Gold</v>
          </cell>
          <cell r="Q1771" t="str">
            <v>BTS</v>
          </cell>
          <cell r="R1771" t="str">
            <v>BTS</v>
          </cell>
          <cell r="S1771" t="str">
            <v>On air</v>
          </cell>
          <cell r="T1771" t="str">
            <v>Grid-Gen</v>
          </cell>
          <cell r="U1771" t="str">
            <v>Green Field</v>
          </cell>
          <cell r="V1771">
            <v>50</v>
          </cell>
          <cell r="W1771" t="str">
            <v>Outdoor</v>
          </cell>
          <cell r="X1771" t="str">
            <v>Mwamba Kalilo</v>
          </cell>
          <cell r="Y1771" t="str">
            <v>SBC</v>
          </cell>
          <cell r="Z1771" t="str">
            <v>SBC</v>
          </cell>
          <cell r="AA1771" t="str">
            <v>Airtel </v>
          </cell>
          <cell r="AB1771" t="str">
            <v>Joseph Banda</v>
          </cell>
          <cell r="AC1771" t="str">
            <v>CCS</v>
          </cell>
          <cell r="AD1771" t="str">
            <v>CCS</v>
          </cell>
          <cell r="AE1771" t="str">
            <v>perkins </v>
          </cell>
          <cell r="AF1771" t="str">
            <v>CK Works</v>
          </cell>
          <cell r="AG1771">
            <v>20</v>
          </cell>
          <cell r="AH1771" t="str">
            <v>perkins</v>
          </cell>
        </row>
        <row r="1771">
          <cell r="AJ1771" t="str">
            <v>Leroy Sommer</v>
          </cell>
        </row>
        <row r="1771">
          <cell r="AL1771">
            <v>1000</v>
          </cell>
          <cell r="AM1771" t="str">
            <v>Power cube</v>
          </cell>
          <cell r="AN1771" t="str">
            <v>ICC330-H1-C1</v>
          </cell>
        </row>
        <row r="1771">
          <cell r="AP1771" t="str">
            <v>Lithium</v>
          </cell>
          <cell r="AQ1771">
            <v>300</v>
          </cell>
          <cell r="AR1771">
            <v>48</v>
          </cell>
          <cell r="AS1771">
            <v>150</v>
          </cell>
          <cell r="AT1771">
            <v>2</v>
          </cell>
          <cell r="AU1771" t="str">
            <v>N/A</v>
          </cell>
          <cell r="AV1771" t="str">
            <v>N/A</v>
          </cell>
          <cell r="AW1771" t="str">
            <v>N/A</v>
          </cell>
          <cell r="AX1771" t="str">
            <v>N/A</v>
          </cell>
          <cell r="AY1771" t="str">
            <v>N/A</v>
          </cell>
          <cell r="AZ1771">
            <v>130</v>
          </cell>
        </row>
        <row r="1771">
          <cell r="BB1771">
            <v>1</v>
          </cell>
          <cell r="BC1771" t="str">
            <v>Airtel</v>
          </cell>
          <cell r="BD1771" t="str">
            <v>ZM1506</v>
          </cell>
          <cell r="BE1771" t="str">
            <v>ZM1506</v>
          </cell>
        </row>
        <row r="1772">
          <cell r="C1772" t="str">
            <v>IHS_STR_327A</v>
          </cell>
          <cell r="D1772" t="str">
            <v>Kaonga</v>
          </cell>
          <cell r="E1772">
            <v>27.7694608</v>
          </cell>
          <cell r="F1772">
            <v>-15.8492404</v>
          </cell>
          <cell r="G1772" t="str">
            <v>Southern</v>
          </cell>
          <cell r="H1772">
            <v>2.5</v>
          </cell>
          <cell r="I1772" t="str">
            <v>Southern</v>
          </cell>
          <cell r="J1772" t="str">
            <v>Mazabuka</v>
          </cell>
          <cell r="K1772" t="str">
            <v>No</v>
          </cell>
          <cell r="L1772" t="str">
            <v>No</v>
          </cell>
          <cell r="M1772" t="str">
            <v>No</v>
          </cell>
          <cell r="N1772" t="str">
            <v>Urban</v>
          </cell>
        </row>
        <row r="1772">
          <cell r="P1772" t="str">
            <v>Silver</v>
          </cell>
          <cell r="Q1772" t="str">
            <v>BTS</v>
          </cell>
          <cell r="R1772" t="str">
            <v>BTS</v>
          </cell>
          <cell r="S1772" t="str">
            <v>On air</v>
          </cell>
          <cell r="T1772" t="str">
            <v>Grid-Gen</v>
          </cell>
          <cell r="U1772" t="str">
            <v>Green Field</v>
          </cell>
          <cell r="V1772">
            <v>50</v>
          </cell>
          <cell r="W1772" t="str">
            <v>Outdoor</v>
          </cell>
          <cell r="X1772" t="str">
            <v>Aaron Ikenda</v>
          </cell>
          <cell r="Y1772" t="str">
            <v>SBC</v>
          </cell>
          <cell r="Z1772" t="str">
            <v>SBC</v>
          </cell>
          <cell r="AA1772" t="str">
            <v>Airtel </v>
          </cell>
          <cell r="AB1772" t="str">
            <v>Joseph Banda</v>
          </cell>
          <cell r="AC1772" t="str">
            <v>CCS</v>
          </cell>
          <cell r="AD1772" t="str">
            <v>CCS</v>
          </cell>
          <cell r="AE1772" t="str">
            <v>perkins </v>
          </cell>
          <cell r="AF1772" t="str">
            <v>CK Works</v>
          </cell>
          <cell r="AG1772">
            <v>20</v>
          </cell>
          <cell r="AH1772" t="str">
            <v>perkins</v>
          </cell>
        </row>
        <row r="1772">
          <cell r="AJ1772" t="str">
            <v>Leroy Sommer</v>
          </cell>
        </row>
        <row r="1772">
          <cell r="AL1772">
            <v>1000</v>
          </cell>
          <cell r="AM1772" t="str">
            <v>Power cube</v>
          </cell>
          <cell r="AN1772" t="str">
            <v>ICC330-H1-C1</v>
          </cell>
        </row>
        <row r="1772">
          <cell r="AP1772" t="str">
            <v>Lithium</v>
          </cell>
          <cell r="AQ1772">
            <v>150</v>
          </cell>
          <cell r="AR1772">
            <v>48</v>
          </cell>
          <cell r="AS1772">
            <v>150</v>
          </cell>
          <cell r="AT1772">
            <v>2</v>
          </cell>
          <cell r="AU1772" t="str">
            <v>N/A</v>
          </cell>
          <cell r="AV1772" t="str">
            <v>N/A</v>
          </cell>
          <cell r="AW1772" t="str">
            <v>N/A</v>
          </cell>
          <cell r="AX1772" t="str">
            <v>N/A</v>
          </cell>
          <cell r="AY1772" t="str">
            <v>N/A</v>
          </cell>
          <cell r="AZ1772">
            <v>96</v>
          </cell>
        </row>
        <row r="1772">
          <cell r="BB1772">
            <v>1</v>
          </cell>
          <cell r="BC1772" t="str">
            <v>Airtel</v>
          </cell>
          <cell r="BD1772" t="str">
            <v>ZM1511</v>
          </cell>
          <cell r="BE1772" t="str">
            <v>ZM1511</v>
          </cell>
        </row>
        <row r="1773">
          <cell r="C1773" t="str">
            <v>IHS_STR_328A</v>
          </cell>
          <cell r="D1773" t="str">
            <v>Hill Side</v>
          </cell>
          <cell r="E1773">
            <v>27.73965269</v>
          </cell>
          <cell r="F1773">
            <v>-15.8710972</v>
          </cell>
          <cell r="G1773" t="str">
            <v>Southern</v>
          </cell>
          <cell r="H1773">
            <v>2.5</v>
          </cell>
          <cell r="I1773" t="str">
            <v>Southern</v>
          </cell>
          <cell r="J1773" t="str">
            <v>Mazabuka</v>
          </cell>
          <cell r="K1773" t="str">
            <v>No</v>
          </cell>
          <cell r="L1773" t="str">
            <v>No</v>
          </cell>
          <cell r="M1773" t="str">
            <v>No</v>
          </cell>
          <cell r="N1773" t="str">
            <v>Urban</v>
          </cell>
        </row>
        <row r="1773">
          <cell r="P1773" t="str">
            <v>Silver</v>
          </cell>
          <cell r="Q1773" t="str">
            <v>BTS</v>
          </cell>
          <cell r="R1773" t="str">
            <v>BTS</v>
          </cell>
          <cell r="S1773" t="str">
            <v>On air</v>
          </cell>
          <cell r="T1773" t="str">
            <v>Grid-Gen</v>
          </cell>
          <cell r="U1773" t="str">
            <v>Green Field</v>
          </cell>
          <cell r="V1773">
            <v>50</v>
          </cell>
          <cell r="W1773" t="str">
            <v>Outdoor</v>
          </cell>
          <cell r="X1773" t="str">
            <v>Aaron Ikenda</v>
          </cell>
          <cell r="Y1773" t="str">
            <v>SBC</v>
          </cell>
          <cell r="Z1773" t="str">
            <v>SBC</v>
          </cell>
          <cell r="AA1773" t="str">
            <v>Airtel </v>
          </cell>
          <cell r="AB1773" t="str">
            <v>Joseph Banda</v>
          </cell>
          <cell r="AC1773" t="str">
            <v>CCS</v>
          </cell>
          <cell r="AD1773" t="str">
            <v>CCS</v>
          </cell>
          <cell r="AE1773" t="str">
            <v>perkins </v>
          </cell>
          <cell r="AF1773" t="str">
            <v>CK Works</v>
          </cell>
          <cell r="AG1773">
            <v>20</v>
          </cell>
          <cell r="AH1773" t="str">
            <v>perkins</v>
          </cell>
        </row>
        <row r="1773">
          <cell r="AL1773">
            <v>1000</v>
          </cell>
          <cell r="AM1773" t="str">
            <v>Power cube</v>
          </cell>
          <cell r="AN1773" t="str">
            <v>ICC330-H1-C1</v>
          </cell>
        </row>
        <row r="1773">
          <cell r="AP1773" t="str">
            <v>Lithium</v>
          </cell>
          <cell r="AQ1773">
            <v>150</v>
          </cell>
          <cell r="AR1773">
            <v>48</v>
          </cell>
          <cell r="AS1773">
            <v>150</v>
          </cell>
          <cell r="AT1773">
            <v>2</v>
          </cell>
          <cell r="AU1773" t="str">
            <v>N/A</v>
          </cell>
          <cell r="AV1773" t="str">
            <v>N/A</v>
          </cell>
          <cell r="AW1773" t="str">
            <v>N/A</v>
          </cell>
          <cell r="AX1773" t="str">
            <v>N/A</v>
          </cell>
          <cell r="AY1773" t="str">
            <v>N/A</v>
          </cell>
          <cell r="AZ1773">
            <v>97</v>
          </cell>
        </row>
        <row r="1773">
          <cell r="BB1773">
            <v>1</v>
          </cell>
          <cell r="BC1773" t="str">
            <v>Airtel</v>
          </cell>
          <cell r="BD1773">
            <v>0</v>
          </cell>
          <cell r="BE1773" t="str">
            <v>ZM1510</v>
          </cell>
        </row>
        <row r="1774">
          <cell r="C1774" t="str">
            <v>IHS_STR_329A</v>
          </cell>
          <cell r="D1774" t="str">
            <v>Mazabuka Airstrip</v>
          </cell>
          <cell r="E1774">
            <v>27.7454688</v>
          </cell>
          <cell r="F1774">
            <v>-8.84463</v>
          </cell>
          <cell r="G1774" t="str">
            <v>Southern</v>
          </cell>
          <cell r="H1774">
            <v>2.5</v>
          </cell>
          <cell r="I1774" t="str">
            <v>Southern</v>
          </cell>
          <cell r="J1774" t="str">
            <v>Mazabuka</v>
          </cell>
          <cell r="K1774" t="str">
            <v>No</v>
          </cell>
          <cell r="L1774" t="str">
            <v>No</v>
          </cell>
          <cell r="M1774" t="str">
            <v>No</v>
          </cell>
          <cell r="N1774" t="str">
            <v>Urban</v>
          </cell>
        </row>
        <row r="1774">
          <cell r="P1774" t="str">
            <v>Silver</v>
          </cell>
          <cell r="Q1774" t="str">
            <v>BTS</v>
          </cell>
          <cell r="R1774" t="str">
            <v>BTS</v>
          </cell>
          <cell r="S1774" t="str">
            <v>On air</v>
          </cell>
          <cell r="T1774" t="str">
            <v>Grid-Gen</v>
          </cell>
          <cell r="U1774" t="str">
            <v>Green Field</v>
          </cell>
          <cell r="V1774">
            <v>50</v>
          </cell>
          <cell r="W1774" t="str">
            <v>Outdoor</v>
          </cell>
          <cell r="X1774" t="str">
            <v>Aaron Ikenda</v>
          </cell>
          <cell r="Y1774" t="str">
            <v>SBC</v>
          </cell>
          <cell r="Z1774" t="str">
            <v>SBC</v>
          </cell>
          <cell r="AA1774" t="str">
            <v>Airtel </v>
          </cell>
          <cell r="AB1774" t="str">
            <v>Joseph Banda</v>
          </cell>
          <cell r="AC1774" t="str">
            <v>CCS</v>
          </cell>
          <cell r="AD1774" t="str">
            <v>CCS</v>
          </cell>
          <cell r="AE1774" t="str">
            <v>perkins </v>
          </cell>
          <cell r="AF1774" t="str">
            <v>CK Works</v>
          </cell>
          <cell r="AG1774">
            <v>20</v>
          </cell>
          <cell r="AH1774" t="str">
            <v>perkins</v>
          </cell>
        </row>
        <row r="1774">
          <cell r="AJ1774" t="str">
            <v>Leroy Sommer</v>
          </cell>
        </row>
        <row r="1774">
          <cell r="AL1774">
            <v>1000</v>
          </cell>
          <cell r="AM1774" t="str">
            <v>Power cube</v>
          </cell>
          <cell r="AN1774" t="str">
            <v>ICC330-H1-C1</v>
          </cell>
        </row>
        <row r="1774">
          <cell r="AP1774" t="str">
            <v>Lithium</v>
          </cell>
          <cell r="AQ1774">
            <v>150</v>
          </cell>
          <cell r="AR1774">
            <v>48</v>
          </cell>
          <cell r="AS1774">
            <v>150</v>
          </cell>
          <cell r="AT1774">
            <v>2</v>
          </cell>
          <cell r="AU1774" t="str">
            <v>N/A</v>
          </cell>
          <cell r="AV1774" t="str">
            <v>N/A</v>
          </cell>
          <cell r="AW1774" t="str">
            <v>N/A</v>
          </cell>
          <cell r="AX1774" t="str">
            <v>N/A</v>
          </cell>
          <cell r="AY1774" t="str">
            <v>N/A</v>
          </cell>
          <cell r="AZ1774">
            <v>98</v>
          </cell>
        </row>
        <row r="1774">
          <cell r="BB1774">
            <v>1</v>
          </cell>
          <cell r="BC1774" t="str">
            <v>Airtel</v>
          </cell>
          <cell r="BD1774" t="str">
            <v>ZM1512</v>
          </cell>
          <cell r="BE1774" t="str">
            <v>ZM1512</v>
          </cell>
        </row>
        <row r="1775">
          <cell r="C1775" t="str">
            <v>IHS_STR_330A</v>
          </cell>
          <cell r="D1775" t="str">
            <v>Siantente Basic School</v>
          </cell>
          <cell r="E1775">
            <v>26.612265</v>
          </cell>
          <cell r="F1775">
            <v>-16.473457</v>
          </cell>
          <cell r="G1775" t="str">
            <v>Southern</v>
          </cell>
          <cell r="H1775">
            <v>4.5</v>
          </cell>
          <cell r="I1775" t="str">
            <v>Southern</v>
          </cell>
          <cell r="J1775" t="str">
            <v>Kalomo</v>
          </cell>
          <cell r="K1775" t="str">
            <v>No</v>
          </cell>
          <cell r="L1775" t="str">
            <v>No</v>
          </cell>
          <cell r="M1775" t="str">
            <v>No</v>
          </cell>
          <cell r="N1775" t="str">
            <v>Rural</v>
          </cell>
          <cell r="O1775" t="str">
            <v>Silver</v>
          </cell>
          <cell r="P1775" t="str">
            <v>Silver</v>
          </cell>
          <cell r="Q1775" t="str">
            <v>BTS</v>
          </cell>
          <cell r="R1775" t="str">
            <v>BTS</v>
          </cell>
          <cell r="S1775" t="str">
            <v>On Air</v>
          </cell>
          <cell r="T1775" t="str">
            <v>Solar-Gen</v>
          </cell>
          <cell r="U1775" t="str">
            <v>Green Field</v>
          </cell>
          <cell r="V1775">
            <v>70</v>
          </cell>
          <cell r="W1775" t="str">
            <v>Outdoor</v>
          </cell>
          <cell r="X1775" t="str">
            <v>Aaron Ikenda</v>
          </cell>
          <cell r="Y1775" t="str">
            <v>N/A</v>
          </cell>
          <cell r="Z1775" t="str">
            <v>N/A</v>
          </cell>
          <cell r="AA1775" t="str">
            <v>Airtel </v>
          </cell>
          <cell r="AB1775" t="str">
            <v>Joseph Banda</v>
          </cell>
          <cell r="AC1775" t="str">
            <v>CCS</v>
          </cell>
          <cell r="AD1775" t="str">
            <v>CCS</v>
          </cell>
          <cell r="AE1775" t="str">
            <v>perkins </v>
          </cell>
        </row>
        <row r="1775">
          <cell r="AG1775">
            <v>30</v>
          </cell>
        </row>
        <row r="1775">
          <cell r="AL1775">
            <v>1000</v>
          </cell>
          <cell r="AM1775" t="str">
            <v>Power cube</v>
          </cell>
        </row>
        <row r="1775">
          <cell r="AP1775" t="str">
            <v>Lithium</v>
          </cell>
          <cell r="AQ1775">
            <v>100</v>
          </cell>
          <cell r="AR1775">
            <v>48</v>
          </cell>
          <cell r="AS1775">
            <v>100</v>
          </cell>
          <cell r="AT1775">
            <v>2</v>
          </cell>
          <cell r="AU1775" t="str">
            <v>N/A</v>
          </cell>
          <cell r="AV1775" t="str">
            <v>N/A</v>
          </cell>
          <cell r="AW1775" t="str">
            <v>N/A</v>
          </cell>
          <cell r="AX1775" t="str">
            <v>N/A</v>
          </cell>
          <cell r="AY1775" t="str">
            <v>N/A</v>
          </cell>
          <cell r="AZ1775">
            <v>105</v>
          </cell>
        </row>
        <row r="1776">
          <cell r="C1776" t="str">
            <v>IHS_STR_331A</v>
          </cell>
          <cell r="D1776" t="str">
            <v>Syamuyala Basic school</v>
          </cell>
          <cell r="E1776">
            <v>27.47755</v>
          </cell>
          <cell r="F1776">
            <v>-17.19709</v>
          </cell>
          <cell r="G1776" t="str">
            <v>Southern</v>
          </cell>
          <cell r="H1776">
            <v>4.5</v>
          </cell>
          <cell r="I1776" t="str">
            <v>Southern</v>
          </cell>
          <cell r="J1776" t="str">
            <v>Sinazongwe</v>
          </cell>
          <cell r="K1776" t="str">
            <v>No</v>
          </cell>
          <cell r="L1776" t="str">
            <v>No</v>
          </cell>
          <cell r="M1776" t="str">
            <v>No</v>
          </cell>
          <cell r="N1776" t="str">
            <v>Rural</v>
          </cell>
          <cell r="O1776" t="str">
            <v>Silver</v>
          </cell>
          <cell r="P1776" t="str">
            <v>Silver</v>
          </cell>
          <cell r="Q1776" t="str">
            <v>BTS</v>
          </cell>
          <cell r="R1776" t="str">
            <v>BTS</v>
          </cell>
          <cell r="S1776" t="str">
            <v>On Air</v>
          </cell>
          <cell r="T1776" t="str">
            <v>Grid-Gen</v>
          </cell>
          <cell r="U1776" t="str">
            <v>Green Field</v>
          </cell>
          <cell r="V1776">
            <v>60</v>
          </cell>
          <cell r="W1776" t="str">
            <v>Outdoor</v>
          </cell>
          <cell r="X1776" t="str">
            <v>Aaron Ikenda</v>
          </cell>
          <cell r="Y1776" t="str">
            <v>N/A</v>
          </cell>
          <cell r="Z1776" t="str">
            <v>N/A</v>
          </cell>
          <cell r="AA1776" t="str">
            <v>Airtel </v>
          </cell>
          <cell r="AB1776" t="str">
            <v>Joseph Banda</v>
          </cell>
          <cell r="AC1776" t="str">
            <v>CCS</v>
          </cell>
          <cell r="AD1776" t="str">
            <v>CCS</v>
          </cell>
          <cell r="AE1776" t="str">
            <v>perkins </v>
          </cell>
        </row>
        <row r="1776">
          <cell r="AL1776">
            <v>1000</v>
          </cell>
        </row>
        <row r="1776">
          <cell r="AP1776" t="str">
            <v>Lithium</v>
          </cell>
          <cell r="AQ1776">
            <v>300</v>
          </cell>
          <cell r="AR1776">
            <v>48</v>
          </cell>
          <cell r="AS1776">
            <v>150</v>
          </cell>
          <cell r="AT1776">
            <v>2</v>
          </cell>
          <cell r="AU1776" t="str">
            <v>N/A</v>
          </cell>
          <cell r="AV1776" t="str">
            <v>N/A</v>
          </cell>
          <cell r="AW1776" t="str">
            <v>N/A</v>
          </cell>
          <cell r="AX1776" t="str">
            <v>N/A</v>
          </cell>
          <cell r="AY1776" t="str">
            <v>N/A</v>
          </cell>
          <cell r="AZ1776">
            <v>105</v>
          </cell>
        </row>
        <row r="1777">
          <cell r="C1777" t="str">
            <v>IHS_STR_332A</v>
          </cell>
          <cell r="D1777" t="str">
            <v>Nkandanzovu Clinic</v>
          </cell>
          <cell r="E1777">
            <v>26.201663</v>
          </cell>
          <cell r="F1777">
            <v>-16.572565</v>
          </cell>
          <cell r="G1777" t="str">
            <v>Southern</v>
          </cell>
          <cell r="H1777">
            <v>4.5</v>
          </cell>
          <cell r="I1777" t="str">
            <v>Southern</v>
          </cell>
          <cell r="J1777" t="str">
            <v>Kalomo</v>
          </cell>
          <cell r="K1777" t="str">
            <v>No</v>
          </cell>
          <cell r="L1777" t="str">
            <v>No</v>
          </cell>
          <cell r="M1777" t="str">
            <v>No</v>
          </cell>
          <cell r="N1777" t="str">
            <v>Rural</v>
          </cell>
          <cell r="O1777" t="str">
            <v>Silver</v>
          </cell>
          <cell r="P1777" t="str">
            <v>Silver</v>
          </cell>
          <cell r="Q1777" t="str">
            <v>BTS</v>
          </cell>
          <cell r="R1777" t="str">
            <v>BTS</v>
          </cell>
          <cell r="S1777" t="str">
            <v>On Air</v>
          </cell>
          <cell r="T1777" t="str">
            <v>Solar-Gen</v>
          </cell>
          <cell r="U1777" t="str">
            <v>Green Field</v>
          </cell>
          <cell r="V1777">
            <v>60</v>
          </cell>
          <cell r="W1777" t="str">
            <v>Outdoor</v>
          </cell>
          <cell r="X1777" t="str">
            <v>Aaron Ikenda</v>
          </cell>
          <cell r="Y1777" t="str">
            <v>N/A</v>
          </cell>
          <cell r="Z1777" t="str">
            <v>N/A</v>
          </cell>
          <cell r="AA1777" t="str">
            <v>Airtel </v>
          </cell>
          <cell r="AB1777" t="str">
            <v>Joseph Banda</v>
          </cell>
          <cell r="AC1777" t="str">
            <v>CCS</v>
          </cell>
          <cell r="AD1777" t="str">
            <v>CCS</v>
          </cell>
          <cell r="AE1777" t="str">
            <v>perkins </v>
          </cell>
        </row>
        <row r="1777">
          <cell r="AL1777">
            <v>1000</v>
          </cell>
        </row>
        <row r="1777">
          <cell r="AP1777" t="str">
            <v>Lithium</v>
          </cell>
          <cell r="AQ1777">
            <v>300</v>
          </cell>
          <cell r="AR1777">
            <v>48</v>
          </cell>
          <cell r="AS1777">
            <v>150</v>
          </cell>
          <cell r="AT1777">
            <v>2</v>
          </cell>
          <cell r="AU1777" t="str">
            <v>N/A</v>
          </cell>
          <cell r="AV1777" t="str">
            <v>N/A</v>
          </cell>
          <cell r="AW1777" t="str">
            <v>N/A</v>
          </cell>
          <cell r="AX1777" t="str">
            <v>N/A</v>
          </cell>
          <cell r="AY1777" t="str">
            <v>N/A</v>
          </cell>
          <cell r="AZ1777">
            <v>105</v>
          </cell>
        </row>
        <row r="1778">
          <cell r="C1778" t="str">
            <v>IHS_STR_333A</v>
          </cell>
          <cell r="D1778" t="str">
            <v>Simanansa Basic School</v>
          </cell>
          <cell r="E1778">
            <v>27.188642</v>
          </cell>
          <cell r="F1778">
            <v>-16.27113</v>
          </cell>
          <cell r="G1778" t="str">
            <v>Southern</v>
          </cell>
          <cell r="H1778">
            <v>4.5</v>
          </cell>
          <cell r="I1778" t="str">
            <v>Southern</v>
          </cell>
          <cell r="J1778" t="str">
            <v>Monze</v>
          </cell>
          <cell r="K1778" t="str">
            <v>No</v>
          </cell>
          <cell r="L1778" t="str">
            <v>No</v>
          </cell>
          <cell r="M1778" t="str">
            <v>No</v>
          </cell>
          <cell r="N1778" t="str">
            <v>Rural</v>
          </cell>
          <cell r="O1778" t="str">
            <v>Silver</v>
          </cell>
          <cell r="P1778" t="str">
            <v>Silver</v>
          </cell>
          <cell r="Q1778" t="str">
            <v>BTS</v>
          </cell>
          <cell r="R1778" t="str">
            <v>BTS</v>
          </cell>
          <cell r="S1778" t="str">
            <v>On Air</v>
          </cell>
          <cell r="T1778" t="str">
            <v>Solar-Gen</v>
          </cell>
          <cell r="U1778" t="str">
            <v>Green Field</v>
          </cell>
          <cell r="V1778">
            <v>60</v>
          </cell>
          <cell r="W1778" t="str">
            <v>Outdoor</v>
          </cell>
          <cell r="X1778" t="str">
            <v>Aaron Ikenda</v>
          </cell>
          <cell r="Y1778" t="str">
            <v>N/A</v>
          </cell>
          <cell r="Z1778" t="str">
            <v>N/A</v>
          </cell>
          <cell r="AA1778" t="str">
            <v>Airtel </v>
          </cell>
          <cell r="AB1778" t="str">
            <v>Joseph Banda</v>
          </cell>
          <cell r="AC1778" t="str">
            <v>CCS</v>
          </cell>
          <cell r="AD1778" t="str">
            <v>CCS</v>
          </cell>
          <cell r="AE1778" t="str">
            <v>perkins </v>
          </cell>
        </row>
        <row r="1778">
          <cell r="AL1778">
            <v>1000</v>
          </cell>
        </row>
        <row r="1778">
          <cell r="AP1778" t="str">
            <v>Lithium</v>
          </cell>
          <cell r="AQ1778">
            <v>200</v>
          </cell>
          <cell r="AR1778">
            <v>48</v>
          </cell>
          <cell r="AS1778">
            <v>150</v>
          </cell>
          <cell r="AT1778">
            <v>2</v>
          </cell>
          <cell r="AU1778" t="str">
            <v>N/A</v>
          </cell>
          <cell r="AV1778" t="str">
            <v>N/A</v>
          </cell>
          <cell r="AW1778" t="str">
            <v>N/A</v>
          </cell>
          <cell r="AX1778" t="str">
            <v>N/A</v>
          </cell>
          <cell r="AY1778" t="str">
            <v>N/A</v>
          </cell>
          <cell r="AZ1778">
            <v>105</v>
          </cell>
        </row>
        <row r="1779">
          <cell r="C1779" t="str">
            <v>IHS_STR_334A</v>
          </cell>
          <cell r="D1779" t="str">
            <v>Mubanga Primary School</v>
          </cell>
          <cell r="E1779">
            <v>26.465727</v>
          </cell>
          <cell r="F1779">
            <v>-16.730391</v>
          </cell>
          <cell r="G1779" t="str">
            <v>Southern</v>
          </cell>
          <cell r="H1779">
            <v>4.5</v>
          </cell>
          <cell r="I1779" t="str">
            <v>Southern</v>
          </cell>
          <cell r="J1779" t="str">
            <v>Kalomo</v>
          </cell>
          <cell r="K1779" t="str">
            <v>No</v>
          </cell>
          <cell r="L1779" t="str">
            <v>No</v>
          </cell>
          <cell r="M1779" t="str">
            <v>No</v>
          </cell>
          <cell r="N1779" t="str">
            <v>Rural</v>
          </cell>
          <cell r="O1779" t="str">
            <v>Silver</v>
          </cell>
          <cell r="P1779" t="str">
            <v>Silver</v>
          </cell>
          <cell r="Q1779" t="str">
            <v>BTS</v>
          </cell>
          <cell r="R1779" t="str">
            <v>BTS</v>
          </cell>
          <cell r="S1779" t="str">
            <v>On Air</v>
          </cell>
          <cell r="T1779" t="str">
            <v>Solar-Gen</v>
          </cell>
          <cell r="U1779" t="str">
            <v>Green Field</v>
          </cell>
          <cell r="V1779">
            <v>60</v>
          </cell>
          <cell r="W1779" t="str">
            <v>Outdoor</v>
          </cell>
          <cell r="X1779" t="str">
            <v>Aaron Ikenda</v>
          </cell>
          <cell r="Y1779" t="str">
            <v>N/A</v>
          </cell>
          <cell r="Z1779" t="str">
            <v>N/A</v>
          </cell>
          <cell r="AA1779" t="str">
            <v>Airtel </v>
          </cell>
          <cell r="AB1779" t="str">
            <v>Joseph Banda</v>
          </cell>
          <cell r="AC1779" t="str">
            <v>CCS</v>
          </cell>
          <cell r="AD1779" t="str">
            <v>CCS</v>
          </cell>
          <cell r="AE1779" t="str">
            <v>perkins </v>
          </cell>
        </row>
        <row r="1779">
          <cell r="AL1779">
            <v>1000</v>
          </cell>
        </row>
        <row r="1779">
          <cell r="AP1779" t="str">
            <v>Lithium</v>
          </cell>
          <cell r="AQ1779">
            <v>300</v>
          </cell>
          <cell r="AR1779">
            <v>48</v>
          </cell>
          <cell r="AS1779">
            <v>150</v>
          </cell>
          <cell r="AT1779">
            <v>2</v>
          </cell>
          <cell r="AU1779" t="str">
            <v>N/A</v>
          </cell>
          <cell r="AV1779" t="str">
            <v>N/A</v>
          </cell>
          <cell r="AW1779" t="str">
            <v>N/A</v>
          </cell>
          <cell r="AX1779" t="str">
            <v>N/A</v>
          </cell>
          <cell r="AY1779" t="str">
            <v>N/A</v>
          </cell>
          <cell r="AZ1779">
            <v>105</v>
          </cell>
        </row>
        <row r="1780">
          <cell r="C1780" t="str">
            <v>IHS_STR_335A</v>
          </cell>
          <cell r="D1780" t="str">
            <v>Nakabanga Primary School</v>
          </cell>
          <cell r="E1780">
            <v>26.743204</v>
          </cell>
          <cell r="F1780">
            <v>-16.725115</v>
          </cell>
          <cell r="G1780" t="str">
            <v>Southern</v>
          </cell>
          <cell r="H1780">
            <v>4.5</v>
          </cell>
          <cell r="I1780" t="str">
            <v>Southern</v>
          </cell>
          <cell r="J1780" t="str">
            <v>Kalomo</v>
          </cell>
          <cell r="K1780" t="str">
            <v>No</v>
          </cell>
          <cell r="L1780" t="str">
            <v>No</v>
          </cell>
          <cell r="M1780" t="str">
            <v>No</v>
          </cell>
          <cell r="N1780" t="str">
            <v>Rural</v>
          </cell>
          <cell r="O1780" t="str">
            <v>Silver</v>
          </cell>
          <cell r="P1780" t="str">
            <v>Silver</v>
          </cell>
          <cell r="Q1780" t="str">
            <v>BTS</v>
          </cell>
          <cell r="R1780" t="str">
            <v>BTS</v>
          </cell>
          <cell r="S1780" t="str">
            <v>On Air</v>
          </cell>
          <cell r="T1780" t="str">
            <v>Solar-Gen</v>
          </cell>
          <cell r="U1780" t="str">
            <v>Green Field</v>
          </cell>
          <cell r="V1780">
            <v>60</v>
          </cell>
          <cell r="W1780" t="str">
            <v>Outdoor</v>
          </cell>
          <cell r="X1780" t="str">
            <v>Aaron Ikenda</v>
          </cell>
          <cell r="Y1780" t="str">
            <v>N/A</v>
          </cell>
          <cell r="Z1780" t="str">
            <v>N/A</v>
          </cell>
          <cell r="AA1780" t="str">
            <v>Airtel </v>
          </cell>
          <cell r="AB1780" t="str">
            <v>Joseph Banda</v>
          </cell>
          <cell r="AC1780" t="str">
            <v>CCS</v>
          </cell>
          <cell r="AD1780" t="str">
            <v>CCS</v>
          </cell>
          <cell r="AE1780" t="str">
            <v>perkins </v>
          </cell>
        </row>
        <row r="1780">
          <cell r="AL1780">
            <v>1000</v>
          </cell>
        </row>
        <row r="1780">
          <cell r="AP1780" t="str">
            <v>Lithium</v>
          </cell>
          <cell r="AQ1780">
            <v>300</v>
          </cell>
          <cell r="AR1780">
            <v>48</v>
          </cell>
          <cell r="AS1780">
            <v>150</v>
          </cell>
          <cell r="AT1780">
            <v>2</v>
          </cell>
          <cell r="AU1780" t="str">
            <v>N/A</v>
          </cell>
          <cell r="AV1780" t="str">
            <v>N/A</v>
          </cell>
          <cell r="AW1780" t="str">
            <v>N/A</v>
          </cell>
          <cell r="AX1780" t="str">
            <v>N/A</v>
          </cell>
          <cell r="AY1780" t="str">
            <v>N/A</v>
          </cell>
          <cell r="AZ1780">
            <v>105</v>
          </cell>
        </row>
        <row r="1781">
          <cell r="C1781" t="str">
            <v>IHS_STR_336A</v>
          </cell>
          <cell r="D1781" t="str">
            <v>Nameembo Basic School</v>
          </cell>
          <cell r="E1781">
            <v>28.120744</v>
          </cell>
          <cell r="F1781">
            <v>-16.097962</v>
          </cell>
          <cell r="G1781" t="str">
            <v>Southern</v>
          </cell>
          <cell r="H1781">
            <v>4.5</v>
          </cell>
          <cell r="I1781" t="str">
            <v>Southern</v>
          </cell>
          <cell r="J1781" t="str">
            <v>Chikankanta</v>
          </cell>
          <cell r="K1781" t="str">
            <v>No</v>
          </cell>
          <cell r="L1781" t="str">
            <v>No</v>
          </cell>
          <cell r="M1781" t="str">
            <v>No</v>
          </cell>
          <cell r="N1781" t="str">
            <v>Rural</v>
          </cell>
          <cell r="O1781" t="str">
            <v>Silver</v>
          </cell>
          <cell r="P1781" t="str">
            <v>Silver</v>
          </cell>
          <cell r="Q1781" t="str">
            <v>BTS</v>
          </cell>
          <cell r="R1781" t="str">
            <v>BTS</v>
          </cell>
          <cell r="S1781" t="str">
            <v>On Air</v>
          </cell>
          <cell r="T1781" t="str">
            <v>Solar-Gen</v>
          </cell>
          <cell r="U1781" t="str">
            <v>Green Field</v>
          </cell>
          <cell r="V1781">
            <v>60</v>
          </cell>
          <cell r="W1781" t="str">
            <v>Outdoor</v>
          </cell>
          <cell r="X1781" t="str">
            <v>Aaron Ikenda</v>
          </cell>
          <cell r="Y1781" t="str">
            <v>N/A</v>
          </cell>
          <cell r="Z1781" t="str">
            <v>N/A</v>
          </cell>
          <cell r="AA1781" t="str">
            <v>Airtel </v>
          </cell>
          <cell r="AB1781" t="str">
            <v>Joseph Banda</v>
          </cell>
          <cell r="AC1781" t="str">
            <v>CCS</v>
          </cell>
          <cell r="AD1781" t="str">
            <v>CCS</v>
          </cell>
          <cell r="AE1781" t="str">
            <v>perkins </v>
          </cell>
        </row>
        <row r="1781">
          <cell r="AL1781">
            <v>1000</v>
          </cell>
        </row>
        <row r="1781">
          <cell r="AP1781" t="str">
            <v>Lithium</v>
          </cell>
          <cell r="AQ1781">
            <v>300</v>
          </cell>
          <cell r="AR1781">
            <v>48</v>
          </cell>
          <cell r="AS1781">
            <v>150</v>
          </cell>
          <cell r="AT1781">
            <v>2</v>
          </cell>
          <cell r="AU1781" t="str">
            <v>N/A</v>
          </cell>
          <cell r="AV1781" t="str">
            <v>N/A</v>
          </cell>
          <cell r="AW1781" t="str">
            <v>N/A</v>
          </cell>
          <cell r="AX1781" t="str">
            <v>N/A</v>
          </cell>
          <cell r="AY1781" t="str">
            <v>N/A</v>
          </cell>
          <cell r="AZ1781">
            <v>105</v>
          </cell>
        </row>
        <row r="1782">
          <cell r="C1782" t="str">
            <v>IHS_STR_337A</v>
          </cell>
          <cell r="D1782" t="str">
            <v>Chipembele Basic School</v>
          </cell>
          <cell r="E1782">
            <v>27.608956</v>
          </cell>
          <cell r="F1782">
            <v>-16.363854</v>
          </cell>
          <cell r="G1782" t="str">
            <v>Southern</v>
          </cell>
          <cell r="H1782">
            <v>4.5</v>
          </cell>
          <cell r="I1782" t="str">
            <v>Southern</v>
          </cell>
          <cell r="J1782" t="str">
            <v>Monze</v>
          </cell>
          <cell r="K1782" t="str">
            <v>No</v>
          </cell>
          <cell r="L1782" t="str">
            <v>No</v>
          </cell>
          <cell r="M1782" t="str">
            <v>No</v>
          </cell>
          <cell r="N1782" t="str">
            <v>Rural</v>
          </cell>
          <cell r="O1782" t="str">
            <v>Silver</v>
          </cell>
          <cell r="P1782" t="str">
            <v>Silver</v>
          </cell>
          <cell r="Q1782" t="str">
            <v>BTS</v>
          </cell>
          <cell r="R1782" t="str">
            <v>BTS</v>
          </cell>
          <cell r="S1782" t="str">
            <v>On Air</v>
          </cell>
          <cell r="T1782" t="str">
            <v>Solar-Gen</v>
          </cell>
          <cell r="U1782" t="str">
            <v>Green Field</v>
          </cell>
          <cell r="V1782">
            <v>70</v>
          </cell>
          <cell r="W1782" t="str">
            <v>Outdoor</v>
          </cell>
          <cell r="X1782" t="str">
            <v>Aaron Ikenda</v>
          </cell>
          <cell r="Y1782" t="str">
            <v>N/A</v>
          </cell>
          <cell r="Z1782" t="str">
            <v>N/A</v>
          </cell>
          <cell r="AA1782" t="str">
            <v>Airtel </v>
          </cell>
          <cell r="AB1782" t="str">
            <v>Joseph Banda</v>
          </cell>
          <cell r="AC1782" t="str">
            <v>CCS</v>
          </cell>
          <cell r="AD1782" t="str">
            <v>CCS</v>
          </cell>
          <cell r="AE1782" t="str">
            <v>perkins </v>
          </cell>
        </row>
        <row r="1782">
          <cell r="AG1782">
            <v>30</v>
          </cell>
        </row>
        <row r="1782">
          <cell r="AL1782">
            <v>1000</v>
          </cell>
          <cell r="AM1782" t="str">
            <v>Power cube</v>
          </cell>
        </row>
        <row r="1782">
          <cell r="AP1782" t="str">
            <v>Lithium</v>
          </cell>
          <cell r="AQ1782">
            <v>100</v>
          </cell>
          <cell r="AR1782">
            <v>48</v>
          </cell>
          <cell r="AS1782">
            <v>100</v>
          </cell>
          <cell r="AT1782">
            <v>2</v>
          </cell>
          <cell r="AU1782" t="str">
            <v>N/A</v>
          </cell>
          <cell r="AV1782" t="str">
            <v>N/A</v>
          </cell>
          <cell r="AW1782" t="str">
            <v>N/A</v>
          </cell>
          <cell r="AX1782" t="str">
            <v>N/A</v>
          </cell>
          <cell r="AY1782" t="str">
            <v>N/A</v>
          </cell>
          <cell r="AZ1782">
            <v>105</v>
          </cell>
        </row>
        <row r="1783">
          <cell r="C1783" t="str">
            <v>IHS_STR_338A</v>
          </cell>
          <cell r="D1783" t="str">
            <v>Itapa Clinic</v>
          </cell>
          <cell r="E1783">
            <v>26.52613</v>
          </cell>
          <cell r="F1783">
            <v>-16.11967</v>
          </cell>
          <cell r="G1783" t="str">
            <v>Southern</v>
          </cell>
          <cell r="H1783">
            <v>4.5</v>
          </cell>
          <cell r="I1783" t="str">
            <v>Southern</v>
          </cell>
          <cell r="J1783" t="str">
            <v>Namwala</v>
          </cell>
          <cell r="K1783" t="str">
            <v>No</v>
          </cell>
          <cell r="L1783" t="str">
            <v>No</v>
          </cell>
          <cell r="M1783" t="str">
            <v>No</v>
          </cell>
          <cell r="N1783" t="str">
            <v>Rural</v>
          </cell>
          <cell r="O1783" t="str">
            <v>Silver</v>
          </cell>
          <cell r="P1783" t="str">
            <v>Silver</v>
          </cell>
          <cell r="Q1783" t="str">
            <v>BTS</v>
          </cell>
          <cell r="R1783" t="str">
            <v>BTS</v>
          </cell>
          <cell r="S1783" t="str">
            <v>On Air</v>
          </cell>
          <cell r="T1783" t="str">
            <v>Solar-Gen</v>
          </cell>
          <cell r="U1783" t="str">
            <v>Green Field</v>
          </cell>
          <cell r="V1783">
            <v>80</v>
          </cell>
          <cell r="W1783" t="str">
            <v>Outdoor</v>
          </cell>
          <cell r="X1783" t="str">
            <v>Aaron Ikenda</v>
          </cell>
          <cell r="Y1783" t="str">
            <v>N/A</v>
          </cell>
          <cell r="Z1783" t="str">
            <v>N/A</v>
          </cell>
          <cell r="AA1783" t="str">
            <v>Airtel </v>
          </cell>
          <cell r="AB1783" t="str">
            <v>Joseph Banda</v>
          </cell>
          <cell r="AC1783" t="str">
            <v>CCS</v>
          </cell>
          <cell r="AD1783" t="str">
            <v>CCS</v>
          </cell>
          <cell r="AE1783" t="str">
            <v>perkins </v>
          </cell>
        </row>
        <row r="1783">
          <cell r="AG1783">
            <v>30</v>
          </cell>
        </row>
        <row r="1783">
          <cell r="AL1783">
            <v>1000</v>
          </cell>
          <cell r="AM1783" t="str">
            <v>Power cube</v>
          </cell>
        </row>
        <row r="1783">
          <cell r="AP1783" t="str">
            <v>Lithium</v>
          </cell>
          <cell r="AQ1783">
            <v>100</v>
          </cell>
          <cell r="AR1783">
            <v>48</v>
          </cell>
          <cell r="AS1783">
            <v>100</v>
          </cell>
          <cell r="AT1783">
            <v>2</v>
          </cell>
          <cell r="AU1783" t="str">
            <v>N/A</v>
          </cell>
          <cell r="AV1783" t="str">
            <v>N/A</v>
          </cell>
          <cell r="AW1783" t="str">
            <v>N/A</v>
          </cell>
          <cell r="AX1783" t="str">
            <v>N/A</v>
          </cell>
          <cell r="AY1783" t="str">
            <v>N/A</v>
          </cell>
          <cell r="AZ1783">
            <v>105</v>
          </cell>
        </row>
        <row r="1784">
          <cell r="C1784" t="str">
            <v>IHS_STR_339A</v>
          </cell>
          <cell r="D1784" t="str">
            <v>Chikanta Basic School</v>
          </cell>
          <cell r="E1784">
            <v>26.616782</v>
          </cell>
          <cell r="F1784">
            <v>-16.36533</v>
          </cell>
          <cell r="G1784" t="str">
            <v>Southern</v>
          </cell>
          <cell r="H1784">
            <v>4.5</v>
          </cell>
          <cell r="I1784" t="str">
            <v>Southern</v>
          </cell>
          <cell r="J1784" t="str">
            <v>Kalomo</v>
          </cell>
          <cell r="K1784" t="str">
            <v>No</v>
          </cell>
          <cell r="L1784" t="str">
            <v>No</v>
          </cell>
          <cell r="M1784" t="str">
            <v>No</v>
          </cell>
          <cell r="N1784" t="str">
            <v>Rural</v>
          </cell>
          <cell r="O1784" t="str">
            <v>Silver</v>
          </cell>
          <cell r="P1784" t="str">
            <v>Silver</v>
          </cell>
          <cell r="Q1784" t="str">
            <v>BTS</v>
          </cell>
          <cell r="R1784" t="str">
            <v>BTS</v>
          </cell>
          <cell r="S1784" t="str">
            <v>On Air</v>
          </cell>
          <cell r="T1784" t="str">
            <v>Gen Only</v>
          </cell>
          <cell r="U1784" t="str">
            <v>Green Field</v>
          </cell>
          <cell r="V1784">
            <v>80</v>
          </cell>
          <cell r="W1784" t="str">
            <v>Outdoor</v>
          </cell>
          <cell r="X1784" t="str">
            <v>Aaron Ikenda</v>
          </cell>
          <cell r="Y1784" t="str">
            <v>N/A</v>
          </cell>
          <cell r="Z1784" t="str">
            <v>N/A</v>
          </cell>
          <cell r="AA1784" t="str">
            <v>Airtel </v>
          </cell>
          <cell r="AB1784" t="str">
            <v>Joseph Banda</v>
          </cell>
          <cell r="AC1784" t="str">
            <v>CCS</v>
          </cell>
          <cell r="AD1784" t="str">
            <v>CCS</v>
          </cell>
          <cell r="AE1784" t="str">
            <v>perkins </v>
          </cell>
        </row>
        <row r="1784">
          <cell r="AG1784">
            <v>30</v>
          </cell>
          <cell r="AH1784" t="str">
            <v>perkins</v>
          </cell>
        </row>
        <row r="1784">
          <cell r="AL1784">
            <v>1000</v>
          </cell>
          <cell r="AM1784" t="str">
            <v>Power cube</v>
          </cell>
        </row>
        <row r="1784">
          <cell r="AP1784" t="str">
            <v>Lithium</v>
          </cell>
          <cell r="AQ1784">
            <v>100</v>
          </cell>
          <cell r="AR1784">
            <v>48</v>
          </cell>
          <cell r="AS1784">
            <v>100</v>
          </cell>
          <cell r="AT1784">
            <v>2</v>
          </cell>
          <cell r="AU1784" t="str">
            <v>N/A</v>
          </cell>
          <cell r="AV1784" t="str">
            <v>N/A</v>
          </cell>
          <cell r="AW1784" t="str">
            <v>N/A</v>
          </cell>
          <cell r="AX1784" t="str">
            <v>N/A</v>
          </cell>
          <cell r="AY1784" t="str">
            <v>N/A</v>
          </cell>
          <cell r="AZ1784">
            <v>105</v>
          </cell>
        </row>
        <row r="1785">
          <cell r="C1785" t="str">
            <v>IHS_STR_340A</v>
          </cell>
          <cell r="D1785" t="str">
            <v>Sinamalima Basic School</v>
          </cell>
          <cell r="E1785">
            <v>27.55259</v>
          </cell>
          <cell r="F1785">
            <v>-17.06136</v>
          </cell>
          <cell r="G1785" t="str">
            <v>Southern</v>
          </cell>
          <cell r="H1785">
            <v>4.5</v>
          </cell>
          <cell r="I1785" t="str">
            <v>Southern</v>
          </cell>
          <cell r="J1785" t="str">
            <v>Sinazongwe</v>
          </cell>
          <cell r="K1785" t="str">
            <v>No</v>
          </cell>
          <cell r="L1785" t="str">
            <v>No</v>
          </cell>
          <cell r="M1785" t="str">
            <v>No</v>
          </cell>
          <cell r="N1785" t="str">
            <v>Rural</v>
          </cell>
          <cell r="O1785" t="str">
            <v>Silver</v>
          </cell>
          <cell r="P1785" t="str">
            <v>Silver</v>
          </cell>
          <cell r="Q1785" t="str">
            <v>BTS</v>
          </cell>
          <cell r="R1785" t="str">
            <v>BTS</v>
          </cell>
          <cell r="S1785" t="str">
            <v>On Air</v>
          </cell>
          <cell r="T1785" t="str">
            <v>Grid-Gen</v>
          </cell>
          <cell r="U1785" t="str">
            <v>Green Field</v>
          </cell>
          <cell r="V1785">
            <v>70</v>
          </cell>
          <cell r="W1785" t="str">
            <v>Outdoor</v>
          </cell>
          <cell r="X1785" t="str">
            <v>Aaron Ikenda</v>
          </cell>
          <cell r="Y1785" t="str">
            <v>N/A</v>
          </cell>
          <cell r="Z1785" t="str">
            <v>N/A</v>
          </cell>
          <cell r="AA1785" t="str">
            <v>Airtel </v>
          </cell>
          <cell r="AB1785" t="str">
            <v>Joseph Banda</v>
          </cell>
          <cell r="AC1785" t="str">
            <v>CCS</v>
          </cell>
          <cell r="AD1785" t="str">
            <v>CCS</v>
          </cell>
          <cell r="AE1785" t="str">
            <v>perkins </v>
          </cell>
        </row>
        <row r="1785">
          <cell r="AG1785">
            <v>30</v>
          </cell>
        </row>
        <row r="1785">
          <cell r="AL1785">
            <v>1000</v>
          </cell>
          <cell r="AM1785" t="str">
            <v>Power cube</v>
          </cell>
        </row>
        <row r="1785">
          <cell r="AP1785" t="str">
            <v>Lithium</v>
          </cell>
          <cell r="AQ1785">
            <v>100</v>
          </cell>
          <cell r="AR1785">
            <v>48</v>
          </cell>
          <cell r="AS1785">
            <v>100</v>
          </cell>
          <cell r="AT1785">
            <v>2</v>
          </cell>
          <cell r="AU1785" t="str">
            <v>N/A</v>
          </cell>
          <cell r="AV1785" t="str">
            <v>N/A</v>
          </cell>
          <cell r="AW1785" t="str">
            <v>N/A</v>
          </cell>
          <cell r="AX1785" t="str">
            <v>N/A</v>
          </cell>
          <cell r="AY1785" t="str">
            <v>N/A</v>
          </cell>
          <cell r="AZ1785">
            <v>105</v>
          </cell>
        </row>
        <row r="1786">
          <cell r="C1786" t="str">
            <v>IHS_WST_001M</v>
          </cell>
          <cell r="D1786" t="str">
            <v>Mongu Central</v>
          </cell>
          <cell r="E1786">
            <v>23.13595</v>
          </cell>
          <cell r="F1786">
            <v>-15.26949</v>
          </cell>
          <cell r="G1786" t="str">
            <v>Southern</v>
          </cell>
          <cell r="H1786">
            <v>2.5</v>
          </cell>
          <cell r="I1786" t="str">
            <v>WESTERN</v>
          </cell>
          <cell r="J1786" t="str">
            <v>MONGU</v>
          </cell>
          <cell r="K1786" t="str">
            <v>No</v>
          </cell>
          <cell r="L1786" t="str">
            <v>No</v>
          </cell>
          <cell r="M1786" t="str">
            <v>No</v>
          </cell>
          <cell r="N1786" t="str">
            <v>Urban</v>
          </cell>
          <cell r="O1786" t="str">
            <v>2G 3G 4G</v>
          </cell>
          <cell r="P1786" t="str">
            <v>P2</v>
          </cell>
          <cell r="Q1786" t="str">
            <v>BTS</v>
          </cell>
          <cell r="R1786" t="str">
            <v>BTS</v>
          </cell>
          <cell r="S1786" t="str">
            <v>On air</v>
          </cell>
          <cell r="T1786" t="str">
            <v>Grid-Gen</v>
          </cell>
          <cell r="U1786" t="str">
            <v>Green Field</v>
          </cell>
          <cell r="V1786" t="str">
            <v>60</v>
          </cell>
          <cell r="W1786" t="str">
            <v>Outdoor</v>
          </cell>
          <cell r="X1786" t="str">
            <v>Kelvin Simpasa</v>
          </cell>
          <cell r="Y1786" t="str">
            <v>SBC</v>
          </cell>
          <cell r="Z1786" t="str">
            <v>SBC</v>
          </cell>
          <cell r="AA1786" t="str">
            <v>MTN</v>
          </cell>
          <cell r="AB1786" t="str">
            <v>Joseph Banda</v>
          </cell>
          <cell r="AC1786" t="str">
            <v>CCS</v>
          </cell>
          <cell r="AD1786" t="str">
            <v>CCS</v>
          </cell>
          <cell r="AE1786" t="str">
            <v>CK Works</v>
          </cell>
          <cell r="AF1786" t="str">
            <v>CK Works</v>
          </cell>
          <cell r="AG1786">
            <v>20</v>
          </cell>
          <cell r="AH1786" t="str">
            <v>perkins</v>
          </cell>
          <cell r="AI1786" t="str">
            <v>GN83537R</v>
          </cell>
          <cell r="AJ1786" t="str">
            <v>Leroy Sommer</v>
          </cell>
          <cell r="AK1786" t="str">
            <v>TAL-A40-F J 6/4</v>
          </cell>
          <cell r="AL1786">
            <v>1000</v>
          </cell>
          <cell r="AM1786" t="str">
            <v>Power cube</v>
          </cell>
          <cell r="AN1786" t="str">
            <v>ICC330-H1-C1</v>
          </cell>
          <cell r="AO1786">
            <v>400</v>
          </cell>
          <cell r="AP1786" t="str">
            <v>Agisson</v>
          </cell>
          <cell r="AQ1786">
            <v>1200</v>
          </cell>
          <cell r="AR1786">
            <v>2</v>
          </cell>
          <cell r="AS1786">
            <v>600</v>
          </cell>
          <cell r="AT1786">
            <v>48</v>
          </cell>
          <cell r="AU1786" t="str">
            <v>N/A</v>
          </cell>
          <cell r="AV1786" t="str">
            <v>N/A</v>
          </cell>
          <cell r="AW1786" t="str">
            <v>N/A</v>
          </cell>
          <cell r="AX1786" t="str">
            <v>N/A</v>
          </cell>
          <cell r="AY1786" t="str">
            <v>N/A</v>
          </cell>
          <cell r="AZ1786">
            <v>156</v>
          </cell>
        </row>
        <row r="1786">
          <cell r="BB1786">
            <v>3</v>
          </cell>
          <cell r="BC1786" t="str">
            <v>MTNLiquid TelecomSmartnet</v>
          </cell>
          <cell r="BD1786" t="str">
            <v>T1090</v>
          </cell>
          <cell r="BE1786">
            <v>0</v>
          </cell>
          <cell r="BF1786" t="str">
            <v>Yes</v>
          </cell>
        </row>
        <row r="1787">
          <cell r="C1787" t="str">
            <v>IHS_WST_002M</v>
          </cell>
          <cell r="D1787" t="str">
            <v>Mongu East</v>
          </cell>
          <cell r="E1787">
            <v>23.15779</v>
          </cell>
          <cell r="F1787">
            <v>-15.27167</v>
          </cell>
          <cell r="G1787" t="str">
            <v>Southern</v>
          </cell>
          <cell r="H1787">
            <v>4.5</v>
          </cell>
          <cell r="I1787" t="str">
            <v>WESTERN</v>
          </cell>
          <cell r="J1787" t="str">
            <v>MONGU</v>
          </cell>
          <cell r="K1787" t="str">
            <v>Yes</v>
          </cell>
          <cell r="L1787" t="str">
            <v>No</v>
          </cell>
          <cell r="M1787" t="str">
            <v>No</v>
          </cell>
          <cell r="N1787" t="str">
            <v>Urban</v>
          </cell>
          <cell r="O1787" t="str">
            <v>2G 3G</v>
          </cell>
          <cell r="P1787" t="str">
            <v>P3</v>
          </cell>
          <cell r="Q1787" t="str">
            <v>BTS</v>
          </cell>
          <cell r="R1787" t="str">
            <v>BTS</v>
          </cell>
          <cell r="S1787" t="str">
            <v>On air</v>
          </cell>
          <cell r="T1787" t="str">
            <v>Grid-Gen</v>
          </cell>
          <cell r="U1787" t="str">
            <v>Green Field</v>
          </cell>
          <cell r="V1787" t="str">
            <v>36</v>
          </cell>
          <cell r="W1787" t="str">
            <v>Outdoor</v>
          </cell>
          <cell r="X1787" t="str">
            <v>Kelvin Simpasa</v>
          </cell>
          <cell r="Y1787" t="str">
            <v>SBC</v>
          </cell>
          <cell r="Z1787" t="str">
            <v>SBC</v>
          </cell>
          <cell r="AA1787" t="str">
            <v>MTN</v>
          </cell>
          <cell r="AB1787" t="str">
            <v>Joseph Banda</v>
          </cell>
          <cell r="AC1787" t="str">
            <v>CCS</v>
          </cell>
          <cell r="AD1787" t="str">
            <v>CCS</v>
          </cell>
          <cell r="AE1787" t="str">
            <v>Gen Logic </v>
          </cell>
          <cell r="AF1787" t="str">
            <v>Gen Logic </v>
          </cell>
          <cell r="AG1787">
            <v>30</v>
          </cell>
          <cell r="AH1787" t="str">
            <v>perkins</v>
          </cell>
          <cell r="AI1787">
            <v>0</v>
          </cell>
          <cell r="AJ1787" t="str">
            <v>Leroy Sommer</v>
          </cell>
          <cell r="AK1787" t="str">
            <v>TAL-A40-F J 6/4</v>
          </cell>
          <cell r="AL1787">
            <v>1000</v>
          </cell>
          <cell r="AM1787" t="str">
            <v>Power cube</v>
          </cell>
          <cell r="AN1787" t="str">
            <v>ICC330-H1-C1</v>
          </cell>
          <cell r="AO1787">
            <v>400</v>
          </cell>
          <cell r="AP1787" t="str">
            <v>Lithium</v>
          </cell>
          <cell r="AQ1787">
            <v>300</v>
          </cell>
          <cell r="AR1787">
            <v>48</v>
          </cell>
          <cell r="AS1787">
            <v>100</v>
          </cell>
          <cell r="AT1787">
            <v>3</v>
          </cell>
          <cell r="AU1787" t="str">
            <v>N/A</v>
          </cell>
          <cell r="AV1787" t="str">
            <v>N/A</v>
          </cell>
          <cell r="AW1787" t="str">
            <v>N/A</v>
          </cell>
          <cell r="AX1787" t="str">
            <v>N/A</v>
          </cell>
          <cell r="AY1787" t="str">
            <v>N/A</v>
          </cell>
          <cell r="AZ1787">
            <v>154</v>
          </cell>
        </row>
        <row r="1787">
          <cell r="BB1787">
            <v>4</v>
          </cell>
          <cell r="BC1787" t="str">
            <v>MTNAirtelINQLiquid Telecom</v>
          </cell>
          <cell r="BD1787" t="str">
            <v>T1111</v>
          </cell>
          <cell r="BE1787" t="str">
            <v>ZM6844</v>
          </cell>
          <cell r="BF1787" t="str">
            <v>Yes</v>
          </cell>
        </row>
        <row r="1788">
          <cell r="C1788" t="str">
            <v>IHS_WST_003M</v>
          </cell>
          <cell r="D1788" t="str">
            <v>Katongo</v>
          </cell>
          <cell r="E1788">
            <v>23.15238889</v>
          </cell>
          <cell r="F1788">
            <v>-15.3015</v>
          </cell>
          <cell r="G1788" t="str">
            <v>Southern</v>
          </cell>
          <cell r="H1788">
            <v>2.5</v>
          </cell>
          <cell r="I1788" t="str">
            <v>WESTERN</v>
          </cell>
          <cell r="J1788" t="str">
            <v>MONGU</v>
          </cell>
          <cell r="K1788" t="str">
            <v>No</v>
          </cell>
          <cell r="L1788" t="str">
            <v>No</v>
          </cell>
          <cell r="M1788" t="str">
            <v>No</v>
          </cell>
          <cell r="N1788" t="str">
            <v>Rural</v>
          </cell>
          <cell r="O1788" t="str">
            <v>2G 3G</v>
          </cell>
          <cell r="P1788" t="str">
            <v>P3</v>
          </cell>
          <cell r="Q1788" t="str">
            <v>BB</v>
          </cell>
          <cell r="R1788" t="str">
            <v>BB</v>
          </cell>
          <cell r="S1788" t="str">
            <v>On air</v>
          </cell>
          <cell r="T1788" t="str">
            <v>Grid-Gen</v>
          </cell>
          <cell r="U1788" t="str">
            <v>Green Field</v>
          </cell>
          <cell r="V1788">
            <v>66</v>
          </cell>
          <cell r="W1788" t="str">
            <v>Indoor </v>
          </cell>
          <cell r="X1788" t="str">
            <v>Kelvin Simpasa</v>
          </cell>
          <cell r="Y1788" t="str">
            <v>SBC</v>
          </cell>
          <cell r="Z1788" t="str">
            <v>SBC</v>
          </cell>
          <cell r="AA1788" t="str">
            <v>MTN</v>
          </cell>
          <cell r="AB1788" t="str">
            <v>Joseph Banda</v>
          </cell>
          <cell r="AC1788" t="str">
            <v>CCS</v>
          </cell>
          <cell r="AD1788" t="str">
            <v>CCS</v>
          </cell>
          <cell r="AE1788" t="str">
            <v>CK Works</v>
          </cell>
          <cell r="AF1788" t="str">
            <v>CK Works</v>
          </cell>
          <cell r="AG1788">
            <v>30</v>
          </cell>
          <cell r="AH1788" t="str">
            <v>perkins</v>
          </cell>
          <cell r="AI1788" t="str">
            <v>GN83537R</v>
          </cell>
          <cell r="AJ1788" t="str">
            <v>Leroy Sommer</v>
          </cell>
          <cell r="AK1788" t="str">
            <v>TAL-A40-F J 6/4</v>
          </cell>
          <cell r="AL1788">
            <v>1000</v>
          </cell>
          <cell r="AM1788" t="str">
            <v>Delta</v>
          </cell>
          <cell r="AN1788" t="str">
            <v>DPS 2400B-48-5</v>
          </cell>
          <cell r="AO1788">
            <v>250</v>
          </cell>
          <cell r="AP1788" t="str">
            <v>Lithium</v>
          </cell>
          <cell r="AQ1788">
            <v>300</v>
          </cell>
          <cell r="AR1788">
            <v>48</v>
          </cell>
          <cell r="AS1788">
            <v>100</v>
          </cell>
          <cell r="AT1788">
            <v>3</v>
          </cell>
          <cell r="AU1788" t="str">
            <v>LG</v>
          </cell>
          <cell r="AV1788" t="str">
            <v>LG</v>
          </cell>
          <cell r="AW1788">
            <v>18000</v>
          </cell>
          <cell r="AX1788">
            <v>18000</v>
          </cell>
          <cell r="AY1788">
            <v>2</v>
          </cell>
          <cell r="AZ1788">
            <v>124</v>
          </cell>
        </row>
        <row r="1788">
          <cell r="BB1788">
            <v>2</v>
          </cell>
          <cell r="BC1788" t="str">
            <v>MTNAirtel</v>
          </cell>
          <cell r="BD1788" t="str">
            <v>T1037</v>
          </cell>
          <cell r="BE1788" t="str">
            <v>ZM6885</v>
          </cell>
          <cell r="BF1788" t="str">
            <v>YES</v>
          </cell>
        </row>
        <row r="1789">
          <cell r="C1789" t="str">
            <v>IHS_WST_004M</v>
          </cell>
          <cell r="D1789" t="str">
            <v>Malengwa</v>
          </cell>
          <cell r="E1789">
            <v>23.15375</v>
          </cell>
          <cell r="F1789">
            <v>-15.22741667</v>
          </cell>
          <cell r="G1789" t="str">
            <v>Southern</v>
          </cell>
          <cell r="H1789">
            <v>2.5</v>
          </cell>
          <cell r="I1789" t="str">
            <v>WESTERN</v>
          </cell>
          <cell r="J1789" t="str">
            <v>MONGU</v>
          </cell>
          <cell r="K1789" t="str">
            <v>Yes</v>
          </cell>
          <cell r="L1789" t="str">
            <v>No</v>
          </cell>
          <cell r="M1789" t="str">
            <v>No</v>
          </cell>
          <cell r="N1789" t="str">
            <v>Suburban</v>
          </cell>
          <cell r="O1789" t="str">
            <v>2G 3G</v>
          </cell>
          <cell r="P1789" t="str">
            <v>P4</v>
          </cell>
          <cell r="Q1789" t="str">
            <v>BTS</v>
          </cell>
          <cell r="R1789" t="str">
            <v>BB</v>
          </cell>
          <cell r="S1789" t="str">
            <v>On air</v>
          </cell>
          <cell r="T1789" t="str">
            <v>Grid-Gen</v>
          </cell>
          <cell r="U1789" t="str">
            <v>Green Field</v>
          </cell>
          <cell r="V1789">
            <v>36</v>
          </cell>
          <cell r="W1789" t="str">
            <v>Outdoor</v>
          </cell>
          <cell r="X1789" t="str">
            <v>Kelvin Simpasa</v>
          </cell>
          <cell r="Y1789" t="str">
            <v>SBC</v>
          </cell>
          <cell r="Z1789" t="str">
            <v>SBC</v>
          </cell>
          <cell r="AA1789" t="str">
            <v>MTN</v>
          </cell>
          <cell r="AB1789" t="str">
            <v>Joseph Banda</v>
          </cell>
          <cell r="AC1789" t="str">
            <v>CCS</v>
          </cell>
          <cell r="AD1789" t="str">
            <v>CCS</v>
          </cell>
          <cell r="AE1789" t="str">
            <v>CK Works</v>
          </cell>
          <cell r="AF1789" t="str">
            <v>CK Works</v>
          </cell>
          <cell r="AG1789">
            <v>20</v>
          </cell>
          <cell r="AH1789" t="str">
            <v>perkins</v>
          </cell>
          <cell r="AI1789" t="str">
            <v>GN83537R</v>
          </cell>
          <cell r="AJ1789" t="str">
            <v>Leroy Sommer</v>
          </cell>
          <cell r="AK1789" t="str">
            <v>TAL-A40-F J 6/4</v>
          </cell>
          <cell r="AL1789">
            <v>1000</v>
          </cell>
          <cell r="AM1789" t="str">
            <v>Delta</v>
          </cell>
          <cell r="AN1789" t="str">
            <v>DPS 2400B-48-5</v>
          </cell>
          <cell r="AO1789">
            <v>250</v>
          </cell>
          <cell r="AP1789" t="str">
            <v>NARADA</v>
          </cell>
          <cell r="AQ1789">
            <v>600</v>
          </cell>
          <cell r="AR1789">
            <v>2</v>
          </cell>
          <cell r="AS1789">
            <v>600</v>
          </cell>
          <cell r="AT1789">
            <v>24</v>
          </cell>
          <cell r="AU1789" t="str">
            <v>N/A</v>
          </cell>
          <cell r="AV1789" t="str">
            <v>N/A</v>
          </cell>
          <cell r="AW1789" t="str">
            <v>N/A</v>
          </cell>
          <cell r="AX1789" t="str">
            <v>N/A</v>
          </cell>
          <cell r="AY1789" t="str">
            <v>N/A</v>
          </cell>
          <cell r="AZ1789">
            <v>105</v>
          </cell>
        </row>
        <row r="1789">
          <cell r="BB1789">
            <v>2</v>
          </cell>
          <cell r="BC1789" t="str">
            <v>MTNAirtel</v>
          </cell>
          <cell r="BD1789" t="str">
            <v>T1043</v>
          </cell>
          <cell r="BE1789" t="str">
            <v>ZM6796</v>
          </cell>
          <cell r="BF1789" t="str">
            <v>YES</v>
          </cell>
        </row>
        <row r="1790">
          <cell r="C1790" t="str">
            <v>IHS_WST_005M</v>
          </cell>
          <cell r="D1790" t="str">
            <v>Limulunga</v>
          </cell>
          <cell r="E1790">
            <v>23.14816111</v>
          </cell>
          <cell r="F1790">
            <v>-15.13076667</v>
          </cell>
          <cell r="G1790" t="str">
            <v>Southern</v>
          </cell>
          <cell r="H1790">
            <v>2.5</v>
          </cell>
          <cell r="I1790" t="str">
            <v>WESTERN</v>
          </cell>
          <cell r="J1790" t="str">
            <v>MONGU</v>
          </cell>
          <cell r="K1790" t="str">
            <v>No</v>
          </cell>
          <cell r="L1790" t="str">
            <v>No</v>
          </cell>
          <cell r="M1790" t="str">
            <v>No</v>
          </cell>
          <cell r="N1790" t="str">
            <v>Suburban</v>
          </cell>
          <cell r="O1790" t="str">
            <v>2G 3G</v>
          </cell>
          <cell r="P1790" t="str">
            <v>P4</v>
          </cell>
          <cell r="Q1790" t="str">
            <v>BB</v>
          </cell>
          <cell r="R1790" t="str">
            <v>BTS</v>
          </cell>
          <cell r="S1790" t="str">
            <v>On air</v>
          </cell>
          <cell r="T1790" t="str">
            <v>Grid-Gen</v>
          </cell>
          <cell r="U1790" t="str">
            <v>Green Field</v>
          </cell>
          <cell r="V1790">
            <v>60</v>
          </cell>
          <cell r="W1790" t="str">
            <v>Indoor </v>
          </cell>
          <cell r="X1790" t="str">
            <v>Kelvin Simpasa</v>
          </cell>
          <cell r="Y1790" t="str">
            <v>SBC</v>
          </cell>
          <cell r="Z1790" t="str">
            <v>SBC</v>
          </cell>
          <cell r="AA1790" t="str">
            <v>MTN</v>
          </cell>
          <cell r="AB1790" t="str">
            <v>Joseph Banda</v>
          </cell>
          <cell r="AC1790" t="str">
            <v>CCS</v>
          </cell>
          <cell r="AD1790" t="str">
            <v>CCS</v>
          </cell>
          <cell r="AE1790" t="str">
            <v>Gen Logic </v>
          </cell>
          <cell r="AF1790" t="str">
            <v>Gen Logic </v>
          </cell>
          <cell r="AG1790">
            <v>20</v>
          </cell>
          <cell r="AH1790" t="str">
            <v>perkins</v>
          </cell>
          <cell r="AI1790" t="str">
            <v>GV51790U</v>
          </cell>
          <cell r="AJ1790" t="str">
            <v>Mecc Alte</v>
          </cell>
          <cell r="AK1790" t="str">
            <v>ECP 28-M/4</v>
          </cell>
          <cell r="AL1790">
            <v>1000</v>
          </cell>
          <cell r="AM1790" t="str">
            <v>Delta</v>
          </cell>
          <cell r="AN1790" t="str">
            <v>DPS 2400B-48-5</v>
          </cell>
          <cell r="AO1790">
            <v>250</v>
          </cell>
          <cell r="AP1790" t="str">
            <v>Lithium</v>
          </cell>
          <cell r="AQ1790">
            <v>200</v>
          </cell>
          <cell r="AR1790">
            <v>48</v>
          </cell>
          <cell r="AS1790">
            <v>100</v>
          </cell>
          <cell r="AT1790">
            <v>2</v>
          </cell>
          <cell r="AU1790" t="str">
            <v>LG</v>
          </cell>
          <cell r="AV1790" t="str">
            <v>LG</v>
          </cell>
          <cell r="AW1790">
            <v>18000</v>
          </cell>
          <cell r="AX1790">
            <v>18000</v>
          </cell>
          <cell r="AY1790">
            <v>2</v>
          </cell>
          <cell r="AZ1790">
            <v>39.7</v>
          </cell>
        </row>
        <row r="1790">
          <cell r="BB1790">
            <v>1</v>
          </cell>
          <cell r="BC1790" t="str">
            <v>MTN</v>
          </cell>
          <cell r="BD1790" t="str">
            <v>T1004</v>
          </cell>
          <cell r="BE1790">
            <v>0</v>
          </cell>
          <cell r="BF1790" t="str">
            <v>YES</v>
          </cell>
        </row>
        <row r="1791">
          <cell r="C1791" t="str">
            <v>IHS_WST_006M</v>
          </cell>
          <cell r="D1791" t="str">
            <v>Kataba MTN</v>
          </cell>
          <cell r="E1791">
            <v>23.23275</v>
          </cell>
          <cell r="F1791">
            <v>-15.44269444</v>
          </cell>
          <cell r="G1791" t="str">
            <v>Southern</v>
          </cell>
          <cell r="H1791">
            <v>1.5</v>
          </cell>
          <cell r="I1791" t="str">
            <v>WESTERN</v>
          </cell>
          <cell r="J1791" t="str">
            <v>MONGU</v>
          </cell>
          <cell r="K1791" t="str">
            <v>No</v>
          </cell>
          <cell r="L1791" t="str">
            <v>No</v>
          </cell>
          <cell r="M1791" t="str">
            <v>No</v>
          </cell>
          <cell r="N1791" t="str">
            <v>Suburban</v>
          </cell>
          <cell r="O1791" t="str">
            <v>2G 3G</v>
          </cell>
          <cell r="P1791" t="str">
            <v>P4</v>
          </cell>
          <cell r="Q1791" t="str">
            <v>BB</v>
          </cell>
          <cell r="R1791" t="str">
            <v>BTS</v>
          </cell>
          <cell r="S1791" t="str">
            <v>On air</v>
          </cell>
          <cell r="T1791" t="str">
            <v>Grid-Gen</v>
          </cell>
          <cell r="U1791" t="str">
            <v>Green Field</v>
          </cell>
          <cell r="V1791">
            <v>42</v>
          </cell>
          <cell r="W1791" t="str">
            <v>Outdoor</v>
          </cell>
          <cell r="X1791" t="str">
            <v>Kelvin Simpasa</v>
          </cell>
          <cell r="Y1791" t="str">
            <v>SBC</v>
          </cell>
          <cell r="Z1791" t="str">
            <v>SBC</v>
          </cell>
          <cell r="AA1791" t="str">
            <v>MTN</v>
          </cell>
          <cell r="AB1791" t="str">
            <v>Joseph Banda</v>
          </cell>
          <cell r="AC1791" t="str">
            <v>CCS</v>
          </cell>
          <cell r="AD1791" t="str">
            <v>CCS</v>
          </cell>
          <cell r="AE1791" t="str">
            <v>Yanmar</v>
          </cell>
          <cell r="AF1791" t="str">
            <v>Yanmar</v>
          </cell>
          <cell r="AG1791">
            <v>13</v>
          </cell>
          <cell r="AH1791" t="str">
            <v>Yanmar</v>
          </cell>
          <cell r="AI1791" t="str">
            <v>3TNE88-G1A</v>
          </cell>
          <cell r="AJ1791" t="str">
            <v>Mecc Alte</v>
          </cell>
          <cell r="AK1791" t="str">
            <v>ECO28-SN4</v>
          </cell>
          <cell r="AL1791">
            <v>600</v>
          </cell>
          <cell r="AM1791" t="str">
            <v>Delta</v>
          </cell>
          <cell r="AN1791" t="str">
            <v>DPS 2400B-48-5</v>
          </cell>
          <cell r="AO1791">
            <v>250</v>
          </cell>
          <cell r="AP1791" t="str">
            <v>Wolong</v>
          </cell>
          <cell r="AQ1791">
            <v>600</v>
          </cell>
          <cell r="AR1791">
            <v>2</v>
          </cell>
          <cell r="AS1791">
            <v>600</v>
          </cell>
          <cell r="AT1791">
            <v>24</v>
          </cell>
          <cell r="AU1791" t="str">
            <v>N/A</v>
          </cell>
          <cell r="AV1791" t="str">
            <v>N/A</v>
          </cell>
          <cell r="AW1791" t="str">
            <v>N/A</v>
          </cell>
          <cell r="AX1791" t="str">
            <v>N/A</v>
          </cell>
          <cell r="AY1791" t="str">
            <v>N/A</v>
          </cell>
          <cell r="AZ1791">
            <v>30</v>
          </cell>
        </row>
        <row r="1791">
          <cell r="BB1791">
            <v>1</v>
          </cell>
          <cell r="BC1791" t="str">
            <v>MTN</v>
          </cell>
          <cell r="BD1791" t="str">
            <v>T1036</v>
          </cell>
          <cell r="BE1791">
            <v>0</v>
          </cell>
          <cell r="BF1791" t="str">
            <v>YES</v>
          </cell>
        </row>
        <row r="1792">
          <cell r="C1792" t="str">
            <v>IHS_WST_007M</v>
          </cell>
          <cell r="D1792" t="str">
            <v>Mweeke</v>
          </cell>
          <cell r="E1792">
            <v>23.34636111</v>
          </cell>
          <cell r="F1792">
            <v>-15.23466667</v>
          </cell>
          <cell r="G1792" t="str">
            <v>Southern</v>
          </cell>
          <cell r="H1792">
            <v>2.5</v>
          </cell>
          <cell r="I1792" t="str">
            <v>WESTERN</v>
          </cell>
          <cell r="J1792" t="str">
            <v>MONGU</v>
          </cell>
          <cell r="K1792" t="str">
            <v>No</v>
          </cell>
          <cell r="L1792" t="str">
            <v>No</v>
          </cell>
          <cell r="M1792" t="str">
            <v>No</v>
          </cell>
          <cell r="N1792" t="str">
            <v>Rural</v>
          </cell>
          <cell r="O1792" t="str">
            <v>2G</v>
          </cell>
          <cell r="P1792" t="str">
            <v>P4</v>
          </cell>
          <cell r="Q1792" t="str">
            <v>BB</v>
          </cell>
          <cell r="R1792" t="str">
            <v>BB</v>
          </cell>
          <cell r="S1792" t="str">
            <v>On air</v>
          </cell>
          <cell r="T1792" t="str">
            <v>Grid-Gen</v>
          </cell>
          <cell r="U1792" t="str">
            <v>Green Field</v>
          </cell>
          <cell r="V1792">
            <v>66</v>
          </cell>
          <cell r="W1792" t="str">
            <v>Outdoor</v>
          </cell>
          <cell r="X1792" t="str">
            <v>Kelvin Simpasa</v>
          </cell>
          <cell r="Y1792" t="str">
            <v>SBC</v>
          </cell>
          <cell r="Z1792" t="str">
            <v>SBC</v>
          </cell>
          <cell r="AA1792" t="str">
            <v>MTN</v>
          </cell>
          <cell r="AB1792" t="str">
            <v>Joseph Banda</v>
          </cell>
          <cell r="AC1792" t="str">
            <v>CCS</v>
          </cell>
          <cell r="AD1792" t="str">
            <v>CCS</v>
          </cell>
          <cell r="AE1792" t="str">
            <v>Gen Logic </v>
          </cell>
          <cell r="AF1792" t="str">
            <v>Gen Logic </v>
          </cell>
          <cell r="AG1792">
            <v>20</v>
          </cell>
          <cell r="AH1792" t="str">
            <v>perkins</v>
          </cell>
          <cell r="AI1792" t="str">
            <v>GV51790U</v>
          </cell>
          <cell r="AJ1792" t="str">
            <v>Mecc Alte</v>
          </cell>
          <cell r="AK1792" t="str">
            <v>ECP 28-M/4</v>
          </cell>
          <cell r="AL1792">
            <v>1000</v>
          </cell>
          <cell r="AM1792" t="str">
            <v>Power cube</v>
          </cell>
          <cell r="AN1792" t="str">
            <v>AMP30H</v>
          </cell>
          <cell r="AO1792">
            <v>90</v>
          </cell>
          <cell r="AP1792" t="str">
            <v>Wolong</v>
          </cell>
          <cell r="AQ1792">
            <v>1200</v>
          </cell>
          <cell r="AR1792">
            <v>2</v>
          </cell>
          <cell r="AS1792">
            <v>600</v>
          </cell>
          <cell r="AT1792">
            <v>48</v>
          </cell>
          <cell r="AU1792" t="str">
            <v>N/A</v>
          </cell>
          <cell r="AV1792" t="str">
            <v>N/A</v>
          </cell>
          <cell r="AW1792" t="str">
            <v>N/A</v>
          </cell>
          <cell r="AX1792" t="str">
            <v>N/A</v>
          </cell>
          <cell r="AY1792" t="str">
            <v>N/A</v>
          </cell>
          <cell r="AZ1792">
            <v>67.2</v>
          </cell>
        </row>
        <row r="1792">
          <cell r="BB1792">
            <v>2</v>
          </cell>
          <cell r="BC1792" t="str">
            <v>MTNAirtel</v>
          </cell>
          <cell r="BD1792" t="str">
            <v>T1050</v>
          </cell>
          <cell r="BE1792" t="str">
            <v>ZM3807</v>
          </cell>
          <cell r="BF1792" t="str">
            <v>YES</v>
          </cell>
        </row>
        <row r="1793">
          <cell r="C1793" t="str">
            <v>IHS_WST_008M</v>
          </cell>
          <cell r="D1793" t="str">
            <v>Ushaa</v>
          </cell>
          <cell r="E1793">
            <v>23.23275</v>
          </cell>
          <cell r="F1793">
            <v>-14.97347222</v>
          </cell>
          <cell r="G1793" t="str">
            <v>Southern</v>
          </cell>
          <cell r="H1793" t="str">
            <v>N/A</v>
          </cell>
          <cell r="I1793" t="str">
            <v>WESTERN</v>
          </cell>
          <cell r="J1793" t="str">
            <v>MONGU</v>
          </cell>
          <cell r="K1793" t="str">
            <v>No</v>
          </cell>
          <cell r="L1793" t="str">
            <v>No</v>
          </cell>
          <cell r="M1793" t="str">
            <v>No</v>
          </cell>
          <cell r="N1793" t="str">
            <v>Rural</v>
          </cell>
          <cell r="O1793" t="str">
            <v>2G</v>
          </cell>
          <cell r="P1793" t="str">
            <v>P4</v>
          </cell>
          <cell r="Q1793" t="str">
            <v>BB</v>
          </cell>
          <cell r="R1793" t="str">
            <v>BTS</v>
          </cell>
          <cell r="S1793" t="str">
            <v>On air</v>
          </cell>
          <cell r="T1793" t="str">
            <v>Solar-Gen</v>
          </cell>
          <cell r="U1793" t="str">
            <v>Green Field</v>
          </cell>
          <cell r="V1793">
            <v>70</v>
          </cell>
          <cell r="W1793" t="str">
            <v>Outdoor</v>
          </cell>
          <cell r="X1793" t="str">
            <v>Kelvin Simpasa</v>
          </cell>
          <cell r="Y1793" t="str">
            <v>SBC</v>
          </cell>
          <cell r="Z1793" t="str">
            <v>SBC</v>
          </cell>
          <cell r="AA1793" t="str">
            <v>MTN</v>
          </cell>
          <cell r="AB1793" t="str">
            <v>Joseph Banda</v>
          </cell>
          <cell r="AC1793" t="str">
            <v>CCS</v>
          </cell>
          <cell r="AD1793" t="str">
            <v>CCS</v>
          </cell>
          <cell r="AE1793" t="str">
            <v>N/A</v>
          </cell>
          <cell r="AF1793" t="str">
            <v>N/A</v>
          </cell>
          <cell r="AG1793" t="str">
            <v>N/A</v>
          </cell>
          <cell r="AH1793" t="str">
            <v>N/A</v>
          </cell>
          <cell r="AI1793" t="str">
            <v>N/A</v>
          </cell>
          <cell r="AJ1793" t="str">
            <v>N/A</v>
          </cell>
          <cell r="AK1793" t="str">
            <v>N/A</v>
          </cell>
          <cell r="AL1793" t="str">
            <v>N/A</v>
          </cell>
          <cell r="AM1793" t="str">
            <v>Power cube</v>
          </cell>
          <cell r="AN1793" t="str">
            <v>AMP30H</v>
          </cell>
          <cell r="AO1793">
            <v>90</v>
          </cell>
          <cell r="AP1793" t="str">
            <v>ROLLS</v>
          </cell>
          <cell r="AQ1793">
            <v>1410</v>
          </cell>
          <cell r="AR1793">
            <v>4</v>
          </cell>
          <cell r="AS1793">
            <v>1460</v>
          </cell>
          <cell r="AT1793">
            <v>12</v>
          </cell>
          <cell r="AU1793" t="str">
            <v>N/A</v>
          </cell>
          <cell r="AV1793" t="str">
            <v>N/A</v>
          </cell>
          <cell r="AW1793" t="str">
            <v>N/A</v>
          </cell>
          <cell r="AX1793" t="str">
            <v>N/A</v>
          </cell>
          <cell r="AY1793" t="str">
            <v>N/A</v>
          </cell>
          <cell r="AZ1793">
            <v>38.3</v>
          </cell>
        </row>
        <row r="1793">
          <cell r="BB1793">
            <v>1</v>
          </cell>
          <cell r="BC1793" t="str">
            <v>MTN</v>
          </cell>
          <cell r="BD1793" t="str">
            <v>T1057</v>
          </cell>
          <cell r="BE1793">
            <v>0</v>
          </cell>
          <cell r="BF1793" t="str">
            <v>YES</v>
          </cell>
        </row>
        <row r="1794">
          <cell r="C1794" t="str">
            <v>IHS_WST_009M</v>
          </cell>
          <cell r="D1794" t="str">
            <v>Nanjucha</v>
          </cell>
          <cell r="E1794">
            <v>23.29855556</v>
          </cell>
          <cell r="F1794">
            <v>-15.70411111</v>
          </cell>
          <cell r="G1794" t="str">
            <v>Southern</v>
          </cell>
          <cell r="H1794">
            <v>2.5</v>
          </cell>
          <cell r="I1794" t="str">
            <v>WESTERN</v>
          </cell>
          <cell r="J1794" t="str">
            <v>SENANGA</v>
          </cell>
          <cell r="K1794" t="str">
            <v>No</v>
          </cell>
          <cell r="L1794" t="str">
            <v>No</v>
          </cell>
          <cell r="M1794" t="str">
            <v>No</v>
          </cell>
          <cell r="N1794" t="str">
            <v>Rural</v>
          </cell>
          <cell r="O1794" t="str">
            <v>2G</v>
          </cell>
          <cell r="P1794" t="str">
            <v>P4</v>
          </cell>
          <cell r="Q1794" t="str">
            <v>BB</v>
          </cell>
          <cell r="R1794" t="str">
            <v>BTS</v>
          </cell>
          <cell r="S1794" t="str">
            <v>On air</v>
          </cell>
          <cell r="T1794" t="str">
            <v>Grid-Gen</v>
          </cell>
          <cell r="U1794" t="str">
            <v>Green Field</v>
          </cell>
          <cell r="V1794">
            <v>80</v>
          </cell>
          <cell r="W1794" t="str">
            <v>Outdoor</v>
          </cell>
          <cell r="X1794" t="str">
            <v>Kelvin Simpasa</v>
          </cell>
          <cell r="Y1794" t="str">
            <v>SBC</v>
          </cell>
          <cell r="Z1794" t="str">
            <v>SBC</v>
          </cell>
          <cell r="AA1794" t="str">
            <v>MTN</v>
          </cell>
          <cell r="AB1794" t="str">
            <v>Joseph Banda</v>
          </cell>
          <cell r="AC1794" t="str">
            <v>CCS</v>
          </cell>
          <cell r="AD1794" t="str">
            <v>CCS</v>
          </cell>
          <cell r="AE1794" t="str">
            <v>CK Works</v>
          </cell>
          <cell r="AF1794" t="str">
            <v>CK Works</v>
          </cell>
          <cell r="AG1794">
            <v>20</v>
          </cell>
          <cell r="AH1794" t="str">
            <v>perkins</v>
          </cell>
          <cell r="AI1794" t="str">
            <v>GV51794U</v>
          </cell>
          <cell r="AJ1794" t="str">
            <v>Leroy Sommer</v>
          </cell>
          <cell r="AK1794" t="str">
            <v>TAL 040F J 6S/4</v>
          </cell>
          <cell r="AL1794">
            <v>1000</v>
          </cell>
          <cell r="AM1794" t="str">
            <v>Power cube</v>
          </cell>
          <cell r="AN1794" t="str">
            <v>ICC330-HA1-C10</v>
          </cell>
          <cell r="AO1794">
            <v>600</v>
          </cell>
          <cell r="AP1794" t="str">
            <v>Lithium</v>
          </cell>
          <cell r="AQ1794">
            <v>300</v>
          </cell>
          <cell r="AR1794">
            <v>48</v>
          </cell>
          <cell r="AS1794">
            <v>100</v>
          </cell>
          <cell r="AT1794">
            <v>3</v>
          </cell>
          <cell r="AU1794" t="str">
            <v>N/A</v>
          </cell>
          <cell r="AV1794" t="str">
            <v>N/A</v>
          </cell>
          <cell r="AW1794" t="str">
            <v>N/A</v>
          </cell>
          <cell r="AX1794" t="str">
            <v>N/A</v>
          </cell>
          <cell r="AY1794" t="str">
            <v>N/A</v>
          </cell>
          <cell r="AZ1794">
            <v>89</v>
          </cell>
        </row>
        <row r="1794">
          <cell r="BB1794">
            <v>2</v>
          </cell>
          <cell r="BC1794" t="str">
            <v>MTNAirtel</v>
          </cell>
          <cell r="BD1794" t="str">
            <v>T1064</v>
          </cell>
          <cell r="BE1794" t="str">
            <v>ZM6881</v>
          </cell>
          <cell r="BF1794" t="str">
            <v>YES</v>
          </cell>
        </row>
        <row r="1795">
          <cell r="C1795" t="str">
            <v>IHS_WST_010M</v>
          </cell>
          <cell r="D1795" t="str">
            <v>Kalabo</v>
          </cell>
          <cell r="E1795">
            <v>22.68027778</v>
          </cell>
          <cell r="F1795">
            <v>-14.99722222</v>
          </cell>
          <cell r="G1795" t="str">
            <v>Southern</v>
          </cell>
          <cell r="H1795">
            <v>2</v>
          </cell>
          <cell r="I1795" t="str">
            <v>WESTERN</v>
          </cell>
          <cell r="J1795" t="str">
            <v>KALABO</v>
          </cell>
          <cell r="K1795" t="str">
            <v>No</v>
          </cell>
          <cell r="L1795" t="str">
            <v>No</v>
          </cell>
          <cell r="M1795" t="str">
            <v>No</v>
          </cell>
          <cell r="N1795" t="str">
            <v>Suburban</v>
          </cell>
          <cell r="O1795" t="str">
            <v>2G 3G</v>
          </cell>
          <cell r="P1795" t="str">
            <v>P3</v>
          </cell>
          <cell r="Q1795" t="str">
            <v>BTS</v>
          </cell>
          <cell r="R1795" t="str">
            <v>BB</v>
          </cell>
          <cell r="S1795" t="str">
            <v>On air</v>
          </cell>
          <cell r="T1795" t="str">
            <v>Grid-Gen</v>
          </cell>
          <cell r="U1795" t="str">
            <v>Green Field</v>
          </cell>
          <cell r="V1795">
            <v>70</v>
          </cell>
          <cell r="W1795" t="str">
            <v>Indoor </v>
          </cell>
          <cell r="X1795" t="str">
            <v>Kelvin Simpasa</v>
          </cell>
          <cell r="Y1795" t="str">
            <v>SBC</v>
          </cell>
          <cell r="Z1795" t="str">
            <v>SBC</v>
          </cell>
          <cell r="AA1795" t="str">
            <v>MTN</v>
          </cell>
          <cell r="AB1795" t="str">
            <v>Joseph Banda</v>
          </cell>
          <cell r="AC1795" t="str">
            <v>CCS</v>
          </cell>
          <cell r="AD1795" t="str">
            <v>CCS</v>
          </cell>
          <cell r="AE1795" t="str">
            <v>Gen Logic </v>
          </cell>
          <cell r="AF1795" t="str">
            <v>Gen Logic </v>
          </cell>
          <cell r="AG1795">
            <v>16</v>
          </cell>
          <cell r="AH1795" t="str">
            <v>perkins</v>
          </cell>
          <cell r="AI1795" t="str">
            <v>921931V</v>
          </cell>
          <cell r="AJ1795" t="str">
            <v>Mecc Alte</v>
          </cell>
          <cell r="AK1795" t="str">
            <v>EC0 28-VL/4</v>
          </cell>
          <cell r="AL1795">
            <v>1000</v>
          </cell>
          <cell r="AM1795" t="str">
            <v>Delta</v>
          </cell>
          <cell r="AN1795" t="str">
            <v>DPS 2400B-48-5</v>
          </cell>
          <cell r="AO1795">
            <v>250</v>
          </cell>
          <cell r="AP1795" t="str">
            <v>Lithium</v>
          </cell>
          <cell r="AQ1795">
            <v>300</v>
          </cell>
          <cell r="AR1795">
            <v>48</v>
          </cell>
          <cell r="AS1795">
            <v>100</v>
          </cell>
          <cell r="AT1795">
            <v>3</v>
          </cell>
          <cell r="AU1795" t="str">
            <v>LG</v>
          </cell>
          <cell r="AV1795" t="str">
            <v>LG</v>
          </cell>
          <cell r="AW1795">
            <v>18000</v>
          </cell>
          <cell r="AX1795">
            <v>18000</v>
          </cell>
          <cell r="AY1795">
            <v>2</v>
          </cell>
          <cell r="AZ1795">
            <v>111</v>
          </cell>
        </row>
        <row r="1795">
          <cell r="BB1795">
            <v>3</v>
          </cell>
          <cell r="BC1795" t="str">
            <v>MTNAirtelTop Star</v>
          </cell>
          <cell r="BD1795" t="str">
            <v>T1010</v>
          </cell>
          <cell r="BE1795" t="str">
            <v>ZM0141</v>
          </cell>
          <cell r="BF1795" t="str">
            <v>YES</v>
          </cell>
        </row>
        <row r="1796">
          <cell r="C1796" t="str">
            <v>IHS_WST_011M</v>
          </cell>
          <cell r="D1796" t="str">
            <v>Uka</v>
          </cell>
          <cell r="E1796">
            <v>22.61402778</v>
          </cell>
          <cell r="F1796">
            <v>-14.98583333</v>
          </cell>
          <cell r="G1796" t="str">
            <v>Southern</v>
          </cell>
          <cell r="H1796">
            <v>1.8</v>
          </cell>
          <cell r="I1796" t="str">
            <v>WESTERN</v>
          </cell>
          <cell r="J1796" t="str">
            <v>KALABO</v>
          </cell>
          <cell r="K1796" t="str">
            <v>No</v>
          </cell>
          <cell r="L1796" t="str">
            <v>No</v>
          </cell>
          <cell r="M1796" t="str">
            <v>No</v>
          </cell>
          <cell r="N1796" t="str">
            <v>Rural</v>
          </cell>
          <cell r="O1796" t="str">
            <v>2G 3G</v>
          </cell>
          <cell r="P1796" t="str">
            <v>P4</v>
          </cell>
          <cell r="Q1796" t="str">
            <v>BTS</v>
          </cell>
          <cell r="R1796" t="str">
            <v>BTS</v>
          </cell>
          <cell r="S1796" t="str">
            <v>On air</v>
          </cell>
          <cell r="T1796" t="str">
            <v>Grid-Gen</v>
          </cell>
          <cell r="U1796" t="str">
            <v>Green Field</v>
          </cell>
          <cell r="V1796">
            <v>42</v>
          </cell>
          <cell r="W1796" t="str">
            <v>Outdoor</v>
          </cell>
          <cell r="X1796" t="str">
            <v>Kelvin Simpasa</v>
          </cell>
          <cell r="Y1796" t="str">
            <v>SBC</v>
          </cell>
          <cell r="Z1796" t="str">
            <v>SBC</v>
          </cell>
          <cell r="AA1796" t="str">
            <v>MTN</v>
          </cell>
          <cell r="AB1796" t="str">
            <v>Joseph Banda</v>
          </cell>
          <cell r="AC1796" t="str">
            <v>CCS</v>
          </cell>
          <cell r="AD1796" t="str">
            <v>CCS</v>
          </cell>
          <cell r="AE1796" t="str">
            <v>Gen Logic </v>
          </cell>
          <cell r="AF1796" t="str">
            <v>Gen Logic </v>
          </cell>
          <cell r="AG1796">
            <v>15</v>
          </cell>
          <cell r="AH1796" t="str">
            <v>perkins</v>
          </cell>
          <cell r="AI1796" t="str">
            <v>GV51794U</v>
          </cell>
          <cell r="AJ1796" t="str">
            <v>Leroy Sommer</v>
          </cell>
          <cell r="AK1796" t="str">
            <v>TAL 040F J 6S/4</v>
          </cell>
          <cell r="AL1796">
            <v>1000</v>
          </cell>
          <cell r="AM1796" t="str">
            <v>Delta</v>
          </cell>
          <cell r="AN1796" t="str">
            <v>DPS 2400B-48-5</v>
          </cell>
          <cell r="AO1796">
            <v>250</v>
          </cell>
          <cell r="AP1796" t="str">
            <v>NARADA</v>
          </cell>
          <cell r="AQ1796">
            <v>600</v>
          </cell>
          <cell r="AR1796">
            <v>2</v>
          </cell>
          <cell r="AS1796">
            <v>600</v>
          </cell>
          <cell r="AT1796">
            <v>24</v>
          </cell>
          <cell r="AU1796" t="str">
            <v>N/A</v>
          </cell>
          <cell r="AV1796" t="str">
            <v>N/A</v>
          </cell>
          <cell r="AW1796" t="str">
            <v>N/A</v>
          </cell>
          <cell r="AX1796" t="str">
            <v>N/A</v>
          </cell>
          <cell r="AY1796" t="str">
            <v>N/A</v>
          </cell>
          <cell r="AZ1796">
            <v>75</v>
          </cell>
        </row>
        <row r="1796">
          <cell r="BB1796">
            <v>2</v>
          </cell>
          <cell r="BC1796" t="str">
            <v>MTNAirtel</v>
          </cell>
          <cell r="BD1796" t="str">
            <v>T1019</v>
          </cell>
          <cell r="BE1796" t="str">
            <v>ZM6797</v>
          </cell>
          <cell r="BF1796" t="str">
            <v>YES</v>
          </cell>
        </row>
        <row r="1797">
          <cell r="C1797" t="str">
            <v>IHS_WST_012M</v>
          </cell>
          <cell r="D1797" t="str">
            <v>Kapungu</v>
          </cell>
          <cell r="E1797">
            <v>23.22041667</v>
          </cell>
          <cell r="F1797">
            <v>-14.60825</v>
          </cell>
          <cell r="G1797" t="str">
            <v>Southern</v>
          </cell>
          <cell r="H1797" t="str">
            <v>N/A</v>
          </cell>
          <cell r="I1797" t="str">
            <v>WESTERN</v>
          </cell>
          <cell r="J1797" t="str">
            <v>LUKULU</v>
          </cell>
          <cell r="K1797" t="str">
            <v>No</v>
          </cell>
          <cell r="L1797" t="str">
            <v>No</v>
          </cell>
          <cell r="M1797" t="str">
            <v>No</v>
          </cell>
          <cell r="N1797" t="str">
            <v>Rural</v>
          </cell>
          <cell r="O1797" t="str">
            <v>2G</v>
          </cell>
          <cell r="P1797" t="str">
            <v>P4</v>
          </cell>
          <cell r="Q1797" t="str">
            <v>BB</v>
          </cell>
          <cell r="R1797" t="str">
            <v>BTS</v>
          </cell>
          <cell r="S1797" t="str">
            <v>On air</v>
          </cell>
          <cell r="T1797" t="str">
            <v>Solar-Gen</v>
          </cell>
          <cell r="U1797" t="str">
            <v>Green Field</v>
          </cell>
          <cell r="V1797">
            <v>70</v>
          </cell>
          <cell r="W1797" t="str">
            <v>Outdoor</v>
          </cell>
          <cell r="X1797" t="str">
            <v>Kelvin Simpasa</v>
          </cell>
          <cell r="Y1797" t="str">
            <v>SBC</v>
          </cell>
          <cell r="Z1797" t="str">
            <v>SBC</v>
          </cell>
          <cell r="AA1797" t="str">
            <v>MTN</v>
          </cell>
          <cell r="AB1797" t="str">
            <v>Joseph Banda</v>
          </cell>
          <cell r="AC1797" t="str">
            <v>CCS</v>
          </cell>
          <cell r="AD1797" t="str">
            <v>CCS</v>
          </cell>
          <cell r="AE1797" t="str">
            <v>N/A</v>
          </cell>
          <cell r="AF1797" t="str">
            <v>N/A</v>
          </cell>
          <cell r="AG1797" t="str">
            <v>N/A</v>
          </cell>
          <cell r="AH1797" t="str">
            <v>N/A</v>
          </cell>
          <cell r="AI1797" t="str">
            <v>N/A</v>
          </cell>
          <cell r="AJ1797" t="str">
            <v>N/A</v>
          </cell>
          <cell r="AK1797" t="str">
            <v>N/A</v>
          </cell>
          <cell r="AL1797" t="str">
            <v>N/A</v>
          </cell>
          <cell r="AM1797" t="str">
            <v>Emerson</v>
          </cell>
          <cell r="AN1797" t="str">
            <v>R48-3200W</v>
          </cell>
          <cell r="AO1797">
            <v>400</v>
          </cell>
          <cell r="AP1797" t="str">
            <v>ROLLS</v>
          </cell>
          <cell r="AQ1797">
            <v>1410</v>
          </cell>
          <cell r="AR1797">
            <v>4</v>
          </cell>
          <cell r="AS1797">
            <v>1460</v>
          </cell>
          <cell r="AT1797">
            <v>12</v>
          </cell>
          <cell r="AU1797" t="str">
            <v>N/A</v>
          </cell>
          <cell r="AV1797" t="str">
            <v>N/A</v>
          </cell>
          <cell r="AW1797" t="str">
            <v>N/A</v>
          </cell>
          <cell r="AX1797" t="str">
            <v>N/A</v>
          </cell>
          <cell r="AY1797" t="str">
            <v>N/A</v>
          </cell>
          <cell r="AZ1797">
            <v>28.8</v>
          </cell>
        </row>
        <row r="1797">
          <cell r="BB1797">
            <v>1</v>
          </cell>
          <cell r="BC1797" t="str">
            <v>MTN</v>
          </cell>
          <cell r="BD1797" t="str">
            <v>T1034</v>
          </cell>
          <cell r="BE1797">
            <v>0</v>
          </cell>
          <cell r="BF1797" t="str">
            <v>YES</v>
          </cell>
        </row>
        <row r="1798">
          <cell r="C1798" t="str">
            <v>IHS_WST_013M</v>
          </cell>
          <cell r="D1798" t="str">
            <v>Senanga</v>
          </cell>
          <cell r="E1798">
            <v>23.29388889</v>
          </cell>
          <cell r="F1798">
            <v>-16.10943889</v>
          </cell>
          <cell r="G1798" t="str">
            <v>Southern</v>
          </cell>
          <cell r="H1798">
            <v>4.5</v>
          </cell>
          <cell r="I1798" t="str">
            <v>WESTERN</v>
          </cell>
          <cell r="J1798" t="str">
            <v>SENANGA</v>
          </cell>
          <cell r="K1798" t="str">
            <v>No</v>
          </cell>
          <cell r="L1798" t="str">
            <v>No</v>
          </cell>
          <cell r="M1798" t="str">
            <v>No</v>
          </cell>
          <cell r="N1798" t="str">
            <v>Suburban</v>
          </cell>
          <cell r="O1798" t="str">
            <v>2G 3G</v>
          </cell>
          <cell r="P1798" t="str">
            <v>P2</v>
          </cell>
          <cell r="Q1798" t="str">
            <v>BB</v>
          </cell>
          <cell r="R1798" t="str">
            <v>BB</v>
          </cell>
          <cell r="S1798" t="str">
            <v>On air</v>
          </cell>
          <cell r="T1798" t="str">
            <v>Grid-Gen</v>
          </cell>
          <cell r="U1798" t="str">
            <v>Green Field</v>
          </cell>
          <cell r="V1798">
            <v>66</v>
          </cell>
          <cell r="W1798" t="str">
            <v>Indoor </v>
          </cell>
          <cell r="X1798" t="str">
            <v>Kelvin Simpasa</v>
          </cell>
          <cell r="Y1798" t="str">
            <v>SBC</v>
          </cell>
          <cell r="Z1798" t="str">
            <v>SBC</v>
          </cell>
          <cell r="AA1798" t="str">
            <v>MTN</v>
          </cell>
          <cell r="AB1798" t="str">
            <v>Joseph Banda</v>
          </cell>
          <cell r="AC1798" t="str">
            <v>CCS</v>
          </cell>
          <cell r="AD1798" t="str">
            <v>CCS</v>
          </cell>
          <cell r="AE1798" t="str">
            <v>Gen Logic </v>
          </cell>
          <cell r="AF1798" t="str">
            <v>Gen Logic </v>
          </cell>
          <cell r="AG1798">
            <v>30</v>
          </cell>
          <cell r="AH1798" t="str">
            <v>perkins</v>
          </cell>
          <cell r="AI1798" t="str">
            <v>4TNE88-G1A</v>
          </cell>
          <cell r="AJ1798" t="str">
            <v>Leroy Sommer</v>
          </cell>
          <cell r="AK1798" t="str">
            <v>EC0 28-1LN/4</v>
          </cell>
          <cell r="AL1798">
            <v>1000</v>
          </cell>
          <cell r="AM1798" t="str">
            <v>Delta</v>
          </cell>
          <cell r="AN1798" t="str">
            <v>DPS 2400B-48-5</v>
          </cell>
          <cell r="AO1798">
            <v>250</v>
          </cell>
          <cell r="AP1798" t="str">
            <v>NARADA</v>
          </cell>
          <cell r="AQ1798">
            <v>600</v>
          </cell>
          <cell r="AR1798">
            <v>2</v>
          </cell>
          <cell r="AS1798">
            <v>600</v>
          </cell>
          <cell r="AT1798">
            <v>24</v>
          </cell>
          <cell r="AU1798" t="str">
            <v>LG</v>
          </cell>
          <cell r="AV1798" t="str">
            <v>LG</v>
          </cell>
          <cell r="AW1798">
            <v>18000</v>
          </cell>
          <cell r="AX1798">
            <v>18000</v>
          </cell>
          <cell r="AY1798">
            <v>2</v>
          </cell>
          <cell r="AZ1798">
            <v>109.34</v>
          </cell>
        </row>
        <row r="1798">
          <cell r="BB1798">
            <v>2</v>
          </cell>
          <cell r="BC1798" t="str">
            <v>MTNTop Star</v>
          </cell>
          <cell r="BD1798" t="str">
            <v>T1006</v>
          </cell>
          <cell r="BE1798">
            <v>0</v>
          </cell>
          <cell r="BF1798" t="str">
            <v>YES</v>
          </cell>
        </row>
        <row r="1799">
          <cell r="C1799" t="str">
            <v>IHS_WST_014M</v>
          </cell>
          <cell r="D1799" t="str">
            <v>Lukulu B</v>
          </cell>
          <cell r="E1799">
            <v>23.24775</v>
          </cell>
          <cell r="F1799">
            <v>-14.39255556</v>
          </cell>
          <cell r="G1799" t="str">
            <v>Southern</v>
          </cell>
          <cell r="H1799">
            <v>1.8</v>
          </cell>
          <cell r="I1799" t="str">
            <v>WESTERN</v>
          </cell>
          <cell r="J1799" t="str">
            <v>LUKULU</v>
          </cell>
          <cell r="K1799" t="str">
            <v>No</v>
          </cell>
          <cell r="L1799" t="str">
            <v>No</v>
          </cell>
          <cell r="M1799" t="str">
            <v>No</v>
          </cell>
          <cell r="N1799" t="str">
            <v>Suburban</v>
          </cell>
          <cell r="O1799" t="str">
            <v>2G 3G</v>
          </cell>
          <cell r="P1799" t="str">
            <v>P3</v>
          </cell>
          <cell r="Q1799" t="str">
            <v>BB</v>
          </cell>
          <cell r="R1799" t="str">
            <v>BB</v>
          </cell>
          <cell r="S1799" t="str">
            <v>On air</v>
          </cell>
          <cell r="T1799" t="str">
            <v>Grid-Gen</v>
          </cell>
          <cell r="U1799" t="str">
            <v>Green Field</v>
          </cell>
          <cell r="V1799">
            <v>80</v>
          </cell>
          <cell r="W1799" t="str">
            <v>Indoor </v>
          </cell>
          <cell r="X1799" t="str">
            <v>Kelvin Simpasa</v>
          </cell>
          <cell r="Y1799" t="str">
            <v>SBC</v>
          </cell>
          <cell r="Z1799" t="str">
            <v>SBC</v>
          </cell>
          <cell r="AA1799" t="str">
            <v>MTN</v>
          </cell>
          <cell r="AB1799" t="str">
            <v>Joseph Banda</v>
          </cell>
          <cell r="AC1799" t="str">
            <v>CCS</v>
          </cell>
          <cell r="AD1799" t="str">
            <v>CCS</v>
          </cell>
          <cell r="AE1799" t="str">
            <v>Yanmar</v>
          </cell>
          <cell r="AF1799" t="str">
            <v>Yanmar</v>
          </cell>
          <cell r="AG1799">
            <v>15</v>
          </cell>
          <cell r="AH1799" t="str">
            <v>Yanmar</v>
          </cell>
          <cell r="AI1799" t="str">
            <v>4TNE88-G1A</v>
          </cell>
          <cell r="AJ1799" t="str">
            <v>Leroy Sommer</v>
          </cell>
          <cell r="AK1799" t="str">
            <v>LS 28S2</v>
          </cell>
          <cell r="AL1799">
            <v>600</v>
          </cell>
          <cell r="AM1799" t="str">
            <v>Delta</v>
          </cell>
          <cell r="AN1799" t="str">
            <v>DPS 2400B-48-5</v>
          </cell>
          <cell r="AO1799">
            <v>250</v>
          </cell>
          <cell r="AP1799" t="str">
            <v>NARADA</v>
          </cell>
          <cell r="AQ1799">
            <v>1200</v>
          </cell>
          <cell r="AR1799">
            <v>2</v>
          </cell>
          <cell r="AS1799">
            <v>600</v>
          </cell>
          <cell r="AT1799">
            <v>48</v>
          </cell>
          <cell r="AU1799" t="str">
            <v>LG</v>
          </cell>
          <cell r="AV1799" t="str">
            <v>LG</v>
          </cell>
          <cell r="AW1799">
            <v>18000</v>
          </cell>
          <cell r="AX1799">
            <v>18000</v>
          </cell>
          <cell r="AY1799">
            <v>2</v>
          </cell>
          <cell r="AZ1799">
            <v>89</v>
          </cell>
        </row>
        <row r="1799">
          <cell r="BB1799">
            <v>2</v>
          </cell>
          <cell r="BC1799" t="str">
            <v>MTNTop Star</v>
          </cell>
          <cell r="BD1799" t="str">
            <v>T1042</v>
          </cell>
          <cell r="BE1799">
            <v>0</v>
          </cell>
          <cell r="BF1799" t="str">
            <v>YES</v>
          </cell>
        </row>
        <row r="1800">
          <cell r="C1800" t="str">
            <v>IHS_WST_015M</v>
          </cell>
          <cell r="D1800" t="str">
            <v>Nangweshi</v>
          </cell>
          <cell r="E1800">
            <v>23.32077778</v>
          </cell>
          <cell r="F1800">
            <v>-16.39894444</v>
          </cell>
          <cell r="G1800" t="str">
            <v>Southern</v>
          </cell>
          <cell r="H1800">
            <v>2.5</v>
          </cell>
          <cell r="I1800" t="str">
            <v>WESTERN</v>
          </cell>
          <cell r="J1800" t="str">
            <v>SESHEKE</v>
          </cell>
          <cell r="K1800" t="str">
            <v>No</v>
          </cell>
          <cell r="L1800" t="str">
            <v>No</v>
          </cell>
          <cell r="M1800" t="str">
            <v>No</v>
          </cell>
          <cell r="N1800" t="str">
            <v>Rural</v>
          </cell>
          <cell r="O1800" t="str">
            <v>2G 3G</v>
          </cell>
          <cell r="P1800" t="str">
            <v>P4</v>
          </cell>
          <cell r="Q1800" t="str">
            <v>BB</v>
          </cell>
          <cell r="R1800" t="str">
            <v>BTS</v>
          </cell>
          <cell r="S1800" t="str">
            <v>On air</v>
          </cell>
          <cell r="T1800" t="str">
            <v>Solar-Gen</v>
          </cell>
          <cell r="U1800" t="str">
            <v>Green Field</v>
          </cell>
          <cell r="V1800">
            <v>80</v>
          </cell>
          <cell r="W1800" t="str">
            <v>Indoor </v>
          </cell>
          <cell r="X1800" t="str">
            <v>Kelvin Simpasa</v>
          </cell>
          <cell r="Y1800" t="str">
            <v>SBC</v>
          </cell>
          <cell r="Z1800" t="str">
            <v>SBC</v>
          </cell>
          <cell r="AA1800" t="str">
            <v>MTN</v>
          </cell>
          <cell r="AB1800" t="str">
            <v>Joseph Banda</v>
          </cell>
          <cell r="AC1800" t="str">
            <v>CCS</v>
          </cell>
          <cell r="AD1800" t="str">
            <v>CCS</v>
          </cell>
          <cell r="AE1800" t="str">
            <v>Ghaddar</v>
          </cell>
          <cell r="AF1800" t="str">
            <v>Ghaddar</v>
          </cell>
          <cell r="AG1800">
            <v>30</v>
          </cell>
          <cell r="AH1800" t="str">
            <v>perkins</v>
          </cell>
          <cell r="AI1800" t="str">
            <v>GV51790U</v>
          </cell>
          <cell r="AJ1800" t="str">
            <v>Leroy Sommer</v>
          </cell>
          <cell r="AK1800" t="str">
            <v>LSA 40M5J6/4</v>
          </cell>
          <cell r="AL1800">
            <v>1000</v>
          </cell>
          <cell r="AM1800" t="str">
            <v>Cordex</v>
          </cell>
          <cell r="AN1800" t="str">
            <v>Shelf 19' Cordex 3.6kw</v>
          </cell>
          <cell r="AO1800">
            <v>400</v>
          </cell>
          <cell r="AP1800" t="str">
            <v>Lithium</v>
          </cell>
          <cell r="AQ1800">
            <v>300</v>
          </cell>
          <cell r="AR1800">
            <v>48</v>
          </cell>
          <cell r="AS1800">
            <v>100</v>
          </cell>
          <cell r="AT1800">
            <v>3</v>
          </cell>
          <cell r="AU1800" t="str">
            <v>LG</v>
          </cell>
          <cell r="AV1800" t="str">
            <v>LG</v>
          </cell>
          <cell r="AW1800">
            <v>18000</v>
          </cell>
          <cell r="AX1800">
            <v>18000</v>
          </cell>
          <cell r="AY1800">
            <v>2</v>
          </cell>
          <cell r="AZ1800">
            <v>54</v>
          </cell>
        </row>
        <row r="1800">
          <cell r="BB1800">
            <v>1</v>
          </cell>
          <cell r="BC1800" t="str">
            <v>MTN</v>
          </cell>
          <cell r="BD1800" t="str">
            <v>T1065</v>
          </cell>
          <cell r="BE1800">
            <v>0</v>
          </cell>
          <cell r="BF1800" t="str">
            <v>YES</v>
          </cell>
        </row>
        <row r="1801">
          <cell r="C1801" t="str">
            <v>IHS_WST_016M</v>
          </cell>
          <cell r="D1801" t="str">
            <v>Kamilende</v>
          </cell>
          <cell r="E1801">
            <v>23.43975</v>
          </cell>
          <cell r="F1801">
            <v>-14.15569444</v>
          </cell>
          <cell r="G1801" t="str">
            <v>Southern</v>
          </cell>
          <cell r="H1801">
            <v>2.5</v>
          </cell>
          <cell r="I1801" t="str">
            <v>WESTERN</v>
          </cell>
          <cell r="J1801" t="str">
            <v>LUKULU</v>
          </cell>
          <cell r="K1801" t="str">
            <v>No</v>
          </cell>
          <cell r="L1801" t="str">
            <v>No</v>
          </cell>
          <cell r="M1801" t="str">
            <v>No</v>
          </cell>
          <cell r="N1801" t="str">
            <v>Rural</v>
          </cell>
          <cell r="O1801" t="str">
            <v>Silver</v>
          </cell>
          <cell r="P1801" t="str">
            <v>P4</v>
          </cell>
          <cell r="Q1801" t="str">
            <v>BB</v>
          </cell>
          <cell r="R1801" t="str">
            <v>BB</v>
          </cell>
          <cell r="S1801" t="str">
            <v>On air</v>
          </cell>
          <cell r="T1801" t="str">
            <v>Solar-Gen</v>
          </cell>
          <cell r="U1801" t="str">
            <v>Green Field</v>
          </cell>
          <cell r="V1801">
            <v>70</v>
          </cell>
          <cell r="W1801" t="str">
            <v>Indoor </v>
          </cell>
          <cell r="X1801" t="str">
            <v>Kelvin Simpasa</v>
          </cell>
          <cell r="Y1801" t="str">
            <v>SBC</v>
          </cell>
          <cell r="Z1801" t="str">
            <v>SBC</v>
          </cell>
          <cell r="AA1801" t="str">
            <v>MTN</v>
          </cell>
          <cell r="AB1801" t="str">
            <v>Joseph Banda</v>
          </cell>
          <cell r="AC1801" t="str">
            <v>CCS</v>
          </cell>
          <cell r="AD1801" t="str">
            <v>CCS</v>
          </cell>
          <cell r="AE1801" t="str">
            <v>Gen Logic </v>
          </cell>
          <cell r="AF1801" t="str">
            <v>Gen Logic </v>
          </cell>
          <cell r="AG1801">
            <v>20</v>
          </cell>
          <cell r="AH1801" t="str">
            <v>perkins</v>
          </cell>
          <cell r="AI1801" t="str">
            <v>GV51790U</v>
          </cell>
          <cell r="AJ1801" t="str">
            <v>Mecc Alte</v>
          </cell>
          <cell r="AK1801" t="str">
            <v>ECP 28-M/4</v>
          </cell>
          <cell r="AL1801">
            <v>1000</v>
          </cell>
          <cell r="AM1801" t="str">
            <v>Emerson</v>
          </cell>
          <cell r="AN1801" t="str">
            <v>Shelf 19' Cordex 3.6kw</v>
          </cell>
          <cell r="AO1801">
            <v>400</v>
          </cell>
          <cell r="AP1801" t="str">
            <v>Lithium</v>
          </cell>
          <cell r="AQ1801">
            <v>300</v>
          </cell>
          <cell r="AR1801">
            <v>48</v>
          </cell>
          <cell r="AS1801">
            <v>100</v>
          </cell>
          <cell r="AT1801">
            <v>3</v>
          </cell>
          <cell r="AU1801" t="str">
            <v>LG</v>
          </cell>
          <cell r="AV1801" t="str">
            <v>LG</v>
          </cell>
          <cell r="AW1801">
            <v>18000</v>
          </cell>
          <cell r="AX1801">
            <v>18000</v>
          </cell>
          <cell r="AY1801">
            <v>2</v>
          </cell>
          <cell r="AZ1801">
            <v>25</v>
          </cell>
        </row>
        <row r="1801">
          <cell r="BB1801">
            <v>1</v>
          </cell>
          <cell r="BC1801" t="str">
            <v>MTN</v>
          </cell>
          <cell r="BD1801" t="str">
            <v>T1029</v>
          </cell>
          <cell r="BE1801">
            <v>0</v>
          </cell>
          <cell r="BF1801" t="str">
            <v>YES</v>
          </cell>
        </row>
        <row r="1802">
          <cell r="C1802" t="str">
            <v>IHS_WST_018M</v>
          </cell>
          <cell r="D1802" t="str">
            <v>Sioma</v>
          </cell>
          <cell r="E1802">
            <v>23.49897222</v>
          </cell>
          <cell r="F1802">
            <v>-16.60527778</v>
          </cell>
          <cell r="G1802" t="str">
            <v>Southern</v>
          </cell>
          <cell r="H1802">
            <v>1.8</v>
          </cell>
          <cell r="I1802" t="str">
            <v>WESTERN</v>
          </cell>
          <cell r="J1802" t="str">
            <v>SESHEKE</v>
          </cell>
          <cell r="K1802" t="str">
            <v>No</v>
          </cell>
          <cell r="L1802" t="str">
            <v>No</v>
          </cell>
          <cell r="M1802" t="str">
            <v>No</v>
          </cell>
          <cell r="N1802" t="str">
            <v>Suburban</v>
          </cell>
          <cell r="O1802" t="str">
            <v>2G 3G</v>
          </cell>
          <cell r="P1802" t="str">
            <v>P4</v>
          </cell>
          <cell r="Q1802" t="str">
            <v>BB</v>
          </cell>
          <cell r="R1802" t="str">
            <v>BTS</v>
          </cell>
          <cell r="S1802" t="str">
            <v>On air</v>
          </cell>
          <cell r="T1802" t="str">
            <v>Grid-Gen</v>
          </cell>
          <cell r="U1802" t="str">
            <v>Green Field</v>
          </cell>
          <cell r="V1802">
            <v>66</v>
          </cell>
          <cell r="W1802" t="str">
            <v>Outdoor</v>
          </cell>
          <cell r="X1802" t="str">
            <v>Kelvin Simpasa</v>
          </cell>
          <cell r="Y1802" t="str">
            <v>SBC</v>
          </cell>
          <cell r="Z1802" t="str">
            <v>SBC</v>
          </cell>
          <cell r="AA1802" t="str">
            <v>MTN</v>
          </cell>
          <cell r="AB1802" t="str">
            <v>Joseph Banda</v>
          </cell>
          <cell r="AC1802" t="str">
            <v>CCS</v>
          </cell>
          <cell r="AD1802" t="str">
            <v>CCS</v>
          </cell>
          <cell r="AE1802" t="str">
            <v>Elcose</v>
          </cell>
          <cell r="AF1802" t="str">
            <v>Elcos</v>
          </cell>
          <cell r="AG1802">
            <v>15</v>
          </cell>
          <cell r="AH1802" t="str">
            <v>perkins</v>
          </cell>
          <cell r="AI1802" t="str">
            <v>GU51794U</v>
          </cell>
          <cell r="AJ1802" t="str">
            <v>Mecc Alte</v>
          </cell>
          <cell r="AK1802" t="str">
            <v>ECP 3-3L/4</v>
          </cell>
          <cell r="AL1802">
            <v>600</v>
          </cell>
          <cell r="AM1802" t="str">
            <v>Delta</v>
          </cell>
          <cell r="AN1802" t="str">
            <v>DPS 2400B-48-5</v>
          </cell>
          <cell r="AO1802">
            <v>250</v>
          </cell>
          <cell r="AP1802" t="str">
            <v>NARADA</v>
          </cell>
          <cell r="AQ1802">
            <v>1200</v>
          </cell>
          <cell r="AR1802">
            <v>2</v>
          </cell>
          <cell r="AS1802">
            <v>600</v>
          </cell>
          <cell r="AT1802">
            <v>48</v>
          </cell>
          <cell r="AU1802" t="str">
            <v>N/A</v>
          </cell>
          <cell r="AV1802" t="str">
            <v>N/A</v>
          </cell>
          <cell r="AW1802" t="str">
            <v>N/A</v>
          </cell>
          <cell r="AX1802" t="str">
            <v>N/A</v>
          </cell>
          <cell r="AY1802" t="str">
            <v>N/A</v>
          </cell>
          <cell r="AZ1802">
            <v>67</v>
          </cell>
        </row>
        <row r="1802">
          <cell r="BB1802">
            <v>1</v>
          </cell>
          <cell r="BC1802" t="str">
            <v>MTN</v>
          </cell>
          <cell r="BD1802" t="str">
            <v>T1023</v>
          </cell>
          <cell r="BE1802">
            <v>0</v>
          </cell>
          <cell r="BF1802" t="str">
            <v>YES</v>
          </cell>
        </row>
        <row r="1803">
          <cell r="C1803" t="str">
            <v>IHS_WST_019M</v>
          </cell>
          <cell r="D1803" t="str">
            <v>Mwetete</v>
          </cell>
          <cell r="E1803">
            <v>24.49119444</v>
          </cell>
          <cell r="F1803">
            <v>-14.91861111</v>
          </cell>
          <cell r="G1803" t="str">
            <v>Southern</v>
          </cell>
          <cell r="H1803">
            <v>2.5</v>
          </cell>
          <cell r="I1803" t="str">
            <v>WESTERN</v>
          </cell>
          <cell r="J1803" t="str">
            <v>KAOMA</v>
          </cell>
          <cell r="K1803" t="str">
            <v>No</v>
          </cell>
          <cell r="L1803" t="str">
            <v>No</v>
          </cell>
          <cell r="M1803" t="str">
            <v>No</v>
          </cell>
          <cell r="N1803" t="str">
            <v>Rural</v>
          </cell>
          <cell r="O1803" t="str">
            <v>2G</v>
          </cell>
          <cell r="P1803" t="str">
            <v>P4</v>
          </cell>
          <cell r="Q1803" t="str">
            <v>BB</v>
          </cell>
          <cell r="R1803" t="str">
            <v>BB</v>
          </cell>
          <cell r="S1803" t="str">
            <v>On air</v>
          </cell>
          <cell r="T1803" t="str">
            <v>Solar-Gen</v>
          </cell>
          <cell r="U1803" t="str">
            <v>Green Field</v>
          </cell>
          <cell r="V1803">
            <v>66</v>
          </cell>
          <cell r="W1803" t="str">
            <v>Outdoor</v>
          </cell>
          <cell r="X1803" t="str">
            <v>Kelvin Simpasa</v>
          </cell>
          <cell r="Y1803" t="str">
            <v>SBC</v>
          </cell>
          <cell r="Z1803" t="str">
            <v>SBC</v>
          </cell>
          <cell r="AA1803" t="str">
            <v>MTN</v>
          </cell>
          <cell r="AB1803" t="str">
            <v>Joseph Banda</v>
          </cell>
          <cell r="AC1803" t="str">
            <v>CCS</v>
          </cell>
          <cell r="AD1803" t="str">
            <v>CCS</v>
          </cell>
          <cell r="AE1803" t="str">
            <v>CK Works</v>
          </cell>
          <cell r="AF1803" t="str">
            <v>CK Works</v>
          </cell>
          <cell r="AG1803">
            <v>20</v>
          </cell>
          <cell r="AH1803" t="str">
            <v>perkins</v>
          </cell>
          <cell r="AI1803" t="str">
            <v>GN83537R</v>
          </cell>
          <cell r="AJ1803" t="str">
            <v>Leroy Sommer</v>
          </cell>
          <cell r="AK1803" t="str">
            <v>TAL-A40-F J 6/4</v>
          </cell>
          <cell r="AL1803">
            <v>1000</v>
          </cell>
          <cell r="AM1803" t="str">
            <v>Cordex</v>
          </cell>
          <cell r="AN1803" t="str">
            <v>Shelf 19' Cordex 3.6kw</v>
          </cell>
          <cell r="AO1803">
            <v>400</v>
          </cell>
          <cell r="AP1803" t="str">
            <v>Lithium</v>
          </cell>
          <cell r="AQ1803">
            <v>300</v>
          </cell>
          <cell r="AR1803">
            <v>48</v>
          </cell>
          <cell r="AS1803">
            <v>100</v>
          </cell>
          <cell r="AT1803">
            <v>3</v>
          </cell>
          <cell r="AU1803" t="str">
            <v>N/A</v>
          </cell>
          <cell r="AV1803" t="str">
            <v>N/A</v>
          </cell>
          <cell r="AW1803" t="str">
            <v>N/A</v>
          </cell>
          <cell r="AX1803">
            <v>18000</v>
          </cell>
          <cell r="AY1803" t="str">
            <v>N/A</v>
          </cell>
          <cell r="AZ1803">
            <v>30.3</v>
          </cell>
        </row>
        <row r="1803">
          <cell r="BB1803">
            <v>1</v>
          </cell>
          <cell r="BC1803" t="str">
            <v>MTN</v>
          </cell>
          <cell r="BD1803" t="str">
            <v>T1051</v>
          </cell>
          <cell r="BE1803">
            <v>0</v>
          </cell>
          <cell r="BF1803" t="str">
            <v>YES</v>
          </cell>
        </row>
        <row r="1804">
          <cell r="C1804" t="str">
            <v>IHS_WST_020M</v>
          </cell>
          <cell r="D1804" t="str">
            <v>Nkhale</v>
          </cell>
          <cell r="E1804">
            <v>23.75</v>
          </cell>
          <cell r="F1804">
            <v>-16.79663889</v>
          </cell>
          <cell r="G1804" t="str">
            <v>Southern</v>
          </cell>
          <cell r="H1804" t="str">
            <v>NA</v>
          </cell>
          <cell r="I1804" t="str">
            <v>WESTERN</v>
          </cell>
          <cell r="J1804" t="str">
            <v>SESHEKE</v>
          </cell>
          <cell r="K1804" t="str">
            <v>No</v>
          </cell>
          <cell r="L1804" t="str">
            <v>No</v>
          </cell>
          <cell r="M1804" t="str">
            <v>No</v>
          </cell>
          <cell r="N1804" t="str">
            <v>Rural</v>
          </cell>
          <cell r="O1804" t="str">
            <v>2G</v>
          </cell>
          <cell r="P1804" t="str">
            <v>P4</v>
          </cell>
          <cell r="Q1804" t="str">
            <v>BB</v>
          </cell>
          <cell r="R1804" t="str">
            <v>BTS</v>
          </cell>
          <cell r="S1804" t="str">
            <v>On air</v>
          </cell>
          <cell r="T1804" t="str">
            <v>Solar-Gen</v>
          </cell>
          <cell r="U1804" t="str">
            <v>Green Field</v>
          </cell>
          <cell r="V1804">
            <v>70</v>
          </cell>
          <cell r="W1804" t="str">
            <v>Outdoor</v>
          </cell>
          <cell r="X1804" t="str">
            <v>Mwamba Kalilo</v>
          </cell>
          <cell r="Y1804" t="str">
            <v>SBC</v>
          </cell>
          <cell r="Z1804" t="str">
            <v>SBC</v>
          </cell>
          <cell r="AA1804" t="str">
            <v>MTN</v>
          </cell>
          <cell r="AB1804" t="str">
            <v>Joseph Banda</v>
          </cell>
          <cell r="AC1804" t="str">
            <v>CCS</v>
          </cell>
          <cell r="AD1804" t="str">
            <v>CCS</v>
          </cell>
          <cell r="AE1804" t="str">
            <v>NA</v>
          </cell>
          <cell r="AF1804" t="str">
            <v>NA</v>
          </cell>
          <cell r="AG1804" t="str">
            <v>NA</v>
          </cell>
          <cell r="AH1804" t="str">
            <v>NA</v>
          </cell>
          <cell r="AI1804" t="str">
            <v>NA</v>
          </cell>
          <cell r="AJ1804" t="str">
            <v>NA</v>
          </cell>
          <cell r="AK1804" t="str">
            <v>NA</v>
          </cell>
          <cell r="AL1804" t="str">
            <v>N/A</v>
          </cell>
          <cell r="AM1804" t="str">
            <v>Power cube</v>
          </cell>
          <cell r="AN1804" t="str">
            <v>ICC330-H1_C1</v>
          </cell>
          <cell r="AO1804">
            <v>600</v>
          </cell>
          <cell r="AP1804" t="str">
            <v>Lithium</v>
          </cell>
          <cell r="AQ1804">
            <v>300</v>
          </cell>
          <cell r="AR1804">
            <v>48</v>
          </cell>
          <cell r="AS1804">
            <v>100</v>
          </cell>
          <cell r="AT1804">
            <v>3</v>
          </cell>
          <cell r="AU1804" t="str">
            <v>N/A</v>
          </cell>
          <cell r="AV1804" t="str">
            <v>N/A</v>
          </cell>
          <cell r="AW1804" t="str">
            <v>N/A</v>
          </cell>
          <cell r="AX1804" t="str">
            <v>NA</v>
          </cell>
          <cell r="AY1804" t="str">
            <v>N/A</v>
          </cell>
          <cell r="AZ1804">
            <v>40</v>
          </cell>
        </row>
        <row r="1804">
          <cell r="BB1804">
            <v>1</v>
          </cell>
          <cell r="BC1804" t="str">
            <v>MTN</v>
          </cell>
          <cell r="BD1804" t="str">
            <v>T1060</v>
          </cell>
          <cell r="BE1804">
            <v>0</v>
          </cell>
          <cell r="BF1804" t="str">
            <v>yes</v>
          </cell>
        </row>
        <row r="1805">
          <cell r="C1805" t="str">
            <v>IHS_WST_021M</v>
          </cell>
          <cell r="D1805" t="str">
            <v>Litiya A</v>
          </cell>
          <cell r="E1805">
            <v>24.76727778</v>
          </cell>
          <cell r="F1805">
            <v>-14.83341667</v>
          </cell>
          <cell r="G1805" t="str">
            <v>Southern</v>
          </cell>
          <cell r="H1805">
            <v>1.8</v>
          </cell>
          <cell r="I1805" t="str">
            <v>WESTERN</v>
          </cell>
          <cell r="J1805" t="str">
            <v>KAOMA</v>
          </cell>
          <cell r="K1805" t="str">
            <v>No</v>
          </cell>
          <cell r="L1805" t="str">
            <v>No</v>
          </cell>
          <cell r="M1805" t="str">
            <v>No</v>
          </cell>
          <cell r="N1805" t="str">
            <v>Suburban</v>
          </cell>
          <cell r="O1805" t="str">
            <v>2G 3G</v>
          </cell>
          <cell r="P1805" t="str">
            <v>P4</v>
          </cell>
          <cell r="Q1805" t="str">
            <v>BB</v>
          </cell>
          <cell r="R1805" t="str">
            <v>BTS</v>
          </cell>
          <cell r="S1805" t="str">
            <v>On air</v>
          </cell>
          <cell r="T1805" t="str">
            <v>Grid-Gen</v>
          </cell>
          <cell r="U1805" t="str">
            <v>Green Field</v>
          </cell>
          <cell r="V1805">
            <v>60</v>
          </cell>
          <cell r="W1805" t="str">
            <v>Indoor </v>
          </cell>
          <cell r="X1805" t="str">
            <v>Kelvin Simpasa</v>
          </cell>
          <cell r="Y1805" t="str">
            <v>SBC</v>
          </cell>
          <cell r="Z1805" t="str">
            <v>SBC</v>
          </cell>
          <cell r="AA1805" t="str">
            <v>MTN</v>
          </cell>
          <cell r="AB1805" t="str">
            <v>Joseph Banda</v>
          </cell>
          <cell r="AC1805" t="str">
            <v>CCS</v>
          </cell>
          <cell r="AD1805" t="str">
            <v>CCS</v>
          </cell>
          <cell r="AE1805" t="str">
            <v>Yanmar</v>
          </cell>
          <cell r="AF1805" t="str">
            <v>Yanmar</v>
          </cell>
          <cell r="AG1805">
            <v>15</v>
          </cell>
          <cell r="AH1805" t="str">
            <v>Yanmar</v>
          </cell>
          <cell r="AI1805" t="str">
            <v>4TNE88-G1A</v>
          </cell>
          <cell r="AJ1805" t="str">
            <v>Leroy Sommer</v>
          </cell>
          <cell r="AK1805" t="str">
            <v>LS 28S2</v>
          </cell>
          <cell r="AL1805">
            <v>600</v>
          </cell>
          <cell r="AM1805" t="str">
            <v>Delta</v>
          </cell>
          <cell r="AN1805" t="str">
            <v>DPS 2400B-48-5</v>
          </cell>
          <cell r="AO1805">
            <v>250</v>
          </cell>
          <cell r="AP1805" t="str">
            <v>NARADA</v>
          </cell>
          <cell r="AQ1805">
            <v>600</v>
          </cell>
          <cell r="AR1805">
            <v>2</v>
          </cell>
          <cell r="AS1805">
            <v>600</v>
          </cell>
          <cell r="AT1805">
            <v>24</v>
          </cell>
          <cell r="AU1805" t="str">
            <v>LG</v>
          </cell>
          <cell r="AV1805" t="str">
            <v>LG</v>
          </cell>
          <cell r="AW1805">
            <v>18000</v>
          </cell>
          <cell r="AX1805">
            <v>18000</v>
          </cell>
          <cell r="AY1805">
            <v>2</v>
          </cell>
          <cell r="AZ1805">
            <v>54</v>
          </cell>
        </row>
        <row r="1805">
          <cell r="BB1805">
            <v>1</v>
          </cell>
          <cell r="BC1805" t="str">
            <v>MTN</v>
          </cell>
          <cell r="BD1805" t="str">
            <v>T1040</v>
          </cell>
          <cell r="BE1805">
            <v>0</v>
          </cell>
          <cell r="BF1805" t="str">
            <v>YES</v>
          </cell>
        </row>
        <row r="1806">
          <cell r="C1806" t="str">
            <v>IHS_WST_022M</v>
          </cell>
          <cell r="D1806" t="str">
            <v>Kaoma</v>
          </cell>
          <cell r="E1806">
            <v>24.80596111</v>
          </cell>
          <cell r="F1806">
            <v>-14.80375</v>
          </cell>
          <cell r="G1806" t="str">
            <v>Southern</v>
          </cell>
          <cell r="H1806">
            <v>1.8</v>
          </cell>
          <cell r="I1806" t="str">
            <v>WESTERN</v>
          </cell>
          <cell r="J1806" t="str">
            <v>KAOMA</v>
          </cell>
          <cell r="K1806" t="str">
            <v>No</v>
          </cell>
          <cell r="L1806" t="str">
            <v>No</v>
          </cell>
          <cell r="M1806" t="str">
            <v>No</v>
          </cell>
          <cell r="N1806" t="str">
            <v>Suburban</v>
          </cell>
          <cell r="O1806" t="str">
            <v>2G 3G</v>
          </cell>
          <cell r="P1806" t="str">
            <v>P2</v>
          </cell>
          <cell r="Q1806" t="str">
            <v>BB</v>
          </cell>
          <cell r="R1806" t="str">
            <v>BTS</v>
          </cell>
          <cell r="S1806" t="str">
            <v>On air</v>
          </cell>
          <cell r="T1806" t="str">
            <v>Grid-Gen</v>
          </cell>
          <cell r="U1806" t="str">
            <v>Green Field</v>
          </cell>
          <cell r="V1806">
            <v>46</v>
          </cell>
          <cell r="W1806" t="str">
            <v>Indoor </v>
          </cell>
          <cell r="X1806" t="str">
            <v>Kelvin Simpasa</v>
          </cell>
          <cell r="Y1806" t="str">
            <v>SBC</v>
          </cell>
          <cell r="Z1806" t="str">
            <v>SBC</v>
          </cell>
          <cell r="AA1806" t="str">
            <v>MTN</v>
          </cell>
          <cell r="AB1806" t="str">
            <v>Joseph Banda</v>
          </cell>
          <cell r="AC1806" t="str">
            <v>CCS</v>
          </cell>
          <cell r="AD1806" t="str">
            <v>CCS</v>
          </cell>
          <cell r="AE1806" t="str">
            <v>Elcose</v>
          </cell>
          <cell r="AF1806" t="str">
            <v>Elcos</v>
          </cell>
          <cell r="AG1806">
            <v>15</v>
          </cell>
          <cell r="AH1806" t="str">
            <v>perkins</v>
          </cell>
          <cell r="AI1806" t="str">
            <v>GU51794U</v>
          </cell>
          <cell r="AJ1806" t="str">
            <v>Leroy Sommer</v>
          </cell>
          <cell r="AK1806" t="str">
            <v>ECP 3-3L/4</v>
          </cell>
          <cell r="AL1806">
            <v>600</v>
          </cell>
          <cell r="AM1806" t="str">
            <v>Delta</v>
          </cell>
          <cell r="AN1806" t="str">
            <v>DPS 2400B-48-5</v>
          </cell>
          <cell r="AO1806">
            <v>250</v>
          </cell>
          <cell r="AP1806" t="str">
            <v>NARADA</v>
          </cell>
          <cell r="AQ1806">
            <v>600</v>
          </cell>
          <cell r="AR1806">
            <v>2</v>
          </cell>
          <cell r="AS1806">
            <v>600</v>
          </cell>
          <cell r="AT1806">
            <v>24</v>
          </cell>
          <cell r="AU1806" t="str">
            <v>LG</v>
          </cell>
          <cell r="AV1806" t="str">
            <v>LG</v>
          </cell>
          <cell r="AW1806">
            <v>18000</v>
          </cell>
          <cell r="AX1806">
            <v>18000</v>
          </cell>
          <cell r="AY1806">
            <v>2</v>
          </cell>
          <cell r="AZ1806">
            <v>55</v>
          </cell>
        </row>
        <row r="1806">
          <cell r="BB1806">
            <v>1</v>
          </cell>
          <cell r="BC1806" t="str">
            <v>MTN</v>
          </cell>
          <cell r="BD1806" t="str">
            <v>T1003</v>
          </cell>
          <cell r="BE1806">
            <v>0</v>
          </cell>
          <cell r="BF1806" t="str">
            <v>YES</v>
          </cell>
        </row>
        <row r="1807">
          <cell r="C1807" t="str">
            <v>IHS_WST_023M</v>
          </cell>
          <cell r="D1807" t="str">
            <v>Mayukwayukwa</v>
          </cell>
          <cell r="E1807">
            <v>24.78772</v>
          </cell>
          <cell r="F1807">
            <v>-14.66969</v>
          </cell>
          <cell r="G1807" t="str">
            <v>Southern</v>
          </cell>
          <cell r="H1807">
            <v>2.5</v>
          </cell>
          <cell r="I1807" t="str">
            <v>WESTERN</v>
          </cell>
          <cell r="J1807" t="str">
            <v>KAOMA</v>
          </cell>
          <cell r="K1807" t="str">
            <v>No</v>
          </cell>
          <cell r="L1807" t="str">
            <v>No</v>
          </cell>
          <cell r="M1807" t="str">
            <v>No</v>
          </cell>
          <cell r="N1807" t="str">
            <v>Rural</v>
          </cell>
          <cell r="O1807" t="str">
            <v>2G 3G</v>
          </cell>
          <cell r="P1807" t="str">
            <v>P4</v>
          </cell>
          <cell r="Q1807" t="str">
            <v>BTS</v>
          </cell>
          <cell r="R1807" t="str">
            <v>BTS</v>
          </cell>
          <cell r="S1807" t="str">
            <v>On air</v>
          </cell>
          <cell r="T1807" t="str">
            <v>Grid-Gen</v>
          </cell>
          <cell r="U1807" t="str">
            <v>Green Field</v>
          </cell>
          <cell r="V1807" t="str">
            <v>70</v>
          </cell>
          <cell r="W1807" t="str">
            <v>Outdoor</v>
          </cell>
          <cell r="X1807" t="str">
            <v>Kelvin Simpasa</v>
          </cell>
          <cell r="Y1807" t="str">
            <v>SBC</v>
          </cell>
          <cell r="Z1807" t="str">
            <v>SBC</v>
          </cell>
          <cell r="AA1807" t="str">
            <v>MTN</v>
          </cell>
          <cell r="AB1807" t="str">
            <v>Joseph Banda</v>
          </cell>
          <cell r="AC1807" t="str">
            <v>CCS</v>
          </cell>
          <cell r="AD1807" t="str">
            <v>CCS</v>
          </cell>
          <cell r="AE1807" t="str">
            <v>CK Works</v>
          </cell>
          <cell r="AF1807" t="str">
            <v>CK Works</v>
          </cell>
          <cell r="AG1807">
            <v>20</v>
          </cell>
          <cell r="AH1807" t="str">
            <v>perkins</v>
          </cell>
          <cell r="AI1807" t="str">
            <v>GN83537R</v>
          </cell>
          <cell r="AJ1807" t="str">
            <v>Leroy Sommer</v>
          </cell>
          <cell r="AK1807" t="str">
            <v>TAL-A40-F J 6/4</v>
          </cell>
          <cell r="AL1807">
            <v>1000</v>
          </cell>
          <cell r="AM1807" t="str">
            <v>Eltek</v>
          </cell>
          <cell r="AN1807" t="str">
            <v>FP2 48V 8+6KW 400V+N BD LD</v>
          </cell>
          <cell r="AO1807">
            <v>166</v>
          </cell>
          <cell r="AP1807" t="str">
            <v>NARADA</v>
          </cell>
          <cell r="AQ1807">
            <v>1200</v>
          </cell>
          <cell r="AR1807">
            <v>2</v>
          </cell>
          <cell r="AS1807">
            <v>600</v>
          </cell>
          <cell r="AT1807">
            <v>48</v>
          </cell>
          <cell r="AU1807" t="str">
            <v>N/A</v>
          </cell>
          <cell r="AV1807" t="str">
            <v>N/A</v>
          </cell>
          <cell r="AW1807" t="str">
            <v>N/A</v>
          </cell>
          <cell r="AX1807" t="str">
            <v>N/A</v>
          </cell>
          <cell r="AY1807" t="str">
            <v>N/A</v>
          </cell>
          <cell r="AZ1807">
            <v>38.3</v>
          </cell>
        </row>
        <row r="1807">
          <cell r="BB1807">
            <v>1</v>
          </cell>
          <cell r="BC1807" t="str">
            <v>MTN</v>
          </cell>
          <cell r="BD1807" t="str">
            <v>T1089</v>
          </cell>
          <cell r="BE1807">
            <v>0</v>
          </cell>
          <cell r="BF1807" t="str">
            <v>YES</v>
          </cell>
        </row>
        <row r="1808">
          <cell r="C1808" t="str">
            <v>IHS_WST_024M</v>
          </cell>
          <cell r="D1808" t="str">
            <v>Kalobolelwa</v>
          </cell>
          <cell r="E1808">
            <v>23.97738889</v>
          </cell>
          <cell r="F1808">
            <v>-17.03147222</v>
          </cell>
          <cell r="G1808" t="str">
            <v>Southern</v>
          </cell>
          <cell r="H1808">
            <v>2.5</v>
          </cell>
          <cell r="I1808" t="str">
            <v>WESTERN</v>
          </cell>
          <cell r="J1808" t="str">
            <v>SESHEKE</v>
          </cell>
          <cell r="K1808" t="str">
            <v>No</v>
          </cell>
          <cell r="L1808" t="str">
            <v>No</v>
          </cell>
          <cell r="M1808" t="str">
            <v>No</v>
          </cell>
          <cell r="N1808" t="str">
            <v>Rural</v>
          </cell>
          <cell r="O1808" t="str">
            <v>2G</v>
          </cell>
          <cell r="P1808" t="str">
            <v>P4</v>
          </cell>
          <cell r="Q1808" t="str">
            <v>BB</v>
          </cell>
          <cell r="R1808" t="str">
            <v>BTS</v>
          </cell>
          <cell r="S1808" t="str">
            <v>On air</v>
          </cell>
          <cell r="T1808" t="str">
            <v>Solar-Gen</v>
          </cell>
          <cell r="U1808" t="str">
            <v>Green Field</v>
          </cell>
          <cell r="V1808">
            <v>80</v>
          </cell>
          <cell r="W1808" t="str">
            <v>Outdoor</v>
          </cell>
          <cell r="X1808" t="str">
            <v>Mwamba Kalilo</v>
          </cell>
          <cell r="Y1808" t="str">
            <v>SBC</v>
          </cell>
          <cell r="Z1808" t="str">
            <v>SBC</v>
          </cell>
          <cell r="AA1808" t="str">
            <v>MTN</v>
          </cell>
          <cell r="AB1808" t="str">
            <v>Joseph Banda</v>
          </cell>
          <cell r="AC1808" t="str">
            <v>CCS</v>
          </cell>
          <cell r="AD1808" t="str">
            <v>CCS</v>
          </cell>
          <cell r="AE1808" t="str">
            <v>CK Works</v>
          </cell>
          <cell r="AF1808" t="str">
            <v>CK Works</v>
          </cell>
          <cell r="AG1808">
            <v>20</v>
          </cell>
          <cell r="AH1808">
            <v>0</v>
          </cell>
          <cell r="AI1808">
            <v>0</v>
          </cell>
          <cell r="AJ1808">
            <v>0</v>
          </cell>
          <cell r="AK1808">
            <v>0</v>
          </cell>
          <cell r="AL1808">
            <v>1000</v>
          </cell>
          <cell r="AM1808" t="str">
            <v>Power cube</v>
          </cell>
          <cell r="AN1808" t="str">
            <v>ICC330-H1_C1</v>
          </cell>
          <cell r="AO1808">
            <v>600</v>
          </cell>
          <cell r="AP1808" t="str">
            <v>Lithium</v>
          </cell>
          <cell r="AQ1808">
            <v>200</v>
          </cell>
          <cell r="AR1808">
            <v>48</v>
          </cell>
          <cell r="AS1808">
            <v>100</v>
          </cell>
          <cell r="AT1808">
            <v>2</v>
          </cell>
          <cell r="AU1808" t="str">
            <v>N/A</v>
          </cell>
          <cell r="AV1808" t="str">
            <v>N/A</v>
          </cell>
          <cell r="AW1808" t="str">
            <v>N/A</v>
          </cell>
          <cell r="AX1808" t="str">
            <v>NA</v>
          </cell>
          <cell r="AY1808" t="str">
            <v>N/A</v>
          </cell>
          <cell r="AZ1808">
            <v>38</v>
          </cell>
        </row>
        <row r="1808">
          <cell r="BB1808">
            <v>1</v>
          </cell>
          <cell r="BC1808" t="str">
            <v>MTN</v>
          </cell>
          <cell r="BD1808" t="str">
            <v>T1059</v>
          </cell>
          <cell r="BE1808">
            <v>0</v>
          </cell>
          <cell r="BF1808" t="str">
            <v>yes</v>
          </cell>
        </row>
        <row r="1809">
          <cell r="C1809" t="str">
            <v>IHS_WST_025M</v>
          </cell>
          <cell r="D1809" t="str">
            <v>KanKwanda</v>
          </cell>
          <cell r="E1809">
            <v>25.12175</v>
          </cell>
          <cell r="F1809">
            <v>-14.83894444</v>
          </cell>
          <cell r="G1809" t="str">
            <v>Southern</v>
          </cell>
          <cell r="H1809">
            <v>1.8</v>
          </cell>
          <cell r="I1809" t="str">
            <v>WESTERN</v>
          </cell>
          <cell r="J1809" t="str">
            <v>KAOMA</v>
          </cell>
          <cell r="K1809" t="str">
            <v>No</v>
          </cell>
          <cell r="L1809" t="str">
            <v>No</v>
          </cell>
          <cell r="M1809" t="str">
            <v>No</v>
          </cell>
          <cell r="N1809" t="str">
            <v>Rural</v>
          </cell>
          <cell r="O1809" t="str">
            <v>2G 3G</v>
          </cell>
          <cell r="P1809" t="str">
            <v>P3</v>
          </cell>
          <cell r="Q1809" t="str">
            <v>BB</v>
          </cell>
          <cell r="R1809" t="str">
            <v>BTS</v>
          </cell>
          <cell r="S1809" t="str">
            <v>On air</v>
          </cell>
          <cell r="T1809" t="str">
            <v>Grid-Gen</v>
          </cell>
          <cell r="U1809" t="str">
            <v>Green Field</v>
          </cell>
          <cell r="V1809">
            <v>66</v>
          </cell>
          <cell r="W1809" t="str">
            <v>Indoor </v>
          </cell>
          <cell r="X1809" t="str">
            <v>Kelvin Simpasa</v>
          </cell>
          <cell r="Y1809" t="str">
            <v>SBC</v>
          </cell>
          <cell r="Z1809" t="str">
            <v>SBC</v>
          </cell>
          <cell r="AA1809" t="str">
            <v>MTN</v>
          </cell>
          <cell r="AB1809" t="str">
            <v>Joseph Banda</v>
          </cell>
          <cell r="AC1809" t="str">
            <v>CCS</v>
          </cell>
          <cell r="AD1809" t="str">
            <v>CCS</v>
          </cell>
          <cell r="AE1809" t="str">
            <v>Gen Logic </v>
          </cell>
          <cell r="AF1809" t="str">
            <v>Gen Logic </v>
          </cell>
          <cell r="AG1809">
            <v>15</v>
          </cell>
          <cell r="AH1809" t="str">
            <v>perkins</v>
          </cell>
          <cell r="AI1809" t="str">
            <v>GV51794U</v>
          </cell>
          <cell r="AJ1809" t="str">
            <v>Leroy Sommer</v>
          </cell>
          <cell r="AK1809" t="str">
            <v>TAL 040F J 6S/4</v>
          </cell>
          <cell r="AL1809">
            <v>1000</v>
          </cell>
          <cell r="AM1809" t="str">
            <v>Delta</v>
          </cell>
          <cell r="AN1809" t="str">
            <v>DPS 2400B-48-5</v>
          </cell>
          <cell r="AO1809">
            <v>250</v>
          </cell>
          <cell r="AP1809" t="str">
            <v>NARADA</v>
          </cell>
          <cell r="AQ1809">
            <v>600</v>
          </cell>
          <cell r="AR1809">
            <v>2</v>
          </cell>
          <cell r="AS1809">
            <v>600</v>
          </cell>
          <cell r="AT1809">
            <v>24</v>
          </cell>
          <cell r="AU1809" t="str">
            <v>LG</v>
          </cell>
          <cell r="AV1809" t="str">
            <v>LG</v>
          </cell>
          <cell r="AW1809">
            <v>18000</v>
          </cell>
          <cell r="AX1809">
            <v>18000</v>
          </cell>
          <cell r="AY1809">
            <v>2</v>
          </cell>
          <cell r="AZ1809">
            <v>54.3</v>
          </cell>
        </row>
        <row r="1809">
          <cell r="BB1809">
            <v>1</v>
          </cell>
          <cell r="BC1809" t="str">
            <v>MTN</v>
          </cell>
          <cell r="BD1809" t="str">
            <v>T1032</v>
          </cell>
          <cell r="BE1809">
            <v>0</v>
          </cell>
          <cell r="BF1809" t="str">
            <v>YES</v>
          </cell>
        </row>
        <row r="1810">
          <cell r="C1810" t="str">
            <v>IHS_WST_026M</v>
          </cell>
          <cell r="D1810" t="str">
            <v>Imbwae</v>
          </cell>
          <cell r="E1810">
            <v>24.13377778</v>
          </cell>
          <cell r="F1810">
            <v>-17.28175</v>
          </cell>
          <cell r="G1810" t="str">
            <v>Southern</v>
          </cell>
          <cell r="H1810" t="str">
            <v>NA</v>
          </cell>
          <cell r="I1810" t="str">
            <v>WESTERN</v>
          </cell>
          <cell r="J1810" t="str">
            <v>SESHEKE</v>
          </cell>
          <cell r="K1810" t="str">
            <v>No</v>
          </cell>
          <cell r="L1810" t="str">
            <v>No</v>
          </cell>
          <cell r="M1810" t="str">
            <v>No</v>
          </cell>
          <cell r="N1810" t="str">
            <v>Rural</v>
          </cell>
          <cell r="O1810" t="str">
            <v>2G</v>
          </cell>
          <cell r="P1810" t="str">
            <v>P4</v>
          </cell>
          <cell r="Q1810" t="str">
            <v>BB</v>
          </cell>
          <cell r="R1810" t="str">
            <v>BB</v>
          </cell>
          <cell r="S1810" t="str">
            <v>On air</v>
          </cell>
          <cell r="T1810" t="str">
            <v>Solar-Gen</v>
          </cell>
          <cell r="U1810" t="str">
            <v>Green Field</v>
          </cell>
          <cell r="V1810">
            <v>70</v>
          </cell>
          <cell r="W1810" t="str">
            <v>Outdoor</v>
          </cell>
          <cell r="X1810" t="str">
            <v>Mwamba Kalilo</v>
          </cell>
          <cell r="Y1810" t="str">
            <v>SBC</v>
          </cell>
          <cell r="Z1810" t="str">
            <v>SBC</v>
          </cell>
          <cell r="AA1810" t="str">
            <v>MTN</v>
          </cell>
          <cell r="AB1810" t="str">
            <v>Joseph Banda</v>
          </cell>
          <cell r="AC1810" t="str">
            <v>CCS</v>
          </cell>
          <cell r="AD1810" t="str">
            <v>CCS</v>
          </cell>
          <cell r="AE1810" t="str">
            <v>NA</v>
          </cell>
          <cell r="AF1810" t="str">
            <v>NA</v>
          </cell>
          <cell r="AG1810" t="str">
            <v>NA</v>
          </cell>
          <cell r="AH1810" t="str">
            <v>NA</v>
          </cell>
          <cell r="AI1810" t="str">
            <v>NA</v>
          </cell>
          <cell r="AJ1810" t="str">
            <v>NA</v>
          </cell>
          <cell r="AK1810" t="str">
            <v>NA</v>
          </cell>
          <cell r="AL1810" t="str">
            <v>N/A</v>
          </cell>
          <cell r="AM1810" t="str">
            <v>Emerson</v>
          </cell>
          <cell r="AN1810">
            <v>0</v>
          </cell>
          <cell r="AO1810">
            <v>250</v>
          </cell>
          <cell r="AP1810" t="str">
            <v>ROLLS</v>
          </cell>
          <cell r="AQ1810">
            <v>1410</v>
          </cell>
          <cell r="AR1810">
            <v>4</v>
          </cell>
          <cell r="AS1810">
            <v>1460</v>
          </cell>
          <cell r="AT1810">
            <v>12</v>
          </cell>
          <cell r="AU1810" t="str">
            <v>N/A</v>
          </cell>
          <cell r="AV1810" t="str">
            <v>N/A</v>
          </cell>
          <cell r="AW1810" t="str">
            <v>N/A</v>
          </cell>
          <cell r="AX1810" t="str">
            <v>NA</v>
          </cell>
          <cell r="AY1810" t="str">
            <v>N/A</v>
          </cell>
          <cell r="AZ1810">
            <v>34</v>
          </cell>
        </row>
        <row r="1810">
          <cell r="BB1810">
            <v>1</v>
          </cell>
          <cell r="BC1810" t="str">
            <v>MTN</v>
          </cell>
          <cell r="BD1810" t="str">
            <v>T1058</v>
          </cell>
          <cell r="BE1810">
            <v>0</v>
          </cell>
          <cell r="BF1810" t="str">
            <v>yes</v>
          </cell>
        </row>
        <row r="1811">
          <cell r="C1811" t="str">
            <v>IHS_WST_027M</v>
          </cell>
          <cell r="D1811" t="str">
            <v>Mulobezi Road</v>
          </cell>
          <cell r="E1811">
            <v>24.96193</v>
          </cell>
          <cell r="F1811">
            <v>-16.9369</v>
          </cell>
          <cell r="G1811" t="str">
            <v>Southern</v>
          </cell>
          <cell r="H1811">
            <v>1.8</v>
          </cell>
          <cell r="I1811" t="str">
            <v>WESTERN</v>
          </cell>
          <cell r="J1811" t="str">
            <v>SESHEKE</v>
          </cell>
          <cell r="K1811" t="str">
            <v>No</v>
          </cell>
          <cell r="L1811" t="str">
            <v>No</v>
          </cell>
          <cell r="M1811" t="str">
            <v>No</v>
          </cell>
          <cell r="N1811" t="str">
            <v>Rural</v>
          </cell>
          <cell r="O1811" t="str">
            <v>2G</v>
          </cell>
          <cell r="P1811" t="str">
            <v>P4</v>
          </cell>
          <cell r="Q1811" t="str">
            <v>BTS</v>
          </cell>
          <cell r="R1811" t="str">
            <v>BTS</v>
          </cell>
          <cell r="S1811" t="str">
            <v>On air</v>
          </cell>
          <cell r="T1811" t="str">
            <v>Grid-Gen</v>
          </cell>
          <cell r="U1811" t="str">
            <v>Green Field</v>
          </cell>
          <cell r="V1811" t="str">
            <v>70</v>
          </cell>
          <cell r="W1811" t="str">
            <v>Outdoor</v>
          </cell>
          <cell r="X1811" t="str">
            <v>Mwamba Kalilo</v>
          </cell>
          <cell r="Y1811" t="str">
            <v>SBC</v>
          </cell>
          <cell r="Z1811" t="str">
            <v>SBC</v>
          </cell>
          <cell r="AA1811" t="str">
            <v>MTN</v>
          </cell>
          <cell r="AB1811" t="str">
            <v>Joseph Banda</v>
          </cell>
          <cell r="AC1811" t="str">
            <v>CCS</v>
          </cell>
          <cell r="AD1811" t="str">
            <v>CCS</v>
          </cell>
          <cell r="AE1811" t="str">
            <v>Gen Logic </v>
          </cell>
          <cell r="AF1811" t="str">
            <v>Gen Logic </v>
          </cell>
          <cell r="AG1811">
            <v>15</v>
          </cell>
          <cell r="AH1811" t="str">
            <v>perkins</v>
          </cell>
          <cell r="AI1811" t="str">
            <v>GK65597R</v>
          </cell>
          <cell r="AJ1811" t="str">
            <v>Leroy Sommer</v>
          </cell>
          <cell r="AK1811" t="str">
            <v>TAL 040F J 6S/4</v>
          </cell>
          <cell r="AL1811">
            <v>600</v>
          </cell>
          <cell r="AM1811" t="str">
            <v>Delta</v>
          </cell>
          <cell r="AN1811" t="str">
            <v>DPS 2400B-48-5</v>
          </cell>
          <cell r="AO1811">
            <v>250</v>
          </cell>
          <cell r="AP1811" t="str">
            <v>NARADA</v>
          </cell>
          <cell r="AQ1811">
            <v>600</v>
          </cell>
          <cell r="AR1811">
            <v>2</v>
          </cell>
          <cell r="AS1811">
            <v>600</v>
          </cell>
          <cell r="AT1811">
            <v>24</v>
          </cell>
          <cell r="AU1811" t="str">
            <v>N/A</v>
          </cell>
          <cell r="AV1811" t="str">
            <v>N/A</v>
          </cell>
          <cell r="AW1811" t="str">
            <v>N/A</v>
          </cell>
          <cell r="AX1811" t="str">
            <v>NA</v>
          </cell>
          <cell r="AY1811" t="str">
            <v>N/A</v>
          </cell>
          <cell r="AZ1811">
            <v>30</v>
          </cell>
        </row>
        <row r="1811">
          <cell r="BB1811">
            <v>1</v>
          </cell>
          <cell r="BC1811" t="str">
            <v>MTN</v>
          </cell>
          <cell r="BD1811" t="str">
            <v>T1093</v>
          </cell>
          <cell r="BE1811">
            <v>0</v>
          </cell>
          <cell r="BF1811" t="str">
            <v>no</v>
          </cell>
        </row>
        <row r="1812">
          <cell r="C1812" t="str">
            <v>IHS_WST_028M</v>
          </cell>
          <cell r="D1812" t="str">
            <v>Sesheke</v>
          </cell>
          <cell r="E1812">
            <v>24.28538889</v>
          </cell>
          <cell r="F1812">
            <v>-17.46163889</v>
          </cell>
          <cell r="G1812" t="str">
            <v>Southern</v>
          </cell>
          <cell r="H1812">
            <v>4.5</v>
          </cell>
          <cell r="I1812" t="str">
            <v>WESTERN</v>
          </cell>
          <cell r="J1812" t="str">
            <v>SESHEKE</v>
          </cell>
          <cell r="K1812" t="str">
            <v>No</v>
          </cell>
          <cell r="L1812" t="str">
            <v>No</v>
          </cell>
          <cell r="M1812" t="str">
            <v>No</v>
          </cell>
          <cell r="N1812" t="str">
            <v>Suburban</v>
          </cell>
          <cell r="O1812" t="str">
            <v>2G 3G</v>
          </cell>
          <cell r="P1812" t="str">
            <v>P2</v>
          </cell>
          <cell r="Q1812" t="str">
            <v>BB</v>
          </cell>
          <cell r="R1812" t="str">
            <v>BTS</v>
          </cell>
          <cell r="S1812" t="str">
            <v>On air</v>
          </cell>
          <cell r="T1812" t="str">
            <v>Grid-Gen</v>
          </cell>
          <cell r="U1812" t="str">
            <v>Green Field</v>
          </cell>
          <cell r="V1812">
            <v>50</v>
          </cell>
          <cell r="W1812" t="str">
            <v>Indoor </v>
          </cell>
          <cell r="X1812" t="str">
            <v>Mwamba Kalilo</v>
          </cell>
          <cell r="Y1812" t="str">
            <v>SBC</v>
          </cell>
          <cell r="Z1812" t="str">
            <v>SBC</v>
          </cell>
          <cell r="AA1812" t="str">
            <v>MTN</v>
          </cell>
          <cell r="AB1812" t="str">
            <v>Joseph Banda</v>
          </cell>
          <cell r="AC1812" t="str">
            <v>CCS</v>
          </cell>
          <cell r="AD1812" t="str">
            <v>CCS</v>
          </cell>
          <cell r="AE1812" t="str">
            <v>Gen Logic </v>
          </cell>
          <cell r="AF1812" t="str">
            <v>Gen Logic </v>
          </cell>
          <cell r="AG1812">
            <v>30</v>
          </cell>
          <cell r="AH1812" t="str">
            <v>perkins</v>
          </cell>
          <cell r="AI1812" t="str">
            <v>GU51790U</v>
          </cell>
          <cell r="AJ1812" t="str">
            <v>Leroy Sommer</v>
          </cell>
          <cell r="AK1812" t="str">
            <v>TAL 040F J 6S/4</v>
          </cell>
          <cell r="AL1812">
            <v>1000</v>
          </cell>
          <cell r="AM1812" t="str">
            <v>Power cube</v>
          </cell>
          <cell r="AN1812" t="str">
            <v>ICC330-H1_C1</v>
          </cell>
          <cell r="AO1812">
            <v>600</v>
          </cell>
          <cell r="AP1812" t="str">
            <v>Lithium</v>
          </cell>
          <cell r="AQ1812">
            <v>400</v>
          </cell>
          <cell r="AR1812">
            <v>48</v>
          </cell>
          <cell r="AS1812">
            <v>100</v>
          </cell>
          <cell r="AT1812">
            <v>4</v>
          </cell>
          <cell r="AU1812" t="str">
            <v>window/LG</v>
          </cell>
          <cell r="AV1812" t="str">
            <v>window/LG</v>
          </cell>
          <cell r="AW1812">
            <v>18000</v>
          </cell>
          <cell r="AX1812">
            <v>18000</v>
          </cell>
          <cell r="AY1812">
            <v>2</v>
          </cell>
          <cell r="AZ1812">
            <v>55</v>
          </cell>
        </row>
        <row r="1812">
          <cell r="BB1812">
            <v>2</v>
          </cell>
          <cell r="BC1812" t="str">
            <v>MTNParatus Telecom</v>
          </cell>
          <cell r="BD1812" t="str">
            <v>T1007</v>
          </cell>
          <cell r="BE1812">
            <v>0</v>
          </cell>
          <cell r="BF1812">
            <v>0</v>
          </cell>
        </row>
        <row r="1813">
          <cell r="C1813" t="str">
            <v>IHS_WST_030M</v>
          </cell>
          <cell r="D1813" t="str">
            <v>Mushimbo</v>
          </cell>
          <cell r="E1813">
            <v>24.52308333</v>
          </cell>
          <cell r="F1813">
            <v>-17.41502778</v>
          </cell>
          <cell r="G1813" t="str">
            <v>Southern</v>
          </cell>
          <cell r="H1813" t="str">
            <v>NA</v>
          </cell>
          <cell r="I1813" t="str">
            <v>WESTERN</v>
          </cell>
          <cell r="J1813" t="str">
            <v>SESHEKE</v>
          </cell>
          <cell r="K1813" t="str">
            <v>No</v>
          </cell>
          <cell r="L1813" t="str">
            <v>No</v>
          </cell>
          <cell r="M1813" t="str">
            <v>No</v>
          </cell>
          <cell r="N1813" t="str">
            <v>Rural</v>
          </cell>
          <cell r="O1813" t="str">
            <v>2G</v>
          </cell>
          <cell r="P1813" t="str">
            <v>P4</v>
          </cell>
          <cell r="Q1813" t="str">
            <v>BB</v>
          </cell>
          <cell r="R1813" t="str">
            <v>BTS</v>
          </cell>
          <cell r="S1813" t="str">
            <v>On air</v>
          </cell>
          <cell r="T1813" t="str">
            <v>Solar-Gen</v>
          </cell>
          <cell r="U1813" t="str">
            <v>Green Field</v>
          </cell>
          <cell r="V1813">
            <v>42</v>
          </cell>
          <cell r="W1813" t="str">
            <v>Outdoor</v>
          </cell>
          <cell r="X1813" t="str">
            <v>Mwamba Kalilo</v>
          </cell>
          <cell r="Y1813" t="str">
            <v>SBC</v>
          </cell>
          <cell r="Z1813" t="str">
            <v>SBC</v>
          </cell>
          <cell r="AA1813" t="str">
            <v>MTN</v>
          </cell>
          <cell r="AB1813" t="str">
            <v>Joseph Banda</v>
          </cell>
          <cell r="AC1813" t="str">
            <v>CCS</v>
          </cell>
          <cell r="AD1813" t="str">
            <v>CCS</v>
          </cell>
          <cell r="AE1813" t="str">
            <v>NA</v>
          </cell>
          <cell r="AF1813" t="str">
            <v>NA</v>
          </cell>
          <cell r="AG1813" t="str">
            <v>NA</v>
          </cell>
          <cell r="AH1813" t="str">
            <v>NA</v>
          </cell>
          <cell r="AI1813" t="str">
            <v>NA</v>
          </cell>
          <cell r="AJ1813" t="str">
            <v>NA</v>
          </cell>
          <cell r="AK1813" t="str">
            <v>NA</v>
          </cell>
          <cell r="AL1813" t="str">
            <v>N/A</v>
          </cell>
          <cell r="AM1813" t="str">
            <v>Power cube</v>
          </cell>
          <cell r="AN1813" t="str">
            <v>ICC330-H1_C1</v>
          </cell>
          <cell r="AO1813">
            <v>600</v>
          </cell>
          <cell r="AP1813" t="str">
            <v>Lithium</v>
          </cell>
          <cell r="AQ1813">
            <v>300</v>
          </cell>
          <cell r="AR1813">
            <v>48</v>
          </cell>
          <cell r="AS1813">
            <v>100</v>
          </cell>
          <cell r="AT1813">
            <v>3</v>
          </cell>
          <cell r="AU1813" t="str">
            <v>N/A</v>
          </cell>
          <cell r="AV1813" t="str">
            <v>N/A</v>
          </cell>
          <cell r="AW1813" t="str">
            <v>N/A</v>
          </cell>
          <cell r="AX1813" t="str">
            <v>NA</v>
          </cell>
          <cell r="AY1813" t="str">
            <v>N/A</v>
          </cell>
          <cell r="AZ1813">
            <v>35</v>
          </cell>
        </row>
        <row r="1813">
          <cell r="BB1813">
            <v>1</v>
          </cell>
          <cell r="BC1813" t="str">
            <v>MTN</v>
          </cell>
          <cell r="BD1813" t="str">
            <v>T1062</v>
          </cell>
          <cell r="BE1813">
            <v>0</v>
          </cell>
          <cell r="BF1813">
            <v>0</v>
          </cell>
        </row>
        <row r="1814">
          <cell r="C1814" t="str">
            <v>IHS_WST_031M</v>
          </cell>
          <cell r="D1814" t="str">
            <v>Sakankolonga</v>
          </cell>
          <cell r="E1814">
            <v>24.89576</v>
          </cell>
          <cell r="F1814">
            <v>-17.27059</v>
          </cell>
          <cell r="G1814" t="str">
            <v>Southern</v>
          </cell>
          <cell r="H1814">
            <v>1.8</v>
          </cell>
          <cell r="I1814" t="str">
            <v>WESTERN</v>
          </cell>
          <cell r="J1814" t="str">
            <v>SESHEKE</v>
          </cell>
          <cell r="K1814" t="str">
            <v>No</v>
          </cell>
          <cell r="L1814" t="str">
            <v>No</v>
          </cell>
          <cell r="M1814" t="str">
            <v>No</v>
          </cell>
          <cell r="N1814" t="str">
            <v>Rural</v>
          </cell>
          <cell r="O1814" t="str">
            <v>2G</v>
          </cell>
          <cell r="P1814" t="str">
            <v>P4</v>
          </cell>
          <cell r="Q1814" t="str">
            <v>BTS</v>
          </cell>
          <cell r="R1814" t="str">
            <v>BB</v>
          </cell>
          <cell r="S1814" t="str">
            <v>On air</v>
          </cell>
          <cell r="T1814" t="str">
            <v>Solar-Gen</v>
          </cell>
          <cell r="U1814" t="str">
            <v>Green Field</v>
          </cell>
          <cell r="V1814" t="str">
            <v>70</v>
          </cell>
          <cell r="W1814" t="str">
            <v>Outdoor</v>
          </cell>
          <cell r="X1814" t="str">
            <v>Mwamba Kalilo</v>
          </cell>
          <cell r="Y1814" t="str">
            <v>SBC</v>
          </cell>
          <cell r="Z1814" t="str">
            <v>SBC</v>
          </cell>
          <cell r="AA1814" t="str">
            <v>MTN</v>
          </cell>
          <cell r="AB1814" t="str">
            <v>Joseph Banda</v>
          </cell>
          <cell r="AC1814" t="str">
            <v>CCS</v>
          </cell>
          <cell r="AD1814" t="str">
            <v>CCS</v>
          </cell>
          <cell r="AE1814" t="str">
            <v>Gen Logic </v>
          </cell>
          <cell r="AF1814" t="str">
            <v>Gen Logic </v>
          </cell>
          <cell r="AG1814">
            <v>15</v>
          </cell>
          <cell r="AH1814" t="str">
            <v>perkins</v>
          </cell>
          <cell r="AI1814" t="str">
            <v>GU51790U</v>
          </cell>
          <cell r="AJ1814" t="str">
            <v>Leroy Sommer</v>
          </cell>
          <cell r="AK1814" t="str">
            <v>LSA 40M5 J 6/4</v>
          </cell>
          <cell r="AL1814">
            <v>600</v>
          </cell>
          <cell r="AM1814" t="str">
            <v>Power cube</v>
          </cell>
          <cell r="AN1814" t="str">
            <v>ICC330-H1_C1</v>
          </cell>
          <cell r="AO1814">
            <v>600</v>
          </cell>
          <cell r="AP1814" t="str">
            <v>Lithium</v>
          </cell>
          <cell r="AQ1814">
            <v>200</v>
          </cell>
          <cell r="AR1814">
            <v>48</v>
          </cell>
          <cell r="AS1814">
            <v>100</v>
          </cell>
          <cell r="AT1814">
            <v>2</v>
          </cell>
          <cell r="AU1814" t="str">
            <v>N/A</v>
          </cell>
          <cell r="AV1814" t="str">
            <v>N/A</v>
          </cell>
          <cell r="AW1814" t="str">
            <v>N/A</v>
          </cell>
          <cell r="AX1814" t="str">
            <v>NA</v>
          </cell>
          <cell r="AY1814" t="str">
            <v>N/A</v>
          </cell>
          <cell r="AZ1814">
            <v>32</v>
          </cell>
        </row>
        <row r="1814">
          <cell r="BB1814">
            <v>1</v>
          </cell>
          <cell r="BC1814" t="str">
            <v>MTN</v>
          </cell>
          <cell r="BD1814" t="str">
            <v>T1055</v>
          </cell>
          <cell r="BE1814">
            <v>0</v>
          </cell>
          <cell r="BF1814">
            <v>0</v>
          </cell>
        </row>
        <row r="1815">
          <cell r="C1815" t="str">
            <v>IHS_WST_032M</v>
          </cell>
          <cell r="D1815" t="str">
            <v>Mwandi MTN</v>
          </cell>
          <cell r="E1815">
            <v>24.82513889</v>
          </cell>
          <cell r="F1815">
            <v>-17.51077778</v>
          </cell>
          <cell r="G1815" t="str">
            <v>Southern</v>
          </cell>
          <cell r="H1815">
            <v>1.8</v>
          </cell>
          <cell r="I1815" t="str">
            <v>WESTERN</v>
          </cell>
          <cell r="J1815" t="str">
            <v>SESHEKE</v>
          </cell>
          <cell r="K1815" t="str">
            <v>No</v>
          </cell>
          <cell r="L1815" t="str">
            <v>No</v>
          </cell>
          <cell r="M1815" t="str">
            <v>No</v>
          </cell>
          <cell r="N1815" t="str">
            <v>Suburban</v>
          </cell>
          <cell r="O1815" t="str">
            <v>2G 3G</v>
          </cell>
          <cell r="P1815" t="str">
            <v>P4</v>
          </cell>
          <cell r="Q1815" t="str">
            <v>BB</v>
          </cell>
          <cell r="R1815" t="str">
            <v>BB</v>
          </cell>
          <cell r="S1815" t="str">
            <v>On air</v>
          </cell>
          <cell r="T1815" t="str">
            <v>Grid-Gen</v>
          </cell>
          <cell r="U1815" t="str">
            <v>Green Field</v>
          </cell>
          <cell r="V1815">
            <v>80</v>
          </cell>
          <cell r="W1815" t="str">
            <v>Outdoor</v>
          </cell>
          <cell r="X1815" t="str">
            <v>Mwamba Kalilo</v>
          </cell>
          <cell r="Y1815" t="str">
            <v>SBC</v>
          </cell>
          <cell r="Z1815" t="str">
            <v>SBC</v>
          </cell>
          <cell r="AA1815" t="str">
            <v>MTN</v>
          </cell>
          <cell r="AB1815" t="str">
            <v>Joseph Banda</v>
          </cell>
          <cell r="AC1815" t="str">
            <v>CCS</v>
          </cell>
          <cell r="AD1815" t="str">
            <v>CCS</v>
          </cell>
          <cell r="AE1815" t="str">
            <v>Gen Logic </v>
          </cell>
          <cell r="AF1815" t="str">
            <v>Gen Logic </v>
          </cell>
          <cell r="AG1815">
            <v>15</v>
          </cell>
          <cell r="AH1815" t="str">
            <v>Yanmar</v>
          </cell>
          <cell r="AI1815" t="str">
            <v>4TNE88-G1A</v>
          </cell>
          <cell r="AJ1815" t="str">
            <v>Mecc Alte</v>
          </cell>
          <cell r="AK1815" t="str">
            <v>ECP 28-M/4</v>
          </cell>
          <cell r="AL1815">
            <v>600</v>
          </cell>
          <cell r="AM1815" t="str">
            <v>Delta</v>
          </cell>
          <cell r="AN1815" t="str">
            <v>DPS 2400B-48-5</v>
          </cell>
          <cell r="AO1815">
            <v>250</v>
          </cell>
          <cell r="AP1815" t="str">
            <v>NARADA</v>
          </cell>
          <cell r="AQ1815">
            <v>600</v>
          </cell>
          <cell r="AR1815">
            <v>2</v>
          </cell>
          <cell r="AS1815">
            <v>600</v>
          </cell>
          <cell r="AT1815">
            <v>24</v>
          </cell>
          <cell r="AU1815" t="str">
            <v>N/A</v>
          </cell>
          <cell r="AV1815" t="str">
            <v>N/A</v>
          </cell>
          <cell r="AW1815" t="str">
            <v>N/A</v>
          </cell>
          <cell r="AX1815" t="str">
            <v>NA</v>
          </cell>
          <cell r="AY1815" t="str">
            <v>N/A</v>
          </cell>
          <cell r="AZ1815">
            <v>53</v>
          </cell>
        </row>
        <row r="1815">
          <cell r="BB1815">
            <v>1</v>
          </cell>
          <cell r="BC1815" t="str">
            <v>MTN</v>
          </cell>
          <cell r="BD1815" t="str">
            <v>T1063</v>
          </cell>
          <cell r="BE1815">
            <v>0</v>
          </cell>
          <cell r="BF1815">
            <v>0</v>
          </cell>
        </row>
        <row r="1816">
          <cell r="C1816" t="str">
            <v>IHS_WST_033M</v>
          </cell>
          <cell r="D1816" t="str">
            <v>LUVUZI VILLAGE  </v>
          </cell>
          <cell r="E1816">
            <v>23.962443</v>
          </cell>
          <cell r="F1816">
            <v>-14.386969</v>
          </cell>
          <cell r="G1816" t="str">
            <v>Southern</v>
          </cell>
          <cell r="H1816">
            <v>1.8</v>
          </cell>
          <cell r="I1816" t="str">
            <v>WESTERN</v>
          </cell>
          <cell r="J1816" t="str">
            <v>LUKULU</v>
          </cell>
          <cell r="K1816" t="str">
            <v>No</v>
          </cell>
          <cell r="L1816" t="str">
            <v>No</v>
          </cell>
          <cell r="M1816" t="str">
            <v>No</v>
          </cell>
          <cell r="N1816" t="str">
            <v>Rural</v>
          </cell>
          <cell r="O1816" t="str">
            <v>2G</v>
          </cell>
          <cell r="P1816" t="str">
            <v>P4</v>
          </cell>
          <cell r="Q1816" t="str">
            <v>BTS</v>
          </cell>
          <cell r="R1816" t="str">
            <v>BTS</v>
          </cell>
          <cell r="S1816" t="str">
            <v>On air</v>
          </cell>
          <cell r="T1816" t="str">
            <v>Solar-Gen</v>
          </cell>
          <cell r="U1816" t="str">
            <v>Green Field</v>
          </cell>
          <cell r="V1816">
            <v>55</v>
          </cell>
          <cell r="W1816" t="str">
            <v>Outdoor</v>
          </cell>
          <cell r="X1816" t="str">
            <v>Kelvin Simpasa</v>
          </cell>
          <cell r="Y1816" t="str">
            <v>SBC</v>
          </cell>
          <cell r="Z1816" t="str">
            <v>SBC</v>
          </cell>
          <cell r="AA1816" t="str">
            <v>MTN</v>
          </cell>
          <cell r="AB1816" t="str">
            <v>Joseph Banda</v>
          </cell>
          <cell r="AC1816" t="str">
            <v>CCS</v>
          </cell>
          <cell r="AD1816" t="str">
            <v>CCS</v>
          </cell>
          <cell r="AE1816" t="str">
            <v>Rid</v>
          </cell>
          <cell r="AF1816" t="str">
            <v>Mitsubishi</v>
          </cell>
          <cell r="AG1816">
            <v>20</v>
          </cell>
          <cell r="AH1816" t="str">
            <v>Mitsubishi</v>
          </cell>
          <cell r="AI1816">
            <v>0</v>
          </cell>
          <cell r="AJ1816" t="str">
            <v>Zanardi </v>
          </cell>
          <cell r="AK1816">
            <v>0</v>
          </cell>
          <cell r="AL1816">
            <v>200</v>
          </cell>
          <cell r="AM1816" t="str">
            <v>N/A</v>
          </cell>
          <cell r="AN1816" t="str">
            <v>N/A</v>
          </cell>
          <cell r="AO1816">
            <v>0</v>
          </cell>
          <cell r="AP1816" t="str">
            <v>Agisson</v>
          </cell>
          <cell r="AQ1816">
            <v>1600</v>
          </cell>
          <cell r="AR1816">
            <v>2</v>
          </cell>
          <cell r="AS1816">
            <v>800</v>
          </cell>
          <cell r="AT1816">
            <v>48</v>
          </cell>
          <cell r="AU1816" t="str">
            <v>N/A</v>
          </cell>
          <cell r="AV1816" t="str">
            <v>N/A</v>
          </cell>
          <cell r="AW1816" t="str">
            <v>N/A</v>
          </cell>
          <cell r="AX1816" t="str">
            <v>N/A</v>
          </cell>
          <cell r="AY1816" t="str">
            <v>N/A</v>
          </cell>
          <cell r="AZ1816">
            <v>25</v>
          </cell>
        </row>
        <row r="1816">
          <cell r="BB1816">
            <v>1</v>
          </cell>
          <cell r="BC1816" t="str">
            <v>MTN</v>
          </cell>
          <cell r="BD1816" t="str">
            <v>T1130</v>
          </cell>
          <cell r="BE1816">
            <v>0</v>
          </cell>
          <cell r="BF1816" t="str">
            <v>YES</v>
          </cell>
        </row>
        <row r="1817">
          <cell r="C1817" t="str">
            <v>IHS_WST_034M</v>
          </cell>
          <cell r="D1817" t="str">
            <v>Lishiwa Repeater</v>
          </cell>
          <cell r="E1817">
            <v>23.511</v>
          </cell>
          <cell r="F1817">
            <v>-14.3838</v>
          </cell>
          <cell r="G1817" t="str">
            <v>Southern</v>
          </cell>
          <cell r="H1817">
            <v>1.8</v>
          </cell>
          <cell r="I1817" t="str">
            <v>WESTERN</v>
          </cell>
          <cell r="J1817" t="str">
            <v>LUKULU</v>
          </cell>
          <cell r="K1817" t="str">
            <v>No</v>
          </cell>
          <cell r="L1817" t="str">
            <v>No</v>
          </cell>
          <cell r="M1817" t="str">
            <v>No</v>
          </cell>
          <cell r="N1817" t="str">
            <v>Rural</v>
          </cell>
          <cell r="O1817" t="str">
            <v>2G</v>
          </cell>
          <cell r="P1817" t="str">
            <v>P4</v>
          </cell>
          <cell r="Q1817" t="str">
            <v>BTS</v>
          </cell>
          <cell r="R1817" t="str">
            <v>BTS</v>
          </cell>
          <cell r="S1817" t="str">
            <v>On air</v>
          </cell>
          <cell r="T1817" t="str">
            <v>Solar-Gen</v>
          </cell>
          <cell r="U1817" t="str">
            <v>Green Field</v>
          </cell>
          <cell r="V1817">
            <v>55</v>
          </cell>
          <cell r="W1817" t="str">
            <v>Outdoor</v>
          </cell>
          <cell r="X1817" t="str">
            <v>Kelvin Simpasa</v>
          </cell>
          <cell r="Y1817" t="str">
            <v>SBC</v>
          </cell>
          <cell r="Z1817" t="str">
            <v>SBC</v>
          </cell>
          <cell r="AA1817" t="str">
            <v>MTN</v>
          </cell>
          <cell r="AB1817" t="str">
            <v>Joseph Banda</v>
          </cell>
          <cell r="AC1817" t="str">
            <v>CCS</v>
          </cell>
          <cell r="AD1817" t="str">
            <v>CCS</v>
          </cell>
          <cell r="AE1817" t="str">
            <v>Rid</v>
          </cell>
          <cell r="AF1817" t="str">
            <v>Mitsubishi</v>
          </cell>
          <cell r="AG1817">
            <v>15</v>
          </cell>
          <cell r="AH1817" t="str">
            <v>Mitsubishi</v>
          </cell>
          <cell r="AI1817">
            <v>0</v>
          </cell>
          <cell r="AJ1817" t="str">
            <v>Zanardi </v>
          </cell>
          <cell r="AK1817">
            <v>0</v>
          </cell>
          <cell r="AL1817">
            <v>200</v>
          </cell>
          <cell r="AM1817" t="str">
            <v>N/A</v>
          </cell>
          <cell r="AN1817" t="str">
            <v>N/A</v>
          </cell>
          <cell r="AO1817">
            <v>0</v>
          </cell>
          <cell r="AP1817" t="str">
            <v>Amaron</v>
          </cell>
          <cell r="AQ1817">
            <v>600</v>
          </cell>
          <cell r="AR1817">
            <v>4</v>
          </cell>
          <cell r="AS1817">
            <v>600</v>
          </cell>
          <cell r="AT1817">
            <v>24</v>
          </cell>
          <cell r="AU1817" t="str">
            <v>N/A</v>
          </cell>
          <cell r="AV1817" t="str">
            <v>N/A</v>
          </cell>
          <cell r="AW1817" t="str">
            <v>N/A</v>
          </cell>
          <cell r="AX1817" t="str">
            <v>N/A</v>
          </cell>
          <cell r="AY1817" t="str">
            <v>N/A</v>
          </cell>
          <cell r="AZ1817">
            <v>18</v>
          </cell>
        </row>
        <row r="1817">
          <cell r="BB1817">
            <v>1</v>
          </cell>
          <cell r="BC1817" t="str">
            <v>MTN</v>
          </cell>
          <cell r="BD1817" t="str">
            <v>T1133</v>
          </cell>
          <cell r="BE1817">
            <v>0</v>
          </cell>
          <cell r="BF1817" t="str">
            <v>YES</v>
          </cell>
        </row>
        <row r="1818">
          <cell r="C1818" t="str">
            <v>IHS_WST_036M</v>
          </cell>
          <cell r="D1818" t="str">
            <v>Kaoma Town </v>
          </cell>
          <cell r="E1818">
            <v>24.7949</v>
          </cell>
          <cell r="F1818">
            <v>-14.7966</v>
          </cell>
          <cell r="G1818" t="str">
            <v>Southern</v>
          </cell>
          <cell r="H1818">
            <v>2.5</v>
          </cell>
          <cell r="I1818" t="str">
            <v>WESTERN</v>
          </cell>
          <cell r="J1818" t="str">
            <v>Kaoma</v>
          </cell>
          <cell r="K1818" t="str">
            <v>No</v>
          </cell>
          <cell r="L1818" t="str">
            <v>No</v>
          </cell>
          <cell r="M1818" t="str">
            <v>No</v>
          </cell>
          <cell r="N1818" t="str">
            <v>Urban</v>
          </cell>
          <cell r="O1818" t="str">
            <v>P4</v>
          </cell>
          <cell r="P1818" t="str">
            <v>P4</v>
          </cell>
          <cell r="Q1818" t="str">
            <v>BTS</v>
          </cell>
          <cell r="R1818" t="str">
            <v>BTS</v>
          </cell>
          <cell r="S1818" t="str">
            <v>On air</v>
          </cell>
          <cell r="T1818" t="str">
            <v>Grid-Gen</v>
          </cell>
          <cell r="U1818" t="str">
            <v>Green Field</v>
          </cell>
          <cell r="V1818">
            <v>50</v>
          </cell>
          <cell r="W1818" t="str">
            <v>Outdoor</v>
          </cell>
          <cell r="X1818" t="str">
            <v>Kelvin Simpasa</v>
          </cell>
          <cell r="Y1818" t="str">
            <v>SBC</v>
          </cell>
          <cell r="Z1818" t="str">
            <v>SBC</v>
          </cell>
          <cell r="AA1818" t="str">
            <v>MTN</v>
          </cell>
          <cell r="AB1818" t="str">
            <v>Joseph Banda</v>
          </cell>
          <cell r="AC1818" t="str">
            <v>CCS</v>
          </cell>
          <cell r="AD1818" t="str">
            <v>CCS</v>
          </cell>
          <cell r="AE1818" t="str">
            <v>CK Works</v>
          </cell>
          <cell r="AF1818" t="str">
            <v>CK Works</v>
          </cell>
          <cell r="AG1818">
            <v>20</v>
          </cell>
          <cell r="AH1818" t="str">
            <v>perkins</v>
          </cell>
          <cell r="AI1818" t="str">
            <v>GN83537R</v>
          </cell>
          <cell r="AJ1818" t="str">
            <v>Leroy Sommer</v>
          </cell>
          <cell r="AK1818" t="str">
            <v>TAL-A40-F J 6/4</v>
          </cell>
          <cell r="AL1818">
            <v>1000</v>
          </cell>
          <cell r="AM1818" t="str">
            <v>Power cube</v>
          </cell>
          <cell r="AN1818" t="str">
            <v>ICC330-H1-C1</v>
          </cell>
          <cell r="AO1818">
            <v>400</v>
          </cell>
          <cell r="AP1818" t="str">
            <v>NARADA</v>
          </cell>
          <cell r="AQ1818">
            <v>600</v>
          </cell>
          <cell r="AR1818">
            <v>2</v>
          </cell>
          <cell r="AS1818">
            <v>600</v>
          </cell>
          <cell r="AT1818">
            <v>24</v>
          </cell>
          <cell r="AU1818" t="str">
            <v>N/A</v>
          </cell>
          <cell r="AV1818" t="str">
            <v>N/A</v>
          </cell>
          <cell r="AW1818" t="str">
            <v>N/A</v>
          </cell>
          <cell r="AX1818" t="str">
            <v>N/A</v>
          </cell>
          <cell r="AY1818" t="str">
            <v>N/A</v>
          </cell>
          <cell r="AZ1818">
            <v>36</v>
          </cell>
        </row>
        <row r="1818">
          <cell r="BB1818">
            <v>1</v>
          </cell>
          <cell r="BC1818" t="str">
            <v>MTN</v>
          </cell>
          <cell r="BD1818" t="str">
            <v>T1166</v>
          </cell>
          <cell r="BE1818">
            <v>0</v>
          </cell>
          <cell r="BF1818" t="str">
            <v>No</v>
          </cell>
        </row>
        <row r="1819">
          <cell r="C1819" t="str">
            <v>IHS_WST_201A</v>
          </cell>
          <cell r="D1819" t="str">
            <v>Mongu</v>
          </cell>
          <cell r="E1819">
            <v>23.1392</v>
          </cell>
          <cell r="F1819">
            <v>-15.2713</v>
          </cell>
          <cell r="G1819" t="str">
            <v>Southern</v>
          </cell>
          <cell r="H1819">
            <v>5.5</v>
          </cell>
          <cell r="I1819" t="str">
            <v>WESTERN</v>
          </cell>
          <cell r="J1819" t="str">
            <v>Mongu</v>
          </cell>
          <cell r="K1819" t="str">
            <v>No</v>
          </cell>
          <cell r="L1819" t="str">
            <v>No</v>
          </cell>
          <cell r="M1819" t="str">
            <v>No</v>
          </cell>
          <cell r="N1819" t="str">
            <v>Urban</v>
          </cell>
          <cell r="O1819" t="str">
            <v>Silver</v>
          </cell>
          <cell r="P1819" t="str">
            <v>Silver</v>
          </cell>
          <cell r="Q1819" t="str">
            <v>HUB</v>
          </cell>
          <cell r="R1819" t="str">
            <v>BSC</v>
          </cell>
          <cell r="S1819" t="str">
            <v>On air</v>
          </cell>
          <cell r="T1819" t="str">
            <v>Grid-Gen</v>
          </cell>
          <cell r="U1819" t="str">
            <v>Green Field</v>
          </cell>
          <cell r="V1819">
            <v>54</v>
          </cell>
          <cell r="W1819" t="str">
            <v>Indoor </v>
          </cell>
          <cell r="X1819" t="str">
            <v>Kelvin Simpasa</v>
          </cell>
          <cell r="Y1819" t="str">
            <v>SBC</v>
          </cell>
          <cell r="Z1819" t="str">
            <v>SBC</v>
          </cell>
          <cell r="AA1819" t="str">
            <v>Airtel </v>
          </cell>
          <cell r="AB1819" t="str">
            <v>Joseph Banda</v>
          </cell>
          <cell r="AC1819" t="str">
            <v>CCS</v>
          </cell>
          <cell r="AD1819" t="str">
            <v>CCS</v>
          </cell>
          <cell r="AE1819" t="str">
            <v>Gen Logic </v>
          </cell>
          <cell r="AF1819" t="str">
            <v>Gen Logic </v>
          </cell>
          <cell r="AG1819">
            <v>45</v>
          </cell>
          <cell r="AH1819" t="str">
            <v>perkins</v>
          </cell>
          <cell r="AI1819">
            <v>0</v>
          </cell>
          <cell r="AJ1819" t="str">
            <v>Leroy Sommer</v>
          </cell>
          <cell r="AK1819">
            <v>0</v>
          </cell>
          <cell r="AL1819">
            <v>1000</v>
          </cell>
          <cell r="AM1819" t="str">
            <v>Power cube</v>
          </cell>
          <cell r="AN1819" t="str">
            <v>ICC330-H1-C1</v>
          </cell>
          <cell r="AO1819">
            <v>400</v>
          </cell>
          <cell r="AP1819" t="str">
            <v>Lithium</v>
          </cell>
          <cell r="AQ1819">
            <v>500</v>
          </cell>
          <cell r="AR1819">
            <v>48</v>
          </cell>
          <cell r="AS1819">
            <v>100</v>
          </cell>
          <cell r="AT1819">
            <v>5</v>
          </cell>
          <cell r="AU1819" t="str">
            <v>LG</v>
          </cell>
          <cell r="AV1819" t="str">
            <v>LG</v>
          </cell>
          <cell r="AW1819">
            <v>18000</v>
          </cell>
          <cell r="AX1819">
            <v>18000</v>
          </cell>
          <cell r="AY1819">
            <v>2</v>
          </cell>
          <cell r="AZ1819">
            <v>245</v>
          </cell>
        </row>
        <row r="1819">
          <cell r="BB1819">
            <v>1</v>
          </cell>
          <cell r="BC1819" t="str">
            <v>Airtel</v>
          </cell>
          <cell r="BD1819">
            <v>0</v>
          </cell>
          <cell r="BE1819" t="str">
            <v>ZM0059</v>
          </cell>
          <cell r="BF1819" t="str">
            <v>YES</v>
          </cell>
        </row>
        <row r="1820">
          <cell r="C1820" t="str">
            <v>IHS_WST_202A</v>
          </cell>
          <cell r="D1820" t="str">
            <v>Mwandi</v>
          </cell>
          <cell r="E1820">
            <v>24.8239</v>
          </cell>
          <cell r="F1820">
            <v>-17.5122</v>
          </cell>
          <cell r="G1820" t="str">
            <v>Southern</v>
          </cell>
          <cell r="H1820">
            <v>2.5</v>
          </cell>
          <cell r="I1820" t="str">
            <v>WESTERN</v>
          </cell>
          <cell r="J1820" t="str">
            <v>Sesheke</v>
          </cell>
          <cell r="K1820" t="str">
            <v>No</v>
          </cell>
          <cell r="L1820" t="str">
            <v>No</v>
          </cell>
          <cell r="M1820" t="str">
            <v>No</v>
          </cell>
          <cell r="N1820" t="str">
            <v>Suburban</v>
          </cell>
          <cell r="O1820" t="str">
            <v>Silver</v>
          </cell>
          <cell r="P1820" t="str">
            <v>Silver</v>
          </cell>
          <cell r="Q1820" t="str">
            <v>BB</v>
          </cell>
          <cell r="R1820" t="str">
            <v>BB</v>
          </cell>
          <cell r="S1820" t="str">
            <v>On air</v>
          </cell>
          <cell r="T1820" t="str">
            <v>Grid-Gen</v>
          </cell>
          <cell r="U1820" t="str">
            <v>Green Field</v>
          </cell>
          <cell r="V1820">
            <v>80</v>
          </cell>
          <cell r="W1820" t="str">
            <v>Indoor </v>
          </cell>
          <cell r="X1820" t="str">
            <v>Mwamba Kalilo</v>
          </cell>
          <cell r="Y1820" t="str">
            <v>SBC</v>
          </cell>
          <cell r="Z1820" t="str">
            <v>SBC</v>
          </cell>
          <cell r="AA1820" t="str">
            <v>Airtel </v>
          </cell>
          <cell r="AB1820" t="str">
            <v>Joseph Banda</v>
          </cell>
          <cell r="AC1820" t="str">
            <v>CCS</v>
          </cell>
          <cell r="AD1820" t="str">
            <v>CCS</v>
          </cell>
          <cell r="AE1820" t="str">
            <v>CK Works</v>
          </cell>
          <cell r="AF1820" t="str">
            <v>CK Works</v>
          </cell>
          <cell r="AG1820">
            <v>20</v>
          </cell>
          <cell r="AH1820" t="str">
            <v>perkins</v>
          </cell>
          <cell r="AI1820" t="str">
            <v>GV51790U</v>
          </cell>
          <cell r="AJ1820" t="str">
            <v>Leroy Sommer</v>
          </cell>
          <cell r="AK1820" t="str">
            <v>TAL 040F J 6S/4</v>
          </cell>
          <cell r="AL1820">
            <v>1000</v>
          </cell>
          <cell r="AM1820" t="str">
            <v>Power cube</v>
          </cell>
          <cell r="AN1820" t="str">
            <v>ICC330-H1C1</v>
          </cell>
          <cell r="AO1820">
            <v>400</v>
          </cell>
          <cell r="AP1820" t="str">
            <v>Agisson</v>
          </cell>
          <cell r="AQ1820">
            <v>1200</v>
          </cell>
          <cell r="AR1820">
            <v>2</v>
          </cell>
          <cell r="AS1820">
            <v>600</v>
          </cell>
          <cell r="AT1820">
            <v>48</v>
          </cell>
          <cell r="AU1820" t="str">
            <v>window/LG</v>
          </cell>
          <cell r="AV1820" t="str">
            <v>window/LG</v>
          </cell>
          <cell r="AW1820">
            <v>18000</v>
          </cell>
          <cell r="AX1820">
            <v>18000</v>
          </cell>
          <cell r="AY1820">
            <v>2</v>
          </cell>
          <cell r="AZ1820">
            <v>50</v>
          </cell>
        </row>
        <row r="1820">
          <cell r="BB1820">
            <v>2</v>
          </cell>
          <cell r="BC1820" t="str">
            <v>AirtelTop Star</v>
          </cell>
          <cell r="BD1820">
            <v>0</v>
          </cell>
          <cell r="BE1820" t="str">
            <v>ZM0129</v>
          </cell>
          <cell r="BF1820">
            <v>0</v>
          </cell>
        </row>
        <row r="1821">
          <cell r="C1821" t="str">
            <v>IHS_WST_203A</v>
          </cell>
          <cell r="D1821" t="str">
            <v>Sesheke</v>
          </cell>
          <cell r="E1821">
            <v>24.2849</v>
          </cell>
          <cell r="F1821">
            <v>-17.4617</v>
          </cell>
          <cell r="G1821" t="str">
            <v>Southern</v>
          </cell>
          <cell r="H1821">
            <v>2.5</v>
          </cell>
          <cell r="I1821" t="str">
            <v>WESTERN</v>
          </cell>
          <cell r="J1821" t="str">
            <v>Sesheke</v>
          </cell>
          <cell r="K1821" t="str">
            <v>No</v>
          </cell>
          <cell r="L1821" t="str">
            <v>No</v>
          </cell>
          <cell r="M1821" t="str">
            <v>No</v>
          </cell>
          <cell r="N1821" t="str">
            <v>Urban</v>
          </cell>
          <cell r="O1821" t="str">
            <v>Silver</v>
          </cell>
          <cell r="P1821" t="str">
            <v>Silver</v>
          </cell>
          <cell r="Q1821" t="str">
            <v>BB</v>
          </cell>
          <cell r="R1821" t="str">
            <v>BB</v>
          </cell>
          <cell r="S1821" t="str">
            <v>On air</v>
          </cell>
          <cell r="T1821" t="str">
            <v>Grid-Gen</v>
          </cell>
          <cell r="U1821" t="str">
            <v>Green Field</v>
          </cell>
          <cell r="V1821">
            <v>80</v>
          </cell>
          <cell r="W1821" t="str">
            <v>Indoor </v>
          </cell>
          <cell r="X1821" t="str">
            <v>Mwamba Kalilo</v>
          </cell>
          <cell r="Y1821" t="str">
            <v>SBC</v>
          </cell>
          <cell r="Z1821" t="str">
            <v>SBC</v>
          </cell>
          <cell r="AA1821" t="str">
            <v>Airtel </v>
          </cell>
          <cell r="AB1821" t="str">
            <v>Joseph Banda</v>
          </cell>
          <cell r="AC1821" t="str">
            <v>CCS</v>
          </cell>
          <cell r="AD1821" t="str">
            <v>CCS</v>
          </cell>
          <cell r="AE1821" t="str">
            <v>Gen Logic </v>
          </cell>
          <cell r="AF1821" t="str">
            <v>Gen Logic </v>
          </cell>
          <cell r="AG1821">
            <v>20</v>
          </cell>
          <cell r="AH1821" t="str">
            <v>perkins</v>
          </cell>
          <cell r="AI1821" t="str">
            <v>GV51790U</v>
          </cell>
          <cell r="AJ1821" t="str">
            <v>Mecc Alte</v>
          </cell>
          <cell r="AK1821" t="str">
            <v>TAL 040F J 6S/4</v>
          </cell>
          <cell r="AL1821">
            <v>1000</v>
          </cell>
          <cell r="AM1821" t="str">
            <v>Power cube</v>
          </cell>
          <cell r="AN1821" t="str">
            <v>ICC330-H1C1</v>
          </cell>
          <cell r="AO1821">
            <v>400</v>
          </cell>
          <cell r="AP1821" t="str">
            <v>Agisson</v>
          </cell>
          <cell r="AQ1821">
            <v>1200</v>
          </cell>
          <cell r="AR1821">
            <v>2</v>
          </cell>
          <cell r="AS1821">
            <v>600</v>
          </cell>
          <cell r="AT1821">
            <v>48</v>
          </cell>
          <cell r="AU1821" t="str">
            <v>window/LG</v>
          </cell>
          <cell r="AV1821" t="str">
            <v>window/LG</v>
          </cell>
          <cell r="AW1821">
            <v>18000</v>
          </cell>
          <cell r="AX1821">
            <v>18000</v>
          </cell>
          <cell r="AY1821">
            <v>2</v>
          </cell>
          <cell r="AZ1821">
            <v>69</v>
          </cell>
        </row>
        <row r="1821">
          <cell r="BB1821">
            <v>1</v>
          </cell>
          <cell r="BC1821" t="str">
            <v>Airtel</v>
          </cell>
          <cell r="BD1821">
            <v>0</v>
          </cell>
          <cell r="BE1821" t="str">
            <v>ZM0137</v>
          </cell>
          <cell r="BF1821" t="str">
            <v>yes</v>
          </cell>
        </row>
        <row r="1822">
          <cell r="C1822" t="str">
            <v>IHS_WST_204A</v>
          </cell>
          <cell r="D1822" t="str">
            <v>Kaoma</v>
          </cell>
          <cell r="E1822">
            <v>24.8055</v>
          </cell>
          <cell r="F1822">
            <v>-14.8037</v>
          </cell>
          <cell r="G1822" t="str">
            <v>Southern</v>
          </cell>
          <cell r="H1822">
            <v>1.8</v>
          </cell>
          <cell r="I1822" t="str">
            <v>WESTERN</v>
          </cell>
          <cell r="J1822" t="str">
            <v>Kaoma</v>
          </cell>
          <cell r="K1822" t="str">
            <v>No</v>
          </cell>
          <cell r="L1822" t="str">
            <v>No</v>
          </cell>
          <cell r="M1822" t="str">
            <v>No</v>
          </cell>
          <cell r="N1822" t="str">
            <v>Urban</v>
          </cell>
          <cell r="O1822" t="str">
            <v>Silver</v>
          </cell>
          <cell r="P1822" t="str">
            <v>Silver</v>
          </cell>
          <cell r="Q1822" t="str">
            <v>BB</v>
          </cell>
          <cell r="R1822" t="str">
            <v>BTS</v>
          </cell>
          <cell r="S1822" t="str">
            <v>On air</v>
          </cell>
          <cell r="T1822" t="str">
            <v>Grid-Gen</v>
          </cell>
          <cell r="U1822" t="str">
            <v>Green Field</v>
          </cell>
          <cell r="V1822">
            <v>48</v>
          </cell>
          <cell r="W1822" t="str">
            <v>Indoor </v>
          </cell>
          <cell r="X1822" t="str">
            <v>Kelvin Simpasa</v>
          </cell>
          <cell r="Y1822" t="str">
            <v>SBC</v>
          </cell>
          <cell r="Z1822" t="str">
            <v>SBC</v>
          </cell>
          <cell r="AA1822" t="str">
            <v>Airtel </v>
          </cell>
          <cell r="AB1822" t="str">
            <v>Joseph Banda</v>
          </cell>
          <cell r="AC1822" t="str">
            <v>CCS</v>
          </cell>
          <cell r="AD1822" t="str">
            <v>CCS</v>
          </cell>
          <cell r="AE1822" t="str">
            <v>Earth Technology</v>
          </cell>
          <cell r="AF1822" t="str">
            <v>Earth technology</v>
          </cell>
          <cell r="AG1822">
            <v>15</v>
          </cell>
          <cell r="AH1822" t="str">
            <v>perkins</v>
          </cell>
          <cell r="AI1822" t="str">
            <v>GU51798U</v>
          </cell>
          <cell r="AJ1822" t="str">
            <v>Leroy Sommer</v>
          </cell>
          <cell r="AK1822" t="str">
            <v>TAL 040F J 6S/4</v>
          </cell>
          <cell r="AL1822">
            <v>400</v>
          </cell>
          <cell r="AM1822" t="str">
            <v>Power cube</v>
          </cell>
          <cell r="AN1822" t="str">
            <v>ICC330-H1-C1</v>
          </cell>
          <cell r="AO1822">
            <v>400</v>
          </cell>
          <cell r="AP1822" t="str">
            <v>NARADA</v>
          </cell>
          <cell r="AQ1822">
            <v>600</v>
          </cell>
          <cell r="AR1822">
            <v>2</v>
          </cell>
          <cell r="AS1822">
            <v>600</v>
          </cell>
          <cell r="AT1822">
            <v>24</v>
          </cell>
          <cell r="AU1822" t="str">
            <v>LG</v>
          </cell>
          <cell r="AV1822" t="str">
            <v>LG</v>
          </cell>
          <cell r="AW1822">
            <v>18000</v>
          </cell>
          <cell r="AX1822">
            <v>18000</v>
          </cell>
          <cell r="AY1822">
            <v>2</v>
          </cell>
          <cell r="AZ1822">
            <v>86</v>
          </cell>
        </row>
        <row r="1822">
          <cell r="BB1822">
            <v>2</v>
          </cell>
          <cell r="BC1822" t="str">
            <v>AirtelTop Star</v>
          </cell>
          <cell r="BD1822">
            <v>0</v>
          </cell>
          <cell r="BE1822" t="str">
            <v>ZM0182</v>
          </cell>
          <cell r="BF1822" t="str">
            <v>YES</v>
          </cell>
        </row>
        <row r="1823">
          <cell r="C1823" t="str">
            <v>IHS_WST_205A</v>
          </cell>
          <cell r="D1823" t="str">
            <v>Mulobezi</v>
          </cell>
          <cell r="E1823">
            <v>25.1753</v>
          </cell>
          <cell r="F1823">
            <v>-16.7777</v>
          </cell>
          <cell r="G1823" t="str">
            <v>Southern</v>
          </cell>
          <cell r="H1823">
            <v>2.5</v>
          </cell>
          <cell r="I1823" t="str">
            <v>WESTERN</v>
          </cell>
          <cell r="J1823" t="str">
            <v>Sesheke</v>
          </cell>
          <cell r="K1823" t="str">
            <v>No</v>
          </cell>
          <cell r="L1823" t="str">
            <v>No</v>
          </cell>
          <cell r="M1823" t="str">
            <v>No</v>
          </cell>
          <cell r="N1823" t="str">
            <v>Rural</v>
          </cell>
          <cell r="O1823" t="str">
            <v>Silver</v>
          </cell>
          <cell r="P1823" t="str">
            <v>Silver</v>
          </cell>
          <cell r="Q1823" t="str">
            <v>BTS</v>
          </cell>
          <cell r="R1823" t="str">
            <v>BB</v>
          </cell>
          <cell r="S1823" t="str">
            <v>On air</v>
          </cell>
          <cell r="T1823" t="str">
            <v>Grid-Gen</v>
          </cell>
          <cell r="U1823" t="str">
            <v>Green Field</v>
          </cell>
          <cell r="V1823">
            <v>80</v>
          </cell>
          <cell r="W1823" t="str">
            <v>Outdoor</v>
          </cell>
          <cell r="X1823" t="str">
            <v>Mwamba Kalilo</v>
          </cell>
          <cell r="Y1823" t="str">
            <v>SBC</v>
          </cell>
          <cell r="Z1823" t="str">
            <v>SBC</v>
          </cell>
          <cell r="AA1823" t="str">
            <v>Airtel </v>
          </cell>
          <cell r="AB1823" t="str">
            <v>Joseph Banda</v>
          </cell>
          <cell r="AC1823" t="str">
            <v>CCS</v>
          </cell>
          <cell r="AD1823" t="str">
            <v>CCS</v>
          </cell>
          <cell r="AE1823" t="str">
            <v>IMG</v>
          </cell>
          <cell r="AF1823" t="str">
            <v>IMG</v>
          </cell>
          <cell r="AG1823">
            <v>20</v>
          </cell>
          <cell r="AH1823" t="str">
            <v>perkins</v>
          </cell>
          <cell r="AI1823" t="str">
            <v>GV51790U</v>
          </cell>
          <cell r="AJ1823" t="str">
            <v>Leroy Sommer</v>
          </cell>
          <cell r="AK1823" t="str">
            <v>TAL 040F J 6S/4</v>
          </cell>
          <cell r="AL1823">
            <v>600</v>
          </cell>
          <cell r="AM1823" t="str">
            <v>Power cube</v>
          </cell>
          <cell r="AN1823" t="str">
            <v>ICC330-H1C1</v>
          </cell>
          <cell r="AO1823">
            <v>400</v>
          </cell>
          <cell r="AP1823" t="str">
            <v>Agisson</v>
          </cell>
          <cell r="AQ1823">
            <v>1200</v>
          </cell>
          <cell r="AR1823">
            <v>2</v>
          </cell>
          <cell r="AS1823">
            <v>600</v>
          </cell>
          <cell r="AT1823">
            <v>48</v>
          </cell>
          <cell r="AU1823" t="str">
            <v>N/A</v>
          </cell>
          <cell r="AV1823" t="str">
            <v>N/A</v>
          </cell>
          <cell r="AW1823" t="str">
            <v>N/A</v>
          </cell>
          <cell r="AX1823">
            <v>0</v>
          </cell>
          <cell r="AY1823" t="str">
            <v>N/A</v>
          </cell>
          <cell r="AZ1823">
            <v>50</v>
          </cell>
        </row>
        <row r="1823">
          <cell r="BB1823">
            <v>2</v>
          </cell>
          <cell r="BC1823" t="str">
            <v>MTNAirtel</v>
          </cell>
          <cell r="BD1823" t="str">
            <v>T1092</v>
          </cell>
          <cell r="BE1823" t="str">
            <v>ZM0198</v>
          </cell>
          <cell r="BF1823">
            <v>0</v>
          </cell>
        </row>
        <row r="1824">
          <cell r="C1824" t="str">
            <v>IHS_WST_206A</v>
          </cell>
          <cell r="D1824" t="str">
            <v>Shangombo</v>
          </cell>
          <cell r="E1824">
            <v>22.0973</v>
          </cell>
          <cell r="F1824">
            <v>-16.3179</v>
          </cell>
          <cell r="G1824" t="str">
            <v>Southern</v>
          </cell>
          <cell r="H1824">
            <v>2.5</v>
          </cell>
          <cell r="I1824" t="str">
            <v>WESTERN</v>
          </cell>
          <cell r="J1824" t="str">
            <v>Shangombo</v>
          </cell>
          <cell r="K1824" t="str">
            <v>No</v>
          </cell>
          <cell r="L1824" t="str">
            <v>No</v>
          </cell>
          <cell r="M1824" t="str">
            <v>No</v>
          </cell>
          <cell r="N1824" t="str">
            <v>Rural</v>
          </cell>
          <cell r="O1824" t="str">
            <v>Silver</v>
          </cell>
          <cell r="P1824" t="str">
            <v>Silver</v>
          </cell>
          <cell r="Q1824" t="str">
            <v>BTS</v>
          </cell>
          <cell r="R1824" t="str">
            <v>BTS</v>
          </cell>
          <cell r="S1824" t="str">
            <v>On air</v>
          </cell>
          <cell r="T1824" t="str">
            <v>Grid-Gen</v>
          </cell>
          <cell r="U1824" t="str">
            <v>Green Field</v>
          </cell>
          <cell r="V1824">
            <v>50</v>
          </cell>
          <cell r="W1824" t="str">
            <v>Indoor </v>
          </cell>
          <cell r="X1824" t="str">
            <v>Kelvin Simpasa</v>
          </cell>
          <cell r="Y1824" t="str">
            <v>SBC</v>
          </cell>
          <cell r="Z1824" t="str">
            <v>SBC</v>
          </cell>
          <cell r="AA1824" t="str">
            <v>Airtel </v>
          </cell>
          <cell r="AB1824" t="str">
            <v>Joseph Banda</v>
          </cell>
          <cell r="AC1824" t="str">
            <v>CCS</v>
          </cell>
          <cell r="AD1824" t="str">
            <v>CCS</v>
          </cell>
          <cell r="AE1824" t="str">
            <v>CK Works</v>
          </cell>
          <cell r="AF1824" t="str">
            <v>CK Works</v>
          </cell>
          <cell r="AG1824">
            <v>20</v>
          </cell>
          <cell r="AH1824" t="str">
            <v>perkins</v>
          </cell>
          <cell r="AI1824" t="str">
            <v>GN83537R</v>
          </cell>
          <cell r="AJ1824" t="str">
            <v>Leroy Sommer</v>
          </cell>
          <cell r="AK1824" t="str">
            <v>TAL-A40-F J 6/4</v>
          </cell>
          <cell r="AL1824">
            <v>1000</v>
          </cell>
          <cell r="AM1824" t="str">
            <v>Power cube</v>
          </cell>
          <cell r="AN1824" t="str">
            <v>ICC330-H1-C1</v>
          </cell>
          <cell r="AO1824">
            <v>400</v>
          </cell>
          <cell r="AP1824" t="str">
            <v>Lithium</v>
          </cell>
          <cell r="AQ1824">
            <v>400</v>
          </cell>
          <cell r="AR1824">
            <v>48</v>
          </cell>
          <cell r="AS1824">
            <v>100</v>
          </cell>
          <cell r="AT1824">
            <v>4</v>
          </cell>
          <cell r="AU1824" t="str">
            <v>Chigo</v>
          </cell>
          <cell r="AV1824" t="str">
            <v>Chigo</v>
          </cell>
          <cell r="AW1824">
            <v>18000</v>
          </cell>
          <cell r="AX1824">
            <v>18000</v>
          </cell>
          <cell r="AY1824">
            <v>2</v>
          </cell>
          <cell r="AZ1824">
            <v>87</v>
          </cell>
        </row>
        <row r="1824">
          <cell r="BB1824">
            <v>3</v>
          </cell>
          <cell r="BC1824" t="str">
            <v>MTNAirtelTop Star</v>
          </cell>
          <cell r="BD1824" t="str">
            <v>T1070</v>
          </cell>
          <cell r="BE1824" t="str">
            <v>ZM0205</v>
          </cell>
          <cell r="BF1824" t="str">
            <v>YES</v>
          </cell>
        </row>
        <row r="1825">
          <cell r="C1825" t="str">
            <v>IHS_WST_207A</v>
          </cell>
          <cell r="D1825" t="str">
            <v>Nangweshi</v>
          </cell>
          <cell r="E1825">
            <v>23.3228</v>
          </cell>
          <cell r="F1825">
            <v>-16.3969</v>
          </cell>
          <cell r="G1825" t="str">
            <v>Southern</v>
          </cell>
          <cell r="H1825" t="str">
            <v>N/A</v>
          </cell>
          <cell r="I1825" t="str">
            <v>WESTERN</v>
          </cell>
          <cell r="J1825" t="str">
            <v>Senanga</v>
          </cell>
          <cell r="K1825" t="str">
            <v>No</v>
          </cell>
          <cell r="L1825" t="str">
            <v>No</v>
          </cell>
          <cell r="M1825" t="str">
            <v>No</v>
          </cell>
          <cell r="N1825" t="str">
            <v>Rural</v>
          </cell>
          <cell r="O1825" t="str">
            <v>Silver</v>
          </cell>
          <cell r="P1825" t="str">
            <v>Silver</v>
          </cell>
          <cell r="Q1825" t="str">
            <v>BB</v>
          </cell>
          <cell r="R1825" t="str">
            <v>BTS</v>
          </cell>
          <cell r="S1825" t="str">
            <v>On air</v>
          </cell>
          <cell r="T1825" t="str">
            <v>Solar-Gen</v>
          </cell>
          <cell r="U1825" t="str">
            <v>Green Field</v>
          </cell>
          <cell r="V1825">
            <v>50</v>
          </cell>
          <cell r="W1825" t="str">
            <v>Indoor </v>
          </cell>
          <cell r="X1825" t="str">
            <v>Kelvin Simpasa</v>
          </cell>
          <cell r="Y1825" t="str">
            <v>SBC</v>
          </cell>
          <cell r="Z1825" t="str">
            <v>SBC</v>
          </cell>
          <cell r="AA1825" t="str">
            <v>Airtel </v>
          </cell>
          <cell r="AB1825" t="str">
            <v>Joseph Banda</v>
          </cell>
          <cell r="AC1825" t="str">
            <v>CCS</v>
          </cell>
          <cell r="AD1825" t="str">
            <v>CCS</v>
          </cell>
          <cell r="AE1825" t="str">
            <v>CK Works</v>
          </cell>
          <cell r="AF1825" t="str">
            <v>CK Works</v>
          </cell>
          <cell r="AG1825" t="str">
            <v>N/A</v>
          </cell>
          <cell r="AH1825" t="str">
            <v>N/A</v>
          </cell>
          <cell r="AI1825" t="str">
            <v>N/A</v>
          </cell>
          <cell r="AJ1825" t="str">
            <v>N/A</v>
          </cell>
          <cell r="AK1825" t="str">
            <v>N/A</v>
          </cell>
          <cell r="AL1825" t="str">
            <v>N/A</v>
          </cell>
          <cell r="AM1825" t="str">
            <v>Power cube</v>
          </cell>
          <cell r="AN1825" t="str">
            <v>ICC330-HA1-C10</v>
          </cell>
          <cell r="AO1825">
            <v>600</v>
          </cell>
          <cell r="AP1825" t="str">
            <v>Lithium</v>
          </cell>
          <cell r="AQ1825">
            <v>300</v>
          </cell>
          <cell r="AR1825">
            <v>48</v>
          </cell>
          <cell r="AS1825">
            <v>100</v>
          </cell>
          <cell r="AT1825">
            <v>3</v>
          </cell>
          <cell r="AU1825" t="str">
            <v>LG</v>
          </cell>
          <cell r="AV1825" t="str">
            <v>LG</v>
          </cell>
          <cell r="AW1825">
            <v>18000</v>
          </cell>
          <cell r="AX1825">
            <v>18000</v>
          </cell>
          <cell r="AY1825">
            <v>2</v>
          </cell>
          <cell r="AZ1825">
            <v>67</v>
          </cell>
        </row>
        <row r="1825">
          <cell r="BB1825">
            <v>1</v>
          </cell>
          <cell r="BC1825" t="str">
            <v>Airtel</v>
          </cell>
          <cell r="BD1825">
            <v>0</v>
          </cell>
          <cell r="BE1825" t="str">
            <v>ZM0266</v>
          </cell>
          <cell r="BF1825" t="str">
            <v>YES</v>
          </cell>
        </row>
        <row r="1826">
          <cell r="C1826" t="str">
            <v>IHS_WST_208A</v>
          </cell>
          <cell r="D1826" t="str">
            <v>Sioma</v>
          </cell>
          <cell r="E1826">
            <v>23.4996</v>
          </cell>
          <cell r="F1826">
            <v>-16.6053</v>
          </cell>
          <cell r="G1826" t="str">
            <v>Southern</v>
          </cell>
          <cell r="H1826">
            <v>2.5</v>
          </cell>
          <cell r="I1826" t="str">
            <v>WESTERN</v>
          </cell>
          <cell r="J1826" t="str">
            <v>Shangombo</v>
          </cell>
          <cell r="K1826" t="str">
            <v>No</v>
          </cell>
          <cell r="L1826" t="str">
            <v>No</v>
          </cell>
          <cell r="M1826" t="str">
            <v>No</v>
          </cell>
          <cell r="N1826" t="str">
            <v>Suburban</v>
          </cell>
          <cell r="O1826" t="str">
            <v>Silver</v>
          </cell>
          <cell r="P1826" t="str">
            <v>Silver</v>
          </cell>
          <cell r="Q1826" t="str">
            <v>BB</v>
          </cell>
          <cell r="R1826" t="str">
            <v>BTS</v>
          </cell>
          <cell r="S1826" t="str">
            <v>On air</v>
          </cell>
          <cell r="T1826" t="str">
            <v>Grid-Gen</v>
          </cell>
          <cell r="U1826" t="str">
            <v>Green Field</v>
          </cell>
          <cell r="V1826">
            <v>58</v>
          </cell>
          <cell r="W1826" t="str">
            <v>Indoor </v>
          </cell>
          <cell r="X1826" t="str">
            <v>Kelvin Simpasa</v>
          </cell>
          <cell r="Y1826" t="str">
            <v>SBC</v>
          </cell>
          <cell r="Z1826" t="str">
            <v>SBC</v>
          </cell>
          <cell r="AA1826" t="str">
            <v>Airtel </v>
          </cell>
          <cell r="AB1826" t="str">
            <v>Joseph Banda</v>
          </cell>
          <cell r="AC1826" t="str">
            <v>CCS</v>
          </cell>
          <cell r="AD1826" t="str">
            <v>CCS</v>
          </cell>
          <cell r="AE1826" t="str">
            <v>Gen Logic </v>
          </cell>
          <cell r="AF1826" t="str">
            <v>Gen Logic </v>
          </cell>
          <cell r="AG1826">
            <v>20</v>
          </cell>
          <cell r="AH1826" t="str">
            <v>perkins</v>
          </cell>
          <cell r="AI1826" t="str">
            <v>GV51790U</v>
          </cell>
          <cell r="AJ1826" t="str">
            <v>Mecc Alte</v>
          </cell>
          <cell r="AK1826" t="str">
            <v>ECP 28-M/4</v>
          </cell>
          <cell r="AL1826">
            <v>1000</v>
          </cell>
          <cell r="AM1826" t="str">
            <v>Power cube</v>
          </cell>
          <cell r="AN1826" t="str">
            <v>TP48300/A-100A</v>
          </cell>
          <cell r="AO1826">
            <v>300</v>
          </cell>
          <cell r="AP1826" t="str">
            <v>NARADA</v>
          </cell>
          <cell r="AQ1826">
            <v>600</v>
          </cell>
          <cell r="AR1826">
            <v>2</v>
          </cell>
          <cell r="AS1826">
            <v>600</v>
          </cell>
          <cell r="AT1826">
            <v>24</v>
          </cell>
          <cell r="AU1826" t="str">
            <v>Chigo</v>
          </cell>
          <cell r="AV1826" t="str">
            <v>Chigo</v>
          </cell>
          <cell r="AW1826">
            <v>18000</v>
          </cell>
          <cell r="AX1826">
            <v>18000</v>
          </cell>
          <cell r="AY1826">
            <v>2</v>
          </cell>
          <cell r="AZ1826">
            <v>71</v>
          </cell>
        </row>
        <row r="1826">
          <cell r="BB1826">
            <v>1</v>
          </cell>
          <cell r="BC1826" t="str">
            <v>Airtel</v>
          </cell>
          <cell r="BD1826">
            <v>0</v>
          </cell>
          <cell r="BE1826" t="str">
            <v>ZM0279</v>
          </cell>
          <cell r="BF1826" t="str">
            <v>YES</v>
          </cell>
        </row>
        <row r="1827">
          <cell r="C1827" t="str">
            <v>IHS_WST_209A</v>
          </cell>
          <cell r="D1827" t="str">
            <v>Ushaa</v>
          </cell>
          <cell r="E1827">
            <v>23.2328</v>
          </cell>
          <cell r="F1827">
            <v>-14.9704</v>
          </cell>
          <cell r="G1827" t="str">
            <v>Southern</v>
          </cell>
          <cell r="H1827">
            <v>4.5</v>
          </cell>
          <cell r="I1827" t="str">
            <v>WESTERN</v>
          </cell>
          <cell r="J1827" t="str">
            <v>Mongu</v>
          </cell>
          <cell r="K1827" t="str">
            <v>No</v>
          </cell>
          <cell r="L1827" t="str">
            <v>No</v>
          </cell>
          <cell r="M1827" t="str">
            <v>No</v>
          </cell>
          <cell r="N1827" t="str">
            <v>Rural</v>
          </cell>
          <cell r="O1827" t="str">
            <v>Silver</v>
          </cell>
          <cell r="P1827" t="str">
            <v>Silver</v>
          </cell>
          <cell r="Q1827" t="str">
            <v>BB</v>
          </cell>
          <cell r="R1827" t="str">
            <v>BB</v>
          </cell>
          <cell r="S1827" t="str">
            <v>On air</v>
          </cell>
          <cell r="T1827" t="str">
            <v>Solar-Gen</v>
          </cell>
          <cell r="U1827" t="str">
            <v>Green Field</v>
          </cell>
          <cell r="V1827">
            <v>80</v>
          </cell>
          <cell r="W1827" t="str">
            <v>Indoor </v>
          </cell>
          <cell r="X1827" t="str">
            <v>Kelvin Simpasa</v>
          </cell>
          <cell r="Y1827" t="str">
            <v>SBC</v>
          </cell>
          <cell r="Z1827" t="str">
            <v>SBC</v>
          </cell>
          <cell r="AA1827" t="str">
            <v>Airtel </v>
          </cell>
          <cell r="AB1827" t="str">
            <v>Joseph Banda</v>
          </cell>
          <cell r="AC1827" t="str">
            <v>CCS</v>
          </cell>
          <cell r="AD1827" t="str">
            <v>CCS</v>
          </cell>
          <cell r="AE1827" t="str">
            <v>CK Works</v>
          </cell>
          <cell r="AF1827" t="str">
            <v>CK Works</v>
          </cell>
          <cell r="AG1827">
            <v>30</v>
          </cell>
          <cell r="AH1827" t="str">
            <v>perkins</v>
          </cell>
          <cell r="AI1827" t="str">
            <v>GN83537R</v>
          </cell>
          <cell r="AJ1827" t="str">
            <v>Leroy Sommer</v>
          </cell>
          <cell r="AK1827" t="str">
            <v>TAL-A40-F J 6/4</v>
          </cell>
          <cell r="AL1827">
            <v>1000</v>
          </cell>
          <cell r="AM1827" t="str">
            <v>Power cube</v>
          </cell>
          <cell r="AN1827" t="str">
            <v>ICC900-HD2</v>
          </cell>
          <cell r="AO1827">
            <v>300</v>
          </cell>
          <cell r="AP1827" t="str">
            <v>Lithium</v>
          </cell>
          <cell r="AQ1827">
            <v>400</v>
          </cell>
          <cell r="AR1827">
            <v>48</v>
          </cell>
          <cell r="AS1827">
            <v>100</v>
          </cell>
          <cell r="AT1827">
            <v>4</v>
          </cell>
          <cell r="AU1827" t="str">
            <v>LG</v>
          </cell>
          <cell r="AV1827" t="str">
            <v>LG</v>
          </cell>
          <cell r="AW1827">
            <v>18000</v>
          </cell>
          <cell r="AX1827">
            <v>18000</v>
          </cell>
          <cell r="AY1827">
            <v>2</v>
          </cell>
          <cell r="AZ1827">
            <v>78</v>
          </cell>
        </row>
        <row r="1827">
          <cell r="BB1827">
            <v>1</v>
          </cell>
          <cell r="BC1827" t="str">
            <v>Airtel</v>
          </cell>
          <cell r="BD1827">
            <v>0</v>
          </cell>
          <cell r="BE1827" t="str">
            <v>ZM0550</v>
          </cell>
          <cell r="BF1827" t="str">
            <v>YES</v>
          </cell>
        </row>
        <row r="1828">
          <cell r="C1828" t="str">
            <v>IHS_WST_210A</v>
          </cell>
          <cell r="D1828" t="str">
            <v>Imbwae</v>
          </cell>
          <cell r="E1828">
            <v>24.1357</v>
          </cell>
          <cell r="F1828">
            <v>-17.2819</v>
          </cell>
          <cell r="G1828" t="str">
            <v>Southern</v>
          </cell>
          <cell r="H1828">
            <v>4.5</v>
          </cell>
          <cell r="I1828" t="str">
            <v>WESTERN</v>
          </cell>
          <cell r="J1828" t="str">
            <v>Sesheke</v>
          </cell>
          <cell r="K1828" t="str">
            <v>No</v>
          </cell>
          <cell r="L1828" t="str">
            <v>No</v>
          </cell>
          <cell r="M1828" t="str">
            <v>No</v>
          </cell>
          <cell r="N1828" t="str">
            <v>Rural</v>
          </cell>
          <cell r="O1828" t="str">
            <v>Silver</v>
          </cell>
          <cell r="P1828" t="str">
            <v>Silver</v>
          </cell>
          <cell r="Q1828" t="str">
            <v>BB</v>
          </cell>
          <cell r="R1828" t="str">
            <v>BTS</v>
          </cell>
          <cell r="S1828" t="str">
            <v>On air</v>
          </cell>
          <cell r="T1828" t="str">
            <v>Solar-Gen</v>
          </cell>
          <cell r="U1828" t="str">
            <v>Green Field</v>
          </cell>
          <cell r="V1828">
            <v>70</v>
          </cell>
          <cell r="W1828" t="str">
            <v>Indoor </v>
          </cell>
          <cell r="X1828" t="str">
            <v>Mwamba Kalilo</v>
          </cell>
          <cell r="Y1828" t="str">
            <v>SBC</v>
          </cell>
          <cell r="Z1828" t="str">
            <v>SBC</v>
          </cell>
          <cell r="AA1828" t="str">
            <v>Airtel </v>
          </cell>
          <cell r="AB1828" t="str">
            <v>Joseph Banda</v>
          </cell>
          <cell r="AC1828" t="str">
            <v>CCS</v>
          </cell>
          <cell r="AD1828" t="str">
            <v>CCS</v>
          </cell>
          <cell r="AE1828" t="str">
            <v>Gen Logic </v>
          </cell>
          <cell r="AF1828" t="str">
            <v>Gen Logic </v>
          </cell>
          <cell r="AG1828">
            <v>30</v>
          </cell>
          <cell r="AH1828" t="str">
            <v>perkins</v>
          </cell>
          <cell r="AI1828" t="str">
            <v>GN83537R</v>
          </cell>
          <cell r="AJ1828" t="str">
            <v>Leroy Sommer</v>
          </cell>
          <cell r="AK1828" t="str">
            <v>TAL-A40-F J 6/4</v>
          </cell>
          <cell r="AL1828">
            <v>1000</v>
          </cell>
          <cell r="AM1828" t="str">
            <v>Power cube</v>
          </cell>
          <cell r="AN1828" t="str">
            <v>TP48300/A 100A</v>
          </cell>
          <cell r="AO1828">
            <v>300</v>
          </cell>
          <cell r="AP1828" t="str">
            <v>Wolong</v>
          </cell>
          <cell r="AQ1828">
            <v>1200</v>
          </cell>
          <cell r="AR1828">
            <v>2</v>
          </cell>
          <cell r="AS1828">
            <v>600</v>
          </cell>
          <cell r="AT1828">
            <v>48</v>
          </cell>
          <cell r="AU1828" t="str">
            <v>LG</v>
          </cell>
          <cell r="AV1828" t="str">
            <v>LG</v>
          </cell>
          <cell r="AW1828">
            <v>18000</v>
          </cell>
          <cell r="AX1828">
            <v>18000</v>
          </cell>
          <cell r="AY1828">
            <v>2</v>
          </cell>
          <cell r="AZ1828">
            <v>47</v>
          </cell>
        </row>
        <row r="1828">
          <cell r="BB1828">
            <v>1</v>
          </cell>
          <cell r="BC1828" t="str">
            <v>Airtel</v>
          </cell>
          <cell r="BD1828">
            <v>0</v>
          </cell>
          <cell r="BE1828" t="str">
            <v>ZM0763</v>
          </cell>
          <cell r="BF1828" t="str">
            <v>yes</v>
          </cell>
        </row>
        <row r="1829">
          <cell r="C1829" t="str">
            <v>IHS_WST_211A</v>
          </cell>
          <cell r="D1829" t="str">
            <v>Illwendo</v>
          </cell>
          <cell r="E1829">
            <v>23.9897</v>
          </cell>
          <cell r="F1829">
            <v>-17.0729</v>
          </cell>
          <cell r="G1829" t="str">
            <v>Southern</v>
          </cell>
          <cell r="H1829">
            <v>2.5</v>
          </cell>
          <cell r="I1829" t="str">
            <v>WESTERN</v>
          </cell>
          <cell r="J1829" t="str">
            <v>Sesheke</v>
          </cell>
          <cell r="K1829" t="str">
            <v>No</v>
          </cell>
          <cell r="L1829" t="str">
            <v>No</v>
          </cell>
          <cell r="M1829" t="str">
            <v>No</v>
          </cell>
          <cell r="N1829" t="str">
            <v>Rural</v>
          </cell>
          <cell r="O1829" t="str">
            <v>Silver</v>
          </cell>
          <cell r="P1829" t="str">
            <v>Silver</v>
          </cell>
          <cell r="Q1829" t="str">
            <v>BB</v>
          </cell>
          <cell r="R1829" t="str">
            <v>BTS</v>
          </cell>
          <cell r="S1829" t="str">
            <v>On air</v>
          </cell>
          <cell r="T1829" t="str">
            <v>Solar-Gen</v>
          </cell>
          <cell r="U1829" t="str">
            <v>Green Field</v>
          </cell>
          <cell r="V1829">
            <v>80</v>
          </cell>
          <cell r="W1829" t="str">
            <v>Indoor </v>
          </cell>
          <cell r="X1829" t="str">
            <v>Mwamba Kalilo</v>
          </cell>
          <cell r="Y1829" t="str">
            <v>SBC</v>
          </cell>
          <cell r="Z1829" t="str">
            <v>SBC</v>
          </cell>
          <cell r="AA1829" t="str">
            <v>Airtel </v>
          </cell>
          <cell r="AB1829" t="str">
            <v>Joseph Banda</v>
          </cell>
          <cell r="AC1829" t="str">
            <v>CCS</v>
          </cell>
          <cell r="AD1829" t="str">
            <v>CCS</v>
          </cell>
          <cell r="AE1829" t="str">
            <v>IMG</v>
          </cell>
          <cell r="AF1829" t="str">
            <v>IMG</v>
          </cell>
          <cell r="AG1829">
            <v>20</v>
          </cell>
          <cell r="AH1829" t="str">
            <v>perkins</v>
          </cell>
          <cell r="AI1829" t="str">
            <v>GV51790U</v>
          </cell>
          <cell r="AJ1829" t="str">
            <v>Leroy Sommer</v>
          </cell>
          <cell r="AK1829" t="str">
            <v>TAL 040F J 6S/4</v>
          </cell>
          <cell r="AL1829">
            <v>600</v>
          </cell>
          <cell r="AM1829" t="str">
            <v>Power cube</v>
          </cell>
          <cell r="AN1829" t="str">
            <v>TP48300/A 100A</v>
          </cell>
          <cell r="AO1829">
            <v>300</v>
          </cell>
          <cell r="AP1829" t="str">
            <v>Wolong</v>
          </cell>
          <cell r="AQ1829">
            <v>1200</v>
          </cell>
          <cell r="AR1829">
            <v>2</v>
          </cell>
          <cell r="AS1829">
            <v>600</v>
          </cell>
          <cell r="AT1829">
            <v>48</v>
          </cell>
          <cell r="AU1829" t="str">
            <v>LG</v>
          </cell>
          <cell r="AV1829" t="str">
            <v>LG</v>
          </cell>
          <cell r="AW1829">
            <v>18000</v>
          </cell>
          <cell r="AX1829">
            <v>18000</v>
          </cell>
          <cell r="AY1829">
            <v>2</v>
          </cell>
          <cell r="AZ1829">
            <v>40</v>
          </cell>
        </row>
        <row r="1829">
          <cell r="BB1829">
            <v>1</v>
          </cell>
          <cell r="BC1829" t="str">
            <v>Airtel</v>
          </cell>
          <cell r="BD1829">
            <v>0</v>
          </cell>
          <cell r="BE1829" t="str">
            <v>ZM0764</v>
          </cell>
          <cell r="BF1829" t="str">
            <v>yes</v>
          </cell>
        </row>
        <row r="1830">
          <cell r="C1830" t="str">
            <v>IHS_WST_212A</v>
          </cell>
          <cell r="D1830" t="str">
            <v>Mbowe</v>
          </cell>
          <cell r="E1830">
            <v>23.7512</v>
          </cell>
          <cell r="F1830">
            <v>-16.7969</v>
          </cell>
          <cell r="G1830" t="str">
            <v>Southern</v>
          </cell>
          <cell r="H1830">
            <v>4.5</v>
          </cell>
          <cell r="I1830" t="str">
            <v>WESTERN</v>
          </cell>
          <cell r="J1830" t="str">
            <v>Sesheke</v>
          </cell>
          <cell r="K1830" t="str">
            <v>No</v>
          </cell>
          <cell r="L1830" t="str">
            <v>No</v>
          </cell>
          <cell r="M1830" t="str">
            <v>No</v>
          </cell>
          <cell r="N1830" t="str">
            <v>Rural</v>
          </cell>
          <cell r="O1830" t="str">
            <v>Silver</v>
          </cell>
          <cell r="P1830" t="str">
            <v>Silver</v>
          </cell>
          <cell r="Q1830" t="str">
            <v>BB</v>
          </cell>
          <cell r="R1830" t="str">
            <v>BTS</v>
          </cell>
          <cell r="S1830" t="str">
            <v>On air</v>
          </cell>
          <cell r="T1830" t="str">
            <v>Solar-Gen</v>
          </cell>
          <cell r="U1830" t="str">
            <v>Green Field</v>
          </cell>
          <cell r="V1830">
            <v>80</v>
          </cell>
          <cell r="W1830" t="str">
            <v>Indoor </v>
          </cell>
          <cell r="X1830" t="str">
            <v>Mwamba Kalilo</v>
          </cell>
          <cell r="Y1830" t="str">
            <v>SBC</v>
          </cell>
          <cell r="Z1830" t="str">
            <v>SBC</v>
          </cell>
          <cell r="AA1830" t="str">
            <v>Airtel </v>
          </cell>
          <cell r="AB1830" t="str">
            <v>Joseph Banda</v>
          </cell>
          <cell r="AC1830" t="str">
            <v>CCS</v>
          </cell>
          <cell r="AD1830" t="str">
            <v>CCS</v>
          </cell>
          <cell r="AE1830" t="str">
            <v>CK Works</v>
          </cell>
          <cell r="AF1830" t="str">
            <v>CK Works</v>
          </cell>
          <cell r="AG1830">
            <v>30</v>
          </cell>
          <cell r="AH1830" t="str">
            <v>perkins</v>
          </cell>
          <cell r="AI1830" t="str">
            <v>GN83537R</v>
          </cell>
          <cell r="AJ1830" t="str">
            <v>Leroy Sommer</v>
          </cell>
          <cell r="AK1830" t="str">
            <v>TAL-A40-F J 6/4</v>
          </cell>
          <cell r="AL1830">
            <v>1000</v>
          </cell>
          <cell r="AM1830" t="str">
            <v>Power cube</v>
          </cell>
          <cell r="AN1830" t="str">
            <v>ICC330-H1_C1</v>
          </cell>
          <cell r="AO1830">
            <v>400</v>
          </cell>
          <cell r="AP1830" t="str">
            <v>Wolong</v>
          </cell>
          <cell r="AQ1830">
            <v>1200</v>
          </cell>
          <cell r="AR1830">
            <v>2</v>
          </cell>
          <cell r="AS1830">
            <v>600</v>
          </cell>
          <cell r="AT1830">
            <v>48</v>
          </cell>
          <cell r="AU1830" t="str">
            <v>LG</v>
          </cell>
          <cell r="AV1830" t="str">
            <v>LG</v>
          </cell>
          <cell r="AW1830">
            <v>18000</v>
          </cell>
          <cell r="AX1830">
            <v>18000</v>
          </cell>
          <cell r="AY1830">
            <v>2</v>
          </cell>
          <cell r="AZ1830">
            <v>45</v>
          </cell>
        </row>
        <row r="1830">
          <cell r="BB1830">
            <v>1</v>
          </cell>
          <cell r="BC1830" t="str">
            <v>Airtel</v>
          </cell>
          <cell r="BD1830">
            <v>0</v>
          </cell>
          <cell r="BE1830" t="str">
            <v>ZM0766</v>
          </cell>
          <cell r="BF1830" t="str">
            <v>yes</v>
          </cell>
        </row>
        <row r="1831">
          <cell r="C1831" t="str">
            <v>IHS_WST_213A</v>
          </cell>
          <cell r="D1831" t="str">
            <v>Namushakende</v>
          </cell>
          <cell r="E1831">
            <v>23.2326</v>
          </cell>
          <cell r="F1831">
            <v>-15.4434</v>
          </cell>
          <cell r="G1831" t="str">
            <v>Southern</v>
          </cell>
          <cell r="H1831">
            <v>1.5</v>
          </cell>
          <cell r="I1831" t="str">
            <v>WESTERN</v>
          </cell>
          <cell r="J1831" t="str">
            <v>Senanga</v>
          </cell>
          <cell r="K1831" t="str">
            <v>No</v>
          </cell>
          <cell r="L1831" t="str">
            <v>No</v>
          </cell>
          <cell r="M1831" t="str">
            <v>No</v>
          </cell>
          <cell r="N1831" t="str">
            <v>Rural</v>
          </cell>
          <cell r="O1831" t="str">
            <v>Silver</v>
          </cell>
          <cell r="P1831" t="str">
            <v>Silver</v>
          </cell>
          <cell r="Q1831" t="str">
            <v>BTS</v>
          </cell>
          <cell r="R1831" t="str">
            <v>BTS</v>
          </cell>
          <cell r="S1831" t="str">
            <v>On air</v>
          </cell>
          <cell r="T1831" t="str">
            <v>Grid-Gen</v>
          </cell>
          <cell r="U1831" t="str">
            <v>Green Field</v>
          </cell>
          <cell r="V1831">
            <v>70</v>
          </cell>
          <cell r="W1831" t="str">
            <v>Indoor </v>
          </cell>
          <cell r="X1831" t="str">
            <v>Kelvin Simpasa</v>
          </cell>
          <cell r="Y1831" t="str">
            <v>SBC</v>
          </cell>
          <cell r="Z1831" t="str">
            <v>SBC</v>
          </cell>
          <cell r="AA1831" t="str">
            <v>Airtel </v>
          </cell>
          <cell r="AB1831" t="str">
            <v>Joseph Banda</v>
          </cell>
          <cell r="AC1831" t="str">
            <v>CCS</v>
          </cell>
          <cell r="AD1831" t="str">
            <v>CCS</v>
          </cell>
          <cell r="AE1831" t="str">
            <v>Gen Logic </v>
          </cell>
          <cell r="AF1831" t="str">
            <v>Gen Logic </v>
          </cell>
          <cell r="AG1831">
            <v>11</v>
          </cell>
          <cell r="AH1831" t="str">
            <v>perkins</v>
          </cell>
          <cell r="AI1831" t="str">
            <v>GK66045U</v>
          </cell>
          <cell r="AJ1831" t="str">
            <v>Mecc Alte</v>
          </cell>
          <cell r="AK1831" t="str">
            <v>ECP 28-1L/4</v>
          </cell>
          <cell r="AL1831">
            <v>1000</v>
          </cell>
          <cell r="AM1831" t="str">
            <v>Power cube</v>
          </cell>
          <cell r="AN1831" t="str">
            <v>ICC330-H1-C1</v>
          </cell>
          <cell r="AO1831">
            <v>400</v>
          </cell>
          <cell r="AP1831" t="str">
            <v>Agisson</v>
          </cell>
          <cell r="AQ1831">
            <v>600</v>
          </cell>
          <cell r="AR1831">
            <v>2</v>
          </cell>
          <cell r="AS1831">
            <v>600</v>
          </cell>
          <cell r="AT1831">
            <v>24</v>
          </cell>
          <cell r="AU1831" t="str">
            <v>LG</v>
          </cell>
          <cell r="AV1831" t="str">
            <v>LG</v>
          </cell>
          <cell r="AW1831">
            <v>18000</v>
          </cell>
          <cell r="AX1831">
            <v>18000</v>
          </cell>
          <cell r="AY1831">
            <v>2</v>
          </cell>
          <cell r="AZ1831">
            <v>52</v>
          </cell>
        </row>
        <row r="1831">
          <cell r="BB1831">
            <v>1</v>
          </cell>
          <cell r="BC1831" t="str">
            <v>Airtel</v>
          </cell>
          <cell r="BD1831">
            <v>0</v>
          </cell>
          <cell r="BE1831" t="str">
            <v>ZM0825</v>
          </cell>
          <cell r="BF1831" t="str">
            <v>YES</v>
          </cell>
        </row>
        <row r="1832">
          <cell r="C1832" t="str">
            <v>IHS_WST_214A</v>
          </cell>
          <cell r="D1832" t="str">
            <v>Limulunga</v>
          </cell>
          <cell r="E1832">
            <v>23.1479</v>
          </cell>
          <cell r="F1832">
            <v>-15.1314</v>
          </cell>
          <cell r="G1832" t="str">
            <v>Southern</v>
          </cell>
          <cell r="H1832">
            <v>1.8</v>
          </cell>
          <cell r="I1832" t="str">
            <v>WESTERN</v>
          </cell>
          <cell r="J1832" t="str">
            <v>Mongu</v>
          </cell>
          <cell r="K1832" t="str">
            <v>No</v>
          </cell>
          <cell r="L1832" t="str">
            <v>No</v>
          </cell>
          <cell r="M1832" t="str">
            <v>No</v>
          </cell>
          <cell r="N1832" t="str">
            <v>Suburban</v>
          </cell>
          <cell r="O1832" t="str">
            <v>Silver</v>
          </cell>
          <cell r="P1832" t="str">
            <v>Silver</v>
          </cell>
          <cell r="Q1832" t="str">
            <v>BTS</v>
          </cell>
          <cell r="R1832" t="str">
            <v>BTS</v>
          </cell>
          <cell r="S1832" t="str">
            <v>On air</v>
          </cell>
          <cell r="T1832" t="str">
            <v>Grid-Gen</v>
          </cell>
          <cell r="U1832" t="str">
            <v>Green Field</v>
          </cell>
          <cell r="V1832">
            <v>50</v>
          </cell>
          <cell r="W1832" t="str">
            <v>Indoor </v>
          </cell>
          <cell r="X1832" t="str">
            <v>Kelvin Simpasa</v>
          </cell>
          <cell r="Y1832" t="str">
            <v>SBC</v>
          </cell>
          <cell r="Z1832" t="str">
            <v>SBC</v>
          </cell>
          <cell r="AA1832" t="str">
            <v>Airtel </v>
          </cell>
          <cell r="AB1832" t="str">
            <v>Joseph Banda</v>
          </cell>
          <cell r="AC1832" t="str">
            <v>CCS</v>
          </cell>
          <cell r="AD1832" t="str">
            <v>CCS</v>
          </cell>
          <cell r="AE1832" t="str">
            <v>Earth Technology</v>
          </cell>
          <cell r="AF1832" t="str">
            <v>Earth technology</v>
          </cell>
          <cell r="AG1832">
            <v>15</v>
          </cell>
          <cell r="AH1832" t="str">
            <v>perkins</v>
          </cell>
          <cell r="AI1832" t="str">
            <v>GU51798U</v>
          </cell>
          <cell r="AJ1832" t="str">
            <v>Leroy Sommer</v>
          </cell>
          <cell r="AK1832" t="str">
            <v>TAL 040F J 6S/4</v>
          </cell>
          <cell r="AL1832">
            <v>400</v>
          </cell>
          <cell r="AM1832" t="str">
            <v>Power cube</v>
          </cell>
          <cell r="AN1832" t="str">
            <v>ICC330-H1-C1</v>
          </cell>
          <cell r="AO1832">
            <v>400</v>
          </cell>
          <cell r="AP1832" t="str">
            <v>Amaron</v>
          </cell>
          <cell r="AQ1832">
            <v>600</v>
          </cell>
          <cell r="AR1832">
            <v>2</v>
          </cell>
          <cell r="AS1832">
            <v>600</v>
          </cell>
          <cell r="AT1832">
            <v>24</v>
          </cell>
          <cell r="AU1832" t="str">
            <v>star energy</v>
          </cell>
          <cell r="AV1832" t="str">
            <v>star energy</v>
          </cell>
          <cell r="AW1832">
            <v>25000</v>
          </cell>
          <cell r="AX1832">
            <v>25000</v>
          </cell>
          <cell r="AY1832">
            <v>2</v>
          </cell>
          <cell r="AZ1832">
            <v>58</v>
          </cell>
        </row>
        <row r="1832">
          <cell r="BB1832">
            <v>1</v>
          </cell>
          <cell r="BC1832" t="str">
            <v>Airtel</v>
          </cell>
          <cell r="BD1832">
            <v>0</v>
          </cell>
          <cell r="BE1832" t="str">
            <v>ZM0863</v>
          </cell>
          <cell r="BF1832" t="str">
            <v>YES</v>
          </cell>
        </row>
        <row r="1833">
          <cell r="C1833" t="str">
            <v>IHS_WST_215A</v>
          </cell>
          <cell r="D1833" t="str">
            <v>Winela</v>
          </cell>
          <cell r="E1833">
            <v>23.1396</v>
          </cell>
          <cell r="F1833">
            <v>-15.2603</v>
          </cell>
          <cell r="G1833" t="str">
            <v>Southern</v>
          </cell>
          <cell r="H1833">
            <v>4.5</v>
          </cell>
          <cell r="I1833" t="str">
            <v>WESTERN</v>
          </cell>
          <cell r="J1833" t="str">
            <v>Mongu</v>
          </cell>
          <cell r="K1833" t="str">
            <v>No</v>
          </cell>
          <cell r="L1833" t="str">
            <v>No</v>
          </cell>
          <cell r="M1833" t="str">
            <v>No</v>
          </cell>
          <cell r="N1833" t="str">
            <v>Urban</v>
          </cell>
          <cell r="O1833" t="str">
            <v>Silver</v>
          </cell>
          <cell r="P1833" t="str">
            <v>Silver</v>
          </cell>
          <cell r="Q1833" t="str">
            <v>BTS</v>
          </cell>
          <cell r="R1833" t="str">
            <v>BTS</v>
          </cell>
          <cell r="S1833" t="str">
            <v>On air</v>
          </cell>
          <cell r="T1833" t="str">
            <v>Grid-Gen</v>
          </cell>
          <cell r="U1833" t="str">
            <v>Green Field</v>
          </cell>
          <cell r="V1833">
            <v>52</v>
          </cell>
          <cell r="W1833" t="str">
            <v>Indoor </v>
          </cell>
          <cell r="X1833" t="str">
            <v>Kelvin Simpasa</v>
          </cell>
          <cell r="Y1833" t="str">
            <v>SBC</v>
          </cell>
          <cell r="Z1833" t="str">
            <v>SBC</v>
          </cell>
          <cell r="AA1833" t="str">
            <v>Airtel </v>
          </cell>
          <cell r="AB1833" t="str">
            <v>Joseph Banda</v>
          </cell>
          <cell r="AC1833" t="str">
            <v>CCS</v>
          </cell>
          <cell r="AD1833" t="str">
            <v>CCS</v>
          </cell>
          <cell r="AE1833" t="str">
            <v>Gen Logic </v>
          </cell>
          <cell r="AF1833" t="str">
            <v>Gen Logic </v>
          </cell>
          <cell r="AG1833">
            <v>30</v>
          </cell>
          <cell r="AH1833" t="str">
            <v>perkins</v>
          </cell>
          <cell r="AI1833">
            <v>0</v>
          </cell>
          <cell r="AJ1833" t="str">
            <v>Leroy Sommer</v>
          </cell>
          <cell r="AK1833">
            <v>0</v>
          </cell>
          <cell r="AL1833">
            <v>1000</v>
          </cell>
          <cell r="AM1833" t="str">
            <v>Power cube</v>
          </cell>
          <cell r="AN1833" t="str">
            <v>ICC330-H1-C1</v>
          </cell>
          <cell r="AO1833">
            <v>400</v>
          </cell>
          <cell r="AP1833" t="str">
            <v>Agisson</v>
          </cell>
          <cell r="AQ1833">
            <v>600</v>
          </cell>
          <cell r="AR1833">
            <v>2</v>
          </cell>
          <cell r="AS1833">
            <v>600</v>
          </cell>
          <cell r="AT1833">
            <v>24</v>
          </cell>
          <cell r="AU1833" t="str">
            <v>star energy</v>
          </cell>
          <cell r="AV1833" t="str">
            <v>star energy</v>
          </cell>
          <cell r="AW1833">
            <v>25000</v>
          </cell>
          <cell r="AX1833">
            <v>25000</v>
          </cell>
          <cell r="AY1833">
            <v>2</v>
          </cell>
          <cell r="AZ1833">
            <v>122</v>
          </cell>
        </row>
        <row r="1833">
          <cell r="BB1833">
            <v>2</v>
          </cell>
          <cell r="BC1833" t="str">
            <v>MTNAirtel</v>
          </cell>
          <cell r="BD1833" t="str">
            <v>T1052</v>
          </cell>
          <cell r="BE1833" t="str">
            <v>ZM3345</v>
          </cell>
          <cell r="BF1833" t="str">
            <v>YES</v>
          </cell>
        </row>
        <row r="1834">
          <cell r="C1834" t="str">
            <v>IHS_WST_216A</v>
          </cell>
          <cell r="D1834" t="str">
            <v>Kapungu</v>
          </cell>
          <cell r="E1834">
            <v>23.2199</v>
          </cell>
          <cell r="F1834">
            <v>-14.6084</v>
          </cell>
          <cell r="G1834" t="str">
            <v>Southern</v>
          </cell>
          <cell r="H1834">
            <v>4.5</v>
          </cell>
          <cell r="I1834" t="str">
            <v>WESTERN</v>
          </cell>
          <cell r="J1834" t="str">
            <v>Lukulu</v>
          </cell>
          <cell r="K1834" t="str">
            <v>No</v>
          </cell>
          <cell r="L1834" t="str">
            <v>No</v>
          </cell>
          <cell r="M1834" t="str">
            <v>No</v>
          </cell>
          <cell r="N1834" t="str">
            <v>Rural</v>
          </cell>
          <cell r="O1834" t="str">
            <v>Silver</v>
          </cell>
          <cell r="P1834" t="str">
            <v>Silver</v>
          </cell>
          <cell r="Q1834" t="str">
            <v>BB</v>
          </cell>
          <cell r="R1834" t="str">
            <v>BB</v>
          </cell>
          <cell r="S1834" t="str">
            <v>On air</v>
          </cell>
          <cell r="T1834" t="str">
            <v>Solar-Gen</v>
          </cell>
          <cell r="U1834" t="str">
            <v>Green Field</v>
          </cell>
          <cell r="V1834">
            <v>70</v>
          </cell>
          <cell r="W1834" t="str">
            <v>Outdoor</v>
          </cell>
          <cell r="X1834" t="str">
            <v>Kelvin Simpasa</v>
          </cell>
          <cell r="Y1834" t="str">
            <v>SBC</v>
          </cell>
          <cell r="Z1834" t="str">
            <v>SBC</v>
          </cell>
          <cell r="AA1834" t="str">
            <v>Airtel </v>
          </cell>
          <cell r="AB1834" t="str">
            <v>Joseph Banda</v>
          </cell>
          <cell r="AC1834" t="str">
            <v>CCS</v>
          </cell>
          <cell r="AD1834" t="str">
            <v>CCS</v>
          </cell>
          <cell r="AE1834" t="str">
            <v>CK Works</v>
          </cell>
          <cell r="AF1834" t="str">
            <v>CK Works</v>
          </cell>
          <cell r="AG1834">
            <v>30</v>
          </cell>
          <cell r="AH1834" t="str">
            <v>perkins</v>
          </cell>
          <cell r="AI1834">
            <v>0</v>
          </cell>
          <cell r="AJ1834" t="str">
            <v>Leroy Sommer</v>
          </cell>
          <cell r="AK1834">
            <v>0</v>
          </cell>
          <cell r="AL1834">
            <v>1000</v>
          </cell>
          <cell r="AM1834" t="str">
            <v>Power cube</v>
          </cell>
          <cell r="AN1834" t="str">
            <v>TP48200A</v>
          </cell>
          <cell r="AO1834">
            <v>200</v>
          </cell>
          <cell r="AP1834" t="str">
            <v>Lithium</v>
          </cell>
          <cell r="AQ1834">
            <v>400</v>
          </cell>
          <cell r="AR1834">
            <v>48</v>
          </cell>
          <cell r="AS1834">
            <v>100</v>
          </cell>
          <cell r="AT1834">
            <v>4</v>
          </cell>
          <cell r="AU1834" t="str">
            <v>N/A</v>
          </cell>
          <cell r="AV1834" t="str">
            <v>N/A</v>
          </cell>
          <cell r="AW1834" t="str">
            <v>N/A</v>
          </cell>
          <cell r="AX1834" t="str">
            <v>N/A</v>
          </cell>
          <cell r="AY1834" t="str">
            <v>N/A</v>
          </cell>
          <cell r="AZ1834">
            <v>69</v>
          </cell>
        </row>
        <row r="1834">
          <cell r="BB1834">
            <v>1</v>
          </cell>
          <cell r="BC1834" t="str">
            <v>Airtel</v>
          </cell>
          <cell r="BD1834">
            <v>0</v>
          </cell>
          <cell r="BE1834" t="str">
            <v>ZM3358</v>
          </cell>
          <cell r="BF1834" t="str">
            <v>YES</v>
          </cell>
        </row>
        <row r="1835">
          <cell r="C1835" t="str">
            <v>IHS_WST_217A</v>
          </cell>
          <cell r="D1835" t="str">
            <v>Mwilwe</v>
          </cell>
          <cell r="E1835">
            <v>23.4852</v>
          </cell>
          <cell r="F1835">
            <v>-15.1803</v>
          </cell>
          <cell r="G1835" t="str">
            <v>Southern</v>
          </cell>
          <cell r="H1835">
            <v>2.5</v>
          </cell>
          <cell r="I1835" t="str">
            <v>WESTERN</v>
          </cell>
          <cell r="J1835" t="str">
            <v>Mongu</v>
          </cell>
          <cell r="K1835" t="str">
            <v>No</v>
          </cell>
          <cell r="L1835" t="str">
            <v>No</v>
          </cell>
          <cell r="M1835" t="str">
            <v>No</v>
          </cell>
          <cell r="N1835" t="str">
            <v>Rural</v>
          </cell>
          <cell r="O1835" t="str">
            <v>Silver</v>
          </cell>
          <cell r="P1835" t="str">
            <v>Silver</v>
          </cell>
          <cell r="Q1835" t="str">
            <v>BB</v>
          </cell>
          <cell r="R1835" t="str">
            <v>BB</v>
          </cell>
          <cell r="S1835" t="str">
            <v>On air</v>
          </cell>
          <cell r="T1835" t="str">
            <v>Solar-Gen</v>
          </cell>
          <cell r="U1835" t="str">
            <v>Green Field</v>
          </cell>
          <cell r="V1835">
            <v>80</v>
          </cell>
          <cell r="W1835" t="str">
            <v>Outdoor</v>
          </cell>
          <cell r="X1835" t="str">
            <v>Kelvin Simpasa</v>
          </cell>
          <cell r="Y1835" t="str">
            <v>SBC</v>
          </cell>
          <cell r="Z1835" t="str">
            <v>SBC</v>
          </cell>
          <cell r="AA1835" t="str">
            <v>Airtel </v>
          </cell>
          <cell r="AB1835" t="str">
            <v>Joseph Banda</v>
          </cell>
          <cell r="AC1835" t="str">
            <v>CCS</v>
          </cell>
          <cell r="AD1835" t="str">
            <v>CCS</v>
          </cell>
          <cell r="AE1835" t="str">
            <v>Gen Logic </v>
          </cell>
          <cell r="AF1835" t="str">
            <v>Gen Logic </v>
          </cell>
          <cell r="AG1835">
            <v>20</v>
          </cell>
          <cell r="AH1835" t="str">
            <v>perkins</v>
          </cell>
          <cell r="AI1835" t="str">
            <v>GN83537R</v>
          </cell>
          <cell r="AJ1835" t="str">
            <v>Leroy Sommer</v>
          </cell>
          <cell r="AK1835" t="str">
            <v>ECP 28-M/4</v>
          </cell>
          <cell r="AL1835">
            <v>1000</v>
          </cell>
          <cell r="AM1835" t="str">
            <v>Power cube</v>
          </cell>
          <cell r="AN1835" t="str">
            <v>ICC300-H1</v>
          </cell>
          <cell r="AO1835">
            <v>400</v>
          </cell>
          <cell r="AP1835" t="str">
            <v>Lithium</v>
          </cell>
          <cell r="AQ1835">
            <v>400</v>
          </cell>
          <cell r="AR1835">
            <v>48</v>
          </cell>
          <cell r="AS1835">
            <v>100</v>
          </cell>
          <cell r="AT1835">
            <v>4</v>
          </cell>
          <cell r="AU1835" t="str">
            <v>N/A</v>
          </cell>
          <cell r="AV1835" t="str">
            <v>N/A</v>
          </cell>
          <cell r="AW1835" t="str">
            <v>N/A</v>
          </cell>
          <cell r="AX1835" t="str">
            <v>N/A</v>
          </cell>
          <cell r="AY1835" t="str">
            <v>N/A</v>
          </cell>
          <cell r="AZ1835">
            <v>104</v>
          </cell>
        </row>
        <row r="1835">
          <cell r="BB1835">
            <v>2</v>
          </cell>
          <cell r="BC1835" t="str">
            <v>MTNAirtel</v>
          </cell>
          <cell r="BD1835" t="str">
            <v>T1120</v>
          </cell>
          <cell r="BE1835" t="str">
            <v>ZM3411</v>
          </cell>
          <cell r="BF1835" t="str">
            <v>YES</v>
          </cell>
        </row>
        <row r="1836">
          <cell r="C1836" t="str">
            <v>IHS_WST_218A</v>
          </cell>
          <cell r="D1836" t="str">
            <v>Nalwei</v>
          </cell>
          <cell r="E1836">
            <v>23.8635</v>
          </cell>
          <cell r="F1836">
            <v>-15.0769</v>
          </cell>
          <cell r="G1836" t="str">
            <v>Southern</v>
          </cell>
          <cell r="H1836">
            <v>2.5</v>
          </cell>
          <cell r="I1836" t="str">
            <v>WESTERN</v>
          </cell>
          <cell r="J1836" t="str">
            <v>Mongu</v>
          </cell>
          <cell r="K1836" t="str">
            <v>No</v>
          </cell>
          <cell r="L1836" t="str">
            <v>No</v>
          </cell>
          <cell r="M1836" t="str">
            <v>No</v>
          </cell>
          <cell r="N1836" t="str">
            <v>Rural</v>
          </cell>
          <cell r="O1836" t="str">
            <v>Silver</v>
          </cell>
          <cell r="P1836" t="str">
            <v>Silver</v>
          </cell>
          <cell r="Q1836" t="str">
            <v>BB</v>
          </cell>
          <cell r="R1836" t="str">
            <v>BB</v>
          </cell>
          <cell r="S1836" t="str">
            <v>On air</v>
          </cell>
          <cell r="T1836" t="str">
            <v>Solar-Gen</v>
          </cell>
          <cell r="U1836" t="str">
            <v>Green Field</v>
          </cell>
          <cell r="V1836">
            <v>80</v>
          </cell>
          <cell r="W1836" t="str">
            <v>Outdoor</v>
          </cell>
          <cell r="X1836" t="str">
            <v>Kelvin Simpasa</v>
          </cell>
          <cell r="Y1836" t="str">
            <v>SBC</v>
          </cell>
          <cell r="Z1836" t="str">
            <v>SBC</v>
          </cell>
          <cell r="AA1836" t="str">
            <v>Airtel </v>
          </cell>
          <cell r="AB1836" t="str">
            <v>Joseph Banda</v>
          </cell>
          <cell r="AC1836" t="str">
            <v>CCS</v>
          </cell>
          <cell r="AD1836" t="str">
            <v>CCS</v>
          </cell>
          <cell r="AE1836" t="str">
            <v>CK Works</v>
          </cell>
          <cell r="AF1836" t="str">
            <v>CK Works</v>
          </cell>
          <cell r="AG1836">
            <v>20</v>
          </cell>
          <cell r="AH1836" t="str">
            <v>perkins</v>
          </cell>
          <cell r="AI1836" t="str">
            <v>GN83537R</v>
          </cell>
          <cell r="AJ1836" t="str">
            <v>Leroy Sommer</v>
          </cell>
          <cell r="AK1836" t="str">
            <v>TAL-A40-F J 6/4</v>
          </cell>
          <cell r="AL1836">
            <v>1000</v>
          </cell>
          <cell r="AM1836" t="str">
            <v>Power cube</v>
          </cell>
          <cell r="AN1836" t="str">
            <v>ICC300-H1-C1</v>
          </cell>
          <cell r="AO1836">
            <v>400</v>
          </cell>
          <cell r="AP1836" t="str">
            <v>Lithium</v>
          </cell>
          <cell r="AQ1836">
            <v>400</v>
          </cell>
          <cell r="AR1836">
            <v>48</v>
          </cell>
          <cell r="AS1836">
            <v>100</v>
          </cell>
          <cell r="AT1836">
            <v>4</v>
          </cell>
          <cell r="AU1836" t="str">
            <v>N/A</v>
          </cell>
          <cell r="AV1836" t="str">
            <v>N/A</v>
          </cell>
          <cell r="AW1836" t="str">
            <v>N/A</v>
          </cell>
          <cell r="AX1836" t="str">
            <v>N/A</v>
          </cell>
          <cell r="AY1836" t="str">
            <v>N/A</v>
          </cell>
          <cell r="AZ1836">
            <v>102</v>
          </cell>
        </row>
        <row r="1836">
          <cell r="BB1836">
            <v>2</v>
          </cell>
          <cell r="BC1836" t="str">
            <v>MTNAirtel</v>
          </cell>
          <cell r="BD1836" t="str">
            <v>T1097</v>
          </cell>
          <cell r="BE1836" t="str">
            <v>ZM3412</v>
          </cell>
          <cell r="BF1836" t="str">
            <v>YES</v>
          </cell>
        </row>
        <row r="1837">
          <cell r="C1837" t="str">
            <v>IHS_WST_219A</v>
          </cell>
          <cell r="D1837" t="str">
            <v>Luiikuta</v>
          </cell>
          <cell r="E1837">
            <v>24.2107</v>
          </cell>
          <cell r="F1837">
            <v>-15.0094</v>
          </cell>
          <cell r="G1837" t="str">
            <v>Southern</v>
          </cell>
          <cell r="H1837">
            <v>4.5</v>
          </cell>
          <cell r="I1837" t="str">
            <v>WESTERN</v>
          </cell>
          <cell r="J1837" t="str">
            <v>Kaoma</v>
          </cell>
          <cell r="K1837" t="str">
            <v>No</v>
          </cell>
          <cell r="L1837" t="str">
            <v>No</v>
          </cell>
          <cell r="M1837" t="str">
            <v>No</v>
          </cell>
          <cell r="N1837" t="str">
            <v>Rural</v>
          </cell>
          <cell r="O1837" t="str">
            <v>Silver</v>
          </cell>
          <cell r="P1837" t="str">
            <v>Silver</v>
          </cell>
          <cell r="Q1837" t="str">
            <v>BB</v>
          </cell>
          <cell r="R1837" t="str">
            <v>BB</v>
          </cell>
          <cell r="S1837" t="str">
            <v>On air</v>
          </cell>
          <cell r="T1837" t="str">
            <v>Solar-Gen</v>
          </cell>
          <cell r="U1837" t="str">
            <v>Green Field</v>
          </cell>
          <cell r="V1837">
            <v>80</v>
          </cell>
          <cell r="W1837" t="str">
            <v>Outdoor</v>
          </cell>
          <cell r="X1837" t="str">
            <v>Kelvin Simpasa</v>
          </cell>
          <cell r="Y1837" t="str">
            <v>SBC</v>
          </cell>
          <cell r="Z1837" t="str">
            <v>SBC</v>
          </cell>
          <cell r="AA1837" t="str">
            <v>Airtel </v>
          </cell>
          <cell r="AB1837" t="str">
            <v>Joseph Banda</v>
          </cell>
          <cell r="AC1837" t="str">
            <v>CCS</v>
          </cell>
          <cell r="AD1837" t="str">
            <v>CCS</v>
          </cell>
          <cell r="AE1837" t="str">
            <v>Gen Logic </v>
          </cell>
          <cell r="AF1837" t="str">
            <v>Gen Logic </v>
          </cell>
          <cell r="AG1837">
            <v>30</v>
          </cell>
          <cell r="AH1837" t="str">
            <v>perkins</v>
          </cell>
          <cell r="AI1837" t="str">
            <v>999395X</v>
          </cell>
          <cell r="AJ1837" t="str">
            <v>Mecc Alte</v>
          </cell>
          <cell r="AK1837" t="str">
            <v>ECP 28-M/4</v>
          </cell>
          <cell r="AL1837">
            <v>1000</v>
          </cell>
          <cell r="AM1837" t="str">
            <v>Power cube</v>
          </cell>
          <cell r="AN1837" t="str">
            <v>TP48200A</v>
          </cell>
          <cell r="AO1837">
            <v>200</v>
          </cell>
          <cell r="AP1837" t="str">
            <v>Lithium</v>
          </cell>
          <cell r="AQ1837">
            <v>400</v>
          </cell>
          <cell r="AR1837">
            <v>48</v>
          </cell>
          <cell r="AS1837">
            <v>100</v>
          </cell>
          <cell r="AT1837">
            <v>4</v>
          </cell>
          <cell r="AU1837" t="str">
            <v>N/A</v>
          </cell>
          <cell r="AV1837" t="str">
            <v>N/A</v>
          </cell>
          <cell r="AW1837" t="str">
            <v>N/A</v>
          </cell>
          <cell r="AX1837" t="str">
            <v>N/A</v>
          </cell>
          <cell r="AY1837" t="str">
            <v>N/A</v>
          </cell>
          <cell r="AZ1837">
            <v>74</v>
          </cell>
        </row>
        <row r="1837">
          <cell r="BB1837">
            <v>2</v>
          </cell>
          <cell r="BC1837" t="str">
            <v>MTNAirtel</v>
          </cell>
          <cell r="BD1837" t="str">
            <v>TX</v>
          </cell>
          <cell r="BE1837" t="str">
            <v>ZM3413</v>
          </cell>
          <cell r="BF1837" t="str">
            <v>YES</v>
          </cell>
        </row>
        <row r="1838">
          <cell r="C1838" t="str">
            <v>IHS_WST_220A</v>
          </cell>
          <cell r="D1838" t="str">
            <v>Namasheshe</v>
          </cell>
          <cell r="E1838">
            <v>24.6144</v>
          </cell>
          <cell r="F1838">
            <v>-14.8723</v>
          </cell>
          <cell r="G1838" t="str">
            <v>Southern</v>
          </cell>
          <cell r="H1838">
            <v>2.5</v>
          </cell>
          <cell r="I1838" t="str">
            <v>WESTERN</v>
          </cell>
          <cell r="J1838" t="str">
            <v>Kaoma</v>
          </cell>
          <cell r="K1838" t="str">
            <v>No</v>
          </cell>
          <cell r="L1838" t="str">
            <v>No</v>
          </cell>
          <cell r="M1838" t="str">
            <v>No</v>
          </cell>
          <cell r="N1838" t="str">
            <v>Rural</v>
          </cell>
          <cell r="O1838" t="str">
            <v>Silver</v>
          </cell>
          <cell r="P1838" t="str">
            <v>Silver</v>
          </cell>
          <cell r="Q1838" t="str">
            <v>BB</v>
          </cell>
          <cell r="R1838" t="str">
            <v>BB</v>
          </cell>
          <cell r="S1838" t="str">
            <v>On air</v>
          </cell>
          <cell r="T1838" t="str">
            <v>Solar-Gen</v>
          </cell>
          <cell r="U1838" t="str">
            <v>Green Field</v>
          </cell>
          <cell r="V1838">
            <v>80</v>
          </cell>
          <cell r="W1838" t="str">
            <v>Outdoor</v>
          </cell>
          <cell r="X1838" t="str">
            <v>Kelvin Simpasa</v>
          </cell>
          <cell r="Y1838" t="str">
            <v>SBC</v>
          </cell>
          <cell r="Z1838" t="str">
            <v>SBC</v>
          </cell>
          <cell r="AA1838" t="str">
            <v>Airtel </v>
          </cell>
          <cell r="AB1838" t="str">
            <v>Joseph Banda</v>
          </cell>
          <cell r="AC1838" t="str">
            <v>CCS</v>
          </cell>
          <cell r="AD1838" t="str">
            <v>CCS</v>
          </cell>
          <cell r="AE1838" t="str">
            <v>CK Works</v>
          </cell>
          <cell r="AF1838" t="str">
            <v>CK Works</v>
          </cell>
          <cell r="AG1838">
            <v>20</v>
          </cell>
          <cell r="AH1838" t="str">
            <v>perkins</v>
          </cell>
          <cell r="AI1838" t="str">
            <v>EU20050608</v>
          </cell>
          <cell r="AJ1838" t="str">
            <v>Leroy Sommer</v>
          </cell>
          <cell r="AK1838" t="str">
            <v>TAL 040F J 6S/4</v>
          </cell>
          <cell r="AL1838">
            <v>1000</v>
          </cell>
          <cell r="AM1838" t="str">
            <v>Power cube</v>
          </cell>
          <cell r="AN1838" t="str">
            <v>TP48200A</v>
          </cell>
          <cell r="AO1838">
            <v>200</v>
          </cell>
          <cell r="AP1838" t="str">
            <v>Lithium</v>
          </cell>
          <cell r="AQ1838">
            <v>400</v>
          </cell>
          <cell r="AR1838">
            <v>48</v>
          </cell>
          <cell r="AS1838">
            <v>100</v>
          </cell>
          <cell r="AT1838">
            <v>4</v>
          </cell>
          <cell r="AU1838" t="str">
            <v>N/A</v>
          </cell>
          <cell r="AV1838" t="str">
            <v>N/A</v>
          </cell>
          <cell r="AW1838" t="str">
            <v>N/A</v>
          </cell>
          <cell r="AX1838" t="str">
            <v>N/A</v>
          </cell>
          <cell r="AY1838" t="str">
            <v>N/A</v>
          </cell>
          <cell r="AZ1838">
            <v>70</v>
          </cell>
        </row>
        <row r="1838">
          <cell r="BB1838">
            <v>1</v>
          </cell>
          <cell r="BC1838" t="str">
            <v>Airtel</v>
          </cell>
          <cell r="BD1838">
            <v>0</v>
          </cell>
          <cell r="BE1838" t="str">
            <v>ZM3414</v>
          </cell>
          <cell r="BF1838" t="str">
            <v>YES</v>
          </cell>
        </row>
        <row r="1839">
          <cell r="C1839" t="str">
            <v>IHS_WST_221A</v>
          </cell>
          <cell r="D1839" t="str">
            <v>SICHILI</v>
          </cell>
          <cell r="E1839">
            <v>24.9534</v>
          </cell>
          <cell r="F1839">
            <v>-16.7118</v>
          </cell>
          <cell r="G1839" t="str">
            <v>Southern</v>
          </cell>
          <cell r="H1839">
            <v>2.5</v>
          </cell>
          <cell r="I1839" t="str">
            <v>WESTERN</v>
          </cell>
          <cell r="J1839" t="str">
            <v>Sesheke</v>
          </cell>
          <cell r="K1839" t="str">
            <v>No</v>
          </cell>
          <cell r="L1839" t="str">
            <v>No</v>
          </cell>
          <cell r="M1839" t="str">
            <v>No</v>
          </cell>
          <cell r="N1839" t="str">
            <v>Rural</v>
          </cell>
          <cell r="O1839" t="str">
            <v>Silver</v>
          </cell>
          <cell r="P1839" t="str">
            <v>Silver</v>
          </cell>
          <cell r="Q1839" t="str">
            <v>BTS</v>
          </cell>
          <cell r="R1839" t="str">
            <v>BTS</v>
          </cell>
          <cell r="S1839" t="str">
            <v>On air</v>
          </cell>
          <cell r="T1839" t="str">
            <v>Grid-Gen</v>
          </cell>
          <cell r="U1839" t="str">
            <v>Green Field</v>
          </cell>
          <cell r="V1839">
            <v>60</v>
          </cell>
          <cell r="W1839" t="str">
            <v>Outdoor</v>
          </cell>
          <cell r="X1839" t="str">
            <v>Mwamba Kalilo</v>
          </cell>
          <cell r="Y1839" t="str">
            <v>SBC</v>
          </cell>
          <cell r="Z1839" t="str">
            <v>SBC</v>
          </cell>
          <cell r="AA1839" t="str">
            <v>Airtel </v>
          </cell>
          <cell r="AB1839" t="str">
            <v>Joseph Banda</v>
          </cell>
          <cell r="AC1839" t="str">
            <v>CCS</v>
          </cell>
          <cell r="AD1839" t="str">
            <v>CCS</v>
          </cell>
          <cell r="AE1839" t="str">
            <v>IMG</v>
          </cell>
          <cell r="AF1839" t="str">
            <v>IMG</v>
          </cell>
          <cell r="AG1839">
            <v>20</v>
          </cell>
          <cell r="AH1839" t="str">
            <v>perkins</v>
          </cell>
          <cell r="AI1839" t="str">
            <v>GV51790U</v>
          </cell>
          <cell r="AJ1839" t="str">
            <v>Leroy Sommer</v>
          </cell>
          <cell r="AK1839" t="str">
            <v>TAL 040F J 6S/4</v>
          </cell>
          <cell r="AL1839">
            <v>600</v>
          </cell>
          <cell r="AM1839" t="str">
            <v>Power cube</v>
          </cell>
          <cell r="AN1839" t="str">
            <v>ICC330-H1_C1</v>
          </cell>
          <cell r="AO1839">
            <v>600</v>
          </cell>
          <cell r="AP1839" t="str">
            <v>Lithium</v>
          </cell>
          <cell r="AQ1839">
            <v>200</v>
          </cell>
          <cell r="AR1839">
            <v>48</v>
          </cell>
          <cell r="AS1839">
            <v>100</v>
          </cell>
          <cell r="AT1839">
            <v>2</v>
          </cell>
          <cell r="AU1839" t="str">
            <v>N/A</v>
          </cell>
          <cell r="AV1839" t="str">
            <v>N/A</v>
          </cell>
          <cell r="AW1839" t="str">
            <v>N/A</v>
          </cell>
          <cell r="AX1839" t="str">
            <v>NA</v>
          </cell>
          <cell r="AY1839" t="str">
            <v>N/A</v>
          </cell>
          <cell r="AZ1839">
            <v>55</v>
          </cell>
        </row>
        <row r="1839">
          <cell r="BB1839">
            <v>2</v>
          </cell>
          <cell r="BC1839" t="str">
            <v>MTNAirtel</v>
          </cell>
          <cell r="BD1839" t="str">
            <v>T1123</v>
          </cell>
          <cell r="BE1839" t="str">
            <v>ZM3513</v>
          </cell>
          <cell r="BF1839" t="str">
            <v>no</v>
          </cell>
        </row>
        <row r="1840">
          <cell r="C1840" t="str">
            <v>IHS_WST_222A</v>
          </cell>
          <cell r="D1840" t="str">
            <v>MOOKA</v>
          </cell>
          <cell r="E1840">
            <v>24.3798</v>
          </cell>
          <cell r="F1840">
            <v>-17.4669</v>
          </cell>
          <cell r="G1840" t="str">
            <v>Southern</v>
          </cell>
          <cell r="H1840">
            <v>2.5</v>
          </cell>
          <cell r="I1840" t="str">
            <v>WESTERN</v>
          </cell>
          <cell r="J1840" t="str">
            <v>Sesheke</v>
          </cell>
          <cell r="K1840" t="str">
            <v>No</v>
          </cell>
          <cell r="L1840" t="str">
            <v>No</v>
          </cell>
          <cell r="M1840" t="str">
            <v>No</v>
          </cell>
          <cell r="N1840" t="str">
            <v>Rural</v>
          </cell>
          <cell r="O1840" t="str">
            <v>Silver</v>
          </cell>
          <cell r="P1840" t="str">
            <v>Silver</v>
          </cell>
          <cell r="Q1840" t="str">
            <v>BTS</v>
          </cell>
          <cell r="R1840" t="str">
            <v>BTS</v>
          </cell>
          <cell r="S1840" t="str">
            <v>On air</v>
          </cell>
          <cell r="T1840" t="str">
            <v>Grid-Gen</v>
          </cell>
          <cell r="U1840" t="str">
            <v>Green Field</v>
          </cell>
          <cell r="V1840">
            <v>48</v>
          </cell>
          <cell r="W1840" t="str">
            <v>Outdoor</v>
          </cell>
          <cell r="X1840" t="str">
            <v>Mwamba Kalilo</v>
          </cell>
          <cell r="Y1840" t="str">
            <v>SBC</v>
          </cell>
          <cell r="Z1840" t="str">
            <v>SBC</v>
          </cell>
          <cell r="AA1840" t="str">
            <v>Airtel </v>
          </cell>
          <cell r="AB1840" t="str">
            <v>Joseph Banda</v>
          </cell>
          <cell r="AC1840" t="str">
            <v>CCS</v>
          </cell>
          <cell r="AD1840" t="str">
            <v>CCS</v>
          </cell>
          <cell r="AE1840" t="str">
            <v>IMG</v>
          </cell>
          <cell r="AF1840" t="str">
            <v>IMG</v>
          </cell>
          <cell r="AG1840">
            <v>20</v>
          </cell>
          <cell r="AH1840" t="str">
            <v>perkins</v>
          </cell>
          <cell r="AI1840" t="str">
            <v>Gu51790U</v>
          </cell>
          <cell r="AJ1840" t="str">
            <v>Leroy Sommer</v>
          </cell>
          <cell r="AK1840" t="str">
            <v>TAL 040F J 6S/4</v>
          </cell>
          <cell r="AL1840">
            <v>600</v>
          </cell>
          <cell r="AM1840" t="str">
            <v>Power cube</v>
          </cell>
          <cell r="AN1840" t="str">
            <v>ICC330-H1-C1</v>
          </cell>
          <cell r="AO1840">
            <v>400</v>
          </cell>
          <cell r="AP1840" t="str">
            <v>Agisson</v>
          </cell>
          <cell r="AQ1840">
            <v>1200</v>
          </cell>
          <cell r="AR1840">
            <v>2</v>
          </cell>
          <cell r="AS1840">
            <v>600</v>
          </cell>
          <cell r="AT1840">
            <v>48</v>
          </cell>
          <cell r="AU1840" t="str">
            <v>N/A</v>
          </cell>
          <cell r="AV1840" t="str">
            <v>N/A</v>
          </cell>
          <cell r="AW1840" t="str">
            <v>N/A</v>
          </cell>
          <cell r="AX1840" t="str">
            <v>NA</v>
          </cell>
          <cell r="AY1840" t="str">
            <v>N/A</v>
          </cell>
          <cell r="AZ1840">
            <v>50</v>
          </cell>
        </row>
        <row r="1840">
          <cell r="BB1840">
            <v>2</v>
          </cell>
          <cell r="BC1840" t="str">
            <v>MTNAirtel</v>
          </cell>
          <cell r="BD1840" t="str">
            <v>T0243</v>
          </cell>
          <cell r="BE1840" t="str">
            <v>ZM3579</v>
          </cell>
          <cell r="BF1840">
            <v>0</v>
          </cell>
        </row>
        <row r="1841">
          <cell r="C1841" t="str">
            <v>IHS_WST_223A</v>
          </cell>
          <cell r="D1841" t="str">
            <v>LUAMPA MISSION</v>
          </cell>
          <cell r="E1841">
            <v>24.4456</v>
          </cell>
          <cell r="F1841">
            <v>-15.0566</v>
          </cell>
          <cell r="G1841" t="str">
            <v>Southern</v>
          </cell>
          <cell r="H1841">
            <v>2.5</v>
          </cell>
          <cell r="I1841" t="str">
            <v>WESTERN</v>
          </cell>
          <cell r="J1841" t="str">
            <v>Kaoma</v>
          </cell>
          <cell r="K1841" t="str">
            <v>No</v>
          </cell>
          <cell r="L1841" t="str">
            <v>No</v>
          </cell>
          <cell r="M1841" t="str">
            <v>No</v>
          </cell>
          <cell r="N1841" t="str">
            <v>Rural</v>
          </cell>
          <cell r="O1841" t="str">
            <v>Silver</v>
          </cell>
          <cell r="P1841" t="str">
            <v>Silver</v>
          </cell>
          <cell r="Q1841" t="str">
            <v>BTS</v>
          </cell>
          <cell r="R1841" t="str">
            <v>BTS</v>
          </cell>
          <cell r="S1841" t="str">
            <v>On air</v>
          </cell>
          <cell r="T1841" t="str">
            <v>Grid-Gen</v>
          </cell>
          <cell r="U1841" t="str">
            <v>Green Field</v>
          </cell>
          <cell r="V1841">
            <v>60</v>
          </cell>
          <cell r="W1841" t="str">
            <v>Outdoor</v>
          </cell>
          <cell r="X1841" t="str">
            <v>Kelvin Simpasa</v>
          </cell>
          <cell r="Y1841" t="str">
            <v>SBC</v>
          </cell>
          <cell r="Z1841" t="str">
            <v>SBC</v>
          </cell>
          <cell r="AA1841" t="str">
            <v>Airtel </v>
          </cell>
          <cell r="AB1841" t="str">
            <v>Joseph Banda</v>
          </cell>
          <cell r="AC1841" t="str">
            <v>CCS</v>
          </cell>
          <cell r="AD1841" t="str">
            <v>CCS</v>
          </cell>
          <cell r="AE1841" t="str">
            <v>Vitalgen</v>
          </cell>
          <cell r="AF1841" t="str">
            <v>Vitalgen</v>
          </cell>
          <cell r="AG1841">
            <v>20</v>
          </cell>
          <cell r="AH1841" t="str">
            <v>perkins</v>
          </cell>
          <cell r="AI1841" t="str">
            <v>GV51790U</v>
          </cell>
          <cell r="AJ1841" t="str">
            <v>Leroy Sommer</v>
          </cell>
          <cell r="AK1841" t="str">
            <v>TAL 040F J 6S/4</v>
          </cell>
          <cell r="AL1841">
            <v>600</v>
          </cell>
          <cell r="AM1841" t="str">
            <v>Power cube</v>
          </cell>
          <cell r="AN1841" t="str">
            <v>TP48200A</v>
          </cell>
          <cell r="AO1841">
            <v>200</v>
          </cell>
          <cell r="AP1841" t="str">
            <v>Agisson</v>
          </cell>
          <cell r="AQ1841">
            <v>1200</v>
          </cell>
          <cell r="AR1841">
            <v>2</v>
          </cell>
          <cell r="AS1841">
            <v>600</v>
          </cell>
          <cell r="AT1841">
            <v>48</v>
          </cell>
          <cell r="AU1841" t="str">
            <v>N/A</v>
          </cell>
          <cell r="AV1841" t="str">
            <v>N/A</v>
          </cell>
          <cell r="AW1841" t="str">
            <v>N/A</v>
          </cell>
          <cell r="AX1841" t="str">
            <v>N/A</v>
          </cell>
          <cell r="AY1841" t="str">
            <v>N/A</v>
          </cell>
          <cell r="AZ1841">
            <v>72</v>
          </cell>
        </row>
        <row r="1841">
          <cell r="BB1841">
            <v>2</v>
          </cell>
          <cell r="BC1841" t="str">
            <v>MTNAirtel</v>
          </cell>
          <cell r="BD1841" t="str">
            <v>T1088</v>
          </cell>
          <cell r="BE1841" t="str">
            <v>ZM3581</v>
          </cell>
          <cell r="BF1841" t="str">
            <v>YES</v>
          </cell>
        </row>
        <row r="1842">
          <cell r="C1842" t="str">
            <v>IHS_WST_224A</v>
          </cell>
          <cell r="D1842" t="str">
            <v>Simungoma</v>
          </cell>
          <cell r="E1842">
            <v>24.6507</v>
          </cell>
          <cell r="F1842">
            <v>-17.4136</v>
          </cell>
          <cell r="G1842" t="str">
            <v>Southern</v>
          </cell>
          <cell r="H1842">
            <v>2.5</v>
          </cell>
          <cell r="I1842" t="str">
            <v>WESTERN</v>
          </cell>
          <cell r="J1842" t="str">
            <v>Sesheke</v>
          </cell>
          <cell r="K1842" t="str">
            <v>No</v>
          </cell>
          <cell r="L1842" t="str">
            <v>No</v>
          </cell>
          <cell r="M1842" t="str">
            <v>No</v>
          </cell>
          <cell r="N1842" t="str">
            <v>Rural</v>
          </cell>
          <cell r="O1842" t="str">
            <v>Silver</v>
          </cell>
          <cell r="P1842" t="str">
            <v>Silver</v>
          </cell>
          <cell r="Q1842" t="str">
            <v>BB</v>
          </cell>
          <cell r="R1842" t="str">
            <v>BB</v>
          </cell>
          <cell r="S1842" t="str">
            <v>On air</v>
          </cell>
          <cell r="T1842" t="str">
            <v>Grid-Gen</v>
          </cell>
          <cell r="U1842" t="str">
            <v>Green Field</v>
          </cell>
          <cell r="V1842">
            <v>60</v>
          </cell>
          <cell r="W1842" t="str">
            <v>Outdoor</v>
          </cell>
          <cell r="X1842" t="str">
            <v>Mwamba Kalilo</v>
          </cell>
          <cell r="Y1842" t="str">
            <v>SBC</v>
          </cell>
          <cell r="Z1842" t="str">
            <v>SBC</v>
          </cell>
          <cell r="AA1842" t="str">
            <v>Airtel </v>
          </cell>
          <cell r="AB1842" t="str">
            <v>Joseph Banda</v>
          </cell>
          <cell r="AC1842" t="str">
            <v>CCS</v>
          </cell>
          <cell r="AD1842" t="str">
            <v>CCS</v>
          </cell>
          <cell r="AE1842" t="str">
            <v>IMG</v>
          </cell>
          <cell r="AF1842" t="str">
            <v>IMG</v>
          </cell>
          <cell r="AG1842">
            <v>20</v>
          </cell>
          <cell r="AH1842" t="str">
            <v>perkins</v>
          </cell>
          <cell r="AI1842" t="str">
            <v>GV5190U</v>
          </cell>
          <cell r="AJ1842" t="str">
            <v>Leroy Sommer</v>
          </cell>
          <cell r="AK1842" t="str">
            <v>TAL 040F J 6S/4</v>
          </cell>
          <cell r="AL1842">
            <v>600</v>
          </cell>
          <cell r="AM1842" t="str">
            <v>Power cube</v>
          </cell>
          <cell r="AN1842" t="str">
            <v>ICC330-H1-C1</v>
          </cell>
          <cell r="AO1842">
            <v>400</v>
          </cell>
          <cell r="AP1842" t="str">
            <v>Agisson</v>
          </cell>
          <cell r="AQ1842">
            <v>1200</v>
          </cell>
          <cell r="AR1842">
            <v>2</v>
          </cell>
          <cell r="AS1842">
            <v>600</v>
          </cell>
          <cell r="AT1842">
            <v>48</v>
          </cell>
          <cell r="AU1842" t="str">
            <v>N/A</v>
          </cell>
          <cell r="AV1842" t="str">
            <v>N/A</v>
          </cell>
          <cell r="AW1842" t="str">
            <v>N/A</v>
          </cell>
          <cell r="AX1842" t="str">
            <v>NA</v>
          </cell>
          <cell r="AY1842" t="str">
            <v>N/A</v>
          </cell>
          <cell r="AZ1842">
            <v>65</v>
          </cell>
        </row>
        <row r="1842">
          <cell r="BB1842">
            <v>2</v>
          </cell>
          <cell r="BC1842" t="str">
            <v>MTNAirtel</v>
          </cell>
          <cell r="BD1842" t="str">
            <v>T0426</v>
          </cell>
          <cell r="BE1842" t="str">
            <v>ZM3605</v>
          </cell>
          <cell r="BF1842">
            <v>0</v>
          </cell>
        </row>
        <row r="1843">
          <cell r="C1843" t="str">
            <v>IHS_WST_225A</v>
          </cell>
          <cell r="D1843" t="str">
            <v>KANKWANDA</v>
          </cell>
          <cell r="E1843">
            <v>25.1218</v>
          </cell>
          <cell r="F1843">
            <v>-14.8403</v>
          </cell>
          <cell r="G1843" t="str">
            <v>Southern</v>
          </cell>
          <cell r="H1843">
            <v>2.5</v>
          </cell>
          <cell r="I1843" t="str">
            <v>WESTERN</v>
          </cell>
          <cell r="J1843" t="str">
            <v>Kaoma</v>
          </cell>
          <cell r="K1843" t="str">
            <v>No</v>
          </cell>
          <cell r="L1843" t="str">
            <v>No</v>
          </cell>
          <cell r="M1843" t="str">
            <v>No</v>
          </cell>
          <cell r="N1843" t="str">
            <v>Rural</v>
          </cell>
          <cell r="O1843" t="str">
            <v>Silver</v>
          </cell>
          <cell r="P1843" t="str">
            <v>Silver</v>
          </cell>
          <cell r="Q1843" t="str">
            <v>BB</v>
          </cell>
          <cell r="R1843" t="str">
            <v>BTS</v>
          </cell>
          <cell r="S1843" t="str">
            <v>On air</v>
          </cell>
          <cell r="T1843" t="str">
            <v>Grid-Gen</v>
          </cell>
          <cell r="U1843" t="str">
            <v>Green Field</v>
          </cell>
          <cell r="V1843">
            <v>80</v>
          </cell>
          <cell r="W1843" t="str">
            <v>Outdoor</v>
          </cell>
          <cell r="X1843" t="str">
            <v>Kelvin Simpasa</v>
          </cell>
          <cell r="Y1843" t="str">
            <v>SBC</v>
          </cell>
          <cell r="Z1843" t="str">
            <v>SBC</v>
          </cell>
          <cell r="AA1843" t="str">
            <v>Airtel </v>
          </cell>
          <cell r="AB1843" t="str">
            <v>Joseph Banda</v>
          </cell>
          <cell r="AC1843" t="str">
            <v>CCS</v>
          </cell>
          <cell r="AD1843" t="str">
            <v>CCS</v>
          </cell>
          <cell r="AE1843" t="str">
            <v>CK Works</v>
          </cell>
          <cell r="AF1843" t="str">
            <v>CK Works</v>
          </cell>
          <cell r="AG1843">
            <v>20</v>
          </cell>
          <cell r="AH1843" t="str">
            <v>perkins</v>
          </cell>
          <cell r="AI1843" t="str">
            <v>GV83540R</v>
          </cell>
          <cell r="AJ1843" t="str">
            <v>Leroy Sommer</v>
          </cell>
          <cell r="AK1843" t="str">
            <v>TAL-A40-F J 6/4</v>
          </cell>
          <cell r="AL1843">
            <v>1000</v>
          </cell>
          <cell r="AM1843" t="str">
            <v>Power cube</v>
          </cell>
          <cell r="AN1843" t="str">
            <v>ICC330-HA1-C10</v>
          </cell>
          <cell r="AO1843">
            <v>600</v>
          </cell>
          <cell r="AP1843" t="str">
            <v>BSB</v>
          </cell>
          <cell r="AQ1843">
            <v>1500</v>
          </cell>
          <cell r="AR1843">
            <v>2</v>
          </cell>
          <cell r="AS1843">
            <v>1500</v>
          </cell>
          <cell r="AT1843">
            <v>24</v>
          </cell>
          <cell r="AU1843" t="str">
            <v>N/A</v>
          </cell>
          <cell r="AV1843" t="str">
            <v>N/A</v>
          </cell>
          <cell r="AW1843" t="str">
            <v>N/A</v>
          </cell>
          <cell r="AX1843" t="str">
            <v>N/A</v>
          </cell>
          <cell r="AY1843" t="str">
            <v>N/A</v>
          </cell>
          <cell r="AZ1843">
            <v>71</v>
          </cell>
        </row>
        <row r="1843">
          <cell r="BB1843">
            <v>1</v>
          </cell>
          <cell r="BC1843" t="str">
            <v>Airtel</v>
          </cell>
          <cell r="BD1843">
            <v>0</v>
          </cell>
          <cell r="BE1843" t="str">
            <v>ZM3735</v>
          </cell>
          <cell r="BF1843" t="str">
            <v>YES</v>
          </cell>
        </row>
        <row r="1844">
          <cell r="C1844" t="str">
            <v>IHS_WST_226A</v>
          </cell>
          <cell r="D1844" t="str">
            <v>Mushimbo</v>
          </cell>
          <cell r="E1844">
            <v>24.5228</v>
          </cell>
          <cell r="F1844">
            <v>-17.4147</v>
          </cell>
          <cell r="G1844" t="str">
            <v>Southern</v>
          </cell>
          <cell r="H1844">
            <v>4.5</v>
          </cell>
          <cell r="I1844" t="str">
            <v>WESTERN</v>
          </cell>
          <cell r="J1844" t="str">
            <v>Sesheke</v>
          </cell>
          <cell r="K1844" t="str">
            <v>No</v>
          </cell>
          <cell r="L1844" t="str">
            <v>No</v>
          </cell>
          <cell r="M1844" t="str">
            <v>No</v>
          </cell>
          <cell r="N1844" t="str">
            <v>Rural</v>
          </cell>
          <cell r="O1844" t="str">
            <v>Silver</v>
          </cell>
          <cell r="P1844" t="str">
            <v>Silver</v>
          </cell>
          <cell r="Q1844" t="str">
            <v>BTS</v>
          </cell>
          <cell r="R1844" t="str">
            <v>BTS</v>
          </cell>
          <cell r="S1844" t="str">
            <v>On air</v>
          </cell>
          <cell r="T1844" t="str">
            <v>Solar-Gen</v>
          </cell>
          <cell r="U1844" t="str">
            <v>Green Field</v>
          </cell>
          <cell r="V1844">
            <v>70</v>
          </cell>
          <cell r="W1844" t="str">
            <v>Outdoor</v>
          </cell>
          <cell r="X1844" t="str">
            <v>Mwamba Kalilo</v>
          </cell>
          <cell r="Y1844" t="str">
            <v>SBC</v>
          </cell>
          <cell r="Z1844" t="str">
            <v>SBC</v>
          </cell>
          <cell r="AA1844" t="str">
            <v>Airtel </v>
          </cell>
          <cell r="AB1844" t="str">
            <v>Joseph Banda</v>
          </cell>
          <cell r="AC1844" t="str">
            <v>CCS</v>
          </cell>
          <cell r="AD1844" t="str">
            <v>CCS</v>
          </cell>
          <cell r="AE1844" t="str">
            <v>CK Works</v>
          </cell>
          <cell r="AF1844" t="str">
            <v>CK Works</v>
          </cell>
          <cell r="AG1844">
            <v>30</v>
          </cell>
          <cell r="AH1844" t="str">
            <v>perkins</v>
          </cell>
          <cell r="AI1844" t="str">
            <v>GV51790U</v>
          </cell>
          <cell r="AJ1844" t="str">
            <v>Mecc Alte</v>
          </cell>
          <cell r="AK1844" t="str">
            <v>ECP 28-M/4</v>
          </cell>
          <cell r="AL1844">
            <v>1000</v>
          </cell>
          <cell r="AM1844" t="str">
            <v>Power cube</v>
          </cell>
          <cell r="AN1844" t="str">
            <v>ICC330-H1_C1</v>
          </cell>
          <cell r="AO1844">
            <v>400</v>
          </cell>
          <cell r="AP1844" t="str">
            <v>Lithium</v>
          </cell>
          <cell r="AQ1844">
            <v>500</v>
          </cell>
          <cell r="AR1844">
            <v>48</v>
          </cell>
          <cell r="AS1844">
            <v>100</v>
          </cell>
          <cell r="AT1844">
            <v>5</v>
          </cell>
          <cell r="AU1844" t="str">
            <v>N/A</v>
          </cell>
          <cell r="AV1844" t="str">
            <v>N/A</v>
          </cell>
          <cell r="AW1844">
            <v>0</v>
          </cell>
          <cell r="AX1844" t="str">
            <v>NA</v>
          </cell>
          <cell r="AY1844">
            <v>0</v>
          </cell>
          <cell r="AZ1844">
            <v>60</v>
          </cell>
        </row>
        <row r="1844">
          <cell r="BB1844">
            <v>1</v>
          </cell>
          <cell r="BC1844" t="str">
            <v>Airtel</v>
          </cell>
          <cell r="BD1844">
            <v>0</v>
          </cell>
          <cell r="BE1844" t="str">
            <v>ZM3736</v>
          </cell>
          <cell r="BF1844" t="str">
            <v>no</v>
          </cell>
        </row>
        <row r="1845">
          <cell r="C1845" t="str">
            <v>IHS_WST_227A</v>
          </cell>
          <cell r="D1845" t="str">
            <v>SEFULA</v>
          </cell>
          <cell r="E1845">
            <v>23.1915</v>
          </cell>
          <cell r="F1845">
            <v>-15.3789</v>
          </cell>
          <cell r="G1845" t="str">
            <v>Southern</v>
          </cell>
          <cell r="H1845">
            <v>1.8</v>
          </cell>
          <cell r="I1845" t="str">
            <v>WESTERN</v>
          </cell>
          <cell r="J1845" t="str">
            <v>Mongu</v>
          </cell>
          <cell r="K1845" t="str">
            <v>No</v>
          </cell>
          <cell r="L1845" t="str">
            <v>No</v>
          </cell>
          <cell r="M1845" t="str">
            <v>No</v>
          </cell>
          <cell r="N1845" t="str">
            <v>Rural</v>
          </cell>
          <cell r="O1845" t="str">
            <v>Silver</v>
          </cell>
          <cell r="P1845" t="str">
            <v>Silver</v>
          </cell>
          <cell r="Q1845" t="str">
            <v>BTS</v>
          </cell>
          <cell r="R1845" t="str">
            <v>BTS</v>
          </cell>
          <cell r="S1845" t="str">
            <v>On air</v>
          </cell>
          <cell r="T1845" t="str">
            <v>Grid-Gen</v>
          </cell>
          <cell r="U1845" t="str">
            <v>Green Field</v>
          </cell>
          <cell r="V1845">
            <v>54</v>
          </cell>
          <cell r="W1845" t="str">
            <v>Outdoor</v>
          </cell>
          <cell r="X1845" t="str">
            <v>Kelvin Simpasa</v>
          </cell>
          <cell r="Y1845" t="str">
            <v>SBC</v>
          </cell>
          <cell r="Z1845" t="str">
            <v>SBC</v>
          </cell>
          <cell r="AA1845" t="str">
            <v>Airtel </v>
          </cell>
          <cell r="AB1845" t="str">
            <v>Joseph Banda</v>
          </cell>
          <cell r="AC1845" t="str">
            <v>CCS</v>
          </cell>
          <cell r="AD1845" t="str">
            <v>CCS</v>
          </cell>
          <cell r="AE1845" t="str">
            <v>Yanmar</v>
          </cell>
          <cell r="AF1845" t="str">
            <v>Yanmar</v>
          </cell>
          <cell r="AG1845">
            <v>15</v>
          </cell>
          <cell r="AH1845" t="str">
            <v>Yanmar</v>
          </cell>
          <cell r="AI1845" t="str">
            <v>4TNE88-G1A</v>
          </cell>
          <cell r="AJ1845" t="str">
            <v>Leroy Sommer</v>
          </cell>
          <cell r="AK1845" t="str">
            <v>LS 28S2</v>
          </cell>
          <cell r="AL1845">
            <v>600</v>
          </cell>
          <cell r="AM1845" t="str">
            <v>Power cube</v>
          </cell>
          <cell r="AN1845" t="str">
            <v>ICC330-H1-CI</v>
          </cell>
          <cell r="AO1845">
            <v>400</v>
          </cell>
          <cell r="AP1845" t="str">
            <v>Agisson</v>
          </cell>
          <cell r="AQ1845">
            <v>600</v>
          </cell>
          <cell r="AR1845">
            <v>2</v>
          </cell>
          <cell r="AS1845">
            <v>600</v>
          </cell>
          <cell r="AT1845">
            <v>24</v>
          </cell>
          <cell r="AU1845" t="str">
            <v>N/A</v>
          </cell>
          <cell r="AV1845" t="str">
            <v>N/A</v>
          </cell>
          <cell r="AW1845" t="str">
            <v>N/A</v>
          </cell>
          <cell r="AX1845" t="str">
            <v>N/A</v>
          </cell>
          <cell r="AY1845" t="str">
            <v>N/A</v>
          </cell>
          <cell r="AZ1845">
            <v>95.6</v>
          </cell>
        </row>
        <row r="1845">
          <cell r="BB1845">
            <v>2</v>
          </cell>
          <cell r="BC1845" t="str">
            <v>MTNAirtel</v>
          </cell>
          <cell r="BD1845" t="str">
            <v>T1163</v>
          </cell>
          <cell r="BE1845" t="str">
            <v>ZM3806</v>
          </cell>
          <cell r="BF1845" t="str">
            <v>YES</v>
          </cell>
        </row>
        <row r="1846">
          <cell r="C1846" t="str">
            <v>IHS_WST_229A</v>
          </cell>
          <cell r="D1846" t="str">
            <v>MWEETWE</v>
          </cell>
          <cell r="E1846">
            <v>24.3439</v>
          </cell>
          <cell r="F1846">
            <v>-14.955</v>
          </cell>
          <cell r="G1846" t="str">
            <v>Southern</v>
          </cell>
          <cell r="H1846">
            <v>1.8</v>
          </cell>
          <cell r="I1846" t="str">
            <v>WESTERN</v>
          </cell>
          <cell r="J1846" t="str">
            <v>Kaoma</v>
          </cell>
          <cell r="K1846" t="str">
            <v>No</v>
          </cell>
          <cell r="L1846" t="str">
            <v>No</v>
          </cell>
          <cell r="M1846" t="str">
            <v>No</v>
          </cell>
          <cell r="N1846" t="str">
            <v>Rural</v>
          </cell>
          <cell r="O1846" t="str">
            <v>Silver</v>
          </cell>
          <cell r="P1846" t="str">
            <v>Silver</v>
          </cell>
          <cell r="Q1846" t="str">
            <v>BTS</v>
          </cell>
          <cell r="R1846" t="str">
            <v>BTS</v>
          </cell>
          <cell r="S1846" t="str">
            <v>On air</v>
          </cell>
          <cell r="T1846" t="str">
            <v>Solar-Gen</v>
          </cell>
          <cell r="U1846" t="str">
            <v>Green Field</v>
          </cell>
          <cell r="V1846">
            <v>54</v>
          </cell>
          <cell r="W1846" t="str">
            <v>Outdoor</v>
          </cell>
          <cell r="X1846" t="str">
            <v>Kelvin Simpasa</v>
          </cell>
          <cell r="Y1846" t="str">
            <v>SBC</v>
          </cell>
          <cell r="Z1846" t="str">
            <v>SBC</v>
          </cell>
          <cell r="AA1846" t="str">
            <v>Airtel </v>
          </cell>
          <cell r="AB1846" t="str">
            <v>Joseph Banda</v>
          </cell>
          <cell r="AC1846" t="str">
            <v>CCS</v>
          </cell>
          <cell r="AD1846" t="str">
            <v>CCS</v>
          </cell>
          <cell r="AE1846" t="str">
            <v>Green Power</v>
          </cell>
          <cell r="AF1846" t="str">
            <v>Green Power</v>
          </cell>
          <cell r="AG1846">
            <v>15</v>
          </cell>
          <cell r="AH1846" t="str">
            <v>perkins</v>
          </cell>
          <cell r="AI1846" t="str">
            <v>51794V</v>
          </cell>
          <cell r="AJ1846" t="str">
            <v>Leroy Sommer</v>
          </cell>
          <cell r="AK1846" t="str">
            <v>LSA 42.3VS2J6/4</v>
          </cell>
          <cell r="AL1846">
            <v>600</v>
          </cell>
          <cell r="AM1846" t="str">
            <v>Power cube</v>
          </cell>
          <cell r="AN1846" t="str">
            <v>TP48200A</v>
          </cell>
          <cell r="AO1846">
            <v>200</v>
          </cell>
          <cell r="AP1846" t="str">
            <v>Lithium</v>
          </cell>
          <cell r="AQ1846">
            <v>300</v>
          </cell>
          <cell r="AR1846">
            <v>48</v>
          </cell>
          <cell r="AS1846">
            <v>100</v>
          </cell>
          <cell r="AT1846">
            <v>3</v>
          </cell>
          <cell r="AU1846" t="str">
            <v>N/A</v>
          </cell>
          <cell r="AV1846" t="str">
            <v>N/A</v>
          </cell>
          <cell r="AW1846" t="str">
            <v>N/A</v>
          </cell>
          <cell r="AX1846" t="str">
            <v>N/A</v>
          </cell>
          <cell r="AY1846" t="str">
            <v>N/A</v>
          </cell>
          <cell r="AZ1846">
            <v>50.5</v>
          </cell>
        </row>
        <row r="1846">
          <cell r="BB1846">
            <v>2</v>
          </cell>
          <cell r="BC1846" t="str">
            <v>MTNAirtel</v>
          </cell>
          <cell r="BD1846" t="str">
            <v>T1132</v>
          </cell>
          <cell r="BE1846" t="str">
            <v>ZM3808</v>
          </cell>
          <cell r="BF1846" t="str">
            <v>YES</v>
          </cell>
        </row>
        <row r="1847">
          <cell r="C1847" t="str">
            <v>IHS_WST_230A</v>
          </cell>
          <cell r="D1847" t="str">
            <v>Natukoma</v>
          </cell>
          <cell r="E1847">
            <v>22.759</v>
          </cell>
          <cell r="F1847">
            <v>-16.3554</v>
          </cell>
          <cell r="G1847" t="str">
            <v>Southern</v>
          </cell>
          <cell r="H1847">
            <v>2.5</v>
          </cell>
          <cell r="I1847" t="str">
            <v>WESTERN</v>
          </cell>
          <cell r="J1847" t="str">
            <v>Shangombo</v>
          </cell>
          <cell r="K1847" t="str">
            <v>No</v>
          </cell>
          <cell r="L1847" t="str">
            <v>No</v>
          </cell>
          <cell r="M1847" t="str">
            <v>No</v>
          </cell>
          <cell r="N1847" t="str">
            <v>Rural</v>
          </cell>
          <cell r="O1847" t="str">
            <v>Silver</v>
          </cell>
          <cell r="P1847" t="str">
            <v>Silver</v>
          </cell>
          <cell r="Q1847" t="str">
            <v>BTS</v>
          </cell>
          <cell r="R1847" t="str">
            <v>BB</v>
          </cell>
          <cell r="S1847" t="str">
            <v>On air</v>
          </cell>
          <cell r="T1847" t="str">
            <v>Solar-Gen</v>
          </cell>
          <cell r="U1847" t="str">
            <v>Green Field</v>
          </cell>
          <cell r="V1847">
            <v>80</v>
          </cell>
          <cell r="W1847" t="str">
            <v>Outdoor</v>
          </cell>
          <cell r="X1847" t="str">
            <v>Kelvin Simpasa</v>
          </cell>
          <cell r="Y1847" t="str">
            <v>SBC</v>
          </cell>
          <cell r="Z1847" t="str">
            <v>SBC</v>
          </cell>
          <cell r="AA1847" t="str">
            <v>Airtel </v>
          </cell>
          <cell r="AB1847" t="str">
            <v>Joseph Banda</v>
          </cell>
          <cell r="AC1847" t="str">
            <v>CCS</v>
          </cell>
          <cell r="AD1847" t="str">
            <v>CCS</v>
          </cell>
          <cell r="AE1847" t="str">
            <v>CK Works</v>
          </cell>
          <cell r="AF1847" t="str">
            <v>CK Works</v>
          </cell>
          <cell r="AG1847">
            <v>20</v>
          </cell>
          <cell r="AH1847" t="str">
            <v>perkins</v>
          </cell>
          <cell r="AI1847" t="str">
            <v>GV83540R</v>
          </cell>
          <cell r="AJ1847" t="str">
            <v>Leroy Sommer</v>
          </cell>
          <cell r="AK1847" t="str">
            <v>TAL-A40-F J 6/4</v>
          </cell>
          <cell r="AL1847">
            <v>1000</v>
          </cell>
          <cell r="AM1847" t="str">
            <v>Power cube</v>
          </cell>
          <cell r="AN1847" t="str">
            <v>TP48200A</v>
          </cell>
          <cell r="AO1847">
            <v>200</v>
          </cell>
          <cell r="AP1847" t="str">
            <v>Lithium</v>
          </cell>
          <cell r="AQ1847">
            <v>400</v>
          </cell>
          <cell r="AR1847">
            <v>48</v>
          </cell>
          <cell r="AS1847">
            <v>100</v>
          </cell>
          <cell r="AT1847">
            <v>4</v>
          </cell>
          <cell r="AU1847" t="str">
            <v>N/A</v>
          </cell>
          <cell r="AV1847" t="str">
            <v>N/A</v>
          </cell>
          <cell r="AW1847" t="str">
            <v>N/A</v>
          </cell>
          <cell r="AX1847" t="str">
            <v>N/A</v>
          </cell>
          <cell r="AY1847" t="str">
            <v>N/A</v>
          </cell>
          <cell r="AZ1847">
            <v>67</v>
          </cell>
        </row>
        <row r="1847">
          <cell r="BB1847">
            <v>2</v>
          </cell>
          <cell r="BC1847" t="str">
            <v>MTNAirtel</v>
          </cell>
          <cell r="BD1847" t="str">
            <v>T1128</v>
          </cell>
          <cell r="BE1847" t="str">
            <v>ZM3839</v>
          </cell>
          <cell r="BF1847" t="str">
            <v>YES</v>
          </cell>
        </row>
        <row r="1848">
          <cell r="C1848" t="str">
            <v>IHS_WST_231A</v>
          </cell>
          <cell r="D1848" t="str">
            <v>Namusheshe</v>
          </cell>
          <cell r="E1848">
            <v>24.0278</v>
          </cell>
          <cell r="F1848">
            <v>-15.3225</v>
          </cell>
          <cell r="G1848" t="str">
            <v>Southern</v>
          </cell>
          <cell r="H1848">
            <v>2.5</v>
          </cell>
          <cell r="I1848" t="str">
            <v>WESTERN</v>
          </cell>
          <cell r="J1848" t="str">
            <v>Kalabo</v>
          </cell>
          <cell r="K1848" t="str">
            <v>No</v>
          </cell>
          <cell r="L1848" t="str">
            <v>No</v>
          </cell>
          <cell r="M1848" t="str">
            <v>No</v>
          </cell>
          <cell r="N1848" t="str">
            <v>Rural</v>
          </cell>
          <cell r="O1848" t="str">
            <v>Silver</v>
          </cell>
          <cell r="P1848" t="str">
            <v>Silver</v>
          </cell>
          <cell r="Q1848" t="str">
            <v>BTS</v>
          </cell>
          <cell r="R1848" t="str">
            <v>BTS</v>
          </cell>
          <cell r="S1848" t="str">
            <v>On air</v>
          </cell>
          <cell r="T1848" t="str">
            <v>Solar-Gen</v>
          </cell>
          <cell r="U1848" t="str">
            <v>Green Field</v>
          </cell>
          <cell r="V1848">
            <v>80</v>
          </cell>
          <cell r="W1848" t="str">
            <v>Outdoor</v>
          </cell>
          <cell r="X1848" t="str">
            <v>Kelvin Simpasa</v>
          </cell>
          <cell r="Y1848" t="str">
            <v>SBC</v>
          </cell>
          <cell r="Z1848" t="str">
            <v>SBC</v>
          </cell>
          <cell r="AA1848" t="str">
            <v>Airtel </v>
          </cell>
          <cell r="AB1848" t="str">
            <v>Joseph Banda</v>
          </cell>
          <cell r="AC1848" t="str">
            <v>CCS</v>
          </cell>
          <cell r="AD1848" t="str">
            <v>CCS</v>
          </cell>
          <cell r="AE1848" t="str">
            <v>CK Works</v>
          </cell>
          <cell r="AF1848" t="str">
            <v>CK Works</v>
          </cell>
          <cell r="AG1848">
            <v>20</v>
          </cell>
          <cell r="AH1848" t="str">
            <v>perkins</v>
          </cell>
          <cell r="AI1848" t="str">
            <v>GN83537R</v>
          </cell>
          <cell r="AJ1848" t="str">
            <v>Leroy Sommer</v>
          </cell>
          <cell r="AK1848" t="str">
            <v>TAL-A40-F J 6/4</v>
          </cell>
          <cell r="AL1848">
            <v>1000</v>
          </cell>
          <cell r="AM1848" t="str">
            <v>Power cube</v>
          </cell>
          <cell r="AN1848" t="str">
            <v>TP48200A</v>
          </cell>
          <cell r="AO1848">
            <v>200</v>
          </cell>
          <cell r="AP1848" t="str">
            <v>Lithium</v>
          </cell>
          <cell r="AQ1848">
            <v>300</v>
          </cell>
          <cell r="AR1848">
            <v>48</v>
          </cell>
          <cell r="AS1848">
            <v>100</v>
          </cell>
          <cell r="AT1848">
            <v>3</v>
          </cell>
          <cell r="AU1848" t="str">
            <v>N/A</v>
          </cell>
          <cell r="AV1848" t="str">
            <v>N/A</v>
          </cell>
          <cell r="AW1848" t="str">
            <v>N/A</v>
          </cell>
          <cell r="AX1848" t="str">
            <v>N/A</v>
          </cell>
          <cell r="AY1848" t="str">
            <v>N/A</v>
          </cell>
          <cell r="AZ1848">
            <v>55.2</v>
          </cell>
        </row>
        <row r="1848">
          <cell r="BB1848">
            <v>1</v>
          </cell>
          <cell r="BC1848" t="str">
            <v>Airtel</v>
          </cell>
          <cell r="BD1848">
            <v>0</v>
          </cell>
          <cell r="BE1848" t="str">
            <v>ZM3843</v>
          </cell>
          <cell r="BF1848" t="str">
            <v>YES</v>
          </cell>
        </row>
        <row r="1849">
          <cell r="C1849" t="str">
            <v>IHS_WST_232A</v>
          </cell>
          <cell r="D1849" t="str">
            <v>Libonda</v>
          </cell>
          <cell r="E1849">
            <v>22.9501</v>
          </cell>
          <cell r="F1849">
            <v>-14.9863</v>
          </cell>
          <cell r="G1849" t="str">
            <v>Southern</v>
          </cell>
          <cell r="H1849">
            <v>1.8</v>
          </cell>
          <cell r="I1849" t="str">
            <v>WESTERN</v>
          </cell>
          <cell r="J1849" t="str">
            <v>Kalabo</v>
          </cell>
          <cell r="K1849" t="str">
            <v>No</v>
          </cell>
          <cell r="L1849" t="str">
            <v>No</v>
          </cell>
          <cell r="M1849" t="str">
            <v>No</v>
          </cell>
          <cell r="N1849" t="str">
            <v>Rural</v>
          </cell>
          <cell r="O1849" t="str">
            <v>Silver</v>
          </cell>
          <cell r="P1849" t="str">
            <v>Silver</v>
          </cell>
          <cell r="Q1849" t="str">
            <v>BTS</v>
          </cell>
          <cell r="R1849" t="str">
            <v>BTS</v>
          </cell>
          <cell r="S1849" t="str">
            <v>On air</v>
          </cell>
          <cell r="T1849" t="str">
            <v>Grid-Gen</v>
          </cell>
          <cell r="U1849" t="str">
            <v>Green Field</v>
          </cell>
          <cell r="V1849">
            <v>60</v>
          </cell>
          <cell r="W1849" t="str">
            <v>Outdoor</v>
          </cell>
          <cell r="X1849" t="str">
            <v>Kelvin Simpasa</v>
          </cell>
          <cell r="Y1849" t="str">
            <v>SBC</v>
          </cell>
          <cell r="Z1849" t="str">
            <v>SBC</v>
          </cell>
          <cell r="AA1849" t="str">
            <v>Airtel </v>
          </cell>
          <cell r="AB1849" t="str">
            <v>Joseph Banda</v>
          </cell>
          <cell r="AC1849" t="str">
            <v>CCS</v>
          </cell>
          <cell r="AD1849" t="str">
            <v>CCS</v>
          </cell>
          <cell r="AE1849" t="str">
            <v>Gen Logic </v>
          </cell>
          <cell r="AF1849" t="str">
            <v>Gen Logic </v>
          </cell>
          <cell r="AG1849">
            <v>15</v>
          </cell>
          <cell r="AH1849" t="str">
            <v>perkins</v>
          </cell>
          <cell r="AI1849" t="str">
            <v>GN66044U</v>
          </cell>
          <cell r="AJ1849" t="str">
            <v>Mecc Alte</v>
          </cell>
          <cell r="AK1849" t="str">
            <v>ECO 28-VL/4</v>
          </cell>
          <cell r="AL1849">
            <v>1000</v>
          </cell>
          <cell r="AM1849" t="str">
            <v>Power cube</v>
          </cell>
          <cell r="AN1849" t="str">
            <v>ICC330-H1-C1</v>
          </cell>
          <cell r="AO1849">
            <v>400</v>
          </cell>
          <cell r="AP1849" t="str">
            <v>Agisson</v>
          </cell>
          <cell r="AQ1849">
            <v>1200</v>
          </cell>
          <cell r="AR1849">
            <v>2</v>
          </cell>
          <cell r="AS1849">
            <v>600</v>
          </cell>
          <cell r="AT1849">
            <v>48</v>
          </cell>
          <cell r="AU1849" t="str">
            <v>N/A</v>
          </cell>
          <cell r="AV1849" t="str">
            <v>N/A</v>
          </cell>
          <cell r="AW1849" t="str">
            <v>N/A</v>
          </cell>
          <cell r="AX1849" t="str">
            <v>N/A</v>
          </cell>
          <cell r="AY1849" t="str">
            <v>N/A</v>
          </cell>
          <cell r="AZ1849">
            <v>60</v>
          </cell>
        </row>
        <row r="1849">
          <cell r="BB1849">
            <v>2</v>
          </cell>
          <cell r="BC1849" t="str">
            <v>MTNAirtel</v>
          </cell>
          <cell r="BD1849" t="str">
            <v>T1149</v>
          </cell>
          <cell r="BE1849" t="str">
            <v>ZM3855</v>
          </cell>
          <cell r="BF1849" t="str">
            <v>YES</v>
          </cell>
        </row>
        <row r="1850">
          <cell r="C1850" t="str">
            <v>IHS_WST_233A</v>
          </cell>
          <cell r="D1850" t="str">
            <v>Mulambwa harbour</v>
          </cell>
          <cell r="E1850">
            <v>23.1211</v>
          </cell>
          <cell r="F1850">
            <v>-15.2727</v>
          </cell>
          <cell r="G1850" t="str">
            <v>Southern</v>
          </cell>
          <cell r="H1850">
            <v>1.8</v>
          </cell>
          <cell r="I1850" t="str">
            <v>WESTERN</v>
          </cell>
          <cell r="J1850" t="str">
            <v>Mongu</v>
          </cell>
          <cell r="K1850" t="str">
            <v>No</v>
          </cell>
          <cell r="L1850" t="str">
            <v>No</v>
          </cell>
          <cell r="M1850" t="str">
            <v>No</v>
          </cell>
          <cell r="N1850" t="str">
            <v>Urban</v>
          </cell>
          <cell r="O1850" t="str">
            <v>Silver</v>
          </cell>
          <cell r="P1850" t="str">
            <v>Silver</v>
          </cell>
          <cell r="Q1850" t="str">
            <v>BTS</v>
          </cell>
          <cell r="R1850" t="str">
            <v>BTS</v>
          </cell>
          <cell r="S1850" t="str">
            <v>On air</v>
          </cell>
          <cell r="T1850" t="str">
            <v>Grid-Gen</v>
          </cell>
          <cell r="U1850" t="str">
            <v>Green Field</v>
          </cell>
          <cell r="V1850">
            <v>42</v>
          </cell>
          <cell r="W1850" t="str">
            <v>Outdoor</v>
          </cell>
          <cell r="X1850" t="str">
            <v>Kelvin Simpasa</v>
          </cell>
          <cell r="Y1850" t="str">
            <v>SBC</v>
          </cell>
          <cell r="Z1850" t="str">
            <v>SBC</v>
          </cell>
          <cell r="AA1850" t="str">
            <v>Airtel </v>
          </cell>
          <cell r="AB1850" t="str">
            <v>Joseph Banda</v>
          </cell>
          <cell r="AC1850" t="str">
            <v>CCS</v>
          </cell>
          <cell r="AD1850" t="str">
            <v>CCS</v>
          </cell>
          <cell r="AE1850" t="str">
            <v>Earth Technology</v>
          </cell>
          <cell r="AF1850" t="str">
            <v>Earth technology</v>
          </cell>
          <cell r="AG1850">
            <v>15</v>
          </cell>
          <cell r="AH1850" t="str">
            <v>perkins</v>
          </cell>
          <cell r="AI1850" t="str">
            <v>GU51794</v>
          </cell>
          <cell r="AJ1850" t="str">
            <v>Leroy Sommer</v>
          </cell>
          <cell r="AK1850" t="str">
            <v>TAL 040F J 6S/4</v>
          </cell>
          <cell r="AL1850">
            <v>400</v>
          </cell>
          <cell r="AM1850" t="str">
            <v>Power cube</v>
          </cell>
          <cell r="AN1850" t="str">
            <v>ICC330-H1-C1</v>
          </cell>
          <cell r="AO1850">
            <v>400</v>
          </cell>
          <cell r="AP1850" t="str">
            <v>Agisson</v>
          </cell>
          <cell r="AQ1850">
            <v>600</v>
          </cell>
          <cell r="AR1850">
            <v>2</v>
          </cell>
          <cell r="AS1850">
            <v>600</v>
          </cell>
          <cell r="AT1850">
            <v>24</v>
          </cell>
          <cell r="AU1850" t="str">
            <v>N/A</v>
          </cell>
          <cell r="AV1850" t="str">
            <v>N/A</v>
          </cell>
          <cell r="AW1850" t="str">
            <v>N/A</v>
          </cell>
          <cell r="AX1850" t="str">
            <v>N/A</v>
          </cell>
          <cell r="AY1850" t="str">
            <v>N/A</v>
          </cell>
          <cell r="AZ1850">
            <v>98</v>
          </cell>
        </row>
        <row r="1850">
          <cell r="BB1850">
            <v>2</v>
          </cell>
          <cell r="BC1850" t="str">
            <v>MTNAirtel</v>
          </cell>
          <cell r="BD1850" t="str">
            <v>T1110</v>
          </cell>
          <cell r="BE1850" t="str">
            <v>ZM3863</v>
          </cell>
          <cell r="BF1850" t="str">
            <v>YES</v>
          </cell>
        </row>
        <row r="1851">
          <cell r="C1851" t="str">
            <v>IHS_WST_234A</v>
          </cell>
          <cell r="D1851" t="str">
            <v>Mangango Mission </v>
          </cell>
          <cell r="E1851">
            <v>24.5196</v>
          </cell>
          <cell r="F1851">
            <v>-14.6513</v>
          </cell>
          <cell r="G1851" t="str">
            <v>Southern</v>
          </cell>
          <cell r="H1851">
            <v>2.5</v>
          </cell>
          <cell r="I1851" t="str">
            <v>WESTERN</v>
          </cell>
          <cell r="J1851" t="str">
            <v>Kaoma</v>
          </cell>
          <cell r="K1851" t="str">
            <v>No</v>
          </cell>
          <cell r="L1851" t="str">
            <v>No</v>
          </cell>
          <cell r="M1851" t="str">
            <v>No</v>
          </cell>
          <cell r="N1851" t="str">
            <v>Rural</v>
          </cell>
          <cell r="O1851" t="str">
            <v>Silver</v>
          </cell>
          <cell r="P1851" t="str">
            <v>Silver</v>
          </cell>
          <cell r="Q1851" t="str">
            <v>BTS</v>
          </cell>
          <cell r="R1851" t="str">
            <v>BTS</v>
          </cell>
          <cell r="S1851" t="str">
            <v>On air</v>
          </cell>
          <cell r="T1851" t="str">
            <v>Grid-Gen-solar</v>
          </cell>
          <cell r="U1851" t="str">
            <v>Green Field</v>
          </cell>
          <cell r="V1851">
            <v>50</v>
          </cell>
          <cell r="W1851" t="str">
            <v>Indoor </v>
          </cell>
          <cell r="X1851" t="str">
            <v>Kelvin Simpasa</v>
          </cell>
          <cell r="Y1851" t="str">
            <v>SBC</v>
          </cell>
          <cell r="Z1851" t="str">
            <v>SBC</v>
          </cell>
          <cell r="AA1851" t="str">
            <v>Airtel </v>
          </cell>
          <cell r="AB1851" t="str">
            <v>Joseph Banda</v>
          </cell>
          <cell r="AC1851" t="str">
            <v>CCS</v>
          </cell>
          <cell r="AD1851" t="str">
            <v>CCS</v>
          </cell>
          <cell r="AE1851" t="str">
            <v>CK Works</v>
          </cell>
          <cell r="AF1851" t="str">
            <v>CK Works</v>
          </cell>
          <cell r="AG1851">
            <v>20</v>
          </cell>
          <cell r="AH1851" t="str">
            <v>perkins</v>
          </cell>
          <cell r="AI1851" t="str">
            <v>GN83537R</v>
          </cell>
          <cell r="AJ1851" t="str">
            <v>Leroy Sommer</v>
          </cell>
          <cell r="AK1851" t="str">
            <v>TAL-A40-F J 6/4</v>
          </cell>
          <cell r="AL1851">
            <v>1000</v>
          </cell>
          <cell r="AM1851" t="str">
            <v>Emerson</v>
          </cell>
          <cell r="AN1851" t="str">
            <v>A48701z-1</v>
          </cell>
          <cell r="AO1851">
            <v>335</v>
          </cell>
          <cell r="AP1851" t="str">
            <v>NARADA</v>
          </cell>
          <cell r="AQ1851">
            <v>600</v>
          </cell>
          <cell r="AR1851">
            <v>2</v>
          </cell>
          <cell r="AS1851">
            <v>600</v>
          </cell>
          <cell r="AT1851">
            <v>24</v>
          </cell>
          <cell r="AU1851" t="str">
            <v>LG</v>
          </cell>
          <cell r="AV1851" t="str">
            <v>LG</v>
          </cell>
          <cell r="AW1851">
            <v>18000</v>
          </cell>
          <cell r="AX1851">
            <v>18000</v>
          </cell>
          <cell r="AY1851">
            <v>2</v>
          </cell>
          <cell r="AZ1851">
            <v>73</v>
          </cell>
        </row>
        <row r="1851">
          <cell r="BB1851">
            <v>2</v>
          </cell>
          <cell r="BC1851" t="str">
            <v>MTNAirtel</v>
          </cell>
          <cell r="BD1851" t="str">
            <v>T1079</v>
          </cell>
          <cell r="BE1851" t="str">
            <v>ZM3865</v>
          </cell>
          <cell r="BF1851" t="str">
            <v>YES</v>
          </cell>
        </row>
        <row r="1852">
          <cell r="C1852" t="str">
            <v>IHS_WST_235A</v>
          </cell>
          <cell r="D1852" t="str">
            <v>Kaoma Town1</v>
          </cell>
          <cell r="E1852">
            <v>24.8471</v>
          </cell>
          <cell r="F1852">
            <v>-14.822</v>
          </cell>
          <cell r="G1852" t="str">
            <v>Southern</v>
          </cell>
          <cell r="H1852">
            <v>2.5</v>
          </cell>
          <cell r="I1852" t="str">
            <v>WESTERN</v>
          </cell>
          <cell r="J1852" t="str">
            <v>Kaoma</v>
          </cell>
          <cell r="K1852" t="str">
            <v>No</v>
          </cell>
          <cell r="L1852" t="str">
            <v>No</v>
          </cell>
          <cell r="M1852" t="str">
            <v>No</v>
          </cell>
          <cell r="N1852" t="str">
            <v>Suburban</v>
          </cell>
          <cell r="O1852" t="str">
            <v>Silver</v>
          </cell>
          <cell r="P1852" t="str">
            <v>Silver</v>
          </cell>
          <cell r="Q1852" t="str">
            <v>BB</v>
          </cell>
          <cell r="R1852" t="str">
            <v>BTS</v>
          </cell>
          <cell r="S1852" t="str">
            <v>On air</v>
          </cell>
          <cell r="T1852" t="str">
            <v>Grid-Gen</v>
          </cell>
          <cell r="U1852" t="str">
            <v>Green Field</v>
          </cell>
          <cell r="V1852">
            <v>50</v>
          </cell>
          <cell r="W1852" t="str">
            <v>Outdoor</v>
          </cell>
          <cell r="X1852" t="str">
            <v>Kelvin Simpasa</v>
          </cell>
          <cell r="Y1852" t="str">
            <v>SBC</v>
          </cell>
          <cell r="Z1852" t="str">
            <v>SBC</v>
          </cell>
          <cell r="AA1852" t="str">
            <v>Airtel </v>
          </cell>
          <cell r="AB1852" t="str">
            <v>Joseph Banda</v>
          </cell>
          <cell r="AC1852" t="str">
            <v>CCS</v>
          </cell>
          <cell r="AD1852" t="str">
            <v>CCS</v>
          </cell>
          <cell r="AE1852" t="str">
            <v>Gen Logic </v>
          </cell>
          <cell r="AF1852" t="str">
            <v>Gen Logic </v>
          </cell>
          <cell r="AG1852">
            <v>20</v>
          </cell>
          <cell r="AH1852" t="str">
            <v>perkins</v>
          </cell>
          <cell r="AI1852" t="str">
            <v>998599X</v>
          </cell>
          <cell r="AJ1852" t="str">
            <v>Mecc Alte</v>
          </cell>
          <cell r="AK1852" t="str">
            <v>ECP 28M4</v>
          </cell>
          <cell r="AL1852">
            <v>1000</v>
          </cell>
          <cell r="AM1852" t="str">
            <v>Power cube</v>
          </cell>
          <cell r="AN1852" t="str">
            <v>ICC300-H1-C1</v>
          </cell>
          <cell r="AO1852">
            <v>400</v>
          </cell>
          <cell r="AP1852" t="str">
            <v>NARADA</v>
          </cell>
          <cell r="AQ1852">
            <v>1200</v>
          </cell>
          <cell r="AR1852">
            <v>2</v>
          </cell>
          <cell r="AS1852">
            <v>600</v>
          </cell>
          <cell r="AT1852">
            <v>48</v>
          </cell>
          <cell r="AU1852" t="str">
            <v>N/A</v>
          </cell>
          <cell r="AV1852" t="str">
            <v>N/A</v>
          </cell>
          <cell r="AW1852" t="str">
            <v>N/A</v>
          </cell>
          <cell r="AX1852" t="str">
            <v>N/A</v>
          </cell>
          <cell r="AY1852" t="str">
            <v>N/A</v>
          </cell>
          <cell r="AZ1852">
            <v>100</v>
          </cell>
        </row>
        <row r="1852">
          <cell r="BB1852">
            <v>2</v>
          </cell>
          <cell r="BC1852" t="str">
            <v>MTNAirtel</v>
          </cell>
          <cell r="BD1852" t="str">
            <v>T1121</v>
          </cell>
          <cell r="BE1852" t="str">
            <v>ZM3971</v>
          </cell>
          <cell r="BF1852" t="str">
            <v>YES</v>
          </cell>
        </row>
        <row r="1853">
          <cell r="C1853" t="str">
            <v>IHS_WST_236A</v>
          </cell>
          <cell r="D1853" t="str">
            <v>MAYUKWAYUKWA_3</v>
          </cell>
          <cell r="E1853">
            <v>24.192</v>
          </cell>
          <cell r="F1853">
            <v>-14.5676</v>
          </cell>
          <cell r="G1853" t="str">
            <v>Southern</v>
          </cell>
          <cell r="H1853">
            <v>2.5</v>
          </cell>
          <cell r="I1853" t="str">
            <v>WESTERN</v>
          </cell>
          <cell r="J1853" t="str">
            <v>Kaoma</v>
          </cell>
          <cell r="K1853" t="str">
            <v>No</v>
          </cell>
          <cell r="L1853" t="str">
            <v>No</v>
          </cell>
          <cell r="M1853" t="str">
            <v>No</v>
          </cell>
          <cell r="N1853" t="str">
            <v>Rural</v>
          </cell>
          <cell r="O1853" t="str">
            <v>Silver</v>
          </cell>
          <cell r="P1853" t="str">
            <v>Silver</v>
          </cell>
          <cell r="Q1853" t="str">
            <v>BTS</v>
          </cell>
          <cell r="R1853" t="str">
            <v>BTS</v>
          </cell>
          <cell r="S1853" t="str">
            <v>On air</v>
          </cell>
          <cell r="T1853" t="str">
            <v>Solar-Gen</v>
          </cell>
          <cell r="U1853" t="str">
            <v>Green Field</v>
          </cell>
          <cell r="V1853">
            <v>50</v>
          </cell>
          <cell r="W1853" t="str">
            <v>Outdoor</v>
          </cell>
          <cell r="X1853" t="str">
            <v>Kelvin Simpasa</v>
          </cell>
          <cell r="Y1853" t="str">
            <v>SBC</v>
          </cell>
          <cell r="Z1853" t="str">
            <v>SBC</v>
          </cell>
          <cell r="AA1853" t="str">
            <v>Airtel </v>
          </cell>
          <cell r="AB1853" t="str">
            <v>Joseph Banda</v>
          </cell>
          <cell r="AC1853" t="str">
            <v>CCS</v>
          </cell>
          <cell r="AD1853" t="str">
            <v>CCS</v>
          </cell>
          <cell r="AE1853" t="str">
            <v>CK Works</v>
          </cell>
          <cell r="AF1853" t="str">
            <v>CK Works</v>
          </cell>
          <cell r="AG1853">
            <v>20</v>
          </cell>
          <cell r="AH1853" t="str">
            <v>perkins</v>
          </cell>
          <cell r="AI1853" t="str">
            <v>GN83537R</v>
          </cell>
          <cell r="AJ1853" t="str">
            <v>Leroy Sommer</v>
          </cell>
          <cell r="AK1853" t="str">
            <v>TAL-A40-F J 6/4</v>
          </cell>
          <cell r="AL1853">
            <v>1000</v>
          </cell>
          <cell r="AM1853" t="str">
            <v>Emerson</v>
          </cell>
          <cell r="AN1853" t="str">
            <v>ICC300-H1-C1</v>
          </cell>
          <cell r="AO1853">
            <v>400</v>
          </cell>
          <cell r="AP1853" t="str">
            <v>BSB</v>
          </cell>
          <cell r="AQ1853">
            <v>1500</v>
          </cell>
          <cell r="AR1853">
            <v>2</v>
          </cell>
          <cell r="AS1853">
            <v>1500</v>
          </cell>
          <cell r="AT1853">
            <v>24</v>
          </cell>
          <cell r="AU1853" t="str">
            <v>N/A</v>
          </cell>
          <cell r="AV1853" t="str">
            <v>N/A</v>
          </cell>
          <cell r="AW1853" t="str">
            <v>N/A</v>
          </cell>
          <cell r="AX1853" t="str">
            <v>N/A</v>
          </cell>
          <cell r="AY1853" t="str">
            <v>N/A</v>
          </cell>
          <cell r="AZ1853">
            <v>78</v>
          </cell>
        </row>
        <row r="1853">
          <cell r="BB1853">
            <v>2</v>
          </cell>
          <cell r="BC1853" t="str">
            <v>MTNAirtel</v>
          </cell>
          <cell r="BD1853" t="str">
            <v>T1154</v>
          </cell>
          <cell r="BE1853" t="str">
            <v>ZM3996</v>
          </cell>
          <cell r="BF1853" t="str">
            <v>YES</v>
          </cell>
        </row>
        <row r="1854">
          <cell r="C1854" t="str">
            <v>IHS_WST_237A</v>
          </cell>
          <cell r="D1854" t="str">
            <v>Mbopuma Rpt</v>
          </cell>
          <cell r="E1854">
            <v>22.9646</v>
          </cell>
          <cell r="F1854">
            <v>-16.3946</v>
          </cell>
          <cell r="G1854" t="str">
            <v>Southern</v>
          </cell>
          <cell r="H1854">
            <v>2.5</v>
          </cell>
          <cell r="I1854" t="str">
            <v>WESTERN</v>
          </cell>
          <cell r="J1854" t="str">
            <v>Shangombo</v>
          </cell>
          <cell r="K1854" t="str">
            <v>No</v>
          </cell>
          <cell r="L1854" t="str">
            <v>No</v>
          </cell>
          <cell r="M1854" t="str">
            <v>No</v>
          </cell>
          <cell r="N1854" t="str">
            <v>Rural</v>
          </cell>
          <cell r="O1854" t="str">
            <v>Silver</v>
          </cell>
          <cell r="P1854" t="str">
            <v>Silver</v>
          </cell>
          <cell r="Q1854" t="str">
            <v>BB</v>
          </cell>
          <cell r="R1854" t="str">
            <v>BB</v>
          </cell>
          <cell r="S1854" t="str">
            <v>On air</v>
          </cell>
          <cell r="T1854" t="str">
            <v>Solar-Gen</v>
          </cell>
          <cell r="U1854" t="str">
            <v>Green Field</v>
          </cell>
          <cell r="V1854">
            <v>70</v>
          </cell>
          <cell r="W1854" t="str">
            <v>Outdoor</v>
          </cell>
          <cell r="X1854" t="str">
            <v>Kelvin Simpasa</v>
          </cell>
          <cell r="Y1854" t="str">
            <v>SBC</v>
          </cell>
          <cell r="Z1854" t="str">
            <v>SBC</v>
          </cell>
          <cell r="AA1854" t="str">
            <v>Airtel </v>
          </cell>
          <cell r="AB1854" t="str">
            <v>Joseph Banda</v>
          </cell>
          <cell r="AC1854" t="str">
            <v>CCS</v>
          </cell>
          <cell r="AD1854" t="str">
            <v>CCS</v>
          </cell>
          <cell r="AE1854" t="str">
            <v>CK Works</v>
          </cell>
          <cell r="AF1854" t="str">
            <v>CK Works</v>
          </cell>
          <cell r="AG1854">
            <v>20</v>
          </cell>
          <cell r="AH1854" t="str">
            <v>perkins</v>
          </cell>
          <cell r="AI1854" t="str">
            <v>GV83540R</v>
          </cell>
          <cell r="AJ1854" t="str">
            <v>Leroy Sommer</v>
          </cell>
          <cell r="AK1854" t="str">
            <v>TAL-A40-F J 6/4</v>
          </cell>
          <cell r="AL1854">
            <v>1000</v>
          </cell>
          <cell r="AM1854" t="str">
            <v>Power cube</v>
          </cell>
          <cell r="AN1854" t="str">
            <v>TP48200A</v>
          </cell>
          <cell r="AO1854">
            <v>200</v>
          </cell>
          <cell r="AP1854" t="str">
            <v>Agisson</v>
          </cell>
          <cell r="AQ1854">
            <v>1200</v>
          </cell>
          <cell r="AR1854">
            <v>2</v>
          </cell>
          <cell r="AS1854">
            <v>600</v>
          </cell>
          <cell r="AT1854">
            <v>48</v>
          </cell>
          <cell r="AU1854" t="str">
            <v>N/A</v>
          </cell>
          <cell r="AV1854" t="str">
            <v>N/A</v>
          </cell>
          <cell r="AW1854" t="str">
            <v>N/A</v>
          </cell>
          <cell r="AX1854" t="str">
            <v>N/A</v>
          </cell>
          <cell r="AY1854" t="str">
            <v>N/A</v>
          </cell>
          <cell r="AZ1854">
            <v>57</v>
          </cell>
        </row>
        <row r="1854">
          <cell r="BB1854">
            <v>2</v>
          </cell>
          <cell r="BC1854" t="str">
            <v>MTNAirtel</v>
          </cell>
          <cell r="BD1854" t="str">
            <v>T1134</v>
          </cell>
          <cell r="BE1854" t="str">
            <v>ZM4014</v>
          </cell>
          <cell r="BF1854" t="str">
            <v>YES</v>
          </cell>
        </row>
        <row r="1855">
          <cell r="C1855" t="str">
            <v>IHS_WST_239A</v>
          </cell>
          <cell r="D1855" t="str">
            <v>Muoyo</v>
          </cell>
          <cell r="E1855">
            <v>23.2574</v>
          </cell>
          <cell r="F1855">
            <v>-15.5766</v>
          </cell>
          <cell r="G1855" t="str">
            <v>Southern</v>
          </cell>
          <cell r="H1855">
            <v>1.8</v>
          </cell>
          <cell r="I1855" t="str">
            <v>WESTERN</v>
          </cell>
          <cell r="J1855" t="str">
            <v>Senanga</v>
          </cell>
          <cell r="K1855" t="str">
            <v>No</v>
          </cell>
          <cell r="L1855" t="str">
            <v>No</v>
          </cell>
          <cell r="M1855" t="str">
            <v>No</v>
          </cell>
          <cell r="N1855" t="str">
            <v>Rural</v>
          </cell>
          <cell r="O1855" t="str">
            <v>Silver</v>
          </cell>
          <cell r="P1855" t="str">
            <v>Silver</v>
          </cell>
          <cell r="Q1855" t="str">
            <v>BTS</v>
          </cell>
          <cell r="R1855" t="str">
            <v>BTS</v>
          </cell>
          <cell r="S1855" t="str">
            <v>On air</v>
          </cell>
          <cell r="T1855" t="str">
            <v>Grid-Gen</v>
          </cell>
          <cell r="U1855" t="str">
            <v>Green Field</v>
          </cell>
          <cell r="V1855">
            <v>60</v>
          </cell>
          <cell r="W1855" t="str">
            <v>Outdoor</v>
          </cell>
          <cell r="X1855" t="str">
            <v>Kelvin Simpasa</v>
          </cell>
          <cell r="Y1855" t="str">
            <v>SBC</v>
          </cell>
          <cell r="Z1855" t="str">
            <v>SBC</v>
          </cell>
          <cell r="AA1855" t="str">
            <v>Airtel </v>
          </cell>
          <cell r="AB1855" t="str">
            <v>Joseph Banda</v>
          </cell>
          <cell r="AC1855" t="str">
            <v>CCS</v>
          </cell>
          <cell r="AD1855" t="str">
            <v>CCS</v>
          </cell>
          <cell r="AE1855" t="str">
            <v>Yanmar</v>
          </cell>
          <cell r="AF1855" t="str">
            <v>Yanmar</v>
          </cell>
          <cell r="AG1855">
            <v>15</v>
          </cell>
          <cell r="AH1855" t="str">
            <v>perkins</v>
          </cell>
          <cell r="AI1855" t="str">
            <v>4TNE88-G1A</v>
          </cell>
          <cell r="AJ1855" t="str">
            <v>Mecc Alte</v>
          </cell>
          <cell r="AK1855" t="str">
            <v>ECO 28-VL/4</v>
          </cell>
          <cell r="AL1855">
            <v>1000</v>
          </cell>
          <cell r="AM1855" t="str">
            <v>Power cube</v>
          </cell>
          <cell r="AN1855" t="str">
            <v>ICC330-H1-C1</v>
          </cell>
          <cell r="AO1855">
            <v>400</v>
          </cell>
          <cell r="AP1855" t="str">
            <v>Agisson</v>
          </cell>
          <cell r="AQ1855">
            <v>600</v>
          </cell>
          <cell r="AR1855">
            <v>2</v>
          </cell>
          <cell r="AS1855">
            <v>600</v>
          </cell>
          <cell r="AT1855">
            <v>24</v>
          </cell>
          <cell r="AU1855" t="str">
            <v>N/A</v>
          </cell>
          <cell r="AV1855" t="str">
            <v>N/A</v>
          </cell>
          <cell r="AW1855" t="str">
            <v>N/A</v>
          </cell>
          <cell r="AX1855" t="str">
            <v>N/A</v>
          </cell>
          <cell r="AY1855" t="str">
            <v>N/A</v>
          </cell>
          <cell r="AZ1855">
            <v>75.74</v>
          </cell>
        </row>
        <row r="1855">
          <cell r="BB1855">
            <v>2</v>
          </cell>
          <cell r="BC1855" t="str">
            <v>MTNAirtel</v>
          </cell>
          <cell r="BD1855" t="str">
            <v>T1124</v>
          </cell>
          <cell r="BE1855" t="str">
            <v>ZM6062</v>
          </cell>
          <cell r="BF1855" t="str">
            <v>YES</v>
          </cell>
        </row>
        <row r="1856">
          <cell r="C1856" t="str">
            <v>IHS_WST_240A</v>
          </cell>
          <cell r="D1856" t="str">
            <v>Namuzingu Mulobezi Plantation</v>
          </cell>
          <cell r="E1856">
            <v>24.8667</v>
          </cell>
          <cell r="F1856">
            <v>-17.05</v>
          </cell>
          <cell r="G1856" t="str">
            <v>Southern</v>
          </cell>
          <cell r="H1856">
            <v>2.5</v>
          </cell>
          <cell r="I1856" t="str">
            <v>WESTERN</v>
          </cell>
          <cell r="J1856" t="str">
            <v>Sesheke</v>
          </cell>
          <cell r="K1856" t="str">
            <v>No</v>
          </cell>
          <cell r="L1856" t="str">
            <v>No</v>
          </cell>
          <cell r="M1856" t="str">
            <v>No</v>
          </cell>
          <cell r="N1856" t="str">
            <v>Rural</v>
          </cell>
          <cell r="O1856" t="str">
            <v>Silver</v>
          </cell>
          <cell r="P1856" t="str">
            <v>Silver</v>
          </cell>
          <cell r="Q1856" t="str">
            <v>BTS</v>
          </cell>
          <cell r="R1856" t="str">
            <v>BTS</v>
          </cell>
          <cell r="S1856" t="str">
            <v>On air</v>
          </cell>
          <cell r="T1856" t="str">
            <v>Grid-Gen</v>
          </cell>
          <cell r="U1856" t="str">
            <v>Green Field</v>
          </cell>
          <cell r="V1856">
            <v>70</v>
          </cell>
          <cell r="W1856" t="str">
            <v>Outdoor</v>
          </cell>
          <cell r="X1856" t="str">
            <v>Mwamba Kalilo</v>
          </cell>
          <cell r="Y1856" t="str">
            <v>SBC</v>
          </cell>
          <cell r="Z1856" t="str">
            <v>SBC</v>
          </cell>
          <cell r="AA1856" t="str">
            <v>Airtel </v>
          </cell>
          <cell r="AB1856" t="str">
            <v>Joseph Banda</v>
          </cell>
          <cell r="AC1856" t="str">
            <v>CCS</v>
          </cell>
          <cell r="AD1856" t="str">
            <v>CCS</v>
          </cell>
          <cell r="AE1856" t="str">
            <v>CK Works</v>
          </cell>
          <cell r="AF1856" t="str">
            <v>CK Works</v>
          </cell>
          <cell r="AG1856">
            <v>20</v>
          </cell>
          <cell r="AH1856" t="str">
            <v>perkins</v>
          </cell>
          <cell r="AI1856" t="str">
            <v>GU51790U</v>
          </cell>
          <cell r="AJ1856" t="str">
            <v>Leroy Sommer</v>
          </cell>
          <cell r="AK1856" t="str">
            <v>TAL 040F J 6S/4</v>
          </cell>
          <cell r="AL1856">
            <v>1000</v>
          </cell>
          <cell r="AM1856" t="str">
            <v>Power cube</v>
          </cell>
          <cell r="AN1856" t="str">
            <v>ICC330-H1_C1</v>
          </cell>
          <cell r="AO1856">
            <v>600</v>
          </cell>
          <cell r="AP1856" t="str">
            <v>Lithium</v>
          </cell>
          <cell r="AQ1856">
            <v>300</v>
          </cell>
          <cell r="AR1856">
            <v>48</v>
          </cell>
          <cell r="AS1856">
            <v>100</v>
          </cell>
          <cell r="AT1856">
            <v>3</v>
          </cell>
          <cell r="AU1856" t="str">
            <v>N/A</v>
          </cell>
          <cell r="AV1856" t="str">
            <v>N/A</v>
          </cell>
          <cell r="AW1856" t="str">
            <v>N/A</v>
          </cell>
          <cell r="AX1856" t="str">
            <v>NA</v>
          </cell>
          <cell r="AY1856" t="str">
            <v>N/A</v>
          </cell>
          <cell r="AZ1856">
            <v>40</v>
          </cell>
        </row>
        <row r="1856">
          <cell r="BB1856">
            <v>1</v>
          </cell>
          <cell r="BC1856" t="str">
            <v>Airtel</v>
          </cell>
          <cell r="BD1856">
            <v>0</v>
          </cell>
          <cell r="BE1856" t="str">
            <v>ZM6065</v>
          </cell>
          <cell r="BF1856">
            <v>0</v>
          </cell>
        </row>
        <row r="1857">
          <cell r="C1857" t="str">
            <v>IHS_WST_241A</v>
          </cell>
          <cell r="D1857" t="str">
            <v>Mongu 1 Rfl</v>
          </cell>
          <cell r="E1857">
            <v>23.14</v>
          </cell>
          <cell r="F1857">
            <v>-15.2648</v>
          </cell>
          <cell r="G1857" t="str">
            <v>Southern</v>
          </cell>
          <cell r="H1857">
            <v>1.8</v>
          </cell>
          <cell r="I1857" t="str">
            <v>WESTERN</v>
          </cell>
          <cell r="J1857" t="str">
            <v>Mongu</v>
          </cell>
          <cell r="K1857" t="str">
            <v>No</v>
          </cell>
          <cell r="L1857" t="str">
            <v>No</v>
          </cell>
          <cell r="M1857" t="str">
            <v>No</v>
          </cell>
          <cell r="N1857" t="str">
            <v>Urban</v>
          </cell>
          <cell r="O1857" t="str">
            <v>Silver</v>
          </cell>
          <cell r="P1857" t="str">
            <v>Silver</v>
          </cell>
          <cell r="Q1857" t="str">
            <v>BTS</v>
          </cell>
          <cell r="R1857" t="str">
            <v>BTS</v>
          </cell>
          <cell r="S1857" t="str">
            <v>On air</v>
          </cell>
          <cell r="T1857" t="str">
            <v>Grid-Gen</v>
          </cell>
          <cell r="U1857" t="str">
            <v>Green Field</v>
          </cell>
          <cell r="V1857">
            <v>40</v>
          </cell>
          <cell r="W1857" t="str">
            <v>Outdoor</v>
          </cell>
          <cell r="X1857" t="str">
            <v>Kelvin Simpasa</v>
          </cell>
          <cell r="Y1857" t="str">
            <v>SBC</v>
          </cell>
          <cell r="Z1857" t="str">
            <v>SBC</v>
          </cell>
          <cell r="AA1857" t="str">
            <v>Airtel </v>
          </cell>
          <cell r="AB1857" t="str">
            <v>Joseph Banda</v>
          </cell>
          <cell r="AC1857" t="str">
            <v>CCS</v>
          </cell>
          <cell r="AD1857" t="str">
            <v>CCS</v>
          </cell>
          <cell r="AE1857" t="str">
            <v>Gen Logic </v>
          </cell>
          <cell r="AF1857" t="str">
            <v>Gen Logic </v>
          </cell>
          <cell r="AG1857">
            <v>15</v>
          </cell>
          <cell r="AH1857" t="str">
            <v>perkins</v>
          </cell>
          <cell r="AI1857" t="str">
            <v>GN66044U</v>
          </cell>
          <cell r="AJ1857" t="str">
            <v>Mecc Alte</v>
          </cell>
          <cell r="AK1857" t="str">
            <v>EC0 28-VL/4</v>
          </cell>
          <cell r="AL1857">
            <v>1000</v>
          </cell>
          <cell r="AM1857" t="str">
            <v>Power cube</v>
          </cell>
          <cell r="AN1857" t="str">
            <v>ICC330-H1-C1</v>
          </cell>
          <cell r="AO1857">
            <v>400</v>
          </cell>
          <cell r="AP1857" t="str">
            <v>Agisson</v>
          </cell>
          <cell r="AQ1857">
            <v>600</v>
          </cell>
          <cell r="AR1857">
            <v>2</v>
          </cell>
          <cell r="AS1857">
            <v>600</v>
          </cell>
          <cell r="AT1857">
            <v>24</v>
          </cell>
          <cell r="AU1857" t="str">
            <v>N/A</v>
          </cell>
          <cell r="AV1857" t="str">
            <v>N/A</v>
          </cell>
          <cell r="AW1857" t="str">
            <v>N/A</v>
          </cell>
          <cell r="AX1857" t="str">
            <v>N/A</v>
          </cell>
          <cell r="AY1857" t="str">
            <v>N/A</v>
          </cell>
          <cell r="AZ1857">
            <v>80.57</v>
          </cell>
        </row>
        <row r="1857">
          <cell r="BB1857">
            <v>1</v>
          </cell>
          <cell r="BC1857" t="str">
            <v>Airtel</v>
          </cell>
          <cell r="BD1857">
            <v>0</v>
          </cell>
          <cell r="BE1857" t="str">
            <v>ZM6194</v>
          </cell>
          <cell r="BF1857" t="str">
            <v>YES</v>
          </cell>
        </row>
        <row r="1858">
          <cell r="C1858" t="str">
            <v>IHS_WST_243A</v>
          </cell>
          <cell r="D1858" t="str">
            <v>Nakanyaa</v>
          </cell>
          <cell r="E1858">
            <v>23.6513</v>
          </cell>
          <cell r="F1858">
            <v>-15.4833</v>
          </cell>
          <cell r="G1858" t="str">
            <v>Southern</v>
          </cell>
          <cell r="H1858">
            <v>2.5</v>
          </cell>
          <cell r="I1858" t="str">
            <v>WESTERN</v>
          </cell>
          <cell r="J1858" t="str">
            <v>Mongu</v>
          </cell>
          <cell r="K1858" t="str">
            <v>No</v>
          </cell>
          <cell r="L1858" t="str">
            <v>No</v>
          </cell>
          <cell r="M1858" t="str">
            <v>No</v>
          </cell>
          <cell r="N1858" t="str">
            <v>Rural</v>
          </cell>
          <cell r="O1858" t="str">
            <v>Silver</v>
          </cell>
          <cell r="P1858" t="str">
            <v>Silver</v>
          </cell>
          <cell r="Q1858" t="str">
            <v>BTS</v>
          </cell>
          <cell r="R1858" t="str">
            <v>BTS</v>
          </cell>
          <cell r="S1858" t="str">
            <v>On air</v>
          </cell>
          <cell r="T1858" t="str">
            <v>Solar-Gen</v>
          </cell>
          <cell r="U1858" t="str">
            <v>Green Field</v>
          </cell>
          <cell r="V1858">
            <v>80</v>
          </cell>
          <cell r="W1858" t="str">
            <v>Outdoor</v>
          </cell>
          <cell r="X1858" t="str">
            <v>Kelvin Simpasa</v>
          </cell>
          <cell r="Y1858" t="str">
            <v>SBC</v>
          </cell>
          <cell r="Z1858" t="str">
            <v>SBC</v>
          </cell>
          <cell r="AA1858" t="str">
            <v>Airtel </v>
          </cell>
          <cell r="AB1858" t="str">
            <v>Joseph Banda</v>
          </cell>
          <cell r="AC1858" t="str">
            <v>CCS</v>
          </cell>
          <cell r="AD1858" t="str">
            <v>CCS</v>
          </cell>
          <cell r="AE1858" t="str">
            <v>CK Works</v>
          </cell>
          <cell r="AF1858" t="str">
            <v>CK Works</v>
          </cell>
          <cell r="AG1858">
            <v>20</v>
          </cell>
          <cell r="AH1858" t="str">
            <v>perkins</v>
          </cell>
          <cell r="AI1858" t="str">
            <v>GN83537R</v>
          </cell>
          <cell r="AJ1858" t="str">
            <v>Leroy Sommer</v>
          </cell>
          <cell r="AK1858" t="str">
            <v>TAL-A40-F J 6/4</v>
          </cell>
          <cell r="AL1858">
            <v>1000</v>
          </cell>
          <cell r="AM1858" t="str">
            <v>N/A</v>
          </cell>
          <cell r="AN1858" t="str">
            <v>EPC 48200/2900-HC1</v>
          </cell>
          <cell r="AO1858">
            <v>200</v>
          </cell>
          <cell r="AP1858" t="str">
            <v>BSB</v>
          </cell>
          <cell r="AQ1858">
            <v>1500</v>
          </cell>
          <cell r="AR1858">
            <v>2</v>
          </cell>
          <cell r="AS1858">
            <v>1500</v>
          </cell>
          <cell r="AT1858">
            <v>24</v>
          </cell>
          <cell r="AU1858" t="str">
            <v>N/A</v>
          </cell>
          <cell r="AV1858" t="str">
            <v>N/A</v>
          </cell>
          <cell r="AW1858" t="str">
            <v>N/A</v>
          </cell>
          <cell r="AX1858" t="str">
            <v>N/A</v>
          </cell>
          <cell r="AY1858" t="str">
            <v>N/A</v>
          </cell>
          <cell r="AZ1858">
            <v>42.3</v>
          </cell>
        </row>
        <row r="1858">
          <cell r="BB1858">
            <v>1</v>
          </cell>
          <cell r="BC1858" t="str">
            <v>Airtel</v>
          </cell>
          <cell r="BD1858">
            <v>0</v>
          </cell>
          <cell r="BE1858" t="str">
            <v>ZM6301</v>
          </cell>
          <cell r="BF1858" t="str">
            <v>YES</v>
          </cell>
        </row>
        <row r="1859">
          <cell r="C1859" t="str">
            <v>IHS_WST_244A</v>
          </cell>
          <cell r="D1859" t="str">
            <v>Mishulundu</v>
          </cell>
          <cell r="E1859">
            <v>22.8086</v>
          </cell>
          <cell r="F1859">
            <v>-14.7797</v>
          </cell>
          <cell r="G1859" t="str">
            <v>Southern</v>
          </cell>
          <cell r="H1859">
            <v>1.8</v>
          </cell>
          <cell r="I1859" t="str">
            <v>WESTERN</v>
          </cell>
          <cell r="J1859" t="str">
            <v>Kalabo</v>
          </cell>
          <cell r="K1859" t="str">
            <v>No</v>
          </cell>
          <cell r="L1859" t="str">
            <v>No</v>
          </cell>
          <cell r="M1859" t="str">
            <v>No</v>
          </cell>
          <cell r="N1859" t="str">
            <v>Rural</v>
          </cell>
          <cell r="O1859" t="str">
            <v>Silver</v>
          </cell>
          <cell r="P1859" t="str">
            <v>Silver</v>
          </cell>
          <cell r="Q1859" t="str">
            <v>BTS</v>
          </cell>
          <cell r="R1859" t="str">
            <v>BTS</v>
          </cell>
          <cell r="S1859" t="str">
            <v>On air</v>
          </cell>
          <cell r="T1859" t="str">
            <v>Solar-Gen</v>
          </cell>
          <cell r="U1859" t="str">
            <v>Green Field</v>
          </cell>
          <cell r="V1859">
            <v>60</v>
          </cell>
          <cell r="W1859" t="str">
            <v>Outdoor</v>
          </cell>
          <cell r="X1859" t="str">
            <v>Kelvin Simpasa</v>
          </cell>
          <cell r="Y1859" t="str">
            <v>SBC</v>
          </cell>
          <cell r="Z1859" t="str">
            <v>SBC</v>
          </cell>
          <cell r="AA1859" t="str">
            <v>Airtel </v>
          </cell>
          <cell r="AB1859" t="str">
            <v>Joseph Banda</v>
          </cell>
          <cell r="AC1859" t="str">
            <v>CCS</v>
          </cell>
          <cell r="AD1859" t="str">
            <v>CCS</v>
          </cell>
          <cell r="AE1859" t="str">
            <v>Rid</v>
          </cell>
          <cell r="AF1859" t="str">
            <v>Mitsubishi</v>
          </cell>
          <cell r="AG1859">
            <v>20</v>
          </cell>
          <cell r="AH1859" t="str">
            <v>Mitsubishi</v>
          </cell>
          <cell r="AI1859" t="str">
            <v>Mitsubishi</v>
          </cell>
          <cell r="AJ1859" t="str">
            <v>Zanardi </v>
          </cell>
          <cell r="AK1859" t="str">
            <v>AL3/4</v>
          </cell>
          <cell r="AL1859">
            <v>600</v>
          </cell>
          <cell r="AM1859" t="str">
            <v>N/A</v>
          </cell>
          <cell r="AN1859">
            <v>0</v>
          </cell>
          <cell r="AO1859">
            <v>0</v>
          </cell>
          <cell r="AP1859" t="str">
            <v>Amaron</v>
          </cell>
          <cell r="AQ1859">
            <v>600</v>
          </cell>
          <cell r="AR1859">
            <v>2</v>
          </cell>
          <cell r="AS1859">
            <v>600</v>
          </cell>
          <cell r="AT1859">
            <v>24</v>
          </cell>
          <cell r="AU1859" t="str">
            <v>N/A</v>
          </cell>
          <cell r="AV1859" t="str">
            <v>N/A</v>
          </cell>
          <cell r="AW1859" t="str">
            <v>N/A</v>
          </cell>
          <cell r="AX1859" t="str">
            <v>N/A</v>
          </cell>
          <cell r="AY1859" t="str">
            <v>N/A</v>
          </cell>
          <cell r="AZ1859">
            <v>35</v>
          </cell>
        </row>
        <row r="1859">
          <cell r="BB1859">
            <v>1</v>
          </cell>
          <cell r="BC1859" t="str">
            <v>MTN</v>
          </cell>
          <cell r="BD1859" t="str">
            <v>T1142</v>
          </cell>
          <cell r="BE1859">
            <v>0</v>
          </cell>
          <cell r="BF1859" t="str">
            <v>YES</v>
          </cell>
        </row>
        <row r="1860">
          <cell r="C1860" t="str">
            <v>IHS_WST_245A</v>
          </cell>
          <cell r="D1860" t="str">
            <v>Simaa</v>
          </cell>
          <cell r="E1860">
            <v>23.6205</v>
          </cell>
          <cell r="F1860">
            <v>-14.8528</v>
          </cell>
          <cell r="G1860" t="str">
            <v>Southern</v>
          </cell>
          <cell r="H1860">
            <v>1.8</v>
          </cell>
          <cell r="I1860" t="str">
            <v>WESTERN</v>
          </cell>
          <cell r="J1860" t="str">
            <v>Mongu</v>
          </cell>
          <cell r="K1860" t="str">
            <v>No</v>
          </cell>
          <cell r="L1860" t="str">
            <v>No</v>
          </cell>
          <cell r="M1860" t="str">
            <v>No</v>
          </cell>
          <cell r="N1860" t="str">
            <v>Rural</v>
          </cell>
          <cell r="O1860" t="str">
            <v>Silver</v>
          </cell>
          <cell r="P1860" t="str">
            <v>Silver</v>
          </cell>
          <cell r="Q1860" t="str">
            <v>BTS</v>
          </cell>
          <cell r="R1860" t="str">
            <v>BTS</v>
          </cell>
          <cell r="S1860" t="str">
            <v>On air</v>
          </cell>
          <cell r="T1860" t="str">
            <v>Solar-Gen</v>
          </cell>
          <cell r="U1860" t="str">
            <v>Green Field</v>
          </cell>
          <cell r="V1860">
            <v>50</v>
          </cell>
          <cell r="W1860" t="str">
            <v>Outdoor</v>
          </cell>
          <cell r="X1860" t="str">
            <v>Kelvin Simpasa</v>
          </cell>
          <cell r="Y1860" t="str">
            <v>SBC</v>
          </cell>
          <cell r="Z1860" t="str">
            <v>SBC</v>
          </cell>
          <cell r="AA1860" t="str">
            <v>Airtel </v>
          </cell>
          <cell r="AB1860" t="str">
            <v>Joseph Banda</v>
          </cell>
          <cell r="AC1860" t="str">
            <v>CCS</v>
          </cell>
          <cell r="AD1860" t="str">
            <v>CCS</v>
          </cell>
          <cell r="AE1860" t="str">
            <v>Earth Technology</v>
          </cell>
          <cell r="AF1860" t="str">
            <v>Earth technology</v>
          </cell>
          <cell r="AG1860">
            <v>15</v>
          </cell>
          <cell r="AH1860" t="str">
            <v>perkins</v>
          </cell>
          <cell r="AI1860" t="str">
            <v>GU51794</v>
          </cell>
          <cell r="AJ1860" t="str">
            <v>Leroy Sommer</v>
          </cell>
          <cell r="AK1860" t="str">
            <v>TAL 040F J 6S/4</v>
          </cell>
          <cell r="AL1860">
            <v>400</v>
          </cell>
          <cell r="AM1860" t="str">
            <v>Power cube</v>
          </cell>
          <cell r="AN1860" t="str">
            <v>TP48200A</v>
          </cell>
          <cell r="AO1860">
            <v>200</v>
          </cell>
          <cell r="AP1860" t="str">
            <v>Lithium</v>
          </cell>
          <cell r="AQ1860">
            <v>500</v>
          </cell>
          <cell r="AR1860">
            <v>48</v>
          </cell>
          <cell r="AS1860">
            <v>100</v>
          </cell>
          <cell r="AT1860">
            <v>5</v>
          </cell>
          <cell r="AU1860" t="str">
            <v>N/A</v>
          </cell>
          <cell r="AV1860" t="str">
            <v>N/A</v>
          </cell>
          <cell r="AW1860" t="str">
            <v>N/A</v>
          </cell>
          <cell r="AX1860" t="str">
            <v>N/A</v>
          </cell>
          <cell r="AY1860" t="str">
            <v>N/A</v>
          </cell>
          <cell r="AZ1860">
            <v>42.4</v>
          </cell>
        </row>
        <row r="1860">
          <cell r="BB1860">
            <v>1</v>
          </cell>
          <cell r="BC1860" t="str">
            <v>Airtel</v>
          </cell>
          <cell r="BD1860">
            <v>0</v>
          </cell>
          <cell r="BE1860" t="str">
            <v>ZM6357</v>
          </cell>
          <cell r="BF1860" t="str">
            <v>YES</v>
          </cell>
        </row>
        <row r="1861">
          <cell r="C1861" t="str">
            <v>IHS_WST_246A</v>
          </cell>
          <cell r="D1861" t="str">
            <v>senenga-lyendela Hop Breaker</v>
          </cell>
          <cell r="E1861">
            <v>23.3208</v>
          </cell>
          <cell r="F1861">
            <v>-15.8719</v>
          </cell>
          <cell r="G1861" t="str">
            <v>Southern</v>
          </cell>
          <cell r="H1861">
            <v>1.8</v>
          </cell>
          <cell r="I1861" t="str">
            <v>WESTERN</v>
          </cell>
          <cell r="J1861" t="str">
            <v>Senanga</v>
          </cell>
          <cell r="K1861" t="str">
            <v>No</v>
          </cell>
          <cell r="L1861" t="str">
            <v>No</v>
          </cell>
          <cell r="M1861" t="str">
            <v>No</v>
          </cell>
          <cell r="N1861" t="str">
            <v>Rural</v>
          </cell>
          <cell r="O1861" t="str">
            <v>Silver</v>
          </cell>
          <cell r="P1861" t="str">
            <v>Silver</v>
          </cell>
          <cell r="Q1861" t="str">
            <v>BB</v>
          </cell>
          <cell r="R1861" t="str">
            <v>BB</v>
          </cell>
          <cell r="S1861" t="str">
            <v>On air</v>
          </cell>
          <cell r="T1861" t="str">
            <v>Grid-Gen-solar</v>
          </cell>
          <cell r="U1861" t="str">
            <v>Green Field</v>
          </cell>
          <cell r="V1861">
            <v>52</v>
          </cell>
          <cell r="W1861" t="str">
            <v>Outdoor</v>
          </cell>
          <cell r="X1861" t="str">
            <v>Kelvin Simpasa</v>
          </cell>
          <cell r="Y1861" t="str">
            <v>SBC</v>
          </cell>
          <cell r="Z1861" t="str">
            <v>SBC</v>
          </cell>
          <cell r="AA1861" t="str">
            <v>Airtel </v>
          </cell>
          <cell r="AB1861" t="str">
            <v>Joseph Banda</v>
          </cell>
          <cell r="AC1861" t="str">
            <v>CCS</v>
          </cell>
          <cell r="AD1861" t="str">
            <v>CCS</v>
          </cell>
          <cell r="AE1861" t="str">
            <v>Rid</v>
          </cell>
          <cell r="AF1861" t="str">
            <v>Mitsubishi</v>
          </cell>
          <cell r="AG1861">
            <v>15</v>
          </cell>
          <cell r="AH1861" t="str">
            <v>Mitsubishi</v>
          </cell>
          <cell r="AI1861" t="str">
            <v>Mitsubishi</v>
          </cell>
          <cell r="AJ1861" t="str">
            <v>Zanardi </v>
          </cell>
          <cell r="AK1861" t="str">
            <v>AL3/4</v>
          </cell>
          <cell r="AL1861">
            <v>600</v>
          </cell>
          <cell r="AM1861" t="str">
            <v>Emerson</v>
          </cell>
          <cell r="AN1861" t="str">
            <v>Netsure  701 </v>
          </cell>
          <cell r="AO1861">
            <v>400</v>
          </cell>
          <cell r="AP1861" t="str">
            <v>NARADA</v>
          </cell>
          <cell r="AQ1861">
            <v>600</v>
          </cell>
          <cell r="AR1861">
            <v>2</v>
          </cell>
          <cell r="AS1861">
            <v>600</v>
          </cell>
          <cell r="AT1861">
            <v>24</v>
          </cell>
          <cell r="AU1861" t="str">
            <v>N/A</v>
          </cell>
          <cell r="AV1861" t="str">
            <v>N/A</v>
          </cell>
          <cell r="AW1861" t="str">
            <v>N/A</v>
          </cell>
          <cell r="AX1861" t="str">
            <v>N/A</v>
          </cell>
          <cell r="AY1861" t="str">
            <v>N/A</v>
          </cell>
          <cell r="AZ1861">
            <v>70.9</v>
          </cell>
        </row>
        <row r="1861">
          <cell r="BB1861">
            <v>2</v>
          </cell>
          <cell r="BC1861" t="str">
            <v>MTNAirtel</v>
          </cell>
          <cell r="BD1861" t="str">
            <v>T1129</v>
          </cell>
          <cell r="BE1861" t="str">
            <v>ZM6462</v>
          </cell>
          <cell r="BF1861" t="str">
            <v>YES</v>
          </cell>
        </row>
        <row r="1862">
          <cell r="C1862" t="str">
            <v>IHS_WST_247A</v>
          </cell>
          <cell r="D1862" t="str">
            <v>Sesheke CBD</v>
          </cell>
          <cell r="E1862">
            <v>24.29520316</v>
          </cell>
          <cell r="F1862">
            <v>-17.480947</v>
          </cell>
          <cell r="G1862" t="str">
            <v>Southern</v>
          </cell>
          <cell r="H1862">
            <v>2.5</v>
          </cell>
          <cell r="I1862" t="str">
            <v>Southern</v>
          </cell>
          <cell r="J1862" t="str">
            <v>Sesheke</v>
          </cell>
          <cell r="K1862" t="str">
            <v>No</v>
          </cell>
          <cell r="L1862" t="str">
            <v>No</v>
          </cell>
          <cell r="M1862" t="str">
            <v>No</v>
          </cell>
          <cell r="N1862" t="str">
            <v>Urban</v>
          </cell>
        </row>
        <row r="1862">
          <cell r="P1862" t="str">
            <v>Silver</v>
          </cell>
          <cell r="Q1862" t="str">
            <v>BTS</v>
          </cell>
          <cell r="R1862" t="str">
            <v>BTS</v>
          </cell>
          <cell r="S1862" t="str">
            <v>On air</v>
          </cell>
          <cell r="T1862" t="str">
            <v>Grid-Gen</v>
          </cell>
          <cell r="U1862" t="str">
            <v>Green Field</v>
          </cell>
          <cell r="V1862">
            <v>50</v>
          </cell>
          <cell r="W1862" t="str">
            <v>Outdoor</v>
          </cell>
          <cell r="X1862" t="str">
            <v>Mwamba Kalilo</v>
          </cell>
          <cell r="Y1862" t="str">
            <v>SBC</v>
          </cell>
          <cell r="Z1862" t="str">
            <v>SBC</v>
          </cell>
          <cell r="AA1862" t="str">
            <v>Airtel </v>
          </cell>
          <cell r="AB1862" t="str">
            <v>Joseph Banda</v>
          </cell>
          <cell r="AC1862" t="str">
            <v>CCS</v>
          </cell>
          <cell r="AD1862" t="str">
            <v>CCS</v>
          </cell>
          <cell r="AE1862" t="str">
            <v>perkins </v>
          </cell>
          <cell r="AF1862" t="str">
            <v>CK Works</v>
          </cell>
          <cell r="AG1862">
            <v>20</v>
          </cell>
          <cell r="AH1862" t="str">
            <v>perkins</v>
          </cell>
        </row>
        <row r="1862">
          <cell r="AJ1862" t="str">
            <v>Leroy Sommer</v>
          </cell>
        </row>
        <row r="1862">
          <cell r="AL1862">
            <v>1000</v>
          </cell>
          <cell r="AM1862" t="str">
            <v>Power cube</v>
          </cell>
          <cell r="AN1862" t="str">
            <v>ICC330-H1-C1</v>
          </cell>
        </row>
        <row r="1862">
          <cell r="AP1862" t="str">
            <v>Lithium</v>
          </cell>
          <cell r="AQ1862">
            <v>300</v>
          </cell>
          <cell r="AR1862">
            <v>48</v>
          </cell>
          <cell r="AS1862">
            <v>150</v>
          </cell>
          <cell r="AT1862">
            <v>2</v>
          </cell>
          <cell r="AU1862" t="str">
            <v>N/A</v>
          </cell>
          <cell r="AV1862" t="str">
            <v>N/A</v>
          </cell>
          <cell r="AW1862" t="str">
            <v>N/A</v>
          </cell>
          <cell r="AX1862" t="str">
            <v>N/A</v>
          </cell>
          <cell r="AY1862" t="str">
            <v>N/A</v>
          </cell>
          <cell r="AZ1862">
            <v>102</v>
          </cell>
        </row>
        <row r="1862">
          <cell r="BB1862">
            <v>1</v>
          </cell>
          <cell r="BC1862" t="str">
            <v>Airtel</v>
          </cell>
          <cell r="BD1862" t="str">
            <v>ZM1532</v>
          </cell>
          <cell r="BE1862" t="str">
            <v>ZM1532</v>
          </cell>
        </row>
        <row r="1863">
          <cell r="C1863" t="str">
            <v>IHS_WST_248A</v>
          </cell>
          <cell r="D1863" t="str">
            <v>Sesheke Nakatindi</v>
          </cell>
          <cell r="E1863">
            <v>24.307378</v>
          </cell>
          <cell r="F1863">
            <v>-12.1881156</v>
          </cell>
          <cell r="G1863" t="str">
            <v>Southern</v>
          </cell>
          <cell r="H1863">
            <v>2.5</v>
          </cell>
          <cell r="I1863" t="str">
            <v>Southern</v>
          </cell>
          <cell r="J1863" t="str">
            <v>Sesheke</v>
          </cell>
          <cell r="K1863" t="str">
            <v>No</v>
          </cell>
          <cell r="L1863" t="str">
            <v>No</v>
          </cell>
          <cell r="M1863" t="str">
            <v>No</v>
          </cell>
          <cell r="N1863" t="str">
            <v>Urban</v>
          </cell>
        </row>
        <row r="1863">
          <cell r="P1863" t="str">
            <v>Silver</v>
          </cell>
          <cell r="Q1863" t="str">
            <v>BTS</v>
          </cell>
          <cell r="R1863" t="str">
            <v>BTS</v>
          </cell>
          <cell r="S1863" t="str">
            <v>On air</v>
          </cell>
          <cell r="T1863" t="str">
            <v>Grid-Gen</v>
          </cell>
          <cell r="U1863" t="str">
            <v>Green Field</v>
          </cell>
          <cell r="V1863">
            <v>50</v>
          </cell>
          <cell r="W1863" t="str">
            <v>Outdoor</v>
          </cell>
          <cell r="X1863" t="str">
            <v>Mwamba Kalilo</v>
          </cell>
          <cell r="Y1863" t="str">
            <v>SBC</v>
          </cell>
          <cell r="Z1863" t="str">
            <v>SBC</v>
          </cell>
          <cell r="AA1863" t="str">
            <v>Airtel </v>
          </cell>
          <cell r="AB1863" t="str">
            <v>Joseph Banda</v>
          </cell>
          <cell r="AC1863" t="str">
            <v>CCS</v>
          </cell>
          <cell r="AD1863" t="str">
            <v>CCS</v>
          </cell>
          <cell r="AE1863" t="str">
            <v>perkins </v>
          </cell>
          <cell r="AF1863" t="str">
            <v>CK Works</v>
          </cell>
          <cell r="AG1863">
            <v>20</v>
          </cell>
          <cell r="AH1863" t="str">
            <v>perkins</v>
          </cell>
        </row>
        <row r="1863">
          <cell r="AJ1863" t="str">
            <v>Leroy Sommer</v>
          </cell>
        </row>
        <row r="1863">
          <cell r="AL1863">
            <v>1000</v>
          </cell>
          <cell r="AM1863" t="str">
            <v>Power cube</v>
          </cell>
          <cell r="AN1863" t="str">
            <v>ICC330-H1-C1</v>
          </cell>
        </row>
        <row r="1863">
          <cell r="AP1863" t="str">
            <v>Lithium</v>
          </cell>
          <cell r="AQ1863">
            <v>300</v>
          </cell>
          <cell r="AR1863">
            <v>48</v>
          </cell>
          <cell r="AS1863">
            <v>150</v>
          </cell>
          <cell r="AT1863">
            <v>2</v>
          </cell>
          <cell r="AU1863" t="str">
            <v>N/A</v>
          </cell>
          <cell r="AV1863" t="str">
            <v>N/A</v>
          </cell>
          <cell r="AW1863" t="str">
            <v>N/A</v>
          </cell>
          <cell r="AX1863" t="str">
            <v>N/A</v>
          </cell>
          <cell r="AY1863" t="str">
            <v>N/A</v>
          </cell>
          <cell r="AZ1863">
            <v>76</v>
          </cell>
        </row>
        <row r="1863">
          <cell r="BB1863">
            <v>1</v>
          </cell>
          <cell r="BC1863" t="str">
            <v>Airtel</v>
          </cell>
          <cell r="BD1863" t="str">
            <v>ZM1376</v>
          </cell>
          <cell r="BE1863" t="str">
            <v>ZM1376</v>
          </cell>
        </row>
        <row r="1864">
          <cell r="C1864" t="str">
            <v>IHS_WST_249A</v>
          </cell>
          <cell r="D1864" t="str">
            <v>Mongu District Hospital</v>
          </cell>
          <cell r="E1864">
            <v>23.15781523</v>
          </cell>
          <cell r="F1864">
            <v>-9.32813</v>
          </cell>
          <cell r="G1864" t="str">
            <v>Southern</v>
          </cell>
          <cell r="H1864">
            <v>2.5</v>
          </cell>
          <cell r="I1864" t="str">
            <v>Southern</v>
          </cell>
          <cell r="J1864" t="str">
            <v>Mongu</v>
          </cell>
          <cell r="K1864" t="str">
            <v>No</v>
          </cell>
          <cell r="L1864" t="str">
            <v>No</v>
          </cell>
          <cell r="M1864" t="str">
            <v>No</v>
          </cell>
          <cell r="N1864" t="str">
            <v>Urban</v>
          </cell>
        </row>
        <row r="1864">
          <cell r="P1864" t="str">
            <v>Silver</v>
          </cell>
          <cell r="Q1864" t="str">
            <v>BTS</v>
          </cell>
          <cell r="R1864" t="str">
            <v>BTS</v>
          </cell>
          <cell r="S1864" t="str">
            <v>On air</v>
          </cell>
          <cell r="T1864" t="str">
            <v>Grid-Gen</v>
          </cell>
          <cell r="U1864" t="str">
            <v>Green Field</v>
          </cell>
          <cell r="V1864">
            <v>50</v>
          </cell>
          <cell r="W1864" t="str">
            <v>Outdoor</v>
          </cell>
          <cell r="X1864" t="str">
            <v>Kelvin Simpasa</v>
          </cell>
          <cell r="Y1864" t="str">
            <v>SBC</v>
          </cell>
          <cell r="Z1864" t="str">
            <v>SBC</v>
          </cell>
          <cell r="AA1864" t="str">
            <v>Airtel </v>
          </cell>
          <cell r="AB1864" t="str">
            <v>Joseph Banda</v>
          </cell>
          <cell r="AC1864" t="str">
            <v>CCS</v>
          </cell>
          <cell r="AD1864" t="str">
            <v>CCS</v>
          </cell>
          <cell r="AE1864" t="str">
            <v>perkins </v>
          </cell>
          <cell r="AF1864" t="str">
            <v>CK Works</v>
          </cell>
          <cell r="AG1864">
            <v>20</v>
          </cell>
          <cell r="AH1864" t="str">
            <v>perkins</v>
          </cell>
        </row>
        <row r="1864">
          <cell r="AJ1864" t="str">
            <v>Leroy Sommer</v>
          </cell>
        </row>
        <row r="1864">
          <cell r="AL1864">
            <v>1000</v>
          </cell>
          <cell r="AM1864" t="str">
            <v>Power cube</v>
          </cell>
          <cell r="AN1864" t="str">
            <v>ICC330-H1-C1</v>
          </cell>
        </row>
        <row r="1864">
          <cell r="AP1864" t="str">
            <v>Lithium</v>
          </cell>
          <cell r="AQ1864">
            <v>300</v>
          </cell>
          <cell r="AR1864">
            <v>48</v>
          </cell>
          <cell r="AS1864">
            <v>150</v>
          </cell>
          <cell r="AT1864">
            <v>2</v>
          </cell>
          <cell r="AU1864" t="str">
            <v>N/A</v>
          </cell>
          <cell r="AV1864" t="str">
            <v>N/A</v>
          </cell>
          <cell r="AW1864" t="str">
            <v>N/A</v>
          </cell>
          <cell r="AX1864" t="str">
            <v>N/A</v>
          </cell>
          <cell r="AY1864" t="str">
            <v>N/A</v>
          </cell>
          <cell r="AZ1864">
            <v>94</v>
          </cell>
        </row>
        <row r="1864">
          <cell r="BB1864">
            <v>1</v>
          </cell>
          <cell r="BC1864" t="str">
            <v>Airtel</v>
          </cell>
          <cell r="BD1864" t="str">
            <v>ZM1515</v>
          </cell>
          <cell r="BE1864" t="str">
            <v>ZM1515</v>
          </cell>
        </row>
        <row r="1865">
          <cell r="C1865" t="str">
            <v>IHS_WST_250A</v>
          </cell>
          <cell r="D1865" t="str">
            <v>Mongu SDA HQ</v>
          </cell>
          <cell r="E1865">
            <v>23.1406005</v>
          </cell>
          <cell r="F1865">
            <v>-15.2579244</v>
          </cell>
          <cell r="G1865" t="str">
            <v>Southern</v>
          </cell>
          <cell r="H1865">
            <v>2.5</v>
          </cell>
          <cell r="I1865" t="str">
            <v>WESTERN</v>
          </cell>
          <cell r="J1865" t="str">
            <v>Mongu</v>
          </cell>
          <cell r="K1865" t="str">
            <v>No</v>
          </cell>
          <cell r="L1865" t="str">
            <v>No</v>
          </cell>
          <cell r="M1865" t="str">
            <v>No</v>
          </cell>
          <cell r="N1865" t="str">
            <v>Urban</v>
          </cell>
        </row>
        <row r="1865">
          <cell r="P1865" t="str">
            <v>Silver</v>
          </cell>
          <cell r="Q1865" t="str">
            <v>BTS</v>
          </cell>
          <cell r="R1865" t="str">
            <v>BTS</v>
          </cell>
          <cell r="S1865" t="str">
            <v>On air</v>
          </cell>
          <cell r="T1865" t="str">
            <v>Grid-Gen</v>
          </cell>
          <cell r="U1865" t="str">
            <v>Green Field</v>
          </cell>
          <cell r="V1865">
            <v>50</v>
          </cell>
          <cell r="W1865" t="str">
            <v>Outdoor</v>
          </cell>
          <cell r="X1865" t="str">
            <v>Kelvin Simpasa</v>
          </cell>
          <cell r="Y1865" t="str">
            <v>SBC</v>
          </cell>
          <cell r="Z1865" t="str">
            <v>SBC</v>
          </cell>
          <cell r="AA1865" t="str">
            <v>Airtel </v>
          </cell>
          <cell r="AB1865" t="str">
            <v>Joseph Banda</v>
          </cell>
          <cell r="AC1865" t="str">
            <v>CCS</v>
          </cell>
          <cell r="AD1865" t="str">
            <v>CCS</v>
          </cell>
        </row>
        <row r="1865">
          <cell r="AG1865">
            <v>20</v>
          </cell>
          <cell r="AH1865" t="str">
            <v>perkins</v>
          </cell>
        </row>
        <row r="1865">
          <cell r="AL1865">
            <v>1000</v>
          </cell>
          <cell r="AM1865" t="str">
            <v>Power cube</v>
          </cell>
          <cell r="AN1865" t="str">
            <v>ICC330-H1-C1</v>
          </cell>
        </row>
        <row r="1865">
          <cell r="AP1865" t="str">
            <v>Lithium</v>
          </cell>
          <cell r="AQ1865">
            <v>300</v>
          </cell>
          <cell r="AR1865">
            <v>48</v>
          </cell>
          <cell r="AS1865">
            <v>150</v>
          </cell>
          <cell r="AT1865">
            <v>2</v>
          </cell>
          <cell r="AU1865" t="str">
            <v>N/A</v>
          </cell>
          <cell r="AV1865" t="str">
            <v>N/A</v>
          </cell>
          <cell r="AW1865" t="str">
            <v>N/A</v>
          </cell>
          <cell r="AX1865" t="str">
            <v>N/A</v>
          </cell>
          <cell r="AY1865" t="str">
            <v>N/A</v>
          </cell>
          <cell r="AZ1865">
            <v>103</v>
          </cell>
        </row>
        <row r="1865">
          <cell r="BB1865">
            <v>1</v>
          </cell>
          <cell r="BC1865" t="str">
            <v>Airtel</v>
          </cell>
          <cell r="BD1865" t="str">
            <v>ZM1516</v>
          </cell>
          <cell r="BE1865" t="str">
            <v>ZM1516</v>
          </cell>
        </row>
        <row r="1866">
          <cell r="C1866" t="str">
            <v>IHS_WST_251A</v>
          </cell>
          <cell r="D1866" t="str">
            <v>Mulambwa Kaoma</v>
          </cell>
          <cell r="E1866">
            <v>24.79781011</v>
          </cell>
          <cell r="F1866">
            <v>-14.8169649</v>
          </cell>
          <cell r="G1866" t="str">
            <v>Southern</v>
          </cell>
          <cell r="H1866">
            <v>2.5</v>
          </cell>
          <cell r="I1866" t="str">
            <v>WESTERN</v>
          </cell>
          <cell r="J1866" t="str">
            <v>Kaoma</v>
          </cell>
          <cell r="K1866" t="str">
            <v>No</v>
          </cell>
          <cell r="L1866" t="str">
            <v>No</v>
          </cell>
          <cell r="M1866" t="str">
            <v>No</v>
          </cell>
          <cell r="N1866" t="str">
            <v>Urban</v>
          </cell>
        </row>
        <row r="1866">
          <cell r="P1866" t="str">
            <v>Silver</v>
          </cell>
          <cell r="Q1866" t="str">
            <v>BTS</v>
          </cell>
          <cell r="R1866" t="str">
            <v>BTS</v>
          </cell>
          <cell r="S1866" t="str">
            <v>On air</v>
          </cell>
          <cell r="T1866" t="str">
            <v>Grid-Gen</v>
          </cell>
          <cell r="U1866" t="str">
            <v>Green Field</v>
          </cell>
          <cell r="V1866">
            <v>50</v>
          </cell>
          <cell r="W1866" t="str">
            <v>Outdoor</v>
          </cell>
          <cell r="X1866" t="str">
            <v>Kelvin Simpasa</v>
          </cell>
          <cell r="Y1866" t="str">
            <v>SBC</v>
          </cell>
          <cell r="Z1866" t="str">
            <v>SBC</v>
          </cell>
          <cell r="AA1866" t="str">
            <v>Airtel </v>
          </cell>
          <cell r="AB1866" t="str">
            <v>Joseph Banda</v>
          </cell>
          <cell r="AC1866" t="str">
            <v>CCS</v>
          </cell>
          <cell r="AD1866" t="str">
            <v>CCS</v>
          </cell>
        </row>
        <row r="1866">
          <cell r="AG1866">
            <v>20</v>
          </cell>
          <cell r="AH1866" t="str">
            <v>perkins</v>
          </cell>
        </row>
        <row r="1866">
          <cell r="AL1866">
            <v>1000</v>
          </cell>
          <cell r="AM1866" t="str">
            <v>Power cube</v>
          </cell>
          <cell r="AN1866" t="str">
            <v>ICC330-H1-C1</v>
          </cell>
        </row>
        <row r="1866">
          <cell r="AP1866" t="str">
            <v>Lithium</v>
          </cell>
          <cell r="AQ1866">
            <v>300</v>
          </cell>
          <cell r="AR1866">
            <v>48</v>
          </cell>
          <cell r="AS1866">
            <v>150</v>
          </cell>
          <cell r="AT1866">
            <v>2</v>
          </cell>
          <cell r="AU1866" t="str">
            <v>N/A</v>
          </cell>
          <cell r="AV1866" t="str">
            <v>N/A</v>
          </cell>
          <cell r="AW1866" t="str">
            <v>N/A</v>
          </cell>
          <cell r="AX1866" t="str">
            <v>N/A</v>
          </cell>
          <cell r="AY1866" t="str">
            <v>N/A</v>
          </cell>
          <cell r="AZ1866">
            <v>85</v>
          </cell>
        </row>
        <row r="1866">
          <cell r="BB1866">
            <v>1</v>
          </cell>
          <cell r="BC1866" t="str">
            <v>Airtel</v>
          </cell>
          <cell r="BD1866">
            <v>0</v>
          </cell>
          <cell r="BE1866" t="str">
            <v>ZM1489</v>
          </cell>
        </row>
        <row r="1875">
          <cell r="C1875" t="str">
            <v>IHS_EST_021M</v>
          </cell>
        </row>
        <row r="1877">
          <cell r="C1877" t="str">
            <v>IHS_EST_027M</v>
          </cell>
        </row>
        <row r="1878">
          <cell r="C1878" t="str">
            <v>IHS_EST_205A</v>
          </cell>
        </row>
        <row r="1879">
          <cell r="C1879" t="str">
            <v>IHS_EST_211A</v>
          </cell>
        </row>
        <row r="1883">
          <cell r="C1883" t="str">
            <v>IHS_EST_273A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855"/>
  <sheetViews>
    <sheetView tabSelected="1" zoomScale="110" zoomScaleNormal="110" topLeftCell="A560" workbookViewId="0">
      <pane xSplit="13" topLeftCell="N1" activePane="topRight" state="frozen"/>
      <selection/>
      <selection pane="topRight" activeCell="D571" sqref="D571"/>
    </sheetView>
  </sheetViews>
  <sheetFormatPr defaultColWidth="9" defaultRowHeight="15"/>
  <cols>
    <col min="1" max="1" width="14.0285714285714" customWidth="1"/>
    <col min="2" max="2" width="21.1619047619048" customWidth="1"/>
    <col min="3" max="3" width="4.8" customWidth="1"/>
    <col min="4" max="4" width="11.8190476190476" customWidth="1"/>
    <col min="5" max="5" width="9" hidden="1" customWidth="1"/>
    <col min="6" max="6" width="9.66666666666667" hidden="1" customWidth="1"/>
    <col min="7" max="7" width="11.447619047619" hidden="1" customWidth="1"/>
    <col min="8" max="8" width="9" hidden="1" customWidth="1"/>
    <col min="9" max="9" width="10.447619047619" hidden="1" customWidth="1"/>
    <col min="10" max="10" width="9.8952380952381" hidden="1" customWidth="1"/>
    <col min="11" max="11" width="10.1047619047619" hidden="1" customWidth="1"/>
    <col min="12" max="12" width="18.552380952381" hidden="1" customWidth="1"/>
    <col min="13" max="13" width="9" hidden="1" customWidth="1"/>
    <col min="14" max="14" width="10" style="212" customWidth="1"/>
    <col min="15" max="15" width="11.152380952381" style="213" customWidth="1"/>
    <col min="16" max="16" width="11.2666666666667" style="213" customWidth="1"/>
    <col min="17" max="17" width="6.71428571428571" hidden="1" customWidth="1"/>
    <col min="18" max="18" width="7.94285714285714" hidden="1" customWidth="1"/>
    <col min="19" max="20" width="8.8952380952381" hidden="1" customWidth="1"/>
    <col min="21" max="21" width="6.53333333333333" hidden="1" customWidth="1"/>
    <col min="22" max="22" width="5.3047619047619" hidden="1" customWidth="1"/>
    <col min="23" max="23" width="7.47619047619048" customWidth="1"/>
    <col min="24" max="24" width="7.91428571428571" customWidth="1"/>
    <col min="25" max="25" width="4.35238095238095" customWidth="1"/>
    <col min="26" max="26" width="7.79047619047619" customWidth="1"/>
    <col min="27" max="27" width="8.66666666666667" customWidth="1"/>
    <col min="28" max="30" width="13.552380952381" hidden="1" customWidth="1"/>
    <col min="31" max="31" width="0.104761904761905" customWidth="1"/>
    <col min="32" max="32" width="6.15238095238095" style="214" customWidth="1"/>
    <col min="33" max="34" width="6.71428571428571" hidden="1" customWidth="1"/>
    <col min="35" max="35" width="6.71428571428571" style="211" customWidth="1"/>
    <col min="36" max="36" width="8.18095238095238" style="211" customWidth="1"/>
    <col min="38" max="38" width="10.1047619047619" customWidth="1"/>
    <col min="40" max="40" width="7.44761904761905" customWidth="1"/>
    <col min="41" max="41" width="8.66666666666667" hidden="1" customWidth="1"/>
    <col min="42" max="42" width="10.552380952381" hidden="1" customWidth="1"/>
    <col min="43" max="43" width="9" hidden="1" customWidth="1"/>
    <col min="44" max="44" width="10.3333333333333" hidden="1" customWidth="1"/>
    <col min="45" max="45" width="9" hidden="1" customWidth="1"/>
    <col min="46" max="46" width="10.6666666666667" hidden="1" customWidth="1"/>
    <col min="47" max="53" width="9" hidden="1" customWidth="1"/>
    <col min="54" max="54" width="27.1333333333333" customWidth="1"/>
    <col min="55" max="57" width="14.1047619047619" customWidth="1"/>
  </cols>
  <sheetData>
    <row r="1" ht="24" spans="18:56">
      <c r="R1" s="230"/>
      <c r="S1" s="230"/>
      <c r="T1" s="230"/>
      <c r="U1" s="230"/>
      <c r="Y1" s="230"/>
      <c r="Z1" s="230"/>
      <c r="AA1" s="230"/>
      <c r="AG1" s="230"/>
      <c r="AH1" s="230"/>
      <c r="AI1" s="230"/>
      <c r="AJ1" s="241">
        <f>SUBTOTAL(9,AJ3:AJ5000)</f>
        <v>191865</v>
      </c>
      <c r="BD1" s="250">
        <f>SUBTOTAL(9,BD2:BD2)</f>
        <v>0</v>
      </c>
    </row>
    <row r="2" ht="52.5" customHeight="1" spans="1:57">
      <c r="A2" s="215" t="s">
        <v>0</v>
      </c>
      <c r="B2" s="216" t="s">
        <v>1</v>
      </c>
      <c r="C2" s="217" t="s">
        <v>2</v>
      </c>
      <c r="D2" s="218"/>
      <c r="E2" s="217" t="s">
        <v>3</v>
      </c>
      <c r="F2" s="219" t="s">
        <v>4</v>
      </c>
      <c r="G2" s="220" t="s">
        <v>5</v>
      </c>
      <c r="H2" s="220" t="s">
        <v>6</v>
      </c>
      <c r="I2" s="220" t="s">
        <v>7</v>
      </c>
      <c r="J2" s="220" t="s">
        <v>8</v>
      </c>
      <c r="K2" s="228" t="s">
        <v>9</v>
      </c>
      <c r="L2" s="228" t="s">
        <v>10</v>
      </c>
      <c r="M2" s="220" t="s">
        <v>11</v>
      </c>
      <c r="N2" s="218" t="s">
        <v>12</v>
      </c>
      <c r="O2" s="228" t="s">
        <v>13</v>
      </c>
      <c r="P2" s="229" t="s">
        <v>14</v>
      </c>
      <c r="Q2" s="216" t="s">
        <v>15</v>
      </c>
      <c r="R2" s="231" t="s">
        <v>16</v>
      </c>
      <c r="S2" s="232" t="s">
        <v>17</v>
      </c>
      <c r="T2" s="217" t="s">
        <v>18</v>
      </c>
      <c r="U2" s="232" t="s">
        <v>19</v>
      </c>
      <c r="V2" s="232" t="s">
        <v>20</v>
      </c>
      <c r="W2" s="229" t="s">
        <v>21</v>
      </c>
      <c r="X2" s="232" t="s">
        <v>22</v>
      </c>
      <c r="Y2" s="235" t="s">
        <v>23</v>
      </c>
      <c r="Z2" s="235" t="s">
        <v>24</v>
      </c>
      <c r="AA2" s="235" t="s">
        <v>25</v>
      </c>
      <c r="AB2" s="236" t="s">
        <v>26</v>
      </c>
      <c r="AC2" s="236" t="s">
        <v>27</v>
      </c>
      <c r="AD2" s="236" t="s">
        <v>28</v>
      </c>
      <c r="AE2" s="236" t="s">
        <v>29</v>
      </c>
      <c r="AF2" s="229" t="s">
        <v>30</v>
      </c>
      <c r="AG2" s="242" t="s">
        <v>31</v>
      </c>
      <c r="AH2" s="243" t="s">
        <v>32</v>
      </c>
      <c r="AI2" s="218" t="s">
        <v>33</v>
      </c>
      <c r="AJ2" s="218" t="s">
        <v>34</v>
      </c>
      <c r="AK2" s="217" t="s">
        <v>35</v>
      </c>
      <c r="AL2" s="217" t="s">
        <v>36</v>
      </c>
      <c r="AM2" s="244" t="s">
        <v>37</v>
      </c>
      <c r="AN2" s="217" t="s">
        <v>38</v>
      </c>
      <c r="AO2" s="217" t="s">
        <v>39</v>
      </c>
      <c r="AP2" s="236" t="s">
        <v>40</v>
      </c>
      <c r="AQ2" s="236" t="s">
        <v>41</v>
      </c>
      <c r="AR2" s="236" t="s">
        <v>42</v>
      </c>
      <c r="AS2" s="229" t="s">
        <v>43</v>
      </c>
      <c r="AT2" s="216" t="s">
        <v>44</v>
      </c>
      <c r="AU2" s="236" t="s">
        <v>45</v>
      </c>
      <c r="AV2" s="236" t="s">
        <v>46</v>
      </c>
      <c r="AW2" s="236" t="s">
        <v>47</v>
      </c>
      <c r="AX2" s="251" t="s">
        <v>48</v>
      </c>
      <c r="AY2" s="251" t="s">
        <v>49</v>
      </c>
      <c r="AZ2" s="251" t="s">
        <v>50</v>
      </c>
      <c r="BA2" s="236" t="s">
        <v>51</v>
      </c>
      <c r="BB2" s="236" t="s">
        <v>52</v>
      </c>
      <c r="BC2" s="236" t="s">
        <v>53</v>
      </c>
      <c r="BD2" s="236"/>
      <c r="BE2" s="236" t="s">
        <v>54</v>
      </c>
    </row>
    <row r="3" spans="1:57">
      <c r="A3" s="221" t="s">
        <v>55</v>
      </c>
      <c r="B3" s="222" t="str">
        <f>IF(A3="","",VLOOKUP(A3,'IHS DATABASE'!C:D,2,0))</f>
        <v>Chadiza</v>
      </c>
      <c r="C3" s="223" t="str">
        <f>IF(A3="","",VLOOKUP(A3,'IHS DATABASE'!C:AD,27,0))</f>
        <v>CCS</v>
      </c>
      <c r="D3" s="223" t="s">
        <v>56</v>
      </c>
      <c r="E3" s="223" t="str">
        <f>IF(A3="","",VLOOKUP(A3,'IHS DATABASE'!C:G,5,0))</f>
        <v>Eastern </v>
      </c>
      <c r="F3" s="223" t="str">
        <f>IF(A3="","",VLOOKUP(A3,'IHS DATABASE'!C:AB,26,0))</f>
        <v>Fetus Kalunga</v>
      </c>
      <c r="G3" s="222" t="str">
        <f>IF(A3="","",VLOOKUP(A3,'IHS DATABASE'!C:X,22,0))</f>
        <v>Fetus Kalunga</v>
      </c>
      <c r="H3" s="224"/>
      <c r="I3" s="223" t="str">
        <f>IF(A3="","",VLOOKUP(A3,'IHS DATABASE'!C:W,21,0))</f>
        <v>Indoor </v>
      </c>
      <c r="J3" s="223" t="str">
        <f>IF(A3="","",VLOOKUP(A3,'IHS DATABASE'!C:T,18,0))</f>
        <v>Grid-Gen</v>
      </c>
      <c r="K3" s="223"/>
      <c r="L3" s="223"/>
      <c r="M3" s="223" t="str">
        <f>IF(A3="","",VLOOKUP(A3,'IHS DATABASE'!C:U,19,0))</f>
        <v>Green Field</v>
      </c>
      <c r="O3" s="213">
        <v>45938</v>
      </c>
      <c r="P3" s="213">
        <v>45923</v>
      </c>
      <c r="Q3" s="233"/>
      <c r="R3" s="234"/>
      <c r="S3" s="234" t="str">
        <f>IF(A3="","",VLOOKUP(A3,'IHS DATABASE'!C:BG,30,0))</f>
        <v>Gen Logic </v>
      </c>
      <c r="T3" s="223"/>
      <c r="U3" s="234">
        <f>IF(A3="","",VLOOKUP(A3,'IHS DATABASE'!C:AG,31,0))</f>
        <v>15</v>
      </c>
      <c r="V3" s="13"/>
      <c r="W3" s="13">
        <v>9209</v>
      </c>
      <c r="X3" s="13">
        <v>9346</v>
      </c>
      <c r="Y3" s="237">
        <f>X3-W3</f>
        <v>137</v>
      </c>
      <c r="Z3" s="237">
        <f>(O3-P3)*24</f>
        <v>360</v>
      </c>
      <c r="AA3" s="237" t="str">
        <f>IF(Y3&gt;Z3,"inconsitent RH","OK")</f>
        <v>OK</v>
      </c>
      <c r="AB3" s="238"/>
      <c r="AC3" s="238"/>
      <c r="AD3" s="238"/>
      <c r="AE3" s="239"/>
      <c r="AF3" s="240">
        <v>354</v>
      </c>
      <c r="AG3" s="245"/>
      <c r="AH3" s="245"/>
      <c r="AI3" s="246">
        <v>16</v>
      </c>
      <c r="AJ3" s="246">
        <v>200</v>
      </c>
      <c r="AK3" s="240">
        <f>AJ3+AI3</f>
        <v>216</v>
      </c>
      <c r="AL3" s="240">
        <f>AF3-AI3</f>
        <v>338</v>
      </c>
      <c r="AM3" s="247">
        <f>AL3/Y3</f>
        <v>2.46715328467153</v>
      </c>
      <c r="AN3" s="240">
        <f>IF(A3="","",VLOOKUP(A3,'IHS DATABASE'!C:H,6,0))</f>
        <v>1.8</v>
      </c>
      <c r="AO3" s="240"/>
      <c r="AP3" s="248"/>
      <c r="AQ3" s="248"/>
      <c r="AR3" s="222"/>
      <c r="AS3" s="222"/>
      <c r="AT3" s="222">
        <f>AR3-AS3</f>
        <v>0</v>
      </c>
      <c r="AU3" s="222"/>
      <c r="AV3" s="249"/>
      <c r="AW3" s="249"/>
      <c r="AX3" s="222"/>
      <c r="AY3" s="222"/>
      <c r="AZ3" s="222"/>
      <c r="BA3" s="222"/>
      <c r="BB3" s="249"/>
      <c r="BC3" s="249"/>
      <c r="BD3" s="249"/>
      <c r="BE3" s="249" t="s">
        <v>57</v>
      </c>
    </row>
    <row r="4" spans="1:57">
      <c r="A4" s="221" t="s">
        <v>58</v>
      </c>
      <c r="B4" s="222" t="str">
        <f>IF(A4="","",VLOOKUP(A4,'IHS DATABASE'!C:D,2,0))</f>
        <v>Katete CBD</v>
      </c>
      <c r="C4" s="223" t="str">
        <f>IF(A4="","",VLOOKUP(A4,'IHS DATABASE'!C:AD,27,0))</f>
        <v>CCS</v>
      </c>
      <c r="D4" s="223" t="s">
        <v>56</v>
      </c>
      <c r="E4" s="223" t="str">
        <f>IF(A4="","",VLOOKUP(A4,'IHS DATABASE'!C:G,5,0))</f>
        <v>Eastern </v>
      </c>
      <c r="F4" s="223" t="str">
        <f>IF(A4="","",VLOOKUP(A4,'IHS DATABASE'!C:AB,26,0))</f>
        <v>Fetus Kalunga</v>
      </c>
      <c r="G4" s="222" t="str">
        <f>IF(A4="","",VLOOKUP(A4,'IHS DATABASE'!C:X,22,0))</f>
        <v>Fetus Kalunga</v>
      </c>
      <c r="H4" s="224"/>
      <c r="I4" s="223" t="str">
        <f>IF(A4="","",VLOOKUP(A4,'IHS DATABASE'!C:W,21,0))</f>
        <v>Outdoor</v>
      </c>
      <c r="J4" s="223" t="str">
        <f>IF(A4="","",VLOOKUP(A4,'IHS DATABASE'!C:T,18,0))</f>
        <v>Grid-Gen</v>
      </c>
      <c r="K4" s="223"/>
      <c r="L4" s="223"/>
      <c r="M4" s="223" t="str">
        <f>IF(A4="","",VLOOKUP(A4,'IHS DATABASE'!C:U,19,0))</f>
        <v>Green Field</v>
      </c>
      <c r="O4" s="213">
        <v>45938</v>
      </c>
      <c r="P4" s="213">
        <v>45930</v>
      </c>
      <c r="Q4" s="233"/>
      <c r="R4" s="234"/>
      <c r="S4" s="234" t="str">
        <f>IF(A4="","",VLOOKUP(A4,'IHS DATABASE'!C:BG,30,0))</f>
        <v>Gen Logic </v>
      </c>
      <c r="T4" s="223"/>
      <c r="U4" s="234">
        <f>IF(A4="","",VLOOKUP(A4,'IHS DATABASE'!C:AG,31,0))</f>
        <v>20</v>
      </c>
      <c r="V4" s="13"/>
      <c r="W4" s="13">
        <v>9386</v>
      </c>
      <c r="X4" s="13">
        <v>9481</v>
      </c>
      <c r="Y4" s="237">
        <f t="shared" ref="Y3:Y16" si="0">X4-W4</f>
        <v>95</v>
      </c>
      <c r="Z4" s="237">
        <f t="shared" ref="Z3:Z16" si="1">(O4-P4)*24</f>
        <v>192</v>
      </c>
      <c r="AA4" s="237" t="str">
        <f t="shared" ref="AA3:AA16" si="2">IF(Y4&gt;Z4,"inconsitent RH","OK")</f>
        <v>OK</v>
      </c>
      <c r="AB4" s="238"/>
      <c r="AC4" s="238"/>
      <c r="AD4" s="238"/>
      <c r="AE4" s="239"/>
      <c r="AF4" s="240">
        <v>320</v>
      </c>
      <c r="AG4" s="245"/>
      <c r="AH4" s="245"/>
      <c r="AI4" s="246">
        <v>20</v>
      </c>
      <c r="AJ4" s="246">
        <v>130</v>
      </c>
      <c r="AK4" s="240">
        <f t="shared" ref="AK3:AK16" si="3">AJ4+AI4</f>
        <v>150</v>
      </c>
      <c r="AL4" s="240">
        <f t="shared" ref="AL3:AL16" si="4">AF4-AI4</f>
        <v>300</v>
      </c>
      <c r="AM4" s="247">
        <f t="shared" ref="AM3:AM16" si="5">AL4/Y4</f>
        <v>3.15789473684211</v>
      </c>
      <c r="AN4" s="240">
        <f>IF(A4="","",VLOOKUP(A4,'IHS DATABASE'!C:H,6,0))</f>
        <v>2.5</v>
      </c>
      <c r="AO4" s="240"/>
      <c r="AP4" s="248"/>
      <c r="AQ4" s="248"/>
      <c r="AR4" s="222"/>
      <c r="AS4" s="222"/>
      <c r="AT4" s="222">
        <f t="shared" ref="AT3:AT16" si="6">AR4-AS4</f>
        <v>0</v>
      </c>
      <c r="AU4" s="222"/>
      <c r="AV4" s="249"/>
      <c r="AW4" s="249"/>
      <c r="AX4" s="222"/>
      <c r="AY4" s="222"/>
      <c r="AZ4" s="222"/>
      <c r="BA4" s="222"/>
      <c r="BB4" s="249"/>
      <c r="BC4" s="249"/>
      <c r="BD4" s="249"/>
      <c r="BE4" s="249" t="s">
        <v>57</v>
      </c>
    </row>
    <row r="5" spans="1:57">
      <c r="A5" s="221" t="s">
        <v>55</v>
      </c>
      <c r="B5" s="222" t="str">
        <f>IF(A5="","",VLOOKUP(A5,'IHS DATABASE'!C:D,2,0))</f>
        <v>Chadiza</v>
      </c>
      <c r="C5" s="223" t="str">
        <f>IF(A5="","",VLOOKUP(A5,'IHS DATABASE'!C:AD,27,0))</f>
        <v>CCS</v>
      </c>
      <c r="D5" s="223" t="s">
        <v>59</v>
      </c>
      <c r="E5" s="223" t="str">
        <f>IF(A5="","",VLOOKUP(A5,'IHS DATABASE'!C:G,5,0))</f>
        <v>Eastern </v>
      </c>
      <c r="F5" s="223" t="str">
        <f>IF(A5="","",VLOOKUP(A5,'IHS DATABASE'!C:AB,26,0))</f>
        <v>Fetus Kalunga</v>
      </c>
      <c r="G5" s="222" t="str">
        <f>IF(A5="","",VLOOKUP(A5,'IHS DATABASE'!C:X,22,0))</f>
        <v>Fetus Kalunga</v>
      </c>
      <c r="H5" s="224"/>
      <c r="I5" s="223" t="str">
        <f>IF(A5="","",VLOOKUP(A5,'IHS DATABASE'!C:W,21,0))</f>
        <v>Indoor </v>
      </c>
      <c r="J5" s="223" t="str">
        <f>IF(A5="","",VLOOKUP(A5,'IHS DATABASE'!C:T,18,0))</f>
        <v>Grid-Gen</v>
      </c>
      <c r="K5" s="223"/>
      <c r="L5" s="223"/>
      <c r="M5" s="223" t="str">
        <f>IF(A5="","",VLOOKUP(A5,'IHS DATABASE'!C:U,19,0))</f>
        <v>Green Field</v>
      </c>
      <c r="O5" s="213">
        <v>45962</v>
      </c>
      <c r="Q5" s="233"/>
      <c r="R5" s="234"/>
      <c r="S5" s="234" t="str">
        <f>IF(A5="","",VLOOKUP(A5,'IHS DATABASE'!C:BG,30,0))</f>
        <v>Gen Logic </v>
      </c>
      <c r="T5" s="223"/>
      <c r="U5" s="234">
        <f>IF(A5="","",VLOOKUP(A5,'IHS DATABASE'!C:AG,31,0))</f>
        <v>15</v>
      </c>
      <c r="V5" s="13"/>
      <c r="W5" s="13"/>
      <c r="X5" s="13">
        <v>9582</v>
      </c>
      <c r="Y5" s="237">
        <f t="shared" si="0"/>
        <v>9582</v>
      </c>
      <c r="Z5" s="237">
        <f t="shared" si="1"/>
        <v>1103088</v>
      </c>
      <c r="AA5" s="237" t="str">
        <f t="shared" si="2"/>
        <v>OK</v>
      </c>
      <c r="AB5" s="238"/>
      <c r="AC5" s="238"/>
      <c r="AD5" s="238"/>
      <c r="AE5" s="239"/>
      <c r="AG5" s="245"/>
      <c r="AH5" s="245"/>
      <c r="AI5" s="246">
        <v>112</v>
      </c>
      <c r="AJ5" s="246">
        <v>200</v>
      </c>
      <c r="AK5" s="240">
        <f t="shared" si="3"/>
        <v>312</v>
      </c>
      <c r="AL5" s="240">
        <f t="shared" si="4"/>
        <v>-112</v>
      </c>
      <c r="AM5" s="247">
        <f t="shared" si="5"/>
        <v>-0.0116885827593404</v>
      </c>
      <c r="AN5" s="240">
        <f>IF(A5="","",VLOOKUP(A5,'IHS DATABASE'!C:H,6,0))</f>
        <v>1.8</v>
      </c>
      <c r="AO5" s="240"/>
      <c r="AP5" s="248"/>
      <c r="AQ5" s="248"/>
      <c r="AR5" s="222"/>
      <c r="AS5" s="222"/>
      <c r="AT5" s="222">
        <f t="shared" si="6"/>
        <v>0</v>
      </c>
      <c r="AU5" s="222"/>
      <c r="AV5" s="249"/>
      <c r="AW5" s="249"/>
      <c r="AX5" s="222"/>
      <c r="AY5" s="222"/>
      <c r="AZ5" s="222"/>
      <c r="BA5" s="222"/>
      <c r="BB5" s="249"/>
      <c r="BC5" s="249" t="s">
        <v>60</v>
      </c>
      <c r="BD5" s="249"/>
      <c r="BE5" s="249"/>
    </row>
    <row r="6" spans="1:57">
      <c r="A6" s="221" t="s">
        <v>61</v>
      </c>
      <c r="B6" s="222" t="str">
        <f>IF(A6="","",VLOOKUP(A6,'IHS DATABASE'!C:D,2,0))</f>
        <v>CHAMA</v>
      </c>
      <c r="C6" s="223" t="str">
        <f>IF(A6="","",VLOOKUP(A6,'IHS DATABASE'!C:AD,27,0))</f>
        <v>CCS</v>
      </c>
      <c r="D6" s="223" t="s">
        <v>62</v>
      </c>
      <c r="E6" s="223" t="str">
        <f>IF(A6="","",VLOOKUP(A6,'IHS DATABASE'!C:G,5,0))</f>
        <v>Eastern </v>
      </c>
      <c r="F6" s="223" t="str">
        <f>IF(A6="","",VLOOKUP(A6,'IHS DATABASE'!C:AB,26,0))</f>
        <v>Fetus Kalunga</v>
      </c>
      <c r="G6" s="222" t="str">
        <f>IF(A6="","",VLOOKUP(A6,'IHS DATABASE'!C:X,22,0))</f>
        <v>Fetus Kalunga</v>
      </c>
      <c r="H6" s="224"/>
      <c r="I6" s="223" t="str">
        <f>IF(A6="","",VLOOKUP(A6,'IHS DATABASE'!C:W,21,0))</f>
        <v>Indoor </v>
      </c>
      <c r="J6" s="223" t="str">
        <f>IF(A6="","",VLOOKUP(A6,'IHS DATABASE'!C:T,18,0))</f>
        <v>Grid-Gen</v>
      </c>
      <c r="K6" s="223"/>
      <c r="L6" s="223"/>
      <c r="M6" s="223" t="str">
        <f>IF(A6="","",VLOOKUP(A6,'IHS DATABASE'!C:U,19,0))</f>
        <v>Green Field</v>
      </c>
      <c r="O6" s="213">
        <v>45938</v>
      </c>
      <c r="P6" s="213">
        <v>45928</v>
      </c>
      <c r="Q6" s="233"/>
      <c r="R6" s="234"/>
      <c r="S6" s="234" t="str">
        <f>IF(A6="","",VLOOKUP(A6,'IHS DATABASE'!C:BG,30,0))</f>
        <v>Gen Logic </v>
      </c>
      <c r="T6" s="223"/>
      <c r="U6" s="234">
        <f>IF(A6="","",VLOOKUP(A6,'IHS DATABASE'!C:AG,31,0))</f>
        <v>20</v>
      </c>
      <c r="V6" s="13"/>
      <c r="W6" s="13">
        <v>7490</v>
      </c>
      <c r="X6" s="13">
        <v>7577</v>
      </c>
      <c r="Y6" s="237">
        <f t="shared" si="0"/>
        <v>87</v>
      </c>
      <c r="Z6" s="237">
        <f t="shared" si="1"/>
        <v>240</v>
      </c>
      <c r="AA6" s="237" t="str">
        <f t="shared" si="2"/>
        <v>OK</v>
      </c>
      <c r="AB6" s="238"/>
      <c r="AC6" s="238"/>
      <c r="AD6" s="238"/>
      <c r="AE6" s="239"/>
      <c r="AF6" s="240">
        <v>460</v>
      </c>
      <c r="AG6" s="245"/>
      <c r="AH6" s="245"/>
      <c r="AI6" s="246">
        <v>155</v>
      </c>
      <c r="AJ6" s="246">
        <v>200</v>
      </c>
      <c r="AK6" s="240">
        <f t="shared" si="3"/>
        <v>355</v>
      </c>
      <c r="AL6" s="240">
        <f t="shared" si="4"/>
        <v>305</v>
      </c>
      <c r="AM6" s="247">
        <f t="shared" si="5"/>
        <v>3.50574712643678</v>
      </c>
      <c r="AN6" s="240">
        <f>IF(A6="","",VLOOKUP(A6,'IHS DATABASE'!C:H,6,0))</f>
        <v>2.5</v>
      </c>
      <c r="AO6" s="240"/>
      <c r="AP6" s="248"/>
      <c r="AQ6" s="248"/>
      <c r="AR6" s="222"/>
      <c r="AS6" s="222"/>
      <c r="AT6" s="222">
        <f t="shared" si="6"/>
        <v>0</v>
      </c>
      <c r="AU6" s="222"/>
      <c r="AV6" s="249"/>
      <c r="AW6" s="249"/>
      <c r="AX6" s="222"/>
      <c r="AY6" s="222"/>
      <c r="AZ6" s="222"/>
      <c r="BA6" s="222"/>
      <c r="BB6" s="249"/>
      <c r="BC6" s="249"/>
      <c r="BD6" s="249"/>
      <c r="BE6" s="249" t="s">
        <v>57</v>
      </c>
    </row>
    <row r="7" spans="1:57">
      <c r="A7" s="221" t="s">
        <v>63</v>
      </c>
      <c r="B7" s="222" t="str">
        <f>IF(A7="","",VLOOKUP(A7,'IHS DATABASE'!C:D,2,0))</f>
        <v>NEW BWALO</v>
      </c>
      <c r="C7" s="223" t="str">
        <f>IF(A7="","",VLOOKUP(A7,'IHS DATABASE'!C:AD,27,0))</f>
        <v>CCS</v>
      </c>
      <c r="D7" s="223" t="s">
        <v>59</v>
      </c>
      <c r="E7" s="223" t="str">
        <f>IF(A7="","",VLOOKUP(A7,'IHS DATABASE'!C:G,5,0))</f>
        <v>Eastern </v>
      </c>
      <c r="F7" s="223" t="str">
        <f>IF(A7="","",VLOOKUP(A7,'IHS DATABASE'!C:AB,26,0))</f>
        <v>Fetus Kalunga</v>
      </c>
      <c r="G7" s="222" t="str">
        <f>IF(A7="","",VLOOKUP(A7,'IHS DATABASE'!C:X,22,0))</f>
        <v>Fetus Kalunga</v>
      </c>
      <c r="H7" s="224"/>
      <c r="I7" s="223" t="str">
        <f>IF(A7="","",VLOOKUP(A7,'IHS DATABASE'!C:W,21,0))</f>
        <v>Indoor </v>
      </c>
      <c r="J7" s="223" t="str">
        <f>IF(A7="","",VLOOKUP(A7,'IHS DATABASE'!C:T,18,0))</f>
        <v>Solar-Gen</v>
      </c>
      <c r="K7" s="223"/>
      <c r="L7" s="223"/>
      <c r="M7" s="223" t="str">
        <f>IF(A7="","",VLOOKUP(A7,'IHS DATABASE'!C:U,19,0))</f>
        <v>Green Field</v>
      </c>
      <c r="O7" s="213">
        <v>45938</v>
      </c>
      <c r="P7" s="213">
        <v>45930</v>
      </c>
      <c r="Q7" s="233"/>
      <c r="R7" s="234"/>
      <c r="S7" s="234" t="str">
        <f>IF(A7="","",VLOOKUP(A7,'IHS DATABASE'!C:BG,30,0))</f>
        <v>Gen Logic </v>
      </c>
      <c r="T7" s="223"/>
      <c r="U7" s="234">
        <f>IF(A7="","",VLOOKUP(A7,'IHS DATABASE'!C:AG,31,0))</f>
        <v>30</v>
      </c>
      <c r="V7" s="13"/>
      <c r="W7" s="13">
        <v>10142</v>
      </c>
      <c r="X7" s="13">
        <v>10261</v>
      </c>
      <c r="Y7" s="237">
        <f t="shared" si="0"/>
        <v>119</v>
      </c>
      <c r="Z7" s="237">
        <f t="shared" si="1"/>
        <v>192</v>
      </c>
      <c r="AA7" s="237" t="str">
        <f t="shared" si="2"/>
        <v>OK</v>
      </c>
      <c r="AB7" s="238"/>
      <c r="AC7" s="238"/>
      <c r="AD7" s="238"/>
      <c r="AE7" s="239"/>
      <c r="AF7" s="240">
        <v>622</v>
      </c>
      <c r="AG7" s="245"/>
      <c r="AH7" s="245"/>
      <c r="AI7" s="246">
        <v>15</v>
      </c>
      <c r="AJ7" s="246">
        <v>400</v>
      </c>
      <c r="AK7" s="240">
        <f t="shared" si="3"/>
        <v>415</v>
      </c>
      <c r="AL7" s="240">
        <f t="shared" si="4"/>
        <v>607</v>
      </c>
      <c r="AM7" s="247">
        <f t="shared" si="5"/>
        <v>5.10084033613445</v>
      </c>
      <c r="AN7" s="240">
        <f>IF(A7="","",VLOOKUP(A7,'IHS DATABASE'!C:H,6,0))</f>
        <v>4.5</v>
      </c>
      <c r="AO7" s="240"/>
      <c r="AP7" s="248"/>
      <c r="AQ7" s="248"/>
      <c r="AR7" s="222"/>
      <c r="AS7" s="222"/>
      <c r="AT7" s="222">
        <f t="shared" si="6"/>
        <v>0</v>
      </c>
      <c r="AU7" s="222"/>
      <c r="AV7" s="249"/>
      <c r="AW7" s="249"/>
      <c r="AX7" s="222"/>
      <c r="AY7" s="222"/>
      <c r="AZ7" s="222"/>
      <c r="BA7" s="222"/>
      <c r="BB7" s="249"/>
      <c r="BC7" s="249"/>
      <c r="BD7" s="249"/>
      <c r="BE7" s="249" t="s">
        <v>57</v>
      </c>
    </row>
    <row r="8" spans="1:57">
      <c r="A8" s="221" t="s">
        <v>64</v>
      </c>
      <c r="B8" s="222" t="str">
        <f>IF(A8="","",VLOOKUP(A8,'IHS DATABASE'!C:D,2,0))</f>
        <v>Lyonekela</v>
      </c>
      <c r="C8" s="223" t="str">
        <f>IF(A8="","",VLOOKUP(A8,'IHS DATABASE'!C:AD,27,0))</f>
        <v>CCS</v>
      </c>
      <c r="D8" s="223" t="s">
        <v>62</v>
      </c>
      <c r="E8" s="223" t="str">
        <f>IF(A8="","",VLOOKUP(A8,'IHS DATABASE'!C:G,5,0))</f>
        <v>Eastern </v>
      </c>
      <c r="F8" s="223" t="str">
        <f>IF(A8="","",VLOOKUP(A8,'IHS DATABASE'!C:AB,26,0))</f>
        <v>Fetus Kalunga</v>
      </c>
      <c r="G8" s="222" t="str">
        <f>IF(A8="","",VLOOKUP(A8,'IHS DATABASE'!C:X,22,0))</f>
        <v>Fetus Kalunga</v>
      </c>
      <c r="H8" s="224"/>
      <c r="I8" s="223" t="str">
        <f>IF(A8="","",VLOOKUP(A8,'IHS DATABASE'!C:W,21,0))</f>
        <v>Indoor </v>
      </c>
      <c r="J8" s="223" t="str">
        <f>IF(A8="","",VLOOKUP(A8,'IHS DATABASE'!C:T,18,0))</f>
        <v>Grid-Gen</v>
      </c>
      <c r="K8" s="223"/>
      <c r="L8" s="223"/>
      <c r="M8" s="223" t="str">
        <f>IF(A8="","",VLOOKUP(A8,'IHS DATABASE'!C:U,19,0))</f>
        <v>Green Field</v>
      </c>
      <c r="O8" s="213">
        <v>45938</v>
      </c>
      <c r="P8" s="213">
        <v>45928</v>
      </c>
      <c r="Q8" s="233"/>
      <c r="R8" s="234"/>
      <c r="S8" s="234" t="str">
        <f>IF(A8="","",VLOOKUP(A8,'IHS DATABASE'!C:BG,30,0))</f>
        <v>Gen Logic </v>
      </c>
      <c r="T8" s="223"/>
      <c r="U8" s="234">
        <f>IF(A8="","",VLOOKUP(A8,'IHS DATABASE'!C:AG,31,0))</f>
        <v>20</v>
      </c>
      <c r="V8" s="13"/>
      <c r="W8" s="13">
        <v>1860</v>
      </c>
      <c r="X8" s="13">
        <v>1957</v>
      </c>
      <c r="Y8" s="237">
        <f t="shared" si="0"/>
        <v>97</v>
      </c>
      <c r="Z8" s="237">
        <f t="shared" si="1"/>
        <v>240</v>
      </c>
      <c r="AA8" s="237" t="str">
        <f t="shared" si="2"/>
        <v>OK</v>
      </c>
      <c r="AB8" s="238"/>
      <c r="AC8" s="238"/>
      <c r="AD8" s="238"/>
      <c r="AE8" s="239"/>
      <c r="AF8" s="240">
        <v>394</v>
      </c>
      <c r="AG8" s="245"/>
      <c r="AH8" s="245"/>
      <c r="AI8" s="246">
        <v>54</v>
      </c>
      <c r="AJ8" s="246">
        <v>300</v>
      </c>
      <c r="AK8" s="240">
        <f t="shared" si="3"/>
        <v>354</v>
      </c>
      <c r="AL8" s="240">
        <f t="shared" si="4"/>
        <v>340</v>
      </c>
      <c r="AM8" s="247">
        <f t="shared" si="5"/>
        <v>3.50515463917526</v>
      </c>
      <c r="AN8" s="240">
        <f>IF(A8="","",VLOOKUP(A8,'IHS DATABASE'!C:H,6,0))</f>
        <v>2.5</v>
      </c>
      <c r="AO8" s="240"/>
      <c r="AP8" s="248"/>
      <c r="AQ8" s="248"/>
      <c r="AR8" s="222"/>
      <c r="AS8" s="222"/>
      <c r="AT8" s="222">
        <f t="shared" si="6"/>
        <v>0</v>
      </c>
      <c r="AU8" s="222"/>
      <c r="AV8" s="249"/>
      <c r="AW8" s="249"/>
      <c r="AX8" s="222"/>
      <c r="AY8" s="222"/>
      <c r="AZ8" s="222"/>
      <c r="BA8" s="222"/>
      <c r="BB8" s="249"/>
      <c r="BC8" s="249"/>
      <c r="BD8" s="249"/>
      <c r="BE8" s="249" t="s">
        <v>57</v>
      </c>
    </row>
    <row r="9" spans="1:57">
      <c r="A9" s="221" t="s">
        <v>65</v>
      </c>
      <c r="B9" s="222" t="str">
        <f>IF(A9="","",VLOOKUP(A9,'IHS DATABASE'!C:D,2,0))</f>
        <v>CHANIDA BORDER</v>
      </c>
      <c r="C9" s="223" t="str">
        <f>IF(A9="","",VLOOKUP(A9,'IHS DATABASE'!C:AD,27,0))</f>
        <v>CCS</v>
      </c>
      <c r="D9" s="223" t="s">
        <v>56</v>
      </c>
      <c r="E9" s="223" t="str">
        <f>IF(A9="","",VLOOKUP(A9,'IHS DATABASE'!C:G,5,0))</f>
        <v>Eastern </v>
      </c>
      <c r="F9" s="223" t="str">
        <f>IF(A9="","",VLOOKUP(A9,'IHS DATABASE'!C:AB,26,0))</f>
        <v>Fetus Kalunga</v>
      </c>
      <c r="G9" s="222" t="str">
        <f>IF(A9="","",VLOOKUP(A9,'IHS DATABASE'!C:X,22,0))</f>
        <v>Fetus Kalunga</v>
      </c>
      <c r="H9" s="224"/>
      <c r="I9" s="223" t="str">
        <f>IF(A9="","",VLOOKUP(A9,'IHS DATABASE'!C:W,21,0))</f>
        <v>Indoor </v>
      </c>
      <c r="J9" s="223" t="str">
        <f>IF(A9="","",VLOOKUP(A9,'IHS DATABASE'!C:T,18,0))</f>
        <v>Grid-Gen</v>
      </c>
      <c r="K9" s="223"/>
      <c r="L9" s="223"/>
      <c r="M9" s="223" t="str">
        <f>IF(A9="","",VLOOKUP(A9,'IHS DATABASE'!C:U,19,0))</f>
        <v>Green Field</v>
      </c>
      <c r="O9" s="213">
        <v>45938</v>
      </c>
      <c r="P9" s="213">
        <v>45922</v>
      </c>
      <c r="Q9" s="233"/>
      <c r="R9" s="234"/>
      <c r="S9" s="234" t="str">
        <f>IF(A9="","",VLOOKUP(A9,'IHS DATABASE'!C:BG,30,0))</f>
        <v>Gen Logic </v>
      </c>
      <c r="T9" s="223"/>
      <c r="U9" s="234">
        <f>IF(A9="","",VLOOKUP(A9,'IHS DATABASE'!C:AG,31,0))</f>
        <v>15</v>
      </c>
      <c r="V9" s="13"/>
      <c r="W9" s="13">
        <v>7332</v>
      </c>
      <c r="X9" s="13">
        <v>7454</v>
      </c>
      <c r="Y9" s="237">
        <f t="shared" si="0"/>
        <v>122</v>
      </c>
      <c r="Z9" s="237">
        <f t="shared" si="1"/>
        <v>384</v>
      </c>
      <c r="AA9" s="237" t="str">
        <f t="shared" si="2"/>
        <v>OK</v>
      </c>
      <c r="AB9" s="238"/>
      <c r="AC9" s="238"/>
      <c r="AD9" s="238"/>
      <c r="AE9" s="239"/>
      <c r="AF9" s="240">
        <v>310</v>
      </c>
      <c r="AG9" s="245"/>
      <c r="AH9" s="245"/>
      <c r="AI9" s="246">
        <v>10</v>
      </c>
      <c r="AJ9" s="246">
        <v>200</v>
      </c>
      <c r="AK9" s="240">
        <f t="shared" si="3"/>
        <v>210</v>
      </c>
      <c r="AL9" s="240">
        <f t="shared" si="4"/>
        <v>300</v>
      </c>
      <c r="AM9" s="247">
        <f t="shared" si="5"/>
        <v>2.45901639344262</v>
      </c>
      <c r="AN9" s="240">
        <f>IF(A9="","",VLOOKUP(A9,'IHS DATABASE'!C:H,6,0))</f>
        <v>1.8</v>
      </c>
      <c r="AO9" s="240"/>
      <c r="AP9" s="248"/>
      <c r="AQ9" s="248"/>
      <c r="AR9" s="222"/>
      <c r="AS9" s="222"/>
      <c r="AT9" s="222">
        <f t="shared" si="6"/>
        <v>0</v>
      </c>
      <c r="AU9" s="222"/>
      <c r="AV9" s="249"/>
      <c r="AW9" s="249"/>
      <c r="AX9" s="222"/>
      <c r="AY9" s="222"/>
      <c r="AZ9" s="222"/>
      <c r="BA9" s="222"/>
      <c r="BB9" s="249"/>
      <c r="BC9" s="249"/>
      <c r="BD9" s="249"/>
      <c r="BE9" s="249" t="s">
        <v>57</v>
      </c>
    </row>
    <row r="10" spans="1:57">
      <c r="A10" s="221" t="s">
        <v>66</v>
      </c>
      <c r="B10" s="222" t="str">
        <f>IF(A10="","",VLOOKUP(A10,'IHS DATABASE'!C:D,2,0))</f>
        <v>Chipata East Rise</v>
      </c>
      <c r="C10" s="223" t="str">
        <f>IF(A10="","",VLOOKUP(A10,'IHS DATABASE'!C:AD,27,0))</f>
        <v>CCS</v>
      </c>
      <c r="D10" s="223" t="s">
        <v>59</v>
      </c>
      <c r="E10" s="223" t="str">
        <f>IF(A10="","",VLOOKUP(A10,'IHS DATABASE'!C:G,5,0))</f>
        <v>Eastern</v>
      </c>
      <c r="F10" s="223" t="str">
        <f>IF(A10="","",VLOOKUP(A10,'IHS DATABASE'!C:AB,26,0))</f>
        <v>Fetus Kalunga</v>
      </c>
      <c r="G10" s="222" t="str">
        <f>IF(A10="","",VLOOKUP(A10,'IHS DATABASE'!C:X,22,0))</f>
        <v>Fetus Kalunga</v>
      </c>
      <c r="H10" s="224"/>
      <c r="I10" s="223" t="str">
        <f>IF(A10="","",VLOOKUP(A10,'IHS DATABASE'!C:W,21,0))</f>
        <v>Outdoor</v>
      </c>
      <c r="J10" s="223" t="str">
        <f>IF(A10="","",VLOOKUP(A10,'IHS DATABASE'!C:T,18,0))</f>
        <v>Grid-Gen</v>
      </c>
      <c r="K10" s="223"/>
      <c r="L10" s="223"/>
      <c r="M10" s="223" t="str">
        <f>IF(A10="","",VLOOKUP(A10,'IHS DATABASE'!C:U,19,0))</f>
        <v>Green Field</v>
      </c>
      <c r="O10" s="213">
        <v>45952</v>
      </c>
      <c r="P10" s="213">
        <v>45946</v>
      </c>
      <c r="Q10" s="233"/>
      <c r="R10" s="234"/>
      <c r="S10" s="234" t="str">
        <f>IF(A10="","",VLOOKUP(A10,'IHS DATABASE'!C:BG,30,0))</f>
        <v>CK Works</v>
      </c>
      <c r="T10" s="223"/>
      <c r="U10" s="234">
        <f>IF(A10="","",VLOOKUP(A10,'IHS DATABASE'!C:AG,31,0))</f>
        <v>20</v>
      </c>
      <c r="V10" s="13"/>
      <c r="W10" s="13">
        <v>2073</v>
      </c>
      <c r="X10" s="13">
        <v>2111</v>
      </c>
      <c r="Y10" s="237">
        <f t="shared" si="0"/>
        <v>38</v>
      </c>
      <c r="Z10" s="237">
        <f t="shared" si="1"/>
        <v>144</v>
      </c>
      <c r="AA10" s="237" t="str">
        <f t="shared" si="2"/>
        <v>OK</v>
      </c>
      <c r="AB10" s="238"/>
      <c r="AC10" s="238"/>
      <c r="AD10" s="238"/>
      <c r="AE10" s="239"/>
      <c r="AF10" s="240">
        <v>462</v>
      </c>
      <c r="AG10" s="245"/>
      <c r="AH10" s="245"/>
      <c r="AI10" s="246">
        <v>311</v>
      </c>
      <c r="AJ10" s="246">
        <v>250</v>
      </c>
      <c r="AK10" s="240">
        <f t="shared" si="3"/>
        <v>561</v>
      </c>
      <c r="AL10" s="240">
        <f t="shared" si="4"/>
        <v>151</v>
      </c>
      <c r="AM10" s="247">
        <f t="shared" si="5"/>
        <v>3.97368421052632</v>
      </c>
      <c r="AN10" s="240">
        <f>IF(A10="","",VLOOKUP(A10,'IHS DATABASE'!C:H,6,0))</f>
        <v>2.5</v>
      </c>
      <c r="AO10" s="240"/>
      <c r="AP10" s="248"/>
      <c r="AQ10" s="248"/>
      <c r="AR10" s="222"/>
      <c r="AS10" s="222"/>
      <c r="AT10" s="222">
        <f t="shared" si="6"/>
        <v>0</v>
      </c>
      <c r="AU10" s="222"/>
      <c r="AV10" s="249"/>
      <c r="AW10" s="249"/>
      <c r="AX10" s="222"/>
      <c r="AY10" s="222"/>
      <c r="AZ10" s="222"/>
      <c r="BA10" s="222"/>
      <c r="BB10" s="249"/>
      <c r="BC10" s="249" t="s">
        <v>60</v>
      </c>
      <c r="BD10" s="249"/>
      <c r="BE10" s="249"/>
    </row>
    <row r="11" spans="1:57">
      <c r="A11" s="221" t="s">
        <v>67</v>
      </c>
      <c r="B11" s="222" t="str">
        <f>IF(A11="","",VLOOKUP(A11,'IHS DATABASE'!C:D,2,0))</f>
        <v>Chipata Industries</v>
      </c>
      <c r="C11" s="223" t="str">
        <f>IF(A11="","",VLOOKUP(A11,'IHS DATABASE'!C:AD,27,0))</f>
        <v>CCS</v>
      </c>
      <c r="D11" s="223" t="s">
        <v>59</v>
      </c>
      <c r="E11" s="223" t="str">
        <f>IF(A11="","",VLOOKUP(A11,'IHS DATABASE'!C:G,5,0))</f>
        <v>Eastern </v>
      </c>
      <c r="F11" s="223" t="str">
        <f>IF(A11="","",VLOOKUP(A11,'IHS DATABASE'!C:AB,26,0))</f>
        <v>Fetus Kalunga</v>
      </c>
      <c r="G11" s="222" t="str">
        <f>IF(A11="","",VLOOKUP(A11,'IHS DATABASE'!C:X,22,0))</f>
        <v>Fetus Kalunga</v>
      </c>
      <c r="H11" s="224"/>
      <c r="I11" s="223" t="str">
        <f>IF(A11="","",VLOOKUP(A11,'IHS DATABASE'!C:W,21,0))</f>
        <v>Outdoor</v>
      </c>
      <c r="J11" s="223" t="str">
        <f>IF(A11="","",VLOOKUP(A11,'IHS DATABASE'!C:T,18,0))</f>
        <v>Grid-Gen</v>
      </c>
      <c r="K11" s="223"/>
      <c r="L11" s="223"/>
      <c r="M11" s="223" t="str">
        <f>IF(A11="","",VLOOKUP(A11,'IHS DATABASE'!C:U,19,0))</f>
        <v>Green Field</v>
      </c>
      <c r="O11" s="213">
        <v>45938</v>
      </c>
      <c r="P11" s="213">
        <v>45936</v>
      </c>
      <c r="Q11" s="233"/>
      <c r="R11" s="234"/>
      <c r="S11" s="234" t="str">
        <f>IF(A11="","",VLOOKUP(A11,'IHS DATABASE'!C:BG,30,0))</f>
        <v>Hauwei</v>
      </c>
      <c r="T11" s="223"/>
      <c r="U11" s="234">
        <f>IF(A11="","",VLOOKUP(A11,'IHS DATABASE'!C:AG,31,0))</f>
        <v>14</v>
      </c>
      <c r="V11" s="13"/>
      <c r="W11" s="13">
        <v>45126</v>
      </c>
      <c r="X11" s="13">
        <v>9529</v>
      </c>
      <c r="Y11" s="237">
        <f t="shared" si="0"/>
        <v>-35597</v>
      </c>
      <c r="Z11" s="237">
        <f t="shared" si="1"/>
        <v>48</v>
      </c>
      <c r="AA11" s="237" t="str">
        <f t="shared" si="2"/>
        <v>OK</v>
      </c>
      <c r="AB11" s="238"/>
      <c r="AC11" s="238"/>
      <c r="AD11" s="238"/>
      <c r="AE11" s="239"/>
      <c r="AF11" s="240">
        <v>161</v>
      </c>
      <c r="AG11" s="245"/>
      <c r="AH11" s="245"/>
      <c r="AI11" s="246">
        <v>33</v>
      </c>
      <c r="AJ11" s="246">
        <v>50</v>
      </c>
      <c r="AK11" s="240">
        <f t="shared" si="3"/>
        <v>83</v>
      </c>
      <c r="AL11" s="240">
        <f t="shared" si="4"/>
        <v>128</v>
      </c>
      <c r="AM11" s="247">
        <f t="shared" si="5"/>
        <v>-0.00359580863555918</v>
      </c>
      <c r="AN11" s="240">
        <f>IF(A11="","",VLOOKUP(A11,'IHS DATABASE'!C:H,6,0))</f>
        <v>1.5</v>
      </c>
      <c r="AO11" s="240"/>
      <c r="AP11" s="248"/>
      <c r="AQ11" s="248"/>
      <c r="AR11" s="222"/>
      <c r="AS11" s="222"/>
      <c r="AT11" s="222">
        <f t="shared" si="6"/>
        <v>0</v>
      </c>
      <c r="AU11" s="222"/>
      <c r="AV11" s="249"/>
      <c r="AW11" s="249"/>
      <c r="AX11" s="222"/>
      <c r="AY11" s="222"/>
      <c r="AZ11" s="222"/>
      <c r="BA11" s="222"/>
      <c r="BB11" s="249" t="s">
        <v>68</v>
      </c>
      <c r="BC11" s="249" t="s">
        <v>69</v>
      </c>
      <c r="BD11" s="249"/>
      <c r="BE11" s="249" t="s">
        <v>57</v>
      </c>
    </row>
    <row r="12" spans="1:57">
      <c r="A12" s="221" t="s">
        <v>70</v>
      </c>
      <c r="B12" s="222" t="s">
        <v>71</v>
      </c>
      <c r="C12" s="223" t="e">
        <f>IF(A12="","",VLOOKUP(A12,'IHS DATABASE'!C:AD,27,0))</f>
        <v>#N/A</v>
      </c>
      <c r="D12" s="223" t="s">
        <v>62</v>
      </c>
      <c r="E12" s="223" t="e">
        <f>IF(A12="","",VLOOKUP(A12,'IHS DATABASE'!C:G,5,0))</f>
        <v>#N/A</v>
      </c>
      <c r="F12" s="223" t="e">
        <f>IF(A12="","",VLOOKUP(A12,'IHS DATABASE'!C:AB,26,0))</f>
        <v>#N/A</v>
      </c>
      <c r="G12" s="222" t="e">
        <f>IF(A12="","",VLOOKUP(A12,'IHS DATABASE'!C:X,22,0))</f>
        <v>#N/A</v>
      </c>
      <c r="H12" s="224"/>
      <c r="I12" s="223" t="e">
        <f>IF(A12="","",VLOOKUP(A12,'IHS DATABASE'!C:W,21,0))</f>
        <v>#N/A</v>
      </c>
      <c r="J12" s="223" t="e">
        <f>IF(A12="","",VLOOKUP(A12,'IHS DATABASE'!C:T,18,0))</f>
        <v>#N/A</v>
      </c>
      <c r="K12" s="223"/>
      <c r="L12" s="223"/>
      <c r="M12" s="223" t="e">
        <f>IF(A12="","",VLOOKUP(A12,'IHS DATABASE'!C:U,19,0))</f>
        <v>#N/A</v>
      </c>
      <c r="O12" s="213">
        <v>45938</v>
      </c>
      <c r="P12" s="213">
        <v>45930</v>
      </c>
      <c r="Q12" s="233"/>
      <c r="R12" s="234"/>
      <c r="S12" s="234" t="e">
        <f>IF(A12="","",VLOOKUP(A12,'IHS DATABASE'!C:BG,30,0))</f>
        <v>#N/A</v>
      </c>
      <c r="T12" s="223"/>
      <c r="U12" s="234" t="e">
        <f>IF(A12="","",VLOOKUP(A12,'IHS DATABASE'!C:AG,31,0))</f>
        <v>#N/A</v>
      </c>
      <c r="V12" s="13"/>
      <c r="W12" s="13">
        <v>1165</v>
      </c>
      <c r="X12" s="13">
        <v>1269</v>
      </c>
      <c r="Y12" s="237">
        <f t="shared" si="0"/>
        <v>104</v>
      </c>
      <c r="Z12" s="237">
        <f t="shared" si="1"/>
        <v>192</v>
      </c>
      <c r="AA12" s="237" t="str">
        <f t="shared" si="2"/>
        <v>OK</v>
      </c>
      <c r="AB12" s="238"/>
      <c r="AC12" s="238"/>
      <c r="AD12" s="238"/>
      <c r="AE12" s="239"/>
      <c r="AF12" s="240">
        <v>410</v>
      </c>
      <c r="AG12" s="245"/>
      <c r="AH12" s="245"/>
      <c r="AI12" s="246">
        <v>58</v>
      </c>
      <c r="AJ12" s="246">
        <v>250</v>
      </c>
      <c r="AK12" s="240">
        <f t="shared" si="3"/>
        <v>308</v>
      </c>
      <c r="AL12" s="240">
        <f t="shared" si="4"/>
        <v>352</v>
      </c>
      <c r="AM12" s="247">
        <f t="shared" si="5"/>
        <v>3.38461538461538</v>
      </c>
      <c r="AN12" s="240" t="e">
        <f>IF(A12="","",VLOOKUP(A12,'IHS DATABASE'!C:H,6,0))</f>
        <v>#N/A</v>
      </c>
      <c r="AO12" s="240"/>
      <c r="AP12" s="248"/>
      <c r="AQ12" s="248"/>
      <c r="AR12" s="222"/>
      <c r="AS12" s="222"/>
      <c r="AT12" s="222">
        <f t="shared" si="6"/>
        <v>0</v>
      </c>
      <c r="AU12" s="222"/>
      <c r="AV12" s="249"/>
      <c r="AW12" s="249"/>
      <c r="AX12" s="222"/>
      <c r="AY12" s="222"/>
      <c r="AZ12" s="222"/>
      <c r="BA12" s="222"/>
      <c r="BB12" s="249"/>
      <c r="BC12" s="249"/>
      <c r="BD12" s="249"/>
      <c r="BE12" s="249" t="s">
        <v>57</v>
      </c>
    </row>
    <row r="13" spans="1:57">
      <c r="A13" s="221" t="s">
        <v>72</v>
      </c>
      <c r="B13" s="222" t="str">
        <f>IF(A13="","",VLOOKUP(A13,'IHS DATABASE'!C:D,2,0))</f>
        <v>Chikando</v>
      </c>
      <c r="C13" s="223" t="str">
        <f>IF(A13="","",VLOOKUP(A13,'IHS DATABASE'!C:AD,27,0))</f>
        <v>CCS</v>
      </c>
      <c r="D13" s="223" t="s">
        <v>59</v>
      </c>
      <c r="E13" s="223" t="str">
        <f>IF(A13="","",VLOOKUP(A13,'IHS DATABASE'!C:G,5,0))</f>
        <v>Eastern </v>
      </c>
      <c r="F13" s="223" t="str">
        <f>IF(A13="","",VLOOKUP(A13,'IHS DATABASE'!C:AB,26,0))</f>
        <v>Fetus Kalunga</v>
      </c>
      <c r="G13" s="222" t="str">
        <f>IF(A13="","",VLOOKUP(A13,'IHS DATABASE'!C:X,22,0))</f>
        <v>Fetus Kalunga</v>
      </c>
      <c r="H13" s="224"/>
      <c r="I13" s="223" t="str">
        <f>IF(A13="","",VLOOKUP(A13,'IHS DATABASE'!C:W,21,0))</f>
        <v>Outdoor</v>
      </c>
      <c r="J13" s="223" t="str">
        <f>IF(A13="","",VLOOKUP(A13,'IHS DATABASE'!C:T,18,0))</f>
        <v>Grid-Gen</v>
      </c>
      <c r="K13" s="223"/>
      <c r="L13" s="223"/>
      <c r="M13" s="223" t="str">
        <f>IF(A13="","",VLOOKUP(A13,'IHS DATABASE'!C:U,19,0))</f>
        <v>Green Field</v>
      </c>
      <c r="O13" s="213">
        <v>45938</v>
      </c>
      <c r="P13" s="213">
        <v>45924</v>
      </c>
      <c r="Q13" s="233"/>
      <c r="R13" s="234"/>
      <c r="S13" s="234" t="str">
        <f>IF(A13="","",VLOOKUP(A13,'IHS DATABASE'!C:BG,30,0))</f>
        <v>MPI</v>
      </c>
      <c r="T13" s="223"/>
      <c r="U13" s="234">
        <f>IF(A13="","",VLOOKUP(A13,'IHS DATABASE'!C:AG,31,0))</f>
        <v>13</v>
      </c>
      <c r="V13" s="13"/>
      <c r="W13" s="13">
        <v>11341</v>
      </c>
      <c r="X13" s="13">
        <v>11490</v>
      </c>
      <c r="Y13" s="237">
        <f t="shared" si="0"/>
        <v>149</v>
      </c>
      <c r="Z13" s="237">
        <f t="shared" si="1"/>
        <v>336</v>
      </c>
      <c r="AA13" s="237" t="str">
        <f t="shared" si="2"/>
        <v>OK</v>
      </c>
      <c r="AB13" s="238"/>
      <c r="AC13" s="238"/>
      <c r="AD13" s="238"/>
      <c r="AE13" s="239"/>
      <c r="AF13" s="240">
        <v>338</v>
      </c>
      <c r="AG13" s="245"/>
      <c r="AH13" s="245"/>
      <c r="AI13" s="246">
        <v>42</v>
      </c>
      <c r="AJ13" s="246">
        <v>150</v>
      </c>
      <c r="AK13" s="240">
        <f t="shared" si="3"/>
        <v>192</v>
      </c>
      <c r="AL13" s="240">
        <f t="shared" si="4"/>
        <v>296</v>
      </c>
      <c r="AM13" s="247">
        <f t="shared" si="5"/>
        <v>1.98657718120805</v>
      </c>
      <c r="AN13" s="240">
        <f>IF(A13="","",VLOOKUP(A13,'IHS DATABASE'!C:H,6,0))</f>
        <v>1.5</v>
      </c>
      <c r="AO13" s="240"/>
      <c r="AP13" s="248"/>
      <c r="AQ13" s="248"/>
      <c r="AR13" s="222"/>
      <c r="AS13" s="222"/>
      <c r="AT13" s="222">
        <f t="shared" si="6"/>
        <v>0</v>
      </c>
      <c r="AU13" s="222"/>
      <c r="AV13" s="249"/>
      <c r="AW13" s="249"/>
      <c r="AX13" s="222"/>
      <c r="AY13" s="222"/>
      <c r="AZ13" s="222"/>
      <c r="BA13" s="222"/>
      <c r="BB13" s="249"/>
      <c r="BC13" s="249" t="s">
        <v>69</v>
      </c>
      <c r="BD13" s="249"/>
      <c r="BE13" s="249" t="s">
        <v>57</v>
      </c>
    </row>
    <row r="14" spans="1:57">
      <c r="A14" s="221" t="s">
        <v>73</v>
      </c>
      <c r="B14" s="222" t="str">
        <f>IF(A14="","",VLOOKUP(A14,'IHS DATABASE'!C:D,2,0))</f>
        <v>CHADIZA</v>
      </c>
      <c r="C14" s="223" t="str">
        <f>IF(A14="","",VLOOKUP(A14,'IHS DATABASE'!C:AD,27,0))</f>
        <v>CCS</v>
      </c>
      <c r="D14" s="223" t="s">
        <v>56</v>
      </c>
      <c r="E14" s="223" t="str">
        <f>IF(A14="","",VLOOKUP(A14,'IHS DATABASE'!C:G,5,0))</f>
        <v>Eastern </v>
      </c>
      <c r="F14" s="223" t="str">
        <f>IF(A14="","",VLOOKUP(A14,'IHS DATABASE'!C:AB,26,0))</f>
        <v>Fetus Kalunga</v>
      </c>
      <c r="G14" s="222" t="str">
        <f>IF(A14="","",VLOOKUP(A14,'IHS DATABASE'!C:X,22,0))</f>
        <v>Fetus Kalunga</v>
      </c>
      <c r="H14" s="224"/>
      <c r="I14" s="223" t="str">
        <f>IF(A14="","",VLOOKUP(A14,'IHS DATABASE'!C:W,21,0))</f>
        <v>Indoor </v>
      </c>
      <c r="J14" s="223" t="str">
        <f>IF(A14="","",VLOOKUP(A14,'IHS DATABASE'!C:T,18,0))</f>
        <v>Grid-Gen</v>
      </c>
      <c r="K14" s="223"/>
      <c r="L14" s="223"/>
      <c r="M14" s="223" t="str">
        <f>IF(A14="","",VLOOKUP(A14,'IHS DATABASE'!C:U,19,0))</f>
        <v>Green Field</v>
      </c>
      <c r="O14" s="213">
        <v>45938</v>
      </c>
      <c r="P14" s="213">
        <v>45923</v>
      </c>
      <c r="Q14" s="233"/>
      <c r="R14" s="234"/>
      <c r="S14" s="234" t="str">
        <f>IF(A14="","",VLOOKUP(A14,'IHS DATABASE'!C:BG,30,0))</f>
        <v>Gen Logic </v>
      </c>
      <c r="T14" s="223"/>
      <c r="U14" s="234">
        <f>IF(A14="","",VLOOKUP(A14,'IHS DATABASE'!C:AG,31,0))</f>
        <v>20</v>
      </c>
      <c r="V14" s="13"/>
      <c r="W14" s="13">
        <v>15494</v>
      </c>
      <c r="X14" s="13">
        <v>15626</v>
      </c>
      <c r="Y14" s="237">
        <f t="shared" si="0"/>
        <v>132</v>
      </c>
      <c r="Z14" s="237">
        <f t="shared" si="1"/>
        <v>360</v>
      </c>
      <c r="AA14" s="237" t="str">
        <f t="shared" si="2"/>
        <v>OK</v>
      </c>
      <c r="AB14" s="238"/>
      <c r="AC14" s="238"/>
      <c r="AD14" s="238"/>
      <c r="AE14" s="239"/>
      <c r="AF14" s="240">
        <v>380</v>
      </c>
      <c r="AG14" s="245"/>
      <c r="AH14" s="245"/>
      <c r="AI14" s="246">
        <v>43</v>
      </c>
      <c r="AJ14" s="246">
        <v>150</v>
      </c>
      <c r="AK14" s="240">
        <f t="shared" si="3"/>
        <v>193</v>
      </c>
      <c r="AL14" s="240">
        <f t="shared" si="4"/>
        <v>337</v>
      </c>
      <c r="AM14" s="247">
        <f t="shared" si="5"/>
        <v>2.5530303030303</v>
      </c>
      <c r="AN14" s="240">
        <f>IF(A14="","",VLOOKUP(A14,'IHS DATABASE'!C:H,6,0))</f>
        <v>2.5</v>
      </c>
      <c r="AO14" s="240"/>
      <c r="AP14" s="248"/>
      <c r="AQ14" s="248"/>
      <c r="AR14" s="222"/>
      <c r="AS14" s="222"/>
      <c r="AT14" s="222">
        <f t="shared" si="6"/>
        <v>0</v>
      </c>
      <c r="AU14" s="222"/>
      <c r="AV14" s="249"/>
      <c r="AW14" s="249"/>
      <c r="AX14" s="222"/>
      <c r="AY14" s="222"/>
      <c r="AZ14" s="222"/>
      <c r="BA14" s="222"/>
      <c r="BB14" s="249"/>
      <c r="BC14" s="249"/>
      <c r="BD14" s="249"/>
      <c r="BE14" s="249" t="s">
        <v>57</v>
      </c>
    </row>
    <row r="15" spans="1:57">
      <c r="A15" s="221" t="s">
        <v>74</v>
      </c>
      <c r="B15" s="222" t="str">
        <f>IF(A15="","",VLOOKUP(A15,'IHS DATABASE'!C:D,2,0))</f>
        <v>Chanida Border</v>
      </c>
      <c r="C15" s="223" t="str">
        <f>IF(A15="","",VLOOKUP(A15,'IHS DATABASE'!C:AD,27,0))</f>
        <v>CCS</v>
      </c>
      <c r="D15" s="223" t="s">
        <v>56</v>
      </c>
      <c r="E15" s="223" t="str">
        <f>IF(A15="","",VLOOKUP(A15,'IHS DATABASE'!C:G,5,0))</f>
        <v>Eastern </v>
      </c>
      <c r="F15" s="223" t="str">
        <f>IF(A15="","",VLOOKUP(A15,'IHS DATABASE'!C:AB,26,0))</f>
        <v>Fetus Kalunga</v>
      </c>
      <c r="G15" s="222" t="str">
        <f>IF(A15="","",VLOOKUP(A15,'IHS DATABASE'!C:X,22,0))</f>
        <v>Fetus Kalunga</v>
      </c>
      <c r="H15" s="224"/>
      <c r="I15" s="223" t="str">
        <f>IF(A15="","",VLOOKUP(A15,'IHS DATABASE'!C:W,21,0))</f>
        <v>Outdoor</v>
      </c>
      <c r="J15" s="223" t="str">
        <f>IF(A15="","",VLOOKUP(A15,'IHS DATABASE'!C:T,18,0))</f>
        <v>Grid-Gen</v>
      </c>
      <c r="K15" s="223"/>
      <c r="L15" s="223"/>
      <c r="M15" s="223" t="str">
        <f>IF(A15="","",VLOOKUP(A15,'IHS DATABASE'!C:U,19,0))</f>
        <v>Green Field</v>
      </c>
      <c r="O15" s="213">
        <v>45938</v>
      </c>
      <c r="P15" s="213">
        <v>45922</v>
      </c>
      <c r="Q15" s="233"/>
      <c r="R15" s="234"/>
      <c r="S15" s="234" t="str">
        <f>IF(A15="","",VLOOKUP(A15,'IHS DATABASE'!C:BG,30,0))</f>
        <v>Gen Logic </v>
      </c>
      <c r="T15" s="223"/>
      <c r="U15" s="234">
        <f>IF(A15="","",VLOOKUP(A15,'IHS DATABASE'!C:AG,31,0))</f>
        <v>15</v>
      </c>
      <c r="V15" s="13"/>
      <c r="W15" s="13">
        <v>10235</v>
      </c>
      <c r="X15" s="13">
        <v>10361</v>
      </c>
      <c r="Y15" s="237">
        <f t="shared" si="0"/>
        <v>126</v>
      </c>
      <c r="Z15" s="237">
        <f t="shared" si="1"/>
        <v>384</v>
      </c>
      <c r="AA15" s="237" t="str">
        <f t="shared" si="2"/>
        <v>OK</v>
      </c>
      <c r="AB15" s="238"/>
      <c r="AC15" s="238"/>
      <c r="AD15" s="238"/>
      <c r="AE15" s="239"/>
      <c r="AF15" s="240">
        <v>487</v>
      </c>
      <c r="AG15" s="245"/>
      <c r="AH15" s="245"/>
      <c r="AI15" s="246">
        <v>31</v>
      </c>
      <c r="AJ15" s="246">
        <v>200</v>
      </c>
      <c r="AK15" s="240">
        <f t="shared" si="3"/>
        <v>231</v>
      </c>
      <c r="AL15" s="240">
        <f t="shared" si="4"/>
        <v>456</v>
      </c>
      <c r="AM15" s="247">
        <f t="shared" si="5"/>
        <v>3.61904761904762</v>
      </c>
      <c r="AN15" s="240">
        <f>IF(A15="","",VLOOKUP(A15,'IHS DATABASE'!C:H,6,0))</f>
        <v>1.8</v>
      </c>
      <c r="AO15" s="240"/>
      <c r="AP15" s="248"/>
      <c r="AQ15" s="248"/>
      <c r="AR15" s="222"/>
      <c r="AS15" s="222"/>
      <c r="AT15" s="222">
        <f t="shared" si="6"/>
        <v>0</v>
      </c>
      <c r="AU15" s="222"/>
      <c r="AV15" s="249"/>
      <c r="AW15" s="249"/>
      <c r="AX15" s="222"/>
      <c r="AY15" s="222"/>
      <c r="AZ15" s="222"/>
      <c r="BA15" s="222"/>
      <c r="BB15" s="249"/>
      <c r="BC15" s="249"/>
      <c r="BD15" s="249"/>
      <c r="BE15" s="249" t="s">
        <v>57</v>
      </c>
    </row>
    <row r="16" spans="1:57">
      <c r="A16" s="221" t="s">
        <v>75</v>
      </c>
      <c r="B16" s="222" t="str">
        <f>IF(A16="","",VLOOKUP(A16,'IHS DATABASE'!C:D,2,0))</f>
        <v>Chipembe</v>
      </c>
      <c r="C16" s="223" t="str">
        <f>IF(A16="","",VLOOKUP(A16,'IHS DATABASE'!C:AD,27,0))</f>
        <v>CCS</v>
      </c>
      <c r="D16" s="223" t="s">
        <v>76</v>
      </c>
      <c r="E16" s="223" t="str">
        <f>IF(A16="","",VLOOKUP(A16,'IHS DATABASE'!C:G,5,0))</f>
        <v>Eastern </v>
      </c>
      <c r="F16" s="223" t="str">
        <f>IF(A16="","",VLOOKUP(A16,'IHS DATABASE'!C:AB,26,0))</f>
        <v>Fetus Kalunga</v>
      </c>
      <c r="G16" s="222" t="str">
        <f>IF(A16="","",VLOOKUP(A16,'IHS DATABASE'!C:X,22,0))</f>
        <v>Fetus Kalunga</v>
      </c>
      <c r="H16" s="224"/>
      <c r="I16" s="223" t="str">
        <f>IF(A16="","",VLOOKUP(A16,'IHS DATABASE'!C:W,21,0))</f>
        <v>Outdoor</v>
      </c>
      <c r="J16" s="223" t="str">
        <f>IF(A16="","",VLOOKUP(A16,'IHS DATABASE'!C:T,18,0))</f>
        <v>Grid-Gen</v>
      </c>
      <c r="K16" s="223"/>
      <c r="L16" s="223"/>
      <c r="M16" s="223" t="str">
        <f>IF(A16="","",VLOOKUP(A16,'IHS DATABASE'!C:U,19,0))</f>
        <v>Green Field</v>
      </c>
      <c r="O16" s="213">
        <v>45938</v>
      </c>
      <c r="P16" s="213">
        <v>45931</v>
      </c>
      <c r="Q16" s="233"/>
      <c r="R16" s="234"/>
      <c r="S16" s="234" t="str">
        <f>IF(A16="","",VLOOKUP(A16,'IHS DATABASE'!C:BG,30,0))</f>
        <v>Gen Logic </v>
      </c>
      <c r="T16" s="223"/>
      <c r="U16" s="234">
        <f>IF(A16="","",VLOOKUP(A16,'IHS DATABASE'!C:AG,31,0))</f>
        <v>16</v>
      </c>
      <c r="V16" s="13"/>
      <c r="W16" s="13">
        <v>16190</v>
      </c>
      <c r="X16" s="13">
        <v>7509</v>
      </c>
      <c r="Y16" s="237">
        <f t="shared" si="0"/>
        <v>-8681</v>
      </c>
      <c r="Z16" s="237">
        <f t="shared" si="1"/>
        <v>168</v>
      </c>
      <c r="AA16" s="237" t="str">
        <f t="shared" si="2"/>
        <v>OK</v>
      </c>
      <c r="AB16" s="238"/>
      <c r="AC16" s="238"/>
      <c r="AD16" s="238"/>
      <c r="AE16" s="239"/>
      <c r="AF16" s="240">
        <v>302</v>
      </c>
      <c r="AG16" s="245"/>
      <c r="AH16" s="245"/>
      <c r="AI16" s="246">
        <v>10</v>
      </c>
      <c r="AJ16" s="246">
        <v>100</v>
      </c>
      <c r="AK16" s="240">
        <f t="shared" si="3"/>
        <v>110</v>
      </c>
      <c r="AL16" s="240">
        <f t="shared" si="4"/>
        <v>292</v>
      </c>
      <c r="AM16" s="247">
        <f t="shared" si="5"/>
        <v>-0.0336366778020965</v>
      </c>
      <c r="AN16" s="240">
        <f>IF(A16="","",VLOOKUP(A16,'IHS DATABASE'!C:H,6,0))</f>
        <v>2</v>
      </c>
      <c r="AO16" s="240"/>
      <c r="AP16" s="248"/>
      <c r="AQ16" s="248"/>
      <c r="AR16" s="222"/>
      <c r="AS16" s="222"/>
      <c r="AT16" s="222">
        <f t="shared" si="6"/>
        <v>0</v>
      </c>
      <c r="AU16" s="222"/>
      <c r="AV16" s="249"/>
      <c r="AW16" s="249"/>
      <c r="AX16" s="222"/>
      <c r="AY16" s="222"/>
      <c r="AZ16" s="222"/>
      <c r="BA16" s="222"/>
      <c r="BB16" s="249"/>
      <c r="BC16" s="249"/>
      <c r="BD16" s="249"/>
      <c r="BE16" s="249" t="s">
        <v>57</v>
      </c>
    </row>
    <row r="17" spans="1:57">
      <c r="A17" s="221" t="s">
        <v>77</v>
      </c>
      <c r="B17" s="222" t="str">
        <f>IF(A17="","",VLOOKUP(A17,'IHS DATABASE'!C:D,2,0))</f>
        <v>Kamono (Nyimba Town_Town1)</v>
      </c>
      <c r="C17" s="223" t="str">
        <f>IF(A17="","",VLOOKUP(A17,'IHS DATABASE'!C:AD,27,0))</f>
        <v>CCS</v>
      </c>
      <c r="D17" s="223" t="s">
        <v>76</v>
      </c>
      <c r="E17" s="223" t="str">
        <f>IF(A17="","",VLOOKUP(A17,'IHS DATABASE'!C:G,5,0))</f>
        <v>Eastern </v>
      </c>
      <c r="F17" s="223" t="str">
        <f>IF(A17="","",VLOOKUP(A17,'IHS DATABASE'!C:AB,26,0))</f>
        <v>Fetus Kalunga</v>
      </c>
      <c r="G17" s="222" t="str">
        <f>IF(A17="","",VLOOKUP(A17,'IHS DATABASE'!C:X,22,0))</f>
        <v>Fetus Kalunga</v>
      </c>
      <c r="H17" s="224"/>
      <c r="I17" s="223" t="str">
        <f>IF(A17="","",VLOOKUP(A17,'IHS DATABASE'!C:W,21,0))</f>
        <v>Outdoor</v>
      </c>
      <c r="J17" s="223" t="str">
        <f>IF(A17="","",VLOOKUP(A17,'IHS DATABASE'!C:T,18,0))</f>
        <v>Solar-Gen</v>
      </c>
      <c r="K17" s="223"/>
      <c r="L17" s="223"/>
      <c r="M17" s="223" t="str">
        <f>IF(A17="","",VLOOKUP(A17,'IHS DATABASE'!C:U,19,0))</f>
        <v>Green Field</v>
      </c>
      <c r="O17" s="213">
        <v>45938</v>
      </c>
      <c r="P17" s="213">
        <v>45932</v>
      </c>
      <c r="Q17" s="233"/>
      <c r="R17" s="234"/>
      <c r="S17" s="234" t="str">
        <f>IF(A17="","",VLOOKUP(A17,'IHS DATABASE'!C:BG,30,0))</f>
        <v>Gen Logic </v>
      </c>
      <c r="T17" s="223"/>
      <c r="U17" s="234">
        <f>IF(A17="","",VLOOKUP(A17,'IHS DATABASE'!C:AG,31,0))</f>
        <v>20</v>
      </c>
      <c r="V17" s="13"/>
      <c r="W17" s="13">
        <v>11856</v>
      </c>
      <c r="X17" s="13">
        <v>11977</v>
      </c>
      <c r="Y17" s="237">
        <f t="shared" ref="Y17:Y64" si="7">X17-W17</f>
        <v>121</v>
      </c>
      <c r="Z17" s="237">
        <f t="shared" ref="Z17:Z64" si="8">(O17-P17)*24</f>
        <v>144</v>
      </c>
      <c r="AA17" s="237" t="str">
        <f t="shared" ref="AA17:AA64" si="9">IF(Y17&gt;Z17,"inconsitent RH","OK")</f>
        <v>OK</v>
      </c>
      <c r="AB17" s="238"/>
      <c r="AC17" s="238"/>
      <c r="AD17" s="238"/>
      <c r="AE17" s="239"/>
      <c r="AF17" s="240">
        <v>395</v>
      </c>
      <c r="AG17" s="245"/>
      <c r="AH17" s="245"/>
      <c r="AI17" s="246">
        <v>75</v>
      </c>
      <c r="AJ17" s="246">
        <v>100</v>
      </c>
      <c r="AK17" s="240">
        <f t="shared" ref="AK17:AK64" si="10">AJ17+AI17</f>
        <v>175</v>
      </c>
      <c r="AL17" s="240">
        <f t="shared" ref="AL17:AL64" si="11">AF17-AI17</f>
        <v>320</v>
      </c>
      <c r="AM17" s="247">
        <f t="shared" ref="AM17:AM64" si="12">AL17/Y17</f>
        <v>2.64462809917355</v>
      </c>
      <c r="AN17" s="240">
        <f>IF(A17="","",VLOOKUP(A17,'IHS DATABASE'!C:H,6,0))</f>
        <v>2.5</v>
      </c>
      <c r="AO17" s="240"/>
      <c r="AP17" s="248"/>
      <c r="AQ17" s="248"/>
      <c r="AR17" s="222"/>
      <c r="AS17" s="222"/>
      <c r="AT17" s="222">
        <f t="shared" ref="AT17:AT64" si="13">AR17-AS17</f>
        <v>0</v>
      </c>
      <c r="AU17" s="222"/>
      <c r="AV17" s="249"/>
      <c r="AW17" s="249"/>
      <c r="AX17" s="222"/>
      <c r="AY17" s="222"/>
      <c r="AZ17" s="222"/>
      <c r="BA17" s="222"/>
      <c r="BB17" s="249"/>
      <c r="BC17" s="249"/>
      <c r="BD17" s="249"/>
      <c r="BE17" s="249" t="s">
        <v>57</v>
      </c>
    </row>
    <row r="18" spans="1:57">
      <c r="A18" s="221" t="s">
        <v>78</v>
      </c>
      <c r="B18" s="222" t="str">
        <f>IF(A18="","",VLOOKUP(A18,'IHS DATABASE'!C:D,2,0))</f>
        <v>Mumbi Primary School</v>
      </c>
      <c r="C18" s="223" t="str">
        <f>IF(A18="","",VLOOKUP(A18,'IHS DATABASE'!C:AD,27,0))</f>
        <v>CCS</v>
      </c>
      <c r="D18" s="223" t="s">
        <v>76</v>
      </c>
      <c r="E18" s="223" t="str">
        <f>IF(A18="","",VLOOKUP(A18,'IHS DATABASE'!C:G,5,0))</f>
        <v>Eastern</v>
      </c>
      <c r="F18" s="223" t="str">
        <f>IF(A18="","",VLOOKUP(A18,'IHS DATABASE'!C:AB,26,0))</f>
        <v>Fetus Kalunga</v>
      </c>
      <c r="G18" s="222" t="str">
        <f>IF(A18="","",VLOOKUP(A18,'IHS DATABASE'!C:X,22,0))</f>
        <v>Fetus Kalunga</v>
      </c>
      <c r="H18" s="224"/>
      <c r="I18" s="223" t="str">
        <f>IF(A18="","",VLOOKUP(A18,'IHS DATABASE'!C:W,21,0))</f>
        <v>Outdoor</v>
      </c>
      <c r="J18" s="223" t="str">
        <f>IF(A18="","",VLOOKUP(A18,'IHS DATABASE'!C:T,18,0))</f>
        <v>Grid-Gen</v>
      </c>
      <c r="K18" s="223"/>
      <c r="L18" s="223"/>
      <c r="M18" s="223" t="str">
        <f>IF(A18="","",VLOOKUP(A18,'IHS DATABASE'!C:U,19,0))</f>
        <v>Green Field</v>
      </c>
      <c r="O18" s="213">
        <v>45938</v>
      </c>
      <c r="P18" s="213">
        <v>45929</v>
      </c>
      <c r="Q18" s="233"/>
      <c r="R18" s="234"/>
      <c r="S18" s="234">
        <f>IF(A18="","",VLOOKUP(A18,'IHS DATABASE'!C:BG,30,0))</f>
        <v>0</v>
      </c>
      <c r="T18" s="223"/>
      <c r="U18" s="234">
        <f>IF(A18="","",VLOOKUP(A18,'IHS DATABASE'!C:AG,31,0))</f>
        <v>30</v>
      </c>
      <c r="V18" s="13"/>
      <c r="W18" s="13">
        <v>5594</v>
      </c>
      <c r="X18" s="13">
        <v>5745</v>
      </c>
      <c r="Y18" s="237">
        <f t="shared" si="7"/>
        <v>151</v>
      </c>
      <c r="Z18" s="237">
        <f t="shared" si="8"/>
        <v>216</v>
      </c>
      <c r="AA18" s="237" t="str">
        <f t="shared" si="9"/>
        <v>OK</v>
      </c>
      <c r="AB18" s="238"/>
      <c r="AC18" s="238"/>
      <c r="AD18" s="238"/>
      <c r="AE18" s="239"/>
      <c r="AF18" s="240">
        <v>310</v>
      </c>
      <c r="AG18" s="245"/>
      <c r="AH18" s="245"/>
      <c r="AI18" s="246">
        <v>8</v>
      </c>
      <c r="AJ18" s="246">
        <v>100</v>
      </c>
      <c r="AK18" s="240">
        <f t="shared" si="10"/>
        <v>108</v>
      </c>
      <c r="AL18" s="240">
        <f t="shared" si="11"/>
        <v>302</v>
      </c>
      <c r="AM18" s="247">
        <f t="shared" si="12"/>
        <v>2</v>
      </c>
      <c r="AN18" s="240">
        <f>IF(A18="","",VLOOKUP(A18,'IHS DATABASE'!C:H,6,0))</f>
        <v>5.5</v>
      </c>
      <c r="AO18" s="240"/>
      <c r="AP18" s="248"/>
      <c r="AQ18" s="248"/>
      <c r="AR18" s="222"/>
      <c r="AS18" s="222"/>
      <c r="AT18" s="222">
        <f t="shared" si="13"/>
        <v>0</v>
      </c>
      <c r="AU18" s="222"/>
      <c r="AV18" s="249"/>
      <c r="AW18" s="249"/>
      <c r="AX18" s="222"/>
      <c r="AY18" s="222"/>
      <c r="AZ18" s="222"/>
      <c r="BA18" s="222"/>
      <c r="BB18" s="249"/>
      <c r="BC18" s="249"/>
      <c r="BD18" s="249"/>
      <c r="BE18" s="249" t="s">
        <v>57</v>
      </c>
    </row>
    <row r="19" spans="1:57">
      <c r="A19" s="221" t="s">
        <v>79</v>
      </c>
      <c r="B19" s="222" t="str">
        <f>IF(A19="","",VLOOKUP(A19,'IHS DATABASE'!C:D,2,0))</f>
        <v>MWANJAWANTU</v>
      </c>
      <c r="C19" s="223" t="str">
        <f>IF(A19="","",VLOOKUP(A19,'IHS DATABASE'!C:AD,27,0))</f>
        <v>CCS</v>
      </c>
      <c r="D19" s="223" t="s">
        <v>76</v>
      </c>
      <c r="E19" s="223" t="str">
        <f>IF(A19="","",VLOOKUP(A19,'IHS DATABASE'!C:G,5,0))</f>
        <v>Eastern </v>
      </c>
      <c r="F19" s="223" t="str">
        <f>IF(A19="","",VLOOKUP(A19,'IHS DATABASE'!C:AB,26,0))</f>
        <v>Fetus Kalunga</v>
      </c>
      <c r="G19" s="222" t="str">
        <f>IF(A19="","",VLOOKUP(A19,'IHS DATABASE'!C:X,22,0))</f>
        <v>Fetus Kalunga</v>
      </c>
      <c r="H19" s="224"/>
      <c r="I19" s="223" t="str">
        <f>IF(A19="","",VLOOKUP(A19,'IHS DATABASE'!C:W,21,0))</f>
        <v>Outdoor</v>
      </c>
      <c r="J19" s="223" t="str">
        <f>IF(A19="","",VLOOKUP(A19,'IHS DATABASE'!C:T,18,0))</f>
        <v>Grid-Gen</v>
      </c>
      <c r="K19" s="223"/>
      <c r="L19" s="223"/>
      <c r="M19" s="223" t="str">
        <f>IF(A19="","",VLOOKUP(A19,'IHS DATABASE'!C:U,19,0))</f>
        <v>Green Field</v>
      </c>
      <c r="O19" s="213">
        <v>45938</v>
      </c>
      <c r="P19" s="213">
        <v>45929</v>
      </c>
      <c r="Q19" s="233"/>
      <c r="R19" s="234"/>
      <c r="S19" s="234" t="str">
        <f>IF(A19="","",VLOOKUP(A19,'IHS DATABASE'!C:BG,30,0))</f>
        <v>Gen Logic </v>
      </c>
      <c r="T19" s="223"/>
      <c r="U19" s="234">
        <f>IF(A19="","",VLOOKUP(A19,'IHS DATABASE'!C:AG,31,0))</f>
        <v>15</v>
      </c>
      <c r="V19" s="13"/>
      <c r="W19" s="13">
        <v>47197</v>
      </c>
      <c r="X19" s="13">
        <v>47309</v>
      </c>
      <c r="Y19" s="237">
        <f t="shared" si="7"/>
        <v>112</v>
      </c>
      <c r="Z19" s="237">
        <f t="shared" si="8"/>
        <v>216</v>
      </c>
      <c r="AA19" s="237" t="str">
        <f t="shared" si="9"/>
        <v>OK</v>
      </c>
      <c r="AB19" s="238"/>
      <c r="AC19" s="238"/>
      <c r="AD19" s="238"/>
      <c r="AE19" s="239"/>
      <c r="AF19" s="240">
        <v>380</v>
      </c>
      <c r="AG19" s="245"/>
      <c r="AH19" s="245"/>
      <c r="AI19" s="246">
        <v>19</v>
      </c>
      <c r="AJ19" s="246">
        <v>100</v>
      </c>
      <c r="AK19" s="240">
        <f t="shared" si="10"/>
        <v>119</v>
      </c>
      <c r="AL19" s="240">
        <f t="shared" si="11"/>
        <v>361</v>
      </c>
      <c r="AM19" s="247">
        <f t="shared" si="12"/>
        <v>3.22321428571429</v>
      </c>
      <c r="AN19" s="240">
        <f>IF(A19="","",VLOOKUP(A19,'IHS DATABASE'!C:H,6,0))</f>
        <v>1.8</v>
      </c>
      <c r="AO19" s="240"/>
      <c r="AP19" s="248"/>
      <c r="AQ19" s="248"/>
      <c r="AR19" s="222"/>
      <c r="AS19" s="222"/>
      <c r="AT19" s="222">
        <f t="shared" si="13"/>
        <v>0</v>
      </c>
      <c r="AU19" s="222"/>
      <c r="AV19" s="249"/>
      <c r="AW19" s="249"/>
      <c r="AX19" s="222"/>
      <c r="AY19" s="222"/>
      <c r="AZ19" s="222"/>
      <c r="BA19" s="222"/>
      <c r="BB19" s="249"/>
      <c r="BC19" s="249"/>
      <c r="BD19" s="249"/>
      <c r="BE19" s="249" t="s">
        <v>57</v>
      </c>
    </row>
    <row r="20" spans="1:57">
      <c r="A20" s="221" t="s">
        <v>80</v>
      </c>
      <c r="B20" s="222" t="str">
        <f>IF(A20="","",VLOOKUP(A20,'IHS DATABASE'!C:D,2,0))</f>
        <v>Chichele BB</v>
      </c>
      <c r="C20" s="223" t="str">
        <f>IF(A20="","",VLOOKUP(A20,'IHS DATABASE'!C:AD,27,0))</f>
        <v>CCS</v>
      </c>
      <c r="D20" s="223" t="s">
        <v>56</v>
      </c>
      <c r="E20" s="223" t="str">
        <f>IF(A20="","",VLOOKUP(A20,'IHS DATABASE'!C:G,5,0))</f>
        <v>Eastern </v>
      </c>
      <c r="F20" s="223" t="str">
        <f>IF(A20="","",VLOOKUP(A20,'IHS DATABASE'!C:AB,26,0))</f>
        <v>Fetus Kalunga</v>
      </c>
      <c r="G20" s="222" t="str">
        <f>IF(A20="","",VLOOKUP(A20,'IHS DATABASE'!C:X,22,0))</f>
        <v>Fetus Kalunga</v>
      </c>
      <c r="H20" s="224"/>
      <c r="I20" s="223" t="str">
        <f>IF(A20="","",VLOOKUP(A20,'IHS DATABASE'!C:W,21,0))</f>
        <v>Indoor </v>
      </c>
      <c r="J20" s="223" t="str">
        <f>IF(A20="","",VLOOKUP(A20,'IHS DATABASE'!C:T,18,0))</f>
        <v>Grid-Gen</v>
      </c>
      <c r="K20" s="223"/>
      <c r="L20" s="223"/>
      <c r="M20" s="223" t="str">
        <f>IF(A20="","",VLOOKUP(A20,'IHS DATABASE'!C:U,19,0))</f>
        <v>Green Field</v>
      </c>
      <c r="O20" s="213">
        <v>45939</v>
      </c>
      <c r="P20" s="213">
        <v>45926</v>
      </c>
      <c r="Q20" s="233"/>
      <c r="R20" s="234"/>
      <c r="S20" s="234" t="str">
        <f>IF(A20="","",VLOOKUP(A20,'IHS DATABASE'!C:BG,30,0))</f>
        <v>CK Works</v>
      </c>
      <c r="T20" s="223"/>
      <c r="U20" s="234">
        <f>IF(A20="","",VLOOKUP(A20,'IHS DATABASE'!C:AG,31,0))</f>
        <v>20</v>
      </c>
      <c r="V20" s="13"/>
      <c r="W20" s="13">
        <v>8414</v>
      </c>
      <c r="X20" s="13">
        <v>8559</v>
      </c>
      <c r="Y20" s="237">
        <f t="shared" si="7"/>
        <v>145</v>
      </c>
      <c r="Z20" s="237">
        <f t="shared" si="8"/>
        <v>312</v>
      </c>
      <c r="AA20" s="237" t="str">
        <f t="shared" si="9"/>
        <v>OK</v>
      </c>
      <c r="AB20" s="238"/>
      <c r="AC20" s="238"/>
      <c r="AD20" s="238"/>
      <c r="AE20" s="239"/>
      <c r="AF20" s="240">
        <v>422</v>
      </c>
      <c r="AG20" s="245"/>
      <c r="AH20" s="245"/>
      <c r="AI20" s="246">
        <v>40</v>
      </c>
      <c r="AJ20" s="246">
        <v>200</v>
      </c>
      <c r="AK20" s="240">
        <f t="shared" si="10"/>
        <v>240</v>
      </c>
      <c r="AL20" s="240">
        <f t="shared" si="11"/>
        <v>382</v>
      </c>
      <c r="AM20" s="247">
        <f t="shared" si="12"/>
        <v>2.63448275862069</v>
      </c>
      <c r="AN20" s="240">
        <f>IF(A20="","",VLOOKUP(A20,'IHS DATABASE'!C:H,6,0))</f>
        <v>2.5</v>
      </c>
      <c r="AO20" s="240"/>
      <c r="AP20" s="248"/>
      <c r="AQ20" s="248"/>
      <c r="AR20" s="222"/>
      <c r="AS20" s="222"/>
      <c r="AT20" s="222">
        <f t="shared" si="13"/>
        <v>0</v>
      </c>
      <c r="AU20" s="222"/>
      <c r="AV20" s="249"/>
      <c r="AW20" s="249"/>
      <c r="AX20" s="222"/>
      <c r="AY20" s="222"/>
      <c r="AZ20" s="222"/>
      <c r="BA20" s="222"/>
      <c r="BB20" s="249"/>
      <c r="BC20" s="249"/>
      <c r="BD20" s="249"/>
      <c r="BE20" s="249" t="s">
        <v>57</v>
      </c>
    </row>
    <row r="21" spans="1:57">
      <c r="A21" s="221" t="s">
        <v>81</v>
      </c>
      <c r="B21" s="222" t="str">
        <f>IF(A21="","",VLOOKUP(A21,'IHS DATABASE'!C:D,2,0))</f>
        <v>CHICHELE VILLAGE</v>
      </c>
      <c r="C21" s="223" t="str">
        <f>IF(A21="","",VLOOKUP(A21,'IHS DATABASE'!C:AD,27,0))</f>
        <v>CCS</v>
      </c>
      <c r="D21" s="223" t="s">
        <v>56</v>
      </c>
      <c r="E21" s="223" t="str">
        <f>IF(A21="","",VLOOKUP(A21,'IHS DATABASE'!C:G,5,0))</f>
        <v>Eastern </v>
      </c>
      <c r="F21" s="223" t="str">
        <f>IF(A21="","",VLOOKUP(A21,'IHS DATABASE'!C:AB,26,0))</f>
        <v>Fetus Kalunga</v>
      </c>
      <c r="G21" s="222" t="str">
        <f>IF(A21="","",VLOOKUP(A21,'IHS DATABASE'!C:X,22,0))</f>
        <v>Fetus Kalunga</v>
      </c>
      <c r="H21" s="224"/>
      <c r="I21" s="223" t="str">
        <f>IF(A21="","",VLOOKUP(A21,'IHS DATABASE'!C:W,21,0))</f>
        <v>Indoor </v>
      </c>
      <c r="J21" s="223" t="str">
        <f>IF(A21="","",VLOOKUP(A21,'IHS DATABASE'!C:T,18,0))</f>
        <v>Grid-Gen</v>
      </c>
      <c r="K21" s="223"/>
      <c r="L21" s="223"/>
      <c r="M21" s="223" t="str">
        <f>IF(A21="","",VLOOKUP(A21,'IHS DATABASE'!C:U,19,0))</f>
        <v>Green Field</v>
      </c>
      <c r="O21" s="213">
        <v>45948</v>
      </c>
      <c r="P21" s="213">
        <v>45926</v>
      </c>
      <c r="Q21" s="233"/>
      <c r="R21" s="234"/>
      <c r="S21" s="234" t="str">
        <f>IF(A21="","",VLOOKUP(A21,'IHS DATABASE'!C:BG,30,0))</f>
        <v>Gen Logic </v>
      </c>
      <c r="T21" s="223"/>
      <c r="U21" s="234">
        <f>IF(A21="","",VLOOKUP(A21,'IHS DATABASE'!C:AG,31,0))</f>
        <v>30</v>
      </c>
      <c r="V21" s="13"/>
      <c r="W21" s="13">
        <v>10313</v>
      </c>
      <c r="X21" s="13">
        <v>10371</v>
      </c>
      <c r="Y21" s="237">
        <f t="shared" si="7"/>
        <v>58</v>
      </c>
      <c r="Z21" s="237">
        <f t="shared" si="8"/>
        <v>528</v>
      </c>
      <c r="AA21" s="237" t="str">
        <f t="shared" si="9"/>
        <v>OK</v>
      </c>
      <c r="AB21" s="238"/>
      <c r="AC21" s="238"/>
      <c r="AD21" s="238"/>
      <c r="AE21" s="239"/>
      <c r="AF21" s="214">
        <v>448</v>
      </c>
      <c r="AG21" s="245"/>
      <c r="AH21" s="245"/>
      <c r="AI21" s="246">
        <v>207</v>
      </c>
      <c r="AJ21" s="246">
        <v>200</v>
      </c>
      <c r="AK21" s="240">
        <f t="shared" si="10"/>
        <v>407</v>
      </c>
      <c r="AL21" s="240">
        <f t="shared" si="11"/>
        <v>241</v>
      </c>
      <c r="AM21" s="247">
        <f t="shared" si="12"/>
        <v>4.1551724137931</v>
      </c>
      <c r="AN21" s="240">
        <f>IF(A21="","",VLOOKUP(A21,'IHS DATABASE'!C:H,6,0))</f>
        <v>4.5</v>
      </c>
      <c r="AO21" s="240"/>
      <c r="AP21" s="248"/>
      <c r="AQ21" s="248"/>
      <c r="AR21" s="222"/>
      <c r="AS21" s="222"/>
      <c r="AT21" s="222">
        <f t="shared" si="13"/>
        <v>0</v>
      </c>
      <c r="AU21" s="222"/>
      <c r="AV21" s="249"/>
      <c r="AW21" s="249"/>
      <c r="AX21" s="222"/>
      <c r="AY21" s="222"/>
      <c r="AZ21" s="222"/>
      <c r="BA21" s="222"/>
      <c r="BB21" s="249"/>
      <c r="BC21" s="249" t="s">
        <v>60</v>
      </c>
      <c r="BD21" s="249"/>
      <c r="BE21" s="249" t="s">
        <v>57</v>
      </c>
    </row>
    <row r="22" spans="1:57">
      <c r="A22" s="221" t="s">
        <v>82</v>
      </c>
      <c r="B22" s="222" t="str">
        <f>IF(A22="","",VLOOKUP(A22,'IHS DATABASE'!C:D,2,0))</f>
        <v>Chisakasa BB</v>
      </c>
      <c r="C22" s="223" t="str">
        <f>IF(A22="","",VLOOKUP(A22,'IHS DATABASE'!C:AD,27,0))</f>
        <v>CCS</v>
      </c>
      <c r="D22" s="223" t="s">
        <v>76</v>
      </c>
      <c r="E22" s="223" t="str">
        <f>IF(A22="","",VLOOKUP(A22,'IHS DATABASE'!C:G,5,0))</f>
        <v>Eastern </v>
      </c>
      <c r="F22" s="223" t="str">
        <f>IF(A22="","",VLOOKUP(A22,'IHS DATABASE'!C:AB,26,0))</f>
        <v>Fetus Kalunga</v>
      </c>
      <c r="G22" s="222" t="str">
        <f>IF(A22="","",VLOOKUP(A22,'IHS DATABASE'!C:X,22,0))</f>
        <v>Fetus Kalunga</v>
      </c>
      <c r="H22" s="224"/>
      <c r="I22" s="223" t="str">
        <f>IF(A22="","",VLOOKUP(A22,'IHS DATABASE'!C:W,21,0))</f>
        <v>Indoor </v>
      </c>
      <c r="J22" s="223" t="str">
        <f>IF(A22="","",VLOOKUP(A22,'IHS DATABASE'!C:T,18,0))</f>
        <v>Grid-Gen</v>
      </c>
      <c r="K22" s="223"/>
      <c r="L22" s="223"/>
      <c r="M22" s="223" t="str">
        <f>IF(A22="","",VLOOKUP(A22,'IHS DATABASE'!C:U,19,0))</f>
        <v>Green Field</v>
      </c>
      <c r="O22" s="213">
        <v>45939</v>
      </c>
      <c r="P22" s="213">
        <v>45931</v>
      </c>
      <c r="Q22" s="233"/>
      <c r="R22" s="234"/>
      <c r="S22" s="234" t="str">
        <f>IF(A22="","",VLOOKUP(A22,'IHS DATABASE'!C:BG,30,0))</f>
        <v>Gen Logic </v>
      </c>
      <c r="T22" s="223"/>
      <c r="U22" s="234">
        <f>IF(A22="","",VLOOKUP(A22,'IHS DATABASE'!C:AG,31,0))</f>
        <v>15</v>
      </c>
      <c r="V22" s="13"/>
      <c r="W22" s="13">
        <v>8516</v>
      </c>
      <c r="X22" s="13">
        <v>8603</v>
      </c>
      <c r="Y22" s="237">
        <f t="shared" si="7"/>
        <v>87</v>
      </c>
      <c r="Z22" s="237">
        <f t="shared" si="8"/>
        <v>192</v>
      </c>
      <c r="AA22" s="237" t="str">
        <f t="shared" si="9"/>
        <v>OK</v>
      </c>
      <c r="AB22" s="238"/>
      <c r="AC22" s="238"/>
      <c r="AD22" s="238"/>
      <c r="AE22" s="239"/>
      <c r="AF22" s="240">
        <v>227</v>
      </c>
      <c r="AG22" s="245"/>
      <c r="AH22" s="245"/>
      <c r="AI22" s="246">
        <v>18</v>
      </c>
      <c r="AJ22" s="246">
        <v>300</v>
      </c>
      <c r="AK22" s="240">
        <f t="shared" si="10"/>
        <v>318</v>
      </c>
      <c r="AL22" s="240">
        <f t="shared" si="11"/>
        <v>209</v>
      </c>
      <c r="AM22" s="247">
        <f t="shared" si="12"/>
        <v>2.40229885057471</v>
      </c>
      <c r="AN22" s="240">
        <f>IF(A22="","",VLOOKUP(A22,'IHS DATABASE'!C:H,6,0))</f>
        <v>1.8</v>
      </c>
      <c r="AO22" s="240"/>
      <c r="AP22" s="248"/>
      <c r="AQ22" s="248"/>
      <c r="AR22" s="222"/>
      <c r="AS22" s="222"/>
      <c r="AT22" s="222">
        <f t="shared" si="13"/>
        <v>0</v>
      </c>
      <c r="AU22" s="222"/>
      <c r="AV22" s="249"/>
      <c r="AW22" s="249"/>
      <c r="AX22" s="222"/>
      <c r="AY22" s="222"/>
      <c r="AZ22" s="222"/>
      <c r="BA22" s="222"/>
      <c r="BB22" s="249"/>
      <c r="BC22" s="249"/>
      <c r="BD22" s="249"/>
      <c r="BE22" s="249" t="s">
        <v>57</v>
      </c>
    </row>
    <row r="23" spans="1:57">
      <c r="A23" s="225" t="s">
        <v>83</v>
      </c>
      <c r="B23" s="222" t="str">
        <f>IF(A23="","",VLOOKUP(A23,'IHS DATABASE'!C:D,2,0))</f>
        <v>Mbwindi BB</v>
      </c>
      <c r="C23" s="223" t="str">
        <f>IF(A23="","",VLOOKUP(A23,'IHS DATABASE'!C:AD,27,0))</f>
        <v>CCS</v>
      </c>
      <c r="D23" s="223" t="s">
        <v>76</v>
      </c>
      <c r="E23" s="223" t="str">
        <f>IF(A23="","",VLOOKUP(A23,'IHS DATABASE'!C:G,5,0))</f>
        <v>Eastern </v>
      </c>
      <c r="F23" s="223" t="str">
        <f>IF(A23="","",VLOOKUP(A23,'IHS DATABASE'!C:AB,26,0))</f>
        <v>Fetus Kalunga</v>
      </c>
      <c r="G23" s="222" t="str">
        <f>IF(A23="","",VLOOKUP(A23,'IHS DATABASE'!C:X,22,0))</f>
        <v>Fetus Kalunga</v>
      </c>
      <c r="H23" s="224"/>
      <c r="I23" s="223" t="str">
        <f>IF(A23="","",VLOOKUP(A23,'IHS DATABASE'!C:W,21,0))</f>
        <v>Indoor </v>
      </c>
      <c r="J23" s="223" t="str">
        <f>IF(A23="","",VLOOKUP(A23,'IHS DATABASE'!C:T,18,0))</f>
        <v>Grid-Gen</v>
      </c>
      <c r="K23" s="223"/>
      <c r="L23" s="223"/>
      <c r="M23" s="223" t="str">
        <f>IF(A23="","",VLOOKUP(A23,'IHS DATABASE'!C:U,19,0))</f>
        <v>Green Field</v>
      </c>
      <c r="O23" s="213">
        <v>45939</v>
      </c>
      <c r="P23" s="213">
        <v>45931</v>
      </c>
      <c r="Q23" s="233"/>
      <c r="R23" s="234"/>
      <c r="S23" s="234" t="str">
        <f>IF(A23="","",VLOOKUP(A23,'IHS DATABASE'!C:BG,30,0))</f>
        <v>Gen Logic </v>
      </c>
      <c r="T23" s="223"/>
      <c r="U23" s="234">
        <f>IF(A23="","",VLOOKUP(A23,'IHS DATABASE'!C:AG,31,0))</f>
        <v>15</v>
      </c>
      <c r="V23" s="13"/>
      <c r="W23" s="13">
        <v>10289</v>
      </c>
      <c r="X23" s="13">
        <v>10379</v>
      </c>
      <c r="Y23" s="237">
        <f t="shared" si="7"/>
        <v>90</v>
      </c>
      <c r="Z23" s="237">
        <f t="shared" si="8"/>
        <v>192</v>
      </c>
      <c r="AA23" s="237" t="str">
        <f t="shared" si="9"/>
        <v>OK</v>
      </c>
      <c r="AB23" s="238"/>
      <c r="AC23" s="238"/>
      <c r="AD23" s="238"/>
      <c r="AE23" s="239"/>
      <c r="AF23" s="240">
        <v>210</v>
      </c>
      <c r="AG23" s="245"/>
      <c r="AH23" s="245"/>
      <c r="AI23" s="246">
        <v>12</v>
      </c>
      <c r="AJ23" s="246">
        <v>300</v>
      </c>
      <c r="AK23" s="240">
        <f t="shared" si="10"/>
        <v>312</v>
      </c>
      <c r="AL23" s="240">
        <f t="shared" si="11"/>
        <v>198</v>
      </c>
      <c r="AM23" s="247">
        <f t="shared" si="12"/>
        <v>2.2</v>
      </c>
      <c r="AN23" s="240">
        <f>IF(A23="","",VLOOKUP(A23,'IHS DATABASE'!C:H,6,0))</f>
        <v>1.8</v>
      </c>
      <c r="AO23" s="240"/>
      <c r="AP23" s="248"/>
      <c r="AQ23" s="248"/>
      <c r="AR23" s="222"/>
      <c r="AS23" s="222"/>
      <c r="AT23" s="222">
        <f t="shared" si="13"/>
        <v>0</v>
      </c>
      <c r="AU23" s="222"/>
      <c r="AV23" s="249"/>
      <c r="AW23" s="249"/>
      <c r="AX23" s="222"/>
      <c r="AY23" s="222"/>
      <c r="AZ23" s="222"/>
      <c r="BA23" s="222"/>
      <c r="BB23" s="249"/>
      <c r="BC23" s="249"/>
      <c r="BD23" s="249"/>
      <c r="BE23" s="249" t="s">
        <v>57</v>
      </c>
    </row>
    <row r="24" spans="1:57">
      <c r="A24" s="221" t="s">
        <v>84</v>
      </c>
      <c r="B24" s="222" t="str">
        <f>IF(A24="","",VLOOKUP(A24,'IHS DATABASE'!C:D,2,0))</f>
        <v>Chipalamba BB</v>
      </c>
      <c r="C24" s="223" t="str">
        <f>IF(A24="","",VLOOKUP(A24,'IHS DATABASE'!C:AD,27,0))</f>
        <v>CCS</v>
      </c>
      <c r="D24" s="223" t="s">
        <v>56</v>
      </c>
      <c r="E24" s="223" t="str">
        <f>IF(A24="","",VLOOKUP(A24,'IHS DATABASE'!C:G,5,0))</f>
        <v>Eastern </v>
      </c>
      <c r="F24" s="223" t="str">
        <f>IF(A24="","",VLOOKUP(A24,'IHS DATABASE'!C:AB,26,0))</f>
        <v>Fetus Kalunga</v>
      </c>
      <c r="G24" s="222" t="str">
        <f>IF(A24="","",VLOOKUP(A24,'IHS DATABASE'!C:X,22,0))</f>
        <v>Fetus Kalunga</v>
      </c>
      <c r="H24" s="224"/>
      <c r="I24" s="223" t="str">
        <f>IF(A24="","",VLOOKUP(A24,'IHS DATABASE'!C:W,21,0))</f>
        <v>Indoor </v>
      </c>
      <c r="J24" s="223" t="str">
        <f>IF(A24="","",VLOOKUP(A24,'IHS DATABASE'!C:T,18,0))</f>
        <v>Grid-Gen</v>
      </c>
      <c r="K24" s="223"/>
      <c r="L24" s="223"/>
      <c r="M24" s="223" t="str">
        <f>IF(A24="","",VLOOKUP(A24,'IHS DATABASE'!C:U,19,0))</f>
        <v>Green Field</v>
      </c>
      <c r="O24" s="213">
        <v>45951</v>
      </c>
      <c r="P24" s="213">
        <v>45942</v>
      </c>
      <c r="Q24" s="233"/>
      <c r="R24" s="234"/>
      <c r="S24" s="234" t="str">
        <f>IF(A24="","",VLOOKUP(A24,'IHS DATABASE'!C:BG,30,0))</f>
        <v>Earth technology</v>
      </c>
      <c r="T24" s="223"/>
      <c r="U24" s="234">
        <f>IF(A24="","",VLOOKUP(A24,'IHS DATABASE'!C:AG,31,0))</f>
        <v>20</v>
      </c>
      <c r="V24" s="13"/>
      <c r="W24" s="13">
        <v>8667</v>
      </c>
      <c r="X24" s="13">
        <v>8748</v>
      </c>
      <c r="Y24" s="237">
        <f t="shared" si="7"/>
        <v>81</v>
      </c>
      <c r="Z24" s="237">
        <f t="shared" si="8"/>
        <v>216</v>
      </c>
      <c r="AA24" s="237" t="str">
        <f t="shared" si="9"/>
        <v>OK</v>
      </c>
      <c r="AB24" s="238"/>
      <c r="AC24" s="238"/>
      <c r="AD24" s="238"/>
      <c r="AE24" s="239"/>
      <c r="AF24" s="240">
        <v>315</v>
      </c>
      <c r="AG24" s="245"/>
      <c r="AH24" s="245"/>
      <c r="AI24" s="246">
        <v>88</v>
      </c>
      <c r="AJ24" s="246">
        <v>200</v>
      </c>
      <c r="AK24" s="240">
        <f t="shared" si="10"/>
        <v>288</v>
      </c>
      <c r="AL24" s="240">
        <f t="shared" si="11"/>
        <v>227</v>
      </c>
      <c r="AM24" s="247">
        <f t="shared" si="12"/>
        <v>2.80246913580247</v>
      </c>
      <c r="AN24" s="240">
        <f>IF(A24="","",VLOOKUP(A24,'IHS DATABASE'!C:H,6,0))</f>
        <v>2.5</v>
      </c>
      <c r="AO24" s="240"/>
      <c r="AP24" s="248"/>
      <c r="AQ24" s="248"/>
      <c r="AR24" s="222"/>
      <c r="AS24" s="222"/>
      <c r="AT24" s="222">
        <f t="shared" si="13"/>
        <v>0</v>
      </c>
      <c r="AU24" s="222"/>
      <c r="AV24" s="249"/>
      <c r="AW24" s="249"/>
      <c r="AX24" s="222"/>
      <c r="AY24" s="222"/>
      <c r="AZ24" s="222"/>
      <c r="BA24" s="222"/>
      <c r="BB24" s="249"/>
      <c r="BC24" s="249" t="s">
        <v>60</v>
      </c>
      <c r="BD24" s="249"/>
      <c r="BE24" s="249"/>
    </row>
    <row r="25" spans="1:57">
      <c r="A25" s="226" t="s">
        <v>85</v>
      </c>
      <c r="B25" s="222" t="str">
        <f>IF(A25="","",VLOOKUP(A25,'IHS DATABASE'!C:D,2,0))</f>
        <v>Chipata</v>
      </c>
      <c r="C25" s="223" t="str">
        <f>IF(A25="","",VLOOKUP(A25,'IHS DATABASE'!C:AD,27,0))</f>
        <v>CCS</v>
      </c>
      <c r="D25" s="223" t="s">
        <v>59</v>
      </c>
      <c r="E25" s="223" t="str">
        <f>IF(A25="","",VLOOKUP(A25,'IHS DATABASE'!C:G,5,0))</f>
        <v>Eastern </v>
      </c>
      <c r="F25" s="223" t="str">
        <f>IF(A25="","",VLOOKUP(A25,'IHS DATABASE'!C:AB,26,0))</f>
        <v>Fetus Kalunga</v>
      </c>
      <c r="G25" s="222" t="str">
        <f>IF(A25="","",VLOOKUP(A25,'IHS DATABASE'!C:X,22,0))</f>
        <v>Fetus Kalunga</v>
      </c>
      <c r="H25" s="224"/>
      <c r="I25" s="223" t="str">
        <f>IF(A25="","",VLOOKUP(A25,'IHS DATABASE'!C:W,21,0))</f>
        <v>Indoor </v>
      </c>
      <c r="J25" s="223" t="str">
        <f>IF(A25="","",VLOOKUP(A25,'IHS DATABASE'!C:T,18,0))</f>
        <v>Grid-Gen</v>
      </c>
      <c r="K25" s="223"/>
      <c r="L25" s="223"/>
      <c r="M25" s="223" t="str">
        <f>IF(A25="","",VLOOKUP(A25,'IHS DATABASE'!C:U,19,0))</f>
        <v>Green Field</v>
      </c>
      <c r="O25" s="213">
        <v>45939</v>
      </c>
      <c r="P25" s="213">
        <v>45934</v>
      </c>
      <c r="Q25" s="233"/>
      <c r="R25" s="234"/>
      <c r="S25" s="234" t="str">
        <f>IF(A25="","",VLOOKUP(A25,'IHS DATABASE'!C:BG,30,0))</f>
        <v>Vitalgen</v>
      </c>
      <c r="T25" s="223"/>
      <c r="U25" s="234">
        <f>IF(A25="","",VLOOKUP(A25,'IHS DATABASE'!C:AG,31,0))</f>
        <v>30</v>
      </c>
      <c r="V25" s="13"/>
      <c r="W25" s="13">
        <v>2567</v>
      </c>
      <c r="X25" s="13">
        <v>2594</v>
      </c>
      <c r="Y25" s="237">
        <f t="shared" si="7"/>
        <v>27</v>
      </c>
      <c r="Z25" s="237">
        <f t="shared" si="8"/>
        <v>120</v>
      </c>
      <c r="AA25" s="237" t="str">
        <f t="shared" si="9"/>
        <v>OK</v>
      </c>
      <c r="AB25" s="238"/>
      <c r="AC25" s="238"/>
      <c r="AD25" s="238"/>
      <c r="AE25" s="239"/>
      <c r="AF25" s="240">
        <v>220</v>
      </c>
      <c r="AG25" s="245"/>
      <c r="AH25" s="245"/>
      <c r="AI25" s="246">
        <v>100</v>
      </c>
      <c r="AJ25" s="246">
        <v>200</v>
      </c>
      <c r="AK25" s="240">
        <f t="shared" si="10"/>
        <v>300</v>
      </c>
      <c r="AL25" s="240">
        <f t="shared" si="11"/>
        <v>120</v>
      </c>
      <c r="AM25" s="247">
        <f t="shared" si="12"/>
        <v>4.44444444444444</v>
      </c>
      <c r="AN25" s="240">
        <f>IF(A25="","",VLOOKUP(A25,'IHS DATABASE'!C:H,6,0))</f>
        <v>4.5</v>
      </c>
      <c r="AO25" s="240"/>
      <c r="AP25" s="248"/>
      <c r="AQ25" s="248"/>
      <c r="AR25" s="222"/>
      <c r="AS25" s="222"/>
      <c r="AT25" s="222">
        <f t="shared" si="13"/>
        <v>0</v>
      </c>
      <c r="AU25" s="222"/>
      <c r="AV25" s="249"/>
      <c r="AW25" s="249"/>
      <c r="AX25" s="222"/>
      <c r="AY25" s="222"/>
      <c r="AZ25" s="222"/>
      <c r="BA25" s="222"/>
      <c r="BB25" s="249"/>
      <c r="BC25" s="249"/>
      <c r="BD25" s="249"/>
      <c r="BE25" s="249" t="s">
        <v>57</v>
      </c>
    </row>
    <row r="26" spans="1:57">
      <c r="A26" s="221" t="s">
        <v>66</v>
      </c>
      <c r="B26" s="222" t="str">
        <f>IF(A26="","",VLOOKUP(A26,'IHS DATABASE'!C:D,2,0))</f>
        <v>Chipata East Rise</v>
      </c>
      <c r="C26" s="223" t="str">
        <f>IF(A26="","",VLOOKUP(A26,'IHS DATABASE'!C:AD,27,0))</f>
        <v>CCS</v>
      </c>
      <c r="D26" s="223" t="s">
        <v>59</v>
      </c>
      <c r="E26" s="223" t="str">
        <f>IF(A26="","",VLOOKUP(A26,'IHS DATABASE'!C:G,5,0))</f>
        <v>Eastern</v>
      </c>
      <c r="F26" s="223" t="str">
        <f>IF(A26="","",VLOOKUP(A26,'IHS DATABASE'!C:AB,26,0))</f>
        <v>Fetus Kalunga</v>
      </c>
      <c r="G26" s="222" t="str">
        <f>IF(A26="","",VLOOKUP(A26,'IHS DATABASE'!C:X,22,0))</f>
        <v>Fetus Kalunga</v>
      </c>
      <c r="H26" s="224"/>
      <c r="I26" s="223" t="str">
        <f>IF(A26="","",VLOOKUP(A26,'IHS DATABASE'!C:W,21,0))</f>
        <v>Outdoor</v>
      </c>
      <c r="J26" s="223" t="str">
        <f>IF(A26="","",VLOOKUP(A26,'IHS DATABASE'!C:T,18,0))</f>
        <v>Grid-Gen</v>
      </c>
      <c r="K26" s="223"/>
      <c r="L26" s="223"/>
      <c r="M26" s="223" t="str">
        <f>IF(A26="","",VLOOKUP(A26,'IHS DATABASE'!C:U,19,0))</f>
        <v>Green Field</v>
      </c>
      <c r="O26" s="213">
        <v>45939</v>
      </c>
      <c r="P26" s="213">
        <v>45936</v>
      </c>
      <c r="Q26" s="233"/>
      <c r="R26" s="234"/>
      <c r="S26" s="234" t="str">
        <f>IF(A26="","",VLOOKUP(A26,'IHS DATABASE'!C:BG,30,0))</f>
        <v>CK Works</v>
      </c>
      <c r="T26" s="223"/>
      <c r="U26" s="234">
        <f>IF(A26="","",VLOOKUP(A26,'IHS DATABASE'!C:AG,31,0))</f>
        <v>20</v>
      </c>
      <c r="V26" s="13"/>
      <c r="W26" s="13">
        <v>1934</v>
      </c>
      <c r="X26" s="13">
        <v>1969</v>
      </c>
      <c r="Y26" s="237">
        <f t="shared" si="7"/>
        <v>35</v>
      </c>
      <c r="Z26" s="237">
        <f t="shared" si="8"/>
        <v>72</v>
      </c>
      <c r="AA26" s="237" t="str">
        <f t="shared" si="9"/>
        <v>OK</v>
      </c>
      <c r="AB26" s="238"/>
      <c r="AC26" s="238"/>
      <c r="AD26" s="238"/>
      <c r="AE26" s="239"/>
      <c r="AF26" s="240">
        <v>188</v>
      </c>
      <c r="AG26" s="245"/>
      <c r="AH26" s="245"/>
      <c r="AI26" s="246">
        <v>49</v>
      </c>
      <c r="AJ26" s="246">
        <v>400</v>
      </c>
      <c r="AK26" s="240">
        <f t="shared" si="10"/>
        <v>449</v>
      </c>
      <c r="AL26" s="240">
        <f t="shared" si="11"/>
        <v>139</v>
      </c>
      <c r="AM26" s="247">
        <f t="shared" si="12"/>
        <v>3.97142857142857</v>
      </c>
      <c r="AN26" s="240">
        <f>IF(A26="","",VLOOKUP(A26,'IHS DATABASE'!C:H,6,0))</f>
        <v>2.5</v>
      </c>
      <c r="AO26" s="240"/>
      <c r="AP26" s="248"/>
      <c r="AQ26" s="248"/>
      <c r="AR26" s="222"/>
      <c r="AS26" s="222"/>
      <c r="AT26" s="222">
        <f t="shared" si="13"/>
        <v>0</v>
      </c>
      <c r="AU26" s="222"/>
      <c r="AV26" s="249"/>
      <c r="AW26" s="249"/>
      <c r="AX26" s="222"/>
      <c r="AY26" s="222"/>
      <c r="AZ26" s="222"/>
      <c r="BA26" s="222"/>
      <c r="BB26" s="249"/>
      <c r="BC26" s="249"/>
      <c r="BD26" s="249"/>
      <c r="BE26" s="249" t="s">
        <v>57</v>
      </c>
    </row>
    <row r="27" spans="1:57">
      <c r="A27" s="221" t="s">
        <v>86</v>
      </c>
      <c r="B27" s="222" t="str">
        <f>IF(A27="","",VLOOKUP(A27,'IHS DATABASE'!C:D,2,0))</f>
        <v>Petauke</v>
      </c>
      <c r="C27" s="223" t="str">
        <f>IF(A27="","",VLOOKUP(A27,'IHS DATABASE'!C:AD,27,0))</f>
        <v>CCS</v>
      </c>
      <c r="D27" s="223" t="s">
        <v>76</v>
      </c>
      <c r="E27" s="223" t="str">
        <f>IF(A27="","",VLOOKUP(A27,'IHS DATABASE'!C:G,5,0))</f>
        <v>Eastern </v>
      </c>
      <c r="F27" s="223" t="str">
        <f>IF(A27="","",VLOOKUP(A27,'IHS DATABASE'!C:AB,26,0))</f>
        <v>Fetus Kalunga</v>
      </c>
      <c r="G27" s="222" t="str">
        <f>IF(A27="","",VLOOKUP(A27,'IHS DATABASE'!C:X,22,0))</f>
        <v>Fetus Kalunga</v>
      </c>
      <c r="H27" s="224"/>
      <c r="I27" s="223" t="str">
        <f>IF(A27="","",VLOOKUP(A27,'IHS DATABASE'!C:W,21,0))</f>
        <v>Indoor </v>
      </c>
      <c r="J27" s="223" t="str">
        <f>IF(A27="","",VLOOKUP(A27,'IHS DATABASE'!C:T,18,0))</f>
        <v>Grid-Gen</v>
      </c>
      <c r="K27" s="223"/>
      <c r="L27" s="223"/>
      <c r="M27" s="223" t="str">
        <f>IF(A27="","",VLOOKUP(A27,'IHS DATABASE'!C:U,19,0))</f>
        <v>Green Field</v>
      </c>
      <c r="O27" s="213">
        <v>45939</v>
      </c>
      <c r="P27" s="213">
        <v>45932</v>
      </c>
      <c r="Q27" s="233"/>
      <c r="R27" s="234"/>
      <c r="S27" s="234" t="str">
        <f>IF(A27="","",VLOOKUP(A27,'IHS DATABASE'!C:BG,30,0))</f>
        <v>CK Works</v>
      </c>
      <c r="T27" s="223"/>
      <c r="U27" s="234">
        <f>IF(A27="","",VLOOKUP(A27,'IHS DATABASE'!C:AG,31,0))</f>
        <v>30</v>
      </c>
      <c r="V27" s="13"/>
      <c r="W27" s="13">
        <v>7514</v>
      </c>
      <c r="X27" s="13">
        <v>7600</v>
      </c>
      <c r="Y27" s="237">
        <f t="shared" si="7"/>
        <v>86</v>
      </c>
      <c r="Z27" s="237">
        <f t="shared" si="8"/>
        <v>168</v>
      </c>
      <c r="AA27" s="237" t="str">
        <f t="shared" si="9"/>
        <v>OK</v>
      </c>
      <c r="AB27" s="238"/>
      <c r="AC27" s="238"/>
      <c r="AD27" s="238"/>
      <c r="AE27" s="239"/>
      <c r="AF27" s="240">
        <v>278</v>
      </c>
      <c r="AG27" s="245"/>
      <c r="AH27" s="245"/>
      <c r="AI27" s="246">
        <v>20</v>
      </c>
      <c r="AJ27" s="246">
        <v>400</v>
      </c>
      <c r="AK27" s="240">
        <f t="shared" si="10"/>
        <v>420</v>
      </c>
      <c r="AL27" s="240">
        <f t="shared" si="11"/>
        <v>258</v>
      </c>
      <c r="AM27" s="247">
        <f t="shared" si="12"/>
        <v>3</v>
      </c>
      <c r="AN27" s="240">
        <f>IF(A27="","",VLOOKUP(A27,'IHS DATABASE'!C:H,6,0))</f>
        <v>4.5</v>
      </c>
      <c r="AO27" s="240"/>
      <c r="AP27" s="248"/>
      <c r="AQ27" s="248"/>
      <c r="AR27" s="222"/>
      <c r="AS27" s="222"/>
      <c r="AT27" s="222">
        <f t="shared" si="13"/>
        <v>0</v>
      </c>
      <c r="AU27" s="222"/>
      <c r="AV27" s="249"/>
      <c r="AW27" s="249"/>
      <c r="AX27" s="222"/>
      <c r="AY27" s="222"/>
      <c r="AZ27" s="222"/>
      <c r="BA27" s="222"/>
      <c r="BB27" s="249"/>
      <c r="BC27" s="249"/>
      <c r="BD27" s="249"/>
      <c r="BE27" s="249" t="s">
        <v>57</v>
      </c>
    </row>
    <row r="28" spans="1:57">
      <c r="A28" s="221" t="s">
        <v>87</v>
      </c>
      <c r="B28" s="222" t="str">
        <f>IF(A28="","",VLOOKUP(A28,'IHS DATABASE'!C:D,2,0))</f>
        <v>Chipata Magazine</v>
      </c>
      <c r="C28" s="223" t="str">
        <f>IF(A28="","",VLOOKUP(A28,'IHS DATABASE'!C:AD,27,0))</f>
        <v>CCS</v>
      </c>
      <c r="D28" s="223" t="s">
        <v>59</v>
      </c>
      <c r="E28" s="223" t="str">
        <f>IF(A28="","",VLOOKUP(A28,'IHS DATABASE'!C:G,5,0))</f>
        <v>Eastern</v>
      </c>
      <c r="F28" s="223" t="str">
        <f>IF(A28="","",VLOOKUP(A28,'IHS DATABASE'!C:AB,26,0))</f>
        <v>Fetus Kalunga</v>
      </c>
      <c r="G28" s="222" t="str">
        <f>IF(A28="","",VLOOKUP(A28,'IHS DATABASE'!C:X,22,0))</f>
        <v>Fetus Kalunga</v>
      </c>
      <c r="H28" s="224"/>
      <c r="I28" s="223" t="str">
        <f>IF(A28="","",VLOOKUP(A28,'IHS DATABASE'!C:W,21,0))</f>
        <v>Outdoor</v>
      </c>
      <c r="J28" s="223" t="str">
        <f>IF(A28="","",VLOOKUP(A28,'IHS DATABASE'!C:T,18,0))</f>
        <v>Grid-Gen</v>
      </c>
      <c r="K28" s="223"/>
      <c r="L28" s="223"/>
      <c r="M28" s="223" t="str">
        <f>IF(A28="","",VLOOKUP(A28,'IHS DATABASE'!C:U,19,0))</f>
        <v>Green Field</v>
      </c>
      <c r="O28" s="213">
        <v>45939</v>
      </c>
      <c r="P28" s="213">
        <v>45936</v>
      </c>
      <c r="Q28" s="233"/>
      <c r="R28" s="234"/>
      <c r="S28" s="234" t="str">
        <f>IF(A28="","",VLOOKUP(A28,'IHS DATABASE'!C:BG,30,0))</f>
        <v>CK Works</v>
      </c>
      <c r="T28" s="223"/>
      <c r="U28" s="234">
        <f>IF(A28="","",VLOOKUP(A28,'IHS DATABASE'!C:AG,31,0))</f>
        <v>20</v>
      </c>
      <c r="V28" s="13"/>
      <c r="W28" s="13"/>
      <c r="X28" s="13">
        <v>7154</v>
      </c>
      <c r="Y28" s="237">
        <f t="shared" si="7"/>
        <v>7154</v>
      </c>
      <c r="Z28" s="237">
        <f t="shared" si="8"/>
        <v>72</v>
      </c>
      <c r="AA28" s="237" t="str">
        <f t="shared" si="9"/>
        <v>inconsitent RH</v>
      </c>
      <c r="AB28" s="238"/>
      <c r="AC28" s="238"/>
      <c r="AD28" s="238"/>
      <c r="AE28" s="239"/>
      <c r="AG28" s="245"/>
      <c r="AH28" s="245"/>
      <c r="AI28" s="246">
        <v>83</v>
      </c>
      <c r="AJ28" s="246">
        <v>150</v>
      </c>
      <c r="AK28" s="240">
        <f t="shared" si="10"/>
        <v>233</v>
      </c>
      <c r="AL28" s="240">
        <f t="shared" si="11"/>
        <v>-83</v>
      </c>
      <c r="AM28" s="247">
        <f t="shared" si="12"/>
        <v>-0.0116019010343864</v>
      </c>
      <c r="AN28" s="240">
        <f>IF(A28="","",VLOOKUP(A28,'IHS DATABASE'!C:H,6,0))</f>
        <v>2.5</v>
      </c>
      <c r="AO28" s="240"/>
      <c r="AP28" s="248"/>
      <c r="AQ28" s="248"/>
      <c r="AR28" s="222"/>
      <c r="AS28" s="222"/>
      <c r="AT28" s="222">
        <f t="shared" si="13"/>
        <v>0</v>
      </c>
      <c r="AU28" s="222"/>
      <c r="AV28" s="249"/>
      <c r="AW28" s="249"/>
      <c r="AX28" s="222"/>
      <c r="AY28" s="222"/>
      <c r="AZ28" s="222"/>
      <c r="BA28" s="222"/>
      <c r="BB28" s="249"/>
      <c r="BC28" s="249"/>
      <c r="BD28" s="249"/>
      <c r="BE28" s="249" t="s">
        <v>57</v>
      </c>
    </row>
    <row r="29" spans="1:57">
      <c r="A29" s="225" t="s">
        <v>88</v>
      </c>
      <c r="B29" s="222" t="str">
        <f>IF(A29="","",VLOOKUP(A29,'IHS DATABASE'!C:D,2,0))</f>
        <v>Chipata ZCCF Command</v>
      </c>
      <c r="C29" s="223" t="str">
        <f>IF(A29="","",VLOOKUP(A29,'IHS DATABASE'!C:AD,27,0))</f>
        <v>CCS</v>
      </c>
      <c r="D29" s="223" t="s">
        <v>59</v>
      </c>
      <c r="E29" s="223" t="str">
        <f>IF(A29="","",VLOOKUP(A29,'IHS DATABASE'!C:G,5,0))</f>
        <v>Eastern </v>
      </c>
      <c r="F29" s="223" t="str">
        <f>IF(A29="","",VLOOKUP(A29,'IHS DATABASE'!C:AB,26,0))</f>
        <v>Fetus Kalunga</v>
      </c>
      <c r="G29" s="222" t="str">
        <f>IF(A29="","",VLOOKUP(A29,'IHS DATABASE'!C:X,22,0))</f>
        <v>Fetus Kalunga</v>
      </c>
      <c r="H29" s="224"/>
      <c r="I29" s="223" t="str">
        <f>IF(A29="","",VLOOKUP(A29,'IHS DATABASE'!C:W,21,0))</f>
        <v>Outdoor</v>
      </c>
      <c r="J29" s="223" t="str">
        <f>IF(A29="","",VLOOKUP(A29,'IHS DATABASE'!C:T,18,0))</f>
        <v>Grid-Gen</v>
      </c>
      <c r="K29" s="223"/>
      <c r="L29" s="223"/>
      <c r="M29" s="223" t="str">
        <f>IF(A29="","",VLOOKUP(A29,'IHS DATABASE'!C:U,19,0))</f>
        <v>Green Field</v>
      </c>
      <c r="O29" s="213">
        <v>45939</v>
      </c>
      <c r="P29" s="213">
        <v>45935</v>
      </c>
      <c r="Q29" s="233"/>
      <c r="R29" s="234"/>
      <c r="S29" s="234" t="str">
        <f>IF(A29="","",VLOOKUP(A29,'IHS DATABASE'!C:BG,30,0))</f>
        <v>Gen Logic </v>
      </c>
      <c r="T29" s="223"/>
      <c r="U29" s="234">
        <f>IF(A29="","",VLOOKUP(A29,'IHS DATABASE'!C:AG,31,0))</f>
        <v>30</v>
      </c>
      <c r="V29" s="13"/>
      <c r="W29" s="13">
        <v>6816</v>
      </c>
      <c r="X29" s="13">
        <v>6853</v>
      </c>
      <c r="Y29" s="237">
        <f t="shared" si="7"/>
        <v>37</v>
      </c>
      <c r="Z29" s="237">
        <f t="shared" si="8"/>
        <v>96</v>
      </c>
      <c r="AA29" s="237" t="str">
        <f t="shared" si="9"/>
        <v>OK</v>
      </c>
      <c r="AB29" s="238"/>
      <c r="AC29" s="238"/>
      <c r="AD29" s="238"/>
      <c r="AE29" s="239"/>
      <c r="AF29" s="240">
        <v>262</v>
      </c>
      <c r="AG29" s="245"/>
      <c r="AH29" s="245"/>
      <c r="AI29" s="246">
        <v>115</v>
      </c>
      <c r="AJ29" s="246">
        <v>400</v>
      </c>
      <c r="AK29" s="240">
        <f t="shared" si="10"/>
        <v>515</v>
      </c>
      <c r="AL29" s="240">
        <f t="shared" si="11"/>
        <v>147</v>
      </c>
      <c r="AM29" s="247">
        <f t="shared" si="12"/>
        <v>3.97297297297297</v>
      </c>
      <c r="AN29" s="240">
        <f>IF(A29="","",VLOOKUP(A29,'IHS DATABASE'!C:H,6,0))</f>
        <v>4.5</v>
      </c>
      <c r="AO29" s="240"/>
      <c r="AP29" s="248"/>
      <c r="AQ29" s="248"/>
      <c r="AR29" s="222"/>
      <c r="AS29" s="222"/>
      <c r="AT29" s="222">
        <f t="shared" si="13"/>
        <v>0</v>
      </c>
      <c r="AU29" s="222"/>
      <c r="AV29" s="249"/>
      <c r="AW29" s="249"/>
      <c r="AX29" s="222"/>
      <c r="AY29" s="222"/>
      <c r="AZ29" s="222"/>
      <c r="BA29" s="222"/>
      <c r="BB29" s="249"/>
      <c r="BC29" s="249"/>
      <c r="BD29" s="249"/>
      <c r="BE29" s="249" t="s">
        <v>57</v>
      </c>
    </row>
    <row r="30" spans="1:57">
      <c r="A30" s="221" t="s">
        <v>67</v>
      </c>
      <c r="B30" s="222" t="str">
        <f>IF(A30="","",VLOOKUP(A30,'IHS DATABASE'!C:D,2,0))</f>
        <v>Chipata Industries</v>
      </c>
      <c r="C30" s="223" t="str">
        <f>IF(A30="","",VLOOKUP(A30,'IHS DATABASE'!C:AD,27,0))</f>
        <v>CCS</v>
      </c>
      <c r="D30" s="223" t="s">
        <v>59</v>
      </c>
      <c r="E30" s="223" t="str">
        <f>IF(A30="","",VLOOKUP(A30,'IHS DATABASE'!C:G,5,0))</f>
        <v>Eastern </v>
      </c>
      <c r="F30" s="223" t="str">
        <f>IF(A30="","",VLOOKUP(A30,'IHS DATABASE'!C:AB,26,0))</f>
        <v>Fetus Kalunga</v>
      </c>
      <c r="G30" s="222" t="str">
        <f>IF(A30="","",VLOOKUP(A30,'IHS DATABASE'!C:X,22,0))</f>
        <v>Fetus Kalunga</v>
      </c>
      <c r="H30" s="224"/>
      <c r="I30" s="223" t="str">
        <f>IF(A30="","",VLOOKUP(A30,'IHS DATABASE'!C:W,21,0))</f>
        <v>Outdoor</v>
      </c>
      <c r="J30" s="223" t="str">
        <f>IF(A30="","",VLOOKUP(A30,'IHS DATABASE'!C:T,18,0))</f>
        <v>Grid-Gen</v>
      </c>
      <c r="K30" s="223"/>
      <c r="L30" s="223"/>
      <c r="M30" s="223" t="str">
        <f>IF(A30="","",VLOOKUP(A30,'IHS DATABASE'!C:U,19,0))</f>
        <v>Green Field</v>
      </c>
      <c r="O30" s="213">
        <v>45939</v>
      </c>
      <c r="P30" s="213">
        <v>45938</v>
      </c>
      <c r="Q30" s="233"/>
      <c r="R30" s="234"/>
      <c r="S30" s="234" t="str">
        <f>IF(A30="","",VLOOKUP(A30,'IHS DATABASE'!C:BG,30,0))</f>
        <v>Hauwei</v>
      </c>
      <c r="T30" s="223"/>
      <c r="U30" s="234">
        <f>IF(A30="","",VLOOKUP(A30,'IHS DATABASE'!C:AG,31,0))</f>
        <v>14</v>
      </c>
      <c r="V30" s="13"/>
      <c r="W30" s="13">
        <v>9529</v>
      </c>
      <c r="X30" s="13">
        <v>9551</v>
      </c>
      <c r="Y30" s="237">
        <f t="shared" si="7"/>
        <v>22</v>
      </c>
      <c r="Z30" s="237">
        <f t="shared" si="8"/>
        <v>24</v>
      </c>
      <c r="AA30" s="237" t="str">
        <f t="shared" si="9"/>
        <v>OK</v>
      </c>
      <c r="AB30" s="238"/>
      <c r="AC30" s="238"/>
      <c r="AD30" s="238"/>
      <c r="AE30" s="239"/>
      <c r="AF30" s="240">
        <v>83</v>
      </c>
      <c r="AG30" s="245"/>
      <c r="AH30" s="245"/>
      <c r="AI30" s="246">
        <v>22</v>
      </c>
      <c r="AJ30" s="246">
        <v>400</v>
      </c>
      <c r="AK30" s="240">
        <f t="shared" si="10"/>
        <v>422</v>
      </c>
      <c r="AL30" s="240">
        <f t="shared" si="11"/>
        <v>61</v>
      </c>
      <c r="AM30" s="247">
        <f t="shared" si="12"/>
        <v>2.77272727272727</v>
      </c>
      <c r="AN30" s="240">
        <f>IF(A30="","",VLOOKUP(A30,'IHS DATABASE'!C:H,6,0))</f>
        <v>1.5</v>
      </c>
      <c r="AO30" s="240"/>
      <c r="AP30" s="248"/>
      <c r="AQ30" s="248"/>
      <c r="AR30" s="222"/>
      <c r="AS30" s="222"/>
      <c r="AT30" s="222">
        <f t="shared" si="13"/>
        <v>0</v>
      </c>
      <c r="AU30" s="222"/>
      <c r="AV30" s="249"/>
      <c r="AW30" s="249"/>
      <c r="AX30" s="222"/>
      <c r="AY30" s="222"/>
      <c r="AZ30" s="222"/>
      <c r="BA30" s="222"/>
      <c r="BB30" s="249"/>
      <c r="BC30" s="249"/>
      <c r="BD30" s="249"/>
      <c r="BE30" s="249" t="s">
        <v>57</v>
      </c>
    </row>
    <row r="31" spans="1:57">
      <c r="A31" s="221" t="s">
        <v>89</v>
      </c>
      <c r="B31" s="222" t="str">
        <f>IF(A31="","",VLOOKUP(A31,'IHS DATABASE'!C:D,2,0))</f>
        <v>Petauke Junction</v>
      </c>
      <c r="C31" s="223" t="str">
        <f>IF(A31="","",VLOOKUP(A31,'IHS DATABASE'!C:AD,27,0))</f>
        <v>CCS</v>
      </c>
      <c r="D31" s="223" t="s">
        <v>76</v>
      </c>
      <c r="E31" s="223" t="str">
        <f>IF(A31="","",VLOOKUP(A31,'IHS DATABASE'!C:G,5,0))</f>
        <v>Eastern </v>
      </c>
      <c r="F31" s="223" t="str">
        <f>IF(A31="","",VLOOKUP(A31,'IHS DATABASE'!C:AB,26,0))</f>
        <v>Fetus Kalunga</v>
      </c>
      <c r="G31" s="222" t="str">
        <f>IF(A31="","",VLOOKUP(A31,'IHS DATABASE'!C:X,22,0))</f>
        <v>Fetus Kalunga</v>
      </c>
      <c r="H31" s="224"/>
      <c r="I31" s="223" t="str">
        <f>IF(A31="","",VLOOKUP(A31,'IHS DATABASE'!C:W,21,0))</f>
        <v>Outdoor</v>
      </c>
      <c r="J31" s="223" t="str">
        <f>IF(A31="","",VLOOKUP(A31,'IHS DATABASE'!C:T,18,0))</f>
        <v>Grid-Gen</v>
      </c>
      <c r="K31" s="223"/>
      <c r="L31" s="223"/>
      <c r="M31" s="223" t="str">
        <f>IF(A31="","",VLOOKUP(A31,'IHS DATABASE'!C:U,19,0))</f>
        <v>Green Field</v>
      </c>
      <c r="O31" s="213">
        <v>45939</v>
      </c>
      <c r="P31" s="213">
        <v>45932</v>
      </c>
      <c r="Q31" s="233"/>
      <c r="R31" s="234"/>
      <c r="S31" s="234" t="str">
        <f>IF(A31="","",VLOOKUP(A31,'IHS DATABASE'!C:BG,30,0))</f>
        <v>MPI</v>
      </c>
      <c r="T31" s="223"/>
      <c r="U31" s="234">
        <f>IF(A31="","",VLOOKUP(A31,'IHS DATABASE'!C:AG,31,0))</f>
        <v>13</v>
      </c>
      <c r="V31" s="13"/>
      <c r="W31" s="13">
        <v>25531</v>
      </c>
      <c r="X31" s="13">
        <v>25607</v>
      </c>
      <c r="Y31" s="237">
        <f t="shared" si="7"/>
        <v>76</v>
      </c>
      <c r="Z31" s="237">
        <f t="shared" si="8"/>
        <v>168</v>
      </c>
      <c r="AA31" s="237" t="str">
        <f t="shared" si="9"/>
        <v>OK</v>
      </c>
      <c r="AB31" s="238"/>
      <c r="AC31" s="238"/>
      <c r="AD31" s="238"/>
      <c r="AE31" s="239"/>
      <c r="AF31" s="240">
        <v>228</v>
      </c>
      <c r="AG31" s="245"/>
      <c r="AH31" s="245"/>
      <c r="AI31" s="246">
        <v>38</v>
      </c>
      <c r="AJ31" s="246">
        <v>150</v>
      </c>
      <c r="AK31" s="240">
        <f t="shared" si="10"/>
        <v>188</v>
      </c>
      <c r="AL31" s="240">
        <f t="shared" si="11"/>
        <v>190</v>
      </c>
      <c r="AM31" s="247">
        <f t="shared" si="12"/>
        <v>2.5</v>
      </c>
      <c r="AN31" s="240">
        <f>IF(A31="","",VLOOKUP(A31,'IHS DATABASE'!C:H,6,0))</f>
        <v>1.5</v>
      </c>
      <c r="AO31" s="240"/>
      <c r="AP31" s="248"/>
      <c r="AQ31" s="248"/>
      <c r="AR31" s="222"/>
      <c r="AS31" s="222"/>
      <c r="AT31" s="222">
        <f t="shared" si="13"/>
        <v>0</v>
      </c>
      <c r="AU31" s="222"/>
      <c r="AV31" s="249"/>
      <c r="AW31" s="249"/>
      <c r="AX31" s="222"/>
      <c r="AY31" s="222"/>
      <c r="AZ31" s="222"/>
      <c r="BA31" s="222"/>
      <c r="BB31" s="249"/>
      <c r="BC31" s="249" t="s">
        <v>69</v>
      </c>
      <c r="BD31" s="249"/>
      <c r="BE31" s="249" t="s">
        <v>57</v>
      </c>
    </row>
    <row r="32" spans="1:57">
      <c r="A32" s="221" t="s">
        <v>90</v>
      </c>
      <c r="B32" s="222" t="str">
        <f>IF(A32="","",VLOOKUP(A32,'IHS DATABASE'!C:D,2,0))</f>
        <v>St. Frances</v>
      </c>
      <c r="C32" s="223" t="str">
        <f>IF(A32="","",VLOOKUP(A32,'IHS DATABASE'!C:AD,27,0))</f>
        <v>CCS</v>
      </c>
      <c r="D32" s="223" t="s">
        <v>56</v>
      </c>
      <c r="E32" s="223" t="str">
        <f>IF(A32="","",VLOOKUP(A32,'IHS DATABASE'!C:G,5,0))</f>
        <v>Eastern </v>
      </c>
      <c r="F32" s="223" t="str">
        <f>IF(A32="","",VLOOKUP(A32,'IHS DATABASE'!C:AB,26,0))</f>
        <v>Fetus Kalunga</v>
      </c>
      <c r="G32" s="222" t="str">
        <f>IF(A32="","",VLOOKUP(A32,'IHS DATABASE'!C:X,22,0))</f>
        <v>Fetus Kalunga</v>
      </c>
      <c r="H32" s="224"/>
      <c r="I32" s="223" t="str">
        <f>IF(A32="","",VLOOKUP(A32,'IHS DATABASE'!C:W,21,0))</f>
        <v>Outdoor</v>
      </c>
      <c r="J32" s="223" t="str">
        <f>IF(A32="","",VLOOKUP(A32,'IHS DATABASE'!C:T,18,0))</f>
        <v>Grid-Gen</v>
      </c>
      <c r="K32" s="223"/>
      <c r="L32" s="223"/>
      <c r="M32" s="223" t="str">
        <f>IF(A32="","",VLOOKUP(A32,'IHS DATABASE'!C:U,19,0))</f>
        <v>Green Field</v>
      </c>
      <c r="O32" s="213">
        <v>45939</v>
      </c>
      <c r="P32" s="213">
        <v>45926</v>
      </c>
      <c r="Q32" s="233"/>
      <c r="R32" s="234"/>
      <c r="S32" s="234" t="str">
        <f>IF(A32="","",VLOOKUP(A32,'IHS DATABASE'!C:BG,30,0))</f>
        <v>Gen Logic </v>
      </c>
      <c r="T32" s="223"/>
      <c r="U32" s="234">
        <f>IF(A32="","",VLOOKUP(A32,'IHS DATABASE'!C:AG,31,0))</f>
        <v>10</v>
      </c>
      <c r="V32" s="13"/>
      <c r="W32" s="13" t="s">
        <v>91</v>
      </c>
      <c r="X32" s="13" t="s">
        <v>91</v>
      </c>
      <c r="Y32" s="237" t="e">
        <f t="shared" si="7"/>
        <v>#VALUE!</v>
      </c>
      <c r="Z32" s="237">
        <f t="shared" si="8"/>
        <v>312</v>
      </c>
      <c r="AA32" s="237" t="e">
        <f t="shared" si="9"/>
        <v>#VALUE!</v>
      </c>
      <c r="AB32" s="238"/>
      <c r="AC32" s="238"/>
      <c r="AD32" s="238"/>
      <c r="AE32" s="239"/>
      <c r="AF32" s="240">
        <v>160</v>
      </c>
      <c r="AG32" s="245"/>
      <c r="AH32" s="245"/>
      <c r="AI32" s="246">
        <v>10</v>
      </c>
      <c r="AJ32" s="246">
        <v>150</v>
      </c>
      <c r="AK32" s="240">
        <f t="shared" si="10"/>
        <v>160</v>
      </c>
      <c r="AL32" s="240">
        <f t="shared" si="11"/>
        <v>150</v>
      </c>
      <c r="AM32" s="247" t="e">
        <f t="shared" si="12"/>
        <v>#VALUE!</v>
      </c>
      <c r="AN32" s="240">
        <f>IF(A32="","",VLOOKUP(A32,'IHS DATABASE'!C:H,6,0))</f>
        <v>1.5</v>
      </c>
      <c r="AO32" s="240"/>
      <c r="AP32" s="248"/>
      <c r="AQ32" s="248"/>
      <c r="AR32" s="222"/>
      <c r="AS32" s="222"/>
      <c r="AT32" s="222">
        <f t="shared" si="13"/>
        <v>0</v>
      </c>
      <c r="AU32" s="222"/>
      <c r="AV32" s="249"/>
      <c r="AW32" s="249"/>
      <c r="AX32" s="222"/>
      <c r="AY32" s="222"/>
      <c r="AZ32" s="222"/>
      <c r="BA32" s="222"/>
      <c r="BB32" s="249"/>
      <c r="BC32" s="249" t="s">
        <v>60</v>
      </c>
      <c r="BD32" s="249"/>
      <c r="BE32" s="249" t="s">
        <v>57</v>
      </c>
    </row>
    <row r="33" spans="1:57">
      <c r="A33" s="221" t="s">
        <v>92</v>
      </c>
      <c r="B33" s="222" t="s">
        <v>93</v>
      </c>
      <c r="C33" s="223" t="e">
        <f>IF(A33="","",VLOOKUP(A33,'IHS DATABASE'!C:AD,27,0))</f>
        <v>#N/A</v>
      </c>
      <c r="D33" s="223" t="s">
        <v>56</v>
      </c>
      <c r="E33" s="223" t="e">
        <f>IF(A33="","",VLOOKUP(A33,'IHS DATABASE'!C:G,5,0))</f>
        <v>#N/A</v>
      </c>
      <c r="F33" s="223" t="e">
        <f>IF(A33="","",VLOOKUP(A33,'IHS DATABASE'!C:AB,26,0))</f>
        <v>#N/A</v>
      </c>
      <c r="G33" s="222" t="e">
        <f>IF(A33="","",VLOOKUP(A33,'IHS DATABASE'!C:X,22,0))</f>
        <v>#N/A</v>
      </c>
      <c r="H33" s="224"/>
      <c r="I33" s="223" t="e">
        <f>IF(A33="","",VLOOKUP(A33,'IHS DATABASE'!C:W,21,0))</f>
        <v>#N/A</v>
      </c>
      <c r="J33" s="223" t="e">
        <f>IF(A33="","",VLOOKUP(A33,'IHS DATABASE'!C:T,18,0))</f>
        <v>#N/A</v>
      </c>
      <c r="K33" s="223"/>
      <c r="L33" s="223"/>
      <c r="M33" s="223" t="e">
        <f>IF(A33="","",VLOOKUP(A33,'IHS DATABASE'!C:U,19,0))</f>
        <v>#N/A</v>
      </c>
      <c r="O33" s="213">
        <v>45939</v>
      </c>
      <c r="P33" s="213">
        <v>45926</v>
      </c>
      <c r="Q33" s="233"/>
      <c r="R33" s="234"/>
      <c r="S33" s="234" t="e">
        <f>IF(A33="","",VLOOKUP(A33,'IHS DATABASE'!C:BG,30,0))</f>
        <v>#N/A</v>
      </c>
      <c r="T33" s="223"/>
      <c r="U33" s="234" t="e">
        <f>IF(A33="","",VLOOKUP(A33,'IHS DATABASE'!C:AG,31,0))</f>
        <v>#N/A</v>
      </c>
      <c r="V33" s="13"/>
      <c r="W33" s="13">
        <v>3018</v>
      </c>
      <c r="X33" s="13">
        <v>3181</v>
      </c>
      <c r="Y33" s="237">
        <f t="shared" si="7"/>
        <v>163</v>
      </c>
      <c r="Z33" s="237">
        <f t="shared" si="8"/>
        <v>312</v>
      </c>
      <c r="AA33" s="237" t="str">
        <f t="shared" si="9"/>
        <v>OK</v>
      </c>
      <c r="AB33" s="238"/>
      <c r="AC33" s="238"/>
      <c r="AD33" s="238"/>
      <c r="AE33" s="239"/>
      <c r="AF33" s="240">
        <v>410</v>
      </c>
      <c r="AG33" s="245"/>
      <c r="AH33" s="245"/>
      <c r="AI33" s="246">
        <v>10</v>
      </c>
      <c r="AJ33" s="246">
        <v>300</v>
      </c>
      <c r="AK33" s="240">
        <f t="shared" si="10"/>
        <v>310</v>
      </c>
      <c r="AL33" s="240">
        <f t="shared" si="11"/>
        <v>400</v>
      </c>
      <c r="AM33" s="247">
        <f t="shared" si="12"/>
        <v>2.45398773006135</v>
      </c>
      <c r="AN33" s="240" t="e">
        <f>IF(A33="","",VLOOKUP(A33,'IHS DATABASE'!C:H,6,0))</f>
        <v>#N/A</v>
      </c>
      <c r="AO33" s="240"/>
      <c r="AP33" s="248"/>
      <c r="AQ33" s="248"/>
      <c r="AR33" s="222"/>
      <c r="AS33" s="222"/>
      <c r="AT33" s="222">
        <f t="shared" si="13"/>
        <v>0</v>
      </c>
      <c r="AU33" s="222"/>
      <c r="AV33" s="249"/>
      <c r="AW33" s="249"/>
      <c r="AX33" s="222"/>
      <c r="AY33" s="222"/>
      <c r="AZ33" s="222"/>
      <c r="BA33" s="222"/>
      <c r="BB33" s="249"/>
      <c r="BC33" s="249" t="s">
        <v>60</v>
      </c>
      <c r="BD33" s="249"/>
      <c r="BE33" s="249" t="s">
        <v>57</v>
      </c>
    </row>
    <row r="34" spans="1:57">
      <c r="A34" s="221" t="s">
        <v>94</v>
      </c>
      <c r="B34" s="222" t="str">
        <f>IF(A34="","",VLOOKUP(A34,'IHS DATABASE'!C:D,2,0))</f>
        <v>NTHITIMILA</v>
      </c>
      <c r="C34" s="223" t="str">
        <f>IF(A34="","",VLOOKUP(A34,'IHS DATABASE'!C:AD,27,0))</f>
        <v>CCS</v>
      </c>
      <c r="D34" s="223" t="s">
        <v>62</v>
      </c>
      <c r="E34" s="223" t="str">
        <f>IF(A34="","",VLOOKUP(A34,'IHS DATABASE'!C:G,5,0))</f>
        <v>Eastern </v>
      </c>
      <c r="F34" s="223" t="str">
        <f>IF(A34="","",VLOOKUP(A34,'IHS DATABASE'!C:AB,26,0))</f>
        <v>Fetus Kalunga</v>
      </c>
      <c r="G34" s="222" t="str">
        <f>IF(A34="","",VLOOKUP(A34,'IHS DATABASE'!C:X,22,0))</f>
        <v>Fetus Kalunga</v>
      </c>
      <c r="H34" s="224"/>
      <c r="I34" s="223" t="str">
        <f>IF(A34="","",VLOOKUP(A34,'IHS DATABASE'!C:W,21,0))</f>
        <v>Indoor </v>
      </c>
      <c r="J34" s="223" t="str">
        <f>IF(A34="","",VLOOKUP(A34,'IHS DATABASE'!C:T,18,0))</f>
        <v>Solar-Gen</v>
      </c>
      <c r="K34" s="223"/>
      <c r="L34" s="223"/>
      <c r="M34" s="223" t="str">
        <f>IF(A34="","",VLOOKUP(A34,'IHS DATABASE'!C:U,19,0))</f>
        <v>Green Field</v>
      </c>
      <c r="O34" s="213">
        <v>45939</v>
      </c>
      <c r="P34" s="213">
        <v>45923</v>
      </c>
      <c r="Q34" s="233"/>
      <c r="R34" s="234"/>
      <c r="S34" s="234" t="str">
        <f>IF(A34="","",VLOOKUP(A34,'IHS DATABASE'!C:BG,30,0))</f>
        <v>CK Works</v>
      </c>
      <c r="T34" s="223"/>
      <c r="U34" s="234">
        <f>IF(A34="","",VLOOKUP(A34,'IHS DATABASE'!C:AG,31,0))</f>
        <v>30</v>
      </c>
      <c r="V34" s="13"/>
      <c r="W34" s="13">
        <v>14684</v>
      </c>
      <c r="X34" s="13">
        <v>14880</v>
      </c>
      <c r="Y34" s="237">
        <f t="shared" si="7"/>
        <v>196</v>
      </c>
      <c r="Z34" s="237">
        <f t="shared" si="8"/>
        <v>384</v>
      </c>
      <c r="AA34" s="237" t="str">
        <f t="shared" si="9"/>
        <v>OK</v>
      </c>
      <c r="AB34" s="238"/>
      <c r="AC34" s="238"/>
      <c r="AD34" s="238"/>
      <c r="AE34" s="239"/>
      <c r="AF34" s="240">
        <v>707</v>
      </c>
      <c r="AG34" s="245"/>
      <c r="AH34" s="245"/>
      <c r="AI34" s="246">
        <v>21</v>
      </c>
      <c r="AJ34" s="246">
        <v>400</v>
      </c>
      <c r="AK34" s="240">
        <f t="shared" si="10"/>
        <v>421</v>
      </c>
      <c r="AL34" s="240">
        <f t="shared" si="11"/>
        <v>686</v>
      </c>
      <c r="AM34" s="247">
        <f t="shared" si="12"/>
        <v>3.5</v>
      </c>
      <c r="AN34" s="240">
        <f>IF(A34="","",VLOOKUP(A34,'IHS DATABASE'!C:H,6,0))</f>
        <v>4.5</v>
      </c>
      <c r="AO34" s="240"/>
      <c r="AP34" s="248"/>
      <c r="AQ34" s="248"/>
      <c r="AR34" s="222"/>
      <c r="AS34" s="222"/>
      <c r="AT34" s="222">
        <f t="shared" si="13"/>
        <v>0</v>
      </c>
      <c r="AU34" s="222"/>
      <c r="AV34" s="249"/>
      <c r="AW34" s="249"/>
      <c r="AX34" s="222"/>
      <c r="AY34" s="222"/>
      <c r="AZ34" s="222"/>
      <c r="BA34" s="222"/>
      <c r="BB34" s="249"/>
      <c r="BC34" s="249" t="s">
        <v>69</v>
      </c>
      <c r="BD34" s="249"/>
      <c r="BE34" s="249" t="s">
        <v>57</v>
      </c>
    </row>
    <row r="35" spans="1:57">
      <c r="A35" s="221" t="s">
        <v>95</v>
      </c>
      <c r="B35" s="222" t="str">
        <f>IF(A35="","",VLOOKUP(A35,'IHS DATABASE'!C:D,2,0))</f>
        <v>kaulembe</v>
      </c>
      <c r="C35" s="223" t="str">
        <f>IF(A35="","",VLOOKUP(A35,'IHS DATABASE'!C:AD,27,0))</f>
        <v>CCS</v>
      </c>
      <c r="D35" s="223" t="s">
        <v>59</v>
      </c>
      <c r="E35" s="223" t="str">
        <f>IF(A35="","",VLOOKUP(A35,'IHS DATABASE'!C:G,5,0))</f>
        <v>Eastern </v>
      </c>
      <c r="F35" s="223" t="str">
        <f>IF(A35="","",VLOOKUP(A35,'IHS DATABASE'!C:AB,26,0))</f>
        <v>Fetus Kalunga</v>
      </c>
      <c r="G35" s="222" t="str">
        <f>IF(A35="","",VLOOKUP(A35,'IHS DATABASE'!C:X,22,0))</f>
        <v>Fetus Kalunga</v>
      </c>
      <c r="H35" s="224"/>
      <c r="I35" s="223" t="str">
        <f>IF(A35="","",VLOOKUP(A35,'IHS DATABASE'!C:W,21,0))</f>
        <v>Outdoor</v>
      </c>
      <c r="J35" s="223" t="str">
        <f>IF(A35="","",VLOOKUP(A35,'IHS DATABASE'!C:T,18,0))</f>
        <v>Grid-Gen</v>
      </c>
      <c r="K35" s="223"/>
      <c r="L35" s="223"/>
      <c r="M35" s="223" t="str">
        <f>IF(A35="","",VLOOKUP(A35,'IHS DATABASE'!C:U,19,0))</f>
        <v>Green Field</v>
      </c>
      <c r="O35" s="213">
        <v>45939</v>
      </c>
      <c r="P35" s="213">
        <v>45933</v>
      </c>
      <c r="Q35" s="233"/>
      <c r="R35" s="234"/>
      <c r="S35" s="234" t="str">
        <f>IF(A35="","",VLOOKUP(A35,'IHS DATABASE'!C:BG,30,0))</f>
        <v>MPI</v>
      </c>
      <c r="T35" s="223"/>
      <c r="U35" s="234">
        <f>IF(A35="","",VLOOKUP(A35,'IHS DATABASE'!C:AG,31,0))</f>
        <v>10</v>
      </c>
      <c r="V35" s="13"/>
      <c r="W35" s="13">
        <v>7157</v>
      </c>
      <c r="X35" s="13">
        <v>7242</v>
      </c>
      <c r="Y35" s="237">
        <f t="shared" si="7"/>
        <v>85</v>
      </c>
      <c r="Z35" s="237">
        <f t="shared" si="8"/>
        <v>144</v>
      </c>
      <c r="AA35" s="237" t="str">
        <f t="shared" si="9"/>
        <v>OK</v>
      </c>
      <c r="AB35" s="238"/>
      <c r="AC35" s="238"/>
      <c r="AD35" s="238"/>
      <c r="AE35" s="239"/>
      <c r="AF35" s="240">
        <v>355</v>
      </c>
      <c r="AG35" s="245"/>
      <c r="AH35" s="245"/>
      <c r="AI35" s="246">
        <v>132</v>
      </c>
      <c r="AJ35" s="246">
        <v>300</v>
      </c>
      <c r="AK35" s="240">
        <f t="shared" si="10"/>
        <v>432</v>
      </c>
      <c r="AL35" s="240">
        <f t="shared" si="11"/>
        <v>223</v>
      </c>
      <c r="AM35" s="247">
        <f t="shared" si="12"/>
        <v>2.62352941176471</v>
      </c>
      <c r="AN35" s="240">
        <f>IF(A35="","",VLOOKUP(A35,'IHS DATABASE'!C:H,6,0))</f>
        <v>1.5</v>
      </c>
      <c r="AO35" s="240"/>
      <c r="AP35" s="248"/>
      <c r="AQ35" s="248"/>
      <c r="AR35" s="222"/>
      <c r="AS35" s="222"/>
      <c r="AT35" s="222">
        <f t="shared" si="13"/>
        <v>0</v>
      </c>
      <c r="AU35" s="222"/>
      <c r="AV35" s="249"/>
      <c r="AW35" s="249"/>
      <c r="AX35" s="222"/>
      <c r="AY35" s="222"/>
      <c r="AZ35" s="222"/>
      <c r="BA35" s="222"/>
      <c r="BB35" s="249"/>
      <c r="BC35" s="249" t="s">
        <v>60</v>
      </c>
      <c r="BD35" s="249"/>
      <c r="BE35" s="249" t="s">
        <v>57</v>
      </c>
    </row>
    <row r="36" spans="1:57">
      <c r="A36" s="221" t="s">
        <v>96</v>
      </c>
      <c r="B36" s="222" t="str">
        <f>IF(A36="","",VLOOKUP(A36,'IHS DATABASE'!C:D,2,0))</f>
        <v>St. Margret BB</v>
      </c>
      <c r="C36" s="223" t="str">
        <f>IF(A36="","",VLOOKUP(A36,'IHS DATABASE'!C:AD,27,0))</f>
        <v>CCS</v>
      </c>
      <c r="D36" s="223" t="s">
        <v>59</v>
      </c>
      <c r="E36" s="223" t="str">
        <f>IF(A36="","",VLOOKUP(A36,'IHS DATABASE'!C:G,5,0))</f>
        <v>Eastern </v>
      </c>
      <c r="F36" s="223" t="str">
        <f>IF(A36="","",VLOOKUP(A36,'IHS DATABASE'!C:AB,26,0))</f>
        <v>Fetus Kalunga</v>
      </c>
      <c r="G36" s="222" t="str">
        <f>IF(A36="","",VLOOKUP(A36,'IHS DATABASE'!C:X,22,0))</f>
        <v>Fetus Kalunga</v>
      </c>
      <c r="H36" s="224"/>
      <c r="I36" s="223" t="str">
        <f>IF(A36="","",VLOOKUP(A36,'IHS DATABASE'!C:W,21,0))</f>
        <v>Outdoor</v>
      </c>
      <c r="J36" s="223" t="str">
        <f>IF(A36="","",VLOOKUP(A36,'IHS DATABASE'!C:T,18,0))</f>
        <v>Grid-Gen</v>
      </c>
      <c r="K36" s="223"/>
      <c r="L36" s="223"/>
      <c r="M36" s="223" t="str">
        <f>IF(A36="","",VLOOKUP(A36,'IHS DATABASE'!C:U,19,0))</f>
        <v>Green Field</v>
      </c>
      <c r="O36" s="213">
        <v>45939</v>
      </c>
      <c r="P36" s="213">
        <v>45933</v>
      </c>
      <c r="Q36" s="233"/>
      <c r="R36" s="234"/>
      <c r="S36" s="234" t="str">
        <f>IF(A36="","",VLOOKUP(A36,'IHS DATABASE'!C:BG,30,0))</f>
        <v>Elcos</v>
      </c>
      <c r="T36" s="223"/>
      <c r="U36" s="234">
        <f>IF(A36="","",VLOOKUP(A36,'IHS DATABASE'!C:AG,31,0))</f>
        <v>15</v>
      </c>
      <c r="V36" s="13"/>
      <c r="W36" s="13">
        <v>6357</v>
      </c>
      <c r="X36" s="13">
        <v>6432</v>
      </c>
      <c r="Y36" s="237">
        <f t="shared" si="7"/>
        <v>75</v>
      </c>
      <c r="Z36" s="237">
        <f t="shared" si="8"/>
        <v>144</v>
      </c>
      <c r="AA36" s="237" t="str">
        <f t="shared" si="9"/>
        <v>OK</v>
      </c>
      <c r="AB36" s="238"/>
      <c r="AC36" s="238"/>
      <c r="AD36" s="238"/>
      <c r="AE36" s="239"/>
      <c r="AF36" s="240">
        <v>301</v>
      </c>
      <c r="AG36" s="245"/>
      <c r="AH36" s="245"/>
      <c r="AI36" s="246">
        <v>44</v>
      </c>
      <c r="AJ36" s="246">
        <v>300</v>
      </c>
      <c r="AK36" s="240">
        <f t="shared" si="10"/>
        <v>344</v>
      </c>
      <c r="AL36" s="240">
        <f t="shared" si="11"/>
        <v>257</v>
      </c>
      <c r="AM36" s="247">
        <f t="shared" si="12"/>
        <v>3.42666666666667</v>
      </c>
      <c r="AN36" s="240">
        <f>IF(A36="","",VLOOKUP(A36,'IHS DATABASE'!C:H,6,0))</f>
        <v>1.8</v>
      </c>
      <c r="AO36" s="240"/>
      <c r="AP36" s="248"/>
      <c r="AQ36" s="248"/>
      <c r="AR36" s="222"/>
      <c r="AS36" s="222"/>
      <c r="AT36" s="222">
        <f t="shared" si="13"/>
        <v>0</v>
      </c>
      <c r="AU36" s="222"/>
      <c r="AV36" s="249"/>
      <c r="AW36" s="249"/>
      <c r="AX36" s="222"/>
      <c r="AY36" s="222"/>
      <c r="AZ36" s="222"/>
      <c r="BA36" s="222"/>
      <c r="BB36" s="249"/>
      <c r="BC36" s="249" t="s">
        <v>60</v>
      </c>
      <c r="BD36" s="249"/>
      <c r="BE36" s="249" t="s">
        <v>57</v>
      </c>
    </row>
    <row r="37" spans="1:57">
      <c r="A37" s="221" t="s">
        <v>97</v>
      </c>
      <c r="B37" s="222" t="str">
        <f>IF(A37="","",VLOOKUP(A37,'IHS DATABASE'!C:D,2,0))</f>
        <v>CHIPATA RELIEF 2 (Kapata)</v>
      </c>
      <c r="C37" s="223" t="str">
        <f>IF(A37="","",VLOOKUP(A37,'IHS DATABASE'!C:AD,27,0))</f>
        <v>CCS</v>
      </c>
      <c r="D37" s="223" t="s">
        <v>59</v>
      </c>
      <c r="E37" s="223" t="str">
        <f>IF(A37="","",VLOOKUP(A37,'IHS DATABASE'!C:G,5,0))</f>
        <v>Eastern </v>
      </c>
      <c r="F37" s="223" t="str">
        <f>IF(A37="","",VLOOKUP(A37,'IHS DATABASE'!C:AB,26,0))</f>
        <v>Fetus Kalunga</v>
      </c>
      <c r="G37" s="222" t="str">
        <f>IF(A37="","",VLOOKUP(A37,'IHS DATABASE'!C:X,22,0))</f>
        <v>Fetus Kalunga</v>
      </c>
      <c r="H37" s="224"/>
      <c r="I37" s="223" t="str">
        <f>IF(A37="","",VLOOKUP(A37,'IHS DATABASE'!C:W,21,0))</f>
        <v>Indoor </v>
      </c>
      <c r="J37" s="223" t="str">
        <f>IF(A37="","",VLOOKUP(A37,'IHS DATABASE'!C:T,18,0))</f>
        <v>Grid-Gen</v>
      </c>
      <c r="K37" s="223"/>
      <c r="L37" s="223"/>
      <c r="M37" s="223" t="str">
        <f>IF(A37="","",VLOOKUP(A37,'IHS DATABASE'!C:U,19,0))</f>
        <v>Green Field</v>
      </c>
      <c r="O37" s="213">
        <v>45939</v>
      </c>
      <c r="P37" s="213">
        <v>45934</v>
      </c>
      <c r="Q37" s="233"/>
      <c r="R37" s="234"/>
      <c r="S37" s="234" t="str">
        <f>IF(A37="","",VLOOKUP(A37,'IHS DATABASE'!C:BG,30,0))</f>
        <v>CK Works</v>
      </c>
      <c r="T37" s="223"/>
      <c r="U37" s="234">
        <f>IF(A37="","",VLOOKUP(A37,'IHS DATABASE'!C:AG,31,0))</f>
        <v>45</v>
      </c>
      <c r="V37" s="13"/>
      <c r="W37" s="13">
        <v>5304</v>
      </c>
      <c r="X37" s="13">
        <v>5338</v>
      </c>
      <c r="Y37" s="237">
        <f t="shared" si="7"/>
        <v>34</v>
      </c>
      <c r="Z37" s="237">
        <f t="shared" si="8"/>
        <v>120</v>
      </c>
      <c r="AA37" s="237" t="str">
        <f t="shared" si="9"/>
        <v>OK</v>
      </c>
      <c r="AB37" s="238"/>
      <c r="AC37" s="238"/>
      <c r="AD37" s="238"/>
      <c r="AE37" s="239"/>
      <c r="AF37" s="240">
        <v>545</v>
      </c>
      <c r="AG37" s="245"/>
      <c r="AH37" s="245"/>
      <c r="AI37" s="246">
        <v>289</v>
      </c>
      <c r="AJ37" s="246">
        <v>500</v>
      </c>
      <c r="AK37" s="240">
        <f t="shared" si="10"/>
        <v>789</v>
      </c>
      <c r="AL37" s="240">
        <f t="shared" si="11"/>
        <v>256</v>
      </c>
      <c r="AM37" s="247">
        <f t="shared" si="12"/>
        <v>7.52941176470588</v>
      </c>
      <c r="AN37" s="240">
        <f>IF(A37="","",VLOOKUP(A37,'IHS DATABASE'!C:H,6,0))</f>
        <v>5.5</v>
      </c>
      <c r="AO37" s="240"/>
      <c r="AP37" s="248"/>
      <c r="AQ37" s="248"/>
      <c r="AR37" s="222"/>
      <c r="AS37" s="222"/>
      <c r="AT37" s="222">
        <f t="shared" si="13"/>
        <v>0</v>
      </c>
      <c r="AU37" s="222"/>
      <c r="AV37" s="249"/>
      <c r="AW37" s="249"/>
      <c r="AX37" s="222"/>
      <c r="AY37" s="222"/>
      <c r="AZ37" s="222"/>
      <c r="BA37" s="222"/>
      <c r="BB37" s="249"/>
      <c r="BC37" s="249"/>
      <c r="BD37" s="249"/>
      <c r="BE37" s="249" t="s">
        <v>57</v>
      </c>
    </row>
    <row r="38" spans="1:57">
      <c r="A38" s="221" t="s">
        <v>98</v>
      </c>
      <c r="B38" s="222" t="str">
        <f>IF(A38="","",VLOOKUP(A38,'IHS DATABASE'!C:D,2,0))</f>
        <v>MUTILANSEMBE</v>
      </c>
      <c r="C38" s="223" t="str">
        <f>IF(A38="","",VLOOKUP(A38,'IHS DATABASE'!C:AD,27,0))</f>
        <v>CCS</v>
      </c>
      <c r="D38" s="223" t="s">
        <v>56</v>
      </c>
      <c r="E38" s="223" t="str">
        <f>IF(A38="","",VLOOKUP(A38,'IHS DATABASE'!C:G,5,0))</f>
        <v>Eastern </v>
      </c>
      <c r="F38" s="223" t="str">
        <f>IF(A38="","",VLOOKUP(A38,'IHS DATABASE'!C:AB,26,0))</f>
        <v>Fetus Kalunga</v>
      </c>
      <c r="G38" s="222" t="str">
        <f>IF(A38="","",VLOOKUP(A38,'IHS DATABASE'!C:X,22,0))</f>
        <v>Fetus Kalunga</v>
      </c>
      <c r="H38" s="224"/>
      <c r="I38" s="223" t="str">
        <f>IF(A38="","",VLOOKUP(A38,'IHS DATABASE'!C:W,21,0))</f>
        <v>Indoor </v>
      </c>
      <c r="J38" s="223" t="str">
        <f>IF(A38="","",VLOOKUP(A38,'IHS DATABASE'!C:T,18,0))</f>
        <v>Grid-Gen</v>
      </c>
      <c r="K38" s="223"/>
      <c r="L38" s="223"/>
      <c r="M38" s="223" t="str">
        <f>IF(A38="","",VLOOKUP(A38,'IHS DATABASE'!C:U,19,0))</f>
        <v>Green Field</v>
      </c>
      <c r="O38" s="213">
        <v>45939</v>
      </c>
      <c r="P38" s="213">
        <v>45933</v>
      </c>
      <c r="Q38" s="233"/>
      <c r="R38" s="234"/>
      <c r="S38" s="234" t="str">
        <f>IF(A38="","",VLOOKUP(A38,'IHS DATABASE'!C:BG,30,0))</f>
        <v>IMG</v>
      </c>
      <c r="T38" s="223"/>
      <c r="U38" s="234">
        <f>IF(A38="","",VLOOKUP(A38,'IHS DATABASE'!C:AG,31,0))</f>
        <v>20</v>
      </c>
      <c r="V38" s="13"/>
      <c r="W38" s="13">
        <v>10745</v>
      </c>
      <c r="X38" s="13">
        <v>10818</v>
      </c>
      <c r="Y38" s="237">
        <f t="shared" si="7"/>
        <v>73</v>
      </c>
      <c r="Z38" s="237">
        <f t="shared" si="8"/>
        <v>144</v>
      </c>
      <c r="AA38" s="237" t="str">
        <f t="shared" si="9"/>
        <v>OK</v>
      </c>
      <c r="AB38" s="238"/>
      <c r="AC38" s="238"/>
      <c r="AD38" s="238"/>
      <c r="AE38" s="239"/>
      <c r="AF38" s="240">
        <v>226</v>
      </c>
      <c r="AG38" s="245"/>
      <c r="AH38" s="245"/>
      <c r="AI38" s="246">
        <v>46</v>
      </c>
      <c r="AJ38" s="246">
        <v>100</v>
      </c>
      <c r="AK38" s="240">
        <f t="shared" si="10"/>
        <v>146</v>
      </c>
      <c r="AL38" s="240">
        <f t="shared" si="11"/>
        <v>180</v>
      </c>
      <c r="AM38" s="247">
        <f t="shared" si="12"/>
        <v>2.46575342465753</v>
      </c>
      <c r="AN38" s="240">
        <f>IF(A38="","",VLOOKUP(A38,'IHS DATABASE'!C:H,6,0))</f>
        <v>2.5</v>
      </c>
      <c r="AO38" s="240"/>
      <c r="AP38" s="248"/>
      <c r="AQ38" s="248"/>
      <c r="AR38" s="222"/>
      <c r="AS38" s="222"/>
      <c r="AT38" s="222">
        <f t="shared" si="13"/>
        <v>0</v>
      </c>
      <c r="AU38" s="222"/>
      <c r="AV38" s="249"/>
      <c r="AW38" s="249"/>
      <c r="AX38" s="222"/>
      <c r="AY38" s="222"/>
      <c r="AZ38" s="222"/>
      <c r="BA38" s="222"/>
      <c r="BB38" s="249"/>
      <c r="BC38" s="249"/>
      <c r="BD38" s="249"/>
      <c r="BE38" s="249" t="s">
        <v>57</v>
      </c>
    </row>
    <row r="39" spans="1:57">
      <c r="A39" s="221" t="s">
        <v>99</v>
      </c>
      <c r="B39" s="222" t="str">
        <f>IF(A39="","",VLOOKUP(A39,'IHS DATABASE'!C:D,2,0))</f>
        <v>Ukwimi</v>
      </c>
      <c r="C39" s="223" t="str">
        <f>IF(A39="","",VLOOKUP(A39,'IHS DATABASE'!C:AD,27,0))</f>
        <v>CCS</v>
      </c>
      <c r="D39" s="223" t="s">
        <v>76</v>
      </c>
      <c r="E39" s="223" t="str">
        <f>IF(A39="","",VLOOKUP(A39,'IHS DATABASE'!C:G,5,0))</f>
        <v>Eastern </v>
      </c>
      <c r="F39" s="223" t="str">
        <f>IF(A39="","",VLOOKUP(A39,'IHS DATABASE'!C:AB,26,0))</f>
        <v>Fetus Kalunga</v>
      </c>
      <c r="G39" s="222" t="str">
        <f>IF(A39="","",VLOOKUP(A39,'IHS DATABASE'!C:X,22,0))</f>
        <v>Fetus Kalunga</v>
      </c>
      <c r="H39" s="224"/>
      <c r="I39" s="223" t="str">
        <f>IF(A39="","",VLOOKUP(A39,'IHS DATABASE'!C:W,21,0))</f>
        <v>Outdoor</v>
      </c>
      <c r="J39" s="223" t="str">
        <f>IF(A39="","",VLOOKUP(A39,'IHS DATABASE'!C:T,18,0))</f>
        <v>Grid-Gen</v>
      </c>
      <c r="K39" s="223"/>
      <c r="L39" s="223"/>
      <c r="M39" s="223" t="str">
        <f>IF(A39="","",VLOOKUP(A39,'IHS DATABASE'!C:U,19,0))</f>
        <v>Green Field</v>
      </c>
      <c r="O39" s="213">
        <v>45939</v>
      </c>
      <c r="P39" s="213">
        <v>45932</v>
      </c>
      <c r="Q39" s="233"/>
      <c r="R39" s="234"/>
      <c r="S39" s="234" t="str">
        <f>IF(A39="","",VLOOKUP(A39,'IHS DATABASE'!C:BG,30,0))</f>
        <v>Gen Logic </v>
      </c>
      <c r="T39" s="223"/>
      <c r="U39" s="234">
        <f>IF(A39="","",VLOOKUP(A39,'IHS DATABASE'!C:AG,31,0))</f>
        <v>16</v>
      </c>
      <c r="V39" s="13"/>
      <c r="W39" s="13">
        <v>13758</v>
      </c>
      <c r="X39" s="13">
        <v>13847</v>
      </c>
      <c r="Y39" s="237">
        <f t="shared" si="7"/>
        <v>89</v>
      </c>
      <c r="Z39" s="237">
        <f t="shared" si="8"/>
        <v>168</v>
      </c>
      <c r="AA39" s="237" t="str">
        <f t="shared" si="9"/>
        <v>OK</v>
      </c>
      <c r="AB39" s="238"/>
      <c r="AC39" s="238"/>
      <c r="AD39" s="238"/>
      <c r="AE39" s="239"/>
      <c r="AF39" s="240">
        <v>229</v>
      </c>
      <c r="AG39" s="245"/>
      <c r="AH39" s="245"/>
      <c r="AI39" s="246">
        <v>20</v>
      </c>
      <c r="AJ39" s="246">
        <v>100</v>
      </c>
      <c r="AK39" s="240">
        <f t="shared" si="10"/>
        <v>120</v>
      </c>
      <c r="AL39" s="240">
        <f t="shared" si="11"/>
        <v>209</v>
      </c>
      <c r="AM39" s="247">
        <f t="shared" si="12"/>
        <v>2.34831460674157</v>
      </c>
      <c r="AN39" s="240">
        <f>IF(A39="","",VLOOKUP(A39,'IHS DATABASE'!C:H,6,0))</f>
        <v>2</v>
      </c>
      <c r="AO39" s="240"/>
      <c r="AP39" s="248"/>
      <c r="AQ39" s="248"/>
      <c r="AR39" s="222"/>
      <c r="AS39" s="222"/>
      <c r="AT39" s="222">
        <f t="shared" si="13"/>
        <v>0</v>
      </c>
      <c r="AU39" s="222"/>
      <c r="AV39" s="249"/>
      <c r="AW39" s="249"/>
      <c r="AX39" s="222"/>
      <c r="AY39" s="222"/>
      <c r="AZ39" s="222"/>
      <c r="BA39" s="222"/>
      <c r="BB39" s="249"/>
      <c r="BC39" s="249"/>
      <c r="BD39" s="249"/>
      <c r="BE39" s="249" t="s">
        <v>57</v>
      </c>
    </row>
    <row r="40" spans="1:57">
      <c r="A40" s="221" t="s">
        <v>100</v>
      </c>
      <c r="B40" s="222" t="str">
        <f>IF(A40="","",VLOOKUP(A40,'IHS DATABASE'!C:D,2,0))</f>
        <v>CHIPATA</v>
      </c>
      <c r="C40" s="223" t="str">
        <f>IF(A40="","",VLOOKUP(A40,'IHS DATABASE'!C:AD,27,0))</f>
        <v>CCS</v>
      </c>
      <c r="D40" s="223" t="s">
        <v>59</v>
      </c>
      <c r="E40" s="223" t="str">
        <f>IF(A40="","",VLOOKUP(A40,'IHS DATABASE'!C:G,5,0))</f>
        <v>Eastern </v>
      </c>
      <c r="F40" s="223" t="str">
        <f>IF(A40="","",VLOOKUP(A40,'IHS DATABASE'!C:AB,26,0))</f>
        <v>Fetus Kalunga</v>
      </c>
      <c r="G40" s="222" t="str">
        <f>IF(A40="","",VLOOKUP(A40,'IHS DATABASE'!C:X,22,0))</f>
        <v>Fetus Kalunga</v>
      </c>
      <c r="H40" s="224"/>
      <c r="I40" s="223" t="str">
        <f>IF(A40="","",VLOOKUP(A40,'IHS DATABASE'!C:W,21,0))</f>
        <v>Indoor </v>
      </c>
      <c r="J40" s="223" t="str">
        <f>IF(A40="","",VLOOKUP(A40,'IHS DATABASE'!C:T,18,0))</f>
        <v>Grid-Gen</v>
      </c>
      <c r="K40" s="223"/>
      <c r="L40" s="223"/>
      <c r="M40" s="223" t="str">
        <f>IF(A40="","",VLOOKUP(A40,'IHS DATABASE'!C:U,19,0))</f>
        <v>Green Field</v>
      </c>
      <c r="O40" s="213">
        <v>45939</v>
      </c>
      <c r="P40" s="213">
        <v>45939</v>
      </c>
      <c r="Q40" s="233"/>
      <c r="R40" s="234"/>
      <c r="S40" s="234" t="str">
        <f>IF(A40="","",VLOOKUP(A40,'IHS DATABASE'!C:BG,30,0))</f>
        <v>Gen Logic </v>
      </c>
      <c r="T40" s="223"/>
      <c r="U40" s="234">
        <f>IF(A40="","",VLOOKUP(A40,'IHS DATABASE'!C:AG,31,0))</f>
        <v>30</v>
      </c>
      <c r="V40" s="13"/>
      <c r="W40" s="13"/>
      <c r="X40" s="13">
        <v>7513</v>
      </c>
      <c r="Y40" s="237">
        <f t="shared" si="7"/>
        <v>7513</v>
      </c>
      <c r="Z40" s="237">
        <f t="shared" si="8"/>
        <v>0</v>
      </c>
      <c r="AA40" s="237" t="str">
        <f t="shared" si="9"/>
        <v>inconsitent RH</v>
      </c>
      <c r="AB40" s="238"/>
      <c r="AC40" s="238"/>
      <c r="AD40" s="238"/>
      <c r="AE40" s="239"/>
      <c r="AG40" s="245"/>
      <c r="AH40" s="245"/>
      <c r="AI40" s="246">
        <v>190</v>
      </c>
      <c r="AJ40" s="246">
        <v>200</v>
      </c>
      <c r="AK40" s="240">
        <f t="shared" si="10"/>
        <v>390</v>
      </c>
      <c r="AL40" s="240">
        <f t="shared" si="11"/>
        <v>-190</v>
      </c>
      <c r="AM40" s="247">
        <f t="shared" si="12"/>
        <v>-0.0252894982031146</v>
      </c>
      <c r="AN40" s="240">
        <f>IF(A40="","",VLOOKUP(A40,'IHS DATABASE'!C:H,6,0))</f>
        <v>4.5</v>
      </c>
      <c r="AO40" s="240"/>
      <c r="AP40" s="248"/>
      <c r="AQ40" s="248"/>
      <c r="AR40" s="222"/>
      <c r="AS40" s="222"/>
      <c r="AT40" s="222">
        <f t="shared" si="13"/>
        <v>0</v>
      </c>
      <c r="AU40" s="222"/>
      <c r="AV40" s="249"/>
      <c r="AW40" s="249"/>
      <c r="AX40" s="222"/>
      <c r="AY40" s="222"/>
      <c r="AZ40" s="222"/>
      <c r="BA40" s="222"/>
      <c r="BB40" s="249"/>
      <c r="BC40" s="249" t="s">
        <v>69</v>
      </c>
      <c r="BD40" s="249"/>
      <c r="BE40" s="249" t="s">
        <v>57</v>
      </c>
    </row>
    <row r="41" spans="1:57">
      <c r="A41" s="226" t="s">
        <v>85</v>
      </c>
      <c r="B41" s="222" t="str">
        <f>IF(A41="","",VLOOKUP(A41,'IHS DATABASE'!C:D,2,0))</f>
        <v>Chipata</v>
      </c>
      <c r="C41" s="223" t="str">
        <f>IF(A41="","",VLOOKUP(A41,'IHS DATABASE'!C:AD,27,0))</f>
        <v>CCS</v>
      </c>
      <c r="D41" s="223" t="s">
        <v>59</v>
      </c>
      <c r="E41" s="223" t="str">
        <f>IF(A41="","",VLOOKUP(A41,'IHS DATABASE'!C:G,5,0))</f>
        <v>Eastern </v>
      </c>
      <c r="F41" s="223" t="str">
        <f>IF(A41="","",VLOOKUP(A41,'IHS DATABASE'!C:AB,26,0))</f>
        <v>Fetus Kalunga</v>
      </c>
      <c r="G41" s="222" t="str">
        <f>IF(A41="","",VLOOKUP(A41,'IHS DATABASE'!C:X,22,0))</f>
        <v>Fetus Kalunga</v>
      </c>
      <c r="H41" s="224"/>
      <c r="I41" s="223" t="str">
        <f>IF(A41="","",VLOOKUP(A41,'IHS DATABASE'!C:W,21,0))</f>
        <v>Indoor </v>
      </c>
      <c r="J41" s="223" t="str">
        <f>IF(A41="","",VLOOKUP(A41,'IHS DATABASE'!C:T,18,0))</f>
        <v>Grid-Gen</v>
      </c>
      <c r="K41" s="223"/>
      <c r="L41" s="223"/>
      <c r="M41" s="223" t="str">
        <f>IF(A41="","",VLOOKUP(A41,'IHS DATABASE'!C:U,19,0))</f>
        <v>Green Field</v>
      </c>
      <c r="O41" s="213">
        <v>45946</v>
      </c>
      <c r="P41" s="213">
        <v>45939</v>
      </c>
      <c r="Q41" s="233"/>
      <c r="R41" s="234"/>
      <c r="S41" s="234" t="str">
        <f>IF(A41="","",VLOOKUP(A41,'IHS DATABASE'!C:BG,30,0))</f>
        <v>Vitalgen</v>
      </c>
      <c r="T41" s="223"/>
      <c r="U41" s="234">
        <f>IF(A41="","",VLOOKUP(A41,'IHS DATABASE'!C:AG,31,0))</f>
        <v>30</v>
      </c>
      <c r="V41" s="13"/>
      <c r="W41" s="13">
        <v>2594</v>
      </c>
      <c r="X41" s="13">
        <v>2644</v>
      </c>
      <c r="Y41" s="237">
        <f t="shared" si="7"/>
        <v>50</v>
      </c>
      <c r="Z41" s="237">
        <f t="shared" si="8"/>
        <v>168</v>
      </c>
      <c r="AA41" s="237" t="str">
        <f t="shared" si="9"/>
        <v>OK</v>
      </c>
      <c r="AB41" s="238"/>
      <c r="AC41" s="238"/>
      <c r="AD41" s="238"/>
      <c r="AE41" s="239"/>
      <c r="AF41" s="240">
        <v>300</v>
      </c>
      <c r="AG41" s="245"/>
      <c r="AH41" s="245"/>
      <c r="AI41" s="246">
        <v>75</v>
      </c>
      <c r="AJ41" s="246">
        <v>200</v>
      </c>
      <c r="AK41" s="240">
        <f t="shared" si="10"/>
        <v>275</v>
      </c>
      <c r="AL41" s="240">
        <f t="shared" si="11"/>
        <v>225</v>
      </c>
      <c r="AM41" s="247">
        <f t="shared" si="12"/>
        <v>4.5</v>
      </c>
      <c r="AN41" s="240">
        <f>IF(A41="","",VLOOKUP(A41,'IHS DATABASE'!C:H,6,0))</f>
        <v>4.5</v>
      </c>
      <c r="AO41" s="240"/>
      <c r="AP41" s="248"/>
      <c r="AQ41" s="248"/>
      <c r="AR41" s="222"/>
      <c r="AS41" s="222"/>
      <c r="AT41" s="222">
        <f t="shared" si="13"/>
        <v>0</v>
      </c>
      <c r="AU41" s="222"/>
      <c r="AV41" s="249"/>
      <c r="AW41" s="249"/>
      <c r="AX41" s="222"/>
      <c r="AY41" s="222"/>
      <c r="AZ41" s="222"/>
      <c r="BA41" s="222"/>
      <c r="BB41" s="249"/>
      <c r="BC41" s="249" t="s">
        <v>60</v>
      </c>
      <c r="BD41" s="249"/>
      <c r="BE41" s="249" t="s">
        <v>57</v>
      </c>
    </row>
    <row r="42" spans="1:57">
      <c r="A42" s="227" t="s">
        <v>81</v>
      </c>
      <c r="B42" s="222" t="str">
        <f>IF(A42="","",VLOOKUP(A42,'IHS DATABASE'!C:D,2,0))</f>
        <v>CHICHELE VILLAGE</v>
      </c>
      <c r="C42" s="223" t="str">
        <f>IF(A42="","",VLOOKUP(A42,'IHS DATABASE'!C:AD,27,0))</f>
        <v>CCS</v>
      </c>
      <c r="D42" s="223" t="s">
        <v>56</v>
      </c>
      <c r="E42" s="223" t="str">
        <f>IF(A42="","",VLOOKUP(A42,'IHS DATABASE'!C:G,5,0))</f>
        <v>Eastern </v>
      </c>
      <c r="F42" s="223" t="str">
        <f>IF(A42="","",VLOOKUP(A42,'IHS DATABASE'!C:AB,26,0))</f>
        <v>Fetus Kalunga</v>
      </c>
      <c r="G42" s="222" t="str">
        <f>IF(A42="","",VLOOKUP(A42,'IHS DATABASE'!C:X,22,0))</f>
        <v>Fetus Kalunga</v>
      </c>
      <c r="H42" s="224"/>
      <c r="I42" s="223" t="str">
        <f>IF(A42="","",VLOOKUP(A42,'IHS DATABASE'!C:W,21,0))</f>
        <v>Indoor </v>
      </c>
      <c r="J42" s="223" t="str">
        <f>IF(A42="","",VLOOKUP(A42,'IHS DATABASE'!C:T,18,0))</f>
        <v>Grid-Gen</v>
      </c>
      <c r="K42" s="223"/>
      <c r="L42" s="223"/>
      <c r="M42" s="223" t="str">
        <f>IF(A42="","",VLOOKUP(A42,'IHS DATABASE'!C:U,19,0))</f>
        <v>Green Field</v>
      </c>
      <c r="O42" s="213">
        <v>45939</v>
      </c>
      <c r="P42" s="213">
        <v>45926</v>
      </c>
      <c r="Q42" s="233"/>
      <c r="R42" s="234"/>
      <c r="S42" s="234" t="str">
        <f>IF(A42="","",VLOOKUP(A42,'IHS DATABASE'!C:BG,30,0))</f>
        <v>Gen Logic </v>
      </c>
      <c r="T42" s="223"/>
      <c r="U42" s="234">
        <f>IF(A42="","",VLOOKUP(A42,'IHS DATABASE'!C:AG,31,0))</f>
        <v>30</v>
      </c>
      <c r="V42" s="13"/>
      <c r="W42" s="14">
        <v>10214</v>
      </c>
      <c r="X42" s="13">
        <v>10313</v>
      </c>
      <c r="Y42" s="237">
        <f t="shared" si="7"/>
        <v>99</v>
      </c>
      <c r="Z42" s="237">
        <f t="shared" si="8"/>
        <v>312</v>
      </c>
      <c r="AA42" s="237" t="str">
        <f t="shared" si="9"/>
        <v>OK</v>
      </c>
      <c r="AB42" s="238"/>
      <c r="AC42" s="238"/>
      <c r="AD42" s="238"/>
      <c r="AE42" s="239"/>
      <c r="AF42" s="214">
        <v>554</v>
      </c>
      <c r="AG42" s="245"/>
      <c r="AH42" s="245"/>
      <c r="AI42" s="246">
        <v>148</v>
      </c>
      <c r="AJ42" s="246">
        <v>300</v>
      </c>
      <c r="AK42" s="240">
        <f t="shared" si="10"/>
        <v>448</v>
      </c>
      <c r="AL42" s="240">
        <f t="shared" si="11"/>
        <v>406</v>
      </c>
      <c r="AM42" s="247">
        <f t="shared" si="12"/>
        <v>4.1010101010101</v>
      </c>
      <c r="AN42" s="240">
        <f>IF(A42="","",VLOOKUP(A42,'IHS DATABASE'!C:H,6,0))</f>
        <v>4.5</v>
      </c>
      <c r="AO42" s="240"/>
      <c r="AP42" s="248"/>
      <c r="AQ42" s="248"/>
      <c r="AR42" s="222"/>
      <c r="AS42" s="222"/>
      <c r="AT42" s="222">
        <f t="shared" si="13"/>
        <v>0</v>
      </c>
      <c r="AU42" s="222"/>
      <c r="AV42" s="249"/>
      <c r="AW42" s="249"/>
      <c r="AX42" s="222"/>
      <c r="AY42" s="222"/>
      <c r="AZ42" s="222"/>
      <c r="BA42" s="222"/>
      <c r="BB42" s="249"/>
      <c r="BC42" s="249"/>
      <c r="BD42" s="249"/>
      <c r="BE42" s="249"/>
    </row>
    <row r="43" spans="1:57">
      <c r="A43" s="221" t="s">
        <v>101</v>
      </c>
      <c r="B43" s="222" t="str">
        <f>IF(A43="","",VLOOKUP(A43,'IHS DATABASE'!C:D,2,0))</f>
        <v>Chankandwe(Vubwi)</v>
      </c>
      <c r="C43" s="223" t="str">
        <f>IF(A43="","",VLOOKUP(A43,'IHS DATABASE'!C:AD,27,0))</f>
        <v>CCS</v>
      </c>
      <c r="D43" s="223" t="s">
        <v>59</v>
      </c>
      <c r="E43" s="223" t="str">
        <f>IF(A43="","",VLOOKUP(A43,'IHS DATABASE'!C:G,5,0))</f>
        <v>Eastern </v>
      </c>
      <c r="F43" s="223" t="str">
        <f>IF(A43="","",VLOOKUP(A43,'IHS DATABASE'!C:AB,26,0))</f>
        <v>Fetus Kalunga</v>
      </c>
      <c r="G43" s="222" t="str">
        <f>IF(A43="","",VLOOKUP(A43,'IHS DATABASE'!C:X,22,0))</f>
        <v>Fetus Kalunga</v>
      </c>
      <c r="H43" s="224"/>
      <c r="I43" s="223" t="str">
        <f>IF(A43="","",VLOOKUP(A43,'IHS DATABASE'!C:W,21,0))</f>
        <v>Outdoor</v>
      </c>
      <c r="J43" s="223" t="str">
        <f>IF(A43="","",VLOOKUP(A43,'IHS DATABASE'!C:T,18,0))</f>
        <v>Solar-Gen</v>
      </c>
      <c r="K43" s="223"/>
      <c r="L43" s="223"/>
      <c r="M43" s="223" t="str">
        <f>IF(A43="","",VLOOKUP(A43,'IHS DATABASE'!C:U,19,0))</f>
        <v>Green Field</v>
      </c>
      <c r="O43" s="213">
        <v>45940</v>
      </c>
      <c r="P43" s="213">
        <v>45926</v>
      </c>
      <c r="Q43" s="233"/>
      <c r="R43" s="234"/>
      <c r="S43" s="234" t="str">
        <f>IF(A43="","",VLOOKUP(A43,'IHS DATABASE'!C:BG,30,0))</f>
        <v>CK Works</v>
      </c>
      <c r="T43" s="223"/>
      <c r="U43" s="234">
        <f>IF(A43="","",VLOOKUP(A43,'IHS DATABASE'!C:AG,31,0))</f>
        <v>20</v>
      </c>
      <c r="V43" s="13"/>
      <c r="W43" s="13">
        <v>7695</v>
      </c>
      <c r="X43" s="13">
        <v>7816</v>
      </c>
      <c r="Y43" s="237">
        <f t="shared" si="7"/>
        <v>121</v>
      </c>
      <c r="Z43" s="237">
        <f t="shared" si="8"/>
        <v>336</v>
      </c>
      <c r="AA43" s="237" t="str">
        <f t="shared" si="9"/>
        <v>OK</v>
      </c>
      <c r="AB43" s="238"/>
      <c r="AC43" s="238"/>
      <c r="AD43" s="238"/>
      <c r="AE43" s="239"/>
      <c r="AF43" s="240">
        <v>518</v>
      </c>
      <c r="AG43" s="245"/>
      <c r="AH43" s="245"/>
      <c r="AI43" s="246">
        <v>97</v>
      </c>
      <c r="AJ43" s="246">
        <v>600</v>
      </c>
      <c r="AK43" s="240">
        <f t="shared" si="10"/>
        <v>697</v>
      </c>
      <c r="AL43" s="240">
        <f t="shared" si="11"/>
        <v>421</v>
      </c>
      <c r="AM43" s="247">
        <f t="shared" si="12"/>
        <v>3.47933884297521</v>
      </c>
      <c r="AN43" s="240">
        <f>IF(A43="","",VLOOKUP(A43,'IHS DATABASE'!C:H,6,0))</f>
        <v>2.5</v>
      </c>
      <c r="AO43" s="240"/>
      <c r="AP43" s="248"/>
      <c r="AQ43" s="248"/>
      <c r="AR43" s="222"/>
      <c r="AS43" s="222"/>
      <c r="AT43" s="222">
        <f t="shared" si="13"/>
        <v>0</v>
      </c>
      <c r="AU43" s="222"/>
      <c r="AV43" s="249"/>
      <c r="AW43" s="249"/>
      <c r="AX43" s="222"/>
      <c r="AY43" s="222"/>
      <c r="AZ43" s="222"/>
      <c r="BA43" s="222"/>
      <c r="BB43" s="249"/>
      <c r="BC43" s="249" t="s">
        <v>60</v>
      </c>
      <c r="BD43" s="249"/>
      <c r="BE43" s="249" t="s">
        <v>57</v>
      </c>
    </row>
    <row r="44" spans="1:57">
      <c r="A44" s="221" t="s">
        <v>102</v>
      </c>
      <c r="B44" s="222" t="str">
        <f>IF(A44="","",VLOOKUP(A44,'IHS DATABASE'!C:D,2,0))</f>
        <v>MAMBWE</v>
      </c>
      <c r="C44" s="223" t="str">
        <f>IF(A44="","",VLOOKUP(A44,'IHS DATABASE'!C:AD,27,0))</f>
        <v>CCS</v>
      </c>
      <c r="D44" s="223" t="s">
        <v>56</v>
      </c>
      <c r="E44" s="223" t="str">
        <f>IF(A44="","",VLOOKUP(A44,'IHS DATABASE'!C:G,5,0))</f>
        <v>Eastern </v>
      </c>
      <c r="F44" s="223" t="str">
        <f>IF(A44="","",VLOOKUP(A44,'IHS DATABASE'!C:AB,26,0))</f>
        <v>Fetus Kalunga</v>
      </c>
      <c r="G44" s="222" t="str">
        <f>IF(A44="","",VLOOKUP(A44,'IHS DATABASE'!C:X,22,0))</f>
        <v>Fetus Kalunga</v>
      </c>
      <c r="H44" s="224"/>
      <c r="I44" s="223" t="str">
        <f>IF(A44="","",VLOOKUP(A44,'IHS DATABASE'!C:W,21,0))</f>
        <v>Indoor </v>
      </c>
      <c r="J44" s="223" t="str">
        <f>IF(A44="","",VLOOKUP(A44,'IHS DATABASE'!C:T,18,0))</f>
        <v>Grid-Gen</v>
      </c>
      <c r="K44" s="223"/>
      <c r="L44" s="223"/>
      <c r="M44" s="223" t="str">
        <f>IF(A44="","",VLOOKUP(A44,'IHS DATABASE'!C:U,19,0))</f>
        <v>Green Field</v>
      </c>
      <c r="O44" s="213">
        <v>45940</v>
      </c>
      <c r="P44" s="213">
        <v>45925</v>
      </c>
      <c r="Q44" s="233"/>
      <c r="R44" s="234"/>
      <c r="S44" s="234" t="str">
        <f>IF(A44="","",VLOOKUP(A44,'IHS DATABASE'!C:BG,30,0))</f>
        <v>IMG</v>
      </c>
      <c r="T44" s="223"/>
      <c r="U44" s="234">
        <f>IF(A44="","",VLOOKUP(A44,'IHS DATABASE'!C:AG,31,0))</f>
        <v>20</v>
      </c>
      <c r="V44" s="13"/>
      <c r="W44" s="13">
        <v>6722</v>
      </c>
      <c r="X44" s="13">
        <v>6855</v>
      </c>
      <c r="Y44" s="237">
        <f t="shared" si="7"/>
        <v>133</v>
      </c>
      <c r="Z44" s="237">
        <f t="shared" si="8"/>
        <v>360</v>
      </c>
      <c r="AA44" s="237" t="str">
        <f t="shared" si="9"/>
        <v>OK</v>
      </c>
      <c r="AB44" s="238"/>
      <c r="AC44" s="238"/>
      <c r="AD44" s="238"/>
      <c r="AE44" s="239"/>
      <c r="AF44" s="240">
        <v>324</v>
      </c>
      <c r="AG44" s="245"/>
      <c r="AH44" s="245"/>
      <c r="AI44" s="246">
        <v>20</v>
      </c>
      <c r="AJ44" s="246">
        <v>300</v>
      </c>
      <c r="AK44" s="240">
        <f t="shared" si="10"/>
        <v>320</v>
      </c>
      <c r="AL44" s="240">
        <f t="shared" si="11"/>
        <v>304</v>
      </c>
      <c r="AM44" s="247">
        <f t="shared" si="12"/>
        <v>2.28571428571429</v>
      </c>
      <c r="AN44" s="240">
        <f>IF(A44="","",VLOOKUP(A44,'IHS DATABASE'!C:H,6,0))</f>
        <v>2.5</v>
      </c>
      <c r="AO44" s="240"/>
      <c r="AP44" s="248"/>
      <c r="AQ44" s="248"/>
      <c r="AR44" s="222"/>
      <c r="AS44" s="222"/>
      <c r="AT44" s="222">
        <f t="shared" si="13"/>
        <v>0</v>
      </c>
      <c r="AU44" s="222"/>
      <c r="AV44" s="249"/>
      <c r="AW44" s="249"/>
      <c r="AX44" s="222"/>
      <c r="AY44" s="222"/>
      <c r="AZ44" s="222"/>
      <c r="BA44" s="222"/>
      <c r="BB44" s="249"/>
      <c r="BC44" s="249" t="s">
        <v>60</v>
      </c>
      <c r="BD44" s="249"/>
      <c r="BE44" s="249" t="s">
        <v>57</v>
      </c>
    </row>
    <row r="45" spans="1:57">
      <c r="A45" s="221" t="s">
        <v>103</v>
      </c>
      <c r="B45" s="222" t="str">
        <f>IF(A45="","",VLOOKUP(A45,'IHS DATABASE'!C:D,2,0))</f>
        <v>MPHATA HILL</v>
      </c>
      <c r="C45" s="223" t="str">
        <f>IF(A45="","",VLOOKUP(A45,'IHS DATABASE'!C:AD,27,0))</f>
        <v>CCS</v>
      </c>
      <c r="D45" s="223" t="s">
        <v>56</v>
      </c>
      <c r="E45" s="223" t="str">
        <f>IF(A45="","",VLOOKUP(A45,'IHS DATABASE'!C:G,5,0))</f>
        <v>Eastern </v>
      </c>
      <c r="F45" s="223" t="str">
        <f>IF(A45="","",VLOOKUP(A45,'IHS DATABASE'!C:AB,26,0))</f>
        <v>Fetus Kalunga</v>
      </c>
      <c r="G45" s="222" t="str">
        <f>IF(A45="","",VLOOKUP(A45,'IHS DATABASE'!C:X,22,0))</f>
        <v>Fetus Kalunga</v>
      </c>
      <c r="H45" s="224"/>
      <c r="I45" s="223" t="str">
        <f>IF(A45="","",VLOOKUP(A45,'IHS DATABASE'!C:W,21,0))</f>
        <v>Indoor </v>
      </c>
      <c r="J45" s="223" t="str">
        <f>IF(A45="","",VLOOKUP(A45,'IHS DATABASE'!C:T,18,0))</f>
        <v>Grid-Gen</v>
      </c>
      <c r="K45" s="223"/>
      <c r="L45" s="223"/>
      <c r="M45" s="223" t="str">
        <f>IF(A45="","",VLOOKUP(A45,'IHS DATABASE'!C:U,19,0))</f>
        <v>Green Field</v>
      </c>
      <c r="O45" s="213">
        <v>45940</v>
      </c>
      <c r="P45" s="213">
        <v>45913</v>
      </c>
      <c r="Q45" s="233"/>
      <c r="R45" s="234"/>
      <c r="S45" s="234" t="str">
        <f>IF(A45="","",VLOOKUP(A45,'IHS DATABASE'!C:BG,30,0))</f>
        <v>Gen Logic </v>
      </c>
      <c r="T45" s="223"/>
      <c r="U45" s="234">
        <f>IF(A45="","",VLOOKUP(A45,'IHS DATABASE'!C:AG,31,0))</f>
        <v>20</v>
      </c>
      <c r="V45" s="13"/>
      <c r="W45" s="13">
        <v>8669</v>
      </c>
      <c r="X45" s="13">
        <v>8779</v>
      </c>
      <c r="Y45" s="237">
        <f t="shared" si="7"/>
        <v>110</v>
      </c>
      <c r="Z45" s="237">
        <f t="shared" si="8"/>
        <v>648</v>
      </c>
      <c r="AA45" s="237" t="str">
        <f t="shared" si="9"/>
        <v>OK</v>
      </c>
      <c r="AB45" s="238"/>
      <c r="AC45" s="238"/>
      <c r="AD45" s="238"/>
      <c r="AE45" s="239"/>
      <c r="AF45" s="240">
        <v>328</v>
      </c>
      <c r="AG45" s="245"/>
      <c r="AH45" s="245"/>
      <c r="AI45" s="246">
        <v>35</v>
      </c>
      <c r="AJ45" s="246">
        <v>300</v>
      </c>
      <c r="AK45" s="240">
        <f t="shared" si="10"/>
        <v>335</v>
      </c>
      <c r="AL45" s="240">
        <f t="shared" si="11"/>
        <v>293</v>
      </c>
      <c r="AM45" s="247">
        <f t="shared" si="12"/>
        <v>2.66363636363636</v>
      </c>
      <c r="AN45" s="240">
        <f>IF(A45="","",VLOOKUP(A45,'IHS DATABASE'!C:H,6,0))</f>
        <v>2.5</v>
      </c>
      <c r="AO45" s="240"/>
      <c r="AP45" s="248"/>
      <c r="AQ45" s="248"/>
      <c r="AR45" s="222"/>
      <c r="AS45" s="222"/>
      <c r="AT45" s="222">
        <f t="shared" si="13"/>
        <v>0</v>
      </c>
      <c r="AU45" s="222"/>
      <c r="AV45" s="249"/>
      <c r="AW45" s="249"/>
      <c r="AX45" s="222"/>
      <c r="AY45" s="222"/>
      <c r="AZ45" s="222"/>
      <c r="BA45" s="222"/>
      <c r="BB45" s="249"/>
      <c r="BC45" s="249" t="s">
        <v>60</v>
      </c>
      <c r="BD45" s="249"/>
      <c r="BE45" s="249" t="s">
        <v>57</v>
      </c>
    </row>
    <row r="46" spans="1:57">
      <c r="A46" s="221" t="s">
        <v>104</v>
      </c>
      <c r="B46" s="222" t="str">
        <f>IF(A46="","",VLOOKUP(A46,'IHS DATABASE'!C:D,2,0))</f>
        <v>Mpata Hill</v>
      </c>
      <c r="C46" s="223" t="str">
        <f>IF(A46="","",VLOOKUP(A46,'IHS DATABASE'!C:AD,27,0))</f>
        <v>CCS</v>
      </c>
      <c r="D46" s="223" t="s">
        <v>56</v>
      </c>
      <c r="E46" s="223" t="str">
        <f>IF(A46="","",VLOOKUP(A46,'IHS DATABASE'!C:G,5,0))</f>
        <v>Eastern </v>
      </c>
      <c r="F46" s="223" t="str">
        <f>IF(A46="","",VLOOKUP(A46,'IHS DATABASE'!C:AB,26,0))</f>
        <v>Fetus Kalunga</v>
      </c>
      <c r="G46" s="222" t="str">
        <f>IF(A46="","",VLOOKUP(A46,'IHS DATABASE'!C:X,22,0))</f>
        <v>Fetus Kalunga</v>
      </c>
      <c r="H46" s="224"/>
      <c r="I46" s="223" t="str">
        <f>IF(A46="","",VLOOKUP(A46,'IHS DATABASE'!C:W,21,0))</f>
        <v>Indoor </v>
      </c>
      <c r="J46" s="223" t="str">
        <f>IF(A46="","",VLOOKUP(A46,'IHS DATABASE'!C:T,18,0))</f>
        <v>Grid-Gen</v>
      </c>
      <c r="K46" s="223"/>
      <c r="L46" s="223"/>
      <c r="M46" s="223" t="str">
        <f>IF(A46="","",VLOOKUP(A46,'IHS DATABASE'!C:U,19,0))</f>
        <v>Green Field</v>
      </c>
      <c r="O46" s="213">
        <v>45940</v>
      </c>
      <c r="P46" s="213">
        <v>45924</v>
      </c>
      <c r="Q46" s="233"/>
      <c r="R46" s="234"/>
      <c r="S46" s="234" t="str">
        <f>IF(A46="","",VLOOKUP(A46,'IHS DATABASE'!C:BG,30,0))</f>
        <v>Gen Logic </v>
      </c>
      <c r="T46" s="223"/>
      <c r="U46" s="234">
        <f>IF(A46="","",VLOOKUP(A46,'IHS DATABASE'!C:AG,31,0))</f>
        <v>15</v>
      </c>
      <c r="V46" s="13"/>
      <c r="W46" s="13" t="s">
        <v>91</v>
      </c>
      <c r="X46" s="13">
        <v>5823</v>
      </c>
      <c r="Y46" s="237" t="e">
        <f t="shared" si="7"/>
        <v>#VALUE!</v>
      </c>
      <c r="Z46" s="237">
        <f t="shared" si="8"/>
        <v>384</v>
      </c>
      <c r="AA46" s="237" t="e">
        <f t="shared" si="9"/>
        <v>#VALUE!</v>
      </c>
      <c r="AB46" s="238"/>
      <c r="AC46" s="238"/>
      <c r="AD46" s="238"/>
      <c r="AE46" s="239"/>
      <c r="AF46" s="240">
        <v>296</v>
      </c>
      <c r="AG46" s="245"/>
      <c r="AH46" s="245"/>
      <c r="AI46" s="246">
        <v>22</v>
      </c>
      <c r="AJ46" s="246">
        <v>300</v>
      </c>
      <c r="AK46" s="240">
        <f t="shared" si="10"/>
        <v>322</v>
      </c>
      <c r="AL46" s="240">
        <f t="shared" si="11"/>
        <v>274</v>
      </c>
      <c r="AM46" s="247" t="e">
        <f t="shared" si="12"/>
        <v>#VALUE!</v>
      </c>
      <c r="AN46" s="240">
        <f>IF(A46="","",VLOOKUP(A46,'IHS DATABASE'!C:H,6,0))</f>
        <v>1.8</v>
      </c>
      <c r="AO46" s="240"/>
      <c r="AP46" s="248"/>
      <c r="AQ46" s="248"/>
      <c r="AR46" s="222"/>
      <c r="AS46" s="222"/>
      <c r="AT46" s="222">
        <f t="shared" si="13"/>
        <v>0</v>
      </c>
      <c r="AU46" s="222"/>
      <c r="AV46" s="249"/>
      <c r="AW46" s="249"/>
      <c r="AX46" s="222"/>
      <c r="AY46" s="222"/>
      <c r="AZ46" s="222"/>
      <c r="BA46" s="222"/>
      <c r="BB46" s="249"/>
      <c r="BC46" s="249" t="s">
        <v>60</v>
      </c>
      <c r="BD46" s="249"/>
      <c r="BE46" s="249" t="s">
        <v>57</v>
      </c>
    </row>
    <row r="47" spans="1:57">
      <c r="A47" s="221" t="s">
        <v>105</v>
      </c>
      <c r="B47" s="222" t="str">
        <f>IF(A47="","",VLOOKUP(A47,'IHS DATABASE'!C:D,2,0))</f>
        <v>Kapata Market</v>
      </c>
      <c r="C47" s="223" t="str">
        <f>IF(A47="","",VLOOKUP(A47,'IHS DATABASE'!C:AD,27,0))</f>
        <v>CCS</v>
      </c>
      <c r="D47" s="223" t="s">
        <v>59</v>
      </c>
      <c r="E47" s="223" t="str">
        <f>IF(A47="","",VLOOKUP(A47,'IHS DATABASE'!C:G,5,0))</f>
        <v>Eastern</v>
      </c>
      <c r="F47" s="223" t="str">
        <f>IF(A47="","",VLOOKUP(A47,'IHS DATABASE'!C:AB,26,0))</f>
        <v>Fetus Kalunga</v>
      </c>
      <c r="G47" s="222" t="str">
        <f>IF(A47="","",VLOOKUP(A47,'IHS DATABASE'!C:X,22,0))</f>
        <v>Fetus Kalunga</v>
      </c>
      <c r="H47" s="224"/>
      <c r="I47" s="223" t="str">
        <f>IF(A47="","",VLOOKUP(A47,'IHS DATABASE'!C:W,21,0))</f>
        <v>Outdoor</v>
      </c>
      <c r="J47" s="223" t="str">
        <f>IF(A47="","",VLOOKUP(A47,'IHS DATABASE'!C:T,18,0))</f>
        <v>Grid-Gen</v>
      </c>
      <c r="K47" s="223"/>
      <c r="L47" s="223"/>
      <c r="M47" s="223" t="str">
        <f>IF(A47="","",VLOOKUP(A47,'IHS DATABASE'!C:U,19,0))</f>
        <v>Green Field</v>
      </c>
      <c r="O47" s="213">
        <v>45940</v>
      </c>
      <c r="P47" s="213">
        <v>45936</v>
      </c>
      <c r="Q47" s="233"/>
      <c r="R47" s="234"/>
      <c r="S47" s="234" t="str">
        <f>IF(A47="","",VLOOKUP(A47,'IHS DATABASE'!C:BG,30,0))</f>
        <v>CK Works</v>
      </c>
      <c r="T47" s="223"/>
      <c r="U47" s="234">
        <f>IF(A47="","",VLOOKUP(A47,'IHS DATABASE'!C:AG,31,0))</f>
        <v>20</v>
      </c>
      <c r="V47" s="13"/>
      <c r="W47" s="13">
        <v>66</v>
      </c>
      <c r="X47" s="13">
        <v>98</v>
      </c>
      <c r="Y47" s="237">
        <f t="shared" si="7"/>
        <v>32</v>
      </c>
      <c r="Z47" s="237">
        <f t="shared" si="8"/>
        <v>96</v>
      </c>
      <c r="AA47" s="237" t="str">
        <f t="shared" si="9"/>
        <v>OK</v>
      </c>
      <c r="AB47" s="238"/>
      <c r="AC47" s="238"/>
      <c r="AD47" s="238"/>
      <c r="AE47" s="239"/>
      <c r="AF47" s="240">
        <v>270</v>
      </c>
      <c r="AG47" s="245"/>
      <c r="AH47" s="245"/>
      <c r="AI47" s="246">
        <v>119</v>
      </c>
      <c r="AJ47" s="246">
        <v>300</v>
      </c>
      <c r="AK47" s="240">
        <f t="shared" si="10"/>
        <v>419</v>
      </c>
      <c r="AL47" s="240">
        <f t="shared" si="11"/>
        <v>151</v>
      </c>
      <c r="AM47" s="247">
        <f t="shared" si="12"/>
        <v>4.71875</v>
      </c>
      <c r="AN47" s="240">
        <f>IF(A47="","",VLOOKUP(A47,'IHS DATABASE'!C:H,6,0))</f>
        <v>2.5</v>
      </c>
      <c r="AO47" s="240"/>
      <c r="AP47" s="248"/>
      <c r="AQ47" s="248"/>
      <c r="AR47" s="222"/>
      <c r="AS47" s="222"/>
      <c r="AT47" s="222">
        <f t="shared" si="13"/>
        <v>0</v>
      </c>
      <c r="AU47" s="222"/>
      <c r="AV47" s="249"/>
      <c r="AW47" s="249"/>
      <c r="AX47" s="222"/>
      <c r="AY47" s="222"/>
      <c r="AZ47" s="222"/>
      <c r="BA47" s="222"/>
      <c r="BB47" s="249"/>
      <c r="BC47" s="249" t="s">
        <v>60</v>
      </c>
      <c r="BD47" s="249"/>
      <c r="BE47" s="249" t="s">
        <v>57</v>
      </c>
    </row>
    <row r="48" spans="1:57">
      <c r="A48" s="221" t="s">
        <v>106</v>
      </c>
      <c r="B48" s="222" t="str">
        <f>IF(A48="","",VLOOKUP(A48,'IHS DATABASE'!C:D,2,0))</f>
        <v>Chipata town1 (Mchenga)</v>
      </c>
      <c r="C48" s="223" t="str">
        <f>IF(A48="","",VLOOKUP(A48,'IHS DATABASE'!C:AD,27,0))</f>
        <v>CCS</v>
      </c>
      <c r="D48" s="223" t="s">
        <v>59</v>
      </c>
      <c r="E48" s="223" t="str">
        <f>IF(A48="","",VLOOKUP(A48,'IHS DATABASE'!C:G,5,0))</f>
        <v>Eastern </v>
      </c>
      <c r="F48" s="223" t="str">
        <f>IF(A48="","",VLOOKUP(A48,'IHS DATABASE'!C:AB,26,0))</f>
        <v>Fetus Kalunga</v>
      </c>
      <c r="G48" s="222" t="str">
        <f>IF(A48="","",VLOOKUP(A48,'IHS DATABASE'!C:X,22,0))</f>
        <v>Fetus Kalunga</v>
      </c>
      <c r="H48" s="224"/>
      <c r="I48" s="223" t="str">
        <f>IF(A48="","",VLOOKUP(A48,'IHS DATABASE'!C:W,21,0))</f>
        <v>Outdoor</v>
      </c>
      <c r="J48" s="223" t="str">
        <f>IF(A48="","",VLOOKUP(A48,'IHS DATABASE'!C:T,18,0))</f>
        <v>Grid-Gen</v>
      </c>
      <c r="K48" s="223"/>
      <c r="L48" s="223"/>
      <c r="M48" s="223" t="str">
        <f>IF(A48="","",VLOOKUP(A48,'IHS DATABASE'!C:U,19,0))</f>
        <v>Green Field</v>
      </c>
      <c r="O48" s="213">
        <v>45940</v>
      </c>
      <c r="P48" s="213">
        <v>45933</v>
      </c>
      <c r="Q48" s="233"/>
      <c r="R48" s="234"/>
      <c r="S48" s="234" t="str">
        <f>IF(A48="","",VLOOKUP(A48,'IHS DATABASE'!C:BG,30,0))</f>
        <v>CK Works</v>
      </c>
      <c r="T48" s="223"/>
      <c r="U48" s="234">
        <f>IF(A48="","",VLOOKUP(A48,'IHS DATABASE'!C:AG,31,0))</f>
        <v>30</v>
      </c>
      <c r="V48" s="13"/>
      <c r="W48" s="13">
        <v>9860</v>
      </c>
      <c r="X48" s="13">
        <v>9936</v>
      </c>
      <c r="Y48" s="237">
        <f t="shared" si="7"/>
        <v>76</v>
      </c>
      <c r="Z48" s="237">
        <f t="shared" si="8"/>
        <v>168</v>
      </c>
      <c r="AA48" s="237" t="str">
        <f t="shared" si="9"/>
        <v>OK</v>
      </c>
      <c r="AB48" s="238"/>
      <c r="AC48" s="238"/>
      <c r="AD48" s="238"/>
      <c r="AE48" s="239"/>
      <c r="AF48" s="240">
        <v>475</v>
      </c>
      <c r="AG48" s="245"/>
      <c r="AH48" s="245"/>
      <c r="AI48" s="246">
        <v>159</v>
      </c>
      <c r="AJ48" s="246">
        <v>500</v>
      </c>
      <c r="AK48" s="240">
        <f t="shared" si="10"/>
        <v>659</v>
      </c>
      <c r="AL48" s="240">
        <f t="shared" si="11"/>
        <v>316</v>
      </c>
      <c r="AM48" s="247">
        <f t="shared" si="12"/>
        <v>4.15789473684211</v>
      </c>
      <c r="AN48" s="240">
        <f>IF(A48="","",VLOOKUP(A48,'IHS DATABASE'!C:H,6,0))</f>
        <v>4.5</v>
      </c>
      <c r="AO48" s="240"/>
      <c r="AP48" s="248"/>
      <c r="AQ48" s="248"/>
      <c r="AR48" s="222"/>
      <c r="AS48" s="222"/>
      <c r="AT48" s="222">
        <f t="shared" si="13"/>
        <v>0</v>
      </c>
      <c r="AU48" s="222"/>
      <c r="AV48" s="249"/>
      <c r="AW48" s="249"/>
      <c r="AX48" s="222"/>
      <c r="AY48" s="222"/>
      <c r="AZ48" s="222"/>
      <c r="BA48" s="222"/>
      <c r="BB48" s="249"/>
      <c r="BC48" s="249" t="s">
        <v>60</v>
      </c>
      <c r="BD48" s="249"/>
      <c r="BE48" s="249" t="s">
        <v>57</v>
      </c>
    </row>
    <row r="49" spans="1:57">
      <c r="A49" s="221" t="s">
        <v>107</v>
      </c>
      <c r="B49" s="222" t="str">
        <f>IF(A49="","",VLOOKUP(A49,'IHS DATABASE'!C:D,2,0))</f>
        <v>Chipata_1_Rlf</v>
      </c>
      <c r="C49" s="223" t="str">
        <f>IF(A49="","",VLOOKUP(A49,'IHS DATABASE'!C:AD,27,0))</f>
        <v>CCS</v>
      </c>
      <c r="D49" s="223" t="s">
        <v>59</v>
      </c>
      <c r="E49" s="223" t="str">
        <f>IF(A49="","",VLOOKUP(A49,'IHS DATABASE'!C:G,5,0))</f>
        <v>Eastern </v>
      </c>
      <c r="F49" s="223" t="str">
        <f>IF(A49="","",VLOOKUP(A49,'IHS DATABASE'!C:AB,26,0))</f>
        <v>Fetus Kalunga</v>
      </c>
      <c r="G49" s="222" t="str">
        <f>IF(A49="","",VLOOKUP(A49,'IHS DATABASE'!C:X,22,0))</f>
        <v>Fetus Kalunga</v>
      </c>
      <c r="H49" s="224"/>
      <c r="I49" s="223" t="str">
        <f>IF(A49="","",VLOOKUP(A49,'IHS DATABASE'!C:W,21,0))</f>
        <v>Outdoor</v>
      </c>
      <c r="J49" s="223" t="str">
        <f>IF(A49="","",VLOOKUP(A49,'IHS DATABASE'!C:T,18,0))</f>
        <v>Grid-Gen</v>
      </c>
      <c r="K49" s="223"/>
      <c r="L49" s="223"/>
      <c r="M49" s="223" t="str">
        <f>IF(A49="","",VLOOKUP(A49,'IHS DATABASE'!C:U,19,0))</f>
        <v>Green Field</v>
      </c>
      <c r="O49" s="213">
        <v>45940</v>
      </c>
      <c r="P49" s="213">
        <v>45933</v>
      </c>
      <c r="Q49" s="233"/>
      <c r="R49" s="234"/>
      <c r="S49" s="234" t="str">
        <f>IF(A49="","",VLOOKUP(A49,'IHS DATABASE'!C:BG,30,0))</f>
        <v>IMG</v>
      </c>
      <c r="T49" s="223"/>
      <c r="U49" s="234">
        <f>IF(A49="","",VLOOKUP(A49,'IHS DATABASE'!C:AG,31,0))</f>
        <v>20</v>
      </c>
      <c r="V49" s="13"/>
      <c r="W49" s="13">
        <v>7140</v>
      </c>
      <c r="X49" s="13">
        <v>7232</v>
      </c>
      <c r="Y49" s="237">
        <f t="shared" si="7"/>
        <v>92</v>
      </c>
      <c r="Z49" s="237">
        <f t="shared" si="8"/>
        <v>168</v>
      </c>
      <c r="AA49" s="237" t="str">
        <f t="shared" si="9"/>
        <v>OK</v>
      </c>
      <c r="AB49" s="238"/>
      <c r="AC49" s="238"/>
      <c r="AD49" s="238"/>
      <c r="AE49" s="239"/>
      <c r="AF49" s="240">
        <v>323</v>
      </c>
      <c r="AG49" s="245"/>
      <c r="AH49" s="245"/>
      <c r="AI49" s="246">
        <v>66</v>
      </c>
      <c r="AJ49" s="246">
        <v>500</v>
      </c>
      <c r="AK49" s="240">
        <f t="shared" si="10"/>
        <v>566</v>
      </c>
      <c r="AL49" s="240">
        <f t="shared" si="11"/>
        <v>257</v>
      </c>
      <c r="AM49" s="247">
        <f t="shared" si="12"/>
        <v>2.79347826086957</v>
      </c>
      <c r="AN49" s="240">
        <f>IF(A49="","",VLOOKUP(A49,'IHS DATABASE'!C:H,6,0))</f>
        <v>2.5</v>
      </c>
      <c r="AO49" s="240"/>
      <c r="AP49" s="248"/>
      <c r="AQ49" s="248"/>
      <c r="AR49" s="222"/>
      <c r="AS49" s="222"/>
      <c r="AT49" s="222">
        <f t="shared" si="13"/>
        <v>0</v>
      </c>
      <c r="AU49" s="222"/>
      <c r="AV49" s="249"/>
      <c r="AW49" s="249"/>
      <c r="AX49" s="222"/>
      <c r="AY49" s="222"/>
      <c r="AZ49" s="222"/>
      <c r="BA49" s="222"/>
      <c r="BB49" s="249"/>
      <c r="BC49" s="249" t="s">
        <v>60</v>
      </c>
      <c r="BD49" s="249"/>
      <c r="BE49" s="249" t="s">
        <v>57</v>
      </c>
    </row>
    <row r="50" spans="1:57">
      <c r="A50" s="221" t="s">
        <v>100</v>
      </c>
      <c r="B50" s="222" t="str">
        <f>IF(A50="","",VLOOKUP(A50,'IHS DATABASE'!C:D,2,0))</f>
        <v>CHIPATA</v>
      </c>
      <c r="C50" s="223" t="str">
        <f>IF(A50="","",VLOOKUP(A50,'IHS DATABASE'!C:AD,27,0))</f>
        <v>CCS</v>
      </c>
      <c r="D50" s="223" t="s">
        <v>59</v>
      </c>
      <c r="E50" s="223" t="str">
        <f>IF(A50="","",VLOOKUP(A50,'IHS DATABASE'!C:G,5,0))</f>
        <v>Eastern </v>
      </c>
      <c r="F50" s="223" t="str">
        <f>IF(A50="","",VLOOKUP(A50,'IHS DATABASE'!C:AB,26,0))</f>
        <v>Fetus Kalunga</v>
      </c>
      <c r="G50" s="222" t="str">
        <f>IF(A50="","",VLOOKUP(A50,'IHS DATABASE'!C:X,22,0))</f>
        <v>Fetus Kalunga</v>
      </c>
      <c r="H50" s="224"/>
      <c r="I50" s="223" t="str">
        <f>IF(A50="","",VLOOKUP(A50,'IHS DATABASE'!C:W,21,0))</f>
        <v>Indoor </v>
      </c>
      <c r="J50" s="223" t="str">
        <f>IF(A50="","",VLOOKUP(A50,'IHS DATABASE'!C:T,18,0))</f>
        <v>Grid-Gen</v>
      </c>
      <c r="K50" s="223"/>
      <c r="L50" s="223"/>
      <c r="M50" s="223" t="str">
        <f>IF(A50="","",VLOOKUP(A50,'IHS DATABASE'!C:U,19,0))</f>
        <v>Green Field</v>
      </c>
      <c r="O50" s="213">
        <v>45946</v>
      </c>
      <c r="P50" s="213">
        <v>45946</v>
      </c>
      <c r="Q50" s="233"/>
      <c r="R50" s="234"/>
      <c r="S50" s="234" t="str">
        <f>IF(A50="","",VLOOKUP(A50,'IHS DATABASE'!C:BG,30,0))</f>
        <v>Gen Logic </v>
      </c>
      <c r="T50" s="223"/>
      <c r="U50" s="234">
        <f>IF(A50="","",VLOOKUP(A50,'IHS DATABASE'!C:AG,31,0))</f>
        <v>30</v>
      </c>
      <c r="V50" s="13"/>
      <c r="W50" s="13">
        <v>7513</v>
      </c>
      <c r="X50" s="13">
        <v>7563</v>
      </c>
      <c r="Y50" s="237">
        <f t="shared" si="7"/>
        <v>50</v>
      </c>
      <c r="Z50" s="237">
        <f t="shared" si="8"/>
        <v>0</v>
      </c>
      <c r="AA50" s="237" t="str">
        <f t="shared" si="9"/>
        <v>inconsitent RH</v>
      </c>
      <c r="AB50" s="238"/>
      <c r="AC50" s="238"/>
      <c r="AD50" s="238"/>
      <c r="AE50" s="239"/>
      <c r="AF50" s="240">
        <v>390</v>
      </c>
      <c r="AG50" s="245"/>
      <c r="AH50" s="245"/>
      <c r="AI50" s="246">
        <v>198</v>
      </c>
      <c r="AJ50" s="246">
        <v>200</v>
      </c>
      <c r="AK50" s="240">
        <f t="shared" si="10"/>
        <v>398</v>
      </c>
      <c r="AL50" s="240">
        <f t="shared" si="11"/>
        <v>192</v>
      </c>
      <c r="AM50" s="247">
        <f t="shared" si="12"/>
        <v>3.84</v>
      </c>
      <c r="AN50" s="240">
        <f>IF(A50="","",VLOOKUP(A50,'IHS DATABASE'!C:H,6,0))</f>
        <v>4.5</v>
      </c>
      <c r="AO50" s="240"/>
      <c r="AP50" s="248"/>
      <c r="AQ50" s="248"/>
      <c r="AR50" s="222"/>
      <c r="AS50" s="222"/>
      <c r="AT50" s="222">
        <f t="shared" si="13"/>
        <v>0</v>
      </c>
      <c r="AU50" s="222"/>
      <c r="AV50" s="249"/>
      <c r="AW50" s="249"/>
      <c r="AX50" s="222"/>
      <c r="AY50" s="222"/>
      <c r="AZ50" s="222"/>
      <c r="BA50" s="222"/>
      <c r="BB50" s="249"/>
      <c r="BC50" s="249" t="s">
        <v>60</v>
      </c>
      <c r="BD50" s="249"/>
      <c r="BE50" s="249" t="s">
        <v>57</v>
      </c>
    </row>
    <row r="51" spans="1:57">
      <c r="A51" s="221" t="s">
        <v>108</v>
      </c>
      <c r="B51" s="222" t="str">
        <f>IF(A51="","",VLOOKUP(A51,'IHS DATABASE'!C:D,2,0))</f>
        <v>Monde Day Sec Sch</v>
      </c>
      <c r="C51" s="223" t="str">
        <f>IF(A51="","",VLOOKUP(A51,'IHS DATABASE'!C:AD,27,0))</f>
        <v>CCS</v>
      </c>
      <c r="D51" s="223" t="s">
        <v>76</v>
      </c>
      <c r="E51" s="223" t="str">
        <f>IF(A51="","",VLOOKUP(A51,'IHS DATABASE'!C:G,5,0))</f>
        <v>Eastern</v>
      </c>
      <c r="F51" s="223" t="str">
        <f>IF(A51="","",VLOOKUP(A51,'IHS DATABASE'!C:AB,26,0))</f>
        <v>Fetus Kalunga</v>
      </c>
      <c r="G51" s="222" t="str">
        <f>IF(A51="","",VLOOKUP(A51,'IHS DATABASE'!C:X,22,0))</f>
        <v>Fetus Kalunga</v>
      </c>
      <c r="H51" s="224"/>
      <c r="I51" s="223" t="str">
        <f>IF(A51="","",VLOOKUP(A51,'IHS DATABASE'!C:W,21,0))</f>
        <v>Outdoor</v>
      </c>
      <c r="J51" s="223" t="str">
        <f>IF(A51="","",VLOOKUP(A51,'IHS DATABASE'!C:T,18,0))</f>
        <v>Solar-Gen</v>
      </c>
      <c r="K51" s="223"/>
      <c r="L51" s="223"/>
      <c r="M51" s="223" t="str">
        <f>IF(A51="","",VLOOKUP(A51,'IHS DATABASE'!C:U,19,0))</f>
        <v>Green Field</v>
      </c>
      <c r="O51" s="213">
        <v>45940</v>
      </c>
      <c r="P51" s="213">
        <v>45933</v>
      </c>
      <c r="Q51" s="233"/>
      <c r="R51" s="234"/>
      <c r="S51" s="234">
        <f>IF(A51="","",VLOOKUP(A51,'IHS DATABASE'!C:BG,30,0))</f>
        <v>0</v>
      </c>
      <c r="T51" s="223"/>
      <c r="U51" s="234">
        <f>IF(A51="","",VLOOKUP(A51,'IHS DATABASE'!C:AG,31,0))</f>
        <v>0</v>
      </c>
      <c r="V51" s="13"/>
      <c r="W51" s="13">
        <v>10982</v>
      </c>
      <c r="X51" s="13">
        <v>11042</v>
      </c>
      <c r="Y51" s="237">
        <f t="shared" si="7"/>
        <v>60</v>
      </c>
      <c r="Z51" s="237">
        <f t="shared" si="8"/>
        <v>168</v>
      </c>
      <c r="AA51" s="237" t="str">
        <f t="shared" si="9"/>
        <v>OK</v>
      </c>
      <c r="AB51" s="238"/>
      <c r="AC51" s="238"/>
      <c r="AD51" s="238"/>
      <c r="AE51" s="239"/>
      <c r="AF51" s="240">
        <v>208</v>
      </c>
      <c r="AG51" s="245"/>
      <c r="AH51" s="245"/>
      <c r="AI51" s="246">
        <v>10</v>
      </c>
      <c r="AJ51" s="246">
        <v>500</v>
      </c>
      <c r="AK51" s="240">
        <f t="shared" si="10"/>
        <v>510</v>
      </c>
      <c r="AL51" s="240">
        <f t="shared" si="11"/>
        <v>198</v>
      </c>
      <c r="AM51" s="247">
        <f t="shared" si="12"/>
        <v>3.3</v>
      </c>
      <c r="AN51" s="240">
        <f>IF(A51="","",VLOOKUP(A51,'IHS DATABASE'!C:H,6,0))</f>
        <v>2.5</v>
      </c>
      <c r="AO51" s="240"/>
      <c r="AP51" s="248"/>
      <c r="AQ51" s="248"/>
      <c r="AR51" s="222"/>
      <c r="AS51" s="222"/>
      <c r="AT51" s="222">
        <f t="shared" si="13"/>
        <v>0</v>
      </c>
      <c r="AU51" s="222"/>
      <c r="AV51" s="249"/>
      <c r="AW51" s="249"/>
      <c r="AX51" s="222"/>
      <c r="AY51" s="222"/>
      <c r="AZ51" s="222"/>
      <c r="BA51" s="222"/>
      <c r="BB51" s="249"/>
      <c r="BC51" s="249" t="s">
        <v>69</v>
      </c>
      <c r="BD51" s="249"/>
      <c r="BE51" s="249" t="s">
        <v>57</v>
      </c>
    </row>
    <row r="52" spans="1:57">
      <c r="A52" s="221" t="s">
        <v>109</v>
      </c>
      <c r="B52" s="222" t="str">
        <f>IF(A52="","",VLOOKUP(A52,'IHS DATABASE'!C:D,2,0))</f>
        <v>Mphata Hill Repeater</v>
      </c>
      <c r="C52" s="223" t="str">
        <f>IF(A52="","",VLOOKUP(A52,'IHS DATABASE'!C:AD,27,0))</f>
        <v>CCS</v>
      </c>
      <c r="D52" s="223" t="s">
        <v>56</v>
      </c>
      <c r="E52" s="223" t="str">
        <f>IF(A52="","",VLOOKUP(A52,'IHS DATABASE'!C:G,5,0))</f>
        <v>Eastern </v>
      </c>
      <c r="F52" s="223" t="str">
        <f>IF(A52="","",VLOOKUP(A52,'IHS DATABASE'!C:AB,26,0))</f>
        <v>Fetus Kalunga</v>
      </c>
      <c r="G52" s="222" t="str">
        <f>IF(A52="","",VLOOKUP(A52,'IHS DATABASE'!C:X,22,0))</f>
        <v>Fetus Kalunga</v>
      </c>
      <c r="H52" s="224"/>
      <c r="I52" s="223" t="str">
        <f>IF(A52="","",VLOOKUP(A52,'IHS DATABASE'!C:W,21,0))</f>
        <v>Outdoor</v>
      </c>
      <c r="J52" s="223" t="str">
        <f>IF(A52="","",VLOOKUP(A52,'IHS DATABASE'!C:T,18,0))</f>
        <v>Solar-Gen</v>
      </c>
      <c r="K52" s="223"/>
      <c r="L52" s="223"/>
      <c r="M52" s="223" t="str">
        <f>IF(A52="","",VLOOKUP(A52,'IHS DATABASE'!C:U,19,0))</f>
        <v>Green Field</v>
      </c>
      <c r="O52" s="213">
        <v>45940</v>
      </c>
      <c r="P52" s="213">
        <v>45919</v>
      </c>
      <c r="Q52" s="233"/>
      <c r="R52" s="234"/>
      <c r="S52" s="234" t="str">
        <f>IF(A52="","",VLOOKUP(A52,'IHS DATABASE'!C:BG,30,0))</f>
        <v>Gen Logic </v>
      </c>
      <c r="T52" s="223"/>
      <c r="U52" s="234">
        <f>IF(A52="","",VLOOKUP(A52,'IHS DATABASE'!C:AG,31,0))</f>
        <v>20</v>
      </c>
      <c r="V52" s="13"/>
      <c r="W52" s="13">
        <v>7069</v>
      </c>
      <c r="X52" s="13">
        <v>7281</v>
      </c>
      <c r="Y52" s="237">
        <f t="shared" si="7"/>
        <v>212</v>
      </c>
      <c r="Z52" s="237">
        <f t="shared" si="8"/>
        <v>504</v>
      </c>
      <c r="AA52" s="237" t="str">
        <f t="shared" si="9"/>
        <v>OK</v>
      </c>
      <c r="AB52" s="238"/>
      <c r="AC52" s="238"/>
      <c r="AD52" s="238"/>
      <c r="AE52" s="239"/>
      <c r="AF52" s="214">
        <v>717</v>
      </c>
      <c r="AG52" s="245"/>
      <c r="AH52" s="245"/>
      <c r="AI52" s="246">
        <v>27</v>
      </c>
      <c r="AJ52" s="246">
        <v>500</v>
      </c>
      <c r="AK52" s="240">
        <f t="shared" si="10"/>
        <v>527</v>
      </c>
      <c r="AL52" s="240">
        <f t="shared" si="11"/>
        <v>690</v>
      </c>
      <c r="AM52" s="247">
        <f t="shared" si="12"/>
        <v>3.25471698113208</v>
      </c>
      <c r="AN52" s="240">
        <f>IF(A52="","",VLOOKUP(A52,'IHS DATABASE'!C:H,6,0))</f>
        <v>2.5</v>
      </c>
      <c r="AO52" s="240"/>
      <c r="AP52" s="248"/>
      <c r="AQ52" s="248"/>
      <c r="AR52" s="222"/>
      <c r="AS52" s="222"/>
      <c r="AT52" s="222">
        <f t="shared" si="13"/>
        <v>0</v>
      </c>
      <c r="AU52" s="222"/>
      <c r="AV52" s="249"/>
      <c r="AW52" s="249"/>
      <c r="AX52" s="222"/>
      <c r="AY52" s="222"/>
      <c r="AZ52" s="222"/>
      <c r="BA52" s="222"/>
      <c r="BB52" s="249"/>
      <c r="BC52" s="249" t="s">
        <v>60</v>
      </c>
      <c r="BD52" s="249"/>
      <c r="BE52" s="249" t="s">
        <v>57</v>
      </c>
    </row>
    <row r="53" spans="1:57">
      <c r="A53" s="221" t="s">
        <v>110</v>
      </c>
      <c r="B53" s="222" t="s">
        <v>111</v>
      </c>
      <c r="C53" s="223" t="e">
        <f>IF(A53="","",VLOOKUP(A53,'IHS DATABASE'!C:AD,27,0))</f>
        <v>#N/A</v>
      </c>
      <c r="D53" s="223" t="s">
        <v>76</v>
      </c>
      <c r="E53" s="223" t="e">
        <f>IF(A53="","",VLOOKUP(A53,'IHS DATABASE'!C:G,5,0))</f>
        <v>#N/A</v>
      </c>
      <c r="F53" s="223" t="e">
        <f>IF(A53="","",VLOOKUP(A53,'IHS DATABASE'!C:AB,26,0))</f>
        <v>#N/A</v>
      </c>
      <c r="G53" s="222" t="e">
        <f>IF(A53="","",VLOOKUP(A53,'IHS DATABASE'!C:X,22,0))</f>
        <v>#N/A</v>
      </c>
      <c r="H53" s="224"/>
      <c r="I53" s="223" t="e">
        <f>IF(A53="","",VLOOKUP(A53,'IHS DATABASE'!C:W,21,0))</f>
        <v>#N/A</v>
      </c>
      <c r="J53" s="223" t="e">
        <f>IF(A53="","",VLOOKUP(A53,'IHS DATABASE'!C:T,18,0))</f>
        <v>#N/A</v>
      </c>
      <c r="K53" s="223"/>
      <c r="L53" s="223"/>
      <c r="M53" s="223" t="e">
        <f>IF(A53="","",VLOOKUP(A53,'IHS DATABASE'!C:U,19,0))</f>
        <v>#N/A</v>
      </c>
      <c r="O53" s="213">
        <v>45940</v>
      </c>
      <c r="P53" s="213">
        <v>45934</v>
      </c>
      <c r="Q53" s="233"/>
      <c r="R53" s="234"/>
      <c r="S53" s="234" t="e">
        <f>IF(A53="","",VLOOKUP(A53,'IHS DATABASE'!C:BG,30,0))</f>
        <v>#N/A</v>
      </c>
      <c r="T53" s="223"/>
      <c r="U53" s="234" t="e">
        <f>IF(A53="","",VLOOKUP(A53,'IHS DATABASE'!C:AG,31,0))</f>
        <v>#N/A</v>
      </c>
      <c r="V53" s="13"/>
      <c r="W53" s="13">
        <v>1298</v>
      </c>
      <c r="X53" s="13">
        <v>1358</v>
      </c>
      <c r="Y53" s="237">
        <f t="shared" si="7"/>
        <v>60</v>
      </c>
      <c r="Z53" s="237">
        <f t="shared" si="8"/>
        <v>144</v>
      </c>
      <c r="AA53" s="237" t="str">
        <f t="shared" si="9"/>
        <v>OK</v>
      </c>
      <c r="AB53" s="238"/>
      <c r="AC53" s="238"/>
      <c r="AD53" s="238"/>
      <c r="AE53" s="239"/>
      <c r="AF53" s="240">
        <v>228</v>
      </c>
      <c r="AG53" s="245"/>
      <c r="AH53" s="245"/>
      <c r="AI53" s="246">
        <v>16</v>
      </c>
      <c r="AJ53" s="246">
        <v>500</v>
      </c>
      <c r="AK53" s="240">
        <f t="shared" si="10"/>
        <v>516</v>
      </c>
      <c r="AL53" s="240">
        <f t="shared" si="11"/>
        <v>212</v>
      </c>
      <c r="AM53" s="247">
        <f t="shared" si="12"/>
        <v>3.53333333333333</v>
      </c>
      <c r="AN53" s="240" t="e">
        <f>IF(A53="","",VLOOKUP(A53,'IHS DATABASE'!C:H,6,0))</f>
        <v>#N/A</v>
      </c>
      <c r="AO53" s="240"/>
      <c r="AP53" s="248"/>
      <c r="AQ53" s="248"/>
      <c r="AR53" s="222"/>
      <c r="AS53" s="222"/>
      <c r="AT53" s="222">
        <f t="shared" si="13"/>
        <v>0</v>
      </c>
      <c r="AU53" s="222"/>
      <c r="AV53" s="249"/>
      <c r="AW53" s="249"/>
      <c r="AX53" s="222"/>
      <c r="AY53" s="222"/>
      <c r="AZ53" s="222"/>
      <c r="BA53" s="222"/>
      <c r="BB53" s="249"/>
      <c r="BC53" s="249" t="s">
        <v>69</v>
      </c>
      <c r="BD53" s="249"/>
      <c r="BE53" s="249" t="s">
        <v>57</v>
      </c>
    </row>
    <row r="54" spans="1:57">
      <c r="A54" s="221" t="s">
        <v>112</v>
      </c>
      <c r="B54" s="222" t="s">
        <v>113</v>
      </c>
      <c r="C54" s="223" t="e">
        <f>IF(A54="","",VLOOKUP(A54,'IHS DATABASE'!C:AD,27,0))</f>
        <v>#N/A</v>
      </c>
      <c r="D54" s="223" t="s">
        <v>76</v>
      </c>
      <c r="E54" s="223" t="e">
        <f>IF(A54="","",VLOOKUP(A54,'IHS DATABASE'!C:G,5,0))</f>
        <v>#N/A</v>
      </c>
      <c r="F54" s="223" t="e">
        <f>IF(A54="","",VLOOKUP(A54,'IHS DATABASE'!C:AB,26,0))</f>
        <v>#N/A</v>
      </c>
      <c r="G54" s="222" t="e">
        <f>IF(A54="","",VLOOKUP(A54,'IHS DATABASE'!C:X,22,0))</f>
        <v>#N/A</v>
      </c>
      <c r="H54" s="224"/>
      <c r="I54" s="223" t="e">
        <f>IF(A54="","",VLOOKUP(A54,'IHS DATABASE'!C:W,21,0))</f>
        <v>#N/A</v>
      </c>
      <c r="J54" s="223" t="e">
        <f>IF(A54="","",VLOOKUP(A54,'IHS DATABASE'!C:T,18,0))</f>
        <v>#N/A</v>
      </c>
      <c r="K54" s="223"/>
      <c r="L54" s="223"/>
      <c r="M54" s="223" t="e">
        <f>IF(A54="","",VLOOKUP(A54,'IHS DATABASE'!C:U,19,0))</f>
        <v>#N/A</v>
      </c>
      <c r="O54" s="213">
        <v>45940</v>
      </c>
      <c r="P54" s="213">
        <v>45934</v>
      </c>
      <c r="Q54" s="233"/>
      <c r="R54" s="234"/>
      <c r="S54" s="234" t="e">
        <f>IF(A54="","",VLOOKUP(A54,'IHS DATABASE'!C:BG,30,0))</f>
        <v>#N/A</v>
      </c>
      <c r="T54" s="223"/>
      <c r="U54" s="234" t="e">
        <f>IF(A54="","",VLOOKUP(A54,'IHS DATABASE'!C:AG,31,0))</f>
        <v>#N/A</v>
      </c>
      <c r="V54" s="13"/>
      <c r="W54" s="13">
        <v>1414</v>
      </c>
      <c r="X54" s="13">
        <v>1487</v>
      </c>
      <c r="Y54" s="237">
        <f t="shared" si="7"/>
        <v>73</v>
      </c>
      <c r="Z54" s="237">
        <f t="shared" si="8"/>
        <v>144</v>
      </c>
      <c r="AA54" s="237" t="str">
        <f t="shared" si="9"/>
        <v>OK</v>
      </c>
      <c r="AB54" s="238"/>
      <c r="AC54" s="238"/>
      <c r="AD54" s="238"/>
      <c r="AE54" s="239"/>
      <c r="AF54" s="240">
        <v>221</v>
      </c>
      <c r="AG54" s="245"/>
      <c r="AH54" s="245"/>
      <c r="AI54" s="246">
        <v>14</v>
      </c>
      <c r="AJ54" s="246">
        <v>500</v>
      </c>
      <c r="AK54" s="240">
        <f t="shared" si="10"/>
        <v>514</v>
      </c>
      <c r="AL54" s="240">
        <f t="shared" si="11"/>
        <v>207</v>
      </c>
      <c r="AM54" s="247">
        <f t="shared" si="12"/>
        <v>2.83561643835616</v>
      </c>
      <c r="AN54" s="240" t="e">
        <f>IF(A54="","",VLOOKUP(A54,'IHS DATABASE'!C:H,6,0))</f>
        <v>#N/A</v>
      </c>
      <c r="AO54" s="240"/>
      <c r="AP54" s="248"/>
      <c r="AQ54" s="248"/>
      <c r="AR54" s="222"/>
      <c r="AS54" s="222"/>
      <c r="AT54" s="222">
        <f t="shared" si="13"/>
        <v>0</v>
      </c>
      <c r="AU54" s="222"/>
      <c r="AV54" s="249"/>
      <c r="AW54" s="249"/>
      <c r="AX54" s="222"/>
      <c r="AY54" s="222"/>
      <c r="AZ54" s="222"/>
      <c r="BA54" s="222"/>
      <c r="BB54" s="249"/>
      <c r="BC54" s="249" t="s">
        <v>69</v>
      </c>
      <c r="BD54" s="249"/>
      <c r="BE54" s="249" t="s">
        <v>57</v>
      </c>
    </row>
    <row r="55" spans="1:57">
      <c r="A55" s="221" t="s">
        <v>63</v>
      </c>
      <c r="B55" s="222" t="str">
        <f>IF(A55="","",VLOOKUP(A55,'IHS DATABASE'!C:D,2,0))</f>
        <v>NEW BWALO</v>
      </c>
      <c r="C55" s="223" t="str">
        <f>IF(A55="","",VLOOKUP(A55,'IHS DATABASE'!C:AD,27,0))</f>
        <v>CCS</v>
      </c>
      <c r="D55" s="223" t="s">
        <v>59</v>
      </c>
      <c r="E55" s="223" t="str">
        <f>IF(A55="","",VLOOKUP(A55,'IHS DATABASE'!C:G,5,0))</f>
        <v>Eastern </v>
      </c>
      <c r="F55" s="223" t="str">
        <f>IF(A55="","",VLOOKUP(A55,'IHS DATABASE'!C:AB,26,0))</f>
        <v>Fetus Kalunga</v>
      </c>
      <c r="G55" s="222" t="str">
        <f>IF(A55="","",VLOOKUP(A55,'IHS DATABASE'!C:X,22,0))</f>
        <v>Fetus Kalunga</v>
      </c>
      <c r="H55" s="224"/>
      <c r="I55" s="223" t="str">
        <f>IF(A55="","",VLOOKUP(A55,'IHS DATABASE'!C:W,21,0))</f>
        <v>Indoor </v>
      </c>
      <c r="J55" s="223" t="str">
        <f>IF(A55="","",VLOOKUP(A55,'IHS DATABASE'!C:T,18,0))</f>
        <v>Solar-Gen</v>
      </c>
      <c r="K55" s="223"/>
      <c r="L55" s="223"/>
      <c r="M55" s="223" t="str">
        <f>IF(A55="","",VLOOKUP(A55,'IHS DATABASE'!C:U,19,0))</f>
        <v>Green Field</v>
      </c>
      <c r="O55" s="213">
        <v>45941</v>
      </c>
      <c r="P55" s="213">
        <v>45938</v>
      </c>
      <c r="Q55" s="233"/>
      <c r="R55" s="234"/>
      <c r="S55" s="234" t="str">
        <f>IF(A55="","",VLOOKUP(A55,'IHS DATABASE'!C:BG,30,0))</f>
        <v>Gen Logic </v>
      </c>
      <c r="T55" s="223"/>
      <c r="U55" s="234">
        <f>IF(A55="","",VLOOKUP(A55,'IHS DATABASE'!C:AG,31,0))</f>
        <v>30</v>
      </c>
      <c r="V55" s="13"/>
      <c r="W55" s="13">
        <v>10261</v>
      </c>
      <c r="X55" s="13">
        <v>10302</v>
      </c>
      <c r="Y55" s="237">
        <f t="shared" si="7"/>
        <v>41</v>
      </c>
      <c r="Z55" s="237">
        <f t="shared" si="8"/>
        <v>72</v>
      </c>
      <c r="AA55" s="237" t="str">
        <f t="shared" si="9"/>
        <v>OK</v>
      </c>
      <c r="AB55" s="238"/>
      <c r="AC55" s="238"/>
      <c r="AD55" s="238"/>
      <c r="AE55" s="239"/>
      <c r="AF55" s="240">
        <v>415</v>
      </c>
      <c r="AG55" s="245"/>
      <c r="AH55" s="245"/>
      <c r="AI55" s="246">
        <v>162</v>
      </c>
      <c r="AJ55" s="246">
        <v>800</v>
      </c>
      <c r="AK55" s="240">
        <f t="shared" si="10"/>
        <v>962</v>
      </c>
      <c r="AL55" s="240">
        <f t="shared" si="11"/>
        <v>253</v>
      </c>
      <c r="AM55" s="247">
        <f t="shared" si="12"/>
        <v>6.17073170731707</v>
      </c>
      <c r="AN55" s="240">
        <f>IF(A55="","",VLOOKUP(A55,'IHS DATABASE'!C:H,6,0))</f>
        <v>4.5</v>
      </c>
      <c r="AO55" s="240"/>
      <c r="AP55" s="248"/>
      <c r="AQ55" s="248"/>
      <c r="AR55" s="222"/>
      <c r="AS55" s="222"/>
      <c r="AT55" s="222">
        <f t="shared" si="13"/>
        <v>0</v>
      </c>
      <c r="AU55" s="222"/>
      <c r="AV55" s="249"/>
      <c r="AW55" s="249"/>
      <c r="AX55" s="222"/>
      <c r="AY55" s="222"/>
      <c r="AZ55" s="222"/>
      <c r="BA55" s="222"/>
      <c r="BB55" s="249"/>
      <c r="BC55" s="249" t="s">
        <v>60</v>
      </c>
      <c r="BD55" s="249"/>
      <c r="BE55" s="249" t="s">
        <v>57</v>
      </c>
    </row>
    <row r="56" spans="1:57">
      <c r="A56" s="221" t="s">
        <v>114</v>
      </c>
      <c r="B56" s="222" t="str">
        <f>IF(A56="","",VLOOKUP(A56,'IHS DATABASE'!C:D,2,0))</f>
        <v>Chinunda RHC</v>
      </c>
      <c r="C56" s="223" t="str">
        <f>IF(A56="","",VLOOKUP(A56,'IHS DATABASE'!C:AD,27,0))</f>
        <v>CCS</v>
      </c>
      <c r="D56" s="223" t="s">
        <v>59</v>
      </c>
      <c r="E56" s="223" t="str">
        <f>IF(A56="","",VLOOKUP(A56,'IHS DATABASE'!C:G,5,0))</f>
        <v>Eastern</v>
      </c>
      <c r="F56" s="223" t="str">
        <f>IF(A56="","",VLOOKUP(A56,'IHS DATABASE'!C:AB,26,0))</f>
        <v>Fetus Kalunga</v>
      </c>
      <c r="G56" s="222" t="str">
        <f>IF(A56="","",VLOOKUP(A56,'IHS DATABASE'!C:X,22,0))</f>
        <v>Fetus Kalunga</v>
      </c>
      <c r="H56" s="224"/>
      <c r="I56" s="223" t="str">
        <f>IF(A56="","",VLOOKUP(A56,'IHS DATABASE'!C:W,21,0))</f>
        <v>Outdoor</v>
      </c>
      <c r="J56" s="223" t="str">
        <f>IF(A56="","",VLOOKUP(A56,'IHS DATABASE'!C:T,18,0))</f>
        <v>Solar-Gen</v>
      </c>
      <c r="K56" s="223"/>
      <c r="L56" s="223"/>
      <c r="M56" s="223" t="str">
        <f>IF(A56="","",VLOOKUP(A56,'IHS DATABASE'!C:U,19,0))</f>
        <v>Green Field</v>
      </c>
      <c r="O56" s="213">
        <v>45941</v>
      </c>
      <c r="P56" s="213">
        <v>45930</v>
      </c>
      <c r="Q56" s="233"/>
      <c r="R56" s="234"/>
      <c r="S56" s="234">
        <f>IF(A56="","",VLOOKUP(A56,'IHS DATABASE'!C:BG,30,0))</f>
        <v>0</v>
      </c>
      <c r="T56" s="223"/>
      <c r="U56" s="234">
        <f>IF(A56="","",VLOOKUP(A56,'IHS DATABASE'!C:AG,31,0))</f>
        <v>0</v>
      </c>
      <c r="V56" s="13"/>
      <c r="W56" s="13">
        <v>5167</v>
      </c>
      <c r="X56" s="13">
        <v>5272</v>
      </c>
      <c r="Y56" s="237">
        <f t="shared" si="7"/>
        <v>105</v>
      </c>
      <c r="Z56" s="237">
        <f t="shared" si="8"/>
        <v>264</v>
      </c>
      <c r="AA56" s="237" t="str">
        <f t="shared" si="9"/>
        <v>OK</v>
      </c>
      <c r="AB56" s="238"/>
      <c r="AC56" s="238"/>
      <c r="AD56" s="238"/>
      <c r="AE56" s="239"/>
      <c r="AF56" s="240">
        <v>475</v>
      </c>
      <c r="AG56" s="245"/>
      <c r="AH56" s="245"/>
      <c r="AI56" s="246">
        <v>40</v>
      </c>
      <c r="AJ56" s="246">
        <v>700</v>
      </c>
      <c r="AK56" s="240">
        <f t="shared" si="10"/>
        <v>740</v>
      </c>
      <c r="AL56" s="240">
        <f t="shared" si="11"/>
        <v>435</v>
      </c>
      <c r="AM56" s="247">
        <f t="shared" si="12"/>
        <v>4.14285714285714</v>
      </c>
      <c r="AN56" s="240">
        <f>IF(A56="","",VLOOKUP(A56,'IHS DATABASE'!C:H,6,0))</f>
        <v>4.5</v>
      </c>
      <c r="AO56" s="240"/>
      <c r="AP56" s="248"/>
      <c r="AQ56" s="248"/>
      <c r="AR56" s="222"/>
      <c r="AS56" s="222"/>
      <c r="AT56" s="222">
        <f t="shared" si="13"/>
        <v>0</v>
      </c>
      <c r="AU56" s="222"/>
      <c r="AV56" s="249"/>
      <c r="AW56" s="249"/>
      <c r="AX56" s="222"/>
      <c r="AY56" s="222"/>
      <c r="AZ56" s="222"/>
      <c r="BA56" s="222"/>
      <c r="BB56" s="249"/>
      <c r="BC56" s="249" t="s">
        <v>60</v>
      </c>
      <c r="BD56" s="249"/>
      <c r="BE56" s="249" t="s">
        <v>57</v>
      </c>
    </row>
    <row r="57" spans="1:57">
      <c r="A57" s="221" t="s">
        <v>115</v>
      </c>
      <c r="B57" s="222" t="str">
        <f>IF(A57="","",VLOOKUP(A57,'IHS DATABASE'!C:D,2,0))</f>
        <v>CHIPATA SHOPRITE</v>
      </c>
      <c r="C57" s="223" t="str">
        <f>IF(A57="","",VLOOKUP(A57,'IHS DATABASE'!C:AD,27,0))</f>
        <v>CCS</v>
      </c>
      <c r="D57" s="223" t="s">
        <v>59</v>
      </c>
      <c r="E57" s="223" t="str">
        <f>IF(A57="","",VLOOKUP(A57,'IHS DATABASE'!C:G,5,0))</f>
        <v>Eastern </v>
      </c>
      <c r="F57" s="223" t="str">
        <f>IF(A57="","",VLOOKUP(A57,'IHS DATABASE'!C:AB,26,0))</f>
        <v>Fetus Kalunga</v>
      </c>
      <c r="G57" s="222" t="str">
        <f>IF(A57="","",VLOOKUP(A57,'IHS DATABASE'!C:X,22,0))</f>
        <v>Fetus Kalunga</v>
      </c>
      <c r="H57" s="224"/>
      <c r="I57" s="223" t="str">
        <f>IF(A57="","",VLOOKUP(A57,'IHS DATABASE'!C:W,21,0))</f>
        <v>Indoor </v>
      </c>
      <c r="J57" s="223" t="str">
        <f>IF(A57="","",VLOOKUP(A57,'IHS DATABASE'!C:T,18,0))</f>
        <v>Grid-Gen</v>
      </c>
      <c r="K57" s="223"/>
      <c r="L57" s="223"/>
      <c r="M57" s="223" t="str">
        <f>IF(A57="","",VLOOKUP(A57,'IHS DATABASE'!C:U,19,0))</f>
        <v>Green Field</v>
      </c>
      <c r="O57" s="213">
        <v>45941</v>
      </c>
      <c r="P57" s="213">
        <v>45934</v>
      </c>
      <c r="Q57" s="233"/>
      <c r="R57" s="234"/>
      <c r="S57" s="234" t="str">
        <f>IF(A57="","",VLOOKUP(A57,'IHS DATABASE'!C:BG,30,0))</f>
        <v>Gen Logic </v>
      </c>
      <c r="T57" s="223"/>
      <c r="U57" s="234">
        <f>IF(A57="","",VLOOKUP(A57,'IHS DATABASE'!C:AG,31,0))</f>
        <v>30</v>
      </c>
      <c r="V57" s="13"/>
      <c r="W57" s="13">
        <v>9738</v>
      </c>
      <c r="X57" s="13">
        <v>9764</v>
      </c>
      <c r="Y57" s="237">
        <f t="shared" si="7"/>
        <v>26</v>
      </c>
      <c r="Z57" s="237">
        <f t="shared" si="8"/>
        <v>168</v>
      </c>
      <c r="AA57" s="237" t="str">
        <f t="shared" si="9"/>
        <v>OK</v>
      </c>
      <c r="AB57" s="238"/>
      <c r="AC57" s="238"/>
      <c r="AD57" s="238"/>
      <c r="AE57" s="239"/>
      <c r="AF57" s="240">
        <v>555</v>
      </c>
      <c r="AG57" s="245"/>
      <c r="AH57" s="245"/>
      <c r="AI57" s="246">
        <v>434</v>
      </c>
      <c r="AJ57" s="246">
        <v>300</v>
      </c>
      <c r="AK57" s="240">
        <f t="shared" si="10"/>
        <v>734</v>
      </c>
      <c r="AL57" s="240">
        <f t="shared" si="11"/>
        <v>121</v>
      </c>
      <c r="AM57" s="247">
        <f t="shared" si="12"/>
        <v>4.65384615384615</v>
      </c>
      <c r="AN57" s="240">
        <f>IF(A57="","",VLOOKUP(A57,'IHS DATABASE'!C:H,6,0))</f>
        <v>4.5</v>
      </c>
      <c r="AO57" s="240"/>
      <c r="AP57" s="248"/>
      <c r="AQ57" s="248"/>
      <c r="AR57" s="222"/>
      <c r="AS57" s="222"/>
      <c r="AT57" s="222">
        <f t="shared" si="13"/>
        <v>0</v>
      </c>
      <c r="AU57" s="222"/>
      <c r="AV57" s="249"/>
      <c r="AW57" s="249"/>
      <c r="AX57" s="222"/>
      <c r="AY57" s="222"/>
      <c r="AZ57" s="222"/>
      <c r="BA57" s="222"/>
      <c r="BB57" s="249"/>
      <c r="BC57" s="249" t="s">
        <v>60</v>
      </c>
      <c r="BD57" s="249"/>
      <c r="BE57" s="249" t="s">
        <v>57</v>
      </c>
    </row>
    <row r="58" spans="1:57">
      <c r="A58" s="221" t="s">
        <v>116</v>
      </c>
      <c r="B58" s="222" t="str">
        <f>IF(A58="","",VLOOKUP(A58,'IHS DATABASE'!C:D,2,0))</f>
        <v>Bwanunkha Basic School</v>
      </c>
      <c r="C58" s="223" t="str">
        <f>IF(A58="","",VLOOKUP(A58,'IHS DATABASE'!C:AD,27,0))</f>
        <v>CCS</v>
      </c>
      <c r="D58" s="223" t="s">
        <v>56</v>
      </c>
      <c r="E58" s="223" t="str">
        <f>IF(A58="","",VLOOKUP(A58,'IHS DATABASE'!C:G,5,0))</f>
        <v>Eastern</v>
      </c>
      <c r="F58" s="223" t="str">
        <f>IF(A58="","",VLOOKUP(A58,'IHS DATABASE'!C:AB,26,0))</f>
        <v>Fetus Kalunga</v>
      </c>
      <c r="G58" s="222" t="str">
        <f>IF(A58="","",VLOOKUP(A58,'IHS DATABASE'!C:X,22,0))</f>
        <v>Fetus Kalunga</v>
      </c>
      <c r="H58" s="224"/>
      <c r="I58" s="223" t="str">
        <f>IF(A58="","",VLOOKUP(A58,'IHS DATABASE'!C:W,21,0))</f>
        <v>Outdoor</v>
      </c>
      <c r="J58" s="223" t="str">
        <f>IF(A58="","",VLOOKUP(A58,'IHS DATABASE'!C:T,18,0))</f>
        <v>Solar-Gen</v>
      </c>
      <c r="K58" s="223"/>
      <c r="L58" s="223"/>
      <c r="M58" s="223" t="str">
        <f>IF(A58="","",VLOOKUP(A58,'IHS DATABASE'!C:U,19,0))</f>
        <v>Green Field</v>
      </c>
      <c r="O58" s="213">
        <v>45941</v>
      </c>
      <c r="P58" s="213">
        <v>45918</v>
      </c>
      <c r="Q58" s="233"/>
      <c r="R58" s="234"/>
      <c r="S58" s="234">
        <f>IF(A58="","",VLOOKUP(A58,'IHS DATABASE'!C:BG,30,0))</f>
        <v>0</v>
      </c>
      <c r="T58" s="223"/>
      <c r="U58" s="234">
        <f>IF(A58="","",VLOOKUP(A58,'IHS DATABASE'!C:AG,31,0))</f>
        <v>30</v>
      </c>
      <c r="V58" s="13"/>
      <c r="W58" s="13">
        <v>10928</v>
      </c>
      <c r="X58" s="13">
        <v>11185</v>
      </c>
      <c r="Y58" s="237">
        <f t="shared" si="7"/>
        <v>257</v>
      </c>
      <c r="Z58" s="237">
        <f t="shared" si="8"/>
        <v>552</v>
      </c>
      <c r="AA58" s="237" t="str">
        <f t="shared" si="9"/>
        <v>OK</v>
      </c>
      <c r="AB58" s="238"/>
      <c r="AC58" s="238"/>
      <c r="AD58" s="238"/>
      <c r="AE58" s="239"/>
      <c r="AF58" s="214">
        <v>713</v>
      </c>
      <c r="AG58" s="245"/>
      <c r="AH58" s="245"/>
      <c r="AI58" s="246">
        <v>30</v>
      </c>
      <c r="AJ58" s="246">
        <v>800</v>
      </c>
      <c r="AK58" s="240">
        <f t="shared" si="10"/>
        <v>830</v>
      </c>
      <c r="AL58" s="240">
        <f t="shared" si="11"/>
        <v>683</v>
      </c>
      <c r="AM58" s="247">
        <f t="shared" si="12"/>
        <v>2.65758754863813</v>
      </c>
      <c r="AN58" s="240">
        <f>IF(A58="","",VLOOKUP(A58,'IHS DATABASE'!C:H,6,0))</f>
        <v>4.5</v>
      </c>
      <c r="AO58" s="240"/>
      <c r="AP58" s="248"/>
      <c r="AQ58" s="248"/>
      <c r="AR58" s="222"/>
      <c r="AS58" s="222"/>
      <c r="AT58" s="222">
        <f t="shared" si="13"/>
        <v>0</v>
      </c>
      <c r="AU58" s="222"/>
      <c r="AV58" s="249"/>
      <c r="AW58" s="249"/>
      <c r="AX58" s="222"/>
      <c r="AY58" s="222"/>
      <c r="AZ58" s="222"/>
      <c r="BA58" s="222"/>
      <c r="BB58" s="249"/>
      <c r="BC58" s="249" t="s">
        <v>60</v>
      </c>
      <c r="BD58" s="249"/>
      <c r="BE58" s="249" t="s">
        <v>57</v>
      </c>
    </row>
    <row r="59" spans="1:57">
      <c r="A59" s="221" t="s">
        <v>117</v>
      </c>
      <c r="B59" s="222" t="str">
        <f>IF(A59="","",VLOOKUP(A59,'IHS DATABASE'!C:D,2,0))</f>
        <v>Tafelansoni Basic School</v>
      </c>
      <c r="C59" s="223" t="str">
        <f>IF(A59="","",VLOOKUP(A59,'IHS DATABASE'!C:AD,27,0))</f>
        <v>CCS</v>
      </c>
      <c r="D59" s="223" t="s">
        <v>56</v>
      </c>
      <c r="E59" s="223" t="str">
        <f>IF(A59="","",VLOOKUP(A59,'IHS DATABASE'!C:G,5,0))</f>
        <v>Eastern</v>
      </c>
      <c r="F59" s="223" t="str">
        <f>IF(A59="","",VLOOKUP(A59,'IHS DATABASE'!C:AB,26,0))</f>
        <v>Fetus Kalunga</v>
      </c>
      <c r="G59" s="222" t="str">
        <f>IF(A59="","",VLOOKUP(A59,'IHS DATABASE'!C:X,22,0))</f>
        <v>Fetus Kalunga</v>
      </c>
      <c r="H59" s="224"/>
      <c r="I59" s="223" t="str">
        <f>IF(A59="","",VLOOKUP(A59,'IHS DATABASE'!C:W,21,0))</f>
        <v>Outdoor</v>
      </c>
      <c r="J59" s="223" t="str">
        <f>IF(A59="","",VLOOKUP(A59,'IHS DATABASE'!C:T,18,0))</f>
        <v>Solar-Gen</v>
      </c>
      <c r="K59" s="223"/>
      <c r="L59" s="223"/>
      <c r="M59" s="223" t="str">
        <f>IF(A59="","",VLOOKUP(A59,'IHS DATABASE'!C:U,19,0))</f>
        <v>Green Field</v>
      </c>
      <c r="O59" s="213">
        <v>45941</v>
      </c>
      <c r="P59" s="213">
        <v>45918</v>
      </c>
      <c r="Q59" s="233"/>
      <c r="R59" s="234"/>
      <c r="S59" s="234">
        <f>IF(A59="","",VLOOKUP(A59,'IHS DATABASE'!C:BG,30,0))</f>
        <v>0</v>
      </c>
      <c r="T59" s="223"/>
      <c r="U59" s="234">
        <f>IF(A59="","",VLOOKUP(A59,'IHS DATABASE'!C:AG,31,0))</f>
        <v>30</v>
      </c>
      <c r="V59" s="13"/>
      <c r="W59" s="13">
        <v>10336</v>
      </c>
      <c r="X59" s="13">
        <v>10600</v>
      </c>
      <c r="Y59" s="237">
        <f t="shared" si="7"/>
        <v>264</v>
      </c>
      <c r="Z59" s="237">
        <f t="shared" si="8"/>
        <v>552</v>
      </c>
      <c r="AA59" s="237" t="str">
        <f t="shared" si="9"/>
        <v>OK</v>
      </c>
      <c r="AB59" s="238"/>
      <c r="AC59" s="238"/>
      <c r="AD59" s="238"/>
      <c r="AE59" s="239"/>
      <c r="AF59" s="214">
        <v>710</v>
      </c>
      <c r="AG59" s="245"/>
      <c r="AH59" s="245"/>
      <c r="AI59" s="246">
        <v>12</v>
      </c>
      <c r="AJ59" s="246">
        <v>700</v>
      </c>
      <c r="AK59" s="240">
        <f t="shared" si="10"/>
        <v>712</v>
      </c>
      <c r="AL59" s="240">
        <f t="shared" si="11"/>
        <v>698</v>
      </c>
      <c r="AM59" s="247">
        <f t="shared" si="12"/>
        <v>2.64393939393939</v>
      </c>
      <c r="AN59" s="240">
        <f>IF(A59="","",VLOOKUP(A59,'IHS DATABASE'!C:H,6,0))</f>
        <v>5.5</v>
      </c>
      <c r="AO59" s="240"/>
      <c r="AP59" s="248"/>
      <c r="AQ59" s="248"/>
      <c r="AR59" s="222"/>
      <c r="AS59" s="222"/>
      <c r="AT59" s="222">
        <f t="shared" si="13"/>
        <v>0</v>
      </c>
      <c r="AU59" s="222"/>
      <c r="AV59" s="249"/>
      <c r="AW59" s="249"/>
      <c r="AX59" s="222"/>
      <c r="AY59" s="222"/>
      <c r="AZ59" s="222"/>
      <c r="BA59" s="222"/>
      <c r="BB59" s="249"/>
      <c r="BC59" s="249" t="s">
        <v>60</v>
      </c>
      <c r="BD59" s="249"/>
      <c r="BE59" s="249" t="s">
        <v>57</v>
      </c>
    </row>
    <row r="60" spans="1:57">
      <c r="A60" s="221" t="s">
        <v>118</v>
      </c>
      <c r="B60" s="222" t="str">
        <f>IF(A60="","",VLOOKUP(A60,'IHS DATABASE'!C:D,2,0))</f>
        <v>Mtengulen</v>
      </c>
      <c r="C60" s="223" t="str">
        <f>IF(A60="","",VLOOKUP(A60,'IHS DATABASE'!C:AD,27,0))</f>
        <v>CCS</v>
      </c>
      <c r="D60" s="223" t="s">
        <v>59</v>
      </c>
      <c r="E60" s="223" t="str">
        <f>IF(A60="","",VLOOKUP(A60,'IHS DATABASE'!C:G,5,0))</f>
        <v>Eastern </v>
      </c>
      <c r="F60" s="223" t="str">
        <f>IF(A60="","",VLOOKUP(A60,'IHS DATABASE'!C:AB,26,0))</f>
        <v>Fetus Kalunga</v>
      </c>
      <c r="G60" s="222" t="str">
        <f>IF(A60="","",VLOOKUP(A60,'IHS DATABASE'!C:X,22,0))</f>
        <v>Fetus Kalunga</v>
      </c>
      <c r="H60" s="224"/>
      <c r="I60" s="223" t="str">
        <f>IF(A60="","",VLOOKUP(A60,'IHS DATABASE'!C:W,21,0))</f>
        <v>Outdoor</v>
      </c>
      <c r="J60" s="223" t="str">
        <f>IF(A60="","",VLOOKUP(A60,'IHS DATABASE'!C:T,18,0))</f>
        <v>Grid-Gen</v>
      </c>
      <c r="K60" s="223"/>
      <c r="L60" s="223"/>
      <c r="M60" s="223" t="str">
        <f>IF(A60="","",VLOOKUP(A60,'IHS DATABASE'!C:U,19,0))</f>
        <v>Green Field</v>
      </c>
      <c r="O60" s="213">
        <v>45941</v>
      </c>
      <c r="P60" s="213">
        <v>45936</v>
      </c>
      <c r="Q60" s="233"/>
      <c r="R60" s="234"/>
      <c r="S60" s="234" t="str">
        <f>IF(A60="","",VLOOKUP(A60,'IHS DATABASE'!C:BG,30,0))</f>
        <v>Gen Logic </v>
      </c>
      <c r="T60" s="223"/>
      <c r="U60" s="234">
        <f>IF(A60="","",VLOOKUP(A60,'IHS DATABASE'!C:AG,31,0))</f>
        <v>15</v>
      </c>
      <c r="V60" s="13"/>
      <c r="W60" s="13">
        <v>2360</v>
      </c>
      <c r="X60" s="13">
        <v>2376</v>
      </c>
      <c r="Y60" s="237">
        <f t="shared" si="7"/>
        <v>16</v>
      </c>
      <c r="Z60" s="237">
        <f t="shared" si="8"/>
        <v>120</v>
      </c>
      <c r="AA60" s="237" t="str">
        <f t="shared" si="9"/>
        <v>OK</v>
      </c>
      <c r="AB60" s="238"/>
      <c r="AC60" s="238"/>
      <c r="AD60" s="238"/>
      <c r="AE60" s="239"/>
      <c r="AF60" s="240">
        <v>111</v>
      </c>
      <c r="AG60" s="245"/>
      <c r="AH60" s="245"/>
      <c r="AI60" s="246">
        <v>68</v>
      </c>
      <c r="AJ60" s="246">
        <v>300</v>
      </c>
      <c r="AK60" s="240">
        <f t="shared" si="10"/>
        <v>368</v>
      </c>
      <c r="AL60" s="240">
        <f t="shared" si="11"/>
        <v>43</v>
      </c>
      <c r="AM60" s="247">
        <f t="shared" si="12"/>
        <v>2.6875</v>
      </c>
      <c r="AN60" s="240">
        <f>IF(A60="","",VLOOKUP(A60,'IHS DATABASE'!C:H,6,0))</f>
        <v>1.8</v>
      </c>
      <c r="AO60" s="240"/>
      <c r="AP60" s="248"/>
      <c r="AQ60" s="248"/>
      <c r="AR60" s="222"/>
      <c r="AS60" s="222"/>
      <c r="AT60" s="222">
        <f t="shared" si="13"/>
        <v>0</v>
      </c>
      <c r="AU60" s="222"/>
      <c r="AV60" s="249"/>
      <c r="AW60" s="249"/>
      <c r="AX60" s="222"/>
      <c r="AY60" s="222"/>
      <c r="AZ60" s="222"/>
      <c r="BA60" s="222"/>
      <c r="BB60" s="249"/>
      <c r="BC60" s="249" t="s">
        <v>60</v>
      </c>
      <c r="BD60" s="249"/>
      <c r="BE60" s="249" t="s">
        <v>57</v>
      </c>
    </row>
    <row r="61" spans="1:57">
      <c r="A61" s="221" t="s">
        <v>119</v>
      </c>
      <c r="B61" s="222" t="str">
        <f>IF(A61="","",VLOOKUP(A61,'IHS DATABASE'!C:D,2,0))</f>
        <v>Gonda</v>
      </c>
      <c r="C61" s="223" t="str">
        <f>IF(A61="","",VLOOKUP(A61,'IHS DATABASE'!C:AD,27,0))</f>
        <v>CCS</v>
      </c>
      <c r="D61" s="223" t="s">
        <v>56</v>
      </c>
      <c r="E61" s="223" t="str">
        <f>IF(A61="","",VLOOKUP(A61,'IHS DATABASE'!C:G,5,0))</f>
        <v>Eastern </v>
      </c>
      <c r="F61" s="223" t="str">
        <f>IF(A61="","",VLOOKUP(A61,'IHS DATABASE'!C:AB,26,0))</f>
        <v>Fetus Kalunga</v>
      </c>
      <c r="G61" s="222" t="str">
        <f>IF(A61="","",VLOOKUP(A61,'IHS DATABASE'!C:X,22,0))</f>
        <v>Fetus Kalunga</v>
      </c>
      <c r="H61" s="224"/>
      <c r="I61" s="223" t="str">
        <f>IF(A61="","",VLOOKUP(A61,'IHS DATABASE'!C:W,21,0))</f>
        <v>Indoor </v>
      </c>
      <c r="J61" s="223" t="str">
        <f>IF(A61="","",VLOOKUP(A61,'IHS DATABASE'!C:T,18,0))</f>
        <v>Grid-Gen</v>
      </c>
      <c r="K61" s="223"/>
      <c r="L61" s="223"/>
      <c r="M61" s="223" t="str">
        <f>IF(A61="","",VLOOKUP(A61,'IHS DATABASE'!C:U,19,0))</f>
        <v>Green Field</v>
      </c>
      <c r="O61" s="213">
        <v>45961</v>
      </c>
      <c r="Q61" s="233"/>
      <c r="R61" s="234"/>
      <c r="S61" s="234" t="str">
        <f>IF(A61="","",VLOOKUP(A61,'IHS DATABASE'!C:BG,30,0))</f>
        <v>Gen Logic </v>
      </c>
      <c r="T61" s="223"/>
      <c r="U61" s="234">
        <f>IF(A61="","",VLOOKUP(A61,'IHS DATABASE'!C:AG,31,0))</f>
        <v>15</v>
      </c>
      <c r="V61" s="13"/>
      <c r="W61" s="13"/>
      <c r="X61" s="13">
        <v>3707</v>
      </c>
      <c r="Y61" s="237">
        <f t="shared" si="7"/>
        <v>3707</v>
      </c>
      <c r="Z61" s="237">
        <f t="shared" si="8"/>
        <v>1103064</v>
      </c>
      <c r="AA61" s="237" t="str">
        <f t="shared" si="9"/>
        <v>OK</v>
      </c>
      <c r="AB61" s="238"/>
      <c r="AC61" s="238"/>
      <c r="AD61" s="238"/>
      <c r="AE61" s="239"/>
      <c r="AG61" s="245"/>
      <c r="AH61" s="245"/>
      <c r="AI61" s="246">
        <v>98</v>
      </c>
      <c r="AJ61" s="246">
        <v>250</v>
      </c>
      <c r="AK61" s="240">
        <f t="shared" si="10"/>
        <v>348</v>
      </c>
      <c r="AL61" s="240">
        <f t="shared" si="11"/>
        <v>-98</v>
      </c>
      <c r="AM61" s="247">
        <f t="shared" si="12"/>
        <v>-0.0264364715403291</v>
      </c>
      <c r="AN61" s="240">
        <f>IF(A61="","",VLOOKUP(A61,'IHS DATABASE'!C:H,6,0))</f>
        <v>1.8</v>
      </c>
      <c r="AO61" s="240"/>
      <c r="AP61" s="248"/>
      <c r="AQ61" s="248"/>
      <c r="AR61" s="222"/>
      <c r="AS61" s="222"/>
      <c r="AT61" s="222">
        <f t="shared" si="13"/>
        <v>0</v>
      </c>
      <c r="AU61" s="222"/>
      <c r="AV61" s="249"/>
      <c r="AW61" s="249"/>
      <c r="AX61" s="222"/>
      <c r="AY61" s="222"/>
      <c r="AZ61" s="222"/>
      <c r="BA61" s="222"/>
      <c r="BB61" s="249"/>
      <c r="BC61" s="249" t="s">
        <v>60</v>
      </c>
      <c r="BD61" s="249"/>
      <c r="BE61" s="249"/>
    </row>
    <row r="62" spans="1:57">
      <c r="A62" s="221" t="s">
        <v>75</v>
      </c>
      <c r="B62" s="222" t="str">
        <f>IF(A62="","",VLOOKUP(A62,'IHS DATABASE'!C:D,2,0))</f>
        <v>Chipembe</v>
      </c>
      <c r="C62" s="223" t="str">
        <f>IF(A62="","",VLOOKUP(A62,'IHS DATABASE'!C:AD,27,0))</f>
        <v>CCS</v>
      </c>
      <c r="D62" s="223" t="s">
        <v>76</v>
      </c>
      <c r="E62" s="223" t="str">
        <f>IF(A62="","",VLOOKUP(A62,'IHS DATABASE'!C:G,5,0))</f>
        <v>Eastern </v>
      </c>
      <c r="F62" s="223" t="str">
        <f>IF(A62="","",VLOOKUP(A62,'IHS DATABASE'!C:AB,26,0))</f>
        <v>Fetus Kalunga</v>
      </c>
      <c r="G62" s="222" t="str">
        <f>IF(A62="","",VLOOKUP(A62,'IHS DATABASE'!C:X,22,0))</f>
        <v>Fetus Kalunga</v>
      </c>
      <c r="H62" s="224"/>
      <c r="I62" s="223" t="str">
        <f>IF(A62="","",VLOOKUP(A62,'IHS DATABASE'!C:W,21,0))</f>
        <v>Outdoor</v>
      </c>
      <c r="J62" s="223" t="str">
        <f>IF(A62="","",VLOOKUP(A62,'IHS DATABASE'!C:T,18,0))</f>
        <v>Grid-Gen</v>
      </c>
      <c r="K62" s="223"/>
      <c r="L62" s="223"/>
      <c r="M62" s="223" t="str">
        <f>IF(A62="","",VLOOKUP(A62,'IHS DATABASE'!C:U,19,0))</f>
        <v>Green Field</v>
      </c>
      <c r="O62" s="213">
        <v>45941</v>
      </c>
      <c r="P62" s="213">
        <v>45938</v>
      </c>
      <c r="Q62" s="233"/>
      <c r="R62" s="234"/>
      <c r="S62" s="234" t="str">
        <f>IF(A62="","",VLOOKUP(A62,'IHS DATABASE'!C:BG,30,0))</f>
        <v>Gen Logic </v>
      </c>
      <c r="T62" s="223"/>
      <c r="U62" s="234">
        <f>IF(A62="","",VLOOKUP(A62,'IHS DATABASE'!C:AG,31,0))</f>
        <v>16</v>
      </c>
      <c r="V62" s="13"/>
      <c r="W62" s="13">
        <v>7509</v>
      </c>
      <c r="X62" s="13">
        <v>7544</v>
      </c>
      <c r="Y62" s="237">
        <f t="shared" si="7"/>
        <v>35</v>
      </c>
      <c r="Z62" s="237">
        <f t="shared" si="8"/>
        <v>72</v>
      </c>
      <c r="AA62" s="237" t="str">
        <f t="shared" si="9"/>
        <v>OK</v>
      </c>
      <c r="AB62" s="238"/>
      <c r="AC62" s="238"/>
      <c r="AD62" s="238"/>
      <c r="AE62" s="239"/>
      <c r="AF62" s="240">
        <v>110</v>
      </c>
      <c r="AG62" s="245"/>
      <c r="AH62" s="245"/>
      <c r="AI62" s="246">
        <v>12</v>
      </c>
      <c r="AJ62" s="246">
        <v>400</v>
      </c>
      <c r="AK62" s="240">
        <f t="shared" si="10"/>
        <v>412</v>
      </c>
      <c r="AL62" s="240">
        <f t="shared" si="11"/>
        <v>98</v>
      </c>
      <c r="AM62" s="247">
        <f t="shared" si="12"/>
        <v>2.8</v>
      </c>
      <c r="AN62" s="240">
        <f>IF(A62="","",VLOOKUP(A62,'IHS DATABASE'!C:H,6,0))</f>
        <v>2</v>
      </c>
      <c r="AO62" s="240"/>
      <c r="AP62" s="248"/>
      <c r="AQ62" s="248"/>
      <c r="AR62" s="222"/>
      <c r="AS62" s="222"/>
      <c r="AT62" s="222">
        <f t="shared" si="13"/>
        <v>0</v>
      </c>
      <c r="AU62" s="222"/>
      <c r="AV62" s="249"/>
      <c r="AW62" s="249"/>
      <c r="AX62" s="222"/>
      <c r="AY62" s="222"/>
      <c r="AZ62" s="222"/>
      <c r="BA62" s="222"/>
      <c r="BB62" s="249"/>
      <c r="BC62" s="249" t="s">
        <v>69</v>
      </c>
      <c r="BD62" s="249"/>
      <c r="BE62" s="249" t="s">
        <v>57</v>
      </c>
    </row>
    <row r="63" spans="1:57">
      <c r="A63" s="221" t="s">
        <v>120</v>
      </c>
      <c r="B63" s="222" t="str">
        <f>IF(A63="","",VLOOKUP(A63,'IHS DATABASE'!C:D,2,0))</f>
        <v>Petauke Industrial</v>
      </c>
      <c r="C63" s="223" t="str">
        <f>IF(A63="","",VLOOKUP(A63,'IHS DATABASE'!C:AD,27,0))</f>
        <v>CCS</v>
      </c>
      <c r="D63" s="223" t="s">
        <v>76</v>
      </c>
      <c r="E63" s="223" t="str">
        <f>IF(A63="","",VLOOKUP(A63,'IHS DATABASE'!C:G,5,0))</f>
        <v>Eastern</v>
      </c>
      <c r="F63" s="223" t="str">
        <f>IF(A63="","",VLOOKUP(A63,'IHS DATABASE'!C:AB,26,0))</f>
        <v>Fetus Kalunga</v>
      </c>
      <c r="G63" s="222" t="str">
        <f>IF(A63="","",VLOOKUP(A63,'IHS DATABASE'!C:X,22,0))</f>
        <v>Fetus Kalunga</v>
      </c>
      <c r="H63" s="224"/>
      <c r="I63" s="223" t="str">
        <f>IF(A63="","",VLOOKUP(A63,'IHS DATABASE'!C:W,21,0))</f>
        <v>Outdoor</v>
      </c>
      <c r="J63" s="223" t="str">
        <f>IF(A63="","",VLOOKUP(A63,'IHS DATABASE'!C:T,18,0))</f>
        <v>Grid-Gen</v>
      </c>
      <c r="K63" s="223"/>
      <c r="L63" s="223"/>
      <c r="M63" s="223" t="str">
        <f>IF(A63="","",VLOOKUP(A63,'IHS DATABASE'!C:U,19,0))</f>
        <v>Green Field</v>
      </c>
      <c r="O63" s="213">
        <v>45941</v>
      </c>
      <c r="P63" s="213">
        <v>45928</v>
      </c>
      <c r="Q63" s="233"/>
      <c r="R63" s="234"/>
      <c r="S63" s="234" t="str">
        <f>IF(A63="","",VLOOKUP(A63,'IHS DATABASE'!C:BG,30,0))</f>
        <v>CK Works</v>
      </c>
      <c r="T63" s="223"/>
      <c r="U63" s="234">
        <f>IF(A63="","",VLOOKUP(A63,'IHS DATABASE'!C:AG,31,0))</f>
        <v>20</v>
      </c>
      <c r="V63" s="13"/>
      <c r="W63" s="13">
        <v>2038</v>
      </c>
      <c r="X63" s="13">
        <v>2126</v>
      </c>
      <c r="Y63" s="237">
        <f t="shared" si="7"/>
        <v>88</v>
      </c>
      <c r="Z63" s="237">
        <f t="shared" si="8"/>
        <v>312</v>
      </c>
      <c r="AA63" s="237" t="str">
        <f t="shared" si="9"/>
        <v>OK</v>
      </c>
      <c r="AB63" s="238"/>
      <c r="AC63" s="238"/>
      <c r="AD63" s="238"/>
      <c r="AE63" s="239"/>
      <c r="AF63" s="240">
        <v>316</v>
      </c>
      <c r="AG63" s="245"/>
      <c r="AH63" s="245"/>
      <c r="AI63" s="246">
        <v>16</v>
      </c>
      <c r="AJ63" s="246">
        <v>400</v>
      </c>
      <c r="AK63" s="240">
        <f t="shared" si="10"/>
        <v>416</v>
      </c>
      <c r="AL63" s="240">
        <f t="shared" si="11"/>
        <v>300</v>
      </c>
      <c r="AM63" s="247">
        <f t="shared" si="12"/>
        <v>3.40909090909091</v>
      </c>
      <c r="AN63" s="240">
        <f>IF(A63="","",VLOOKUP(A63,'IHS DATABASE'!C:H,6,0))</f>
        <v>2.5</v>
      </c>
      <c r="AO63" s="240"/>
      <c r="AP63" s="248"/>
      <c r="AQ63" s="248"/>
      <c r="AR63" s="222"/>
      <c r="AS63" s="222"/>
      <c r="AT63" s="222">
        <f t="shared" si="13"/>
        <v>0</v>
      </c>
      <c r="AU63" s="222"/>
      <c r="AV63" s="249"/>
      <c r="AW63" s="249"/>
      <c r="AX63" s="222"/>
      <c r="AY63" s="222"/>
      <c r="AZ63" s="222"/>
      <c r="BA63" s="222"/>
      <c r="BB63" s="249"/>
      <c r="BC63" s="249" t="s">
        <v>69</v>
      </c>
      <c r="BD63" s="249"/>
      <c r="BE63" s="249" t="s">
        <v>57</v>
      </c>
    </row>
    <row r="64" spans="1:57">
      <c r="A64" s="221" t="s">
        <v>121</v>
      </c>
      <c r="B64" s="222" t="str">
        <f>IF(A64="","",VLOOKUP(A64,'IHS DATABASE'!C:D,2,0))</f>
        <v>Walubwe Hill</v>
      </c>
      <c r="C64" s="223" t="str">
        <f>IF(A64="","",VLOOKUP(A64,'IHS DATABASE'!C:AD,27,0))</f>
        <v>CCS</v>
      </c>
      <c r="D64" s="223" t="s">
        <v>56</v>
      </c>
      <c r="E64" s="223" t="str">
        <f>IF(A64="","",VLOOKUP(A64,'IHS DATABASE'!C:G,5,0))</f>
        <v>Eastern </v>
      </c>
      <c r="F64" s="223" t="str">
        <f>IF(A64="","",VLOOKUP(A64,'IHS DATABASE'!C:AB,26,0))</f>
        <v>Fetus Kalunga</v>
      </c>
      <c r="G64" s="222" t="str">
        <f>IF(A64="","",VLOOKUP(A64,'IHS DATABASE'!C:X,22,0))</f>
        <v>Fetus Kalunga</v>
      </c>
      <c r="H64" s="224"/>
      <c r="I64" s="223" t="str">
        <f>IF(A64="","",VLOOKUP(A64,'IHS DATABASE'!C:W,21,0))</f>
        <v>Outdoor</v>
      </c>
      <c r="J64" s="223" t="str">
        <f>IF(A64="","",VLOOKUP(A64,'IHS DATABASE'!C:T,18,0))</f>
        <v>Grid-Gen</v>
      </c>
      <c r="K64" s="223"/>
      <c r="L64" s="223"/>
      <c r="M64" s="223" t="str">
        <f>IF(A64="","",VLOOKUP(A64,'IHS DATABASE'!C:U,19,0))</f>
        <v>Green Field</v>
      </c>
      <c r="O64" s="213">
        <v>45941</v>
      </c>
      <c r="P64" s="213">
        <v>45928</v>
      </c>
      <c r="Q64" s="233"/>
      <c r="R64" s="234"/>
      <c r="S64" s="234" t="str">
        <f>IF(A64="","",VLOOKUP(A64,'IHS DATABASE'!C:BG,30,0))</f>
        <v>Gen Logic </v>
      </c>
      <c r="T64" s="223"/>
      <c r="U64" s="234">
        <f>IF(A64="","",VLOOKUP(A64,'IHS DATABASE'!C:AG,31,0))</f>
        <v>15</v>
      </c>
      <c r="V64" s="13"/>
      <c r="W64" s="13">
        <v>6857</v>
      </c>
      <c r="X64" s="13">
        <v>7006</v>
      </c>
      <c r="Y64" s="237">
        <f t="shared" si="7"/>
        <v>149</v>
      </c>
      <c r="Z64" s="237">
        <f t="shared" si="8"/>
        <v>312</v>
      </c>
      <c r="AA64" s="237" t="str">
        <f t="shared" si="9"/>
        <v>OK</v>
      </c>
      <c r="AB64" s="238"/>
      <c r="AC64" s="238"/>
      <c r="AD64" s="238"/>
      <c r="AE64" s="239"/>
      <c r="AF64" s="214">
        <v>365</v>
      </c>
      <c r="AG64" s="245"/>
      <c r="AH64" s="245"/>
      <c r="AI64" s="246">
        <v>10</v>
      </c>
      <c r="AJ64" s="246">
        <v>300</v>
      </c>
      <c r="AK64" s="240">
        <f t="shared" si="10"/>
        <v>310</v>
      </c>
      <c r="AL64" s="240">
        <f t="shared" si="11"/>
        <v>355</v>
      </c>
      <c r="AM64" s="247">
        <f t="shared" si="12"/>
        <v>2.38255033557047</v>
      </c>
      <c r="AN64" s="240">
        <f>IF(A64="","",VLOOKUP(A64,'IHS DATABASE'!C:H,6,0))</f>
        <v>1.8</v>
      </c>
      <c r="AO64" s="240"/>
      <c r="AP64" s="248"/>
      <c r="AQ64" s="248"/>
      <c r="AR64" s="222"/>
      <c r="AS64" s="222"/>
      <c r="AT64" s="222">
        <f t="shared" si="13"/>
        <v>0</v>
      </c>
      <c r="AU64" s="222"/>
      <c r="AV64" s="249"/>
      <c r="AW64" s="249"/>
      <c r="AX64" s="222"/>
      <c r="AY64" s="222"/>
      <c r="AZ64" s="222"/>
      <c r="BA64" s="222"/>
      <c r="BB64" s="249"/>
      <c r="BC64" s="249" t="s">
        <v>60</v>
      </c>
      <c r="BD64" s="249"/>
      <c r="BE64" s="249" t="s">
        <v>57</v>
      </c>
    </row>
    <row r="65" spans="1:57">
      <c r="A65" s="221" t="s">
        <v>122</v>
      </c>
      <c r="B65" s="222" t="str">
        <f>IF(A65="","",VLOOKUP(A65,'IHS DATABASE'!C:D,2,0))</f>
        <v>Katete Junction</v>
      </c>
      <c r="C65" s="223" t="str">
        <f>IF(A65="","",VLOOKUP(A65,'IHS DATABASE'!C:AD,27,0))</f>
        <v>CCS</v>
      </c>
      <c r="D65" s="223" t="s">
        <v>56</v>
      </c>
      <c r="E65" s="223" t="str">
        <f>IF(A65="","",VLOOKUP(A65,'IHS DATABASE'!C:G,5,0))</f>
        <v>Eastern </v>
      </c>
      <c r="F65" s="223" t="str">
        <f>IF(A65="","",VLOOKUP(A65,'IHS DATABASE'!C:AB,26,0))</f>
        <v>Fetus Kalunga</v>
      </c>
      <c r="G65" s="222" t="str">
        <f>IF(A65="","",VLOOKUP(A65,'IHS DATABASE'!C:X,22,0))</f>
        <v>Fetus Kalunga</v>
      </c>
      <c r="H65" s="224"/>
      <c r="I65" s="223" t="str">
        <f>IF(A65="","",VLOOKUP(A65,'IHS DATABASE'!C:W,21,0))</f>
        <v>Outdoor</v>
      </c>
      <c r="J65" s="223" t="str">
        <f>IF(A65="","",VLOOKUP(A65,'IHS DATABASE'!C:T,18,0))</f>
        <v>Grid-Gen</v>
      </c>
      <c r="K65" s="223"/>
      <c r="L65" s="223"/>
      <c r="M65" s="223" t="str">
        <f>IF(A65="","",VLOOKUP(A65,'IHS DATABASE'!C:U,19,0))</f>
        <v>Green Field</v>
      </c>
      <c r="O65" s="213">
        <v>45941</v>
      </c>
      <c r="P65" s="213">
        <v>45930</v>
      </c>
      <c r="Q65" s="233"/>
      <c r="R65" s="234"/>
      <c r="S65" s="234" t="str">
        <f>IF(A65="","",VLOOKUP(A65,'IHS DATABASE'!C:BG,30,0))</f>
        <v>CK Works</v>
      </c>
      <c r="T65" s="223"/>
      <c r="U65" s="234">
        <f>IF(A65="","",VLOOKUP(A65,'IHS DATABASE'!C:AG,31,0))</f>
        <v>20</v>
      </c>
      <c r="V65" s="13"/>
      <c r="W65" s="13">
        <v>7696</v>
      </c>
      <c r="X65" s="13">
        <v>7804</v>
      </c>
      <c r="Y65" s="237">
        <f t="shared" ref="Y65:Y128" si="14">X65-W65</f>
        <v>108</v>
      </c>
      <c r="Z65" s="237">
        <f t="shared" ref="Z65:Z128" si="15">(O65-P65)*24</f>
        <v>264</v>
      </c>
      <c r="AA65" s="237" t="str">
        <f t="shared" ref="AA65:AA128" si="16">IF(Y65&gt;Z65,"inconsitent RH","OK")</f>
        <v>OK</v>
      </c>
      <c r="AB65" s="238"/>
      <c r="AC65" s="238"/>
      <c r="AD65" s="238"/>
      <c r="AE65" s="239"/>
      <c r="AF65" s="240">
        <v>385</v>
      </c>
      <c r="AG65" s="245"/>
      <c r="AH65" s="245"/>
      <c r="AI65" s="246">
        <v>31</v>
      </c>
      <c r="AJ65" s="246">
        <v>400</v>
      </c>
      <c r="AK65" s="240">
        <f t="shared" ref="AK65:AK128" si="17">AJ65+AI65</f>
        <v>431</v>
      </c>
      <c r="AL65" s="240">
        <f t="shared" ref="AL65:AL128" si="18">AF65-AI65</f>
        <v>354</v>
      </c>
      <c r="AM65" s="247">
        <f t="shared" ref="AM65:AM128" si="19">AL65/Y65</f>
        <v>3.27777777777778</v>
      </c>
      <c r="AN65" s="240">
        <f>IF(A65="","",VLOOKUP(A65,'IHS DATABASE'!C:H,6,0))</f>
        <v>2.5</v>
      </c>
      <c r="AO65" s="240"/>
      <c r="AP65" s="248"/>
      <c r="AQ65" s="248"/>
      <c r="AR65" s="222"/>
      <c r="AS65" s="222"/>
      <c r="AT65" s="222">
        <f t="shared" ref="AT65:AT128" si="20">AR65-AS65</f>
        <v>0</v>
      </c>
      <c r="AU65" s="222"/>
      <c r="AV65" s="249"/>
      <c r="AW65" s="249"/>
      <c r="AX65" s="222"/>
      <c r="AY65" s="222"/>
      <c r="AZ65" s="222"/>
      <c r="BA65" s="222"/>
      <c r="BB65" s="249"/>
      <c r="BC65" s="249" t="s">
        <v>60</v>
      </c>
      <c r="BD65" s="249"/>
      <c r="BE65" s="249" t="s">
        <v>57</v>
      </c>
    </row>
    <row r="66" spans="1:57">
      <c r="A66" s="221" t="s">
        <v>58</v>
      </c>
      <c r="B66" s="222" t="str">
        <f>IF(A66="","",VLOOKUP(A66,'IHS DATABASE'!C:D,2,0))</f>
        <v>Katete CBD</v>
      </c>
      <c r="C66" s="223" t="str">
        <f>IF(A66="","",VLOOKUP(A66,'IHS DATABASE'!C:AD,27,0))</f>
        <v>CCS</v>
      </c>
      <c r="D66" s="223" t="s">
        <v>56</v>
      </c>
      <c r="E66" s="223" t="str">
        <f>IF(A66="","",VLOOKUP(A66,'IHS DATABASE'!C:G,5,0))</f>
        <v>Eastern </v>
      </c>
      <c r="F66" s="223" t="str">
        <f>IF(A66="","",VLOOKUP(A66,'IHS DATABASE'!C:AB,26,0))</f>
        <v>Fetus Kalunga</v>
      </c>
      <c r="G66" s="222" t="str">
        <f>IF(A66="","",VLOOKUP(A66,'IHS DATABASE'!C:X,22,0))</f>
        <v>Fetus Kalunga</v>
      </c>
      <c r="H66" s="224"/>
      <c r="I66" s="223" t="str">
        <f>IF(A66="","",VLOOKUP(A66,'IHS DATABASE'!C:W,21,0))</f>
        <v>Outdoor</v>
      </c>
      <c r="J66" s="223" t="str">
        <f>IF(A66="","",VLOOKUP(A66,'IHS DATABASE'!C:T,18,0))</f>
        <v>Grid-Gen</v>
      </c>
      <c r="K66" s="223"/>
      <c r="L66" s="223"/>
      <c r="M66" s="223" t="str">
        <f>IF(A66="","",VLOOKUP(A66,'IHS DATABASE'!C:U,19,0))</f>
        <v>Green Field</v>
      </c>
      <c r="O66" s="213">
        <v>45941</v>
      </c>
      <c r="P66" s="213">
        <v>45938</v>
      </c>
      <c r="Q66" s="233"/>
      <c r="R66" s="234"/>
      <c r="S66" s="234" t="str">
        <f>IF(A66="","",VLOOKUP(A66,'IHS DATABASE'!C:BG,30,0))</f>
        <v>Gen Logic </v>
      </c>
      <c r="T66" s="223"/>
      <c r="U66" s="234">
        <f>IF(A66="","",VLOOKUP(A66,'IHS DATABASE'!C:AG,31,0))</f>
        <v>20</v>
      </c>
      <c r="V66" s="13"/>
      <c r="W66" s="13">
        <v>9481</v>
      </c>
      <c r="X66" s="13">
        <v>9523</v>
      </c>
      <c r="Y66" s="237">
        <f t="shared" si="14"/>
        <v>42</v>
      </c>
      <c r="Z66" s="237">
        <f t="shared" si="15"/>
        <v>72</v>
      </c>
      <c r="AA66" s="237" t="str">
        <f t="shared" si="16"/>
        <v>OK</v>
      </c>
      <c r="AB66" s="238"/>
      <c r="AC66" s="238"/>
      <c r="AD66" s="238"/>
      <c r="AE66" s="239"/>
      <c r="AF66" s="214">
        <v>150</v>
      </c>
      <c r="AG66" s="245"/>
      <c r="AH66" s="245"/>
      <c r="AI66" s="246">
        <v>12</v>
      </c>
      <c r="AJ66" s="246">
        <v>400</v>
      </c>
      <c r="AK66" s="240">
        <f t="shared" si="17"/>
        <v>412</v>
      </c>
      <c r="AL66" s="240">
        <f t="shared" si="18"/>
        <v>138</v>
      </c>
      <c r="AM66" s="247">
        <f t="shared" si="19"/>
        <v>3.28571428571429</v>
      </c>
      <c r="AN66" s="240">
        <f>IF(A66="","",VLOOKUP(A66,'IHS DATABASE'!C:H,6,0))</f>
        <v>2.5</v>
      </c>
      <c r="AO66" s="240"/>
      <c r="AP66" s="248"/>
      <c r="AQ66" s="248"/>
      <c r="AR66" s="222"/>
      <c r="AS66" s="222"/>
      <c r="AT66" s="222">
        <f t="shared" si="20"/>
        <v>0</v>
      </c>
      <c r="AU66" s="222"/>
      <c r="AV66" s="249"/>
      <c r="AW66" s="249"/>
      <c r="AX66" s="222"/>
      <c r="AY66" s="222"/>
      <c r="AZ66" s="222"/>
      <c r="BA66" s="222"/>
      <c r="BB66" s="249"/>
      <c r="BC66" s="249" t="s">
        <v>60</v>
      </c>
      <c r="BD66" s="249"/>
      <c r="BE66" s="249" t="s">
        <v>57</v>
      </c>
    </row>
    <row r="67" spans="1:57">
      <c r="A67" s="221" t="s">
        <v>123</v>
      </c>
      <c r="B67" s="222" t="str">
        <f>IF(A67="","",VLOOKUP(A67,'IHS DATABASE'!C:D,2,0))</f>
        <v>Katete Ibex</v>
      </c>
      <c r="C67" s="223" t="str">
        <f>IF(A67="","",VLOOKUP(A67,'IHS DATABASE'!C:AD,27,0))</f>
        <v>CCS</v>
      </c>
      <c r="D67" s="223" t="s">
        <v>56</v>
      </c>
      <c r="E67" s="223" t="str">
        <f>IF(A67="","",VLOOKUP(A67,'IHS DATABASE'!C:G,5,0))</f>
        <v>Eastern</v>
      </c>
      <c r="F67" s="223" t="str">
        <f>IF(A67="","",VLOOKUP(A67,'IHS DATABASE'!C:AB,26,0))</f>
        <v>Fetus Kalunga</v>
      </c>
      <c r="G67" s="222" t="str">
        <f>IF(A67="","",VLOOKUP(A67,'IHS DATABASE'!C:X,22,0))</f>
        <v>Fetus Kalunga</v>
      </c>
      <c r="H67" s="224"/>
      <c r="I67" s="223" t="str">
        <f>IF(A67="","",VLOOKUP(A67,'IHS DATABASE'!C:W,21,0))</f>
        <v>Outdoor</v>
      </c>
      <c r="J67" s="223" t="str">
        <f>IF(A67="","",VLOOKUP(A67,'IHS DATABASE'!C:T,18,0))</f>
        <v>Grid-Gen</v>
      </c>
      <c r="K67" s="223"/>
      <c r="L67" s="223"/>
      <c r="M67" s="223" t="str">
        <f>IF(A67="","",VLOOKUP(A67,'IHS DATABASE'!C:U,19,0))</f>
        <v>Green Field</v>
      </c>
      <c r="O67" s="213">
        <v>45941</v>
      </c>
      <c r="P67" s="213">
        <v>45932</v>
      </c>
      <c r="Q67" s="233"/>
      <c r="R67" s="234"/>
      <c r="S67" s="234" t="str">
        <f>IF(A67="","",VLOOKUP(A67,'IHS DATABASE'!C:BG,30,0))</f>
        <v>CK Works</v>
      </c>
      <c r="T67" s="223"/>
      <c r="U67" s="234">
        <f>IF(A67="","",VLOOKUP(A67,'IHS DATABASE'!C:AG,31,0))</f>
        <v>20</v>
      </c>
      <c r="V67" s="13"/>
      <c r="W67" s="13">
        <v>5545</v>
      </c>
      <c r="X67" s="13">
        <v>5627</v>
      </c>
      <c r="Y67" s="237">
        <f t="shared" si="14"/>
        <v>82</v>
      </c>
      <c r="Z67" s="237">
        <f t="shared" si="15"/>
        <v>216</v>
      </c>
      <c r="AA67" s="237" t="str">
        <f t="shared" si="16"/>
        <v>OK</v>
      </c>
      <c r="AB67" s="238"/>
      <c r="AC67" s="238"/>
      <c r="AD67" s="238"/>
      <c r="AE67" s="239"/>
      <c r="AF67" s="214">
        <v>317</v>
      </c>
      <c r="AG67" s="245"/>
      <c r="AH67" s="245"/>
      <c r="AI67" s="246">
        <v>50</v>
      </c>
      <c r="AJ67" s="246">
        <v>300</v>
      </c>
      <c r="AK67" s="240">
        <f t="shared" si="17"/>
        <v>350</v>
      </c>
      <c r="AL67" s="240">
        <f t="shared" si="18"/>
        <v>267</v>
      </c>
      <c r="AM67" s="247">
        <f t="shared" si="19"/>
        <v>3.25609756097561</v>
      </c>
      <c r="AN67" s="240">
        <f>IF(A67="","",VLOOKUP(A67,'IHS DATABASE'!C:H,6,0))</f>
        <v>2.5</v>
      </c>
      <c r="AO67" s="240"/>
      <c r="AP67" s="248"/>
      <c r="AQ67" s="248"/>
      <c r="AR67" s="222"/>
      <c r="AS67" s="222"/>
      <c r="AT67" s="222">
        <f t="shared" si="20"/>
        <v>0</v>
      </c>
      <c r="AU67" s="222"/>
      <c r="AV67" s="249"/>
      <c r="AW67" s="249"/>
      <c r="AX67" s="222"/>
      <c r="AY67" s="222"/>
      <c r="AZ67" s="222"/>
      <c r="BA67" s="222"/>
      <c r="BB67" s="249"/>
      <c r="BC67" s="249" t="s">
        <v>60</v>
      </c>
      <c r="BD67" s="249"/>
      <c r="BE67" s="249" t="s">
        <v>57</v>
      </c>
    </row>
    <row r="68" spans="1:57">
      <c r="A68" s="221" t="s">
        <v>124</v>
      </c>
      <c r="B68" s="222" t="str">
        <f>IF(A68="","",VLOOKUP(A68,'IHS DATABASE'!C:D,2,0))</f>
        <v>Mtandaza Basic School</v>
      </c>
      <c r="C68" s="223" t="str">
        <f>IF(A68="","",VLOOKUP(A68,'IHS DATABASE'!C:AD,27,0))</f>
        <v>CCS</v>
      </c>
      <c r="D68" s="223" t="s">
        <v>76</v>
      </c>
      <c r="E68" s="223" t="str">
        <f>IF(A68="","",VLOOKUP(A68,'IHS DATABASE'!C:G,5,0))</f>
        <v>Eastern</v>
      </c>
      <c r="F68" s="223" t="str">
        <f>IF(A68="","",VLOOKUP(A68,'IHS DATABASE'!C:AB,26,0))</f>
        <v>Fetus Kalunga</v>
      </c>
      <c r="G68" s="222" t="str">
        <f>IF(A68="","",VLOOKUP(A68,'IHS DATABASE'!C:X,22,0))</f>
        <v>Fetus Kalunga</v>
      </c>
      <c r="H68" s="224"/>
      <c r="I68" s="223" t="str">
        <f>IF(A68="","",VLOOKUP(A68,'IHS DATABASE'!C:W,21,0))</f>
        <v>Outdoor</v>
      </c>
      <c r="J68" s="223" t="str">
        <f>IF(A68="","",VLOOKUP(A68,'IHS DATABASE'!C:T,18,0))</f>
        <v>Solar-Gen</v>
      </c>
      <c r="K68" s="223"/>
      <c r="L68" s="223"/>
      <c r="M68" s="223" t="str">
        <f>IF(A68="","",VLOOKUP(A68,'IHS DATABASE'!C:U,19,0))</f>
        <v>Green Field</v>
      </c>
      <c r="O68" s="213">
        <v>45941</v>
      </c>
      <c r="P68" s="213">
        <v>45937</v>
      </c>
      <c r="Q68" s="233"/>
      <c r="R68" s="234"/>
      <c r="S68" s="234">
        <f>IF(A68="","",VLOOKUP(A68,'IHS DATABASE'!C:BG,30,0))</f>
        <v>0</v>
      </c>
      <c r="T68" s="223"/>
      <c r="U68" s="234">
        <f>IF(A68="","",VLOOKUP(A68,'IHS DATABASE'!C:AG,31,0))</f>
        <v>0</v>
      </c>
      <c r="V68" s="13"/>
      <c r="W68" s="13">
        <v>11584</v>
      </c>
      <c r="X68" s="13">
        <v>11629</v>
      </c>
      <c r="Y68" s="237">
        <f t="shared" si="14"/>
        <v>45</v>
      </c>
      <c r="Z68" s="237">
        <f t="shared" si="15"/>
        <v>96</v>
      </c>
      <c r="AA68" s="237" t="str">
        <f t="shared" si="16"/>
        <v>OK</v>
      </c>
      <c r="AB68" s="238"/>
      <c r="AC68" s="238"/>
      <c r="AD68" s="238"/>
      <c r="AE68" s="239"/>
      <c r="AF68" s="240">
        <v>208</v>
      </c>
      <c r="AG68" s="245"/>
      <c r="AH68" s="245"/>
      <c r="AI68" s="246">
        <v>50</v>
      </c>
      <c r="AJ68" s="246">
        <v>700</v>
      </c>
      <c r="AK68" s="240">
        <f t="shared" si="17"/>
        <v>750</v>
      </c>
      <c r="AL68" s="240">
        <f t="shared" si="18"/>
        <v>158</v>
      </c>
      <c r="AM68" s="247">
        <f t="shared" si="19"/>
        <v>3.51111111111111</v>
      </c>
      <c r="AN68" s="240">
        <f>IF(A68="","",VLOOKUP(A68,'IHS DATABASE'!C:H,6,0))</f>
        <v>4.5</v>
      </c>
      <c r="AO68" s="240"/>
      <c r="AP68" s="248"/>
      <c r="AQ68" s="248"/>
      <c r="AR68" s="222"/>
      <c r="AS68" s="222"/>
      <c r="AT68" s="222">
        <f t="shared" si="20"/>
        <v>0</v>
      </c>
      <c r="AU68" s="222"/>
      <c r="AV68" s="249"/>
      <c r="AW68" s="249"/>
      <c r="AX68" s="222"/>
      <c r="AY68" s="222"/>
      <c r="AZ68" s="222"/>
      <c r="BA68" s="222"/>
      <c r="BB68" s="249"/>
      <c r="BC68" s="249" t="s">
        <v>69</v>
      </c>
      <c r="BD68" s="249"/>
      <c r="BE68" s="249" t="s">
        <v>57</v>
      </c>
    </row>
    <row r="69" spans="1:57">
      <c r="A69" s="221" t="s">
        <v>125</v>
      </c>
      <c r="B69" s="222" t="s">
        <v>126</v>
      </c>
      <c r="C69" s="223" t="e">
        <f>IF(A69="","",VLOOKUP(A69,'IHS DATABASE'!C:AD,27,0))</f>
        <v>#N/A</v>
      </c>
      <c r="D69" s="223" t="s">
        <v>76</v>
      </c>
      <c r="E69" s="223" t="e">
        <f>IF(A69="","",VLOOKUP(A69,'IHS DATABASE'!C:G,5,0))</f>
        <v>#N/A</v>
      </c>
      <c r="F69" s="223" t="e">
        <f>IF(A69="","",VLOOKUP(A69,'IHS DATABASE'!C:AB,26,0))</f>
        <v>#N/A</v>
      </c>
      <c r="G69" s="222" t="e">
        <f>IF(A69="","",VLOOKUP(A69,'IHS DATABASE'!C:X,22,0))</f>
        <v>#N/A</v>
      </c>
      <c r="H69" s="224"/>
      <c r="I69" s="223" t="e">
        <f>IF(A69="","",VLOOKUP(A69,'IHS DATABASE'!C:W,21,0))</f>
        <v>#N/A</v>
      </c>
      <c r="J69" s="223" t="e">
        <f>IF(A69="","",VLOOKUP(A69,'IHS DATABASE'!C:T,18,0))</f>
        <v>#N/A</v>
      </c>
      <c r="K69" s="223"/>
      <c r="L69" s="223"/>
      <c r="M69" s="223" t="e">
        <f>IF(A69="","",VLOOKUP(A69,'IHS DATABASE'!C:U,19,0))</f>
        <v>#N/A</v>
      </c>
      <c r="O69" s="213">
        <v>45941</v>
      </c>
      <c r="P69" s="213">
        <v>45937</v>
      </c>
      <c r="Q69" s="233"/>
      <c r="R69" s="234"/>
      <c r="S69" s="234" t="e">
        <f>IF(A69="","",VLOOKUP(A69,'IHS DATABASE'!C:BG,30,0))</f>
        <v>#N/A</v>
      </c>
      <c r="T69" s="223"/>
      <c r="U69" s="234" t="e">
        <f>IF(A69="","",VLOOKUP(A69,'IHS DATABASE'!C:AG,31,0))</f>
        <v>#N/A</v>
      </c>
      <c r="V69" s="13"/>
      <c r="W69" s="13">
        <v>1165</v>
      </c>
      <c r="X69" s="13">
        <v>1208</v>
      </c>
      <c r="Y69" s="237">
        <f t="shared" si="14"/>
        <v>43</v>
      </c>
      <c r="Z69" s="237">
        <f t="shared" si="15"/>
        <v>96</v>
      </c>
      <c r="AA69" s="237" t="str">
        <f t="shared" si="16"/>
        <v>OK</v>
      </c>
      <c r="AB69" s="238"/>
      <c r="AC69" s="238"/>
      <c r="AD69" s="238"/>
      <c r="AE69" s="239"/>
      <c r="AF69" s="240">
        <v>171</v>
      </c>
      <c r="AG69" s="245"/>
      <c r="AH69" s="245"/>
      <c r="AI69" s="246">
        <v>21</v>
      </c>
      <c r="AJ69" s="246">
        <v>500</v>
      </c>
      <c r="AK69" s="240">
        <f t="shared" si="17"/>
        <v>521</v>
      </c>
      <c r="AL69" s="240">
        <f t="shared" si="18"/>
        <v>150</v>
      </c>
      <c r="AM69" s="247">
        <f t="shared" si="19"/>
        <v>3.48837209302326</v>
      </c>
      <c r="AN69" s="240" t="e">
        <f>IF(A69="","",VLOOKUP(A69,'IHS DATABASE'!C:H,6,0))</f>
        <v>#N/A</v>
      </c>
      <c r="AO69" s="240"/>
      <c r="AP69" s="248"/>
      <c r="AQ69" s="248"/>
      <c r="AR69" s="222"/>
      <c r="AS69" s="222"/>
      <c r="AT69" s="222">
        <f t="shared" si="20"/>
        <v>0</v>
      </c>
      <c r="AU69" s="222"/>
      <c r="AV69" s="249"/>
      <c r="AW69" s="249"/>
      <c r="AX69" s="222"/>
      <c r="AY69" s="222"/>
      <c r="AZ69" s="222"/>
      <c r="BA69" s="222"/>
      <c r="BB69" s="249"/>
      <c r="BC69" s="249" t="s">
        <v>69</v>
      </c>
      <c r="BD69" s="249"/>
      <c r="BE69" s="249" t="s">
        <v>57</v>
      </c>
    </row>
    <row r="70" spans="1:57">
      <c r="A70" s="221" t="s">
        <v>127</v>
      </c>
      <c r="B70" s="222" t="str">
        <f>IF(A70="","",VLOOKUP(A70,'IHS DATABASE'!C:D,2,0))</f>
        <v>Kadama Basic School</v>
      </c>
      <c r="C70" s="223" t="str">
        <f>IF(A70="","",VLOOKUP(A70,'IHS DATABASE'!C:AD,27,0))</f>
        <v>CCS</v>
      </c>
      <c r="D70" s="223" t="s">
        <v>59</v>
      </c>
      <c r="E70" s="223" t="str">
        <f>IF(A70="","",VLOOKUP(A70,'IHS DATABASE'!C:G,5,0))</f>
        <v>Eastern</v>
      </c>
      <c r="F70" s="223" t="str">
        <f>IF(A70="","",VLOOKUP(A70,'IHS DATABASE'!C:AB,26,0))</f>
        <v>Fetus Kalunga</v>
      </c>
      <c r="G70" s="222" t="str">
        <f>IF(A70="","",VLOOKUP(A70,'IHS DATABASE'!C:X,22,0))</f>
        <v>Fetus Kalunga</v>
      </c>
      <c r="H70" s="224"/>
      <c r="I70" s="223" t="str">
        <f>IF(A70="","",VLOOKUP(A70,'IHS DATABASE'!C:W,21,0))</f>
        <v>Outdoor</v>
      </c>
      <c r="J70" s="223" t="str">
        <f>IF(A70="","",VLOOKUP(A70,'IHS DATABASE'!C:T,18,0))</f>
        <v>Solar-Gen</v>
      </c>
      <c r="K70" s="223"/>
      <c r="L70" s="223"/>
      <c r="M70" s="223" t="str">
        <f>IF(A70="","",VLOOKUP(A70,'IHS DATABASE'!C:U,19,0))</f>
        <v>Green Field</v>
      </c>
      <c r="O70" s="213">
        <v>45941</v>
      </c>
      <c r="P70" s="213">
        <v>45928</v>
      </c>
      <c r="Q70" s="233"/>
      <c r="R70" s="234"/>
      <c r="S70" s="234">
        <f>IF(A70="","",VLOOKUP(A70,'IHS DATABASE'!C:BG,30,0))</f>
        <v>0</v>
      </c>
      <c r="T70" s="223"/>
      <c r="U70" s="234">
        <f>IF(A70="","",VLOOKUP(A70,'IHS DATABASE'!C:AG,31,0))</f>
        <v>0</v>
      </c>
      <c r="V70" s="13"/>
      <c r="W70" s="13">
        <v>11958</v>
      </c>
      <c r="X70" s="13">
        <v>12097</v>
      </c>
      <c r="Y70" s="237">
        <f t="shared" si="14"/>
        <v>139</v>
      </c>
      <c r="Z70" s="237">
        <f t="shared" si="15"/>
        <v>312</v>
      </c>
      <c r="AA70" s="237" t="str">
        <f t="shared" si="16"/>
        <v>OK</v>
      </c>
      <c r="AB70" s="238"/>
      <c r="AC70" s="238"/>
      <c r="AD70" s="238"/>
      <c r="AE70" s="239"/>
      <c r="AF70" s="240">
        <v>540</v>
      </c>
      <c r="AG70" s="245"/>
      <c r="AH70" s="245"/>
      <c r="AI70" s="246">
        <v>15</v>
      </c>
      <c r="AJ70" s="246">
        <v>500</v>
      </c>
      <c r="AK70" s="240">
        <f t="shared" si="17"/>
        <v>515</v>
      </c>
      <c r="AL70" s="240">
        <f t="shared" si="18"/>
        <v>525</v>
      </c>
      <c r="AM70" s="247">
        <f t="shared" si="19"/>
        <v>3.77697841726619</v>
      </c>
      <c r="AN70" s="240">
        <f>IF(A70="","",VLOOKUP(A70,'IHS DATABASE'!C:H,6,0))</f>
        <v>4.5</v>
      </c>
      <c r="AO70" s="240"/>
      <c r="AP70" s="248"/>
      <c r="AQ70" s="248"/>
      <c r="AR70" s="222"/>
      <c r="AS70" s="222"/>
      <c r="AT70" s="222">
        <f t="shared" si="20"/>
        <v>0</v>
      </c>
      <c r="AU70" s="222"/>
      <c r="AV70" s="249"/>
      <c r="AW70" s="249"/>
      <c r="AX70" s="222"/>
      <c r="AY70" s="222"/>
      <c r="AZ70" s="222"/>
      <c r="BA70" s="222"/>
      <c r="BB70" s="249"/>
      <c r="BC70" s="249" t="s">
        <v>60</v>
      </c>
      <c r="BD70" s="249"/>
      <c r="BE70" s="249" t="s">
        <v>57</v>
      </c>
    </row>
    <row r="71" spans="1:57">
      <c r="A71" s="226" t="s">
        <v>85</v>
      </c>
      <c r="B71" s="222" t="str">
        <f>IF(A71="","",VLOOKUP(A71,'IHS DATABASE'!C:D,2,0))</f>
        <v>Chipata</v>
      </c>
      <c r="C71" s="223" t="str">
        <f>IF(A71="","",VLOOKUP(A71,'IHS DATABASE'!C:AD,27,0))</f>
        <v>CCS</v>
      </c>
      <c r="D71" s="223" t="s">
        <v>59</v>
      </c>
      <c r="E71" s="223" t="str">
        <f>IF(A71="","",VLOOKUP(A71,'IHS DATABASE'!C:G,5,0))</f>
        <v>Eastern </v>
      </c>
      <c r="F71" s="223" t="str">
        <f>IF(A71="","",VLOOKUP(A71,'IHS DATABASE'!C:AB,26,0))</f>
        <v>Fetus Kalunga</v>
      </c>
      <c r="G71" s="222" t="str">
        <f>IF(A71="","",VLOOKUP(A71,'IHS DATABASE'!C:X,22,0))</f>
        <v>Fetus Kalunga</v>
      </c>
      <c r="H71" s="224"/>
      <c r="I71" s="223" t="str">
        <f>IF(A71="","",VLOOKUP(A71,'IHS DATABASE'!C:W,21,0))</f>
        <v>Indoor </v>
      </c>
      <c r="J71" s="223" t="str">
        <f>IF(A71="","",VLOOKUP(A71,'IHS DATABASE'!C:T,18,0))</f>
        <v>Grid-Gen</v>
      </c>
      <c r="K71" s="223"/>
      <c r="L71" s="223"/>
      <c r="M71" s="223" t="str">
        <f>IF(A71="","",VLOOKUP(A71,'IHS DATABASE'!C:U,19,0))</f>
        <v>Green Field</v>
      </c>
      <c r="O71" s="213">
        <v>45953</v>
      </c>
      <c r="P71" s="213">
        <v>45946</v>
      </c>
      <c r="Q71" s="233"/>
      <c r="R71" s="234"/>
      <c r="S71" s="234" t="str">
        <f>IF(A71="","",VLOOKUP(A71,'IHS DATABASE'!C:BG,30,0))</f>
        <v>Vitalgen</v>
      </c>
      <c r="T71" s="223"/>
      <c r="U71" s="234">
        <f>IF(A71="","",VLOOKUP(A71,'IHS DATABASE'!C:AG,31,0))</f>
        <v>30</v>
      </c>
      <c r="V71" s="13"/>
      <c r="W71" s="13">
        <v>2644</v>
      </c>
      <c r="X71" s="13">
        <v>2658</v>
      </c>
      <c r="Y71" s="237">
        <f t="shared" si="14"/>
        <v>14</v>
      </c>
      <c r="Z71" s="237">
        <f t="shared" si="15"/>
        <v>168</v>
      </c>
      <c r="AA71" s="237" t="str">
        <f t="shared" si="16"/>
        <v>OK</v>
      </c>
      <c r="AB71" s="238"/>
      <c r="AC71" s="238"/>
      <c r="AD71" s="238"/>
      <c r="AE71" s="239"/>
      <c r="AF71" s="240">
        <v>275</v>
      </c>
      <c r="AG71" s="245"/>
      <c r="AH71" s="245"/>
      <c r="AI71" s="246">
        <v>211</v>
      </c>
      <c r="AJ71" s="246">
        <v>200</v>
      </c>
      <c r="AK71" s="240">
        <f t="shared" si="17"/>
        <v>411</v>
      </c>
      <c r="AL71" s="240">
        <f t="shared" si="18"/>
        <v>64</v>
      </c>
      <c r="AM71" s="247">
        <f t="shared" si="19"/>
        <v>4.57142857142857</v>
      </c>
      <c r="AN71" s="240">
        <f>IF(A71="","",VLOOKUP(A71,'IHS DATABASE'!C:H,6,0))</f>
        <v>4.5</v>
      </c>
      <c r="AO71" s="240"/>
      <c r="AP71" s="248"/>
      <c r="AQ71" s="248"/>
      <c r="AR71" s="222"/>
      <c r="AS71" s="222"/>
      <c r="AT71" s="222">
        <f t="shared" si="20"/>
        <v>0</v>
      </c>
      <c r="AU71" s="222"/>
      <c r="AV71" s="249"/>
      <c r="AW71" s="249"/>
      <c r="AX71" s="222"/>
      <c r="AY71" s="222"/>
      <c r="AZ71" s="222"/>
      <c r="BA71" s="222"/>
      <c r="BB71" s="249"/>
      <c r="BC71" s="249" t="s">
        <v>128</v>
      </c>
      <c r="BD71" s="249"/>
      <c r="BE71" s="249"/>
    </row>
    <row r="72" spans="1:57">
      <c r="A72" s="221" t="s">
        <v>129</v>
      </c>
      <c r="B72" s="222" t="s">
        <v>130</v>
      </c>
      <c r="C72" s="223" t="e">
        <f>IF(A72="","",VLOOKUP(A72,'IHS DATABASE'!C:AD,27,0))</f>
        <v>#N/A</v>
      </c>
      <c r="D72" s="223" t="s">
        <v>76</v>
      </c>
      <c r="E72" s="223" t="e">
        <f>IF(A72="","",VLOOKUP(A72,'IHS DATABASE'!C:G,5,0))</f>
        <v>#N/A</v>
      </c>
      <c r="F72" s="223" t="e">
        <f>IF(A72="","",VLOOKUP(A72,'IHS DATABASE'!C:AB,26,0))</f>
        <v>#N/A</v>
      </c>
      <c r="G72" s="222" t="e">
        <f>IF(A72="","",VLOOKUP(A72,'IHS DATABASE'!C:X,22,0))</f>
        <v>#N/A</v>
      </c>
      <c r="H72" s="224"/>
      <c r="I72" s="223" t="e">
        <f>IF(A72="","",VLOOKUP(A72,'IHS DATABASE'!C:W,21,0))</f>
        <v>#N/A</v>
      </c>
      <c r="J72" s="223" t="e">
        <f>IF(A72="","",VLOOKUP(A72,'IHS DATABASE'!C:T,18,0))</f>
        <v>#N/A</v>
      </c>
      <c r="K72" s="223"/>
      <c r="L72" s="223"/>
      <c r="M72" s="223" t="e">
        <f>IF(A72="","",VLOOKUP(A72,'IHS DATABASE'!C:U,19,0))</f>
        <v>#N/A</v>
      </c>
      <c r="O72" s="213">
        <v>45942</v>
      </c>
      <c r="P72" s="213">
        <v>45937</v>
      </c>
      <c r="Q72" s="233"/>
      <c r="R72" s="234"/>
      <c r="S72" s="234" t="e">
        <f>IF(A72="","",VLOOKUP(A72,'IHS DATABASE'!C:BG,30,0))</f>
        <v>#N/A</v>
      </c>
      <c r="T72" s="223"/>
      <c r="U72" s="234" t="e">
        <f>IF(A72="","",VLOOKUP(A72,'IHS DATABASE'!C:AG,31,0))</f>
        <v>#N/A</v>
      </c>
      <c r="V72" s="13"/>
      <c r="W72" s="13">
        <v>1157</v>
      </c>
      <c r="X72" s="13">
        <v>1201</v>
      </c>
      <c r="Y72" s="237">
        <f t="shared" si="14"/>
        <v>44</v>
      </c>
      <c r="Z72" s="237">
        <f t="shared" si="15"/>
        <v>120</v>
      </c>
      <c r="AA72" s="237" t="str">
        <f t="shared" si="16"/>
        <v>OK</v>
      </c>
      <c r="AB72" s="238"/>
      <c r="AC72" s="238"/>
      <c r="AD72" s="238"/>
      <c r="AE72" s="239"/>
      <c r="AF72" s="240">
        <v>180</v>
      </c>
      <c r="AG72" s="245"/>
      <c r="AH72" s="245"/>
      <c r="AI72" s="246">
        <v>27</v>
      </c>
      <c r="AJ72" s="246">
        <v>500</v>
      </c>
      <c r="AK72" s="240">
        <f t="shared" si="17"/>
        <v>527</v>
      </c>
      <c r="AL72" s="240">
        <f t="shared" si="18"/>
        <v>153</v>
      </c>
      <c r="AM72" s="247">
        <f t="shared" si="19"/>
        <v>3.47727272727273</v>
      </c>
      <c r="AN72" s="240" t="e">
        <f>IF(A72="","",VLOOKUP(A72,'IHS DATABASE'!C:H,6,0))</f>
        <v>#N/A</v>
      </c>
      <c r="AO72" s="240"/>
      <c r="AP72" s="248"/>
      <c r="AQ72" s="248"/>
      <c r="AR72" s="222"/>
      <c r="AS72" s="222"/>
      <c r="AT72" s="222">
        <f t="shared" si="20"/>
        <v>0</v>
      </c>
      <c r="AU72" s="222"/>
      <c r="AV72" s="249"/>
      <c r="AW72" s="249"/>
      <c r="AX72" s="222"/>
      <c r="AY72" s="222"/>
      <c r="AZ72" s="222"/>
      <c r="BA72" s="222"/>
      <c r="BB72" s="249"/>
      <c r="BC72" s="249" t="s">
        <v>69</v>
      </c>
      <c r="BD72" s="249"/>
      <c r="BE72" s="249" t="s">
        <v>57</v>
      </c>
    </row>
    <row r="73" spans="1:57">
      <c r="A73" s="221" t="s">
        <v>100</v>
      </c>
      <c r="B73" s="222" t="str">
        <f>IF(A73="","",VLOOKUP(A73,'IHS DATABASE'!C:D,2,0))</f>
        <v>CHIPATA</v>
      </c>
      <c r="C73" s="223" t="str">
        <f>IF(A73="","",VLOOKUP(A73,'IHS DATABASE'!C:AD,27,0))</f>
        <v>CCS</v>
      </c>
      <c r="D73" s="223" t="s">
        <v>59</v>
      </c>
      <c r="E73" s="223" t="str">
        <f>IF(A73="","",VLOOKUP(A73,'IHS DATABASE'!C:G,5,0))</f>
        <v>Eastern </v>
      </c>
      <c r="F73" s="223" t="str">
        <f>IF(A73="","",VLOOKUP(A73,'IHS DATABASE'!C:AB,26,0))</f>
        <v>Fetus Kalunga</v>
      </c>
      <c r="G73" s="222" t="str">
        <f>IF(A73="","",VLOOKUP(A73,'IHS DATABASE'!C:X,22,0))</f>
        <v>Fetus Kalunga</v>
      </c>
      <c r="H73" s="224"/>
      <c r="I73" s="223" t="str">
        <f>IF(A73="","",VLOOKUP(A73,'IHS DATABASE'!C:W,21,0))</f>
        <v>Indoor </v>
      </c>
      <c r="J73" s="223" t="str">
        <f>IF(A73="","",VLOOKUP(A73,'IHS DATABASE'!C:T,18,0))</f>
        <v>Grid-Gen</v>
      </c>
      <c r="K73" s="223"/>
      <c r="L73" s="223"/>
      <c r="M73" s="223" t="str">
        <f>IF(A73="","",VLOOKUP(A73,'IHS DATABASE'!C:U,19,0))</f>
        <v>Green Field</v>
      </c>
      <c r="O73" s="213">
        <v>45953</v>
      </c>
      <c r="P73" s="213">
        <v>45953</v>
      </c>
      <c r="Q73" s="233"/>
      <c r="R73" s="234"/>
      <c r="S73" s="234" t="str">
        <f>IF(A73="","",VLOOKUP(A73,'IHS DATABASE'!C:BG,30,0))</f>
        <v>Gen Logic </v>
      </c>
      <c r="T73" s="223"/>
      <c r="U73" s="234">
        <f>IF(A73="","",VLOOKUP(A73,'IHS DATABASE'!C:AG,31,0))</f>
        <v>30</v>
      </c>
      <c r="V73" s="13"/>
      <c r="W73" s="13">
        <v>7563</v>
      </c>
      <c r="X73" s="13">
        <v>7578</v>
      </c>
      <c r="Y73" s="237">
        <f t="shared" si="14"/>
        <v>15</v>
      </c>
      <c r="Z73" s="237">
        <f t="shared" si="15"/>
        <v>0</v>
      </c>
      <c r="AA73" s="237" t="str">
        <f t="shared" si="16"/>
        <v>inconsitent RH</v>
      </c>
      <c r="AB73" s="238"/>
      <c r="AC73" s="238"/>
      <c r="AD73" s="238"/>
      <c r="AE73" s="239"/>
      <c r="AF73" s="240">
        <v>398</v>
      </c>
      <c r="AG73" s="245"/>
      <c r="AH73" s="245"/>
      <c r="AI73" s="246">
        <v>340</v>
      </c>
      <c r="AJ73" s="246">
        <v>200</v>
      </c>
      <c r="AK73" s="240">
        <f t="shared" si="17"/>
        <v>540</v>
      </c>
      <c r="AL73" s="240">
        <f t="shared" si="18"/>
        <v>58</v>
      </c>
      <c r="AM73" s="247">
        <f t="shared" si="19"/>
        <v>3.86666666666667</v>
      </c>
      <c r="AN73" s="240">
        <f>IF(A73="","",VLOOKUP(A73,'IHS DATABASE'!C:H,6,0))</f>
        <v>4.5</v>
      </c>
      <c r="AO73" s="240"/>
      <c r="AP73" s="248"/>
      <c r="AQ73" s="248"/>
      <c r="AR73" s="222"/>
      <c r="AS73" s="222"/>
      <c r="AT73" s="222">
        <f t="shared" si="20"/>
        <v>0</v>
      </c>
      <c r="AU73" s="222"/>
      <c r="AV73" s="249"/>
      <c r="AW73" s="249"/>
      <c r="AX73" s="222"/>
      <c r="AY73" s="222"/>
      <c r="AZ73" s="222"/>
      <c r="BA73" s="222"/>
      <c r="BB73" s="249"/>
      <c r="BC73" s="249" t="s">
        <v>128</v>
      </c>
      <c r="BD73" s="249"/>
      <c r="BE73" s="249"/>
    </row>
    <row r="74" spans="1:57">
      <c r="A74" s="221" t="s">
        <v>131</v>
      </c>
      <c r="B74" s="222" t="str">
        <f>IF(A74="","",VLOOKUP(A74,'IHS DATABASE'!C:D,2,0))</f>
        <v>CHIPATA RELIEF 1 Katopola</v>
      </c>
      <c r="C74" s="223" t="str">
        <f>IF(A74="","",VLOOKUP(A74,'IHS DATABASE'!C:AD,27,0))</f>
        <v>CCS</v>
      </c>
      <c r="D74" s="223" t="s">
        <v>56</v>
      </c>
      <c r="E74" s="223" t="str">
        <f>IF(A74="","",VLOOKUP(A74,'IHS DATABASE'!C:G,5,0))</f>
        <v>Eastern </v>
      </c>
      <c r="F74" s="223" t="str">
        <f>IF(A74="","",VLOOKUP(A74,'IHS DATABASE'!C:AB,26,0))</f>
        <v>Fetus Kalunga</v>
      </c>
      <c r="G74" s="222" t="str">
        <f>IF(A74="","",VLOOKUP(A74,'IHS DATABASE'!C:X,22,0))</f>
        <v>Fetus Kalunga</v>
      </c>
      <c r="H74" s="224"/>
      <c r="I74" s="223" t="str">
        <f>IF(A74="","",VLOOKUP(A74,'IHS DATABASE'!C:W,21,0))</f>
        <v>Indoor </v>
      </c>
      <c r="J74" s="223" t="str">
        <f>IF(A74="","",VLOOKUP(A74,'IHS DATABASE'!C:T,18,0))</f>
        <v>Grid-Gen</v>
      </c>
      <c r="K74" s="223"/>
      <c r="L74" s="223"/>
      <c r="M74" s="223" t="str">
        <f>IF(A74="","",VLOOKUP(A74,'IHS DATABASE'!C:U,19,0))</f>
        <v>Green Field</v>
      </c>
      <c r="O74" s="213">
        <v>45942</v>
      </c>
      <c r="P74" s="213">
        <v>45936</v>
      </c>
      <c r="Q74" s="233"/>
      <c r="R74" s="234"/>
      <c r="S74" s="234" t="str">
        <f>IF(A74="","",VLOOKUP(A74,'IHS DATABASE'!C:BG,30,0))</f>
        <v>CK Works</v>
      </c>
      <c r="T74" s="223"/>
      <c r="U74" s="234">
        <f>IF(A74="","",VLOOKUP(A74,'IHS DATABASE'!C:AG,31,0))</f>
        <v>20</v>
      </c>
      <c r="V74" s="13"/>
      <c r="W74" s="13">
        <v>9374</v>
      </c>
      <c r="X74" s="13">
        <v>9410</v>
      </c>
      <c r="Y74" s="237">
        <f t="shared" si="14"/>
        <v>36</v>
      </c>
      <c r="Z74" s="237">
        <f t="shared" si="15"/>
        <v>144</v>
      </c>
      <c r="AA74" s="237" t="str">
        <f t="shared" si="16"/>
        <v>OK</v>
      </c>
      <c r="AB74" s="238"/>
      <c r="AC74" s="238"/>
      <c r="AD74" s="238"/>
      <c r="AE74" s="239"/>
      <c r="AF74" s="240">
        <v>265</v>
      </c>
      <c r="AG74" s="245"/>
      <c r="AH74" s="245"/>
      <c r="AI74" s="246">
        <v>67</v>
      </c>
      <c r="AJ74" s="246">
        <v>200</v>
      </c>
      <c r="AK74" s="240">
        <f t="shared" si="17"/>
        <v>267</v>
      </c>
      <c r="AL74" s="240">
        <f t="shared" si="18"/>
        <v>198</v>
      </c>
      <c r="AM74" s="247">
        <f t="shared" si="19"/>
        <v>5.5</v>
      </c>
      <c r="AN74" s="240">
        <f>IF(A74="","",VLOOKUP(A74,'IHS DATABASE'!C:H,6,0))</f>
        <v>2.5</v>
      </c>
      <c r="AO74" s="240"/>
      <c r="AP74" s="248"/>
      <c r="AQ74" s="248"/>
      <c r="AR74" s="222"/>
      <c r="AS74" s="222"/>
      <c r="AT74" s="222">
        <f t="shared" si="20"/>
        <v>0</v>
      </c>
      <c r="AU74" s="222"/>
      <c r="AV74" s="249"/>
      <c r="AW74" s="249"/>
      <c r="AX74" s="222"/>
      <c r="AY74" s="222"/>
      <c r="AZ74" s="222"/>
      <c r="BA74" s="222"/>
      <c r="BB74" s="249"/>
      <c r="BC74" s="249" t="s">
        <v>60</v>
      </c>
      <c r="BD74" s="249"/>
      <c r="BE74" s="249" t="s">
        <v>57</v>
      </c>
    </row>
    <row r="75" spans="1:57">
      <c r="A75" s="221" t="s">
        <v>132</v>
      </c>
      <c r="B75" s="222" t="str">
        <f>IF(A75="","",VLOOKUP(A75,'IHS DATABASE'!C:D,2,0))</f>
        <v>Muyombe Repeater 2 B</v>
      </c>
      <c r="C75" s="223" t="str">
        <f>IF(A75="","",VLOOKUP(A75,'IHS DATABASE'!C:AD,27,0))</f>
        <v>CCS</v>
      </c>
      <c r="D75" s="223" t="s">
        <v>62</v>
      </c>
      <c r="E75" s="223" t="str">
        <f>IF(A75="","",VLOOKUP(A75,'IHS DATABASE'!C:G,5,0))</f>
        <v>Eastern </v>
      </c>
      <c r="F75" s="223" t="str">
        <f>IF(A75="","",VLOOKUP(A75,'IHS DATABASE'!C:AB,26,0))</f>
        <v>Fetus Kalunga</v>
      </c>
      <c r="G75" s="222" t="str">
        <f>IF(A75="","",VLOOKUP(A75,'IHS DATABASE'!C:X,22,0))</f>
        <v>Fetus Kalunga</v>
      </c>
      <c r="H75" s="224"/>
      <c r="I75" s="223" t="str">
        <f>IF(A75="","",VLOOKUP(A75,'IHS DATABASE'!C:W,21,0))</f>
        <v>Outdoor</v>
      </c>
      <c r="J75" s="223" t="str">
        <f>IF(A75="","",VLOOKUP(A75,'IHS DATABASE'!C:T,18,0))</f>
        <v>Solar-Gen</v>
      </c>
      <c r="K75" s="223"/>
      <c r="L75" s="223"/>
      <c r="M75" s="223" t="str">
        <f>IF(A75="","",VLOOKUP(A75,'IHS DATABASE'!C:U,19,0))</f>
        <v>Green Field</v>
      </c>
      <c r="O75" s="213">
        <v>45942</v>
      </c>
      <c r="P75" s="213">
        <v>45937</v>
      </c>
      <c r="Q75" s="233"/>
      <c r="R75" s="234"/>
      <c r="S75" s="234" t="str">
        <f>IF(A75="","",VLOOKUP(A75,'IHS DATABASE'!C:BG,30,0))</f>
        <v>Gen Logic </v>
      </c>
      <c r="T75" s="223"/>
      <c r="U75" s="234">
        <f>IF(A75="","",VLOOKUP(A75,'IHS DATABASE'!C:AG,31,0))</f>
        <v>11</v>
      </c>
      <c r="V75" s="13"/>
      <c r="W75" s="13">
        <v>8734</v>
      </c>
      <c r="X75" s="13">
        <v>8812</v>
      </c>
      <c r="Y75" s="237">
        <f t="shared" si="14"/>
        <v>78</v>
      </c>
      <c r="Z75" s="237">
        <f t="shared" si="15"/>
        <v>120</v>
      </c>
      <c r="AA75" s="237" t="str">
        <f t="shared" si="16"/>
        <v>OK</v>
      </c>
      <c r="AB75" s="238"/>
      <c r="AC75" s="238"/>
      <c r="AD75" s="238"/>
      <c r="AE75" s="239"/>
      <c r="AF75" s="240">
        <v>513</v>
      </c>
      <c r="AG75" s="245"/>
      <c r="AH75" s="245"/>
      <c r="AI75" s="246">
        <v>183</v>
      </c>
      <c r="AJ75" s="246">
        <v>450</v>
      </c>
      <c r="AK75" s="240">
        <f t="shared" si="17"/>
        <v>633</v>
      </c>
      <c r="AL75" s="240">
        <f t="shared" si="18"/>
        <v>330</v>
      </c>
      <c r="AM75" s="247">
        <f t="shared" si="19"/>
        <v>4.23076923076923</v>
      </c>
      <c r="AN75" s="240">
        <f>IF(A75="","",VLOOKUP(A75,'IHS DATABASE'!C:H,6,0))</f>
        <v>1.5</v>
      </c>
      <c r="AO75" s="240"/>
      <c r="AP75" s="248"/>
      <c r="AQ75" s="248"/>
      <c r="AR75" s="222"/>
      <c r="AS75" s="222"/>
      <c r="AT75" s="222">
        <f t="shared" si="20"/>
        <v>0</v>
      </c>
      <c r="AU75" s="222"/>
      <c r="AV75" s="249"/>
      <c r="AW75" s="249"/>
      <c r="AX75" s="222"/>
      <c r="AY75" s="222"/>
      <c r="AZ75" s="222"/>
      <c r="BA75" s="222"/>
      <c r="BB75" s="249"/>
      <c r="BC75" s="249" t="s">
        <v>69</v>
      </c>
      <c r="BD75" s="249"/>
      <c r="BE75" s="249" t="s">
        <v>57</v>
      </c>
    </row>
    <row r="76" spans="1:57">
      <c r="A76" s="221" t="s">
        <v>133</v>
      </c>
      <c r="B76" s="222" t="str">
        <f>IF(A76="","",VLOOKUP(A76,'IHS DATABASE'!C:D,2,0))</f>
        <v>Muyombe Repeater 1 A</v>
      </c>
      <c r="C76" s="223" t="str">
        <f>IF(A76="","",VLOOKUP(A76,'IHS DATABASE'!C:AD,27,0))</f>
        <v>CCS</v>
      </c>
      <c r="D76" s="223" t="s">
        <v>62</v>
      </c>
      <c r="E76" s="223" t="str">
        <f>IF(A76="","",VLOOKUP(A76,'IHS DATABASE'!C:G,5,0))</f>
        <v>Eastern </v>
      </c>
      <c r="F76" s="223" t="str">
        <f>IF(A76="","",VLOOKUP(A76,'IHS DATABASE'!C:AB,26,0))</f>
        <v>Fetus Kalunga</v>
      </c>
      <c r="G76" s="222" t="str">
        <f>IF(A76="","",VLOOKUP(A76,'IHS DATABASE'!C:X,22,0))</f>
        <v>Fetus Kalunga</v>
      </c>
      <c r="H76" s="224"/>
      <c r="I76" s="223" t="str">
        <f>IF(A76="","",VLOOKUP(A76,'IHS DATABASE'!C:W,21,0))</f>
        <v>Outdoor</v>
      </c>
      <c r="J76" s="223" t="str">
        <f>IF(A76="","",VLOOKUP(A76,'IHS DATABASE'!C:T,18,0))</f>
        <v>Solar-Gen</v>
      </c>
      <c r="K76" s="223"/>
      <c r="L76" s="223"/>
      <c r="M76" s="223" t="str">
        <f>IF(A76="","",VLOOKUP(A76,'IHS DATABASE'!C:U,19,0))</f>
        <v>Green Field</v>
      </c>
      <c r="O76" s="213">
        <v>45942</v>
      </c>
      <c r="P76" s="213">
        <v>45937</v>
      </c>
      <c r="Q76" s="233"/>
      <c r="R76" s="234"/>
      <c r="S76" s="234" t="str">
        <f>IF(A76="","",VLOOKUP(A76,'IHS DATABASE'!C:BG,30,0))</f>
        <v>Gen Logic </v>
      </c>
      <c r="T76" s="223"/>
      <c r="U76" s="234">
        <f>IF(A76="","",VLOOKUP(A76,'IHS DATABASE'!C:AG,31,0))</f>
        <v>14</v>
      </c>
      <c r="V76" s="13"/>
      <c r="W76" s="13">
        <v>19707</v>
      </c>
      <c r="X76" s="13">
        <v>19780</v>
      </c>
      <c r="Y76" s="237">
        <f t="shared" si="14"/>
        <v>73</v>
      </c>
      <c r="Z76" s="237">
        <f t="shared" si="15"/>
        <v>120</v>
      </c>
      <c r="AA76" s="237" t="str">
        <f t="shared" si="16"/>
        <v>OK</v>
      </c>
      <c r="AB76" s="238"/>
      <c r="AC76" s="238"/>
      <c r="AD76" s="238"/>
      <c r="AE76" s="239"/>
      <c r="AF76" s="240">
        <v>252</v>
      </c>
      <c r="AG76" s="245"/>
      <c r="AH76" s="245"/>
      <c r="AI76" s="246">
        <v>44</v>
      </c>
      <c r="AJ76" s="246">
        <v>300</v>
      </c>
      <c r="AK76" s="240">
        <f t="shared" si="17"/>
        <v>344</v>
      </c>
      <c r="AL76" s="240">
        <f t="shared" si="18"/>
        <v>208</v>
      </c>
      <c r="AM76" s="247">
        <f t="shared" si="19"/>
        <v>2.84931506849315</v>
      </c>
      <c r="AN76" s="240">
        <f>IF(A76="","",VLOOKUP(A76,'IHS DATABASE'!C:H,6,0))</f>
        <v>1.5</v>
      </c>
      <c r="AO76" s="240"/>
      <c r="AP76" s="248"/>
      <c r="AQ76" s="248"/>
      <c r="AR76" s="222"/>
      <c r="AS76" s="222"/>
      <c r="AT76" s="222">
        <f t="shared" si="20"/>
        <v>0</v>
      </c>
      <c r="AU76" s="222"/>
      <c r="AV76" s="249"/>
      <c r="AW76" s="249"/>
      <c r="AX76" s="222"/>
      <c r="AY76" s="222"/>
      <c r="AZ76" s="222"/>
      <c r="BA76" s="222"/>
      <c r="BB76" s="249"/>
      <c r="BC76" s="249" t="s">
        <v>69</v>
      </c>
      <c r="BD76" s="249"/>
      <c r="BE76" s="249" t="s">
        <v>57</v>
      </c>
    </row>
    <row r="77" spans="1:57">
      <c r="A77" s="221" t="s">
        <v>89</v>
      </c>
      <c r="B77" s="222" t="str">
        <f>IF(A77="","",VLOOKUP(A77,'IHS DATABASE'!C:D,2,0))</f>
        <v>Petauke Junction</v>
      </c>
      <c r="C77" s="223" t="str">
        <f>IF(A77="","",VLOOKUP(A77,'IHS DATABASE'!C:AD,27,0))</f>
        <v>CCS</v>
      </c>
      <c r="D77" s="223" t="s">
        <v>76</v>
      </c>
      <c r="E77" s="223" t="str">
        <f>IF(A77="","",VLOOKUP(A77,'IHS DATABASE'!C:G,5,0))</f>
        <v>Eastern </v>
      </c>
      <c r="F77" s="223" t="str">
        <f>IF(A77="","",VLOOKUP(A77,'IHS DATABASE'!C:AB,26,0))</f>
        <v>Fetus Kalunga</v>
      </c>
      <c r="G77" s="222" t="str">
        <f>IF(A77="","",VLOOKUP(A77,'IHS DATABASE'!C:X,22,0))</f>
        <v>Fetus Kalunga</v>
      </c>
      <c r="H77" s="224"/>
      <c r="I77" s="223" t="str">
        <f>IF(A77="","",VLOOKUP(A77,'IHS DATABASE'!C:W,21,0))</f>
        <v>Outdoor</v>
      </c>
      <c r="J77" s="223" t="str">
        <f>IF(A77="","",VLOOKUP(A77,'IHS DATABASE'!C:T,18,0))</f>
        <v>Grid-Gen</v>
      </c>
      <c r="K77" s="223"/>
      <c r="L77" s="223"/>
      <c r="M77" s="223" t="str">
        <f>IF(A77="","",VLOOKUP(A77,'IHS DATABASE'!C:U,19,0))</f>
        <v>Green Field</v>
      </c>
      <c r="O77" s="213">
        <v>45942</v>
      </c>
      <c r="P77" s="213">
        <v>45939</v>
      </c>
      <c r="Q77" s="233"/>
      <c r="R77" s="234"/>
      <c r="S77" s="234" t="str">
        <f>IF(A77="","",VLOOKUP(A77,'IHS DATABASE'!C:BG,30,0))</f>
        <v>MPI</v>
      </c>
      <c r="T77" s="223"/>
      <c r="U77" s="234">
        <f>IF(A77="","",VLOOKUP(A77,'IHS DATABASE'!C:AG,31,0))</f>
        <v>13</v>
      </c>
      <c r="V77" s="13"/>
      <c r="W77" s="13">
        <v>25607</v>
      </c>
      <c r="X77" s="13">
        <v>25658</v>
      </c>
      <c r="Y77" s="237">
        <f t="shared" si="14"/>
        <v>51</v>
      </c>
      <c r="Z77" s="237">
        <f t="shared" si="15"/>
        <v>72</v>
      </c>
      <c r="AA77" s="237" t="str">
        <f t="shared" si="16"/>
        <v>OK</v>
      </c>
      <c r="AB77" s="238"/>
      <c r="AC77" s="238"/>
      <c r="AD77" s="238"/>
      <c r="AE77" s="239"/>
      <c r="AF77" s="240">
        <v>188</v>
      </c>
      <c r="AG77" s="245"/>
      <c r="AH77" s="245"/>
      <c r="AI77" s="246">
        <v>59</v>
      </c>
      <c r="AJ77" s="246">
        <v>300</v>
      </c>
      <c r="AK77" s="240">
        <f t="shared" si="17"/>
        <v>359</v>
      </c>
      <c r="AL77" s="240">
        <f t="shared" si="18"/>
        <v>129</v>
      </c>
      <c r="AM77" s="247">
        <f t="shared" si="19"/>
        <v>2.52941176470588</v>
      </c>
      <c r="AN77" s="240">
        <f>IF(A77="","",VLOOKUP(A77,'IHS DATABASE'!C:H,6,0))</f>
        <v>1.5</v>
      </c>
      <c r="AO77" s="240"/>
      <c r="AP77" s="248"/>
      <c r="AQ77" s="248"/>
      <c r="AR77" s="222"/>
      <c r="AS77" s="222"/>
      <c r="AT77" s="222">
        <f t="shared" si="20"/>
        <v>0</v>
      </c>
      <c r="AU77" s="222"/>
      <c r="AV77" s="249"/>
      <c r="AW77" s="249"/>
      <c r="AX77" s="222"/>
      <c r="AY77" s="222"/>
      <c r="AZ77" s="222"/>
      <c r="BA77" s="222"/>
      <c r="BB77" s="249"/>
      <c r="BC77" s="249" t="s">
        <v>69</v>
      </c>
      <c r="BD77" s="249"/>
      <c r="BE77" s="249" t="s">
        <v>57</v>
      </c>
    </row>
    <row r="78" spans="1:57">
      <c r="A78" s="221" t="s">
        <v>134</v>
      </c>
      <c r="B78" s="222" t="str">
        <f>IF(A78="","",VLOOKUP(A78,'IHS DATABASE'!C:D,2,0))</f>
        <v>Kavulamukoko</v>
      </c>
      <c r="C78" s="223" t="str">
        <f>IF(A78="","",VLOOKUP(A78,'IHS DATABASE'!C:AD,27,0))</f>
        <v>CCS</v>
      </c>
      <c r="D78" s="223" t="s">
        <v>56</v>
      </c>
      <c r="E78" s="223" t="str">
        <f>IF(A78="","",VLOOKUP(A78,'IHS DATABASE'!C:G,5,0))</f>
        <v>Eastern </v>
      </c>
      <c r="F78" s="223" t="str">
        <f>IF(A78="","",VLOOKUP(A78,'IHS DATABASE'!C:AB,26,0))</f>
        <v>Fetus Kalunga</v>
      </c>
      <c r="G78" s="222" t="str">
        <f>IF(A78="","",VLOOKUP(A78,'IHS DATABASE'!C:X,22,0))</f>
        <v>Fetus Kalunga</v>
      </c>
      <c r="H78" s="224"/>
      <c r="I78" s="223" t="str">
        <f>IF(A78="","",VLOOKUP(A78,'IHS DATABASE'!C:W,21,0))</f>
        <v>Outdoor</v>
      </c>
      <c r="J78" s="223" t="str">
        <f>IF(A78="","",VLOOKUP(A78,'IHS DATABASE'!C:T,18,0))</f>
        <v>Solar-Gen</v>
      </c>
      <c r="K78" s="223"/>
      <c r="L78" s="223"/>
      <c r="M78" s="223" t="str">
        <f>IF(A78="","",VLOOKUP(A78,'IHS DATABASE'!C:U,19,0))</f>
        <v>Green Field</v>
      </c>
      <c r="O78" s="213">
        <v>45942</v>
      </c>
      <c r="P78" s="213">
        <v>45932</v>
      </c>
      <c r="Q78" s="233"/>
      <c r="R78" s="234"/>
      <c r="S78" s="234" t="str">
        <f>IF(A78="","",VLOOKUP(A78,'IHS DATABASE'!C:BG,30,0))</f>
        <v>CK Works</v>
      </c>
      <c r="T78" s="223"/>
      <c r="U78" s="234">
        <f>IF(A78="","",VLOOKUP(A78,'IHS DATABASE'!C:AG,31,0))</f>
        <v>15</v>
      </c>
      <c r="V78" s="13"/>
      <c r="W78" s="13">
        <v>25672</v>
      </c>
      <c r="X78" s="13">
        <v>25906</v>
      </c>
      <c r="Y78" s="237">
        <f t="shared" si="14"/>
        <v>234</v>
      </c>
      <c r="Z78" s="237">
        <f t="shared" si="15"/>
        <v>240</v>
      </c>
      <c r="AA78" s="237" t="str">
        <f t="shared" si="16"/>
        <v>OK</v>
      </c>
      <c r="AB78" s="238"/>
      <c r="AC78" s="238"/>
      <c r="AD78" s="238"/>
      <c r="AE78" s="239"/>
      <c r="AF78" s="240">
        <v>610</v>
      </c>
      <c r="AG78" s="245"/>
      <c r="AH78" s="245"/>
      <c r="AI78" s="246">
        <v>10</v>
      </c>
      <c r="AJ78" s="246">
        <v>800</v>
      </c>
      <c r="AK78" s="240">
        <f t="shared" si="17"/>
        <v>810</v>
      </c>
      <c r="AL78" s="240">
        <f t="shared" si="18"/>
        <v>600</v>
      </c>
      <c r="AM78" s="247">
        <f t="shared" si="19"/>
        <v>2.56410256410256</v>
      </c>
      <c r="AN78" s="240">
        <f>IF(A78="","",VLOOKUP(A78,'IHS DATABASE'!C:H,6,0))</f>
        <v>1.8</v>
      </c>
      <c r="AO78" s="240"/>
      <c r="AP78" s="248"/>
      <c r="AQ78" s="248"/>
      <c r="AR78" s="222"/>
      <c r="AS78" s="222"/>
      <c r="AT78" s="222">
        <f t="shared" si="20"/>
        <v>0</v>
      </c>
      <c r="AU78" s="222"/>
      <c r="AV78" s="249"/>
      <c r="AW78" s="249"/>
      <c r="AX78" s="222"/>
      <c r="AY78" s="222"/>
      <c r="AZ78" s="222"/>
      <c r="BA78" s="222"/>
      <c r="BB78" s="249"/>
      <c r="BC78" s="249" t="s">
        <v>60</v>
      </c>
      <c r="BD78" s="249"/>
      <c r="BE78" s="249" t="s">
        <v>57</v>
      </c>
    </row>
    <row r="79" spans="1:57">
      <c r="A79" s="225" t="s">
        <v>135</v>
      </c>
      <c r="B79" s="222" t="str">
        <f>IF(A79="","",VLOOKUP(A79,'IHS DATABASE'!C:D,2,0))</f>
        <v>Katete</v>
      </c>
      <c r="C79" s="223" t="str">
        <f>IF(A79="","",VLOOKUP(A79,'IHS DATABASE'!C:AD,27,0))</f>
        <v>CCS</v>
      </c>
      <c r="D79" s="223" t="s">
        <v>56</v>
      </c>
      <c r="E79" s="223" t="str">
        <f>IF(A79="","",VLOOKUP(A79,'IHS DATABASE'!C:G,5,0))</f>
        <v>Eastern </v>
      </c>
      <c r="F79" s="223" t="str">
        <f>IF(A79="","",VLOOKUP(A79,'IHS DATABASE'!C:AB,26,0))</f>
        <v>Fetus Kalunga</v>
      </c>
      <c r="G79" s="222" t="str">
        <f>IF(A79="","",VLOOKUP(A79,'IHS DATABASE'!C:X,22,0))</f>
        <v>Fetus Kalunga</v>
      </c>
      <c r="H79" s="224"/>
      <c r="I79" s="223" t="str">
        <f>IF(A79="","",VLOOKUP(A79,'IHS DATABASE'!C:W,21,0))</f>
        <v>Indoor </v>
      </c>
      <c r="J79" s="223" t="str">
        <f>IF(A79="","",VLOOKUP(A79,'IHS DATABASE'!C:T,18,0))</f>
        <v>Grid-Gen</v>
      </c>
      <c r="K79" s="223"/>
      <c r="L79" s="223"/>
      <c r="M79" s="223" t="str">
        <f>IF(A79="","",VLOOKUP(A79,'IHS DATABASE'!C:U,19,0))</f>
        <v>Green Field</v>
      </c>
      <c r="O79" s="213">
        <v>45942</v>
      </c>
      <c r="P79" s="213">
        <v>45930</v>
      </c>
      <c r="Q79" s="233"/>
      <c r="R79" s="234"/>
      <c r="S79" s="234" t="str">
        <f>IF(A79="","",VLOOKUP(A79,'IHS DATABASE'!C:BG,30,0))</f>
        <v>CK Works</v>
      </c>
      <c r="T79" s="223"/>
      <c r="U79" s="234">
        <f>IF(A79="","",VLOOKUP(A79,'IHS DATABASE'!C:AG,31,0))</f>
        <v>30</v>
      </c>
      <c r="V79" s="13"/>
      <c r="W79" s="13">
        <v>4648</v>
      </c>
      <c r="X79" s="13">
        <v>4752</v>
      </c>
      <c r="Y79" s="237">
        <f t="shared" si="14"/>
        <v>104</v>
      </c>
      <c r="Z79" s="237">
        <f t="shared" si="15"/>
        <v>288</v>
      </c>
      <c r="AA79" s="237" t="str">
        <f t="shared" si="16"/>
        <v>OK</v>
      </c>
      <c r="AB79" s="238"/>
      <c r="AC79" s="238"/>
      <c r="AD79" s="238"/>
      <c r="AE79" s="239"/>
      <c r="AF79" s="240">
        <v>503</v>
      </c>
      <c r="AG79" s="245"/>
      <c r="AH79" s="245"/>
      <c r="AI79" s="246">
        <v>72</v>
      </c>
      <c r="AJ79" s="246">
        <v>300</v>
      </c>
      <c r="AK79" s="240">
        <f t="shared" si="17"/>
        <v>372</v>
      </c>
      <c r="AL79" s="240">
        <f t="shared" si="18"/>
        <v>431</v>
      </c>
      <c r="AM79" s="247">
        <f t="shared" si="19"/>
        <v>4.14423076923077</v>
      </c>
      <c r="AN79" s="240">
        <f>IF(A79="","",VLOOKUP(A79,'IHS DATABASE'!C:H,6,0))</f>
        <v>4.5</v>
      </c>
      <c r="AO79" s="240"/>
      <c r="AP79" s="248"/>
      <c r="AQ79" s="248"/>
      <c r="AR79" s="222"/>
      <c r="AS79" s="222"/>
      <c r="AT79" s="222">
        <f t="shared" si="20"/>
        <v>0</v>
      </c>
      <c r="AU79" s="222"/>
      <c r="AV79" s="249"/>
      <c r="AW79" s="249"/>
      <c r="AX79" s="222"/>
      <c r="AY79" s="222"/>
      <c r="AZ79" s="222"/>
      <c r="BA79" s="222"/>
      <c r="BB79" s="249"/>
      <c r="BC79" s="249" t="s">
        <v>60</v>
      </c>
      <c r="BD79" s="249"/>
      <c r="BE79" s="249" t="s">
        <v>57</v>
      </c>
    </row>
    <row r="80" spans="1:57">
      <c r="A80" s="221" t="s">
        <v>136</v>
      </c>
      <c r="B80" s="222" t="str">
        <f>IF(A80="","",VLOOKUP(A80,'IHS DATABASE'!C:D,2,0))</f>
        <v>KATETE</v>
      </c>
      <c r="C80" s="223" t="str">
        <f>IF(A80="","",VLOOKUP(A80,'IHS DATABASE'!C:AD,27,0))</f>
        <v>CCS</v>
      </c>
      <c r="D80" s="223" t="s">
        <v>56</v>
      </c>
      <c r="E80" s="223" t="str">
        <f>IF(A80="","",VLOOKUP(A80,'IHS DATABASE'!C:G,5,0))</f>
        <v>Eastern </v>
      </c>
      <c r="F80" s="223" t="str">
        <f>IF(A80="","",VLOOKUP(A80,'IHS DATABASE'!C:AB,26,0))</f>
        <v>Fetus Kalunga</v>
      </c>
      <c r="G80" s="222" t="str">
        <f>IF(A80="","",VLOOKUP(A80,'IHS DATABASE'!C:X,22,0))</f>
        <v>Fetus Kalunga</v>
      </c>
      <c r="H80" s="224"/>
      <c r="I80" s="223" t="str">
        <f>IF(A80="","",VLOOKUP(A80,'IHS DATABASE'!C:W,21,0))</f>
        <v>Indoor </v>
      </c>
      <c r="J80" s="223" t="str">
        <f>IF(A80="","",VLOOKUP(A80,'IHS DATABASE'!C:T,18,0))</f>
        <v>Grid-Gen</v>
      </c>
      <c r="K80" s="223"/>
      <c r="L80" s="223"/>
      <c r="M80" s="223" t="str">
        <f>IF(A80="","",VLOOKUP(A80,'IHS DATABASE'!C:U,19,0))</f>
        <v>Green Field</v>
      </c>
      <c r="O80" s="213">
        <v>45942</v>
      </c>
      <c r="P80" s="213">
        <v>45930</v>
      </c>
      <c r="Q80" s="233"/>
      <c r="R80" s="234"/>
      <c r="S80" s="234" t="str">
        <f>IF(A80="","",VLOOKUP(A80,'IHS DATABASE'!C:BG,30,0))</f>
        <v>CK Works</v>
      </c>
      <c r="T80" s="223"/>
      <c r="U80" s="234">
        <f>IF(A80="","",VLOOKUP(A80,'IHS DATABASE'!C:AG,31,0))</f>
        <v>30</v>
      </c>
      <c r="V80" s="13"/>
      <c r="W80" s="13">
        <v>6395</v>
      </c>
      <c r="X80" s="13">
        <v>6472</v>
      </c>
      <c r="Y80" s="237">
        <f t="shared" si="14"/>
        <v>77</v>
      </c>
      <c r="Z80" s="237">
        <f t="shared" si="15"/>
        <v>288</v>
      </c>
      <c r="AA80" s="237" t="str">
        <f t="shared" si="16"/>
        <v>OK</v>
      </c>
      <c r="AB80" s="238"/>
      <c r="AC80" s="238"/>
      <c r="AD80" s="238"/>
      <c r="AE80" s="239"/>
      <c r="AF80" s="240">
        <v>455</v>
      </c>
      <c r="AG80" s="245"/>
      <c r="AH80" s="245"/>
      <c r="AI80" s="246">
        <v>13</v>
      </c>
      <c r="AJ80" s="246">
        <v>300</v>
      </c>
      <c r="AK80" s="240">
        <f t="shared" si="17"/>
        <v>313</v>
      </c>
      <c r="AL80" s="240">
        <f t="shared" si="18"/>
        <v>442</v>
      </c>
      <c r="AM80" s="247">
        <f t="shared" si="19"/>
        <v>5.74025974025974</v>
      </c>
      <c r="AN80" s="240">
        <f>IF(A80="","",VLOOKUP(A80,'IHS DATABASE'!C:H,6,0))</f>
        <v>4.5</v>
      </c>
      <c r="AO80" s="240"/>
      <c r="AP80" s="248"/>
      <c r="AQ80" s="248"/>
      <c r="AR80" s="222"/>
      <c r="AS80" s="222"/>
      <c r="AT80" s="222">
        <f t="shared" si="20"/>
        <v>0</v>
      </c>
      <c r="AU80" s="222"/>
      <c r="AV80" s="249"/>
      <c r="AW80" s="249"/>
      <c r="AX80" s="222"/>
      <c r="AY80" s="222"/>
      <c r="AZ80" s="222"/>
      <c r="BA80" s="222"/>
      <c r="BB80" s="249"/>
      <c r="BC80" s="249" t="s">
        <v>60</v>
      </c>
      <c r="BD80" s="249"/>
      <c r="BE80" s="249" t="s">
        <v>57</v>
      </c>
    </row>
    <row r="81" spans="1:57">
      <c r="A81" s="252" t="s">
        <v>137</v>
      </c>
      <c r="B81" s="222" t="str">
        <f>IF(A81="","",VLOOKUP(A81,'IHS DATABASE'!C:D,2,0))</f>
        <v>Muzeyi Mission RHC</v>
      </c>
      <c r="C81" s="223" t="str">
        <f>IF(A81="","",VLOOKUP(A81,'IHS DATABASE'!C:AD,27,0))</f>
        <v>CCS</v>
      </c>
      <c r="D81" s="223" t="s">
        <v>56</v>
      </c>
      <c r="E81" s="223" t="str">
        <f>IF(A81="","",VLOOKUP(A81,'IHS DATABASE'!C:G,5,0))</f>
        <v>Eastern</v>
      </c>
      <c r="F81" s="223" t="str">
        <f>IF(A81="","",VLOOKUP(A81,'IHS DATABASE'!C:AB,26,0))</f>
        <v>Fetus Kalunga</v>
      </c>
      <c r="G81" s="222" t="str">
        <f>IF(A81="","",VLOOKUP(A81,'IHS DATABASE'!C:X,22,0))</f>
        <v>Fetus Kalunga</v>
      </c>
      <c r="H81" s="224"/>
      <c r="I81" s="223" t="str">
        <f>IF(A81="","",VLOOKUP(A81,'IHS DATABASE'!C:W,21,0))</f>
        <v>Outdoor</v>
      </c>
      <c r="J81" s="223" t="str">
        <f>IF(A81="","",VLOOKUP(A81,'IHS DATABASE'!C:T,18,0))</f>
        <v>Grid-Gen</v>
      </c>
      <c r="K81" s="223"/>
      <c r="L81" s="223"/>
      <c r="M81" s="223" t="str">
        <f>IF(A81="","",VLOOKUP(A81,'IHS DATABASE'!C:U,19,0))</f>
        <v>Green Field</v>
      </c>
      <c r="O81" s="213">
        <v>45942</v>
      </c>
      <c r="Q81" s="233"/>
      <c r="R81" s="234"/>
      <c r="S81" s="234">
        <f>IF(A81="","",VLOOKUP(A81,'IHS DATABASE'!C:BG,30,0))</f>
        <v>0</v>
      </c>
      <c r="T81" s="223"/>
      <c r="U81" s="234">
        <f>IF(A81="","",VLOOKUP(A81,'IHS DATABASE'!C:AG,31,0))</f>
        <v>0</v>
      </c>
      <c r="V81" s="13"/>
      <c r="W81" s="13"/>
      <c r="X81" s="13">
        <v>15023</v>
      </c>
      <c r="Y81" s="237">
        <f t="shared" si="14"/>
        <v>15023</v>
      </c>
      <c r="Z81" s="237">
        <f t="shared" si="15"/>
        <v>1102608</v>
      </c>
      <c r="AA81" s="237" t="str">
        <f t="shared" si="16"/>
        <v>OK</v>
      </c>
      <c r="AB81" s="238"/>
      <c r="AC81" s="238"/>
      <c r="AD81" s="238"/>
      <c r="AE81" s="239"/>
      <c r="AG81" s="245"/>
      <c r="AH81" s="245"/>
      <c r="AI81" s="246">
        <v>15</v>
      </c>
      <c r="AJ81" s="246">
        <v>300</v>
      </c>
      <c r="AK81" s="240">
        <f t="shared" si="17"/>
        <v>315</v>
      </c>
      <c r="AL81" s="240">
        <f t="shared" si="18"/>
        <v>-15</v>
      </c>
      <c r="AM81" s="247">
        <f t="shared" si="19"/>
        <v>-0.00099846901417826</v>
      </c>
      <c r="AN81" s="240">
        <f>IF(A81="","",VLOOKUP(A81,'IHS DATABASE'!C:H,6,0))</f>
        <v>2.5</v>
      </c>
      <c r="AO81" s="240"/>
      <c r="AP81" s="248"/>
      <c r="AQ81" s="248"/>
      <c r="AR81" s="222"/>
      <c r="AS81" s="222"/>
      <c r="AT81" s="222">
        <f t="shared" si="20"/>
        <v>0</v>
      </c>
      <c r="AU81" s="222"/>
      <c r="AV81" s="249"/>
      <c r="AW81" s="249"/>
      <c r="AX81" s="222"/>
      <c r="AY81" s="222"/>
      <c r="AZ81" s="222"/>
      <c r="BA81" s="222"/>
      <c r="BB81" s="249"/>
      <c r="BC81" s="249" t="s">
        <v>60</v>
      </c>
      <c r="BD81" s="249"/>
      <c r="BE81" s="249" t="s">
        <v>57</v>
      </c>
    </row>
    <row r="82" spans="1:57">
      <c r="A82" s="221" t="s">
        <v>77</v>
      </c>
      <c r="B82" s="222" t="str">
        <f>IF(A82="","",VLOOKUP(A82,'IHS DATABASE'!C:D,2,0))</f>
        <v>Kamono (Nyimba Town_Town1)</v>
      </c>
      <c r="C82" s="223" t="str">
        <f>IF(A82="","",VLOOKUP(A82,'IHS DATABASE'!C:AD,27,0))</f>
        <v>CCS</v>
      </c>
      <c r="D82" s="223" t="s">
        <v>76</v>
      </c>
      <c r="E82" s="223" t="str">
        <f>IF(A82="","",VLOOKUP(A82,'IHS DATABASE'!C:G,5,0))</f>
        <v>Eastern </v>
      </c>
      <c r="F82" s="223" t="str">
        <f>IF(A82="","",VLOOKUP(A82,'IHS DATABASE'!C:AB,26,0))</f>
        <v>Fetus Kalunga</v>
      </c>
      <c r="G82" s="222" t="str">
        <f>IF(A82="","",VLOOKUP(A82,'IHS DATABASE'!C:X,22,0))</f>
        <v>Fetus Kalunga</v>
      </c>
      <c r="H82" s="224"/>
      <c r="I82" s="223" t="str">
        <f>IF(A82="","",VLOOKUP(A82,'IHS DATABASE'!C:W,21,0))</f>
        <v>Outdoor</v>
      </c>
      <c r="J82" s="223" t="str">
        <f>IF(A82="","",VLOOKUP(A82,'IHS DATABASE'!C:T,18,0))</f>
        <v>Solar-Gen</v>
      </c>
      <c r="K82" s="223"/>
      <c r="L82" s="223"/>
      <c r="M82" s="223" t="str">
        <f>IF(A82="","",VLOOKUP(A82,'IHS DATABASE'!C:U,19,0))</f>
        <v>Green Field</v>
      </c>
      <c r="O82" s="213">
        <v>45942</v>
      </c>
      <c r="P82" s="213">
        <v>45938</v>
      </c>
      <c r="Q82" s="233"/>
      <c r="R82" s="234"/>
      <c r="S82" s="234" t="str">
        <f>IF(A82="","",VLOOKUP(A82,'IHS DATABASE'!C:BG,30,0))</f>
        <v>Gen Logic </v>
      </c>
      <c r="T82" s="223"/>
      <c r="U82" s="234">
        <f>IF(A82="","",VLOOKUP(A82,'IHS DATABASE'!C:AG,31,0))</f>
        <v>20</v>
      </c>
      <c r="V82" s="13"/>
      <c r="W82" s="13">
        <v>11977</v>
      </c>
      <c r="X82" s="13">
        <v>12049</v>
      </c>
      <c r="Y82" s="237">
        <f t="shared" si="14"/>
        <v>72</v>
      </c>
      <c r="Z82" s="237">
        <f t="shared" si="15"/>
        <v>96</v>
      </c>
      <c r="AA82" s="237" t="str">
        <f t="shared" si="16"/>
        <v>OK</v>
      </c>
      <c r="AB82" s="238"/>
      <c r="AC82" s="238"/>
      <c r="AD82" s="238"/>
      <c r="AE82" s="239"/>
      <c r="AF82" s="240">
        <v>175</v>
      </c>
      <c r="AG82" s="245"/>
      <c r="AH82" s="245"/>
      <c r="AI82" s="246">
        <v>10</v>
      </c>
      <c r="AJ82" s="246">
        <v>800</v>
      </c>
      <c r="AK82" s="240">
        <f t="shared" si="17"/>
        <v>810</v>
      </c>
      <c r="AL82" s="240">
        <f t="shared" si="18"/>
        <v>165</v>
      </c>
      <c r="AM82" s="247">
        <f t="shared" si="19"/>
        <v>2.29166666666667</v>
      </c>
      <c r="AN82" s="240">
        <f>IF(A82="","",VLOOKUP(A82,'IHS DATABASE'!C:H,6,0))</f>
        <v>2.5</v>
      </c>
      <c r="AO82" s="240"/>
      <c r="AP82" s="248"/>
      <c r="AQ82" s="248"/>
      <c r="AR82" s="222"/>
      <c r="AS82" s="222"/>
      <c r="AT82" s="222">
        <f t="shared" si="20"/>
        <v>0</v>
      </c>
      <c r="AU82" s="222"/>
      <c r="AV82" s="249"/>
      <c r="AW82" s="249"/>
      <c r="AX82" s="222"/>
      <c r="AY82" s="222"/>
      <c r="AZ82" s="222"/>
      <c r="BA82" s="222"/>
      <c r="BB82" s="249"/>
      <c r="BC82" s="249" t="s">
        <v>69</v>
      </c>
      <c r="BD82" s="249"/>
      <c r="BE82" s="249" t="s">
        <v>57</v>
      </c>
    </row>
    <row r="83" spans="1:57">
      <c r="A83" s="221" t="s">
        <v>138</v>
      </c>
      <c r="B83" s="222" t="str">
        <f>IF(A83="","",VLOOKUP(A83,'IHS DATABASE'!C:D,2,0))</f>
        <v>Nyanje</v>
      </c>
      <c r="C83" s="223" t="str">
        <f>IF(A83="","",VLOOKUP(A83,'IHS DATABASE'!C:AD,27,0))</f>
        <v>CCS</v>
      </c>
      <c r="D83" s="223" t="s">
        <v>76</v>
      </c>
      <c r="E83" s="223" t="str">
        <f>IF(A83="","",VLOOKUP(A83,'IHS DATABASE'!C:G,5,0))</f>
        <v>Eastern </v>
      </c>
      <c r="F83" s="223" t="str">
        <f>IF(A83="","",VLOOKUP(A83,'IHS DATABASE'!C:AB,26,0))</f>
        <v>Fetus Kalunga</v>
      </c>
      <c r="G83" s="222" t="str">
        <f>IF(A83="","",VLOOKUP(A83,'IHS DATABASE'!C:X,22,0))</f>
        <v>Fetus Kalunga</v>
      </c>
      <c r="H83" s="224"/>
      <c r="I83" s="223" t="str">
        <f>IF(A83="","",VLOOKUP(A83,'IHS DATABASE'!C:W,21,0))</f>
        <v>Outdoor</v>
      </c>
      <c r="J83" s="223" t="str">
        <f>IF(A83="","",VLOOKUP(A83,'IHS DATABASE'!C:T,18,0))</f>
        <v>Solar-Gen</v>
      </c>
      <c r="K83" s="223"/>
      <c r="L83" s="223"/>
      <c r="M83" s="223" t="str">
        <f>IF(A83="","",VLOOKUP(A83,'IHS DATABASE'!C:U,19,0))</f>
        <v>Green Field</v>
      </c>
      <c r="O83" s="213">
        <v>45942</v>
      </c>
      <c r="P83" s="213">
        <v>45937</v>
      </c>
      <c r="Q83" s="233"/>
      <c r="R83" s="234"/>
      <c r="S83" s="234" t="str">
        <f>IF(A83="","",VLOOKUP(A83,'IHS DATABASE'!C:BG,30,0))</f>
        <v>Gen Logic </v>
      </c>
      <c r="T83" s="223"/>
      <c r="U83" s="234">
        <f>IF(A83="","",VLOOKUP(A83,'IHS DATABASE'!C:AG,31,0))</f>
        <v>20</v>
      </c>
      <c r="V83" s="13"/>
      <c r="W83" s="13">
        <v>26787</v>
      </c>
      <c r="X83" s="13">
        <v>26848</v>
      </c>
      <c r="Y83" s="237">
        <f t="shared" si="14"/>
        <v>61</v>
      </c>
      <c r="Z83" s="237">
        <f t="shared" si="15"/>
        <v>120</v>
      </c>
      <c r="AA83" s="237" t="str">
        <f t="shared" si="16"/>
        <v>OK</v>
      </c>
      <c r="AB83" s="238"/>
      <c r="AC83" s="238"/>
      <c r="AD83" s="238"/>
      <c r="AE83" s="239"/>
      <c r="AF83" s="240">
        <v>228</v>
      </c>
      <c r="AG83" s="245"/>
      <c r="AH83" s="245"/>
      <c r="AI83" s="246">
        <v>70</v>
      </c>
      <c r="AJ83" s="246">
        <v>300</v>
      </c>
      <c r="AK83" s="240">
        <f t="shared" si="17"/>
        <v>370</v>
      </c>
      <c r="AL83" s="240">
        <f t="shared" si="18"/>
        <v>158</v>
      </c>
      <c r="AM83" s="247">
        <f t="shared" si="19"/>
        <v>2.59016393442623</v>
      </c>
      <c r="AN83" s="240">
        <f>IF(A83="","",VLOOKUP(A83,'IHS DATABASE'!C:H,6,0))</f>
        <v>2.5</v>
      </c>
      <c r="AO83" s="240"/>
      <c r="AP83" s="248"/>
      <c r="AQ83" s="248"/>
      <c r="AR83" s="222"/>
      <c r="AS83" s="222"/>
      <c r="AT83" s="222">
        <f t="shared" si="20"/>
        <v>0</v>
      </c>
      <c r="AU83" s="222"/>
      <c r="AV83" s="249"/>
      <c r="AW83" s="249"/>
      <c r="AX83" s="222"/>
      <c r="AY83" s="222"/>
      <c r="AZ83" s="222"/>
      <c r="BA83" s="222"/>
      <c r="BB83" s="249"/>
      <c r="BC83" s="249" t="s">
        <v>69</v>
      </c>
      <c r="BD83" s="249"/>
      <c r="BE83" s="249" t="s">
        <v>57</v>
      </c>
    </row>
    <row r="84" spans="1:57">
      <c r="A84" s="221" t="s">
        <v>139</v>
      </c>
      <c r="B84" s="222" t="str">
        <f>IF(A84="","",VLOOKUP(A84,'IHS DATABASE'!C:D,2,0))</f>
        <v>Namsumba BB</v>
      </c>
      <c r="C84" s="223" t="str">
        <f>IF(A84="","",VLOOKUP(A84,'IHS DATABASE'!C:AD,27,0))</f>
        <v>CCS</v>
      </c>
      <c r="D84" s="223" t="s">
        <v>56</v>
      </c>
      <c r="E84" s="223" t="str">
        <f>IF(A84="","",VLOOKUP(A84,'IHS DATABASE'!C:G,5,0))</f>
        <v>Eastern </v>
      </c>
      <c r="F84" s="223" t="str">
        <f>IF(A84="","",VLOOKUP(A84,'IHS DATABASE'!C:AB,26,0))</f>
        <v>Fetus Kalunga</v>
      </c>
      <c r="G84" s="222" t="str">
        <f>IF(A84="","",VLOOKUP(A84,'IHS DATABASE'!C:X,22,0))</f>
        <v>Fetus Kalunga</v>
      </c>
      <c r="H84" s="224"/>
      <c r="I84" s="223" t="str">
        <f>IF(A84="","",VLOOKUP(A84,'IHS DATABASE'!C:W,21,0))</f>
        <v>Indoor </v>
      </c>
      <c r="J84" s="223" t="str">
        <f>IF(A84="","",VLOOKUP(A84,'IHS DATABASE'!C:T,18,0))</f>
        <v>Solar-Gen</v>
      </c>
      <c r="K84" s="223"/>
      <c r="L84" s="223"/>
      <c r="M84" s="223" t="str">
        <f>IF(A84="","",VLOOKUP(A84,'IHS DATABASE'!C:U,19,0))</f>
        <v>Green Field</v>
      </c>
      <c r="O84" s="213">
        <v>45942</v>
      </c>
      <c r="P84" s="213">
        <v>45937</v>
      </c>
      <c r="Q84" s="233"/>
      <c r="R84" s="234"/>
      <c r="S84" s="234" t="str">
        <f>IF(A84="","",VLOOKUP(A84,'IHS DATABASE'!C:BG,30,0))</f>
        <v>GNM</v>
      </c>
      <c r="T84" s="223"/>
      <c r="U84" s="234">
        <f>IF(A84="","",VLOOKUP(A84,'IHS DATABASE'!C:AG,31,0))</f>
        <v>20</v>
      </c>
      <c r="V84" s="13"/>
      <c r="W84" s="13">
        <v>14691</v>
      </c>
      <c r="X84" s="13">
        <v>14758</v>
      </c>
      <c r="Y84" s="237">
        <f t="shared" si="14"/>
        <v>67</v>
      </c>
      <c r="Z84" s="237">
        <f t="shared" si="15"/>
        <v>120</v>
      </c>
      <c r="AA84" s="237" t="str">
        <f t="shared" si="16"/>
        <v>OK</v>
      </c>
      <c r="AB84" s="238"/>
      <c r="AC84" s="238"/>
      <c r="AD84" s="238"/>
      <c r="AE84" s="239"/>
      <c r="AF84" s="240">
        <v>281</v>
      </c>
      <c r="AG84" s="245"/>
      <c r="AH84" s="245"/>
      <c r="AI84" s="246">
        <v>15</v>
      </c>
      <c r="AJ84" s="246">
        <v>800</v>
      </c>
      <c r="AK84" s="240">
        <f t="shared" si="17"/>
        <v>815</v>
      </c>
      <c r="AL84" s="240">
        <f t="shared" si="18"/>
        <v>266</v>
      </c>
      <c r="AM84" s="247">
        <f t="shared" si="19"/>
        <v>3.97014925373134</v>
      </c>
      <c r="AN84" s="240">
        <f>IF(A84="","",VLOOKUP(A84,'IHS DATABASE'!C:H,6,0))</f>
        <v>2.5</v>
      </c>
      <c r="AO84" s="240"/>
      <c r="AP84" s="248"/>
      <c r="AQ84" s="248"/>
      <c r="AR84" s="222"/>
      <c r="AS84" s="222"/>
      <c r="AT84" s="222">
        <f t="shared" si="20"/>
        <v>0</v>
      </c>
      <c r="AU84" s="222"/>
      <c r="AV84" s="249"/>
      <c r="AW84" s="249"/>
      <c r="AX84" s="222"/>
      <c r="AY84" s="222"/>
      <c r="AZ84" s="222"/>
      <c r="BA84" s="222"/>
      <c r="BB84" s="249"/>
      <c r="BC84" s="249" t="s">
        <v>60</v>
      </c>
      <c r="BD84" s="249"/>
      <c r="BE84" s="249" t="s">
        <v>57</v>
      </c>
    </row>
    <row r="85" spans="1:57">
      <c r="A85" s="221" t="s">
        <v>140</v>
      </c>
      <c r="B85" s="222" t="str">
        <f>IF(A85="","",VLOOKUP(A85,'IHS DATABASE'!C:D,2,0))</f>
        <v>Nyanphande (Petauke town1)</v>
      </c>
      <c r="C85" s="223" t="str">
        <f>IF(A85="","",VLOOKUP(A85,'IHS DATABASE'!C:AD,27,0))</f>
        <v>CCS</v>
      </c>
      <c r="D85" s="223" t="s">
        <v>76</v>
      </c>
      <c r="E85" s="223" t="str">
        <f>IF(A85="","",VLOOKUP(A85,'IHS DATABASE'!C:G,5,0))</f>
        <v>Eastern </v>
      </c>
      <c r="F85" s="223" t="str">
        <f>IF(A85="","",VLOOKUP(A85,'IHS DATABASE'!C:AB,26,0))</f>
        <v>Fetus Kalunga</v>
      </c>
      <c r="G85" s="222" t="str">
        <f>IF(A85="","",VLOOKUP(A85,'IHS DATABASE'!C:X,22,0))</f>
        <v>Fetus Kalunga</v>
      </c>
      <c r="H85" s="224"/>
      <c r="I85" s="223" t="str">
        <f>IF(A85="","",VLOOKUP(A85,'IHS DATABASE'!C:W,21,0))</f>
        <v>Outdoor</v>
      </c>
      <c r="J85" s="223" t="str">
        <f>IF(A85="","",VLOOKUP(A85,'IHS DATABASE'!C:T,18,0))</f>
        <v>Grid-Gen</v>
      </c>
      <c r="K85" s="223"/>
      <c r="L85" s="223"/>
      <c r="M85" s="223" t="str">
        <f>IF(A85="","",VLOOKUP(A85,'IHS DATABASE'!C:U,19,0))</f>
        <v>Green Field</v>
      </c>
      <c r="O85" s="213">
        <v>45942</v>
      </c>
      <c r="P85" s="213">
        <v>45937</v>
      </c>
      <c r="Q85" s="233"/>
      <c r="R85" s="234"/>
      <c r="S85" s="234" t="str">
        <f>IF(A85="","",VLOOKUP(A85,'IHS DATABASE'!C:BG,30,0))</f>
        <v>CK Works</v>
      </c>
      <c r="T85" s="223"/>
      <c r="U85" s="234">
        <f>IF(A85="","",VLOOKUP(A85,'IHS DATABASE'!C:AG,31,0))</f>
        <v>15</v>
      </c>
      <c r="V85" s="13"/>
      <c r="W85" s="13">
        <v>8587</v>
      </c>
      <c r="X85" s="13">
        <v>8644</v>
      </c>
      <c r="Y85" s="237">
        <f t="shared" si="14"/>
        <v>57</v>
      </c>
      <c r="Z85" s="237">
        <f t="shared" si="15"/>
        <v>120</v>
      </c>
      <c r="AA85" s="237" t="str">
        <f t="shared" si="16"/>
        <v>OK</v>
      </c>
      <c r="AB85" s="238"/>
      <c r="AC85" s="238"/>
      <c r="AD85" s="238"/>
      <c r="AE85" s="239"/>
      <c r="AF85" s="240">
        <v>159</v>
      </c>
      <c r="AG85" s="245"/>
      <c r="AH85" s="245"/>
      <c r="AI85" s="246">
        <v>8</v>
      </c>
      <c r="AJ85" s="246">
        <v>300</v>
      </c>
      <c r="AK85" s="240">
        <f t="shared" si="17"/>
        <v>308</v>
      </c>
      <c r="AL85" s="240">
        <f t="shared" si="18"/>
        <v>151</v>
      </c>
      <c r="AM85" s="247">
        <f t="shared" si="19"/>
        <v>2.64912280701754</v>
      </c>
      <c r="AN85" s="240">
        <f>IF(A85="","",VLOOKUP(A85,'IHS DATABASE'!C:H,6,0))</f>
        <v>1.8</v>
      </c>
      <c r="AO85" s="240"/>
      <c r="AP85" s="248"/>
      <c r="AQ85" s="248"/>
      <c r="AR85" s="222"/>
      <c r="AS85" s="222"/>
      <c r="AT85" s="222">
        <f t="shared" si="20"/>
        <v>0</v>
      </c>
      <c r="AU85" s="222"/>
      <c r="AV85" s="249"/>
      <c r="AW85" s="249"/>
      <c r="AX85" s="222"/>
      <c r="AY85" s="222"/>
      <c r="AZ85" s="222"/>
      <c r="BA85" s="222"/>
      <c r="BB85" s="249"/>
      <c r="BC85" s="249" t="s">
        <v>69</v>
      </c>
      <c r="BD85" s="249"/>
      <c r="BE85" s="249" t="s">
        <v>57</v>
      </c>
    </row>
    <row r="86" spans="1:57">
      <c r="A86" s="221" t="s">
        <v>141</v>
      </c>
      <c r="B86" s="222" t="str">
        <f>IF(A86="","",VLOOKUP(A86,'IHS DATABASE'!C:D,2,0))</f>
        <v>Navutika</v>
      </c>
      <c r="C86" s="223" t="str">
        <f>IF(A86="","",VLOOKUP(A86,'IHS DATABASE'!C:AD,27,0))</f>
        <v>CCS</v>
      </c>
      <c r="D86" s="223" t="s">
        <v>56</v>
      </c>
      <c r="E86" s="223" t="str">
        <f>IF(A86="","",VLOOKUP(A86,'IHS DATABASE'!C:G,5,0))</f>
        <v>Chipata</v>
      </c>
      <c r="F86" s="223" t="str">
        <f>IF(A86="","",VLOOKUP(A86,'IHS DATABASE'!C:AB,26,0))</f>
        <v>Fetus Kalunga</v>
      </c>
      <c r="G86" s="222" t="str">
        <f>IF(A86="","",VLOOKUP(A86,'IHS DATABASE'!C:X,22,0))</f>
        <v>Fetus Kalunga</v>
      </c>
      <c r="H86" s="224"/>
      <c r="I86" s="223" t="str">
        <f>IF(A86="","",VLOOKUP(A86,'IHS DATABASE'!C:W,21,0))</f>
        <v>Outdoor</v>
      </c>
      <c r="J86" s="223" t="str">
        <f>IF(A86="","",VLOOKUP(A86,'IHS DATABASE'!C:T,18,0))</f>
        <v>Grid-Gen</v>
      </c>
      <c r="K86" s="223"/>
      <c r="L86" s="223"/>
      <c r="M86" s="223" t="str">
        <f>IF(A86="","",VLOOKUP(A86,'IHS DATABASE'!C:U,19,0))</f>
        <v>Green Field</v>
      </c>
      <c r="O86" s="213">
        <v>45942</v>
      </c>
      <c r="P86" s="213">
        <v>45932</v>
      </c>
      <c r="Q86" s="233"/>
      <c r="R86" s="234"/>
      <c r="S86" s="234" t="str">
        <f>IF(A86="","",VLOOKUP(A86,'IHS DATABASE'!C:BG,30,0))</f>
        <v>CK Works</v>
      </c>
      <c r="T86" s="223"/>
      <c r="U86" s="234">
        <f>IF(A86="","",VLOOKUP(A86,'IHS DATABASE'!C:AG,31,0))</f>
        <v>20</v>
      </c>
      <c r="V86" s="13"/>
      <c r="W86" s="13">
        <v>7</v>
      </c>
      <c r="X86" s="13">
        <v>94</v>
      </c>
      <c r="Y86" s="237">
        <f t="shared" si="14"/>
        <v>87</v>
      </c>
      <c r="Z86" s="237">
        <f t="shared" si="15"/>
        <v>240</v>
      </c>
      <c r="AA86" s="237" t="str">
        <f t="shared" si="16"/>
        <v>OK</v>
      </c>
      <c r="AB86" s="238"/>
      <c r="AC86" s="238"/>
      <c r="AD86" s="238"/>
      <c r="AE86" s="239"/>
      <c r="AF86" s="240">
        <v>442</v>
      </c>
      <c r="AG86" s="245"/>
      <c r="AH86" s="245"/>
      <c r="AI86" s="246">
        <v>31</v>
      </c>
      <c r="AJ86" s="246">
        <v>800</v>
      </c>
      <c r="AK86" s="240">
        <f t="shared" si="17"/>
        <v>831</v>
      </c>
      <c r="AL86" s="240">
        <f t="shared" si="18"/>
        <v>411</v>
      </c>
      <c r="AM86" s="247">
        <f t="shared" si="19"/>
        <v>4.72413793103448</v>
      </c>
      <c r="AN86" s="240">
        <f>IF(A86="","",VLOOKUP(A86,'IHS DATABASE'!C:H,6,0))</f>
        <v>2.5</v>
      </c>
      <c r="AO86" s="240"/>
      <c r="AP86" s="248"/>
      <c r="AQ86" s="248"/>
      <c r="AR86" s="222"/>
      <c r="AS86" s="222"/>
      <c r="AT86" s="222">
        <f t="shared" si="20"/>
        <v>0</v>
      </c>
      <c r="AU86" s="222"/>
      <c r="AV86" s="249"/>
      <c r="AW86" s="249"/>
      <c r="AX86" s="222"/>
      <c r="AY86" s="222"/>
      <c r="AZ86" s="222"/>
      <c r="BA86" s="222"/>
      <c r="BB86" s="249"/>
      <c r="BC86" s="249" t="s">
        <v>60</v>
      </c>
      <c r="BD86" s="249"/>
      <c r="BE86" s="249" t="s">
        <v>57</v>
      </c>
    </row>
    <row r="87" spans="1:57">
      <c r="A87" s="221" t="s">
        <v>84</v>
      </c>
      <c r="B87" s="222" t="str">
        <f>IF(A87="","",VLOOKUP(A87,'IHS DATABASE'!C:D,2,0))</f>
        <v>Chipalamba BB</v>
      </c>
      <c r="C87" s="223" t="str">
        <f>IF(A87="","",VLOOKUP(A87,'IHS DATABASE'!C:AD,27,0))</f>
        <v>CCS</v>
      </c>
      <c r="D87" s="223" t="s">
        <v>56</v>
      </c>
      <c r="E87" s="223" t="str">
        <f>IF(A87="","",VLOOKUP(A87,'IHS DATABASE'!C:G,5,0))</f>
        <v>Eastern </v>
      </c>
      <c r="F87" s="223" t="str">
        <f>IF(A87="","",VLOOKUP(A87,'IHS DATABASE'!C:AB,26,0))</f>
        <v>Fetus Kalunga</v>
      </c>
      <c r="G87" s="222" t="str">
        <f>IF(A87="","",VLOOKUP(A87,'IHS DATABASE'!C:X,22,0))</f>
        <v>Fetus Kalunga</v>
      </c>
      <c r="H87" s="224"/>
      <c r="I87" s="223" t="str">
        <f>IF(A87="","",VLOOKUP(A87,'IHS DATABASE'!C:W,21,0))</f>
        <v>Indoor </v>
      </c>
      <c r="J87" s="223" t="str">
        <f>IF(A87="","",VLOOKUP(A87,'IHS DATABASE'!C:T,18,0))</f>
        <v>Grid-Gen</v>
      </c>
      <c r="K87" s="223"/>
      <c r="L87" s="223"/>
      <c r="M87" s="223" t="str">
        <f>IF(A87="","",VLOOKUP(A87,'IHS DATABASE'!C:U,19,0))</f>
        <v>Green Field</v>
      </c>
      <c r="O87" s="213">
        <v>45942</v>
      </c>
      <c r="P87" s="213">
        <v>45934</v>
      </c>
      <c r="Q87" s="233"/>
      <c r="R87" s="234"/>
      <c r="S87" s="234" t="str">
        <f>IF(A87="","",VLOOKUP(A87,'IHS DATABASE'!C:BG,30,0))</f>
        <v>Earth technology</v>
      </c>
      <c r="T87" s="223"/>
      <c r="U87" s="234">
        <f>IF(A87="","",VLOOKUP(A87,'IHS DATABASE'!C:AG,31,0))</f>
        <v>20</v>
      </c>
      <c r="V87" s="13"/>
      <c r="W87" s="13">
        <v>8592</v>
      </c>
      <c r="X87" s="13">
        <v>8667</v>
      </c>
      <c r="Y87" s="237">
        <f t="shared" si="14"/>
        <v>75</v>
      </c>
      <c r="Z87" s="237">
        <f t="shared" si="15"/>
        <v>192</v>
      </c>
      <c r="AA87" s="237" t="str">
        <f t="shared" si="16"/>
        <v>OK</v>
      </c>
      <c r="AB87" s="238"/>
      <c r="AC87" s="238"/>
      <c r="AD87" s="238"/>
      <c r="AE87" s="239"/>
      <c r="AF87" s="240">
        <v>215</v>
      </c>
      <c r="AG87" s="245"/>
      <c r="AH87" s="245"/>
      <c r="AI87" s="246">
        <v>15</v>
      </c>
      <c r="AJ87" s="246">
        <v>300</v>
      </c>
      <c r="AK87" s="240">
        <f t="shared" si="17"/>
        <v>315</v>
      </c>
      <c r="AL87" s="240">
        <f t="shared" si="18"/>
        <v>200</v>
      </c>
      <c r="AM87" s="247">
        <f t="shared" si="19"/>
        <v>2.66666666666667</v>
      </c>
      <c r="AN87" s="240">
        <f>IF(A87="","",VLOOKUP(A87,'IHS DATABASE'!C:H,6,0))</f>
        <v>2.5</v>
      </c>
      <c r="AO87" s="240"/>
      <c r="AP87" s="248"/>
      <c r="AQ87" s="248"/>
      <c r="AR87" s="222"/>
      <c r="AS87" s="222"/>
      <c r="AT87" s="222">
        <f t="shared" si="20"/>
        <v>0</v>
      </c>
      <c r="AU87" s="222"/>
      <c r="AV87" s="249"/>
      <c r="AW87" s="249"/>
      <c r="AX87" s="222"/>
      <c r="AY87" s="222"/>
      <c r="AZ87" s="222"/>
      <c r="BA87" s="222"/>
      <c r="BB87" s="249"/>
      <c r="BC87" s="249" t="s">
        <v>69</v>
      </c>
      <c r="BD87" s="249"/>
      <c r="BE87" s="249" t="s">
        <v>57</v>
      </c>
    </row>
    <row r="88" spans="1:57">
      <c r="A88" s="221" t="s">
        <v>142</v>
      </c>
      <c r="B88" s="222" t="str">
        <f>IF(A88="","",VLOOKUP(A88,'IHS DATABASE'!C:D,2,0))</f>
        <v>Ndondo Hill (Mumbi)</v>
      </c>
      <c r="C88" s="223" t="str">
        <f>IF(A88="","",VLOOKUP(A88,'IHS DATABASE'!C:AD,27,0))</f>
        <v>CCS</v>
      </c>
      <c r="D88" s="223" t="s">
        <v>76</v>
      </c>
      <c r="E88" s="223" t="str">
        <f>IF(A88="","",VLOOKUP(A88,'IHS DATABASE'!C:G,5,0))</f>
        <v>Eastern </v>
      </c>
      <c r="F88" s="223" t="str">
        <f>IF(A88="","",VLOOKUP(A88,'IHS DATABASE'!C:AB,26,0))</f>
        <v>Fetus Kalunga</v>
      </c>
      <c r="G88" s="222" t="str">
        <f>IF(A88="","",VLOOKUP(A88,'IHS DATABASE'!C:X,22,0))</f>
        <v>Fetus Kalunga</v>
      </c>
      <c r="H88" s="224"/>
      <c r="I88" s="223" t="str">
        <f>IF(A88="","",VLOOKUP(A88,'IHS DATABASE'!C:W,21,0))</f>
        <v>Outdoor</v>
      </c>
      <c r="J88" s="223" t="str">
        <f>IF(A88="","",VLOOKUP(A88,'IHS DATABASE'!C:T,18,0))</f>
        <v>Solar-Gen</v>
      </c>
      <c r="K88" s="223"/>
      <c r="L88" s="223"/>
      <c r="M88" s="223" t="str">
        <f>IF(A88="","",VLOOKUP(A88,'IHS DATABASE'!C:U,19,0))</f>
        <v>Green Field</v>
      </c>
      <c r="O88" s="213">
        <v>45942</v>
      </c>
      <c r="P88" s="213">
        <v>45926</v>
      </c>
      <c r="Q88" s="233"/>
      <c r="R88" s="234"/>
      <c r="S88" s="234" t="str">
        <f>IF(A88="","",VLOOKUP(A88,'IHS DATABASE'!C:BG,30,0))</f>
        <v>Earth technology</v>
      </c>
      <c r="T88" s="223"/>
      <c r="U88" s="234">
        <f>IF(A88="","",VLOOKUP(A88,'IHS DATABASE'!C:AG,31,0))</f>
        <v>20</v>
      </c>
      <c r="V88" s="13"/>
      <c r="W88" s="13">
        <v>22694</v>
      </c>
      <c r="X88" s="13">
        <v>22896</v>
      </c>
      <c r="Y88" s="237">
        <f t="shared" si="14"/>
        <v>202</v>
      </c>
      <c r="Z88" s="237">
        <f t="shared" si="15"/>
        <v>384</v>
      </c>
      <c r="AA88" s="237" t="str">
        <f t="shared" si="16"/>
        <v>OK</v>
      </c>
      <c r="AB88" s="238"/>
      <c r="AC88" s="238"/>
      <c r="AD88" s="238"/>
      <c r="AE88" s="239"/>
      <c r="AF88" s="240">
        <v>520</v>
      </c>
      <c r="AG88" s="245"/>
      <c r="AH88" s="245"/>
      <c r="AI88" s="246">
        <v>10</v>
      </c>
      <c r="AJ88" s="246">
        <v>500</v>
      </c>
      <c r="AK88" s="240">
        <f t="shared" si="17"/>
        <v>510</v>
      </c>
      <c r="AL88" s="240">
        <f t="shared" si="18"/>
        <v>510</v>
      </c>
      <c r="AM88" s="247">
        <f t="shared" si="19"/>
        <v>2.52475247524752</v>
      </c>
      <c r="AN88" s="240">
        <f>IF(A88="","",VLOOKUP(A88,'IHS DATABASE'!C:H,6,0))</f>
        <v>2.5</v>
      </c>
      <c r="AO88" s="240"/>
      <c r="AP88" s="248"/>
      <c r="AQ88" s="248"/>
      <c r="AR88" s="222"/>
      <c r="AS88" s="222"/>
      <c r="AT88" s="222">
        <f t="shared" si="20"/>
        <v>0</v>
      </c>
      <c r="AU88" s="222"/>
      <c r="AV88" s="249"/>
      <c r="AW88" s="249"/>
      <c r="AX88" s="222"/>
      <c r="AY88" s="222"/>
      <c r="AZ88" s="222"/>
      <c r="BA88" s="222"/>
      <c r="BB88" s="249"/>
      <c r="BC88" s="249" t="s">
        <v>69</v>
      </c>
      <c r="BD88" s="249"/>
      <c r="BE88" s="249" t="s">
        <v>57</v>
      </c>
    </row>
    <row r="89" spans="1:57">
      <c r="A89" s="221" t="s">
        <v>115</v>
      </c>
      <c r="B89" s="222" t="str">
        <f>IF(A89="","",VLOOKUP(A89,'IHS DATABASE'!C:D,2,0))</f>
        <v>CHIPATA SHOPRITE</v>
      </c>
      <c r="C89" s="223" t="str">
        <f>IF(A89="","",VLOOKUP(A89,'IHS DATABASE'!C:AD,27,0))</f>
        <v>CCS</v>
      </c>
      <c r="D89" s="223" t="s">
        <v>59</v>
      </c>
      <c r="E89" s="223" t="str">
        <f>IF(A89="","",VLOOKUP(A89,'IHS DATABASE'!C:G,5,0))</f>
        <v>Eastern </v>
      </c>
      <c r="F89" s="223" t="str">
        <f>IF(A89="","",VLOOKUP(A89,'IHS DATABASE'!C:AB,26,0))</f>
        <v>Fetus Kalunga</v>
      </c>
      <c r="G89" s="222" t="str">
        <f>IF(A89="","",VLOOKUP(A89,'IHS DATABASE'!C:X,22,0))</f>
        <v>Fetus Kalunga</v>
      </c>
      <c r="H89" s="224"/>
      <c r="I89" s="223" t="str">
        <f>IF(A89="","",VLOOKUP(A89,'IHS DATABASE'!C:W,21,0))</f>
        <v>Indoor </v>
      </c>
      <c r="J89" s="223" t="str">
        <f>IF(A89="","",VLOOKUP(A89,'IHS DATABASE'!C:T,18,0))</f>
        <v>Grid-Gen</v>
      </c>
      <c r="K89" s="223"/>
      <c r="L89" s="223"/>
      <c r="M89" s="223" t="str">
        <f>IF(A89="","",VLOOKUP(A89,'IHS DATABASE'!C:U,19,0))</f>
        <v>Green Field</v>
      </c>
      <c r="O89" s="213">
        <v>45952</v>
      </c>
      <c r="P89" s="213">
        <v>45951</v>
      </c>
      <c r="Q89" s="233"/>
      <c r="R89" s="234"/>
      <c r="S89" s="234" t="str">
        <f>IF(A89="","",VLOOKUP(A89,'IHS DATABASE'!C:BG,30,0))</f>
        <v>Gen Logic </v>
      </c>
      <c r="T89" s="223"/>
      <c r="U89" s="234">
        <f>IF(A89="","",VLOOKUP(A89,'IHS DATABASE'!C:AG,31,0))</f>
        <v>30</v>
      </c>
      <c r="V89" s="13"/>
      <c r="W89" s="13">
        <v>9902</v>
      </c>
      <c r="X89" s="13">
        <v>9908</v>
      </c>
      <c r="Y89" s="237">
        <f t="shared" si="14"/>
        <v>6</v>
      </c>
      <c r="Z89" s="237">
        <f t="shared" si="15"/>
        <v>24</v>
      </c>
      <c r="AA89" s="237" t="str">
        <f t="shared" si="16"/>
        <v>OK</v>
      </c>
      <c r="AB89" s="238"/>
      <c r="AC89" s="238"/>
      <c r="AD89" s="238"/>
      <c r="AE89" s="239"/>
      <c r="AF89" s="240">
        <v>120</v>
      </c>
      <c r="AG89" s="245"/>
      <c r="AH89" s="245"/>
      <c r="AI89" s="246">
        <v>89</v>
      </c>
      <c r="AJ89" s="246">
        <v>200</v>
      </c>
      <c r="AK89" s="240">
        <f t="shared" si="17"/>
        <v>289</v>
      </c>
      <c r="AL89" s="240">
        <f t="shared" si="18"/>
        <v>31</v>
      </c>
      <c r="AM89" s="247">
        <f t="shared" si="19"/>
        <v>5.16666666666667</v>
      </c>
      <c r="AN89" s="240">
        <f>IF(A89="","",VLOOKUP(A89,'IHS DATABASE'!C:H,6,0))</f>
        <v>4.5</v>
      </c>
      <c r="AO89" s="240"/>
      <c r="AP89" s="248"/>
      <c r="AQ89" s="248"/>
      <c r="AR89" s="222"/>
      <c r="AS89" s="222"/>
      <c r="AT89" s="222">
        <f t="shared" si="20"/>
        <v>0</v>
      </c>
      <c r="AU89" s="222"/>
      <c r="AV89" s="249"/>
      <c r="AW89" s="249"/>
      <c r="AX89" s="222"/>
      <c r="AY89" s="222"/>
      <c r="AZ89" s="222"/>
      <c r="BA89" s="222"/>
      <c r="BB89" s="249"/>
      <c r="BC89" s="249" t="s">
        <v>60</v>
      </c>
      <c r="BD89" s="249"/>
      <c r="BE89" s="249"/>
    </row>
    <row r="90" spans="1:57">
      <c r="A90" s="221" t="s">
        <v>143</v>
      </c>
      <c r="B90" s="222" t="s">
        <v>144</v>
      </c>
      <c r="C90" s="223" t="e">
        <f>IF(A90="","",VLOOKUP(A90,'IHS DATABASE'!C:AD,27,0))</f>
        <v>#N/A</v>
      </c>
      <c r="D90" s="223" t="s">
        <v>76</v>
      </c>
      <c r="E90" s="223" t="e">
        <f>IF(A90="","",VLOOKUP(A90,'IHS DATABASE'!C:G,5,0))</f>
        <v>#N/A</v>
      </c>
      <c r="F90" s="223" t="e">
        <f>IF(A90="","",VLOOKUP(A90,'IHS DATABASE'!C:AB,26,0))</f>
        <v>#N/A</v>
      </c>
      <c r="G90" s="222" t="e">
        <f>IF(A90="","",VLOOKUP(A90,'IHS DATABASE'!C:X,22,0))</f>
        <v>#N/A</v>
      </c>
      <c r="H90" s="224"/>
      <c r="I90" s="223" t="e">
        <f>IF(A90="","",VLOOKUP(A90,'IHS DATABASE'!C:W,21,0))</f>
        <v>#N/A</v>
      </c>
      <c r="J90" s="223" t="e">
        <f>IF(A90="","",VLOOKUP(A90,'IHS DATABASE'!C:T,18,0))</f>
        <v>#N/A</v>
      </c>
      <c r="K90" s="223"/>
      <c r="L90" s="223"/>
      <c r="M90" s="223" t="e">
        <f>IF(A90="","",VLOOKUP(A90,'IHS DATABASE'!C:U,19,0))</f>
        <v>#N/A</v>
      </c>
      <c r="O90" s="213">
        <v>45942</v>
      </c>
      <c r="P90" s="213">
        <v>45938</v>
      </c>
      <c r="Q90" s="233"/>
      <c r="R90" s="234"/>
      <c r="S90" s="234" t="e">
        <f>IF(A90="","",VLOOKUP(A90,'IHS DATABASE'!C:BG,30,0))</f>
        <v>#N/A</v>
      </c>
      <c r="T90" s="223"/>
      <c r="U90" s="234" t="e">
        <f>IF(A90="","",VLOOKUP(A90,'IHS DATABASE'!C:AG,31,0))</f>
        <v>#N/A</v>
      </c>
      <c r="V90" s="13"/>
      <c r="W90" s="13">
        <v>691</v>
      </c>
      <c r="X90" s="13">
        <v>753</v>
      </c>
      <c r="Y90" s="237">
        <f t="shared" si="14"/>
        <v>62</v>
      </c>
      <c r="Z90" s="237">
        <f t="shared" si="15"/>
        <v>96</v>
      </c>
      <c r="AA90" s="237" t="str">
        <f t="shared" si="16"/>
        <v>OK</v>
      </c>
      <c r="AB90" s="238"/>
      <c r="AC90" s="238"/>
      <c r="AD90" s="238"/>
      <c r="AE90" s="239"/>
      <c r="AF90" s="240">
        <v>261</v>
      </c>
      <c r="AG90" s="245"/>
      <c r="AH90" s="245"/>
      <c r="AI90" s="246">
        <v>56</v>
      </c>
      <c r="AJ90" s="246">
        <v>500</v>
      </c>
      <c r="AK90" s="240">
        <f t="shared" si="17"/>
        <v>556</v>
      </c>
      <c r="AL90" s="240">
        <f t="shared" si="18"/>
        <v>205</v>
      </c>
      <c r="AM90" s="247">
        <f t="shared" si="19"/>
        <v>3.30645161290323</v>
      </c>
      <c r="AN90" s="240" t="e">
        <f>IF(A90="","",VLOOKUP(A90,'IHS DATABASE'!C:H,6,0))</f>
        <v>#N/A</v>
      </c>
      <c r="AO90" s="240"/>
      <c r="AP90" s="248"/>
      <c r="AQ90" s="248"/>
      <c r="AR90" s="222"/>
      <c r="AS90" s="222"/>
      <c r="AT90" s="222">
        <f t="shared" si="20"/>
        <v>0</v>
      </c>
      <c r="AU90" s="222"/>
      <c r="AV90" s="249"/>
      <c r="AW90" s="249"/>
      <c r="AX90" s="222"/>
      <c r="AY90" s="222"/>
      <c r="AZ90" s="222"/>
      <c r="BA90" s="222"/>
      <c r="BB90" s="249"/>
      <c r="BC90" s="249" t="s">
        <v>69</v>
      </c>
      <c r="BD90" s="249"/>
      <c r="BE90" s="249" t="s">
        <v>57</v>
      </c>
    </row>
    <row r="91" spans="1:57">
      <c r="A91" s="221" t="s">
        <v>145</v>
      </c>
      <c r="B91" s="222" t="str">
        <f>IF(A91="","",VLOOKUP(A91,'IHS DATABASE'!C:D,2,0))</f>
        <v>Chipungu RHC</v>
      </c>
      <c r="C91" s="223" t="str">
        <f>IF(A91="","",VLOOKUP(A91,'IHS DATABASE'!C:AD,27,0))</f>
        <v>CCS</v>
      </c>
      <c r="D91" s="223" t="s">
        <v>76</v>
      </c>
      <c r="E91" s="223" t="str">
        <f>IF(A91="","",VLOOKUP(A91,'IHS DATABASE'!C:G,5,0))</f>
        <v>Eastern</v>
      </c>
      <c r="F91" s="223" t="str">
        <f>IF(A91="","",VLOOKUP(A91,'IHS DATABASE'!C:AB,26,0))</f>
        <v>Fetus Kalunga</v>
      </c>
      <c r="G91" s="222" t="str">
        <f>IF(A91="","",VLOOKUP(A91,'IHS DATABASE'!C:X,22,0))</f>
        <v>Fetus Kalunga</v>
      </c>
      <c r="H91" s="224"/>
      <c r="I91" s="223" t="str">
        <f>IF(A91="","",VLOOKUP(A91,'IHS DATABASE'!C:W,21,0))</f>
        <v>Outdoor</v>
      </c>
      <c r="J91" s="223" t="str">
        <f>IF(A91="","",VLOOKUP(A91,'IHS DATABASE'!C:T,18,0))</f>
        <v>Solar-Gen</v>
      </c>
      <c r="K91" s="223"/>
      <c r="L91" s="223"/>
      <c r="M91" s="223" t="str">
        <f>IF(A91="","",VLOOKUP(A91,'IHS DATABASE'!C:U,19,0))</f>
        <v>Green Field</v>
      </c>
      <c r="O91" s="213">
        <v>45943</v>
      </c>
      <c r="P91" s="213">
        <v>45928</v>
      </c>
      <c r="Q91" s="233"/>
      <c r="R91" s="234"/>
      <c r="S91" s="234">
        <f>IF(A91="","",VLOOKUP(A91,'IHS DATABASE'!C:BG,30,0))</f>
        <v>0</v>
      </c>
      <c r="T91" s="223"/>
      <c r="U91" s="234">
        <f>IF(A91="","",VLOOKUP(A91,'IHS DATABASE'!C:AG,31,0))</f>
        <v>0</v>
      </c>
      <c r="V91" s="13"/>
      <c r="W91" s="14">
        <v>11197</v>
      </c>
      <c r="X91" s="13">
        <v>11350</v>
      </c>
      <c r="Y91" s="237">
        <f t="shared" si="14"/>
        <v>153</v>
      </c>
      <c r="Z91" s="237">
        <f t="shared" si="15"/>
        <v>360</v>
      </c>
      <c r="AA91" s="237" t="str">
        <f t="shared" si="16"/>
        <v>OK</v>
      </c>
      <c r="AB91" s="238"/>
      <c r="AC91" s="238"/>
      <c r="AD91" s="238"/>
      <c r="AE91" s="239"/>
      <c r="AF91" s="214">
        <v>475</v>
      </c>
      <c r="AG91" s="245"/>
      <c r="AH91" s="245"/>
      <c r="AI91" s="246">
        <v>15</v>
      </c>
      <c r="AJ91" s="246">
        <v>500</v>
      </c>
      <c r="AK91" s="240">
        <f t="shared" si="17"/>
        <v>515</v>
      </c>
      <c r="AL91" s="240">
        <f t="shared" si="18"/>
        <v>460</v>
      </c>
      <c r="AM91" s="247">
        <f t="shared" si="19"/>
        <v>3.00653594771242</v>
      </c>
      <c r="AN91" s="240">
        <f>IF(A91="","",VLOOKUP(A91,'IHS DATABASE'!C:H,6,0))</f>
        <v>2.5</v>
      </c>
      <c r="AO91" s="240"/>
      <c r="AP91" s="248"/>
      <c r="AQ91" s="248"/>
      <c r="AR91" s="222"/>
      <c r="AS91" s="222"/>
      <c r="AT91" s="222">
        <f t="shared" si="20"/>
        <v>0</v>
      </c>
      <c r="AU91" s="222"/>
      <c r="AV91" s="249"/>
      <c r="AW91" s="249"/>
      <c r="AX91" s="222"/>
      <c r="AY91" s="222"/>
      <c r="AZ91" s="222"/>
      <c r="BA91" s="222"/>
      <c r="BB91" s="249"/>
      <c r="BC91" s="249" t="s">
        <v>69</v>
      </c>
      <c r="BD91" s="249"/>
      <c r="BE91" s="249" t="s">
        <v>57</v>
      </c>
    </row>
    <row r="92" spans="1:57">
      <c r="A92" s="221" t="s">
        <v>146</v>
      </c>
      <c r="B92" s="222" t="str">
        <f>IF(A92="","",VLOOKUP(A92,'IHS DATABASE'!C:D,2,0))</f>
        <v>Zumaili (old chadiza road)</v>
      </c>
      <c r="C92" s="223" t="str">
        <f>IF(A92="","",VLOOKUP(A92,'IHS DATABASE'!C:AD,27,0))</f>
        <v>CCS</v>
      </c>
      <c r="D92" s="223" t="s">
        <v>59</v>
      </c>
      <c r="E92" s="223" t="str">
        <f>IF(A92="","",VLOOKUP(A92,'IHS DATABASE'!C:G,5,0))</f>
        <v>Eastern </v>
      </c>
      <c r="F92" s="223" t="str">
        <f>IF(A92="","",VLOOKUP(A92,'IHS DATABASE'!C:AB,26,0))</f>
        <v>Fetus Kalunga</v>
      </c>
      <c r="G92" s="222" t="str">
        <f>IF(A92="","",VLOOKUP(A92,'IHS DATABASE'!C:X,22,0))</f>
        <v>Fetus Kalunga</v>
      </c>
      <c r="H92" s="224"/>
      <c r="I92" s="223" t="str">
        <f>IF(A92="","",VLOOKUP(A92,'IHS DATABASE'!C:W,21,0))</f>
        <v>Outdoor</v>
      </c>
      <c r="J92" s="223" t="str">
        <f>IF(A92="","",VLOOKUP(A92,'IHS DATABASE'!C:T,18,0))</f>
        <v>Grid-Gen</v>
      </c>
      <c r="K92" s="223"/>
      <c r="L92" s="223"/>
      <c r="M92" s="223" t="str">
        <f>IF(A92="","",VLOOKUP(A92,'IHS DATABASE'!C:U,19,0))</f>
        <v>Green Field</v>
      </c>
      <c r="O92" s="213">
        <v>45943</v>
      </c>
      <c r="P92" s="213">
        <v>45935</v>
      </c>
      <c r="Q92" s="233"/>
      <c r="R92" s="234"/>
      <c r="S92" s="234" t="str">
        <f>IF(A92="","",VLOOKUP(A92,'IHS DATABASE'!C:BG,30,0))</f>
        <v>CK Works</v>
      </c>
      <c r="T92" s="223"/>
      <c r="U92" s="234">
        <f>IF(A92="","",VLOOKUP(A92,'IHS DATABASE'!C:AG,31,0))</f>
        <v>20</v>
      </c>
      <c r="V92" s="13"/>
      <c r="W92" s="13">
        <v>16839</v>
      </c>
      <c r="X92" s="13">
        <v>16944</v>
      </c>
      <c r="Y92" s="237">
        <f t="shared" si="14"/>
        <v>105</v>
      </c>
      <c r="Z92" s="237">
        <f t="shared" si="15"/>
        <v>192</v>
      </c>
      <c r="AA92" s="237" t="str">
        <f t="shared" si="16"/>
        <v>OK</v>
      </c>
      <c r="AB92" s="238"/>
      <c r="AC92" s="238"/>
      <c r="AD92" s="238"/>
      <c r="AE92" s="239"/>
      <c r="AF92" s="240">
        <v>275</v>
      </c>
      <c r="AG92" s="245"/>
      <c r="AH92" s="245"/>
      <c r="AI92" s="246">
        <v>10</v>
      </c>
      <c r="AJ92" s="246">
        <v>400</v>
      </c>
      <c r="AK92" s="240">
        <f t="shared" si="17"/>
        <v>410</v>
      </c>
      <c r="AL92" s="240">
        <f t="shared" si="18"/>
        <v>265</v>
      </c>
      <c r="AM92" s="247">
        <f t="shared" si="19"/>
        <v>2.52380952380952</v>
      </c>
      <c r="AN92" s="240">
        <f>IF(A92="","",VLOOKUP(A92,'IHS DATABASE'!C:H,6,0))</f>
        <v>2.5</v>
      </c>
      <c r="AO92" s="240"/>
      <c r="AP92" s="248"/>
      <c r="AQ92" s="248"/>
      <c r="AR92" s="222"/>
      <c r="AS92" s="222"/>
      <c r="AT92" s="222">
        <f t="shared" si="20"/>
        <v>0</v>
      </c>
      <c r="AU92" s="222"/>
      <c r="AV92" s="249"/>
      <c r="AW92" s="249"/>
      <c r="AX92" s="222"/>
      <c r="AY92" s="222"/>
      <c r="AZ92" s="222"/>
      <c r="BA92" s="222"/>
      <c r="BB92" s="249"/>
      <c r="BC92" s="249" t="s">
        <v>60</v>
      </c>
      <c r="BD92" s="249"/>
      <c r="BE92" s="249" t="s">
        <v>57</v>
      </c>
    </row>
    <row r="93" spans="1:57">
      <c r="A93" s="221" t="s">
        <v>147</v>
      </c>
      <c r="B93" s="222" t="str">
        <f>IF(A93="","",VLOOKUP(A93,'IHS DATABASE'!C:D,2,0))</f>
        <v>Msazanla Primary school</v>
      </c>
      <c r="C93" s="223" t="str">
        <f>IF(A93="","",VLOOKUP(A93,'IHS DATABASE'!C:AD,27,0))</f>
        <v>CCS</v>
      </c>
      <c r="D93" s="223" t="s">
        <v>76</v>
      </c>
      <c r="E93" s="223" t="str">
        <f>IF(A93="","",VLOOKUP(A93,'IHS DATABASE'!C:G,5,0))</f>
        <v>Eastern</v>
      </c>
      <c r="F93" s="223" t="str">
        <f>IF(A93="","",VLOOKUP(A93,'IHS DATABASE'!C:AB,26,0))</f>
        <v>Fetus Kalunga</v>
      </c>
      <c r="G93" s="222" t="str">
        <f>IF(A93="","",VLOOKUP(A93,'IHS DATABASE'!C:X,22,0))</f>
        <v>Fetus Kalunga</v>
      </c>
      <c r="H93" s="224"/>
      <c r="I93" s="223" t="str">
        <f>IF(A93="","",VLOOKUP(A93,'IHS DATABASE'!C:W,21,0))</f>
        <v>Outdoor</v>
      </c>
      <c r="J93" s="223" t="str">
        <f>IF(A93="","",VLOOKUP(A93,'IHS DATABASE'!C:T,18,0))</f>
        <v>Grid-Gen</v>
      </c>
      <c r="K93" s="223"/>
      <c r="L93" s="223"/>
      <c r="M93" s="223" t="str">
        <f>IF(A93="","",VLOOKUP(A93,'IHS DATABASE'!C:U,19,0))</f>
        <v>Green Field</v>
      </c>
      <c r="O93" s="213">
        <v>45943</v>
      </c>
      <c r="P93" s="213">
        <v>45937</v>
      </c>
      <c r="Q93" s="233"/>
      <c r="R93" s="234"/>
      <c r="S93" s="234">
        <f>IF(A93="","",VLOOKUP(A93,'IHS DATABASE'!C:BG,30,0))</f>
        <v>0</v>
      </c>
      <c r="T93" s="223"/>
      <c r="U93" s="234">
        <f>IF(A93="","",VLOOKUP(A93,'IHS DATABASE'!C:AG,31,0))</f>
        <v>0</v>
      </c>
      <c r="V93" s="13"/>
      <c r="W93" s="13">
        <v>11715</v>
      </c>
      <c r="X93" s="13">
        <v>11798</v>
      </c>
      <c r="Y93" s="237">
        <f t="shared" si="14"/>
        <v>83</v>
      </c>
      <c r="Z93" s="237">
        <f t="shared" si="15"/>
        <v>144</v>
      </c>
      <c r="AA93" s="237" t="str">
        <f t="shared" si="16"/>
        <v>OK</v>
      </c>
      <c r="AB93" s="238"/>
      <c r="AC93" s="238"/>
      <c r="AD93" s="238"/>
      <c r="AE93" s="239"/>
      <c r="AF93" s="240">
        <v>225</v>
      </c>
      <c r="AG93" s="245"/>
      <c r="AH93" s="245"/>
      <c r="AI93" s="246">
        <v>20</v>
      </c>
      <c r="AJ93" s="246">
        <v>400</v>
      </c>
      <c r="AK93" s="240">
        <f t="shared" si="17"/>
        <v>420</v>
      </c>
      <c r="AL93" s="240">
        <f t="shared" si="18"/>
        <v>205</v>
      </c>
      <c r="AM93" s="247">
        <f t="shared" si="19"/>
        <v>2.46987951807229</v>
      </c>
      <c r="AN93" s="240">
        <f>IF(A93="","",VLOOKUP(A93,'IHS DATABASE'!C:H,6,0))</f>
        <v>1.8</v>
      </c>
      <c r="AO93" s="240"/>
      <c r="AP93" s="248"/>
      <c r="AQ93" s="248"/>
      <c r="AR93" s="222"/>
      <c r="AS93" s="222"/>
      <c r="AT93" s="222">
        <f t="shared" si="20"/>
        <v>0</v>
      </c>
      <c r="AU93" s="222"/>
      <c r="AV93" s="249"/>
      <c r="AW93" s="249"/>
      <c r="AX93" s="222"/>
      <c r="AY93" s="222"/>
      <c r="AZ93" s="222"/>
      <c r="BA93" s="222"/>
      <c r="BB93" s="249"/>
      <c r="BC93" s="249" t="s">
        <v>69</v>
      </c>
      <c r="BD93" s="249"/>
      <c r="BE93" s="249" t="s">
        <v>57</v>
      </c>
    </row>
    <row r="94" spans="1:57">
      <c r="A94" s="225" t="s">
        <v>78</v>
      </c>
      <c r="B94" s="222" t="str">
        <f>IF(A94="","",VLOOKUP(A94,'IHS DATABASE'!C:D,2,0))</f>
        <v>Mumbi Primary School</v>
      </c>
      <c r="C94" s="223" t="str">
        <f>IF(A94="","",VLOOKUP(A94,'IHS DATABASE'!C:AD,27,0))</f>
        <v>CCS</v>
      </c>
      <c r="D94" s="223" t="s">
        <v>76</v>
      </c>
      <c r="E94" s="223" t="str">
        <f>IF(A94="","",VLOOKUP(A94,'IHS DATABASE'!C:G,5,0))</f>
        <v>Eastern</v>
      </c>
      <c r="F94" s="223" t="str">
        <f>IF(A94="","",VLOOKUP(A94,'IHS DATABASE'!C:AB,26,0))</f>
        <v>Fetus Kalunga</v>
      </c>
      <c r="G94" s="222" t="str">
        <f>IF(A94="","",VLOOKUP(A94,'IHS DATABASE'!C:X,22,0))</f>
        <v>Fetus Kalunga</v>
      </c>
      <c r="H94" s="224"/>
      <c r="I94" s="223" t="str">
        <f>IF(A94="","",VLOOKUP(A94,'IHS DATABASE'!C:W,21,0))</f>
        <v>Outdoor</v>
      </c>
      <c r="J94" s="223" t="str">
        <f>IF(A94="","",VLOOKUP(A94,'IHS DATABASE'!C:T,18,0))</f>
        <v>Grid-Gen</v>
      </c>
      <c r="K94" s="223"/>
      <c r="L94" s="223"/>
      <c r="M94" s="223" t="str">
        <f>IF(A94="","",VLOOKUP(A94,'IHS DATABASE'!C:U,19,0))</f>
        <v>Green Field</v>
      </c>
      <c r="O94" s="213">
        <v>45943</v>
      </c>
      <c r="P94" s="213">
        <v>45938</v>
      </c>
      <c r="Q94" s="233"/>
      <c r="R94" s="234"/>
      <c r="S94" s="234">
        <f>IF(A94="","",VLOOKUP(A94,'IHS DATABASE'!C:BG,30,0))</f>
        <v>0</v>
      </c>
      <c r="T94" s="223"/>
      <c r="U94" s="234">
        <f>IF(A94="","",VLOOKUP(A94,'IHS DATABASE'!C:AG,31,0))</f>
        <v>30</v>
      </c>
      <c r="V94" s="13"/>
      <c r="W94" s="13">
        <v>5745</v>
      </c>
      <c r="X94" s="13">
        <v>5792</v>
      </c>
      <c r="Y94" s="237">
        <f t="shared" si="14"/>
        <v>47</v>
      </c>
      <c r="Z94" s="237">
        <f t="shared" si="15"/>
        <v>120</v>
      </c>
      <c r="AA94" s="237" t="str">
        <f t="shared" si="16"/>
        <v>OK</v>
      </c>
      <c r="AB94" s="238"/>
      <c r="AC94" s="238"/>
      <c r="AD94" s="238"/>
      <c r="AE94" s="239"/>
      <c r="AF94" s="240">
        <v>108</v>
      </c>
      <c r="AG94" s="245"/>
      <c r="AH94" s="245"/>
      <c r="AI94" s="246">
        <v>10</v>
      </c>
      <c r="AJ94" s="246">
        <v>300</v>
      </c>
      <c r="AK94" s="240">
        <f t="shared" si="17"/>
        <v>310</v>
      </c>
      <c r="AL94" s="240">
        <f t="shared" si="18"/>
        <v>98</v>
      </c>
      <c r="AM94" s="247">
        <f t="shared" si="19"/>
        <v>2.08510638297872</v>
      </c>
      <c r="AN94" s="240">
        <f>IF(A94="","",VLOOKUP(A94,'IHS DATABASE'!C:H,6,0))</f>
        <v>5.5</v>
      </c>
      <c r="AO94" s="240"/>
      <c r="AP94" s="248"/>
      <c r="AQ94" s="248"/>
      <c r="AR94" s="222"/>
      <c r="AS94" s="222"/>
      <c r="AT94" s="222">
        <f t="shared" si="20"/>
        <v>0</v>
      </c>
      <c r="AU94" s="222"/>
      <c r="AV94" s="249"/>
      <c r="AW94" s="249"/>
      <c r="AX94" s="222"/>
      <c r="AY94" s="222"/>
      <c r="AZ94" s="222"/>
      <c r="BA94" s="222"/>
      <c r="BB94" s="249"/>
      <c r="BC94" s="249" t="s">
        <v>69</v>
      </c>
      <c r="BD94" s="249"/>
      <c r="BE94" s="249" t="s">
        <v>57</v>
      </c>
    </row>
    <row r="95" spans="1:57">
      <c r="A95" s="221" t="s">
        <v>79</v>
      </c>
      <c r="B95" s="222" t="str">
        <f>IF(A95="","",VLOOKUP(A95,'IHS DATABASE'!C:D,2,0))</f>
        <v>MWANJAWANTU</v>
      </c>
      <c r="C95" s="223" t="str">
        <f>IF(A95="","",VLOOKUP(A95,'IHS DATABASE'!C:AD,27,0))</f>
        <v>CCS</v>
      </c>
      <c r="D95" s="223" t="s">
        <v>76</v>
      </c>
      <c r="E95" s="223" t="str">
        <f>IF(A95="","",VLOOKUP(A95,'IHS DATABASE'!C:G,5,0))</f>
        <v>Eastern </v>
      </c>
      <c r="F95" s="223" t="str">
        <f>IF(A95="","",VLOOKUP(A95,'IHS DATABASE'!C:AB,26,0))</f>
        <v>Fetus Kalunga</v>
      </c>
      <c r="G95" s="222" t="str">
        <f>IF(A95="","",VLOOKUP(A95,'IHS DATABASE'!C:X,22,0))</f>
        <v>Fetus Kalunga</v>
      </c>
      <c r="H95" s="224"/>
      <c r="I95" s="223" t="str">
        <f>IF(A95="","",VLOOKUP(A95,'IHS DATABASE'!C:W,21,0))</f>
        <v>Outdoor</v>
      </c>
      <c r="J95" s="223" t="str">
        <f>IF(A95="","",VLOOKUP(A95,'IHS DATABASE'!C:T,18,0))</f>
        <v>Grid-Gen</v>
      </c>
      <c r="K95" s="223"/>
      <c r="L95" s="223"/>
      <c r="M95" s="223" t="str">
        <f>IF(A95="","",VLOOKUP(A95,'IHS DATABASE'!C:U,19,0))</f>
        <v>Green Field</v>
      </c>
      <c r="O95" s="213">
        <v>45943</v>
      </c>
      <c r="P95" s="213">
        <v>45938</v>
      </c>
      <c r="Q95" s="233"/>
      <c r="R95" s="234"/>
      <c r="S95" s="234" t="str">
        <f>IF(A95="","",VLOOKUP(A95,'IHS DATABASE'!C:BG,30,0))</f>
        <v>Gen Logic </v>
      </c>
      <c r="T95" s="223"/>
      <c r="U95" s="234">
        <f>IF(A95="","",VLOOKUP(A95,'IHS DATABASE'!C:AG,31,0))</f>
        <v>15</v>
      </c>
      <c r="V95" s="13"/>
      <c r="W95" s="13">
        <v>47309</v>
      </c>
      <c r="X95" s="13">
        <v>47349</v>
      </c>
      <c r="Y95" s="237">
        <f t="shared" si="14"/>
        <v>40</v>
      </c>
      <c r="Z95" s="237">
        <f t="shared" si="15"/>
        <v>120</v>
      </c>
      <c r="AA95" s="237" t="str">
        <f t="shared" si="16"/>
        <v>OK</v>
      </c>
      <c r="AB95" s="238"/>
      <c r="AC95" s="238"/>
      <c r="AD95" s="238"/>
      <c r="AE95" s="239"/>
      <c r="AF95" s="240">
        <v>119</v>
      </c>
      <c r="AG95" s="245"/>
      <c r="AH95" s="245"/>
      <c r="AI95" s="246">
        <v>10</v>
      </c>
      <c r="AJ95" s="246">
        <v>300</v>
      </c>
      <c r="AK95" s="240">
        <f t="shared" si="17"/>
        <v>310</v>
      </c>
      <c r="AL95" s="240">
        <f t="shared" si="18"/>
        <v>109</v>
      </c>
      <c r="AM95" s="247">
        <f t="shared" si="19"/>
        <v>2.725</v>
      </c>
      <c r="AN95" s="240">
        <f>IF(A95="","",VLOOKUP(A95,'IHS DATABASE'!C:H,6,0))</f>
        <v>1.8</v>
      </c>
      <c r="AO95" s="240"/>
      <c r="AP95" s="248"/>
      <c r="AQ95" s="248"/>
      <c r="AR95" s="222"/>
      <c r="AS95" s="222"/>
      <c r="AT95" s="222">
        <f t="shared" si="20"/>
        <v>0</v>
      </c>
      <c r="AU95" s="222"/>
      <c r="AV95" s="249"/>
      <c r="AW95" s="249"/>
      <c r="AX95" s="222"/>
      <c r="AY95" s="222"/>
      <c r="AZ95" s="222"/>
      <c r="BA95" s="222"/>
      <c r="BB95" s="249"/>
      <c r="BC95" s="249" t="s">
        <v>69</v>
      </c>
      <c r="BD95" s="249"/>
      <c r="BE95" s="249" t="s">
        <v>57</v>
      </c>
    </row>
    <row r="96" spans="1:57">
      <c r="A96" s="221" t="s">
        <v>148</v>
      </c>
      <c r="B96" s="222" t="str">
        <f>IF(A96="","",VLOOKUP(A96,'IHS DATABASE'!C:D,2,0))</f>
        <v>Chikalawa Basic School</v>
      </c>
      <c r="C96" s="223" t="str">
        <f>IF(A96="","",VLOOKUP(A96,'IHS DATABASE'!C:AD,27,0))</f>
        <v>CCS</v>
      </c>
      <c r="D96" s="223" t="s">
        <v>76</v>
      </c>
      <c r="E96" s="223" t="str">
        <f>IF(A96="","",VLOOKUP(A96,'IHS DATABASE'!C:G,5,0))</f>
        <v>Eastern</v>
      </c>
      <c r="F96" s="223" t="str">
        <f>IF(A96="","",VLOOKUP(A96,'IHS DATABASE'!C:AB,26,0))</f>
        <v>Fetus Kalunga</v>
      </c>
      <c r="G96" s="222" t="str">
        <f>IF(A96="","",VLOOKUP(A96,'IHS DATABASE'!C:X,22,0))</f>
        <v>Fetus Kalunga</v>
      </c>
      <c r="H96" s="224"/>
      <c r="I96" s="223" t="str">
        <f>IF(A96="","",VLOOKUP(A96,'IHS DATABASE'!C:W,21,0))</f>
        <v>Outdoor</v>
      </c>
      <c r="J96" s="223" t="str">
        <f>IF(A96="","",VLOOKUP(A96,'IHS DATABASE'!C:T,18,0))</f>
        <v>Solar-Gen</v>
      </c>
      <c r="K96" s="223"/>
      <c r="L96" s="223"/>
      <c r="M96" s="223" t="str">
        <f>IF(A96="","",VLOOKUP(A96,'IHS DATABASE'!C:U,19,0))</f>
        <v>Green Field</v>
      </c>
      <c r="O96" s="213">
        <v>45943</v>
      </c>
      <c r="P96" s="213">
        <v>45928</v>
      </c>
      <c r="Q96" s="233"/>
      <c r="R96" s="234"/>
      <c r="S96" s="234">
        <f>IF(A96="","",VLOOKUP(A96,'IHS DATABASE'!C:BG,30,0))</f>
        <v>0</v>
      </c>
      <c r="T96" s="223"/>
      <c r="U96" s="234">
        <f>IF(A96="","",VLOOKUP(A96,'IHS DATABASE'!C:AG,31,0))</f>
        <v>0</v>
      </c>
      <c r="V96" s="13"/>
      <c r="W96" s="13">
        <v>12886</v>
      </c>
      <c r="X96" s="13">
        <v>13059</v>
      </c>
      <c r="Y96" s="237">
        <f t="shared" si="14"/>
        <v>173</v>
      </c>
      <c r="Z96" s="237">
        <f t="shared" si="15"/>
        <v>360</v>
      </c>
      <c r="AA96" s="237" t="str">
        <f t="shared" si="16"/>
        <v>OK</v>
      </c>
      <c r="AB96" s="238"/>
      <c r="AC96" s="238"/>
      <c r="AD96" s="238"/>
      <c r="AE96" s="239"/>
      <c r="AF96" s="240">
        <v>482</v>
      </c>
      <c r="AG96" s="245"/>
      <c r="AH96" s="245"/>
      <c r="AI96" s="246">
        <v>15</v>
      </c>
      <c r="AJ96" s="246">
        <v>700</v>
      </c>
      <c r="AK96" s="240">
        <f t="shared" si="17"/>
        <v>715</v>
      </c>
      <c r="AL96" s="240">
        <f t="shared" si="18"/>
        <v>467</v>
      </c>
      <c r="AM96" s="247">
        <f t="shared" si="19"/>
        <v>2.69942196531792</v>
      </c>
      <c r="AN96" s="240">
        <f>IF(A96="","",VLOOKUP(A96,'IHS DATABASE'!C:H,6,0))</f>
        <v>4.5</v>
      </c>
      <c r="AO96" s="240"/>
      <c r="AP96" s="248"/>
      <c r="AQ96" s="248"/>
      <c r="AR96" s="222"/>
      <c r="AS96" s="222"/>
      <c r="AT96" s="222">
        <f t="shared" si="20"/>
        <v>0</v>
      </c>
      <c r="AU96" s="222"/>
      <c r="AV96" s="249"/>
      <c r="AW96" s="249"/>
      <c r="AX96" s="222"/>
      <c r="AY96" s="222"/>
      <c r="AZ96" s="222"/>
      <c r="BA96" s="222"/>
      <c r="BB96" s="249"/>
      <c r="BC96" s="249" t="s">
        <v>69</v>
      </c>
      <c r="BD96" s="249"/>
      <c r="BE96" s="249" t="s">
        <v>57</v>
      </c>
    </row>
    <row r="97" spans="1:57">
      <c r="A97" s="221" t="s">
        <v>149</v>
      </c>
      <c r="B97" s="222" t="s">
        <v>150</v>
      </c>
      <c r="C97" s="223" t="e">
        <f>IF(A97="","",VLOOKUP(A97,'IHS DATABASE'!C:AD,27,0))</f>
        <v>#N/A</v>
      </c>
      <c r="D97" s="223" t="s">
        <v>56</v>
      </c>
      <c r="E97" s="223" t="e">
        <f>IF(A97="","",VLOOKUP(A97,'IHS DATABASE'!C:G,5,0))</f>
        <v>#N/A</v>
      </c>
      <c r="F97" s="223" t="e">
        <f>IF(A97="","",VLOOKUP(A97,'IHS DATABASE'!C:AB,26,0))</f>
        <v>#N/A</v>
      </c>
      <c r="G97" s="222" t="e">
        <f>IF(A97="","",VLOOKUP(A97,'IHS DATABASE'!C:X,22,0))</f>
        <v>#N/A</v>
      </c>
      <c r="H97" s="224"/>
      <c r="I97" s="223" t="e">
        <f>IF(A97="","",VLOOKUP(A97,'IHS DATABASE'!C:W,21,0))</f>
        <v>#N/A</v>
      </c>
      <c r="J97" s="223" t="e">
        <f>IF(A97="","",VLOOKUP(A97,'IHS DATABASE'!C:T,18,0))</f>
        <v>#N/A</v>
      </c>
      <c r="K97" s="223"/>
      <c r="L97" s="223"/>
      <c r="M97" s="223" t="e">
        <f>IF(A97="","",VLOOKUP(A97,'IHS DATABASE'!C:U,19,0))</f>
        <v>#N/A</v>
      </c>
      <c r="O97" s="213">
        <v>45943</v>
      </c>
      <c r="P97" s="213">
        <v>45932</v>
      </c>
      <c r="Q97" s="233"/>
      <c r="R97" s="234"/>
      <c r="S97" s="234" t="e">
        <f>IF(A97="","",VLOOKUP(A97,'IHS DATABASE'!C:BG,30,0))</f>
        <v>#N/A</v>
      </c>
      <c r="T97" s="223"/>
      <c r="U97" s="234" t="e">
        <f>IF(A97="","",VLOOKUP(A97,'IHS DATABASE'!C:AG,31,0))</f>
        <v>#N/A</v>
      </c>
      <c r="V97" s="13"/>
      <c r="W97" s="13">
        <v>594</v>
      </c>
      <c r="X97" s="13">
        <v>733</v>
      </c>
      <c r="Y97" s="237">
        <f t="shared" si="14"/>
        <v>139</v>
      </c>
      <c r="Z97" s="237">
        <f t="shared" si="15"/>
        <v>264</v>
      </c>
      <c r="AA97" s="237" t="str">
        <f t="shared" si="16"/>
        <v>OK</v>
      </c>
      <c r="AB97" s="238"/>
      <c r="AC97" s="238"/>
      <c r="AD97" s="238"/>
      <c r="AE97" s="239"/>
      <c r="AF97" s="240">
        <v>438</v>
      </c>
      <c r="AG97" s="245"/>
      <c r="AH97" s="245"/>
      <c r="AI97" s="246">
        <v>14</v>
      </c>
      <c r="AJ97" s="246">
        <v>600</v>
      </c>
      <c r="AK97" s="240">
        <f t="shared" si="17"/>
        <v>614</v>
      </c>
      <c r="AL97" s="240">
        <f t="shared" si="18"/>
        <v>424</v>
      </c>
      <c r="AM97" s="247">
        <f t="shared" si="19"/>
        <v>3.05035971223022</v>
      </c>
      <c r="AN97" s="240" t="e">
        <f>IF(A97="","",VLOOKUP(A97,'IHS DATABASE'!C:H,6,0))</f>
        <v>#N/A</v>
      </c>
      <c r="AO97" s="240"/>
      <c r="AP97" s="248"/>
      <c r="AQ97" s="248"/>
      <c r="AR97" s="222"/>
      <c r="AS97" s="222"/>
      <c r="AT97" s="222">
        <f t="shared" si="20"/>
        <v>0</v>
      </c>
      <c r="AU97" s="222"/>
      <c r="AV97" s="249"/>
      <c r="AW97" s="249"/>
      <c r="AX97" s="222"/>
      <c r="AY97" s="222"/>
      <c r="AZ97" s="222"/>
      <c r="BA97" s="222"/>
      <c r="BB97" s="249"/>
      <c r="BC97" s="249" t="s">
        <v>60</v>
      </c>
      <c r="BD97" s="249"/>
      <c r="BE97" s="249" t="s">
        <v>57</v>
      </c>
    </row>
    <row r="98" spans="1:57">
      <c r="A98" s="221" t="s">
        <v>151</v>
      </c>
      <c r="B98" s="222" t="str">
        <f>IF(A98="","",VLOOKUP(A98,'IHS DATABASE'!C:D,2,0))</f>
        <v>Dole Primary School</v>
      </c>
      <c r="C98" s="223" t="str">
        <f>IF(A98="","",VLOOKUP(A98,'IHS DATABASE'!C:AD,27,0))</f>
        <v>CCS</v>
      </c>
      <c r="D98" s="223" t="s">
        <v>56</v>
      </c>
      <c r="E98" s="223" t="str">
        <f>IF(A98="","",VLOOKUP(A98,'IHS DATABASE'!C:G,5,0))</f>
        <v>Eastern</v>
      </c>
      <c r="F98" s="223" t="str">
        <f>IF(A98="","",VLOOKUP(A98,'IHS DATABASE'!C:AB,26,0))</f>
        <v>Fetus Kalunga</v>
      </c>
      <c r="G98" s="222" t="str">
        <f>IF(A98="","",VLOOKUP(A98,'IHS DATABASE'!C:X,22,0))</f>
        <v>Fetus Kalunga</v>
      </c>
      <c r="H98" s="224"/>
      <c r="I98" s="223" t="str">
        <f>IF(A98="","",VLOOKUP(A98,'IHS DATABASE'!C:W,21,0))</f>
        <v>Outdoor</v>
      </c>
      <c r="J98" s="223" t="str">
        <f>IF(A98="","",VLOOKUP(A98,'IHS DATABASE'!C:T,18,0))</f>
        <v>Grid-Gen</v>
      </c>
      <c r="K98" s="223"/>
      <c r="L98" s="223"/>
      <c r="M98" s="223" t="str">
        <f>IF(A98="","",VLOOKUP(A98,'IHS DATABASE'!C:U,19,0))</f>
        <v>Green Field</v>
      </c>
      <c r="O98" s="213">
        <v>45943</v>
      </c>
      <c r="P98" s="213">
        <v>45930</v>
      </c>
      <c r="Q98" s="233"/>
      <c r="R98" s="234"/>
      <c r="S98" s="234">
        <f>IF(A98="","",VLOOKUP(A98,'IHS DATABASE'!C:BG,30,0))</f>
        <v>0</v>
      </c>
      <c r="T98" s="223"/>
      <c r="U98" s="234">
        <f>IF(A98="","",VLOOKUP(A98,'IHS DATABASE'!C:AG,31,0))</f>
        <v>0</v>
      </c>
      <c r="V98" s="13"/>
      <c r="W98" s="13">
        <v>11288</v>
      </c>
      <c r="X98" s="13">
        <v>11401</v>
      </c>
      <c r="Y98" s="237">
        <f t="shared" si="14"/>
        <v>113</v>
      </c>
      <c r="Z98" s="237">
        <f t="shared" si="15"/>
        <v>312</v>
      </c>
      <c r="AA98" s="237" t="str">
        <f t="shared" si="16"/>
        <v>OK</v>
      </c>
      <c r="AB98" s="238"/>
      <c r="AC98" s="238"/>
      <c r="AD98" s="238"/>
      <c r="AE98" s="239"/>
      <c r="AF98" s="240">
        <v>272</v>
      </c>
      <c r="AG98" s="245"/>
      <c r="AH98" s="245"/>
      <c r="AI98" s="246">
        <v>12</v>
      </c>
      <c r="AJ98" s="246">
        <v>300</v>
      </c>
      <c r="AK98" s="240">
        <f t="shared" si="17"/>
        <v>312</v>
      </c>
      <c r="AL98" s="240">
        <f t="shared" si="18"/>
        <v>260</v>
      </c>
      <c r="AM98" s="247">
        <f t="shared" si="19"/>
        <v>2.30088495575221</v>
      </c>
      <c r="AN98" s="240">
        <f>IF(A98="","",VLOOKUP(A98,'IHS DATABASE'!C:H,6,0))</f>
        <v>2.5</v>
      </c>
      <c r="AO98" s="240"/>
      <c r="AP98" s="248"/>
      <c r="AQ98" s="248"/>
      <c r="AR98" s="222"/>
      <c r="AS98" s="222"/>
      <c r="AT98" s="222">
        <f t="shared" si="20"/>
        <v>0</v>
      </c>
      <c r="AU98" s="222"/>
      <c r="AV98" s="249"/>
      <c r="AW98" s="249"/>
      <c r="AX98" s="222"/>
      <c r="AY98" s="222"/>
      <c r="AZ98" s="222"/>
      <c r="BA98" s="222"/>
      <c r="BB98" s="249"/>
      <c r="BC98" s="249" t="s">
        <v>60</v>
      </c>
      <c r="BD98" s="249"/>
      <c r="BE98" s="249" t="s">
        <v>57</v>
      </c>
    </row>
    <row r="99" spans="1:57">
      <c r="A99" s="221" t="s">
        <v>152</v>
      </c>
      <c r="B99" s="222" t="str">
        <f>IF(A99="","",VLOOKUP(A99,'IHS DATABASE'!C:D,2,0))</f>
        <v>Kagoro Basic School</v>
      </c>
      <c r="C99" s="223" t="str">
        <f>IF(A99="","",VLOOKUP(A99,'IHS DATABASE'!C:AD,27,0))</f>
        <v>CCS</v>
      </c>
      <c r="D99" s="223" t="s">
        <v>56</v>
      </c>
      <c r="E99" s="223" t="str">
        <f>IF(A99="","",VLOOKUP(A99,'IHS DATABASE'!C:G,5,0))</f>
        <v>Eastern</v>
      </c>
      <c r="F99" s="223" t="str">
        <f>IF(A99="","",VLOOKUP(A99,'IHS DATABASE'!C:AB,26,0))</f>
        <v>Fetus Kalunga</v>
      </c>
      <c r="G99" s="222" t="str">
        <f>IF(A99="","",VLOOKUP(A99,'IHS DATABASE'!C:X,22,0))</f>
        <v>Fetus Kalunga</v>
      </c>
      <c r="H99" s="224"/>
      <c r="I99" s="223" t="str">
        <f>IF(A99="","",VLOOKUP(A99,'IHS DATABASE'!C:W,21,0))</f>
        <v>Outdoor</v>
      </c>
      <c r="J99" s="223" t="str">
        <f>IF(A99="","",VLOOKUP(A99,'IHS DATABASE'!C:T,18,0))</f>
        <v>Grid-Gen</v>
      </c>
      <c r="K99" s="223"/>
      <c r="L99" s="223"/>
      <c r="M99" s="223" t="str">
        <f>IF(A99="","",VLOOKUP(A99,'IHS DATABASE'!C:U,19,0))</f>
        <v>Green Field</v>
      </c>
      <c r="O99" s="213">
        <v>45943</v>
      </c>
      <c r="P99" s="213">
        <v>45930</v>
      </c>
      <c r="Q99" s="233"/>
      <c r="R99" s="234"/>
      <c r="S99" s="234">
        <f>IF(A99="","",VLOOKUP(A99,'IHS DATABASE'!C:BG,30,0))</f>
        <v>0</v>
      </c>
      <c r="T99" s="223"/>
      <c r="U99" s="234">
        <f>IF(A99="","",VLOOKUP(A99,'IHS DATABASE'!C:AG,31,0))</f>
        <v>0</v>
      </c>
      <c r="V99" s="13"/>
      <c r="W99" s="13">
        <v>9858</v>
      </c>
      <c r="X99" s="13">
        <v>9965</v>
      </c>
      <c r="Y99" s="237">
        <f t="shared" si="14"/>
        <v>107</v>
      </c>
      <c r="Z99" s="237">
        <f t="shared" si="15"/>
        <v>312</v>
      </c>
      <c r="AA99" s="237" t="str">
        <f t="shared" si="16"/>
        <v>OK</v>
      </c>
      <c r="AB99" s="238"/>
      <c r="AC99" s="238"/>
      <c r="AD99" s="238"/>
      <c r="AE99" s="239"/>
      <c r="AF99" s="240">
        <v>308</v>
      </c>
      <c r="AG99" s="245"/>
      <c r="AH99" s="245"/>
      <c r="AI99" s="246">
        <v>45</v>
      </c>
      <c r="AJ99" s="246">
        <v>300</v>
      </c>
      <c r="AK99" s="240">
        <f t="shared" si="17"/>
        <v>345</v>
      </c>
      <c r="AL99" s="240">
        <f t="shared" si="18"/>
        <v>263</v>
      </c>
      <c r="AM99" s="247">
        <f t="shared" si="19"/>
        <v>2.45794392523364</v>
      </c>
      <c r="AN99" s="240">
        <f>IF(A99="","",VLOOKUP(A99,'IHS DATABASE'!C:H,6,0))</f>
        <v>4.5</v>
      </c>
      <c r="AO99" s="240"/>
      <c r="AP99" s="248"/>
      <c r="AQ99" s="248"/>
      <c r="AR99" s="222"/>
      <c r="AS99" s="222"/>
      <c r="AT99" s="222">
        <f t="shared" si="20"/>
        <v>0</v>
      </c>
      <c r="AU99" s="222"/>
      <c r="AV99" s="249"/>
      <c r="AW99" s="249"/>
      <c r="AX99" s="222"/>
      <c r="AY99" s="222"/>
      <c r="AZ99" s="222"/>
      <c r="BA99" s="222"/>
      <c r="BB99" s="249"/>
      <c r="BC99" s="249" t="s">
        <v>60</v>
      </c>
      <c r="BD99" s="249"/>
      <c r="BE99" s="249" t="s">
        <v>57</v>
      </c>
    </row>
    <row r="100" spans="1:57">
      <c r="A100" s="221" t="s">
        <v>153</v>
      </c>
      <c r="B100" s="222" t="str">
        <f>IF(A100="","",VLOOKUP(A100,'IHS DATABASE'!C:D,2,0))</f>
        <v>LUNDAZI</v>
      </c>
      <c r="C100" s="223" t="str">
        <f>IF(A100="","",VLOOKUP(A100,'IHS DATABASE'!C:AD,27,0))</f>
        <v>CCS</v>
      </c>
      <c r="D100" s="223" t="s">
        <v>62</v>
      </c>
      <c r="E100" s="223" t="str">
        <f>IF(A100="","",VLOOKUP(A100,'IHS DATABASE'!C:G,5,0))</f>
        <v>Eastern </v>
      </c>
      <c r="F100" s="223" t="str">
        <f>IF(A100="","",VLOOKUP(A100,'IHS DATABASE'!C:AB,26,0))</f>
        <v>Fetus Kalunga</v>
      </c>
      <c r="G100" s="222" t="str">
        <f>IF(A100="","",VLOOKUP(A100,'IHS DATABASE'!C:X,22,0))</f>
        <v>Fetus Kalunga</v>
      </c>
      <c r="H100" s="224"/>
      <c r="I100" s="223" t="str">
        <f>IF(A100="","",VLOOKUP(A100,'IHS DATABASE'!C:W,21,0))</f>
        <v>Indoor </v>
      </c>
      <c r="J100" s="223" t="str">
        <f>IF(A100="","",VLOOKUP(A100,'IHS DATABASE'!C:T,18,0))</f>
        <v>Grid-Gen</v>
      </c>
      <c r="K100" s="223"/>
      <c r="L100" s="223"/>
      <c r="M100" s="223" t="str">
        <f>IF(A100="","",VLOOKUP(A100,'IHS DATABASE'!C:U,19,0))</f>
        <v>Green Field</v>
      </c>
      <c r="O100" s="213">
        <v>45943</v>
      </c>
      <c r="P100" s="213">
        <v>45932</v>
      </c>
      <c r="Q100" s="233"/>
      <c r="R100" s="234"/>
      <c r="S100" s="234" t="str">
        <f>IF(A100="","",VLOOKUP(A100,'IHS DATABASE'!C:BG,30,0))</f>
        <v>Gen Logic </v>
      </c>
      <c r="T100" s="223"/>
      <c r="U100" s="234">
        <f>IF(A100="","",VLOOKUP(A100,'IHS DATABASE'!C:AG,31,0))</f>
        <v>20</v>
      </c>
      <c r="V100" s="13"/>
      <c r="W100" s="13">
        <v>0</v>
      </c>
      <c r="X100" s="13">
        <v>57</v>
      </c>
      <c r="Y100" s="237">
        <f t="shared" si="14"/>
        <v>57</v>
      </c>
      <c r="Z100" s="237">
        <f t="shared" si="15"/>
        <v>264</v>
      </c>
      <c r="AA100" s="237" t="str">
        <f t="shared" si="16"/>
        <v>OK</v>
      </c>
      <c r="AB100" s="238"/>
      <c r="AC100" s="238"/>
      <c r="AD100" s="238"/>
      <c r="AE100" s="239"/>
      <c r="AF100" s="214">
        <v>300</v>
      </c>
      <c r="AG100" s="245"/>
      <c r="AH100" s="245"/>
      <c r="AI100" s="246">
        <v>22</v>
      </c>
      <c r="AJ100" s="246">
        <v>500</v>
      </c>
      <c r="AK100" s="240">
        <f t="shared" si="17"/>
        <v>522</v>
      </c>
      <c r="AL100" s="240">
        <f t="shared" si="18"/>
        <v>278</v>
      </c>
      <c r="AM100" s="247">
        <f t="shared" si="19"/>
        <v>4.87719298245614</v>
      </c>
      <c r="AN100" s="240">
        <f>IF(A100="","",VLOOKUP(A100,'IHS DATABASE'!C:H,6,0))</f>
        <v>2.5</v>
      </c>
      <c r="AO100" s="240"/>
      <c r="AP100" s="248"/>
      <c r="AQ100" s="248"/>
      <c r="AR100" s="222"/>
      <c r="AS100" s="222"/>
      <c r="AT100" s="222">
        <f t="shared" si="20"/>
        <v>0</v>
      </c>
      <c r="AU100" s="222"/>
      <c r="AV100" s="249"/>
      <c r="AW100" s="249"/>
      <c r="AX100" s="222"/>
      <c r="AY100" s="222"/>
      <c r="AZ100" s="222"/>
      <c r="BA100" s="222"/>
      <c r="BB100" s="249"/>
      <c r="BC100" s="249" t="s">
        <v>69</v>
      </c>
      <c r="BD100" s="249"/>
      <c r="BE100" s="249" t="s">
        <v>57</v>
      </c>
    </row>
    <row r="101" spans="1:57">
      <c r="A101" s="221" t="s">
        <v>154</v>
      </c>
      <c r="B101" s="222" t="str">
        <f>IF(A101="","",VLOOKUP(A101,'IHS DATABASE'!C:D,2,0))</f>
        <v>Mwata</v>
      </c>
      <c r="C101" s="223" t="str">
        <f>IF(A101="","",VLOOKUP(A101,'IHS DATABASE'!C:AD,27,0))</f>
        <v>CCS</v>
      </c>
      <c r="D101" s="223" t="s">
        <v>62</v>
      </c>
      <c r="E101" s="223" t="str">
        <f>IF(A101="","",VLOOKUP(A101,'IHS DATABASE'!C:G,5,0))</f>
        <v>Eastern </v>
      </c>
      <c r="F101" s="223" t="str">
        <f>IF(A101="","",VLOOKUP(A101,'IHS DATABASE'!C:AB,26,0))</f>
        <v>Fetus Kalunga</v>
      </c>
      <c r="G101" s="222" t="str">
        <f>IF(A101="","",VLOOKUP(A101,'IHS DATABASE'!C:X,22,0))</f>
        <v>Fetus Kalunga</v>
      </c>
      <c r="H101" s="224"/>
      <c r="I101" s="223" t="str">
        <f>IF(A101="","",VLOOKUP(A101,'IHS DATABASE'!C:W,21,0))</f>
        <v>Outdoor</v>
      </c>
      <c r="J101" s="223" t="str">
        <f>IF(A101="","",VLOOKUP(A101,'IHS DATABASE'!C:T,18,0))</f>
        <v>Solar-Gen</v>
      </c>
      <c r="K101" s="223"/>
      <c r="L101" s="223"/>
      <c r="M101" s="223" t="str">
        <f>IF(A101="","",VLOOKUP(A101,'IHS DATABASE'!C:U,19,0))</f>
        <v>Green Field</v>
      </c>
      <c r="O101" s="213">
        <v>45943</v>
      </c>
      <c r="P101" s="213">
        <v>45933</v>
      </c>
      <c r="Q101" s="233"/>
      <c r="R101" s="234"/>
      <c r="S101" s="234" t="str">
        <f>IF(A101="","",VLOOKUP(A101,'IHS DATABASE'!C:BG,30,0))</f>
        <v>CK Works</v>
      </c>
      <c r="T101" s="223"/>
      <c r="U101" s="234">
        <f>IF(A101="","",VLOOKUP(A101,'IHS DATABASE'!C:AG,31,0))</f>
        <v>20</v>
      </c>
      <c r="V101" s="13"/>
      <c r="W101" s="13">
        <v>8575</v>
      </c>
      <c r="X101" s="13">
        <v>8762</v>
      </c>
      <c r="Y101" s="237">
        <f t="shared" si="14"/>
        <v>187</v>
      </c>
      <c r="Z101" s="237">
        <f t="shared" si="15"/>
        <v>240</v>
      </c>
      <c r="AA101" s="237" t="str">
        <f t="shared" si="16"/>
        <v>OK</v>
      </c>
      <c r="AB101" s="238"/>
      <c r="AC101" s="238"/>
      <c r="AD101" s="238"/>
      <c r="AE101" s="239"/>
      <c r="AF101" s="240">
        <v>672</v>
      </c>
      <c r="AG101" s="245"/>
      <c r="AH101" s="245"/>
      <c r="AI101" s="246">
        <v>18</v>
      </c>
      <c r="AJ101" s="246">
        <v>750</v>
      </c>
      <c r="AK101" s="240">
        <f t="shared" si="17"/>
        <v>768</v>
      </c>
      <c r="AL101" s="240">
        <f t="shared" si="18"/>
        <v>654</v>
      </c>
      <c r="AM101" s="247">
        <f t="shared" si="19"/>
        <v>3.49732620320856</v>
      </c>
      <c r="AN101" s="240">
        <f>IF(A101="","",VLOOKUP(A101,'IHS DATABASE'!C:H,6,0))</f>
        <v>2.5</v>
      </c>
      <c r="AO101" s="240"/>
      <c r="AP101" s="248"/>
      <c r="AQ101" s="248"/>
      <c r="AR101" s="222"/>
      <c r="AS101" s="222"/>
      <c r="AT101" s="222">
        <f t="shared" si="20"/>
        <v>0</v>
      </c>
      <c r="AU101" s="222"/>
      <c r="AV101" s="249"/>
      <c r="AW101" s="249"/>
      <c r="AX101" s="222"/>
      <c r="AY101" s="222"/>
      <c r="AZ101" s="222"/>
      <c r="BA101" s="222"/>
      <c r="BB101" s="249"/>
      <c r="BC101" s="249" t="s">
        <v>69</v>
      </c>
      <c r="BD101" s="249"/>
      <c r="BE101" s="249" t="s">
        <v>57</v>
      </c>
    </row>
    <row r="102" spans="1:57">
      <c r="A102" s="221" t="s">
        <v>155</v>
      </c>
      <c r="B102" s="222" t="str">
        <f>IF(A102="","",VLOOKUP(A102,'IHS DATABASE'!C:D,2,0))</f>
        <v>Muchereka</v>
      </c>
      <c r="C102" s="223" t="str">
        <f>IF(A102="","",VLOOKUP(A102,'IHS DATABASE'!C:AD,27,0))</f>
        <v>CCS</v>
      </c>
      <c r="D102" s="223" t="s">
        <v>62</v>
      </c>
      <c r="E102" s="223" t="str">
        <f>IF(A102="","",VLOOKUP(A102,'IHS DATABASE'!C:G,5,0))</f>
        <v>Eastern </v>
      </c>
      <c r="F102" s="223" t="str">
        <f>IF(A102="","",VLOOKUP(A102,'IHS DATABASE'!C:AB,26,0))</f>
        <v>Fetus Kalunga</v>
      </c>
      <c r="G102" s="222" t="str">
        <f>IF(A102="","",VLOOKUP(A102,'IHS DATABASE'!C:X,22,0))</f>
        <v>Fetus Kalunga</v>
      </c>
      <c r="H102" s="224"/>
      <c r="I102" s="223" t="str">
        <f>IF(A102="","",VLOOKUP(A102,'IHS DATABASE'!C:W,21,0))</f>
        <v>Indoor </v>
      </c>
      <c r="J102" s="223" t="str">
        <f>IF(A102="","",VLOOKUP(A102,'IHS DATABASE'!C:T,18,0))</f>
        <v>Solar-Gen</v>
      </c>
      <c r="K102" s="223"/>
      <c r="L102" s="223"/>
      <c r="M102" s="223" t="str">
        <f>IF(A102="","",VLOOKUP(A102,'IHS DATABASE'!C:U,19,0))</f>
        <v>Green Field</v>
      </c>
      <c r="O102" s="213">
        <v>45943</v>
      </c>
      <c r="P102" s="213">
        <v>45928</v>
      </c>
      <c r="Q102" s="233"/>
      <c r="R102" s="234"/>
      <c r="S102" s="234" t="str">
        <f>IF(A102="","",VLOOKUP(A102,'IHS DATABASE'!C:BG,30,0))</f>
        <v>RID</v>
      </c>
      <c r="T102" s="223"/>
      <c r="U102" s="234">
        <f>IF(A102="","",VLOOKUP(A102,'IHS DATABASE'!C:AG,31,0))</f>
        <v>14</v>
      </c>
      <c r="V102" s="13"/>
      <c r="W102" s="13">
        <v>6987</v>
      </c>
      <c r="X102" s="13">
        <v>7185</v>
      </c>
      <c r="Y102" s="237">
        <f t="shared" si="14"/>
        <v>198</v>
      </c>
      <c r="Z102" s="237">
        <f t="shared" si="15"/>
        <v>360</v>
      </c>
      <c r="AA102" s="237" t="str">
        <f t="shared" si="16"/>
        <v>OK</v>
      </c>
      <c r="AB102" s="238"/>
      <c r="AC102" s="238"/>
      <c r="AD102" s="238"/>
      <c r="AE102" s="239"/>
      <c r="AF102" s="214">
        <v>593</v>
      </c>
      <c r="AG102" s="245"/>
      <c r="AH102" s="245"/>
      <c r="AI102" s="246">
        <v>58</v>
      </c>
      <c r="AJ102" s="246">
        <v>800</v>
      </c>
      <c r="AK102" s="240">
        <f t="shared" si="17"/>
        <v>858</v>
      </c>
      <c r="AL102" s="240">
        <f t="shared" si="18"/>
        <v>535</v>
      </c>
      <c r="AM102" s="247">
        <f t="shared" si="19"/>
        <v>2.7020202020202</v>
      </c>
      <c r="AN102" s="240">
        <f>IF(A102="","",VLOOKUP(A102,'IHS DATABASE'!C:H,6,0))</f>
        <v>1.5</v>
      </c>
      <c r="AO102" s="240"/>
      <c r="AP102" s="248"/>
      <c r="AQ102" s="248"/>
      <c r="AR102" s="222"/>
      <c r="AS102" s="222"/>
      <c r="AT102" s="222">
        <f t="shared" si="20"/>
        <v>0</v>
      </c>
      <c r="AU102" s="222"/>
      <c r="AV102" s="249"/>
      <c r="AW102" s="249"/>
      <c r="AX102" s="222"/>
      <c r="AY102" s="222"/>
      <c r="AZ102" s="222"/>
      <c r="BA102" s="222"/>
      <c r="BB102" s="249"/>
      <c r="BC102" s="249" t="s">
        <v>69</v>
      </c>
      <c r="BD102" s="249"/>
      <c r="BE102" s="249" t="s">
        <v>57</v>
      </c>
    </row>
    <row r="103" spans="1:57">
      <c r="A103" s="221" t="s">
        <v>156</v>
      </c>
      <c r="B103" s="222" t="str">
        <f>IF(A103="","",VLOOKUP(A103,'IHS DATABASE'!C:D,2,0))</f>
        <v>MAGODI REPEATER</v>
      </c>
      <c r="C103" s="223" t="str">
        <f>IF(A103="","",VLOOKUP(A103,'IHS DATABASE'!C:AD,27,0))</f>
        <v>CCS</v>
      </c>
      <c r="D103" s="223" t="s">
        <v>62</v>
      </c>
      <c r="E103" s="223" t="str">
        <f>IF(A103="","",VLOOKUP(A103,'IHS DATABASE'!C:G,5,0))</f>
        <v>Eastern </v>
      </c>
      <c r="F103" s="223" t="str">
        <f>IF(A103="","",VLOOKUP(A103,'IHS DATABASE'!C:AB,26,0))</f>
        <v>Fetus Kalunga</v>
      </c>
      <c r="G103" s="222" t="str">
        <f>IF(A103="","",VLOOKUP(A103,'IHS DATABASE'!C:X,22,0))</f>
        <v>Fetus Kalunga</v>
      </c>
      <c r="H103" s="224"/>
      <c r="I103" s="223" t="str">
        <f>IF(A103="","",VLOOKUP(A103,'IHS DATABASE'!C:W,21,0))</f>
        <v>Outdoor</v>
      </c>
      <c r="J103" s="223" t="str">
        <f>IF(A103="","",VLOOKUP(A103,'IHS DATABASE'!C:T,18,0))</f>
        <v>Grid-Gen</v>
      </c>
      <c r="K103" s="223"/>
      <c r="L103" s="223"/>
      <c r="M103" s="223" t="str">
        <f>IF(A103="","",VLOOKUP(A103,'IHS DATABASE'!C:U,19,0))</f>
        <v>Green Field</v>
      </c>
      <c r="O103" s="213">
        <v>45943</v>
      </c>
      <c r="P103" s="213">
        <v>45933</v>
      </c>
      <c r="Q103" s="233"/>
      <c r="R103" s="234"/>
      <c r="S103" s="234" t="str">
        <f>IF(A103="","",VLOOKUP(A103,'IHS DATABASE'!C:BG,30,0))</f>
        <v>Gen Logic </v>
      </c>
      <c r="T103" s="223"/>
      <c r="U103" s="234">
        <f>IF(A103="","",VLOOKUP(A103,'IHS DATABASE'!C:AG,31,0))</f>
        <v>16</v>
      </c>
      <c r="V103" s="13"/>
      <c r="W103" s="13">
        <v>3005</v>
      </c>
      <c r="X103" s="13">
        <v>3076</v>
      </c>
      <c r="Y103" s="237">
        <f t="shared" si="14"/>
        <v>71</v>
      </c>
      <c r="Z103" s="237">
        <f t="shared" si="15"/>
        <v>240</v>
      </c>
      <c r="AA103" s="237" t="str">
        <f t="shared" si="16"/>
        <v>OK</v>
      </c>
      <c r="AB103" s="238"/>
      <c r="AC103" s="238"/>
      <c r="AD103" s="238"/>
      <c r="AE103" s="239"/>
      <c r="AF103" s="214">
        <v>264</v>
      </c>
      <c r="AG103" s="245"/>
      <c r="AH103" s="245"/>
      <c r="AI103" s="246">
        <v>12</v>
      </c>
      <c r="AJ103" s="246">
        <v>500</v>
      </c>
      <c r="AK103" s="240">
        <f t="shared" si="17"/>
        <v>512</v>
      </c>
      <c r="AL103" s="240">
        <f t="shared" si="18"/>
        <v>252</v>
      </c>
      <c r="AM103" s="247">
        <f t="shared" si="19"/>
        <v>3.54929577464789</v>
      </c>
      <c r="AN103" s="240">
        <f>IF(A103="","",VLOOKUP(A103,'IHS DATABASE'!C:H,6,0))</f>
        <v>2</v>
      </c>
      <c r="AO103" s="240"/>
      <c r="AP103" s="248"/>
      <c r="AQ103" s="248"/>
      <c r="AR103" s="222"/>
      <c r="AS103" s="222"/>
      <c r="AT103" s="222">
        <f t="shared" si="20"/>
        <v>0</v>
      </c>
      <c r="AU103" s="222"/>
      <c r="AV103" s="249"/>
      <c r="AW103" s="249"/>
      <c r="AX103" s="222"/>
      <c r="AY103" s="222"/>
      <c r="AZ103" s="222"/>
      <c r="BA103" s="222"/>
      <c r="BB103" s="249"/>
      <c r="BC103" s="249" t="s">
        <v>69</v>
      </c>
      <c r="BD103" s="249"/>
      <c r="BE103" s="249" t="s">
        <v>57</v>
      </c>
    </row>
    <row r="104" spans="1:57">
      <c r="A104" s="221" t="s">
        <v>157</v>
      </c>
      <c r="B104" s="222" t="str">
        <f>IF(A104="","",VLOOKUP(A104,'IHS DATABASE'!C:D,2,0))</f>
        <v>Mngoza Basic School</v>
      </c>
      <c r="C104" s="223" t="str">
        <f>IF(A104="","",VLOOKUP(A104,'IHS DATABASE'!C:AD,27,0))</f>
        <v>CCS</v>
      </c>
      <c r="D104" s="223" t="s">
        <v>76</v>
      </c>
      <c r="E104" s="223" t="str">
        <f>IF(A104="","",VLOOKUP(A104,'IHS DATABASE'!C:G,5,0))</f>
        <v>Eastern</v>
      </c>
      <c r="F104" s="223" t="str">
        <f>IF(A104="","",VLOOKUP(A104,'IHS DATABASE'!C:AB,26,0))</f>
        <v>Fetus Kalunga</v>
      </c>
      <c r="G104" s="222" t="str">
        <f>IF(A104="","",VLOOKUP(A104,'IHS DATABASE'!C:X,22,0))</f>
        <v>Fetus Kalunga</v>
      </c>
      <c r="H104" s="224"/>
      <c r="I104" s="223" t="str">
        <f>IF(A104="","",VLOOKUP(A104,'IHS DATABASE'!C:W,21,0))</f>
        <v>Outdoor</v>
      </c>
      <c r="J104" s="223" t="str">
        <f>IF(A104="","",VLOOKUP(A104,'IHS DATABASE'!C:T,18,0))</f>
        <v>Solar-Gen</v>
      </c>
      <c r="K104" s="223"/>
      <c r="L104" s="223"/>
      <c r="M104" s="223" t="str">
        <f>IF(A104="","",VLOOKUP(A104,'IHS DATABASE'!C:U,19,0))</f>
        <v>Green Field</v>
      </c>
      <c r="O104" s="213">
        <v>45943</v>
      </c>
      <c r="P104" s="213">
        <v>45926</v>
      </c>
      <c r="Q104" s="233"/>
      <c r="R104" s="234"/>
      <c r="S104" s="234">
        <f>IF(A104="","",VLOOKUP(A104,'IHS DATABASE'!C:BG,30,0))</f>
        <v>0</v>
      </c>
      <c r="T104" s="223"/>
      <c r="U104" s="234">
        <f>IF(A104="","",VLOOKUP(A104,'IHS DATABASE'!C:AG,31,0))</f>
        <v>0</v>
      </c>
      <c r="V104" s="13"/>
      <c r="W104" s="13">
        <v>11663</v>
      </c>
      <c r="X104" s="13">
        <v>11780</v>
      </c>
      <c r="Y104" s="237">
        <f t="shared" si="14"/>
        <v>117</v>
      </c>
      <c r="Z104" s="237">
        <f t="shared" si="15"/>
        <v>408</v>
      </c>
      <c r="AA104" s="237" t="str">
        <f t="shared" si="16"/>
        <v>OK</v>
      </c>
      <c r="AB104" s="238"/>
      <c r="AC104" s="238"/>
      <c r="AD104" s="238"/>
      <c r="AE104" s="239"/>
      <c r="AF104" s="214">
        <v>456</v>
      </c>
      <c r="AG104" s="245"/>
      <c r="AH104" s="245"/>
      <c r="AI104" s="246">
        <v>66</v>
      </c>
      <c r="AJ104" s="246">
        <v>500</v>
      </c>
      <c r="AK104" s="240">
        <f t="shared" si="17"/>
        <v>566</v>
      </c>
      <c r="AL104" s="240">
        <f t="shared" si="18"/>
        <v>390</v>
      </c>
      <c r="AM104" s="247">
        <f t="shared" si="19"/>
        <v>3.33333333333333</v>
      </c>
      <c r="AN104" s="240">
        <f>IF(A104="","",VLOOKUP(A104,'IHS DATABASE'!C:H,6,0))</f>
        <v>2.5</v>
      </c>
      <c r="AO104" s="240"/>
      <c r="AP104" s="248"/>
      <c r="AQ104" s="248"/>
      <c r="AR104" s="222"/>
      <c r="AS104" s="222"/>
      <c r="AT104" s="222">
        <f t="shared" si="20"/>
        <v>0</v>
      </c>
      <c r="AU104" s="222"/>
      <c r="AV104" s="249"/>
      <c r="AW104" s="249"/>
      <c r="AX104" s="222"/>
      <c r="AY104" s="222"/>
      <c r="AZ104" s="222"/>
      <c r="BA104" s="222"/>
      <c r="BB104" s="249"/>
      <c r="BC104" s="249" t="s">
        <v>69</v>
      </c>
      <c r="BD104" s="249"/>
      <c r="BE104" s="249" t="s">
        <v>57</v>
      </c>
    </row>
    <row r="105" spans="1:57">
      <c r="A105" s="221" t="s">
        <v>99</v>
      </c>
      <c r="B105" s="222" t="str">
        <f>IF(A105="","",VLOOKUP(A105,'IHS DATABASE'!C:D,2,0))</f>
        <v>Ukwimi</v>
      </c>
      <c r="C105" s="223" t="str">
        <f>IF(A105="","",VLOOKUP(A105,'IHS DATABASE'!C:AD,27,0))</f>
        <v>CCS</v>
      </c>
      <c r="D105" s="223" t="s">
        <v>76</v>
      </c>
      <c r="E105" s="223" t="str">
        <f>IF(A105="","",VLOOKUP(A105,'IHS DATABASE'!C:G,5,0))</f>
        <v>Eastern </v>
      </c>
      <c r="F105" s="223" t="str">
        <f>IF(A105="","",VLOOKUP(A105,'IHS DATABASE'!C:AB,26,0))</f>
        <v>Fetus Kalunga</v>
      </c>
      <c r="G105" s="222" t="str">
        <f>IF(A105="","",VLOOKUP(A105,'IHS DATABASE'!C:X,22,0))</f>
        <v>Fetus Kalunga</v>
      </c>
      <c r="H105" s="224"/>
      <c r="I105" s="223" t="str">
        <f>IF(A105="","",VLOOKUP(A105,'IHS DATABASE'!C:W,21,0))</f>
        <v>Outdoor</v>
      </c>
      <c r="J105" s="223" t="str">
        <f>IF(A105="","",VLOOKUP(A105,'IHS DATABASE'!C:T,18,0))</f>
        <v>Grid-Gen</v>
      </c>
      <c r="K105" s="223"/>
      <c r="L105" s="223"/>
      <c r="M105" s="223" t="str">
        <f>IF(A105="","",VLOOKUP(A105,'IHS DATABASE'!C:U,19,0))</f>
        <v>Green Field</v>
      </c>
      <c r="O105" s="213">
        <v>45943</v>
      </c>
      <c r="P105" s="213">
        <v>45939</v>
      </c>
      <c r="Q105" s="233"/>
      <c r="R105" s="234"/>
      <c r="S105" s="234" t="str">
        <f>IF(A105="","",VLOOKUP(A105,'IHS DATABASE'!C:BG,30,0))</f>
        <v>Gen Logic </v>
      </c>
      <c r="T105" s="223"/>
      <c r="U105" s="234">
        <f>IF(A105="","",VLOOKUP(A105,'IHS DATABASE'!C:AG,31,0))</f>
        <v>16</v>
      </c>
      <c r="V105" s="13"/>
      <c r="W105" s="13">
        <v>13847</v>
      </c>
      <c r="X105" s="13">
        <v>13892</v>
      </c>
      <c r="Y105" s="237">
        <f t="shared" si="14"/>
        <v>45</v>
      </c>
      <c r="Z105" s="237">
        <f t="shared" si="15"/>
        <v>96</v>
      </c>
      <c r="AA105" s="237" t="str">
        <f t="shared" si="16"/>
        <v>OK</v>
      </c>
      <c r="AB105" s="238"/>
      <c r="AC105" s="238"/>
      <c r="AD105" s="238"/>
      <c r="AE105" s="239"/>
      <c r="AF105" s="240">
        <v>120</v>
      </c>
      <c r="AG105" s="245"/>
      <c r="AH105" s="245"/>
      <c r="AI105" s="246">
        <v>10</v>
      </c>
      <c r="AJ105" s="246">
        <v>300</v>
      </c>
      <c r="AK105" s="240">
        <f t="shared" si="17"/>
        <v>310</v>
      </c>
      <c r="AL105" s="240">
        <f t="shared" si="18"/>
        <v>110</v>
      </c>
      <c r="AM105" s="247">
        <f t="shared" si="19"/>
        <v>2.44444444444444</v>
      </c>
      <c r="AN105" s="240">
        <f>IF(A105="","",VLOOKUP(A105,'IHS DATABASE'!C:H,6,0))</f>
        <v>2</v>
      </c>
      <c r="AO105" s="240"/>
      <c r="AP105" s="248"/>
      <c r="AQ105" s="248"/>
      <c r="AR105" s="222"/>
      <c r="AS105" s="222"/>
      <c r="AT105" s="222">
        <f t="shared" si="20"/>
        <v>0</v>
      </c>
      <c r="AU105" s="222"/>
      <c r="AV105" s="249"/>
      <c r="AW105" s="249"/>
      <c r="AX105" s="222"/>
      <c r="AY105" s="222"/>
      <c r="AZ105" s="222"/>
      <c r="BA105" s="222"/>
      <c r="BB105" s="249"/>
      <c r="BC105" s="249" t="s">
        <v>69</v>
      </c>
      <c r="BD105" s="249"/>
      <c r="BE105" s="249" t="s">
        <v>57</v>
      </c>
    </row>
    <row r="106" spans="1:57">
      <c r="A106" s="221" t="s">
        <v>75</v>
      </c>
      <c r="B106" s="222" t="str">
        <f>IF(A106="","",VLOOKUP(A106,'IHS DATABASE'!C:D,2,0))</f>
        <v>Chipembe</v>
      </c>
      <c r="C106" s="223" t="str">
        <f>IF(A106="","",VLOOKUP(A106,'IHS DATABASE'!C:AD,27,0))</f>
        <v>CCS</v>
      </c>
      <c r="D106" s="223" t="s">
        <v>76</v>
      </c>
      <c r="E106" s="223" t="str">
        <f>IF(A106="","",VLOOKUP(A106,'IHS DATABASE'!C:G,5,0))</f>
        <v>Eastern </v>
      </c>
      <c r="F106" s="223" t="str">
        <f>IF(A106="","",VLOOKUP(A106,'IHS DATABASE'!C:AB,26,0))</f>
        <v>Fetus Kalunga</v>
      </c>
      <c r="G106" s="222" t="str">
        <f>IF(A106="","",VLOOKUP(A106,'IHS DATABASE'!C:X,22,0))</f>
        <v>Fetus Kalunga</v>
      </c>
      <c r="H106" s="224"/>
      <c r="I106" s="223" t="str">
        <f>IF(A106="","",VLOOKUP(A106,'IHS DATABASE'!C:W,21,0))</f>
        <v>Outdoor</v>
      </c>
      <c r="J106" s="223" t="str">
        <f>IF(A106="","",VLOOKUP(A106,'IHS DATABASE'!C:T,18,0))</f>
        <v>Grid-Gen</v>
      </c>
      <c r="K106" s="223"/>
      <c r="L106" s="223"/>
      <c r="M106" s="223" t="str">
        <f>IF(A106="","",VLOOKUP(A106,'IHS DATABASE'!C:U,19,0))</f>
        <v>Green Field</v>
      </c>
      <c r="O106" s="213">
        <v>45954</v>
      </c>
      <c r="P106" s="213">
        <v>45941</v>
      </c>
      <c r="Q106" s="233"/>
      <c r="R106" s="234"/>
      <c r="S106" s="234" t="str">
        <f>IF(A106="","",VLOOKUP(A106,'IHS DATABASE'!C:BG,30,0))</f>
        <v>Gen Logic </v>
      </c>
      <c r="T106" s="223"/>
      <c r="U106" s="234">
        <f>IF(A106="","",VLOOKUP(A106,'IHS DATABASE'!C:AG,31,0))</f>
        <v>16</v>
      </c>
      <c r="V106" s="13"/>
      <c r="W106" s="13">
        <v>7544</v>
      </c>
      <c r="X106" s="13">
        <v>7649</v>
      </c>
      <c r="Y106" s="237">
        <f t="shared" si="14"/>
        <v>105</v>
      </c>
      <c r="Z106" s="237">
        <f t="shared" si="15"/>
        <v>312</v>
      </c>
      <c r="AA106" s="237" t="str">
        <f t="shared" si="16"/>
        <v>OK</v>
      </c>
      <c r="AB106" s="238"/>
      <c r="AC106" s="238"/>
      <c r="AD106" s="238"/>
      <c r="AE106" s="239"/>
      <c r="AF106" s="240">
        <v>412</v>
      </c>
      <c r="AG106" s="245"/>
      <c r="AH106" s="245"/>
      <c r="AI106" s="246">
        <v>150</v>
      </c>
      <c r="AJ106" s="246">
        <v>200</v>
      </c>
      <c r="AK106" s="240">
        <f t="shared" si="17"/>
        <v>350</v>
      </c>
      <c r="AL106" s="240">
        <f t="shared" si="18"/>
        <v>262</v>
      </c>
      <c r="AM106" s="247">
        <f t="shared" si="19"/>
        <v>2.4952380952381</v>
      </c>
      <c r="AN106" s="240">
        <f>IF(A106="","",VLOOKUP(A106,'IHS DATABASE'!C:H,6,0))</f>
        <v>2</v>
      </c>
      <c r="AO106" s="240"/>
      <c r="AP106" s="248"/>
      <c r="AQ106" s="248"/>
      <c r="AR106" s="222"/>
      <c r="AS106" s="222"/>
      <c r="AT106" s="222">
        <f t="shared" si="20"/>
        <v>0</v>
      </c>
      <c r="AU106" s="222"/>
      <c r="AV106" s="249"/>
      <c r="AW106" s="249"/>
      <c r="AX106" s="222"/>
      <c r="AY106" s="222"/>
      <c r="AZ106" s="222"/>
      <c r="BA106" s="222"/>
      <c r="BB106" s="249"/>
      <c r="BC106" s="249" t="s">
        <v>69</v>
      </c>
      <c r="BD106" s="249"/>
      <c r="BE106" s="249"/>
    </row>
    <row r="107" spans="1:57">
      <c r="A107" s="221" t="s">
        <v>158</v>
      </c>
      <c r="B107" s="222" t="str">
        <f>IF(A107="","",VLOOKUP(A107,'IHS DATABASE'!C:D,2,0))</f>
        <v>Ukwimi A &amp; B</v>
      </c>
      <c r="C107" s="223" t="str">
        <f>IF(A107="","",VLOOKUP(A107,'IHS DATABASE'!C:AD,27,0))</f>
        <v>CCS</v>
      </c>
      <c r="D107" s="223" t="s">
        <v>76</v>
      </c>
      <c r="E107" s="223" t="str">
        <f>IF(A107="","",VLOOKUP(A107,'IHS DATABASE'!C:G,5,0))</f>
        <v>Eastern </v>
      </c>
      <c r="F107" s="223" t="str">
        <f>IF(A107="","",VLOOKUP(A107,'IHS DATABASE'!C:AB,26,0))</f>
        <v>Fetus Kalunga</v>
      </c>
      <c r="G107" s="222" t="str">
        <f>IF(A107="","",VLOOKUP(A107,'IHS DATABASE'!C:X,22,0))</f>
        <v>Fetus Kalunga</v>
      </c>
      <c r="H107" s="224"/>
      <c r="I107" s="223" t="str">
        <f>IF(A107="","",VLOOKUP(A107,'IHS DATABASE'!C:W,21,0))</f>
        <v>Outdoor</v>
      </c>
      <c r="J107" s="223" t="str">
        <f>IF(A107="","",VLOOKUP(A107,'IHS DATABASE'!C:T,18,0))</f>
        <v>Grid-Gen</v>
      </c>
      <c r="K107" s="223"/>
      <c r="L107" s="223"/>
      <c r="M107" s="223" t="str">
        <f>IF(A107="","",VLOOKUP(A107,'IHS DATABASE'!C:U,19,0))</f>
        <v>Green Field</v>
      </c>
      <c r="O107" s="213">
        <v>45943</v>
      </c>
      <c r="P107" s="213">
        <v>45932</v>
      </c>
      <c r="Q107" s="233"/>
      <c r="R107" s="234"/>
      <c r="S107" s="234" t="str">
        <f>IF(A107="","",VLOOKUP(A107,'IHS DATABASE'!C:BG,30,0))</f>
        <v>Gen Logic </v>
      </c>
      <c r="T107" s="223"/>
      <c r="U107" s="234">
        <f>IF(A107="","",VLOOKUP(A107,'IHS DATABASE'!C:AG,31,0))</f>
        <v>15</v>
      </c>
      <c r="V107" s="13"/>
      <c r="W107" s="13">
        <v>19765</v>
      </c>
      <c r="X107" s="13">
        <v>19789</v>
      </c>
      <c r="Y107" s="237">
        <f t="shared" si="14"/>
        <v>24</v>
      </c>
      <c r="Z107" s="237">
        <f t="shared" si="15"/>
        <v>264</v>
      </c>
      <c r="AA107" s="237" t="str">
        <f t="shared" si="16"/>
        <v>OK</v>
      </c>
      <c r="AB107" s="238"/>
      <c r="AC107" s="238"/>
      <c r="AD107" s="238"/>
      <c r="AE107" s="239"/>
      <c r="AF107" s="240">
        <v>110</v>
      </c>
      <c r="AG107" s="245"/>
      <c r="AH107" s="245"/>
      <c r="AI107" s="246">
        <v>40</v>
      </c>
      <c r="AJ107" s="246">
        <v>100</v>
      </c>
      <c r="AK107" s="240">
        <f t="shared" si="17"/>
        <v>140</v>
      </c>
      <c r="AL107" s="240">
        <f t="shared" si="18"/>
        <v>70</v>
      </c>
      <c r="AM107" s="247">
        <f t="shared" si="19"/>
        <v>2.91666666666667</v>
      </c>
      <c r="AN107" s="240">
        <f>IF(A107="","",VLOOKUP(A107,'IHS DATABASE'!C:H,6,0))</f>
        <v>1.8</v>
      </c>
      <c r="AO107" s="240"/>
      <c r="AP107" s="248"/>
      <c r="AQ107" s="248"/>
      <c r="AR107" s="222"/>
      <c r="AS107" s="222"/>
      <c r="AT107" s="222">
        <f t="shared" si="20"/>
        <v>0</v>
      </c>
      <c r="AU107" s="222"/>
      <c r="AV107" s="249"/>
      <c r="AW107" s="249"/>
      <c r="AX107" s="222"/>
      <c r="AY107" s="222"/>
      <c r="AZ107" s="222"/>
      <c r="BA107" s="222"/>
      <c r="BB107" s="249"/>
      <c r="BC107" s="249" t="s">
        <v>69</v>
      </c>
      <c r="BD107" s="249"/>
      <c r="BE107" s="249" t="s">
        <v>57</v>
      </c>
    </row>
    <row r="108" spans="1:57">
      <c r="A108" s="221" t="s">
        <v>55</v>
      </c>
      <c r="B108" s="222" t="str">
        <f>IF(A108="","",VLOOKUP(A108,'IHS DATABASE'!C:D,2,0))</f>
        <v>Chadiza</v>
      </c>
      <c r="C108" s="223" t="str">
        <f>IF(A108="","",VLOOKUP(A108,'IHS DATABASE'!C:AD,27,0))</f>
        <v>CCS</v>
      </c>
      <c r="D108" s="223" t="s">
        <v>56</v>
      </c>
      <c r="E108" s="223" t="str">
        <f>IF(A108="","",VLOOKUP(A108,'IHS DATABASE'!C:G,5,0))</f>
        <v>Eastern </v>
      </c>
      <c r="F108" s="223" t="str">
        <f>IF(A108="","",VLOOKUP(A108,'IHS DATABASE'!C:AB,26,0))</f>
        <v>Fetus Kalunga</v>
      </c>
      <c r="G108" s="222" t="str">
        <f>IF(A108="","",VLOOKUP(A108,'IHS DATABASE'!C:X,22,0))</f>
        <v>Fetus Kalunga</v>
      </c>
      <c r="H108" s="224"/>
      <c r="I108" s="223" t="str">
        <f>IF(A108="","",VLOOKUP(A108,'IHS DATABASE'!C:W,21,0))</f>
        <v>Indoor </v>
      </c>
      <c r="J108" s="223" t="str">
        <f>IF(A108="","",VLOOKUP(A108,'IHS DATABASE'!C:T,18,0))</f>
        <v>Grid-Gen</v>
      </c>
      <c r="K108" s="223"/>
      <c r="L108" s="223"/>
      <c r="M108" s="223" t="str">
        <f>IF(A108="","",VLOOKUP(A108,'IHS DATABASE'!C:U,19,0))</f>
        <v>Green Field</v>
      </c>
      <c r="O108" s="213">
        <v>45944</v>
      </c>
      <c r="P108" s="213">
        <v>45938</v>
      </c>
      <c r="Q108" s="233"/>
      <c r="R108" s="234"/>
      <c r="S108" s="234" t="str">
        <f>IF(A108="","",VLOOKUP(A108,'IHS DATABASE'!C:BG,30,0))</f>
        <v>Gen Logic </v>
      </c>
      <c r="T108" s="223"/>
      <c r="U108" s="234">
        <f>IF(A108="","",VLOOKUP(A108,'IHS DATABASE'!C:AG,31,0))</f>
        <v>15</v>
      </c>
      <c r="V108" s="13"/>
      <c r="W108" s="13">
        <v>9346</v>
      </c>
      <c r="X108" s="13">
        <v>9416</v>
      </c>
      <c r="Y108" s="237">
        <f t="shared" si="14"/>
        <v>70</v>
      </c>
      <c r="Z108" s="237">
        <f t="shared" si="15"/>
        <v>144</v>
      </c>
      <c r="AA108" s="237" t="str">
        <f t="shared" si="16"/>
        <v>OK</v>
      </c>
      <c r="AB108" s="238"/>
      <c r="AC108" s="238"/>
      <c r="AD108" s="238"/>
      <c r="AE108" s="239"/>
      <c r="AF108" s="240">
        <v>216</v>
      </c>
      <c r="AG108" s="245"/>
      <c r="AH108" s="245"/>
      <c r="AI108" s="246">
        <v>37</v>
      </c>
      <c r="AJ108" s="246">
        <v>500</v>
      </c>
      <c r="AK108" s="240">
        <f t="shared" si="17"/>
        <v>537</v>
      </c>
      <c r="AL108" s="240">
        <f t="shared" si="18"/>
        <v>179</v>
      </c>
      <c r="AM108" s="247">
        <f t="shared" si="19"/>
        <v>2.55714285714286</v>
      </c>
      <c r="AN108" s="240">
        <f>IF(A108="","",VLOOKUP(A108,'IHS DATABASE'!C:H,6,0))</f>
        <v>1.8</v>
      </c>
      <c r="AO108" s="240"/>
      <c r="AP108" s="248"/>
      <c r="AQ108" s="248"/>
      <c r="AR108" s="222"/>
      <c r="AS108" s="222"/>
      <c r="AT108" s="222">
        <f t="shared" si="20"/>
        <v>0</v>
      </c>
      <c r="AU108" s="222"/>
      <c r="AV108" s="249"/>
      <c r="AW108" s="249"/>
      <c r="AX108" s="222"/>
      <c r="AY108" s="222"/>
      <c r="AZ108" s="222"/>
      <c r="BA108" s="222"/>
      <c r="BB108" s="249"/>
      <c r="BC108" s="249" t="s">
        <v>60</v>
      </c>
      <c r="BD108" s="249"/>
      <c r="BE108" s="249" t="s">
        <v>57</v>
      </c>
    </row>
    <row r="109" spans="1:57">
      <c r="A109" s="221" t="s">
        <v>73</v>
      </c>
      <c r="B109" s="222" t="str">
        <f>IF(A109="","",VLOOKUP(A109,'IHS DATABASE'!C:D,2,0))</f>
        <v>CHADIZA</v>
      </c>
      <c r="C109" s="223" t="str">
        <f>IF(A109="","",VLOOKUP(A109,'IHS DATABASE'!C:AD,27,0))</f>
        <v>CCS</v>
      </c>
      <c r="D109" s="223" t="s">
        <v>56</v>
      </c>
      <c r="E109" s="223" t="str">
        <f>IF(A109="","",VLOOKUP(A109,'IHS DATABASE'!C:G,5,0))</f>
        <v>Eastern </v>
      </c>
      <c r="F109" s="223" t="str">
        <f>IF(A109="","",VLOOKUP(A109,'IHS DATABASE'!C:AB,26,0))</f>
        <v>Fetus Kalunga</v>
      </c>
      <c r="G109" s="222" t="str">
        <f>IF(A109="","",VLOOKUP(A109,'IHS DATABASE'!C:X,22,0))</f>
        <v>Fetus Kalunga</v>
      </c>
      <c r="H109" s="224"/>
      <c r="I109" s="223" t="str">
        <f>IF(A109="","",VLOOKUP(A109,'IHS DATABASE'!C:W,21,0))</f>
        <v>Indoor </v>
      </c>
      <c r="J109" s="223" t="str">
        <f>IF(A109="","",VLOOKUP(A109,'IHS DATABASE'!C:T,18,0))</f>
        <v>Grid-Gen</v>
      </c>
      <c r="K109" s="223"/>
      <c r="L109" s="223"/>
      <c r="M109" s="223" t="str">
        <f>IF(A109="","",VLOOKUP(A109,'IHS DATABASE'!C:U,19,0))</f>
        <v>Green Field</v>
      </c>
      <c r="O109" s="213">
        <v>45944</v>
      </c>
      <c r="P109" s="213">
        <v>45938</v>
      </c>
      <c r="Q109" s="233"/>
      <c r="R109" s="234"/>
      <c r="S109" s="234" t="str">
        <f>IF(A109="","",VLOOKUP(A109,'IHS DATABASE'!C:BG,30,0))</f>
        <v>Gen Logic </v>
      </c>
      <c r="T109" s="223"/>
      <c r="U109" s="234">
        <f>IF(A109="","",VLOOKUP(A109,'IHS DATABASE'!C:AG,31,0))</f>
        <v>20</v>
      </c>
      <c r="V109" s="13"/>
      <c r="W109" s="13">
        <v>15626</v>
      </c>
      <c r="X109" s="13">
        <v>15694</v>
      </c>
      <c r="Y109" s="237">
        <f t="shared" si="14"/>
        <v>68</v>
      </c>
      <c r="Z109" s="237">
        <f t="shared" si="15"/>
        <v>144</v>
      </c>
      <c r="AA109" s="237" t="str">
        <f t="shared" si="16"/>
        <v>OK</v>
      </c>
      <c r="AB109" s="238"/>
      <c r="AC109" s="238"/>
      <c r="AD109" s="238"/>
      <c r="AE109" s="239"/>
      <c r="AF109" s="240">
        <v>193</v>
      </c>
      <c r="AG109" s="245"/>
      <c r="AH109" s="245"/>
      <c r="AI109" s="246">
        <v>22</v>
      </c>
      <c r="AJ109" s="246">
        <v>500</v>
      </c>
      <c r="AK109" s="240">
        <f t="shared" si="17"/>
        <v>522</v>
      </c>
      <c r="AL109" s="240">
        <f t="shared" si="18"/>
        <v>171</v>
      </c>
      <c r="AM109" s="247">
        <f t="shared" si="19"/>
        <v>2.51470588235294</v>
      </c>
      <c r="AN109" s="240">
        <f>IF(A109="","",VLOOKUP(A109,'IHS DATABASE'!C:H,6,0))</f>
        <v>2.5</v>
      </c>
      <c r="AO109" s="240"/>
      <c r="AP109" s="248"/>
      <c r="AQ109" s="248"/>
      <c r="AR109" s="222"/>
      <c r="AS109" s="222"/>
      <c r="AT109" s="222">
        <f t="shared" si="20"/>
        <v>0</v>
      </c>
      <c r="AU109" s="222"/>
      <c r="AV109" s="249"/>
      <c r="AW109" s="249"/>
      <c r="AX109" s="222"/>
      <c r="AY109" s="222"/>
      <c r="AZ109" s="222"/>
      <c r="BA109" s="222"/>
      <c r="BB109" s="249"/>
      <c r="BC109" s="249" t="s">
        <v>60</v>
      </c>
      <c r="BD109" s="249"/>
      <c r="BE109" s="249" t="s">
        <v>57</v>
      </c>
    </row>
    <row r="110" spans="1:57">
      <c r="A110" s="221" t="s">
        <v>97</v>
      </c>
      <c r="B110" s="222" t="str">
        <f>IF(A110="","",VLOOKUP(A110,'IHS DATABASE'!C:D,2,0))</f>
        <v>CHIPATA RELIEF 2 (Kapata)</v>
      </c>
      <c r="C110" s="223" t="str">
        <f>IF(A110="","",VLOOKUP(A110,'IHS DATABASE'!C:AD,27,0))</f>
        <v>CCS</v>
      </c>
      <c r="D110" s="223" t="s">
        <v>59</v>
      </c>
      <c r="E110" s="223" t="str">
        <f>IF(A110="","",VLOOKUP(A110,'IHS DATABASE'!C:G,5,0))</f>
        <v>Eastern </v>
      </c>
      <c r="F110" s="223" t="str">
        <f>IF(A110="","",VLOOKUP(A110,'IHS DATABASE'!C:AB,26,0))</f>
        <v>Fetus Kalunga</v>
      </c>
      <c r="G110" s="222" t="str">
        <f>IF(A110="","",VLOOKUP(A110,'IHS DATABASE'!C:X,22,0))</f>
        <v>Fetus Kalunga</v>
      </c>
      <c r="H110" s="224"/>
      <c r="I110" s="223" t="str">
        <f>IF(A110="","",VLOOKUP(A110,'IHS DATABASE'!C:W,21,0))</f>
        <v>Indoor </v>
      </c>
      <c r="J110" s="223" t="str">
        <f>IF(A110="","",VLOOKUP(A110,'IHS DATABASE'!C:T,18,0))</f>
        <v>Grid-Gen</v>
      </c>
      <c r="K110" s="223"/>
      <c r="L110" s="223"/>
      <c r="M110" s="223" t="str">
        <f>IF(A110="","",VLOOKUP(A110,'IHS DATABASE'!C:U,19,0))</f>
        <v>Green Field</v>
      </c>
      <c r="O110" s="213">
        <v>45944</v>
      </c>
      <c r="P110" s="213">
        <v>45939</v>
      </c>
      <c r="Q110" s="233"/>
      <c r="R110" s="234"/>
      <c r="S110" s="234" t="str">
        <f>IF(A110="","",VLOOKUP(A110,'IHS DATABASE'!C:BG,30,0))</f>
        <v>CK Works</v>
      </c>
      <c r="T110" s="223"/>
      <c r="U110" s="234">
        <f>IF(A110="","",VLOOKUP(A110,'IHS DATABASE'!C:AG,31,0))</f>
        <v>45</v>
      </c>
      <c r="V110" s="13"/>
      <c r="W110" s="13">
        <v>5338</v>
      </c>
      <c r="X110" s="13">
        <v>5393</v>
      </c>
      <c r="Y110" s="237">
        <f t="shared" si="14"/>
        <v>55</v>
      </c>
      <c r="Z110" s="237">
        <f t="shared" si="15"/>
        <v>120</v>
      </c>
      <c r="AA110" s="237" t="str">
        <f t="shared" si="16"/>
        <v>OK</v>
      </c>
      <c r="AB110" s="238"/>
      <c r="AC110" s="238"/>
      <c r="AD110" s="238"/>
      <c r="AE110" s="239"/>
      <c r="AF110" s="240">
        <v>789</v>
      </c>
      <c r="AG110" s="245"/>
      <c r="AH110" s="245"/>
      <c r="AI110" s="246">
        <v>360</v>
      </c>
      <c r="AJ110" s="246">
        <v>500</v>
      </c>
      <c r="AK110" s="240">
        <f t="shared" si="17"/>
        <v>860</v>
      </c>
      <c r="AL110" s="240">
        <f t="shared" si="18"/>
        <v>429</v>
      </c>
      <c r="AM110" s="247">
        <f t="shared" si="19"/>
        <v>7.8</v>
      </c>
      <c r="AN110" s="240">
        <f>IF(A110="","",VLOOKUP(A110,'IHS DATABASE'!C:H,6,0))</f>
        <v>5.5</v>
      </c>
      <c r="AO110" s="240"/>
      <c r="AP110" s="248"/>
      <c r="AQ110" s="248"/>
      <c r="AR110" s="222"/>
      <c r="AS110" s="222"/>
      <c r="AT110" s="222">
        <f t="shared" si="20"/>
        <v>0</v>
      </c>
      <c r="AU110" s="222"/>
      <c r="AV110" s="249"/>
      <c r="AW110" s="249"/>
      <c r="AX110" s="222"/>
      <c r="AY110" s="222"/>
      <c r="AZ110" s="222"/>
      <c r="BA110" s="222"/>
      <c r="BB110" s="249"/>
      <c r="BC110" s="249" t="s">
        <v>60</v>
      </c>
      <c r="BD110" s="249"/>
      <c r="BE110" s="249" t="s">
        <v>57</v>
      </c>
    </row>
    <row r="111" spans="1:57">
      <c r="A111" s="221" t="s">
        <v>159</v>
      </c>
      <c r="B111" s="222" t="s">
        <v>160</v>
      </c>
      <c r="C111" s="223" t="e">
        <f>IF(A111="","",VLOOKUP(A111,'IHS DATABASE'!C:AD,27,0))</f>
        <v>#N/A</v>
      </c>
      <c r="D111" s="223" t="s">
        <v>62</v>
      </c>
      <c r="E111" s="223" t="e">
        <f>IF(A111="","",VLOOKUP(A111,'IHS DATABASE'!C:G,5,0))</f>
        <v>#N/A</v>
      </c>
      <c r="F111" s="223" t="e">
        <f>IF(A111="","",VLOOKUP(A111,'IHS DATABASE'!C:AB,26,0))</f>
        <v>#N/A</v>
      </c>
      <c r="G111" s="222" t="e">
        <f>IF(A111="","",VLOOKUP(A111,'IHS DATABASE'!C:X,22,0))</f>
        <v>#N/A</v>
      </c>
      <c r="H111" s="224"/>
      <c r="I111" s="223" t="e">
        <f>IF(A111="","",VLOOKUP(A111,'IHS DATABASE'!C:W,21,0))</f>
        <v>#N/A</v>
      </c>
      <c r="J111" s="223" t="e">
        <f>IF(A111="","",VLOOKUP(A111,'IHS DATABASE'!C:T,18,0))</f>
        <v>#N/A</v>
      </c>
      <c r="K111" s="223"/>
      <c r="L111" s="223"/>
      <c r="M111" s="223" t="e">
        <f>IF(A111="","",VLOOKUP(A111,'IHS DATABASE'!C:U,19,0))</f>
        <v>#N/A</v>
      </c>
      <c r="O111" s="213">
        <v>45944</v>
      </c>
      <c r="P111" s="213">
        <v>45938</v>
      </c>
      <c r="Q111" s="233"/>
      <c r="R111" s="234"/>
      <c r="S111" s="234" t="e">
        <f>IF(A111="","",VLOOKUP(A111,'IHS DATABASE'!C:BG,30,0))</f>
        <v>#N/A</v>
      </c>
      <c r="T111" s="223"/>
      <c r="U111" s="234" t="e">
        <f>IF(A111="","",VLOOKUP(A111,'IHS DATABASE'!C:AG,31,0))</f>
        <v>#N/A</v>
      </c>
      <c r="V111" s="13"/>
      <c r="W111" s="13">
        <v>1234</v>
      </c>
      <c r="X111" s="13">
        <v>1320</v>
      </c>
      <c r="Y111" s="237">
        <f t="shared" si="14"/>
        <v>86</v>
      </c>
      <c r="Z111" s="237">
        <f t="shared" si="15"/>
        <v>144</v>
      </c>
      <c r="AA111" s="237" t="str">
        <f t="shared" si="16"/>
        <v>OK</v>
      </c>
      <c r="AB111" s="238"/>
      <c r="AC111" s="238"/>
      <c r="AD111" s="238"/>
      <c r="AE111" s="239"/>
      <c r="AF111" s="240">
        <v>373</v>
      </c>
      <c r="AG111" s="245"/>
      <c r="AH111" s="245"/>
      <c r="AI111" s="246">
        <v>82</v>
      </c>
      <c r="AJ111" s="246">
        <v>300</v>
      </c>
      <c r="AK111" s="240">
        <f t="shared" si="17"/>
        <v>382</v>
      </c>
      <c r="AL111" s="240">
        <f t="shared" si="18"/>
        <v>291</v>
      </c>
      <c r="AM111" s="247">
        <f t="shared" si="19"/>
        <v>3.38372093023256</v>
      </c>
      <c r="AN111" s="240" t="e">
        <f>IF(A111="","",VLOOKUP(A111,'IHS DATABASE'!C:H,6,0))</f>
        <v>#N/A</v>
      </c>
      <c r="AO111" s="240"/>
      <c r="AP111" s="248"/>
      <c r="AQ111" s="248"/>
      <c r="AR111" s="222"/>
      <c r="AS111" s="222"/>
      <c r="AT111" s="222">
        <f t="shared" si="20"/>
        <v>0</v>
      </c>
      <c r="AU111" s="222"/>
      <c r="AV111" s="249"/>
      <c r="AW111" s="249"/>
      <c r="AX111" s="222"/>
      <c r="AY111" s="222"/>
      <c r="AZ111" s="222"/>
      <c r="BA111" s="222"/>
      <c r="BB111" s="249"/>
      <c r="BC111" s="249" t="s">
        <v>69</v>
      </c>
      <c r="BD111" s="249"/>
      <c r="BE111" s="249" t="s">
        <v>57</v>
      </c>
    </row>
    <row r="112" spans="1:57">
      <c r="A112" s="221" t="s">
        <v>70</v>
      </c>
      <c r="B112" s="222" t="s">
        <v>71</v>
      </c>
      <c r="C112" s="223" t="e">
        <f>IF(A112="","",VLOOKUP(A112,'IHS DATABASE'!C:AD,27,0))</f>
        <v>#N/A</v>
      </c>
      <c r="D112" s="223" t="s">
        <v>62</v>
      </c>
      <c r="E112" s="223" t="e">
        <f>IF(A112="","",VLOOKUP(A112,'IHS DATABASE'!C:G,5,0))</f>
        <v>#N/A</v>
      </c>
      <c r="F112" s="223" t="e">
        <f>IF(A112="","",VLOOKUP(A112,'IHS DATABASE'!C:AB,26,0))</f>
        <v>#N/A</v>
      </c>
      <c r="G112" s="222" t="e">
        <f>IF(A112="","",VLOOKUP(A112,'IHS DATABASE'!C:X,22,0))</f>
        <v>#N/A</v>
      </c>
      <c r="H112" s="224"/>
      <c r="I112" s="223" t="e">
        <f>IF(A112="","",VLOOKUP(A112,'IHS DATABASE'!C:W,21,0))</f>
        <v>#N/A</v>
      </c>
      <c r="J112" s="223" t="e">
        <f>IF(A112="","",VLOOKUP(A112,'IHS DATABASE'!C:T,18,0))</f>
        <v>#N/A</v>
      </c>
      <c r="K112" s="223"/>
      <c r="L112" s="223"/>
      <c r="M112" s="223" t="e">
        <f>IF(A112="","",VLOOKUP(A112,'IHS DATABASE'!C:U,19,0))</f>
        <v>#N/A</v>
      </c>
      <c r="O112" s="213">
        <v>45944</v>
      </c>
      <c r="P112" s="213">
        <v>45938</v>
      </c>
      <c r="Q112" s="233"/>
      <c r="R112" s="234"/>
      <c r="S112" s="234" t="e">
        <f>IF(A112="","",VLOOKUP(A112,'IHS DATABASE'!C:BG,30,0))</f>
        <v>#N/A</v>
      </c>
      <c r="T112" s="223"/>
      <c r="U112" s="234" t="e">
        <f>IF(A112="","",VLOOKUP(A112,'IHS DATABASE'!C:AG,31,0))</f>
        <v>#N/A</v>
      </c>
      <c r="V112" s="13"/>
      <c r="W112" s="13">
        <v>1269</v>
      </c>
      <c r="X112" s="13">
        <v>1354</v>
      </c>
      <c r="Y112" s="237">
        <f t="shared" si="14"/>
        <v>85</v>
      </c>
      <c r="Z112" s="237">
        <f t="shared" si="15"/>
        <v>144</v>
      </c>
      <c r="AA112" s="237" t="str">
        <f t="shared" si="16"/>
        <v>OK</v>
      </c>
      <c r="AB112" s="238"/>
      <c r="AC112" s="238"/>
      <c r="AD112" s="238"/>
      <c r="AE112" s="239"/>
      <c r="AF112" s="240">
        <v>308</v>
      </c>
      <c r="AG112" s="245"/>
      <c r="AH112" s="245"/>
      <c r="AI112" s="246">
        <v>22</v>
      </c>
      <c r="AJ112" s="246">
        <v>500</v>
      </c>
      <c r="AK112" s="240">
        <f t="shared" si="17"/>
        <v>522</v>
      </c>
      <c r="AL112" s="240">
        <f t="shared" si="18"/>
        <v>286</v>
      </c>
      <c r="AM112" s="247">
        <f t="shared" si="19"/>
        <v>3.36470588235294</v>
      </c>
      <c r="AN112" s="240" t="e">
        <f>IF(A112="","",VLOOKUP(A112,'IHS DATABASE'!C:H,6,0))</f>
        <v>#N/A</v>
      </c>
      <c r="AO112" s="240"/>
      <c r="AP112" s="248"/>
      <c r="AQ112" s="248"/>
      <c r="AR112" s="222"/>
      <c r="AS112" s="222"/>
      <c r="AT112" s="222">
        <f t="shared" si="20"/>
        <v>0</v>
      </c>
      <c r="AU112" s="222"/>
      <c r="AV112" s="249"/>
      <c r="AW112" s="249"/>
      <c r="AX112" s="222"/>
      <c r="AY112" s="222"/>
      <c r="AZ112" s="222"/>
      <c r="BA112" s="222"/>
      <c r="BB112" s="249"/>
      <c r="BC112" s="249" t="s">
        <v>69</v>
      </c>
      <c r="BD112" s="249"/>
      <c r="BE112" s="249" t="s">
        <v>57</v>
      </c>
    </row>
    <row r="113" spans="1:57">
      <c r="A113" s="221" t="s">
        <v>161</v>
      </c>
      <c r="B113" s="222" t="str">
        <f>IF(A113="","",VLOOKUP(A113,'IHS DATABASE'!C:D,2,0))</f>
        <v>Kasenengwa Basic School</v>
      </c>
      <c r="C113" s="223" t="str">
        <f>IF(A113="","",VLOOKUP(A113,'IHS DATABASE'!C:AD,27,0))</f>
        <v>CCS</v>
      </c>
      <c r="D113" s="223" t="s">
        <v>56</v>
      </c>
      <c r="E113" s="223" t="str">
        <f>IF(A113="","",VLOOKUP(A113,'IHS DATABASE'!C:G,5,0))</f>
        <v>Eastern</v>
      </c>
      <c r="F113" s="223" t="str">
        <f>IF(A113="","",VLOOKUP(A113,'IHS DATABASE'!C:AB,26,0))</f>
        <v>Fetus Kalunga</v>
      </c>
      <c r="G113" s="222" t="str">
        <f>IF(A113="","",VLOOKUP(A113,'IHS DATABASE'!C:X,22,0))</f>
        <v>Fetus Kalunga</v>
      </c>
      <c r="H113" s="224"/>
      <c r="I113" s="223" t="str">
        <f>IF(A113="","",VLOOKUP(A113,'IHS DATABASE'!C:W,21,0))</f>
        <v>Outdoor</v>
      </c>
      <c r="J113" s="223" t="str">
        <f>IF(A113="","",VLOOKUP(A113,'IHS DATABASE'!C:T,18,0))</f>
        <v>Solar-Gen</v>
      </c>
      <c r="K113" s="223"/>
      <c r="L113" s="223"/>
      <c r="M113" s="223" t="str">
        <f>IF(A113="","",VLOOKUP(A113,'IHS DATABASE'!C:U,19,0))</f>
        <v>Green Field</v>
      </c>
      <c r="O113" s="213">
        <v>45944</v>
      </c>
      <c r="P113" s="213">
        <v>45933</v>
      </c>
      <c r="Q113" s="233"/>
      <c r="R113" s="234"/>
      <c r="S113" s="234">
        <f>IF(A113="","",VLOOKUP(A113,'IHS DATABASE'!C:BG,30,0))</f>
        <v>0</v>
      </c>
      <c r="T113" s="223"/>
      <c r="U113" s="234">
        <f>IF(A113="","",VLOOKUP(A113,'IHS DATABASE'!C:AG,31,0))</f>
        <v>30</v>
      </c>
      <c r="V113" s="13"/>
      <c r="W113" s="13">
        <v>7613</v>
      </c>
      <c r="X113" s="13">
        <v>7701</v>
      </c>
      <c r="Y113" s="237">
        <f t="shared" si="14"/>
        <v>88</v>
      </c>
      <c r="Z113" s="237">
        <f t="shared" si="15"/>
        <v>264</v>
      </c>
      <c r="AA113" s="237" t="str">
        <f t="shared" si="16"/>
        <v>OK</v>
      </c>
      <c r="AB113" s="238"/>
      <c r="AC113" s="238"/>
      <c r="AD113" s="238"/>
      <c r="AE113" s="239"/>
      <c r="AF113" s="214">
        <v>320</v>
      </c>
      <c r="AG113" s="245"/>
      <c r="AH113" s="245"/>
      <c r="AI113" s="246">
        <v>15</v>
      </c>
      <c r="AJ113" s="246">
        <v>500</v>
      </c>
      <c r="AK113" s="240">
        <f t="shared" si="17"/>
        <v>515</v>
      </c>
      <c r="AL113" s="240">
        <f t="shared" si="18"/>
        <v>305</v>
      </c>
      <c r="AM113" s="247">
        <f t="shared" si="19"/>
        <v>3.46590909090909</v>
      </c>
      <c r="AN113" s="240">
        <f>IF(A113="","",VLOOKUP(A113,'IHS DATABASE'!C:H,6,0))</f>
        <v>4.5</v>
      </c>
      <c r="AO113" s="240"/>
      <c r="AP113" s="248"/>
      <c r="AQ113" s="248"/>
      <c r="AR113" s="222"/>
      <c r="AS113" s="222"/>
      <c r="AT113" s="222">
        <f t="shared" si="20"/>
        <v>0</v>
      </c>
      <c r="AU113" s="222"/>
      <c r="AV113" s="249"/>
      <c r="AW113" s="249"/>
      <c r="AX113" s="222"/>
      <c r="AY113" s="222"/>
      <c r="AZ113" s="222"/>
      <c r="BA113" s="222"/>
      <c r="BB113" s="249"/>
      <c r="BC113" s="249" t="s">
        <v>60</v>
      </c>
      <c r="BD113" s="249"/>
      <c r="BE113" s="249" t="s">
        <v>57</v>
      </c>
    </row>
    <row r="114" spans="1:57">
      <c r="A114" s="221" t="s">
        <v>162</v>
      </c>
      <c r="B114" s="222" t="str">
        <f>IF(A114="","",VLOOKUP(A114,'IHS DATABASE'!C:D,2,0))</f>
        <v>MWASE MPHANGWE</v>
      </c>
      <c r="C114" s="223" t="str">
        <f>IF(A114="","",VLOOKUP(A114,'IHS DATABASE'!C:AD,27,0))</f>
        <v>CCS</v>
      </c>
      <c r="D114" s="223" t="s">
        <v>62</v>
      </c>
      <c r="E114" s="223" t="str">
        <f>IF(A114="","",VLOOKUP(A114,'IHS DATABASE'!C:G,5,0))</f>
        <v>Eastern </v>
      </c>
      <c r="F114" s="223" t="str">
        <f>IF(A114="","",VLOOKUP(A114,'IHS DATABASE'!C:AB,26,0))</f>
        <v>Fetus Kalunga</v>
      </c>
      <c r="G114" s="222" t="str">
        <f>IF(A114="","",VLOOKUP(A114,'IHS DATABASE'!C:X,22,0))</f>
        <v>Fetus Kalunga</v>
      </c>
      <c r="H114" s="224"/>
      <c r="I114" s="223" t="str">
        <f>IF(A114="","",VLOOKUP(A114,'IHS DATABASE'!C:W,21,0))</f>
        <v>Outdoor</v>
      </c>
      <c r="J114" s="223" t="str">
        <f>IF(A114="","",VLOOKUP(A114,'IHS DATABASE'!C:T,18,0))</f>
        <v>Solar-Gen</v>
      </c>
      <c r="K114" s="223"/>
      <c r="L114" s="223"/>
      <c r="M114" s="223" t="str">
        <f>IF(A114="","",VLOOKUP(A114,'IHS DATABASE'!C:U,19,0))</f>
        <v>Green Field</v>
      </c>
      <c r="O114" s="213">
        <v>45944</v>
      </c>
      <c r="P114" s="213">
        <v>45933</v>
      </c>
      <c r="Q114" s="233"/>
      <c r="R114" s="234"/>
      <c r="S114" s="234" t="str">
        <f>IF(A114="","",VLOOKUP(A114,'IHS DATABASE'!C:BG,30,0))</f>
        <v>Gen Logic </v>
      </c>
      <c r="T114" s="223"/>
      <c r="U114" s="234">
        <f>IF(A114="","",VLOOKUP(A114,'IHS DATABASE'!C:AG,31,0))</f>
        <v>16</v>
      </c>
      <c r="V114" s="13"/>
      <c r="W114" s="13">
        <v>8653</v>
      </c>
      <c r="X114" s="13">
        <v>8791</v>
      </c>
      <c r="Y114" s="237">
        <f t="shared" si="14"/>
        <v>138</v>
      </c>
      <c r="Z114" s="237">
        <f t="shared" si="15"/>
        <v>264</v>
      </c>
      <c r="AA114" s="237" t="str">
        <f t="shared" si="16"/>
        <v>OK</v>
      </c>
      <c r="AB114" s="238"/>
      <c r="AC114" s="238"/>
      <c r="AD114" s="238"/>
      <c r="AE114" s="239"/>
      <c r="AF114" s="214">
        <v>501</v>
      </c>
      <c r="AG114" s="245"/>
      <c r="AH114" s="245"/>
      <c r="AI114" s="246">
        <v>18</v>
      </c>
      <c r="AJ114" s="246">
        <v>600</v>
      </c>
      <c r="AK114" s="240">
        <f t="shared" si="17"/>
        <v>618</v>
      </c>
      <c r="AL114" s="240">
        <f t="shared" si="18"/>
        <v>483</v>
      </c>
      <c r="AM114" s="247">
        <f t="shared" si="19"/>
        <v>3.5</v>
      </c>
      <c r="AN114" s="240">
        <f>IF(A114="","",VLOOKUP(A114,'IHS DATABASE'!C:H,6,0))</f>
        <v>2</v>
      </c>
      <c r="AO114" s="240"/>
      <c r="AP114" s="248"/>
      <c r="AQ114" s="248"/>
      <c r="AR114" s="222"/>
      <c r="AS114" s="222"/>
      <c r="AT114" s="222">
        <f t="shared" si="20"/>
        <v>0</v>
      </c>
      <c r="AU114" s="222"/>
      <c r="AV114" s="249"/>
      <c r="AW114" s="249"/>
      <c r="AX114" s="222"/>
      <c r="AY114" s="222"/>
      <c r="AZ114" s="222"/>
      <c r="BA114" s="222"/>
      <c r="BB114" s="249"/>
      <c r="BC114" s="249" t="s">
        <v>69</v>
      </c>
      <c r="BD114" s="249"/>
      <c r="BE114" s="249" t="s">
        <v>57</v>
      </c>
    </row>
    <row r="115" spans="1:57">
      <c r="A115" s="221" t="s">
        <v>151</v>
      </c>
      <c r="B115" s="222" t="str">
        <f>IF(A115="","",VLOOKUP(A115,'IHS DATABASE'!C:D,2,0))</f>
        <v>Dole Primary School</v>
      </c>
      <c r="C115" s="223" t="str">
        <f>IF(A115="","",VLOOKUP(A115,'IHS DATABASE'!C:AD,27,0))</f>
        <v>CCS</v>
      </c>
      <c r="D115" s="223" t="s">
        <v>56</v>
      </c>
      <c r="E115" s="223" t="str">
        <f>IF(A115="","",VLOOKUP(A115,'IHS DATABASE'!C:G,5,0))</f>
        <v>Eastern</v>
      </c>
      <c r="F115" s="223" t="str">
        <f>IF(A115="","",VLOOKUP(A115,'IHS DATABASE'!C:AB,26,0))</f>
        <v>Fetus Kalunga</v>
      </c>
      <c r="G115" s="222" t="str">
        <f>IF(A115="","",VLOOKUP(A115,'IHS DATABASE'!C:X,22,0))</f>
        <v>Fetus Kalunga</v>
      </c>
      <c r="H115" s="224"/>
      <c r="I115" s="223" t="str">
        <f>IF(A115="","",VLOOKUP(A115,'IHS DATABASE'!C:W,21,0))</f>
        <v>Outdoor</v>
      </c>
      <c r="J115" s="223" t="str">
        <f>IF(A115="","",VLOOKUP(A115,'IHS DATABASE'!C:T,18,0))</f>
        <v>Grid-Gen</v>
      </c>
      <c r="K115" s="223"/>
      <c r="L115" s="223"/>
      <c r="M115" s="223" t="str">
        <f>IF(A115="","",VLOOKUP(A115,'IHS DATABASE'!C:U,19,0))</f>
        <v>Green Field</v>
      </c>
      <c r="O115" s="213">
        <v>45954</v>
      </c>
      <c r="P115" s="213">
        <v>45943</v>
      </c>
      <c r="Q115" s="233"/>
      <c r="R115" s="234"/>
      <c r="S115" s="234">
        <f>IF(A115="","",VLOOKUP(A115,'IHS DATABASE'!C:BG,30,0))</f>
        <v>0</v>
      </c>
      <c r="T115" s="223"/>
      <c r="U115" s="234">
        <f>IF(A115="","",VLOOKUP(A115,'IHS DATABASE'!C:AG,31,0))</f>
        <v>0</v>
      </c>
      <c r="V115" s="13"/>
      <c r="W115" s="13">
        <v>11401</v>
      </c>
      <c r="X115" s="13">
        <v>11516</v>
      </c>
      <c r="Y115" s="237">
        <f t="shared" si="14"/>
        <v>115</v>
      </c>
      <c r="Z115" s="237">
        <f t="shared" si="15"/>
        <v>264</v>
      </c>
      <c r="AA115" s="237" t="str">
        <f t="shared" si="16"/>
        <v>OK</v>
      </c>
      <c r="AB115" s="238"/>
      <c r="AC115" s="238"/>
      <c r="AD115" s="238"/>
      <c r="AE115" s="239"/>
      <c r="AF115" s="240">
        <v>312</v>
      </c>
      <c r="AG115" s="245"/>
      <c r="AH115" s="245"/>
      <c r="AI115" s="246">
        <v>30</v>
      </c>
      <c r="AJ115" s="246">
        <v>200</v>
      </c>
      <c r="AK115" s="240">
        <f t="shared" si="17"/>
        <v>230</v>
      </c>
      <c r="AL115" s="240">
        <f t="shared" si="18"/>
        <v>282</v>
      </c>
      <c r="AM115" s="247">
        <f t="shared" si="19"/>
        <v>2.45217391304348</v>
      </c>
      <c r="AN115" s="240">
        <f>IF(A115="","",VLOOKUP(A115,'IHS DATABASE'!C:H,6,0))</f>
        <v>2.5</v>
      </c>
      <c r="AO115" s="240"/>
      <c r="AP115" s="248"/>
      <c r="AQ115" s="248"/>
      <c r="AR115" s="222"/>
      <c r="AS115" s="222"/>
      <c r="AT115" s="222">
        <f t="shared" si="20"/>
        <v>0</v>
      </c>
      <c r="AU115" s="222"/>
      <c r="AV115" s="249"/>
      <c r="AW115" s="249"/>
      <c r="AX115" s="222"/>
      <c r="AY115" s="222"/>
      <c r="AZ115" s="222"/>
      <c r="BA115" s="222"/>
      <c r="BB115" s="249"/>
      <c r="BC115" s="249" t="s">
        <v>60</v>
      </c>
      <c r="BD115" s="249"/>
      <c r="BE115" s="249"/>
    </row>
    <row r="116" spans="1:57">
      <c r="A116" s="221" t="s">
        <v>163</v>
      </c>
      <c r="B116" s="222" t="s">
        <v>164</v>
      </c>
      <c r="C116" s="223" t="e">
        <f>IF(A116="","",VLOOKUP(A116,'IHS DATABASE'!C:AD,27,0))</f>
        <v>#N/A</v>
      </c>
      <c r="D116" s="223" t="s">
        <v>56</v>
      </c>
      <c r="E116" s="223" t="e">
        <f>IF(A116="","",VLOOKUP(A116,'IHS DATABASE'!C:G,5,0))</f>
        <v>#N/A</v>
      </c>
      <c r="F116" s="223" t="e">
        <f>IF(A116="","",VLOOKUP(A116,'IHS DATABASE'!C:AB,26,0))</f>
        <v>#N/A</v>
      </c>
      <c r="G116" s="222" t="e">
        <f>IF(A116="","",VLOOKUP(A116,'IHS DATABASE'!C:X,22,0))</f>
        <v>#N/A</v>
      </c>
      <c r="H116" s="224"/>
      <c r="I116" s="223" t="e">
        <f>IF(A116="","",VLOOKUP(A116,'IHS DATABASE'!C:W,21,0))</f>
        <v>#N/A</v>
      </c>
      <c r="J116" s="223" t="e">
        <f>IF(A116="","",VLOOKUP(A116,'IHS DATABASE'!C:T,18,0))</f>
        <v>#N/A</v>
      </c>
      <c r="K116" s="223"/>
      <c r="L116" s="223"/>
      <c r="M116" s="223" t="e">
        <f>IF(A116="","",VLOOKUP(A116,'IHS DATABASE'!C:U,19,0))</f>
        <v>#N/A</v>
      </c>
      <c r="O116" s="213">
        <v>45944</v>
      </c>
      <c r="P116" s="213">
        <v>45937</v>
      </c>
      <c r="Q116" s="233"/>
      <c r="R116" s="234"/>
      <c r="S116" s="234" t="e">
        <f>IF(A116="","",VLOOKUP(A116,'IHS DATABASE'!C:BG,30,0))</f>
        <v>#N/A</v>
      </c>
      <c r="T116" s="223"/>
      <c r="U116" s="234" t="e">
        <f>IF(A116="","",VLOOKUP(A116,'IHS DATABASE'!C:AG,31,0))</f>
        <v>#N/A</v>
      </c>
      <c r="V116" s="13"/>
      <c r="W116" s="13">
        <v>1152</v>
      </c>
      <c r="X116" s="13">
        <v>1227</v>
      </c>
      <c r="Y116" s="237">
        <f t="shared" si="14"/>
        <v>75</v>
      </c>
      <c r="Z116" s="237">
        <f t="shared" si="15"/>
        <v>168</v>
      </c>
      <c r="AA116" s="237" t="str">
        <f t="shared" si="16"/>
        <v>OK</v>
      </c>
      <c r="AB116" s="238"/>
      <c r="AC116" s="238"/>
      <c r="AD116" s="238"/>
      <c r="AE116" s="239"/>
      <c r="AF116" s="214">
        <v>306</v>
      </c>
      <c r="AG116" s="245"/>
      <c r="AH116" s="245"/>
      <c r="AI116" s="246">
        <v>46</v>
      </c>
      <c r="AJ116" s="246">
        <v>600</v>
      </c>
      <c r="AK116" s="240">
        <f t="shared" si="17"/>
        <v>646</v>
      </c>
      <c r="AL116" s="240">
        <f t="shared" si="18"/>
        <v>260</v>
      </c>
      <c r="AM116" s="247">
        <f t="shared" si="19"/>
        <v>3.46666666666667</v>
      </c>
      <c r="AN116" s="240" t="e">
        <f>IF(A116="","",VLOOKUP(A116,'IHS DATABASE'!C:H,6,0))</f>
        <v>#N/A</v>
      </c>
      <c r="AO116" s="240"/>
      <c r="AP116" s="248"/>
      <c r="AQ116" s="248"/>
      <c r="AR116" s="222"/>
      <c r="AS116" s="222"/>
      <c r="AT116" s="222">
        <f t="shared" si="20"/>
        <v>0</v>
      </c>
      <c r="AU116" s="222"/>
      <c r="AV116" s="249"/>
      <c r="AW116" s="249"/>
      <c r="AX116" s="222"/>
      <c r="AY116" s="222"/>
      <c r="AZ116" s="222"/>
      <c r="BA116" s="222"/>
      <c r="BB116" s="249"/>
      <c r="BC116" s="249" t="s">
        <v>60</v>
      </c>
      <c r="BD116" s="249"/>
      <c r="BE116" s="249" t="s">
        <v>57</v>
      </c>
    </row>
    <row r="117" spans="1:57">
      <c r="A117" s="221" t="s">
        <v>165</v>
      </c>
      <c r="B117" s="222" t="s">
        <v>166</v>
      </c>
      <c r="C117" s="223" t="e">
        <f>IF(A117="","",VLOOKUP(A117,'IHS DATABASE'!C:AD,27,0))</f>
        <v>#N/A</v>
      </c>
      <c r="D117" s="223" t="s">
        <v>76</v>
      </c>
      <c r="E117" s="223" t="e">
        <f>IF(A117="","",VLOOKUP(A117,'IHS DATABASE'!C:G,5,0))</f>
        <v>#N/A</v>
      </c>
      <c r="F117" s="223" t="e">
        <f>IF(A117="","",VLOOKUP(A117,'IHS DATABASE'!C:AB,26,0))</f>
        <v>#N/A</v>
      </c>
      <c r="G117" s="222" t="e">
        <f>IF(A117="","",VLOOKUP(A117,'IHS DATABASE'!C:X,22,0))</f>
        <v>#N/A</v>
      </c>
      <c r="H117" s="224"/>
      <c r="I117" s="223" t="e">
        <f>IF(A117="","",VLOOKUP(A117,'IHS DATABASE'!C:W,21,0))</f>
        <v>#N/A</v>
      </c>
      <c r="J117" s="223" t="e">
        <f>IF(A117="","",VLOOKUP(A117,'IHS DATABASE'!C:T,18,0))</f>
        <v>#N/A</v>
      </c>
      <c r="K117" s="223"/>
      <c r="L117" s="223"/>
      <c r="M117" s="223" t="e">
        <f>IF(A117="","",VLOOKUP(A117,'IHS DATABASE'!C:U,19,0))</f>
        <v>#N/A</v>
      </c>
      <c r="O117" s="213">
        <v>45944</v>
      </c>
      <c r="P117" s="213">
        <v>45935</v>
      </c>
      <c r="Q117" s="233"/>
      <c r="R117" s="234"/>
      <c r="S117" s="234" t="e">
        <f>IF(A117="","",VLOOKUP(A117,'IHS DATABASE'!C:BG,30,0))</f>
        <v>#N/A</v>
      </c>
      <c r="T117" s="223"/>
      <c r="U117" s="234" t="e">
        <f>IF(A117="","",VLOOKUP(A117,'IHS DATABASE'!C:AG,31,0))</f>
        <v>#N/A</v>
      </c>
      <c r="V117" s="13"/>
      <c r="W117" s="13">
        <v>929</v>
      </c>
      <c r="X117" s="13">
        <v>1023</v>
      </c>
      <c r="Y117" s="237">
        <f t="shared" si="14"/>
        <v>94</v>
      </c>
      <c r="Z117" s="237">
        <f t="shared" si="15"/>
        <v>216</v>
      </c>
      <c r="AA117" s="237" t="str">
        <f t="shared" si="16"/>
        <v>OK</v>
      </c>
      <c r="AB117" s="238"/>
      <c r="AC117" s="238"/>
      <c r="AD117" s="238"/>
      <c r="AE117" s="239"/>
      <c r="AF117" s="240">
        <v>353</v>
      </c>
      <c r="AG117" s="245"/>
      <c r="AH117" s="245"/>
      <c r="AI117" s="246">
        <v>46</v>
      </c>
      <c r="AJ117" s="246">
        <v>600</v>
      </c>
      <c r="AK117" s="240">
        <f t="shared" si="17"/>
        <v>646</v>
      </c>
      <c r="AL117" s="240">
        <f t="shared" si="18"/>
        <v>307</v>
      </c>
      <c r="AM117" s="247">
        <f t="shared" si="19"/>
        <v>3.26595744680851</v>
      </c>
      <c r="AN117" s="240" t="e">
        <f>IF(A117="","",VLOOKUP(A117,'IHS DATABASE'!C:H,6,0))</f>
        <v>#N/A</v>
      </c>
      <c r="AO117" s="240"/>
      <c r="AP117" s="248"/>
      <c r="AQ117" s="248"/>
      <c r="AR117" s="222"/>
      <c r="AS117" s="222"/>
      <c r="AT117" s="222">
        <f t="shared" si="20"/>
        <v>0</v>
      </c>
      <c r="AU117" s="222"/>
      <c r="AV117" s="249"/>
      <c r="AW117" s="249"/>
      <c r="AX117" s="222"/>
      <c r="AY117" s="222"/>
      <c r="AZ117" s="222"/>
      <c r="BA117" s="222"/>
      <c r="BB117" s="249"/>
      <c r="BC117" s="249" t="s">
        <v>69</v>
      </c>
      <c r="BD117" s="249"/>
      <c r="BE117" s="249" t="s">
        <v>57</v>
      </c>
    </row>
    <row r="118" s="210" customFormat="1" spans="1:57">
      <c r="A118" s="221" t="s">
        <v>167</v>
      </c>
      <c r="B118" s="222" t="s">
        <v>168</v>
      </c>
      <c r="C118" s="223" t="e">
        <f>IF(A118="","",VLOOKUP(A118,'IHS DATABASE'!C:AD,27,0))</f>
        <v>#N/A</v>
      </c>
      <c r="D118" s="223" t="s">
        <v>76</v>
      </c>
      <c r="E118" s="223" t="e">
        <f>IF(A118="","",VLOOKUP(A118,'IHS DATABASE'!C:G,5,0))</f>
        <v>#N/A</v>
      </c>
      <c r="F118" s="223" t="e">
        <f>IF(A118="","",VLOOKUP(A118,'IHS DATABASE'!C:AB,26,0))</f>
        <v>#N/A</v>
      </c>
      <c r="G118" s="222" t="e">
        <f>IF(A118="","",VLOOKUP(A118,'IHS DATABASE'!C:X,22,0))</f>
        <v>#N/A</v>
      </c>
      <c r="H118" s="224"/>
      <c r="I118" s="223" t="e">
        <f>IF(A118="","",VLOOKUP(A118,'IHS DATABASE'!C:W,21,0))</f>
        <v>#N/A</v>
      </c>
      <c r="J118" s="223" t="e">
        <f>IF(A118="","",VLOOKUP(A118,'IHS DATABASE'!C:T,18,0))</f>
        <v>#N/A</v>
      </c>
      <c r="K118" s="223"/>
      <c r="L118" s="223"/>
      <c r="M118" s="223" t="e">
        <f>IF(A118="","",VLOOKUP(A118,'IHS DATABASE'!C:U,19,0))</f>
        <v>#N/A</v>
      </c>
      <c r="N118" s="212"/>
      <c r="O118" s="213">
        <v>45938</v>
      </c>
      <c r="P118" s="213"/>
      <c r="Q118" s="233"/>
      <c r="R118" s="234"/>
      <c r="S118" s="234" t="e">
        <f>IF(A118="","",VLOOKUP(A118,'IHS DATABASE'!C:BG,30,0))</f>
        <v>#N/A</v>
      </c>
      <c r="T118" s="223"/>
      <c r="U118" s="234" t="e">
        <f>IF(A118="","",VLOOKUP(A118,'IHS DATABASE'!C:AG,31,0))</f>
        <v>#N/A</v>
      </c>
      <c r="V118" s="13"/>
      <c r="W118" s="13"/>
      <c r="X118" s="13">
        <v>1221</v>
      </c>
      <c r="Y118" s="237">
        <f t="shared" si="14"/>
        <v>1221</v>
      </c>
      <c r="Z118" s="237">
        <f t="shared" si="15"/>
        <v>1102512</v>
      </c>
      <c r="AA118" s="237" t="str">
        <f t="shared" si="16"/>
        <v>OK</v>
      </c>
      <c r="AB118" s="238"/>
      <c r="AC118" s="238"/>
      <c r="AD118" s="238"/>
      <c r="AE118" s="239"/>
      <c r="AF118" s="214"/>
      <c r="AG118" s="245"/>
      <c r="AH118" s="245"/>
      <c r="AI118" s="246">
        <v>20</v>
      </c>
      <c r="AJ118" s="246">
        <v>150</v>
      </c>
      <c r="AK118" s="240">
        <f t="shared" si="17"/>
        <v>170</v>
      </c>
      <c r="AL118" s="240">
        <f t="shared" si="18"/>
        <v>-20</v>
      </c>
      <c r="AM118" s="247">
        <f t="shared" si="19"/>
        <v>-0.0163800163800164</v>
      </c>
      <c r="AN118" s="240" t="e">
        <f>IF(A118="","",VLOOKUP(A118,'IHS DATABASE'!C:H,6,0))</f>
        <v>#N/A</v>
      </c>
      <c r="AO118" s="240"/>
      <c r="AP118" s="248"/>
      <c r="AQ118" s="248"/>
      <c r="AR118" s="222"/>
      <c r="AS118" s="222"/>
      <c r="AT118" s="222">
        <f t="shared" si="20"/>
        <v>0</v>
      </c>
      <c r="AU118" s="222"/>
      <c r="AV118" s="249"/>
      <c r="AW118" s="249"/>
      <c r="AX118" s="222"/>
      <c r="AY118" s="222"/>
      <c r="AZ118" s="222"/>
      <c r="BA118" s="222"/>
      <c r="BB118" s="249"/>
      <c r="BC118" s="249"/>
      <c r="BD118" s="249"/>
      <c r="BE118" s="249"/>
    </row>
    <row r="119" spans="1:57">
      <c r="A119" s="221" t="s">
        <v>169</v>
      </c>
      <c r="B119" s="222" t="str">
        <f>IF(A119="","",VLOOKUP(A119,'IHS DATABASE'!C:D,2,0))</f>
        <v>Sungani Village (Nyimba Town_Town2)</v>
      </c>
      <c r="C119" s="223" t="str">
        <f>IF(A119="","",VLOOKUP(A119,'IHS DATABASE'!C:AD,27,0))</f>
        <v>CCS</v>
      </c>
      <c r="D119" s="223" t="s">
        <v>76</v>
      </c>
      <c r="E119" s="223" t="str">
        <f>IF(A119="","",VLOOKUP(A119,'IHS DATABASE'!C:G,5,0))</f>
        <v>Eastern </v>
      </c>
      <c r="F119" s="223" t="str">
        <f>IF(A119="","",VLOOKUP(A119,'IHS DATABASE'!C:AB,26,0))</f>
        <v>Fetus Kalunga</v>
      </c>
      <c r="G119" s="222" t="str">
        <f>IF(A119="","",VLOOKUP(A119,'IHS DATABASE'!C:X,22,0))</f>
        <v>Fetus Kalunga</v>
      </c>
      <c r="H119" s="224"/>
      <c r="I119" s="223" t="str">
        <f>IF(A119="","",VLOOKUP(A119,'IHS DATABASE'!C:W,21,0))</f>
        <v>Outdoor</v>
      </c>
      <c r="J119" s="223" t="str">
        <f>IF(A119="","",VLOOKUP(A119,'IHS DATABASE'!C:T,18,0))</f>
        <v>Grid-Gen</v>
      </c>
      <c r="K119" s="223"/>
      <c r="L119" s="223"/>
      <c r="M119" s="223" t="str">
        <f>IF(A119="","",VLOOKUP(A119,'IHS DATABASE'!C:U,19,0))</f>
        <v>Green Field</v>
      </c>
      <c r="O119" s="213">
        <v>45944</v>
      </c>
      <c r="P119" s="213">
        <v>45930</v>
      </c>
      <c r="Q119" s="233"/>
      <c r="R119" s="234"/>
      <c r="S119" s="234" t="str">
        <f>IF(A119="","",VLOOKUP(A119,'IHS DATABASE'!C:BG,30,0))</f>
        <v>Gen Logic </v>
      </c>
      <c r="T119" s="223"/>
      <c r="U119" s="234">
        <f>IF(A119="","",VLOOKUP(A119,'IHS DATABASE'!C:AG,31,0))</f>
        <v>15</v>
      </c>
      <c r="V119" s="13"/>
      <c r="W119" s="13">
        <v>6265</v>
      </c>
      <c r="X119" s="13">
        <v>14256</v>
      </c>
      <c r="Y119" s="237">
        <f t="shared" si="14"/>
        <v>7991</v>
      </c>
      <c r="Z119" s="237">
        <f t="shared" si="15"/>
        <v>336</v>
      </c>
      <c r="AA119" s="237" t="str">
        <f t="shared" si="16"/>
        <v>inconsitent RH</v>
      </c>
      <c r="AB119" s="238"/>
      <c r="AC119" s="238"/>
      <c r="AD119" s="238"/>
      <c r="AE119" s="239"/>
      <c r="AF119" s="240">
        <v>219</v>
      </c>
      <c r="AG119" s="245"/>
      <c r="AH119" s="245"/>
      <c r="AI119" s="246">
        <v>17</v>
      </c>
      <c r="AJ119" s="246">
        <v>300</v>
      </c>
      <c r="AK119" s="240">
        <f t="shared" si="17"/>
        <v>317</v>
      </c>
      <c r="AL119" s="240">
        <f t="shared" si="18"/>
        <v>202</v>
      </c>
      <c r="AM119" s="247">
        <f t="shared" si="19"/>
        <v>0.0252784382430234</v>
      </c>
      <c r="AN119" s="240">
        <f>IF(A119="","",VLOOKUP(A119,'IHS DATABASE'!C:H,6,0))</f>
        <v>1.8</v>
      </c>
      <c r="AO119" s="240"/>
      <c r="AP119" s="248"/>
      <c r="AQ119" s="248"/>
      <c r="AR119" s="222"/>
      <c r="AS119" s="222"/>
      <c r="AT119" s="222">
        <f t="shared" si="20"/>
        <v>0</v>
      </c>
      <c r="AU119" s="222"/>
      <c r="AV119" s="249"/>
      <c r="AW119" s="249"/>
      <c r="AX119" s="222"/>
      <c r="AY119" s="222"/>
      <c r="AZ119" s="222"/>
      <c r="BA119" s="222"/>
      <c r="BB119" s="249" t="s">
        <v>68</v>
      </c>
      <c r="BC119" s="249" t="s">
        <v>69</v>
      </c>
      <c r="BD119" s="249"/>
      <c r="BE119" s="249" t="s">
        <v>57</v>
      </c>
    </row>
    <row r="120" spans="1:57">
      <c r="A120" s="221" t="s">
        <v>170</v>
      </c>
      <c r="B120" s="222" t="str">
        <f>IF(A120="","",VLOOKUP(A120,'IHS DATABASE'!C:D,2,0))</f>
        <v>Chipata Trades</v>
      </c>
      <c r="C120" s="223" t="str">
        <f>IF(A120="","",VLOOKUP(A120,'IHS DATABASE'!C:AD,27,0))</f>
        <v>CCS</v>
      </c>
      <c r="D120" s="223" t="s">
        <v>59</v>
      </c>
      <c r="E120" s="223" t="str">
        <f>IF(A120="","",VLOOKUP(A120,'IHS DATABASE'!C:G,5,0))</f>
        <v>Eastern</v>
      </c>
      <c r="F120" s="223" t="str">
        <f>IF(A120="","",VLOOKUP(A120,'IHS DATABASE'!C:AB,26,0))</f>
        <v>Fetus Kalunga</v>
      </c>
      <c r="G120" s="222" t="str">
        <f>IF(A120="","",VLOOKUP(A120,'IHS DATABASE'!C:X,22,0))</f>
        <v>Fetus Kalunga</v>
      </c>
      <c r="H120" s="224"/>
      <c r="I120" s="223" t="str">
        <f>IF(A120="","",VLOOKUP(A120,'IHS DATABASE'!C:W,21,0))</f>
        <v>Outdoor</v>
      </c>
      <c r="J120" s="223" t="str">
        <f>IF(A120="","",VLOOKUP(A120,'IHS DATABASE'!C:T,18,0))</f>
        <v>Grid-Gen</v>
      </c>
      <c r="K120" s="223"/>
      <c r="L120" s="223"/>
      <c r="M120" s="223" t="str">
        <f>IF(A120="","",VLOOKUP(A120,'IHS DATABASE'!C:U,19,0))</f>
        <v>Green Field</v>
      </c>
      <c r="O120" s="213">
        <v>45944</v>
      </c>
      <c r="P120" s="213">
        <v>45937</v>
      </c>
      <c r="Q120" s="233"/>
      <c r="R120" s="234"/>
      <c r="S120" s="234" t="str">
        <f>IF(A120="","",VLOOKUP(A120,'IHS DATABASE'!C:BG,30,0))</f>
        <v>CK Works</v>
      </c>
      <c r="T120" s="223"/>
      <c r="U120" s="234">
        <f>IF(A120="","",VLOOKUP(A120,'IHS DATABASE'!C:AG,31,0))</f>
        <v>20</v>
      </c>
      <c r="V120" s="13"/>
      <c r="W120" s="13">
        <v>7834</v>
      </c>
      <c r="X120" s="13">
        <v>7878</v>
      </c>
      <c r="Y120" s="237">
        <f t="shared" si="14"/>
        <v>44</v>
      </c>
      <c r="Z120" s="237">
        <f t="shared" si="15"/>
        <v>168</v>
      </c>
      <c r="AA120" s="237" t="str">
        <f t="shared" si="16"/>
        <v>OK</v>
      </c>
      <c r="AB120" s="238"/>
      <c r="AC120" s="238"/>
      <c r="AD120" s="238"/>
      <c r="AE120" s="239"/>
      <c r="AF120" s="240">
        <v>299</v>
      </c>
      <c r="AG120" s="245"/>
      <c r="AH120" s="245"/>
      <c r="AI120" s="246">
        <v>155</v>
      </c>
      <c r="AJ120" s="246">
        <v>700</v>
      </c>
      <c r="AK120" s="240">
        <f t="shared" si="17"/>
        <v>855</v>
      </c>
      <c r="AL120" s="240">
        <f t="shared" si="18"/>
        <v>144</v>
      </c>
      <c r="AM120" s="247">
        <f t="shared" si="19"/>
        <v>3.27272727272727</v>
      </c>
      <c r="AN120" s="240">
        <f>IF(A120="","",VLOOKUP(A120,'IHS DATABASE'!C:H,6,0))</f>
        <v>2.5</v>
      </c>
      <c r="AO120" s="240"/>
      <c r="AP120" s="248"/>
      <c r="AQ120" s="248"/>
      <c r="AR120" s="222"/>
      <c r="AS120" s="222"/>
      <c r="AT120" s="222">
        <f t="shared" si="20"/>
        <v>0</v>
      </c>
      <c r="AU120" s="222"/>
      <c r="AV120" s="249"/>
      <c r="AW120" s="249"/>
      <c r="AX120" s="222"/>
      <c r="AY120" s="222"/>
      <c r="AZ120" s="222"/>
      <c r="BA120" s="222"/>
      <c r="BB120" s="249"/>
      <c r="BC120" s="249" t="s">
        <v>60</v>
      </c>
      <c r="BD120" s="249"/>
      <c r="BE120" s="249" t="s">
        <v>57</v>
      </c>
    </row>
    <row r="121" spans="1:57">
      <c r="A121" s="221" t="s">
        <v>98</v>
      </c>
      <c r="B121" s="222" t="str">
        <f>IF(A121="","",VLOOKUP(A121,'IHS DATABASE'!C:D,2,0))</f>
        <v>MUTILANSEMBE</v>
      </c>
      <c r="C121" s="223" t="str">
        <f>IF(A121="","",VLOOKUP(A121,'IHS DATABASE'!C:AD,27,0))</f>
        <v>CCS</v>
      </c>
      <c r="D121" s="223" t="s">
        <v>56</v>
      </c>
      <c r="E121" s="223" t="str">
        <f>IF(A121="","",VLOOKUP(A121,'IHS DATABASE'!C:G,5,0))</f>
        <v>Eastern </v>
      </c>
      <c r="F121" s="223" t="str">
        <f>IF(A121="","",VLOOKUP(A121,'IHS DATABASE'!C:AB,26,0))</f>
        <v>Fetus Kalunga</v>
      </c>
      <c r="G121" s="222" t="str">
        <f>IF(A121="","",VLOOKUP(A121,'IHS DATABASE'!C:X,22,0))</f>
        <v>Fetus Kalunga</v>
      </c>
      <c r="H121" s="224"/>
      <c r="I121" s="223" t="str">
        <f>IF(A121="","",VLOOKUP(A121,'IHS DATABASE'!C:W,21,0))</f>
        <v>Indoor </v>
      </c>
      <c r="J121" s="223" t="str">
        <f>IF(A121="","",VLOOKUP(A121,'IHS DATABASE'!C:T,18,0))</f>
        <v>Grid-Gen</v>
      </c>
      <c r="K121" s="223"/>
      <c r="L121" s="223"/>
      <c r="M121" s="223" t="str">
        <f>IF(A121="","",VLOOKUP(A121,'IHS DATABASE'!C:U,19,0))</f>
        <v>Green Field</v>
      </c>
      <c r="O121" s="213">
        <v>45944</v>
      </c>
      <c r="P121" s="213">
        <v>45939</v>
      </c>
      <c r="Q121" s="233"/>
      <c r="R121" s="234"/>
      <c r="S121" s="234" t="str">
        <f>IF(A121="","",VLOOKUP(A121,'IHS DATABASE'!C:BG,30,0))</f>
        <v>IMG</v>
      </c>
      <c r="T121" s="223"/>
      <c r="U121" s="234">
        <f>IF(A121="","",VLOOKUP(A121,'IHS DATABASE'!C:AG,31,0))</f>
        <v>20</v>
      </c>
      <c r="V121" s="13"/>
      <c r="W121" s="13">
        <v>10818</v>
      </c>
      <c r="X121" s="13">
        <v>10862</v>
      </c>
      <c r="Y121" s="237">
        <f t="shared" si="14"/>
        <v>44</v>
      </c>
      <c r="Z121" s="237">
        <f t="shared" si="15"/>
        <v>120</v>
      </c>
      <c r="AA121" s="237" t="str">
        <f t="shared" si="16"/>
        <v>OK</v>
      </c>
      <c r="AB121" s="238"/>
      <c r="AC121" s="238"/>
      <c r="AD121" s="238"/>
      <c r="AE121" s="239"/>
      <c r="AF121" s="240">
        <v>146</v>
      </c>
      <c r="AG121" s="245"/>
      <c r="AH121" s="245"/>
      <c r="AI121" s="246">
        <v>35</v>
      </c>
      <c r="AJ121" s="246">
        <v>300</v>
      </c>
      <c r="AK121" s="240">
        <f t="shared" si="17"/>
        <v>335</v>
      </c>
      <c r="AL121" s="240">
        <f t="shared" si="18"/>
        <v>111</v>
      </c>
      <c r="AM121" s="247">
        <f t="shared" si="19"/>
        <v>2.52272727272727</v>
      </c>
      <c r="AN121" s="240">
        <f>IF(A121="","",VLOOKUP(A121,'IHS DATABASE'!C:H,6,0))</f>
        <v>2.5</v>
      </c>
      <c r="AO121" s="240"/>
      <c r="AP121" s="248"/>
      <c r="AQ121" s="248"/>
      <c r="AR121" s="222"/>
      <c r="AS121" s="222"/>
      <c r="AT121" s="222">
        <f t="shared" si="20"/>
        <v>0</v>
      </c>
      <c r="AU121" s="222"/>
      <c r="AV121" s="249"/>
      <c r="AW121" s="249"/>
      <c r="AX121" s="222"/>
      <c r="AY121" s="222"/>
      <c r="AZ121" s="222"/>
      <c r="BA121" s="222"/>
      <c r="BB121" s="249"/>
      <c r="BC121" s="249" t="s">
        <v>60</v>
      </c>
      <c r="BD121" s="249"/>
      <c r="BE121" s="249" t="s">
        <v>57</v>
      </c>
    </row>
    <row r="122" spans="1:57">
      <c r="A122" s="221" t="s">
        <v>171</v>
      </c>
      <c r="B122" s="222" t="str">
        <f>IF(A122="","",VLOOKUP(A122,'IHS DATABASE'!C:D,2,0))</f>
        <v>Kalongwezi</v>
      </c>
      <c r="C122" s="223" t="str">
        <f>IF(A122="","",VLOOKUP(A122,'IHS DATABASE'!C:AD,27,0))</f>
        <v>CCS</v>
      </c>
      <c r="D122" s="223" t="s">
        <v>59</v>
      </c>
      <c r="E122" s="223" t="str">
        <f>IF(A122="","",VLOOKUP(A122,'IHS DATABASE'!C:G,5,0))</f>
        <v>Eastern </v>
      </c>
      <c r="F122" s="223" t="str">
        <f>IF(A122="","",VLOOKUP(A122,'IHS DATABASE'!C:AB,26,0))</f>
        <v>Fetus Kalunga</v>
      </c>
      <c r="G122" s="222" t="str">
        <f>IF(A122="","",VLOOKUP(A122,'IHS DATABASE'!C:X,22,0))</f>
        <v>Fetus Kalunga</v>
      </c>
      <c r="H122" s="224"/>
      <c r="I122" s="223" t="str">
        <f>IF(A122="","",VLOOKUP(A122,'IHS DATABASE'!C:W,21,0))</f>
        <v>Outdoor</v>
      </c>
      <c r="J122" s="223" t="str">
        <f>IF(A122="","",VLOOKUP(A122,'IHS DATABASE'!C:T,18,0))</f>
        <v>Grid-Gen</v>
      </c>
      <c r="K122" s="223"/>
      <c r="L122" s="223"/>
      <c r="M122" s="223" t="str">
        <f>IF(A122="","",VLOOKUP(A122,'IHS DATABASE'!C:U,19,0))</f>
        <v>Green Field</v>
      </c>
      <c r="O122" s="213">
        <v>45944</v>
      </c>
      <c r="P122" s="213">
        <v>45933</v>
      </c>
      <c r="Q122" s="233"/>
      <c r="R122" s="234"/>
      <c r="S122" s="234" t="str">
        <f>IF(A122="","",VLOOKUP(A122,'IHS DATABASE'!C:BG,30,0))</f>
        <v>Earth technology</v>
      </c>
      <c r="T122" s="223"/>
      <c r="U122" s="234">
        <f>IF(A122="","",VLOOKUP(A122,'IHS DATABASE'!C:AG,31,0))</f>
        <v>20</v>
      </c>
      <c r="V122" s="13"/>
      <c r="W122" s="13">
        <v>11809</v>
      </c>
      <c r="X122" s="13">
        <v>11914</v>
      </c>
      <c r="Y122" s="237">
        <f t="shared" si="14"/>
        <v>105</v>
      </c>
      <c r="Z122" s="237">
        <f t="shared" si="15"/>
        <v>264</v>
      </c>
      <c r="AA122" s="237" t="str">
        <f t="shared" si="16"/>
        <v>OK</v>
      </c>
      <c r="AB122" s="238"/>
      <c r="AC122" s="238"/>
      <c r="AD122" s="238"/>
      <c r="AE122" s="239"/>
      <c r="AF122" s="214">
        <v>297</v>
      </c>
      <c r="AG122" s="245"/>
      <c r="AH122" s="245"/>
      <c r="AI122" s="246">
        <v>95</v>
      </c>
      <c r="AJ122" s="246">
        <v>300</v>
      </c>
      <c r="AK122" s="240">
        <f t="shared" si="17"/>
        <v>395</v>
      </c>
      <c r="AL122" s="240">
        <f t="shared" si="18"/>
        <v>202</v>
      </c>
      <c r="AM122" s="247">
        <f t="shared" si="19"/>
        <v>1.92380952380952</v>
      </c>
      <c r="AN122" s="240">
        <f>IF(A122="","",VLOOKUP(A122,'IHS DATABASE'!C:H,6,0))</f>
        <v>2.5</v>
      </c>
      <c r="AO122" s="240"/>
      <c r="AP122" s="248"/>
      <c r="AQ122" s="248"/>
      <c r="AR122" s="222"/>
      <c r="AS122" s="222"/>
      <c r="AT122" s="222">
        <f t="shared" si="20"/>
        <v>0</v>
      </c>
      <c r="AU122" s="222"/>
      <c r="AV122" s="249"/>
      <c r="AW122" s="249"/>
      <c r="AX122" s="222"/>
      <c r="AY122" s="222"/>
      <c r="AZ122" s="222"/>
      <c r="BA122" s="222"/>
      <c r="BB122" s="249"/>
      <c r="BC122" s="249" t="s">
        <v>60</v>
      </c>
      <c r="BD122" s="249"/>
      <c r="BE122" s="249" t="s">
        <v>57</v>
      </c>
    </row>
    <row r="123" spans="1:57">
      <c r="A123" s="221" t="s">
        <v>172</v>
      </c>
      <c r="B123" s="222" t="s">
        <v>173</v>
      </c>
      <c r="C123" s="223" t="e">
        <f>IF(A123="","",VLOOKUP(A123,'IHS DATABASE'!C:AD,27,0))</f>
        <v>#N/A</v>
      </c>
      <c r="D123" s="223" t="s">
        <v>56</v>
      </c>
      <c r="E123" s="223" t="e">
        <f>IF(A123="","",VLOOKUP(A123,'IHS DATABASE'!C:G,5,0))</f>
        <v>#N/A</v>
      </c>
      <c r="F123" s="223" t="e">
        <f>IF(A123="","",VLOOKUP(A123,'IHS DATABASE'!C:AB,26,0))</f>
        <v>#N/A</v>
      </c>
      <c r="G123" s="222" t="e">
        <f>IF(A123="","",VLOOKUP(A123,'IHS DATABASE'!C:X,22,0))</f>
        <v>#N/A</v>
      </c>
      <c r="H123" s="224"/>
      <c r="I123" s="223" t="e">
        <f>IF(A123="","",VLOOKUP(A123,'IHS DATABASE'!C:W,21,0))</f>
        <v>#N/A</v>
      </c>
      <c r="J123" s="223" t="e">
        <f>IF(A123="","",VLOOKUP(A123,'IHS DATABASE'!C:T,18,0))</f>
        <v>#N/A</v>
      </c>
      <c r="K123" s="223"/>
      <c r="L123" s="223"/>
      <c r="M123" s="223" t="e">
        <f>IF(A123="","",VLOOKUP(A123,'IHS DATABASE'!C:U,19,0))</f>
        <v>#N/A</v>
      </c>
      <c r="O123" s="213">
        <v>45944</v>
      </c>
      <c r="P123" s="213">
        <v>45937</v>
      </c>
      <c r="Q123" s="233"/>
      <c r="R123" s="234"/>
      <c r="S123" s="234" t="e">
        <f>IF(A123="","",VLOOKUP(A123,'IHS DATABASE'!C:BG,30,0))</f>
        <v>#N/A</v>
      </c>
      <c r="T123" s="223"/>
      <c r="U123" s="234" t="e">
        <f>IF(A123="","",VLOOKUP(A123,'IHS DATABASE'!C:AG,31,0))</f>
        <v>#N/A</v>
      </c>
      <c r="V123" s="13"/>
      <c r="W123" s="13">
        <v>1025</v>
      </c>
      <c r="X123" s="13">
        <v>1082</v>
      </c>
      <c r="Y123" s="237">
        <f t="shared" si="14"/>
        <v>57</v>
      </c>
      <c r="Z123" s="237">
        <f t="shared" si="15"/>
        <v>168</v>
      </c>
      <c r="AA123" s="237" t="str">
        <f t="shared" si="16"/>
        <v>OK</v>
      </c>
      <c r="AB123" s="238"/>
      <c r="AC123" s="238"/>
      <c r="AD123" s="238"/>
      <c r="AE123" s="239"/>
      <c r="AF123" s="214">
        <v>394</v>
      </c>
      <c r="AG123" s="245"/>
      <c r="AH123" s="245"/>
      <c r="AI123" s="246">
        <v>190</v>
      </c>
      <c r="AJ123" s="246">
        <v>600</v>
      </c>
      <c r="AK123" s="240">
        <f t="shared" si="17"/>
        <v>790</v>
      </c>
      <c r="AL123" s="240">
        <f t="shared" si="18"/>
        <v>204</v>
      </c>
      <c r="AM123" s="247">
        <f t="shared" si="19"/>
        <v>3.57894736842105</v>
      </c>
      <c r="AN123" s="240" t="e">
        <f>IF(A123="","",VLOOKUP(A123,'IHS DATABASE'!C:H,6,0))</f>
        <v>#N/A</v>
      </c>
      <c r="AO123" s="240"/>
      <c r="AP123" s="248"/>
      <c r="AQ123" s="248"/>
      <c r="AR123" s="222"/>
      <c r="AS123" s="222"/>
      <c r="AT123" s="222">
        <f t="shared" si="20"/>
        <v>0</v>
      </c>
      <c r="AU123" s="222"/>
      <c r="AV123" s="249"/>
      <c r="AW123" s="249"/>
      <c r="AX123" s="222"/>
      <c r="AY123" s="222"/>
      <c r="AZ123" s="222"/>
      <c r="BA123" s="222"/>
      <c r="BB123" s="249"/>
      <c r="BC123" s="249" t="s">
        <v>60</v>
      </c>
      <c r="BD123" s="249"/>
      <c r="BE123" s="249" t="s">
        <v>57</v>
      </c>
    </row>
    <row r="124" spans="1:57">
      <c r="A124" s="221" t="s">
        <v>174</v>
      </c>
      <c r="B124" s="222" t="str">
        <f>IF(A124="","",VLOOKUP(A124,'IHS DATABASE'!C:D,2,0))</f>
        <v>MFUWE</v>
      </c>
      <c r="C124" s="223" t="str">
        <f>IF(A124="","",VLOOKUP(A124,'IHS DATABASE'!C:AD,27,0))</f>
        <v>CCS</v>
      </c>
      <c r="D124" s="223" t="s">
        <v>56</v>
      </c>
      <c r="E124" s="223" t="str">
        <f>IF(A124="","",VLOOKUP(A124,'IHS DATABASE'!C:G,5,0))</f>
        <v>Eastern </v>
      </c>
      <c r="F124" s="223" t="str">
        <f>IF(A124="","",VLOOKUP(A124,'IHS DATABASE'!C:AB,26,0))</f>
        <v>Fetus Kalunga</v>
      </c>
      <c r="G124" s="222" t="str">
        <f>IF(A124="","",VLOOKUP(A124,'IHS DATABASE'!C:X,22,0))</f>
        <v>Fetus Kalunga</v>
      </c>
      <c r="H124" s="224"/>
      <c r="I124" s="223" t="str">
        <f>IF(A124="","",VLOOKUP(A124,'IHS DATABASE'!C:W,21,0))</f>
        <v>Outdoor</v>
      </c>
      <c r="J124" s="223" t="str">
        <f>IF(A124="","",VLOOKUP(A124,'IHS DATABASE'!C:T,18,0))</f>
        <v>Grid-Gen</v>
      </c>
      <c r="K124" s="223"/>
      <c r="L124" s="223"/>
      <c r="M124" s="223" t="str">
        <f>IF(A124="","",VLOOKUP(A124,'IHS DATABASE'!C:U,19,0))</f>
        <v>Green Field</v>
      </c>
      <c r="O124" s="213">
        <v>45944</v>
      </c>
      <c r="P124" s="213">
        <v>45925</v>
      </c>
      <c r="Q124" s="233"/>
      <c r="R124" s="234"/>
      <c r="S124" s="234" t="str">
        <f>IF(A124="","",VLOOKUP(A124,'IHS DATABASE'!C:BG,30,0))</f>
        <v>Gen Logic </v>
      </c>
      <c r="T124" s="223"/>
      <c r="U124" s="234">
        <f>IF(A124="","",VLOOKUP(A124,'IHS DATABASE'!C:AG,31,0))</f>
        <v>16</v>
      </c>
      <c r="V124" s="13"/>
      <c r="W124" s="13">
        <v>17450</v>
      </c>
      <c r="X124" s="13">
        <v>17568</v>
      </c>
      <c r="Y124" s="237">
        <f t="shared" si="14"/>
        <v>118</v>
      </c>
      <c r="Z124" s="237">
        <f t="shared" si="15"/>
        <v>456</v>
      </c>
      <c r="AA124" s="237" t="str">
        <f t="shared" si="16"/>
        <v>OK</v>
      </c>
      <c r="AB124" s="238"/>
      <c r="AC124" s="238"/>
      <c r="AD124" s="238"/>
      <c r="AE124" s="239"/>
      <c r="AF124" s="214">
        <v>358</v>
      </c>
      <c r="AG124" s="245"/>
      <c r="AH124" s="245"/>
      <c r="AI124" s="246">
        <v>55</v>
      </c>
      <c r="AJ124" s="246">
        <v>300</v>
      </c>
      <c r="AK124" s="240">
        <f t="shared" si="17"/>
        <v>355</v>
      </c>
      <c r="AL124" s="240">
        <f t="shared" si="18"/>
        <v>303</v>
      </c>
      <c r="AM124" s="247">
        <f t="shared" si="19"/>
        <v>2.56779661016949</v>
      </c>
      <c r="AN124" s="240">
        <f>IF(A124="","",VLOOKUP(A124,'IHS DATABASE'!C:H,6,0))</f>
        <v>2</v>
      </c>
      <c r="AO124" s="240"/>
      <c r="AP124" s="248"/>
      <c r="AQ124" s="248"/>
      <c r="AR124" s="222"/>
      <c r="AS124" s="222"/>
      <c r="AT124" s="222">
        <f t="shared" si="20"/>
        <v>0</v>
      </c>
      <c r="AU124" s="222"/>
      <c r="AV124" s="249"/>
      <c r="AW124" s="249"/>
      <c r="AX124" s="222"/>
      <c r="AY124" s="222"/>
      <c r="AZ124" s="222"/>
      <c r="BA124" s="222"/>
      <c r="BB124" s="249"/>
      <c r="BC124" s="249" t="s">
        <v>60</v>
      </c>
      <c r="BD124" s="249"/>
      <c r="BE124" s="249" t="s">
        <v>57</v>
      </c>
    </row>
    <row r="125" spans="1:57">
      <c r="A125" s="221" t="s">
        <v>175</v>
      </c>
      <c r="B125" s="222" t="str">
        <f>IF(A125="","",VLOOKUP(A125,'IHS DATABASE'!C:D,2,0))</f>
        <v>Lundazi 3G</v>
      </c>
      <c r="C125" s="223" t="str">
        <f>IF(A125="","",VLOOKUP(A125,'IHS DATABASE'!C:AD,27,0))</f>
        <v>CCS</v>
      </c>
      <c r="D125" s="223" t="s">
        <v>62</v>
      </c>
      <c r="E125" s="223" t="str">
        <f>IF(A125="","",VLOOKUP(A125,'IHS DATABASE'!C:G,5,0))</f>
        <v>Eastern </v>
      </c>
      <c r="F125" s="223" t="str">
        <f>IF(A125="","",VLOOKUP(A125,'IHS DATABASE'!C:AB,26,0))</f>
        <v>Fetus Kalunga</v>
      </c>
      <c r="G125" s="222" t="str">
        <f>IF(A125="","",VLOOKUP(A125,'IHS DATABASE'!C:X,22,0))</f>
        <v>Fetus Kalunga</v>
      </c>
      <c r="H125" s="224"/>
      <c r="I125" s="223" t="str">
        <f>IF(A125="","",VLOOKUP(A125,'IHS DATABASE'!C:W,21,0))</f>
        <v>Outdoor</v>
      </c>
      <c r="J125" s="223" t="str">
        <f>IF(A125="","",VLOOKUP(A125,'IHS DATABASE'!C:T,18,0))</f>
        <v>Grid-Gen</v>
      </c>
      <c r="K125" s="223"/>
      <c r="L125" s="223"/>
      <c r="M125" s="223" t="str">
        <f>IF(A125="","",VLOOKUP(A125,'IHS DATABASE'!C:U,19,0))</f>
        <v>Green Field</v>
      </c>
      <c r="O125" s="213">
        <v>45944</v>
      </c>
      <c r="P125" s="213">
        <v>45924</v>
      </c>
      <c r="Q125" s="233"/>
      <c r="R125" s="234"/>
      <c r="S125" s="234" t="str">
        <f>IF(A125="","",VLOOKUP(A125,'IHS DATABASE'!C:BG,30,0))</f>
        <v>Gen Logic </v>
      </c>
      <c r="T125" s="223"/>
      <c r="U125" s="234">
        <f>IF(A125="","",VLOOKUP(A125,'IHS DATABASE'!C:AG,31,0))</f>
        <v>20</v>
      </c>
      <c r="V125" s="13"/>
      <c r="W125" s="13">
        <v>18505</v>
      </c>
      <c r="X125" s="13">
        <v>18591</v>
      </c>
      <c r="Y125" s="237">
        <f t="shared" si="14"/>
        <v>86</v>
      </c>
      <c r="Z125" s="237">
        <f t="shared" si="15"/>
        <v>480</v>
      </c>
      <c r="AA125" s="237" t="str">
        <f t="shared" si="16"/>
        <v>OK</v>
      </c>
      <c r="AB125" s="238"/>
      <c r="AC125" s="238"/>
      <c r="AD125" s="238"/>
      <c r="AE125" s="239"/>
      <c r="AF125" s="214">
        <v>224</v>
      </c>
      <c r="AG125" s="245"/>
      <c r="AH125" s="245"/>
      <c r="AI125" s="246">
        <v>10</v>
      </c>
      <c r="AJ125" s="246">
        <v>300</v>
      </c>
      <c r="AK125" s="240">
        <f t="shared" si="17"/>
        <v>310</v>
      </c>
      <c r="AL125" s="240">
        <f t="shared" si="18"/>
        <v>214</v>
      </c>
      <c r="AM125" s="247">
        <f t="shared" si="19"/>
        <v>2.48837209302326</v>
      </c>
      <c r="AN125" s="240">
        <f>IF(A125="","",VLOOKUP(A125,'IHS DATABASE'!C:H,6,0))</f>
        <v>2.5</v>
      </c>
      <c r="AO125" s="240"/>
      <c r="AP125" s="248"/>
      <c r="AQ125" s="248"/>
      <c r="AR125" s="222"/>
      <c r="AS125" s="222"/>
      <c r="AT125" s="222">
        <f t="shared" si="20"/>
        <v>0</v>
      </c>
      <c r="AU125" s="222"/>
      <c r="AV125" s="249"/>
      <c r="AW125" s="249"/>
      <c r="AX125" s="222"/>
      <c r="AY125" s="222"/>
      <c r="AZ125" s="222"/>
      <c r="BA125" s="222"/>
      <c r="BB125" s="249"/>
      <c r="BC125" s="249" t="s">
        <v>69</v>
      </c>
      <c r="BD125" s="249"/>
      <c r="BE125" s="249" t="s">
        <v>57</v>
      </c>
    </row>
    <row r="126" spans="1:57">
      <c r="A126" s="221" t="s">
        <v>176</v>
      </c>
      <c r="B126" s="222" t="str">
        <f>IF(A126="","",VLOOKUP(A126,'IHS DATABASE'!C:D,2,0))</f>
        <v>MPONDA REPEATER</v>
      </c>
      <c r="C126" s="223" t="str">
        <f>IF(A126="","",VLOOKUP(A126,'IHS DATABASE'!C:AD,27,0))</f>
        <v>CCS</v>
      </c>
      <c r="D126" s="223" t="s">
        <v>62</v>
      </c>
      <c r="E126" s="223" t="str">
        <f>IF(A126="","",VLOOKUP(A126,'IHS DATABASE'!C:G,5,0))</f>
        <v>Eastern </v>
      </c>
      <c r="F126" s="223" t="str">
        <f>IF(A126="","",VLOOKUP(A126,'IHS DATABASE'!C:AB,26,0))</f>
        <v>Fetus Kalunga</v>
      </c>
      <c r="G126" s="222" t="str">
        <f>IF(A126="","",VLOOKUP(A126,'IHS DATABASE'!C:X,22,0))</f>
        <v>Fetus Kalunga</v>
      </c>
      <c r="H126" s="224"/>
      <c r="I126" s="223" t="str">
        <f>IF(A126="","",VLOOKUP(A126,'IHS DATABASE'!C:W,21,0))</f>
        <v>Outdoor</v>
      </c>
      <c r="J126" s="223" t="str">
        <f>IF(A126="","",VLOOKUP(A126,'IHS DATABASE'!C:T,18,0))</f>
        <v>Solar-Gen</v>
      </c>
      <c r="K126" s="223"/>
      <c r="L126" s="223"/>
      <c r="M126" s="223" t="str">
        <f>IF(A126="","",VLOOKUP(A126,'IHS DATABASE'!C:U,19,0))</f>
        <v>Green Field</v>
      </c>
      <c r="O126" s="213">
        <v>45944</v>
      </c>
      <c r="P126" s="213">
        <v>45930</v>
      </c>
      <c r="Q126" s="233"/>
      <c r="R126" s="234"/>
      <c r="S126" s="234" t="str">
        <f>IF(A126="","",VLOOKUP(A126,'IHS DATABASE'!C:BG,30,0))</f>
        <v>CK Works</v>
      </c>
      <c r="T126" s="223"/>
      <c r="U126" s="234">
        <f>IF(A126="","",VLOOKUP(A126,'IHS DATABASE'!C:AG,31,0))</f>
        <v>20</v>
      </c>
      <c r="V126" s="13"/>
      <c r="W126" s="13">
        <v>7872</v>
      </c>
      <c r="X126" s="13">
        <v>7991</v>
      </c>
      <c r="Y126" s="237">
        <f t="shared" si="14"/>
        <v>119</v>
      </c>
      <c r="Z126" s="237">
        <f t="shared" si="15"/>
        <v>336</v>
      </c>
      <c r="AA126" s="237" t="str">
        <f t="shared" si="16"/>
        <v>OK</v>
      </c>
      <c r="AB126" s="238"/>
      <c r="AC126" s="238"/>
      <c r="AD126" s="238"/>
      <c r="AE126" s="239"/>
      <c r="AF126" s="240">
        <v>600</v>
      </c>
      <c r="AG126" s="245"/>
      <c r="AH126" s="245"/>
      <c r="AI126" s="246">
        <v>54</v>
      </c>
      <c r="AJ126" s="246">
        <v>500</v>
      </c>
      <c r="AK126" s="240">
        <f t="shared" si="17"/>
        <v>554</v>
      </c>
      <c r="AL126" s="240">
        <f t="shared" si="18"/>
        <v>546</v>
      </c>
      <c r="AM126" s="247">
        <f t="shared" si="19"/>
        <v>4.58823529411765</v>
      </c>
      <c r="AN126" s="240">
        <f>IF(A126="","",VLOOKUP(A126,'IHS DATABASE'!C:H,6,0))</f>
        <v>2.5</v>
      </c>
      <c r="AO126" s="240"/>
      <c r="AP126" s="248"/>
      <c r="AQ126" s="248"/>
      <c r="AR126" s="222"/>
      <c r="AS126" s="222"/>
      <c r="AT126" s="222">
        <f t="shared" si="20"/>
        <v>0</v>
      </c>
      <c r="AU126" s="222"/>
      <c r="AV126" s="249"/>
      <c r="AW126" s="249"/>
      <c r="AX126" s="222"/>
      <c r="AY126" s="222"/>
      <c r="AZ126" s="222"/>
      <c r="BA126" s="222"/>
      <c r="BB126" s="249"/>
      <c r="BC126" s="249" t="s">
        <v>69</v>
      </c>
      <c r="BD126" s="249"/>
      <c r="BE126" s="249" t="s">
        <v>57</v>
      </c>
    </row>
    <row r="127" spans="1:57">
      <c r="A127" s="221" t="s">
        <v>177</v>
      </c>
      <c r="B127" s="222" t="str">
        <f>IF(A127="","",VLOOKUP(A127,'IHS DATABASE'!C:D,2,0))</f>
        <v>Nyimba town</v>
      </c>
      <c r="C127" s="223" t="str">
        <f>IF(A127="","",VLOOKUP(A127,'IHS DATABASE'!C:AD,27,0))</f>
        <v>CCS</v>
      </c>
      <c r="D127" s="223" t="s">
        <v>76</v>
      </c>
      <c r="E127" s="223" t="str">
        <f>IF(A127="","",VLOOKUP(A127,'IHS DATABASE'!C:G,5,0))</f>
        <v>Eastern </v>
      </c>
      <c r="F127" s="223" t="str">
        <f>IF(A127="","",VLOOKUP(A127,'IHS DATABASE'!C:AB,26,0))</f>
        <v>Fetus Kalunga</v>
      </c>
      <c r="G127" s="222" t="str">
        <f>IF(A127="","",VLOOKUP(A127,'IHS DATABASE'!C:X,22,0))</f>
        <v>Fetus Kalunga</v>
      </c>
      <c r="H127" s="224"/>
      <c r="I127" s="223" t="str">
        <f>IF(A127="","",VLOOKUP(A127,'IHS DATABASE'!C:W,21,0))</f>
        <v>Indoor </v>
      </c>
      <c r="J127" s="223" t="str">
        <f>IF(A127="","",VLOOKUP(A127,'IHS DATABASE'!C:T,18,0))</f>
        <v>Grid-Gen</v>
      </c>
      <c r="K127" s="223"/>
      <c r="L127" s="223"/>
      <c r="M127" s="223" t="str">
        <f>IF(A127="","",VLOOKUP(A127,'IHS DATABASE'!C:U,19,0))</f>
        <v>Green Field</v>
      </c>
      <c r="O127" s="213">
        <v>45944</v>
      </c>
      <c r="P127" s="213">
        <v>45938</v>
      </c>
      <c r="Q127" s="233"/>
      <c r="R127" s="234"/>
      <c r="S127" s="234" t="str">
        <f>IF(A127="","",VLOOKUP(A127,'IHS DATABASE'!C:BG,30,0))</f>
        <v>Gen Logic </v>
      </c>
      <c r="T127" s="223"/>
      <c r="U127" s="234">
        <f>IF(A127="","",VLOOKUP(A127,'IHS DATABASE'!C:AG,31,0))</f>
        <v>20</v>
      </c>
      <c r="V127" s="13"/>
      <c r="W127" s="13">
        <v>9081</v>
      </c>
      <c r="X127" s="13">
        <v>9138</v>
      </c>
      <c r="Y127" s="237">
        <f t="shared" si="14"/>
        <v>57</v>
      </c>
      <c r="Z127" s="237">
        <f t="shared" si="15"/>
        <v>144</v>
      </c>
      <c r="AA127" s="237" t="str">
        <f t="shared" si="16"/>
        <v>OK</v>
      </c>
      <c r="AB127" s="238"/>
      <c r="AC127" s="238"/>
      <c r="AD127" s="238"/>
      <c r="AE127" s="239"/>
      <c r="AF127" s="240">
        <v>220</v>
      </c>
      <c r="AG127" s="245"/>
      <c r="AH127" s="245"/>
      <c r="AI127" s="246">
        <v>17</v>
      </c>
      <c r="AJ127" s="246">
        <v>400</v>
      </c>
      <c r="AK127" s="240">
        <f t="shared" si="17"/>
        <v>417</v>
      </c>
      <c r="AL127" s="240">
        <f t="shared" si="18"/>
        <v>203</v>
      </c>
      <c r="AM127" s="247">
        <f t="shared" si="19"/>
        <v>3.56140350877193</v>
      </c>
      <c r="AN127" s="240">
        <f>IF(A127="","",VLOOKUP(A127,'IHS DATABASE'!C:H,6,0))</f>
        <v>2.5</v>
      </c>
      <c r="AO127" s="240"/>
      <c r="AP127" s="248"/>
      <c r="AQ127" s="248"/>
      <c r="AR127" s="222"/>
      <c r="AS127" s="222"/>
      <c r="AT127" s="222">
        <f t="shared" si="20"/>
        <v>0</v>
      </c>
      <c r="AU127" s="222"/>
      <c r="AV127" s="249"/>
      <c r="AW127" s="249"/>
      <c r="AX127" s="222"/>
      <c r="AY127" s="222"/>
      <c r="AZ127" s="222"/>
      <c r="BA127" s="222"/>
      <c r="BB127" s="249"/>
      <c r="BC127" s="249" t="s">
        <v>69</v>
      </c>
      <c r="BD127" s="249"/>
      <c r="BE127" s="249" t="s">
        <v>57</v>
      </c>
    </row>
    <row r="128" spans="1:57">
      <c r="A128" s="221" t="s">
        <v>64</v>
      </c>
      <c r="B128" s="222" t="str">
        <f>IF(A128="","",VLOOKUP(A128,'IHS DATABASE'!C:D,2,0))</f>
        <v>Lyonekela</v>
      </c>
      <c r="C128" s="223" t="str">
        <f>IF(A128="","",VLOOKUP(A128,'IHS DATABASE'!C:AD,27,0))</f>
        <v>CCS</v>
      </c>
      <c r="D128" s="223" t="s">
        <v>62</v>
      </c>
      <c r="E128" s="223" t="str">
        <f>IF(A128="","",VLOOKUP(A128,'IHS DATABASE'!C:G,5,0))</f>
        <v>Eastern </v>
      </c>
      <c r="F128" s="223" t="str">
        <f>IF(A128="","",VLOOKUP(A128,'IHS DATABASE'!C:AB,26,0))</f>
        <v>Fetus Kalunga</v>
      </c>
      <c r="G128" s="222" t="str">
        <f>IF(A128="","",VLOOKUP(A128,'IHS DATABASE'!C:X,22,0))</f>
        <v>Fetus Kalunga</v>
      </c>
      <c r="H128" s="224"/>
      <c r="I128" s="223" t="str">
        <f>IF(A128="","",VLOOKUP(A128,'IHS DATABASE'!C:W,21,0))</f>
        <v>Indoor </v>
      </c>
      <c r="J128" s="223" t="str">
        <f>IF(A128="","",VLOOKUP(A128,'IHS DATABASE'!C:T,18,0))</f>
        <v>Grid-Gen</v>
      </c>
      <c r="K128" s="223"/>
      <c r="L128" s="223"/>
      <c r="M128" s="223" t="str">
        <f>IF(A128="","",VLOOKUP(A128,'IHS DATABASE'!C:U,19,0))</f>
        <v>Green Field</v>
      </c>
      <c r="O128" s="213">
        <v>45945</v>
      </c>
      <c r="P128" s="213">
        <v>45938</v>
      </c>
      <c r="Q128" s="233"/>
      <c r="R128" s="234"/>
      <c r="S128" s="234" t="str">
        <f>IF(A128="","",VLOOKUP(A128,'IHS DATABASE'!C:BG,30,0))</f>
        <v>Gen Logic </v>
      </c>
      <c r="T128" s="223"/>
      <c r="U128" s="234">
        <f>IF(A128="","",VLOOKUP(A128,'IHS DATABASE'!C:AG,31,0))</f>
        <v>20</v>
      </c>
      <c r="V128" s="13"/>
      <c r="W128" s="13">
        <v>1957</v>
      </c>
      <c r="X128" s="13">
        <v>1964</v>
      </c>
      <c r="Y128" s="237">
        <f t="shared" si="14"/>
        <v>7</v>
      </c>
      <c r="Z128" s="237">
        <f t="shared" si="15"/>
        <v>168</v>
      </c>
      <c r="AA128" s="237" t="str">
        <f t="shared" si="16"/>
        <v>OK</v>
      </c>
      <c r="AB128" s="238"/>
      <c r="AC128" s="238"/>
      <c r="AD128" s="238"/>
      <c r="AE128" s="239"/>
      <c r="AF128" s="240">
        <v>354</v>
      </c>
      <c r="AG128" s="245"/>
      <c r="AH128" s="245"/>
      <c r="AI128" s="246">
        <v>322</v>
      </c>
      <c r="AJ128" s="246">
        <v>500</v>
      </c>
      <c r="AK128" s="240">
        <f t="shared" si="17"/>
        <v>822</v>
      </c>
      <c r="AL128" s="240">
        <f t="shared" si="18"/>
        <v>32</v>
      </c>
      <c r="AM128" s="247">
        <f t="shared" si="19"/>
        <v>4.57142857142857</v>
      </c>
      <c r="AN128" s="240">
        <f>IF(A128="","",VLOOKUP(A128,'IHS DATABASE'!C:H,6,0))</f>
        <v>2.5</v>
      </c>
      <c r="AO128" s="240"/>
      <c r="AP128" s="248"/>
      <c r="AQ128" s="248"/>
      <c r="AR128" s="222"/>
      <c r="AS128" s="222"/>
      <c r="AT128" s="222">
        <f t="shared" si="20"/>
        <v>0</v>
      </c>
      <c r="AU128" s="222"/>
      <c r="AV128" s="249"/>
      <c r="AW128" s="249"/>
      <c r="AX128" s="222"/>
      <c r="AY128" s="222"/>
      <c r="AZ128" s="222"/>
      <c r="BA128" s="222"/>
      <c r="BB128" s="249"/>
      <c r="BC128" s="249" t="s">
        <v>69</v>
      </c>
      <c r="BD128" s="249"/>
      <c r="BE128" s="249" t="s">
        <v>57</v>
      </c>
    </row>
    <row r="129" spans="1:57">
      <c r="A129" s="221" t="s">
        <v>178</v>
      </c>
      <c r="B129" s="222" t="str">
        <f>IF(A129="","",VLOOKUP(A129,'IHS DATABASE'!C:D,2,0))</f>
        <v>Kakwiya RHC</v>
      </c>
      <c r="C129" s="223" t="str">
        <f>IF(A129="","",VLOOKUP(A129,'IHS DATABASE'!C:AD,27,0))</f>
        <v>CCS</v>
      </c>
      <c r="D129" s="223" t="s">
        <v>76</v>
      </c>
      <c r="E129" s="223" t="str">
        <f>IF(A129="","",VLOOKUP(A129,'IHS DATABASE'!C:G,5,0))</f>
        <v>Eastern</v>
      </c>
      <c r="F129" s="223" t="str">
        <f>IF(A129="","",VLOOKUP(A129,'IHS DATABASE'!C:AB,26,0))</f>
        <v>Fetus Kalunga</v>
      </c>
      <c r="G129" s="222" t="str">
        <f>IF(A129="","",VLOOKUP(A129,'IHS DATABASE'!C:X,22,0))</f>
        <v>Fetus Kalunga</v>
      </c>
      <c r="H129" s="224"/>
      <c r="I129" s="223" t="str">
        <f>IF(A129="","",VLOOKUP(A129,'IHS DATABASE'!C:W,21,0))</f>
        <v>Outdoor</v>
      </c>
      <c r="J129" s="223" t="str">
        <f>IF(A129="","",VLOOKUP(A129,'IHS DATABASE'!C:T,18,0))</f>
        <v>Grid-Gen</v>
      </c>
      <c r="K129" s="223"/>
      <c r="L129" s="223"/>
      <c r="M129" s="223" t="str">
        <f>IF(A129="","",VLOOKUP(A129,'IHS DATABASE'!C:U,19,0))</f>
        <v>Green Field</v>
      </c>
      <c r="O129" s="213">
        <v>45945</v>
      </c>
      <c r="P129" s="213">
        <v>45937</v>
      </c>
      <c r="Q129" s="233"/>
      <c r="R129" s="234"/>
      <c r="S129" s="234">
        <f>IF(A129="","",VLOOKUP(A129,'IHS DATABASE'!C:BG,30,0))</f>
        <v>0</v>
      </c>
      <c r="T129" s="223"/>
      <c r="U129" s="234">
        <f>IF(A129="","",VLOOKUP(A129,'IHS DATABASE'!C:AG,31,0))</f>
        <v>0</v>
      </c>
      <c r="V129" s="13"/>
      <c r="W129" s="13">
        <v>12260</v>
      </c>
      <c r="X129" s="13">
        <v>12343</v>
      </c>
      <c r="Y129" s="237">
        <f t="shared" ref="Y129:Y151" si="21">X129-W129</f>
        <v>83</v>
      </c>
      <c r="Z129" s="237">
        <f t="shared" ref="Z129:Z151" si="22">(O129-P129)*24</f>
        <v>192</v>
      </c>
      <c r="AA129" s="237" t="str">
        <f t="shared" ref="AA129:AA151" si="23">IF(Y129&gt;Z129,"inconsitent RH","OK")</f>
        <v>OK</v>
      </c>
      <c r="AB129" s="238"/>
      <c r="AC129" s="238"/>
      <c r="AD129" s="238"/>
      <c r="AE129" s="239"/>
      <c r="AF129" s="240">
        <v>230</v>
      </c>
      <c r="AG129" s="245"/>
      <c r="AH129" s="245"/>
      <c r="AI129" s="246">
        <v>14</v>
      </c>
      <c r="AJ129" s="246">
        <v>300</v>
      </c>
      <c r="AK129" s="240">
        <f t="shared" ref="AK129:AK151" si="24">AJ129+AI129</f>
        <v>314</v>
      </c>
      <c r="AL129" s="240">
        <f t="shared" ref="AL129:AL151" si="25">AF129-AI129</f>
        <v>216</v>
      </c>
      <c r="AM129" s="247">
        <f t="shared" ref="AM129:AM151" si="26">AL129/Y129</f>
        <v>2.60240963855422</v>
      </c>
      <c r="AN129" s="240">
        <f>IF(A129="","",VLOOKUP(A129,'IHS DATABASE'!C:H,6,0))</f>
        <v>4.5</v>
      </c>
      <c r="AO129" s="240"/>
      <c r="AP129" s="248"/>
      <c r="AQ129" s="248"/>
      <c r="AR129" s="222"/>
      <c r="AS129" s="222"/>
      <c r="AT129" s="222">
        <f t="shared" ref="AT129:AT151" si="27">AR129-AS129</f>
        <v>0</v>
      </c>
      <c r="AU129" s="222"/>
      <c r="AV129" s="249"/>
      <c r="AW129" s="249"/>
      <c r="AX129" s="222"/>
      <c r="AY129" s="222"/>
      <c r="AZ129" s="222"/>
      <c r="BA129" s="222"/>
      <c r="BB129" s="249"/>
      <c r="BC129" s="249" t="s">
        <v>69</v>
      </c>
      <c r="BD129" s="249"/>
      <c r="BE129" s="249" t="s">
        <v>57</v>
      </c>
    </row>
    <row r="130" spans="1:57">
      <c r="A130" s="221" t="s">
        <v>179</v>
      </c>
      <c r="B130" s="222" t="str">
        <f>IF(A130="","",VLOOKUP(A130,'IHS DATABASE'!C:D,2,0))</f>
        <v>Mawanda Basic School</v>
      </c>
      <c r="C130" s="223" t="str">
        <f>IF(A130="","",VLOOKUP(A130,'IHS DATABASE'!C:AD,27,0))</f>
        <v>CCS</v>
      </c>
      <c r="D130" s="223" t="s">
        <v>76</v>
      </c>
      <c r="E130" s="223" t="str">
        <f>IF(A130="","",VLOOKUP(A130,'IHS DATABASE'!C:G,5,0))</f>
        <v>Eastern</v>
      </c>
      <c r="F130" s="223" t="str">
        <f>IF(A130="","",VLOOKUP(A130,'IHS DATABASE'!C:AB,26,0))</f>
        <v>Fetus Kalunga</v>
      </c>
      <c r="G130" s="222" t="str">
        <f>IF(A130="","",VLOOKUP(A130,'IHS DATABASE'!C:X,22,0))</f>
        <v>Fetus Kalunga</v>
      </c>
      <c r="H130" s="224"/>
      <c r="I130" s="223" t="str">
        <f>IF(A130="","",VLOOKUP(A130,'IHS DATABASE'!C:W,21,0))</f>
        <v>Outdoor</v>
      </c>
      <c r="J130" s="223" t="str">
        <f>IF(A130="","",VLOOKUP(A130,'IHS DATABASE'!C:T,18,0))</f>
        <v>Grid-Gen</v>
      </c>
      <c r="K130" s="223"/>
      <c r="L130" s="223"/>
      <c r="M130" s="223" t="str">
        <f>IF(A130="","",VLOOKUP(A130,'IHS DATABASE'!C:U,19,0))</f>
        <v>Green Field</v>
      </c>
      <c r="O130" s="213">
        <v>45945</v>
      </c>
      <c r="P130" s="213">
        <v>45933</v>
      </c>
      <c r="Q130" s="233"/>
      <c r="R130" s="234"/>
      <c r="S130" s="234">
        <f>IF(A130="","",VLOOKUP(A130,'IHS DATABASE'!C:BG,30,0))</f>
        <v>0</v>
      </c>
      <c r="T130" s="223"/>
      <c r="U130" s="234">
        <f>IF(A130="","",VLOOKUP(A130,'IHS DATABASE'!C:AG,31,0))</f>
        <v>0</v>
      </c>
      <c r="V130" s="13"/>
      <c r="W130" s="13">
        <v>11483</v>
      </c>
      <c r="X130" s="13">
        <v>11576</v>
      </c>
      <c r="Y130" s="237">
        <f t="shared" si="21"/>
        <v>93</v>
      </c>
      <c r="Z130" s="237">
        <f t="shared" si="22"/>
        <v>288</v>
      </c>
      <c r="AA130" s="237" t="str">
        <f t="shared" si="23"/>
        <v>OK</v>
      </c>
      <c r="AB130" s="238"/>
      <c r="AC130" s="238"/>
      <c r="AD130" s="238"/>
      <c r="AE130" s="239"/>
      <c r="AF130" s="240">
        <v>218</v>
      </c>
      <c r="AG130" s="245"/>
      <c r="AH130" s="245"/>
      <c r="AI130" s="246">
        <v>10</v>
      </c>
      <c r="AJ130" s="246">
        <v>300</v>
      </c>
      <c r="AK130" s="240">
        <f t="shared" si="24"/>
        <v>310</v>
      </c>
      <c r="AL130" s="240">
        <f t="shared" si="25"/>
        <v>208</v>
      </c>
      <c r="AM130" s="247">
        <f t="shared" si="26"/>
        <v>2.23655913978495</v>
      </c>
      <c r="AN130" s="240">
        <f>IF(A130="","",VLOOKUP(A130,'IHS DATABASE'!C:H,6,0))</f>
        <v>4.5</v>
      </c>
      <c r="AO130" s="240"/>
      <c r="AP130" s="248"/>
      <c r="AQ130" s="248"/>
      <c r="AR130" s="222"/>
      <c r="AS130" s="222"/>
      <c r="AT130" s="222">
        <f t="shared" si="27"/>
        <v>0</v>
      </c>
      <c r="AU130" s="222"/>
      <c r="AV130" s="249"/>
      <c r="AW130" s="249"/>
      <c r="AX130" s="222"/>
      <c r="AY130" s="222"/>
      <c r="AZ130" s="222"/>
      <c r="BA130" s="222"/>
      <c r="BB130" s="249"/>
      <c r="BC130" s="249" t="s">
        <v>69</v>
      </c>
      <c r="BD130" s="249"/>
      <c r="BE130" s="249" t="s">
        <v>57</v>
      </c>
    </row>
    <row r="131" spans="1:57">
      <c r="A131" s="221" t="s">
        <v>180</v>
      </c>
      <c r="B131" s="222" t="str">
        <f>IF(A131="","",VLOOKUP(A131,'IHS DATABASE'!C:D,2,0))</f>
        <v>CHIEF MWASE</v>
      </c>
      <c r="C131" s="223" t="str">
        <f>IF(A131="","",VLOOKUP(A131,'IHS DATABASE'!C:AD,27,0))</f>
        <v>CCS</v>
      </c>
      <c r="D131" s="223" t="s">
        <v>62</v>
      </c>
      <c r="E131" s="223" t="str">
        <f>IF(A131="","",VLOOKUP(A131,'IHS DATABASE'!C:G,5,0))</f>
        <v>Eastern </v>
      </c>
      <c r="F131" s="223" t="str">
        <f>IF(A131="","",VLOOKUP(A131,'IHS DATABASE'!C:AB,26,0))</f>
        <v>Fetus Kalunga</v>
      </c>
      <c r="G131" s="222" t="str">
        <f>IF(A131="","",VLOOKUP(A131,'IHS DATABASE'!C:X,22,0))</f>
        <v>Fetus Kalunga</v>
      </c>
      <c r="H131" s="224"/>
      <c r="I131" s="223" t="str">
        <f>IF(A131="","",VLOOKUP(A131,'IHS DATABASE'!C:W,21,0))</f>
        <v>Indoor </v>
      </c>
      <c r="J131" s="223" t="str">
        <f>IF(A131="","",VLOOKUP(A131,'IHS DATABASE'!C:T,18,0))</f>
        <v>Grid-Gen</v>
      </c>
      <c r="K131" s="223"/>
      <c r="L131" s="223"/>
      <c r="M131" s="223" t="str">
        <f>IF(A131="","",VLOOKUP(A131,'IHS DATABASE'!C:U,19,0))</f>
        <v>Green Field</v>
      </c>
      <c r="O131" s="213">
        <v>45945</v>
      </c>
      <c r="P131" s="213">
        <v>45922</v>
      </c>
      <c r="Q131" s="233"/>
      <c r="R131" s="234"/>
      <c r="S131" s="234" t="str">
        <f>IF(A131="","",VLOOKUP(A131,'IHS DATABASE'!C:BG,30,0))</f>
        <v>IMG</v>
      </c>
      <c r="T131" s="223"/>
      <c r="U131" s="234">
        <f>IF(A131="","",VLOOKUP(A131,'IHS DATABASE'!C:AG,31,0))</f>
        <v>20</v>
      </c>
      <c r="V131" s="13"/>
      <c r="W131" s="13">
        <v>11405</v>
      </c>
      <c r="X131" s="13">
        <v>11504</v>
      </c>
      <c r="Y131" s="237">
        <f t="shared" si="21"/>
        <v>99</v>
      </c>
      <c r="Z131" s="237">
        <f t="shared" si="22"/>
        <v>552</v>
      </c>
      <c r="AA131" s="237" t="str">
        <f t="shared" si="23"/>
        <v>OK</v>
      </c>
      <c r="AB131" s="238"/>
      <c r="AC131" s="238"/>
      <c r="AD131" s="238"/>
      <c r="AE131" s="239"/>
      <c r="AF131" s="214">
        <v>218</v>
      </c>
      <c r="AG131" s="245"/>
      <c r="AH131" s="245"/>
      <c r="AI131" s="246">
        <v>10</v>
      </c>
      <c r="AJ131" s="246">
        <v>300</v>
      </c>
      <c r="AK131" s="240">
        <f t="shared" si="24"/>
        <v>310</v>
      </c>
      <c r="AL131" s="240">
        <f t="shared" si="25"/>
        <v>208</v>
      </c>
      <c r="AM131" s="247">
        <f t="shared" si="26"/>
        <v>2.1010101010101</v>
      </c>
      <c r="AN131" s="240">
        <f>IF(A131="","",VLOOKUP(A131,'IHS DATABASE'!C:H,6,0))</f>
        <v>2.5</v>
      </c>
      <c r="AO131" s="240"/>
      <c r="AP131" s="248"/>
      <c r="AQ131" s="248"/>
      <c r="AR131" s="222"/>
      <c r="AS131" s="222"/>
      <c r="AT131" s="222">
        <f t="shared" si="27"/>
        <v>0</v>
      </c>
      <c r="AU131" s="222"/>
      <c r="AV131" s="249"/>
      <c r="AW131" s="249"/>
      <c r="AX131" s="222"/>
      <c r="AY131" s="222"/>
      <c r="AZ131" s="222"/>
      <c r="BA131" s="222"/>
      <c r="BB131" s="249"/>
      <c r="BC131" s="249" t="s">
        <v>69</v>
      </c>
      <c r="BD131" s="249"/>
      <c r="BE131" s="249" t="s">
        <v>57</v>
      </c>
    </row>
    <row r="132" spans="1:57">
      <c r="A132" s="221" t="s">
        <v>181</v>
      </c>
      <c r="B132" s="222" t="str">
        <f>IF(A132="","",VLOOKUP(A132,'IHS DATABASE'!C:D,2,0))</f>
        <v>Lundazi</v>
      </c>
      <c r="C132" s="223" t="str">
        <f>IF(A132="","",VLOOKUP(A132,'IHS DATABASE'!C:AD,27,0))</f>
        <v>CCS</v>
      </c>
      <c r="D132" s="223" t="s">
        <v>62</v>
      </c>
      <c r="E132" s="223" t="str">
        <f>IF(A132="","",VLOOKUP(A132,'IHS DATABASE'!C:G,5,0))</f>
        <v>Eastern </v>
      </c>
      <c r="F132" s="223" t="str">
        <f>IF(A132="","",VLOOKUP(A132,'IHS DATABASE'!C:AB,26,0))</f>
        <v>Fetus Kalunga</v>
      </c>
      <c r="G132" s="222" t="str">
        <f>IF(A132="","",VLOOKUP(A132,'IHS DATABASE'!C:X,22,0))</f>
        <v>Fetus Kalunga</v>
      </c>
      <c r="H132" s="224"/>
      <c r="I132" s="223" t="str">
        <f>IF(A132="","",VLOOKUP(A132,'IHS DATABASE'!C:W,21,0))</f>
        <v>Indoor </v>
      </c>
      <c r="J132" s="223" t="str">
        <f>IF(A132="","",VLOOKUP(A132,'IHS DATABASE'!C:T,18,0))</f>
        <v>Grid-Gen</v>
      </c>
      <c r="K132" s="223"/>
      <c r="L132" s="223"/>
      <c r="M132" s="223" t="str">
        <f>IF(A132="","",VLOOKUP(A132,'IHS DATABASE'!C:U,19,0))</f>
        <v>Green Field</v>
      </c>
      <c r="O132" s="213">
        <v>45945</v>
      </c>
      <c r="P132" s="213">
        <v>45932</v>
      </c>
      <c r="Q132" s="233"/>
      <c r="R132" s="234"/>
      <c r="S132" s="234" t="str">
        <f>IF(A132="","",VLOOKUP(A132,'IHS DATABASE'!C:BG,30,0))</f>
        <v>Gen Logic </v>
      </c>
      <c r="T132" s="223"/>
      <c r="U132" s="234">
        <f>IF(A132="","",VLOOKUP(A132,'IHS DATABASE'!C:AG,31,0))</f>
        <v>15</v>
      </c>
      <c r="V132" s="13"/>
      <c r="W132" s="13">
        <v>0</v>
      </c>
      <c r="X132" s="13">
        <v>35</v>
      </c>
      <c r="Y132" s="237">
        <f t="shared" si="21"/>
        <v>35</v>
      </c>
      <c r="Z132" s="237">
        <f t="shared" si="22"/>
        <v>312</v>
      </c>
      <c r="AA132" s="237" t="str">
        <f t="shared" si="23"/>
        <v>OK</v>
      </c>
      <c r="AB132" s="238"/>
      <c r="AC132" s="238"/>
      <c r="AD132" s="238"/>
      <c r="AE132" s="239"/>
      <c r="AF132" s="214">
        <v>300</v>
      </c>
      <c r="AG132" s="245"/>
      <c r="AH132" s="245"/>
      <c r="AI132" s="246">
        <v>132</v>
      </c>
      <c r="AJ132" s="246">
        <v>400</v>
      </c>
      <c r="AK132" s="240">
        <f t="shared" si="24"/>
        <v>532</v>
      </c>
      <c r="AL132" s="240">
        <f t="shared" si="25"/>
        <v>168</v>
      </c>
      <c r="AM132" s="247">
        <f t="shared" si="26"/>
        <v>4.8</v>
      </c>
      <c r="AN132" s="240">
        <f>IF(A132="","",VLOOKUP(A132,'IHS DATABASE'!C:H,6,0))</f>
        <v>1.8</v>
      </c>
      <c r="AO132" s="240"/>
      <c r="AP132" s="248"/>
      <c r="AQ132" s="248"/>
      <c r="AR132" s="222"/>
      <c r="AS132" s="222"/>
      <c r="AT132" s="222">
        <f t="shared" si="27"/>
        <v>0</v>
      </c>
      <c r="AU132" s="222"/>
      <c r="AV132" s="249"/>
      <c r="AW132" s="249"/>
      <c r="AX132" s="222"/>
      <c r="AY132" s="222"/>
      <c r="AZ132" s="222"/>
      <c r="BA132" s="222"/>
      <c r="BB132" s="249"/>
      <c r="BC132" s="249" t="s">
        <v>69</v>
      </c>
      <c r="BD132" s="249"/>
      <c r="BE132" s="249" t="s">
        <v>57</v>
      </c>
    </row>
    <row r="133" spans="1:57">
      <c r="A133" s="221" t="s">
        <v>61</v>
      </c>
      <c r="B133" s="222" t="str">
        <f>IF(A133="","",VLOOKUP(A133,'IHS DATABASE'!C:D,2,0))</f>
        <v>CHAMA</v>
      </c>
      <c r="C133" s="223" t="str">
        <f>IF(A133="","",VLOOKUP(A133,'IHS DATABASE'!C:AD,27,0))</f>
        <v>CCS</v>
      </c>
      <c r="D133" s="223" t="s">
        <v>62</v>
      </c>
      <c r="E133" s="223" t="str">
        <f>IF(A133="","",VLOOKUP(A133,'IHS DATABASE'!C:G,5,0))</f>
        <v>Eastern </v>
      </c>
      <c r="F133" s="223" t="str">
        <f>IF(A133="","",VLOOKUP(A133,'IHS DATABASE'!C:AB,26,0))</f>
        <v>Fetus Kalunga</v>
      </c>
      <c r="G133" s="222" t="str">
        <f>IF(A133="","",VLOOKUP(A133,'IHS DATABASE'!C:X,22,0))</f>
        <v>Fetus Kalunga</v>
      </c>
      <c r="H133" s="224"/>
      <c r="I133" s="223" t="str">
        <f>IF(A133="","",VLOOKUP(A133,'IHS DATABASE'!C:W,21,0))</f>
        <v>Indoor </v>
      </c>
      <c r="J133" s="223" t="str">
        <f>IF(A133="","",VLOOKUP(A133,'IHS DATABASE'!C:T,18,0))</f>
        <v>Grid-Gen</v>
      </c>
      <c r="K133" s="223"/>
      <c r="L133" s="223"/>
      <c r="M133" s="223" t="str">
        <f>IF(A133="","",VLOOKUP(A133,'IHS DATABASE'!C:U,19,0))</f>
        <v>Green Field</v>
      </c>
      <c r="O133" s="213">
        <v>45945</v>
      </c>
      <c r="P133" s="213">
        <v>45938</v>
      </c>
      <c r="Q133" s="233"/>
      <c r="R133" s="234"/>
      <c r="S133" s="234" t="str">
        <f>IF(A133="","",VLOOKUP(A133,'IHS DATABASE'!C:BG,30,0))</f>
        <v>Gen Logic </v>
      </c>
      <c r="T133" s="223"/>
      <c r="U133" s="234">
        <f>IF(A133="","",VLOOKUP(A133,'IHS DATABASE'!C:AG,31,0))</f>
        <v>20</v>
      </c>
      <c r="V133" s="13"/>
      <c r="W133" s="13">
        <v>7577</v>
      </c>
      <c r="X133" s="13">
        <v>7600</v>
      </c>
      <c r="Y133" s="237">
        <f t="shared" si="21"/>
        <v>23</v>
      </c>
      <c r="Z133" s="237">
        <f t="shared" si="22"/>
        <v>168</v>
      </c>
      <c r="AA133" s="237" t="str">
        <f t="shared" si="23"/>
        <v>OK</v>
      </c>
      <c r="AB133" s="238"/>
      <c r="AC133" s="238"/>
      <c r="AD133" s="238"/>
      <c r="AE133" s="239"/>
      <c r="AF133" s="240">
        <v>355</v>
      </c>
      <c r="AG133" s="245"/>
      <c r="AH133" s="245"/>
      <c r="AI133" s="246">
        <v>298</v>
      </c>
      <c r="AJ133" s="246">
        <v>350</v>
      </c>
      <c r="AK133" s="240">
        <f t="shared" si="24"/>
        <v>648</v>
      </c>
      <c r="AL133" s="240">
        <f t="shared" si="25"/>
        <v>57</v>
      </c>
      <c r="AM133" s="247">
        <f t="shared" si="26"/>
        <v>2.47826086956522</v>
      </c>
      <c r="AN133" s="240">
        <f>IF(A133="","",VLOOKUP(A133,'IHS DATABASE'!C:H,6,0))</f>
        <v>2.5</v>
      </c>
      <c r="AO133" s="240"/>
      <c r="AP133" s="248"/>
      <c r="AQ133" s="248"/>
      <c r="AR133" s="222"/>
      <c r="AS133" s="222"/>
      <c r="AT133" s="222">
        <f t="shared" si="27"/>
        <v>0</v>
      </c>
      <c r="AU133" s="222"/>
      <c r="AV133" s="249"/>
      <c r="AW133" s="249"/>
      <c r="AX133" s="222"/>
      <c r="AY133" s="222"/>
      <c r="AZ133" s="222"/>
      <c r="BA133" s="222"/>
      <c r="BB133" s="249"/>
      <c r="BC133" s="249" t="s">
        <v>69</v>
      </c>
      <c r="BD133" s="249"/>
      <c r="BE133" s="249" t="s">
        <v>57</v>
      </c>
    </row>
    <row r="134" spans="1:57">
      <c r="A134" s="221" t="s">
        <v>182</v>
      </c>
      <c r="B134" s="222" t="str">
        <f>IF(A134="","",VLOOKUP(A134,'IHS DATABASE'!C:D,2,0))</f>
        <v>MSORO REPEATER</v>
      </c>
      <c r="C134" s="223" t="str">
        <f>IF(A134="","",VLOOKUP(A134,'IHS DATABASE'!C:AD,27,0))</f>
        <v>CCS</v>
      </c>
      <c r="D134" s="223" t="s">
        <v>56</v>
      </c>
      <c r="E134" s="223" t="str">
        <f>IF(A134="","",VLOOKUP(A134,'IHS DATABASE'!C:G,5,0))</f>
        <v>Eastern </v>
      </c>
      <c r="F134" s="223" t="str">
        <f>IF(A134="","",VLOOKUP(A134,'IHS DATABASE'!C:AB,26,0))</f>
        <v>Fetus Kalunga</v>
      </c>
      <c r="G134" s="222" t="str">
        <f>IF(A134="","",VLOOKUP(A134,'IHS DATABASE'!C:X,22,0))</f>
        <v>Fetus Kalunga</v>
      </c>
      <c r="H134" s="224"/>
      <c r="I134" s="223" t="str">
        <f>IF(A134="","",VLOOKUP(A134,'IHS DATABASE'!C:W,21,0))</f>
        <v>Indoor </v>
      </c>
      <c r="J134" s="223" t="str">
        <f>IF(A134="","",VLOOKUP(A134,'IHS DATABASE'!C:T,18,0))</f>
        <v>Solar-Gen</v>
      </c>
      <c r="K134" s="223"/>
      <c r="L134" s="223"/>
      <c r="M134" s="223" t="str">
        <f>IF(A134="","",VLOOKUP(A134,'IHS DATABASE'!C:U,19,0))</f>
        <v>Green Field</v>
      </c>
      <c r="O134" s="213">
        <v>45945</v>
      </c>
      <c r="P134" s="213">
        <v>45934</v>
      </c>
      <c r="Q134" s="233"/>
      <c r="R134" s="234"/>
      <c r="S134" s="234" t="str">
        <f>IF(A134="","",VLOOKUP(A134,'IHS DATABASE'!C:BG,30,0))</f>
        <v>CK Works</v>
      </c>
      <c r="T134" s="223"/>
      <c r="U134" s="234">
        <f>IF(A134="","",VLOOKUP(A134,'IHS DATABASE'!C:AG,31,0))</f>
        <v>20</v>
      </c>
      <c r="V134" s="13"/>
      <c r="W134" s="13">
        <v>21888</v>
      </c>
      <c r="X134" s="13">
        <v>22012</v>
      </c>
      <c r="Y134" s="237">
        <f t="shared" si="21"/>
        <v>124</v>
      </c>
      <c r="Z134" s="237">
        <f t="shared" si="22"/>
        <v>264</v>
      </c>
      <c r="AA134" s="237" t="str">
        <f t="shared" si="23"/>
        <v>OK</v>
      </c>
      <c r="AB134" s="238"/>
      <c r="AC134" s="238"/>
      <c r="AD134" s="238"/>
      <c r="AE134" s="239"/>
      <c r="AF134" s="214">
        <v>450</v>
      </c>
      <c r="AG134" s="245"/>
      <c r="AH134" s="245"/>
      <c r="AI134" s="246">
        <v>46</v>
      </c>
      <c r="AJ134" s="246">
        <v>700</v>
      </c>
      <c r="AK134" s="240">
        <f t="shared" si="24"/>
        <v>746</v>
      </c>
      <c r="AL134" s="240">
        <f t="shared" si="25"/>
        <v>404</v>
      </c>
      <c r="AM134" s="247">
        <f t="shared" si="26"/>
        <v>3.25806451612903</v>
      </c>
      <c r="AN134" s="240">
        <f>IF(A134="","",VLOOKUP(A134,'IHS DATABASE'!C:H,6,0))</f>
        <v>2.5</v>
      </c>
      <c r="AO134" s="240"/>
      <c r="AP134" s="248"/>
      <c r="AQ134" s="248"/>
      <c r="AR134" s="222"/>
      <c r="AS134" s="222"/>
      <c r="AT134" s="222">
        <f t="shared" si="27"/>
        <v>0</v>
      </c>
      <c r="AU134" s="222"/>
      <c r="AV134" s="249"/>
      <c r="AW134" s="249"/>
      <c r="AX134" s="222"/>
      <c r="AY134" s="222"/>
      <c r="AZ134" s="222"/>
      <c r="BA134" s="222"/>
      <c r="BB134" s="249"/>
      <c r="BC134" s="249" t="s">
        <v>69</v>
      </c>
      <c r="BD134" s="249"/>
      <c r="BE134" s="249" t="s">
        <v>57</v>
      </c>
    </row>
    <row r="135" spans="1:57">
      <c r="A135" s="221" t="s">
        <v>74</v>
      </c>
      <c r="B135" s="222" t="str">
        <f>IF(A135="","",VLOOKUP(A135,'IHS DATABASE'!C:D,2,0))</f>
        <v>Chanida Border</v>
      </c>
      <c r="C135" s="223" t="str">
        <f>IF(A135="","",VLOOKUP(A135,'IHS DATABASE'!C:AD,27,0))</f>
        <v>CCS</v>
      </c>
      <c r="D135" s="223" t="s">
        <v>56</v>
      </c>
      <c r="E135" s="223" t="str">
        <f>IF(A135="","",VLOOKUP(A135,'IHS DATABASE'!C:G,5,0))</f>
        <v>Eastern </v>
      </c>
      <c r="F135" s="223" t="str">
        <f>IF(A135="","",VLOOKUP(A135,'IHS DATABASE'!C:AB,26,0))</f>
        <v>Fetus Kalunga</v>
      </c>
      <c r="G135" s="222" t="str">
        <f>IF(A135="","",VLOOKUP(A135,'IHS DATABASE'!C:X,22,0))</f>
        <v>Fetus Kalunga</v>
      </c>
      <c r="H135" s="224"/>
      <c r="I135" s="223" t="str">
        <f>IF(A135="","",VLOOKUP(A135,'IHS DATABASE'!C:W,21,0))</f>
        <v>Outdoor</v>
      </c>
      <c r="J135" s="223" t="str">
        <f>IF(A135="","",VLOOKUP(A135,'IHS DATABASE'!C:T,18,0))</f>
        <v>Grid-Gen</v>
      </c>
      <c r="K135" s="223"/>
      <c r="L135" s="223"/>
      <c r="M135" s="223" t="str">
        <f>IF(A135="","",VLOOKUP(A135,'IHS DATABASE'!C:U,19,0))</f>
        <v>Green Field</v>
      </c>
      <c r="O135" s="213">
        <v>45945</v>
      </c>
      <c r="P135" s="213">
        <v>45938</v>
      </c>
      <c r="Q135" s="233"/>
      <c r="R135" s="234"/>
      <c r="S135" s="234" t="str">
        <f>IF(A135="","",VLOOKUP(A135,'IHS DATABASE'!C:BG,30,0))</f>
        <v>Gen Logic </v>
      </c>
      <c r="T135" s="223"/>
      <c r="U135" s="234">
        <f>IF(A135="","",VLOOKUP(A135,'IHS DATABASE'!C:AG,31,0))</f>
        <v>15</v>
      </c>
      <c r="V135" s="13"/>
      <c r="W135" s="13">
        <v>10361</v>
      </c>
      <c r="X135" s="13">
        <v>10421</v>
      </c>
      <c r="Y135" s="237">
        <f t="shared" si="21"/>
        <v>60</v>
      </c>
      <c r="Z135" s="237">
        <f t="shared" si="22"/>
        <v>168</v>
      </c>
      <c r="AA135" s="237" t="str">
        <f t="shared" si="23"/>
        <v>OK</v>
      </c>
      <c r="AB135" s="238"/>
      <c r="AC135" s="238"/>
      <c r="AD135" s="238"/>
      <c r="AE135" s="239"/>
      <c r="AF135" s="240">
        <v>231</v>
      </c>
      <c r="AG135" s="245"/>
      <c r="AH135" s="245"/>
      <c r="AI135" s="246">
        <v>13</v>
      </c>
      <c r="AJ135" s="246">
        <v>400</v>
      </c>
      <c r="AK135" s="240">
        <f t="shared" si="24"/>
        <v>413</v>
      </c>
      <c r="AL135" s="240">
        <f t="shared" si="25"/>
        <v>218</v>
      </c>
      <c r="AM135" s="247">
        <f t="shared" si="26"/>
        <v>3.63333333333333</v>
      </c>
      <c r="AN135" s="240">
        <f>IF(A135="","",VLOOKUP(A135,'IHS DATABASE'!C:H,6,0))</f>
        <v>1.8</v>
      </c>
      <c r="AO135" s="240"/>
      <c r="AP135" s="248"/>
      <c r="AQ135" s="248"/>
      <c r="AR135" s="222"/>
      <c r="AS135" s="222"/>
      <c r="AT135" s="222">
        <f t="shared" si="27"/>
        <v>0</v>
      </c>
      <c r="AU135" s="222"/>
      <c r="AV135" s="249"/>
      <c r="AW135" s="249"/>
      <c r="AX135" s="222"/>
      <c r="AY135" s="222"/>
      <c r="AZ135" s="222"/>
      <c r="BA135" s="222"/>
      <c r="BB135" s="249"/>
      <c r="BC135" s="249" t="s">
        <v>60</v>
      </c>
      <c r="BD135" s="249"/>
      <c r="BE135" s="249" t="s">
        <v>57</v>
      </c>
    </row>
    <row r="136" spans="1:57">
      <c r="A136" s="221" t="s">
        <v>65</v>
      </c>
      <c r="B136" s="222" t="str">
        <f>IF(A136="","",VLOOKUP(A136,'IHS DATABASE'!C:D,2,0))</f>
        <v>CHANIDA BORDER</v>
      </c>
      <c r="C136" s="223" t="str">
        <f>IF(A136="","",VLOOKUP(A136,'IHS DATABASE'!C:AD,27,0))</f>
        <v>CCS</v>
      </c>
      <c r="D136" s="223" t="s">
        <v>56</v>
      </c>
      <c r="E136" s="223" t="str">
        <f>IF(A136="","",VLOOKUP(A136,'IHS DATABASE'!C:G,5,0))</f>
        <v>Eastern </v>
      </c>
      <c r="F136" s="223" t="str">
        <f>IF(A136="","",VLOOKUP(A136,'IHS DATABASE'!C:AB,26,0))</f>
        <v>Fetus Kalunga</v>
      </c>
      <c r="G136" s="222" t="str">
        <f>IF(A136="","",VLOOKUP(A136,'IHS DATABASE'!C:X,22,0))</f>
        <v>Fetus Kalunga</v>
      </c>
      <c r="H136" s="224"/>
      <c r="I136" s="223" t="str">
        <f>IF(A136="","",VLOOKUP(A136,'IHS DATABASE'!C:W,21,0))</f>
        <v>Indoor </v>
      </c>
      <c r="J136" s="223" t="str">
        <f>IF(A136="","",VLOOKUP(A136,'IHS DATABASE'!C:T,18,0))</f>
        <v>Grid-Gen</v>
      </c>
      <c r="K136" s="223"/>
      <c r="L136" s="223"/>
      <c r="M136" s="223" t="str">
        <f>IF(A136="","",VLOOKUP(A136,'IHS DATABASE'!C:U,19,0))</f>
        <v>Green Field</v>
      </c>
      <c r="O136" s="213">
        <v>45945</v>
      </c>
      <c r="P136" s="213">
        <v>45938</v>
      </c>
      <c r="Q136" s="233"/>
      <c r="R136" s="234"/>
      <c r="S136" s="234" t="str">
        <f>IF(A136="","",VLOOKUP(A136,'IHS DATABASE'!C:BG,30,0))</f>
        <v>Gen Logic </v>
      </c>
      <c r="T136" s="223"/>
      <c r="U136" s="234">
        <f>IF(A136="","",VLOOKUP(A136,'IHS DATABASE'!C:AG,31,0))</f>
        <v>15</v>
      </c>
      <c r="V136" s="13"/>
      <c r="W136" s="13">
        <v>7454</v>
      </c>
      <c r="X136" s="13">
        <v>7533</v>
      </c>
      <c r="Y136" s="237">
        <f t="shared" si="21"/>
        <v>79</v>
      </c>
      <c r="Z136" s="237">
        <f t="shared" si="22"/>
        <v>168</v>
      </c>
      <c r="AA136" s="237" t="str">
        <f t="shared" si="23"/>
        <v>OK</v>
      </c>
      <c r="AB136" s="238"/>
      <c r="AC136" s="238"/>
      <c r="AD136" s="238"/>
      <c r="AE136" s="239"/>
      <c r="AF136" s="240">
        <v>210</v>
      </c>
      <c r="AG136" s="245"/>
      <c r="AH136" s="245"/>
      <c r="AI136" s="246">
        <v>15</v>
      </c>
      <c r="AJ136" s="246">
        <v>300</v>
      </c>
      <c r="AK136" s="240">
        <f t="shared" si="24"/>
        <v>315</v>
      </c>
      <c r="AL136" s="240">
        <f t="shared" si="25"/>
        <v>195</v>
      </c>
      <c r="AM136" s="247">
        <f t="shared" si="26"/>
        <v>2.46835443037975</v>
      </c>
      <c r="AN136" s="240">
        <f>IF(A136="","",VLOOKUP(A136,'IHS DATABASE'!C:H,6,0))</f>
        <v>1.8</v>
      </c>
      <c r="AO136" s="240"/>
      <c r="AP136" s="248"/>
      <c r="AQ136" s="248"/>
      <c r="AR136" s="222"/>
      <c r="AS136" s="222"/>
      <c r="AT136" s="222">
        <f t="shared" si="27"/>
        <v>0</v>
      </c>
      <c r="AU136" s="222"/>
      <c r="AV136" s="249"/>
      <c r="AW136" s="249"/>
      <c r="AX136" s="222"/>
      <c r="AY136" s="222"/>
      <c r="AZ136" s="222"/>
      <c r="BA136" s="222"/>
      <c r="BB136" s="249"/>
      <c r="BC136" s="249" t="s">
        <v>60</v>
      </c>
      <c r="BD136" s="249"/>
      <c r="BE136" s="249" t="s">
        <v>57</v>
      </c>
    </row>
    <row r="137" spans="1:57">
      <c r="A137" s="221" t="s">
        <v>87</v>
      </c>
      <c r="B137" s="222" t="str">
        <f>IF(A137="","",VLOOKUP(A137,'IHS DATABASE'!C:D,2,0))</f>
        <v>Chipata Magazine</v>
      </c>
      <c r="C137" s="223" t="str">
        <f>IF(A137="","",VLOOKUP(A137,'IHS DATABASE'!C:AD,27,0))</f>
        <v>CCS</v>
      </c>
      <c r="D137" s="223" t="s">
        <v>59</v>
      </c>
      <c r="E137" s="223" t="str">
        <f>IF(A137="","",VLOOKUP(A137,'IHS DATABASE'!C:G,5,0))</f>
        <v>Eastern</v>
      </c>
      <c r="F137" s="223" t="str">
        <f>IF(A137="","",VLOOKUP(A137,'IHS DATABASE'!C:AB,26,0))</f>
        <v>Fetus Kalunga</v>
      </c>
      <c r="G137" s="222" t="str">
        <f>IF(A137="","",VLOOKUP(A137,'IHS DATABASE'!C:X,22,0))</f>
        <v>Fetus Kalunga</v>
      </c>
      <c r="H137" s="224"/>
      <c r="I137" s="223" t="str">
        <f>IF(A137="","",VLOOKUP(A137,'IHS DATABASE'!C:W,21,0))</f>
        <v>Outdoor</v>
      </c>
      <c r="J137" s="223" t="str">
        <f>IF(A137="","",VLOOKUP(A137,'IHS DATABASE'!C:T,18,0))</f>
        <v>Grid-Gen</v>
      </c>
      <c r="K137" s="223"/>
      <c r="L137" s="223"/>
      <c r="M137" s="223" t="str">
        <f>IF(A137="","",VLOOKUP(A137,'IHS DATABASE'!C:U,19,0))</f>
        <v>Green Field</v>
      </c>
      <c r="O137" s="213">
        <v>45945</v>
      </c>
      <c r="P137" s="213">
        <v>45939</v>
      </c>
      <c r="Q137" s="233"/>
      <c r="R137" s="234"/>
      <c r="S137" s="234" t="str">
        <f>IF(A137="","",VLOOKUP(A137,'IHS DATABASE'!C:BG,30,0))</f>
        <v>CK Works</v>
      </c>
      <c r="T137" s="223"/>
      <c r="U137" s="234">
        <f>IF(A137="","",VLOOKUP(A137,'IHS DATABASE'!C:AG,31,0))</f>
        <v>20</v>
      </c>
      <c r="V137" s="13"/>
      <c r="W137" s="13"/>
      <c r="X137" s="13">
        <v>7191</v>
      </c>
      <c r="Y137" s="237">
        <f t="shared" si="21"/>
        <v>7191</v>
      </c>
      <c r="Z137" s="237">
        <f t="shared" si="22"/>
        <v>144</v>
      </c>
      <c r="AA137" s="237" t="str">
        <f t="shared" si="23"/>
        <v>inconsitent RH</v>
      </c>
      <c r="AB137" s="238"/>
      <c r="AC137" s="238"/>
      <c r="AD137" s="238"/>
      <c r="AE137" s="239"/>
      <c r="AG137" s="245"/>
      <c r="AH137" s="245"/>
      <c r="AI137" s="246">
        <v>105</v>
      </c>
      <c r="AJ137" s="246">
        <v>400</v>
      </c>
      <c r="AK137" s="240">
        <f t="shared" si="24"/>
        <v>505</v>
      </c>
      <c r="AL137" s="240">
        <f t="shared" si="25"/>
        <v>-105</v>
      </c>
      <c r="AM137" s="247">
        <f t="shared" si="26"/>
        <v>-0.0146015853149771</v>
      </c>
      <c r="AN137" s="240">
        <f>IF(A137="","",VLOOKUP(A137,'IHS DATABASE'!C:H,6,0))</f>
        <v>2.5</v>
      </c>
      <c r="AO137" s="240"/>
      <c r="AP137" s="248"/>
      <c r="AQ137" s="248"/>
      <c r="AR137" s="222"/>
      <c r="AS137" s="222"/>
      <c r="AT137" s="222">
        <f t="shared" si="27"/>
        <v>0</v>
      </c>
      <c r="AU137" s="222"/>
      <c r="AV137" s="249"/>
      <c r="AW137" s="249"/>
      <c r="AX137" s="222"/>
      <c r="AY137" s="222"/>
      <c r="AZ137" s="222"/>
      <c r="BA137" s="222"/>
      <c r="BB137" s="249"/>
      <c r="BC137" s="249" t="s">
        <v>60</v>
      </c>
      <c r="BD137" s="249"/>
      <c r="BE137" s="249" t="s">
        <v>57</v>
      </c>
    </row>
    <row r="138" spans="1:57">
      <c r="A138" s="221" t="s">
        <v>105</v>
      </c>
      <c r="B138" s="222" t="str">
        <f>IF(A138="","",VLOOKUP(A138,'IHS DATABASE'!C:D,2,0))</f>
        <v>Kapata Market</v>
      </c>
      <c r="C138" s="223" t="str">
        <f>IF(A138="","",VLOOKUP(A138,'IHS DATABASE'!C:AD,27,0))</f>
        <v>CCS</v>
      </c>
      <c r="D138" s="223" t="s">
        <v>59</v>
      </c>
      <c r="E138" s="223" t="str">
        <f>IF(A138="","",VLOOKUP(A138,'IHS DATABASE'!C:G,5,0))</f>
        <v>Eastern</v>
      </c>
      <c r="F138" s="223" t="str">
        <f>IF(A138="","",VLOOKUP(A138,'IHS DATABASE'!C:AB,26,0))</f>
        <v>Fetus Kalunga</v>
      </c>
      <c r="G138" s="222" t="str">
        <f>IF(A138="","",VLOOKUP(A138,'IHS DATABASE'!C:X,22,0))</f>
        <v>Fetus Kalunga</v>
      </c>
      <c r="H138" s="224"/>
      <c r="I138" s="223" t="str">
        <f>IF(A138="","",VLOOKUP(A138,'IHS DATABASE'!C:W,21,0))</f>
        <v>Outdoor</v>
      </c>
      <c r="J138" s="223" t="str">
        <f>IF(A138="","",VLOOKUP(A138,'IHS DATABASE'!C:T,18,0))</f>
        <v>Grid-Gen</v>
      </c>
      <c r="K138" s="223"/>
      <c r="L138" s="223"/>
      <c r="M138" s="223" t="str">
        <f>IF(A138="","",VLOOKUP(A138,'IHS DATABASE'!C:U,19,0))</f>
        <v>Green Field</v>
      </c>
      <c r="O138" s="213">
        <v>45945</v>
      </c>
      <c r="P138" s="213">
        <v>45940</v>
      </c>
      <c r="Q138" s="233"/>
      <c r="R138" s="234"/>
      <c r="S138" s="234" t="str">
        <f>IF(A138="","",VLOOKUP(A138,'IHS DATABASE'!C:BG,30,0))</f>
        <v>CK Works</v>
      </c>
      <c r="T138" s="223"/>
      <c r="U138" s="234">
        <f>IF(A138="","",VLOOKUP(A138,'IHS DATABASE'!C:AG,31,0))</f>
        <v>20</v>
      </c>
      <c r="V138" s="13"/>
      <c r="W138" s="13">
        <v>98</v>
      </c>
      <c r="X138" s="13">
        <v>161</v>
      </c>
      <c r="Y138" s="237">
        <f t="shared" si="21"/>
        <v>63</v>
      </c>
      <c r="Z138" s="237">
        <f t="shared" si="22"/>
        <v>120</v>
      </c>
      <c r="AA138" s="237" t="str">
        <f t="shared" si="23"/>
        <v>OK</v>
      </c>
      <c r="AB138" s="238"/>
      <c r="AC138" s="238"/>
      <c r="AD138" s="238"/>
      <c r="AE138" s="239"/>
      <c r="AF138" s="240">
        <v>419</v>
      </c>
      <c r="AG138" s="245"/>
      <c r="AH138" s="245"/>
      <c r="AI138" s="246">
        <v>150</v>
      </c>
      <c r="AJ138" s="246">
        <v>300</v>
      </c>
      <c r="AK138" s="240">
        <f t="shared" si="24"/>
        <v>450</v>
      </c>
      <c r="AL138" s="240">
        <f t="shared" si="25"/>
        <v>269</v>
      </c>
      <c r="AM138" s="247">
        <f t="shared" si="26"/>
        <v>4.26984126984127</v>
      </c>
      <c r="AN138" s="240">
        <f>IF(A138="","",VLOOKUP(A138,'IHS DATABASE'!C:H,6,0))</f>
        <v>2.5</v>
      </c>
      <c r="AO138" s="240"/>
      <c r="AP138" s="248"/>
      <c r="AQ138" s="248"/>
      <c r="AR138" s="222"/>
      <c r="AS138" s="222"/>
      <c r="AT138" s="222">
        <f t="shared" si="27"/>
        <v>0</v>
      </c>
      <c r="AU138" s="222"/>
      <c r="AV138" s="249"/>
      <c r="AW138" s="249"/>
      <c r="AX138" s="222"/>
      <c r="AY138" s="222"/>
      <c r="AZ138" s="222"/>
      <c r="BA138" s="222"/>
      <c r="BB138" s="249"/>
      <c r="BC138" s="249" t="s">
        <v>60</v>
      </c>
      <c r="BD138" s="249"/>
      <c r="BE138" s="249" t="s">
        <v>57</v>
      </c>
    </row>
    <row r="139" spans="1:57">
      <c r="A139" s="221" t="s">
        <v>183</v>
      </c>
      <c r="B139" s="222" t="str">
        <f>IF(A139="","",VLOOKUP(A139,'IHS DATABASE'!C:D,2,0))</f>
        <v>Nkhanga</v>
      </c>
      <c r="C139" s="223" t="str">
        <f>IF(A139="","",VLOOKUP(A139,'IHS DATABASE'!C:AD,27,0))</f>
        <v>CCS</v>
      </c>
      <c r="D139" s="223" t="s">
        <v>62</v>
      </c>
      <c r="E139" s="223" t="str">
        <f>IF(A139="","",VLOOKUP(A139,'IHS DATABASE'!C:G,5,0))</f>
        <v>Eastern </v>
      </c>
      <c r="F139" s="223" t="str">
        <f>IF(A139="","",VLOOKUP(A139,'IHS DATABASE'!C:AB,26,0))</f>
        <v>Fetus Kalunga</v>
      </c>
      <c r="G139" s="222" t="str">
        <f>IF(A139="","",VLOOKUP(A139,'IHS DATABASE'!C:X,22,0))</f>
        <v>Fetus Kalunga</v>
      </c>
      <c r="H139" s="224"/>
      <c r="I139" s="223" t="str">
        <f>IF(A139="","",VLOOKUP(A139,'IHS DATABASE'!C:W,21,0))</f>
        <v>Outdoor</v>
      </c>
      <c r="J139" s="223" t="str">
        <f>IF(A139="","",VLOOKUP(A139,'IHS DATABASE'!C:T,18,0))</f>
        <v>Solar-Gen</v>
      </c>
      <c r="K139" s="223"/>
      <c r="L139" s="223"/>
      <c r="M139" s="223" t="str">
        <f>IF(A139="","",VLOOKUP(A139,'IHS DATABASE'!C:U,19,0))</f>
        <v>Green Field</v>
      </c>
      <c r="O139" s="213">
        <v>45945</v>
      </c>
      <c r="P139" s="213">
        <v>45924</v>
      </c>
      <c r="Q139" s="233"/>
      <c r="R139" s="234"/>
      <c r="S139" s="234" t="str">
        <f>IF(A139="","",VLOOKUP(A139,'IHS DATABASE'!C:BG,30,0))</f>
        <v>GNM</v>
      </c>
      <c r="T139" s="223"/>
      <c r="U139" s="234">
        <f>IF(A139="","",VLOOKUP(A139,'IHS DATABASE'!C:AG,31,0))</f>
        <v>20</v>
      </c>
      <c r="V139" s="13"/>
      <c r="W139" s="13">
        <v>7418</v>
      </c>
      <c r="X139" s="13">
        <v>7657</v>
      </c>
      <c r="Y139" s="237">
        <f t="shared" si="21"/>
        <v>239</v>
      </c>
      <c r="Z139" s="237">
        <f t="shared" si="22"/>
        <v>504</v>
      </c>
      <c r="AA139" s="237" t="str">
        <f t="shared" si="23"/>
        <v>OK</v>
      </c>
      <c r="AB139" s="238"/>
      <c r="AC139" s="238"/>
      <c r="AD139" s="238"/>
      <c r="AE139" s="239"/>
      <c r="AF139" s="240">
        <v>518</v>
      </c>
      <c r="AG139" s="245"/>
      <c r="AH139" s="245"/>
      <c r="AI139" s="246">
        <v>11</v>
      </c>
      <c r="AJ139" s="246">
        <v>500</v>
      </c>
      <c r="AK139" s="240">
        <f t="shared" si="24"/>
        <v>511</v>
      </c>
      <c r="AL139" s="240">
        <f t="shared" si="25"/>
        <v>507</v>
      </c>
      <c r="AM139" s="247">
        <f t="shared" si="26"/>
        <v>2.12133891213389</v>
      </c>
      <c r="AN139" s="240">
        <f>IF(A139="","",VLOOKUP(A139,'IHS DATABASE'!C:H,6,0))</f>
        <v>2.5</v>
      </c>
      <c r="AO139" s="240"/>
      <c r="AP139" s="248"/>
      <c r="AQ139" s="248"/>
      <c r="AR139" s="222"/>
      <c r="AS139" s="222"/>
      <c r="AT139" s="222">
        <f t="shared" si="27"/>
        <v>0</v>
      </c>
      <c r="AU139" s="222"/>
      <c r="AV139" s="249"/>
      <c r="AW139" s="249"/>
      <c r="AX139" s="222"/>
      <c r="AY139" s="222"/>
      <c r="AZ139" s="222"/>
      <c r="BA139" s="222"/>
      <c r="BB139" s="249"/>
      <c r="BC139" s="249" t="s">
        <v>69</v>
      </c>
      <c r="BD139" s="249"/>
      <c r="BE139" s="249" t="s">
        <v>57</v>
      </c>
    </row>
    <row r="140" spans="1:57">
      <c r="A140" s="221" t="s">
        <v>119</v>
      </c>
      <c r="B140" s="222" t="str">
        <f>IF(A140="","",VLOOKUP(A140,'IHS DATABASE'!C:D,2,0))</f>
        <v>Gonda</v>
      </c>
      <c r="C140" s="223" t="str">
        <f>IF(A140="","",VLOOKUP(A140,'IHS DATABASE'!C:AD,27,0))</f>
        <v>CCS</v>
      </c>
      <c r="D140" s="223" t="s">
        <v>56</v>
      </c>
      <c r="E140" s="223" t="str">
        <f>IF(A140="","",VLOOKUP(A140,'IHS DATABASE'!C:G,5,0))</f>
        <v>Eastern </v>
      </c>
      <c r="F140" s="223" t="str">
        <f>IF(A140="","",VLOOKUP(A140,'IHS DATABASE'!C:AB,26,0))</f>
        <v>Fetus Kalunga</v>
      </c>
      <c r="G140" s="222" t="str">
        <f>IF(A140="","",VLOOKUP(A140,'IHS DATABASE'!C:X,22,0))</f>
        <v>Fetus Kalunga</v>
      </c>
      <c r="H140" s="224"/>
      <c r="I140" s="223" t="str">
        <f>IF(A140="","",VLOOKUP(A140,'IHS DATABASE'!C:W,21,0))</f>
        <v>Indoor </v>
      </c>
      <c r="J140" s="223" t="str">
        <f>IF(A140="","",VLOOKUP(A140,'IHS DATABASE'!C:T,18,0))</f>
        <v>Grid-Gen</v>
      </c>
      <c r="K140" s="223"/>
      <c r="L140" s="223"/>
      <c r="M140" s="223" t="str">
        <f>IF(A140="","",VLOOKUP(A140,'IHS DATABASE'!C:U,19,0))</f>
        <v>Green Field</v>
      </c>
      <c r="O140" s="213">
        <v>45942</v>
      </c>
      <c r="P140" s="213">
        <v>45929</v>
      </c>
      <c r="Q140" s="233"/>
      <c r="R140" s="234"/>
      <c r="S140" s="234" t="str">
        <f>IF(A140="","",VLOOKUP(A140,'IHS DATABASE'!C:BG,30,0))</f>
        <v>Gen Logic </v>
      </c>
      <c r="T140" s="223"/>
      <c r="U140" s="234">
        <f>IF(A140="","",VLOOKUP(A140,'IHS DATABASE'!C:AG,31,0))</f>
        <v>15</v>
      </c>
      <c r="V140" s="13"/>
      <c r="W140" s="13">
        <v>3350</v>
      </c>
      <c r="X140" s="13">
        <v>3478</v>
      </c>
      <c r="Y140" s="237">
        <f t="shared" si="21"/>
        <v>128</v>
      </c>
      <c r="Z140" s="237">
        <f t="shared" si="22"/>
        <v>312</v>
      </c>
      <c r="AA140" s="237" t="str">
        <f t="shared" si="23"/>
        <v>OK</v>
      </c>
      <c r="AB140" s="238"/>
      <c r="AC140" s="238"/>
      <c r="AD140" s="238"/>
      <c r="AE140" s="239"/>
      <c r="AF140" s="240">
        <v>463</v>
      </c>
      <c r="AG140" s="245"/>
      <c r="AH140" s="245"/>
      <c r="AI140" s="246">
        <v>120</v>
      </c>
      <c r="AJ140" s="246">
        <v>200</v>
      </c>
      <c r="AK140" s="240">
        <f t="shared" si="24"/>
        <v>320</v>
      </c>
      <c r="AL140" s="240">
        <f t="shared" si="25"/>
        <v>343</v>
      </c>
      <c r="AM140" s="247">
        <f t="shared" si="26"/>
        <v>2.6796875</v>
      </c>
      <c r="AN140" s="240">
        <f>IF(A140="","",VLOOKUP(A140,'IHS DATABASE'!C:H,6,0))</f>
        <v>1.8</v>
      </c>
      <c r="AO140" s="240"/>
      <c r="AP140" s="248"/>
      <c r="AQ140" s="248"/>
      <c r="AR140" s="222"/>
      <c r="AS140" s="222"/>
      <c r="AT140" s="222">
        <f t="shared" si="27"/>
        <v>0</v>
      </c>
      <c r="AU140" s="222"/>
      <c r="AV140" s="249"/>
      <c r="AW140" s="249"/>
      <c r="AX140" s="222"/>
      <c r="AY140" s="222"/>
      <c r="AZ140" s="222"/>
      <c r="BA140" s="222"/>
      <c r="BB140" s="249"/>
      <c r="BC140" s="249" t="s">
        <v>69</v>
      </c>
      <c r="BD140" s="249"/>
      <c r="BE140" s="249" t="s">
        <v>57</v>
      </c>
    </row>
    <row r="141" spans="1:57">
      <c r="A141" s="221" t="s">
        <v>159</v>
      </c>
      <c r="B141" s="222" t="s">
        <v>160</v>
      </c>
      <c r="C141" s="223" t="e">
        <f>IF(A141="","",VLOOKUP(A141,'IHS DATABASE'!C:AD,27,0))</f>
        <v>#N/A</v>
      </c>
      <c r="D141" s="223" t="s">
        <v>62</v>
      </c>
      <c r="E141" s="223" t="e">
        <f>IF(A141="","",VLOOKUP(A141,'IHS DATABASE'!C:G,5,0))</f>
        <v>#N/A</v>
      </c>
      <c r="F141" s="223" t="e">
        <f>IF(A141="","",VLOOKUP(A141,'IHS DATABASE'!C:AB,26,0))</f>
        <v>#N/A</v>
      </c>
      <c r="G141" s="222" t="e">
        <f>IF(A141="","",VLOOKUP(A141,'IHS DATABASE'!C:X,22,0))</f>
        <v>#N/A</v>
      </c>
      <c r="H141" s="224"/>
      <c r="I141" s="223" t="e">
        <f>IF(A141="","",VLOOKUP(A141,'IHS DATABASE'!C:W,21,0))</f>
        <v>#N/A</v>
      </c>
      <c r="J141" s="223" t="e">
        <f>IF(A141="","",VLOOKUP(A141,'IHS DATABASE'!C:T,18,0))</f>
        <v>#N/A</v>
      </c>
      <c r="K141" s="223"/>
      <c r="L141" s="223"/>
      <c r="M141" s="223" t="e">
        <f>IF(A141="","",VLOOKUP(A141,'IHS DATABASE'!C:U,19,0))</f>
        <v>#N/A</v>
      </c>
      <c r="O141" s="213">
        <v>45950</v>
      </c>
      <c r="P141" s="213">
        <v>45944</v>
      </c>
      <c r="Q141" s="233"/>
      <c r="R141" s="234"/>
      <c r="S141" s="234" t="e">
        <f>IF(A141="","",VLOOKUP(A141,'IHS DATABASE'!C:BG,30,0))</f>
        <v>#N/A</v>
      </c>
      <c r="T141" s="223"/>
      <c r="U141" s="234" t="e">
        <f>IF(A141="","",VLOOKUP(A141,'IHS DATABASE'!C:AG,31,0))</f>
        <v>#N/A</v>
      </c>
      <c r="V141" s="13"/>
      <c r="W141" s="13">
        <v>1320</v>
      </c>
      <c r="X141" s="13">
        <v>1382</v>
      </c>
      <c r="Y141" s="237">
        <f t="shared" si="21"/>
        <v>62</v>
      </c>
      <c r="Z141" s="237">
        <f t="shared" si="22"/>
        <v>144</v>
      </c>
      <c r="AA141" s="237" t="str">
        <f t="shared" si="23"/>
        <v>OK</v>
      </c>
      <c r="AB141" s="238"/>
      <c r="AC141" s="238"/>
      <c r="AD141" s="238"/>
      <c r="AE141" s="239"/>
      <c r="AF141" s="240">
        <v>382</v>
      </c>
      <c r="AG141" s="245"/>
      <c r="AH141" s="245"/>
      <c r="AI141" s="246">
        <v>168</v>
      </c>
      <c r="AJ141" s="246">
        <v>200</v>
      </c>
      <c r="AK141" s="240">
        <f t="shared" si="24"/>
        <v>368</v>
      </c>
      <c r="AL141" s="240">
        <f t="shared" si="25"/>
        <v>214</v>
      </c>
      <c r="AM141" s="247">
        <f t="shared" si="26"/>
        <v>3.45161290322581</v>
      </c>
      <c r="AN141" s="240" t="e">
        <f>IF(A141="","",VLOOKUP(A141,'IHS DATABASE'!C:H,6,0))</f>
        <v>#N/A</v>
      </c>
      <c r="AO141" s="240"/>
      <c r="AP141" s="248"/>
      <c r="AQ141" s="248"/>
      <c r="AR141" s="222"/>
      <c r="AS141" s="222"/>
      <c r="AT141" s="222">
        <f t="shared" si="27"/>
        <v>0</v>
      </c>
      <c r="AU141" s="222"/>
      <c r="AV141" s="249"/>
      <c r="AW141" s="249"/>
      <c r="AX141" s="222"/>
      <c r="AY141" s="222"/>
      <c r="AZ141" s="222"/>
      <c r="BA141" s="222"/>
      <c r="BB141" s="249"/>
      <c r="BC141" s="249" t="s">
        <v>69</v>
      </c>
      <c r="BD141" s="249"/>
      <c r="BE141" s="249" t="s">
        <v>57</v>
      </c>
    </row>
    <row r="142" spans="1:57">
      <c r="A142" s="221" t="s">
        <v>184</v>
      </c>
      <c r="B142" s="222" t="str">
        <f>IF(A142="","",VLOOKUP(A142,'IHS DATABASE'!C:D,2,0))</f>
        <v>CHIEF MAGODI</v>
      </c>
      <c r="C142" s="223" t="str">
        <f>IF(A142="","",VLOOKUP(A142,'IHS DATABASE'!C:AD,27,0))</f>
        <v>CCS</v>
      </c>
      <c r="D142" s="223" t="s">
        <v>62</v>
      </c>
      <c r="E142" s="223" t="str">
        <f>IF(A142="","",VLOOKUP(A142,'IHS DATABASE'!C:G,5,0))</f>
        <v>Eastern </v>
      </c>
      <c r="F142" s="223" t="str">
        <f>IF(A142="","",VLOOKUP(A142,'IHS DATABASE'!C:AB,26,0))</f>
        <v>Fetus Kalunga</v>
      </c>
      <c r="G142" s="222" t="str">
        <f>IF(A142="","",VLOOKUP(A142,'IHS DATABASE'!C:X,22,0))</f>
        <v>Fetus Kalunga</v>
      </c>
      <c r="H142" s="224"/>
      <c r="I142" s="223" t="str">
        <f>IF(A142="","",VLOOKUP(A142,'IHS DATABASE'!C:W,21,0))</f>
        <v>Outdoor</v>
      </c>
      <c r="J142" s="223" t="str">
        <f>IF(A142="","",VLOOKUP(A142,'IHS DATABASE'!C:T,18,0))</f>
        <v>Solar-Gen</v>
      </c>
      <c r="K142" s="223"/>
      <c r="L142" s="223"/>
      <c r="M142" s="223" t="str">
        <f>IF(A142="","",VLOOKUP(A142,'IHS DATABASE'!C:U,19,0))</f>
        <v>Green Field</v>
      </c>
      <c r="O142" s="213">
        <v>45946</v>
      </c>
      <c r="P142" s="213">
        <v>45934</v>
      </c>
      <c r="Q142" s="233"/>
      <c r="R142" s="234"/>
      <c r="S142" s="234" t="str">
        <f>IF(A142="","",VLOOKUP(A142,'IHS DATABASE'!C:BG,30,0))</f>
        <v>CK Works</v>
      </c>
      <c r="T142" s="223"/>
      <c r="U142" s="234">
        <f>IF(A142="","",VLOOKUP(A142,'IHS DATABASE'!C:AG,31,0))</f>
        <v>20</v>
      </c>
      <c r="V142" s="13"/>
      <c r="W142" s="13">
        <v>8103</v>
      </c>
      <c r="X142" s="13">
        <v>8252</v>
      </c>
      <c r="Y142" s="237">
        <f t="shared" si="21"/>
        <v>149</v>
      </c>
      <c r="Z142" s="237">
        <f t="shared" si="22"/>
        <v>288</v>
      </c>
      <c r="AA142" s="237" t="str">
        <f t="shared" si="23"/>
        <v>OK</v>
      </c>
      <c r="AB142" s="238"/>
      <c r="AC142" s="238"/>
      <c r="AD142" s="238"/>
      <c r="AE142" s="239"/>
      <c r="AF142" s="214">
        <v>542</v>
      </c>
      <c r="AG142" s="245"/>
      <c r="AH142" s="245"/>
      <c r="AI142" s="246">
        <v>28</v>
      </c>
      <c r="AJ142" s="246">
        <v>500</v>
      </c>
      <c r="AK142" s="240">
        <f t="shared" si="24"/>
        <v>528</v>
      </c>
      <c r="AL142" s="240">
        <f t="shared" si="25"/>
        <v>514</v>
      </c>
      <c r="AM142" s="247">
        <f t="shared" si="26"/>
        <v>3.4496644295302</v>
      </c>
      <c r="AN142" s="240">
        <f>IF(A142="","",VLOOKUP(A142,'IHS DATABASE'!C:H,6,0))</f>
        <v>2.5</v>
      </c>
      <c r="AO142" s="240"/>
      <c r="AP142" s="248"/>
      <c r="AQ142" s="248"/>
      <c r="AR142" s="222"/>
      <c r="AS142" s="222"/>
      <c r="AT142" s="222">
        <f t="shared" si="27"/>
        <v>0</v>
      </c>
      <c r="AU142" s="222"/>
      <c r="AV142" s="249"/>
      <c r="AW142" s="249"/>
      <c r="AX142" s="222"/>
      <c r="AY142" s="222"/>
      <c r="AZ142" s="222"/>
      <c r="BA142" s="222"/>
      <c r="BB142" s="249"/>
      <c r="BC142" s="249" t="s">
        <v>69</v>
      </c>
      <c r="BD142" s="249"/>
      <c r="BE142" s="249" t="s">
        <v>57</v>
      </c>
    </row>
    <row r="143" spans="1:57">
      <c r="A143" s="221" t="s">
        <v>66</v>
      </c>
      <c r="B143" s="222" t="str">
        <f>IF(A143="","",VLOOKUP(A143,'IHS DATABASE'!C:D,2,0))</f>
        <v>Chipata East Rise</v>
      </c>
      <c r="C143" s="223" t="str">
        <f>IF(A143="","",VLOOKUP(A143,'IHS DATABASE'!C:AD,27,0))</f>
        <v>CCS</v>
      </c>
      <c r="D143" s="223" t="s">
        <v>59</v>
      </c>
      <c r="E143" s="223" t="str">
        <f>IF(A143="","",VLOOKUP(A143,'IHS DATABASE'!C:G,5,0))</f>
        <v>Eastern</v>
      </c>
      <c r="F143" s="223" t="str">
        <f>IF(A143="","",VLOOKUP(A143,'IHS DATABASE'!C:AB,26,0))</f>
        <v>Fetus Kalunga</v>
      </c>
      <c r="G143" s="222" t="str">
        <f>IF(A143="","",VLOOKUP(A143,'IHS DATABASE'!C:X,22,0))</f>
        <v>Fetus Kalunga</v>
      </c>
      <c r="H143" s="224"/>
      <c r="I143" s="223" t="str">
        <f>IF(A143="","",VLOOKUP(A143,'IHS DATABASE'!C:W,21,0))</f>
        <v>Outdoor</v>
      </c>
      <c r="J143" s="223" t="str">
        <f>IF(A143="","",VLOOKUP(A143,'IHS DATABASE'!C:T,18,0))</f>
        <v>Grid-Gen</v>
      </c>
      <c r="K143" s="223"/>
      <c r="L143" s="223"/>
      <c r="M143" s="223" t="str">
        <f>IF(A143="","",VLOOKUP(A143,'IHS DATABASE'!C:U,19,0))</f>
        <v>Green Field</v>
      </c>
      <c r="O143" s="213">
        <v>45946</v>
      </c>
      <c r="P143" s="213">
        <v>45939</v>
      </c>
      <c r="Q143" s="233"/>
      <c r="R143" s="234"/>
      <c r="S143" s="234" t="str">
        <f>IF(A143="","",VLOOKUP(A143,'IHS DATABASE'!C:BG,30,0))</f>
        <v>CK Works</v>
      </c>
      <c r="T143" s="223"/>
      <c r="U143" s="234">
        <f>IF(A143="","",VLOOKUP(A143,'IHS DATABASE'!C:AG,31,0))</f>
        <v>20</v>
      </c>
      <c r="V143" s="13"/>
      <c r="W143" s="13">
        <v>1969</v>
      </c>
      <c r="X143" s="13">
        <v>2073</v>
      </c>
      <c r="Y143" s="237">
        <f t="shared" si="21"/>
        <v>104</v>
      </c>
      <c r="Z143" s="237">
        <f t="shared" si="22"/>
        <v>168</v>
      </c>
      <c r="AA143" s="237" t="str">
        <f t="shared" si="23"/>
        <v>OK</v>
      </c>
      <c r="AB143" s="238"/>
      <c r="AC143" s="238"/>
      <c r="AD143" s="238"/>
      <c r="AE143" s="239"/>
      <c r="AF143" s="240">
        <v>449</v>
      </c>
      <c r="AG143" s="245"/>
      <c r="AH143" s="245"/>
      <c r="AI143" s="246">
        <v>62</v>
      </c>
      <c r="AJ143" s="246">
        <v>400</v>
      </c>
      <c r="AK143" s="240">
        <f t="shared" si="24"/>
        <v>462</v>
      </c>
      <c r="AL143" s="240">
        <f t="shared" si="25"/>
        <v>387</v>
      </c>
      <c r="AM143" s="247">
        <f t="shared" si="26"/>
        <v>3.72115384615385</v>
      </c>
      <c r="AN143" s="240">
        <f>IF(A143="","",VLOOKUP(A143,'IHS DATABASE'!C:H,6,0))</f>
        <v>2.5</v>
      </c>
      <c r="AO143" s="240"/>
      <c r="AP143" s="248"/>
      <c r="AQ143" s="248"/>
      <c r="AR143" s="222"/>
      <c r="AS143" s="222"/>
      <c r="AT143" s="222">
        <f t="shared" si="27"/>
        <v>0</v>
      </c>
      <c r="AU143" s="222"/>
      <c r="AV143" s="249"/>
      <c r="AW143" s="249"/>
      <c r="AX143" s="222"/>
      <c r="AY143" s="222"/>
      <c r="AZ143" s="222"/>
      <c r="BA143" s="222"/>
      <c r="BB143" s="249"/>
      <c r="BC143" s="249" t="s">
        <v>60</v>
      </c>
      <c r="BD143" s="249"/>
      <c r="BE143" s="249" t="s">
        <v>57</v>
      </c>
    </row>
    <row r="144" spans="1:57">
      <c r="A144" s="221" t="s">
        <v>88</v>
      </c>
      <c r="B144" s="222" t="str">
        <f>IF(A144="","",VLOOKUP(A144,'IHS DATABASE'!C:D,2,0))</f>
        <v>Chipata ZCCF Command</v>
      </c>
      <c r="C144" s="223" t="str">
        <f>IF(A144="","",VLOOKUP(A144,'IHS DATABASE'!C:AD,27,0))</f>
        <v>CCS</v>
      </c>
      <c r="D144" s="223" t="s">
        <v>59</v>
      </c>
      <c r="E144" s="223" t="str">
        <f>IF(A144="","",VLOOKUP(A144,'IHS DATABASE'!C:G,5,0))</f>
        <v>Eastern </v>
      </c>
      <c r="F144" s="223" t="str">
        <f>IF(A144="","",VLOOKUP(A144,'IHS DATABASE'!C:AB,26,0))</f>
        <v>Fetus Kalunga</v>
      </c>
      <c r="G144" s="222" t="str">
        <f>IF(A144="","",VLOOKUP(A144,'IHS DATABASE'!C:X,22,0))</f>
        <v>Fetus Kalunga</v>
      </c>
      <c r="H144" s="224"/>
      <c r="I144" s="223" t="str">
        <f>IF(A144="","",VLOOKUP(A144,'IHS DATABASE'!C:W,21,0))</f>
        <v>Outdoor</v>
      </c>
      <c r="J144" s="223" t="str">
        <f>IF(A144="","",VLOOKUP(A144,'IHS DATABASE'!C:T,18,0))</f>
        <v>Grid-Gen</v>
      </c>
      <c r="K144" s="223"/>
      <c r="L144" s="223"/>
      <c r="M144" s="223" t="str">
        <f>IF(A144="","",VLOOKUP(A144,'IHS DATABASE'!C:U,19,0))</f>
        <v>Green Field</v>
      </c>
      <c r="O144" s="213">
        <v>45946</v>
      </c>
      <c r="P144" s="213">
        <v>45939</v>
      </c>
      <c r="Q144" s="233"/>
      <c r="R144" s="234"/>
      <c r="S144" s="234" t="str">
        <f>IF(A144="","",VLOOKUP(A144,'IHS DATABASE'!C:BG,30,0))</f>
        <v>Gen Logic </v>
      </c>
      <c r="T144" s="223"/>
      <c r="U144" s="234">
        <f>IF(A144="","",VLOOKUP(A144,'IHS DATABASE'!C:AG,31,0))</f>
        <v>30</v>
      </c>
      <c r="V144" s="13"/>
      <c r="W144" s="13">
        <v>6853</v>
      </c>
      <c r="X144" s="13">
        <v>6929</v>
      </c>
      <c r="Y144" s="237">
        <f t="shared" si="21"/>
        <v>76</v>
      </c>
      <c r="Z144" s="237">
        <f t="shared" si="22"/>
        <v>168</v>
      </c>
      <c r="AA144" s="237" t="str">
        <f t="shared" si="23"/>
        <v>OK</v>
      </c>
      <c r="AB144" s="238"/>
      <c r="AC144" s="238"/>
      <c r="AD144" s="238"/>
      <c r="AE144" s="239"/>
      <c r="AF144" s="240">
        <v>515</v>
      </c>
      <c r="AG144" s="245"/>
      <c r="AH144" s="245"/>
      <c r="AI144" s="246">
        <v>219</v>
      </c>
      <c r="AJ144" s="246">
        <v>400</v>
      </c>
      <c r="AK144" s="240">
        <f t="shared" si="24"/>
        <v>619</v>
      </c>
      <c r="AL144" s="240">
        <f t="shared" si="25"/>
        <v>296</v>
      </c>
      <c r="AM144" s="247">
        <f t="shared" si="26"/>
        <v>3.89473684210526</v>
      </c>
      <c r="AN144" s="240">
        <f>IF(A144="","",VLOOKUP(A144,'IHS DATABASE'!C:H,6,0))</f>
        <v>4.5</v>
      </c>
      <c r="AO144" s="240"/>
      <c r="AP144" s="248"/>
      <c r="AQ144" s="248"/>
      <c r="AR144" s="222"/>
      <c r="AS144" s="222"/>
      <c r="AT144" s="222">
        <f t="shared" si="27"/>
        <v>0</v>
      </c>
      <c r="AU144" s="222"/>
      <c r="AV144" s="249"/>
      <c r="AW144" s="249"/>
      <c r="AX144" s="222"/>
      <c r="AY144" s="222"/>
      <c r="AZ144" s="222"/>
      <c r="BA144" s="222"/>
      <c r="BB144" s="249"/>
      <c r="BC144" s="249" t="s">
        <v>60</v>
      </c>
      <c r="BD144" s="249"/>
      <c r="BE144" s="249" t="s">
        <v>57</v>
      </c>
    </row>
    <row r="145" spans="1:57">
      <c r="A145" s="221" t="s">
        <v>67</v>
      </c>
      <c r="B145" s="222" t="str">
        <f>IF(A145="","",VLOOKUP(A145,'IHS DATABASE'!C:D,2,0))</f>
        <v>Chipata Industries</v>
      </c>
      <c r="C145" s="223" t="str">
        <f>IF(A145="","",VLOOKUP(A145,'IHS DATABASE'!C:AD,27,0))</f>
        <v>CCS</v>
      </c>
      <c r="D145" s="223" t="s">
        <v>59</v>
      </c>
      <c r="E145" s="223" t="str">
        <f>IF(A145="","",VLOOKUP(A145,'IHS DATABASE'!C:G,5,0))</f>
        <v>Eastern </v>
      </c>
      <c r="F145" s="223" t="str">
        <f>IF(A145="","",VLOOKUP(A145,'IHS DATABASE'!C:AB,26,0))</f>
        <v>Fetus Kalunga</v>
      </c>
      <c r="G145" s="222" t="str">
        <f>IF(A145="","",VLOOKUP(A145,'IHS DATABASE'!C:X,22,0))</f>
        <v>Fetus Kalunga</v>
      </c>
      <c r="H145" s="224"/>
      <c r="I145" s="223" t="str">
        <f>IF(A145="","",VLOOKUP(A145,'IHS DATABASE'!C:W,21,0))</f>
        <v>Outdoor</v>
      </c>
      <c r="J145" s="223" t="str">
        <f>IF(A145="","",VLOOKUP(A145,'IHS DATABASE'!C:T,18,0))</f>
        <v>Grid-Gen</v>
      </c>
      <c r="K145" s="223"/>
      <c r="L145" s="223"/>
      <c r="M145" s="223" t="str">
        <f>IF(A145="","",VLOOKUP(A145,'IHS DATABASE'!C:U,19,0))</f>
        <v>Green Field</v>
      </c>
      <c r="O145" s="213">
        <v>45946</v>
      </c>
      <c r="P145" s="213">
        <v>45939</v>
      </c>
      <c r="Q145" s="233"/>
      <c r="R145" s="234"/>
      <c r="S145" s="234" t="str">
        <f>IF(A145="","",VLOOKUP(A145,'IHS DATABASE'!C:BG,30,0))</f>
        <v>Hauwei</v>
      </c>
      <c r="T145" s="223"/>
      <c r="U145" s="234">
        <f>IF(A145="","",VLOOKUP(A145,'IHS DATABASE'!C:AG,31,0))</f>
        <v>14</v>
      </c>
      <c r="V145" s="13"/>
      <c r="W145" s="13">
        <v>9551</v>
      </c>
      <c r="X145" s="13">
        <v>9656</v>
      </c>
      <c r="Y145" s="237">
        <f t="shared" si="21"/>
        <v>105</v>
      </c>
      <c r="Z145" s="237">
        <f t="shared" si="22"/>
        <v>168</v>
      </c>
      <c r="AA145" s="237" t="str">
        <f t="shared" si="23"/>
        <v>OK</v>
      </c>
      <c r="AB145" s="238"/>
      <c r="AC145" s="238"/>
      <c r="AD145" s="238"/>
      <c r="AE145" s="239"/>
      <c r="AF145" s="240">
        <v>422</v>
      </c>
      <c r="AG145" s="245"/>
      <c r="AH145" s="245"/>
      <c r="AI145" s="246">
        <v>162</v>
      </c>
      <c r="AJ145" s="246">
        <v>350</v>
      </c>
      <c r="AK145" s="240">
        <f t="shared" si="24"/>
        <v>512</v>
      </c>
      <c r="AL145" s="240">
        <f t="shared" si="25"/>
        <v>260</v>
      </c>
      <c r="AM145" s="247">
        <f t="shared" si="26"/>
        <v>2.47619047619048</v>
      </c>
      <c r="AN145" s="240">
        <f>IF(A145="","",VLOOKUP(A145,'IHS DATABASE'!C:H,6,0))</f>
        <v>1.5</v>
      </c>
      <c r="AO145" s="240"/>
      <c r="AP145" s="248"/>
      <c r="AQ145" s="248"/>
      <c r="AR145" s="222"/>
      <c r="AS145" s="222"/>
      <c r="AT145" s="222">
        <f t="shared" si="27"/>
        <v>0</v>
      </c>
      <c r="AU145" s="222"/>
      <c r="AV145" s="249"/>
      <c r="AW145" s="249"/>
      <c r="AX145" s="222"/>
      <c r="AY145" s="222"/>
      <c r="AZ145" s="222"/>
      <c r="BA145" s="222"/>
      <c r="BB145" s="249"/>
      <c r="BC145" s="249" t="s">
        <v>60</v>
      </c>
      <c r="BD145" s="249"/>
      <c r="BE145" s="249" t="s">
        <v>57</v>
      </c>
    </row>
    <row r="146" spans="1:57">
      <c r="A146" s="221" t="s">
        <v>185</v>
      </c>
      <c r="B146" s="222" t="str">
        <f>IF(A146="","",VLOOKUP(A146,'IHS DATABASE'!C:D,2,0))</f>
        <v>MPONDA</v>
      </c>
      <c r="C146" s="223" t="str">
        <f>IF(A146="","",VLOOKUP(A146,'IHS DATABASE'!C:AD,27,0))</f>
        <v>CCS</v>
      </c>
      <c r="D146" s="223" t="s">
        <v>62</v>
      </c>
      <c r="E146" s="223" t="str">
        <f>IF(A146="","",VLOOKUP(A146,'IHS DATABASE'!C:G,5,0))</f>
        <v>Eastern </v>
      </c>
      <c r="F146" s="223" t="str">
        <f>IF(A146="","",VLOOKUP(A146,'IHS DATABASE'!C:AB,26,0))</f>
        <v>Fetus Kalunga</v>
      </c>
      <c r="G146" s="222" t="str">
        <f>IF(A146="","",VLOOKUP(A146,'IHS DATABASE'!C:X,22,0))</f>
        <v>Fetus Kalunga</v>
      </c>
      <c r="H146" s="224"/>
      <c r="I146" s="223" t="str">
        <f>IF(A146="","",VLOOKUP(A146,'IHS DATABASE'!C:W,21,0))</f>
        <v>Indoor </v>
      </c>
      <c r="J146" s="223" t="str">
        <f>IF(A146="","",VLOOKUP(A146,'IHS DATABASE'!C:T,18,0))</f>
        <v>Solar-Gen</v>
      </c>
      <c r="K146" s="223"/>
      <c r="L146" s="223"/>
      <c r="M146" s="223" t="str">
        <f>IF(A146="","",VLOOKUP(A146,'IHS DATABASE'!C:U,19,0))</f>
        <v>Green Field</v>
      </c>
      <c r="O146" s="213">
        <v>45946</v>
      </c>
      <c r="P146" s="213">
        <v>45931</v>
      </c>
      <c r="Q146" s="233"/>
      <c r="R146" s="234"/>
      <c r="S146" s="234" t="str">
        <f>IF(A146="","",VLOOKUP(A146,'IHS DATABASE'!C:BG,30,0))</f>
        <v>CK Works</v>
      </c>
      <c r="T146" s="223"/>
      <c r="U146" s="234">
        <f>IF(A146="","",VLOOKUP(A146,'IHS DATABASE'!C:AG,31,0))</f>
        <v>20</v>
      </c>
      <c r="V146" s="13"/>
      <c r="W146" s="13">
        <v>11203</v>
      </c>
      <c r="X146" s="13">
        <v>11396</v>
      </c>
      <c r="Y146" s="237">
        <f t="shared" si="21"/>
        <v>193</v>
      </c>
      <c r="Z146" s="237">
        <f t="shared" si="22"/>
        <v>360</v>
      </c>
      <c r="AA146" s="237" t="str">
        <f t="shared" si="23"/>
        <v>OK</v>
      </c>
      <c r="AB146" s="238"/>
      <c r="AC146" s="238"/>
      <c r="AD146" s="238"/>
      <c r="AE146" s="239"/>
      <c r="AF146" s="214">
        <v>741</v>
      </c>
      <c r="AG146" s="245"/>
      <c r="AH146" s="245"/>
      <c r="AI146" s="246">
        <v>14</v>
      </c>
      <c r="AJ146" s="246">
        <v>800</v>
      </c>
      <c r="AK146" s="240">
        <f t="shared" si="24"/>
        <v>814</v>
      </c>
      <c r="AL146" s="240">
        <f t="shared" si="25"/>
        <v>727</v>
      </c>
      <c r="AM146" s="247">
        <f t="shared" si="26"/>
        <v>3.76683937823834</v>
      </c>
      <c r="AN146" s="240">
        <f>IF(A146="","",VLOOKUP(A146,'IHS DATABASE'!C:H,6,0))</f>
        <v>2.5</v>
      </c>
      <c r="AO146" s="240"/>
      <c r="AP146" s="248"/>
      <c r="AQ146" s="248"/>
      <c r="AR146" s="222"/>
      <c r="AS146" s="222"/>
      <c r="AT146" s="222">
        <f t="shared" si="27"/>
        <v>0</v>
      </c>
      <c r="AU146" s="222"/>
      <c r="AV146" s="249"/>
      <c r="AW146" s="249"/>
      <c r="AX146" s="222"/>
      <c r="AY146" s="222"/>
      <c r="AZ146" s="222"/>
      <c r="BA146" s="222"/>
      <c r="BB146" s="249"/>
      <c r="BC146" s="249" t="s">
        <v>69</v>
      </c>
      <c r="BD146" s="249"/>
      <c r="BE146" s="249" t="s">
        <v>57</v>
      </c>
    </row>
    <row r="147" spans="1:57">
      <c r="A147" s="221" t="s">
        <v>186</v>
      </c>
      <c r="B147" s="222" t="str">
        <f>IF(A147="","",VLOOKUP(A147,'IHS DATABASE'!C:D,2,0))</f>
        <v>NYAKUTWA</v>
      </c>
      <c r="C147" s="223" t="str">
        <f>IF(A147="","",VLOOKUP(A147,'IHS DATABASE'!C:AD,27,0))</f>
        <v>CCS</v>
      </c>
      <c r="D147" s="223" t="s">
        <v>59</v>
      </c>
      <c r="E147" s="223" t="str">
        <f>IF(A147="","",VLOOKUP(A147,'IHS DATABASE'!C:G,5,0))</f>
        <v>Eastern </v>
      </c>
      <c r="F147" s="223" t="str">
        <f>IF(A147="","",VLOOKUP(A147,'IHS DATABASE'!C:AB,26,0))</f>
        <v>Fetus Kalunga</v>
      </c>
      <c r="G147" s="222" t="str">
        <f>IF(A147="","",VLOOKUP(A147,'IHS DATABASE'!C:X,22,0))</f>
        <v>Fetus Kalunga</v>
      </c>
      <c r="H147" s="224"/>
      <c r="I147" s="223" t="str">
        <f>IF(A147="","",VLOOKUP(A147,'IHS DATABASE'!C:W,21,0))</f>
        <v>Indoor </v>
      </c>
      <c r="J147" s="223" t="str">
        <f>IF(A147="","",VLOOKUP(A147,'IHS DATABASE'!C:T,18,0))</f>
        <v>Grid-Gen</v>
      </c>
      <c r="K147" s="223"/>
      <c r="L147" s="223"/>
      <c r="M147" s="223" t="str">
        <f>IF(A147="","",VLOOKUP(A147,'IHS DATABASE'!C:U,19,0))</f>
        <v>Green Field</v>
      </c>
      <c r="O147" s="213">
        <v>45946</v>
      </c>
      <c r="P147" s="213">
        <v>45934</v>
      </c>
      <c r="Q147" s="233"/>
      <c r="R147" s="234"/>
      <c r="S147" s="234" t="str">
        <f>IF(A147="","",VLOOKUP(A147,'IHS DATABASE'!C:BG,30,0))</f>
        <v>Gen Logic </v>
      </c>
      <c r="T147" s="223"/>
      <c r="U147" s="234">
        <f>IF(A147="","",VLOOKUP(A147,'IHS DATABASE'!C:AG,31,0))</f>
        <v>16</v>
      </c>
      <c r="V147" s="13"/>
      <c r="W147" s="13">
        <v>1954</v>
      </c>
      <c r="X147" s="13">
        <v>2023</v>
      </c>
      <c r="Y147" s="237">
        <f t="shared" si="21"/>
        <v>69</v>
      </c>
      <c r="Z147" s="237">
        <f t="shared" si="22"/>
        <v>288</v>
      </c>
      <c r="AA147" s="237" t="str">
        <f t="shared" si="23"/>
        <v>OK</v>
      </c>
      <c r="AB147" s="238"/>
      <c r="AC147" s="238"/>
      <c r="AD147" s="238"/>
      <c r="AE147" s="239"/>
      <c r="AF147" s="214">
        <v>466</v>
      </c>
      <c r="AG147" s="245"/>
      <c r="AH147" s="245"/>
      <c r="AI147" s="246">
        <v>160</v>
      </c>
      <c r="AJ147" s="246">
        <v>500</v>
      </c>
      <c r="AK147" s="240">
        <f t="shared" si="24"/>
        <v>660</v>
      </c>
      <c r="AL147" s="240">
        <f t="shared" si="25"/>
        <v>306</v>
      </c>
      <c r="AM147" s="247">
        <f t="shared" si="26"/>
        <v>4.43478260869565</v>
      </c>
      <c r="AN147" s="240">
        <f>IF(A147="","",VLOOKUP(A147,'IHS DATABASE'!C:H,6,0))</f>
        <v>2</v>
      </c>
      <c r="AO147" s="240"/>
      <c r="AP147" s="248"/>
      <c r="AQ147" s="248"/>
      <c r="AR147" s="222"/>
      <c r="AS147" s="222"/>
      <c r="AT147" s="222">
        <f t="shared" si="27"/>
        <v>0</v>
      </c>
      <c r="AU147" s="222"/>
      <c r="AV147" s="249"/>
      <c r="AW147" s="249"/>
      <c r="AX147" s="222"/>
      <c r="AY147" s="222"/>
      <c r="AZ147" s="222"/>
      <c r="BA147" s="222"/>
      <c r="BB147" s="249"/>
      <c r="BC147" s="249" t="s">
        <v>60</v>
      </c>
      <c r="BD147" s="249"/>
      <c r="BE147" s="249" t="s">
        <v>57</v>
      </c>
    </row>
    <row r="148" spans="1:57">
      <c r="A148" s="253" t="s">
        <v>187</v>
      </c>
      <c r="B148" s="222" t="str">
        <f>IF(A148="","",VLOOKUP(A148,'IHS DATABASE'!C:D,2,0))</f>
        <v>Chataika Primary School</v>
      </c>
      <c r="C148" s="223" t="str">
        <f>IF(A148="","",VLOOKUP(A148,'IHS DATABASE'!C:AD,27,0))</f>
        <v>CCS</v>
      </c>
      <c r="D148" s="223" t="s">
        <v>76</v>
      </c>
      <c r="E148" s="223" t="str">
        <f>IF(A148="","",VLOOKUP(A148,'IHS DATABASE'!C:G,5,0))</f>
        <v>Eastern</v>
      </c>
      <c r="F148" s="223" t="str">
        <f>IF(A148="","",VLOOKUP(A148,'IHS DATABASE'!C:AB,26,0))</f>
        <v>Fetus Kalunga</v>
      </c>
      <c r="G148" s="222" t="str">
        <f>IF(A148="","",VLOOKUP(A148,'IHS DATABASE'!C:X,22,0))</f>
        <v>Fetus Kalunga</v>
      </c>
      <c r="H148" s="224"/>
      <c r="I148" s="223" t="str">
        <f>IF(A148="","",VLOOKUP(A148,'IHS DATABASE'!C:W,21,0))</f>
        <v>Outdoor</v>
      </c>
      <c r="J148" s="223" t="str">
        <f>IF(A148="","",VLOOKUP(A148,'IHS DATABASE'!C:T,18,0))</f>
        <v>Solar-Gen</v>
      </c>
      <c r="K148" s="223"/>
      <c r="L148" s="223"/>
      <c r="M148" s="223" t="str">
        <f>IF(A148="","",VLOOKUP(A148,'IHS DATABASE'!C:U,19,0))</f>
        <v>Green Field</v>
      </c>
      <c r="O148" s="213">
        <v>45947</v>
      </c>
      <c r="Q148" s="233"/>
      <c r="R148" s="234"/>
      <c r="S148" s="234">
        <f>IF(A148="","",VLOOKUP(A148,'IHS DATABASE'!C:BG,30,0))</f>
        <v>0</v>
      </c>
      <c r="T148" s="223"/>
      <c r="U148" s="234">
        <f>IF(A148="","",VLOOKUP(A148,'IHS DATABASE'!C:AG,31,0))</f>
        <v>30</v>
      </c>
      <c r="V148" s="13"/>
      <c r="W148" s="13"/>
      <c r="X148" s="13">
        <v>6367</v>
      </c>
      <c r="Y148" s="237">
        <f t="shared" si="21"/>
        <v>6367</v>
      </c>
      <c r="Z148" s="237">
        <f t="shared" si="22"/>
        <v>1102728</v>
      </c>
      <c r="AA148" s="237" t="str">
        <f t="shared" si="23"/>
        <v>OK</v>
      </c>
      <c r="AB148" s="238"/>
      <c r="AC148" s="238"/>
      <c r="AD148" s="238"/>
      <c r="AE148" s="239"/>
      <c r="AG148" s="245"/>
      <c r="AH148" s="245"/>
      <c r="AI148" s="246">
        <v>14</v>
      </c>
      <c r="AJ148" s="246">
        <v>100</v>
      </c>
      <c r="AK148" s="240">
        <f t="shared" si="24"/>
        <v>114</v>
      </c>
      <c r="AL148" s="240">
        <f t="shared" si="25"/>
        <v>-14</v>
      </c>
      <c r="AM148" s="247">
        <f t="shared" si="26"/>
        <v>-0.00219883775718549</v>
      </c>
      <c r="AN148" s="240">
        <f>IF(A148="","",VLOOKUP(A148,'IHS DATABASE'!C:H,6,0))</f>
        <v>4.5</v>
      </c>
      <c r="AO148" s="240"/>
      <c r="AP148" s="248"/>
      <c r="AQ148" s="248"/>
      <c r="AR148" s="222"/>
      <c r="AS148" s="222"/>
      <c r="AT148" s="222">
        <f t="shared" si="27"/>
        <v>0</v>
      </c>
      <c r="AU148" s="222"/>
      <c r="AV148" s="249"/>
      <c r="AW148" s="249"/>
      <c r="AX148" s="222"/>
      <c r="AY148" s="222"/>
      <c r="AZ148" s="222"/>
      <c r="BA148" s="222"/>
      <c r="BB148" s="249"/>
      <c r="BC148" s="249" t="s">
        <v>69</v>
      </c>
      <c r="BD148" s="249"/>
      <c r="BE148" s="249" t="s">
        <v>57</v>
      </c>
    </row>
    <row r="149" spans="1:57">
      <c r="A149" s="221" t="s">
        <v>131</v>
      </c>
      <c r="B149" s="222" t="str">
        <f>IF(A149="","",VLOOKUP(A149,'IHS DATABASE'!C:D,2,0))</f>
        <v>CHIPATA RELIEF 1 Katopola</v>
      </c>
      <c r="C149" s="223" t="str">
        <f>IF(A149="","",VLOOKUP(A149,'IHS DATABASE'!C:AD,27,0))</f>
        <v>CCS</v>
      </c>
      <c r="D149" s="223" t="s">
        <v>56</v>
      </c>
      <c r="E149" s="223" t="str">
        <f>IF(A149="","",VLOOKUP(A149,'IHS DATABASE'!C:G,5,0))</f>
        <v>Eastern </v>
      </c>
      <c r="F149" s="223" t="str">
        <f>IF(A149="","",VLOOKUP(A149,'IHS DATABASE'!C:AB,26,0))</f>
        <v>Fetus Kalunga</v>
      </c>
      <c r="G149" s="222" t="str">
        <f>IF(A149="","",VLOOKUP(A149,'IHS DATABASE'!C:X,22,0))</f>
        <v>Fetus Kalunga</v>
      </c>
      <c r="H149" s="224"/>
      <c r="I149" s="223" t="str">
        <f>IF(A149="","",VLOOKUP(A149,'IHS DATABASE'!C:W,21,0))</f>
        <v>Indoor </v>
      </c>
      <c r="J149" s="223" t="str">
        <f>IF(A149="","",VLOOKUP(A149,'IHS DATABASE'!C:T,18,0))</f>
        <v>Grid-Gen</v>
      </c>
      <c r="K149" s="223"/>
      <c r="L149" s="223"/>
      <c r="M149" s="223" t="str">
        <f>IF(A149="","",VLOOKUP(A149,'IHS DATABASE'!C:U,19,0))</f>
        <v>Green Field</v>
      </c>
      <c r="O149" s="213">
        <v>45947</v>
      </c>
      <c r="P149" s="213">
        <v>45942</v>
      </c>
      <c r="Q149" s="233"/>
      <c r="R149" s="234"/>
      <c r="S149" s="234" t="str">
        <f>IF(A149="","",VLOOKUP(A149,'IHS DATABASE'!C:BG,30,0))</f>
        <v>CK Works</v>
      </c>
      <c r="T149" s="223"/>
      <c r="U149" s="234">
        <f>IF(A149="","",VLOOKUP(A149,'IHS DATABASE'!C:AG,31,0))</f>
        <v>20</v>
      </c>
      <c r="V149" s="13"/>
      <c r="W149" s="13">
        <v>9410</v>
      </c>
      <c r="X149" s="13">
        <v>9444</v>
      </c>
      <c r="Y149" s="237">
        <f t="shared" si="21"/>
        <v>34</v>
      </c>
      <c r="Z149" s="237">
        <f t="shared" si="22"/>
        <v>120</v>
      </c>
      <c r="AA149" s="237" t="str">
        <f t="shared" si="23"/>
        <v>OK</v>
      </c>
      <c r="AB149" s="238"/>
      <c r="AC149" s="238"/>
      <c r="AD149" s="238"/>
      <c r="AE149" s="239"/>
      <c r="AF149" s="240">
        <v>267</v>
      </c>
      <c r="AG149" s="245"/>
      <c r="AH149" s="245"/>
      <c r="AI149" s="246">
        <v>77</v>
      </c>
      <c r="AJ149" s="246">
        <v>500</v>
      </c>
      <c r="AK149" s="240">
        <f t="shared" si="24"/>
        <v>577</v>
      </c>
      <c r="AL149" s="240">
        <f t="shared" si="25"/>
        <v>190</v>
      </c>
      <c r="AM149" s="247">
        <f t="shared" si="26"/>
        <v>5.58823529411765</v>
      </c>
      <c r="AN149" s="240">
        <f>IF(A149="","",VLOOKUP(A149,'IHS DATABASE'!C:H,6,0))</f>
        <v>2.5</v>
      </c>
      <c r="AO149" s="240"/>
      <c r="AP149" s="248"/>
      <c r="AQ149" s="248"/>
      <c r="AR149" s="222"/>
      <c r="AS149" s="222"/>
      <c r="AT149" s="222">
        <f t="shared" si="27"/>
        <v>0</v>
      </c>
      <c r="AU149" s="222"/>
      <c r="AV149" s="249"/>
      <c r="AW149" s="249"/>
      <c r="AX149" s="222"/>
      <c r="AY149" s="222"/>
      <c r="AZ149" s="222"/>
      <c r="BA149" s="222"/>
      <c r="BB149" s="249"/>
      <c r="BC149" s="249" t="s">
        <v>60</v>
      </c>
      <c r="BD149" s="249"/>
      <c r="BE149" s="249" t="s">
        <v>57</v>
      </c>
    </row>
    <row r="150" spans="1:57">
      <c r="A150" s="221" t="s">
        <v>152</v>
      </c>
      <c r="B150" s="222" t="str">
        <f>IF(A150="","",VLOOKUP(A150,'IHS DATABASE'!C:D,2,0))</f>
        <v>Kagoro Basic School</v>
      </c>
      <c r="C150" s="223" t="str">
        <f>IF(A150="","",VLOOKUP(A150,'IHS DATABASE'!C:AD,27,0))</f>
        <v>CCS</v>
      </c>
      <c r="D150" s="223" t="s">
        <v>56</v>
      </c>
      <c r="E150" s="223" t="str">
        <f>IF(A150="","",VLOOKUP(A150,'IHS DATABASE'!C:G,5,0))</f>
        <v>Eastern</v>
      </c>
      <c r="F150" s="223" t="str">
        <f>IF(A150="","",VLOOKUP(A150,'IHS DATABASE'!C:AB,26,0))</f>
        <v>Fetus Kalunga</v>
      </c>
      <c r="G150" s="222" t="str">
        <f>IF(A150="","",VLOOKUP(A150,'IHS DATABASE'!C:X,22,0))</f>
        <v>Fetus Kalunga</v>
      </c>
      <c r="H150" s="224"/>
      <c r="I150" s="223" t="str">
        <f>IF(A150="","",VLOOKUP(A150,'IHS DATABASE'!C:W,21,0))</f>
        <v>Outdoor</v>
      </c>
      <c r="J150" s="223" t="str">
        <f>IF(A150="","",VLOOKUP(A150,'IHS DATABASE'!C:T,18,0))</f>
        <v>Grid-Gen</v>
      </c>
      <c r="K150" s="223"/>
      <c r="L150" s="223"/>
      <c r="M150" s="223" t="str">
        <f>IF(A150="","",VLOOKUP(A150,'IHS DATABASE'!C:U,19,0))</f>
        <v>Green Field</v>
      </c>
      <c r="O150" s="213">
        <v>45954</v>
      </c>
      <c r="P150" s="213">
        <v>45943</v>
      </c>
      <c r="Q150" s="233"/>
      <c r="R150" s="234"/>
      <c r="S150" s="234">
        <f>IF(A150="","",VLOOKUP(A150,'IHS DATABASE'!C:BG,30,0))</f>
        <v>0</v>
      </c>
      <c r="T150" s="223"/>
      <c r="U150" s="234">
        <f>IF(A150="","",VLOOKUP(A150,'IHS DATABASE'!C:AG,31,0))</f>
        <v>0</v>
      </c>
      <c r="V150" s="13"/>
      <c r="W150" s="13">
        <v>9965</v>
      </c>
      <c r="X150" s="13">
        <v>10074</v>
      </c>
      <c r="Y150" s="237">
        <f t="shared" si="21"/>
        <v>109</v>
      </c>
      <c r="Z150" s="237">
        <f t="shared" si="22"/>
        <v>264</v>
      </c>
      <c r="AA150" s="237" t="str">
        <f t="shared" si="23"/>
        <v>OK</v>
      </c>
      <c r="AB150" s="238"/>
      <c r="AC150" s="238"/>
      <c r="AD150" s="238"/>
      <c r="AE150" s="239"/>
      <c r="AF150" s="240">
        <v>345</v>
      </c>
      <c r="AG150" s="245"/>
      <c r="AH150" s="245"/>
      <c r="AI150" s="246">
        <v>78</v>
      </c>
      <c r="AJ150" s="246">
        <v>200</v>
      </c>
      <c r="AK150" s="240">
        <f t="shared" si="24"/>
        <v>278</v>
      </c>
      <c r="AL150" s="240">
        <f t="shared" si="25"/>
        <v>267</v>
      </c>
      <c r="AM150" s="247">
        <f t="shared" si="26"/>
        <v>2.44954128440367</v>
      </c>
      <c r="AN150" s="240">
        <f>IF(A150="","",VLOOKUP(A150,'IHS DATABASE'!C:H,6,0))</f>
        <v>4.5</v>
      </c>
      <c r="AO150" s="240"/>
      <c r="AP150" s="248"/>
      <c r="AQ150" s="248"/>
      <c r="AR150" s="222"/>
      <c r="AS150" s="222"/>
      <c r="AT150" s="222">
        <f t="shared" si="27"/>
        <v>0</v>
      </c>
      <c r="AU150" s="222"/>
      <c r="AV150" s="249"/>
      <c r="AW150" s="249"/>
      <c r="AX150" s="222"/>
      <c r="AY150" s="222"/>
      <c r="AZ150" s="222"/>
      <c r="BA150" s="222"/>
      <c r="BB150" s="249"/>
      <c r="BC150" s="249" t="s">
        <v>60</v>
      </c>
      <c r="BD150" s="249"/>
      <c r="BE150" s="249"/>
    </row>
    <row r="151" spans="1:57">
      <c r="A151" s="225" t="s">
        <v>105</v>
      </c>
      <c r="B151" s="254" t="str">
        <f>IF(A151="","",VLOOKUP(A151,'IHS DATABASE'!C:D,2,0))</f>
        <v>Kapata Market</v>
      </c>
      <c r="C151" s="223" t="str">
        <f>IF(A151="","",VLOOKUP(A151,'IHS DATABASE'!C:AD,27,0))</f>
        <v>CCS</v>
      </c>
      <c r="D151" s="223" t="s">
        <v>59</v>
      </c>
      <c r="E151" s="223" t="str">
        <f>IF(A151="","",VLOOKUP(A151,'IHS DATABASE'!C:G,5,0))</f>
        <v>Eastern</v>
      </c>
      <c r="F151" s="223" t="str">
        <f>IF(A151="","",VLOOKUP(A151,'IHS DATABASE'!C:AB,26,0))</f>
        <v>Fetus Kalunga</v>
      </c>
      <c r="G151" s="222" t="str">
        <f>IF(A151="","",VLOOKUP(A151,'IHS DATABASE'!C:X,22,0))</f>
        <v>Fetus Kalunga</v>
      </c>
      <c r="H151" s="224"/>
      <c r="I151" s="223" t="str">
        <f>IF(A151="","",VLOOKUP(A151,'IHS DATABASE'!C:W,21,0))</f>
        <v>Outdoor</v>
      </c>
      <c r="J151" s="223" t="str">
        <f>IF(A151="","",VLOOKUP(A151,'IHS DATABASE'!C:T,18,0))</f>
        <v>Grid-Gen</v>
      </c>
      <c r="K151" s="223"/>
      <c r="L151" s="223"/>
      <c r="M151" s="223" t="str">
        <f>IF(A151="","",VLOOKUP(A151,'IHS DATABASE'!C:U,19,0))</f>
        <v>Green Field</v>
      </c>
      <c r="O151" s="213">
        <v>45953</v>
      </c>
      <c r="P151" s="213">
        <v>45945</v>
      </c>
      <c r="Q151" s="233"/>
      <c r="R151" s="234"/>
      <c r="S151" s="234" t="str">
        <f>IF(A151="","",VLOOKUP(A151,'IHS DATABASE'!C:BG,30,0))</f>
        <v>CK Works</v>
      </c>
      <c r="T151" s="223"/>
      <c r="U151" s="234">
        <f>IF(A151="","",VLOOKUP(A151,'IHS DATABASE'!C:AG,31,0))</f>
        <v>20</v>
      </c>
      <c r="V151" s="13"/>
      <c r="W151" s="13">
        <v>161</v>
      </c>
      <c r="X151" s="13">
        <v>223</v>
      </c>
      <c r="Y151" s="237">
        <f t="shared" si="21"/>
        <v>62</v>
      </c>
      <c r="Z151" s="237">
        <f t="shared" si="22"/>
        <v>192</v>
      </c>
      <c r="AA151" s="237" t="str">
        <f t="shared" si="23"/>
        <v>OK</v>
      </c>
      <c r="AB151" s="238"/>
      <c r="AC151" s="238"/>
      <c r="AD151" s="238"/>
      <c r="AE151" s="239"/>
      <c r="AF151" s="240">
        <v>450</v>
      </c>
      <c r="AG151" s="245"/>
      <c r="AH151" s="245"/>
      <c r="AI151" s="246">
        <v>181</v>
      </c>
      <c r="AJ151" s="246">
        <v>200</v>
      </c>
      <c r="AK151" s="240">
        <f t="shared" si="24"/>
        <v>381</v>
      </c>
      <c r="AL151" s="240">
        <f t="shared" si="25"/>
        <v>269</v>
      </c>
      <c r="AM151" s="247">
        <f t="shared" si="26"/>
        <v>4.33870967741935</v>
      </c>
      <c r="AN151" s="240">
        <f>IF(A151="","",VLOOKUP(A151,'IHS DATABASE'!C:H,6,0))</f>
        <v>2.5</v>
      </c>
      <c r="AO151" s="240"/>
      <c r="AP151" s="248"/>
      <c r="AQ151" s="248"/>
      <c r="AR151" s="222"/>
      <c r="AS151" s="222"/>
      <c r="AT151" s="222">
        <f t="shared" si="27"/>
        <v>0</v>
      </c>
      <c r="AU151" s="222"/>
      <c r="AV151" s="249"/>
      <c r="AW151" s="249"/>
      <c r="AX151" s="222"/>
      <c r="AY151" s="222"/>
      <c r="AZ151" s="222"/>
      <c r="BA151" s="222"/>
      <c r="BB151" s="249"/>
      <c r="BC151" s="249" t="s">
        <v>128</v>
      </c>
      <c r="BD151" s="249"/>
      <c r="BE151" s="249"/>
    </row>
    <row r="152" spans="1:57">
      <c r="A152" s="221" t="s">
        <v>188</v>
      </c>
      <c r="B152" s="222" t="str">
        <f>IF(A152="","",VLOOKUP(A152,'IHS DATABASE'!C:D,2,0))</f>
        <v>Naviruli</v>
      </c>
      <c r="C152" s="223" t="str">
        <f>IF(A152="","",VLOOKUP(A152,'IHS DATABASE'!C:AD,27,0))</f>
        <v>CCS</v>
      </c>
      <c r="D152" s="223" t="s">
        <v>56</v>
      </c>
      <c r="E152" s="223" t="str">
        <f>IF(A152="","",VLOOKUP(A152,'IHS DATABASE'!C:G,5,0))</f>
        <v>Eastern </v>
      </c>
      <c r="F152" s="223" t="str">
        <f>IF(A152="","",VLOOKUP(A152,'IHS DATABASE'!C:AB,26,0))</f>
        <v>Fetus Kalunga</v>
      </c>
      <c r="G152" s="222" t="str">
        <f>IF(A152="","",VLOOKUP(A152,'IHS DATABASE'!C:X,22,0))</f>
        <v>Fetus Kalunga</v>
      </c>
      <c r="H152" s="224"/>
      <c r="I152" s="223" t="str">
        <f>IF(A152="","",VLOOKUP(A152,'IHS DATABASE'!C:W,21,0))</f>
        <v>Outdoor</v>
      </c>
      <c r="J152" s="223" t="str">
        <f>IF(A152="","",VLOOKUP(A152,'IHS DATABASE'!C:T,18,0))</f>
        <v>Solar-Gen</v>
      </c>
      <c r="K152" s="223"/>
      <c r="L152" s="223"/>
      <c r="M152" s="223" t="str">
        <f>IF(A152="","",VLOOKUP(A152,'IHS DATABASE'!C:U,19,0))</f>
        <v>Green Field</v>
      </c>
      <c r="O152" s="213">
        <v>45948</v>
      </c>
      <c r="P152" s="213">
        <v>45935</v>
      </c>
      <c r="Q152" s="233"/>
      <c r="R152" s="234"/>
      <c r="S152" s="234" t="str">
        <f>IF(A152="","",VLOOKUP(A152,'IHS DATABASE'!C:BG,30,0))</f>
        <v>Gen Logic </v>
      </c>
      <c r="T152" s="223"/>
      <c r="U152" s="234">
        <f>IF(A152="","",VLOOKUP(A152,'IHS DATABASE'!C:AG,31,0))</f>
        <v>20</v>
      </c>
      <c r="V152" s="13"/>
      <c r="W152" s="13">
        <v>27149</v>
      </c>
      <c r="X152" s="13">
        <v>27250</v>
      </c>
      <c r="Y152" s="237">
        <f t="shared" ref="Y152:Y191" si="28">X152-W152</f>
        <v>101</v>
      </c>
      <c r="Z152" s="237">
        <f t="shared" ref="Z152:Z191" si="29">(O152-P152)*24</f>
        <v>312</v>
      </c>
      <c r="AA152" s="237" t="str">
        <f t="shared" ref="AA152:AA191" si="30">IF(Y152&gt;Z152,"inconsitent RH","OK")</f>
        <v>OK</v>
      </c>
      <c r="AB152" s="238"/>
      <c r="AC152" s="238"/>
      <c r="AD152" s="238"/>
      <c r="AE152" s="239"/>
      <c r="AF152" s="214">
        <v>365</v>
      </c>
      <c r="AG152" s="245"/>
      <c r="AH152" s="245"/>
      <c r="AI152" s="246">
        <v>37</v>
      </c>
      <c r="AJ152" s="246">
        <v>500</v>
      </c>
      <c r="AK152" s="240">
        <f t="shared" ref="AK152:AK191" si="31">AJ152+AI152</f>
        <v>537</v>
      </c>
      <c r="AL152" s="240">
        <f t="shared" ref="AL152:AL191" si="32">AF152-AI152</f>
        <v>328</v>
      </c>
      <c r="AM152" s="247">
        <f t="shared" ref="AM152:AM191" si="33">AL152/Y152</f>
        <v>3.24752475247525</v>
      </c>
      <c r="AN152" s="240">
        <f>IF(A152="","",VLOOKUP(A152,'IHS DATABASE'!C:H,6,0))</f>
        <v>2.5</v>
      </c>
      <c r="AO152" s="240"/>
      <c r="AP152" s="248"/>
      <c r="AQ152" s="248"/>
      <c r="AR152" s="222"/>
      <c r="AS152" s="222"/>
      <c r="AT152" s="222">
        <f t="shared" ref="AT152:AT191" si="34">AR152-AS152</f>
        <v>0</v>
      </c>
      <c r="AU152" s="222"/>
      <c r="AV152" s="249"/>
      <c r="AW152" s="249"/>
      <c r="AX152" s="222"/>
      <c r="AY152" s="222"/>
      <c r="AZ152" s="222"/>
      <c r="BA152" s="222"/>
      <c r="BB152" s="249"/>
      <c r="BC152" s="249" t="s">
        <v>60</v>
      </c>
      <c r="BD152" s="249"/>
      <c r="BE152" s="249" t="s">
        <v>57</v>
      </c>
    </row>
    <row r="153" spans="1:57">
      <c r="A153" s="221" t="s">
        <v>189</v>
      </c>
      <c r="B153" s="222" t="str">
        <f>IF(A153="","",VLOOKUP(A153,'IHS DATABASE'!C:D,2,0))</f>
        <v>South Luangwa</v>
      </c>
      <c r="C153" s="223" t="str">
        <f>IF(A153="","",VLOOKUP(A153,'IHS DATABASE'!C:AD,27,0))</f>
        <v>CCS</v>
      </c>
      <c r="D153" s="223" t="s">
        <v>56</v>
      </c>
      <c r="E153" s="223" t="str">
        <f>IF(A153="","",VLOOKUP(A153,'IHS DATABASE'!C:G,5,0))</f>
        <v>Eastern </v>
      </c>
      <c r="F153" s="223" t="str">
        <f>IF(A153="","",VLOOKUP(A153,'IHS DATABASE'!C:AB,26,0))</f>
        <v>Fetus Kalunga</v>
      </c>
      <c r="G153" s="222" t="str">
        <f>IF(A153="","",VLOOKUP(A153,'IHS DATABASE'!C:X,22,0))</f>
        <v>Fetus Kalunga</v>
      </c>
      <c r="H153" s="224"/>
      <c r="I153" s="223" t="str">
        <f>IF(A153="","",VLOOKUP(A153,'IHS DATABASE'!C:W,21,0))</f>
        <v>Outdoor</v>
      </c>
      <c r="J153" s="223" t="str">
        <f>IF(A153="","",VLOOKUP(A153,'IHS DATABASE'!C:T,18,0))</f>
        <v>Solar-Gen</v>
      </c>
      <c r="K153" s="223"/>
      <c r="L153" s="223"/>
      <c r="M153" s="223" t="str">
        <f>IF(A153="","",VLOOKUP(A153,'IHS DATABASE'!C:U,19,0))</f>
        <v>Green Field</v>
      </c>
      <c r="O153" s="213">
        <v>45948</v>
      </c>
      <c r="P153" s="213">
        <v>45928</v>
      </c>
      <c r="Q153" s="233"/>
      <c r="R153" s="234"/>
      <c r="S153" s="234" t="str">
        <f>IF(A153="","",VLOOKUP(A153,'IHS DATABASE'!C:BG,30,0))</f>
        <v>Gen Logic </v>
      </c>
      <c r="T153" s="223"/>
      <c r="U153" s="234">
        <f>IF(A153="","",VLOOKUP(A153,'IHS DATABASE'!C:AG,31,0))</f>
        <v>30</v>
      </c>
      <c r="V153" s="13"/>
      <c r="W153" s="13">
        <v>11910</v>
      </c>
      <c r="X153" s="13">
        <v>12074</v>
      </c>
      <c r="Y153" s="237">
        <f t="shared" si="28"/>
        <v>164</v>
      </c>
      <c r="Z153" s="237">
        <f t="shared" si="29"/>
        <v>480</v>
      </c>
      <c r="AA153" s="237" t="str">
        <f t="shared" si="30"/>
        <v>OK</v>
      </c>
      <c r="AB153" s="238"/>
      <c r="AC153" s="238"/>
      <c r="AD153" s="238"/>
      <c r="AE153" s="239"/>
      <c r="AF153" s="240">
        <v>760</v>
      </c>
      <c r="AG153" s="245"/>
      <c r="AH153" s="245"/>
      <c r="AI153" s="246">
        <v>47</v>
      </c>
      <c r="AJ153" s="246">
        <v>700</v>
      </c>
      <c r="AK153" s="240">
        <f t="shared" si="31"/>
        <v>747</v>
      </c>
      <c r="AL153" s="240">
        <f t="shared" si="32"/>
        <v>713</v>
      </c>
      <c r="AM153" s="247">
        <f t="shared" si="33"/>
        <v>4.34756097560976</v>
      </c>
      <c r="AN153" s="240">
        <f>IF(A153="","",VLOOKUP(A153,'IHS DATABASE'!C:H,6,0))</f>
        <v>4.5</v>
      </c>
      <c r="AO153" s="240"/>
      <c r="AP153" s="248"/>
      <c r="AQ153" s="248"/>
      <c r="AR153" s="222"/>
      <c r="AS153" s="222"/>
      <c r="AT153" s="222">
        <f t="shared" si="34"/>
        <v>0</v>
      </c>
      <c r="AU153" s="222"/>
      <c r="AV153" s="249"/>
      <c r="AW153" s="249"/>
      <c r="AX153" s="222"/>
      <c r="AY153" s="222"/>
      <c r="AZ153" s="222"/>
      <c r="BA153" s="222"/>
      <c r="BB153" s="249"/>
      <c r="BC153" s="249" t="s">
        <v>60</v>
      </c>
      <c r="BD153" s="249"/>
      <c r="BE153" s="249" t="s">
        <v>57</v>
      </c>
    </row>
    <row r="154" spans="1:57">
      <c r="A154" s="221" t="s">
        <v>95</v>
      </c>
      <c r="B154" s="222" t="str">
        <f>IF(A154="","",VLOOKUP(A154,'IHS DATABASE'!C:D,2,0))</f>
        <v>kaulembe</v>
      </c>
      <c r="C154" s="223" t="str">
        <f>IF(A154="","",VLOOKUP(A154,'IHS DATABASE'!C:AD,27,0))</f>
        <v>CCS</v>
      </c>
      <c r="D154" s="223" t="s">
        <v>59</v>
      </c>
      <c r="E154" s="223" t="str">
        <f>IF(A154="","",VLOOKUP(A154,'IHS DATABASE'!C:G,5,0))</f>
        <v>Eastern </v>
      </c>
      <c r="F154" s="223" t="str">
        <f>IF(A154="","",VLOOKUP(A154,'IHS DATABASE'!C:AB,26,0))</f>
        <v>Fetus Kalunga</v>
      </c>
      <c r="G154" s="222" t="str">
        <f>IF(A154="","",VLOOKUP(A154,'IHS DATABASE'!C:X,22,0))</f>
        <v>Fetus Kalunga</v>
      </c>
      <c r="H154" s="224"/>
      <c r="I154" s="223" t="str">
        <f>IF(A154="","",VLOOKUP(A154,'IHS DATABASE'!C:W,21,0))</f>
        <v>Outdoor</v>
      </c>
      <c r="J154" s="223" t="str">
        <f>IF(A154="","",VLOOKUP(A154,'IHS DATABASE'!C:T,18,0))</f>
        <v>Grid-Gen</v>
      </c>
      <c r="K154" s="223"/>
      <c r="L154" s="223"/>
      <c r="M154" s="223" t="str">
        <f>IF(A154="","",VLOOKUP(A154,'IHS DATABASE'!C:U,19,0))</f>
        <v>Green Field</v>
      </c>
      <c r="O154" s="213">
        <v>45948</v>
      </c>
      <c r="P154" s="213">
        <v>45939</v>
      </c>
      <c r="Q154" s="233"/>
      <c r="R154" s="234"/>
      <c r="S154" s="234" t="str">
        <f>IF(A154="","",VLOOKUP(A154,'IHS DATABASE'!C:BG,30,0))</f>
        <v>MPI</v>
      </c>
      <c r="T154" s="223"/>
      <c r="U154" s="234">
        <f>IF(A154="","",VLOOKUP(A154,'IHS DATABASE'!C:AG,31,0))</f>
        <v>10</v>
      </c>
      <c r="V154" s="13"/>
      <c r="W154" s="13">
        <v>7242</v>
      </c>
      <c r="X154" s="13">
        <v>7348</v>
      </c>
      <c r="Y154" s="237">
        <f t="shared" si="28"/>
        <v>106</v>
      </c>
      <c r="Z154" s="237">
        <f t="shared" si="29"/>
        <v>216</v>
      </c>
      <c r="AA154" s="237" t="str">
        <f t="shared" si="30"/>
        <v>OK</v>
      </c>
      <c r="AB154" s="238"/>
      <c r="AC154" s="238"/>
      <c r="AD154" s="238"/>
      <c r="AE154" s="239"/>
      <c r="AF154" s="240">
        <v>432</v>
      </c>
      <c r="AG154" s="245"/>
      <c r="AH154" s="245"/>
      <c r="AI154" s="246">
        <v>148</v>
      </c>
      <c r="AJ154" s="246">
        <v>400</v>
      </c>
      <c r="AK154" s="240">
        <f t="shared" si="31"/>
        <v>548</v>
      </c>
      <c r="AL154" s="240">
        <f t="shared" si="32"/>
        <v>284</v>
      </c>
      <c r="AM154" s="247">
        <f t="shared" si="33"/>
        <v>2.67924528301887</v>
      </c>
      <c r="AN154" s="240">
        <f>IF(A154="","",VLOOKUP(A154,'IHS DATABASE'!C:H,6,0))</f>
        <v>1.5</v>
      </c>
      <c r="AO154" s="240"/>
      <c r="AP154" s="248"/>
      <c r="AQ154" s="248"/>
      <c r="AR154" s="222"/>
      <c r="AS154" s="222"/>
      <c r="AT154" s="222">
        <f t="shared" si="34"/>
        <v>0</v>
      </c>
      <c r="AU154" s="222"/>
      <c r="AV154" s="249"/>
      <c r="AW154" s="249"/>
      <c r="AX154" s="222"/>
      <c r="AY154" s="222"/>
      <c r="AZ154" s="222"/>
      <c r="BA154" s="222"/>
      <c r="BB154" s="249"/>
      <c r="BC154" s="249" t="s">
        <v>60</v>
      </c>
      <c r="BD154" s="249"/>
      <c r="BE154" s="249" t="s">
        <v>57</v>
      </c>
    </row>
    <row r="155" spans="1:57">
      <c r="A155" s="221" t="s">
        <v>96</v>
      </c>
      <c r="B155" s="222" t="str">
        <f>IF(A155="","",VLOOKUP(A155,'IHS DATABASE'!C:D,2,0))</f>
        <v>St. Margret BB</v>
      </c>
      <c r="C155" s="223" t="str">
        <f>IF(A155="","",VLOOKUP(A155,'IHS DATABASE'!C:AD,27,0))</f>
        <v>CCS</v>
      </c>
      <c r="D155" s="223" t="s">
        <v>59</v>
      </c>
      <c r="E155" s="223" t="str">
        <f>IF(A155="","",VLOOKUP(A155,'IHS DATABASE'!C:G,5,0))</f>
        <v>Eastern </v>
      </c>
      <c r="F155" s="223" t="str">
        <f>IF(A155="","",VLOOKUP(A155,'IHS DATABASE'!C:AB,26,0))</f>
        <v>Fetus Kalunga</v>
      </c>
      <c r="G155" s="222" t="str">
        <f>IF(A155="","",VLOOKUP(A155,'IHS DATABASE'!C:X,22,0))</f>
        <v>Fetus Kalunga</v>
      </c>
      <c r="H155" s="224"/>
      <c r="I155" s="223" t="str">
        <f>IF(A155="","",VLOOKUP(A155,'IHS DATABASE'!C:W,21,0))</f>
        <v>Outdoor</v>
      </c>
      <c r="J155" s="223" t="str">
        <f>IF(A155="","",VLOOKUP(A155,'IHS DATABASE'!C:T,18,0))</f>
        <v>Grid-Gen</v>
      </c>
      <c r="K155" s="223"/>
      <c r="L155" s="223"/>
      <c r="M155" s="223" t="str">
        <f>IF(A155="","",VLOOKUP(A155,'IHS DATABASE'!C:U,19,0))</f>
        <v>Green Field</v>
      </c>
      <c r="O155" s="213">
        <v>45948</v>
      </c>
      <c r="P155" s="213">
        <v>45939</v>
      </c>
      <c r="Q155" s="233"/>
      <c r="R155" s="234"/>
      <c r="S155" s="234" t="str">
        <f>IF(A155="","",VLOOKUP(A155,'IHS DATABASE'!C:BG,30,0))</f>
        <v>Elcos</v>
      </c>
      <c r="T155" s="223"/>
      <c r="U155" s="234">
        <f>IF(A155="","",VLOOKUP(A155,'IHS DATABASE'!C:AG,31,0))</f>
        <v>15</v>
      </c>
      <c r="V155" s="13"/>
      <c r="W155" s="13">
        <v>6432</v>
      </c>
      <c r="X155" s="13">
        <v>6514</v>
      </c>
      <c r="Y155" s="237">
        <f t="shared" si="28"/>
        <v>82</v>
      </c>
      <c r="Z155" s="237">
        <f t="shared" si="29"/>
        <v>216</v>
      </c>
      <c r="AA155" s="237" t="str">
        <f t="shared" si="30"/>
        <v>OK</v>
      </c>
      <c r="AB155" s="238"/>
      <c r="AC155" s="238"/>
      <c r="AD155" s="238"/>
      <c r="AE155" s="239"/>
      <c r="AF155" s="240">
        <v>344</v>
      </c>
      <c r="AG155" s="245"/>
      <c r="AH155" s="245"/>
      <c r="AI155" s="246">
        <v>59</v>
      </c>
      <c r="AJ155" s="246">
        <v>400</v>
      </c>
      <c r="AK155" s="240">
        <f t="shared" si="31"/>
        <v>459</v>
      </c>
      <c r="AL155" s="240">
        <f t="shared" si="32"/>
        <v>285</v>
      </c>
      <c r="AM155" s="247">
        <f t="shared" si="33"/>
        <v>3.47560975609756</v>
      </c>
      <c r="AN155" s="240">
        <f>IF(A155="","",VLOOKUP(A155,'IHS DATABASE'!C:H,6,0))</f>
        <v>1.8</v>
      </c>
      <c r="AO155" s="240"/>
      <c r="AP155" s="248"/>
      <c r="AQ155" s="248"/>
      <c r="AR155" s="222"/>
      <c r="AS155" s="222"/>
      <c r="AT155" s="222">
        <f t="shared" si="34"/>
        <v>0</v>
      </c>
      <c r="AU155" s="222"/>
      <c r="AV155" s="249"/>
      <c r="AW155" s="249"/>
      <c r="AX155" s="222"/>
      <c r="AY155" s="222"/>
      <c r="AZ155" s="222"/>
      <c r="BA155" s="222"/>
      <c r="BB155" s="249"/>
      <c r="BC155" s="249" t="s">
        <v>60</v>
      </c>
      <c r="BD155" s="249"/>
      <c r="BE155" s="249" t="s">
        <v>57</v>
      </c>
    </row>
    <row r="156" spans="1:57">
      <c r="A156" s="221" t="s">
        <v>190</v>
      </c>
      <c r="B156" s="222" t="str">
        <f>IF(A156="","",VLOOKUP(A156,'IHS DATABASE'!C:D,2,0))</f>
        <v>Ndondo (Lyonekela_7)</v>
      </c>
      <c r="C156" s="223" t="str">
        <f>IF(A156="","",VLOOKUP(A156,'IHS DATABASE'!C:AD,27,0))</f>
        <v>CCS</v>
      </c>
      <c r="D156" s="223" t="s">
        <v>62</v>
      </c>
      <c r="E156" s="223" t="str">
        <f>IF(A156="","",VLOOKUP(A156,'IHS DATABASE'!C:G,5,0))</f>
        <v>Eastern </v>
      </c>
      <c r="F156" s="223" t="str">
        <f>IF(A156="","",VLOOKUP(A156,'IHS DATABASE'!C:AB,26,0))</f>
        <v>Fetus Kalunga</v>
      </c>
      <c r="G156" s="222" t="str">
        <f>IF(A156="","",VLOOKUP(A156,'IHS DATABASE'!C:X,22,0))</f>
        <v>Fetus Kalunga</v>
      </c>
      <c r="H156" s="224"/>
      <c r="I156" s="223" t="str">
        <f>IF(A156="","",VLOOKUP(A156,'IHS DATABASE'!C:W,21,0))</f>
        <v>Outdoor</v>
      </c>
      <c r="J156" s="223" t="str">
        <f>IF(A156="","",VLOOKUP(A156,'IHS DATABASE'!C:T,18,0))</f>
        <v>Solar-Gen</v>
      </c>
      <c r="K156" s="223"/>
      <c r="L156" s="223"/>
      <c r="M156" s="223" t="str">
        <f>IF(A156="","",VLOOKUP(A156,'IHS DATABASE'!C:U,19,0))</f>
        <v>Green Field</v>
      </c>
      <c r="O156" s="213">
        <v>45948</v>
      </c>
      <c r="P156" s="213">
        <v>45933</v>
      </c>
      <c r="Q156" s="233"/>
      <c r="R156" s="234"/>
      <c r="S156" s="234" t="str">
        <f>IF(A156="","",VLOOKUP(A156,'IHS DATABASE'!C:BG,30,0))</f>
        <v>CK Works</v>
      </c>
      <c r="T156" s="223"/>
      <c r="U156" s="234">
        <f>IF(A156="","",VLOOKUP(A156,'IHS DATABASE'!C:AG,31,0))</f>
        <v>20</v>
      </c>
      <c r="V156" s="13"/>
      <c r="W156" s="13">
        <v>21457</v>
      </c>
      <c r="X156" s="13">
        <v>21707</v>
      </c>
      <c r="Y156" s="237">
        <f t="shared" si="28"/>
        <v>250</v>
      </c>
      <c r="Z156" s="237">
        <f t="shared" si="29"/>
        <v>360</v>
      </c>
      <c r="AA156" s="237" t="str">
        <f t="shared" si="30"/>
        <v>OK</v>
      </c>
      <c r="AB156" s="238"/>
      <c r="AC156" s="238"/>
      <c r="AD156" s="238"/>
      <c r="AE156" s="239"/>
      <c r="AF156" s="214">
        <v>653</v>
      </c>
      <c r="AG156" s="245"/>
      <c r="AH156" s="245"/>
      <c r="AI156" s="246">
        <v>10</v>
      </c>
      <c r="AJ156" s="246">
        <v>800</v>
      </c>
      <c r="AK156" s="240">
        <f t="shared" si="31"/>
        <v>810</v>
      </c>
      <c r="AL156" s="240">
        <f t="shared" si="32"/>
        <v>643</v>
      </c>
      <c r="AM156" s="247">
        <f t="shared" si="33"/>
        <v>2.572</v>
      </c>
      <c r="AN156" s="240">
        <f>IF(A156="","",VLOOKUP(A156,'IHS DATABASE'!C:H,6,0))</f>
        <v>2.5</v>
      </c>
      <c r="AO156" s="240"/>
      <c r="AP156" s="248"/>
      <c r="AQ156" s="248"/>
      <c r="AR156" s="222"/>
      <c r="AS156" s="222"/>
      <c r="AT156" s="222">
        <f t="shared" si="34"/>
        <v>0</v>
      </c>
      <c r="AU156" s="222"/>
      <c r="AV156" s="249"/>
      <c r="AW156" s="249"/>
      <c r="AX156" s="222"/>
      <c r="AY156" s="222"/>
      <c r="AZ156" s="222"/>
      <c r="BA156" s="222"/>
      <c r="BB156" s="249"/>
      <c r="BC156" s="249" t="s">
        <v>60</v>
      </c>
      <c r="BD156" s="249"/>
      <c r="BE156" s="249" t="s">
        <v>57</v>
      </c>
    </row>
    <row r="157" spans="1:57">
      <c r="A157" s="221" t="s">
        <v>191</v>
      </c>
      <c r="B157" s="222" t="str">
        <f>IF(A157="","",VLOOKUP(A157,'IHS DATABASE'!C:D,2,0))</f>
        <v>MANDA HILL</v>
      </c>
      <c r="C157" s="223" t="str">
        <f>IF(A157="","",VLOOKUP(A157,'IHS DATABASE'!C:AD,27,0))</f>
        <v>CCS</v>
      </c>
      <c r="D157" s="223" t="s">
        <v>62</v>
      </c>
      <c r="E157" s="223" t="str">
        <f>IF(A157="","",VLOOKUP(A157,'IHS DATABASE'!C:G,5,0))</f>
        <v>Eastern </v>
      </c>
      <c r="F157" s="223" t="str">
        <f>IF(A157="","",VLOOKUP(A157,'IHS DATABASE'!C:AB,26,0))</f>
        <v>Fetus Kalunga</v>
      </c>
      <c r="G157" s="222" t="str">
        <f>IF(A157="","",VLOOKUP(A157,'IHS DATABASE'!C:X,22,0))</f>
        <v>Fetus Kalunga</v>
      </c>
      <c r="H157" s="224"/>
      <c r="I157" s="223" t="str">
        <f>IF(A157="","",VLOOKUP(A157,'IHS DATABASE'!C:W,21,0))</f>
        <v>Outdoor</v>
      </c>
      <c r="J157" s="223" t="str">
        <f>IF(A157="","",VLOOKUP(A157,'IHS DATABASE'!C:T,18,0))</f>
        <v>Solar-Gen</v>
      </c>
      <c r="K157" s="223"/>
      <c r="L157" s="223"/>
      <c r="M157" s="223" t="str">
        <f>IF(A157="","",VLOOKUP(A157,'IHS DATABASE'!C:U,19,0))</f>
        <v>Green Field</v>
      </c>
      <c r="O157" s="213">
        <v>45948</v>
      </c>
      <c r="P157" s="213">
        <v>45934</v>
      </c>
      <c r="Q157" s="233"/>
      <c r="R157" s="234"/>
      <c r="S157" s="234" t="str">
        <f>IF(A157="","",VLOOKUP(A157,'IHS DATABASE'!C:BG,30,0))</f>
        <v>CK Works</v>
      </c>
      <c r="T157" s="223"/>
      <c r="U157" s="234">
        <f>IF(A157="","",VLOOKUP(A157,'IHS DATABASE'!C:AG,31,0))</f>
        <v>20</v>
      </c>
      <c r="V157" s="13"/>
      <c r="W157" s="13">
        <v>13248</v>
      </c>
      <c r="X157" s="13">
        <v>13437</v>
      </c>
      <c r="Y157" s="237">
        <f t="shared" si="28"/>
        <v>189</v>
      </c>
      <c r="Z157" s="237">
        <f t="shared" si="29"/>
        <v>336</v>
      </c>
      <c r="AA157" s="237" t="str">
        <f t="shared" si="30"/>
        <v>OK</v>
      </c>
      <c r="AB157" s="238"/>
      <c r="AC157" s="238"/>
      <c r="AD157" s="238"/>
      <c r="AE157" s="239"/>
      <c r="AF157" s="214">
        <v>569</v>
      </c>
      <c r="AG157" s="245"/>
      <c r="AH157" s="245"/>
      <c r="AI157" s="246">
        <v>89</v>
      </c>
      <c r="AJ157" s="246">
        <v>700</v>
      </c>
      <c r="AK157" s="240">
        <f t="shared" si="31"/>
        <v>789</v>
      </c>
      <c r="AL157" s="240">
        <f t="shared" si="32"/>
        <v>480</v>
      </c>
      <c r="AM157" s="247">
        <f t="shared" si="33"/>
        <v>2.53968253968254</v>
      </c>
      <c r="AN157" s="240">
        <f>IF(A157="","",VLOOKUP(A157,'IHS DATABASE'!C:H,6,0))</f>
        <v>2.5</v>
      </c>
      <c r="AO157" s="240"/>
      <c r="AP157" s="248"/>
      <c r="AQ157" s="248"/>
      <c r="AR157" s="222"/>
      <c r="AS157" s="222"/>
      <c r="AT157" s="222">
        <f t="shared" si="34"/>
        <v>0</v>
      </c>
      <c r="AU157" s="222"/>
      <c r="AV157" s="249"/>
      <c r="AW157" s="249"/>
      <c r="AX157" s="222"/>
      <c r="AY157" s="222"/>
      <c r="AZ157" s="222"/>
      <c r="BA157" s="222"/>
      <c r="BB157" s="249"/>
      <c r="BC157" s="249" t="s">
        <v>60</v>
      </c>
      <c r="BD157" s="249"/>
      <c r="BE157" s="249" t="s">
        <v>57</v>
      </c>
    </row>
    <row r="158" spans="1:57">
      <c r="A158" s="221" t="s">
        <v>80</v>
      </c>
      <c r="B158" s="222" t="str">
        <f>IF(A158="","",VLOOKUP(A158,'IHS DATABASE'!C:D,2,0))</f>
        <v>Chichele BB</v>
      </c>
      <c r="C158" s="223" t="str">
        <f>IF(A158="","",VLOOKUP(A158,'IHS DATABASE'!C:AD,27,0))</f>
        <v>CCS</v>
      </c>
      <c r="D158" s="223" t="s">
        <v>56</v>
      </c>
      <c r="E158" s="223" t="str">
        <f>IF(A158="","",VLOOKUP(A158,'IHS DATABASE'!C:G,5,0))</f>
        <v>Eastern </v>
      </c>
      <c r="F158" s="223" t="str">
        <f>IF(A158="","",VLOOKUP(A158,'IHS DATABASE'!C:AB,26,0))</f>
        <v>Fetus Kalunga</v>
      </c>
      <c r="G158" s="222" t="str">
        <f>IF(A158="","",VLOOKUP(A158,'IHS DATABASE'!C:X,22,0))</f>
        <v>Fetus Kalunga</v>
      </c>
      <c r="H158" s="224"/>
      <c r="I158" s="223" t="str">
        <f>IF(A158="","",VLOOKUP(A158,'IHS DATABASE'!C:W,21,0))</f>
        <v>Indoor </v>
      </c>
      <c r="J158" s="223" t="str">
        <f>IF(A158="","",VLOOKUP(A158,'IHS DATABASE'!C:T,18,0))</f>
        <v>Grid-Gen</v>
      </c>
      <c r="K158" s="223"/>
      <c r="L158" s="223"/>
      <c r="M158" s="223" t="str">
        <f>IF(A158="","",VLOOKUP(A158,'IHS DATABASE'!C:U,19,0))</f>
        <v>Green Field</v>
      </c>
      <c r="O158" s="213">
        <v>45948</v>
      </c>
      <c r="P158" s="213">
        <v>45939</v>
      </c>
      <c r="Q158" s="233"/>
      <c r="R158" s="234"/>
      <c r="S158" s="234" t="str">
        <f>IF(A158="","",VLOOKUP(A158,'IHS DATABASE'!C:BG,30,0))</f>
        <v>CK Works</v>
      </c>
      <c r="T158" s="223"/>
      <c r="U158" s="234">
        <f>IF(A158="","",VLOOKUP(A158,'IHS DATABASE'!C:AG,31,0))</f>
        <v>20</v>
      </c>
      <c r="V158" s="13"/>
      <c r="W158" s="13">
        <v>8559</v>
      </c>
      <c r="X158" s="13">
        <v>8645</v>
      </c>
      <c r="Y158" s="237">
        <f t="shared" si="28"/>
        <v>86</v>
      </c>
      <c r="Z158" s="237">
        <f t="shared" si="29"/>
        <v>216</v>
      </c>
      <c r="AA158" s="237" t="str">
        <f t="shared" si="30"/>
        <v>OK</v>
      </c>
      <c r="AB158" s="238"/>
      <c r="AC158" s="238"/>
      <c r="AD158" s="238"/>
      <c r="AE158" s="239"/>
      <c r="AF158" s="240">
        <v>240</v>
      </c>
      <c r="AG158" s="245"/>
      <c r="AH158" s="245"/>
      <c r="AI158" s="246">
        <v>10</v>
      </c>
      <c r="AJ158" s="246">
        <v>400</v>
      </c>
      <c r="AK158" s="240">
        <f t="shared" si="31"/>
        <v>410</v>
      </c>
      <c r="AL158" s="240">
        <f t="shared" si="32"/>
        <v>230</v>
      </c>
      <c r="AM158" s="247">
        <f t="shared" si="33"/>
        <v>2.67441860465116</v>
      </c>
      <c r="AN158" s="240">
        <f>IF(A158="","",VLOOKUP(A158,'IHS DATABASE'!C:H,6,0))</f>
        <v>2.5</v>
      </c>
      <c r="AO158" s="240"/>
      <c r="AP158" s="248"/>
      <c r="AQ158" s="248"/>
      <c r="AR158" s="222"/>
      <c r="AS158" s="222"/>
      <c r="AT158" s="222">
        <f t="shared" si="34"/>
        <v>0</v>
      </c>
      <c r="AU158" s="222"/>
      <c r="AV158" s="249"/>
      <c r="AW158" s="249"/>
      <c r="AX158" s="222"/>
      <c r="AY158" s="222"/>
      <c r="AZ158" s="222"/>
      <c r="BA158" s="222"/>
      <c r="BB158" s="249"/>
      <c r="BC158" s="249" t="s">
        <v>60</v>
      </c>
      <c r="BD158" s="249"/>
      <c r="BE158" s="249" t="s">
        <v>57</v>
      </c>
    </row>
    <row r="159" spans="1:57">
      <c r="A159" s="221" t="s">
        <v>90</v>
      </c>
      <c r="B159" s="222" t="str">
        <f>IF(A159="","",VLOOKUP(A159,'IHS DATABASE'!C:D,2,0))</f>
        <v>St. Frances</v>
      </c>
      <c r="C159" s="223" t="str">
        <f>IF(A159="","",VLOOKUP(A159,'IHS DATABASE'!C:AD,27,0))</f>
        <v>CCS</v>
      </c>
      <c r="D159" s="223" t="s">
        <v>56</v>
      </c>
      <c r="E159" s="223" t="str">
        <f>IF(A159="","",VLOOKUP(A159,'IHS DATABASE'!C:G,5,0))</f>
        <v>Eastern </v>
      </c>
      <c r="F159" s="223" t="str">
        <f>IF(A159="","",VLOOKUP(A159,'IHS DATABASE'!C:AB,26,0))</f>
        <v>Fetus Kalunga</v>
      </c>
      <c r="G159" s="222" t="str">
        <f>IF(A159="","",VLOOKUP(A159,'IHS DATABASE'!C:X,22,0))</f>
        <v>Fetus Kalunga</v>
      </c>
      <c r="H159" s="224"/>
      <c r="I159" s="223" t="str">
        <f>IF(A159="","",VLOOKUP(A159,'IHS DATABASE'!C:W,21,0))</f>
        <v>Outdoor</v>
      </c>
      <c r="J159" s="223" t="str">
        <f>IF(A159="","",VLOOKUP(A159,'IHS DATABASE'!C:T,18,0))</f>
        <v>Grid-Gen</v>
      </c>
      <c r="K159" s="223"/>
      <c r="L159" s="223"/>
      <c r="M159" s="223" t="str">
        <f>IF(A159="","",VLOOKUP(A159,'IHS DATABASE'!C:U,19,0))</f>
        <v>Green Field</v>
      </c>
      <c r="O159" s="213">
        <v>45948</v>
      </c>
      <c r="P159" s="213">
        <v>45939</v>
      </c>
      <c r="Q159" s="233"/>
      <c r="R159" s="234"/>
      <c r="S159" s="234" t="str">
        <f>IF(A159="","",VLOOKUP(A159,'IHS DATABASE'!C:BG,30,0))</f>
        <v>Gen Logic </v>
      </c>
      <c r="T159" s="223"/>
      <c r="U159" s="234">
        <f>IF(A159="","",VLOOKUP(A159,'IHS DATABASE'!C:AG,31,0))</f>
        <v>10</v>
      </c>
      <c r="V159" s="13"/>
      <c r="W159" s="13" t="s">
        <v>91</v>
      </c>
      <c r="X159" s="13" t="s">
        <v>91</v>
      </c>
      <c r="Y159" s="237" t="e">
        <f t="shared" si="28"/>
        <v>#VALUE!</v>
      </c>
      <c r="Z159" s="237">
        <f t="shared" si="29"/>
        <v>216</v>
      </c>
      <c r="AA159" s="237" t="e">
        <f t="shared" si="30"/>
        <v>#VALUE!</v>
      </c>
      <c r="AB159" s="238"/>
      <c r="AC159" s="238"/>
      <c r="AD159" s="238"/>
      <c r="AE159" s="239"/>
      <c r="AF159" s="240">
        <v>160</v>
      </c>
      <c r="AG159" s="245"/>
      <c r="AH159" s="245"/>
      <c r="AI159" s="246">
        <v>10</v>
      </c>
      <c r="AJ159" s="246">
        <v>150</v>
      </c>
      <c r="AK159" s="240">
        <f t="shared" si="31"/>
        <v>160</v>
      </c>
      <c r="AL159" s="240">
        <f t="shared" si="32"/>
        <v>150</v>
      </c>
      <c r="AM159" s="247" t="e">
        <f t="shared" si="33"/>
        <v>#VALUE!</v>
      </c>
      <c r="AN159" s="240">
        <f>IF(A159="","",VLOOKUP(A159,'IHS DATABASE'!C:H,6,0))</f>
        <v>1.5</v>
      </c>
      <c r="AO159" s="240"/>
      <c r="AP159" s="248"/>
      <c r="AQ159" s="248"/>
      <c r="AR159" s="222"/>
      <c r="AS159" s="222"/>
      <c r="AT159" s="222">
        <f t="shared" si="34"/>
        <v>0</v>
      </c>
      <c r="AU159" s="222"/>
      <c r="AV159" s="249"/>
      <c r="AW159" s="249"/>
      <c r="AX159" s="222"/>
      <c r="AY159" s="222"/>
      <c r="AZ159" s="222"/>
      <c r="BA159" s="222"/>
      <c r="BB159" s="249"/>
      <c r="BC159" s="249" t="s">
        <v>60</v>
      </c>
      <c r="BD159" s="249"/>
      <c r="BE159" s="249" t="s">
        <v>57</v>
      </c>
    </row>
    <row r="160" spans="1:57">
      <c r="A160" s="221" t="s">
        <v>192</v>
      </c>
      <c r="B160" s="222" t="str">
        <f>IF(A160="","",VLOOKUP(A160,'IHS DATABASE'!C:D,2,0))</f>
        <v>David Seinfield school</v>
      </c>
      <c r="C160" s="223" t="str">
        <f>IF(A160="","",VLOOKUP(A160,'IHS DATABASE'!C:AD,27,0))</f>
        <v>CCS</v>
      </c>
      <c r="D160" s="223" t="s">
        <v>56</v>
      </c>
      <c r="E160" s="223" t="str">
        <f>IF(A160="","",VLOOKUP(A160,'IHS DATABASE'!C:G,5,0))</f>
        <v>Eastern</v>
      </c>
      <c r="F160" s="223" t="str">
        <f>IF(A160="","",VLOOKUP(A160,'IHS DATABASE'!C:AB,26,0))</f>
        <v>Fetus Kalunga</v>
      </c>
      <c r="G160" s="222" t="str">
        <f>IF(A160="","",VLOOKUP(A160,'IHS DATABASE'!C:X,22,0))</f>
        <v>Fetus Kalunga</v>
      </c>
      <c r="H160" s="224"/>
      <c r="I160" s="223" t="str">
        <f>IF(A160="","",VLOOKUP(A160,'IHS DATABASE'!C:W,21,0))</f>
        <v>Outdoor</v>
      </c>
      <c r="J160" s="223" t="str">
        <f>IF(A160="","",VLOOKUP(A160,'IHS DATABASE'!C:T,18,0))</f>
        <v>Grid-Gen</v>
      </c>
      <c r="K160" s="223"/>
      <c r="L160" s="223"/>
      <c r="M160" s="223" t="str">
        <f>IF(A160="","",VLOOKUP(A160,'IHS DATABASE'!C:U,19,0))</f>
        <v>Green Field</v>
      </c>
      <c r="O160" s="213">
        <v>45948</v>
      </c>
      <c r="P160" s="213">
        <v>45930</v>
      </c>
      <c r="Q160" s="233"/>
      <c r="R160" s="234"/>
      <c r="S160" s="234">
        <f>IF(A160="","",VLOOKUP(A160,'IHS DATABASE'!C:BG,30,0))</f>
        <v>0</v>
      </c>
      <c r="T160" s="223"/>
      <c r="U160" s="234">
        <f>IF(A160="","",VLOOKUP(A160,'IHS DATABASE'!C:AG,31,0))</f>
        <v>30</v>
      </c>
      <c r="V160" s="13"/>
      <c r="W160" s="13">
        <v>14106</v>
      </c>
      <c r="X160" s="13">
        <v>14196</v>
      </c>
      <c r="Y160" s="237">
        <f t="shared" si="28"/>
        <v>90</v>
      </c>
      <c r="Z160" s="237">
        <f t="shared" si="29"/>
        <v>432</v>
      </c>
      <c r="AA160" s="237" t="str">
        <f t="shared" si="30"/>
        <v>OK</v>
      </c>
      <c r="AB160" s="238"/>
      <c r="AC160" s="238"/>
      <c r="AD160" s="238"/>
      <c r="AE160" s="239"/>
      <c r="AF160" s="240">
        <v>335</v>
      </c>
      <c r="AG160" s="245"/>
      <c r="AH160" s="245"/>
      <c r="AI160" s="246">
        <v>53</v>
      </c>
      <c r="AJ160" s="246">
        <v>300</v>
      </c>
      <c r="AK160" s="240">
        <f t="shared" si="31"/>
        <v>353</v>
      </c>
      <c r="AL160" s="240">
        <f t="shared" si="32"/>
        <v>282</v>
      </c>
      <c r="AM160" s="247">
        <f t="shared" si="33"/>
        <v>3.13333333333333</v>
      </c>
      <c r="AN160" s="240">
        <f>IF(A160="","",VLOOKUP(A160,'IHS DATABASE'!C:H,6,0))</f>
        <v>5.5</v>
      </c>
      <c r="AO160" s="240"/>
      <c r="AP160" s="248"/>
      <c r="AQ160" s="248"/>
      <c r="AR160" s="222"/>
      <c r="AS160" s="222"/>
      <c r="AT160" s="222">
        <f t="shared" si="34"/>
        <v>0</v>
      </c>
      <c r="AU160" s="222"/>
      <c r="AV160" s="249"/>
      <c r="AW160" s="249"/>
      <c r="AX160" s="222"/>
      <c r="AY160" s="222"/>
      <c r="AZ160" s="222"/>
      <c r="BA160" s="222"/>
      <c r="BB160" s="249"/>
      <c r="BC160" s="249" t="s">
        <v>60</v>
      </c>
      <c r="BD160" s="249"/>
      <c r="BE160" s="249" t="s">
        <v>57</v>
      </c>
    </row>
    <row r="161" spans="1:57">
      <c r="A161" s="221" t="s">
        <v>92</v>
      </c>
      <c r="B161" s="222" t="s">
        <v>93</v>
      </c>
      <c r="C161" s="223" t="e">
        <f>IF(A161="","",VLOOKUP(A161,'IHS DATABASE'!C:AD,27,0))</f>
        <v>#N/A</v>
      </c>
      <c r="D161" s="223" t="s">
        <v>56</v>
      </c>
      <c r="E161" s="223" t="e">
        <f>IF(A161="","",VLOOKUP(A161,'IHS DATABASE'!C:G,5,0))</f>
        <v>#N/A</v>
      </c>
      <c r="F161" s="223" t="e">
        <f>IF(A161="","",VLOOKUP(A161,'IHS DATABASE'!C:AB,26,0))</f>
        <v>#N/A</v>
      </c>
      <c r="G161" s="222" t="e">
        <f>IF(A161="","",VLOOKUP(A161,'IHS DATABASE'!C:X,22,0))</f>
        <v>#N/A</v>
      </c>
      <c r="H161" s="224"/>
      <c r="I161" s="223" t="e">
        <f>IF(A161="","",VLOOKUP(A161,'IHS DATABASE'!C:W,21,0))</f>
        <v>#N/A</v>
      </c>
      <c r="J161" s="223" t="e">
        <f>IF(A161="","",VLOOKUP(A161,'IHS DATABASE'!C:T,18,0))</f>
        <v>#N/A</v>
      </c>
      <c r="K161" s="223"/>
      <c r="L161" s="223"/>
      <c r="M161" s="223" t="e">
        <f>IF(A161="","",VLOOKUP(A161,'IHS DATABASE'!C:U,19,0))</f>
        <v>#N/A</v>
      </c>
      <c r="O161" s="213">
        <v>45948</v>
      </c>
      <c r="P161" s="213">
        <v>45939</v>
      </c>
      <c r="Q161" s="233"/>
      <c r="R161" s="234"/>
      <c r="S161" s="234" t="e">
        <f>IF(A161="","",VLOOKUP(A161,'IHS DATABASE'!C:BG,30,0))</f>
        <v>#N/A</v>
      </c>
      <c r="T161" s="223"/>
      <c r="U161" s="234" t="e">
        <f>IF(A161="","",VLOOKUP(A161,'IHS DATABASE'!C:AG,31,0))</f>
        <v>#N/A</v>
      </c>
      <c r="V161" s="13"/>
      <c r="W161" s="13">
        <v>3181</v>
      </c>
      <c r="X161" s="13">
        <v>3291</v>
      </c>
      <c r="Y161" s="237">
        <f t="shared" si="28"/>
        <v>110</v>
      </c>
      <c r="Z161" s="237">
        <f t="shared" si="29"/>
        <v>216</v>
      </c>
      <c r="AA161" s="237" t="str">
        <f t="shared" si="30"/>
        <v>OK</v>
      </c>
      <c r="AB161" s="238"/>
      <c r="AC161" s="238"/>
      <c r="AD161" s="238"/>
      <c r="AE161" s="239"/>
      <c r="AF161" s="240">
        <v>310</v>
      </c>
      <c r="AG161" s="245"/>
      <c r="AH161" s="245"/>
      <c r="AI161" s="246">
        <v>33</v>
      </c>
      <c r="AJ161" s="246">
        <v>300</v>
      </c>
      <c r="AK161" s="240">
        <f t="shared" si="31"/>
        <v>333</v>
      </c>
      <c r="AL161" s="240">
        <f t="shared" si="32"/>
        <v>277</v>
      </c>
      <c r="AM161" s="247">
        <f t="shared" si="33"/>
        <v>2.51818181818182</v>
      </c>
      <c r="AN161" s="240" t="e">
        <f>IF(A161="","",VLOOKUP(A161,'IHS DATABASE'!C:H,6,0))</f>
        <v>#N/A</v>
      </c>
      <c r="AO161" s="240"/>
      <c r="AP161" s="248"/>
      <c r="AQ161" s="248"/>
      <c r="AR161" s="222"/>
      <c r="AS161" s="222"/>
      <c r="AT161" s="222">
        <f t="shared" si="34"/>
        <v>0</v>
      </c>
      <c r="AU161" s="222"/>
      <c r="AV161" s="249"/>
      <c r="AW161" s="249"/>
      <c r="AX161" s="222"/>
      <c r="AY161" s="222"/>
      <c r="AZ161" s="222"/>
      <c r="BA161" s="222"/>
      <c r="BB161" s="249"/>
      <c r="BC161" s="249" t="s">
        <v>60</v>
      </c>
      <c r="BD161" s="249"/>
      <c r="BE161" s="249" t="s">
        <v>57</v>
      </c>
    </row>
    <row r="162" spans="1:57">
      <c r="A162" s="221" t="s">
        <v>193</v>
      </c>
      <c r="B162" s="222" t="str">
        <f>IF(A162="","",VLOOKUP(A162,'IHS DATABASE'!C:D,2,0))</f>
        <v>Chasefu</v>
      </c>
      <c r="C162" s="223" t="str">
        <f>IF(A162="","",VLOOKUP(A162,'IHS DATABASE'!C:AD,27,0))</f>
        <v>CCS</v>
      </c>
      <c r="D162" s="223" t="s">
        <v>62</v>
      </c>
      <c r="E162" s="223" t="str">
        <f>IF(A162="","",VLOOKUP(A162,'IHS DATABASE'!C:G,5,0))</f>
        <v>Eastern </v>
      </c>
      <c r="F162" s="223" t="str">
        <f>IF(A162="","",VLOOKUP(A162,'IHS DATABASE'!C:AB,26,0))</f>
        <v>Fetus Kalunga</v>
      </c>
      <c r="G162" s="222" t="str">
        <f>IF(A162="","",VLOOKUP(A162,'IHS DATABASE'!C:X,22,0))</f>
        <v>Fetus Kalunga</v>
      </c>
      <c r="H162" s="224"/>
      <c r="I162" s="223" t="str">
        <f>IF(A162="","",VLOOKUP(A162,'IHS DATABASE'!C:W,21,0))</f>
        <v>Outdoor</v>
      </c>
      <c r="J162" s="223" t="str">
        <f>IF(A162="","",VLOOKUP(A162,'IHS DATABASE'!C:T,18,0))</f>
        <v>Solar-Gen</v>
      </c>
      <c r="K162" s="223"/>
      <c r="L162" s="223"/>
      <c r="M162" s="223" t="str">
        <f>IF(A162="","",VLOOKUP(A162,'IHS DATABASE'!C:U,19,0))</f>
        <v>Green Field</v>
      </c>
      <c r="O162" s="213">
        <v>45948</v>
      </c>
      <c r="P162" s="213">
        <v>45935</v>
      </c>
      <c r="Q162" s="233"/>
      <c r="R162" s="234"/>
      <c r="S162" s="234" t="str">
        <f>IF(A162="","",VLOOKUP(A162,'IHS DATABASE'!C:BG,30,0))</f>
        <v>Vitalgen</v>
      </c>
      <c r="T162" s="223"/>
      <c r="U162" s="234">
        <f>IF(A162="","",VLOOKUP(A162,'IHS DATABASE'!C:AG,31,0))</f>
        <v>20</v>
      </c>
      <c r="V162" s="13"/>
      <c r="W162" s="13">
        <v>32245</v>
      </c>
      <c r="X162" s="13">
        <v>32409</v>
      </c>
      <c r="Y162" s="237">
        <f t="shared" si="28"/>
        <v>164</v>
      </c>
      <c r="Z162" s="237">
        <f t="shared" si="29"/>
        <v>312</v>
      </c>
      <c r="AA162" s="237" t="str">
        <f t="shared" si="30"/>
        <v>OK</v>
      </c>
      <c r="AB162" s="238"/>
      <c r="AC162" s="238"/>
      <c r="AD162" s="238"/>
      <c r="AE162" s="239"/>
      <c r="AF162" s="214">
        <v>484</v>
      </c>
      <c r="AG162" s="245"/>
      <c r="AH162" s="245"/>
      <c r="AI162" s="246">
        <v>12</v>
      </c>
      <c r="AJ162" s="246">
        <v>550</v>
      </c>
      <c r="AK162" s="240">
        <f t="shared" si="31"/>
        <v>562</v>
      </c>
      <c r="AL162" s="240">
        <f t="shared" si="32"/>
        <v>472</v>
      </c>
      <c r="AM162" s="247">
        <f t="shared" si="33"/>
        <v>2.8780487804878</v>
      </c>
      <c r="AN162" s="240">
        <f>IF(A162="","",VLOOKUP(A162,'IHS DATABASE'!C:H,6,0))</f>
        <v>2.5</v>
      </c>
      <c r="AO162" s="240"/>
      <c r="AP162" s="248"/>
      <c r="AQ162" s="248"/>
      <c r="AR162" s="222"/>
      <c r="AS162" s="222"/>
      <c r="AT162" s="222">
        <f t="shared" si="34"/>
        <v>0</v>
      </c>
      <c r="AU162" s="222"/>
      <c r="AV162" s="249"/>
      <c r="AW162" s="249"/>
      <c r="AX162" s="222"/>
      <c r="AY162" s="222"/>
      <c r="AZ162" s="222"/>
      <c r="BA162" s="222"/>
      <c r="BB162" s="249"/>
      <c r="BC162" s="249" t="s">
        <v>60</v>
      </c>
      <c r="BD162" s="249"/>
      <c r="BE162" s="249" t="s">
        <v>57</v>
      </c>
    </row>
    <row r="163" spans="1:57">
      <c r="A163" s="226" t="s">
        <v>194</v>
      </c>
      <c r="B163" s="222" t="str">
        <f>IF(A163="","",VLOOKUP(A163,'IHS DATABASE'!C:D,2,0))</f>
        <v>Madzmawe</v>
      </c>
      <c r="C163" s="223" t="str">
        <f>IF(A163="","",VLOOKUP(A163,'IHS DATABASE'!C:AD,27,0))</f>
        <v>CCS</v>
      </c>
      <c r="D163" s="223" t="s">
        <v>59</v>
      </c>
      <c r="E163" s="223" t="str">
        <f>IF(A163="","",VLOOKUP(A163,'IHS DATABASE'!C:G,5,0))</f>
        <v>Eastern </v>
      </c>
      <c r="F163" s="223" t="str">
        <f>IF(A163="","",VLOOKUP(A163,'IHS DATABASE'!C:AB,26,0))</f>
        <v>Fetus Kalunga</v>
      </c>
      <c r="G163" s="222" t="str">
        <f>IF(A163="","",VLOOKUP(A163,'IHS DATABASE'!C:X,22,0))</f>
        <v>Fetus Kalunga</v>
      </c>
      <c r="H163" s="224"/>
      <c r="I163" s="223" t="str">
        <f>IF(A163="","",VLOOKUP(A163,'IHS DATABASE'!C:W,21,0))</f>
        <v>Outdoor</v>
      </c>
      <c r="J163" s="223" t="str">
        <f>IF(A163="","",VLOOKUP(A163,'IHS DATABASE'!C:T,18,0))</f>
        <v>Grid-Gen</v>
      </c>
      <c r="K163" s="223"/>
      <c r="L163" s="223"/>
      <c r="M163" s="223" t="str">
        <f>IF(A163="","",VLOOKUP(A163,'IHS DATABASE'!C:U,19,0))</f>
        <v>Green Field</v>
      </c>
      <c r="O163" s="213">
        <v>45950</v>
      </c>
      <c r="Q163" s="233"/>
      <c r="R163" s="234"/>
      <c r="S163" s="234" t="str">
        <f>IF(A163="","",VLOOKUP(A163,'IHS DATABASE'!C:BG,30,0))</f>
        <v>MPI</v>
      </c>
      <c r="T163" s="223"/>
      <c r="U163" s="234">
        <f>IF(A163="","",VLOOKUP(A163,'IHS DATABASE'!C:AG,31,0))</f>
        <v>13</v>
      </c>
      <c r="V163" s="13"/>
      <c r="W163" s="13"/>
      <c r="X163" s="13">
        <v>25881</v>
      </c>
      <c r="Y163" s="237">
        <f t="shared" si="28"/>
        <v>25881</v>
      </c>
      <c r="Z163" s="237">
        <f t="shared" si="29"/>
        <v>1102800</v>
      </c>
      <c r="AA163" s="237" t="str">
        <f t="shared" si="30"/>
        <v>OK</v>
      </c>
      <c r="AB163" s="238"/>
      <c r="AC163" s="238"/>
      <c r="AD163" s="238"/>
      <c r="AE163" s="239"/>
      <c r="AG163" s="245"/>
      <c r="AH163" s="245"/>
      <c r="AI163" s="246">
        <v>175</v>
      </c>
      <c r="AJ163" s="246">
        <v>200</v>
      </c>
      <c r="AK163" s="240">
        <f t="shared" si="31"/>
        <v>375</v>
      </c>
      <c r="AL163" s="240">
        <f t="shared" si="32"/>
        <v>-175</v>
      </c>
      <c r="AM163" s="247">
        <f t="shared" si="33"/>
        <v>-0.00676171708975696</v>
      </c>
      <c r="AN163" s="240">
        <f>IF(A163="","",VLOOKUP(A163,'IHS DATABASE'!C:H,6,0))</f>
        <v>1.5</v>
      </c>
      <c r="AO163" s="240"/>
      <c r="AP163" s="248"/>
      <c r="AQ163" s="248"/>
      <c r="AR163" s="222"/>
      <c r="AS163" s="222"/>
      <c r="AT163" s="222">
        <f t="shared" si="34"/>
        <v>0</v>
      </c>
      <c r="AU163" s="222"/>
      <c r="AV163" s="249"/>
      <c r="AW163" s="249"/>
      <c r="AX163" s="222"/>
      <c r="AY163" s="222"/>
      <c r="AZ163" s="222"/>
      <c r="BA163" s="222"/>
      <c r="BB163" s="249"/>
      <c r="BC163" s="249"/>
      <c r="BD163" s="249"/>
      <c r="BE163" s="249"/>
    </row>
    <row r="164" spans="1:57">
      <c r="A164" s="221" t="s">
        <v>195</v>
      </c>
      <c r="B164" s="222" t="str">
        <f>IF(A164="","",VLOOKUP(A164,'IHS DATABASE'!C:D,2,0))</f>
        <v>Mambwe</v>
      </c>
      <c r="C164" s="223" t="str">
        <f>IF(A164="","",VLOOKUP(A164,'IHS DATABASE'!C:AD,27,0))</f>
        <v>CCS</v>
      </c>
      <c r="D164" s="223" t="s">
        <v>56</v>
      </c>
      <c r="E164" s="223" t="str">
        <f>IF(A164="","",VLOOKUP(A164,'IHS DATABASE'!C:G,5,0))</f>
        <v>Eastern </v>
      </c>
      <c r="F164" s="223" t="str">
        <f>IF(A164="","",VLOOKUP(A164,'IHS DATABASE'!C:AB,26,0))</f>
        <v>Fetus Kalunga</v>
      </c>
      <c r="G164" s="222" t="str">
        <f>IF(A164="","",VLOOKUP(A164,'IHS DATABASE'!C:X,22,0))</f>
        <v>Fetus Kalunga</v>
      </c>
      <c r="H164" s="224"/>
      <c r="I164" s="223" t="str">
        <f>IF(A164="","",VLOOKUP(A164,'IHS DATABASE'!C:W,21,0))</f>
        <v>Indoor </v>
      </c>
      <c r="J164" s="223" t="str">
        <f>IF(A164="","",VLOOKUP(A164,'IHS DATABASE'!C:T,18,0))</f>
        <v>Grid-Gen</v>
      </c>
      <c r="K164" s="223"/>
      <c r="L164" s="223"/>
      <c r="M164" s="223" t="str">
        <f>IF(A164="","",VLOOKUP(A164,'IHS DATABASE'!C:U,19,0))</f>
        <v>Green Field</v>
      </c>
      <c r="O164" s="213">
        <v>45940</v>
      </c>
      <c r="P164" s="213">
        <v>45925</v>
      </c>
      <c r="Q164" s="233"/>
      <c r="R164" s="234"/>
      <c r="S164" s="234" t="str">
        <f>IF(A164="","",VLOOKUP(A164,'IHS DATABASE'!C:BG,30,0))</f>
        <v>Elcos</v>
      </c>
      <c r="T164" s="223"/>
      <c r="U164" s="234">
        <f>IF(A164="","",VLOOKUP(A164,'IHS DATABASE'!C:AG,31,0))</f>
        <v>15</v>
      </c>
      <c r="V164" s="13"/>
      <c r="W164" s="13" t="s">
        <v>91</v>
      </c>
      <c r="X164" s="13" t="s">
        <v>91</v>
      </c>
      <c r="Y164" s="237" t="e">
        <f t="shared" si="28"/>
        <v>#VALUE!</v>
      </c>
      <c r="Z164" s="237">
        <f t="shared" si="29"/>
        <v>360</v>
      </c>
      <c r="AA164" s="237" t="e">
        <f t="shared" si="30"/>
        <v>#VALUE!</v>
      </c>
      <c r="AB164" s="238"/>
      <c r="AC164" s="238"/>
      <c r="AD164" s="238"/>
      <c r="AE164" s="239"/>
      <c r="AF164" s="214">
        <v>381</v>
      </c>
      <c r="AG164" s="245"/>
      <c r="AH164" s="245"/>
      <c r="AI164" s="246">
        <v>76</v>
      </c>
      <c r="AJ164" s="246">
        <v>200</v>
      </c>
      <c r="AK164" s="240">
        <f t="shared" si="31"/>
        <v>276</v>
      </c>
      <c r="AL164" s="240">
        <f t="shared" si="32"/>
        <v>305</v>
      </c>
      <c r="AM164" s="247" t="e">
        <f t="shared" si="33"/>
        <v>#VALUE!</v>
      </c>
      <c r="AN164" s="240">
        <f>IF(A164="","",VLOOKUP(A164,'IHS DATABASE'!C:H,6,0))</f>
        <v>1.8</v>
      </c>
      <c r="AO164" s="240"/>
      <c r="AP164" s="248"/>
      <c r="AQ164" s="248"/>
      <c r="AR164" s="222"/>
      <c r="AS164" s="222"/>
      <c r="AT164" s="222">
        <f t="shared" si="34"/>
        <v>0</v>
      </c>
      <c r="AU164" s="222"/>
      <c r="AV164" s="249"/>
      <c r="AW164" s="249"/>
      <c r="AX164" s="222"/>
      <c r="AY164" s="222"/>
      <c r="AZ164" s="222"/>
      <c r="BA164" s="222"/>
      <c r="BB164" s="249"/>
      <c r="BC164" s="249" t="s">
        <v>60</v>
      </c>
      <c r="BD164" s="249"/>
      <c r="BE164" s="249" t="s">
        <v>57</v>
      </c>
    </row>
    <row r="165" spans="1:57">
      <c r="A165" s="221" t="s">
        <v>94</v>
      </c>
      <c r="B165" s="222" t="str">
        <f>IF(A165="","",VLOOKUP(A165,'IHS DATABASE'!C:D,2,0))</f>
        <v>NTHITIMILA</v>
      </c>
      <c r="C165" s="223" t="str">
        <f>IF(A165="","",VLOOKUP(A165,'IHS DATABASE'!C:AD,27,0))</f>
        <v>CCS</v>
      </c>
      <c r="D165" s="223" t="s">
        <v>62</v>
      </c>
      <c r="E165" s="223" t="str">
        <f>IF(A165="","",VLOOKUP(A165,'IHS DATABASE'!C:G,5,0))</f>
        <v>Eastern </v>
      </c>
      <c r="F165" s="223" t="str">
        <f>IF(A165="","",VLOOKUP(A165,'IHS DATABASE'!C:AB,26,0))</f>
        <v>Fetus Kalunga</v>
      </c>
      <c r="G165" s="222" t="str">
        <f>IF(A165="","",VLOOKUP(A165,'IHS DATABASE'!C:X,22,0))</f>
        <v>Fetus Kalunga</v>
      </c>
      <c r="H165" s="224"/>
      <c r="I165" s="223" t="str">
        <f>IF(A165="","",VLOOKUP(A165,'IHS DATABASE'!C:W,21,0))</f>
        <v>Indoor </v>
      </c>
      <c r="J165" s="223" t="str">
        <f>IF(A165="","",VLOOKUP(A165,'IHS DATABASE'!C:T,18,0))</f>
        <v>Solar-Gen</v>
      </c>
      <c r="K165" s="223"/>
      <c r="L165" s="223"/>
      <c r="M165" s="223" t="str">
        <f>IF(A165="","",VLOOKUP(A165,'IHS DATABASE'!C:U,19,0))</f>
        <v>Green Field</v>
      </c>
      <c r="O165" s="213">
        <v>45949</v>
      </c>
      <c r="P165" s="213">
        <v>45939</v>
      </c>
      <c r="Q165" s="233"/>
      <c r="R165" s="234"/>
      <c r="S165" s="234" t="str">
        <f>IF(A165="","",VLOOKUP(A165,'IHS DATABASE'!C:BG,30,0))</f>
        <v>CK Works</v>
      </c>
      <c r="T165" s="223"/>
      <c r="U165" s="234">
        <f>IF(A165="","",VLOOKUP(A165,'IHS DATABASE'!C:AG,31,0))</f>
        <v>30</v>
      </c>
      <c r="V165" s="13"/>
      <c r="W165" s="13">
        <v>14880</v>
      </c>
      <c r="X165" s="13">
        <v>15004</v>
      </c>
      <c r="Y165" s="237">
        <f t="shared" si="28"/>
        <v>124</v>
      </c>
      <c r="Z165" s="237">
        <f t="shared" si="29"/>
        <v>240</v>
      </c>
      <c r="AA165" s="237" t="str">
        <f t="shared" si="30"/>
        <v>OK</v>
      </c>
      <c r="AB165" s="238"/>
      <c r="AC165" s="238"/>
      <c r="AD165" s="238"/>
      <c r="AE165" s="239"/>
      <c r="AF165" s="240">
        <v>421</v>
      </c>
      <c r="AG165" s="245"/>
      <c r="AH165" s="245"/>
      <c r="AI165" s="246">
        <v>12</v>
      </c>
      <c r="AJ165" s="246">
        <v>700</v>
      </c>
      <c r="AK165" s="240">
        <f t="shared" si="31"/>
        <v>712</v>
      </c>
      <c r="AL165" s="240">
        <f t="shared" si="32"/>
        <v>409</v>
      </c>
      <c r="AM165" s="247">
        <f t="shared" si="33"/>
        <v>3.29838709677419</v>
      </c>
      <c r="AN165" s="240">
        <f>IF(A165="","",VLOOKUP(A165,'IHS DATABASE'!C:H,6,0))</f>
        <v>4.5</v>
      </c>
      <c r="AO165" s="240"/>
      <c r="AP165" s="248"/>
      <c r="AQ165" s="248"/>
      <c r="AR165" s="222"/>
      <c r="AS165" s="222"/>
      <c r="AT165" s="222">
        <f t="shared" si="34"/>
        <v>0</v>
      </c>
      <c r="AU165" s="222"/>
      <c r="AV165" s="249"/>
      <c r="AW165" s="249"/>
      <c r="AX165" s="222"/>
      <c r="AY165" s="222"/>
      <c r="AZ165" s="222"/>
      <c r="BA165" s="222"/>
      <c r="BB165" s="249"/>
      <c r="BC165" s="249" t="s">
        <v>60</v>
      </c>
      <c r="BD165" s="249"/>
      <c r="BE165" s="249" t="s">
        <v>57</v>
      </c>
    </row>
    <row r="166" spans="1:57">
      <c r="A166" s="221" t="s">
        <v>82</v>
      </c>
      <c r="B166" s="222" t="str">
        <f>IF(A166="","",VLOOKUP(A166,'IHS DATABASE'!C:D,2,0))</f>
        <v>Chisakasa BB</v>
      </c>
      <c r="C166" s="223" t="str">
        <f>IF(A166="","",VLOOKUP(A166,'IHS DATABASE'!C:AD,27,0))</f>
        <v>CCS</v>
      </c>
      <c r="D166" s="223" t="s">
        <v>76</v>
      </c>
      <c r="E166" s="223" t="str">
        <f>IF(A166="","",VLOOKUP(A166,'IHS DATABASE'!C:G,5,0))</f>
        <v>Eastern </v>
      </c>
      <c r="F166" s="223" t="str">
        <f>IF(A166="","",VLOOKUP(A166,'IHS DATABASE'!C:AB,26,0))</f>
        <v>Fetus Kalunga</v>
      </c>
      <c r="G166" s="222" t="str">
        <f>IF(A166="","",VLOOKUP(A166,'IHS DATABASE'!C:X,22,0))</f>
        <v>Fetus Kalunga</v>
      </c>
      <c r="H166" s="224"/>
      <c r="I166" s="223" t="str">
        <f>IF(A166="","",VLOOKUP(A166,'IHS DATABASE'!C:W,21,0))</f>
        <v>Indoor </v>
      </c>
      <c r="J166" s="223" t="str">
        <f>IF(A166="","",VLOOKUP(A166,'IHS DATABASE'!C:T,18,0))</f>
        <v>Grid-Gen</v>
      </c>
      <c r="K166" s="223"/>
      <c r="L166" s="223"/>
      <c r="M166" s="223" t="str">
        <f>IF(A166="","",VLOOKUP(A166,'IHS DATABASE'!C:U,19,0))</f>
        <v>Green Field</v>
      </c>
      <c r="O166" s="213">
        <v>45950</v>
      </c>
      <c r="P166" s="213">
        <v>45939</v>
      </c>
      <c r="Q166" s="233"/>
      <c r="R166" s="234"/>
      <c r="S166" s="234" t="str">
        <f>IF(A166="","",VLOOKUP(A166,'IHS DATABASE'!C:BG,30,0))</f>
        <v>Gen Logic </v>
      </c>
      <c r="T166" s="223"/>
      <c r="U166" s="234">
        <f>IF(A166="","",VLOOKUP(A166,'IHS DATABASE'!C:AG,31,0))</f>
        <v>15</v>
      </c>
      <c r="V166" s="13"/>
      <c r="W166" s="13">
        <v>8603</v>
      </c>
      <c r="X166" s="13">
        <v>8691</v>
      </c>
      <c r="Y166" s="237">
        <f t="shared" si="28"/>
        <v>88</v>
      </c>
      <c r="Z166" s="237">
        <f t="shared" si="29"/>
        <v>264</v>
      </c>
      <c r="AA166" s="237" t="str">
        <f t="shared" si="30"/>
        <v>OK</v>
      </c>
      <c r="AB166" s="238"/>
      <c r="AC166" s="238"/>
      <c r="AD166" s="238"/>
      <c r="AE166" s="239"/>
      <c r="AF166" s="240">
        <v>318</v>
      </c>
      <c r="AG166" s="245"/>
      <c r="AH166" s="245"/>
      <c r="AI166" s="246">
        <v>98</v>
      </c>
      <c r="AJ166" s="246">
        <v>100</v>
      </c>
      <c r="AK166" s="240">
        <f t="shared" si="31"/>
        <v>198</v>
      </c>
      <c r="AL166" s="240">
        <f t="shared" si="32"/>
        <v>220</v>
      </c>
      <c r="AM166" s="247">
        <f t="shared" si="33"/>
        <v>2.5</v>
      </c>
      <c r="AN166" s="240">
        <f>IF(A166="","",VLOOKUP(A166,'IHS DATABASE'!C:H,6,0))</f>
        <v>1.8</v>
      </c>
      <c r="AO166" s="240"/>
      <c r="AP166" s="248"/>
      <c r="AQ166" s="248"/>
      <c r="AR166" s="222"/>
      <c r="AS166" s="222"/>
      <c r="AT166" s="222">
        <f t="shared" si="34"/>
        <v>0</v>
      </c>
      <c r="AU166" s="222"/>
      <c r="AV166" s="249"/>
      <c r="AW166" s="249"/>
      <c r="AX166" s="222"/>
      <c r="AY166" s="222"/>
      <c r="AZ166" s="222"/>
      <c r="BA166" s="222"/>
      <c r="BB166" s="249"/>
      <c r="BC166" s="249" t="s">
        <v>69</v>
      </c>
      <c r="BD166" s="249"/>
      <c r="BE166" s="249" t="s">
        <v>57</v>
      </c>
    </row>
    <row r="167" s="210" customFormat="1" spans="1:57">
      <c r="A167" s="221" t="s">
        <v>195</v>
      </c>
      <c r="B167" s="222" t="str">
        <f>IF(A167="","",VLOOKUP(A167,'IHS DATABASE'!C:D,2,0))</f>
        <v>Mambwe</v>
      </c>
      <c r="C167" s="223" t="str">
        <f>IF(A167="","",VLOOKUP(A167,'IHS DATABASE'!C:AD,27,0))</f>
        <v>CCS</v>
      </c>
      <c r="D167" s="223" t="s">
        <v>59</v>
      </c>
      <c r="E167" s="223" t="str">
        <f>IF(A167="","",VLOOKUP(A167,'IHS DATABASE'!C:G,5,0))</f>
        <v>Eastern </v>
      </c>
      <c r="F167" s="223" t="str">
        <f>IF(A167="","",VLOOKUP(A167,'IHS DATABASE'!C:AB,26,0))</f>
        <v>Fetus Kalunga</v>
      </c>
      <c r="G167" s="222" t="str">
        <f>IF(A167="","",VLOOKUP(A167,'IHS DATABASE'!C:X,22,0))</f>
        <v>Fetus Kalunga</v>
      </c>
      <c r="H167" s="224"/>
      <c r="I167" s="223" t="str">
        <f>IF(A167="","",VLOOKUP(A167,'IHS DATABASE'!C:W,21,0))</f>
        <v>Indoor </v>
      </c>
      <c r="J167" s="223" t="str">
        <f>IF(A167="","",VLOOKUP(A167,'IHS DATABASE'!C:T,18,0))</f>
        <v>Grid-Gen</v>
      </c>
      <c r="K167" s="223"/>
      <c r="L167" s="223"/>
      <c r="M167" s="223" t="str">
        <f>IF(A167="","",VLOOKUP(A167,'IHS DATABASE'!C:U,19,0))</f>
        <v>Green Field</v>
      </c>
      <c r="N167" s="212"/>
      <c r="O167" s="213">
        <v>45961</v>
      </c>
      <c r="P167" s="213"/>
      <c r="Q167" s="233"/>
      <c r="R167" s="234"/>
      <c r="S167" s="234" t="str">
        <f>IF(A167="","",VLOOKUP(A167,'IHS DATABASE'!C:BG,30,0))</f>
        <v>Elcos</v>
      </c>
      <c r="T167" s="223"/>
      <c r="U167" s="234">
        <f>IF(A167="","",VLOOKUP(A167,'IHS DATABASE'!C:AG,31,0))</f>
        <v>15</v>
      </c>
      <c r="V167" s="13"/>
      <c r="W167" s="13" t="s">
        <v>91</v>
      </c>
      <c r="X167" s="13" t="s">
        <v>91</v>
      </c>
      <c r="Y167" s="237" t="e">
        <f t="shared" si="28"/>
        <v>#VALUE!</v>
      </c>
      <c r="Z167" s="237">
        <f t="shared" si="29"/>
        <v>1103064</v>
      </c>
      <c r="AA167" s="237" t="e">
        <f t="shared" si="30"/>
        <v>#VALUE!</v>
      </c>
      <c r="AB167" s="238"/>
      <c r="AC167" s="238"/>
      <c r="AD167" s="238"/>
      <c r="AE167" s="239"/>
      <c r="AF167" s="214"/>
      <c r="AG167" s="245"/>
      <c r="AH167" s="245"/>
      <c r="AI167" s="246">
        <v>32</v>
      </c>
      <c r="AJ167" s="246">
        <v>200</v>
      </c>
      <c r="AK167" s="240">
        <f t="shared" si="31"/>
        <v>232</v>
      </c>
      <c r="AL167" s="240">
        <f t="shared" si="32"/>
        <v>-32</v>
      </c>
      <c r="AM167" s="247" t="e">
        <f t="shared" si="33"/>
        <v>#VALUE!</v>
      </c>
      <c r="AN167" s="240">
        <f>IF(A167="","",VLOOKUP(A167,'IHS DATABASE'!C:H,6,0))</f>
        <v>1.8</v>
      </c>
      <c r="AO167" s="240"/>
      <c r="AP167" s="248"/>
      <c r="AQ167" s="248"/>
      <c r="AR167" s="222"/>
      <c r="AS167" s="222"/>
      <c r="AT167" s="222">
        <f t="shared" si="34"/>
        <v>0</v>
      </c>
      <c r="AU167" s="222"/>
      <c r="AV167" s="249"/>
      <c r="AW167" s="249"/>
      <c r="AX167" s="222"/>
      <c r="AY167" s="222"/>
      <c r="AZ167" s="222"/>
      <c r="BA167" s="222"/>
      <c r="BB167" s="249"/>
      <c r="BC167" s="249" t="s">
        <v>60</v>
      </c>
      <c r="BD167" s="249"/>
      <c r="BE167" s="249"/>
    </row>
    <row r="168" spans="1:57">
      <c r="A168" s="221" t="s">
        <v>196</v>
      </c>
      <c r="B168" s="222" t="str">
        <f>IF(A168="","",VLOOKUP(A168,'IHS DATABASE'!C:D,2,0))</f>
        <v>Gundani Basic School</v>
      </c>
      <c r="C168" s="223" t="str">
        <f>IF(A168="","",VLOOKUP(A168,'IHS DATABASE'!C:AD,27,0))</f>
        <v>CCS</v>
      </c>
      <c r="D168" s="223" t="s">
        <v>59</v>
      </c>
      <c r="E168" s="223" t="str">
        <f>IF(A168="","",VLOOKUP(A168,'IHS DATABASE'!C:G,5,0))</f>
        <v>Eastern</v>
      </c>
      <c r="F168" s="223" t="str">
        <f>IF(A168="","",VLOOKUP(A168,'IHS DATABASE'!C:AB,26,0))</f>
        <v>Fetus Kalunga</v>
      </c>
      <c r="G168" s="222" t="str">
        <f>IF(A168="","",VLOOKUP(A168,'IHS DATABASE'!C:X,22,0))</f>
        <v>Fetus Kalunga</v>
      </c>
      <c r="H168" s="224"/>
      <c r="I168" s="223" t="str">
        <f>IF(A168="","",VLOOKUP(A168,'IHS DATABASE'!C:W,21,0))</f>
        <v>Outdoor</v>
      </c>
      <c r="J168" s="223" t="str">
        <f>IF(A168="","",VLOOKUP(A168,'IHS DATABASE'!C:T,18,0))</f>
        <v>Solar-Gen</v>
      </c>
      <c r="K168" s="223"/>
      <c r="L168" s="223"/>
      <c r="M168" s="223" t="str">
        <f>IF(A168="","",VLOOKUP(A168,'IHS DATABASE'!C:U,19,0))</f>
        <v>Green Field</v>
      </c>
      <c r="O168" s="213">
        <v>45950</v>
      </c>
      <c r="P168" s="213">
        <v>45934</v>
      </c>
      <c r="Q168" s="233"/>
      <c r="R168" s="234"/>
      <c r="S168" s="234">
        <f>IF(A168="","",VLOOKUP(A168,'IHS DATABASE'!C:BG,30,0))</f>
        <v>0</v>
      </c>
      <c r="T168" s="223"/>
      <c r="U168" s="234">
        <f>IF(A168="","",VLOOKUP(A168,'IHS DATABASE'!C:AG,31,0))</f>
        <v>0</v>
      </c>
      <c r="V168" s="13"/>
      <c r="W168" s="13">
        <v>9106</v>
      </c>
      <c r="X168" s="13">
        <v>9217</v>
      </c>
      <c r="Y168" s="237">
        <f t="shared" si="28"/>
        <v>111</v>
      </c>
      <c r="Z168" s="237">
        <f t="shared" si="29"/>
        <v>384</v>
      </c>
      <c r="AA168" s="237" t="str">
        <f t="shared" si="30"/>
        <v>OK</v>
      </c>
      <c r="AB168" s="238"/>
      <c r="AC168" s="238"/>
      <c r="AD168" s="238"/>
      <c r="AE168" s="239"/>
      <c r="AF168" s="240">
        <v>451</v>
      </c>
      <c r="AG168" s="245"/>
      <c r="AH168" s="245"/>
      <c r="AI168" s="246">
        <v>30</v>
      </c>
      <c r="AJ168" s="246">
        <v>500</v>
      </c>
      <c r="AK168" s="240">
        <f t="shared" si="31"/>
        <v>530</v>
      </c>
      <c r="AL168" s="240">
        <f t="shared" si="32"/>
        <v>421</v>
      </c>
      <c r="AM168" s="247">
        <f t="shared" si="33"/>
        <v>3.79279279279279</v>
      </c>
      <c r="AN168" s="240">
        <f>IF(A168="","",VLOOKUP(A168,'IHS DATABASE'!C:H,6,0))</f>
        <v>4.5</v>
      </c>
      <c r="AO168" s="240"/>
      <c r="AP168" s="248"/>
      <c r="AQ168" s="248"/>
      <c r="AR168" s="222"/>
      <c r="AS168" s="222"/>
      <c r="AT168" s="222">
        <f t="shared" si="34"/>
        <v>0</v>
      </c>
      <c r="AU168" s="222"/>
      <c r="AV168" s="249"/>
      <c r="AW168" s="249"/>
      <c r="AX168" s="222"/>
      <c r="AY168" s="222"/>
      <c r="AZ168" s="222"/>
      <c r="BA168" s="222"/>
      <c r="BB168" s="249"/>
      <c r="BC168" s="249" t="s">
        <v>60</v>
      </c>
      <c r="BD168" s="249"/>
      <c r="BE168" s="249" t="s">
        <v>57</v>
      </c>
    </row>
    <row r="169" spans="1:57">
      <c r="A169" s="221" t="s">
        <v>83</v>
      </c>
      <c r="B169" s="222" t="str">
        <f>IF(A169="","",VLOOKUP(A169,'IHS DATABASE'!C:D,2,0))</f>
        <v>Mbwindi BB</v>
      </c>
      <c r="C169" s="223" t="str">
        <f>IF(A169="","",VLOOKUP(A169,'IHS DATABASE'!C:AD,27,0))</f>
        <v>CCS</v>
      </c>
      <c r="D169" s="223" t="s">
        <v>76</v>
      </c>
      <c r="E169" s="223" t="str">
        <f>IF(A169="","",VLOOKUP(A169,'IHS DATABASE'!C:G,5,0))</f>
        <v>Eastern </v>
      </c>
      <c r="F169" s="223" t="str">
        <f>IF(A169="","",VLOOKUP(A169,'IHS DATABASE'!C:AB,26,0))</f>
        <v>Fetus Kalunga</v>
      </c>
      <c r="G169" s="222" t="str">
        <f>IF(A169="","",VLOOKUP(A169,'IHS DATABASE'!C:X,22,0))</f>
        <v>Fetus Kalunga</v>
      </c>
      <c r="H169" s="224"/>
      <c r="I169" s="223" t="str">
        <f>IF(A169="","",VLOOKUP(A169,'IHS DATABASE'!C:W,21,0))</f>
        <v>Indoor </v>
      </c>
      <c r="J169" s="223" t="str">
        <f>IF(A169="","",VLOOKUP(A169,'IHS DATABASE'!C:T,18,0))</f>
        <v>Grid-Gen</v>
      </c>
      <c r="K169" s="223"/>
      <c r="L169" s="223"/>
      <c r="M169" s="223" t="str">
        <f>IF(A169="","",VLOOKUP(A169,'IHS DATABASE'!C:U,19,0))</f>
        <v>Green Field</v>
      </c>
      <c r="O169" s="213">
        <v>45949</v>
      </c>
      <c r="P169" s="213">
        <v>45939</v>
      </c>
      <c r="Q169" s="233"/>
      <c r="R169" s="234"/>
      <c r="S169" s="234" t="str">
        <f>IF(A169="","",VLOOKUP(A169,'IHS DATABASE'!C:BG,30,0))</f>
        <v>Gen Logic </v>
      </c>
      <c r="T169" s="223"/>
      <c r="U169" s="234">
        <f>IF(A169="","",VLOOKUP(A169,'IHS DATABASE'!C:AG,31,0))</f>
        <v>15</v>
      </c>
      <c r="V169" s="13"/>
      <c r="W169" s="13">
        <v>10379</v>
      </c>
      <c r="X169" s="13">
        <v>10474</v>
      </c>
      <c r="Y169" s="237">
        <f t="shared" si="28"/>
        <v>95</v>
      </c>
      <c r="Z169" s="237">
        <f t="shared" si="29"/>
        <v>240</v>
      </c>
      <c r="AA169" s="237" t="str">
        <f t="shared" si="30"/>
        <v>OK</v>
      </c>
      <c r="AB169" s="238"/>
      <c r="AC169" s="238"/>
      <c r="AD169" s="238"/>
      <c r="AE169" s="239"/>
      <c r="AF169" s="240">
        <v>312</v>
      </c>
      <c r="AG169" s="245"/>
      <c r="AH169" s="245"/>
      <c r="AI169" s="246">
        <v>88</v>
      </c>
      <c r="AJ169" s="246">
        <v>200</v>
      </c>
      <c r="AK169" s="240">
        <f t="shared" si="31"/>
        <v>288</v>
      </c>
      <c r="AL169" s="240">
        <f t="shared" si="32"/>
        <v>224</v>
      </c>
      <c r="AM169" s="247">
        <f t="shared" si="33"/>
        <v>2.3578947368421</v>
      </c>
      <c r="AN169" s="240">
        <f>IF(A169="","",VLOOKUP(A169,'IHS DATABASE'!C:H,6,0))</f>
        <v>1.8</v>
      </c>
      <c r="AO169" s="240"/>
      <c r="AP169" s="248"/>
      <c r="AQ169" s="248"/>
      <c r="AR169" s="222"/>
      <c r="AS169" s="222"/>
      <c r="AT169" s="222">
        <f t="shared" si="34"/>
        <v>0</v>
      </c>
      <c r="AU169" s="222"/>
      <c r="AV169" s="249"/>
      <c r="AW169" s="249"/>
      <c r="AX169" s="222"/>
      <c r="AY169" s="222"/>
      <c r="AZ169" s="222"/>
      <c r="BA169" s="222"/>
      <c r="BB169" s="249"/>
      <c r="BC169" s="249" t="s">
        <v>60</v>
      </c>
      <c r="BD169" s="249"/>
      <c r="BE169" s="249" t="s">
        <v>57</v>
      </c>
    </row>
    <row r="170" spans="1:57">
      <c r="A170" s="221" t="s">
        <v>197</v>
      </c>
      <c r="B170" s="222" t="str">
        <f>IF(A170="","",VLOOKUP(A170,'IHS DATABASE'!C:D,2,0))</f>
        <v>PETAUKE</v>
      </c>
      <c r="C170" s="223" t="str">
        <f>IF(A170="","",VLOOKUP(A170,'IHS DATABASE'!C:AD,27,0))</f>
        <v>CCS</v>
      </c>
      <c r="D170" s="223" t="s">
        <v>76</v>
      </c>
      <c r="E170" s="223" t="str">
        <f>IF(A170="","",VLOOKUP(A170,'IHS DATABASE'!C:G,5,0))</f>
        <v>Eastern </v>
      </c>
      <c r="F170" s="223" t="str">
        <f>IF(A170="","",VLOOKUP(A170,'IHS DATABASE'!C:AB,26,0))</f>
        <v>Fetus Kalunga</v>
      </c>
      <c r="G170" s="222" t="str">
        <f>IF(A170="","",VLOOKUP(A170,'IHS DATABASE'!C:X,22,0))</f>
        <v>Fetus Kalunga</v>
      </c>
      <c r="H170" s="224"/>
      <c r="I170" s="223" t="str">
        <f>IF(A170="","",VLOOKUP(A170,'IHS DATABASE'!C:W,21,0))</f>
        <v>Indoor </v>
      </c>
      <c r="J170" s="223" t="str">
        <f>IF(A170="","",VLOOKUP(A170,'IHS DATABASE'!C:T,18,0))</f>
        <v>Grid-Gen</v>
      </c>
      <c r="K170" s="223"/>
      <c r="L170" s="223"/>
      <c r="M170" s="223" t="str">
        <f>IF(A170="","",VLOOKUP(A170,'IHS DATABASE'!C:U,19,0))</f>
        <v>Green Field</v>
      </c>
      <c r="O170" s="213">
        <v>45950</v>
      </c>
      <c r="P170" s="213">
        <v>45939</v>
      </c>
      <c r="Q170" s="233"/>
      <c r="R170" s="234"/>
      <c r="S170" s="234" t="str">
        <f>IF(A170="","",VLOOKUP(A170,'IHS DATABASE'!C:BG,30,0))</f>
        <v>Gen Logic </v>
      </c>
      <c r="T170" s="223"/>
      <c r="U170" s="234">
        <f>IF(A170="","",VLOOKUP(A170,'IHS DATABASE'!C:AG,31,0))</f>
        <v>30</v>
      </c>
      <c r="V170" s="13"/>
      <c r="W170" s="13">
        <v>6225</v>
      </c>
      <c r="X170" s="13">
        <v>6327</v>
      </c>
      <c r="Y170" s="237">
        <f t="shared" si="28"/>
        <v>102</v>
      </c>
      <c r="Z170" s="237">
        <f t="shared" si="29"/>
        <v>264</v>
      </c>
      <c r="AA170" s="237" t="str">
        <f t="shared" si="30"/>
        <v>OK</v>
      </c>
      <c r="AB170" s="238"/>
      <c r="AC170" s="238"/>
      <c r="AD170" s="238"/>
      <c r="AE170" s="239"/>
      <c r="AF170" s="240">
        <v>274</v>
      </c>
      <c r="AG170" s="245"/>
      <c r="AH170" s="245"/>
      <c r="AI170" s="246">
        <v>17</v>
      </c>
      <c r="AJ170" s="246">
        <v>300</v>
      </c>
      <c r="AK170" s="240">
        <f t="shared" si="31"/>
        <v>317</v>
      </c>
      <c r="AL170" s="240">
        <f t="shared" si="32"/>
        <v>257</v>
      </c>
      <c r="AM170" s="247">
        <f t="shared" si="33"/>
        <v>2.51960784313725</v>
      </c>
      <c r="AN170" s="240">
        <f>IF(A170="","",VLOOKUP(A170,'IHS DATABASE'!C:H,6,0))</f>
        <v>4.5</v>
      </c>
      <c r="AO170" s="240"/>
      <c r="AP170" s="248"/>
      <c r="AQ170" s="248"/>
      <c r="AR170" s="222"/>
      <c r="AS170" s="222"/>
      <c r="AT170" s="222">
        <f t="shared" si="34"/>
        <v>0</v>
      </c>
      <c r="AU170" s="222"/>
      <c r="AV170" s="249"/>
      <c r="AW170" s="249"/>
      <c r="AX170" s="222"/>
      <c r="AY170" s="222"/>
      <c r="AZ170" s="222"/>
      <c r="BA170" s="222"/>
      <c r="BB170" s="249"/>
      <c r="BC170" s="249" t="s">
        <v>60</v>
      </c>
      <c r="BD170" s="249"/>
      <c r="BE170" s="249" t="s">
        <v>57</v>
      </c>
    </row>
    <row r="171" spans="1:57">
      <c r="A171" s="221" t="s">
        <v>136</v>
      </c>
      <c r="B171" s="222" t="str">
        <f>IF(A171="","",VLOOKUP(A171,'IHS DATABASE'!C:D,2,0))</f>
        <v>KATETE</v>
      </c>
      <c r="C171" s="223" t="str">
        <f>IF(A171="","",VLOOKUP(A171,'IHS DATABASE'!C:AD,27,0))</f>
        <v>CCS</v>
      </c>
      <c r="D171" s="223" t="s">
        <v>56</v>
      </c>
      <c r="E171" s="223" t="str">
        <f>IF(A171="","",VLOOKUP(A171,'IHS DATABASE'!C:G,5,0))</f>
        <v>Eastern </v>
      </c>
      <c r="F171" s="223" t="str">
        <f>IF(A171="","",VLOOKUP(A171,'IHS DATABASE'!C:AB,26,0))</f>
        <v>Fetus Kalunga</v>
      </c>
      <c r="G171" s="222" t="str">
        <f>IF(A171="","",VLOOKUP(A171,'IHS DATABASE'!C:X,22,0))</f>
        <v>Fetus Kalunga</v>
      </c>
      <c r="H171" s="224"/>
      <c r="I171" s="223" t="str">
        <f>IF(A171="","",VLOOKUP(A171,'IHS DATABASE'!C:W,21,0))</f>
        <v>Indoor </v>
      </c>
      <c r="J171" s="223" t="str">
        <f>IF(A171="","",VLOOKUP(A171,'IHS DATABASE'!C:T,18,0))</f>
        <v>Grid-Gen</v>
      </c>
      <c r="K171" s="223"/>
      <c r="L171" s="223"/>
      <c r="M171" s="223" t="str">
        <f>IF(A171="","",VLOOKUP(A171,'IHS DATABASE'!C:U,19,0))</f>
        <v>Green Field</v>
      </c>
      <c r="O171" s="213">
        <v>45950</v>
      </c>
      <c r="P171" s="213">
        <v>45942</v>
      </c>
      <c r="Q171" s="233"/>
      <c r="R171" s="234"/>
      <c r="S171" s="234" t="str">
        <f>IF(A171="","",VLOOKUP(A171,'IHS DATABASE'!C:BG,30,0))</f>
        <v>CK Works</v>
      </c>
      <c r="T171" s="223"/>
      <c r="U171" s="234">
        <f>IF(A171="","",VLOOKUP(A171,'IHS DATABASE'!C:AG,31,0))</f>
        <v>30</v>
      </c>
      <c r="V171" s="13"/>
      <c r="W171" s="13">
        <v>6472</v>
      </c>
      <c r="X171" s="13">
        <v>6525</v>
      </c>
      <c r="Y171" s="237">
        <f t="shared" si="28"/>
        <v>53</v>
      </c>
      <c r="Z171" s="237">
        <f t="shared" si="29"/>
        <v>192</v>
      </c>
      <c r="AA171" s="237" t="str">
        <f t="shared" si="30"/>
        <v>OK</v>
      </c>
      <c r="AB171" s="238"/>
      <c r="AC171" s="238"/>
      <c r="AD171" s="238"/>
      <c r="AE171" s="239"/>
      <c r="AF171" s="240">
        <v>313</v>
      </c>
      <c r="AG171" s="245"/>
      <c r="AH171" s="245"/>
      <c r="AI171" s="246">
        <v>30</v>
      </c>
      <c r="AJ171" s="246">
        <v>400</v>
      </c>
      <c r="AK171" s="240">
        <f t="shared" si="31"/>
        <v>430</v>
      </c>
      <c r="AL171" s="240">
        <f t="shared" si="32"/>
        <v>283</v>
      </c>
      <c r="AM171" s="247">
        <f t="shared" si="33"/>
        <v>5.33962264150943</v>
      </c>
      <c r="AN171" s="240">
        <f>IF(A171="","",VLOOKUP(A171,'IHS DATABASE'!C:H,6,0))</f>
        <v>4.5</v>
      </c>
      <c r="AO171" s="240"/>
      <c r="AP171" s="248"/>
      <c r="AQ171" s="248"/>
      <c r="AR171" s="222"/>
      <c r="AS171" s="222"/>
      <c r="AT171" s="222">
        <f t="shared" si="34"/>
        <v>0</v>
      </c>
      <c r="AU171" s="222"/>
      <c r="AV171" s="249"/>
      <c r="AW171" s="249"/>
      <c r="AX171" s="222"/>
      <c r="AY171" s="222"/>
      <c r="AZ171" s="222"/>
      <c r="BA171" s="222"/>
      <c r="BB171" s="249"/>
      <c r="BC171" s="249" t="s">
        <v>60</v>
      </c>
      <c r="BD171" s="249"/>
      <c r="BE171" s="249" t="s">
        <v>57</v>
      </c>
    </row>
    <row r="172" spans="1:57">
      <c r="A172" s="221" t="s">
        <v>135</v>
      </c>
      <c r="B172" s="222" t="str">
        <f>IF(A172="","",VLOOKUP(A172,'IHS DATABASE'!C:D,2,0))</f>
        <v>Katete</v>
      </c>
      <c r="C172" s="223" t="str">
        <f>IF(A172="","",VLOOKUP(A172,'IHS DATABASE'!C:AD,27,0))</f>
        <v>CCS</v>
      </c>
      <c r="D172" s="223" t="s">
        <v>56</v>
      </c>
      <c r="E172" s="223" t="str">
        <f>IF(A172="","",VLOOKUP(A172,'IHS DATABASE'!C:G,5,0))</f>
        <v>Eastern </v>
      </c>
      <c r="F172" s="223" t="str">
        <f>IF(A172="","",VLOOKUP(A172,'IHS DATABASE'!C:AB,26,0))</f>
        <v>Fetus Kalunga</v>
      </c>
      <c r="G172" s="222" t="str">
        <f>IF(A172="","",VLOOKUP(A172,'IHS DATABASE'!C:X,22,0))</f>
        <v>Fetus Kalunga</v>
      </c>
      <c r="H172" s="224"/>
      <c r="I172" s="223" t="str">
        <f>IF(A172="","",VLOOKUP(A172,'IHS DATABASE'!C:W,21,0))</f>
        <v>Indoor </v>
      </c>
      <c r="J172" s="223" t="str">
        <f>IF(A172="","",VLOOKUP(A172,'IHS DATABASE'!C:T,18,0))</f>
        <v>Grid-Gen</v>
      </c>
      <c r="K172" s="223"/>
      <c r="L172" s="223"/>
      <c r="M172" s="223" t="str">
        <f>IF(A172="","",VLOOKUP(A172,'IHS DATABASE'!C:U,19,0))</f>
        <v>Green Field</v>
      </c>
      <c r="O172" s="213">
        <v>45950</v>
      </c>
      <c r="P172" s="213">
        <v>45942</v>
      </c>
      <c r="Q172" s="233"/>
      <c r="R172" s="234"/>
      <c r="S172" s="234" t="str">
        <f>IF(A172="","",VLOOKUP(A172,'IHS DATABASE'!C:BG,30,0))</f>
        <v>CK Works</v>
      </c>
      <c r="T172" s="223"/>
      <c r="U172" s="234">
        <f>IF(A172="","",VLOOKUP(A172,'IHS DATABASE'!C:AG,31,0))</f>
        <v>30</v>
      </c>
      <c r="V172" s="13"/>
      <c r="W172" s="13">
        <v>4752</v>
      </c>
      <c r="X172" s="13">
        <v>4818</v>
      </c>
      <c r="Y172" s="237">
        <f t="shared" si="28"/>
        <v>66</v>
      </c>
      <c r="Z172" s="237">
        <f t="shared" si="29"/>
        <v>192</v>
      </c>
      <c r="AA172" s="237" t="str">
        <f t="shared" si="30"/>
        <v>OK</v>
      </c>
      <c r="AB172" s="238"/>
      <c r="AC172" s="238"/>
      <c r="AD172" s="238"/>
      <c r="AE172" s="239"/>
      <c r="AF172" s="240">
        <v>372</v>
      </c>
      <c r="AG172" s="245"/>
      <c r="AH172" s="245"/>
      <c r="AI172" s="246">
        <v>90</v>
      </c>
      <c r="AJ172" s="246">
        <v>400</v>
      </c>
      <c r="AK172" s="240">
        <f t="shared" si="31"/>
        <v>490</v>
      </c>
      <c r="AL172" s="240">
        <f t="shared" si="32"/>
        <v>282</v>
      </c>
      <c r="AM172" s="247">
        <f t="shared" si="33"/>
        <v>4.27272727272727</v>
      </c>
      <c r="AN172" s="240">
        <f>IF(A172="","",VLOOKUP(A172,'IHS DATABASE'!C:H,6,0))</f>
        <v>4.5</v>
      </c>
      <c r="AO172" s="240"/>
      <c r="AP172" s="248"/>
      <c r="AQ172" s="248"/>
      <c r="AR172" s="222"/>
      <c r="AS172" s="222"/>
      <c r="AT172" s="222">
        <f t="shared" si="34"/>
        <v>0</v>
      </c>
      <c r="AU172" s="222"/>
      <c r="AV172" s="249"/>
      <c r="AW172" s="249"/>
      <c r="AX172" s="222"/>
      <c r="AY172" s="222"/>
      <c r="AZ172" s="222"/>
      <c r="BA172" s="222"/>
      <c r="BB172" s="249"/>
      <c r="BC172" s="249" t="s">
        <v>60</v>
      </c>
      <c r="BD172" s="249"/>
      <c r="BE172" s="249" t="s">
        <v>57</v>
      </c>
    </row>
    <row r="173" spans="1:57">
      <c r="A173" s="221" t="s">
        <v>97</v>
      </c>
      <c r="B173" s="222" t="str">
        <f>IF(A173="","",VLOOKUP(A173,'IHS DATABASE'!C:D,2,0))</f>
        <v>CHIPATA RELIEF 2 (Kapata)</v>
      </c>
      <c r="C173" s="223" t="str">
        <f>IF(A173="","",VLOOKUP(A173,'IHS DATABASE'!C:AD,27,0))</f>
        <v>CCS</v>
      </c>
      <c r="D173" s="223" t="s">
        <v>59</v>
      </c>
      <c r="E173" s="223" t="str">
        <f>IF(A173="","",VLOOKUP(A173,'IHS DATABASE'!C:G,5,0))</f>
        <v>Eastern </v>
      </c>
      <c r="F173" s="223" t="str">
        <f>IF(A173="","",VLOOKUP(A173,'IHS DATABASE'!C:AB,26,0))</f>
        <v>Fetus Kalunga</v>
      </c>
      <c r="G173" s="222" t="str">
        <f>IF(A173="","",VLOOKUP(A173,'IHS DATABASE'!C:X,22,0))</f>
        <v>Fetus Kalunga</v>
      </c>
      <c r="H173" s="224"/>
      <c r="I173" s="223" t="str">
        <f>IF(A173="","",VLOOKUP(A173,'IHS DATABASE'!C:W,21,0))</f>
        <v>Indoor </v>
      </c>
      <c r="J173" s="223" t="str">
        <f>IF(A173="","",VLOOKUP(A173,'IHS DATABASE'!C:T,18,0))</f>
        <v>Grid-Gen</v>
      </c>
      <c r="K173" s="223"/>
      <c r="L173" s="223"/>
      <c r="M173" s="223" t="str">
        <f>IF(A173="","",VLOOKUP(A173,'IHS DATABASE'!C:U,19,0))</f>
        <v>Green Field</v>
      </c>
      <c r="O173" s="213">
        <v>45950</v>
      </c>
      <c r="P173" s="213">
        <v>45944</v>
      </c>
      <c r="Q173" s="233"/>
      <c r="R173" s="234"/>
      <c r="S173" s="234" t="str">
        <f>IF(A173="","",VLOOKUP(A173,'IHS DATABASE'!C:BG,30,0))</f>
        <v>CK Works</v>
      </c>
      <c r="T173" s="223"/>
      <c r="U173" s="234">
        <f>IF(A173="","",VLOOKUP(A173,'IHS DATABASE'!C:AG,31,0))</f>
        <v>45</v>
      </c>
      <c r="V173" s="13"/>
      <c r="W173" s="13">
        <v>5393</v>
      </c>
      <c r="X173" s="13">
        <v>5436</v>
      </c>
      <c r="Y173" s="237">
        <f t="shared" si="28"/>
        <v>43</v>
      </c>
      <c r="Z173" s="237">
        <f t="shared" si="29"/>
        <v>144</v>
      </c>
      <c r="AA173" s="237" t="str">
        <f t="shared" si="30"/>
        <v>OK</v>
      </c>
      <c r="AB173" s="238"/>
      <c r="AC173" s="238"/>
      <c r="AD173" s="238"/>
      <c r="AE173" s="239"/>
      <c r="AF173" s="240">
        <v>860</v>
      </c>
      <c r="AG173" s="245"/>
      <c r="AH173" s="245"/>
      <c r="AI173" s="246">
        <v>521</v>
      </c>
      <c r="AJ173" s="246">
        <v>450</v>
      </c>
      <c r="AK173" s="240">
        <f t="shared" si="31"/>
        <v>971</v>
      </c>
      <c r="AL173" s="240">
        <f t="shared" si="32"/>
        <v>339</v>
      </c>
      <c r="AM173" s="247">
        <f t="shared" si="33"/>
        <v>7.88372093023256</v>
      </c>
      <c r="AN173" s="240">
        <f>IF(A173="","",VLOOKUP(A173,'IHS DATABASE'!C:H,6,0))</f>
        <v>5.5</v>
      </c>
      <c r="AO173" s="240"/>
      <c r="AP173" s="248"/>
      <c r="AQ173" s="248"/>
      <c r="AR173" s="222"/>
      <c r="AS173" s="222"/>
      <c r="AT173" s="222">
        <f t="shared" si="34"/>
        <v>0</v>
      </c>
      <c r="AU173" s="222"/>
      <c r="AV173" s="249"/>
      <c r="AW173" s="249"/>
      <c r="AX173" s="222"/>
      <c r="AY173" s="222"/>
      <c r="AZ173" s="222"/>
      <c r="BA173" s="222"/>
      <c r="BB173" s="249"/>
      <c r="BC173" s="249" t="s">
        <v>60</v>
      </c>
      <c r="BD173" s="249"/>
      <c r="BE173" s="249" t="s">
        <v>57</v>
      </c>
    </row>
    <row r="174" spans="1:57">
      <c r="A174" s="221" t="s">
        <v>72</v>
      </c>
      <c r="B174" s="222" t="str">
        <f>IF(A174="","",VLOOKUP(A174,'IHS DATABASE'!C:D,2,0))</f>
        <v>Chikando</v>
      </c>
      <c r="C174" s="223" t="str">
        <f>IF(A174="","",VLOOKUP(A174,'IHS DATABASE'!C:AD,27,0))</f>
        <v>CCS</v>
      </c>
      <c r="D174" s="223" t="s">
        <v>59</v>
      </c>
      <c r="E174" s="223" t="str">
        <f>IF(A174="","",VLOOKUP(A174,'IHS DATABASE'!C:G,5,0))</f>
        <v>Eastern </v>
      </c>
      <c r="F174" s="223" t="str">
        <f>IF(A174="","",VLOOKUP(A174,'IHS DATABASE'!C:AB,26,0))</f>
        <v>Fetus Kalunga</v>
      </c>
      <c r="G174" s="222" t="str">
        <f>IF(A174="","",VLOOKUP(A174,'IHS DATABASE'!C:X,22,0))</f>
        <v>Fetus Kalunga</v>
      </c>
      <c r="H174" s="224"/>
      <c r="I174" s="223" t="str">
        <f>IF(A174="","",VLOOKUP(A174,'IHS DATABASE'!C:W,21,0))</f>
        <v>Outdoor</v>
      </c>
      <c r="J174" s="223" t="str">
        <f>IF(A174="","",VLOOKUP(A174,'IHS DATABASE'!C:T,18,0))</f>
        <v>Grid-Gen</v>
      </c>
      <c r="K174" s="223"/>
      <c r="L174" s="223"/>
      <c r="M174" s="223" t="str">
        <f>IF(A174="","",VLOOKUP(A174,'IHS DATABASE'!C:U,19,0))</f>
        <v>Green Field</v>
      </c>
      <c r="O174" s="213">
        <v>45950</v>
      </c>
      <c r="P174" s="213">
        <v>45938</v>
      </c>
      <c r="Q174" s="233"/>
      <c r="R174" s="234"/>
      <c r="S174" s="234" t="str">
        <f>IF(A174="","",VLOOKUP(A174,'IHS DATABASE'!C:BG,30,0))</f>
        <v>MPI</v>
      </c>
      <c r="T174" s="223"/>
      <c r="U174" s="234">
        <f>IF(A174="","",VLOOKUP(A174,'IHS DATABASE'!C:AG,31,0))</f>
        <v>13</v>
      </c>
      <c r="V174" s="13"/>
      <c r="W174" s="13">
        <v>11490</v>
      </c>
      <c r="X174" s="13">
        <v>11563</v>
      </c>
      <c r="Y174" s="237">
        <f t="shared" si="28"/>
        <v>73</v>
      </c>
      <c r="Z174" s="237">
        <f t="shared" si="29"/>
        <v>288</v>
      </c>
      <c r="AA174" s="237" t="str">
        <f t="shared" si="30"/>
        <v>OK</v>
      </c>
      <c r="AB174" s="238"/>
      <c r="AC174" s="238"/>
      <c r="AD174" s="238"/>
      <c r="AE174" s="239"/>
      <c r="AF174" s="240">
        <v>192</v>
      </c>
      <c r="AG174" s="245"/>
      <c r="AH174" s="245"/>
      <c r="AI174" s="246">
        <v>51</v>
      </c>
      <c r="AJ174" s="246">
        <v>300</v>
      </c>
      <c r="AK174" s="240">
        <f t="shared" si="31"/>
        <v>351</v>
      </c>
      <c r="AL174" s="240">
        <f t="shared" si="32"/>
        <v>141</v>
      </c>
      <c r="AM174" s="247">
        <f t="shared" si="33"/>
        <v>1.93150684931507</v>
      </c>
      <c r="AN174" s="240">
        <f>IF(A174="","",VLOOKUP(A174,'IHS DATABASE'!C:H,6,0))</f>
        <v>1.5</v>
      </c>
      <c r="AO174" s="240"/>
      <c r="AP174" s="248"/>
      <c r="AQ174" s="248"/>
      <c r="AR174" s="222"/>
      <c r="AS174" s="222"/>
      <c r="AT174" s="222">
        <f t="shared" si="34"/>
        <v>0</v>
      </c>
      <c r="AU174" s="222"/>
      <c r="AV174" s="249"/>
      <c r="AW174" s="249"/>
      <c r="AX174" s="222"/>
      <c r="AY174" s="222"/>
      <c r="AZ174" s="222"/>
      <c r="BA174" s="222"/>
      <c r="BB174" s="249"/>
      <c r="BC174" s="249" t="s">
        <v>60</v>
      </c>
      <c r="BD174" s="249"/>
      <c r="BE174" s="249" t="s">
        <v>57</v>
      </c>
    </row>
    <row r="175" spans="1:57">
      <c r="A175" s="221" t="s">
        <v>198</v>
      </c>
      <c r="B175" s="222" t="str">
        <f>IF(A175="","",VLOOKUP(A175,'IHS DATABASE'!C:D,2,0))</f>
        <v>Minga</v>
      </c>
      <c r="C175" s="223" t="str">
        <f>IF(A175="","",VLOOKUP(A175,'IHS DATABASE'!C:AD,27,0))</f>
        <v>CCS</v>
      </c>
      <c r="D175" s="223" t="s">
        <v>76</v>
      </c>
      <c r="E175" s="223" t="str">
        <f>IF(A175="","",VLOOKUP(A175,'IHS DATABASE'!C:G,5,0))</f>
        <v>Eastern </v>
      </c>
      <c r="F175" s="223" t="str">
        <f>IF(A175="","",VLOOKUP(A175,'IHS DATABASE'!C:AB,26,0))</f>
        <v>Fetus Kalunga</v>
      </c>
      <c r="G175" s="222" t="str">
        <f>IF(A175="","",VLOOKUP(A175,'IHS DATABASE'!C:X,22,0))</f>
        <v>Fetus Kalunga</v>
      </c>
      <c r="H175" s="224"/>
      <c r="I175" s="223" t="str">
        <f>IF(A175="","",VLOOKUP(A175,'IHS DATABASE'!C:W,21,0))</f>
        <v>Outdoor</v>
      </c>
      <c r="J175" s="223" t="str">
        <f>IF(A175="","",VLOOKUP(A175,'IHS DATABASE'!C:T,18,0))</f>
        <v>Grid-Gen</v>
      </c>
      <c r="K175" s="223"/>
      <c r="L175" s="223"/>
      <c r="M175" s="223" t="str">
        <f>IF(A175="","",VLOOKUP(A175,'IHS DATABASE'!C:U,19,0))</f>
        <v>Green Field</v>
      </c>
      <c r="O175" s="213">
        <v>45950</v>
      </c>
      <c r="P175" s="213">
        <v>45939</v>
      </c>
      <c r="Q175" s="233"/>
      <c r="R175" s="234"/>
      <c r="S175" s="234" t="str">
        <f>IF(A175="","",VLOOKUP(A175,'IHS DATABASE'!C:BG,30,0))</f>
        <v>Gen Logic </v>
      </c>
      <c r="T175" s="223"/>
      <c r="U175" s="234">
        <f>IF(A175="","",VLOOKUP(A175,'IHS DATABASE'!C:AG,31,0))</f>
        <v>16</v>
      </c>
      <c r="V175" s="13"/>
      <c r="W175" s="13">
        <v>12516</v>
      </c>
      <c r="X175" s="13">
        <v>12604</v>
      </c>
      <c r="Y175" s="237">
        <f t="shared" si="28"/>
        <v>88</v>
      </c>
      <c r="Z175" s="237">
        <f t="shared" si="29"/>
        <v>264</v>
      </c>
      <c r="AA175" s="237" t="str">
        <f t="shared" si="30"/>
        <v>OK</v>
      </c>
      <c r="AB175" s="238"/>
      <c r="AC175" s="238"/>
      <c r="AD175" s="238"/>
      <c r="AE175" s="239"/>
      <c r="AF175" s="240">
        <v>221</v>
      </c>
      <c r="AG175" s="245"/>
      <c r="AH175" s="245"/>
      <c r="AI175" s="246">
        <v>11</v>
      </c>
      <c r="AJ175" s="246">
        <v>300</v>
      </c>
      <c r="AK175" s="240">
        <f t="shared" si="31"/>
        <v>311</v>
      </c>
      <c r="AL175" s="240">
        <f t="shared" si="32"/>
        <v>210</v>
      </c>
      <c r="AM175" s="247">
        <f t="shared" si="33"/>
        <v>2.38636363636364</v>
      </c>
      <c r="AN175" s="240">
        <f>IF(A175="","",VLOOKUP(A175,'IHS DATABASE'!C:H,6,0))</f>
        <v>2</v>
      </c>
      <c r="AO175" s="240"/>
      <c r="AP175" s="248"/>
      <c r="AQ175" s="248"/>
      <c r="AR175" s="222"/>
      <c r="AS175" s="222"/>
      <c r="AT175" s="222">
        <f t="shared" si="34"/>
        <v>0</v>
      </c>
      <c r="AU175" s="222"/>
      <c r="AV175" s="249"/>
      <c r="AW175" s="249"/>
      <c r="AX175" s="222"/>
      <c r="AY175" s="222"/>
      <c r="AZ175" s="222"/>
      <c r="BA175" s="222"/>
      <c r="BB175" s="249"/>
      <c r="BC175" s="249" t="s">
        <v>69</v>
      </c>
      <c r="BD175" s="249"/>
      <c r="BE175" s="249" t="s">
        <v>57</v>
      </c>
    </row>
    <row r="176" spans="1:57">
      <c r="A176" s="221" t="s">
        <v>146</v>
      </c>
      <c r="B176" s="222" t="str">
        <f>IF(A176="","",VLOOKUP(A176,'IHS DATABASE'!C:D,2,0))</f>
        <v>Zumaili (old chadiza road)</v>
      </c>
      <c r="C176" s="223" t="str">
        <f>IF(A176="","",VLOOKUP(A176,'IHS DATABASE'!C:AD,27,0))</f>
        <v>CCS</v>
      </c>
      <c r="D176" s="223" t="s">
        <v>59</v>
      </c>
      <c r="E176" s="223" t="str">
        <f>IF(A176="","",VLOOKUP(A176,'IHS DATABASE'!C:G,5,0))</f>
        <v>Eastern </v>
      </c>
      <c r="F176" s="223" t="str">
        <f>IF(A176="","",VLOOKUP(A176,'IHS DATABASE'!C:AB,26,0))</f>
        <v>Fetus Kalunga</v>
      </c>
      <c r="G176" s="222" t="str">
        <f>IF(A176="","",VLOOKUP(A176,'IHS DATABASE'!C:X,22,0))</f>
        <v>Fetus Kalunga</v>
      </c>
      <c r="H176" s="224"/>
      <c r="I176" s="223" t="str">
        <f>IF(A176="","",VLOOKUP(A176,'IHS DATABASE'!C:W,21,0))</f>
        <v>Outdoor</v>
      </c>
      <c r="J176" s="223" t="str">
        <f>IF(A176="","",VLOOKUP(A176,'IHS DATABASE'!C:T,18,0))</f>
        <v>Grid-Gen</v>
      </c>
      <c r="K176" s="223"/>
      <c r="L176" s="223"/>
      <c r="M176" s="223" t="str">
        <f>IF(A176="","",VLOOKUP(A176,'IHS DATABASE'!C:U,19,0))</f>
        <v>Green Field</v>
      </c>
      <c r="O176" s="213">
        <v>45950</v>
      </c>
      <c r="P176" s="213">
        <v>45943</v>
      </c>
      <c r="Q176" s="233"/>
      <c r="R176" s="234"/>
      <c r="S176" s="234" t="str">
        <f>IF(A176="","",VLOOKUP(A176,'IHS DATABASE'!C:BG,30,0))</f>
        <v>CK Works</v>
      </c>
      <c r="T176" s="223"/>
      <c r="U176" s="234">
        <f>IF(A176="","",VLOOKUP(A176,'IHS DATABASE'!C:AG,31,0))</f>
        <v>20</v>
      </c>
      <c r="V176" s="13"/>
      <c r="W176" s="13">
        <v>16944</v>
      </c>
      <c r="X176" s="13">
        <v>17078</v>
      </c>
      <c r="Y176" s="237">
        <f t="shared" si="28"/>
        <v>134</v>
      </c>
      <c r="Z176" s="237">
        <f t="shared" si="29"/>
        <v>168</v>
      </c>
      <c r="AA176" s="237" t="str">
        <f t="shared" si="30"/>
        <v>OK</v>
      </c>
      <c r="AB176" s="238"/>
      <c r="AC176" s="238"/>
      <c r="AD176" s="238"/>
      <c r="AE176" s="239"/>
      <c r="AF176" s="240">
        <v>410</v>
      </c>
      <c r="AG176" s="245"/>
      <c r="AH176" s="245"/>
      <c r="AI176" s="246">
        <v>52</v>
      </c>
      <c r="AJ176" s="246">
        <v>500</v>
      </c>
      <c r="AK176" s="240">
        <f t="shared" si="31"/>
        <v>552</v>
      </c>
      <c r="AL176" s="240">
        <f t="shared" si="32"/>
        <v>358</v>
      </c>
      <c r="AM176" s="247">
        <f t="shared" si="33"/>
        <v>2.67164179104478</v>
      </c>
      <c r="AN176" s="240">
        <f>IF(A176="","",VLOOKUP(A176,'IHS DATABASE'!C:H,6,0))</f>
        <v>2.5</v>
      </c>
      <c r="AO176" s="240"/>
      <c r="AP176" s="248"/>
      <c r="AQ176" s="248"/>
      <c r="AR176" s="222"/>
      <c r="AS176" s="222"/>
      <c r="AT176" s="222">
        <f t="shared" si="34"/>
        <v>0</v>
      </c>
      <c r="AU176" s="222"/>
      <c r="AV176" s="249"/>
      <c r="AW176" s="249"/>
      <c r="AX176" s="222"/>
      <c r="AY176" s="222"/>
      <c r="AZ176" s="222"/>
      <c r="BA176" s="222"/>
      <c r="BB176" s="249"/>
      <c r="BC176" s="249" t="s">
        <v>69</v>
      </c>
      <c r="BD176" s="249"/>
      <c r="BE176" s="249" t="s">
        <v>57</v>
      </c>
    </row>
    <row r="177" spans="1:57">
      <c r="A177" s="221" t="s">
        <v>132</v>
      </c>
      <c r="B177" s="222" t="str">
        <f>IF(A177="","",VLOOKUP(A177,'IHS DATABASE'!C:D,2,0))</f>
        <v>Muyombe Repeater 2 B</v>
      </c>
      <c r="C177" s="223" t="str">
        <f>IF(A177="","",VLOOKUP(A177,'IHS DATABASE'!C:AD,27,0))</f>
        <v>CCS</v>
      </c>
      <c r="D177" s="223" t="s">
        <v>62</v>
      </c>
      <c r="E177" s="223" t="str">
        <f>IF(A177="","",VLOOKUP(A177,'IHS DATABASE'!C:G,5,0))</f>
        <v>Eastern </v>
      </c>
      <c r="F177" s="223" t="str">
        <f>IF(A177="","",VLOOKUP(A177,'IHS DATABASE'!C:AB,26,0))</f>
        <v>Fetus Kalunga</v>
      </c>
      <c r="G177" s="222" t="str">
        <f>IF(A177="","",VLOOKUP(A177,'IHS DATABASE'!C:X,22,0))</f>
        <v>Fetus Kalunga</v>
      </c>
      <c r="H177" s="224"/>
      <c r="I177" s="223" t="str">
        <f>IF(A177="","",VLOOKUP(A177,'IHS DATABASE'!C:W,21,0))</f>
        <v>Outdoor</v>
      </c>
      <c r="J177" s="223" t="str">
        <f>IF(A177="","",VLOOKUP(A177,'IHS DATABASE'!C:T,18,0))</f>
        <v>Solar-Gen</v>
      </c>
      <c r="K177" s="223"/>
      <c r="L177" s="223"/>
      <c r="M177" s="223" t="str">
        <f>IF(A177="","",VLOOKUP(A177,'IHS DATABASE'!C:U,19,0))</f>
        <v>Green Field</v>
      </c>
      <c r="O177" s="213">
        <v>45951</v>
      </c>
      <c r="P177" s="213">
        <v>45942</v>
      </c>
      <c r="Q177" s="233"/>
      <c r="R177" s="234"/>
      <c r="S177" s="234" t="str">
        <f>IF(A177="","",VLOOKUP(A177,'IHS DATABASE'!C:BG,30,0))</f>
        <v>Gen Logic </v>
      </c>
      <c r="T177" s="223"/>
      <c r="U177" s="234">
        <f>IF(A177="","",VLOOKUP(A177,'IHS DATABASE'!C:AG,31,0))</f>
        <v>11</v>
      </c>
      <c r="V177" s="13"/>
      <c r="W177" s="13">
        <v>8812</v>
      </c>
      <c r="X177" s="13">
        <v>8958</v>
      </c>
      <c r="Y177" s="237">
        <f t="shared" si="28"/>
        <v>146</v>
      </c>
      <c r="Z177" s="237">
        <f t="shared" si="29"/>
        <v>216</v>
      </c>
      <c r="AA177" s="237" t="str">
        <f t="shared" si="30"/>
        <v>OK</v>
      </c>
      <c r="AB177" s="238"/>
      <c r="AC177" s="238"/>
      <c r="AD177" s="238"/>
      <c r="AE177" s="239"/>
      <c r="AF177" s="240">
        <v>633</v>
      </c>
      <c r="AG177" s="245"/>
      <c r="AH177" s="245"/>
      <c r="AI177" s="246">
        <v>78</v>
      </c>
      <c r="AJ177" s="246">
        <v>500</v>
      </c>
      <c r="AK177" s="240">
        <f t="shared" si="31"/>
        <v>578</v>
      </c>
      <c r="AL177" s="240">
        <f t="shared" si="32"/>
        <v>555</v>
      </c>
      <c r="AM177" s="247">
        <f t="shared" si="33"/>
        <v>3.8013698630137</v>
      </c>
      <c r="AN177" s="240">
        <f>IF(A177="","",VLOOKUP(A177,'IHS DATABASE'!C:H,6,0))</f>
        <v>1.5</v>
      </c>
      <c r="AO177" s="240"/>
      <c r="AP177" s="248"/>
      <c r="AQ177" s="248"/>
      <c r="AR177" s="222"/>
      <c r="AS177" s="222"/>
      <c r="AT177" s="222">
        <f t="shared" si="34"/>
        <v>0</v>
      </c>
      <c r="AU177" s="222"/>
      <c r="AV177" s="249"/>
      <c r="AW177" s="249"/>
      <c r="AX177" s="222"/>
      <c r="AY177" s="222"/>
      <c r="AZ177" s="222"/>
      <c r="BA177" s="222"/>
      <c r="BB177" s="249"/>
      <c r="BC177" s="249" t="s">
        <v>69</v>
      </c>
      <c r="BD177" s="249"/>
      <c r="BE177" s="249"/>
    </row>
    <row r="178" spans="1:57">
      <c r="A178" s="221" t="s">
        <v>133</v>
      </c>
      <c r="B178" s="222" t="str">
        <f>IF(A178="","",VLOOKUP(A178,'IHS DATABASE'!C:D,2,0))</f>
        <v>Muyombe Repeater 1 A</v>
      </c>
      <c r="C178" s="223" t="str">
        <f>IF(A178="","",VLOOKUP(A178,'IHS DATABASE'!C:AD,27,0))</f>
        <v>CCS</v>
      </c>
      <c r="D178" s="223" t="s">
        <v>62</v>
      </c>
      <c r="E178" s="223" t="str">
        <f>IF(A178="","",VLOOKUP(A178,'IHS DATABASE'!C:G,5,0))</f>
        <v>Eastern </v>
      </c>
      <c r="F178" s="223" t="str">
        <f>IF(A178="","",VLOOKUP(A178,'IHS DATABASE'!C:AB,26,0))</f>
        <v>Fetus Kalunga</v>
      </c>
      <c r="G178" s="222" t="str">
        <f>IF(A178="","",VLOOKUP(A178,'IHS DATABASE'!C:X,22,0))</f>
        <v>Fetus Kalunga</v>
      </c>
      <c r="H178" s="224"/>
      <c r="I178" s="223" t="str">
        <f>IF(A178="","",VLOOKUP(A178,'IHS DATABASE'!C:W,21,0))</f>
        <v>Outdoor</v>
      </c>
      <c r="J178" s="223" t="str">
        <f>IF(A178="","",VLOOKUP(A178,'IHS DATABASE'!C:T,18,0))</f>
        <v>Solar-Gen</v>
      </c>
      <c r="K178" s="223"/>
      <c r="L178" s="223"/>
      <c r="M178" s="223" t="str">
        <f>IF(A178="","",VLOOKUP(A178,'IHS DATABASE'!C:U,19,0))</f>
        <v>Green Field</v>
      </c>
      <c r="O178" s="213">
        <v>45951</v>
      </c>
      <c r="P178" s="213">
        <v>45942</v>
      </c>
      <c r="Q178" s="233"/>
      <c r="R178" s="234"/>
      <c r="S178" s="234" t="str">
        <f>IF(A178="","",VLOOKUP(A178,'IHS DATABASE'!C:BG,30,0))</f>
        <v>Gen Logic </v>
      </c>
      <c r="T178" s="223"/>
      <c r="U178" s="234">
        <f>IF(A178="","",VLOOKUP(A178,'IHS DATABASE'!C:AG,31,0))</f>
        <v>14</v>
      </c>
      <c r="V178" s="13"/>
      <c r="W178" s="13">
        <v>19780</v>
      </c>
      <c r="X178" s="13">
        <v>19879</v>
      </c>
      <c r="Y178" s="237">
        <f t="shared" si="28"/>
        <v>99</v>
      </c>
      <c r="Z178" s="237">
        <f t="shared" si="29"/>
        <v>216</v>
      </c>
      <c r="AA178" s="237" t="str">
        <f t="shared" si="30"/>
        <v>OK</v>
      </c>
      <c r="AB178" s="238"/>
      <c r="AC178" s="238"/>
      <c r="AD178" s="238"/>
      <c r="AE178" s="239"/>
      <c r="AF178" s="240">
        <v>344</v>
      </c>
      <c r="AG178" s="245"/>
      <c r="AH178" s="245"/>
      <c r="AI178" s="246">
        <v>76</v>
      </c>
      <c r="AJ178" s="246">
        <v>300</v>
      </c>
      <c r="AK178" s="240">
        <f t="shared" si="31"/>
        <v>376</v>
      </c>
      <c r="AL178" s="240">
        <f t="shared" si="32"/>
        <v>268</v>
      </c>
      <c r="AM178" s="247">
        <f t="shared" si="33"/>
        <v>2.70707070707071</v>
      </c>
      <c r="AN178" s="240">
        <f>IF(A178="","",VLOOKUP(A178,'IHS DATABASE'!C:H,6,0))</f>
        <v>1.5</v>
      </c>
      <c r="AO178" s="240"/>
      <c r="AP178" s="248"/>
      <c r="AQ178" s="248"/>
      <c r="AR178" s="222"/>
      <c r="AS178" s="222"/>
      <c r="AT178" s="222">
        <f t="shared" si="34"/>
        <v>0</v>
      </c>
      <c r="AU178" s="222"/>
      <c r="AV178" s="249"/>
      <c r="AW178" s="249"/>
      <c r="AX178" s="222"/>
      <c r="AY178" s="222"/>
      <c r="AZ178" s="222"/>
      <c r="BA178" s="222"/>
      <c r="BB178" s="249"/>
      <c r="BC178" s="249" t="s">
        <v>69</v>
      </c>
      <c r="BD178" s="249"/>
      <c r="BE178" s="249"/>
    </row>
    <row r="179" spans="1:57">
      <c r="A179" s="221" t="s">
        <v>159</v>
      </c>
      <c r="B179" s="222" t="s">
        <v>160</v>
      </c>
      <c r="C179" s="223" t="e">
        <f>IF(A179="","",VLOOKUP(A179,'IHS DATABASE'!C:AD,27,0))</f>
        <v>#N/A</v>
      </c>
      <c r="D179" s="223" t="s">
        <v>62</v>
      </c>
      <c r="E179" s="223" t="e">
        <f>IF(A179="","",VLOOKUP(A179,'IHS DATABASE'!C:G,5,0))</f>
        <v>#N/A</v>
      </c>
      <c r="F179" s="223" t="e">
        <f>IF(A179="","",VLOOKUP(A179,'IHS DATABASE'!C:AB,26,0))</f>
        <v>#N/A</v>
      </c>
      <c r="G179" s="222" t="e">
        <f>IF(A179="","",VLOOKUP(A179,'IHS DATABASE'!C:X,22,0))</f>
        <v>#N/A</v>
      </c>
      <c r="H179" s="224"/>
      <c r="I179" s="223" t="e">
        <f>IF(A179="","",VLOOKUP(A179,'IHS DATABASE'!C:W,21,0))</f>
        <v>#N/A</v>
      </c>
      <c r="J179" s="223" t="e">
        <f>IF(A179="","",VLOOKUP(A179,'IHS DATABASE'!C:T,18,0))</f>
        <v>#N/A</v>
      </c>
      <c r="K179" s="223"/>
      <c r="L179" s="223"/>
      <c r="M179" s="223" t="e">
        <f>IF(A179="","",VLOOKUP(A179,'IHS DATABASE'!C:U,19,0))</f>
        <v>#N/A</v>
      </c>
      <c r="O179" s="213">
        <v>45938</v>
      </c>
      <c r="P179" s="213">
        <v>45930</v>
      </c>
      <c r="Q179" s="233"/>
      <c r="R179" s="234"/>
      <c r="S179" s="234" t="e">
        <f>IF(A179="","",VLOOKUP(A179,'IHS DATABASE'!C:BG,30,0))</f>
        <v>#N/A</v>
      </c>
      <c r="T179" s="223"/>
      <c r="U179" s="234" t="e">
        <f>IF(A179="","",VLOOKUP(A179,'IHS DATABASE'!C:AG,31,0))</f>
        <v>#N/A</v>
      </c>
      <c r="V179" s="13"/>
      <c r="W179" s="13">
        <v>1149</v>
      </c>
      <c r="X179" s="13">
        <v>1234</v>
      </c>
      <c r="Y179" s="237">
        <f t="shared" si="28"/>
        <v>85</v>
      </c>
      <c r="Z179" s="237">
        <f t="shared" si="29"/>
        <v>192</v>
      </c>
      <c r="AA179" s="237" t="str">
        <f t="shared" si="30"/>
        <v>OK</v>
      </c>
      <c r="AB179" s="238"/>
      <c r="AC179" s="238"/>
      <c r="AD179" s="238"/>
      <c r="AE179" s="239"/>
      <c r="AF179" s="240">
        <v>412</v>
      </c>
      <c r="AG179" s="245"/>
      <c r="AH179" s="245"/>
      <c r="AI179" s="246">
        <v>123</v>
      </c>
      <c r="AJ179" s="246">
        <v>250</v>
      </c>
      <c r="AK179" s="240">
        <f t="shared" si="31"/>
        <v>373</v>
      </c>
      <c r="AL179" s="240">
        <f t="shared" si="32"/>
        <v>289</v>
      </c>
      <c r="AM179" s="247">
        <f t="shared" si="33"/>
        <v>3.4</v>
      </c>
      <c r="AN179" s="240" t="e">
        <f>IF(A179="","",VLOOKUP(A179,'IHS DATABASE'!C:H,6,0))</f>
        <v>#N/A</v>
      </c>
      <c r="AO179" s="240"/>
      <c r="AP179" s="248"/>
      <c r="AQ179" s="248"/>
      <c r="AR179" s="222"/>
      <c r="AS179" s="222"/>
      <c r="AT179" s="222">
        <f t="shared" si="34"/>
        <v>0</v>
      </c>
      <c r="AU179" s="222"/>
      <c r="AV179" s="249"/>
      <c r="AW179" s="249"/>
      <c r="AX179" s="222"/>
      <c r="AY179" s="222"/>
      <c r="AZ179" s="222"/>
      <c r="BA179" s="222"/>
      <c r="BB179" s="249"/>
      <c r="BC179" s="249"/>
      <c r="BD179" s="249"/>
      <c r="BE179" s="249" t="s">
        <v>57</v>
      </c>
    </row>
    <row r="180" spans="1:57">
      <c r="A180" s="221" t="s">
        <v>199</v>
      </c>
      <c r="B180" s="222" t="str">
        <f>IF(A180="","",VLOOKUP(A180,'IHS DATABASE'!C:D,2,0))</f>
        <v>Petauke Rlf</v>
      </c>
      <c r="C180" s="223" t="str">
        <f>IF(A180="","",VLOOKUP(A180,'IHS DATABASE'!C:AD,27,0))</f>
        <v>CCS</v>
      </c>
      <c r="D180" s="223" t="s">
        <v>76</v>
      </c>
      <c r="E180" s="223" t="str">
        <f>IF(A180="","",VLOOKUP(A180,'IHS DATABASE'!C:G,5,0))</f>
        <v>Eastern </v>
      </c>
      <c r="F180" s="223" t="str">
        <f>IF(A180="","",VLOOKUP(A180,'IHS DATABASE'!C:AB,26,0))</f>
        <v>Fetus Kalunga</v>
      </c>
      <c r="G180" s="222" t="str">
        <f>IF(A180="","",VLOOKUP(A180,'IHS DATABASE'!C:X,22,0))</f>
        <v>Fetus Kalunga</v>
      </c>
      <c r="H180" s="224"/>
      <c r="I180" s="223" t="str">
        <f>IF(A180="","",VLOOKUP(A180,'IHS DATABASE'!C:W,21,0))</f>
        <v>Outdoor</v>
      </c>
      <c r="J180" s="223" t="str">
        <f>IF(A180="","",VLOOKUP(A180,'IHS DATABASE'!C:T,18,0))</f>
        <v>Grid-Gen</v>
      </c>
      <c r="K180" s="223"/>
      <c r="L180" s="223"/>
      <c r="M180" s="223" t="str">
        <f>IF(A180="","",VLOOKUP(A180,'IHS DATABASE'!C:U,19,0))</f>
        <v>Green Field</v>
      </c>
      <c r="O180" s="213">
        <v>45951</v>
      </c>
      <c r="P180" s="213">
        <v>45943</v>
      </c>
      <c r="Q180" s="233"/>
      <c r="R180" s="234"/>
      <c r="S180" s="234" t="str">
        <f>IF(A180="","",VLOOKUP(A180,'IHS DATABASE'!C:BG,30,0))</f>
        <v>MPI</v>
      </c>
      <c r="T180" s="223"/>
      <c r="U180" s="234">
        <f>IF(A180="","",VLOOKUP(A180,'IHS DATABASE'!C:AG,31,0))</f>
        <v>15</v>
      </c>
      <c r="V180" s="13"/>
      <c r="W180" s="13">
        <v>13723</v>
      </c>
      <c r="X180" s="13">
        <v>13795</v>
      </c>
      <c r="Y180" s="237">
        <f t="shared" si="28"/>
        <v>72</v>
      </c>
      <c r="Z180" s="237">
        <f t="shared" si="29"/>
        <v>192</v>
      </c>
      <c r="AA180" s="237" t="str">
        <f t="shared" si="30"/>
        <v>OK</v>
      </c>
      <c r="AB180" s="238"/>
      <c r="AC180" s="238"/>
      <c r="AD180" s="238"/>
      <c r="AE180" s="239"/>
      <c r="AF180" s="240">
        <v>210</v>
      </c>
      <c r="AG180" s="245"/>
      <c r="AH180" s="245"/>
      <c r="AI180" s="246">
        <v>30</v>
      </c>
      <c r="AJ180" s="246">
        <v>300</v>
      </c>
      <c r="AK180" s="240">
        <f t="shared" si="31"/>
        <v>330</v>
      </c>
      <c r="AL180" s="240">
        <f t="shared" si="32"/>
        <v>180</v>
      </c>
      <c r="AM180" s="247">
        <f t="shared" si="33"/>
        <v>2.5</v>
      </c>
      <c r="AN180" s="240">
        <f>IF(A180="","",VLOOKUP(A180,'IHS DATABASE'!C:H,6,0))</f>
        <v>1.8</v>
      </c>
      <c r="AO180" s="240"/>
      <c r="AP180" s="248"/>
      <c r="AQ180" s="248"/>
      <c r="AR180" s="222"/>
      <c r="AS180" s="222"/>
      <c r="AT180" s="222">
        <f t="shared" si="34"/>
        <v>0</v>
      </c>
      <c r="AU180" s="222"/>
      <c r="AV180" s="249"/>
      <c r="AW180" s="249"/>
      <c r="AX180" s="222"/>
      <c r="AY180" s="222"/>
      <c r="AZ180" s="222"/>
      <c r="BA180" s="222"/>
      <c r="BB180" s="249"/>
      <c r="BC180" s="249" t="s">
        <v>69</v>
      </c>
      <c r="BD180" s="249"/>
      <c r="BE180" s="249"/>
    </row>
    <row r="181" spans="1:57">
      <c r="A181" s="221" t="s">
        <v>200</v>
      </c>
      <c r="B181" s="222" t="str">
        <f>IF(A181="","",VLOOKUP(A181,'IHS DATABASE'!C:D,2,0))</f>
        <v>MFUWE AIRPORT</v>
      </c>
      <c r="C181" s="223" t="str">
        <f>IF(A181="","",VLOOKUP(A181,'IHS DATABASE'!C:AD,27,0))</f>
        <v>CCS</v>
      </c>
      <c r="D181" s="223" t="s">
        <v>56</v>
      </c>
      <c r="E181" s="223" t="str">
        <f>IF(A181="","",VLOOKUP(A181,'IHS DATABASE'!C:G,5,0))</f>
        <v>Eastern </v>
      </c>
      <c r="F181" s="223" t="str">
        <f>IF(A181="","",VLOOKUP(A181,'IHS DATABASE'!C:AB,26,0))</f>
        <v>Fetus Kalunga</v>
      </c>
      <c r="G181" s="222" t="str">
        <f>IF(A181="","",VLOOKUP(A181,'IHS DATABASE'!C:X,22,0))</f>
        <v>Fetus Kalunga</v>
      </c>
      <c r="H181" s="224"/>
      <c r="I181" s="223" t="str">
        <f>IF(A181="","",VLOOKUP(A181,'IHS DATABASE'!C:W,21,0))</f>
        <v>Indoor </v>
      </c>
      <c r="J181" s="223" t="str">
        <f>IF(A181="","",VLOOKUP(A181,'IHS DATABASE'!C:T,18,0))</f>
        <v>Grid-Gen</v>
      </c>
      <c r="K181" s="223"/>
      <c r="L181" s="223"/>
      <c r="M181" s="223" t="str">
        <f>IF(A181="","",VLOOKUP(A181,'IHS DATABASE'!C:U,19,0))</f>
        <v>Roof Top</v>
      </c>
      <c r="O181" s="213">
        <v>45951</v>
      </c>
      <c r="P181" s="213">
        <v>45931</v>
      </c>
      <c r="Q181" s="233"/>
      <c r="R181" s="234"/>
      <c r="S181" s="234" t="str">
        <f>IF(A181="","",VLOOKUP(A181,'IHS DATABASE'!C:BG,30,0))</f>
        <v>IMG</v>
      </c>
      <c r="T181" s="223"/>
      <c r="U181" s="234">
        <f>IF(A181="","",VLOOKUP(A181,'IHS DATABASE'!C:AG,31,0))</f>
        <v>15</v>
      </c>
      <c r="V181" s="13"/>
      <c r="W181" s="13">
        <v>6650</v>
      </c>
      <c r="X181" s="13">
        <v>6766</v>
      </c>
      <c r="Y181" s="237">
        <f t="shared" si="28"/>
        <v>116</v>
      </c>
      <c r="Z181" s="237">
        <f t="shared" si="29"/>
        <v>480</v>
      </c>
      <c r="AA181" s="237" t="str">
        <f t="shared" si="30"/>
        <v>OK</v>
      </c>
      <c r="AB181" s="238"/>
      <c r="AC181" s="238"/>
      <c r="AD181" s="238"/>
      <c r="AE181" s="239"/>
      <c r="AF181" s="214">
        <v>320</v>
      </c>
      <c r="AG181" s="245"/>
      <c r="AH181" s="245"/>
      <c r="AI181" s="246">
        <v>24</v>
      </c>
      <c r="AJ181" s="246">
        <v>200</v>
      </c>
      <c r="AK181" s="240">
        <f t="shared" si="31"/>
        <v>224</v>
      </c>
      <c r="AL181" s="240">
        <f t="shared" si="32"/>
        <v>296</v>
      </c>
      <c r="AM181" s="247">
        <f t="shared" si="33"/>
        <v>2.55172413793103</v>
      </c>
      <c r="AN181" s="240">
        <f>IF(A181="","",VLOOKUP(A181,'IHS DATABASE'!C:H,6,0))</f>
        <v>1.8</v>
      </c>
      <c r="AO181" s="240"/>
      <c r="AP181" s="248"/>
      <c r="AQ181" s="248"/>
      <c r="AR181" s="222"/>
      <c r="AS181" s="222"/>
      <c r="AT181" s="222">
        <f t="shared" si="34"/>
        <v>0</v>
      </c>
      <c r="AU181" s="222"/>
      <c r="AV181" s="249"/>
      <c r="AW181" s="249"/>
      <c r="AX181" s="222"/>
      <c r="AY181" s="222"/>
      <c r="AZ181" s="222"/>
      <c r="BA181" s="222"/>
      <c r="BB181" s="249"/>
      <c r="BC181" s="249" t="s">
        <v>69</v>
      </c>
      <c r="BD181" s="249"/>
      <c r="BE181" s="249"/>
    </row>
    <row r="182" spans="1:57">
      <c r="A182" s="221" t="s">
        <v>86</v>
      </c>
      <c r="B182" s="222" t="str">
        <f>IF(A182="","",VLOOKUP(A182,'IHS DATABASE'!C:D,2,0))</f>
        <v>Petauke</v>
      </c>
      <c r="C182" s="223" t="str">
        <f>IF(A182="","",VLOOKUP(A182,'IHS DATABASE'!C:AD,27,0))</f>
        <v>CCS</v>
      </c>
      <c r="D182" s="223" t="s">
        <v>76</v>
      </c>
      <c r="E182" s="223" t="str">
        <f>IF(A182="","",VLOOKUP(A182,'IHS DATABASE'!C:G,5,0))</f>
        <v>Eastern </v>
      </c>
      <c r="F182" s="223" t="str">
        <f>IF(A182="","",VLOOKUP(A182,'IHS DATABASE'!C:AB,26,0))</f>
        <v>Fetus Kalunga</v>
      </c>
      <c r="G182" s="222" t="str">
        <f>IF(A182="","",VLOOKUP(A182,'IHS DATABASE'!C:X,22,0))</f>
        <v>Fetus Kalunga</v>
      </c>
      <c r="H182" s="224"/>
      <c r="I182" s="223" t="str">
        <f>IF(A182="","",VLOOKUP(A182,'IHS DATABASE'!C:W,21,0))</f>
        <v>Indoor </v>
      </c>
      <c r="J182" s="223" t="str">
        <f>IF(A182="","",VLOOKUP(A182,'IHS DATABASE'!C:T,18,0))</f>
        <v>Grid-Gen</v>
      </c>
      <c r="K182" s="223"/>
      <c r="L182" s="223"/>
      <c r="M182" s="223" t="str">
        <f>IF(A182="","",VLOOKUP(A182,'IHS DATABASE'!C:U,19,0))</f>
        <v>Green Field</v>
      </c>
      <c r="O182" s="213">
        <v>45951</v>
      </c>
      <c r="P182" s="213">
        <v>45939</v>
      </c>
      <c r="Q182" s="233"/>
      <c r="R182" s="234"/>
      <c r="S182" s="234" t="str">
        <f>IF(A182="","",VLOOKUP(A182,'IHS DATABASE'!C:BG,30,0))</f>
        <v>CK Works</v>
      </c>
      <c r="T182" s="223"/>
      <c r="U182" s="234">
        <f>IF(A182="","",VLOOKUP(A182,'IHS DATABASE'!C:AG,31,0))</f>
        <v>30</v>
      </c>
      <c r="V182" s="13"/>
      <c r="W182" s="13">
        <v>7600</v>
      </c>
      <c r="X182" s="13">
        <v>7716</v>
      </c>
      <c r="Y182" s="237">
        <f t="shared" si="28"/>
        <v>116</v>
      </c>
      <c r="Z182" s="237">
        <f t="shared" si="29"/>
        <v>288</v>
      </c>
      <c r="AA182" s="237" t="str">
        <f t="shared" si="30"/>
        <v>OK</v>
      </c>
      <c r="AB182" s="238"/>
      <c r="AC182" s="238"/>
      <c r="AD182" s="238"/>
      <c r="AE182" s="239"/>
      <c r="AF182" s="240">
        <v>420</v>
      </c>
      <c r="AG182" s="245"/>
      <c r="AH182" s="245"/>
      <c r="AI182" s="246">
        <v>24</v>
      </c>
      <c r="AJ182" s="246">
        <v>300</v>
      </c>
      <c r="AK182" s="240">
        <f t="shared" si="31"/>
        <v>324</v>
      </c>
      <c r="AL182" s="240">
        <f t="shared" si="32"/>
        <v>396</v>
      </c>
      <c r="AM182" s="247">
        <f t="shared" si="33"/>
        <v>3.41379310344828</v>
      </c>
      <c r="AN182" s="240">
        <f>IF(A182="","",VLOOKUP(A182,'IHS DATABASE'!C:H,6,0))</f>
        <v>4.5</v>
      </c>
      <c r="AO182" s="240"/>
      <c r="AP182" s="248"/>
      <c r="AQ182" s="248"/>
      <c r="AR182" s="222"/>
      <c r="AS182" s="222"/>
      <c r="AT182" s="222">
        <f t="shared" si="34"/>
        <v>0</v>
      </c>
      <c r="AU182" s="222"/>
      <c r="AV182" s="249"/>
      <c r="AW182" s="249"/>
      <c r="AX182" s="222"/>
      <c r="AY182" s="222"/>
      <c r="AZ182" s="222"/>
      <c r="BA182" s="222"/>
      <c r="BB182" s="249"/>
      <c r="BC182" s="249" t="s">
        <v>69</v>
      </c>
      <c r="BD182" s="249"/>
      <c r="BE182" s="249"/>
    </row>
    <row r="183" spans="1:57">
      <c r="A183" s="221" t="s">
        <v>179</v>
      </c>
      <c r="B183" s="222" t="str">
        <f>IF(A183="","",VLOOKUP(A183,'IHS DATABASE'!C:D,2,0))</f>
        <v>Mawanda Basic School</v>
      </c>
      <c r="C183" s="223" t="str">
        <f>IF(A183="","",VLOOKUP(A183,'IHS DATABASE'!C:AD,27,0))</f>
        <v>CCS</v>
      </c>
      <c r="D183" s="223" t="s">
        <v>76</v>
      </c>
      <c r="E183" s="223" t="str">
        <f>IF(A183="","",VLOOKUP(A183,'IHS DATABASE'!C:G,5,0))</f>
        <v>Eastern</v>
      </c>
      <c r="F183" s="223" t="str">
        <f>IF(A183="","",VLOOKUP(A183,'IHS DATABASE'!C:AB,26,0))</f>
        <v>Fetus Kalunga</v>
      </c>
      <c r="G183" s="222" t="str">
        <f>IF(A183="","",VLOOKUP(A183,'IHS DATABASE'!C:X,22,0))</f>
        <v>Fetus Kalunga</v>
      </c>
      <c r="H183" s="224"/>
      <c r="I183" s="223" t="str">
        <f>IF(A183="","",VLOOKUP(A183,'IHS DATABASE'!C:W,21,0))</f>
        <v>Outdoor</v>
      </c>
      <c r="J183" s="223" t="str">
        <f>IF(A183="","",VLOOKUP(A183,'IHS DATABASE'!C:T,18,0))</f>
        <v>Grid-Gen</v>
      </c>
      <c r="K183" s="223"/>
      <c r="L183" s="223"/>
      <c r="M183" s="223" t="str">
        <f>IF(A183="","",VLOOKUP(A183,'IHS DATABASE'!C:U,19,0))</f>
        <v>Green Field</v>
      </c>
      <c r="O183" s="213">
        <v>45951</v>
      </c>
      <c r="P183" s="213">
        <v>45945</v>
      </c>
      <c r="Q183" s="233"/>
      <c r="R183" s="234"/>
      <c r="S183" s="234">
        <f>IF(A183="","",VLOOKUP(A183,'IHS DATABASE'!C:BG,30,0))</f>
        <v>0</v>
      </c>
      <c r="T183" s="223"/>
      <c r="U183" s="234">
        <f>IF(A183="","",VLOOKUP(A183,'IHS DATABASE'!C:AG,31,0))</f>
        <v>0</v>
      </c>
      <c r="V183" s="13"/>
      <c r="W183" s="13">
        <v>11576</v>
      </c>
      <c r="X183" s="13">
        <v>11691</v>
      </c>
      <c r="Y183" s="237">
        <f t="shared" si="28"/>
        <v>115</v>
      </c>
      <c r="Z183" s="237">
        <f t="shared" si="29"/>
        <v>144</v>
      </c>
      <c r="AA183" s="237" t="str">
        <f t="shared" si="30"/>
        <v>OK</v>
      </c>
      <c r="AB183" s="238"/>
      <c r="AC183" s="238"/>
      <c r="AD183" s="238"/>
      <c r="AE183" s="239"/>
      <c r="AF183" s="240">
        <v>310</v>
      </c>
      <c r="AG183" s="245"/>
      <c r="AH183" s="245"/>
      <c r="AI183" s="246">
        <v>22</v>
      </c>
      <c r="AJ183" s="246">
        <v>300</v>
      </c>
      <c r="AK183" s="240">
        <f t="shared" si="31"/>
        <v>322</v>
      </c>
      <c r="AL183" s="240">
        <f t="shared" si="32"/>
        <v>288</v>
      </c>
      <c r="AM183" s="247">
        <f t="shared" si="33"/>
        <v>2.50434782608696</v>
      </c>
      <c r="AN183" s="240">
        <f>IF(A183="","",VLOOKUP(A183,'IHS DATABASE'!C:H,6,0))</f>
        <v>4.5</v>
      </c>
      <c r="AO183" s="240"/>
      <c r="AP183" s="248"/>
      <c r="AQ183" s="248"/>
      <c r="AR183" s="222"/>
      <c r="AS183" s="222"/>
      <c r="AT183" s="222">
        <f t="shared" si="34"/>
        <v>0</v>
      </c>
      <c r="AU183" s="222"/>
      <c r="AV183" s="249"/>
      <c r="AW183" s="249"/>
      <c r="AX183" s="222"/>
      <c r="AY183" s="222"/>
      <c r="AZ183" s="222"/>
      <c r="BA183" s="222"/>
      <c r="BB183" s="249"/>
      <c r="BC183" s="249" t="s">
        <v>69</v>
      </c>
      <c r="BD183" s="249"/>
      <c r="BE183" s="249"/>
    </row>
    <row r="184" spans="1:57">
      <c r="A184" s="221" t="s">
        <v>201</v>
      </c>
      <c r="B184" s="222" t="str">
        <f>IF(A184="","",VLOOKUP(A184,'IHS DATABASE'!C:D,2,0))</f>
        <v>Mfuwe Cropping</v>
      </c>
      <c r="C184" s="223" t="str">
        <f>IF(A184="","",VLOOKUP(A184,'IHS DATABASE'!C:AD,27,0))</f>
        <v>CCS</v>
      </c>
      <c r="D184" s="223" t="s">
        <v>56</v>
      </c>
      <c r="E184" s="223" t="str">
        <f>IF(A184="","",VLOOKUP(A184,'IHS DATABASE'!C:G,5,0))</f>
        <v>Eastern </v>
      </c>
      <c r="F184" s="223" t="str">
        <f>IF(A184="","",VLOOKUP(A184,'IHS DATABASE'!C:AB,26,0))</f>
        <v>Fetus Kalunga</v>
      </c>
      <c r="G184" s="222" t="str">
        <f>IF(A184="","",VLOOKUP(A184,'IHS DATABASE'!C:X,22,0))</f>
        <v>Fetus Kalunga</v>
      </c>
      <c r="H184" s="224"/>
      <c r="I184" s="223" t="str">
        <f>IF(A184="","",VLOOKUP(A184,'IHS DATABASE'!C:W,21,0))</f>
        <v>Indoor </v>
      </c>
      <c r="J184" s="223" t="str">
        <f>IF(A184="","",VLOOKUP(A184,'IHS DATABASE'!C:T,18,0))</f>
        <v>Grid-Gen</v>
      </c>
      <c r="K184" s="223"/>
      <c r="L184" s="223"/>
      <c r="M184" s="223" t="str">
        <f>IF(A184="","",VLOOKUP(A184,'IHS DATABASE'!C:U,19,0))</f>
        <v>Green Field</v>
      </c>
      <c r="O184" s="213">
        <v>45944</v>
      </c>
      <c r="P184" s="213">
        <v>45924</v>
      </c>
      <c r="Q184" s="233"/>
      <c r="R184" s="234"/>
      <c r="S184" s="234" t="str">
        <f>IF(A184="","",VLOOKUP(A184,'IHS DATABASE'!C:BG,30,0))</f>
        <v>Gen Logic </v>
      </c>
      <c r="T184" s="223"/>
      <c r="U184" s="234">
        <f>IF(A184="","",VLOOKUP(A184,'IHS DATABASE'!C:AG,31,0))</f>
        <v>15</v>
      </c>
      <c r="V184" s="13"/>
      <c r="W184" s="13">
        <v>11138</v>
      </c>
      <c r="X184" s="13">
        <v>11250</v>
      </c>
      <c r="Y184" s="237">
        <f t="shared" si="28"/>
        <v>112</v>
      </c>
      <c r="Z184" s="237">
        <f t="shared" si="29"/>
        <v>480</v>
      </c>
      <c r="AA184" s="237" t="str">
        <f t="shared" si="30"/>
        <v>OK</v>
      </c>
      <c r="AB184" s="238"/>
      <c r="AC184" s="238"/>
      <c r="AD184" s="238"/>
      <c r="AE184" s="239"/>
      <c r="AF184" s="214">
        <v>292</v>
      </c>
      <c r="AG184" s="245"/>
      <c r="AH184" s="245"/>
      <c r="AI184" s="246">
        <v>11</v>
      </c>
      <c r="AJ184" s="246">
        <v>200</v>
      </c>
      <c r="AK184" s="240">
        <f t="shared" si="31"/>
        <v>211</v>
      </c>
      <c r="AL184" s="240">
        <f t="shared" si="32"/>
        <v>281</v>
      </c>
      <c r="AM184" s="247">
        <f t="shared" si="33"/>
        <v>2.50892857142857</v>
      </c>
      <c r="AN184" s="240">
        <f>IF(A184="","",VLOOKUP(A184,'IHS DATABASE'!C:H,6,0))</f>
        <v>1.8</v>
      </c>
      <c r="AO184" s="240"/>
      <c r="AP184" s="248"/>
      <c r="AQ184" s="248"/>
      <c r="AR184" s="222"/>
      <c r="AS184" s="222"/>
      <c r="AT184" s="222">
        <f t="shared" si="34"/>
        <v>0</v>
      </c>
      <c r="AU184" s="222"/>
      <c r="AV184" s="249"/>
      <c r="AW184" s="249"/>
      <c r="AX184" s="222"/>
      <c r="AY184" s="222"/>
      <c r="AZ184" s="222"/>
      <c r="BA184" s="222"/>
      <c r="BB184" s="249"/>
      <c r="BC184" s="249" t="s">
        <v>60</v>
      </c>
      <c r="BD184" s="249"/>
      <c r="BE184" s="249" t="s">
        <v>57</v>
      </c>
    </row>
    <row r="185" spans="1:57">
      <c r="A185" s="221" t="s">
        <v>202</v>
      </c>
      <c r="B185" s="222" t="str">
        <f>IF(A185="","",VLOOKUP(A185,'IHS DATABASE'!C:D,2,0))</f>
        <v>Mfuwe int. Airport</v>
      </c>
      <c r="C185" s="223" t="str">
        <f>IF(A185="","",VLOOKUP(A185,'IHS DATABASE'!C:AD,27,0))</f>
        <v>CCS</v>
      </c>
      <c r="D185" s="223" t="s">
        <v>56</v>
      </c>
      <c r="E185" s="223" t="str">
        <f>IF(A185="","",VLOOKUP(A185,'IHS DATABASE'!C:G,5,0))</f>
        <v>Eastern </v>
      </c>
      <c r="F185" s="223" t="str">
        <f>IF(A185="","",VLOOKUP(A185,'IHS DATABASE'!C:AB,26,0))</f>
        <v>Fetus Kalunga</v>
      </c>
      <c r="G185" s="222" t="str">
        <f>IF(A185="","",VLOOKUP(A185,'IHS DATABASE'!C:X,22,0))</f>
        <v>Fetus Kalunga</v>
      </c>
      <c r="H185" s="224"/>
      <c r="I185" s="223" t="str">
        <f>IF(A185="","",VLOOKUP(A185,'IHS DATABASE'!C:W,21,0))</f>
        <v>Indoor </v>
      </c>
      <c r="J185" s="223" t="str">
        <f>IF(A185="","",VLOOKUP(A185,'IHS DATABASE'!C:T,18,0))</f>
        <v>Grid-Gen</v>
      </c>
      <c r="K185" s="223"/>
      <c r="L185" s="223"/>
      <c r="M185" s="223" t="str">
        <f>IF(A185="","",VLOOKUP(A185,'IHS DATABASE'!C:U,19,0))</f>
        <v>Green Field</v>
      </c>
      <c r="O185" s="213">
        <v>45951</v>
      </c>
      <c r="P185" s="213">
        <v>45931</v>
      </c>
      <c r="Q185" s="233"/>
      <c r="R185" s="234"/>
      <c r="S185" s="234" t="str">
        <f>IF(A185="","",VLOOKUP(A185,'IHS DATABASE'!C:BG,30,0))</f>
        <v>Gen Logic </v>
      </c>
      <c r="T185" s="223"/>
      <c r="U185" s="234">
        <f>IF(A185="","",VLOOKUP(A185,'IHS DATABASE'!C:AG,31,0))</f>
        <v>15</v>
      </c>
      <c r="V185" s="13"/>
      <c r="W185" s="13">
        <v>6781</v>
      </c>
      <c r="X185" s="13">
        <v>6899</v>
      </c>
      <c r="Y185" s="237">
        <f t="shared" si="28"/>
        <v>118</v>
      </c>
      <c r="Z185" s="237">
        <f t="shared" si="29"/>
        <v>480</v>
      </c>
      <c r="AA185" s="237" t="str">
        <f t="shared" si="30"/>
        <v>OK</v>
      </c>
      <c r="AB185" s="238"/>
      <c r="AC185" s="238"/>
      <c r="AD185" s="238"/>
      <c r="AE185" s="239"/>
      <c r="AF185" s="240">
        <v>326</v>
      </c>
      <c r="AG185" s="245"/>
      <c r="AH185" s="245"/>
      <c r="AI185" s="246">
        <v>35</v>
      </c>
      <c r="AJ185" s="246">
        <v>200</v>
      </c>
      <c r="AK185" s="240">
        <f t="shared" si="31"/>
        <v>235</v>
      </c>
      <c r="AL185" s="240">
        <f t="shared" si="32"/>
        <v>291</v>
      </c>
      <c r="AM185" s="247">
        <f t="shared" si="33"/>
        <v>2.46610169491525</v>
      </c>
      <c r="AN185" s="240">
        <f>IF(A185="","",VLOOKUP(A185,'IHS DATABASE'!C:H,6,0))</f>
        <v>1.8</v>
      </c>
      <c r="AO185" s="240"/>
      <c r="AP185" s="248"/>
      <c r="AQ185" s="248"/>
      <c r="AR185" s="222"/>
      <c r="AS185" s="222"/>
      <c r="AT185" s="222">
        <f t="shared" si="34"/>
        <v>0</v>
      </c>
      <c r="AU185" s="222"/>
      <c r="AV185" s="249"/>
      <c r="AW185" s="249"/>
      <c r="AX185" s="222"/>
      <c r="AY185" s="222"/>
      <c r="AZ185" s="222"/>
      <c r="BA185" s="222"/>
      <c r="BB185" s="249"/>
      <c r="BC185" s="249" t="s">
        <v>60</v>
      </c>
      <c r="BD185" s="249"/>
      <c r="BE185" s="249"/>
    </row>
    <row r="186" spans="1:57">
      <c r="A186" s="221" t="s">
        <v>198</v>
      </c>
      <c r="B186" s="222" t="str">
        <f>IF(A186="","",VLOOKUP(A186,'IHS DATABASE'!C:D,2,0))</f>
        <v>Minga</v>
      </c>
      <c r="C186" s="223" t="str">
        <f>IF(A186="","",VLOOKUP(A186,'IHS DATABASE'!C:AD,27,0))</f>
        <v>CCS</v>
      </c>
      <c r="D186" s="223" t="s">
        <v>76</v>
      </c>
      <c r="E186" s="223" t="str">
        <f>IF(A186="","",VLOOKUP(A186,'IHS DATABASE'!C:G,5,0))</f>
        <v>Eastern </v>
      </c>
      <c r="F186" s="223" t="str">
        <f>IF(A186="","",VLOOKUP(A186,'IHS DATABASE'!C:AB,26,0))</f>
        <v>Fetus Kalunga</v>
      </c>
      <c r="G186" s="222" t="str">
        <f>IF(A186="","",VLOOKUP(A186,'IHS DATABASE'!C:X,22,0))</f>
        <v>Fetus Kalunga</v>
      </c>
      <c r="H186" s="224"/>
      <c r="I186" s="223" t="str">
        <f>IF(A186="","",VLOOKUP(A186,'IHS DATABASE'!C:W,21,0))</f>
        <v>Outdoor</v>
      </c>
      <c r="J186" s="223" t="str">
        <f>IF(A186="","",VLOOKUP(A186,'IHS DATABASE'!C:T,18,0))</f>
        <v>Grid-Gen</v>
      </c>
      <c r="K186" s="223"/>
      <c r="L186" s="223"/>
      <c r="M186" s="223" t="str">
        <f>IF(A186="","",VLOOKUP(A186,'IHS DATABASE'!C:U,19,0))</f>
        <v>Green Field</v>
      </c>
      <c r="O186" s="213">
        <v>45939</v>
      </c>
      <c r="P186" s="213">
        <v>45931</v>
      </c>
      <c r="Q186" s="233"/>
      <c r="R186" s="234"/>
      <c r="S186" s="234" t="str">
        <f>IF(A186="","",VLOOKUP(A186,'IHS DATABASE'!C:BG,30,0))</f>
        <v>Gen Logic </v>
      </c>
      <c r="T186" s="223"/>
      <c r="U186" s="234">
        <f>IF(A186="","",VLOOKUP(A186,'IHS DATABASE'!C:AG,31,0))</f>
        <v>16</v>
      </c>
      <c r="V186" s="13"/>
      <c r="W186" s="13">
        <v>12436</v>
      </c>
      <c r="X186" s="13">
        <v>12516</v>
      </c>
      <c r="Y186" s="237">
        <f t="shared" si="28"/>
        <v>80</v>
      </c>
      <c r="Z186" s="237">
        <f t="shared" si="29"/>
        <v>192</v>
      </c>
      <c r="AA186" s="237" t="str">
        <f t="shared" si="30"/>
        <v>OK</v>
      </c>
      <c r="AB186" s="238"/>
      <c r="AC186" s="238"/>
      <c r="AD186" s="238"/>
      <c r="AE186" s="239"/>
      <c r="AF186" s="240">
        <v>214</v>
      </c>
      <c r="AG186" s="245"/>
      <c r="AH186" s="245"/>
      <c r="AI186" s="246">
        <v>21</v>
      </c>
      <c r="AJ186" s="246">
        <v>200</v>
      </c>
      <c r="AK186" s="240">
        <f t="shared" si="31"/>
        <v>221</v>
      </c>
      <c r="AL186" s="240">
        <f t="shared" si="32"/>
        <v>193</v>
      </c>
      <c r="AM186" s="247">
        <f t="shared" si="33"/>
        <v>2.4125</v>
      </c>
      <c r="AN186" s="240">
        <f>IF(A186="","",VLOOKUP(A186,'IHS DATABASE'!C:H,6,0))</f>
        <v>2</v>
      </c>
      <c r="AO186" s="240"/>
      <c r="AP186" s="248"/>
      <c r="AQ186" s="248"/>
      <c r="AR186" s="222"/>
      <c r="AS186" s="222"/>
      <c r="AT186" s="222">
        <f t="shared" si="34"/>
        <v>0</v>
      </c>
      <c r="AU186" s="222"/>
      <c r="AV186" s="249"/>
      <c r="AW186" s="249"/>
      <c r="AX186" s="222"/>
      <c r="AY186" s="222"/>
      <c r="AZ186" s="222"/>
      <c r="BA186" s="222"/>
      <c r="BB186" s="249"/>
      <c r="BC186" s="249"/>
      <c r="BD186" s="249"/>
      <c r="BE186" s="249" t="s">
        <v>57</v>
      </c>
    </row>
    <row r="187" spans="1:57">
      <c r="A187" s="221" t="s">
        <v>102</v>
      </c>
      <c r="B187" s="222" t="str">
        <f>IF(A187="","",VLOOKUP(A187,'IHS DATABASE'!C:D,2,0))</f>
        <v>MAMBWE</v>
      </c>
      <c r="C187" s="223" t="str">
        <f>IF(A187="","",VLOOKUP(A187,'IHS DATABASE'!C:AD,27,0))</f>
        <v>CCS</v>
      </c>
      <c r="D187" s="223" t="s">
        <v>56</v>
      </c>
      <c r="E187" s="223" t="str">
        <f>IF(A187="","",VLOOKUP(A187,'IHS DATABASE'!C:G,5,0))</f>
        <v>Eastern </v>
      </c>
      <c r="F187" s="223" t="str">
        <f>IF(A187="","",VLOOKUP(A187,'IHS DATABASE'!C:AB,26,0))</f>
        <v>Fetus Kalunga</v>
      </c>
      <c r="G187" s="222" t="str">
        <f>IF(A187="","",VLOOKUP(A187,'IHS DATABASE'!C:X,22,0))</f>
        <v>Fetus Kalunga</v>
      </c>
      <c r="H187" s="224"/>
      <c r="I187" s="223" t="str">
        <f>IF(A187="","",VLOOKUP(A187,'IHS DATABASE'!C:W,21,0))</f>
        <v>Indoor </v>
      </c>
      <c r="J187" s="223" t="str">
        <f>IF(A187="","",VLOOKUP(A187,'IHS DATABASE'!C:T,18,0))</f>
        <v>Grid-Gen</v>
      </c>
      <c r="K187" s="223"/>
      <c r="L187" s="223"/>
      <c r="M187" s="223" t="str">
        <f>IF(A187="","",VLOOKUP(A187,'IHS DATABASE'!C:U,19,0))</f>
        <v>Green Field</v>
      </c>
      <c r="O187" s="213">
        <v>45951</v>
      </c>
      <c r="P187" s="213">
        <v>45940</v>
      </c>
      <c r="Q187" s="233"/>
      <c r="R187" s="234"/>
      <c r="S187" s="234" t="str">
        <f>IF(A187="","",VLOOKUP(A187,'IHS DATABASE'!C:BG,30,0))</f>
        <v>IMG</v>
      </c>
      <c r="T187" s="223"/>
      <c r="U187" s="234">
        <f>IF(A187="","",VLOOKUP(A187,'IHS DATABASE'!C:AG,31,0))</f>
        <v>20</v>
      </c>
      <c r="V187" s="13"/>
      <c r="W187" s="13">
        <v>6855</v>
      </c>
      <c r="X187" s="13">
        <v>6917</v>
      </c>
      <c r="Y187" s="237">
        <f t="shared" si="28"/>
        <v>62</v>
      </c>
      <c r="Z187" s="237">
        <f t="shared" si="29"/>
        <v>264</v>
      </c>
      <c r="AA187" s="237" t="str">
        <f t="shared" si="30"/>
        <v>OK</v>
      </c>
      <c r="AB187" s="238"/>
      <c r="AC187" s="238"/>
      <c r="AD187" s="238"/>
      <c r="AE187" s="239"/>
      <c r="AF187" s="240">
        <v>320</v>
      </c>
      <c r="AG187" s="245"/>
      <c r="AH187" s="245"/>
      <c r="AI187" s="246">
        <v>163</v>
      </c>
      <c r="AJ187" s="246">
        <v>100</v>
      </c>
      <c r="AK187" s="240">
        <f t="shared" si="31"/>
        <v>263</v>
      </c>
      <c r="AL187" s="240">
        <f t="shared" si="32"/>
        <v>157</v>
      </c>
      <c r="AM187" s="247">
        <f t="shared" si="33"/>
        <v>2.53225806451613</v>
      </c>
      <c r="AN187" s="240">
        <f>IF(A187="","",VLOOKUP(A187,'IHS DATABASE'!C:H,6,0))</f>
        <v>2.5</v>
      </c>
      <c r="AO187" s="240"/>
      <c r="AP187" s="248"/>
      <c r="AQ187" s="248"/>
      <c r="AR187" s="222"/>
      <c r="AS187" s="222"/>
      <c r="AT187" s="222">
        <f t="shared" si="34"/>
        <v>0</v>
      </c>
      <c r="AU187" s="222"/>
      <c r="AV187" s="249"/>
      <c r="AW187" s="249"/>
      <c r="AX187" s="222"/>
      <c r="AY187" s="222"/>
      <c r="AZ187" s="222"/>
      <c r="BA187" s="222"/>
      <c r="BB187" s="249"/>
      <c r="BC187" s="249" t="s">
        <v>60</v>
      </c>
      <c r="BD187" s="249"/>
      <c r="BE187" s="249"/>
    </row>
    <row r="188" spans="1:57">
      <c r="A188" s="221" t="s">
        <v>198</v>
      </c>
      <c r="B188" s="222" t="str">
        <f>IF(A188="","",VLOOKUP(A188,'IHS DATABASE'!C:D,2,0))</f>
        <v>Minga</v>
      </c>
      <c r="C188" s="223" t="str">
        <f>IF(A188="","",VLOOKUP(A188,'IHS DATABASE'!C:AD,27,0))</f>
        <v>CCS</v>
      </c>
      <c r="D188" s="223" t="s">
        <v>76</v>
      </c>
      <c r="E188" s="223" t="str">
        <f>IF(A188="","",VLOOKUP(A188,'IHS DATABASE'!C:G,5,0))</f>
        <v>Eastern </v>
      </c>
      <c r="F188" s="223" t="str">
        <f>IF(A188="","",VLOOKUP(A188,'IHS DATABASE'!C:AB,26,0))</f>
        <v>Fetus Kalunga</v>
      </c>
      <c r="G188" s="222" t="str">
        <f>IF(A188="","",VLOOKUP(A188,'IHS DATABASE'!C:X,22,0))</f>
        <v>Fetus Kalunga</v>
      </c>
      <c r="H188" s="224"/>
      <c r="I188" s="223" t="str">
        <f>IF(A188="","",VLOOKUP(A188,'IHS DATABASE'!C:W,21,0))</f>
        <v>Outdoor</v>
      </c>
      <c r="J188" s="223" t="str">
        <f>IF(A188="","",VLOOKUP(A188,'IHS DATABASE'!C:T,18,0))</f>
        <v>Grid-Gen</v>
      </c>
      <c r="K188" s="223"/>
      <c r="L188" s="223"/>
      <c r="M188" s="223" t="str">
        <f>IF(A188="","",VLOOKUP(A188,'IHS DATABASE'!C:U,19,0))</f>
        <v>Green Field</v>
      </c>
      <c r="O188" s="213">
        <v>45961</v>
      </c>
      <c r="Q188" s="233"/>
      <c r="R188" s="234"/>
      <c r="S188" s="234" t="str">
        <f>IF(A188="","",VLOOKUP(A188,'IHS DATABASE'!C:BG,30,0))</f>
        <v>Gen Logic </v>
      </c>
      <c r="T188" s="223"/>
      <c r="U188" s="234">
        <f>IF(A188="","",VLOOKUP(A188,'IHS DATABASE'!C:AG,31,0))</f>
        <v>16</v>
      </c>
      <c r="V188" s="13"/>
      <c r="W188" s="13"/>
      <c r="X188" s="13">
        <v>12729</v>
      </c>
      <c r="Y188" s="237">
        <f t="shared" si="28"/>
        <v>12729</v>
      </c>
      <c r="Z188" s="237">
        <f t="shared" si="29"/>
        <v>1103064</v>
      </c>
      <c r="AA188" s="237" t="str">
        <f t="shared" si="30"/>
        <v>OK</v>
      </c>
      <c r="AB188" s="238"/>
      <c r="AC188" s="238"/>
      <c r="AD188" s="238"/>
      <c r="AE188" s="239"/>
      <c r="AG188" s="245"/>
      <c r="AH188" s="245"/>
      <c r="AI188" s="246">
        <v>12</v>
      </c>
      <c r="AJ188" s="246">
        <v>200</v>
      </c>
      <c r="AK188" s="240">
        <f t="shared" si="31"/>
        <v>212</v>
      </c>
      <c r="AL188" s="240">
        <f t="shared" si="32"/>
        <v>-12</v>
      </c>
      <c r="AM188" s="247">
        <f t="shared" si="33"/>
        <v>-0.000942729201037002</v>
      </c>
      <c r="AN188" s="240">
        <f>IF(A188="","",VLOOKUP(A188,'IHS DATABASE'!C:H,6,0))</f>
        <v>2</v>
      </c>
      <c r="AO188" s="240"/>
      <c r="AP188" s="248"/>
      <c r="AQ188" s="248"/>
      <c r="AR188" s="222"/>
      <c r="AS188" s="222"/>
      <c r="AT188" s="222">
        <f t="shared" si="34"/>
        <v>0</v>
      </c>
      <c r="AU188" s="222"/>
      <c r="AV188" s="249"/>
      <c r="AW188" s="249"/>
      <c r="AX188" s="222"/>
      <c r="AY188" s="222"/>
      <c r="AZ188" s="222"/>
      <c r="BA188" s="222"/>
      <c r="BB188" s="249"/>
      <c r="BC188" s="249" t="s">
        <v>69</v>
      </c>
      <c r="BD188" s="249"/>
      <c r="BE188" s="249"/>
    </row>
    <row r="189" spans="1:57">
      <c r="A189" s="221" t="s">
        <v>119</v>
      </c>
      <c r="B189" s="222" t="str">
        <f>IF(A189="","",VLOOKUP(A189,'IHS DATABASE'!C:D,2,0))</f>
        <v>Gonda</v>
      </c>
      <c r="C189" s="223" t="str">
        <f>IF(A189="","",VLOOKUP(A189,'IHS DATABASE'!C:AD,27,0))</f>
        <v>CCS</v>
      </c>
      <c r="D189" s="223" t="s">
        <v>56</v>
      </c>
      <c r="E189" s="223" t="str">
        <f>IF(A189="","",VLOOKUP(A189,'IHS DATABASE'!C:G,5,0))</f>
        <v>Eastern </v>
      </c>
      <c r="F189" s="223" t="str">
        <f>IF(A189="","",VLOOKUP(A189,'IHS DATABASE'!C:AB,26,0))</f>
        <v>Fetus Kalunga</v>
      </c>
      <c r="G189" s="222" t="str">
        <f>IF(A189="","",VLOOKUP(A189,'IHS DATABASE'!C:X,22,0))</f>
        <v>Fetus Kalunga</v>
      </c>
      <c r="H189" s="224"/>
      <c r="I189" s="223" t="str">
        <f>IF(A189="","",VLOOKUP(A189,'IHS DATABASE'!C:W,21,0))</f>
        <v>Indoor </v>
      </c>
      <c r="J189" s="223" t="str">
        <f>IF(A189="","",VLOOKUP(A189,'IHS DATABASE'!C:T,18,0))</f>
        <v>Grid-Gen</v>
      </c>
      <c r="K189" s="223"/>
      <c r="L189" s="223"/>
      <c r="M189" s="223" t="str">
        <f>IF(A189="","",VLOOKUP(A189,'IHS DATABASE'!C:U,19,0))</f>
        <v>Green Field</v>
      </c>
      <c r="O189" s="213">
        <v>45951</v>
      </c>
      <c r="P189" s="213">
        <v>45942</v>
      </c>
      <c r="Q189" s="233"/>
      <c r="R189" s="234"/>
      <c r="S189" s="234" t="str">
        <f>IF(A189="","",VLOOKUP(A189,'IHS DATABASE'!C:BG,30,0))</f>
        <v>Gen Logic </v>
      </c>
      <c r="T189" s="223"/>
      <c r="U189" s="234">
        <f>IF(A189="","",VLOOKUP(A189,'IHS DATABASE'!C:AG,31,0))</f>
        <v>15</v>
      </c>
      <c r="V189" s="13"/>
      <c r="W189" s="13">
        <v>3478</v>
      </c>
      <c r="X189" s="13">
        <v>3546</v>
      </c>
      <c r="Y189" s="237">
        <f t="shared" si="28"/>
        <v>68</v>
      </c>
      <c r="Z189" s="237">
        <f t="shared" si="29"/>
        <v>216</v>
      </c>
      <c r="AA189" s="237" t="str">
        <f t="shared" si="30"/>
        <v>OK</v>
      </c>
      <c r="AB189" s="238"/>
      <c r="AC189" s="238"/>
      <c r="AD189" s="238"/>
      <c r="AE189" s="239"/>
      <c r="AF189" s="240">
        <v>320</v>
      </c>
      <c r="AG189" s="245"/>
      <c r="AH189" s="245"/>
      <c r="AI189" s="246">
        <v>130</v>
      </c>
      <c r="AJ189" s="246">
        <v>400</v>
      </c>
      <c r="AK189" s="240">
        <f t="shared" si="31"/>
        <v>530</v>
      </c>
      <c r="AL189" s="240">
        <f t="shared" si="32"/>
        <v>190</v>
      </c>
      <c r="AM189" s="247">
        <f t="shared" si="33"/>
        <v>2.79411764705882</v>
      </c>
      <c r="AN189" s="240">
        <f>IF(A189="","",VLOOKUP(A189,'IHS DATABASE'!C:H,6,0))</f>
        <v>1.8</v>
      </c>
      <c r="AO189" s="240"/>
      <c r="AP189" s="248"/>
      <c r="AQ189" s="248"/>
      <c r="AR189" s="222"/>
      <c r="AS189" s="222"/>
      <c r="AT189" s="222">
        <f t="shared" si="34"/>
        <v>0</v>
      </c>
      <c r="AU189" s="222"/>
      <c r="AV189" s="249"/>
      <c r="AW189" s="249"/>
      <c r="AX189" s="222"/>
      <c r="AY189" s="222"/>
      <c r="AZ189" s="222"/>
      <c r="BA189" s="222"/>
      <c r="BB189" s="249"/>
      <c r="BC189" s="249" t="s">
        <v>60</v>
      </c>
      <c r="BD189" s="249"/>
      <c r="BE189" s="249"/>
    </row>
    <row r="190" spans="1:57">
      <c r="A190" s="221" t="s">
        <v>104</v>
      </c>
      <c r="B190" s="222" t="str">
        <f>IF(A190="","",VLOOKUP(A190,'IHS DATABASE'!C:D,2,0))</f>
        <v>Mpata Hill</v>
      </c>
      <c r="C190" s="223" t="str">
        <f>IF(A190="","",VLOOKUP(A190,'IHS DATABASE'!C:AD,27,0))</f>
        <v>CCS</v>
      </c>
      <c r="D190" s="223" t="s">
        <v>56</v>
      </c>
      <c r="E190" s="223" t="str">
        <f>IF(A190="","",VLOOKUP(A190,'IHS DATABASE'!C:G,5,0))</f>
        <v>Eastern </v>
      </c>
      <c r="F190" s="223" t="str">
        <f>IF(A190="","",VLOOKUP(A190,'IHS DATABASE'!C:AB,26,0))</f>
        <v>Fetus Kalunga</v>
      </c>
      <c r="G190" s="222" t="str">
        <f>IF(A190="","",VLOOKUP(A190,'IHS DATABASE'!C:X,22,0))</f>
        <v>Fetus Kalunga</v>
      </c>
      <c r="H190" s="224"/>
      <c r="I190" s="223" t="str">
        <f>IF(A190="","",VLOOKUP(A190,'IHS DATABASE'!C:W,21,0))</f>
        <v>Indoor </v>
      </c>
      <c r="J190" s="223" t="str">
        <f>IF(A190="","",VLOOKUP(A190,'IHS DATABASE'!C:T,18,0))</f>
        <v>Grid-Gen</v>
      </c>
      <c r="K190" s="223"/>
      <c r="L190" s="223"/>
      <c r="M190" s="223" t="str">
        <f>IF(A190="","",VLOOKUP(A190,'IHS DATABASE'!C:U,19,0))</f>
        <v>Green Field</v>
      </c>
      <c r="O190" s="213">
        <v>45951</v>
      </c>
      <c r="P190" s="213">
        <v>45940</v>
      </c>
      <c r="Q190" s="233"/>
      <c r="R190" s="234"/>
      <c r="S190" s="234" t="str">
        <f>IF(A190="","",VLOOKUP(A190,'IHS DATABASE'!C:BG,30,0))</f>
        <v>Gen Logic </v>
      </c>
      <c r="T190" s="223"/>
      <c r="U190" s="234">
        <f>IF(A190="","",VLOOKUP(A190,'IHS DATABASE'!C:AG,31,0))</f>
        <v>15</v>
      </c>
      <c r="V190" s="13"/>
      <c r="W190" s="13">
        <v>5823</v>
      </c>
      <c r="X190" s="13">
        <v>5878</v>
      </c>
      <c r="Y190" s="237">
        <f t="shared" si="28"/>
        <v>55</v>
      </c>
      <c r="Z190" s="237">
        <f t="shared" si="29"/>
        <v>264</v>
      </c>
      <c r="AA190" s="237" t="str">
        <f t="shared" si="30"/>
        <v>OK</v>
      </c>
      <c r="AB190" s="238"/>
      <c r="AC190" s="238"/>
      <c r="AD190" s="238"/>
      <c r="AE190" s="239"/>
      <c r="AF190" s="240">
        <v>322</v>
      </c>
      <c r="AG190" s="245"/>
      <c r="AH190" s="245"/>
      <c r="AI190" s="246">
        <v>163</v>
      </c>
      <c r="AJ190" s="246">
        <v>200</v>
      </c>
      <c r="AK190" s="240">
        <f t="shared" si="31"/>
        <v>363</v>
      </c>
      <c r="AL190" s="240">
        <f t="shared" si="32"/>
        <v>159</v>
      </c>
      <c r="AM190" s="247">
        <f t="shared" si="33"/>
        <v>2.89090909090909</v>
      </c>
      <c r="AN190" s="240">
        <f>IF(A190="","",VLOOKUP(A190,'IHS DATABASE'!C:H,6,0))</f>
        <v>1.8</v>
      </c>
      <c r="AO190" s="240"/>
      <c r="AP190" s="248"/>
      <c r="AQ190" s="248"/>
      <c r="AR190" s="222"/>
      <c r="AS190" s="222"/>
      <c r="AT190" s="222">
        <f t="shared" si="34"/>
        <v>0</v>
      </c>
      <c r="AU190" s="222"/>
      <c r="AV190" s="249"/>
      <c r="AW190" s="249"/>
      <c r="AX190" s="222"/>
      <c r="AY190" s="222"/>
      <c r="AZ190" s="222"/>
      <c r="BA190" s="222"/>
      <c r="BB190" s="249"/>
      <c r="BC190" s="249" t="s">
        <v>60</v>
      </c>
      <c r="BD190" s="249"/>
      <c r="BE190" s="249"/>
    </row>
    <row r="191" spans="1:57">
      <c r="A191" s="221" t="s">
        <v>106</v>
      </c>
      <c r="B191" s="222" t="str">
        <f>IF(A191="","",VLOOKUP(A191,'IHS DATABASE'!C:D,2,0))</f>
        <v>Chipata town1 (Mchenga)</v>
      </c>
      <c r="C191" s="223" t="str">
        <f>IF(A191="","",VLOOKUP(A191,'IHS DATABASE'!C:AD,27,0))</f>
        <v>CCS</v>
      </c>
      <c r="D191" s="223" t="s">
        <v>59</v>
      </c>
      <c r="E191" s="223" t="str">
        <f>IF(A191="","",VLOOKUP(A191,'IHS DATABASE'!C:G,5,0))</f>
        <v>Eastern </v>
      </c>
      <c r="F191" s="223" t="str">
        <f>IF(A191="","",VLOOKUP(A191,'IHS DATABASE'!C:AB,26,0))</f>
        <v>Fetus Kalunga</v>
      </c>
      <c r="G191" s="222" t="str">
        <f>IF(A191="","",VLOOKUP(A191,'IHS DATABASE'!C:X,22,0))</f>
        <v>Fetus Kalunga</v>
      </c>
      <c r="H191" s="224"/>
      <c r="I191" s="223" t="str">
        <f>IF(A191="","",VLOOKUP(A191,'IHS DATABASE'!C:W,21,0))</f>
        <v>Outdoor</v>
      </c>
      <c r="J191" s="223" t="str">
        <f>IF(A191="","",VLOOKUP(A191,'IHS DATABASE'!C:T,18,0))</f>
        <v>Grid-Gen</v>
      </c>
      <c r="K191" s="223"/>
      <c r="L191" s="223"/>
      <c r="M191" s="223" t="str">
        <f>IF(A191="","",VLOOKUP(A191,'IHS DATABASE'!C:U,19,0))</f>
        <v>Green Field</v>
      </c>
      <c r="O191" s="213">
        <v>45951</v>
      </c>
      <c r="P191" s="213">
        <v>45940</v>
      </c>
      <c r="Q191" s="233"/>
      <c r="R191" s="234"/>
      <c r="S191" s="234" t="str">
        <f>IF(A191="","",VLOOKUP(A191,'IHS DATABASE'!C:BG,30,0))</f>
        <v>CK Works</v>
      </c>
      <c r="T191" s="223"/>
      <c r="U191" s="234">
        <f>IF(A191="","",VLOOKUP(A191,'IHS DATABASE'!C:AG,31,0))</f>
        <v>30</v>
      </c>
      <c r="V191" s="13"/>
      <c r="W191" s="13">
        <v>9936</v>
      </c>
      <c r="X191" s="13">
        <v>10087</v>
      </c>
      <c r="Y191" s="237">
        <f t="shared" si="28"/>
        <v>151</v>
      </c>
      <c r="Z191" s="237">
        <f t="shared" si="29"/>
        <v>264</v>
      </c>
      <c r="AA191" s="237" t="str">
        <f t="shared" si="30"/>
        <v>OK</v>
      </c>
      <c r="AB191" s="238"/>
      <c r="AC191" s="238"/>
      <c r="AD191" s="238"/>
      <c r="AE191" s="239"/>
      <c r="AF191" s="240">
        <v>659</v>
      </c>
      <c r="AG191" s="245"/>
      <c r="AH191" s="245"/>
      <c r="AI191" s="246">
        <v>28</v>
      </c>
      <c r="AJ191" s="246">
        <v>100</v>
      </c>
      <c r="AK191" s="240">
        <f t="shared" si="31"/>
        <v>128</v>
      </c>
      <c r="AL191" s="240">
        <f t="shared" si="32"/>
        <v>631</v>
      </c>
      <c r="AM191" s="247">
        <f t="shared" si="33"/>
        <v>4.17880794701987</v>
      </c>
      <c r="AN191" s="240">
        <f>IF(A191="","",VLOOKUP(A191,'IHS DATABASE'!C:H,6,0))</f>
        <v>4.5</v>
      </c>
      <c r="AO191" s="240"/>
      <c r="AP191" s="248"/>
      <c r="AQ191" s="248"/>
      <c r="AR191" s="222"/>
      <c r="AS191" s="222"/>
      <c r="AT191" s="222">
        <f t="shared" si="34"/>
        <v>0</v>
      </c>
      <c r="AU191" s="222"/>
      <c r="AV191" s="249"/>
      <c r="AW191" s="249"/>
      <c r="AX191" s="222"/>
      <c r="AY191" s="222"/>
      <c r="AZ191" s="222"/>
      <c r="BA191" s="222"/>
      <c r="BB191" s="249"/>
      <c r="BC191" s="249" t="s">
        <v>60</v>
      </c>
      <c r="BD191" s="249"/>
      <c r="BE191" s="249"/>
    </row>
    <row r="192" spans="1:57">
      <c r="A192" s="221" t="s">
        <v>115</v>
      </c>
      <c r="B192" s="222" t="str">
        <f>IF(A192="","",VLOOKUP(A192,'IHS DATABASE'!C:D,2,0))</f>
        <v>CHIPATA SHOPRITE</v>
      </c>
      <c r="C192" s="223" t="str">
        <f>IF(A192="","",VLOOKUP(A192,'IHS DATABASE'!C:AD,27,0))</f>
        <v>CCS</v>
      </c>
      <c r="D192" s="223" t="s">
        <v>59</v>
      </c>
      <c r="E192" s="223" t="str">
        <f>IF(A192="","",VLOOKUP(A192,'IHS DATABASE'!C:G,5,0))</f>
        <v>Eastern </v>
      </c>
      <c r="F192" s="223" t="str">
        <f>IF(A192="","",VLOOKUP(A192,'IHS DATABASE'!C:AB,26,0))</f>
        <v>Fetus Kalunga</v>
      </c>
      <c r="G192" s="222" t="str">
        <f>IF(A192="","",VLOOKUP(A192,'IHS DATABASE'!C:X,22,0))</f>
        <v>Fetus Kalunga</v>
      </c>
      <c r="H192" s="224"/>
      <c r="I192" s="223" t="str">
        <f>IF(A192="","",VLOOKUP(A192,'IHS DATABASE'!C:W,21,0))</f>
        <v>Indoor </v>
      </c>
      <c r="J192" s="223" t="str">
        <f>IF(A192="","",VLOOKUP(A192,'IHS DATABASE'!C:T,18,0))</f>
        <v>Grid-Gen</v>
      </c>
      <c r="K192" s="223"/>
      <c r="L192" s="223"/>
      <c r="M192" s="223" t="str">
        <f>IF(A192="","",VLOOKUP(A192,'IHS DATABASE'!C:U,19,0))</f>
        <v>Green Field</v>
      </c>
      <c r="O192" s="213">
        <v>45951</v>
      </c>
      <c r="P192" s="213">
        <v>45941</v>
      </c>
      <c r="Q192" s="233"/>
      <c r="R192" s="234"/>
      <c r="S192" s="234" t="str">
        <f>IF(A192="","",VLOOKUP(A192,'IHS DATABASE'!C:BG,30,0))</f>
        <v>Gen Logic </v>
      </c>
      <c r="T192" s="223"/>
      <c r="U192" s="234">
        <f>IF(A192="","",VLOOKUP(A192,'IHS DATABASE'!C:AG,31,0))</f>
        <v>30</v>
      </c>
      <c r="V192" s="13"/>
      <c r="W192" s="13">
        <v>9764</v>
      </c>
      <c r="X192" s="13">
        <v>9902</v>
      </c>
      <c r="Y192" s="237">
        <f t="shared" ref="Y192:Y255" si="35">X192-W192</f>
        <v>138</v>
      </c>
      <c r="Z192" s="237">
        <f t="shared" ref="Z192:Z255" si="36">(O192-P192)*24</f>
        <v>240</v>
      </c>
      <c r="AA192" s="237" t="str">
        <f t="shared" ref="AA192:AA255" si="37">IF(Y192&gt;Z192,"inconsitent RH","OK")</f>
        <v>OK</v>
      </c>
      <c r="AB192" s="238"/>
      <c r="AC192" s="238"/>
      <c r="AD192" s="238"/>
      <c r="AE192" s="239"/>
      <c r="AF192" s="240">
        <v>734</v>
      </c>
      <c r="AG192" s="245"/>
      <c r="AH192" s="245"/>
      <c r="AI192" s="246">
        <v>20</v>
      </c>
      <c r="AJ192" s="246">
        <v>100</v>
      </c>
      <c r="AK192" s="240">
        <f t="shared" ref="AK192:AK255" si="38">AJ192+AI192</f>
        <v>120</v>
      </c>
      <c r="AL192" s="240">
        <f t="shared" ref="AL192:AL255" si="39">AF192-AI192</f>
        <v>714</v>
      </c>
      <c r="AM192" s="247">
        <f t="shared" ref="AM192:AM255" si="40">AL192/Y192</f>
        <v>5.17391304347826</v>
      </c>
      <c r="AN192" s="240">
        <f>IF(A192="","",VLOOKUP(A192,'IHS DATABASE'!C:H,6,0))</f>
        <v>4.5</v>
      </c>
      <c r="AO192" s="240"/>
      <c r="AP192" s="248"/>
      <c r="AQ192" s="248"/>
      <c r="AR192" s="222"/>
      <c r="AS192" s="222"/>
      <c r="AT192" s="222">
        <f t="shared" ref="AT192:AT255" si="41">AR192-AS192</f>
        <v>0</v>
      </c>
      <c r="AU192" s="222"/>
      <c r="AV192" s="249"/>
      <c r="AW192" s="249"/>
      <c r="AX192" s="222"/>
      <c r="AY192" s="222"/>
      <c r="AZ192" s="222"/>
      <c r="BA192" s="222"/>
      <c r="BB192" s="249"/>
      <c r="BC192" s="249" t="s">
        <v>60</v>
      </c>
      <c r="BD192" s="249"/>
      <c r="BE192" s="249"/>
    </row>
    <row r="193" spans="1:57">
      <c r="A193" s="221" t="s">
        <v>140</v>
      </c>
      <c r="B193" s="222" t="str">
        <f>IF(A193="","",VLOOKUP(A193,'IHS DATABASE'!C:D,2,0))</f>
        <v>Nyanphande (Petauke town1)</v>
      </c>
      <c r="C193" s="223" t="str">
        <f>IF(A193="","",VLOOKUP(A193,'IHS DATABASE'!C:AD,27,0))</f>
        <v>CCS</v>
      </c>
      <c r="D193" s="223" t="s">
        <v>76</v>
      </c>
      <c r="E193" s="223" t="str">
        <f>IF(A193="","",VLOOKUP(A193,'IHS DATABASE'!C:G,5,0))</f>
        <v>Eastern </v>
      </c>
      <c r="F193" s="223" t="str">
        <f>IF(A193="","",VLOOKUP(A193,'IHS DATABASE'!C:AB,26,0))</f>
        <v>Fetus Kalunga</v>
      </c>
      <c r="G193" s="222" t="str">
        <f>IF(A193="","",VLOOKUP(A193,'IHS DATABASE'!C:X,22,0))</f>
        <v>Fetus Kalunga</v>
      </c>
      <c r="H193" s="224"/>
      <c r="I193" s="223" t="str">
        <f>IF(A193="","",VLOOKUP(A193,'IHS DATABASE'!C:W,21,0))</f>
        <v>Outdoor</v>
      </c>
      <c r="J193" s="223" t="str">
        <f>IF(A193="","",VLOOKUP(A193,'IHS DATABASE'!C:T,18,0))</f>
        <v>Grid-Gen</v>
      </c>
      <c r="K193" s="223"/>
      <c r="L193" s="223"/>
      <c r="M193" s="223" t="str">
        <f>IF(A193="","",VLOOKUP(A193,'IHS DATABASE'!C:U,19,0))</f>
        <v>Green Field</v>
      </c>
      <c r="O193" s="213">
        <v>45952</v>
      </c>
      <c r="P193" s="213">
        <v>45942</v>
      </c>
      <c r="Q193" s="233"/>
      <c r="R193" s="234"/>
      <c r="S193" s="234" t="str">
        <f>IF(A193="","",VLOOKUP(A193,'IHS DATABASE'!C:BG,30,0))</f>
        <v>CK Works</v>
      </c>
      <c r="T193" s="223"/>
      <c r="U193" s="234">
        <f>IF(A193="","",VLOOKUP(A193,'IHS DATABASE'!C:AG,31,0))</f>
        <v>15</v>
      </c>
      <c r="V193" s="13"/>
      <c r="W193" s="13">
        <v>8644</v>
      </c>
      <c r="X193" s="13">
        <v>8756</v>
      </c>
      <c r="Y193" s="237">
        <f t="shared" si="35"/>
        <v>112</v>
      </c>
      <c r="Z193" s="237">
        <f t="shared" si="36"/>
        <v>240</v>
      </c>
      <c r="AA193" s="237" t="str">
        <f t="shared" si="37"/>
        <v>OK</v>
      </c>
      <c r="AB193" s="238"/>
      <c r="AC193" s="238"/>
      <c r="AD193" s="238"/>
      <c r="AE193" s="239"/>
      <c r="AF193" s="240">
        <v>308</v>
      </c>
      <c r="AG193" s="245"/>
      <c r="AH193" s="245"/>
      <c r="AI193" s="246">
        <v>28</v>
      </c>
      <c r="AJ193" s="246">
        <v>300</v>
      </c>
      <c r="AK193" s="240">
        <f t="shared" si="38"/>
        <v>328</v>
      </c>
      <c r="AL193" s="240">
        <f t="shared" si="39"/>
        <v>280</v>
      </c>
      <c r="AM193" s="247">
        <f t="shared" si="40"/>
        <v>2.5</v>
      </c>
      <c r="AN193" s="240">
        <f>IF(A193="","",VLOOKUP(A193,'IHS DATABASE'!C:H,6,0))</f>
        <v>1.8</v>
      </c>
      <c r="AO193" s="240"/>
      <c r="AP193" s="248"/>
      <c r="AQ193" s="248"/>
      <c r="AR193" s="222"/>
      <c r="AS193" s="222"/>
      <c r="AT193" s="222">
        <f t="shared" si="41"/>
        <v>0</v>
      </c>
      <c r="AU193" s="222"/>
      <c r="AV193" s="249"/>
      <c r="AW193" s="249"/>
      <c r="AX193" s="222"/>
      <c r="AY193" s="222"/>
      <c r="AZ193" s="222"/>
      <c r="BA193" s="222"/>
      <c r="BB193" s="249"/>
      <c r="BC193" s="249" t="s">
        <v>69</v>
      </c>
      <c r="BD193" s="249"/>
      <c r="BE193" s="249"/>
    </row>
    <row r="194" spans="1:57">
      <c r="A194" s="221" t="s">
        <v>110</v>
      </c>
      <c r="B194" s="222" t="s">
        <v>111</v>
      </c>
      <c r="C194" s="223" t="e">
        <f>IF(A194="","",VLOOKUP(A194,'IHS DATABASE'!C:AD,27,0))</f>
        <v>#N/A</v>
      </c>
      <c r="D194" s="223" t="s">
        <v>76</v>
      </c>
      <c r="E194" s="223" t="e">
        <f>IF(A194="","",VLOOKUP(A194,'IHS DATABASE'!C:G,5,0))</f>
        <v>#N/A</v>
      </c>
      <c r="F194" s="223" t="e">
        <f>IF(A194="","",VLOOKUP(A194,'IHS DATABASE'!C:AB,26,0))</f>
        <v>#N/A</v>
      </c>
      <c r="G194" s="222" t="e">
        <f>IF(A194="","",VLOOKUP(A194,'IHS DATABASE'!C:X,22,0))</f>
        <v>#N/A</v>
      </c>
      <c r="H194" s="224"/>
      <c r="I194" s="223" t="e">
        <f>IF(A194="","",VLOOKUP(A194,'IHS DATABASE'!C:W,21,0))</f>
        <v>#N/A</v>
      </c>
      <c r="J194" s="223" t="e">
        <f>IF(A194="","",VLOOKUP(A194,'IHS DATABASE'!C:T,18,0))</f>
        <v>#N/A</v>
      </c>
      <c r="K194" s="223"/>
      <c r="L194" s="223"/>
      <c r="M194" s="223" t="e">
        <f>IF(A194="","",VLOOKUP(A194,'IHS DATABASE'!C:U,19,0))</f>
        <v>#N/A</v>
      </c>
      <c r="O194" s="213">
        <v>45952</v>
      </c>
      <c r="P194" s="213">
        <v>45940</v>
      </c>
      <c r="Q194" s="233"/>
      <c r="R194" s="234"/>
      <c r="S194" s="234" t="e">
        <f>IF(A194="","",VLOOKUP(A194,'IHS DATABASE'!C:BG,30,0))</f>
        <v>#N/A</v>
      </c>
      <c r="T194" s="223"/>
      <c r="U194" s="234" t="e">
        <f>IF(A194="","",VLOOKUP(A194,'IHS DATABASE'!C:AG,31,0))</f>
        <v>#N/A</v>
      </c>
      <c r="V194" s="13"/>
      <c r="W194" s="13">
        <v>1358</v>
      </c>
      <c r="X194" s="13">
        <v>1493</v>
      </c>
      <c r="Y194" s="237">
        <f t="shared" si="35"/>
        <v>135</v>
      </c>
      <c r="Z194" s="237">
        <f t="shared" si="36"/>
        <v>288</v>
      </c>
      <c r="AA194" s="237" t="str">
        <f t="shared" si="37"/>
        <v>OK</v>
      </c>
      <c r="AB194" s="238"/>
      <c r="AC194" s="238"/>
      <c r="AD194" s="238"/>
      <c r="AE194" s="239"/>
      <c r="AF194" s="240">
        <v>516</v>
      </c>
      <c r="AG194" s="245"/>
      <c r="AH194" s="245"/>
      <c r="AI194" s="246">
        <v>42</v>
      </c>
      <c r="AJ194" s="246">
        <v>300</v>
      </c>
      <c r="AK194" s="240">
        <f t="shared" si="38"/>
        <v>342</v>
      </c>
      <c r="AL194" s="240">
        <f t="shared" si="39"/>
        <v>474</v>
      </c>
      <c r="AM194" s="247">
        <f t="shared" si="40"/>
        <v>3.51111111111111</v>
      </c>
      <c r="AN194" s="240" t="e">
        <f>IF(A194="","",VLOOKUP(A194,'IHS DATABASE'!C:H,6,0))</f>
        <v>#N/A</v>
      </c>
      <c r="AO194" s="240"/>
      <c r="AP194" s="248"/>
      <c r="AQ194" s="248"/>
      <c r="AR194" s="222"/>
      <c r="AS194" s="222"/>
      <c r="AT194" s="222">
        <f t="shared" si="41"/>
        <v>0</v>
      </c>
      <c r="AU194" s="222"/>
      <c r="AV194" s="249"/>
      <c r="AW194" s="249"/>
      <c r="AX194" s="222"/>
      <c r="AY194" s="222"/>
      <c r="AZ194" s="222"/>
      <c r="BA194" s="222"/>
      <c r="BB194" s="249"/>
      <c r="BC194" s="249" t="s">
        <v>69</v>
      </c>
      <c r="BD194" s="249"/>
      <c r="BE194" s="249"/>
    </row>
    <row r="195" spans="1:57">
      <c r="A195" s="221" t="s">
        <v>112</v>
      </c>
      <c r="B195" s="222" t="s">
        <v>113</v>
      </c>
      <c r="C195" s="223" t="e">
        <f>IF(A195="","",VLOOKUP(A195,'IHS DATABASE'!C:AD,27,0))</f>
        <v>#N/A</v>
      </c>
      <c r="D195" s="223" t="s">
        <v>76</v>
      </c>
      <c r="E195" s="223" t="e">
        <f>IF(A195="","",VLOOKUP(A195,'IHS DATABASE'!C:G,5,0))</f>
        <v>#N/A</v>
      </c>
      <c r="F195" s="223" t="e">
        <f>IF(A195="","",VLOOKUP(A195,'IHS DATABASE'!C:AB,26,0))</f>
        <v>#N/A</v>
      </c>
      <c r="G195" s="222" t="e">
        <f>IF(A195="","",VLOOKUP(A195,'IHS DATABASE'!C:X,22,0))</f>
        <v>#N/A</v>
      </c>
      <c r="H195" s="224"/>
      <c r="I195" s="223" t="e">
        <f>IF(A195="","",VLOOKUP(A195,'IHS DATABASE'!C:W,21,0))</f>
        <v>#N/A</v>
      </c>
      <c r="J195" s="223" t="e">
        <f>IF(A195="","",VLOOKUP(A195,'IHS DATABASE'!C:T,18,0))</f>
        <v>#N/A</v>
      </c>
      <c r="K195" s="223"/>
      <c r="L195" s="223"/>
      <c r="M195" s="223" t="e">
        <f>IF(A195="","",VLOOKUP(A195,'IHS DATABASE'!C:U,19,0))</f>
        <v>#N/A</v>
      </c>
      <c r="O195" s="213">
        <v>45952</v>
      </c>
      <c r="P195" s="213">
        <v>45940</v>
      </c>
      <c r="Q195" s="233"/>
      <c r="R195" s="234"/>
      <c r="S195" s="234" t="e">
        <f>IF(A195="","",VLOOKUP(A195,'IHS DATABASE'!C:BG,30,0))</f>
        <v>#N/A</v>
      </c>
      <c r="T195" s="223"/>
      <c r="U195" s="234" t="e">
        <f>IF(A195="","",VLOOKUP(A195,'IHS DATABASE'!C:AG,31,0))</f>
        <v>#N/A</v>
      </c>
      <c r="V195" s="13"/>
      <c r="W195" s="13">
        <v>1487</v>
      </c>
      <c r="X195" s="13">
        <v>1623</v>
      </c>
      <c r="Y195" s="237">
        <f t="shared" si="35"/>
        <v>136</v>
      </c>
      <c r="Z195" s="237">
        <f t="shared" si="36"/>
        <v>288</v>
      </c>
      <c r="AA195" s="237" t="str">
        <f t="shared" si="37"/>
        <v>OK</v>
      </c>
      <c r="AB195" s="238"/>
      <c r="AC195" s="238"/>
      <c r="AD195" s="238"/>
      <c r="AE195" s="239"/>
      <c r="AF195" s="240">
        <v>514</v>
      </c>
      <c r="AG195" s="245"/>
      <c r="AH195" s="245"/>
      <c r="AI195" s="246">
        <v>41</v>
      </c>
      <c r="AJ195" s="246">
        <v>300</v>
      </c>
      <c r="AK195" s="240">
        <f t="shared" si="38"/>
        <v>341</v>
      </c>
      <c r="AL195" s="240">
        <f t="shared" si="39"/>
        <v>473</v>
      </c>
      <c r="AM195" s="247">
        <f t="shared" si="40"/>
        <v>3.47794117647059</v>
      </c>
      <c r="AN195" s="240" t="e">
        <f>IF(A195="","",VLOOKUP(A195,'IHS DATABASE'!C:H,6,0))</f>
        <v>#N/A</v>
      </c>
      <c r="AO195" s="240"/>
      <c r="AP195" s="248"/>
      <c r="AQ195" s="248"/>
      <c r="AR195" s="222"/>
      <c r="AS195" s="222"/>
      <c r="AT195" s="222">
        <f t="shared" si="41"/>
        <v>0</v>
      </c>
      <c r="AU195" s="222"/>
      <c r="AV195" s="249"/>
      <c r="AW195" s="249"/>
      <c r="AX195" s="222"/>
      <c r="AY195" s="222"/>
      <c r="AZ195" s="222"/>
      <c r="BA195" s="222"/>
      <c r="BB195" s="249"/>
      <c r="BC195" s="249" t="s">
        <v>69</v>
      </c>
      <c r="BD195" s="249"/>
      <c r="BE195" s="249"/>
    </row>
    <row r="196" spans="1:57">
      <c r="A196" s="221" t="s">
        <v>129</v>
      </c>
      <c r="B196" s="222" t="s">
        <v>130</v>
      </c>
      <c r="C196" s="223" t="e">
        <f>IF(A196="","",VLOOKUP(A196,'IHS DATABASE'!C:AD,27,0))</f>
        <v>#N/A</v>
      </c>
      <c r="D196" s="223" t="s">
        <v>76</v>
      </c>
      <c r="E196" s="223" t="e">
        <f>IF(A196="","",VLOOKUP(A196,'IHS DATABASE'!C:G,5,0))</f>
        <v>#N/A</v>
      </c>
      <c r="F196" s="223" t="e">
        <f>IF(A196="","",VLOOKUP(A196,'IHS DATABASE'!C:AB,26,0))</f>
        <v>#N/A</v>
      </c>
      <c r="G196" s="222" t="e">
        <f>IF(A196="","",VLOOKUP(A196,'IHS DATABASE'!C:X,22,0))</f>
        <v>#N/A</v>
      </c>
      <c r="H196" s="224"/>
      <c r="I196" s="223" t="e">
        <f>IF(A196="","",VLOOKUP(A196,'IHS DATABASE'!C:W,21,0))</f>
        <v>#N/A</v>
      </c>
      <c r="J196" s="223" t="e">
        <f>IF(A196="","",VLOOKUP(A196,'IHS DATABASE'!C:T,18,0))</f>
        <v>#N/A</v>
      </c>
      <c r="K196" s="223"/>
      <c r="L196" s="223"/>
      <c r="M196" s="223" t="e">
        <f>IF(A196="","",VLOOKUP(A196,'IHS DATABASE'!C:U,19,0))</f>
        <v>#N/A</v>
      </c>
      <c r="O196" s="213">
        <v>45952</v>
      </c>
      <c r="P196" s="213">
        <v>45942</v>
      </c>
      <c r="Q196" s="233"/>
      <c r="R196" s="234"/>
      <c r="S196" s="234" t="e">
        <f>IF(A196="","",VLOOKUP(A196,'IHS DATABASE'!C:BG,30,0))</f>
        <v>#N/A</v>
      </c>
      <c r="T196" s="223"/>
      <c r="U196" s="234" t="e">
        <f>IF(A196="","",VLOOKUP(A196,'IHS DATABASE'!C:AG,31,0))</f>
        <v>#N/A</v>
      </c>
      <c r="V196" s="13"/>
      <c r="W196" s="13">
        <v>1201</v>
      </c>
      <c r="X196" s="13">
        <v>1342</v>
      </c>
      <c r="Y196" s="237">
        <f t="shared" si="35"/>
        <v>141</v>
      </c>
      <c r="Z196" s="237">
        <f t="shared" si="36"/>
        <v>240</v>
      </c>
      <c r="AA196" s="237" t="str">
        <f t="shared" si="37"/>
        <v>OK</v>
      </c>
      <c r="AB196" s="238"/>
      <c r="AC196" s="238"/>
      <c r="AD196" s="238"/>
      <c r="AE196" s="239"/>
      <c r="AF196" s="240">
        <v>527</v>
      </c>
      <c r="AG196" s="245"/>
      <c r="AH196" s="245"/>
      <c r="AI196" s="246">
        <v>33</v>
      </c>
      <c r="AJ196" s="246">
        <v>500</v>
      </c>
      <c r="AK196" s="240">
        <f t="shared" si="38"/>
        <v>533</v>
      </c>
      <c r="AL196" s="240">
        <f t="shared" si="39"/>
        <v>494</v>
      </c>
      <c r="AM196" s="247">
        <f t="shared" si="40"/>
        <v>3.50354609929078</v>
      </c>
      <c r="AN196" s="240" t="e">
        <f>IF(A196="","",VLOOKUP(A196,'IHS DATABASE'!C:H,6,0))</f>
        <v>#N/A</v>
      </c>
      <c r="AO196" s="240"/>
      <c r="AP196" s="248"/>
      <c r="AQ196" s="248"/>
      <c r="AR196" s="222"/>
      <c r="AS196" s="222"/>
      <c r="AT196" s="222">
        <f t="shared" si="41"/>
        <v>0</v>
      </c>
      <c r="AU196" s="222"/>
      <c r="AV196" s="249"/>
      <c r="AW196" s="249"/>
      <c r="AX196" s="222"/>
      <c r="AY196" s="222"/>
      <c r="AZ196" s="222"/>
      <c r="BA196" s="222"/>
      <c r="BB196" s="249"/>
      <c r="BC196" s="249" t="s">
        <v>69</v>
      </c>
      <c r="BD196" s="249"/>
      <c r="BE196" s="249"/>
    </row>
    <row r="197" spans="1:57">
      <c r="A197" s="221" t="s">
        <v>125</v>
      </c>
      <c r="B197" s="222" t="s">
        <v>126</v>
      </c>
      <c r="C197" s="223" t="e">
        <f>IF(A197="","",VLOOKUP(A197,'IHS DATABASE'!C:AD,27,0))</f>
        <v>#N/A</v>
      </c>
      <c r="D197" s="223" t="s">
        <v>76</v>
      </c>
      <c r="E197" s="223" t="e">
        <f>IF(A197="","",VLOOKUP(A197,'IHS DATABASE'!C:G,5,0))</f>
        <v>#N/A</v>
      </c>
      <c r="F197" s="223" t="e">
        <f>IF(A197="","",VLOOKUP(A197,'IHS DATABASE'!C:AB,26,0))</f>
        <v>#N/A</v>
      </c>
      <c r="G197" s="222" t="e">
        <f>IF(A197="","",VLOOKUP(A197,'IHS DATABASE'!C:X,22,0))</f>
        <v>#N/A</v>
      </c>
      <c r="H197" s="224"/>
      <c r="I197" s="223" t="e">
        <f>IF(A197="","",VLOOKUP(A197,'IHS DATABASE'!C:W,21,0))</f>
        <v>#N/A</v>
      </c>
      <c r="J197" s="223" t="e">
        <f>IF(A197="","",VLOOKUP(A197,'IHS DATABASE'!C:T,18,0))</f>
        <v>#N/A</v>
      </c>
      <c r="K197" s="223"/>
      <c r="L197" s="223"/>
      <c r="M197" s="223" t="e">
        <f>IF(A197="","",VLOOKUP(A197,'IHS DATABASE'!C:U,19,0))</f>
        <v>#N/A</v>
      </c>
      <c r="O197" s="213">
        <v>45952</v>
      </c>
      <c r="P197" s="213">
        <v>45941</v>
      </c>
      <c r="Q197" s="233"/>
      <c r="R197" s="234"/>
      <c r="S197" s="234" t="e">
        <f>IF(A197="","",VLOOKUP(A197,'IHS DATABASE'!C:BG,30,0))</f>
        <v>#N/A</v>
      </c>
      <c r="T197" s="223"/>
      <c r="U197" s="234" t="e">
        <f>IF(A197="","",VLOOKUP(A197,'IHS DATABASE'!C:AG,31,0))</f>
        <v>#N/A</v>
      </c>
      <c r="V197" s="13"/>
      <c r="W197" s="13">
        <v>1208</v>
      </c>
      <c r="X197" s="13">
        <v>1346</v>
      </c>
      <c r="Y197" s="237">
        <f t="shared" si="35"/>
        <v>138</v>
      </c>
      <c r="Z197" s="237">
        <f t="shared" si="36"/>
        <v>264</v>
      </c>
      <c r="AA197" s="237" t="str">
        <f t="shared" si="37"/>
        <v>OK</v>
      </c>
      <c r="AB197" s="238"/>
      <c r="AC197" s="238"/>
      <c r="AD197" s="238"/>
      <c r="AE197" s="239"/>
      <c r="AF197" s="240">
        <v>521</v>
      </c>
      <c r="AG197" s="245"/>
      <c r="AH197" s="245"/>
      <c r="AI197" s="246">
        <v>38</v>
      </c>
      <c r="AJ197" s="246">
        <v>400</v>
      </c>
      <c r="AK197" s="240">
        <f t="shared" si="38"/>
        <v>438</v>
      </c>
      <c r="AL197" s="240">
        <f t="shared" si="39"/>
        <v>483</v>
      </c>
      <c r="AM197" s="247">
        <f t="shared" si="40"/>
        <v>3.5</v>
      </c>
      <c r="AN197" s="240" t="e">
        <f>IF(A197="","",VLOOKUP(A197,'IHS DATABASE'!C:H,6,0))</f>
        <v>#N/A</v>
      </c>
      <c r="AO197" s="240"/>
      <c r="AP197" s="248"/>
      <c r="AQ197" s="248"/>
      <c r="AR197" s="222"/>
      <c r="AS197" s="222"/>
      <c r="AT197" s="222">
        <f t="shared" si="41"/>
        <v>0</v>
      </c>
      <c r="AU197" s="222"/>
      <c r="AV197" s="249"/>
      <c r="AW197" s="249"/>
      <c r="AX197" s="222"/>
      <c r="AY197" s="222"/>
      <c r="AZ197" s="222"/>
      <c r="BA197" s="222"/>
      <c r="BB197" s="249"/>
      <c r="BC197" s="249" t="s">
        <v>69</v>
      </c>
      <c r="BD197" s="249"/>
      <c r="BE197" s="249"/>
    </row>
    <row r="198" spans="1:57">
      <c r="A198" s="221" t="s">
        <v>106</v>
      </c>
      <c r="B198" s="222" t="str">
        <f>IF(A198="","",VLOOKUP(A198,'IHS DATABASE'!C:D,2,0))</f>
        <v>Chipata town1 (Mchenga)</v>
      </c>
      <c r="C198" s="223" t="str">
        <f>IF(A198="","",VLOOKUP(A198,'IHS DATABASE'!C:AD,27,0))</f>
        <v>CCS</v>
      </c>
      <c r="D198" s="223" t="s">
        <v>59</v>
      </c>
      <c r="E198" s="223" t="str">
        <f>IF(A198="","",VLOOKUP(A198,'IHS DATABASE'!C:G,5,0))</f>
        <v>Eastern </v>
      </c>
      <c r="F198" s="223" t="str">
        <f>IF(A198="","",VLOOKUP(A198,'IHS DATABASE'!C:AB,26,0))</f>
        <v>Fetus Kalunga</v>
      </c>
      <c r="G198" s="222" t="str">
        <f>IF(A198="","",VLOOKUP(A198,'IHS DATABASE'!C:X,22,0))</f>
        <v>Fetus Kalunga</v>
      </c>
      <c r="H198" s="224"/>
      <c r="I198" s="223" t="str">
        <f>IF(A198="","",VLOOKUP(A198,'IHS DATABASE'!C:W,21,0))</f>
        <v>Outdoor</v>
      </c>
      <c r="J198" s="223" t="str">
        <f>IF(A198="","",VLOOKUP(A198,'IHS DATABASE'!C:T,18,0))</f>
        <v>Grid-Gen</v>
      </c>
      <c r="K198" s="223"/>
      <c r="L198" s="223"/>
      <c r="M198" s="223" t="str">
        <f>IF(A198="","",VLOOKUP(A198,'IHS DATABASE'!C:U,19,0))</f>
        <v>Green Field</v>
      </c>
      <c r="O198" s="213">
        <v>45952</v>
      </c>
      <c r="P198" s="213">
        <v>45951</v>
      </c>
      <c r="Q198" s="233"/>
      <c r="R198" s="234"/>
      <c r="S198" s="234" t="str">
        <f>IF(A198="","",VLOOKUP(A198,'IHS DATABASE'!C:BG,30,0))</f>
        <v>CK Works</v>
      </c>
      <c r="T198" s="223"/>
      <c r="U198" s="234">
        <f>IF(A198="","",VLOOKUP(A198,'IHS DATABASE'!C:AG,31,0))</f>
        <v>30</v>
      </c>
      <c r="V198" s="13"/>
      <c r="W198" s="13">
        <v>10087</v>
      </c>
      <c r="X198" s="13">
        <v>10100</v>
      </c>
      <c r="Y198" s="237">
        <f t="shared" si="35"/>
        <v>13</v>
      </c>
      <c r="Z198" s="237">
        <f t="shared" si="36"/>
        <v>24</v>
      </c>
      <c r="AA198" s="237" t="str">
        <f t="shared" si="37"/>
        <v>OK</v>
      </c>
      <c r="AB198" s="238"/>
      <c r="AC198" s="238"/>
      <c r="AD198" s="238"/>
      <c r="AE198" s="239"/>
      <c r="AF198" s="240">
        <v>128</v>
      </c>
      <c r="AG198" s="245"/>
      <c r="AH198" s="245"/>
      <c r="AI198" s="246">
        <v>74</v>
      </c>
      <c r="AJ198" s="246">
        <v>100</v>
      </c>
      <c r="AK198" s="240">
        <f t="shared" si="38"/>
        <v>174</v>
      </c>
      <c r="AL198" s="240">
        <f t="shared" si="39"/>
        <v>54</v>
      </c>
      <c r="AM198" s="247">
        <f t="shared" si="40"/>
        <v>4.15384615384615</v>
      </c>
      <c r="AN198" s="240">
        <f>IF(A198="","",VLOOKUP(A198,'IHS DATABASE'!C:H,6,0))</f>
        <v>4.5</v>
      </c>
      <c r="AO198" s="240"/>
      <c r="AP198" s="248"/>
      <c r="AQ198" s="248"/>
      <c r="AR198" s="222"/>
      <c r="AS198" s="222"/>
      <c r="AT198" s="222">
        <f t="shared" si="41"/>
        <v>0</v>
      </c>
      <c r="AU198" s="222"/>
      <c r="AV198" s="249"/>
      <c r="AW198" s="249"/>
      <c r="AX198" s="222"/>
      <c r="AY198" s="222"/>
      <c r="AZ198" s="222"/>
      <c r="BA198" s="222"/>
      <c r="BB198" s="249"/>
      <c r="BC198" s="249" t="s">
        <v>60</v>
      </c>
      <c r="BD198" s="249"/>
      <c r="BE198" s="249"/>
    </row>
    <row r="199" spans="1:57">
      <c r="A199" s="221" t="s">
        <v>103</v>
      </c>
      <c r="B199" s="222" t="str">
        <f>IF(A199="","",VLOOKUP(A199,'IHS DATABASE'!C:D,2,0))</f>
        <v>MPHATA HILL</v>
      </c>
      <c r="C199" s="223" t="str">
        <f>IF(A199="","",VLOOKUP(A199,'IHS DATABASE'!C:AD,27,0))</f>
        <v>CCS</v>
      </c>
      <c r="D199" s="223" t="s">
        <v>56</v>
      </c>
      <c r="E199" s="223" t="str">
        <f>IF(A199="","",VLOOKUP(A199,'IHS DATABASE'!C:G,5,0))</f>
        <v>Eastern </v>
      </c>
      <c r="F199" s="223" t="str">
        <f>IF(A199="","",VLOOKUP(A199,'IHS DATABASE'!C:AB,26,0))</f>
        <v>Fetus Kalunga</v>
      </c>
      <c r="G199" s="222" t="str">
        <f>IF(A199="","",VLOOKUP(A199,'IHS DATABASE'!C:X,22,0))</f>
        <v>Fetus Kalunga</v>
      </c>
      <c r="H199" s="224"/>
      <c r="I199" s="223" t="str">
        <f>IF(A199="","",VLOOKUP(A199,'IHS DATABASE'!C:W,21,0))</f>
        <v>Indoor </v>
      </c>
      <c r="J199" s="223" t="str">
        <f>IF(A199="","",VLOOKUP(A199,'IHS DATABASE'!C:T,18,0))</f>
        <v>Grid-Gen</v>
      </c>
      <c r="K199" s="223"/>
      <c r="L199" s="223"/>
      <c r="M199" s="223" t="str">
        <f>IF(A199="","",VLOOKUP(A199,'IHS DATABASE'!C:U,19,0))</f>
        <v>Green Field</v>
      </c>
      <c r="O199" s="213">
        <v>45951</v>
      </c>
      <c r="P199" s="213">
        <v>45924</v>
      </c>
      <c r="Q199" s="233"/>
      <c r="R199" s="234"/>
      <c r="S199" s="234" t="str">
        <f>IF(A199="","",VLOOKUP(A199,'IHS DATABASE'!C:BG,30,0))</f>
        <v>Gen Logic </v>
      </c>
      <c r="T199" s="223"/>
      <c r="U199" s="234">
        <f>IF(A199="","",VLOOKUP(A199,'IHS DATABASE'!C:AG,31,0))</f>
        <v>20</v>
      </c>
      <c r="V199" s="13"/>
      <c r="W199" s="13">
        <v>8779</v>
      </c>
      <c r="X199" s="13">
        <v>8827</v>
      </c>
      <c r="Y199" s="237">
        <f t="shared" si="35"/>
        <v>48</v>
      </c>
      <c r="Z199" s="237">
        <f t="shared" si="36"/>
        <v>648</v>
      </c>
      <c r="AA199" s="237" t="str">
        <f t="shared" si="37"/>
        <v>OK</v>
      </c>
      <c r="AB199" s="238"/>
      <c r="AC199" s="238"/>
      <c r="AD199" s="238"/>
      <c r="AE199" s="239"/>
      <c r="AF199" s="240">
        <v>335</v>
      </c>
      <c r="AG199" s="245"/>
      <c r="AH199" s="245"/>
      <c r="AI199" s="246">
        <v>197</v>
      </c>
      <c r="AJ199" s="246">
        <v>200</v>
      </c>
      <c r="AK199" s="240">
        <f t="shared" si="38"/>
        <v>397</v>
      </c>
      <c r="AL199" s="240">
        <f t="shared" si="39"/>
        <v>138</v>
      </c>
      <c r="AM199" s="247">
        <f t="shared" si="40"/>
        <v>2.875</v>
      </c>
      <c r="AN199" s="240">
        <f>IF(A199="","",VLOOKUP(A199,'IHS DATABASE'!C:H,6,0))</f>
        <v>2.5</v>
      </c>
      <c r="AO199" s="240"/>
      <c r="AP199" s="248"/>
      <c r="AQ199" s="248"/>
      <c r="AR199" s="222"/>
      <c r="AS199" s="222"/>
      <c r="AT199" s="222">
        <f t="shared" si="41"/>
        <v>0</v>
      </c>
      <c r="AU199" s="222"/>
      <c r="AV199" s="249"/>
      <c r="AW199" s="249"/>
      <c r="AX199" s="222"/>
      <c r="AY199" s="222"/>
      <c r="AZ199" s="222"/>
      <c r="BA199" s="222"/>
      <c r="BB199" s="249"/>
      <c r="BC199" s="249" t="s">
        <v>60</v>
      </c>
      <c r="BD199" s="249"/>
      <c r="BE199" s="249"/>
    </row>
    <row r="200" spans="1:57">
      <c r="A200" s="221" t="s">
        <v>127</v>
      </c>
      <c r="B200" s="222" t="str">
        <f>IF(A200="","",VLOOKUP(A200,'IHS DATABASE'!C:D,2,0))</f>
        <v>Kadama Basic School</v>
      </c>
      <c r="C200" s="223" t="str">
        <f>IF(A200="","",VLOOKUP(A200,'IHS DATABASE'!C:AD,27,0))</f>
        <v>CCS</v>
      </c>
      <c r="D200" s="223" t="s">
        <v>59</v>
      </c>
      <c r="E200" s="223" t="str">
        <f>IF(A200="","",VLOOKUP(A200,'IHS DATABASE'!C:G,5,0))</f>
        <v>Eastern</v>
      </c>
      <c r="F200" s="223" t="str">
        <f>IF(A200="","",VLOOKUP(A200,'IHS DATABASE'!C:AB,26,0))</f>
        <v>Fetus Kalunga</v>
      </c>
      <c r="G200" s="222" t="str">
        <f>IF(A200="","",VLOOKUP(A200,'IHS DATABASE'!C:X,22,0))</f>
        <v>Fetus Kalunga</v>
      </c>
      <c r="H200" s="224"/>
      <c r="I200" s="223" t="str">
        <f>IF(A200="","",VLOOKUP(A200,'IHS DATABASE'!C:W,21,0))</f>
        <v>Outdoor</v>
      </c>
      <c r="J200" s="223" t="str">
        <f>IF(A200="","",VLOOKUP(A200,'IHS DATABASE'!C:T,18,0))</f>
        <v>Solar-Gen</v>
      </c>
      <c r="K200" s="223"/>
      <c r="L200" s="223"/>
      <c r="M200" s="223" t="str">
        <f>IF(A200="","",VLOOKUP(A200,'IHS DATABASE'!C:U,19,0))</f>
        <v>Green Field</v>
      </c>
      <c r="O200" s="213">
        <v>45953</v>
      </c>
      <c r="P200" s="213">
        <v>45941</v>
      </c>
      <c r="Q200" s="233"/>
      <c r="R200" s="234"/>
      <c r="S200" s="234">
        <f>IF(A200="","",VLOOKUP(A200,'IHS DATABASE'!C:BG,30,0))</f>
        <v>0</v>
      </c>
      <c r="T200" s="223"/>
      <c r="U200" s="234">
        <f>IF(A200="","",VLOOKUP(A200,'IHS DATABASE'!C:AG,31,0))</f>
        <v>0</v>
      </c>
      <c r="V200" s="13"/>
      <c r="W200" s="13">
        <v>12097</v>
      </c>
      <c r="X200" s="13">
        <v>12197</v>
      </c>
      <c r="Y200" s="237">
        <f t="shared" si="35"/>
        <v>100</v>
      </c>
      <c r="Z200" s="237">
        <f t="shared" si="36"/>
        <v>288</v>
      </c>
      <c r="AA200" s="237" t="str">
        <f t="shared" si="37"/>
        <v>OK</v>
      </c>
      <c r="AB200" s="238"/>
      <c r="AC200" s="238"/>
      <c r="AD200" s="238"/>
      <c r="AE200" s="239"/>
      <c r="AF200" s="214">
        <v>515</v>
      </c>
      <c r="AG200" s="245"/>
      <c r="AH200" s="245"/>
      <c r="AI200" s="246">
        <v>126</v>
      </c>
      <c r="AJ200" s="246">
        <v>250</v>
      </c>
      <c r="AK200" s="240">
        <f t="shared" si="38"/>
        <v>376</v>
      </c>
      <c r="AL200" s="240">
        <f t="shared" si="39"/>
        <v>389</v>
      </c>
      <c r="AM200" s="247">
        <f t="shared" si="40"/>
        <v>3.89</v>
      </c>
      <c r="AN200" s="240">
        <f>IF(A200="","",VLOOKUP(A200,'IHS DATABASE'!C:H,6,0))</f>
        <v>4.5</v>
      </c>
      <c r="AO200" s="240"/>
      <c r="AP200" s="248"/>
      <c r="AQ200" s="248"/>
      <c r="AR200" s="222"/>
      <c r="AS200" s="222"/>
      <c r="AT200" s="222">
        <f t="shared" si="41"/>
        <v>0</v>
      </c>
      <c r="AU200" s="222"/>
      <c r="AV200" s="249"/>
      <c r="AW200" s="249"/>
      <c r="AX200" s="222"/>
      <c r="AY200" s="222"/>
      <c r="AZ200" s="222"/>
      <c r="BA200" s="222"/>
      <c r="BB200" s="249"/>
      <c r="BC200" s="249" t="s">
        <v>60</v>
      </c>
      <c r="BD200" s="249"/>
      <c r="BE200" s="249"/>
    </row>
    <row r="201" spans="1:57">
      <c r="A201" s="221" t="s">
        <v>98</v>
      </c>
      <c r="B201" s="222" t="str">
        <f>IF(A201="","",VLOOKUP(A201,'IHS DATABASE'!C:D,2,0))</f>
        <v>MUTILANSEMBE</v>
      </c>
      <c r="C201" s="223" t="str">
        <f>IF(A201="","",VLOOKUP(A201,'IHS DATABASE'!C:AD,27,0))</f>
        <v>CCS</v>
      </c>
      <c r="D201" s="223" t="s">
        <v>56</v>
      </c>
      <c r="E201" s="223" t="str">
        <f>IF(A201="","",VLOOKUP(A201,'IHS DATABASE'!C:G,5,0))</f>
        <v>Eastern </v>
      </c>
      <c r="F201" s="223" t="str">
        <f>IF(A201="","",VLOOKUP(A201,'IHS DATABASE'!C:AB,26,0))</f>
        <v>Fetus Kalunga</v>
      </c>
      <c r="G201" s="222" t="str">
        <f>IF(A201="","",VLOOKUP(A201,'IHS DATABASE'!C:X,22,0))</f>
        <v>Fetus Kalunga</v>
      </c>
      <c r="H201" s="224"/>
      <c r="I201" s="223" t="str">
        <f>IF(A201="","",VLOOKUP(A201,'IHS DATABASE'!C:W,21,0))</f>
        <v>Indoor </v>
      </c>
      <c r="J201" s="223" t="str">
        <f>IF(A201="","",VLOOKUP(A201,'IHS DATABASE'!C:T,18,0))</f>
        <v>Grid-Gen</v>
      </c>
      <c r="K201" s="223"/>
      <c r="L201" s="223"/>
      <c r="M201" s="223" t="str">
        <f>IF(A201="","",VLOOKUP(A201,'IHS DATABASE'!C:U,19,0))</f>
        <v>Green Field</v>
      </c>
      <c r="O201" s="213">
        <v>45952</v>
      </c>
      <c r="P201" s="213">
        <v>45944</v>
      </c>
      <c r="Q201" s="233"/>
      <c r="R201" s="234"/>
      <c r="S201" s="234" t="str">
        <f>IF(A201="","",VLOOKUP(A201,'IHS DATABASE'!C:BG,30,0))</f>
        <v>IMG</v>
      </c>
      <c r="T201" s="223"/>
      <c r="U201" s="234">
        <f>IF(A201="","",VLOOKUP(A201,'IHS DATABASE'!C:AG,31,0))</f>
        <v>20</v>
      </c>
      <c r="V201" s="13"/>
      <c r="W201" s="13">
        <v>10862</v>
      </c>
      <c r="X201" s="13">
        <v>10927</v>
      </c>
      <c r="Y201" s="237">
        <f t="shared" si="35"/>
        <v>65</v>
      </c>
      <c r="Z201" s="237">
        <f t="shared" si="36"/>
        <v>192</v>
      </c>
      <c r="AA201" s="237" t="str">
        <f t="shared" si="37"/>
        <v>OK</v>
      </c>
      <c r="AB201" s="238"/>
      <c r="AC201" s="238"/>
      <c r="AD201" s="238"/>
      <c r="AE201" s="239"/>
      <c r="AF201" s="240">
        <v>335</v>
      </c>
      <c r="AG201" s="245"/>
      <c r="AH201" s="245"/>
      <c r="AI201" s="246">
        <v>168</v>
      </c>
      <c r="AJ201" s="246">
        <v>300</v>
      </c>
      <c r="AK201" s="240">
        <f t="shared" si="38"/>
        <v>468</v>
      </c>
      <c r="AL201" s="240">
        <f t="shared" si="39"/>
        <v>167</v>
      </c>
      <c r="AM201" s="247">
        <f t="shared" si="40"/>
        <v>2.56923076923077</v>
      </c>
      <c r="AN201" s="240">
        <f>IF(A201="","",VLOOKUP(A201,'IHS DATABASE'!C:H,6,0))</f>
        <v>2.5</v>
      </c>
      <c r="AO201" s="240"/>
      <c r="AP201" s="248"/>
      <c r="AQ201" s="248"/>
      <c r="AR201" s="222"/>
      <c r="AS201" s="222"/>
      <c r="AT201" s="222">
        <f t="shared" si="41"/>
        <v>0</v>
      </c>
      <c r="AU201" s="222"/>
      <c r="AV201" s="249"/>
      <c r="AW201" s="249"/>
      <c r="AX201" s="222"/>
      <c r="AY201" s="222"/>
      <c r="AZ201" s="222"/>
      <c r="BA201" s="222"/>
      <c r="BB201" s="249"/>
      <c r="BC201" s="249" t="s">
        <v>128</v>
      </c>
      <c r="BD201" s="249"/>
      <c r="BE201" s="249"/>
    </row>
    <row r="202" spans="1:57">
      <c r="A202" s="221" t="s">
        <v>137</v>
      </c>
      <c r="B202" s="222" t="str">
        <f>IF(A202="","",VLOOKUP(A202,'IHS DATABASE'!C:D,2,0))</f>
        <v>Muzeyi Mission RHC</v>
      </c>
      <c r="C202" s="223" t="str">
        <f>IF(A202="","",VLOOKUP(A202,'IHS DATABASE'!C:AD,27,0))</f>
        <v>CCS</v>
      </c>
      <c r="D202" s="223" t="s">
        <v>56</v>
      </c>
      <c r="E202" s="223" t="str">
        <f>IF(A202="","",VLOOKUP(A202,'IHS DATABASE'!C:G,5,0))</f>
        <v>Eastern</v>
      </c>
      <c r="F202" s="223" t="str">
        <f>IF(A202="","",VLOOKUP(A202,'IHS DATABASE'!C:AB,26,0))</f>
        <v>Fetus Kalunga</v>
      </c>
      <c r="G202" s="222" t="str">
        <f>IF(A202="","",VLOOKUP(A202,'IHS DATABASE'!C:X,22,0))</f>
        <v>Fetus Kalunga</v>
      </c>
      <c r="H202" s="224"/>
      <c r="I202" s="223" t="str">
        <f>IF(A202="","",VLOOKUP(A202,'IHS DATABASE'!C:W,21,0))</f>
        <v>Outdoor</v>
      </c>
      <c r="J202" s="223" t="str">
        <f>IF(A202="","",VLOOKUP(A202,'IHS DATABASE'!C:T,18,0))</f>
        <v>Grid-Gen</v>
      </c>
      <c r="K202" s="223"/>
      <c r="L202" s="223"/>
      <c r="M202" s="223" t="str">
        <f>IF(A202="","",VLOOKUP(A202,'IHS DATABASE'!C:U,19,0))</f>
        <v>Green Field</v>
      </c>
      <c r="O202" s="213">
        <v>45952</v>
      </c>
      <c r="P202" s="213">
        <v>45942</v>
      </c>
      <c r="Q202" s="233"/>
      <c r="R202" s="234"/>
      <c r="S202" s="234">
        <f>IF(A202="","",VLOOKUP(A202,'IHS DATABASE'!C:BG,30,0))</f>
        <v>0</v>
      </c>
      <c r="T202" s="223"/>
      <c r="U202" s="234">
        <f>IF(A202="","",VLOOKUP(A202,'IHS DATABASE'!C:AG,31,0))</f>
        <v>0</v>
      </c>
      <c r="V202" s="13"/>
      <c r="W202" s="13">
        <v>15023</v>
      </c>
      <c r="X202" s="13">
        <v>15100</v>
      </c>
      <c r="Y202" s="237">
        <f t="shared" si="35"/>
        <v>77</v>
      </c>
      <c r="Z202" s="237">
        <f t="shared" si="36"/>
        <v>240</v>
      </c>
      <c r="AA202" s="237" t="str">
        <f t="shared" si="37"/>
        <v>OK</v>
      </c>
      <c r="AB202" s="238"/>
      <c r="AC202" s="238"/>
      <c r="AD202" s="238"/>
      <c r="AE202" s="239"/>
      <c r="AF202" s="214">
        <v>315</v>
      </c>
      <c r="AG202" s="245"/>
      <c r="AH202" s="245"/>
      <c r="AI202" s="246">
        <v>60</v>
      </c>
      <c r="AJ202" s="246">
        <v>300</v>
      </c>
      <c r="AK202" s="240">
        <f t="shared" si="38"/>
        <v>360</v>
      </c>
      <c r="AL202" s="240">
        <f t="shared" si="39"/>
        <v>255</v>
      </c>
      <c r="AM202" s="247">
        <f t="shared" si="40"/>
        <v>3.31168831168831</v>
      </c>
      <c r="AN202" s="240">
        <f>IF(A202="","",VLOOKUP(A202,'IHS DATABASE'!C:H,6,0))</f>
        <v>2.5</v>
      </c>
      <c r="AO202" s="240"/>
      <c r="AP202" s="248"/>
      <c r="AQ202" s="248"/>
      <c r="AR202" s="222"/>
      <c r="AS202" s="222"/>
      <c r="AT202" s="222">
        <f t="shared" si="41"/>
        <v>0</v>
      </c>
      <c r="AU202" s="222"/>
      <c r="AV202" s="249"/>
      <c r="AW202" s="249"/>
      <c r="AX202" s="222"/>
      <c r="AY202" s="222"/>
      <c r="AZ202" s="222"/>
      <c r="BA202" s="222"/>
      <c r="BB202" s="249"/>
      <c r="BC202" s="249" t="s">
        <v>128</v>
      </c>
      <c r="BD202" s="249"/>
      <c r="BE202" s="249"/>
    </row>
    <row r="203" spans="1:57">
      <c r="A203" s="221" t="s">
        <v>107</v>
      </c>
      <c r="B203" s="222" t="str">
        <f>IF(A203="","",VLOOKUP(A203,'IHS DATABASE'!C:D,2,0))</f>
        <v>Chipata_1_Rlf</v>
      </c>
      <c r="C203" s="223" t="str">
        <f>IF(A203="","",VLOOKUP(A203,'IHS DATABASE'!C:AD,27,0))</f>
        <v>CCS</v>
      </c>
      <c r="D203" s="223" t="s">
        <v>59</v>
      </c>
      <c r="E203" s="223" t="str">
        <f>IF(A203="","",VLOOKUP(A203,'IHS DATABASE'!C:G,5,0))</f>
        <v>Eastern </v>
      </c>
      <c r="F203" s="223" t="str">
        <f>IF(A203="","",VLOOKUP(A203,'IHS DATABASE'!C:AB,26,0))</f>
        <v>Fetus Kalunga</v>
      </c>
      <c r="G203" s="222" t="str">
        <f>IF(A203="","",VLOOKUP(A203,'IHS DATABASE'!C:X,22,0))</f>
        <v>Fetus Kalunga</v>
      </c>
      <c r="H203" s="224"/>
      <c r="I203" s="223" t="str">
        <f>IF(A203="","",VLOOKUP(A203,'IHS DATABASE'!C:W,21,0))</f>
        <v>Outdoor</v>
      </c>
      <c r="J203" s="223" t="str">
        <f>IF(A203="","",VLOOKUP(A203,'IHS DATABASE'!C:T,18,0))</f>
        <v>Grid-Gen</v>
      </c>
      <c r="K203" s="223"/>
      <c r="L203" s="223"/>
      <c r="M203" s="223" t="str">
        <f>IF(A203="","",VLOOKUP(A203,'IHS DATABASE'!C:U,19,0))</f>
        <v>Green Field</v>
      </c>
      <c r="O203" s="213">
        <v>45952</v>
      </c>
      <c r="P203" s="213">
        <v>45940</v>
      </c>
      <c r="Q203" s="233"/>
      <c r="R203" s="234"/>
      <c r="S203" s="234" t="str">
        <f>IF(A203="","",VLOOKUP(A203,'IHS DATABASE'!C:BG,30,0))</f>
        <v>IMG</v>
      </c>
      <c r="T203" s="223"/>
      <c r="U203" s="234">
        <f>IF(A203="","",VLOOKUP(A203,'IHS DATABASE'!C:AG,31,0))</f>
        <v>20</v>
      </c>
      <c r="V203" s="13"/>
      <c r="W203" s="13">
        <v>7232</v>
      </c>
      <c r="X203" s="13">
        <v>7387</v>
      </c>
      <c r="Y203" s="237">
        <f t="shared" si="35"/>
        <v>155</v>
      </c>
      <c r="Z203" s="237">
        <f t="shared" si="36"/>
        <v>288</v>
      </c>
      <c r="AA203" s="237" t="str">
        <f t="shared" si="37"/>
        <v>OK</v>
      </c>
      <c r="AB203" s="238"/>
      <c r="AC203" s="238"/>
      <c r="AD203" s="238"/>
      <c r="AE203" s="239"/>
      <c r="AF203" s="240">
        <v>566</v>
      </c>
      <c r="AG203" s="245"/>
      <c r="AH203" s="245"/>
      <c r="AI203" s="246">
        <v>119</v>
      </c>
      <c r="AJ203" s="246">
        <v>300</v>
      </c>
      <c r="AK203" s="240">
        <f t="shared" si="38"/>
        <v>419</v>
      </c>
      <c r="AL203" s="240">
        <f t="shared" si="39"/>
        <v>447</v>
      </c>
      <c r="AM203" s="247">
        <f t="shared" si="40"/>
        <v>2.88387096774194</v>
      </c>
      <c r="AN203" s="240">
        <f>IF(A203="","",VLOOKUP(A203,'IHS DATABASE'!C:H,6,0))</f>
        <v>2.5</v>
      </c>
      <c r="AO203" s="240"/>
      <c r="AP203" s="248"/>
      <c r="AQ203" s="248"/>
      <c r="AR203" s="222"/>
      <c r="AS203" s="222"/>
      <c r="AT203" s="222">
        <f t="shared" si="41"/>
        <v>0</v>
      </c>
      <c r="AU203" s="222"/>
      <c r="AV203" s="249"/>
      <c r="AW203" s="249"/>
      <c r="AX203" s="222"/>
      <c r="AY203" s="222"/>
      <c r="AZ203" s="222"/>
      <c r="BA203" s="222"/>
      <c r="BB203" s="249"/>
      <c r="BC203" s="249" t="s">
        <v>60</v>
      </c>
      <c r="BD203" s="249"/>
      <c r="BE203" s="249"/>
    </row>
    <row r="204" spans="1:57">
      <c r="A204" s="221" t="s">
        <v>63</v>
      </c>
      <c r="B204" s="222" t="s">
        <v>203</v>
      </c>
      <c r="C204" s="223" t="str">
        <f>IF(A204="","",VLOOKUP(A204,'IHS DATABASE'!C:AD,27,0))</f>
        <v>CCS</v>
      </c>
      <c r="D204" s="223" t="s">
        <v>59</v>
      </c>
      <c r="E204" s="223" t="str">
        <f>IF(A204="","",VLOOKUP(A204,'IHS DATABASE'!C:G,5,0))</f>
        <v>Eastern </v>
      </c>
      <c r="F204" s="223" t="str">
        <f>IF(A204="","",VLOOKUP(A204,'IHS DATABASE'!C:AB,26,0))</f>
        <v>Fetus Kalunga</v>
      </c>
      <c r="G204" s="222" t="str">
        <f>IF(A204="","",VLOOKUP(A204,'IHS DATABASE'!C:X,22,0))</f>
        <v>Fetus Kalunga</v>
      </c>
      <c r="H204" s="224"/>
      <c r="I204" s="223" t="str">
        <f>IF(A204="","",VLOOKUP(A204,'IHS DATABASE'!C:W,21,0))</f>
        <v>Indoor </v>
      </c>
      <c r="J204" s="223" t="str">
        <f>IF(A204="","",VLOOKUP(A204,'IHS DATABASE'!C:T,18,0))</f>
        <v>Solar-Gen</v>
      </c>
      <c r="K204" s="223"/>
      <c r="L204" s="223"/>
      <c r="M204" s="223" t="str">
        <f>IF(A204="","",VLOOKUP(A204,'IHS DATABASE'!C:U,19,0))</f>
        <v>Green Field</v>
      </c>
      <c r="O204" s="213">
        <v>45952</v>
      </c>
      <c r="P204" s="213">
        <v>45941</v>
      </c>
      <c r="Q204" s="233"/>
      <c r="R204" s="234"/>
      <c r="S204" s="234" t="str">
        <f>IF(A204="","",VLOOKUP(A204,'IHS DATABASE'!C:BG,30,0))</f>
        <v>Gen Logic </v>
      </c>
      <c r="T204" s="223"/>
      <c r="U204" s="234">
        <f>IF(A204="","",VLOOKUP(A204,'IHS DATABASE'!C:AG,31,0))</f>
        <v>30</v>
      </c>
      <c r="V204" s="13"/>
      <c r="W204" s="13">
        <v>10302</v>
      </c>
      <c r="X204" s="13">
        <v>10453</v>
      </c>
      <c r="Y204" s="237">
        <f t="shared" si="35"/>
        <v>151</v>
      </c>
      <c r="Z204" s="237">
        <f t="shared" si="36"/>
        <v>264</v>
      </c>
      <c r="AA204" s="237" t="str">
        <f t="shared" si="37"/>
        <v>OK</v>
      </c>
      <c r="AB204" s="238"/>
      <c r="AC204" s="238"/>
      <c r="AD204" s="238"/>
      <c r="AE204" s="239"/>
      <c r="AF204" s="240">
        <v>962</v>
      </c>
      <c r="AG204" s="245"/>
      <c r="AH204" s="245"/>
      <c r="AI204" s="246">
        <v>44</v>
      </c>
      <c r="AJ204" s="246">
        <v>600</v>
      </c>
      <c r="AK204" s="240">
        <f t="shared" si="38"/>
        <v>644</v>
      </c>
      <c r="AL204" s="240">
        <f t="shared" si="39"/>
        <v>918</v>
      </c>
      <c r="AM204" s="247">
        <f t="shared" si="40"/>
        <v>6.0794701986755</v>
      </c>
      <c r="AN204" s="240">
        <f>IF(A204="","",VLOOKUP(A204,'IHS DATABASE'!C:H,6,0))</f>
        <v>4.5</v>
      </c>
      <c r="AO204" s="240"/>
      <c r="AP204" s="248"/>
      <c r="AQ204" s="248"/>
      <c r="AR204" s="222"/>
      <c r="AS204" s="222"/>
      <c r="AT204" s="222">
        <f t="shared" si="41"/>
        <v>0</v>
      </c>
      <c r="AU204" s="222"/>
      <c r="AV204" s="249"/>
      <c r="AW204" s="249"/>
      <c r="AX204" s="222"/>
      <c r="AY204" s="222"/>
      <c r="AZ204" s="222"/>
      <c r="BA204" s="222"/>
      <c r="BB204" s="249"/>
      <c r="BC204" s="249" t="s">
        <v>60</v>
      </c>
      <c r="BD204" s="249"/>
      <c r="BE204" s="249"/>
    </row>
    <row r="205" spans="1:57">
      <c r="A205" s="221" t="s">
        <v>78</v>
      </c>
      <c r="B205" s="222" t="str">
        <f>IF(A205="","",VLOOKUP(A205,'IHS DATABASE'!C:D,2,0))</f>
        <v>Mumbi Primary School</v>
      </c>
      <c r="C205" s="223" t="str">
        <f>IF(A205="","",VLOOKUP(A205,'IHS DATABASE'!C:AD,27,0))</f>
        <v>CCS</v>
      </c>
      <c r="D205" s="223" t="s">
        <v>76</v>
      </c>
      <c r="E205" s="223" t="str">
        <f>IF(A205="","",VLOOKUP(A205,'IHS DATABASE'!C:G,5,0))</f>
        <v>Eastern</v>
      </c>
      <c r="F205" s="223" t="str">
        <f>IF(A205="","",VLOOKUP(A205,'IHS DATABASE'!C:AB,26,0))</f>
        <v>Fetus Kalunga</v>
      </c>
      <c r="G205" s="222" t="str">
        <f>IF(A205="","",VLOOKUP(A205,'IHS DATABASE'!C:X,22,0))</f>
        <v>Fetus Kalunga</v>
      </c>
      <c r="H205" s="224"/>
      <c r="I205" s="223" t="str">
        <f>IF(A205="","",VLOOKUP(A205,'IHS DATABASE'!C:W,21,0))</f>
        <v>Outdoor</v>
      </c>
      <c r="J205" s="223" t="str">
        <f>IF(A205="","",VLOOKUP(A205,'IHS DATABASE'!C:T,18,0))</f>
        <v>Grid-Gen</v>
      </c>
      <c r="K205" s="223"/>
      <c r="L205" s="223"/>
      <c r="M205" s="223" t="str">
        <f>IF(A205="","",VLOOKUP(A205,'IHS DATABASE'!C:U,19,0))</f>
        <v>Green Field</v>
      </c>
      <c r="O205" s="213">
        <v>45953</v>
      </c>
      <c r="P205" s="213">
        <v>45943</v>
      </c>
      <c r="Q205" s="233"/>
      <c r="R205" s="234"/>
      <c r="S205" s="234">
        <f>IF(A205="","",VLOOKUP(A205,'IHS DATABASE'!C:BG,30,0))</f>
        <v>0</v>
      </c>
      <c r="T205" s="223"/>
      <c r="U205" s="234">
        <f>IF(A205="","",VLOOKUP(A205,'IHS DATABASE'!C:AG,31,0))</f>
        <v>30</v>
      </c>
      <c r="V205" s="13"/>
      <c r="W205" s="13">
        <v>5792</v>
      </c>
      <c r="X205" s="13">
        <v>5911</v>
      </c>
      <c r="Y205" s="237">
        <f t="shared" si="35"/>
        <v>119</v>
      </c>
      <c r="Z205" s="237">
        <f t="shared" si="36"/>
        <v>240</v>
      </c>
      <c r="AA205" s="237" t="str">
        <f t="shared" si="37"/>
        <v>OK</v>
      </c>
      <c r="AB205" s="238"/>
      <c r="AC205" s="238"/>
      <c r="AD205" s="238"/>
      <c r="AE205" s="239"/>
      <c r="AF205" s="240">
        <v>310</v>
      </c>
      <c r="AG205" s="245"/>
      <c r="AH205" s="245"/>
      <c r="AI205" s="246">
        <v>13</v>
      </c>
      <c r="AJ205" s="246">
        <v>150</v>
      </c>
      <c r="AK205" s="240">
        <f t="shared" si="38"/>
        <v>163</v>
      </c>
      <c r="AL205" s="240">
        <f t="shared" si="39"/>
        <v>297</v>
      </c>
      <c r="AM205" s="247">
        <f t="shared" si="40"/>
        <v>2.49579831932773</v>
      </c>
      <c r="AN205" s="240">
        <f>IF(A205="","",VLOOKUP(A205,'IHS DATABASE'!C:H,6,0))</f>
        <v>5.5</v>
      </c>
      <c r="AO205" s="240"/>
      <c r="AP205" s="248"/>
      <c r="AQ205" s="248"/>
      <c r="AR205" s="222"/>
      <c r="AS205" s="222"/>
      <c r="AT205" s="222">
        <f t="shared" si="41"/>
        <v>0</v>
      </c>
      <c r="AU205" s="222"/>
      <c r="AV205" s="249"/>
      <c r="AW205" s="249"/>
      <c r="AX205" s="222"/>
      <c r="AY205" s="222"/>
      <c r="AZ205" s="222"/>
      <c r="BA205" s="222"/>
      <c r="BB205" s="249"/>
      <c r="BC205" s="249" t="s">
        <v>60</v>
      </c>
      <c r="BD205" s="249"/>
      <c r="BE205" s="249"/>
    </row>
    <row r="206" spans="1:57">
      <c r="A206" s="221" t="s">
        <v>89</v>
      </c>
      <c r="B206" s="222" t="str">
        <f>IF(A206="","",VLOOKUP(A206,'IHS DATABASE'!C:D,2,0))</f>
        <v>Petauke Junction</v>
      </c>
      <c r="C206" s="223" t="str">
        <f>IF(A206="","",VLOOKUP(A206,'IHS DATABASE'!C:AD,27,0))</f>
        <v>CCS</v>
      </c>
      <c r="D206" s="223" t="s">
        <v>76</v>
      </c>
      <c r="E206" s="223" t="str">
        <f>IF(A206="","",VLOOKUP(A206,'IHS DATABASE'!C:G,5,0))</f>
        <v>Eastern </v>
      </c>
      <c r="F206" s="223" t="str">
        <f>IF(A206="","",VLOOKUP(A206,'IHS DATABASE'!C:AB,26,0))</f>
        <v>Fetus Kalunga</v>
      </c>
      <c r="G206" s="222" t="str">
        <f>IF(A206="","",VLOOKUP(A206,'IHS DATABASE'!C:X,22,0))</f>
        <v>Fetus Kalunga</v>
      </c>
      <c r="H206" s="224"/>
      <c r="I206" s="223" t="str">
        <f>IF(A206="","",VLOOKUP(A206,'IHS DATABASE'!C:W,21,0))</f>
        <v>Outdoor</v>
      </c>
      <c r="J206" s="223" t="str">
        <f>IF(A206="","",VLOOKUP(A206,'IHS DATABASE'!C:T,18,0))</f>
        <v>Grid-Gen</v>
      </c>
      <c r="K206" s="223"/>
      <c r="L206" s="223"/>
      <c r="M206" s="223" t="str">
        <f>IF(A206="","",VLOOKUP(A206,'IHS DATABASE'!C:U,19,0))</f>
        <v>Green Field</v>
      </c>
      <c r="O206" s="213">
        <v>45953</v>
      </c>
      <c r="P206" s="213">
        <v>45942</v>
      </c>
      <c r="Q206" s="233"/>
      <c r="R206" s="234"/>
      <c r="S206" s="234" t="str">
        <f>IF(A206="","",VLOOKUP(A206,'IHS DATABASE'!C:BG,30,0))</f>
        <v>MPI</v>
      </c>
      <c r="T206" s="223"/>
      <c r="U206" s="234">
        <f>IF(A206="","",VLOOKUP(A206,'IHS DATABASE'!C:AG,31,0))</f>
        <v>13</v>
      </c>
      <c r="V206" s="13"/>
      <c r="W206" s="13">
        <v>25658</v>
      </c>
      <c r="X206" s="13">
        <v>25781</v>
      </c>
      <c r="Y206" s="237">
        <f t="shared" si="35"/>
        <v>123</v>
      </c>
      <c r="Z206" s="237">
        <f t="shared" si="36"/>
        <v>264</v>
      </c>
      <c r="AA206" s="237" t="str">
        <f t="shared" si="37"/>
        <v>OK</v>
      </c>
      <c r="AB206" s="238"/>
      <c r="AC206" s="238"/>
      <c r="AD206" s="238"/>
      <c r="AE206" s="239"/>
      <c r="AF206" s="240">
        <v>359</v>
      </c>
      <c r="AG206" s="245"/>
      <c r="AH206" s="245"/>
      <c r="AI206" s="246">
        <v>47</v>
      </c>
      <c r="AJ206" s="246">
        <v>150</v>
      </c>
      <c r="AK206" s="240">
        <f t="shared" si="38"/>
        <v>197</v>
      </c>
      <c r="AL206" s="240">
        <f t="shared" si="39"/>
        <v>312</v>
      </c>
      <c r="AM206" s="247">
        <f t="shared" si="40"/>
        <v>2.53658536585366</v>
      </c>
      <c r="AN206" s="240">
        <f>IF(A206="","",VLOOKUP(A206,'IHS DATABASE'!C:H,6,0))</f>
        <v>1.5</v>
      </c>
      <c r="AO206" s="240"/>
      <c r="AP206" s="248"/>
      <c r="AQ206" s="248"/>
      <c r="AR206" s="222"/>
      <c r="AS206" s="222"/>
      <c r="AT206" s="222">
        <f t="shared" si="41"/>
        <v>0</v>
      </c>
      <c r="AU206" s="222"/>
      <c r="AV206" s="249"/>
      <c r="AW206" s="249"/>
      <c r="AX206" s="222"/>
      <c r="AY206" s="222"/>
      <c r="AZ206" s="222"/>
      <c r="BA206" s="222"/>
      <c r="BB206" s="249"/>
      <c r="BC206" s="249" t="s">
        <v>69</v>
      </c>
      <c r="BD206" s="249"/>
      <c r="BE206" s="249"/>
    </row>
    <row r="207" spans="1:57">
      <c r="A207" s="221" t="s">
        <v>147</v>
      </c>
      <c r="B207" s="222" t="str">
        <f>IF(A207="","",VLOOKUP(A207,'IHS DATABASE'!C:D,2,0))</f>
        <v>Msazanla Primary school</v>
      </c>
      <c r="C207" s="223" t="str">
        <f>IF(A207="","",VLOOKUP(A207,'IHS DATABASE'!C:AD,27,0))</f>
        <v>CCS</v>
      </c>
      <c r="D207" s="223" t="s">
        <v>76</v>
      </c>
      <c r="E207" s="223" t="str">
        <f>IF(A207="","",VLOOKUP(A207,'IHS DATABASE'!C:G,5,0))</f>
        <v>Eastern</v>
      </c>
      <c r="F207" s="223" t="str">
        <f>IF(A207="","",VLOOKUP(A207,'IHS DATABASE'!C:AB,26,0))</f>
        <v>Fetus Kalunga</v>
      </c>
      <c r="G207" s="222" t="str">
        <f>IF(A207="","",VLOOKUP(A207,'IHS DATABASE'!C:X,22,0))</f>
        <v>Fetus Kalunga</v>
      </c>
      <c r="H207" s="224"/>
      <c r="I207" s="223" t="str">
        <f>IF(A207="","",VLOOKUP(A207,'IHS DATABASE'!C:W,21,0))</f>
        <v>Outdoor</v>
      </c>
      <c r="J207" s="223" t="str">
        <f>IF(A207="","",VLOOKUP(A207,'IHS DATABASE'!C:T,18,0))</f>
        <v>Grid-Gen</v>
      </c>
      <c r="K207" s="223"/>
      <c r="L207" s="223"/>
      <c r="M207" s="223" t="str">
        <f>IF(A207="","",VLOOKUP(A207,'IHS DATABASE'!C:U,19,0))</f>
        <v>Green Field</v>
      </c>
      <c r="O207" s="213">
        <v>45958</v>
      </c>
      <c r="Q207" s="233"/>
      <c r="R207" s="234"/>
      <c r="S207" s="234">
        <f>IF(A207="","",VLOOKUP(A207,'IHS DATABASE'!C:BG,30,0))</f>
        <v>0</v>
      </c>
      <c r="T207" s="223"/>
      <c r="U207" s="234">
        <f>IF(A207="","",VLOOKUP(A207,'IHS DATABASE'!C:AG,31,0))</f>
        <v>0</v>
      </c>
      <c r="V207" s="13"/>
      <c r="W207" s="13"/>
      <c r="X207" s="13">
        <v>11952</v>
      </c>
      <c r="Y207" s="237">
        <f t="shared" si="35"/>
        <v>11952</v>
      </c>
      <c r="Z207" s="237">
        <f t="shared" si="36"/>
        <v>1102992</v>
      </c>
      <c r="AA207" s="237" t="str">
        <f t="shared" si="37"/>
        <v>OK</v>
      </c>
      <c r="AB207" s="238"/>
      <c r="AC207" s="238"/>
      <c r="AD207" s="238"/>
      <c r="AE207" s="239"/>
      <c r="AG207" s="245"/>
      <c r="AH207" s="245"/>
      <c r="AI207" s="246">
        <v>39</v>
      </c>
      <c r="AJ207" s="246">
        <v>200</v>
      </c>
      <c r="AK207" s="240">
        <f t="shared" si="38"/>
        <v>239</v>
      </c>
      <c r="AL207" s="240">
        <f t="shared" si="39"/>
        <v>-39</v>
      </c>
      <c r="AM207" s="247">
        <f t="shared" si="40"/>
        <v>-0.00326305220883534</v>
      </c>
      <c r="AN207" s="240">
        <f>IF(A207="","",VLOOKUP(A207,'IHS DATABASE'!C:H,6,0))</f>
        <v>1.8</v>
      </c>
      <c r="AO207" s="240"/>
      <c r="AP207" s="248"/>
      <c r="AQ207" s="248"/>
      <c r="AR207" s="222"/>
      <c r="AS207" s="222"/>
      <c r="AT207" s="222">
        <f t="shared" si="41"/>
        <v>0</v>
      </c>
      <c r="AU207" s="222"/>
      <c r="AV207" s="249"/>
      <c r="AW207" s="249"/>
      <c r="AX207" s="222"/>
      <c r="AY207" s="222"/>
      <c r="AZ207" s="222"/>
      <c r="BA207" s="222"/>
      <c r="BB207" s="249"/>
      <c r="BC207" s="249" t="s">
        <v>69</v>
      </c>
      <c r="BD207" s="249"/>
      <c r="BE207" s="249"/>
    </row>
    <row r="208" spans="1:57">
      <c r="A208" s="225" t="s">
        <v>204</v>
      </c>
      <c r="B208" s="222" t="str">
        <f>IF(A208="","",VLOOKUP(A208,'IHS DATABASE'!C:D,2,0))</f>
        <v>SINDA</v>
      </c>
      <c r="C208" s="223" t="str">
        <f>IF(A208="","",VLOOKUP(A208,'IHS DATABASE'!C:AD,27,0))</f>
        <v>CCS</v>
      </c>
      <c r="D208" s="223" t="s">
        <v>76</v>
      </c>
      <c r="E208" s="223" t="str">
        <f>IF(A208="","",VLOOKUP(A208,'IHS DATABASE'!C:G,5,0))</f>
        <v>Eastern </v>
      </c>
      <c r="F208" s="223" t="str">
        <f>IF(A208="","",VLOOKUP(A208,'IHS DATABASE'!C:AB,26,0))</f>
        <v>Fetus Kalunga</v>
      </c>
      <c r="G208" s="222" t="str">
        <f>IF(A208="","",VLOOKUP(A208,'IHS DATABASE'!C:X,22,0))</f>
        <v>Fetus Kalunga</v>
      </c>
      <c r="H208" s="224"/>
      <c r="I208" s="223" t="str">
        <f>IF(A208="","",VLOOKUP(A208,'IHS DATABASE'!C:W,21,0))</f>
        <v>Indoor </v>
      </c>
      <c r="J208" s="223" t="str">
        <f>IF(A208="","",VLOOKUP(A208,'IHS DATABASE'!C:T,18,0))</f>
        <v>Grid-Gen</v>
      </c>
      <c r="K208" s="223"/>
      <c r="L208" s="223"/>
      <c r="M208" s="223" t="str">
        <f>IF(A208="","",VLOOKUP(A208,'IHS DATABASE'!C:U,19,0))</f>
        <v>Green Field</v>
      </c>
      <c r="O208" s="213">
        <v>45953</v>
      </c>
      <c r="P208" s="213">
        <v>45947</v>
      </c>
      <c r="Q208" s="233"/>
      <c r="R208" s="234"/>
      <c r="S208" s="234" t="str">
        <f>IF(A208="","",VLOOKUP(A208,'IHS DATABASE'!C:BG,30,0))</f>
        <v>Gen Logic </v>
      </c>
      <c r="T208" s="223"/>
      <c r="U208" s="234">
        <f>IF(A208="","",VLOOKUP(A208,'IHS DATABASE'!C:AG,31,0))</f>
        <v>16</v>
      </c>
      <c r="V208" s="13"/>
      <c r="W208" s="13">
        <v>34024</v>
      </c>
      <c r="X208" s="13">
        <v>34076</v>
      </c>
      <c r="Y208" s="237">
        <f t="shared" si="35"/>
        <v>52</v>
      </c>
      <c r="Z208" s="237">
        <f t="shared" si="36"/>
        <v>144</v>
      </c>
      <c r="AA208" s="237" t="str">
        <f t="shared" si="37"/>
        <v>OK</v>
      </c>
      <c r="AB208" s="238"/>
      <c r="AC208" s="238"/>
      <c r="AD208" s="238"/>
      <c r="AE208" s="239"/>
      <c r="AG208" s="245"/>
      <c r="AH208" s="245"/>
      <c r="AI208" s="246">
        <v>10</v>
      </c>
      <c r="AJ208" s="246">
        <v>150</v>
      </c>
      <c r="AK208" s="240">
        <f t="shared" si="38"/>
        <v>160</v>
      </c>
      <c r="AL208" s="240">
        <f t="shared" si="39"/>
        <v>-10</v>
      </c>
      <c r="AM208" s="247">
        <f t="shared" si="40"/>
        <v>-0.192307692307692</v>
      </c>
      <c r="AN208" s="240">
        <f>IF(A208="","",VLOOKUP(A208,'IHS DATABASE'!C:H,6,0))</f>
        <v>2</v>
      </c>
      <c r="AO208" s="240"/>
      <c r="AP208" s="248"/>
      <c r="AQ208" s="248"/>
      <c r="AR208" s="222"/>
      <c r="AS208" s="222"/>
      <c r="AT208" s="222">
        <f t="shared" si="41"/>
        <v>0</v>
      </c>
      <c r="AU208" s="222"/>
      <c r="AV208" s="249"/>
      <c r="AW208" s="249"/>
      <c r="AX208" s="222"/>
      <c r="AY208" s="222"/>
      <c r="AZ208" s="222"/>
      <c r="BA208" s="222"/>
      <c r="BB208" s="249"/>
      <c r="BC208" s="249" t="s">
        <v>69</v>
      </c>
      <c r="BD208" s="249"/>
      <c r="BE208" s="249"/>
    </row>
    <row r="209" spans="1:57">
      <c r="A209" s="221" t="s">
        <v>78</v>
      </c>
      <c r="B209" s="222" t="str">
        <f>IF(A209="","",VLOOKUP(A209,'IHS DATABASE'!C:D,2,0))</f>
        <v>Mumbi Primary School</v>
      </c>
      <c r="C209" s="223" t="str">
        <f>IF(A209="","",VLOOKUP(A209,'IHS DATABASE'!C:AD,27,0))</f>
        <v>CCS</v>
      </c>
      <c r="D209" s="223" t="s">
        <v>76</v>
      </c>
      <c r="E209" s="223" t="str">
        <f>IF(A209="","",VLOOKUP(A209,'IHS DATABASE'!C:G,5,0))</f>
        <v>Eastern</v>
      </c>
      <c r="F209" s="223" t="str">
        <f>IF(A209="","",VLOOKUP(A209,'IHS DATABASE'!C:AB,26,0))</f>
        <v>Fetus Kalunga</v>
      </c>
      <c r="G209" s="222" t="str">
        <f>IF(A209="","",VLOOKUP(A209,'IHS DATABASE'!C:X,22,0))</f>
        <v>Fetus Kalunga</v>
      </c>
      <c r="H209" s="224"/>
      <c r="I209" s="223" t="str">
        <f>IF(A209="","",VLOOKUP(A209,'IHS DATABASE'!C:W,21,0))</f>
        <v>Outdoor</v>
      </c>
      <c r="J209" s="223" t="str">
        <f>IF(A209="","",VLOOKUP(A209,'IHS DATABASE'!C:T,18,0))</f>
        <v>Grid-Gen</v>
      </c>
      <c r="K209" s="223"/>
      <c r="L209" s="223"/>
      <c r="M209" s="223" t="str">
        <f>IF(A209="","",VLOOKUP(A209,'IHS DATABASE'!C:U,19,0))</f>
        <v>Green Field</v>
      </c>
      <c r="O209" s="213">
        <v>45954</v>
      </c>
      <c r="P209" s="213">
        <v>45953</v>
      </c>
      <c r="Q209" s="233"/>
      <c r="R209" s="234"/>
      <c r="S209" s="234">
        <f>IF(A209="","",VLOOKUP(A209,'IHS DATABASE'!C:BG,30,0))</f>
        <v>0</v>
      </c>
      <c r="T209" s="223"/>
      <c r="U209" s="234">
        <f>IF(A209="","",VLOOKUP(A209,'IHS DATABASE'!C:AG,31,0))</f>
        <v>30</v>
      </c>
      <c r="V209" s="13"/>
      <c r="W209" s="13">
        <v>5911</v>
      </c>
      <c r="X209" s="13">
        <v>5931</v>
      </c>
      <c r="Y209" s="237">
        <f t="shared" si="35"/>
        <v>20</v>
      </c>
      <c r="Z209" s="237">
        <f t="shared" si="36"/>
        <v>24</v>
      </c>
      <c r="AA209" s="237" t="str">
        <f t="shared" si="37"/>
        <v>OK</v>
      </c>
      <c r="AB209" s="238"/>
      <c r="AC209" s="238"/>
      <c r="AD209" s="238"/>
      <c r="AE209" s="239"/>
      <c r="AF209" s="240">
        <v>163</v>
      </c>
      <c r="AG209" s="245"/>
      <c r="AH209" s="245"/>
      <c r="AI209" s="246">
        <v>113</v>
      </c>
      <c r="AJ209" s="246">
        <v>200</v>
      </c>
      <c r="AK209" s="240">
        <f t="shared" si="38"/>
        <v>313</v>
      </c>
      <c r="AL209" s="240">
        <f t="shared" si="39"/>
        <v>50</v>
      </c>
      <c r="AM209" s="247">
        <f t="shared" si="40"/>
        <v>2.5</v>
      </c>
      <c r="AN209" s="240">
        <f>IF(A209="","",VLOOKUP(A209,'IHS DATABASE'!C:H,6,0))</f>
        <v>5.5</v>
      </c>
      <c r="AO209" s="240"/>
      <c r="AP209" s="248"/>
      <c r="AQ209" s="248"/>
      <c r="AR209" s="222"/>
      <c r="AS209" s="222"/>
      <c r="AT209" s="222">
        <f t="shared" si="41"/>
        <v>0</v>
      </c>
      <c r="AU209" s="222"/>
      <c r="AV209" s="249"/>
      <c r="AW209" s="249"/>
      <c r="AX209" s="222"/>
      <c r="AY209" s="222"/>
      <c r="AZ209" s="222"/>
      <c r="BA209" s="222"/>
      <c r="BB209" s="249"/>
      <c r="BC209" s="249" t="s">
        <v>69</v>
      </c>
      <c r="BD209" s="249"/>
      <c r="BE209" s="249"/>
    </row>
    <row r="210" spans="1:57">
      <c r="A210" s="221" t="s">
        <v>137</v>
      </c>
      <c r="B210" s="222" t="str">
        <f>IF(A210="","",VLOOKUP(A210,'IHS DATABASE'!C:D,2,0))</f>
        <v>Muzeyi Mission RHC</v>
      </c>
      <c r="C210" s="223" t="str">
        <f>IF(A210="","",VLOOKUP(A210,'IHS DATABASE'!C:AD,27,0))</f>
        <v>CCS</v>
      </c>
      <c r="D210" s="223" t="s">
        <v>59</v>
      </c>
      <c r="E210" s="223" t="str">
        <f>IF(A210="","",VLOOKUP(A210,'IHS DATABASE'!C:G,5,0))</f>
        <v>Eastern</v>
      </c>
      <c r="F210" s="223" t="str">
        <f>IF(A210="","",VLOOKUP(A210,'IHS DATABASE'!C:AB,26,0))</f>
        <v>Fetus Kalunga</v>
      </c>
      <c r="G210" s="222" t="str">
        <f>IF(A210="","",VLOOKUP(A210,'IHS DATABASE'!C:X,22,0))</f>
        <v>Fetus Kalunga</v>
      </c>
      <c r="H210" s="224"/>
      <c r="I210" s="223" t="str">
        <f>IF(A210="","",VLOOKUP(A210,'IHS DATABASE'!C:W,21,0))</f>
        <v>Outdoor</v>
      </c>
      <c r="J210" s="223" t="str">
        <f>IF(A210="","",VLOOKUP(A210,'IHS DATABASE'!C:T,18,0))</f>
        <v>Grid-Gen</v>
      </c>
      <c r="K210" s="223"/>
      <c r="L210" s="223"/>
      <c r="M210" s="223" t="str">
        <f>IF(A210="","",VLOOKUP(A210,'IHS DATABASE'!C:U,19,0))</f>
        <v>Green Field</v>
      </c>
      <c r="O210" s="213">
        <v>45962</v>
      </c>
      <c r="Q210" s="233"/>
      <c r="R210" s="234"/>
      <c r="S210" s="234">
        <f>IF(A210="","",VLOOKUP(A210,'IHS DATABASE'!C:BG,30,0))</f>
        <v>0</v>
      </c>
      <c r="T210" s="223"/>
      <c r="U210" s="234">
        <f>IF(A210="","",VLOOKUP(A210,'IHS DATABASE'!C:AG,31,0))</f>
        <v>0</v>
      </c>
      <c r="V210" s="13"/>
      <c r="W210" s="13"/>
      <c r="X210" s="13">
        <v>15172</v>
      </c>
      <c r="Y210" s="237">
        <f t="shared" si="35"/>
        <v>15172</v>
      </c>
      <c r="Z210" s="237">
        <f t="shared" si="36"/>
        <v>1103088</v>
      </c>
      <c r="AA210" s="237" t="str">
        <f t="shared" si="37"/>
        <v>OK</v>
      </c>
      <c r="AB210" s="238"/>
      <c r="AC210" s="238"/>
      <c r="AD210" s="238"/>
      <c r="AE210" s="239"/>
      <c r="AG210" s="245"/>
      <c r="AH210" s="245"/>
      <c r="AI210" s="246">
        <v>122</v>
      </c>
      <c r="AJ210" s="246">
        <v>200</v>
      </c>
      <c r="AK210" s="240">
        <f t="shared" si="38"/>
        <v>322</v>
      </c>
      <c r="AL210" s="240">
        <f t="shared" si="39"/>
        <v>-122</v>
      </c>
      <c r="AM210" s="247">
        <f t="shared" si="40"/>
        <v>-0.00804112839441076</v>
      </c>
      <c r="AN210" s="240">
        <f>IF(A210="","",VLOOKUP(A210,'IHS DATABASE'!C:H,6,0))</f>
        <v>2.5</v>
      </c>
      <c r="AO210" s="240"/>
      <c r="AP210" s="248"/>
      <c r="AQ210" s="248"/>
      <c r="AR210" s="222"/>
      <c r="AS210" s="222"/>
      <c r="AT210" s="222">
        <f t="shared" si="41"/>
        <v>0</v>
      </c>
      <c r="AU210" s="222"/>
      <c r="AV210" s="249"/>
      <c r="AW210" s="249"/>
      <c r="AX210" s="222"/>
      <c r="AY210" s="222"/>
      <c r="AZ210" s="222"/>
      <c r="BA210" s="222"/>
      <c r="BB210" s="249"/>
      <c r="BC210" s="249" t="s">
        <v>60</v>
      </c>
      <c r="BD210" s="249"/>
      <c r="BE210" s="249"/>
    </row>
    <row r="211" spans="1:57">
      <c r="A211" s="221" t="s">
        <v>99</v>
      </c>
      <c r="B211" s="222" t="str">
        <f>IF(A211="","",VLOOKUP(A211,'IHS DATABASE'!C:D,2,0))</f>
        <v>Ukwimi</v>
      </c>
      <c r="C211" s="223" t="str">
        <f>IF(A211="","",VLOOKUP(A211,'IHS DATABASE'!C:AD,27,0))</f>
        <v>CCS</v>
      </c>
      <c r="D211" s="223" t="s">
        <v>76</v>
      </c>
      <c r="E211" s="223" t="str">
        <f>IF(A211="","",VLOOKUP(A211,'IHS DATABASE'!C:G,5,0))</f>
        <v>Eastern </v>
      </c>
      <c r="F211" s="223" t="str">
        <f>IF(A211="","",VLOOKUP(A211,'IHS DATABASE'!C:AB,26,0))</f>
        <v>Fetus Kalunga</v>
      </c>
      <c r="G211" s="222" t="str">
        <f>IF(A211="","",VLOOKUP(A211,'IHS DATABASE'!C:X,22,0))</f>
        <v>Fetus Kalunga</v>
      </c>
      <c r="H211" s="224"/>
      <c r="I211" s="223" t="str">
        <f>IF(A211="","",VLOOKUP(A211,'IHS DATABASE'!C:W,21,0))</f>
        <v>Outdoor</v>
      </c>
      <c r="J211" s="223" t="str">
        <f>IF(A211="","",VLOOKUP(A211,'IHS DATABASE'!C:T,18,0))</f>
        <v>Grid-Gen</v>
      </c>
      <c r="K211" s="223"/>
      <c r="L211" s="223"/>
      <c r="M211" s="223" t="str">
        <f>IF(A211="","",VLOOKUP(A211,'IHS DATABASE'!C:U,19,0))</f>
        <v>Green Field</v>
      </c>
      <c r="O211" s="213">
        <v>45953</v>
      </c>
      <c r="P211" s="213">
        <v>45943</v>
      </c>
      <c r="Q211" s="233"/>
      <c r="R211" s="234"/>
      <c r="S211" s="234" t="str">
        <f>IF(A211="","",VLOOKUP(A211,'IHS DATABASE'!C:BG,30,0))</f>
        <v>Gen Logic </v>
      </c>
      <c r="T211" s="223"/>
      <c r="U211" s="234">
        <f>IF(A211="","",VLOOKUP(A211,'IHS DATABASE'!C:AG,31,0))</f>
        <v>16</v>
      </c>
      <c r="V211" s="13"/>
      <c r="W211" s="13">
        <v>13892</v>
      </c>
      <c r="X211" s="13">
        <v>14009</v>
      </c>
      <c r="Y211" s="237">
        <f t="shared" si="35"/>
        <v>117</v>
      </c>
      <c r="Z211" s="237">
        <f t="shared" si="36"/>
        <v>240</v>
      </c>
      <c r="AA211" s="237" t="str">
        <f t="shared" si="37"/>
        <v>OK</v>
      </c>
      <c r="AB211" s="238"/>
      <c r="AC211" s="238"/>
      <c r="AD211" s="238"/>
      <c r="AE211" s="239"/>
      <c r="AF211" s="240">
        <v>310</v>
      </c>
      <c r="AG211" s="245"/>
      <c r="AH211" s="245"/>
      <c r="AI211" s="246">
        <v>20</v>
      </c>
      <c r="AJ211" s="246">
        <v>100</v>
      </c>
      <c r="AK211" s="240">
        <f t="shared" si="38"/>
        <v>120</v>
      </c>
      <c r="AL211" s="240">
        <f t="shared" si="39"/>
        <v>290</v>
      </c>
      <c r="AM211" s="247">
        <f t="shared" si="40"/>
        <v>2.47863247863248</v>
      </c>
      <c r="AN211" s="240">
        <f>IF(A211="","",VLOOKUP(A211,'IHS DATABASE'!C:H,6,0))</f>
        <v>2</v>
      </c>
      <c r="AO211" s="240"/>
      <c r="AP211" s="248"/>
      <c r="AQ211" s="248"/>
      <c r="AR211" s="222"/>
      <c r="AS211" s="222"/>
      <c r="AT211" s="222">
        <f t="shared" si="41"/>
        <v>0</v>
      </c>
      <c r="AU211" s="222"/>
      <c r="AV211" s="249"/>
      <c r="AW211" s="249"/>
      <c r="AX211" s="222"/>
      <c r="AY211" s="222"/>
      <c r="AZ211" s="222"/>
      <c r="BA211" s="222"/>
      <c r="BB211" s="249"/>
      <c r="BC211" s="249" t="s">
        <v>69</v>
      </c>
      <c r="BD211" s="249"/>
      <c r="BE211" s="249"/>
    </row>
    <row r="212" spans="1:57">
      <c r="A212" s="221" t="s">
        <v>205</v>
      </c>
      <c r="B212" s="222" t="str">
        <f>IF(A212="","",VLOOKUP(A212,'IHS DATABASE'!C:D,2,0))</f>
        <v>Kaulu School</v>
      </c>
      <c r="C212" s="223" t="str">
        <f>IF(A212="","",VLOOKUP(A212,'IHS DATABASE'!C:AD,27,0))</f>
        <v>CCS</v>
      </c>
      <c r="D212" s="223" t="s">
        <v>76</v>
      </c>
      <c r="E212" s="223" t="str">
        <f>IF(A212="","",VLOOKUP(A212,'IHS DATABASE'!C:G,5,0))</f>
        <v>Eastern</v>
      </c>
      <c r="F212" s="223" t="str">
        <f>IF(A212="","",VLOOKUP(A212,'IHS DATABASE'!C:AB,26,0))</f>
        <v>Fetus Kalunga</v>
      </c>
      <c r="G212" s="222" t="str">
        <f>IF(A212="","",VLOOKUP(A212,'IHS DATABASE'!C:X,22,0))</f>
        <v>Fetus Kalunga</v>
      </c>
      <c r="H212" s="224"/>
      <c r="I212" s="223" t="str">
        <f>IF(A212="","",VLOOKUP(A212,'IHS DATABASE'!C:W,21,0))</f>
        <v>Outdoor</v>
      </c>
      <c r="J212" s="223" t="str">
        <f>IF(A212="","",VLOOKUP(A212,'IHS DATABASE'!C:T,18,0))</f>
        <v>Grid-Gen</v>
      </c>
      <c r="K212" s="223"/>
      <c r="L212" s="223"/>
      <c r="M212" s="223" t="str">
        <f>IF(A212="","",VLOOKUP(A212,'IHS DATABASE'!C:U,19,0))</f>
        <v>Green Field</v>
      </c>
      <c r="O212" s="213">
        <v>45953</v>
      </c>
      <c r="P212" s="213">
        <v>45932</v>
      </c>
      <c r="Q212" s="233"/>
      <c r="R212" s="234"/>
      <c r="S212" s="234">
        <f>IF(A212="","",VLOOKUP(A212,'IHS DATABASE'!C:BG,30,0))</f>
        <v>0</v>
      </c>
      <c r="T212" s="223"/>
      <c r="U212" s="234">
        <f>IF(A212="","",VLOOKUP(A212,'IHS DATABASE'!C:AG,31,0))</f>
        <v>0</v>
      </c>
      <c r="V212" s="13"/>
      <c r="W212" s="13">
        <v>27002</v>
      </c>
      <c r="X212" s="13">
        <v>27120</v>
      </c>
      <c r="Y212" s="237">
        <f t="shared" si="35"/>
        <v>118</v>
      </c>
      <c r="Z212" s="237">
        <f t="shared" si="36"/>
        <v>504</v>
      </c>
      <c r="AA212" s="237" t="str">
        <f t="shared" si="37"/>
        <v>OK</v>
      </c>
      <c r="AB212" s="238"/>
      <c r="AC212" s="238"/>
      <c r="AD212" s="238"/>
      <c r="AE212" s="239"/>
      <c r="AF212" s="240">
        <v>309</v>
      </c>
      <c r="AG212" s="245"/>
      <c r="AH212" s="245"/>
      <c r="AI212" s="246">
        <v>25</v>
      </c>
      <c r="AJ212" s="246">
        <v>300</v>
      </c>
      <c r="AK212" s="240">
        <f t="shared" si="38"/>
        <v>325</v>
      </c>
      <c r="AL212" s="240">
        <f t="shared" si="39"/>
        <v>284</v>
      </c>
      <c r="AM212" s="247">
        <f t="shared" si="40"/>
        <v>2.40677966101695</v>
      </c>
      <c r="AN212" s="240">
        <f>IF(A212="","",VLOOKUP(A212,'IHS DATABASE'!C:H,6,0))</f>
        <v>2.5</v>
      </c>
      <c r="AO212" s="240"/>
      <c r="AP212" s="248"/>
      <c r="AQ212" s="248"/>
      <c r="AR212" s="222"/>
      <c r="AS212" s="222"/>
      <c r="AT212" s="222">
        <f t="shared" si="41"/>
        <v>0</v>
      </c>
      <c r="AU212" s="222"/>
      <c r="AV212" s="249"/>
      <c r="AW212" s="249"/>
      <c r="AX212" s="222"/>
      <c r="AY212" s="222"/>
      <c r="AZ212" s="222"/>
      <c r="BA212" s="222"/>
      <c r="BB212" s="249"/>
      <c r="BC212" s="249" t="s">
        <v>69</v>
      </c>
      <c r="BD212" s="249"/>
      <c r="BE212" s="249"/>
    </row>
    <row r="213" spans="1:57">
      <c r="A213" s="221" t="s">
        <v>92</v>
      </c>
      <c r="B213" s="222" t="s">
        <v>93</v>
      </c>
      <c r="C213" s="223" t="e">
        <f>IF(A213="","",VLOOKUP(A213,'IHS DATABASE'!C:AD,27,0))</f>
        <v>#N/A</v>
      </c>
      <c r="D213" s="223" t="s">
        <v>59</v>
      </c>
      <c r="E213" s="223" t="e">
        <f>IF(A213="","",VLOOKUP(A213,'IHS DATABASE'!C:G,5,0))</f>
        <v>#N/A</v>
      </c>
      <c r="F213" s="223" t="e">
        <f>IF(A213="","",VLOOKUP(A213,'IHS DATABASE'!C:AB,26,0))</f>
        <v>#N/A</v>
      </c>
      <c r="G213" s="222" t="e">
        <f>IF(A213="","",VLOOKUP(A213,'IHS DATABASE'!C:X,22,0))</f>
        <v>#N/A</v>
      </c>
      <c r="H213" s="224"/>
      <c r="I213" s="223" t="e">
        <f>IF(A213="","",VLOOKUP(A213,'IHS DATABASE'!C:W,21,0))</f>
        <v>#N/A</v>
      </c>
      <c r="J213" s="223" t="e">
        <f>IF(A213="","",VLOOKUP(A213,'IHS DATABASE'!C:T,18,0))</f>
        <v>#N/A</v>
      </c>
      <c r="K213" s="223"/>
      <c r="L213" s="223"/>
      <c r="M213" s="223" t="e">
        <f>IF(A213="","",VLOOKUP(A213,'IHS DATABASE'!C:U,19,0))</f>
        <v>#N/A</v>
      </c>
      <c r="O213" s="213">
        <v>45962</v>
      </c>
      <c r="Q213" s="233"/>
      <c r="R213" s="234"/>
      <c r="S213" s="234" t="e">
        <f>IF(A213="","",VLOOKUP(A213,'IHS DATABASE'!C:BG,30,0))</f>
        <v>#N/A</v>
      </c>
      <c r="T213" s="223"/>
      <c r="U213" s="234" t="e">
        <f>IF(A213="","",VLOOKUP(A213,'IHS DATABASE'!C:AG,31,0))</f>
        <v>#N/A</v>
      </c>
      <c r="V213" s="13"/>
      <c r="W213" s="13"/>
      <c r="X213" s="13">
        <v>34351</v>
      </c>
      <c r="Y213" s="237">
        <f t="shared" si="35"/>
        <v>34351</v>
      </c>
      <c r="Z213" s="237">
        <f t="shared" si="36"/>
        <v>1103088</v>
      </c>
      <c r="AA213" s="237" t="str">
        <f t="shared" si="37"/>
        <v>OK</v>
      </c>
      <c r="AB213" s="238"/>
      <c r="AC213" s="238"/>
      <c r="AD213" s="238"/>
      <c r="AE213" s="239"/>
      <c r="AG213" s="245"/>
      <c r="AH213" s="245"/>
      <c r="AI213" s="246">
        <v>10</v>
      </c>
      <c r="AJ213" s="246">
        <v>250</v>
      </c>
      <c r="AK213" s="240">
        <f t="shared" si="38"/>
        <v>260</v>
      </c>
      <c r="AL213" s="240">
        <f t="shared" si="39"/>
        <v>-10</v>
      </c>
      <c r="AM213" s="247">
        <f t="shared" si="40"/>
        <v>-0.000291112340252103</v>
      </c>
      <c r="AN213" s="240" t="e">
        <f>IF(A213="","",VLOOKUP(A213,'IHS DATABASE'!C:H,6,0))</f>
        <v>#N/A</v>
      </c>
      <c r="AO213" s="240"/>
      <c r="AP213" s="248"/>
      <c r="AQ213" s="248"/>
      <c r="AR213" s="222"/>
      <c r="AS213" s="222"/>
      <c r="AT213" s="222">
        <f t="shared" si="41"/>
        <v>0</v>
      </c>
      <c r="AU213" s="222"/>
      <c r="AV213" s="249"/>
      <c r="AW213" s="249"/>
      <c r="AX213" s="222"/>
      <c r="AY213" s="222"/>
      <c r="AZ213" s="222"/>
      <c r="BA213" s="222"/>
      <c r="BB213" s="249"/>
      <c r="BC213" s="249" t="s">
        <v>60</v>
      </c>
      <c r="BD213" s="249"/>
      <c r="BE213" s="249"/>
    </row>
    <row r="214" spans="1:57">
      <c r="A214" s="221" t="s">
        <v>122</v>
      </c>
      <c r="B214" s="222" t="str">
        <f>IF(A214="","",VLOOKUP(A214,'IHS DATABASE'!C:D,2,0))</f>
        <v>Katete Junction</v>
      </c>
      <c r="C214" s="223" t="str">
        <f>IF(A214="","",VLOOKUP(A214,'IHS DATABASE'!C:AD,27,0))</f>
        <v>CCS</v>
      </c>
      <c r="D214" s="223" t="s">
        <v>56</v>
      </c>
      <c r="E214" s="223" t="str">
        <f>IF(A214="","",VLOOKUP(A214,'IHS DATABASE'!C:G,5,0))</f>
        <v>Eastern </v>
      </c>
      <c r="F214" s="223" t="str">
        <f>IF(A214="","",VLOOKUP(A214,'IHS DATABASE'!C:AB,26,0))</f>
        <v>Fetus Kalunga</v>
      </c>
      <c r="G214" s="222" t="str">
        <f>IF(A214="","",VLOOKUP(A214,'IHS DATABASE'!C:X,22,0))</f>
        <v>Fetus Kalunga</v>
      </c>
      <c r="H214" s="224"/>
      <c r="I214" s="223" t="str">
        <f>IF(A214="","",VLOOKUP(A214,'IHS DATABASE'!C:W,21,0))</f>
        <v>Outdoor</v>
      </c>
      <c r="J214" s="223" t="str">
        <f>IF(A214="","",VLOOKUP(A214,'IHS DATABASE'!C:T,18,0))</f>
        <v>Grid-Gen</v>
      </c>
      <c r="K214" s="223"/>
      <c r="L214" s="223"/>
      <c r="M214" s="223" t="str">
        <f>IF(A214="","",VLOOKUP(A214,'IHS DATABASE'!C:U,19,0))</f>
        <v>Green Field</v>
      </c>
      <c r="O214" s="213">
        <v>45953</v>
      </c>
      <c r="P214" s="213">
        <v>45941</v>
      </c>
      <c r="Q214" s="233"/>
      <c r="R214" s="234"/>
      <c r="S214" s="234" t="str">
        <f>IF(A214="","",VLOOKUP(A214,'IHS DATABASE'!C:BG,30,0))</f>
        <v>CK Works</v>
      </c>
      <c r="T214" s="223"/>
      <c r="U214" s="234">
        <f>IF(A214="","",VLOOKUP(A214,'IHS DATABASE'!C:AG,31,0))</f>
        <v>20</v>
      </c>
      <c r="V214" s="13"/>
      <c r="W214" s="13">
        <v>7804</v>
      </c>
      <c r="X214" s="13">
        <v>7923</v>
      </c>
      <c r="Y214" s="237">
        <f t="shared" si="35"/>
        <v>119</v>
      </c>
      <c r="Z214" s="237">
        <f t="shared" si="36"/>
        <v>288</v>
      </c>
      <c r="AA214" s="237" t="str">
        <f t="shared" si="37"/>
        <v>OK</v>
      </c>
      <c r="AB214" s="238"/>
      <c r="AC214" s="238"/>
      <c r="AD214" s="238"/>
      <c r="AE214" s="239"/>
      <c r="AF214" s="240">
        <v>431</v>
      </c>
      <c r="AG214" s="245"/>
      <c r="AH214" s="245"/>
      <c r="AI214" s="246">
        <v>28</v>
      </c>
      <c r="AJ214" s="246">
        <v>400</v>
      </c>
      <c r="AK214" s="240">
        <f t="shared" si="38"/>
        <v>428</v>
      </c>
      <c r="AL214" s="240">
        <f t="shared" si="39"/>
        <v>403</v>
      </c>
      <c r="AM214" s="247">
        <f t="shared" si="40"/>
        <v>3.38655462184874</v>
      </c>
      <c r="AN214" s="240">
        <f>IF(A214="","",VLOOKUP(A214,'IHS DATABASE'!C:H,6,0))</f>
        <v>2.5</v>
      </c>
      <c r="AO214" s="240"/>
      <c r="AP214" s="248"/>
      <c r="AQ214" s="248"/>
      <c r="AR214" s="222"/>
      <c r="AS214" s="222"/>
      <c r="AT214" s="222">
        <f t="shared" si="41"/>
        <v>0</v>
      </c>
      <c r="AU214" s="222"/>
      <c r="AV214" s="249"/>
      <c r="AW214" s="249"/>
      <c r="AX214" s="222"/>
      <c r="AY214" s="222"/>
      <c r="AZ214" s="222"/>
      <c r="BA214" s="222"/>
      <c r="BB214" s="249"/>
      <c r="BC214" s="249" t="s">
        <v>60</v>
      </c>
      <c r="BD214" s="249"/>
      <c r="BE214" s="249"/>
    </row>
    <row r="215" spans="1:57">
      <c r="A215" s="221" t="s">
        <v>121</v>
      </c>
      <c r="B215" s="222" t="str">
        <f>IF(A215="","",VLOOKUP(A215,'IHS DATABASE'!C:D,2,0))</f>
        <v>Walubwe Hill</v>
      </c>
      <c r="C215" s="223" t="str">
        <f>IF(A215="","",VLOOKUP(A215,'IHS DATABASE'!C:AD,27,0))</f>
        <v>CCS</v>
      </c>
      <c r="D215" s="223" t="s">
        <v>56</v>
      </c>
      <c r="E215" s="223" t="str">
        <f>IF(A215="","",VLOOKUP(A215,'IHS DATABASE'!C:G,5,0))</f>
        <v>Eastern </v>
      </c>
      <c r="F215" s="223" t="str">
        <f>IF(A215="","",VLOOKUP(A215,'IHS DATABASE'!C:AB,26,0))</f>
        <v>Fetus Kalunga</v>
      </c>
      <c r="G215" s="222" t="str">
        <f>IF(A215="","",VLOOKUP(A215,'IHS DATABASE'!C:X,22,0))</f>
        <v>Fetus Kalunga</v>
      </c>
      <c r="H215" s="224"/>
      <c r="I215" s="223" t="str">
        <f>IF(A215="","",VLOOKUP(A215,'IHS DATABASE'!C:W,21,0))</f>
        <v>Outdoor</v>
      </c>
      <c r="J215" s="223" t="str">
        <f>IF(A215="","",VLOOKUP(A215,'IHS DATABASE'!C:T,18,0))</f>
        <v>Grid-Gen</v>
      </c>
      <c r="K215" s="223"/>
      <c r="L215" s="223"/>
      <c r="M215" s="223" t="str">
        <f>IF(A215="","",VLOOKUP(A215,'IHS DATABASE'!C:U,19,0))</f>
        <v>Green Field</v>
      </c>
      <c r="O215" s="213">
        <v>45954</v>
      </c>
      <c r="P215" s="213">
        <v>45941</v>
      </c>
      <c r="Q215" s="233"/>
      <c r="R215" s="234"/>
      <c r="S215" s="234" t="str">
        <f>IF(A215="","",VLOOKUP(A215,'IHS DATABASE'!C:BG,30,0))</f>
        <v>Gen Logic </v>
      </c>
      <c r="T215" s="223"/>
      <c r="U215" s="234">
        <f>IF(A215="","",VLOOKUP(A215,'IHS DATABASE'!C:AG,31,0))</f>
        <v>15</v>
      </c>
      <c r="V215" s="13"/>
      <c r="W215" s="13">
        <v>7006</v>
      </c>
      <c r="X215" s="13">
        <v>7120</v>
      </c>
      <c r="Y215" s="237">
        <f t="shared" si="35"/>
        <v>114</v>
      </c>
      <c r="Z215" s="237">
        <f t="shared" si="36"/>
        <v>312</v>
      </c>
      <c r="AA215" s="237" t="str">
        <f t="shared" si="37"/>
        <v>OK</v>
      </c>
      <c r="AB215" s="238"/>
      <c r="AC215" s="238"/>
      <c r="AD215" s="238"/>
      <c r="AE215" s="239"/>
      <c r="AF215" s="240">
        <v>310</v>
      </c>
      <c r="AG215" s="245"/>
      <c r="AH215" s="245"/>
      <c r="AI215" s="246">
        <v>10</v>
      </c>
      <c r="AJ215" s="246">
        <v>400</v>
      </c>
      <c r="AK215" s="240">
        <f t="shared" si="38"/>
        <v>410</v>
      </c>
      <c r="AL215" s="240">
        <f t="shared" si="39"/>
        <v>300</v>
      </c>
      <c r="AM215" s="247">
        <f t="shared" si="40"/>
        <v>2.63157894736842</v>
      </c>
      <c r="AN215" s="240">
        <f>IF(A215="","",VLOOKUP(A215,'IHS DATABASE'!C:H,6,0))</f>
        <v>1.8</v>
      </c>
      <c r="AO215" s="240"/>
      <c r="AP215" s="248"/>
      <c r="AQ215" s="248"/>
      <c r="AR215" s="222"/>
      <c r="AS215" s="222"/>
      <c r="AT215" s="222">
        <f t="shared" si="41"/>
        <v>0</v>
      </c>
      <c r="AU215" s="222"/>
      <c r="AV215" s="249"/>
      <c r="AW215" s="249"/>
      <c r="AX215" s="222"/>
      <c r="AY215" s="222"/>
      <c r="AZ215" s="222"/>
      <c r="BA215" s="222"/>
      <c r="BB215" s="249"/>
      <c r="BC215" s="249" t="s">
        <v>60</v>
      </c>
      <c r="BD215" s="249"/>
      <c r="BE215" s="249"/>
    </row>
    <row r="216" spans="1:57">
      <c r="A216" s="221" t="s">
        <v>177</v>
      </c>
      <c r="B216" s="222" t="str">
        <f>IF(A216="","",VLOOKUP(A216,'IHS DATABASE'!C:D,2,0))</f>
        <v>Nyimba town</v>
      </c>
      <c r="C216" s="223" t="str">
        <f>IF(A216="","",VLOOKUP(A216,'IHS DATABASE'!C:AD,27,0))</f>
        <v>CCS</v>
      </c>
      <c r="D216" s="223" t="s">
        <v>76</v>
      </c>
      <c r="E216" s="223" t="str">
        <f>IF(A216="","",VLOOKUP(A216,'IHS DATABASE'!C:G,5,0))</f>
        <v>Eastern </v>
      </c>
      <c r="F216" s="223" t="str">
        <f>IF(A216="","",VLOOKUP(A216,'IHS DATABASE'!C:AB,26,0))</f>
        <v>Fetus Kalunga</v>
      </c>
      <c r="G216" s="222" t="str">
        <f>IF(A216="","",VLOOKUP(A216,'IHS DATABASE'!C:X,22,0))</f>
        <v>Fetus Kalunga</v>
      </c>
      <c r="H216" s="224"/>
      <c r="I216" s="223" t="str">
        <f>IF(A216="","",VLOOKUP(A216,'IHS DATABASE'!C:W,21,0))</f>
        <v>Indoor </v>
      </c>
      <c r="J216" s="223" t="str">
        <f>IF(A216="","",VLOOKUP(A216,'IHS DATABASE'!C:T,18,0))</f>
        <v>Grid-Gen</v>
      </c>
      <c r="K216" s="223"/>
      <c r="L216" s="223"/>
      <c r="M216" s="223" t="str">
        <f>IF(A216="","",VLOOKUP(A216,'IHS DATABASE'!C:U,19,0))</f>
        <v>Green Field</v>
      </c>
      <c r="O216" s="213">
        <v>45954</v>
      </c>
      <c r="P216" s="213">
        <v>45944</v>
      </c>
      <c r="Q216" s="233"/>
      <c r="R216" s="234"/>
      <c r="S216" s="234" t="str">
        <f>IF(A216="","",VLOOKUP(A216,'IHS DATABASE'!C:BG,30,0))</f>
        <v>Gen Logic </v>
      </c>
      <c r="T216" s="223"/>
      <c r="U216" s="234">
        <f>IF(A216="","",VLOOKUP(A216,'IHS DATABASE'!C:AG,31,0))</f>
        <v>20</v>
      </c>
      <c r="V216" s="13"/>
      <c r="W216" s="13">
        <v>9138</v>
      </c>
      <c r="X216" s="13">
        <v>9274</v>
      </c>
      <c r="Y216" s="237">
        <f t="shared" si="35"/>
        <v>136</v>
      </c>
      <c r="Z216" s="237">
        <f t="shared" si="36"/>
        <v>240</v>
      </c>
      <c r="AA216" s="237" t="str">
        <f t="shared" si="37"/>
        <v>OK</v>
      </c>
      <c r="AB216" s="238"/>
      <c r="AC216" s="238"/>
      <c r="AD216" s="238"/>
      <c r="AE216" s="239"/>
      <c r="AF216" s="240">
        <v>417</v>
      </c>
      <c r="AG216" s="245"/>
      <c r="AH216" s="245"/>
      <c r="AI216" s="246">
        <v>15</v>
      </c>
      <c r="AJ216" s="246">
        <v>100</v>
      </c>
      <c r="AK216" s="240">
        <f t="shared" si="38"/>
        <v>115</v>
      </c>
      <c r="AL216" s="240">
        <f t="shared" si="39"/>
        <v>402</v>
      </c>
      <c r="AM216" s="247">
        <f t="shared" si="40"/>
        <v>2.95588235294118</v>
      </c>
      <c r="AN216" s="240">
        <f>IF(A216="","",VLOOKUP(A216,'IHS DATABASE'!C:H,6,0))</f>
        <v>2.5</v>
      </c>
      <c r="AO216" s="240"/>
      <c r="AP216" s="248"/>
      <c r="AQ216" s="248"/>
      <c r="AR216" s="222"/>
      <c r="AS216" s="222"/>
      <c r="AT216" s="222">
        <f t="shared" si="41"/>
        <v>0</v>
      </c>
      <c r="AU216" s="222"/>
      <c r="AV216" s="249"/>
      <c r="AW216" s="249"/>
      <c r="AX216" s="222"/>
      <c r="AY216" s="222"/>
      <c r="AZ216" s="222"/>
      <c r="BA216" s="222"/>
      <c r="BB216" s="249"/>
      <c r="BC216" s="249" t="s">
        <v>69</v>
      </c>
      <c r="BD216" s="249"/>
      <c r="BE216" s="249"/>
    </row>
    <row r="217" spans="1:57">
      <c r="A217" s="221" t="s">
        <v>83</v>
      </c>
      <c r="B217" s="222" t="str">
        <f>IF(A217="","",VLOOKUP(A217,'IHS DATABASE'!C:D,2,0))</f>
        <v>Mbwindi BB</v>
      </c>
      <c r="C217" s="223" t="str">
        <f>IF(A217="","",VLOOKUP(A217,'IHS DATABASE'!C:AD,27,0))</f>
        <v>CCS</v>
      </c>
      <c r="D217" s="223" t="s">
        <v>76</v>
      </c>
      <c r="E217" s="223" t="str">
        <f>IF(A217="","",VLOOKUP(A217,'IHS DATABASE'!C:G,5,0))</f>
        <v>Eastern </v>
      </c>
      <c r="F217" s="223" t="str">
        <f>IF(A217="","",VLOOKUP(A217,'IHS DATABASE'!C:AB,26,0))</f>
        <v>Fetus Kalunga</v>
      </c>
      <c r="G217" s="222" t="str">
        <f>IF(A217="","",VLOOKUP(A217,'IHS DATABASE'!C:X,22,0))</f>
        <v>Fetus Kalunga</v>
      </c>
      <c r="H217" s="224"/>
      <c r="I217" s="223" t="str">
        <f>IF(A217="","",VLOOKUP(A217,'IHS DATABASE'!C:W,21,0))</f>
        <v>Indoor </v>
      </c>
      <c r="J217" s="223" t="str">
        <f>IF(A217="","",VLOOKUP(A217,'IHS DATABASE'!C:T,18,0))</f>
        <v>Grid-Gen</v>
      </c>
      <c r="K217" s="223"/>
      <c r="L217" s="223"/>
      <c r="M217" s="223" t="str">
        <f>IF(A217="","",VLOOKUP(A217,'IHS DATABASE'!C:U,19,0))</f>
        <v>Green Field</v>
      </c>
      <c r="O217" s="213">
        <v>45958</v>
      </c>
      <c r="Q217" s="233"/>
      <c r="R217" s="234"/>
      <c r="S217" s="234" t="str">
        <f>IF(A217="","",VLOOKUP(A217,'IHS DATABASE'!C:BG,30,0))</f>
        <v>Gen Logic </v>
      </c>
      <c r="T217" s="223"/>
      <c r="U217" s="234">
        <f>IF(A217="","",VLOOKUP(A217,'IHS DATABASE'!C:AG,31,0))</f>
        <v>15</v>
      </c>
      <c r="V217" s="13"/>
      <c r="W217" s="13"/>
      <c r="X217" s="13">
        <v>10567</v>
      </c>
      <c r="Y217" s="237">
        <f t="shared" si="35"/>
        <v>10567</v>
      </c>
      <c r="Z217" s="237">
        <f t="shared" si="36"/>
        <v>1102992</v>
      </c>
      <c r="AA217" s="237" t="str">
        <f t="shared" si="37"/>
        <v>OK</v>
      </c>
      <c r="AB217" s="238"/>
      <c r="AC217" s="238"/>
      <c r="AD217" s="238"/>
      <c r="AE217" s="239"/>
      <c r="AG217" s="245"/>
      <c r="AH217" s="245"/>
      <c r="AI217" s="246">
        <v>68</v>
      </c>
      <c r="AJ217" s="246">
        <v>250</v>
      </c>
      <c r="AK217" s="240">
        <f t="shared" si="38"/>
        <v>318</v>
      </c>
      <c r="AL217" s="240">
        <f t="shared" si="39"/>
        <v>-68</v>
      </c>
      <c r="AM217" s="247">
        <f t="shared" si="40"/>
        <v>-0.00643512822939339</v>
      </c>
      <c r="AN217" s="240">
        <f>IF(A217="","",VLOOKUP(A217,'IHS DATABASE'!C:H,6,0))</f>
        <v>1.8</v>
      </c>
      <c r="AO217" s="240"/>
      <c r="AP217" s="248"/>
      <c r="AQ217" s="248"/>
      <c r="AR217" s="222"/>
      <c r="AS217" s="222"/>
      <c r="AT217" s="222">
        <f t="shared" si="41"/>
        <v>0</v>
      </c>
      <c r="AU217" s="222"/>
      <c r="AV217" s="249"/>
      <c r="AW217" s="249"/>
      <c r="AX217" s="222"/>
      <c r="AY217" s="222"/>
      <c r="AZ217" s="222"/>
      <c r="BA217" s="222"/>
      <c r="BB217" s="249"/>
      <c r="BC217" s="249" t="s">
        <v>69</v>
      </c>
      <c r="BD217" s="249"/>
      <c r="BE217" s="249"/>
    </row>
    <row r="218" spans="1:57">
      <c r="A218" s="221" t="s">
        <v>79</v>
      </c>
      <c r="B218" s="222" t="str">
        <f>IF(A218="","",VLOOKUP(A218,'IHS DATABASE'!C:D,2,0))</f>
        <v>MWANJAWANTU</v>
      </c>
      <c r="C218" s="223" t="str">
        <f>IF(A218="","",VLOOKUP(A218,'IHS DATABASE'!C:AD,27,0))</f>
        <v>CCS</v>
      </c>
      <c r="D218" s="223" t="s">
        <v>76</v>
      </c>
      <c r="E218" s="223" t="str">
        <f>IF(A218="","",VLOOKUP(A218,'IHS DATABASE'!C:G,5,0))</f>
        <v>Eastern </v>
      </c>
      <c r="F218" s="223" t="str">
        <f>IF(A218="","",VLOOKUP(A218,'IHS DATABASE'!C:AB,26,0))</f>
        <v>Fetus Kalunga</v>
      </c>
      <c r="G218" s="222" t="str">
        <f>IF(A218="","",VLOOKUP(A218,'IHS DATABASE'!C:X,22,0))</f>
        <v>Fetus Kalunga</v>
      </c>
      <c r="H218" s="224"/>
      <c r="I218" s="223" t="str">
        <f>IF(A218="","",VLOOKUP(A218,'IHS DATABASE'!C:W,21,0))</f>
        <v>Outdoor</v>
      </c>
      <c r="J218" s="223" t="str">
        <f>IF(A218="","",VLOOKUP(A218,'IHS DATABASE'!C:T,18,0))</f>
        <v>Grid-Gen</v>
      </c>
      <c r="K218" s="223"/>
      <c r="L218" s="223"/>
      <c r="M218" s="223" t="str">
        <f>IF(A218="","",VLOOKUP(A218,'IHS DATABASE'!C:U,19,0))</f>
        <v>Green Field</v>
      </c>
      <c r="O218" s="213">
        <v>45964</v>
      </c>
      <c r="Q218" s="233"/>
      <c r="R218" s="234"/>
      <c r="S218" s="234" t="str">
        <f>IF(A218="","",VLOOKUP(A218,'IHS DATABASE'!C:BG,30,0))</f>
        <v>Gen Logic </v>
      </c>
      <c r="T218" s="223"/>
      <c r="U218" s="234">
        <f>IF(A218="","",VLOOKUP(A218,'IHS DATABASE'!C:AG,31,0))</f>
        <v>15</v>
      </c>
      <c r="V218" s="13"/>
      <c r="W218" s="13"/>
      <c r="X218" s="13">
        <v>47557</v>
      </c>
      <c r="Y218" s="237">
        <f t="shared" si="35"/>
        <v>47557</v>
      </c>
      <c r="Z218" s="237">
        <f t="shared" si="36"/>
        <v>1103136</v>
      </c>
      <c r="AA218" s="237" t="str">
        <f t="shared" si="37"/>
        <v>OK</v>
      </c>
      <c r="AB218" s="238"/>
      <c r="AC218" s="238"/>
      <c r="AD218" s="238"/>
      <c r="AE218" s="239"/>
      <c r="AG218" s="245"/>
      <c r="AH218" s="245"/>
      <c r="AI218" s="246">
        <v>20</v>
      </c>
      <c r="AJ218" s="246">
        <v>200</v>
      </c>
      <c r="AK218" s="240">
        <f t="shared" si="38"/>
        <v>220</v>
      </c>
      <c r="AL218" s="240">
        <f t="shared" si="39"/>
        <v>-20</v>
      </c>
      <c r="AM218" s="247">
        <f t="shared" si="40"/>
        <v>-0.000420547974010135</v>
      </c>
      <c r="AN218" s="240">
        <f>IF(A218="","",VLOOKUP(A218,'IHS DATABASE'!C:H,6,0))</f>
        <v>1.8</v>
      </c>
      <c r="AO218" s="240"/>
      <c r="AP218" s="248"/>
      <c r="AQ218" s="248"/>
      <c r="AR218" s="222"/>
      <c r="AS218" s="222"/>
      <c r="AT218" s="222">
        <f t="shared" si="41"/>
        <v>0</v>
      </c>
      <c r="AU218" s="222"/>
      <c r="AV218" s="249"/>
      <c r="AW218" s="249"/>
      <c r="AX218" s="222"/>
      <c r="AY218" s="222"/>
      <c r="AZ218" s="222"/>
      <c r="BA218" s="222"/>
      <c r="BB218" s="249"/>
      <c r="BC218" s="249"/>
      <c r="BD218" s="249"/>
      <c r="BE218" s="249"/>
    </row>
    <row r="219" spans="1:57">
      <c r="A219" s="221" t="s">
        <v>154</v>
      </c>
      <c r="B219" s="222" t="str">
        <f>IF(A219="","",VLOOKUP(A219,'IHS DATABASE'!C:D,2,0))</f>
        <v>Mwata</v>
      </c>
      <c r="C219" s="223" t="str">
        <f>IF(A219="","",VLOOKUP(A219,'IHS DATABASE'!C:AD,27,0))</f>
        <v>CCS</v>
      </c>
      <c r="D219" s="223" t="s">
        <v>62</v>
      </c>
      <c r="E219" s="223" t="str">
        <f>IF(A219="","",VLOOKUP(A219,'IHS DATABASE'!C:G,5,0))</f>
        <v>Eastern </v>
      </c>
      <c r="F219" s="223" t="str">
        <f>IF(A219="","",VLOOKUP(A219,'IHS DATABASE'!C:AB,26,0))</f>
        <v>Fetus Kalunga</v>
      </c>
      <c r="G219" s="222" t="str">
        <f>IF(A219="","",VLOOKUP(A219,'IHS DATABASE'!C:X,22,0))</f>
        <v>Fetus Kalunga</v>
      </c>
      <c r="H219" s="224"/>
      <c r="I219" s="223" t="str">
        <f>IF(A219="","",VLOOKUP(A219,'IHS DATABASE'!C:W,21,0))</f>
        <v>Outdoor</v>
      </c>
      <c r="J219" s="223" t="str">
        <f>IF(A219="","",VLOOKUP(A219,'IHS DATABASE'!C:T,18,0))</f>
        <v>Solar-Gen</v>
      </c>
      <c r="K219" s="223"/>
      <c r="L219" s="223"/>
      <c r="M219" s="223" t="str">
        <f>IF(A219="","",VLOOKUP(A219,'IHS DATABASE'!C:U,19,0))</f>
        <v>Green Field</v>
      </c>
      <c r="O219" s="213">
        <v>45955</v>
      </c>
      <c r="P219" s="213">
        <v>45943</v>
      </c>
      <c r="Q219" s="233"/>
      <c r="R219" s="234"/>
      <c r="S219" s="234" t="str">
        <f>IF(A219="","",VLOOKUP(A219,'IHS DATABASE'!C:BG,30,0))</f>
        <v>CK Works</v>
      </c>
      <c r="T219" s="223"/>
      <c r="U219" s="234">
        <f>IF(A219="","",VLOOKUP(A219,'IHS DATABASE'!C:AG,31,0))</f>
        <v>20</v>
      </c>
      <c r="V219" s="13"/>
      <c r="W219" s="13">
        <v>8762</v>
      </c>
      <c r="X219" s="13">
        <v>8982</v>
      </c>
      <c r="Y219" s="237">
        <f t="shared" si="35"/>
        <v>220</v>
      </c>
      <c r="Z219" s="237">
        <f t="shared" si="36"/>
        <v>288</v>
      </c>
      <c r="AA219" s="237" t="str">
        <f t="shared" si="37"/>
        <v>OK</v>
      </c>
      <c r="AB219" s="238"/>
      <c r="AC219" s="238"/>
      <c r="AD219" s="238"/>
      <c r="AE219" s="239"/>
      <c r="AF219" s="240">
        <v>768</v>
      </c>
      <c r="AG219" s="245"/>
      <c r="AH219" s="245"/>
      <c r="AI219" s="246">
        <v>13</v>
      </c>
      <c r="AJ219" s="246">
        <v>200</v>
      </c>
      <c r="AK219" s="240">
        <f t="shared" si="38"/>
        <v>213</v>
      </c>
      <c r="AL219" s="240">
        <f t="shared" si="39"/>
        <v>755</v>
      </c>
      <c r="AM219" s="247">
        <f t="shared" si="40"/>
        <v>3.43181818181818</v>
      </c>
      <c r="AN219" s="240">
        <f>IF(A219="","",VLOOKUP(A219,'IHS DATABASE'!C:H,6,0))</f>
        <v>2.5</v>
      </c>
      <c r="AO219" s="240"/>
      <c r="AP219" s="248"/>
      <c r="AQ219" s="248"/>
      <c r="AR219" s="222"/>
      <c r="AS219" s="222"/>
      <c r="AT219" s="222">
        <f t="shared" si="41"/>
        <v>0</v>
      </c>
      <c r="AU219" s="222"/>
      <c r="AV219" s="249"/>
      <c r="AW219" s="249"/>
      <c r="AX219" s="222"/>
      <c r="AY219" s="222"/>
      <c r="AZ219" s="222"/>
      <c r="BA219" s="222"/>
      <c r="BB219" s="249"/>
      <c r="BC219" s="249" t="s">
        <v>69</v>
      </c>
      <c r="BD219" s="249"/>
      <c r="BE219" s="249"/>
    </row>
    <row r="220" spans="1:57">
      <c r="A220" s="221" t="s">
        <v>115</v>
      </c>
      <c r="B220" s="222" t="str">
        <f>IF(A220="","",VLOOKUP(A220,'IHS DATABASE'!C:D,2,0))</f>
        <v>CHIPATA SHOPRITE</v>
      </c>
      <c r="C220" s="223" t="str">
        <f>IF(A220="","",VLOOKUP(A220,'IHS DATABASE'!C:AD,27,0))</f>
        <v>CCS</v>
      </c>
      <c r="D220" s="223" t="s">
        <v>59</v>
      </c>
      <c r="E220" s="223" t="str">
        <f>IF(A220="","",VLOOKUP(A220,'IHS DATABASE'!C:G,5,0))</f>
        <v>Eastern </v>
      </c>
      <c r="F220" s="223" t="str">
        <f>IF(A220="","",VLOOKUP(A220,'IHS DATABASE'!C:AB,26,0))</f>
        <v>Fetus Kalunga</v>
      </c>
      <c r="G220" s="222" t="str">
        <f>IF(A220="","",VLOOKUP(A220,'IHS DATABASE'!C:X,22,0))</f>
        <v>Fetus Kalunga</v>
      </c>
      <c r="H220" s="224"/>
      <c r="I220" s="223" t="str">
        <f>IF(A220="","",VLOOKUP(A220,'IHS DATABASE'!C:W,21,0))</f>
        <v>Indoor </v>
      </c>
      <c r="J220" s="223" t="str">
        <f>IF(A220="","",VLOOKUP(A220,'IHS DATABASE'!C:T,18,0))</f>
        <v>Grid-Gen</v>
      </c>
      <c r="K220" s="223"/>
      <c r="L220" s="223"/>
      <c r="M220" s="223" t="str">
        <f>IF(A220="","",VLOOKUP(A220,'IHS DATABASE'!C:U,19,0))</f>
        <v>Green Field</v>
      </c>
      <c r="O220" s="213">
        <v>45954</v>
      </c>
      <c r="P220" s="213">
        <v>45952</v>
      </c>
      <c r="Q220" s="233"/>
      <c r="R220" s="234"/>
      <c r="S220" s="234" t="str">
        <f>IF(A220="","",VLOOKUP(A220,'IHS DATABASE'!C:BG,30,0))</f>
        <v>Gen Logic </v>
      </c>
      <c r="T220" s="223"/>
      <c r="U220" s="234">
        <f>IF(A220="","",VLOOKUP(A220,'IHS DATABASE'!C:AG,31,0))</f>
        <v>30</v>
      </c>
      <c r="V220" s="13"/>
      <c r="W220" s="13">
        <v>9908</v>
      </c>
      <c r="X220" s="13">
        <v>9933</v>
      </c>
      <c r="Y220" s="237">
        <f t="shared" si="35"/>
        <v>25</v>
      </c>
      <c r="Z220" s="237">
        <f t="shared" si="36"/>
        <v>48</v>
      </c>
      <c r="AA220" s="237" t="str">
        <f t="shared" si="37"/>
        <v>OK</v>
      </c>
      <c r="AB220" s="238"/>
      <c r="AC220" s="238"/>
      <c r="AD220" s="238"/>
      <c r="AE220" s="239"/>
      <c r="AF220" s="240">
        <v>289</v>
      </c>
      <c r="AG220" s="245"/>
      <c r="AH220" s="245"/>
      <c r="AI220" s="246">
        <v>155</v>
      </c>
      <c r="AJ220" s="246">
        <v>400</v>
      </c>
      <c r="AK220" s="240">
        <f t="shared" si="38"/>
        <v>555</v>
      </c>
      <c r="AL220" s="240">
        <f t="shared" si="39"/>
        <v>134</v>
      </c>
      <c r="AM220" s="247">
        <f t="shared" si="40"/>
        <v>5.36</v>
      </c>
      <c r="AN220" s="240">
        <f>IF(A220="","",VLOOKUP(A220,'IHS DATABASE'!C:H,6,0))</f>
        <v>4.5</v>
      </c>
      <c r="AO220" s="240"/>
      <c r="AP220" s="248"/>
      <c r="AQ220" s="248"/>
      <c r="AR220" s="222"/>
      <c r="AS220" s="222"/>
      <c r="AT220" s="222">
        <f t="shared" si="41"/>
        <v>0</v>
      </c>
      <c r="AU220" s="222"/>
      <c r="AV220" s="249"/>
      <c r="AW220" s="249"/>
      <c r="AX220" s="222"/>
      <c r="AY220" s="222"/>
      <c r="AZ220" s="222"/>
      <c r="BA220" s="222"/>
      <c r="BB220" s="249"/>
      <c r="BC220" s="249" t="s">
        <v>128</v>
      </c>
      <c r="BD220" s="249"/>
      <c r="BE220" s="249"/>
    </row>
    <row r="221" spans="1:57">
      <c r="A221" s="221" t="s">
        <v>134</v>
      </c>
      <c r="B221" s="222" t="str">
        <f>IF(A221="","",VLOOKUP(A221,'IHS DATABASE'!C:D,2,0))</f>
        <v>Kavulamukoko</v>
      </c>
      <c r="C221" s="223" t="str">
        <f>IF(A221="","",VLOOKUP(A221,'IHS DATABASE'!C:AD,27,0))</f>
        <v>CCS</v>
      </c>
      <c r="D221" s="223" t="s">
        <v>56</v>
      </c>
      <c r="E221" s="223" t="str">
        <f>IF(A221="","",VLOOKUP(A221,'IHS DATABASE'!C:G,5,0))</f>
        <v>Eastern </v>
      </c>
      <c r="F221" s="223" t="str">
        <f>IF(A221="","",VLOOKUP(A221,'IHS DATABASE'!C:AB,26,0))</f>
        <v>Fetus Kalunga</v>
      </c>
      <c r="G221" s="222" t="str">
        <f>IF(A221="","",VLOOKUP(A221,'IHS DATABASE'!C:X,22,0))</f>
        <v>Fetus Kalunga</v>
      </c>
      <c r="H221" s="224"/>
      <c r="I221" s="223" t="str">
        <f>IF(A221="","",VLOOKUP(A221,'IHS DATABASE'!C:W,21,0))</f>
        <v>Outdoor</v>
      </c>
      <c r="J221" s="223" t="str">
        <f>IF(A221="","",VLOOKUP(A221,'IHS DATABASE'!C:T,18,0))</f>
        <v>Solar-Gen</v>
      </c>
      <c r="K221" s="223"/>
      <c r="L221" s="223"/>
      <c r="M221" s="223" t="str">
        <f>IF(A221="","",VLOOKUP(A221,'IHS DATABASE'!C:U,19,0))</f>
        <v>Green Field</v>
      </c>
      <c r="O221" s="213">
        <v>45954</v>
      </c>
      <c r="P221" s="213">
        <v>45942</v>
      </c>
      <c r="Q221" s="233"/>
      <c r="R221" s="234"/>
      <c r="S221" s="234" t="str">
        <f>IF(A221="","",VLOOKUP(A221,'IHS DATABASE'!C:BG,30,0))</f>
        <v>CK Works</v>
      </c>
      <c r="T221" s="223"/>
      <c r="U221" s="234">
        <f>IF(A221="","",VLOOKUP(A221,'IHS DATABASE'!C:AG,31,0))</f>
        <v>15</v>
      </c>
      <c r="V221" s="13"/>
      <c r="W221" s="13">
        <v>25906</v>
      </c>
      <c r="X221" s="13">
        <v>26195</v>
      </c>
      <c r="Y221" s="237">
        <f t="shared" si="35"/>
        <v>289</v>
      </c>
      <c r="Z221" s="237">
        <f t="shared" si="36"/>
        <v>288</v>
      </c>
      <c r="AA221" s="237" t="str">
        <f t="shared" si="37"/>
        <v>inconsitent RH</v>
      </c>
      <c r="AB221" s="238"/>
      <c r="AC221" s="238"/>
      <c r="AD221" s="238"/>
      <c r="AE221" s="239"/>
      <c r="AF221" s="240">
        <v>810</v>
      </c>
      <c r="AG221" s="245"/>
      <c r="AH221" s="245"/>
      <c r="AI221" s="246">
        <v>44</v>
      </c>
      <c r="AJ221" s="246">
        <v>500</v>
      </c>
      <c r="AK221" s="240">
        <f t="shared" si="38"/>
        <v>544</v>
      </c>
      <c r="AL221" s="240">
        <f t="shared" si="39"/>
        <v>766</v>
      </c>
      <c r="AM221" s="247">
        <f t="shared" si="40"/>
        <v>2.65051903114187</v>
      </c>
      <c r="AN221" s="240">
        <f>IF(A221="","",VLOOKUP(A221,'IHS DATABASE'!C:H,6,0))</f>
        <v>1.8</v>
      </c>
      <c r="AO221" s="240"/>
      <c r="AP221" s="248"/>
      <c r="AQ221" s="248"/>
      <c r="AR221" s="222"/>
      <c r="AS221" s="222"/>
      <c r="AT221" s="222">
        <f t="shared" si="41"/>
        <v>0</v>
      </c>
      <c r="AU221" s="222"/>
      <c r="AV221" s="249"/>
      <c r="AW221" s="249"/>
      <c r="AX221" s="222"/>
      <c r="AY221" s="222"/>
      <c r="AZ221" s="222"/>
      <c r="BA221" s="222"/>
      <c r="BB221" s="249"/>
      <c r="BC221" s="249" t="s">
        <v>60</v>
      </c>
      <c r="BD221" s="249"/>
      <c r="BE221" s="249"/>
    </row>
    <row r="222" spans="1:57">
      <c r="A222" s="221" t="s">
        <v>177</v>
      </c>
      <c r="B222" s="222" t="str">
        <f>IF(A222="","",VLOOKUP(A222,'IHS DATABASE'!C:D,2,0))</f>
        <v>Nyimba town</v>
      </c>
      <c r="C222" s="223" t="str">
        <f>IF(A222="","",VLOOKUP(A222,'IHS DATABASE'!C:AD,27,0))</f>
        <v>CCS</v>
      </c>
      <c r="D222" s="223" t="s">
        <v>76</v>
      </c>
      <c r="E222" s="223" t="str">
        <f>IF(A222="","",VLOOKUP(A222,'IHS DATABASE'!C:G,5,0))</f>
        <v>Eastern </v>
      </c>
      <c r="F222" s="223" t="str">
        <f>IF(A222="","",VLOOKUP(A222,'IHS DATABASE'!C:AB,26,0))</f>
        <v>Fetus Kalunga</v>
      </c>
      <c r="G222" s="222" t="str">
        <f>IF(A222="","",VLOOKUP(A222,'IHS DATABASE'!C:X,22,0))</f>
        <v>Fetus Kalunga</v>
      </c>
      <c r="H222" s="224"/>
      <c r="I222" s="223" t="str">
        <f>IF(A222="","",VLOOKUP(A222,'IHS DATABASE'!C:W,21,0))</f>
        <v>Indoor </v>
      </c>
      <c r="J222" s="223" t="str">
        <f>IF(A222="","",VLOOKUP(A222,'IHS DATABASE'!C:T,18,0))</f>
        <v>Grid-Gen</v>
      </c>
      <c r="K222" s="223"/>
      <c r="L222" s="223"/>
      <c r="M222" s="223" t="str">
        <f>IF(A222="","",VLOOKUP(A222,'IHS DATABASE'!C:U,19,0))</f>
        <v>Green Field</v>
      </c>
      <c r="O222" s="213">
        <v>45954</v>
      </c>
      <c r="P222" s="213">
        <v>45954</v>
      </c>
      <c r="Q222" s="233"/>
      <c r="R222" s="234"/>
      <c r="S222" s="234" t="str">
        <f>IF(A222="","",VLOOKUP(A222,'IHS DATABASE'!C:BG,30,0))</f>
        <v>Gen Logic </v>
      </c>
      <c r="T222" s="223"/>
      <c r="U222" s="234">
        <f>IF(A222="","",VLOOKUP(A222,'IHS DATABASE'!C:AG,31,0))</f>
        <v>20</v>
      </c>
      <c r="V222" s="13"/>
      <c r="W222" s="13">
        <v>9274</v>
      </c>
      <c r="X222" s="13">
        <v>9274</v>
      </c>
      <c r="Y222" s="237">
        <f t="shared" si="35"/>
        <v>0</v>
      </c>
      <c r="Z222" s="237">
        <f t="shared" si="36"/>
        <v>0</v>
      </c>
      <c r="AA222" s="237" t="str">
        <f t="shared" si="37"/>
        <v>OK</v>
      </c>
      <c r="AB222" s="238"/>
      <c r="AC222" s="238"/>
      <c r="AD222" s="238"/>
      <c r="AE222" s="239"/>
      <c r="AF222" s="240">
        <v>115</v>
      </c>
      <c r="AG222" s="245"/>
      <c r="AH222" s="245"/>
      <c r="AI222" s="246">
        <v>114</v>
      </c>
      <c r="AJ222" s="246">
        <v>300</v>
      </c>
      <c r="AK222" s="240">
        <f t="shared" si="38"/>
        <v>414</v>
      </c>
      <c r="AL222" s="240">
        <f t="shared" si="39"/>
        <v>1</v>
      </c>
      <c r="AM222" s="247" t="e">
        <f t="shared" si="40"/>
        <v>#DIV/0!</v>
      </c>
      <c r="AN222" s="240">
        <f>IF(A222="","",VLOOKUP(A222,'IHS DATABASE'!C:H,6,0))</f>
        <v>2.5</v>
      </c>
      <c r="AO222" s="240"/>
      <c r="AP222" s="248"/>
      <c r="AQ222" s="248"/>
      <c r="AR222" s="222"/>
      <c r="AS222" s="222"/>
      <c r="AT222" s="222">
        <f t="shared" si="41"/>
        <v>0</v>
      </c>
      <c r="AU222" s="222"/>
      <c r="AV222" s="249"/>
      <c r="AW222" s="249"/>
      <c r="AX222" s="222"/>
      <c r="AY222" s="222"/>
      <c r="AZ222" s="222"/>
      <c r="BA222" s="222"/>
      <c r="BB222" s="249"/>
      <c r="BC222" s="249" t="s">
        <v>69</v>
      </c>
      <c r="BD222" s="249"/>
      <c r="BE222" s="249"/>
    </row>
    <row r="223" spans="1:57">
      <c r="A223" s="221" t="s">
        <v>206</v>
      </c>
      <c r="B223" s="222" t="str">
        <f>IF(A223="","",VLOOKUP(A223,'IHS DATABASE'!C:D,2,0))</f>
        <v>Nyamutuma Turn off</v>
      </c>
      <c r="C223" s="223" t="str">
        <f>IF(A223="","",VLOOKUP(A223,'IHS DATABASE'!C:AD,27,0))</f>
        <v>CCS</v>
      </c>
      <c r="D223" s="223" t="s">
        <v>76</v>
      </c>
      <c r="E223" s="223" t="str">
        <f>IF(A223="","",VLOOKUP(A223,'IHS DATABASE'!C:G,5,0))</f>
        <v>Eastern</v>
      </c>
      <c r="F223" s="223" t="str">
        <f>IF(A223="","",VLOOKUP(A223,'IHS DATABASE'!C:AB,26,0))</f>
        <v>Fetus Kalunga</v>
      </c>
      <c r="G223" s="222" t="str">
        <f>IF(A223="","",VLOOKUP(A223,'IHS DATABASE'!C:X,22,0))</f>
        <v>Fetus Kalunga</v>
      </c>
      <c r="H223" s="224"/>
      <c r="I223" s="223" t="str">
        <f>IF(A223="","",VLOOKUP(A223,'IHS DATABASE'!C:W,21,0))</f>
        <v>Outdoor</v>
      </c>
      <c r="J223" s="223" t="str">
        <f>IF(A223="","",VLOOKUP(A223,'IHS DATABASE'!C:T,18,0))</f>
        <v>Grid-Gen</v>
      </c>
      <c r="K223" s="223"/>
      <c r="L223" s="223"/>
      <c r="M223" s="223" t="str">
        <f>IF(A223="","",VLOOKUP(A223,'IHS DATABASE'!C:U,19,0))</f>
        <v>Green Field</v>
      </c>
      <c r="O223" s="213">
        <v>45947</v>
      </c>
      <c r="P223" s="213">
        <v>45928</v>
      </c>
      <c r="Q223" s="233"/>
      <c r="R223" s="234"/>
      <c r="S223" s="234">
        <f>IF(A223="","",VLOOKUP(A223,'IHS DATABASE'!C:BG,30,0))</f>
        <v>0</v>
      </c>
      <c r="T223" s="223"/>
      <c r="U223" s="234">
        <f>IF(A223="","",VLOOKUP(A223,'IHS DATABASE'!C:AG,31,0))</f>
        <v>0</v>
      </c>
      <c r="V223" s="13"/>
      <c r="W223" s="13">
        <v>5741</v>
      </c>
      <c r="X223" s="13">
        <v>5827</v>
      </c>
      <c r="Y223" s="237">
        <f t="shared" si="35"/>
        <v>86</v>
      </c>
      <c r="Z223" s="237">
        <f t="shared" si="36"/>
        <v>456</v>
      </c>
      <c r="AA223" s="237" t="str">
        <f t="shared" si="37"/>
        <v>OK</v>
      </c>
      <c r="AB223" s="238"/>
      <c r="AC223" s="238"/>
      <c r="AD223" s="238"/>
      <c r="AE223" s="239"/>
      <c r="AF223" s="214">
        <v>213</v>
      </c>
      <c r="AG223" s="245"/>
      <c r="AH223" s="245"/>
      <c r="AI223" s="246">
        <v>10</v>
      </c>
      <c r="AJ223" s="246">
        <v>200</v>
      </c>
      <c r="AK223" s="240">
        <f t="shared" si="38"/>
        <v>210</v>
      </c>
      <c r="AL223" s="240">
        <f t="shared" si="39"/>
        <v>203</v>
      </c>
      <c r="AM223" s="247">
        <f t="shared" si="40"/>
        <v>2.36046511627907</v>
      </c>
      <c r="AN223" s="240">
        <f>IF(A223="","",VLOOKUP(A223,'IHS DATABASE'!C:H,6,0))</f>
        <v>2.5</v>
      </c>
      <c r="AO223" s="240"/>
      <c r="AP223" s="248"/>
      <c r="AQ223" s="248"/>
      <c r="AR223" s="222"/>
      <c r="AS223" s="222"/>
      <c r="AT223" s="222">
        <f t="shared" si="41"/>
        <v>0</v>
      </c>
      <c r="AU223" s="222"/>
      <c r="AV223" s="249"/>
      <c r="AW223" s="249"/>
      <c r="AX223" s="222"/>
      <c r="AY223" s="222"/>
      <c r="AZ223" s="222"/>
      <c r="BA223" s="222"/>
      <c r="BB223" s="249"/>
      <c r="BC223" s="249" t="s">
        <v>69</v>
      </c>
      <c r="BD223" s="249"/>
      <c r="BE223" s="249" t="s">
        <v>57</v>
      </c>
    </row>
    <row r="224" spans="1:57">
      <c r="A224" s="221" t="s">
        <v>174</v>
      </c>
      <c r="B224" s="222" t="str">
        <f>IF(A224="","",VLOOKUP(A224,'IHS DATABASE'!C:D,2,0))</f>
        <v>MFUWE</v>
      </c>
      <c r="C224" s="223" t="str">
        <f>IF(A224="","",VLOOKUP(A224,'IHS DATABASE'!C:AD,27,0))</f>
        <v>CCS</v>
      </c>
      <c r="D224" s="223" t="s">
        <v>59</v>
      </c>
      <c r="E224" s="223" t="str">
        <f>IF(A224="","",VLOOKUP(A224,'IHS DATABASE'!C:G,5,0))</f>
        <v>Eastern </v>
      </c>
      <c r="F224" s="223" t="str">
        <f>IF(A224="","",VLOOKUP(A224,'IHS DATABASE'!C:AB,26,0))</f>
        <v>Fetus Kalunga</v>
      </c>
      <c r="G224" s="222" t="str">
        <f>IF(A224="","",VLOOKUP(A224,'IHS DATABASE'!C:X,22,0))</f>
        <v>Fetus Kalunga</v>
      </c>
      <c r="H224" s="224"/>
      <c r="I224" s="223" t="str">
        <f>IF(A224="","",VLOOKUP(A224,'IHS DATABASE'!C:W,21,0))</f>
        <v>Outdoor</v>
      </c>
      <c r="J224" s="223" t="str">
        <f>IF(A224="","",VLOOKUP(A224,'IHS DATABASE'!C:T,18,0))</f>
        <v>Grid-Gen</v>
      </c>
      <c r="K224" s="223"/>
      <c r="L224" s="223"/>
      <c r="M224" s="223" t="str">
        <f>IF(A224="","",VLOOKUP(A224,'IHS DATABASE'!C:U,19,0))</f>
        <v>Green Field</v>
      </c>
      <c r="O224" s="213">
        <v>45960</v>
      </c>
      <c r="Q224" s="233"/>
      <c r="R224" s="234"/>
      <c r="S224" s="234" t="str">
        <f>IF(A224="","",VLOOKUP(A224,'IHS DATABASE'!C:BG,30,0))</f>
        <v>Gen Logic </v>
      </c>
      <c r="T224" s="223"/>
      <c r="U224" s="234">
        <f>IF(A224="","",VLOOKUP(A224,'IHS DATABASE'!C:AG,31,0))</f>
        <v>16</v>
      </c>
      <c r="V224" s="13"/>
      <c r="W224" s="13"/>
      <c r="X224" s="13">
        <v>17679</v>
      </c>
      <c r="Y224" s="237">
        <f t="shared" si="35"/>
        <v>17679</v>
      </c>
      <c r="Z224" s="237">
        <f t="shared" si="36"/>
        <v>1103040</v>
      </c>
      <c r="AA224" s="237" t="str">
        <f t="shared" si="37"/>
        <v>OK</v>
      </c>
      <c r="AB224" s="238"/>
      <c r="AC224" s="238"/>
      <c r="AD224" s="238"/>
      <c r="AE224" s="239"/>
      <c r="AG224" s="245"/>
      <c r="AH224" s="245"/>
      <c r="AI224" s="246">
        <v>66</v>
      </c>
      <c r="AJ224" s="246">
        <v>250</v>
      </c>
      <c r="AK224" s="240">
        <f t="shared" si="38"/>
        <v>316</v>
      </c>
      <c r="AL224" s="240">
        <f t="shared" si="39"/>
        <v>-66</v>
      </c>
      <c r="AM224" s="247">
        <f t="shared" si="40"/>
        <v>-0.00373324283047684</v>
      </c>
      <c r="AN224" s="240">
        <f>IF(A224="","",VLOOKUP(A224,'IHS DATABASE'!C:H,6,0))</f>
        <v>2</v>
      </c>
      <c r="AO224" s="240"/>
      <c r="AP224" s="248"/>
      <c r="AQ224" s="248"/>
      <c r="AR224" s="222"/>
      <c r="AS224" s="222"/>
      <c r="AT224" s="222">
        <f t="shared" si="41"/>
        <v>0</v>
      </c>
      <c r="AU224" s="222"/>
      <c r="AV224" s="249"/>
      <c r="AW224" s="249"/>
      <c r="AX224" s="222"/>
      <c r="AY224" s="222"/>
      <c r="AZ224" s="222"/>
      <c r="BA224" s="222"/>
      <c r="BB224" s="249"/>
      <c r="BC224" s="249" t="s">
        <v>60</v>
      </c>
      <c r="BD224" s="249"/>
      <c r="BE224" s="249"/>
    </row>
    <row r="225" spans="1:57">
      <c r="A225" s="221" t="s">
        <v>206</v>
      </c>
      <c r="B225" s="222" t="str">
        <f>IF(A225="","",VLOOKUP(A225,'IHS DATABASE'!C:D,2,0))</f>
        <v>Nyamutuma Turn off</v>
      </c>
      <c r="C225" s="223" t="str">
        <f>IF(A225="","",VLOOKUP(A225,'IHS DATABASE'!C:AD,27,0))</f>
        <v>CCS</v>
      </c>
      <c r="D225" s="223" t="s">
        <v>59</v>
      </c>
      <c r="E225" s="223" t="str">
        <f>IF(A225="","",VLOOKUP(A225,'IHS DATABASE'!C:G,5,0))</f>
        <v>Eastern</v>
      </c>
      <c r="F225" s="223" t="str">
        <f>IF(A225="","",VLOOKUP(A225,'IHS DATABASE'!C:AB,26,0))</f>
        <v>Fetus Kalunga</v>
      </c>
      <c r="G225" s="222" t="str">
        <f>IF(A225="","",VLOOKUP(A225,'IHS DATABASE'!C:X,22,0))</f>
        <v>Fetus Kalunga</v>
      </c>
      <c r="H225" s="224"/>
      <c r="I225" s="223" t="str">
        <f>IF(A225="","",VLOOKUP(A225,'IHS DATABASE'!C:W,21,0))</f>
        <v>Outdoor</v>
      </c>
      <c r="J225" s="223" t="str">
        <f>IF(A225="","",VLOOKUP(A225,'IHS DATABASE'!C:T,18,0))</f>
        <v>Grid-Gen</v>
      </c>
      <c r="K225" s="223"/>
      <c r="L225" s="223"/>
      <c r="M225" s="223" t="str">
        <f>IF(A225="","",VLOOKUP(A225,'IHS DATABASE'!C:U,19,0))</f>
        <v>Green Field</v>
      </c>
      <c r="O225" s="213">
        <v>45962</v>
      </c>
      <c r="Q225" s="233"/>
      <c r="R225" s="234"/>
      <c r="S225" s="234">
        <f>IF(A225="","",VLOOKUP(A225,'IHS DATABASE'!C:BG,30,0))</f>
        <v>0</v>
      </c>
      <c r="T225" s="223"/>
      <c r="U225" s="234">
        <f>IF(A225="","",VLOOKUP(A225,'IHS DATABASE'!C:AG,31,0))</f>
        <v>0</v>
      </c>
      <c r="V225" s="13"/>
      <c r="W225" s="13"/>
      <c r="X225" s="13">
        <v>5897</v>
      </c>
      <c r="Y225" s="237">
        <f t="shared" si="35"/>
        <v>5897</v>
      </c>
      <c r="Z225" s="237">
        <f t="shared" si="36"/>
        <v>1103088</v>
      </c>
      <c r="AA225" s="237" t="str">
        <f t="shared" si="37"/>
        <v>OK</v>
      </c>
      <c r="AB225" s="238"/>
      <c r="AC225" s="238"/>
      <c r="AD225" s="238"/>
      <c r="AE225" s="239"/>
      <c r="AG225" s="245"/>
      <c r="AH225" s="245"/>
      <c r="AI225" s="246">
        <v>40</v>
      </c>
      <c r="AJ225" s="246">
        <v>200</v>
      </c>
      <c r="AK225" s="240">
        <f t="shared" si="38"/>
        <v>240</v>
      </c>
      <c r="AL225" s="240">
        <f t="shared" si="39"/>
        <v>-40</v>
      </c>
      <c r="AM225" s="247">
        <f t="shared" si="40"/>
        <v>-0.00678311005596066</v>
      </c>
      <c r="AN225" s="240">
        <f>IF(A225="","",VLOOKUP(A225,'IHS DATABASE'!C:H,6,0))</f>
        <v>2.5</v>
      </c>
      <c r="AO225" s="240"/>
      <c r="AP225" s="248"/>
      <c r="AQ225" s="248"/>
      <c r="AR225" s="222"/>
      <c r="AS225" s="222"/>
      <c r="AT225" s="222">
        <f t="shared" si="41"/>
        <v>0</v>
      </c>
      <c r="AU225" s="222"/>
      <c r="AV225" s="249"/>
      <c r="AW225" s="249"/>
      <c r="AX225" s="222"/>
      <c r="AY225" s="222"/>
      <c r="AZ225" s="222"/>
      <c r="BA225" s="222"/>
      <c r="BB225" s="249"/>
      <c r="BC225" s="249" t="s">
        <v>69</v>
      </c>
      <c r="BD225" s="249"/>
      <c r="BE225" s="249"/>
    </row>
    <row r="226" spans="1:57">
      <c r="A226" s="221" t="s">
        <v>106</v>
      </c>
      <c r="B226" s="222" t="str">
        <f>IF(A226="","",VLOOKUP(A226,'IHS DATABASE'!C:D,2,0))</f>
        <v>Chipata town1 (Mchenga)</v>
      </c>
      <c r="C226" s="223" t="str">
        <f>IF(A226="","",VLOOKUP(A226,'IHS DATABASE'!C:AD,27,0))</f>
        <v>CCS</v>
      </c>
      <c r="D226" s="223" t="s">
        <v>59</v>
      </c>
      <c r="E226" s="223" t="str">
        <f>IF(A226="","",VLOOKUP(A226,'IHS DATABASE'!C:G,5,0))</f>
        <v>Eastern </v>
      </c>
      <c r="F226" s="223" t="str">
        <f>IF(A226="","",VLOOKUP(A226,'IHS DATABASE'!C:AB,26,0))</f>
        <v>Fetus Kalunga</v>
      </c>
      <c r="G226" s="222" t="str">
        <f>IF(A226="","",VLOOKUP(A226,'IHS DATABASE'!C:X,22,0))</f>
        <v>Fetus Kalunga</v>
      </c>
      <c r="H226" s="224"/>
      <c r="I226" s="223" t="str">
        <f>IF(A226="","",VLOOKUP(A226,'IHS DATABASE'!C:W,21,0))</f>
        <v>Outdoor</v>
      </c>
      <c r="J226" s="223" t="str">
        <f>IF(A226="","",VLOOKUP(A226,'IHS DATABASE'!C:T,18,0))</f>
        <v>Grid-Gen</v>
      </c>
      <c r="K226" s="223"/>
      <c r="L226" s="223"/>
      <c r="M226" s="223" t="str">
        <f>IF(A226="","",VLOOKUP(A226,'IHS DATABASE'!C:U,19,0))</f>
        <v>Green Field</v>
      </c>
      <c r="O226" s="213">
        <v>45954</v>
      </c>
      <c r="P226" s="213">
        <v>45952</v>
      </c>
      <c r="Q226" s="233"/>
      <c r="R226" s="234"/>
      <c r="S226" s="234" t="str">
        <f>IF(A226="","",VLOOKUP(A226,'IHS DATABASE'!C:BG,30,0))</f>
        <v>CK Works</v>
      </c>
      <c r="T226" s="223"/>
      <c r="U226" s="234">
        <f>IF(A226="","",VLOOKUP(A226,'IHS DATABASE'!C:AG,31,0))</f>
        <v>30</v>
      </c>
      <c r="V226" s="13"/>
      <c r="W226" s="13">
        <v>10100</v>
      </c>
      <c r="X226" s="13">
        <v>10126</v>
      </c>
      <c r="Y226" s="237">
        <f t="shared" si="35"/>
        <v>26</v>
      </c>
      <c r="Z226" s="237">
        <f t="shared" si="36"/>
        <v>48</v>
      </c>
      <c r="AA226" s="237" t="str">
        <f t="shared" si="37"/>
        <v>OK</v>
      </c>
      <c r="AB226" s="238"/>
      <c r="AC226" s="238"/>
      <c r="AD226" s="238"/>
      <c r="AE226" s="239"/>
      <c r="AF226" s="240">
        <v>174</v>
      </c>
      <c r="AG226" s="245"/>
      <c r="AH226" s="245"/>
      <c r="AI226" s="246">
        <v>68</v>
      </c>
      <c r="AJ226" s="246">
        <v>400</v>
      </c>
      <c r="AK226" s="240">
        <f t="shared" si="38"/>
        <v>468</v>
      </c>
      <c r="AL226" s="240">
        <f t="shared" si="39"/>
        <v>106</v>
      </c>
      <c r="AM226" s="247">
        <f t="shared" si="40"/>
        <v>4.07692307692308</v>
      </c>
      <c r="AN226" s="240">
        <f>IF(A226="","",VLOOKUP(A226,'IHS DATABASE'!C:H,6,0))</f>
        <v>4.5</v>
      </c>
      <c r="AO226" s="240"/>
      <c r="AP226" s="248"/>
      <c r="AQ226" s="248"/>
      <c r="AR226" s="222"/>
      <c r="AS226" s="222"/>
      <c r="AT226" s="222">
        <f t="shared" si="41"/>
        <v>0</v>
      </c>
      <c r="AU226" s="222"/>
      <c r="AV226" s="249"/>
      <c r="AW226" s="249"/>
      <c r="AX226" s="222"/>
      <c r="AY226" s="222"/>
      <c r="AZ226" s="222"/>
      <c r="BA226" s="222"/>
      <c r="BB226" s="249"/>
      <c r="BC226" s="249" t="s">
        <v>128</v>
      </c>
      <c r="BD226" s="249"/>
      <c r="BE226" s="249"/>
    </row>
    <row r="227" spans="1:57">
      <c r="A227" s="221" t="s">
        <v>201</v>
      </c>
      <c r="B227" s="222" t="str">
        <f>IF(A227="","",VLOOKUP(A227,'IHS DATABASE'!C:D,2,0))</f>
        <v>Mfuwe Cropping</v>
      </c>
      <c r="C227" s="223" t="str">
        <f>IF(A227="","",VLOOKUP(A227,'IHS DATABASE'!C:AD,27,0))</f>
        <v>CCS</v>
      </c>
      <c r="D227" s="223" t="s">
        <v>56</v>
      </c>
      <c r="E227" s="223" t="str">
        <f>IF(A227="","",VLOOKUP(A227,'IHS DATABASE'!C:G,5,0))</f>
        <v>Eastern </v>
      </c>
      <c r="F227" s="223" t="str">
        <f>IF(A227="","",VLOOKUP(A227,'IHS DATABASE'!C:AB,26,0))</f>
        <v>Fetus Kalunga</v>
      </c>
      <c r="G227" s="222" t="str">
        <f>IF(A227="","",VLOOKUP(A227,'IHS DATABASE'!C:X,22,0))</f>
        <v>Fetus Kalunga</v>
      </c>
      <c r="H227" s="224"/>
      <c r="I227" s="223" t="str">
        <f>IF(A227="","",VLOOKUP(A227,'IHS DATABASE'!C:W,21,0))</f>
        <v>Indoor </v>
      </c>
      <c r="J227" s="223" t="str">
        <f>IF(A227="","",VLOOKUP(A227,'IHS DATABASE'!C:T,18,0))</f>
        <v>Grid-Gen</v>
      </c>
      <c r="K227" s="223"/>
      <c r="L227" s="223"/>
      <c r="M227" s="223" t="str">
        <f>IF(A227="","",VLOOKUP(A227,'IHS DATABASE'!C:U,19,0))</f>
        <v>Green Field</v>
      </c>
      <c r="O227" s="213">
        <v>45960</v>
      </c>
      <c r="Q227" s="233"/>
      <c r="R227" s="234"/>
      <c r="S227" s="234" t="str">
        <f>IF(A227="","",VLOOKUP(A227,'IHS DATABASE'!C:BG,30,0))</f>
        <v>Gen Logic </v>
      </c>
      <c r="T227" s="223"/>
      <c r="U227" s="234">
        <f>IF(A227="","",VLOOKUP(A227,'IHS DATABASE'!C:AG,31,0))</f>
        <v>15</v>
      </c>
      <c r="V227" s="13"/>
      <c r="W227" s="13"/>
      <c r="X227" s="13">
        <v>11318</v>
      </c>
      <c r="Y227" s="237">
        <f t="shared" si="35"/>
        <v>11318</v>
      </c>
      <c r="Z227" s="237">
        <f t="shared" si="36"/>
        <v>1103040</v>
      </c>
      <c r="AA227" s="237" t="str">
        <f t="shared" si="37"/>
        <v>OK</v>
      </c>
      <c r="AB227" s="238"/>
      <c r="AC227" s="238"/>
      <c r="AD227" s="238"/>
      <c r="AE227" s="239"/>
      <c r="AG227" s="245"/>
      <c r="AH227" s="245"/>
      <c r="AI227" s="246">
        <v>11</v>
      </c>
      <c r="AJ227" s="246">
        <v>250</v>
      </c>
      <c r="AK227" s="240">
        <f t="shared" si="38"/>
        <v>261</v>
      </c>
      <c r="AL227" s="240">
        <f t="shared" si="39"/>
        <v>-11</v>
      </c>
      <c r="AM227" s="247">
        <f t="shared" si="40"/>
        <v>-0.000971903163103022</v>
      </c>
      <c r="AN227" s="240">
        <f>IF(A227="","",VLOOKUP(A227,'IHS DATABASE'!C:H,6,0))</f>
        <v>1.8</v>
      </c>
      <c r="AO227" s="240"/>
      <c r="AP227" s="248"/>
      <c r="AQ227" s="248"/>
      <c r="AR227" s="222"/>
      <c r="AS227" s="222"/>
      <c r="AT227" s="222">
        <f t="shared" si="41"/>
        <v>0</v>
      </c>
      <c r="AU227" s="222"/>
      <c r="AV227" s="249"/>
      <c r="AW227" s="249"/>
      <c r="AX227" s="222"/>
      <c r="AY227" s="222"/>
      <c r="AZ227" s="222"/>
      <c r="BA227" s="222"/>
      <c r="BB227" s="249"/>
      <c r="BC227" s="249" t="s">
        <v>60</v>
      </c>
      <c r="BD227" s="249"/>
      <c r="BE227" s="249"/>
    </row>
    <row r="228" spans="1:57">
      <c r="A228" s="221" t="s">
        <v>138</v>
      </c>
      <c r="B228" s="222" t="str">
        <f>IF(A228="","",VLOOKUP(A228,'IHS DATABASE'!C:D,2,0))</f>
        <v>Nyanje</v>
      </c>
      <c r="C228" s="223" t="str">
        <f>IF(A228="","",VLOOKUP(A228,'IHS DATABASE'!C:AD,27,0))</f>
        <v>CCS</v>
      </c>
      <c r="D228" s="223" t="s">
        <v>76</v>
      </c>
      <c r="E228" s="223" t="str">
        <f>IF(A228="","",VLOOKUP(A228,'IHS DATABASE'!C:G,5,0))</f>
        <v>Eastern </v>
      </c>
      <c r="F228" s="223" t="str">
        <f>IF(A228="","",VLOOKUP(A228,'IHS DATABASE'!C:AB,26,0))</f>
        <v>Fetus Kalunga</v>
      </c>
      <c r="G228" s="222" t="str">
        <f>IF(A228="","",VLOOKUP(A228,'IHS DATABASE'!C:X,22,0))</f>
        <v>Fetus Kalunga</v>
      </c>
      <c r="H228" s="224"/>
      <c r="I228" s="223" t="str">
        <f>IF(A228="","",VLOOKUP(A228,'IHS DATABASE'!C:W,21,0))</f>
        <v>Outdoor</v>
      </c>
      <c r="J228" s="223" t="str">
        <f>IF(A228="","",VLOOKUP(A228,'IHS DATABASE'!C:T,18,0))</f>
        <v>Solar-Gen</v>
      </c>
      <c r="K228" s="223"/>
      <c r="L228" s="223"/>
      <c r="M228" s="223" t="str">
        <f>IF(A228="","",VLOOKUP(A228,'IHS DATABASE'!C:U,19,0))</f>
        <v>Green Field</v>
      </c>
      <c r="O228" s="213">
        <v>45951</v>
      </c>
      <c r="P228" s="213">
        <v>45942</v>
      </c>
      <c r="Q228" s="233"/>
      <c r="R228" s="234"/>
      <c r="S228" s="234" t="str">
        <f>IF(A228="","",VLOOKUP(A228,'IHS DATABASE'!C:BG,30,0))</f>
        <v>Gen Logic </v>
      </c>
      <c r="T228" s="223"/>
      <c r="U228" s="234">
        <f>IF(A228="","",VLOOKUP(A228,'IHS DATABASE'!C:AG,31,0))</f>
        <v>20</v>
      </c>
      <c r="V228" s="13"/>
      <c r="W228" s="13">
        <v>26848</v>
      </c>
      <c r="X228" s="13">
        <v>26953</v>
      </c>
      <c r="Y228" s="237">
        <f t="shared" si="35"/>
        <v>105</v>
      </c>
      <c r="Z228" s="237">
        <f t="shared" si="36"/>
        <v>216</v>
      </c>
      <c r="AA228" s="237" t="str">
        <f t="shared" si="37"/>
        <v>OK</v>
      </c>
      <c r="AB228" s="238"/>
      <c r="AC228" s="238"/>
      <c r="AD228" s="238"/>
      <c r="AE228" s="239"/>
      <c r="AF228" s="240">
        <v>370</v>
      </c>
      <c r="AG228" s="245"/>
      <c r="AH228" s="245"/>
      <c r="AI228" s="246">
        <v>78</v>
      </c>
      <c r="AJ228" s="246">
        <v>200</v>
      </c>
      <c r="AK228" s="240">
        <f t="shared" si="38"/>
        <v>278</v>
      </c>
      <c r="AL228" s="240">
        <f t="shared" si="39"/>
        <v>292</v>
      </c>
      <c r="AM228" s="247">
        <f t="shared" si="40"/>
        <v>2.78095238095238</v>
      </c>
      <c r="AN228" s="240">
        <f>IF(A228="","",VLOOKUP(A228,'IHS DATABASE'!C:H,6,0))</f>
        <v>2.5</v>
      </c>
      <c r="AO228" s="240"/>
      <c r="AP228" s="248"/>
      <c r="AQ228" s="248"/>
      <c r="AR228" s="222"/>
      <c r="AS228" s="222"/>
      <c r="AT228" s="222">
        <f t="shared" si="41"/>
        <v>0</v>
      </c>
      <c r="AU228" s="222"/>
      <c r="AV228" s="249"/>
      <c r="AW228" s="249"/>
      <c r="AX228" s="222"/>
      <c r="AY228" s="222"/>
      <c r="AZ228" s="222"/>
      <c r="BA228" s="222"/>
      <c r="BB228" s="249"/>
      <c r="BC228" s="249" t="s">
        <v>69</v>
      </c>
      <c r="BD228" s="249"/>
      <c r="BE228" s="249"/>
    </row>
    <row r="229" spans="1:57">
      <c r="A229" s="221" t="s">
        <v>79</v>
      </c>
      <c r="B229" s="222" t="str">
        <f>IF(A229="","",VLOOKUP(A229,'IHS DATABASE'!C:D,2,0))</f>
        <v>MWANJAWANTU</v>
      </c>
      <c r="C229" s="223" t="str">
        <f>IF(A229="","",VLOOKUP(A229,'IHS DATABASE'!C:AD,27,0))</f>
        <v>CCS</v>
      </c>
      <c r="D229" s="223" t="s">
        <v>76</v>
      </c>
      <c r="E229" s="223" t="str">
        <f>IF(A229="","",VLOOKUP(A229,'IHS DATABASE'!C:G,5,0))</f>
        <v>Eastern </v>
      </c>
      <c r="F229" s="223" t="str">
        <f>IF(A229="","",VLOOKUP(A229,'IHS DATABASE'!C:AB,26,0))</f>
        <v>Fetus Kalunga</v>
      </c>
      <c r="G229" s="222" t="str">
        <f>IF(A229="","",VLOOKUP(A229,'IHS DATABASE'!C:X,22,0))</f>
        <v>Fetus Kalunga</v>
      </c>
      <c r="H229" s="224"/>
      <c r="I229" s="223" t="str">
        <f>IF(A229="","",VLOOKUP(A229,'IHS DATABASE'!C:W,21,0))</f>
        <v>Outdoor</v>
      </c>
      <c r="J229" s="223" t="str">
        <f>IF(A229="","",VLOOKUP(A229,'IHS DATABASE'!C:T,18,0))</f>
        <v>Grid-Gen</v>
      </c>
      <c r="K229" s="223"/>
      <c r="L229" s="223"/>
      <c r="M229" s="223" t="str">
        <f>IF(A229="","",VLOOKUP(A229,'IHS DATABASE'!C:U,19,0))</f>
        <v>Green Field</v>
      </c>
      <c r="O229" s="213">
        <v>45954</v>
      </c>
      <c r="P229" s="213">
        <v>45943</v>
      </c>
      <c r="Q229" s="233"/>
      <c r="R229" s="234"/>
      <c r="S229" s="234" t="str">
        <f>IF(A229="","",VLOOKUP(A229,'IHS DATABASE'!C:BG,30,0))</f>
        <v>Gen Logic </v>
      </c>
      <c r="T229" s="223"/>
      <c r="U229" s="234">
        <f>IF(A229="","",VLOOKUP(A229,'IHS DATABASE'!C:AG,31,0))</f>
        <v>15</v>
      </c>
      <c r="V229" s="13"/>
      <c r="W229" s="13">
        <v>47349</v>
      </c>
      <c r="X229" s="13">
        <v>47463</v>
      </c>
      <c r="Y229" s="237">
        <f t="shared" si="35"/>
        <v>114</v>
      </c>
      <c r="Z229" s="237">
        <f t="shared" si="36"/>
        <v>264</v>
      </c>
      <c r="AA229" s="237" t="str">
        <f t="shared" si="37"/>
        <v>OK</v>
      </c>
      <c r="AB229" s="238"/>
      <c r="AC229" s="238"/>
      <c r="AD229" s="238"/>
      <c r="AE229" s="239"/>
      <c r="AF229" s="240">
        <v>310</v>
      </c>
      <c r="AG229" s="245"/>
      <c r="AH229" s="245"/>
      <c r="AI229" s="246">
        <v>14</v>
      </c>
      <c r="AJ229" s="246">
        <v>250</v>
      </c>
      <c r="AK229" s="240">
        <f t="shared" si="38"/>
        <v>264</v>
      </c>
      <c r="AL229" s="240">
        <f t="shared" si="39"/>
        <v>296</v>
      </c>
      <c r="AM229" s="247">
        <f t="shared" si="40"/>
        <v>2.59649122807018</v>
      </c>
      <c r="AN229" s="240">
        <f>IF(A229="","",VLOOKUP(A229,'IHS DATABASE'!C:H,6,0))</f>
        <v>1.8</v>
      </c>
      <c r="AO229" s="240"/>
      <c r="AP229" s="248"/>
      <c r="AQ229" s="248"/>
      <c r="AR229" s="222"/>
      <c r="AS229" s="222"/>
      <c r="AT229" s="222">
        <f t="shared" si="41"/>
        <v>0</v>
      </c>
      <c r="AU229" s="222"/>
      <c r="AV229" s="249"/>
      <c r="AW229" s="249"/>
      <c r="AX229" s="222"/>
      <c r="AY229" s="222"/>
      <c r="AZ229" s="222"/>
      <c r="BA229" s="222"/>
      <c r="BB229" s="249"/>
      <c r="BC229" s="249" t="s">
        <v>69</v>
      </c>
      <c r="BD229" s="249"/>
      <c r="BE229" s="249"/>
    </row>
    <row r="230" spans="1:57">
      <c r="A230" s="221" t="s">
        <v>178</v>
      </c>
      <c r="B230" s="222" t="str">
        <f>IF(A230="","",VLOOKUP(A230,'IHS DATABASE'!C:D,2,0))</f>
        <v>Kakwiya RHC</v>
      </c>
      <c r="C230" s="223" t="str">
        <f>IF(A230="","",VLOOKUP(A230,'IHS DATABASE'!C:AD,27,0))</f>
        <v>CCS</v>
      </c>
      <c r="D230" s="223" t="s">
        <v>76</v>
      </c>
      <c r="E230" s="223" t="str">
        <f>IF(A230="","",VLOOKUP(A230,'IHS DATABASE'!C:G,5,0))</f>
        <v>Eastern</v>
      </c>
      <c r="F230" s="223" t="str">
        <f>IF(A230="","",VLOOKUP(A230,'IHS DATABASE'!C:AB,26,0))</f>
        <v>Fetus Kalunga</v>
      </c>
      <c r="G230" s="222" t="str">
        <f>IF(A230="","",VLOOKUP(A230,'IHS DATABASE'!C:X,22,0))</f>
        <v>Fetus Kalunga</v>
      </c>
      <c r="H230" s="224"/>
      <c r="I230" s="223" t="str">
        <f>IF(A230="","",VLOOKUP(A230,'IHS DATABASE'!C:W,21,0))</f>
        <v>Outdoor</v>
      </c>
      <c r="J230" s="223" t="str">
        <f>IF(A230="","",VLOOKUP(A230,'IHS DATABASE'!C:T,18,0))</f>
        <v>Grid-Gen</v>
      </c>
      <c r="K230" s="223"/>
      <c r="L230" s="223"/>
      <c r="M230" s="223" t="str">
        <f>IF(A230="","",VLOOKUP(A230,'IHS DATABASE'!C:U,19,0))</f>
        <v>Green Field</v>
      </c>
      <c r="O230" s="213">
        <v>45955</v>
      </c>
      <c r="P230" s="213">
        <v>45945</v>
      </c>
      <c r="Q230" s="233"/>
      <c r="R230" s="234"/>
      <c r="S230" s="234">
        <f>IF(A230="","",VLOOKUP(A230,'IHS DATABASE'!C:BG,30,0))</f>
        <v>0</v>
      </c>
      <c r="T230" s="223"/>
      <c r="U230" s="234">
        <f>IF(A230="","",VLOOKUP(A230,'IHS DATABASE'!C:AG,31,0))</f>
        <v>0</v>
      </c>
      <c r="V230" s="13"/>
      <c r="W230" s="13">
        <v>12343</v>
      </c>
      <c r="X230" s="13">
        <v>12485</v>
      </c>
      <c r="Y230" s="237">
        <f t="shared" si="35"/>
        <v>142</v>
      </c>
      <c r="Z230" s="237">
        <f t="shared" si="36"/>
        <v>240</v>
      </c>
      <c r="AA230" s="237" t="str">
        <f t="shared" si="37"/>
        <v>OK</v>
      </c>
      <c r="AB230" s="238"/>
      <c r="AC230" s="238"/>
      <c r="AD230" s="238"/>
      <c r="AE230" s="239"/>
      <c r="AF230" s="240">
        <v>314</v>
      </c>
      <c r="AG230" s="245"/>
      <c r="AH230" s="245"/>
      <c r="AI230" s="246">
        <v>14</v>
      </c>
      <c r="AJ230" s="246">
        <v>300</v>
      </c>
      <c r="AK230" s="240">
        <f t="shared" si="38"/>
        <v>314</v>
      </c>
      <c r="AL230" s="240">
        <f t="shared" si="39"/>
        <v>300</v>
      </c>
      <c r="AM230" s="247">
        <f t="shared" si="40"/>
        <v>2.11267605633803</v>
      </c>
      <c r="AN230" s="240">
        <f>IF(A230="","",VLOOKUP(A230,'IHS DATABASE'!C:H,6,0))</f>
        <v>4.5</v>
      </c>
      <c r="AO230" s="240"/>
      <c r="AP230" s="248"/>
      <c r="AQ230" s="248"/>
      <c r="AR230" s="222"/>
      <c r="AS230" s="222"/>
      <c r="AT230" s="222">
        <f t="shared" si="41"/>
        <v>0</v>
      </c>
      <c r="AU230" s="222"/>
      <c r="AV230" s="249"/>
      <c r="AW230" s="249"/>
      <c r="AX230" s="222"/>
      <c r="AY230" s="222"/>
      <c r="AZ230" s="222"/>
      <c r="BA230" s="222"/>
      <c r="BB230" s="249"/>
      <c r="BC230" s="249" t="s">
        <v>69</v>
      </c>
      <c r="BD230" s="249"/>
      <c r="BE230" s="249"/>
    </row>
    <row r="231" spans="1:57">
      <c r="A231" s="221" t="s">
        <v>143</v>
      </c>
      <c r="B231" s="222" t="s">
        <v>144</v>
      </c>
      <c r="C231" s="223" t="e">
        <f>IF(A231="","",VLOOKUP(A231,'IHS DATABASE'!C:AD,27,0))</f>
        <v>#N/A</v>
      </c>
      <c r="D231" s="223" t="s">
        <v>76</v>
      </c>
      <c r="E231" s="223" t="e">
        <f>IF(A231="","",VLOOKUP(A231,'IHS DATABASE'!C:G,5,0))</f>
        <v>#N/A</v>
      </c>
      <c r="F231" s="223" t="e">
        <f>IF(A231="","",VLOOKUP(A231,'IHS DATABASE'!C:AB,26,0))</f>
        <v>#N/A</v>
      </c>
      <c r="G231" s="222" t="e">
        <f>IF(A231="","",VLOOKUP(A231,'IHS DATABASE'!C:X,22,0))</f>
        <v>#N/A</v>
      </c>
      <c r="H231" s="224"/>
      <c r="I231" s="223" t="e">
        <f>IF(A231="","",VLOOKUP(A231,'IHS DATABASE'!C:W,21,0))</f>
        <v>#N/A</v>
      </c>
      <c r="J231" s="223" t="e">
        <f>IF(A231="","",VLOOKUP(A231,'IHS DATABASE'!C:T,18,0))</f>
        <v>#N/A</v>
      </c>
      <c r="K231" s="223"/>
      <c r="L231" s="223"/>
      <c r="M231" s="223" t="e">
        <f>IF(A231="","",VLOOKUP(A231,'IHS DATABASE'!C:U,19,0))</f>
        <v>#N/A</v>
      </c>
      <c r="O231" s="213">
        <v>45955</v>
      </c>
      <c r="P231" s="213">
        <v>45942</v>
      </c>
      <c r="Q231" s="233"/>
      <c r="R231" s="234"/>
      <c r="S231" s="234" t="e">
        <f>IF(A231="","",VLOOKUP(A231,'IHS DATABASE'!C:BG,30,0))</f>
        <v>#N/A</v>
      </c>
      <c r="T231" s="223"/>
      <c r="U231" s="234" t="e">
        <f>IF(A231="","",VLOOKUP(A231,'IHS DATABASE'!C:AG,31,0))</f>
        <v>#N/A</v>
      </c>
      <c r="V231" s="13"/>
      <c r="W231" s="13">
        <v>753</v>
      </c>
      <c r="X231" s="13">
        <v>917</v>
      </c>
      <c r="Y231" s="237">
        <f t="shared" si="35"/>
        <v>164</v>
      </c>
      <c r="Z231" s="237">
        <f t="shared" si="36"/>
        <v>312</v>
      </c>
      <c r="AA231" s="237" t="str">
        <f t="shared" si="37"/>
        <v>OK</v>
      </c>
      <c r="AB231" s="238"/>
      <c r="AC231" s="238"/>
      <c r="AD231" s="238"/>
      <c r="AE231" s="239"/>
      <c r="AF231" s="240">
        <v>556</v>
      </c>
      <c r="AG231" s="245"/>
      <c r="AH231" s="245"/>
      <c r="AI231" s="246">
        <v>22</v>
      </c>
      <c r="AJ231" s="246">
        <v>400</v>
      </c>
      <c r="AK231" s="240">
        <f t="shared" si="38"/>
        <v>422</v>
      </c>
      <c r="AL231" s="240">
        <f t="shared" si="39"/>
        <v>534</v>
      </c>
      <c r="AM231" s="247">
        <f t="shared" si="40"/>
        <v>3.25609756097561</v>
      </c>
      <c r="AN231" s="240" t="e">
        <f>IF(A231="","",VLOOKUP(A231,'IHS DATABASE'!C:H,6,0))</f>
        <v>#N/A</v>
      </c>
      <c r="AO231" s="240"/>
      <c r="AP231" s="248"/>
      <c r="AQ231" s="248"/>
      <c r="AR231" s="222"/>
      <c r="AS231" s="222"/>
      <c r="AT231" s="222">
        <f t="shared" si="41"/>
        <v>0</v>
      </c>
      <c r="AU231" s="222"/>
      <c r="AV231" s="249"/>
      <c r="AW231" s="249"/>
      <c r="AX231" s="222"/>
      <c r="AY231" s="222"/>
      <c r="AZ231" s="222"/>
      <c r="BA231" s="222"/>
      <c r="BB231" s="249"/>
      <c r="BC231" s="249" t="s">
        <v>69</v>
      </c>
      <c r="BD231" s="249"/>
      <c r="BE231" s="249"/>
    </row>
    <row r="232" spans="1:57">
      <c r="A232" s="221" t="s">
        <v>176</v>
      </c>
      <c r="B232" s="222" t="str">
        <f>IF(A232="","",VLOOKUP(A232,'IHS DATABASE'!C:D,2,0))</f>
        <v>MPONDA REPEATER</v>
      </c>
      <c r="C232" s="223" t="str">
        <f>IF(A232="","",VLOOKUP(A232,'IHS DATABASE'!C:AD,27,0))</f>
        <v>CCS</v>
      </c>
      <c r="D232" s="223" t="s">
        <v>62</v>
      </c>
      <c r="E232" s="223" t="str">
        <f>IF(A232="","",VLOOKUP(A232,'IHS DATABASE'!C:G,5,0))</f>
        <v>Eastern </v>
      </c>
      <c r="F232" s="223" t="str">
        <f>IF(A232="","",VLOOKUP(A232,'IHS DATABASE'!C:AB,26,0))</f>
        <v>Fetus Kalunga</v>
      </c>
      <c r="G232" s="222" t="str">
        <f>IF(A232="","",VLOOKUP(A232,'IHS DATABASE'!C:X,22,0))</f>
        <v>Fetus Kalunga</v>
      </c>
      <c r="H232" s="224"/>
      <c r="I232" s="223" t="str">
        <f>IF(A232="","",VLOOKUP(A232,'IHS DATABASE'!C:W,21,0))</f>
        <v>Outdoor</v>
      </c>
      <c r="J232" s="223" t="str">
        <f>IF(A232="","",VLOOKUP(A232,'IHS DATABASE'!C:T,18,0))</f>
        <v>Solar-Gen</v>
      </c>
      <c r="K232" s="223"/>
      <c r="L232" s="223"/>
      <c r="M232" s="223" t="str">
        <f>IF(A232="","",VLOOKUP(A232,'IHS DATABASE'!C:U,19,0))</f>
        <v>Green Field</v>
      </c>
      <c r="O232" s="213">
        <v>45955</v>
      </c>
      <c r="P232" s="213">
        <v>45944</v>
      </c>
      <c r="Q232" s="233"/>
      <c r="R232" s="234"/>
      <c r="S232" s="234" t="str">
        <f>IF(A232="","",VLOOKUP(A232,'IHS DATABASE'!C:BG,30,0))</f>
        <v>CK Works</v>
      </c>
      <c r="T232" s="223"/>
      <c r="U232" s="234">
        <f>IF(A232="","",VLOOKUP(A232,'IHS DATABASE'!C:AG,31,0))</f>
        <v>20</v>
      </c>
      <c r="V232" s="13"/>
      <c r="W232" s="13">
        <v>7991</v>
      </c>
      <c r="X232" s="13">
        <v>8164</v>
      </c>
      <c r="Y232" s="237">
        <f t="shared" si="35"/>
        <v>173</v>
      </c>
      <c r="Z232" s="237">
        <f t="shared" si="36"/>
        <v>264</v>
      </c>
      <c r="AA232" s="237" t="str">
        <f t="shared" si="37"/>
        <v>OK</v>
      </c>
      <c r="AB232" s="238"/>
      <c r="AC232" s="238"/>
      <c r="AD232" s="238"/>
      <c r="AE232" s="239"/>
      <c r="AF232" s="240">
        <v>554</v>
      </c>
      <c r="AG232" s="245"/>
      <c r="AH232" s="245"/>
      <c r="AI232" s="246">
        <v>68</v>
      </c>
      <c r="AJ232" s="246">
        <v>500</v>
      </c>
      <c r="AK232" s="240">
        <f t="shared" si="38"/>
        <v>568</v>
      </c>
      <c r="AL232" s="240">
        <f t="shared" si="39"/>
        <v>486</v>
      </c>
      <c r="AM232" s="247">
        <f t="shared" si="40"/>
        <v>2.80924855491329</v>
      </c>
      <c r="AN232" s="240">
        <f>IF(A232="","",VLOOKUP(A232,'IHS DATABASE'!C:H,6,0))</f>
        <v>2.5</v>
      </c>
      <c r="AO232" s="240"/>
      <c r="AP232" s="248"/>
      <c r="AQ232" s="248"/>
      <c r="AR232" s="222"/>
      <c r="AS232" s="222"/>
      <c r="AT232" s="222">
        <f t="shared" si="41"/>
        <v>0</v>
      </c>
      <c r="AU232" s="222"/>
      <c r="AV232" s="249"/>
      <c r="AW232" s="249"/>
      <c r="AX232" s="222"/>
      <c r="AY232" s="222"/>
      <c r="AZ232" s="222"/>
      <c r="BA232" s="222"/>
      <c r="BB232" s="249"/>
      <c r="BC232" s="249" t="s">
        <v>69</v>
      </c>
      <c r="BD232" s="249"/>
      <c r="BE232" s="249"/>
    </row>
    <row r="233" spans="1:57">
      <c r="A233" s="221" t="s">
        <v>97</v>
      </c>
      <c r="B233" s="222" t="str">
        <f>IF(A233="","",VLOOKUP(A233,'IHS DATABASE'!C:D,2,0))</f>
        <v>CHIPATA RELIEF 2 (Kapata)</v>
      </c>
      <c r="C233" s="223" t="str">
        <f>IF(A233="","",VLOOKUP(A233,'IHS DATABASE'!C:AD,27,0))</f>
        <v>CCS</v>
      </c>
      <c r="D233" s="223" t="s">
        <v>59</v>
      </c>
      <c r="E233" s="223" t="str">
        <f>IF(A233="","",VLOOKUP(A233,'IHS DATABASE'!C:G,5,0))</f>
        <v>Eastern </v>
      </c>
      <c r="F233" s="223" t="str">
        <f>IF(A233="","",VLOOKUP(A233,'IHS DATABASE'!C:AB,26,0))</f>
        <v>Fetus Kalunga</v>
      </c>
      <c r="G233" s="222" t="str">
        <f>IF(A233="","",VLOOKUP(A233,'IHS DATABASE'!C:X,22,0))</f>
        <v>Fetus Kalunga</v>
      </c>
      <c r="H233" s="224"/>
      <c r="I233" s="223" t="str">
        <f>IF(A233="","",VLOOKUP(A233,'IHS DATABASE'!C:W,21,0))</f>
        <v>Indoor </v>
      </c>
      <c r="J233" s="223" t="str">
        <f>IF(A233="","",VLOOKUP(A233,'IHS DATABASE'!C:T,18,0))</f>
        <v>Grid-Gen</v>
      </c>
      <c r="K233" s="223"/>
      <c r="L233" s="223"/>
      <c r="M233" s="223" t="str">
        <f>IF(A233="","",VLOOKUP(A233,'IHS DATABASE'!C:U,19,0))</f>
        <v>Green Field</v>
      </c>
      <c r="O233" s="213">
        <v>45956</v>
      </c>
      <c r="P233" s="213">
        <v>45950</v>
      </c>
      <c r="Q233" s="233"/>
      <c r="R233" s="234"/>
      <c r="S233" s="234" t="str">
        <f>IF(A233="","",VLOOKUP(A233,'IHS DATABASE'!C:BG,30,0))</f>
        <v>CK Works</v>
      </c>
      <c r="T233" s="223"/>
      <c r="U233" s="234">
        <f>IF(A233="","",VLOOKUP(A233,'IHS DATABASE'!C:AG,31,0))</f>
        <v>45</v>
      </c>
      <c r="V233" s="13"/>
      <c r="W233" s="13">
        <v>5436</v>
      </c>
      <c r="X233" s="13">
        <v>5509</v>
      </c>
      <c r="Y233" s="237">
        <f t="shared" si="35"/>
        <v>73</v>
      </c>
      <c r="Z233" s="237">
        <f t="shared" si="36"/>
        <v>144</v>
      </c>
      <c r="AA233" s="237" t="str">
        <f t="shared" si="37"/>
        <v>OK</v>
      </c>
      <c r="AB233" s="238"/>
      <c r="AC233" s="238"/>
      <c r="AD233" s="238"/>
      <c r="AE233" s="239"/>
      <c r="AF233" s="240">
        <v>971</v>
      </c>
      <c r="AG233" s="245"/>
      <c r="AH233" s="245"/>
      <c r="AI233" s="246">
        <v>403</v>
      </c>
      <c r="AJ233" s="246">
        <v>400</v>
      </c>
      <c r="AK233" s="240">
        <f t="shared" si="38"/>
        <v>803</v>
      </c>
      <c r="AL233" s="240">
        <f t="shared" si="39"/>
        <v>568</v>
      </c>
      <c r="AM233" s="247">
        <f t="shared" si="40"/>
        <v>7.78082191780822</v>
      </c>
      <c r="AN233" s="240">
        <f>IF(A233="","",VLOOKUP(A233,'IHS DATABASE'!C:H,6,0))</f>
        <v>5.5</v>
      </c>
      <c r="AO233" s="240"/>
      <c r="AP233" s="248"/>
      <c r="AQ233" s="248"/>
      <c r="AR233" s="222"/>
      <c r="AS233" s="222"/>
      <c r="AT233" s="222">
        <f t="shared" si="41"/>
        <v>0</v>
      </c>
      <c r="AU233" s="222"/>
      <c r="AV233" s="249"/>
      <c r="AW233" s="249"/>
      <c r="AX233" s="222"/>
      <c r="AY233" s="222"/>
      <c r="AZ233" s="222"/>
      <c r="BA233" s="222"/>
      <c r="BB233" s="249"/>
      <c r="BC233" s="249" t="s">
        <v>128</v>
      </c>
      <c r="BD233" s="249"/>
      <c r="BE233" s="249"/>
    </row>
    <row r="234" spans="1:57">
      <c r="A234" s="221" t="s">
        <v>88</v>
      </c>
      <c r="B234" s="222" t="str">
        <f>IF(A234="","",VLOOKUP(A234,'IHS DATABASE'!C:D,2,0))</f>
        <v>Chipata ZCCF Command</v>
      </c>
      <c r="C234" s="223" t="str">
        <f>IF(A234="","",VLOOKUP(A234,'IHS DATABASE'!C:AD,27,0))</f>
        <v>CCS</v>
      </c>
      <c r="D234" s="223" t="s">
        <v>59</v>
      </c>
      <c r="E234" s="223" t="str">
        <f>IF(A234="","",VLOOKUP(A234,'IHS DATABASE'!C:G,5,0))</f>
        <v>Eastern </v>
      </c>
      <c r="F234" s="223" t="str">
        <f>IF(A234="","",VLOOKUP(A234,'IHS DATABASE'!C:AB,26,0))</f>
        <v>Fetus Kalunga</v>
      </c>
      <c r="G234" s="222" t="str">
        <f>IF(A234="","",VLOOKUP(A234,'IHS DATABASE'!C:X,22,0))</f>
        <v>Fetus Kalunga</v>
      </c>
      <c r="H234" s="224"/>
      <c r="I234" s="223" t="str">
        <f>IF(A234="","",VLOOKUP(A234,'IHS DATABASE'!C:W,21,0))</f>
        <v>Outdoor</v>
      </c>
      <c r="J234" s="223" t="str">
        <f>IF(A234="","",VLOOKUP(A234,'IHS DATABASE'!C:T,18,0))</f>
        <v>Grid-Gen</v>
      </c>
      <c r="K234" s="223"/>
      <c r="L234" s="223"/>
      <c r="M234" s="223" t="str">
        <f>IF(A234="","",VLOOKUP(A234,'IHS DATABASE'!C:U,19,0))</f>
        <v>Green Field</v>
      </c>
      <c r="O234" s="213">
        <v>45956</v>
      </c>
      <c r="P234" s="213">
        <v>45946</v>
      </c>
      <c r="Q234" s="233"/>
      <c r="R234" s="234"/>
      <c r="S234" s="234" t="str">
        <f>IF(A234="","",VLOOKUP(A234,'IHS DATABASE'!C:BG,30,0))</f>
        <v>Gen Logic </v>
      </c>
      <c r="T234" s="223"/>
      <c r="U234" s="234">
        <f>IF(A234="","",VLOOKUP(A234,'IHS DATABASE'!C:AG,31,0))</f>
        <v>30</v>
      </c>
      <c r="V234" s="13"/>
      <c r="W234" s="13">
        <v>6929</v>
      </c>
      <c r="X234" s="13">
        <v>7034</v>
      </c>
      <c r="Y234" s="237">
        <f t="shared" si="35"/>
        <v>105</v>
      </c>
      <c r="Z234" s="237">
        <f t="shared" si="36"/>
        <v>240</v>
      </c>
      <c r="AA234" s="237" t="str">
        <f t="shared" si="37"/>
        <v>OK</v>
      </c>
      <c r="AB234" s="238"/>
      <c r="AC234" s="238"/>
      <c r="AD234" s="238"/>
      <c r="AE234" s="239"/>
      <c r="AF234" s="240">
        <v>619</v>
      </c>
      <c r="AG234" s="245"/>
      <c r="AH234" s="245"/>
      <c r="AI234" s="246">
        <v>210</v>
      </c>
      <c r="AJ234" s="246">
        <v>300</v>
      </c>
      <c r="AK234" s="240">
        <f t="shared" si="38"/>
        <v>510</v>
      </c>
      <c r="AL234" s="240">
        <f t="shared" si="39"/>
        <v>409</v>
      </c>
      <c r="AM234" s="247">
        <f t="shared" si="40"/>
        <v>3.89523809523809</v>
      </c>
      <c r="AN234" s="240">
        <f>IF(A234="","",VLOOKUP(A234,'IHS DATABASE'!C:H,6,0))</f>
        <v>4.5</v>
      </c>
      <c r="AO234" s="240"/>
      <c r="AP234" s="248"/>
      <c r="AQ234" s="248"/>
      <c r="AR234" s="222"/>
      <c r="AS234" s="222"/>
      <c r="AT234" s="222">
        <f t="shared" si="41"/>
        <v>0</v>
      </c>
      <c r="AU234" s="222"/>
      <c r="AV234" s="249"/>
      <c r="AW234" s="249"/>
      <c r="AX234" s="222"/>
      <c r="AY234" s="222"/>
      <c r="AZ234" s="222"/>
      <c r="BA234" s="222"/>
      <c r="BB234" s="249"/>
      <c r="BC234" s="249" t="s">
        <v>128</v>
      </c>
      <c r="BD234" s="249"/>
      <c r="BE234" s="249"/>
    </row>
    <row r="235" spans="1:57">
      <c r="A235" s="221" t="s">
        <v>96</v>
      </c>
      <c r="B235" s="222" t="str">
        <f>IF(A235="","",VLOOKUP(A235,'IHS DATABASE'!C:D,2,0))</f>
        <v>St. Margret BB</v>
      </c>
      <c r="C235" s="223" t="str">
        <f>IF(A235="","",VLOOKUP(A235,'IHS DATABASE'!C:AD,27,0))</f>
        <v>CCS</v>
      </c>
      <c r="D235" s="223" t="s">
        <v>59</v>
      </c>
      <c r="E235" s="223" t="str">
        <f>IF(A235="","",VLOOKUP(A235,'IHS DATABASE'!C:G,5,0))</f>
        <v>Eastern </v>
      </c>
      <c r="F235" s="223" t="str">
        <f>IF(A235="","",VLOOKUP(A235,'IHS DATABASE'!C:AB,26,0))</f>
        <v>Fetus Kalunga</v>
      </c>
      <c r="G235" s="222" t="str">
        <f>IF(A235="","",VLOOKUP(A235,'IHS DATABASE'!C:X,22,0))</f>
        <v>Fetus Kalunga</v>
      </c>
      <c r="H235" s="224"/>
      <c r="I235" s="223" t="str">
        <f>IF(A235="","",VLOOKUP(A235,'IHS DATABASE'!C:W,21,0))</f>
        <v>Outdoor</v>
      </c>
      <c r="J235" s="223" t="str">
        <f>IF(A235="","",VLOOKUP(A235,'IHS DATABASE'!C:T,18,0))</f>
        <v>Grid-Gen</v>
      </c>
      <c r="K235" s="223"/>
      <c r="L235" s="223"/>
      <c r="M235" s="223" t="str">
        <f>IF(A235="","",VLOOKUP(A235,'IHS DATABASE'!C:U,19,0))</f>
        <v>Green Field</v>
      </c>
      <c r="O235" s="213">
        <v>45956</v>
      </c>
      <c r="P235" s="213">
        <v>45948</v>
      </c>
      <c r="Q235" s="233"/>
      <c r="R235" s="234"/>
      <c r="S235" s="234" t="str">
        <f>IF(A235="","",VLOOKUP(A235,'IHS DATABASE'!C:BG,30,0))</f>
        <v>Elcos</v>
      </c>
      <c r="T235" s="223"/>
      <c r="U235" s="234">
        <f>IF(A235="","",VLOOKUP(A235,'IHS DATABASE'!C:AG,31,0))</f>
        <v>15</v>
      </c>
      <c r="V235" s="13"/>
      <c r="W235" s="13">
        <v>6514</v>
      </c>
      <c r="X235" s="13">
        <v>6614</v>
      </c>
      <c r="Y235" s="237">
        <f t="shared" si="35"/>
        <v>100</v>
      </c>
      <c r="Z235" s="237">
        <f t="shared" si="36"/>
        <v>192</v>
      </c>
      <c r="AA235" s="237" t="str">
        <f t="shared" si="37"/>
        <v>OK</v>
      </c>
      <c r="AB235" s="238"/>
      <c r="AC235" s="238"/>
      <c r="AD235" s="238"/>
      <c r="AE235" s="239"/>
      <c r="AF235" s="240">
        <v>459</v>
      </c>
      <c r="AG235" s="245"/>
      <c r="AH235" s="245"/>
      <c r="AI235" s="246">
        <v>113</v>
      </c>
      <c r="AJ235" s="246">
        <v>300</v>
      </c>
      <c r="AK235" s="240">
        <f t="shared" si="38"/>
        <v>413</v>
      </c>
      <c r="AL235" s="240">
        <f t="shared" si="39"/>
        <v>346</v>
      </c>
      <c r="AM235" s="247">
        <f t="shared" si="40"/>
        <v>3.46</v>
      </c>
      <c r="AN235" s="240">
        <f>IF(A235="","",VLOOKUP(A235,'IHS DATABASE'!C:H,6,0))</f>
        <v>1.8</v>
      </c>
      <c r="AO235" s="240"/>
      <c r="AP235" s="248"/>
      <c r="AQ235" s="248"/>
      <c r="AR235" s="222"/>
      <c r="AS235" s="222"/>
      <c r="AT235" s="222">
        <f t="shared" si="41"/>
        <v>0</v>
      </c>
      <c r="AU235" s="222"/>
      <c r="AV235" s="249"/>
      <c r="AW235" s="249"/>
      <c r="AX235" s="222"/>
      <c r="AY235" s="222"/>
      <c r="AZ235" s="222"/>
      <c r="BA235" s="222"/>
      <c r="BB235" s="249"/>
      <c r="BC235" s="249" t="s">
        <v>128</v>
      </c>
      <c r="BD235" s="249"/>
      <c r="BE235" s="249"/>
    </row>
    <row r="236" spans="1:57">
      <c r="A236" s="221" t="s">
        <v>108</v>
      </c>
      <c r="B236" s="222" t="str">
        <f>IF(A236="","",VLOOKUP(A236,'IHS DATABASE'!C:D,2,0))</f>
        <v>Monde Day Sec Sch</v>
      </c>
      <c r="C236" s="223" t="str">
        <f>IF(A236="","",VLOOKUP(A236,'IHS DATABASE'!C:AD,27,0))</f>
        <v>CCS</v>
      </c>
      <c r="D236" s="223" t="s">
        <v>76</v>
      </c>
      <c r="E236" s="223" t="str">
        <f>IF(A236="","",VLOOKUP(A236,'IHS DATABASE'!C:G,5,0))</f>
        <v>Eastern</v>
      </c>
      <c r="F236" s="223" t="str">
        <f>IF(A236="","",VLOOKUP(A236,'IHS DATABASE'!C:AB,26,0))</f>
        <v>Fetus Kalunga</v>
      </c>
      <c r="G236" s="222" t="str">
        <f>IF(A236="","",VLOOKUP(A236,'IHS DATABASE'!C:X,22,0))</f>
        <v>Fetus Kalunga</v>
      </c>
      <c r="H236" s="224"/>
      <c r="I236" s="223" t="str">
        <f>IF(A236="","",VLOOKUP(A236,'IHS DATABASE'!C:W,21,0))</f>
        <v>Outdoor</v>
      </c>
      <c r="J236" s="223" t="str">
        <f>IF(A236="","",VLOOKUP(A236,'IHS DATABASE'!C:T,18,0))</f>
        <v>Solar-Gen</v>
      </c>
      <c r="K236" s="223"/>
      <c r="L236" s="223"/>
      <c r="M236" s="223" t="str">
        <f>IF(A236="","",VLOOKUP(A236,'IHS DATABASE'!C:U,19,0))</f>
        <v>Green Field</v>
      </c>
      <c r="O236" s="213">
        <v>45957</v>
      </c>
      <c r="P236" s="213">
        <v>45940</v>
      </c>
      <c r="Q236" s="233"/>
      <c r="R236" s="234"/>
      <c r="S236" s="234">
        <f>IF(A236="","",VLOOKUP(A236,'IHS DATABASE'!C:BG,30,0))</f>
        <v>0</v>
      </c>
      <c r="T236" s="223"/>
      <c r="U236" s="234">
        <f>IF(A236="","",VLOOKUP(A236,'IHS DATABASE'!C:AG,31,0))</f>
        <v>0</v>
      </c>
      <c r="V236" s="13"/>
      <c r="W236" s="13">
        <v>11042</v>
      </c>
      <c r="X236" s="13">
        <v>11202</v>
      </c>
      <c r="Y236" s="237">
        <f t="shared" si="35"/>
        <v>160</v>
      </c>
      <c r="Z236" s="237">
        <f t="shared" si="36"/>
        <v>408</v>
      </c>
      <c r="AA236" s="237" t="str">
        <f t="shared" si="37"/>
        <v>OK</v>
      </c>
      <c r="AB236" s="238"/>
      <c r="AC236" s="238"/>
      <c r="AD236" s="238"/>
      <c r="AE236" s="239"/>
      <c r="AF236" s="240">
        <v>510</v>
      </c>
      <c r="AG236" s="245"/>
      <c r="AH236" s="245"/>
      <c r="AI236" s="246">
        <v>30</v>
      </c>
      <c r="AJ236" s="246">
        <v>350</v>
      </c>
      <c r="AK236" s="240">
        <f t="shared" si="38"/>
        <v>380</v>
      </c>
      <c r="AL236" s="240">
        <f t="shared" si="39"/>
        <v>480</v>
      </c>
      <c r="AM236" s="247">
        <f t="shared" si="40"/>
        <v>3</v>
      </c>
      <c r="AN236" s="240">
        <f>IF(A236="","",VLOOKUP(A236,'IHS DATABASE'!C:H,6,0))</f>
        <v>2.5</v>
      </c>
      <c r="AO236" s="240"/>
      <c r="AP236" s="248"/>
      <c r="AQ236" s="248"/>
      <c r="AR236" s="222"/>
      <c r="AS236" s="222"/>
      <c r="AT236" s="222">
        <f t="shared" si="41"/>
        <v>0</v>
      </c>
      <c r="AU236" s="222"/>
      <c r="AV236" s="249"/>
      <c r="AW236" s="249"/>
      <c r="AX236" s="222"/>
      <c r="AY236" s="222"/>
      <c r="AZ236" s="222"/>
      <c r="BA236" s="222"/>
      <c r="BB236" s="249"/>
      <c r="BC236" s="249" t="s">
        <v>69</v>
      </c>
      <c r="BD236" s="249"/>
      <c r="BE236" s="249"/>
    </row>
    <row r="237" spans="1:57">
      <c r="A237" s="221" t="s">
        <v>183</v>
      </c>
      <c r="B237" s="222" t="str">
        <f>IF(A237="","",VLOOKUP(A237,'IHS DATABASE'!C:D,2,0))</f>
        <v>Nkhanga</v>
      </c>
      <c r="C237" s="223" t="str">
        <f>IF(A237="","",VLOOKUP(A237,'IHS DATABASE'!C:AD,27,0))</f>
        <v>CCS</v>
      </c>
      <c r="D237" s="223" t="s">
        <v>62</v>
      </c>
      <c r="E237" s="223" t="str">
        <f>IF(A237="","",VLOOKUP(A237,'IHS DATABASE'!C:G,5,0))</f>
        <v>Eastern </v>
      </c>
      <c r="F237" s="223" t="str">
        <f>IF(A237="","",VLOOKUP(A237,'IHS DATABASE'!C:AB,26,0))</f>
        <v>Fetus Kalunga</v>
      </c>
      <c r="G237" s="222" t="str">
        <f>IF(A237="","",VLOOKUP(A237,'IHS DATABASE'!C:X,22,0))</f>
        <v>Fetus Kalunga</v>
      </c>
      <c r="H237" s="224"/>
      <c r="I237" s="223" t="str">
        <f>IF(A237="","",VLOOKUP(A237,'IHS DATABASE'!C:W,21,0))</f>
        <v>Outdoor</v>
      </c>
      <c r="J237" s="223" t="str">
        <f>IF(A237="","",VLOOKUP(A237,'IHS DATABASE'!C:T,18,0))</f>
        <v>Solar-Gen</v>
      </c>
      <c r="K237" s="223"/>
      <c r="L237" s="223"/>
      <c r="M237" s="223" t="str">
        <f>IF(A237="","",VLOOKUP(A237,'IHS DATABASE'!C:U,19,0))</f>
        <v>Green Field</v>
      </c>
      <c r="O237" s="213">
        <v>45957</v>
      </c>
      <c r="P237" s="213">
        <v>45945</v>
      </c>
      <c r="Q237" s="233"/>
      <c r="R237" s="234"/>
      <c r="S237" s="234" t="str">
        <f>IF(A237="","",VLOOKUP(A237,'IHS DATABASE'!C:BG,30,0))</f>
        <v>GNM</v>
      </c>
      <c r="T237" s="223"/>
      <c r="U237" s="234">
        <f>IF(A237="","",VLOOKUP(A237,'IHS DATABASE'!C:AG,31,0))</f>
        <v>20</v>
      </c>
      <c r="V237" s="13"/>
      <c r="W237" s="13">
        <v>7657</v>
      </c>
      <c r="X237" s="13">
        <v>7780</v>
      </c>
      <c r="Y237" s="237">
        <f t="shared" si="35"/>
        <v>123</v>
      </c>
      <c r="Z237" s="237">
        <f t="shared" si="36"/>
        <v>288</v>
      </c>
      <c r="AA237" s="237" t="str">
        <f t="shared" si="37"/>
        <v>OK</v>
      </c>
      <c r="AB237" s="238"/>
      <c r="AC237" s="238"/>
      <c r="AD237" s="238"/>
      <c r="AE237" s="239"/>
      <c r="AF237" s="240">
        <v>511</v>
      </c>
      <c r="AG237" s="245"/>
      <c r="AH237" s="245"/>
      <c r="AI237" s="246">
        <v>81</v>
      </c>
      <c r="AJ237" s="246">
        <v>550</v>
      </c>
      <c r="AK237" s="240">
        <f t="shared" si="38"/>
        <v>631</v>
      </c>
      <c r="AL237" s="240">
        <f t="shared" si="39"/>
        <v>430</v>
      </c>
      <c r="AM237" s="247">
        <f t="shared" si="40"/>
        <v>3.49593495934959</v>
      </c>
      <c r="AN237" s="240">
        <f>IF(A237="","",VLOOKUP(A237,'IHS DATABASE'!C:H,6,0))</f>
        <v>2.5</v>
      </c>
      <c r="AO237" s="240"/>
      <c r="AP237" s="248"/>
      <c r="AQ237" s="248"/>
      <c r="AR237" s="222"/>
      <c r="AS237" s="222"/>
      <c r="AT237" s="222">
        <f t="shared" si="41"/>
        <v>0</v>
      </c>
      <c r="AU237" s="222"/>
      <c r="AV237" s="249"/>
      <c r="AW237" s="249"/>
      <c r="AX237" s="222"/>
      <c r="AY237" s="222"/>
      <c r="AZ237" s="222"/>
      <c r="BA237" s="222"/>
      <c r="BB237" s="249"/>
      <c r="BC237" s="249" t="s">
        <v>69</v>
      </c>
      <c r="BD237" s="249"/>
      <c r="BE237" s="249"/>
    </row>
    <row r="238" spans="1:57">
      <c r="A238" s="221" t="s">
        <v>77</v>
      </c>
      <c r="B238" s="222" t="str">
        <f>IF(A238="","",VLOOKUP(A238,'IHS DATABASE'!C:D,2,0))</f>
        <v>Kamono (Nyimba Town_Town1)</v>
      </c>
      <c r="C238" s="223" t="str">
        <f>IF(A238="","",VLOOKUP(A238,'IHS DATABASE'!C:AD,27,0))</f>
        <v>CCS</v>
      </c>
      <c r="D238" s="223" t="s">
        <v>76</v>
      </c>
      <c r="E238" s="223" t="str">
        <f>IF(A238="","",VLOOKUP(A238,'IHS DATABASE'!C:G,5,0))</f>
        <v>Eastern </v>
      </c>
      <c r="F238" s="223" t="str">
        <f>IF(A238="","",VLOOKUP(A238,'IHS DATABASE'!C:AB,26,0))</f>
        <v>Fetus Kalunga</v>
      </c>
      <c r="G238" s="222" t="str">
        <f>IF(A238="","",VLOOKUP(A238,'IHS DATABASE'!C:X,22,0))</f>
        <v>Fetus Kalunga</v>
      </c>
      <c r="H238" s="224"/>
      <c r="I238" s="223" t="str">
        <f>IF(A238="","",VLOOKUP(A238,'IHS DATABASE'!C:W,21,0))</f>
        <v>Outdoor</v>
      </c>
      <c r="J238" s="223" t="str">
        <f>IF(A238="","",VLOOKUP(A238,'IHS DATABASE'!C:T,18,0))</f>
        <v>Solar-Gen</v>
      </c>
      <c r="K238" s="223"/>
      <c r="L238" s="223"/>
      <c r="M238" s="223" t="str">
        <f>IF(A238="","",VLOOKUP(A238,'IHS DATABASE'!C:U,19,0))</f>
        <v>Green Field</v>
      </c>
      <c r="O238" s="213">
        <v>45957</v>
      </c>
      <c r="P238" s="213">
        <v>45942</v>
      </c>
      <c r="Q238" s="233"/>
      <c r="R238" s="234"/>
      <c r="S238" s="234" t="str">
        <f>IF(A238="","",VLOOKUP(A238,'IHS DATABASE'!C:BG,30,0))</f>
        <v>Gen Logic </v>
      </c>
      <c r="T238" s="223"/>
      <c r="U238" s="234">
        <f>IF(A238="","",VLOOKUP(A238,'IHS DATABASE'!C:AG,31,0))</f>
        <v>20</v>
      </c>
      <c r="V238" s="13"/>
      <c r="W238" s="13">
        <v>12049</v>
      </c>
      <c r="X238" s="13">
        <v>12359</v>
      </c>
      <c r="Y238" s="237">
        <f t="shared" si="35"/>
        <v>310</v>
      </c>
      <c r="Z238" s="237">
        <f t="shared" si="36"/>
        <v>360</v>
      </c>
      <c r="AA238" s="237" t="str">
        <f t="shared" si="37"/>
        <v>OK</v>
      </c>
      <c r="AB238" s="238"/>
      <c r="AC238" s="238"/>
      <c r="AD238" s="238"/>
      <c r="AE238" s="239"/>
      <c r="AF238" s="240">
        <v>810</v>
      </c>
      <c r="AG238" s="245"/>
      <c r="AH238" s="245"/>
      <c r="AI238" s="246">
        <v>17</v>
      </c>
      <c r="AJ238" s="246">
        <v>600</v>
      </c>
      <c r="AK238" s="240">
        <f t="shared" si="38"/>
        <v>617</v>
      </c>
      <c r="AL238" s="240">
        <f t="shared" si="39"/>
        <v>793</v>
      </c>
      <c r="AM238" s="247">
        <f t="shared" si="40"/>
        <v>2.55806451612903</v>
      </c>
      <c r="AN238" s="240">
        <f>IF(A238="","",VLOOKUP(A238,'IHS DATABASE'!C:H,6,0))</f>
        <v>2.5</v>
      </c>
      <c r="AO238" s="240"/>
      <c r="AP238" s="248"/>
      <c r="AQ238" s="248"/>
      <c r="AR238" s="222"/>
      <c r="AS238" s="222"/>
      <c r="AT238" s="222">
        <f t="shared" si="41"/>
        <v>0</v>
      </c>
      <c r="AU238" s="222"/>
      <c r="AV238" s="249"/>
      <c r="AW238" s="249"/>
      <c r="AX238" s="222"/>
      <c r="AY238" s="222"/>
      <c r="AZ238" s="222"/>
      <c r="BA238" s="222"/>
      <c r="BB238" s="249"/>
      <c r="BC238" s="249" t="s">
        <v>69</v>
      </c>
      <c r="BD238" s="249"/>
      <c r="BE238" s="249"/>
    </row>
    <row r="239" spans="1:57">
      <c r="A239" s="221" t="s">
        <v>207</v>
      </c>
      <c r="B239" s="222" t="str">
        <f>IF(A239="","",VLOOKUP(A239,'IHS DATABASE'!C:D,2,0))</f>
        <v>Mwami</v>
      </c>
      <c r="C239" s="223" t="str">
        <f>IF(A239="","",VLOOKUP(A239,'IHS DATABASE'!C:AD,27,0))</f>
        <v>CCS</v>
      </c>
      <c r="D239" s="223" t="s">
        <v>59</v>
      </c>
      <c r="E239" s="223" t="str">
        <f>IF(A239="","",VLOOKUP(A239,'IHS DATABASE'!C:G,5,0))</f>
        <v>Eastern </v>
      </c>
      <c r="F239" s="223" t="str">
        <f>IF(A239="","",VLOOKUP(A239,'IHS DATABASE'!C:AB,26,0))</f>
        <v>Fetus Kalunga</v>
      </c>
      <c r="G239" s="222" t="str">
        <f>IF(A239="","",VLOOKUP(A239,'IHS DATABASE'!C:X,22,0))</f>
        <v>Fetus Kalunga</v>
      </c>
      <c r="H239" s="224"/>
      <c r="I239" s="223" t="str">
        <f>IF(A239="","",VLOOKUP(A239,'IHS DATABASE'!C:W,21,0))</f>
        <v>Indoor </v>
      </c>
      <c r="J239" s="223" t="str">
        <f>IF(A239="","",VLOOKUP(A239,'IHS DATABASE'!C:T,18,0))</f>
        <v>Grid-Gen</v>
      </c>
      <c r="K239" s="223"/>
      <c r="L239" s="223"/>
      <c r="M239" s="223" t="str">
        <f>IF(A239="","",VLOOKUP(A239,'IHS DATABASE'!C:U,19,0))</f>
        <v>Green Field</v>
      </c>
      <c r="O239" s="213">
        <v>45957</v>
      </c>
      <c r="P239" s="213">
        <v>45929</v>
      </c>
      <c r="Q239" s="233"/>
      <c r="R239" s="234"/>
      <c r="S239" s="234" t="str">
        <f>IF(A239="","",VLOOKUP(A239,'IHS DATABASE'!C:BG,30,0))</f>
        <v>Gen Logic </v>
      </c>
      <c r="T239" s="223"/>
      <c r="U239" s="234">
        <f>IF(A239="","",VLOOKUP(A239,'IHS DATABASE'!C:AG,31,0))</f>
        <v>15</v>
      </c>
      <c r="V239" s="13"/>
      <c r="W239" s="13">
        <v>9696</v>
      </c>
      <c r="X239" s="13">
        <v>9780</v>
      </c>
      <c r="Y239" s="237">
        <f t="shared" si="35"/>
        <v>84</v>
      </c>
      <c r="Z239" s="237">
        <f t="shared" si="36"/>
        <v>672</v>
      </c>
      <c r="AA239" s="237" t="str">
        <f t="shared" si="37"/>
        <v>OK</v>
      </c>
      <c r="AB239" s="238"/>
      <c r="AC239" s="238"/>
      <c r="AD239" s="238"/>
      <c r="AE239" s="239"/>
      <c r="AF239" s="214">
        <v>316</v>
      </c>
      <c r="AG239" s="245"/>
      <c r="AH239" s="245"/>
      <c r="AI239" s="246">
        <v>145</v>
      </c>
      <c r="AJ239" s="246">
        <v>100</v>
      </c>
      <c r="AK239" s="240">
        <f t="shared" si="38"/>
        <v>245</v>
      </c>
      <c r="AL239" s="240">
        <f t="shared" si="39"/>
        <v>171</v>
      </c>
      <c r="AM239" s="247">
        <f t="shared" si="40"/>
        <v>2.03571428571429</v>
      </c>
      <c r="AN239" s="240">
        <f>IF(A239="","",VLOOKUP(A239,'IHS DATABASE'!C:H,6,0))</f>
        <v>1.8</v>
      </c>
      <c r="AO239" s="240"/>
      <c r="AP239" s="248"/>
      <c r="AQ239" s="248"/>
      <c r="AR239" s="222"/>
      <c r="AS239" s="222"/>
      <c r="AT239" s="222">
        <f t="shared" si="41"/>
        <v>0</v>
      </c>
      <c r="AU239" s="222"/>
      <c r="AV239" s="249"/>
      <c r="AW239" s="249"/>
      <c r="AX239" s="222"/>
      <c r="AY239" s="222"/>
      <c r="AZ239" s="222"/>
      <c r="BA239" s="222"/>
      <c r="BB239" s="249"/>
      <c r="BC239" s="249" t="s">
        <v>128</v>
      </c>
      <c r="BD239" s="249"/>
      <c r="BE239" s="249"/>
    </row>
    <row r="240" spans="1:57">
      <c r="A240" s="221" t="s">
        <v>208</v>
      </c>
      <c r="B240" s="222" t="str">
        <f>IF(A240="","",VLOOKUP(A240,'IHS DATABASE'!C:D,2,0))</f>
        <v>mwami boarder</v>
      </c>
      <c r="C240" s="223" t="str">
        <f>IF(A240="","",VLOOKUP(A240,'IHS DATABASE'!C:AD,27,0))</f>
        <v>CCS</v>
      </c>
      <c r="D240" s="223" t="s">
        <v>59</v>
      </c>
      <c r="E240" s="223" t="str">
        <f>IF(A240="","",VLOOKUP(A240,'IHS DATABASE'!C:G,5,0))</f>
        <v>Eastern </v>
      </c>
      <c r="F240" s="223" t="str">
        <f>IF(A240="","",VLOOKUP(A240,'IHS DATABASE'!C:AB,26,0))</f>
        <v>Fetus Kalunga</v>
      </c>
      <c r="G240" s="222" t="str">
        <f>IF(A240="","",VLOOKUP(A240,'IHS DATABASE'!C:X,22,0))</f>
        <v>Fetus Kalunga</v>
      </c>
      <c r="H240" s="224"/>
      <c r="I240" s="223" t="str">
        <f>IF(A240="","",VLOOKUP(A240,'IHS DATABASE'!C:W,21,0))</f>
        <v>Outdoor</v>
      </c>
      <c r="J240" s="223" t="str">
        <f>IF(A240="","",VLOOKUP(A240,'IHS DATABASE'!C:T,18,0))</f>
        <v>Grid-Gen</v>
      </c>
      <c r="K240" s="223"/>
      <c r="L240" s="223"/>
      <c r="M240" s="223" t="str">
        <f>IF(A240="","",VLOOKUP(A240,'IHS DATABASE'!C:U,19,0))</f>
        <v>Green Field</v>
      </c>
      <c r="O240" s="213">
        <v>45957</v>
      </c>
      <c r="P240" s="213">
        <v>45934</v>
      </c>
      <c r="Q240" s="233"/>
      <c r="R240" s="234"/>
      <c r="S240" s="234" t="str">
        <f>IF(A240="","",VLOOKUP(A240,'IHS DATABASE'!C:BG,30,0))</f>
        <v>CK Works</v>
      </c>
      <c r="T240" s="223"/>
      <c r="U240" s="234">
        <f>IF(A240="","",VLOOKUP(A240,'IHS DATABASE'!C:AG,31,0))</f>
        <v>20</v>
      </c>
      <c r="V240" s="13"/>
      <c r="W240" s="13">
        <v>17524</v>
      </c>
      <c r="X240" s="13">
        <v>17565</v>
      </c>
      <c r="Y240" s="237">
        <f t="shared" si="35"/>
        <v>41</v>
      </c>
      <c r="Z240" s="237">
        <f t="shared" si="36"/>
        <v>552</v>
      </c>
      <c r="AA240" s="237" t="str">
        <f t="shared" si="37"/>
        <v>OK</v>
      </c>
      <c r="AB240" s="238"/>
      <c r="AC240" s="238"/>
      <c r="AD240" s="238"/>
      <c r="AE240" s="239"/>
      <c r="AF240" s="214">
        <v>529</v>
      </c>
      <c r="AG240" s="245"/>
      <c r="AH240" s="245"/>
      <c r="AI240" s="246">
        <v>358</v>
      </c>
      <c r="AJ240" s="246">
        <v>240</v>
      </c>
      <c r="AK240" s="240">
        <f t="shared" si="38"/>
        <v>598</v>
      </c>
      <c r="AL240" s="240">
        <f t="shared" si="39"/>
        <v>171</v>
      </c>
      <c r="AM240" s="247">
        <f t="shared" si="40"/>
        <v>4.17073170731707</v>
      </c>
      <c r="AN240" s="240">
        <f>IF(A240="","",VLOOKUP(A240,'IHS DATABASE'!C:H,6,0))</f>
        <v>2.5</v>
      </c>
      <c r="AO240" s="240"/>
      <c r="AP240" s="248"/>
      <c r="AQ240" s="248"/>
      <c r="AR240" s="222"/>
      <c r="AS240" s="222"/>
      <c r="AT240" s="222">
        <f t="shared" si="41"/>
        <v>0</v>
      </c>
      <c r="AU240" s="222"/>
      <c r="AV240" s="249"/>
      <c r="AW240" s="249"/>
      <c r="AX240" s="222"/>
      <c r="AY240" s="222"/>
      <c r="AZ240" s="222"/>
      <c r="BA240" s="222"/>
      <c r="BB240" s="249"/>
      <c r="BC240" s="249" t="s">
        <v>128</v>
      </c>
      <c r="BD240" s="249"/>
      <c r="BE240" s="249"/>
    </row>
    <row r="241" spans="1:57">
      <c r="A241" s="221" t="s">
        <v>101</v>
      </c>
      <c r="B241" s="222" t="str">
        <f>IF(A241="","",VLOOKUP(A241,'IHS DATABASE'!C:D,2,0))</f>
        <v>Chankandwe(Vubwi)</v>
      </c>
      <c r="C241" s="223" t="str">
        <f>IF(A241="","",VLOOKUP(A241,'IHS DATABASE'!C:AD,27,0))</f>
        <v>CCS</v>
      </c>
      <c r="D241" s="223" t="s">
        <v>59</v>
      </c>
      <c r="E241" s="223" t="str">
        <f>IF(A241="","",VLOOKUP(A241,'IHS DATABASE'!C:G,5,0))</f>
        <v>Eastern </v>
      </c>
      <c r="F241" s="223" t="str">
        <f>IF(A241="","",VLOOKUP(A241,'IHS DATABASE'!C:AB,26,0))</f>
        <v>Fetus Kalunga</v>
      </c>
      <c r="G241" s="222" t="str">
        <f>IF(A241="","",VLOOKUP(A241,'IHS DATABASE'!C:X,22,0))</f>
        <v>Fetus Kalunga</v>
      </c>
      <c r="H241" s="224"/>
      <c r="I241" s="223" t="str">
        <f>IF(A241="","",VLOOKUP(A241,'IHS DATABASE'!C:W,21,0))</f>
        <v>Outdoor</v>
      </c>
      <c r="J241" s="223" t="str">
        <f>IF(A241="","",VLOOKUP(A241,'IHS DATABASE'!C:T,18,0))</f>
        <v>Solar-Gen</v>
      </c>
      <c r="K241" s="223"/>
      <c r="L241" s="223"/>
      <c r="M241" s="223" t="str">
        <f>IF(A241="","",VLOOKUP(A241,'IHS DATABASE'!C:U,19,0))</f>
        <v>Green Field</v>
      </c>
      <c r="O241" s="213">
        <v>45957</v>
      </c>
      <c r="Q241" s="233"/>
      <c r="R241" s="234"/>
      <c r="S241" s="234" t="str">
        <f>IF(A241="","",VLOOKUP(A241,'IHS DATABASE'!C:BG,30,0))</f>
        <v>CK Works</v>
      </c>
      <c r="T241" s="223"/>
      <c r="U241" s="234">
        <f>IF(A241="","",VLOOKUP(A241,'IHS DATABASE'!C:AG,31,0))</f>
        <v>20</v>
      </c>
      <c r="V241" s="13"/>
      <c r="W241" s="13"/>
      <c r="X241" s="13">
        <v>7996</v>
      </c>
      <c r="Y241" s="237">
        <f t="shared" si="35"/>
        <v>7996</v>
      </c>
      <c r="Z241" s="237">
        <f t="shared" si="36"/>
        <v>1102968</v>
      </c>
      <c r="AA241" s="237" t="str">
        <f t="shared" si="37"/>
        <v>OK</v>
      </c>
      <c r="AB241" s="238"/>
      <c r="AC241" s="238"/>
      <c r="AD241" s="238"/>
      <c r="AE241" s="239"/>
      <c r="AG241" s="245"/>
      <c r="AH241" s="245"/>
      <c r="AI241" s="246">
        <v>71</v>
      </c>
      <c r="AJ241" s="246">
        <v>400</v>
      </c>
      <c r="AK241" s="240">
        <f t="shared" si="38"/>
        <v>471</v>
      </c>
      <c r="AL241" s="240">
        <f t="shared" si="39"/>
        <v>-71</v>
      </c>
      <c r="AM241" s="247">
        <f t="shared" si="40"/>
        <v>-0.00887943971985993</v>
      </c>
      <c r="AN241" s="240">
        <f>IF(A241="","",VLOOKUP(A241,'IHS DATABASE'!C:H,6,0))</f>
        <v>2.5</v>
      </c>
      <c r="AO241" s="240"/>
      <c r="AP241" s="248"/>
      <c r="AQ241" s="248"/>
      <c r="AR241" s="222"/>
      <c r="AS241" s="222"/>
      <c r="AT241" s="222">
        <f t="shared" si="41"/>
        <v>0</v>
      </c>
      <c r="AU241" s="222"/>
      <c r="AV241" s="249"/>
      <c r="AW241" s="249"/>
      <c r="AX241" s="222"/>
      <c r="AY241" s="222"/>
      <c r="AZ241" s="222"/>
      <c r="BA241" s="222"/>
      <c r="BB241" s="249"/>
      <c r="BC241" s="249" t="s">
        <v>128</v>
      </c>
      <c r="BD241" s="249"/>
      <c r="BE241" s="249"/>
    </row>
    <row r="242" spans="1:57">
      <c r="A242" s="221" t="s">
        <v>209</v>
      </c>
      <c r="B242" s="222" t="str">
        <f>IF(A242="","",VLOOKUP(A242,'IHS DATABASE'!C:D,2,0))</f>
        <v>NYANJE MISSION HOSPITAL</v>
      </c>
      <c r="C242" s="223" t="str">
        <f>IF(A242="","",VLOOKUP(A242,'IHS DATABASE'!C:AD,27,0))</f>
        <v>CCS</v>
      </c>
      <c r="D242" s="223" t="s">
        <v>76</v>
      </c>
      <c r="E242" s="223" t="str">
        <f>IF(A242="","",VLOOKUP(A242,'IHS DATABASE'!C:G,5,0))</f>
        <v>Eastern </v>
      </c>
      <c r="F242" s="223" t="str">
        <f>IF(A242="","",VLOOKUP(A242,'IHS DATABASE'!C:AB,26,0))</f>
        <v>Fetus Kalunga</v>
      </c>
      <c r="G242" s="222" t="str">
        <f>IF(A242="","",VLOOKUP(A242,'IHS DATABASE'!C:X,22,0))</f>
        <v>Fetus Kalunga</v>
      </c>
      <c r="H242" s="224"/>
      <c r="I242" s="223" t="str">
        <f>IF(A242="","",VLOOKUP(A242,'IHS DATABASE'!C:W,21,0))</f>
        <v>Outdoor</v>
      </c>
      <c r="J242" s="223" t="str">
        <f>IF(A242="","",VLOOKUP(A242,'IHS DATABASE'!C:T,18,0))</f>
        <v>Grid-Gen</v>
      </c>
      <c r="K242" s="223"/>
      <c r="L242" s="223"/>
      <c r="M242" s="223" t="str">
        <f>IF(A242="","",VLOOKUP(A242,'IHS DATABASE'!C:U,19,0))</f>
        <v>Green Field</v>
      </c>
      <c r="O242" s="213">
        <v>45947</v>
      </c>
      <c r="P242" s="213">
        <v>45928</v>
      </c>
      <c r="Q242" s="233"/>
      <c r="R242" s="234"/>
      <c r="S242" s="234" t="str">
        <f>IF(A242="","",VLOOKUP(A242,'IHS DATABASE'!C:BG,30,0))</f>
        <v>Gen Logic </v>
      </c>
      <c r="T242" s="223"/>
      <c r="U242" s="234">
        <f>IF(A242="","",VLOOKUP(A242,'IHS DATABASE'!C:AG,31,0))</f>
        <v>15</v>
      </c>
      <c r="V242" s="13"/>
      <c r="W242" s="13">
        <v>18735</v>
      </c>
      <c r="X242" s="13">
        <v>18824</v>
      </c>
      <c r="Y242" s="237">
        <f t="shared" si="35"/>
        <v>89</v>
      </c>
      <c r="Z242" s="237">
        <f t="shared" si="36"/>
        <v>456</v>
      </c>
      <c r="AA242" s="237" t="str">
        <f t="shared" si="37"/>
        <v>OK</v>
      </c>
      <c r="AB242" s="238"/>
      <c r="AC242" s="238"/>
      <c r="AD242" s="238"/>
      <c r="AE242" s="239"/>
      <c r="AF242" s="214">
        <v>269</v>
      </c>
      <c r="AG242" s="245"/>
      <c r="AH242" s="245"/>
      <c r="AI242" s="246">
        <v>43</v>
      </c>
      <c r="AJ242" s="246">
        <v>200</v>
      </c>
      <c r="AK242" s="240">
        <f t="shared" si="38"/>
        <v>243</v>
      </c>
      <c r="AL242" s="240">
        <f t="shared" si="39"/>
        <v>226</v>
      </c>
      <c r="AM242" s="247">
        <f t="shared" si="40"/>
        <v>2.53932584269663</v>
      </c>
      <c r="AN242" s="240">
        <f>IF(A242="","",VLOOKUP(A242,'IHS DATABASE'!C:H,6,0))</f>
        <v>1.8</v>
      </c>
      <c r="AO242" s="240"/>
      <c r="AP242" s="248"/>
      <c r="AQ242" s="248"/>
      <c r="AR242" s="222"/>
      <c r="AS242" s="222"/>
      <c r="AT242" s="222">
        <f t="shared" si="41"/>
        <v>0</v>
      </c>
      <c r="AU242" s="222"/>
      <c r="AV242" s="249"/>
      <c r="AW242" s="249"/>
      <c r="AX242" s="222"/>
      <c r="AY242" s="222"/>
      <c r="AZ242" s="222"/>
      <c r="BA242" s="222"/>
      <c r="BB242" s="249"/>
      <c r="BC242" s="249" t="s">
        <v>69</v>
      </c>
      <c r="BD242" s="249"/>
      <c r="BE242" s="249" t="s">
        <v>57</v>
      </c>
    </row>
    <row r="243" customFormat="1" spans="1:57">
      <c r="A243" s="221" t="s">
        <v>184</v>
      </c>
      <c r="B243" s="222" t="str">
        <f>IF(A243="","",VLOOKUP(A243,'[3]IHS DATABASE'!C:D,2,0))</f>
        <v>CHIEF MAGODI</v>
      </c>
      <c r="C243" s="223" t="str">
        <f>IF(A243="","",VLOOKUP(A243,'IHS DATABASE'!C:AD,27,0))</f>
        <v>CCS</v>
      </c>
      <c r="D243" s="223" t="s">
        <v>62</v>
      </c>
      <c r="E243" s="223" t="str">
        <f>IF(A243="","",VLOOKUP(A243,'[3]IHS DATABASE'!C:G,5,0))</f>
        <v>Eastern </v>
      </c>
      <c r="F243" s="223" t="str">
        <f>IF(A243="","",VLOOKUP(A243,'[3]IHS DATABASE'!C:AB,26,0))</f>
        <v>Fetus Kalunga</v>
      </c>
      <c r="G243" s="222" t="str">
        <f>IF(A243="","",VLOOKUP(A243,'[3]IHS DATABASE'!C:X,22,0))</f>
        <v>Fetus Kalunga</v>
      </c>
      <c r="H243" s="224"/>
      <c r="I243" s="223" t="str">
        <f>IF(A243="","",VLOOKUP(A243,'[3]IHS DATABASE'!C:W,21,0))</f>
        <v>Outdoor</v>
      </c>
      <c r="J243" s="223" t="str">
        <f>IF(A243="","",VLOOKUP(A243,'[3]IHS DATABASE'!C:T,18,0))</f>
        <v>Solar-Gen</v>
      </c>
      <c r="K243" s="223"/>
      <c r="L243" s="223"/>
      <c r="M243" s="223" t="str">
        <f>IF(A243="","",VLOOKUP(A243,'[3]IHS DATABASE'!C:U,19,0))</f>
        <v>Green Field</v>
      </c>
      <c r="N243" s="212"/>
      <c r="O243" s="213">
        <v>45958</v>
      </c>
      <c r="P243" s="213"/>
      <c r="Q243" s="233"/>
      <c r="R243" s="234"/>
      <c r="S243" s="234" t="str">
        <f>IF(A243="","",VLOOKUP(A243,'[3]IHS DATABASE'!C:BG,30,0))</f>
        <v>CK Works</v>
      </c>
      <c r="T243" s="223"/>
      <c r="U243" s="234">
        <f>IF(A243="","",VLOOKUP(A243,'[3]IHS DATABASE'!C:AG,31,0))</f>
        <v>20</v>
      </c>
      <c r="V243" s="13"/>
      <c r="W243" s="13"/>
      <c r="X243" s="13">
        <v>8388</v>
      </c>
      <c r="Y243" s="237">
        <f t="shared" si="35"/>
        <v>8388</v>
      </c>
      <c r="Z243" s="237">
        <f t="shared" si="36"/>
        <v>1102992</v>
      </c>
      <c r="AA243" s="237" t="str">
        <f t="shared" si="37"/>
        <v>OK</v>
      </c>
      <c r="AB243" s="238"/>
      <c r="AC243" s="238"/>
      <c r="AD243" s="238"/>
      <c r="AE243" s="239"/>
      <c r="AF243" s="214"/>
      <c r="AG243" s="245"/>
      <c r="AH243" s="245"/>
      <c r="AI243" s="246">
        <v>53</v>
      </c>
      <c r="AJ243" s="246">
        <v>550</v>
      </c>
      <c r="AK243" s="240">
        <f t="shared" si="38"/>
        <v>603</v>
      </c>
      <c r="AL243" s="240">
        <f t="shared" si="39"/>
        <v>-53</v>
      </c>
      <c r="AM243" s="247">
        <f t="shared" si="40"/>
        <v>-0.00631855030996662</v>
      </c>
      <c r="AN243" s="240">
        <f>IF(A243="","",VLOOKUP(A243,'[3]IHS DATABASE'!C:H,6,0))</f>
        <v>2.5</v>
      </c>
      <c r="AO243" s="240"/>
      <c r="AP243" s="248"/>
      <c r="AQ243" s="248"/>
      <c r="AR243" s="222"/>
      <c r="AS243" s="222"/>
      <c r="AT243" s="222">
        <f t="shared" si="41"/>
        <v>0</v>
      </c>
      <c r="AU243" s="222"/>
      <c r="AV243" s="249"/>
      <c r="AW243" s="249"/>
      <c r="AX243" s="222"/>
      <c r="AY243" s="222"/>
      <c r="AZ243" s="222"/>
      <c r="BA243" s="222"/>
      <c r="BB243" s="249"/>
      <c r="BC243" s="249" t="s">
        <v>69</v>
      </c>
      <c r="BD243" s="249"/>
      <c r="BE243" s="249"/>
    </row>
    <row r="244" customFormat="1" spans="1:57">
      <c r="A244" s="221" t="s">
        <v>165</v>
      </c>
      <c r="B244" s="222" t="s">
        <v>166</v>
      </c>
      <c r="C244" s="223" t="e">
        <f>IF(A244="","",VLOOKUP(A244,'IHS DATABASE'!C:AD,27,0))</f>
        <v>#N/A</v>
      </c>
      <c r="D244" s="223" t="s">
        <v>76</v>
      </c>
      <c r="E244" s="223" t="e">
        <f>IF(A244="","",VLOOKUP(A244,'[3]IHS DATABASE'!C:G,5,0))</f>
        <v>#N/A</v>
      </c>
      <c r="F244" s="223" t="e">
        <f>IF(A244="","",VLOOKUP(A244,'[3]IHS DATABASE'!C:AB,26,0))</f>
        <v>#N/A</v>
      </c>
      <c r="G244" s="222" t="e">
        <f>IF(A244="","",VLOOKUP(A244,'[3]IHS DATABASE'!C:X,22,0))</f>
        <v>#N/A</v>
      </c>
      <c r="H244" s="224"/>
      <c r="I244" s="223" t="e">
        <f>IF(A244="","",VLOOKUP(A244,'[3]IHS DATABASE'!C:W,21,0))</f>
        <v>#N/A</v>
      </c>
      <c r="J244" s="223" t="e">
        <f>IF(A244="","",VLOOKUP(A244,'[3]IHS DATABASE'!C:T,18,0))</f>
        <v>#N/A</v>
      </c>
      <c r="K244" s="223"/>
      <c r="L244" s="223"/>
      <c r="M244" s="223" t="e">
        <f>IF(A244="","",VLOOKUP(A244,'[3]IHS DATABASE'!C:U,19,0))</f>
        <v>#N/A</v>
      </c>
      <c r="N244" s="212"/>
      <c r="O244" s="213">
        <v>45958</v>
      </c>
      <c r="P244" s="213"/>
      <c r="Q244" s="233"/>
      <c r="R244" s="234"/>
      <c r="S244" s="234" t="e">
        <f>IF(A244="","",VLOOKUP(A244,'[3]IHS DATABASE'!C:BG,30,0))</f>
        <v>#N/A</v>
      </c>
      <c r="T244" s="223"/>
      <c r="U244" s="234" t="e">
        <f>IF(A244="","",VLOOKUP(A244,'[3]IHS DATABASE'!C:AG,31,0))</f>
        <v>#N/A</v>
      </c>
      <c r="V244" s="13"/>
      <c r="W244" s="13"/>
      <c r="X244" s="13">
        <v>1185</v>
      </c>
      <c r="Y244" s="237">
        <f t="shared" si="35"/>
        <v>1185</v>
      </c>
      <c r="Z244" s="237">
        <f t="shared" si="36"/>
        <v>1102992</v>
      </c>
      <c r="AA244" s="237" t="str">
        <f t="shared" si="37"/>
        <v>OK</v>
      </c>
      <c r="AB244" s="238"/>
      <c r="AC244" s="238"/>
      <c r="AD244" s="238"/>
      <c r="AE244" s="239"/>
      <c r="AF244" s="214"/>
      <c r="AG244" s="245"/>
      <c r="AH244" s="245"/>
      <c r="AI244" s="246">
        <v>115</v>
      </c>
      <c r="AJ244" s="246">
        <v>500</v>
      </c>
      <c r="AK244" s="240">
        <f t="shared" si="38"/>
        <v>615</v>
      </c>
      <c r="AL244" s="240">
        <f t="shared" si="39"/>
        <v>-115</v>
      </c>
      <c r="AM244" s="247">
        <f t="shared" si="40"/>
        <v>-0.0970464135021097</v>
      </c>
      <c r="AN244" s="240" t="e">
        <f>IF(A244="","",VLOOKUP(A244,'[3]IHS DATABASE'!C:H,6,0))</f>
        <v>#N/A</v>
      </c>
      <c r="AO244" s="240"/>
      <c r="AP244" s="248"/>
      <c r="AQ244" s="248"/>
      <c r="AR244" s="222"/>
      <c r="AS244" s="222"/>
      <c r="AT244" s="222">
        <f t="shared" si="41"/>
        <v>0</v>
      </c>
      <c r="AU244" s="222"/>
      <c r="AV244" s="249"/>
      <c r="AW244" s="249"/>
      <c r="AX244" s="222"/>
      <c r="AY244" s="222"/>
      <c r="AZ244" s="222"/>
      <c r="BA244" s="222"/>
      <c r="BB244" s="249"/>
      <c r="BC244" s="249" t="s">
        <v>69</v>
      </c>
      <c r="BD244" s="249"/>
      <c r="BE244" s="249"/>
    </row>
    <row r="245" spans="1:57">
      <c r="A245" s="221" t="s">
        <v>209</v>
      </c>
      <c r="B245" s="222" t="str">
        <f>IF(A245="","",VLOOKUP(A245,'IHS DATABASE'!C:D,2,0))</f>
        <v>NYANJE MISSION HOSPITAL</v>
      </c>
      <c r="C245" s="223" t="str">
        <f>IF(A245="","",VLOOKUP(A245,'IHS DATABASE'!C:AD,27,0))</f>
        <v>CCS</v>
      </c>
      <c r="D245" s="223" t="s">
        <v>59</v>
      </c>
      <c r="E245" s="223" t="str">
        <f>IF(A245="","",VLOOKUP(A245,'IHS DATABASE'!C:G,5,0))</f>
        <v>Eastern </v>
      </c>
      <c r="F245" s="223" t="str">
        <f>IF(A245="","",VLOOKUP(A245,'IHS DATABASE'!C:AB,26,0))</f>
        <v>Fetus Kalunga</v>
      </c>
      <c r="G245" s="222" t="str">
        <f>IF(A245="","",VLOOKUP(A245,'IHS DATABASE'!C:X,22,0))</f>
        <v>Fetus Kalunga</v>
      </c>
      <c r="H245" s="224"/>
      <c r="I245" s="223" t="str">
        <f>IF(A245="","",VLOOKUP(A245,'IHS DATABASE'!C:W,21,0))</f>
        <v>Outdoor</v>
      </c>
      <c r="J245" s="223" t="str">
        <f>IF(A245="","",VLOOKUP(A245,'IHS DATABASE'!C:T,18,0))</f>
        <v>Grid-Gen</v>
      </c>
      <c r="K245" s="223"/>
      <c r="L245" s="223"/>
      <c r="M245" s="223" t="str">
        <f>IF(A245="","",VLOOKUP(A245,'IHS DATABASE'!C:U,19,0))</f>
        <v>Green Field</v>
      </c>
      <c r="O245" s="213">
        <v>45962</v>
      </c>
      <c r="Q245" s="233"/>
      <c r="R245" s="234"/>
      <c r="S245" s="234" t="str">
        <f>IF(A245="","",VLOOKUP(A245,'IHS DATABASE'!C:BG,30,0))</f>
        <v>Gen Logic </v>
      </c>
      <c r="T245" s="223"/>
      <c r="U245" s="234">
        <f>IF(A245="","",VLOOKUP(A245,'IHS DATABASE'!C:AG,31,0))</f>
        <v>15</v>
      </c>
      <c r="V245" s="13"/>
      <c r="W245" s="13"/>
      <c r="X245" s="13">
        <v>18889</v>
      </c>
      <c r="Y245" s="237">
        <f t="shared" si="35"/>
        <v>18889</v>
      </c>
      <c r="Z245" s="237">
        <f t="shared" si="36"/>
        <v>1103088</v>
      </c>
      <c r="AA245" s="237" t="str">
        <f t="shared" si="37"/>
        <v>OK</v>
      </c>
      <c r="AB245" s="238"/>
      <c r="AC245" s="238"/>
      <c r="AD245" s="238"/>
      <c r="AE245" s="239"/>
      <c r="AG245" s="245"/>
      <c r="AH245" s="245"/>
      <c r="AI245" s="246">
        <v>55</v>
      </c>
      <c r="AJ245" s="246">
        <v>200</v>
      </c>
      <c r="AK245" s="240">
        <f t="shared" si="38"/>
        <v>255</v>
      </c>
      <c r="AL245" s="240">
        <f t="shared" si="39"/>
        <v>-55</v>
      </c>
      <c r="AM245" s="247">
        <f t="shared" si="40"/>
        <v>-0.00291174757795542</v>
      </c>
      <c r="AN245" s="240">
        <f>IF(A245="","",VLOOKUP(A245,'IHS DATABASE'!C:H,6,0))</f>
        <v>1.8</v>
      </c>
      <c r="AO245" s="240"/>
      <c r="AP245" s="248"/>
      <c r="AQ245" s="248"/>
      <c r="AR245" s="222"/>
      <c r="AS245" s="222"/>
      <c r="AT245" s="222">
        <f t="shared" si="41"/>
        <v>0</v>
      </c>
      <c r="AU245" s="222"/>
      <c r="AV245" s="249"/>
      <c r="AW245" s="249"/>
      <c r="AX245" s="222"/>
      <c r="AY245" s="222"/>
      <c r="AZ245" s="222"/>
      <c r="BA245" s="222"/>
      <c r="BB245" s="249"/>
      <c r="BC245" s="249" t="s">
        <v>69</v>
      </c>
      <c r="BD245" s="249"/>
      <c r="BE245" s="249"/>
    </row>
    <row r="246" spans="1:57">
      <c r="A246" s="221" t="s">
        <v>162</v>
      </c>
      <c r="B246" s="222" t="str">
        <f>IF(A246="","",VLOOKUP(A246,'IHS DATABASE'!C:D,2,0))</f>
        <v>MWASE MPHANGWE</v>
      </c>
      <c r="C246" s="223" t="str">
        <f>IF(A246="","",VLOOKUP(A246,'IHS DATABASE'!C:AD,27,0))</f>
        <v>CCS</v>
      </c>
      <c r="D246" s="223" t="s">
        <v>62</v>
      </c>
      <c r="E246" s="223" t="str">
        <f>IF(A246="","",VLOOKUP(A246,'IHS DATABASE'!C:G,5,0))</f>
        <v>Eastern </v>
      </c>
      <c r="F246" s="223" t="str">
        <f>IF(A246="","",VLOOKUP(A246,'IHS DATABASE'!C:AB,26,0))</f>
        <v>Fetus Kalunga</v>
      </c>
      <c r="G246" s="222" t="str">
        <f>IF(A246="","",VLOOKUP(A246,'IHS DATABASE'!C:X,22,0))</f>
        <v>Fetus Kalunga</v>
      </c>
      <c r="H246" s="224"/>
      <c r="I246" s="223" t="str">
        <f>IF(A246="","",VLOOKUP(A246,'IHS DATABASE'!C:W,21,0))</f>
        <v>Outdoor</v>
      </c>
      <c r="J246" s="223" t="str">
        <f>IF(A246="","",VLOOKUP(A246,'IHS DATABASE'!C:T,18,0))</f>
        <v>Solar-Gen</v>
      </c>
      <c r="K246" s="223"/>
      <c r="L246" s="223"/>
      <c r="M246" s="223" t="str">
        <f>IF(A246="","",VLOOKUP(A246,'IHS DATABASE'!C:U,19,0))</f>
        <v>Green Field</v>
      </c>
      <c r="O246" s="213">
        <v>45957</v>
      </c>
      <c r="Q246" s="233"/>
      <c r="R246" s="234"/>
      <c r="S246" s="234" t="str">
        <f>IF(A246="","",VLOOKUP(A246,'IHS DATABASE'!C:BG,30,0))</f>
        <v>Gen Logic </v>
      </c>
      <c r="T246" s="223"/>
      <c r="U246" s="234">
        <f>IF(A246="","",VLOOKUP(A246,'IHS DATABASE'!C:AG,31,0))</f>
        <v>16</v>
      </c>
      <c r="V246" s="13"/>
      <c r="W246" s="13"/>
      <c r="X246" s="13">
        <v>8948</v>
      </c>
      <c r="Y246" s="237">
        <f t="shared" si="35"/>
        <v>8948</v>
      </c>
      <c r="Z246" s="237">
        <f t="shared" si="36"/>
        <v>1102968</v>
      </c>
      <c r="AA246" s="237" t="str">
        <f t="shared" si="37"/>
        <v>OK</v>
      </c>
      <c r="AB246" s="238"/>
      <c r="AC246" s="238"/>
      <c r="AD246" s="238"/>
      <c r="AE246" s="239"/>
      <c r="AG246" s="245"/>
      <c r="AH246" s="245"/>
      <c r="AI246" s="246">
        <v>68</v>
      </c>
      <c r="AJ246" s="246">
        <v>550</v>
      </c>
      <c r="AK246" s="240">
        <f t="shared" si="38"/>
        <v>618</v>
      </c>
      <c r="AL246" s="240">
        <f t="shared" si="39"/>
        <v>-68</v>
      </c>
      <c r="AM246" s="247">
        <f t="shared" si="40"/>
        <v>-0.0075994635672776</v>
      </c>
      <c r="AN246" s="240">
        <f>IF(A246="","",VLOOKUP(A246,'IHS DATABASE'!C:H,6,0))</f>
        <v>2</v>
      </c>
      <c r="AO246" s="240"/>
      <c r="AP246" s="248"/>
      <c r="AQ246" s="248"/>
      <c r="AR246" s="222"/>
      <c r="AS246" s="222"/>
      <c r="AT246" s="222">
        <f t="shared" si="41"/>
        <v>0</v>
      </c>
      <c r="AU246" s="222"/>
      <c r="AV246" s="249"/>
      <c r="AW246" s="249"/>
      <c r="AX246" s="222"/>
      <c r="AY246" s="222"/>
      <c r="AZ246" s="222"/>
      <c r="BA246" s="222"/>
      <c r="BB246" s="249"/>
      <c r="BC246" s="249" t="s">
        <v>69</v>
      </c>
      <c r="BD246" s="249"/>
      <c r="BE246" s="249"/>
    </row>
    <row r="247" spans="1:57">
      <c r="A247" s="221" t="s">
        <v>177</v>
      </c>
      <c r="B247" s="222" t="str">
        <f>IF(A247="","",VLOOKUP(A247,'IHS DATABASE'!C:D,2,0))</f>
        <v>Nyimba town</v>
      </c>
      <c r="C247" s="223" t="str">
        <f>IF(A247="","",VLOOKUP(A247,'IHS DATABASE'!C:AD,27,0))</f>
        <v>CCS</v>
      </c>
      <c r="D247" s="223" t="s">
        <v>76</v>
      </c>
      <c r="E247" s="223" t="str">
        <f>IF(A247="","",VLOOKUP(A247,'IHS DATABASE'!C:G,5,0))</f>
        <v>Eastern </v>
      </c>
      <c r="F247" s="223" t="str">
        <f>IF(A247="","",VLOOKUP(A247,'IHS DATABASE'!C:AB,26,0))</f>
        <v>Fetus Kalunga</v>
      </c>
      <c r="G247" s="222" t="str">
        <f>IF(A247="","",VLOOKUP(A247,'IHS DATABASE'!C:X,22,0))</f>
        <v>Fetus Kalunga</v>
      </c>
      <c r="H247" s="224"/>
      <c r="I247" s="223" t="str">
        <f>IF(A247="","",VLOOKUP(A247,'IHS DATABASE'!C:W,21,0))</f>
        <v>Indoor </v>
      </c>
      <c r="J247" s="223" t="str">
        <f>IF(A247="","",VLOOKUP(A247,'IHS DATABASE'!C:T,18,0))</f>
        <v>Grid-Gen</v>
      </c>
      <c r="K247" s="223"/>
      <c r="L247" s="223"/>
      <c r="M247" s="223" t="str">
        <f>IF(A247="","",VLOOKUP(A247,'IHS DATABASE'!C:U,19,0))</f>
        <v>Green Field</v>
      </c>
      <c r="O247" s="213">
        <v>45938</v>
      </c>
      <c r="P247" s="213">
        <v>45932</v>
      </c>
      <c r="Q247" s="233"/>
      <c r="R247" s="234"/>
      <c r="S247" s="234" t="str">
        <f>IF(A247="","",VLOOKUP(A247,'IHS DATABASE'!C:BG,30,0))</f>
        <v>Gen Logic </v>
      </c>
      <c r="T247" s="223"/>
      <c r="U247" s="234">
        <f>IF(A247="","",VLOOKUP(A247,'IHS DATABASE'!C:AG,31,0))</f>
        <v>20</v>
      </c>
      <c r="V247" s="13"/>
      <c r="W247" s="13">
        <v>8992</v>
      </c>
      <c r="X247" s="13">
        <v>9081</v>
      </c>
      <c r="Y247" s="237">
        <f t="shared" si="35"/>
        <v>89</v>
      </c>
      <c r="Z247" s="237">
        <f t="shared" si="36"/>
        <v>144</v>
      </c>
      <c r="AA247" s="237" t="str">
        <f t="shared" si="37"/>
        <v>OK</v>
      </c>
      <c r="AB247" s="238"/>
      <c r="AC247" s="238"/>
      <c r="AD247" s="238"/>
      <c r="AE247" s="239"/>
      <c r="AF247" s="240">
        <v>316</v>
      </c>
      <c r="AG247" s="245"/>
      <c r="AH247" s="245"/>
      <c r="AI247" s="246">
        <v>20</v>
      </c>
      <c r="AJ247" s="246">
        <v>200</v>
      </c>
      <c r="AK247" s="240">
        <f t="shared" si="38"/>
        <v>220</v>
      </c>
      <c r="AL247" s="240">
        <f t="shared" si="39"/>
        <v>296</v>
      </c>
      <c r="AM247" s="247">
        <f t="shared" si="40"/>
        <v>3.32584269662921</v>
      </c>
      <c r="AN247" s="240">
        <f>IF(A247="","",VLOOKUP(A247,'IHS DATABASE'!C:H,6,0))</f>
        <v>2.5</v>
      </c>
      <c r="AO247" s="240"/>
      <c r="AP247" s="248"/>
      <c r="AQ247" s="248"/>
      <c r="AR247" s="222"/>
      <c r="AS247" s="222"/>
      <c r="AT247" s="222">
        <f t="shared" si="41"/>
        <v>0</v>
      </c>
      <c r="AU247" s="222"/>
      <c r="AV247" s="249"/>
      <c r="AW247" s="249"/>
      <c r="AX247" s="222"/>
      <c r="AY247" s="222"/>
      <c r="AZ247" s="222"/>
      <c r="BA247" s="222"/>
      <c r="BB247" s="249"/>
      <c r="BC247" s="249"/>
      <c r="BD247" s="249"/>
      <c r="BE247" s="249" t="s">
        <v>57</v>
      </c>
    </row>
    <row r="248" spans="1:57">
      <c r="A248" s="221" t="s">
        <v>159</v>
      </c>
      <c r="B248" s="222" t="s">
        <v>160</v>
      </c>
      <c r="C248" s="223" t="e">
        <f>IF(A248="","",VLOOKUP(A248,'IHS DATABASE'!C:AD,27,0))</f>
        <v>#N/A</v>
      </c>
      <c r="D248" s="223" t="s">
        <v>62</v>
      </c>
      <c r="E248" s="223" t="e">
        <f>IF(A248="","",VLOOKUP(A248,'IHS DATABASE'!C:G,5,0))</f>
        <v>#N/A</v>
      </c>
      <c r="F248" s="223" t="e">
        <f>IF(A248="","",VLOOKUP(A248,'IHS DATABASE'!C:AB,26,0))</f>
        <v>#N/A</v>
      </c>
      <c r="G248" s="222" t="e">
        <f>IF(A248="","",VLOOKUP(A248,'IHS DATABASE'!C:X,22,0))</f>
        <v>#N/A</v>
      </c>
      <c r="H248" s="224"/>
      <c r="I248" s="223" t="e">
        <f>IF(A248="","",VLOOKUP(A248,'IHS DATABASE'!C:W,21,0))</f>
        <v>#N/A</v>
      </c>
      <c r="J248" s="223" t="e">
        <f>IF(A248="","",VLOOKUP(A248,'IHS DATABASE'!C:T,18,0))</f>
        <v>#N/A</v>
      </c>
      <c r="K248" s="223"/>
      <c r="L248" s="223"/>
      <c r="M248" s="223" t="e">
        <f>IF(A248="","",VLOOKUP(A248,'IHS DATABASE'!C:U,19,0))</f>
        <v>#N/A</v>
      </c>
      <c r="O248" s="213">
        <v>45958</v>
      </c>
      <c r="Q248" s="233"/>
      <c r="R248" s="234"/>
      <c r="S248" s="234" t="e">
        <f>IF(A248="","",VLOOKUP(A248,'IHS DATABASE'!C:BG,30,0))</f>
        <v>#N/A</v>
      </c>
      <c r="T248" s="223"/>
      <c r="U248" s="234" t="e">
        <f>IF(A248="","",VLOOKUP(A248,'IHS DATABASE'!C:AG,31,0))</f>
        <v>#N/A</v>
      </c>
      <c r="V248" s="13"/>
      <c r="W248" s="13"/>
      <c r="X248" s="13">
        <v>1489</v>
      </c>
      <c r="Y248" s="237">
        <f t="shared" si="35"/>
        <v>1489</v>
      </c>
      <c r="Z248" s="237">
        <f t="shared" si="36"/>
        <v>1102992</v>
      </c>
      <c r="AA248" s="237" t="str">
        <f t="shared" si="37"/>
        <v>OK</v>
      </c>
      <c r="AB248" s="238"/>
      <c r="AC248" s="238"/>
      <c r="AD248" s="238"/>
      <c r="AE248" s="239"/>
      <c r="AG248" s="245"/>
      <c r="AH248" s="245"/>
      <c r="AI248" s="246">
        <v>38</v>
      </c>
      <c r="AJ248" s="246">
        <v>500</v>
      </c>
      <c r="AK248" s="240">
        <f t="shared" si="38"/>
        <v>538</v>
      </c>
      <c r="AL248" s="240">
        <f t="shared" si="39"/>
        <v>-38</v>
      </c>
      <c r="AM248" s="247">
        <f t="shared" si="40"/>
        <v>-0.025520483546004</v>
      </c>
      <c r="AN248" s="240" t="e">
        <f>IF(A248="","",VLOOKUP(A248,'IHS DATABASE'!C:H,6,0))</f>
        <v>#N/A</v>
      </c>
      <c r="AO248" s="240"/>
      <c r="AP248" s="248"/>
      <c r="AQ248" s="248"/>
      <c r="AR248" s="222"/>
      <c r="AS248" s="222"/>
      <c r="AT248" s="222">
        <f t="shared" si="41"/>
        <v>0</v>
      </c>
      <c r="AU248" s="222"/>
      <c r="AV248" s="249"/>
      <c r="AW248" s="249"/>
      <c r="AX248" s="222"/>
      <c r="AY248" s="222"/>
      <c r="AZ248" s="222"/>
      <c r="BA248" s="222"/>
      <c r="BB248" s="249"/>
      <c r="BC248" s="249" t="s">
        <v>69</v>
      </c>
      <c r="BD248" s="249"/>
      <c r="BE248" s="249"/>
    </row>
    <row r="249" spans="1:57">
      <c r="A249" s="221" t="s">
        <v>70</v>
      </c>
      <c r="B249" s="222" t="s">
        <v>71</v>
      </c>
      <c r="C249" s="223" t="e">
        <f>IF(A249="","",VLOOKUP(A249,'IHS DATABASE'!C:AD,27,0))</f>
        <v>#N/A</v>
      </c>
      <c r="D249" s="223" t="s">
        <v>62</v>
      </c>
      <c r="E249" s="223" t="e">
        <f>IF(A249="","",VLOOKUP(A249,'IHS DATABASE'!C:G,5,0))</f>
        <v>#N/A</v>
      </c>
      <c r="F249" s="223" t="e">
        <f>IF(A249="","",VLOOKUP(A249,'IHS DATABASE'!C:AB,26,0))</f>
        <v>#N/A</v>
      </c>
      <c r="G249" s="222" t="e">
        <f>IF(A249="","",VLOOKUP(A249,'IHS DATABASE'!C:X,22,0))</f>
        <v>#N/A</v>
      </c>
      <c r="H249" s="224"/>
      <c r="I249" s="223" t="e">
        <f>IF(A249="","",VLOOKUP(A249,'IHS DATABASE'!C:W,21,0))</f>
        <v>#N/A</v>
      </c>
      <c r="J249" s="223" t="e">
        <f>IF(A249="","",VLOOKUP(A249,'IHS DATABASE'!C:T,18,0))</f>
        <v>#N/A</v>
      </c>
      <c r="K249" s="223"/>
      <c r="L249" s="223"/>
      <c r="M249" s="223" t="e">
        <f>IF(A249="","",VLOOKUP(A249,'IHS DATABASE'!C:U,19,0))</f>
        <v>#N/A</v>
      </c>
      <c r="O249" s="213">
        <v>45957</v>
      </c>
      <c r="Q249" s="233"/>
      <c r="R249" s="234"/>
      <c r="S249" s="234" t="e">
        <f>IF(A249="","",VLOOKUP(A249,'IHS DATABASE'!C:BG,30,0))</f>
        <v>#N/A</v>
      </c>
      <c r="T249" s="223"/>
      <c r="U249" s="234" t="e">
        <f>IF(A249="","",VLOOKUP(A249,'IHS DATABASE'!C:AG,31,0))</f>
        <v>#N/A</v>
      </c>
      <c r="V249" s="13"/>
      <c r="W249" s="13"/>
      <c r="X249" s="13">
        <v>1492</v>
      </c>
      <c r="Y249" s="237">
        <f t="shared" si="35"/>
        <v>1492</v>
      </c>
      <c r="Z249" s="237">
        <f t="shared" si="36"/>
        <v>1102968</v>
      </c>
      <c r="AA249" s="237" t="str">
        <f t="shared" si="37"/>
        <v>OK</v>
      </c>
      <c r="AB249" s="238"/>
      <c r="AC249" s="238"/>
      <c r="AD249" s="238"/>
      <c r="AE249" s="239"/>
      <c r="AG249" s="245"/>
      <c r="AH249" s="245"/>
      <c r="AI249" s="246">
        <v>53</v>
      </c>
      <c r="AJ249" s="246">
        <v>500</v>
      </c>
      <c r="AK249" s="240">
        <f t="shared" si="38"/>
        <v>553</v>
      </c>
      <c r="AL249" s="240">
        <f t="shared" si="39"/>
        <v>-53</v>
      </c>
      <c r="AM249" s="247">
        <f t="shared" si="40"/>
        <v>-0.0355227882037534</v>
      </c>
      <c r="AN249" s="240" t="e">
        <f>IF(A249="","",VLOOKUP(A249,'IHS DATABASE'!C:H,6,0))</f>
        <v>#N/A</v>
      </c>
      <c r="AO249" s="240"/>
      <c r="AP249" s="248"/>
      <c r="AQ249" s="248"/>
      <c r="AR249" s="222"/>
      <c r="AS249" s="222"/>
      <c r="AT249" s="222">
        <f t="shared" si="41"/>
        <v>0</v>
      </c>
      <c r="AU249" s="222"/>
      <c r="AV249" s="249"/>
      <c r="AW249" s="249"/>
      <c r="AX249" s="222"/>
      <c r="AY249" s="222"/>
      <c r="AZ249" s="222"/>
      <c r="BA249" s="222"/>
      <c r="BB249" s="249"/>
      <c r="BC249" s="249" t="s">
        <v>69</v>
      </c>
      <c r="BD249" s="249"/>
      <c r="BE249" s="249"/>
    </row>
    <row r="250" s="211" customFormat="1" spans="1:57">
      <c r="A250" s="255" t="s">
        <v>167</v>
      </c>
      <c r="B250" s="256" t="s">
        <v>168</v>
      </c>
      <c r="C250" s="223" t="e">
        <f>IF(A250="","",VLOOKUP(A250,'IHS DATABASE'!C:AD,27,0))</f>
        <v>#N/A</v>
      </c>
      <c r="D250" s="256" t="s">
        <v>76</v>
      </c>
      <c r="E250" s="223" t="e">
        <f>IF(A250="","",VLOOKUP(A250,'IHS DATABASE'!C:G,5,0))</f>
        <v>#N/A</v>
      </c>
      <c r="F250" s="223" t="e">
        <f>IF(A250="","",VLOOKUP(A250,'IHS DATABASE'!C:AB,26,0))</f>
        <v>#N/A</v>
      </c>
      <c r="G250" s="222" t="e">
        <f>IF(A250="","",VLOOKUP(A250,'IHS DATABASE'!C:X,22,0))</f>
        <v>#N/A</v>
      </c>
      <c r="H250" s="224"/>
      <c r="I250" s="223" t="e">
        <f>IF(A250="","",VLOOKUP(A250,'IHS DATABASE'!C:W,21,0))</f>
        <v>#N/A</v>
      </c>
      <c r="J250" s="223" t="e">
        <f>IF(A250="","",VLOOKUP(A250,'IHS DATABASE'!C:T,18,0))</f>
        <v>#N/A</v>
      </c>
      <c r="K250" s="223"/>
      <c r="L250" s="223"/>
      <c r="M250" s="223" t="e">
        <f>IF(A250="","",VLOOKUP(A250,'IHS DATABASE'!C:U,19,0))</f>
        <v>#N/A</v>
      </c>
      <c r="N250" s="212"/>
      <c r="O250" s="257">
        <v>45944</v>
      </c>
      <c r="P250" s="257">
        <v>45928</v>
      </c>
      <c r="Q250" s="233"/>
      <c r="R250" s="234"/>
      <c r="S250" s="234" t="e">
        <f>IF(A250="","",VLOOKUP(A250,'IHS DATABASE'!C:BG,30,0))</f>
        <v>#N/A</v>
      </c>
      <c r="T250" s="223"/>
      <c r="U250" s="234" t="e">
        <f>IF(A250="","",VLOOKUP(A250,'IHS DATABASE'!C:AG,31,0))</f>
        <v>#N/A</v>
      </c>
      <c r="V250" s="13"/>
      <c r="W250" s="14">
        <v>1120</v>
      </c>
      <c r="X250" s="14">
        <v>1268</v>
      </c>
      <c r="Y250" s="258">
        <f t="shared" si="35"/>
        <v>148</v>
      </c>
      <c r="Z250" s="258">
        <f t="shared" si="36"/>
        <v>384</v>
      </c>
      <c r="AA250" s="258" t="str">
        <f t="shared" si="37"/>
        <v>OK</v>
      </c>
      <c r="AB250" s="238"/>
      <c r="AC250" s="238"/>
      <c r="AD250" s="238"/>
      <c r="AE250" s="259"/>
      <c r="AF250" s="246">
        <v>372</v>
      </c>
      <c r="AG250" s="245"/>
      <c r="AH250" s="245"/>
      <c r="AI250" s="246">
        <v>20</v>
      </c>
      <c r="AJ250" s="246">
        <v>600</v>
      </c>
      <c r="AK250" s="246">
        <f t="shared" si="38"/>
        <v>620</v>
      </c>
      <c r="AL250" s="246">
        <f t="shared" si="39"/>
        <v>352</v>
      </c>
      <c r="AM250" s="261">
        <f t="shared" si="40"/>
        <v>2.37837837837838</v>
      </c>
      <c r="AN250" s="246" t="e">
        <f>IF(A250="","",VLOOKUP(A250,'IHS DATABASE'!C:H,6,0))</f>
        <v>#N/A</v>
      </c>
      <c r="AO250" s="240"/>
      <c r="AP250" s="248"/>
      <c r="AQ250" s="248"/>
      <c r="AR250" s="222"/>
      <c r="AS250" s="222"/>
      <c r="AT250" s="222">
        <f t="shared" si="41"/>
        <v>0</v>
      </c>
      <c r="AU250" s="222"/>
      <c r="AV250" s="249"/>
      <c r="AW250" s="249"/>
      <c r="AX250" s="222"/>
      <c r="AY250" s="222"/>
      <c r="AZ250" s="222"/>
      <c r="BA250" s="222"/>
      <c r="BB250" s="262"/>
      <c r="BC250" s="262" t="s">
        <v>69</v>
      </c>
      <c r="BD250" s="262"/>
      <c r="BE250" s="262" t="s">
        <v>57</v>
      </c>
    </row>
    <row r="251" spans="1:57">
      <c r="A251" s="46" t="s">
        <v>210</v>
      </c>
      <c r="B251" s="222" t="str">
        <f>IF(A251="","",VLOOKUP(A251,'IHS DATABASE'!C:D,2,0))</f>
        <v>MWAMI MISSION</v>
      </c>
      <c r="C251" s="223" t="str">
        <f>IF(A251="","",VLOOKUP(A251,'IHS DATABASE'!C:AD,27,0))</f>
        <v>CCS</v>
      </c>
      <c r="D251" s="223" t="s">
        <v>59</v>
      </c>
      <c r="E251" s="223" t="str">
        <f>IF(A251="","",VLOOKUP(A251,'IHS DATABASE'!C:G,5,0))</f>
        <v>Eastern </v>
      </c>
      <c r="F251" s="223" t="str">
        <f>IF(A251="","",VLOOKUP(A251,'IHS DATABASE'!C:AB,26,0))</f>
        <v>Fetus Kalunga</v>
      </c>
      <c r="G251" s="222" t="str">
        <f>IF(A251="","",VLOOKUP(A251,'IHS DATABASE'!C:X,22,0))</f>
        <v>Fetus Kalunga</v>
      </c>
      <c r="H251" s="224"/>
      <c r="I251" s="223" t="str">
        <f>IF(A251="","",VLOOKUP(A251,'IHS DATABASE'!C:W,21,0))</f>
        <v>Indoor </v>
      </c>
      <c r="J251" s="223" t="str">
        <f>IF(A251="","",VLOOKUP(A251,'IHS DATABASE'!C:T,18,0))</f>
        <v>Grid-Gen</v>
      </c>
      <c r="K251" s="223"/>
      <c r="L251" s="223"/>
      <c r="M251" s="223" t="str">
        <f>IF(A251="","",VLOOKUP(A251,'IHS DATABASE'!C:U,19,0))</f>
        <v>Green Field</v>
      </c>
      <c r="O251" s="213">
        <v>45957</v>
      </c>
      <c r="Q251" s="233"/>
      <c r="R251" s="234"/>
      <c r="S251" s="234" t="str">
        <f>IF(A251="","",VLOOKUP(A251,'IHS DATABASE'!C:BG,30,0))</f>
        <v>CK Works</v>
      </c>
      <c r="T251" s="223"/>
      <c r="U251" s="234">
        <f>IF(A251="","",VLOOKUP(A251,'IHS DATABASE'!C:AG,31,0))</f>
        <v>30</v>
      </c>
      <c r="V251" s="13"/>
      <c r="W251" s="13"/>
      <c r="X251" s="13">
        <v>17637</v>
      </c>
      <c r="Y251" s="237">
        <f t="shared" si="35"/>
        <v>17637</v>
      </c>
      <c r="Z251" s="237">
        <f t="shared" si="36"/>
        <v>1102968</v>
      </c>
      <c r="AA251" s="237" t="str">
        <f t="shared" si="37"/>
        <v>OK</v>
      </c>
      <c r="AB251" s="238"/>
      <c r="AC251" s="238"/>
      <c r="AD251" s="238"/>
      <c r="AE251" s="239"/>
      <c r="AG251" s="245"/>
      <c r="AH251" s="245"/>
      <c r="AI251" s="246">
        <v>64</v>
      </c>
      <c r="AJ251" s="246">
        <v>100</v>
      </c>
      <c r="AK251" s="240">
        <f t="shared" si="38"/>
        <v>164</v>
      </c>
      <c r="AL251" s="240">
        <f t="shared" si="39"/>
        <v>-64</v>
      </c>
      <c r="AM251" s="247">
        <f t="shared" si="40"/>
        <v>-0.00362873504564268</v>
      </c>
      <c r="AN251" s="240">
        <f>IF(A251="","",VLOOKUP(A251,'IHS DATABASE'!C:H,6,0))</f>
        <v>4.5</v>
      </c>
      <c r="AO251" s="240"/>
      <c r="AP251" s="248"/>
      <c r="AQ251" s="248"/>
      <c r="AR251" s="222"/>
      <c r="AS251" s="222"/>
      <c r="AT251" s="222">
        <f t="shared" si="41"/>
        <v>0</v>
      </c>
      <c r="AU251" s="222"/>
      <c r="AV251" s="249"/>
      <c r="AW251" s="249"/>
      <c r="AX251" s="222"/>
      <c r="AY251" s="222"/>
      <c r="AZ251" s="222"/>
      <c r="BA251" s="222"/>
      <c r="BB251" s="249"/>
      <c r="BC251" s="249" t="s">
        <v>69</v>
      </c>
      <c r="BD251" s="249"/>
      <c r="BE251" s="249"/>
    </row>
    <row r="252" spans="1:57">
      <c r="A252" s="46" t="s">
        <v>211</v>
      </c>
      <c r="B252" s="222" t="str">
        <f>IF(A252="","",VLOOKUP(A252,'IHS DATABASE'!C:D,2,0))</f>
        <v>Vubwi</v>
      </c>
      <c r="C252" s="223" t="str">
        <f>IF(A252="","",VLOOKUP(A252,'IHS DATABASE'!C:AD,27,0))</f>
        <v>CCS</v>
      </c>
      <c r="D252" s="223" t="s">
        <v>59</v>
      </c>
      <c r="E252" s="223" t="str">
        <f>IF(A252="","",VLOOKUP(A252,'IHS DATABASE'!C:G,5,0))</f>
        <v>Eastern </v>
      </c>
      <c r="F252" s="223" t="str">
        <f>IF(A252="","",VLOOKUP(A252,'IHS DATABASE'!C:AB,26,0))</f>
        <v>Fetus Kalunga</v>
      </c>
      <c r="G252" s="222" t="str">
        <f>IF(A252="","",VLOOKUP(A252,'IHS DATABASE'!C:X,22,0))</f>
        <v>Fetus Kalunga</v>
      </c>
      <c r="H252" s="224"/>
      <c r="I252" s="223" t="str">
        <f>IF(A252="","",VLOOKUP(A252,'IHS DATABASE'!C:W,21,0))</f>
        <v>Indoor </v>
      </c>
      <c r="J252" s="223" t="str">
        <f>IF(A252="","",VLOOKUP(A252,'IHS DATABASE'!C:T,18,0))</f>
        <v>Grid-Gen</v>
      </c>
      <c r="K252" s="223"/>
      <c r="L252" s="223"/>
      <c r="M252" s="223" t="str">
        <f>IF(A252="","",VLOOKUP(A252,'IHS DATABASE'!C:U,19,0))</f>
        <v>Green Field</v>
      </c>
      <c r="O252" s="213">
        <v>45957</v>
      </c>
      <c r="Q252" s="233"/>
      <c r="R252" s="234"/>
      <c r="S252" s="234" t="str">
        <f>IF(A252="","",VLOOKUP(A252,'IHS DATABASE'!C:BG,30,0))</f>
        <v>Ghaddar</v>
      </c>
      <c r="T252" s="223"/>
      <c r="U252" s="234">
        <f>IF(A252="","",VLOOKUP(A252,'IHS DATABASE'!C:AG,31,0))</f>
        <v>20</v>
      </c>
      <c r="V252" s="13"/>
      <c r="W252" s="13"/>
      <c r="X252" s="13">
        <v>5094</v>
      </c>
      <c r="Y252" s="237">
        <f t="shared" si="35"/>
        <v>5094</v>
      </c>
      <c r="Z252" s="237">
        <f t="shared" si="36"/>
        <v>1102968</v>
      </c>
      <c r="AA252" s="237" t="str">
        <f t="shared" si="37"/>
        <v>OK</v>
      </c>
      <c r="AB252" s="238"/>
      <c r="AC252" s="238"/>
      <c r="AD252" s="238"/>
      <c r="AE252" s="239"/>
      <c r="AG252" s="245"/>
      <c r="AH252" s="245"/>
      <c r="AI252" s="246">
        <v>139</v>
      </c>
      <c r="AJ252" s="246">
        <v>150</v>
      </c>
      <c r="AK252" s="240">
        <f t="shared" si="38"/>
        <v>289</v>
      </c>
      <c r="AL252" s="240">
        <f t="shared" si="39"/>
        <v>-139</v>
      </c>
      <c r="AM252" s="247">
        <f t="shared" si="40"/>
        <v>-0.0272870043188064</v>
      </c>
      <c r="AN252" s="240">
        <f>IF(A252="","",VLOOKUP(A252,'IHS DATABASE'!C:H,6,0))</f>
        <v>2.5</v>
      </c>
      <c r="AO252" s="240"/>
      <c r="AP252" s="248"/>
      <c r="AQ252" s="248"/>
      <c r="AR252" s="222"/>
      <c r="AS252" s="222"/>
      <c r="AT252" s="222">
        <f t="shared" si="41"/>
        <v>0</v>
      </c>
      <c r="AU252" s="222"/>
      <c r="AV252" s="249"/>
      <c r="AW252" s="249"/>
      <c r="AX252" s="222"/>
      <c r="AY252" s="222"/>
      <c r="AZ252" s="222"/>
      <c r="BA252" s="222"/>
      <c r="BB252" s="249"/>
      <c r="BC252" s="249" t="s">
        <v>128</v>
      </c>
      <c r="BD252" s="249"/>
      <c r="BE252" s="249"/>
    </row>
    <row r="253" spans="1:57">
      <c r="A253" s="221" t="s">
        <v>120</v>
      </c>
      <c r="B253" s="222" t="str">
        <f>IF(A253="","",VLOOKUP(A253,'IHS DATABASE'!C:D,2,0))</f>
        <v>Petauke Industrial</v>
      </c>
      <c r="C253" s="223" t="str">
        <f>IF(A253="","",VLOOKUP(A253,'IHS DATABASE'!C:AD,27,0))</f>
        <v>CCS</v>
      </c>
      <c r="D253" s="223" t="s">
        <v>76</v>
      </c>
      <c r="E253" s="223" t="str">
        <f>IF(A253="","",VLOOKUP(A253,'IHS DATABASE'!C:G,5,0))</f>
        <v>Eastern</v>
      </c>
      <c r="F253" s="223" t="str">
        <f>IF(A253="","",VLOOKUP(A253,'IHS DATABASE'!C:AB,26,0))</f>
        <v>Fetus Kalunga</v>
      </c>
      <c r="G253" s="222" t="str">
        <f>IF(A253="","",VLOOKUP(A253,'IHS DATABASE'!C:X,22,0))</f>
        <v>Fetus Kalunga</v>
      </c>
      <c r="H253" s="224"/>
      <c r="I253" s="223" t="str">
        <f>IF(A253="","",VLOOKUP(A253,'IHS DATABASE'!C:W,21,0))</f>
        <v>Outdoor</v>
      </c>
      <c r="J253" s="223" t="str">
        <f>IF(A253="","",VLOOKUP(A253,'IHS DATABASE'!C:T,18,0))</f>
        <v>Grid-Gen</v>
      </c>
      <c r="K253" s="223"/>
      <c r="L253" s="223"/>
      <c r="M253" s="223" t="str">
        <f>IF(A253="","",VLOOKUP(A253,'IHS DATABASE'!C:U,19,0))</f>
        <v>Green Field</v>
      </c>
      <c r="O253" s="213">
        <v>45954</v>
      </c>
      <c r="P253" s="213">
        <v>45941</v>
      </c>
      <c r="Q253" s="233"/>
      <c r="R253" s="234"/>
      <c r="S253" s="234" t="str">
        <f>IF(A253="","",VLOOKUP(A253,'IHS DATABASE'!C:BG,30,0))</f>
        <v>CK Works</v>
      </c>
      <c r="T253" s="223"/>
      <c r="U253" s="234">
        <f>IF(A253="","",VLOOKUP(A253,'IHS DATABASE'!C:AG,31,0))</f>
        <v>20</v>
      </c>
      <c r="V253" s="13"/>
      <c r="W253" s="13">
        <v>2126</v>
      </c>
      <c r="X253" s="13">
        <v>2259</v>
      </c>
      <c r="Y253" s="237">
        <f t="shared" si="35"/>
        <v>133</v>
      </c>
      <c r="Z253" s="237">
        <f t="shared" si="36"/>
        <v>312</v>
      </c>
      <c r="AA253" s="237" t="str">
        <f t="shared" si="37"/>
        <v>OK</v>
      </c>
      <c r="AB253" s="238"/>
      <c r="AC253" s="238"/>
      <c r="AD253" s="238"/>
      <c r="AE253" s="239"/>
      <c r="AF253" s="240">
        <v>416</v>
      </c>
      <c r="AG253" s="245"/>
      <c r="AH253" s="245"/>
      <c r="AI253" s="246">
        <v>25</v>
      </c>
      <c r="AJ253" s="246">
        <v>250</v>
      </c>
      <c r="AK253" s="240">
        <f t="shared" si="38"/>
        <v>275</v>
      </c>
      <c r="AL253" s="240">
        <f t="shared" si="39"/>
        <v>391</v>
      </c>
      <c r="AM253" s="247">
        <f t="shared" si="40"/>
        <v>2.93984962406015</v>
      </c>
      <c r="AN253" s="240">
        <f>IF(A253="","",VLOOKUP(A253,'IHS DATABASE'!C:H,6,0))</f>
        <v>2.5</v>
      </c>
      <c r="AO253" s="240"/>
      <c r="AP253" s="248"/>
      <c r="AQ253" s="248"/>
      <c r="AR253" s="222"/>
      <c r="AS253" s="222"/>
      <c r="AT253" s="222">
        <f t="shared" si="41"/>
        <v>0</v>
      </c>
      <c r="AU253" s="222"/>
      <c r="AV253" s="249"/>
      <c r="AW253" s="249"/>
      <c r="AX253" s="222"/>
      <c r="AY253" s="222"/>
      <c r="AZ253" s="222"/>
      <c r="BA253" s="222"/>
      <c r="BB253" s="249"/>
      <c r="BC253" s="249" t="s">
        <v>69</v>
      </c>
      <c r="BD253" s="249"/>
      <c r="BE253" s="249"/>
    </row>
    <row r="254" spans="1:57">
      <c r="A254" s="46" t="s">
        <v>212</v>
      </c>
      <c r="B254" s="222" t="str">
        <f>IF(A254="","",VLOOKUP(A254,'IHS DATABASE'!C:D,2,0))</f>
        <v>MCHINJI/MWAMI</v>
      </c>
      <c r="C254" s="223" t="str">
        <f>IF(A254="","",VLOOKUP(A254,'IHS DATABASE'!C:AD,27,0))</f>
        <v>CCS</v>
      </c>
      <c r="D254" s="223" t="s">
        <v>76</v>
      </c>
      <c r="E254" s="223" t="str">
        <f>IF(A254="","",VLOOKUP(A254,'IHS DATABASE'!C:G,5,0))</f>
        <v>Eastern </v>
      </c>
      <c r="F254" s="223" t="str">
        <f>IF(A254="","",VLOOKUP(A254,'IHS DATABASE'!C:AB,26,0))</f>
        <v>Fetus Kalunga</v>
      </c>
      <c r="G254" s="222" t="str">
        <f>IF(A254="","",VLOOKUP(A254,'IHS DATABASE'!C:X,22,0))</f>
        <v>Fetus Kalunga</v>
      </c>
      <c r="H254" s="224"/>
      <c r="I254" s="223" t="str">
        <f>IF(A254="","",VLOOKUP(A254,'IHS DATABASE'!C:W,21,0))</f>
        <v>Indoor </v>
      </c>
      <c r="J254" s="223" t="str">
        <f>IF(A254="","",VLOOKUP(A254,'IHS DATABASE'!C:T,18,0))</f>
        <v>Grid-Gen</v>
      </c>
      <c r="K254" s="223"/>
      <c r="L254" s="223"/>
      <c r="M254" s="223" t="str">
        <f>IF(A254="","",VLOOKUP(A254,'IHS DATABASE'!C:U,19,0))</f>
        <v>Green Field</v>
      </c>
      <c r="O254" s="213">
        <v>45957</v>
      </c>
      <c r="Q254" s="233"/>
      <c r="R254" s="234"/>
      <c r="S254" s="234" t="str">
        <f>IF(A254="","",VLOOKUP(A254,'IHS DATABASE'!C:BG,30,0))</f>
        <v>Earth technology</v>
      </c>
      <c r="T254" s="223"/>
      <c r="U254" s="234">
        <f>IF(A254="","",VLOOKUP(A254,'IHS DATABASE'!C:AG,31,0))</f>
        <v>20</v>
      </c>
      <c r="V254" s="13"/>
      <c r="W254" s="13"/>
      <c r="X254" s="13">
        <v>7970</v>
      </c>
      <c r="Y254" s="237">
        <f t="shared" si="35"/>
        <v>7970</v>
      </c>
      <c r="Z254" s="237">
        <f t="shared" si="36"/>
        <v>1102968</v>
      </c>
      <c r="AA254" s="237" t="str">
        <f t="shared" si="37"/>
        <v>OK</v>
      </c>
      <c r="AB254" s="238"/>
      <c r="AC254" s="238"/>
      <c r="AD254" s="238"/>
      <c r="AE254" s="239"/>
      <c r="AG254" s="245"/>
      <c r="AH254" s="245"/>
      <c r="AI254" s="246">
        <v>38</v>
      </c>
      <c r="AJ254" s="246">
        <v>150</v>
      </c>
      <c r="AK254" s="240">
        <f t="shared" si="38"/>
        <v>188</v>
      </c>
      <c r="AL254" s="240">
        <f t="shared" si="39"/>
        <v>-38</v>
      </c>
      <c r="AM254" s="247">
        <f t="shared" si="40"/>
        <v>-0.00476787954830615</v>
      </c>
      <c r="AN254" s="240">
        <f>IF(A254="","",VLOOKUP(A254,'IHS DATABASE'!C:H,6,0))</f>
        <v>2.5</v>
      </c>
      <c r="AO254" s="240"/>
      <c r="AP254" s="248"/>
      <c r="AQ254" s="248"/>
      <c r="AR254" s="222"/>
      <c r="AS254" s="222"/>
      <c r="AT254" s="222">
        <f t="shared" si="41"/>
        <v>0</v>
      </c>
      <c r="AU254" s="222"/>
      <c r="AV254" s="249"/>
      <c r="AW254" s="249"/>
      <c r="AX254" s="222"/>
      <c r="AY254" s="222"/>
      <c r="AZ254" s="222"/>
      <c r="BA254" s="222"/>
      <c r="BB254" s="249"/>
      <c r="BC254" s="249" t="s">
        <v>60</v>
      </c>
      <c r="BD254" s="249"/>
      <c r="BE254" s="249"/>
    </row>
    <row r="255" s="211" customFormat="1" spans="1:57">
      <c r="A255" s="255" t="s">
        <v>167</v>
      </c>
      <c r="B255" s="256" t="s">
        <v>168</v>
      </c>
      <c r="C255" s="223" t="e">
        <f>IF(A255="","",VLOOKUP(A255,'IHS DATABASE'!C:AD,27,0))</f>
        <v>#N/A</v>
      </c>
      <c r="D255" s="256" t="s">
        <v>76</v>
      </c>
      <c r="E255" s="223" t="e">
        <f>IF(A255="","",VLOOKUP(A255,'IHS DATABASE'!C:G,5,0))</f>
        <v>#N/A</v>
      </c>
      <c r="F255" s="223" t="e">
        <f>IF(A255="","",VLOOKUP(A255,'IHS DATABASE'!C:AB,26,0))</f>
        <v>#N/A</v>
      </c>
      <c r="G255" s="222" t="e">
        <f>IF(A255="","",VLOOKUP(A255,'IHS DATABASE'!C:X,22,0))</f>
        <v>#N/A</v>
      </c>
      <c r="H255" s="224"/>
      <c r="I255" s="223" t="e">
        <f>IF(A255="","",VLOOKUP(A255,'IHS DATABASE'!C:W,21,0))</f>
        <v>#N/A</v>
      </c>
      <c r="J255" s="223" t="e">
        <f>IF(A255="","",VLOOKUP(A255,'IHS DATABASE'!C:T,18,0))</f>
        <v>#N/A</v>
      </c>
      <c r="K255" s="223"/>
      <c r="L255" s="223"/>
      <c r="M255" s="223" t="e">
        <f>IF(A255="","",VLOOKUP(A255,'IHS DATABASE'!C:U,19,0))</f>
        <v>#N/A</v>
      </c>
      <c r="N255" s="212"/>
      <c r="O255" s="257">
        <v>45957</v>
      </c>
      <c r="P255" s="257"/>
      <c r="Q255" s="233"/>
      <c r="R255" s="234"/>
      <c r="S255" s="234" t="e">
        <f>IF(A255="","",VLOOKUP(A255,'IHS DATABASE'!C:BG,30,0))</f>
        <v>#N/A</v>
      </c>
      <c r="T255" s="223"/>
      <c r="U255" s="234" t="e">
        <f>IF(A255="","",VLOOKUP(A255,'IHS DATABASE'!C:AG,31,0))</f>
        <v>#N/A</v>
      </c>
      <c r="V255" s="13"/>
      <c r="W255" s="14"/>
      <c r="X255" s="14">
        <v>1417</v>
      </c>
      <c r="Y255" s="258">
        <f t="shared" si="35"/>
        <v>1417</v>
      </c>
      <c r="Z255" s="258">
        <f t="shared" si="36"/>
        <v>1102968</v>
      </c>
      <c r="AA255" s="258" t="str">
        <f t="shared" si="37"/>
        <v>OK</v>
      </c>
      <c r="AB255" s="238"/>
      <c r="AC255" s="238"/>
      <c r="AD255" s="238"/>
      <c r="AE255" s="259"/>
      <c r="AF255" s="260"/>
      <c r="AG255" s="245"/>
      <c r="AH255" s="245"/>
      <c r="AI255" s="246">
        <v>109</v>
      </c>
      <c r="AJ255" s="246">
        <v>400</v>
      </c>
      <c r="AK255" s="246">
        <f t="shared" si="38"/>
        <v>509</v>
      </c>
      <c r="AL255" s="246">
        <f t="shared" si="39"/>
        <v>-109</v>
      </c>
      <c r="AM255" s="261">
        <f t="shared" si="40"/>
        <v>-0.0769230769230769</v>
      </c>
      <c r="AN255" s="246" t="e">
        <f>IF(A255="","",VLOOKUP(A255,'IHS DATABASE'!C:H,6,0))</f>
        <v>#N/A</v>
      </c>
      <c r="AO255" s="240"/>
      <c r="AP255" s="248"/>
      <c r="AQ255" s="248"/>
      <c r="AR255" s="222"/>
      <c r="AS255" s="222"/>
      <c r="AT255" s="222">
        <f t="shared" si="41"/>
        <v>0</v>
      </c>
      <c r="AU255" s="222"/>
      <c r="AV255" s="249"/>
      <c r="AW255" s="249"/>
      <c r="AX255" s="222"/>
      <c r="AY255" s="222"/>
      <c r="AZ255" s="222"/>
      <c r="BA255" s="222"/>
      <c r="BB255" s="262"/>
      <c r="BC255" s="262" t="s">
        <v>69</v>
      </c>
      <c r="BD255" s="262"/>
      <c r="BE255" s="262"/>
    </row>
    <row r="256" spans="1:57">
      <c r="A256" s="221" t="s">
        <v>142</v>
      </c>
      <c r="B256" s="222" t="str">
        <f>IF(A256="","",VLOOKUP(A256,'IHS DATABASE'!C:D,2,0))</f>
        <v>Ndondo Hill (Mumbi)</v>
      </c>
      <c r="C256" s="223" t="str">
        <f>IF(A256="","",VLOOKUP(A256,'IHS DATABASE'!C:AD,27,0))</f>
        <v>CCS</v>
      </c>
      <c r="D256" s="223" t="s">
        <v>76</v>
      </c>
      <c r="E256" s="223" t="str">
        <f>IF(A256="","",VLOOKUP(A256,'IHS DATABASE'!C:G,5,0))</f>
        <v>Eastern </v>
      </c>
      <c r="F256" s="223" t="str">
        <f>IF(A256="","",VLOOKUP(A256,'IHS DATABASE'!C:AB,26,0))</f>
        <v>Fetus Kalunga</v>
      </c>
      <c r="G256" s="222" t="str">
        <f>IF(A256="","",VLOOKUP(A256,'IHS DATABASE'!C:X,22,0))</f>
        <v>Fetus Kalunga</v>
      </c>
      <c r="H256" s="224"/>
      <c r="I256" s="223" t="str">
        <f>IF(A256="","",VLOOKUP(A256,'IHS DATABASE'!C:W,21,0))</f>
        <v>Outdoor</v>
      </c>
      <c r="J256" s="223" t="str">
        <f>IF(A256="","",VLOOKUP(A256,'IHS DATABASE'!C:T,18,0))</f>
        <v>Solar-Gen</v>
      </c>
      <c r="K256" s="223"/>
      <c r="L256" s="223"/>
      <c r="M256" s="223" t="str">
        <f>IF(A256="","",VLOOKUP(A256,'IHS DATABASE'!C:U,19,0))</f>
        <v>Green Field</v>
      </c>
      <c r="O256" s="213">
        <v>45958</v>
      </c>
      <c r="Q256" s="233"/>
      <c r="R256" s="234"/>
      <c r="S256" s="234" t="str">
        <f>IF(A256="","",VLOOKUP(A256,'IHS DATABASE'!C:BG,30,0))</f>
        <v>Earth technology</v>
      </c>
      <c r="T256" s="223"/>
      <c r="U256" s="234">
        <f>IF(A256="","",VLOOKUP(A256,'IHS DATABASE'!C:AG,31,0))</f>
        <v>20</v>
      </c>
      <c r="V256" s="13"/>
      <c r="W256" s="13"/>
      <c r="X256" s="13">
        <v>23095</v>
      </c>
      <c r="Y256" s="237">
        <f t="shared" ref="Y255:Y267" si="42">X256-W256</f>
        <v>23095</v>
      </c>
      <c r="Z256" s="237">
        <f t="shared" ref="Z255:Z267" si="43">(O256-P256)*24</f>
        <v>1102992</v>
      </c>
      <c r="AA256" s="237" t="str">
        <f t="shared" ref="AA255:AA267" si="44">IF(Y256&gt;Z256,"inconsitent RH","OK")</f>
        <v>OK</v>
      </c>
      <c r="AB256" s="238"/>
      <c r="AC256" s="238"/>
      <c r="AD256" s="238"/>
      <c r="AE256" s="239"/>
      <c r="AG256" s="245"/>
      <c r="AH256" s="245"/>
      <c r="AI256" s="246">
        <v>10</v>
      </c>
      <c r="AJ256" s="246">
        <v>400</v>
      </c>
      <c r="AK256" s="240">
        <f t="shared" ref="AK255:AK267" si="45">AJ256+AI256</f>
        <v>410</v>
      </c>
      <c r="AL256" s="240">
        <f t="shared" ref="AL255:AL267" si="46">AF256-AI256</f>
        <v>-10</v>
      </c>
      <c r="AM256" s="247">
        <f t="shared" ref="AM255:AM267" si="47">AL256/Y256</f>
        <v>-0.000432994154578913</v>
      </c>
      <c r="AN256" s="240">
        <f>IF(A256="","",VLOOKUP(A256,'IHS DATABASE'!C:H,6,0))</f>
        <v>2.5</v>
      </c>
      <c r="AO256" s="240"/>
      <c r="AP256" s="248"/>
      <c r="AQ256" s="248"/>
      <c r="AR256" s="222"/>
      <c r="AS256" s="222"/>
      <c r="AT256" s="222">
        <f t="shared" ref="AT255:AT267" si="48">AR256-AS256</f>
        <v>0</v>
      </c>
      <c r="AU256" s="222"/>
      <c r="AV256" s="249"/>
      <c r="AW256" s="249"/>
      <c r="AX256" s="222"/>
      <c r="AY256" s="222"/>
      <c r="AZ256" s="222"/>
      <c r="BA256" s="222"/>
      <c r="BB256" s="249"/>
      <c r="BC256" s="249" t="s">
        <v>69</v>
      </c>
      <c r="BD256" s="249"/>
      <c r="BE256" s="249"/>
    </row>
    <row r="257" spans="1:57">
      <c r="A257" s="221" t="s">
        <v>157</v>
      </c>
      <c r="B257" s="222" t="str">
        <f>IF(A257="","",VLOOKUP(A257,'IHS DATABASE'!C:D,2,0))</f>
        <v>Mngoza Basic School</v>
      </c>
      <c r="C257" s="223" t="str">
        <f>IF(A257="","",VLOOKUP(A257,'IHS DATABASE'!C:AD,27,0))</f>
        <v>CCS</v>
      </c>
      <c r="D257" s="223" t="s">
        <v>76</v>
      </c>
      <c r="E257" s="223" t="str">
        <f>IF(A257="","",VLOOKUP(A257,'IHS DATABASE'!C:G,5,0))</f>
        <v>Eastern</v>
      </c>
      <c r="F257" s="223" t="str">
        <f>IF(A257="","",VLOOKUP(A257,'IHS DATABASE'!C:AB,26,0))</f>
        <v>Fetus Kalunga</v>
      </c>
      <c r="G257" s="222" t="str">
        <f>IF(A257="","",VLOOKUP(A257,'IHS DATABASE'!C:X,22,0))</f>
        <v>Fetus Kalunga</v>
      </c>
      <c r="H257" s="224"/>
      <c r="I257" s="223" t="str">
        <f>IF(A257="","",VLOOKUP(A257,'IHS DATABASE'!C:W,21,0))</f>
        <v>Outdoor</v>
      </c>
      <c r="J257" s="223" t="str">
        <f>IF(A257="","",VLOOKUP(A257,'IHS DATABASE'!C:T,18,0))</f>
        <v>Solar-Gen</v>
      </c>
      <c r="K257" s="223"/>
      <c r="L257" s="223"/>
      <c r="M257" s="223" t="str">
        <f>IF(A257="","",VLOOKUP(A257,'IHS DATABASE'!C:U,19,0))</f>
        <v>Green Field</v>
      </c>
      <c r="O257" s="213">
        <v>45958</v>
      </c>
      <c r="Q257" s="233"/>
      <c r="R257" s="234"/>
      <c r="S257" s="234">
        <f>IF(A257="","",VLOOKUP(A257,'IHS DATABASE'!C:BG,30,0))</f>
        <v>0</v>
      </c>
      <c r="T257" s="223"/>
      <c r="U257" s="234">
        <f>IF(A257="","",VLOOKUP(A257,'IHS DATABASE'!C:AG,31,0))</f>
        <v>0</v>
      </c>
      <c r="V257" s="13"/>
      <c r="W257" s="13"/>
      <c r="X257" s="13">
        <v>11925</v>
      </c>
      <c r="Y257" s="237">
        <f t="shared" si="42"/>
        <v>11925</v>
      </c>
      <c r="Z257" s="237">
        <f t="shared" si="43"/>
        <v>1102992</v>
      </c>
      <c r="AA257" s="237" t="str">
        <f t="shared" si="44"/>
        <v>OK</v>
      </c>
      <c r="AB257" s="238"/>
      <c r="AC257" s="238"/>
      <c r="AD257" s="238"/>
      <c r="AE257" s="239"/>
      <c r="AG257" s="245"/>
      <c r="AH257" s="245"/>
      <c r="AI257" s="246">
        <v>36</v>
      </c>
      <c r="AJ257" s="246">
        <v>400</v>
      </c>
      <c r="AK257" s="240">
        <f t="shared" si="45"/>
        <v>436</v>
      </c>
      <c r="AL257" s="240">
        <f t="shared" si="46"/>
        <v>-36</v>
      </c>
      <c r="AM257" s="247">
        <f t="shared" si="47"/>
        <v>-0.0030188679245283</v>
      </c>
      <c r="AN257" s="240">
        <f>IF(A257="","",VLOOKUP(A257,'IHS DATABASE'!C:H,6,0))</f>
        <v>2.5</v>
      </c>
      <c r="AO257" s="240"/>
      <c r="AP257" s="248"/>
      <c r="AQ257" s="248"/>
      <c r="AR257" s="222"/>
      <c r="AS257" s="222"/>
      <c r="AT257" s="222">
        <f t="shared" si="48"/>
        <v>0</v>
      </c>
      <c r="AU257" s="222"/>
      <c r="AV257" s="249"/>
      <c r="AW257" s="249"/>
      <c r="AX257" s="222"/>
      <c r="AY257" s="222"/>
      <c r="AZ257" s="222"/>
      <c r="BA257" s="222"/>
      <c r="BB257" s="249"/>
      <c r="BC257" s="249" t="s">
        <v>69</v>
      </c>
      <c r="BD257" s="249"/>
      <c r="BE257" s="249"/>
    </row>
    <row r="258" spans="1:57">
      <c r="A258" s="221" t="s">
        <v>213</v>
      </c>
      <c r="B258" s="222" t="str">
        <f>IF(A258="","",VLOOKUP(A258,'IHS DATABASE'!C:D,2,0))</f>
        <v>PETAUKE RELIEF</v>
      </c>
      <c r="C258" s="223" t="str">
        <f>IF(A258="","",VLOOKUP(A258,'IHS DATABASE'!C:AD,27,0))</f>
        <v>CCS</v>
      </c>
      <c r="D258" s="223" t="s">
        <v>76</v>
      </c>
      <c r="E258" s="223" t="str">
        <f>IF(A258="","",VLOOKUP(A258,'IHS DATABASE'!C:G,5,0))</f>
        <v>Eastern </v>
      </c>
      <c r="F258" s="223" t="str">
        <f>IF(A258="","",VLOOKUP(A258,'IHS DATABASE'!C:AB,26,0))</f>
        <v>Fetus Kalunga</v>
      </c>
      <c r="G258" s="222" t="str">
        <f>IF(A258="","",VLOOKUP(A258,'IHS DATABASE'!C:X,22,0))</f>
        <v>Fetus Kalunga</v>
      </c>
      <c r="H258" s="224"/>
      <c r="I258" s="223" t="str">
        <f>IF(A258="","",VLOOKUP(A258,'IHS DATABASE'!C:W,21,0))</f>
        <v>Indoor </v>
      </c>
      <c r="J258" s="223" t="str">
        <f>IF(A258="","",VLOOKUP(A258,'IHS DATABASE'!C:T,18,0))</f>
        <v>Grid-Gen</v>
      </c>
      <c r="K258" s="223"/>
      <c r="L258" s="223"/>
      <c r="M258" s="223" t="str">
        <f>IF(A258="","",VLOOKUP(A258,'IHS DATABASE'!C:U,19,0))</f>
        <v>Green Field</v>
      </c>
      <c r="O258" s="213">
        <v>45955</v>
      </c>
      <c r="P258" s="213">
        <v>45942</v>
      </c>
      <c r="Q258" s="233"/>
      <c r="R258" s="234"/>
      <c r="S258" s="234" t="str">
        <f>IF(A258="","",VLOOKUP(A258,'IHS DATABASE'!C:BG,30,0))</f>
        <v>Gen Logic </v>
      </c>
      <c r="T258" s="223"/>
      <c r="U258" s="234">
        <f>IF(A258="","",VLOOKUP(A258,'IHS DATABASE'!C:AG,31,0))</f>
        <v>15</v>
      </c>
      <c r="V258" s="13"/>
      <c r="W258" s="13">
        <v>6264</v>
      </c>
      <c r="X258" s="13">
        <v>6334</v>
      </c>
      <c r="Y258" s="237">
        <f t="shared" si="42"/>
        <v>70</v>
      </c>
      <c r="Z258" s="237">
        <f t="shared" si="43"/>
        <v>312</v>
      </c>
      <c r="AA258" s="237" t="str">
        <f t="shared" si="44"/>
        <v>OK</v>
      </c>
      <c r="AB258" s="238"/>
      <c r="AC258" s="238"/>
      <c r="AD258" s="238"/>
      <c r="AE258" s="239"/>
      <c r="AF258" s="240">
        <v>342</v>
      </c>
      <c r="AG258" s="245"/>
      <c r="AH258" s="245"/>
      <c r="AI258" s="246">
        <v>108</v>
      </c>
      <c r="AJ258" s="246">
        <v>250</v>
      </c>
      <c r="AK258" s="240">
        <f t="shared" si="45"/>
        <v>358</v>
      </c>
      <c r="AL258" s="240">
        <f t="shared" si="46"/>
        <v>234</v>
      </c>
      <c r="AM258" s="247">
        <f t="shared" si="47"/>
        <v>3.34285714285714</v>
      </c>
      <c r="AN258" s="240">
        <f>IF(A258="","",VLOOKUP(A258,'IHS DATABASE'!C:H,6,0))</f>
        <v>1.8</v>
      </c>
      <c r="AO258" s="240"/>
      <c r="AP258" s="248"/>
      <c r="AQ258" s="248"/>
      <c r="AR258" s="222"/>
      <c r="AS258" s="222"/>
      <c r="AT258" s="222">
        <f t="shared" si="48"/>
        <v>0</v>
      </c>
      <c r="AU258" s="222"/>
      <c r="AV258" s="249"/>
      <c r="AW258" s="249"/>
      <c r="AX258" s="222"/>
      <c r="AY258" s="222"/>
      <c r="AZ258" s="222"/>
      <c r="BA258" s="222"/>
      <c r="BB258" s="249"/>
      <c r="BC258" s="249" t="s">
        <v>69</v>
      </c>
      <c r="BD258" s="249"/>
      <c r="BE258" s="249"/>
    </row>
    <row r="259" spans="1:57">
      <c r="A259" s="221" t="s">
        <v>135</v>
      </c>
      <c r="B259" s="222" t="str">
        <f>IF(A259="","",VLOOKUP(A259,'IHS DATABASE'!C:D,2,0))</f>
        <v>Katete</v>
      </c>
      <c r="C259" s="223" t="str">
        <f>IF(A259="","",VLOOKUP(A259,'IHS DATABASE'!C:AD,27,0))</f>
        <v>CCS</v>
      </c>
      <c r="D259" s="223" t="s">
        <v>56</v>
      </c>
      <c r="E259" s="223" t="str">
        <f>IF(A259="","",VLOOKUP(A259,'IHS DATABASE'!C:G,5,0))</f>
        <v>Eastern </v>
      </c>
      <c r="F259" s="223" t="str">
        <f>IF(A259="","",VLOOKUP(A259,'IHS DATABASE'!C:AB,26,0))</f>
        <v>Fetus Kalunga</v>
      </c>
      <c r="G259" s="222" t="str">
        <f>IF(A259="","",VLOOKUP(A259,'IHS DATABASE'!C:X,22,0))</f>
        <v>Fetus Kalunga</v>
      </c>
      <c r="H259" s="224"/>
      <c r="I259" s="223" t="str">
        <f>IF(A259="","",VLOOKUP(A259,'IHS DATABASE'!C:W,21,0))</f>
        <v>Indoor </v>
      </c>
      <c r="J259" s="223" t="str">
        <f>IF(A259="","",VLOOKUP(A259,'IHS DATABASE'!C:T,18,0))</f>
        <v>Grid-Gen</v>
      </c>
      <c r="K259" s="223"/>
      <c r="L259" s="223"/>
      <c r="M259" s="223" t="str">
        <f>IF(A259="","",VLOOKUP(A259,'IHS DATABASE'!C:U,19,0))</f>
        <v>Green Field</v>
      </c>
      <c r="O259" s="213">
        <v>45958</v>
      </c>
      <c r="Q259" s="233"/>
      <c r="R259" s="234"/>
      <c r="S259" s="234" t="str">
        <f>IF(A259="","",VLOOKUP(A259,'IHS DATABASE'!C:BG,30,0))</f>
        <v>CK Works</v>
      </c>
      <c r="T259" s="223"/>
      <c r="U259" s="234">
        <f>IF(A259="","",VLOOKUP(A259,'IHS DATABASE'!C:AG,31,0))</f>
        <v>30</v>
      </c>
      <c r="V259" s="13"/>
      <c r="W259" s="13"/>
      <c r="X259" s="13">
        <v>4928</v>
      </c>
      <c r="Y259" s="237">
        <f t="shared" si="42"/>
        <v>4928</v>
      </c>
      <c r="Z259" s="237">
        <f t="shared" si="43"/>
        <v>1102992</v>
      </c>
      <c r="AA259" s="237" t="str">
        <f t="shared" si="44"/>
        <v>OK</v>
      </c>
      <c r="AB259" s="238"/>
      <c r="AC259" s="238"/>
      <c r="AD259" s="238"/>
      <c r="AE259" s="239"/>
      <c r="AG259" s="245"/>
      <c r="AH259" s="245"/>
      <c r="AI259" s="246">
        <v>27</v>
      </c>
      <c r="AJ259" s="246">
        <v>400</v>
      </c>
      <c r="AK259" s="240">
        <f t="shared" si="45"/>
        <v>427</v>
      </c>
      <c r="AL259" s="240">
        <f t="shared" si="46"/>
        <v>-27</v>
      </c>
      <c r="AM259" s="247">
        <f t="shared" si="47"/>
        <v>-0.0054788961038961</v>
      </c>
      <c r="AN259" s="240">
        <f>IF(A259="","",VLOOKUP(A259,'IHS DATABASE'!C:H,6,0))</f>
        <v>4.5</v>
      </c>
      <c r="AO259" s="240"/>
      <c r="AP259" s="248"/>
      <c r="AQ259" s="248"/>
      <c r="AR259" s="222"/>
      <c r="AS259" s="222"/>
      <c r="AT259" s="222">
        <f t="shared" si="48"/>
        <v>0</v>
      </c>
      <c r="AU259" s="222"/>
      <c r="AV259" s="249"/>
      <c r="AW259" s="249"/>
      <c r="AX259" s="222"/>
      <c r="AY259" s="222"/>
      <c r="AZ259" s="222"/>
      <c r="BA259" s="222"/>
      <c r="BB259" s="249"/>
      <c r="BC259" s="249" t="s">
        <v>60</v>
      </c>
      <c r="BD259" s="249"/>
      <c r="BE259" s="249"/>
    </row>
    <row r="260" spans="1:57">
      <c r="A260" s="221" t="s">
        <v>136</v>
      </c>
      <c r="B260" s="222" t="str">
        <f>IF(A260="","",VLOOKUP(A260,'IHS DATABASE'!C:D,2,0))</f>
        <v>KATETE</v>
      </c>
      <c r="C260" s="223" t="str">
        <f>IF(A260="","",VLOOKUP(A260,'IHS DATABASE'!C:AD,27,0))</f>
        <v>CCS</v>
      </c>
      <c r="D260" s="223" t="s">
        <v>56</v>
      </c>
      <c r="E260" s="223" t="str">
        <f>IF(A260="","",VLOOKUP(A260,'IHS DATABASE'!C:G,5,0))</f>
        <v>Eastern </v>
      </c>
      <c r="F260" s="223" t="str">
        <f>IF(A260="","",VLOOKUP(A260,'IHS DATABASE'!C:AB,26,0))</f>
        <v>Fetus Kalunga</v>
      </c>
      <c r="G260" s="222" t="str">
        <f>IF(A260="","",VLOOKUP(A260,'IHS DATABASE'!C:X,22,0))</f>
        <v>Fetus Kalunga</v>
      </c>
      <c r="H260" s="224"/>
      <c r="I260" s="223" t="str">
        <f>IF(A260="","",VLOOKUP(A260,'IHS DATABASE'!C:W,21,0))</f>
        <v>Indoor </v>
      </c>
      <c r="J260" s="223" t="str">
        <f>IF(A260="","",VLOOKUP(A260,'IHS DATABASE'!C:T,18,0))</f>
        <v>Grid-Gen</v>
      </c>
      <c r="K260" s="223"/>
      <c r="L260" s="223"/>
      <c r="M260" s="223" t="str">
        <f>IF(A260="","",VLOOKUP(A260,'IHS DATABASE'!C:U,19,0))</f>
        <v>Green Field</v>
      </c>
      <c r="O260" s="213">
        <v>45958</v>
      </c>
      <c r="Q260" s="233"/>
      <c r="R260" s="234"/>
      <c r="S260" s="234" t="str">
        <f>IF(A260="","",VLOOKUP(A260,'IHS DATABASE'!C:BG,30,0))</f>
        <v>CK Works</v>
      </c>
      <c r="T260" s="223"/>
      <c r="U260" s="234">
        <f>IF(A260="","",VLOOKUP(A260,'IHS DATABASE'!C:AG,31,0))</f>
        <v>30</v>
      </c>
      <c r="V260" s="13"/>
      <c r="W260" s="13"/>
      <c r="X260" s="13">
        <v>6610</v>
      </c>
      <c r="Y260" s="237">
        <f t="shared" si="42"/>
        <v>6610</v>
      </c>
      <c r="Z260" s="237">
        <f t="shared" si="43"/>
        <v>1102992</v>
      </c>
      <c r="AA260" s="237" t="str">
        <f t="shared" si="44"/>
        <v>OK</v>
      </c>
      <c r="AB260" s="238"/>
      <c r="AC260" s="238"/>
      <c r="AD260" s="238"/>
      <c r="AE260" s="239"/>
      <c r="AG260" s="245"/>
      <c r="AH260" s="245"/>
      <c r="AI260" s="246">
        <v>10</v>
      </c>
      <c r="AJ260" s="246">
        <v>400</v>
      </c>
      <c r="AK260" s="240">
        <f t="shared" si="45"/>
        <v>410</v>
      </c>
      <c r="AL260" s="240">
        <f t="shared" si="46"/>
        <v>-10</v>
      </c>
      <c r="AM260" s="247">
        <f t="shared" si="47"/>
        <v>-0.00151285930408472</v>
      </c>
      <c r="AN260" s="240">
        <f>IF(A260="","",VLOOKUP(A260,'IHS DATABASE'!C:H,6,0))</f>
        <v>4.5</v>
      </c>
      <c r="AO260" s="240"/>
      <c r="AP260" s="248"/>
      <c r="AQ260" s="248"/>
      <c r="AR260" s="222"/>
      <c r="AS260" s="222"/>
      <c r="AT260" s="222">
        <f t="shared" si="48"/>
        <v>0</v>
      </c>
      <c r="AU260" s="222"/>
      <c r="AV260" s="249"/>
      <c r="AW260" s="249"/>
      <c r="AX260" s="222"/>
      <c r="AY260" s="222"/>
      <c r="AZ260" s="222"/>
      <c r="BA260" s="222"/>
      <c r="BB260" s="249"/>
      <c r="BC260" s="249" t="s">
        <v>60</v>
      </c>
      <c r="BD260" s="249"/>
      <c r="BE260" s="249"/>
    </row>
    <row r="261" spans="1:57">
      <c r="A261" s="221" t="s">
        <v>123</v>
      </c>
      <c r="B261" s="222" t="str">
        <f>IF(A261="","",VLOOKUP(A261,'IHS DATABASE'!C:D,2,0))</f>
        <v>Katete Ibex</v>
      </c>
      <c r="C261" s="223" t="str">
        <f>IF(A261="","",VLOOKUP(A261,'IHS DATABASE'!C:AD,27,0))</f>
        <v>CCS</v>
      </c>
      <c r="D261" s="223" t="s">
        <v>56</v>
      </c>
      <c r="E261" s="223" t="str">
        <f>IF(A261="","",VLOOKUP(A261,'IHS DATABASE'!C:G,5,0))</f>
        <v>Eastern</v>
      </c>
      <c r="F261" s="223" t="str">
        <f>IF(A261="","",VLOOKUP(A261,'IHS DATABASE'!C:AB,26,0))</f>
        <v>Fetus Kalunga</v>
      </c>
      <c r="G261" s="222" t="str">
        <f>IF(A261="","",VLOOKUP(A261,'IHS DATABASE'!C:X,22,0))</f>
        <v>Fetus Kalunga</v>
      </c>
      <c r="H261" s="224"/>
      <c r="I261" s="223" t="str">
        <f>IF(A261="","",VLOOKUP(A261,'IHS DATABASE'!C:W,21,0))</f>
        <v>Outdoor</v>
      </c>
      <c r="J261" s="223" t="str">
        <f>IF(A261="","",VLOOKUP(A261,'IHS DATABASE'!C:T,18,0))</f>
        <v>Grid-Gen</v>
      </c>
      <c r="K261" s="223"/>
      <c r="L261" s="223"/>
      <c r="M261" s="223" t="str">
        <f>IF(A261="","",VLOOKUP(A261,'IHS DATABASE'!C:U,19,0))</f>
        <v>Green Field</v>
      </c>
      <c r="O261" s="213">
        <v>45958</v>
      </c>
      <c r="Q261" s="233"/>
      <c r="R261" s="234"/>
      <c r="S261" s="234" t="str">
        <f>IF(A261="","",VLOOKUP(A261,'IHS DATABASE'!C:BG,30,0))</f>
        <v>CK Works</v>
      </c>
      <c r="T261" s="223"/>
      <c r="U261" s="234">
        <f>IF(A261="","",VLOOKUP(A261,'IHS DATABASE'!C:AG,31,0))</f>
        <v>20</v>
      </c>
      <c r="V261" s="13"/>
      <c r="W261" s="13"/>
      <c r="X261" s="13">
        <v>5853</v>
      </c>
      <c r="Y261" s="237">
        <f t="shared" si="42"/>
        <v>5853</v>
      </c>
      <c r="Z261" s="237">
        <f t="shared" si="43"/>
        <v>1102992</v>
      </c>
      <c r="AA261" s="237" t="str">
        <f t="shared" si="44"/>
        <v>OK</v>
      </c>
      <c r="AB261" s="238"/>
      <c r="AC261" s="238"/>
      <c r="AD261" s="238"/>
      <c r="AE261" s="239"/>
      <c r="AG261" s="245"/>
      <c r="AH261" s="245"/>
      <c r="AI261" s="246">
        <v>10</v>
      </c>
      <c r="AJ261" s="246">
        <v>300</v>
      </c>
      <c r="AK261" s="240">
        <f t="shared" si="45"/>
        <v>310</v>
      </c>
      <c r="AL261" s="240">
        <f t="shared" si="46"/>
        <v>-10</v>
      </c>
      <c r="AM261" s="247">
        <f t="shared" si="47"/>
        <v>-0.00170852554245686</v>
      </c>
      <c r="AN261" s="240">
        <f>IF(A261="","",VLOOKUP(A261,'IHS DATABASE'!C:H,6,0))</f>
        <v>2.5</v>
      </c>
      <c r="AO261" s="240"/>
      <c r="AP261" s="248"/>
      <c r="AQ261" s="248"/>
      <c r="AR261" s="222"/>
      <c r="AS261" s="222"/>
      <c r="AT261" s="222">
        <f t="shared" si="48"/>
        <v>0</v>
      </c>
      <c r="AU261" s="222"/>
      <c r="AV261" s="249"/>
      <c r="AW261" s="249"/>
      <c r="AX261" s="222"/>
      <c r="AY261" s="222"/>
      <c r="AZ261" s="222"/>
      <c r="BA261" s="222"/>
      <c r="BB261" s="249"/>
      <c r="BC261" s="249" t="s">
        <v>60</v>
      </c>
      <c r="BD261" s="249"/>
      <c r="BE261" s="249"/>
    </row>
    <row r="262" spans="1:57">
      <c r="A262" s="221" t="s">
        <v>149</v>
      </c>
      <c r="B262" s="222" t="s">
        <v>150</v>
      </c>
      <c r="C262" s="223" t="e">
        <f>IF(A262="","",VLOOKUP(A262,'IHS DATABASE'!C:AD,27,0))</f>
        <v>#N/A</v>
      </c>
      <c r="D262" s="223" t="s">
        <v>56</v>
      </c>
      <c r="E262" s="223" t="e">
        <f>IF(A262="","",VLOOKUP(A262,'IHS DATABASE'!C:G,5,0))</f>
        <v>#N/A</v>
      </c>
      <c r="F262" s="223" t="e">
        <f>IF(A262="","",VLOOKUP(A262,'IHS DATABASE'!C:AB,26,0))</f>
        <v>#N/A</v>
      </c>
      <c r="G262" s="222" t="e">
        <f>IF(A262="","",VLOOKUP(A262,'IHS DATABASE'!C:X,22,0))</f>
        <v>#N/A</v>
      </c>
      <c r="H262" s="224"/>
      <c r="I262" s="223" t="e">
        <f>IF(A262="","",VLOOKUP(A262,'IHS DATABASE'!C:W,21,0))</f>
        <v>#N/A</v>
      </c>
      <c r="J262" s="223" t="e">
        <f>IF(A262="","",VLOOKUP(A262,'IHS DATABASE'!C:T,18,0))</f>
        <v>#N/A</v>
      </c>
      <c r="K262" s="223"/>
      <c r="L262" s="223"/>
      <c r="M262" s="223" t="e">
        <f>IF(A262="","",VLOOKUP(A262,'IHS DATABASE'!C:U,19,0))</f>
        <v>#N/A</v>
      </c>
      <c r="O262" s="213">
        <v>45958</v>
      </c>
      <c r="Q262" s="233"/>
      <c r="R262" s="234"/>
      <c r="S262" s="234" t="e">
        <f>IF(A262="","",VLOOKUP(A262,'IHS DATABASE'!C:BG,30,0))</f>
        <v>#N/A</v>
      </c>
      <c r="T262" s="223"/>
      <c r="U262" s="234" t="e">
        <f>IF(A262="","",VLOOKUP(A262,'IHS DATABASE'!C:AG,31,0))</f>
        <v>#N/A</v>
      </c>
      <c r="V262" s="13"/>
      <c r="W262" s="13"/>
      <c r="X262" s="13">
        <v>905</v>
      </c>
      <c r="Y262" s="237">
        <f t="shared" si="42"/>
        <v>905</v>
      </c>
      <c r="Z262" s="237">
        <f t="shared" si="43"/>
        <v>1102992</v>
      </c>
      <c r="AA262" s="237" t="str">
        <f t="shared" si="44"/>
        <v>OK</v>
      </c>
      <c r="AB262" s="238"/>
      <c r="AC262" s="238"/>
      <c r="AD262" s="238"/>
      <c r="AE262" s="239"/>
      <c r="AG262" s="245"/>
      <c r="AH262" s="245"/>
      <c r="AI262" s="246">
        <v>13</v>
      </c>
      <c r="AJ262" s="246">
        <v>300</v>
      </c>
      <c r="AK262" s="240">
        <f t="shared" si="45"/>
        <v>313</v>
      </c>
      <c r="AL262" s="240">
        <f t="shared" si="46"/>
        <v>-13</v>
      </c>
      <c r="AM262" s="247">
        <f t="shared" si="47"/>
        <v>-0.0143646408839779</v>
      </c>
      <c r="AN262" s="240" t="e">
        <f>IF(A262="","",VLOOKUP(A262,'IHS DATABASE'!C:H,6,0))</f>
        <v>#N/A</v>
      </c>
      <c r="AO262" s="240"/>
      <c r="AP262" s="248"/>
      <c r="AQ262" s="248"/>
      <c r="AR262" s="222"/>
      <c r="AS262" s="222"/>
      <c r="AT262" s="222">
        <f t="shared" si="48"/>
        <v>0</v>
      </c>
      <c r="AU262" s="222"/>
      <c r="AV262" s="249"/>
      <c r="AW262" s="249"/>
      <c r="AX262" s="222"/>
      <c r="AY262" s="222"/>
      <c r="AZ262" s="222"/>
      <c r="BA262" s="222"/>
      <c r="BB262" s="249"/>
      <c r="BC262" s="249" t="s">
        <v>60</v>
      </c>
      <c r="BD262" s="249"/>
      <c r="BE262" s="249"/>
    </row>
    <row r="263" spans="1:57">
      <c r="A263" s="221" t="s">
        <v>172</v>
      </c>
      <c r="B263" s="222" t="s">
        <v>173</v>
      </c>
      <c r="C263" s="223" t="e">
        <f>IF(A263="","",VLOOKUP(A263,'IHS DATABASE'!C:AD,27,0))</f>
        <v>#N/A</v>
      </c>
      <c r="D263" s="223" t="s">
        <v>59</v>
      </c>
      <c r="E263" s="223" t="e">
        <f>IF(A263="","",VLOOKUP(A263,'IHS DATABASE'!C:G,5,0))</f>
        <v>#N/A</v>
      </c>
      <c r="F263" s="223" t="e">
        <f>IF(A263="","",VLOOKUP(A263,'IHS DATABASE'!C:AB,26,0))</f>
        <v>#N/A</v>
      </c>
      <c r="G263" s="222" t="e">
        <f>IF(A263="","",VLOOKUP(A263,'IHS DATABASE'!C:X,22,0))</f>
        <v>#N/A</v>
      </c>
      <c r="H263" s="224"/>
      <c r="I263" s="223" t="e">
        <f>IF(A263="","",VLOOKUP(A263,'IHS DATABASE'!C:W,21,0))</f>
        <v>#N/A</v>
      </c>
      <c r="J263" s="223" t="e">
        <f>IF(A263="","",VLOOKUP(A263,'IHS DATABASE'!C:T,18,0))</f>
        <v>#N/A</v>
      </c>
      <c r="K263" s="223"/>
      <c r="L263" s="223"/>
      <c r="M263" s="223" t="e">
        <f>IF(A263="","",VLOOKUP(A263,'IHS DATABASE'!C:U,19,0))</f>
        <v>#N/A</v>
      </c>
      <c r="O263" s="213">
        <v>45958</v>
      </c>
      <c r="Q263" s="233"/>
      <c r="R263" s="234"/>
      <c r="S263" s="234" t="e">
        <f>IF(A263="","",VLOOKUP(A263,'IHS DATABASE'!C:BG,30,0))</f>
        <v>#N/A</v>
      </c>
      <c r="T263" s="223"/>
      <c r="U263" s="234" t="e">
        <f>IF(A263="","",VLOOKUP(A263,'IHS DATABASE'!C:AG,31,0))</f>
        <v>#N/A</v>
      </c>
      <c r="V263" s="13"/>
      <c r="W263" s="13"/>
      <c r="X263" s="13">
        <v>1226</v>
      </c>
      <c r="Y263" s="237">
        <f t="shared" si="42"/>
        <v>1226</v>
      </c>
      <c r="Z263" s="237">
        <f t="shared" si="43"/>
        <v>1102992</v>
      </c>
      <c r="AA263" s="237" t="str">
        <f t="shared" si="44"/>
        <v>OK</v>
      </c>
      <c r="AB263" s="238"/>
      <c r="AC263" s="238"/>
      <c r="AD263" s="238"/>
      <c r="AE263" s="239"/>
      <c r="AG263" s="245"/>
      <c r="AH263" s="245"/>
      <c r="AI263" s="246">
        <v>263</v>
      </c>
      <c r="AJ263" s="246">
        <v>400</v>
      </c>
      <c r="AK263" s="240">
        <f t="shared" si="45"/>
        <v>663</v>
      </c>
      <c r="AL263" s="240">
        <f t="shared" si="46"/>
        <v>-263</v>
      </c>
      <c r="AM263" s="247">
        <f t="shared" si="47"/>
        <v>-0.214518760195759</v>
      </c>
      <c r="AN263" s="240" t="e">
        <f>IF(A263="","",VLOOKUP(A263,'IHS DATABASE'!C:H,6,0))</f>
        <v>#N/A</v>
      </c>
      <c r="AO263" s="240"/>
      <c r="AP263" s="248"/>
      <c r="AQ263" s="248"/>
      <c r="AR263" s="222"/>
      <c r="AS263" s="222"/>
      <c r="AT263" s="222">
        <f t="shared" si="48"/>
        <v>0</v>
      </c>
      <c r="AU263" s="222"/>
      <c r="AV263" s="249"/>
      <c r="AW263" s="249"/>
      <c r="AX263" s="222"/>
      <c r="AY263" s="222"/>
      <c r="AZ263" s="222"/>
      <c r="BA263" s="222"/>
      <c r="BB263" s="249"/>
      <c r="BC263" s="249" t="s">
        <v>60</v>
      </c>
      <c r="BD263" s="249"/>
      <c r="BE263" s="249"/>
    </row>
    <row r="264" spans="1:57">
      <c r="A264" s="221" t="s">
        <v>163</v>
      </c>
      <c r="B264" s="222" t="s">
        <v>164</v>
      </c>
      <c r="C264" s="223" t="e">
        <f>IF(A264="","",VLOOKUP(A264,'IHS DATABASE'!C:AD,27,0))</f>
        <v>#N/A</v>
      </c>
      <c r="D264" s="223" t="s">
        <v>59</v>
      </c>
      <c r="E264" s="223" t="e">
        <f>IF(A264="","",VLOOKUP(A264,'IHS DATABASE'!C:G,5,0))</f>
        <v>#N/A</v>
      </c>
      <c r="F264" s="223" t="e">
        <f>IF(A264="","",VLOOKUP(A264,'IHS DATABASE'!C:AB,26,0))</f>
        <v>#N/A</v>
      </c>
      <c r="G264" s="222" t="e">
        <f>IF(A264="","",VLOOKUP(A264,'IHS DATABASE'!C:X,22,0))</f>
        <v>#N/A</v>
      </c>
      <c r="H264" s="224"/>
      <c r="I264" s="223" t="e">
        <f>IF(A264="","",VLOOKUP(A264,'IHS DATABASE'!C:W,21,0))</f>
        <v>#N/A</v>
      </c>
      <c r="J264" s="223" t="e">
        <f>IF(A264="","",VLOOKUP(A264,'IHS DATABASE'!C:T,18,0))</f>
        <v>#N/A</v>
      </c>
      <c r="K264" s="223"/>
      <c r="L264" s="223"/>
      <c r="M264" s="223" t="e">
        <f>IF(A264="","",VLOOKUP(A264,'IHS DATABASE'!C:U,19,0))</f>
        <v>#N/A</v>
      </c>
      <c r="O264" s="213">
        <v>45958</v>
      </c>
      <c r="Q264" s="233"/>
      <c r="R264" s="234"/>
      <c r="S264" s="234" t="e">
        <f>IF(A264="","",VLOOKUP(A264,'IHS DATABASE'!C:BG,30,0))</f>
        <v>#N/A</v>
      </c>
      <c r="T264" s="223"/>
      <c r="U264" s="234" t="e">
        <f>IF(A264="","",VLOOKUP(A264,'IHS DATABASE'!C:AG,31,0))</f>
        <v>#N/A</v>
      </c>
      <c r="V264" s="13"/>
      <c r="W264" s="13"/>
      <c r="X264" s="13">
        <v>1383</v>
      </c>
      <c r="Y264" s="237">
        <f t="shared" si="42"/>
        <v>1383</v>
      </c>
      <c r="Z264" s="237">
        <f t="shared" si="43"/>
        <v>1102992</v>
      </c>
      <c r="AA264" s="237" t="str">
        <f t="shared" si="44"/>
        <v>OK</v>
      </c>
      <c r="AB264" s="238"/>
      <c r="AC264" s="238"/>
      <c r="AD264" s="238"/>
      <c r="AE264" s="239"/>
      <c r="AG264" s="245"/>
      <c r="AH264" s="245"/>
      <c r="AI264" s="246">
        <v>106</v>
      </c>
      <c r="AJ264" s="246">
        <v>400</v>
      </c>
      <c r="AK264" s="240">
        <f t="shared" si="45"/>
        <v>506</v>
      </c>
      <c r="AL264" s="240">
        <f t="shared" si="46"/>
        <v>-106</v>
      </c>
      <c r="AM264" s="247">
        <f t="shared" si="47"/>
        <v>-0.076644974692697</v>
      </c>
      <c r="AN264" s="240" t="e">
        <f>IF(A264="","",VLOOKUP(A264,'IHS DATABASE'!C:H,6,0))</f>
        <v>#N/A</v>
      </c>
      <c r="AO264" s="240"/>
      <c r="AP264" s="248"/>
      <c r="AQ264" s="248"/>
      <c r="AR264" s="222"/>
      <c r="AS264" s="222"/>
      <c r="AT264" s="222">
        <f t="shared" si="48"/>
        <v>0</v>
      </c>
      <c r="AU264" s="222"/>
      <c r="AV264" s="249"/>
      <c r="AW264" s="249"/>
      <c r="AX264" s="222"/>
      <c r="AY264" s="222"/>
      <c r="AZ264" s="222"/>
      <c r="BA264" s="222"/>
      <c r="BB264" s="249"/>
      <c r="BC264" s="249" t="s">
        <v>60</v>
      </c>
      <c r="BD264" s="249"/>
      <c r="BE264" s="249"/>
    </row>
    <row r="265" spans="1:57">
      <c r="A265" s="221" t="s">
        <v>138</v>
      </c>
      <c r="B265" s="222" t="str">
        <f>IF(A265="","",VLOOKUP(A265,'IHS DATABASE'!C:D,2,0))</f>
        <v>Nyanje</v>
      </c>
      <c r="C265" s="223" t="str">
        <f>IF(A265="","",VLOOKUP(A265,'IHS DATABASE'!C:AD,27,0))</f>
        <v>CCS</v>
      </c>
      <c r="D265" s="223" t="s">
        <v>59</v>
      </c>
      <c r="E265" s="223" t="str">
        <f>IF(A265="","",VLOOKUP(A265,'IHS DATABASE'!C:G,5,0))</f>
        <v>Eastern </v>
      </c>
      <c r="F265" s="223" t="str">
        <f>IF(A265="","",VLOOKUP(A265,'IHS DATABASE'!C:AB,26,0))</f>
        <v>Fetus Kalunga</v>
      </c>
      <c r="G265" s="222" t="str">
        <f>IF(A265="","",VLOOKUP(A265,'IHS DATABASE'!C:X,22,0))</f>
        <v>Fetus Kalunga</v>
      </c>
      <c r="H265" s="224"/>
      <c r="I265" s="223" t="str">
        <f>IF(A265="","",VLOOKUP(A265,'IHS DATABASE'!C:W,21,0))</f>
        <v>Outdoor</v>
      </c>
      <c r="J265" s="223" t="str">
        <f>IF(A265="","",VLOOKUP(A265,'IHS DATABASE'!C:T,18,0))</f>
        <v>Solar-Gen</v>
      </c>
      <c r="K265" s="223"/>
      <c r="L265" s="223"/>
      <c r="M265" s="223" t="str">
        <f>IF(A265="","",VLOOKUP(A265,'IHS DATABASE'!C:U,19,0))</f>
        <v>Green Field</v>
      </c>
      <c r="O265" s="213">
        <v>45958</v>
      </c>
      <c r="Q265" s="233"/>
      <c r="R265" s="234"/>
      <c r="S265" s="234" t="str">
        <f>IF(A265="","",VLOOKUP(A265,'IHS DATABASE'!C:BG,30,0))</f>
        <v>Gen Logic </v>
      </c>
      <c r="T265" s="223"/>
      <c r="U265" s="234">
        <f>IF(A265="","",VLOOKUP(A265,'IHS DATABASE'!C:AG,31,0))</f>
        <v>20</v>
      </c>
      <c r="V265" s="13"/>
      <c r="W265" s="13"/>
      <c r="X265" s="13">
        <v>27041</v>
      </c>
      <c r="Y265" s="237">
        <f t="shared" si="42"/>
        <v>27041</v>
      </c>
      <c r="Z265" s="237">
        <f t="shared" si="43"/>
        <v>1102992</v>
      </c>
      <c r="AA265" s="237" t="str">
        <f t="shared" si="44"/>
        <v>OK</v>
      </c>
      <c r="AB265" s="238"/>
      <c r="AC265" s="238"/>
      <c r="AD265" s="238"/>
      <c r="AE265" s="239"/>
      <c r="AG265" s="245"/>
      <c r="AH265" s="245"/>
      <c r="AI265" s="246">
        <v>46</v>
      </c>
      <c r="AJ265" s="246">
        <v>300</v>
      </c>
      <c r="AK265" s="240">
        <f t="shared" si="45"/>
        <v>346</v>
      </c>
      <c r="AL265" s="240">
        <f t="shared" si="46"/>
        <v>-46</v>
      </c>
      <c r="AM265" s="247">
        <f t="shared" si="47"/>
        <v>-0.0017011205206908</v>
      </c>
      <c r="AN265" s="240">
        <f>IF(A265="","",VLOOKUP(A265,'IHS DATABASE'!C:H,6,0))</f>
        <v>2.5</v>
      </c>
      <c r="AO265" s="240"/>
      <c r="AP265" s="248"/>
      <c r="AQ265" s="248"/>
      <c r="AR265" s="222"/>
      <c r="AS265" s="222"/>
      <c r="AT265" s="222">
        <f t="shared" si="48"/>
        <v>0</v>
      </c>
      <c r="AU265" s="222"/>
      <c r="AV265" s="249"/>
      <c r="AW265" s="249"/>
      <c r="AX265" s="222"/>
      <c r="AY265" s="222"/>
      <c r="AZ265" s="222"/>
      <c r="BA265" s="222"/>
      <c r="BB265" s="249"/>
      <c r="BC265" s="249" t="s">
        <v>69</v>
      </c>
      <c r="BD265" s="249"/>
      <c r="BE265" s="249"/>
    </row>
    <row r="266" spans="1:57">
      <c r="A266" s="221" t="s">
        <v>124</v>
      </c>
      <c r="B266" s="222" t="str">
        <f>IF(A266="","",VLOOKUP(A266,'IHS DATABASE'!C:D,2,0))</f>
        <v>Mtandaza Basic School</v>
      </c>
      <c r="C266" s="223" t="str">
        <f>IF(A266="","",VLOOKUP(A266,'IHS DATABASE'!C:AD,27,0))</f>
        <v>CCS</v>
      </c>
      <c r="D266" s="223" t="s">
        <v>59</v>
      </c>
      <c r="E266" s="223" t="str">
        <f>IF(A266="","",VLOOKUP(A266,'IHS DATABASE'!C:G,5,0))</f>
        <v>Eastern</v>
      </c>
      <c r="F266" s="223" t="str">
        <f>IF(A266="","",VLOOKUP(A266,'IHS DATABASE'!C:AB,26,0))</f>
        <v>Fetus Kalunga</v>
      </c>
      <c r="G266" s="222" t="str">
        <f>IF(A266="","",VLOOKUP(A266,'IHS DATABASE'!C:X,22,0))</f>
        <v>Fetus Kalunga</v>
      </c>
      <c r="H266" s="224"/>
      <c r="I266" s="223" t="str">
        <f>IF(A266="","",VLOOKUP(A266,'IHS DATABASE'!C:W,21,0))</f>
        <v>Outdoor</v>
      </c>
      <c r="J266" s="223" t="str">
        <f>IF(A266="","",VLOOKUP(A266,'IHS DATABASE'!C:T,18,0))</f>
        <v>Solar-Gen</v>
      </c>
      <c r="K266" s="223"/>
      <c r="L266" s="223"/>
      <c r="M266" s="223" t="str">
        <f>IF(A266="","",VLOOKUP(A266,'IHS DATABASE'!C:U,19,0))</f>
        <v>Green Field</v>
      </c>
      <c r="O266" s="213">
        <v>45958</v>
      </c>
      <c r="Q266" s="233"/>
      <c r="R266" s="234"/>
      <c r="S266" s="234">
        <f>IF(A266="","",VLOOKUP(A266,'IHS DATABASE'!C:BG,30,0))</f>
        <v>0</v>
      </c>
      <c r="T266" s="223"/>
      <c r="U266" s="234">
        <f>IF(A266="","",VLOOKUP(A266,'IHS DATABASE'!C:AG,31,0))</f>
        <v>0</v>
      </c>
      <c r="V266" s="13"/>
      <c r="W266" s="13"/>
      <c r="X266" s="13">
        <v>11832</v>
      </c>
      <c r="Y266" s="237">
        <f t="shared" si="42"/>
        <v>11832</v>
      </c>
      <c r="Z266" s="237">
        <f t="shared" si="43"/>
        <v>1102992</v>
      </c>
      <c r="AA266" s="237" t="str">
        <f t="shared" si="44"/>
        <v>OK</v>
      </c>
      <c r="AB266" s="238"/>
      <c r="AC266" s="238"/>
      <c r="AD266" s="238"/>
      <c r="AE266" s="239"/>
      <c r="AG266" s="245"/>
      <c r="AH266" s="245"/>
      <c r="AI266" s="246">
        <v>32</v>
      </c>
      <c r="AJ266" s="246">
        <v>500</v>
      </c>
      <c r="AK266" s="240">
        <f t="shared" si="45"/>
        <v>532</v>
      </c>
      <c r="AL266" s="240">
        <f t="shared" si="46"/>
        <v>-32</v>
      </c>
      <c r="AM266" s="247">
        <f t="shared" si="47"/>
        <v>-0.00270453008789723</v>
      </c>
      <c r="AN266" s="240">
        <f>IF(A266="","",VLOOKUP(A266,'IHS DATABASE'!C:H,6,0))</f>
        <v>4.5</v>
      </c>
      <c r="AO266" s="240"/>
      <c r="AP266" s="248"/>
      <c r="AQ266" s="248"/>
      <c r="AR266" s="222"/>
      <c r="AS266" s="222"/>
      <c r="AT266" s="222">
        <f t="shared" si="48"/>
        <v>0</v>
      </c>
      <c r="AU266" s="222"/>
      <c r="AV266" s="249"/>
      <c r="AW266" s="249"/>
      <c r="AX266" s="222"/>
      <c r="AY266" s="222"/>
      <c r="AZ266" s="222"/>
      <c r="BA266" s="222"/>
      <c r="BB266" s="249"/>
      <c r="BC266" s="249" t="s">
        <v>69</v>
      </c>
      <c r="BD266" s="249"/>
      <c r="BE266" s="249"/>
    </row>
    <row r="267" spans="1:57">
      <c r="A267" s="221" t="s">
        <v>154</v>
      </c>
      <c r="B267" s="222" t="str">
        <f>IF(A267="","",VLOOKUP(A267,'IHS DATABASE'!C:D,2,0))</f>
        <v>Mwata</v>
      </c>
      <c r="C267" s="223" t="str">
        <f>IF(A267="","",VLOOKUP(A267,'IHS DATABASE'!C:AD,27,0))</f>
        <v>CCS</v>
      </c>
      <c r="D267" s="223" t="s">
        <v>62</v>
      </c>
      <c r="E267" s="223" t="str">
        <f>IF(A267="","",VLOOKUP(A267,'IHS DATABASE'!C:G,5,0))</f>
        <v>Eastern </v>
      </c>
      <c r="F267" s="223" t="str">
        <f>IF(A267="","",VLOOKUP(A267,'IHS DATABASE'!C:AB,26,0))</f>
        <v>Fetus Kalunga</v>
      </c>
      <c r="G267" s="222" t="str">
        <f>IF(A267="","",VLOOKUP(A267,'IHS DATABASE'!C:X,22,0))</f>
        <v>Fetus Kalunga</v>
      </c>
      <c r="H267" s="224"/>
      <c r="I267" s="223" t="str">
        <f>IF(A267="","",VLOOKUP(A267,'IHS DATABASE'!C:W,21,0))</f>
        <v>Outdoor</v>
      </c>
      <c r="J267" s="223" t="str">
        <f>IF(A267="","",VLOOKUP(A267,'IHS DATABASE'!C:T,18,0))</f>
        <v>Solar-Gen</v>
      </c>
      <c r="K267" s="223"/>
      <c r="L267" s="223"/>
      <c r="M267" s="223" t="str">
        <f>IF(A267="","",VLOOKUP(A267,'IHS DATABASE'!C:U,19,0))</f>
        <v>Green Field</v>
      </c>
      <c r="O267" s="213">
        <v>45958</v>
      </c>
      <c r="Q267" s="233"/>
      <c r="R267" s="234"/>
      <c r="S267" s="234" t="str">
        <f>IF(A267="","",VLOOKUP(A267,'IHS DATABASE'!C:BG,30,0))</f>
        <v>CK Works</v>
      </c>
      <c r="T267" s="223"/>
      <c r="U267" s="234">
        <f>IF(A267="","",VLOOKUP(A267,'IHS DATABASE'!C:AG,31,0))</f>
        <v>20</v>
      </c>
      <c r="V267" s="13"/>
      <c r="W267" s="13"/>
      <c r="X267" s="13">
        <v>9052</v>
      </c>
      <c r="Y267" s="237">
        <f t="shared" si="42"/>
        <v>9052</v>
      </c>
      <c r="Z267" s="237">
        <f t="shared" si="43"/>
        <v>1102992</v>
      </c>
      <c r="AA267" s="237" t="str">
        <f t="shared" si="44"/>
        <v>OK</v>
      </c>
      <c r="AB267" s="238"/>
      <c r="AC267" s="238"/>
      <c r="AD267" s="238"/>
      <c r="AE267" s="239"/>
      <c r="AG267" s="245"/>
      <c r="AH267" s="245"/>
      <c r="AI267" s="246">
        <v>10</v>
      </c>
      <c r="AJ267" s="246">
        <v>400</v>
      </c>
      <c r="AK267" s="240">
        <f t="shared" si="45"/>
        <v>410</v>
      </c>
      <c r="AL267" s="240">
        <f t="shared" si="46"/>
        <v>-10</v>
      </c>
      <c r="AM267" s="247">
        <f t="shared" si="47"/>
        <v>-0.00110472823685373</v>
      </c>
      <c r="AN267" s="240">
        <f>IF(A267="","",VLOOKUP(A267,'IHS DATABASE'!C:H,6,0))</f>
        <v>2.5</v>
      </c>
      <c r="AO267" s="240"/>
      <c r="AP267" s="248"/>
      <c r="AQ267" s="248"/>
      <c r="AR267" s="222"/>
      <c r="AS267" s="222"/>
      <c r="AT267" s="222">
        <f t="shared" si="48"/>
        <v>0</v>
      </c>
      <c r="AU267" s="222"/>
      <c r="AV267" s="249"/>
      <c r="AW267" s="249"/>
      <c r="AX267" s="222"/>
      <c r="AY267" s="222"/>
      <c r="AZ267" s="222"/>
      <c r="BA267" s="222"/>
      <c r="BB267" s="249"/>
      <c r="BC267" s="249" t="s">
        <v>69</v>
      </c>
      <c r="BD267" s="249"/>
      <c r="BE267" s="249"/>
    </row>
    <row r="268" customFormat="1" spans="1:57">
      <c r="A268" s="221" t="s">
        <v>89</v>
      </c>
      <c r="B268" s="222" t="str">
        <f>IF(A268="","",VLOOKUP(A268,'IHS DATABASE'!C:D,2,0))</f>
        <v>Petauke Junction</v>
      </c>
      <c r="C268" s="223" t="str">
        <f>IF(A268="","",VLOOKUP(A268,'IHS DATABASE'!C:AD,27,0))</f>
        <v>CCS</v>
      </c>
      <c r="D268" s="223" t="s">
        <v>76</v>
      </c>
      <c r="E268" s="223" t="str">
        <f>IF(A268="","",VLOOKUP(A268,'IHS DATABASE'!C:G,5,0))</f>
        <v>Eastern </v>
      </c>
      <c r="F268" s="223" t="str">
        <f>IF(A268="","",VLOOKUP(A268,'IHS DATABASE'!C:AB,26,0))</f>
        <v>Fetus Kalunga</v>
      </c>
      <c r="G268" s="222" t="str">
        <f>IF(A268="","",VLOOKUP(A268,'IHS DATABASE'!C:X,22,0))</f>
        <v>Fetus Kalunga</v>
      </c>
      <c r="H268" s="224"/>
      <c r="I268" s="223" t="str">
        <f>IF(A268="","",VLOOKUP(A268,'IHS DATABASE'!C:W,21,0))</f>
        <v>Outdoor</v>
      </c>
      <c r="J268" s="223" t="str">
        <f>IF(A268="","",VLOOKUP(A268,'IHS DATABASE'!C:T,18,0))</f>
        <v>Grid-Gen</v>
      </c>
      <c r="K268" s="223"/>
      <c r="L268" s="223"/>
      <c r="M268" s="223" t="str">
        <f>IF(A268="","",VLOOKUP(A268,'IHS DATABASE'!C:U,19,0))</f>
        <v>Green Field</v>
      </c>
      <c r="N268" s="212"/>
      <c r="O268" s="213">
        <v>45958</v>
      </c>
      <c r="P268" s="213"/>
      <c r="Q268" s="233"/>
      <c r="R268" s="234"/>
      <c r="S268" s="234" t="str">
        <f>IF(A268="","",VLOOKUP(A268,'IHS DATABASE'!C:BG,30,0))</f>
        <v>MPI</v>
      </c>
      <c r="T268" s="223"/>
      <c r="U268" s="234">
        <f>IF(A268="","",VLOOKUP(A268,'IHS DATABASE'!C:AG,31,0))</f>
        <v>13</v>
      </c>
      <c r="V268" s="13"/>
      <c r="W268" s="13"/>
      <c r="X268" s="13">
        <v>25853</v>
      </c>
      <c r="Y268" s="237">
        <f t="shared" ref="Y268:Y331" si="49">X268-W268</f>
        <v>25853</v>
      </c>
      <c r="Z268" s="237">
        <f t="shared" ref="Z268:Z331" si="50">(O268-P268)*24</f>
        <v>1102992</v>
      </c>
      <c r="AA268" s="237" t="str">
        <f t="shared" ref="AA268:AA331" si="51">IF(Y268&gt;Z268,"inconsitent RH","OK")</f>
        <v>OK</v>
      </c>
      <c r="AB268" s="238"/>
      <c r="AC268" s="238"/>
      <c r="AD268" s="238"/>
      <c r="AE268" s="239"/>
      <c r="AF268" s="214"/>
      <c r="AG268" s="245"/>
      <c r="AH268" s="245"/>
      <c r="AI268" s="246">
        <v>10</v>
      </c>
      <c r="AJ268" s="246">
        <v>300</v>
      </c>
      <c r="AK268" s="240">
        <f t="shared" ref="AK268:AK331" si="52">AJ268+AI268</f>
        <v>310</v>
      </c>
      <c r="AL268" s="240">
        <f t="shared" ref="AL268:AL331" si="53">AF268-AI268</f>
        <v>-10</v>
      </c>
      <c r="AM268" s="247">
        <f t="shared" ref="AM268:AM331" si="54">AL268/Y268</f>
        <v>-0.00038680230534174</v>
      </c>
      <c r="AN268" s="240">
        <f>IF(A268="","",VLOOKUP(A268,'IHS DATABASE'!C:H,6,0))</f>
        <v>1.5</v>
      </c>
      <c r="AO268" s="240"/>
      <c r="AP268" s="248"/>
      <c r="AQ268" s="248"/>
      <c r="AR268" s="222"/>
      <c r="AS268" s="222"/>
      <c r="AT268" s="222">
        <f t="shared" ref="AT268:AT331" si="55">AR268-AS268</f>
        <v>0</v>
      </c>
      <c r="AU268" s="222"/>
      <c r="AV268" s="249"/>
      <c r="AW268" s="249"/>
      <c r="AX268" s="222"/>
      <c r="AY268" s="222"/>
      <c r="AZ268" s="222"/>
      <c r="BA268" s="222"/>
      <c r="BB268" s="249"/>
      <c r="BC268" s="249" t="s">
        <v>69</v>
      </c>
      <c r="BD268" s="249"/>
      <c r="BE268" s="249"/>
    </row>
    <row r="269" spans="1:57">
      <c r="A269" s="221" t="s">
        <v>193</v>
      </c>
      <c r="B269" s="222" t="str">
        <f>IF(A269="","",VLOOKUP(A269,'IHS DATABASE'!C:D,2,0))</f>
        <v>Chasefu</v>
      </c>
      <c r="C269" s="223" t="str">
        <f>IF(A269="","",VLOOKUP(A269,'IHS DATABASE'!C:AD,27,0))</f>
        <v>CCS</v>
      </c>
      <c r="D269" s="223" t="s">
        <v>76</v>
      </c>
      <c r="E269" s="223" t="str">
        <f>IF(A269="","",VLOOKUP(A269,'IHS DATABASE'!C:G,5,0))</f>
        <v>Eastern </v>
      </c>
      <c r="F269" s="223" t="str">
        <f>IF(A269="","",VLOOKUP(A269,'IHS DATABASE'!C:AB,26,0))</f>
        <v>Fetus Kalunga</v>
      </c>
      <c r="G269" s="222" t="str">
        <f>IF(A269="","",VLOOKUP(A269,'IHS DATABASE'!C:X,22,0))</f>
        <v>Fetus Kalunga</v>
      </c>
      <c r="H269" s="224"/>
      <c r="I269" s="223" t="str">
        <f>IF(A269="","",VLOOKUP(A269,'IHS DATABASE'!C:W,21,0))</f>
        <v>Outdoor</v>
      </c>
      <c r="J269" s="223" t="str">
        <f>IF(A269="","",VLOOKUP(A269,'IHS DATABASE'!C:T,18,0))</f>
        <v>Solar-Gen</v>
      </c>
      <c r="K269" s="223"/>
      <c r="L269" s="223"/>
      <c r="M269" s="223" t="str">
        <f>IF(A269="","",VLOOKUP(A269,'IHS DATABASE'!C:U,19,0))</f>
        <v>Green Field</v>
      </c>
      <c r="O269" s="213">
        <v>45959</v>
      </c>
      <c r="Q269" s="233"/>
      <c r="R269" s="234"/>
      <c r="S269" s="234" t="str">
        <f>IF(A269="","",VLOOKUP(A269,'IHS DATABASE'!C:BG,30,0))</f>
        <v>Vitalgen</v>
      </c>
      <c r="T269" s="223"/>
      <c r="U269" s="234">
        <f>IF(A269="","",VLOOKUP(A269,'IHS DATABASE'!C:AG,31,0))</f>
        <v>20</v>
      </c>
      <c r="V269" s="13"/>
      <c r="W269" s="13"/>
      <c r="X269" s="13">
        <v>32588</v>
      </c>
      <c r="Y269" s="237">
        <f t="shared" si="49"/>
        <v>32588</v>
      </c>
      <c r="Z269" s="237">
        <f t="shared" si="50"/>
        <v>1103016</v>
      </c>
      <c r="AA269" s="237" t="str">
        <f t="shared" si="51"/>
        <v>OK</v>
      </c>
      <c r="AB269" s="238"/>
      <c r="AC269" s="238"/>
      <c r="AD269" s="238"/>
      <c r="AE269" s="239"/>
      <c r="AG269" s="245"/>
      <c r="AH269" s="245"/>
      <c r="AI269" s="246">
        <v>61</v>
      </c>
      <c r="AJ269" s="246">
        <v>500</v>
      </c>
      <c r="AK269" s="240">
        <f t="shared" si="52"/>
        <v>561</v>
      </c>
      <c r="AL269" s="240">
        <f t="shared" si="53"/>
        <v>-61</v>
      </c>
      <c r="AM269" s="247">
        <f t="shared" si="54"/>
        <v>-0.00187185467043083</v>
      </c>
      <c r="AN269" s="240">
        <f>IF(A269="","",VLOOKUP(A269,'IHS DATABASE'!C:H,6,0))</f>
        <v>2.5</v>
      </c>
      <c r="AO269" s="240"/>
      <c r="AP269" s="248"/>
      <c r="AQ269" s="248"/>
      <c r="AR269" s="222"/>
      <c r="AS269" s="222"/>
      <c r="AT269" s="222">
        <f t="shared" si="55"/>
        <v>0</v>
      </c>
      <c r="AU269" s="222"/>
      <c r="AV269" s="249"/>
      <c r="AW269" s="249"/>
      <c r="AX269" s="222"/>
      <c r="AY269" s="222"/>
      <c r="AZ269" s="222"/>
      <c r="BA269" s="222"/>
      <c r="BB269" s="249"/>
      <c r="BC269" s="249" t="s">
        <v>69</v>
      </c>
      <c r="BD269" s="249"/>
      <c r="BE269" s="249"/>
    </row>
    <row r="270" spans="1:57">
      <c r="A270" s="221" t="s">
        <v>197</v>
      </c>
      <c r="B270" s="222" t="str">
        <f>IF(A270="","",VLOOKUP(A270,'IHS DATABASE'!C:D,2,0))</f>
        <v>PETAUKE</v>
      </c>
      <c r="C270" s="223" t="str">
        <f>IF(A270="","",VLOOKUP(A270,'IHS DATABASE'!C:AD,27,0))</f>
        <v>CCS</v>
      </c>
      <c r="D270" s="223" t="s">
        <v>76</v>
      </c>
      <c r="E270" s="223" t="str">
        <f>IF(A270="","",VLOOKUP(A270,'IHS DATABASE'!C:G,5,0))</f>
        <v>Eastern </v>
      </c>
      <c r="F270" s="223" t="str">
        <f>IF(A270="","",VLOOKUP(A270,'IHS DATABASE'!C:AB,26,0))</f>
        <v>Fetus Kalunga</v>
      </c>
      <c r="G270" s="222" t="str">
        <f>IF(A270="","",VLOOKUP(A270,'IHS DATABASE'!C:X,22,0))</f>
        <v>Fetus Kalunga</v>
      </c>
      <c r="H270" s="224"/>
      <c r="I270" s="223" t="str">
        <f>IF(A270="","",VLOOKUP(A270,'IHS DATABASE'!C:W,21,0))</f>
        <v>Indoor </v>
      </c>
      <c r="J270" s="223" t="str">
        <f>IF(A270="","",VLOOKUP(A270,'IHS DATABASE'!C:T,18,0))</f>
        <v>Grid-Gen</v>
      </c>
      <c r="K270" s="223"/>
      <c r="L270" s="223"/>
      <c r="M270" s="223" t="str">
        <f>IF(A270="","",VLOOKUP(A270,'IHS DATABASE'!C:U,19,0))</f>
        <v>Green Field</v>
      </c>
      <c r="O270" s="213">
        <v>45959</v>
      </c>
      <c r="Q270" s="233"/>
      <c r="R270" s="234"/>
      <c r="S270" s="234" t="str">
        <f>IF(A270="","",VLOOKUP(A270,'IHS DATABASE'!C:BG,30,0))</f>
        <v>Gen Logic </v>
      </c>
      <c r="T270" s="223"/>
      <c r="U270" s="234">
        <f>IF(A270="","",VLOOKUP(A270,'IHS DATABASE'!C:AG,31,0))</f>
        <v>30</v>
      </c>
      <c r="V270" s="13"/>
      <c r="W270" s="13"/>
      <c r="X270" s="13">
        <v>6422</v>
      </c>
      <c r="Y270" s="237">
        <f t="shared" si="49"/>
        <v>6422</v>
      </c>
      <c r="Z270" s="237">
        <f t="shared" si="50"/>
        <v>1103016</v>
      </c>
      <c r="AA270" s="237" t="str">
        <f t="shared" si="51"/>
        <v>OK</v>
      </c>
      <c r="AB270" s="238"/>
      <c r="AC270" s="238"/>
      <c r="AD270" s="238"/>
      <c r="AE270" s="239"/>
      <c r="AG270" s="245"/>
      <c r="AH270" s="245"/>
      <c r="AI270" s="246">
        <v>17</v>
      </c>
      <c r="AJ270" s="246">
        <v>100</v>
      </c>
      <c r="AK270" s="240">
        <f t="shared" si="52"/>
        <v>117</v>
      </c>
      <c r="AL270" s="240">
        <f t="shared" si="53"/>
        <v>-17</v>
      </c>
      <c r="AM270" s="247">
        <f t="shared" si="54"/>
        <v>-0.00264715042042977</v>
      </c>
      <c r="AN270" s="240">
        <f>IF(A270="","",VLOOKUP(A270,'IHS DATABASE'!C:H,6,0))</f>
        <v>4.5</v>
      </c>
      <c r="AO270" s="240"/>
      <c r="AP270" s="248"/>
      <c r="AQ270" s="248"/>
      <c r="AR270" s="222"/>
      <c r="AS270" s="222"/>
      <c r="AT270" s="222">
        <f t="shared" si="55"/>
        <v>0</v>
      </c>
      <c r="AU270" s="222"/>
      <c r="AV270" s="249"/>
      <c r="AW270" s="249"/>
      <c r="AX270" s="222"/>
      <c r="AY270" s="222"/>
      <c r="AZ270" s="222"/>
      <c r="BA270" s="222"/>
      <c r="BB270" s="249"/>
      <c r="BC270" s="249" t="s">
        <v>69</v>
      </c>
      <c r="BD270" s="249"/>
      <c r="BE270" s="249"/>
    </row>
    <row r="271" spans="1:57">
      <c r="A271" s="221" t="s">
        <v>86</v>
      </c>
      <c r="B271" s="222" t="str">
        <f>IF(A271="","",VLOOKUP(A271,'IHS DATABASE'!C:D,2,0))</f>
        <v>Petauke</v>
      </c>
      <c r="C271" s="223" t="str">
        <f>IF(A271="","",VLOOKUP(A271,'IHS DATABASE'!C:AD,27,0))</f>
        <v>CCS</v>
      </c>
      <c r="D271" s="223" t="s">
        <v>76</v>
      </c>
      <c r="E271" s="223" t="str">
        <f>IF(A271="","",VLOOKUP(A271,'IHS DATABASE'!C:G,5,0))</f>
        <v>Eastern </v>
      </c>
      <c r="F271" s="223" t="str">
        <f>IF(A271="","",VLOOKUP(A271,'IHS DATABASE'!C:AB,26,0))</f>
        <v>Fetus Kalunga</v>
      </c>
      <c r="G271" s="222" t="str">
        <f>IF(A271="","",VLOOKUP(A271,'IHS DATABASE'!C:X,22,0))</f>
        <v>Fetus Kalunga</v>
      </c>
      <c r="H271" s="224"/>
      <c r="I271" s="223" t="str">
        <f>IF(A271="","",VLOOKUP(A271,'IHS DATABASE'!C:W,21,0))</f>
        <v>Indoor </v>
      </c>
      <c r="J271" s="223" t="str">
        <f>IF(A271="","",VLOOKUP(A271,'IHS DATABASE'!C:T,18,0))</f>
        <v>Grid-Gen</v>
      </c>
      <c r="K271" s="223"/>
      <c r="L271" s="223"/>
      <c r="M271" s="223" t="str">
        <f>IF(A271="","",VLOOKUP(A271,'IHS DATABASE'!C:U,19,0))</f>
        <v>Green Field</v>
      </c>
      <c r="O271" s="213">
        <v>45959</v>
      </c>
      <c r="Q271" s="233"/>
      <c r="R271" s="234"/>
      <c r="S271" s="234" t="str">
        <f>IF(A271="","",VLOOKUP(A271,'IHS DATABASE'!C:BG,30,0))</f>
        <v>CK Works</v>
      </c>
      <c r="T271" s="223"/>
      <c r="U271" s="234">
        <f>IF(A271="","",VLOOKUP(A271,'IHS DATABASE'!C:AG,31,0))</f>
        <v>30</v>
      </c>
      <c r="V271" s="13"/>
      <c r="W271" s="13"/>
      <c r="X271" s="13">
        <v>7806</v>
      </c>
      <c r="Y271" s="237">
        <f t="shared" si="49"/>
        <v>7806</v>
      </c>
      <c r="Z271" s="237">
        <f t="shared" si="50"/>
        <v>1103016</v>
      </c>
      <c r="AA271" s="237" t="str">
        <f t="shared" si="51"/>
        <v>OK</v>
      </c>
      <c r="AB271" s="238"/>
      <c r="AC271" s="238"/>
      <c r="AD271" s="238"/>
      <c r="AE271" s="239"/>
      <c r="AG271" s="245"/>
      <c r="AH271" s="245"/>
      <c r="AI271" s="246">
        <v>26</v>
      </c>
      <c r="AJ271" s="246">
        <v>100</v>
      </c>
      <c r="AK271" s="240">
        <f t="shared" si="52"/>
        <v>126</v>
      </c>
      <c r="AL271" s="240">
        <f t="shared" si="53"/>
        <v>-26</v>
      </c>
      <c r="AM271" s="247">
        <f t="shared" si="54"/>
        <v>-0.00333077120163976</v>
      </c>
      <c r="AN271" s="240">
        <f>IF(A271="","",VLOOKUP(A271,'IHS DATABASE'!C:H,6,0))</f>
        <v>4.5</v>
      </c>
      <c r="AO271" s="240"/>
      <c r="AP271" s="248"/>
      <c r="AQ271" s="248"/>
      <c r="AR271" s="222"/>
      <c r="AS271" s="222"/>
      <c r="AT271" s="222">
        <f t="shared" si="55"/>
        <v>0</v>
      </c>
      <c r="AU271" s="222"/>
      <c r="AV271" s="249"/>
      <c r="AW271" s="249"/>
      <c r="AX271" s="222"/>
      <c r="AY271" s="222"/>
      <c r="AZ271" s="222"/>
      <c r="BA271" s="222"/>
      <c r="BB271" s="249"/>
      <c r="BC271" s="249" t="s">
        <v>69</v>
      </c>
      <c r="BD271" s="249"/>
      <c r="BE271" s="249"/>
    </row>
    <row r="272" spans="1:57">
      <c r="A272" s="221" t="s">
        <v>139</v>
      </c>
      <c r="B272" s="222" t="str">
        <f>IF(A272="","",VLOOKUP(A272,'IHS DATABASE'!C:D,2,0))</f>
        <v>Namsumba BB</v>
      </c>
      <c r="C272" s="223" t="str">
        <f>IF(A272="","",VLOOKUP(A272,'IHS DATABASE'!C:AD,27,0))</f>
        <v>CCS</v>
      </c>
      <c r="D272" s="223" t="s">
        <v>59</v>
      </c>
      <c r="E272" s="223" t="str">
        <f>IF(A272="","",VLOOKUP(A272,'IHS DATABASE'!C:G,5,0))</f>
        <v>Eastern </v>
      </c>
      <c r="F272" s="223" t="str">
        <f>IF(A272="","",VLOOKUP(A272,'IHS DATABASE'!C:AB,26,0))</f>
        <v>Fetus Kalunga</v>
      </c>
      <c r="G272" s="222" t="str">
        <f>IF(A272="","",VLOOKUP(A272,'IHS DATABASE'!C:X,22,0))</f>
        <v>Fetus Kalunga</v>
      </c>
      <c r="H272" s="224"/>
      <c r="I272" s="223" t="str">
        <f>IF(A272="","",VLOOKUP(A272,'IHS DATABASE'!C:W,21,0))</f>
        <v>Indoor </v>
      </c>
      <c r="J272" s="223" t="str">
        <f>IF(A272="","",VLOOKUP(A272,'IHS DATABASE'!C:T,18,0))</f>
        <v>Solar-Gen</v>
      </c>
      <c r="K272" s="223"/>
      <c r="L272" s="223"/>
      <c r="M272" s="223" t="str">
        <f>IF(A272="","",VLOOKUP(A272,'IHS DATABASE'!C:U,19,0))</f>
        <v>Green Field</v>
      </c>
      <c r="O272" s="213">
        <v>45959</v>
      </c>
      <c r="Q272" s="233"/>
      <c r="R272" s="234"/>
      <c r="S272" s="234" t="str">
        <f>IF(A272="","",VLOOKUP(A272,'IHS DATABASE'!C:BG,30,0))</f>
        <v>GNM</v>
      </c>
      <c r="T272" s="223"/>
      <c r="U272" s="234">
        <f>IF(A272="","",VLOOKUP(A272,'IHS DATABASE'!C:AG,31,0))</f>
        <v>20</v>
      </c>
      <c r="V272" s="13"/>
      <c r="W272" s="13"/>
      <c r="X272" s="13">
        <v>14969</v>
      </c>
      <c r="Y272" s="237">
        <f t="shared" si="49"/>
        <v>14969</v>
      </c>
      <c r="Z272" s="237">
        <f t="shared" si="50"/>
        <v>1103016</v>
      </c>
      <c r="AA272" s="237" t="str">
        <f t="shared" si="51"/>
        <v>OK</v>
      </c>
      <c r="AB272" s="238"/>
      <c r="AC272" s="238"/>
      <c r="AD272" s="238"/>
      <c r="AE272" s="239"/>
      <c r="AG272" s="245"/>
      <c r="AH272" s="245"/>
      <c r="AI272" s="246">
        <v>10</v>
      </c>
      <c r="AJ272" s="246">
        <v>700</v>
      </c>
      <c r="AK272" s="240">
        <f t="shared" si="52"/>
        <v>710</v>
      </c>
      <c r="AL272" s="240">
        <f t="shared" si="53"/>
        <v>-10</v>
      </c>
      <c r="AM272" s="247">
        <f t="shared" si="54"/>
        <v>-0.000668047297748681</v>
      </c>
      <c r="AN272" s="240">
        <f>IF(A272="","",VLOOKUP(A272,'IHS DATABASE'!C:H,6,0))</f>
        <v>2.5</v>
      </c>
      <c r="AO272" s="240"/>
      <c r="AP272" s="248"/>
      <c r="AQ272" s="248"/>
      <c r="AR272" s="222"/>
      <c r="AS272" s="222"/>
      <c r="AT272" s="222">
        <f t="shared" si="55"/>
        <v>0</v>
      </c>
      <c r="AU272" s="222"/>
      <c r="AV272" s="249"/>
      <c r="AW272" s="249"/>
      <c r="AX272" s="222"/>
      <c r="AY272" s="222"/>
      <c r="AZ272" s="222"/>
      <c r="BA272" s="222"/>
      <c r="BB272" s="249"/>
      <c r="BC272" s="249" t="s">
        <v>60</v>
      </c>
      <c r="BD272" s="249"/>
      <c r="BE272" s="249"/>
    </row>
    <row r="273" spans="1:57">
      <c r="A273" s="221" t="s">
        <v>170</v>
      </c>
      <c r="B273" s="222" t="str">
        <f>IF(A273="","",VLOOKUP(A273,'IHS DATABASE'!C:D,2,0))</f>
        <v>Chipata Trades</v>
      </c>
      <c r="C273" s="223" t="str">
        <f>IF(A273="","",VLOOKUP(A273,'IHS DATABASE'!C:AD,27,0))</f>
        <v>CCS</v>
      </c>
      <c r="D273" s="223" t="s">
        <v>59</v>
      </c>
      <c r="E273" s="223" t="str">
        <f>IF(A273="","",VLOOKUP(A273,'IHS DATABASE'!C:G,5,0))</f>
        <v>Eastern</v>
      </c>
      <c r="F273" s="223" t="str">
        <f>IF(A273="","",VLOOKUP(A273,'IHS DATABASE'!C:AB,26,0))</f>
        <v>Fetus Kalunga</v>
      </c>
      <c r="G273" s="222" t="str">
        <f>IF(A273="","",VLOOKUP(A273,'IHS DATABASE'!C:X,22,0))</f>
        <v>Fetus Kalunga</v>
      </c>
      <c r="H273" s="224"/>
      <c r="I273" s="223" t="str">
        <f>IF(A273="","",VLOOKUP(A273,'IHS DATABASE'!C:W,21,0))</f>
        <v>Outdoor</v>
      </c>
      <c r="J273" s="223" t="str">
        <f>IF(A273="","",VLOOKUP(A273,'IHS DATABASE'!C:T,18,0))</f>
        <v>Grid-Gen</v>
      </c>
      <c r="K273" s="223"/>
      <c r="L273" s="223"/>
      <c r="M273" s="223" t="str">
        <f>IF(A273="","",VLOOKUP(A273,'IHS DATABASE'!C:U,19,0))</f>
        <v>Green Field</v>
      </c>
      <c r="O273" s="213">
        <v>45959</v>
      </c>
      <c r="Q273" s="233"/>
      <c r="R273" s="234"/>
      <c r="S273" s="234" t="str">
        <f>IF(A273="","",VLOOKUP(A273,'IHS DATABASE'!C:BG,30,0))</f>
        <v>CK Works</v>
      </c>
      <c r="T273" s="223"/>
      <c r="U273" s="234">
        <f>IF(A273="","",VLOOKUP(A273,'IHS DATABASE'!C:AG,31,0))</f>
        <v>20</v>
      </c>
      <c r="V273" s="13"/>
      <c r="W273" s="13"/>
      <c r="X273" s="13">
        <v>8079</v>
      </c>
      <c r="Y273" s="237">
        <f t="shared" si="49"/>
        <v>8079</v>
      </c>
      <c r="Z273" s="237">
        <f t="shared" si="50"/>
        <v>1103016</v>
      </c>
      <c r="AA273" s="237" t="str">
        <f t="shared" si="51"/>
        <v>OK</v>
      </c>
      <c r="AB273" s="238"/>
      <c r="AC273" s="238"/>
      <c r="AD273" s="238"/>
      <c r="AE273" s="239"/>
      <c r="AG273" s="245"/>
      <c r="AH273" s="245"/>
      <c r="AI273" s="246">
        <v>175</v>
      </c>
      <c r="AJ273" s="246">
        <v>300</v>
      </c>
      <c r="AK273" s="240">
        <f t="shared" si="52"/>
        <v>475</v>
      </c>
      <c r="AL273" s="240">
        <f t="shared" si="53"/>
        <v>-175</v>
      </c>
      <c r="AM273" s="247">
        <f t="shared" si="54"/>
        <v>-0.02166109667038</v>
      </c>
      <c r="AN273" s="240">
        <f>IF(A273="","",VLOOKUP(A273,'IHS DATABASE'!C:H,6,0))</f>
        <v>2.5</v>
      </c>
      <c r="AO273" s="240"/>
      <c r="AP273" s="248"/>
      <c r="AQ273" s="248"/>
      <c r="AR273" s="222"/>
      <c r="AS273" s="222"/>
      <c r="AT273" s="222">
        <f t="shared" si="55"/>
        <v>0</v>
      </c>
      <c r="AU273" s="222"/>
      <c r="AV273" s="249"/>
      <c r="AW273" s="249"/>
      <c r="AX273" s="222"/>
      <c r="AY273" s="222"/>
      <c r="AZ273" s="222"/>
      <c r="BA273" s="222"/>
      <c r="BB273" s="249"/>
      <c r="BC273" s="249" t="s">
        <v>60</v>
      </c>
      <c r="BD273" s="249"/>
      <c r="BE273" s="249"/>
    </row>
    <row r="274" spans="1:57">
      <c r="A274" s="221" t="s">
        <v>185</v>
      </c>
      <c r="B274" s="222" t="str">
        <f>IF(A274="","",VLOOKUP(A274,'IHS DATABASE'!C:D,2,0))</f>
        <v>MPONDA</v>
      </c>
      <c r="C274" s="223" t="str">
        <f>IF(A274="","",VLOOKUP(A274,'IHS DATABASE'!C:AD,27,0))</f>
        <v>CCS</v>
      </c>
      <c r="D274" s="223" t="s">
        <v>62</v>
      </c>
      <c r="E274" s="223" t="str">
        <f>IF(A274="","",VLOOKUP(A274,'IHS DATABASE'!C:G,5,0))</f>
        <v>Eastern </v>
      </c>
      <c r="F274" s="223" t="str">
        <f>IF(A274="","",VLOOKUP(A274,'IHS DATABASE'!C:AB,26,0))</f>
        <v>Fetus Kalunga</v>
      </c>
      <c r="G274" s="222" t="str">
        <f>IF(A274="","",VLOOKUP(A274,'IHS DATABASE'!C:X,22,0))</f>
        <v>Fetus Kalunga</v>
      </c>
      <c r="H274" s="224"/>
      <c r="I274" s="223" t="str">
        <f>IF(A274="","",VLOOKUP(A274,'IHS DATABASE'!C:W,21,0))</f>
        <v>Indoor </v>
      </c>
      <c r="J274" s="223" t="str">
        <f>IF(A274="","",VLOOKUP(A274,'IHS DATABASE'!C:T,18,0))</f>
        <v>Solar-Gen</v>
      </c>
      <c r="K274" s="223"/>
      <c r="L274" s="223"/>
      <c r="M274" s="223" t="str">
        <f>IF(A274="","",VLOOKUP(A274,'IHS DATABASE'!C:U,19,0))</f>
        <v>Green Field</v>
      </c>
      <c r="O274" s="213">
        <v>45959</v>
      </c>
      <c r="Q274" s="233"/>
      <c r="R274" s="234"/>
      <c r="S274" s="234" t="str">
        <f>IF(A274="","",VLOOKUP(A274,'IHS DATABASE'!C:BG,30,0))</f>
        <v>CK Works</v>
      </c>
      <c r="T274" s="223"/>
      <c r="U274" s="234">
        <f>IF(A274="","",VLOOKUP(A274,'IHS DATABASE'!C:AG,31,0))</f>
        <v>20</v>
      </c>
      <c r="V274" s="13"/>
      <c r="W274" s="13"/>
      <c r="X274" s="13">
        <v>11595</v>
      </c>
      <c r="Y274" s="237">
        <f t="shared" si="49"/>
        <v>11595</v>
      </c>
      <c r="Z274" s="237">
        <f t="shared" si="50"/>
        <v>1103016</v>
      </c>
      <c r="AA274" s="237" t="str">
        <f t="shared" si="51"/>
        <v>OK</v>
      </c>
      <c r="AB274" s="238"/>
      <c r="AC274" s="238"/>
      <c r="AD274" s="238"/>
      <c r="AE274" s="239"/>
      <c r="AG274" s="245"/>
      <c r="AH274" s="245"/>
      <c r="AI274" s="246">
        <v>58</v>
      </c>
      <c r="AJ274" s="246">
        <v>700</v>
      </c>
      <c r="AK274" s="240">
        <f t="shared" si="52"/>
        <v>758</v>
      </c>
      <c r="AL274" s="240">
        <f t="shared" si="53"/>
        <v>-58</v>
      </c>
      <c r="AM274" s="247">
        <f t="shared" si="54"/>
        <v>-0.005002156101768</v>
      </c>
      <c r="AN274" s="240">
        <f>IF(A274="","",VLOOKUP(A274,'IHS DATABASE'!C:H,6,0))</f>
        <v>2.5</v>
      </c>
      <c r="AO274" s="240"/>
      <c r="AP274" s="248"/>
      <c r="AQ274" s="248"/>
      <c r="AR274" s="222"/>
      <c r="AS274" s="222"/>
      <c r="AT274" s="222">
        <f t="shared" si="55"/>
        <v>0</v>
      </c>
      <c r="AU274" s="222"/>
      <c r="AV274" s="249"/>
      <c r="AW274" s="249"/>
      <c r="AX274" s="222"/>
      <c r="AY274" s="222"/>
      <c r="AZ274" s="222"/>
      <c r="BA274" s="222"/>
      <c r="BB274" s="249"/>
      <c r="BC274" s="249" t="s">
        <v>69</v>
      </c>
      <c r="BD274" s="249"/>
      <c r="BE274" s="249"/>
    </row>
    <row r="275" spans="1:57">
      <c r="A275" s="221" t="s">
        <v>106</v>
      </c>
      <c r="B275" s="222" t="str">
        <f>IF(A275="","",VLOOKUP(A275,'IHS DATABASE'!C:D,2,0))</f>
        <v>Chipata town1 (Mchenga)</v>
      </c>
      <c r="C275" s="223" t="str">
        <f>IF(A275="","",VLOOKUP(A275,'IHS DATABASE'!C:AD,27,0))</f>
        <v>CCS</v>
      </c>
      <c r="D275" s="223" t="s">
        <v>59</v>
      </c>
      <c r="E275" s="223" t="str">
        <f>IF(A275="","",VLOOKUP(A275,'IHS DATABASE'!C:G,5,0))</f>
        <v>Eastern </v>
      </c>
      <c r="F275" s="223" t="str">
        <f>IF(A275="","",VLOOKUP(A275,'IHS DATABASE'!C:AB,26,0))</f>
        <v>Fetus Kalunga</v>
      </c>
      <c r="G275" s="222" t="str">
        <f>IF(A275="","",VLOOKUP(A275,'IHS DATABASE'!C:X,22,0))</f>
        <v>Fetus Kalunga</v>
      </c>
      <c r="H275" s="224"/>
      <c r="I275" s="223" t="str">
        <f>IF(A275="","",VLOOKUP(A275,'IHS DATABASE'!C:W,21,0))</f>
        <v>Outdoor</v>
      </c>
      <c r="J275" s="223" t="str">
        <f>IF(A275="","",VLOOKUP(A275,'IHS DATABASE'!C:T,18,0))</f>
        <v>Grid-Gen</v>
      </c>
      <c r="K275" s="223"/>
      <c r="L275" s="223"/>
      <c r="M275" s="223" t="str">
        <f>IF(A275="","",VLOOKUP(A275,'IHS DATABASE'!C:U,19,0))</f>
        <v>Green Field</v>
      </c>
      <c r="O275" s="213">
        <v>45960</v>
      </c>
      <c r="Q275" s="233"/>
      <c r="R275" s="234"/>
      <c r="S275" s="234" t="str">
        <f>IF(A275="","",VLOOKUP(A275,'IHS DATABASE'!C:BG,30,0))</f>
        <v>CK Works</v>
      </c>
      <c r="T275" s="223"/>
      <c r="U275" s="234">
        <f>IF(A275="","",VLOOKUP(A275,'IHS DATABASE'!C:AG,31,0))</f>
        <v>30</v>
      </c>
      <c r="V275" s="13"/>
      <c r="W275" s="13"/>
      <c r="X275" s="13">
        <v>10201</v>
      </c>
      <c r="Y275" s="237">
        <f t="shared" si="49"/>
        <v>10201</v>
      </c>
      <c r="Z275" s="237">
        <f t="shared" si="50"/>
        <v>1103040</v>
      </c>
      <c r="AA275" s="237" t="str">
        <f t="shared" si="51"/>
        <v>OK</v>
      </c>
      <c r="AB275" s="238"/>
      <c r="AC275" s="238"/>
      <c r="AD275" s="238"/>
      <c r="AE275" s="239"/>
      <c r="AG275" s="245"/>
      <c r="AH275" s="245"/>
      <c r="AI275" s="246">
        <v>156</v>
      </c>
      <c r="AJ275" s="246">
        <v>400</v>
      </c>
      <c r="AK275" s="240">
        <f t="shared" si="52"/>
        <v>556</v>
      </c>
      <c r="AL275" s="240">
        <f t="shared" si="53"/>
        <v>-156</v>
      </c>
      <c r="AM275" s="247">
        <f t="shared" si="54"/>
        <v>-0.015292618370748</v>
      </c>
      <c r="AN275" s="240">
        <f>IF(A275="","",VLOOKUP(A275,'IHS DATABASE'!C:H,6,0))</f>
        <v>4.5</v>
      </c>
      <c r="AO275" s="240"/>
      <c r="AP275" s="248"/>
      <c r="AQ275" s="248"/>
      <c r="AR275" s="222"/>
      <c r="AS275" s="222"/>
      <c r="AT275" s="222">
        <f t="shared" si="55"/>
        <v>0</v>
      </c>
      <c r="AU275" s="222"/>
      <c r="AV275" s="249"/>
      <c r="AW275" s="249"/>
      <c r="AX275" s="222"/>
      <c r="AY275" s="222"/>
      <c r="AZ275" s="222"/>
      <c r="BA275" s="222"/>
      <c r="BB275" s="249"/>
      <c r="BC275" s="249" t="s">
        <v>60</v>
      </c>
      <c r="BD275" s="249"/>
      <c r="BE275" s="249"/>
    </row>
    <row r="276" spans="1:57">
      <c r="A276" s="221" t="s">
        <v>115</v>
      </c>
      <c r="B276" s="222" t="str">
        <f>IF(A276="","",VLOOKUP(A276,'IHS DATABASE'!C:D,2,0))</f>
        <v>CHIPATA SHOPRITE</v>
      </c>
      <c r="C276" s="223" t="str">
        <f>IF(A276="","",VLOOKUP(A276,'IHS DATABASE'!C:AD,27,0))</f>
        <v>CCS</v>
      </c>
      <c r="D276" s="223" t="s">
        <v>59</v>
      </c>
      <c r="E276" s="223" t="str">
        <f>IF(A276="","",VLOOKUP(A276,'IHS DATABASE'!C:G,5,0))</f>
        <v>Eastern </v>
      </c>
      <c r="F276" s="223" t="str">
        <f>IF(A276="","",VLOOKUP(A276,'IHS DATABASE'!C:AB,26,0))</f>
        <v>Fetus Kalunga</v>
      </c>
      <c r="G276" s="222" t="str">
        <f>IF(A276="","",VLOOKUP(A276,'IHS DATABASE'!C:X,22,0))</f>
        <v>Fetus Kalunga</v>
      </c>
      <c r="H276" s="224"/>
      <c r="I276" s="223" t="str">
        <f>IF(A276="","",VLOOKUP(A276,'IHS DATABASE'!C:W,21,0))</f>
        <v>Indoor </v>
      </c>
      <c r="J276" s="223" t="str">
        <f>IF(A276="","",VLOOKUP(A276,'IHS DATABASE'!C:T,18,0))</f>
        <v>Grid-Gen</v>
      </c>
      <c r="K276" s="223"/>
      <c r="L276" s="223"/>
      <c r="M276" s="223" t="str">
        <f>IF(A276="","",VLOOKUP(A276,'IHS DATABASE'!C:U,19,0))</f>
        <v>Green Field</v>
      </c>
      <c r="O276" s="213">
        <v>45960</v>
      </c>
      <c r="Q276" s="233"/>
      <c r="R276" s="234"/>
      <c r="S276" s="234" t="str">
        <f>IF(A276="","",VLOOKUP(A276,'IHS DATABASE'!C:BG,30,0))</f>
        <v>Gen Logic </v>
      </c>
      <c r="T276" s="223"/>
      <c r="U276" s="234">
        <f>IF(A276="","",VLOOKUP(A276,'IHS DATABASE'!C:AG,31,0))</f>
        <v>30</v>
      </c>
      <c r="V276" s="13"/>
      <c r="W276" s="13"/>
      <c r="X276" s="13">
        <v>10008</v>
      </c>
      <c r="Y276" s="237">
        <f t="shared" si="49"/>
        <v>10008</v>
      </c>
      <c r="Z276" s="237">
        <f t="shared" si="50"/>
        <v>1103040</v>
      </c>
      <c r="AA276" s="237" t="str">
        <f t="shared" si="51"/>
        <v>OK</v>
      </c>
      <c r="AB276" s="238"/>
      <c r="AC276" s="238"/>
      <c r="AD276" s="238"/>
      <c r="AE276" s="239"/>
      <c r="AG276" s="245"/>
      <c r="AH276" s="245"/>
      <c r="AI276" s="246">
        <v>153</v>
      </c>
      <c r="AJ276" s="246">
        <v>300</v>
      </c>
      <c r="AK276" s="240">
        <f t="shared" si="52"/>
        <v>453</v>
      </c>
      <c r="AL276" s="240">
        <f t="shared" si="53"/>
        <v>-153</v>
      </c>
      <c r="AM276" s="247">
        <f t="shared" si="54"/>
        <v>-0.0152877697841727</v>
      </c>
      <c r="AN276" s="240">
        <f>IF(A276="","",VLOOKUP(A276,'IHS DATABASE'!C:H,6,0))</f>
        <v>4.5</v>
      </c>
      <c r="AO276" s="240"/>
      <c r="AP276" s="248"/>
      <c r="AQ276" s="248"/>
      <c r="AR276" s="222"/>
      <c r="AS276" s="222"/>
      <c r="AT276" s="222">
        <f t="shared" si="55"/>
        <v>0</v>
      </c>
      <c r="AU276" s="222"/>
      <c r="AV276" s="249"/>
      <c r="AW276" s="249"/>
      <c r="AX276" s="222"/>
      <c r="AY276" s="222"/>
      <c r="AZ276" s="222"/>
      <c r="BA276" s="222"/>
      <c r="BB276" s="249"/>
      <c r="BC276" s="249" t="s">
        <v>60</v>
      </c>
      <c r="BD276" s="249"/>
      <c r="BE276" s="249"/>
    </row>
    <row r="277" spans="1:57">
      <c r="A277" s="221" t="s">
        <v>105</v>
      </c>
      <c r="B277" s="222" t="str">
        <f>IF(A277="","",VLOOKUP(A277,'IHS DATABASE'!C:D,2,0))</f>
        <v>Kapata Market</v>
      </c>
      <c r="C277" s="223" t="str">
        <f>IF(A277="","",VLOOKUP(A277,'IHS DATABASE'!C:AD,27,0))</f>
        <v>CCS</v>
      </c>
      <c r="D277" s="223" t="s">
        <v>59</v>
      </c>
      <c r="E277" s="223" t="str">
        <f>IF(A277="","",VLOOKUP(A277,'IHS DATABASE'!C:G,5,0))</f>
        <v>Eastern</v>
      </c>
      <c r="F277" s="223" t="str">
        <f>IF(A277="","",VLOOKUP(A277,'IHS DATABASE'!C:AB,26,0))</f>
        <v>Fetus Kalunga</v>
      </c>
      <c r="G277" s="222" t="str">
        <f>IF(A277="","",VLOOKUP(A277,'IHS DATABASE'!C:X,22,0))</f>
        <v>Fetus Kalunga</v>
      </c>
      <c r="H277" s="224"/>
      <c r="I277" s="223" t="str">
        <f>IF(A277="","",VLOOKUP(A277,'IHS DATABASE'!C:W,21,0))</f>
        <v>Outdoor</v>
      </c>
      <c r="J277" s="223" t="str">
        <f>IF(A277="","",VLOOKUP(A277,'IHS DATABASE'!C:T,18,0))</f>
        <v>Grid-Gen</v>
      </c>
      <c r="K277" s="223"/>
      <c r="L277" s="223"/>
      <c r="M277" s="223" t="str">
        <f>IF(A277="","",VLOOKUP(A277,'IHS DATABASE'!C:U,19,0))</f>
        <v>Green Field</v>
      </c>
      <c r="O277" s="213">
        <v>45960</v>
      </c>
      <c r="Q277" s="233"/>
      <c r="R277" s="234"/>
      <c r="S277" s="234" t="str">
        <f>IF(A277="","",VLOOKUP(A277,'IHS DATABASE'!C:BG,30,0))</f>
        <v>CK Works</v>
      </c>
      <c r="T277" s="223"/>
      <c r="U277" s="234">
        <f>IF(A277="","",VLOOKUP(A277,'IHS DATABASE'!C:AG,31,0))</f>
        <v>20</v>
      </c>
      <c r="V277" s="13"/>
      <c r="W277" s="13"/>
      <c r="X277" s="13">
        <v>296</v>
      </c>
      <c r="Y277" s="237">
        <f t="shared" si="49"/>
        <v>296</v>
      </c>
      <c r="Z277" s="237">
        <f t="shared" si="50"/>
        <v>1103040</v>
      </c>
      <c r="AA277" s="237" t="str">
        <f t="shared" si="51"/>
        <v>OK</v>
      </c>
      <c r="AB277" s="238"/>
      <c r="AC277" s="238"/>
      <c r="AD277" s="238"/>
      <c r="AE277" s="239"/>
      <c r="AG277" s="245"/>
      <c r="AH277" s="245"/>
      <c r="AI277" s="246">
        <v>86</v>
      </c>
      <c r="AJ277" s="246">
        <v>300</v>
      </c>
      <c r="AK277" s="240">
        <f t="shared" si="52"/>
        <v>386</v>
      </c>
      <c r="AL277" s="240">
        <f t="shared" si="53"/>
        <v>-86</v>
      </c>
      <c r="AM277" s="247">
        <f t="shared" si="54"/>
        <v>-0.290540540540541</v>
      </c>
      <c r="AN277" s="240">
        <f>IF(A277="","",VLOOKUP(A277,'IHS DATABASE'!C:H,6,0))</f>
        <v>2.5</v>
      </c>
      <c r="AO277" s="240"/>
      <c r="AP277" s="248"/>
      <c r="AQ277" s="248"/>
      <c r="AR277" s="222"/>
      <c r="AS277" s="222"/>
      <c r="AT277" s="222">
        <f t="shared" si="55"/>
        <v>0</v>
      </c>
      <c r="AU277" s="222"/>
      <c r="AV277" s="249"/>
      <c r="AW277" s="249"/>
      <c r="AX277" s="222"/>
      <c r="AY277" s="222"/>
      <c r="AZ277" s="222"/>
      <c r="BA277" s="222"/>
      <c r="BB277" s="249"/>
      <c r="BC277" s="249" t="s">
        <v>60</v>
      </c>
      <c r="BD277" s="249"/>
      <c r="BE277" s="249"/>
    </row>
    <row r="278" spans="1:57">
      <c r="A278" s="221" t="s">
        <v>197</v>
      </c>
      <c r="B278" s="222" t="str">
        <f>IF(A278="","",VLOOKUP(A278,'IHS DATABASE'!C:D,2,0))</f>
        <v>PETAUKE</v>
      </c>
      <c r="C278" s="223" t="str">
        <f>IF(A278="","",VLOOKUP(A278,'IHS DATABASE'!C:AD,27,0))</f>
        <v>CCS</v>
      </c>
      <c r="D278" s="223" t="s">
        <v>76</v>
      </c>
      <c r="E278" s="223" t="str">
        <f>IF(A278="","",VLOOKUP(A278,'IHS DATABASE'!C:G,5,0))</f>
        <v>Eastern </v>
      </c>
      <c r="F278" s="223" t="str">
        <f>IF(A278="","",VLOOKUP(A278,'IHS DATABASE'!C:AB,26,0))</f>
        <v>Fetus Kalunga</v>
      </c>
      <c r="G278" s="222" t="str">
        <f>IF(A278="","",VLOOKUP(A278,'IHS DATABASE'!C:X,22,0))</f>
        <v>Fetus Kalunga</v>
      </c>
      <c r="H278" s="224"/>
      <c r="I278" s="223" t="str">
        <f>IF(A278="","",VLOOKUP(A278,'IHS DATABASE'!C:W,21,0))</f>
        <v>Indoor </v>
      </c>
      <c r="J278" s="223" t="str">
        <f>IF(A278="","",VLOOKUP(A278,'IHS DATABASE'!C:T,18,0))</f>
        <v>Grid-Gen</v>
      </c>
      <c r="K278" s="223"/>
      <c r="L278" s="223"/>
      <c r="M278" s="223" t="str">
        <f>IF(A278="","",VLOOKUP(A278,'IHS DATABASE'!C:U,19,0))</f>
        <v>Green Field</v>
      </c>
      <c r="O278" s="213">
        <v>45960</v>
      </c>
      <c r="Q278" s="233"/>
      <c r="R278" s="234"/>
      <c r="S278" s="234" t="str">
        <f>IF(A278="","",VLOOKUP(A278,'IHS DATABASE'!C:BG,30,0))</f>
        <v>Gen Logic </v>
      </c>
      <c r="T278" s="223"/>
      <c r="U278" s="234">
        <f>IF(A278="","",VLOOKUP(A278,'IHS DATABASE'!C:AG,31,0))</f>
        <v>30</v>
      </c>
      <c r="V278" s="13"/>
      <c r="W278" s="13"/>
      <c r="X278" s="13">
        <v>6437</v>
      </c>
      <c r="Y278" s="237">
        <f t="shared" si="49"/>
        <v>6437</v>
      </c>
      <c r="Z278" s="237">
        <f t="shared" si="50"/>
        <v>1103040</v>
      </c>
      <c r="AA278" s="237" t="str">
        <f t="shared" si="51"/>
        <v>OK</v>
      </c>
      <c r="AB278" s="238"/>
      <c r="AC278" s="238"/>
      <c r="AD278" s="238"/>
      <c r="AE278" s="239"/>
      <c r="AG278" s="245"/>
      <c r="AH278" s="245"/>
      <c r="AI278" s="246">
        <v>64</v>
      </c>
      <c r="AJ278" s="246">
        <v>300</v>
      </c>
      <c r="AK278" s="240">
        <f t="shared" si="52"/>
        <v>364</v>
      </c>
      <c r="AL278" s="240">
        <f t="shared" si="53"/>
        <v>-64</v>
      </c>
      <c r="AM278" s="247">
        <f t="shared" si="54"/>
        <v>-0.00994251980736368</v>
      </c>
      <c r="AN278" s="240">
        <f>IF(A278="","",VLOOKUP(A278,'IHS DATABASE'!C:H,6,0))</f>
        <v>4.5</v>
      </c>
      <c r="AO278" s="240"/>
      <c r="AP278" s="248"/>
      <c r="AQ278" s="248"/>
      <c r="AR278" s="222"/>
      <c r="AS278" s="222"/>
      <c r="AT278" s="222">
        <f t="shared" si="55"/>
        <v>0</v>
      </c>
      <c r="AU278" s="222"/>
      <c r="AV278" s="249"/>
      <c r="AW278" s="249"/>
      <c r="AX278" s="222"/>
      <c r="AY278" s="222"/>
      <c r="AZ278" s="222"/>
      <c r="BA278" s="222"/>
      <c r="BB278" s="249"/>
      <c r="BC278" s="249" t="s">
        <v>69</v>
      </c>
      <c r="BD278" s="249"/>
      <c r="BE278" s="249"/>
    </row>
    <row r="279" spans="1:57">
      <c r="A279" s="221" t="s">
        <v>86</v>
      </c>
      <c r="B279" s="222" t="str">
        <f>IF(A279="","",VLOOKUP(A279,'IHS DATABASE'!C:D,2,0))</f>
        <v>Petauke</v>
      </c>
      <c r="C279" s="223" t="str">
        <f>IF(A279="","",VLOOKUP(A279,'IHS DATABASE'!C:AD,27,0))</f>
        <v>CCS</v>
      </c>
      <c r="D279" s="223" t="s">
        <v>76</v>
      </c>
      <c r="E279" s="223" t="str">
        <f>IF(A279="","",VLOOKUP(A279,'IHS DATABASE'!C:G,5,0))</f>
        <v>Eastern </v>
      </c>
      <c r="F279" s="223" t="str">
        <f>IF(A279="","",VLOOKUP(A279,'IHS DATABASE'!C:AB,26,0))</f>
        <v>Fetus Kalunga</v>
      </c>
      <c r="G279" s="222" t="str">
        <f>IF(A279="","",VLOOKUP(A279,'IHS DATABASE'!C:X,22,0))</f>
        <v>Fetus Kalunga</v>
      </c>
      <c r="H279" s="224"/>
      <c r="I279" s="223" t="str">
        <f>IF(A279="","",VLOOKUP(A279,'IHS DATABASE'!C:W,21,0))</f>
        <v>Indoor </v>
      </c>
      <c r="J279" s="223" t="str">
        <f>IF(A279="","",VLOOKUP(A279,'IHS DATABASE'!C:T,18,0))</f>
        <v>Grid-Gen</v>
      </c>
      <c r="K279" s="223"/>
      <c r="L279" s="223"/>
      <c r="M279" s="223" t="str">
        <f>IF(A279="","",VLOOKUP(A279,'IHS DATABASE'!C:U,19,0))</f>
        <v>Green Field</v>
      </c>
      <c r="O279" s="213">
        <v>45960</v>
      </c>
      <c r="Q279" s="233"/>
      <c r="R279" s="234"/>
      <c r="S279" s="234" t="str">
        <f>IF(A279="","",VLOOKUP(A279,'IHS DATABASE'!C:BG,30,0))</f>
        <v>CK Works</v>
      </c>
      <c r="T279" s="223"/>
      <c r="U279" s="234">
        <f>IF(A279="","",VLOOKUP(A279,'IHS DATABASE'!C:AG,31,0))</f>
        <v>30</v>
      </c>
      <c r="V279" s="13"/>
      <c r="W279" s="13"/>
      <c r="X279" s="13">
        <v>7823</v>
      </c>
      <c r="Y279" s="237">
        <f t="shared" si="49"/>
        <v>7823</v>
      </c>
      <c r="Z279" s="237">
        <f t="shared" si="50"/>
        <v>1103040</v>
      </c>
      <c r="AA279" s="237" t="str">
        <f t="shared" si="51"/>
        <v>OK</v>
      </c>
      <c r="AB279" s="238"/>
      <c r="AC279" s="238"/>
      <c r="AD279" s="238"/>
      <c r="AE279" s="239"/>
      <c r="AG279" s="245"/>
      <c r="AH279" s="245"/>
      <c r="AI279" s="246">
        <v>70</v>
      </c>
      <c r="AJ279" s="246">
        <v>300</v>
      </c>
      <c r="AK279" s="240">
        <f t="shared" si="52"/>
        <v>370</v>
      </c>
      <c r="AL279" s="240">
        <f t="shared" si="53"/>
        <v>-70</v>
      </c>
      <c r="AM279" s="247">
        <f t="shared" si="54"/>
        <v>-0.00894797392304742</v>
      </c>
      <c r="AN279" s="240">
        <f>IF(A279="","",VLOOKUP(A279,'IHS DATABASE'!C:H,6,0))</f>
        <v>4.5</v>
      </c>
      <c r="AO279" s="240"/>
      <c r="AP279" s="248"/>
      <c r="AQ279" s="248"/>
      <c r="AR279" s="222"/>
      <c r="AS279" s="222"/>
      <c r="AT279" s="222">
        <f t="shared" si="55"/>
        <v>0</v>
      </c>
      <c r="AU279" s="222"/>
      <c r="AV279" s="249"/>
      <c r="AW279" s="249"/>
      <c r="AX279" s="222"/>
      <c r="AY279" s="222"/>
      <c r="AZ279" s="222"/>
      <c r="BA279" s="222"/>
      <c r="BB279" s="249"/>
      <c r="BC279" s="249" t="s">
        <v>69</v>
      </c>
      <c r="BD279" s="249"/>
      <c r="BE279" s="249"/>
    </row>
    <row r="280" spans="1:57">
      <c r="A280" s="221" t="s">
        <v>214</v>
      </c>
      <c r="B280" s="222" t="str">
        <f>IF(A280="","",VLOOKUP(A280,'IHS DATABASE'!C:D,2,0))</f>
        <v>Sinda</v>
      </c>
      <c r="C280" s="223" t="str">
        <f>IF(A280="","",VLOOKUP(A280,'IHS DATABASE'!C:AD,27,0))</f>
        <v>CCS</v>
      </c>
      <c r="D280" s="223" t="s">
        <v>76</v>
      </c>
      <c r="E280" s="223" t="str">
        <f>IF(A280="","",VLOOKUP(A280,'IHS DATABASE'!C:G,5,0))</f>
        <v>Eastern </v>
      </c>
      <c r="F280" s="223" t="str">
        <f>IF(A280="","",VLOOKUP(A280,'IHS DATABASE'!C:AB,26,0))</f>
        <v>Fetus Kalunga</v>
      </c>
      <c r="G280" s="222" t="str">
        <f>IF(A280="","",VLOOKUP(A280,'IHS DATABASE'!C:X,22,0))</f>
        <v>Fetus Kalunga</v>
      </c>
      <c r="H280" s="224"/>
      <c r="I280" s="223" t="str">
        <f>IF(A280="","",VLOOKUP(A280,'IHS DATABASE'!C:W,21,0))</f>
        <v>Indoor </v>
      </c>
      <c r="J280" s="223" t="str">
        <f>IF(A280="","",VLOOKUP(A280,'IHS DATABASE'!C:T,18,0))</f>
        <v>Grid-Gen</v>
      </c>
      <c r="K280" s="223"/>
      <c r="L280" s="223"/>
      <c r="M280" s="223" t="str">
        <f>IF(A280="","",VLOOKUP(A280,'IHS DATABASE'!C:U,19,0))</f>
        <v>Green Field</v>
      </c>
      <c r="O280" s="213">
        <v>45941</v>
      </c>
      <c r="P280" s="213">
        <v>45936</v>
      </c>
      <c r="Q280" s="233"/>
      <c r="R280" s="234"/>
      <c r="S280" s="234" t="str">
        <f>IF(A280="","",VLOOKUP(A280,'IHS DATABASE'!C:BG,30,0))</f>
        <v>Earth technology</v>
      </c>
      <c r="T280" s="223"/>
      <c r="U280" s="234">
        <f>IF(A280="","",VLOOKUP(A280,'IHS DATABASE'!C:AG,31,0))</f>
        <v>20</v>
      </c>
      <c r="V280" s="13"/>
      <c r="W280" s="13">
        <v>8562</v>
      </c>
      <c r="X280" s="13">
        <v>8614</v>
      </c>
      <c r="Y280" s="237">
        <f t="shared" si="49"/>
        <v>52</v>
      </c>
      <c r="Z280" s="237">
        <f t="shared" si="50"/>
        <v>120</v>
      </c>
      <c r="AA280" s="237" t="str">
        <f t="shared" si="51"/>
        <v>OK</v>
      </c>
      <c r="AB280" s="238"/>
      <c r="AC280" s="238"/>
      <c r="AD280" s="238"/>
      <c r="AE280" s="239"/>
      <c r="AF280" s="240">
        <v>223</v>
      </c>
      <c r="AG280" s="245"/>
      <c r="AH280" s="245"/>
      <c r="AI280" s="246">
        <v>70</v>
      </c>
      <c r="AJ280" s="246">
        <v>250</v>
      </c>
      <c r="AK280" s="240">
        <f t="shared" si="52"/>
        <v>320</v>
      </c>
      <c r="AL280" s="240">
        <f t="shared" si="53"/>
        <v>153</v>
      </c>
      <c r="AM280" s="247">
        <f t="shared" si="54"/>
        <v>2.94230769230769</v>
      </c>
      <c r="AN280" s="240">
        <f>IF(A280="","",VLOOKUP(A280,'IHS DATABASE'!C:H,6,0))</f>
        <v>2.5</v>
      </c>
      <c r="AO280" s="240"/>
      <c r="AP280" s="248"/>
      <c r="AQ280" s="248"/>
      <c r="AR280" s="222"/>
      <c r="AS280" s="222"/>
      <c r="AT280" s="222">
        <f t="shared" si="55"/>
        <v>0</v>
      </c>
      <c r="AU280" s="222"/>
      <c r="AV280" s="249"/>
      <c r="AW280" s="249"/>
      <c r="AX280" s="222"/>
      <c r="AY280" s="222"/>
      <c r="AZ280" s="222"/>
      <c r="BA280" s="222"/>
      <c r="BB280" s="249"/>
      <c r="BC280" s="249" t="s">
        <v>69</v>
      </c>
      <c r="BD280" s="249"/>
      <c r="BE280" s="249" t="s">
        <v>57</v>
      </c>
    </row>
    <row r="281" spans="1:57">
      <c r="A281" s="221" t="s">
        <v>67</v>
      </c>
      <c r="B281" s="222" t="str">
        <f>IF(A281="","",VLOOKUP(A281,'IHS DATABASE'!C:D,2,0))</f>
        <v>Chipata Industries</v>
      </c>
      <c r="C281" s="223" t="str">
        <f>IF(A281="","",VLOOKUP(A281,'IHS DATABASE'!C:AD,27,0))</f>
        <v>CCS</v>
      </c>
      <c r="D281" s="223" t="s">
        <v>59</v>
      </c>
      <c r="E281" s="223" t="str">
        <f>IF(A281="","",VLOOKUP(A281,'IHS DATABASE'!C:G,5,0))</f>
        <v>Eastern </v>
      </c>
      <c r="F281" s="223" t="str">
        <f>IF(A281="","",VLOOKUP(A281,'IHS DATABASE'!C:AB,26,0))</f>
        <v>Fetus Kalunga</v>
      </c>
      <c r="G281" s="222" t="str">
        <f>IF(A281="","",VLOOKUP(A281,'IHS DATABASE'!C:X,22,0))</f>
        <v>Fetus Kalunga</v>
      </c>
      <c r="H281" s="224"/>
      <c r="I281" s="223" t="str">
        <f>IF(A281="","",VLOOKUP(A281,'IHS DATABASE'!C:W,21,0))</f>
        <v>Outdoor</v>
      </c>
      <c r="J281" s="223" t="str">
        <f>IF(A281="","",VLOOKUP(A281,'IHS DATABASE'!C:T,18,0))</f>
        <v>Grid-Gen</v>
      </c>
      <c r="K281" s="223"/>
      <c r="L281" s="223"/>
      <c r="M281" s="223" t="str">
        <f>IF(A281="","",VLOOKUP(A281,'IHS DATABASE'!C:U,19,0))</f>
        <v>Green Field</v>
      </c>
      <c r="O281" s="213">
        <v>45960</v>
      </c>
      <c r="Q281" s="233"/>
      <c r="R281" s="234"/>
      <c r="S281" s="234" t="str">
        <f>IF(A281="","",VLOOKUP(A281,'IHS DATABASE'!C:BG,30,0))</f>
        <v>Hauwei</v>
      </c>
      <c r="T281" s="223"/>
      <c r="U281" s="234">
        <f>IF(A281="","",VLOOKUP(A281,'IHS DATABASE'!C:AG,31,0))</f>
        <v>14</v>
      </c>
      <c r="V281" s="13"/>
      <c r="W281" s="13"/>
      <c r="X281" s="13">
        <v>9856</v>
      </c>
      <c r="Y281" s="237">
        <f t="shared" si="49"/>
        <v>9856</v>
      </c>
      <c r="Z281" s="237">
        <f t="shared" si="50"/>
        <v>1103040</v>
      </c>
      <c r="AA281" s="237" t="str">
        <f t="shared" si="51"/>
        <v>OK</v>
      </c>
      <c r="AB281" s="238"/>
      <c r="AC281" s="238"/>
      <c r="AD281" s="238"/>
      <c r="AE281" s="239"/>
      <c r="AG281" s="245"/>
      <c r="AH281" s="245"/>
      <c r="AI281" s="246">
        <v>20</v>
      </c>
      <c r="AJ281" s="246">
        <v>400</v>
      </c>
      <c r="AK281" s="240">
        <f t="shared" si="52"/>
        <v>420</v>
      </c>
      <c r="AL281" s="240">
        <f t="shared" si="53"/>
        <v>-20</v>
      </c>
      <c r="AM281" s="247">
        <f t="shared" si="54"/>
        <v>-0.00202922077922078</v>
      </c>
      <c r="AN281" s="240">
        <f>IF(A281="","",VLOOKUP(A281,'IHS DATABASE'!C:H,6,0))</f>
        <v>1.5</v>
      </c>
      <c r="AO281" s="240"/>
      <c r="AP281" s="248"/>
      <c r="AQ281" s="248"/>
      <c r="AR281" s="222"/>
      <c r="AS281" s="222"/>
      <c r="AT281" s="222">
        <f t="shared" si="55"/>
        <v>0</v>
      </c>
      <c r="AU281" s="222"/>
      <c r="AV281" s="249"/>
      <c r="AW281" s="249"/>
      <c r="AX281" s="222"/>
      <c r="AY281" s="222"/>
      <c r="AZ281" s="222"/>
      <c r="BA281" s="222"/>
      <c r="BB281" s="249"/>
      <c r="BC281" s="249" t="s">
        <v>60</v>
      </c>
      <c r="BD281" s="249"/>
      <c r="BE281" s="249"/>
    </row>
    <row r="282" spans="1:57">
      <c r="A282" s="221" t="s">
        <v>107</v>
      </c>
      <c r="B282" s="222" t="str">
        <f>IF(A282="","",VLOOKUP(A282,'IHS DATABASE'!C:D,2,0))</f>
        <v>Chipata_1_Rlf</v>
      </c>
      <c r="C282" s="223" t="str">
        <f>IF(A282="","",VLOOKUP(A282,'IHS DATABASE'!C:AD,27,0))</f>
        <v>CCS</v>
      </c>
      <c r="D282" s="223" t="s">
        <v>59</v>
      </c>
      <c r="E282" s="223" t="str">
        <f>IF(A282="","",VLOOKUP(A282,'IHS DATABASE'!C:G,5,0))</f>
        <v>Eastern </v>
      </c>
      <c r="F282" s="223" t="str">
        <f>IF(A282="","",VLOOKUP(A282,'IHS DATABASE'!C:AB,26,0))</f>
        <v>Fetus Kalunga</v>
      </c>
      <c r="G282" s="222" t="str">
        <f>IF(A282="","",VLOOKUP(A282,'IHS DATABASE'!C:X,22,0))</f>
        <v>Fetus Kalunga</v>
      </c>
      <c r="H282" s="224"/>
      <c r="I282" s="223" t="str">
        <f>IF(A282="","",VLOOKUP(A282,'IHS DATABASE'!C:W,21,0))</f>
        <v>Outdoor</v>
      </c>
      <c r="J282" s="223" t="str">
        <f>IF(A282="","",VLOOKUP(A282,'IHS DATABASE'!C:T,18,0))</f>
        <v>Grid-Gen</v>
      </c>
      <c r="K282" s="223"/>
      <c r="L282" s="223"/>
      <c r="M282" s="223" t="str">
        <f>IF(A282="","",VLOOKUP(A282,'IHS DATABASE'!C:U,19,0))</f>
        <v>Green Field</v>
      </c>
      <c r="O282" s="213">
        <v>45960</v>
      </c>
      <c r="Q282" s="233"/>
      <c r="R282" s="234"/>
      <c r="S282" s="234" t="str">
        <f>IF(A282="","",VLOOKUP(A282,'IHS DATABASE'!C:BG,30,0))</f>
        <v>IMG</v>
      </c>
      <c r="T282" s="223"/>
      <c r="U282" s="234">
        <f>IF(A282="","",VLOOKUP(A282,'IHS DATABASE'!C:AG,31,0))</f>
        <v>20</v>
      </c>
      <c r="V282" s="13"/>
      <c r="W282" s="13"/>
      <c r="X282" s="13">
        <v>7518</v>
      </c>
      <c r="Y282" s="237">
        <f t="shared" si="49"/>
        <v>7518</v>
      </c>
      <c r="Z282" s="237">
        <f t="shared" si="50"/>
        <v>1103040</v>
      </c>
      <c r="AA282" s="237" t="str">
        <f t="shared" si="51"/>
        <v>OK</v>
      </c>
      <c r="AB282" s="238"/>
      <c r="AC282" s="238"/>
      <c r="AD282" s="238"/>
      <c r="AE282" s="239"/>
      <c r="AG282" s="245"/>
      <c r="AH282" s="245"/>
      <c r="AI282" s="246">
        <v>46</v>
      </c>
      <c r="AJ282" s="246">
        <v>400</v>
      </c>
      <c r="AK282" s="240">
        <f t="shared" si="52"/>
        <v>446</v>
      </c>
      <c r="AL282" s="240">
        <f t="shared" si="53"/>
        <v>-46</v>
      </c>
      <c r="AM282" s="247">
        <f t="shared" si="54"/>
        <v>-0.00611864857674914</v>
      </c>
      <c r="AN282" s="240">
        <f>IF(A282="","",VLOOKUP(A282,'IHS DATABASE'!C:H,6,0))</f>
        <v>2.5</v>
      </c>
      <c r="AO282" s="240"/>
      <c r="AP282" s="248"/>
      <c r="AQ282" s="248"/>
      <c r="AR282" s="222"/>
      <c r="AS282" s="222"/>
      <c r="AT282" s="222">
        <f t="shared" si="55"/>
        <v>0</v>
      </c>
      <c r="AU282" s="222"/>
      <c r="AV282" s="249"/>
      <c r="AW282" s="249"/>
      <c r="AX282" s="222"/>
      <c r="AY282" s="222"/>
      <c r="AZ282" s="222"/>
      <c r="BA282" s="222"/>
      <c r="BB282" s="249"/>
      <c r="BC282" s="249" t="s">
        <v>60</v>
      </c>
      <c r="BD282" s="249"/>
      <c r="BE282" s="249"/>
    </row>
    <row r="283" spans="1:57">
      <c r="A283" s="221" t="s">
        <v>214</v>
      </c>
      <c r="B283" s="222" t="str">
        <f>IF(A283="","",VLOOKUP(A283,'IHS DATABASE'!C:D,2,0))</f>
        <v>Sinda</v>
      </c>
      <c r="C283" s="223" t="str">
        <f>IF(A283="","",VLOOKUP(A283,'IHS DATABASE'!C:AD,27,0))</f>
        <v>CCS</v>
      </c>
      <c r="D283" s="223" t="s">
        <v>76</v>
      </c>
      <c r="E283" s="223" t="str">
        <f>IF(A283="","",VLOOKUP(A283,'IHS DATABASE'!C:G,5,0))</f>
        <v>Eastern </v>
      </c>
      <c r="F283" s="223" t="str">
        <f>IF(A283="","",VLOOKUP(A283,'IHS DATABASE'!C:AB,26,0))</f>
        <v>Fetus Kalunga</v>
      </c>
      <c r="G283" s="222" t="str">
        <f>IF(A283="","",VLOOKUP(A283,'IHS DATABASE'!C:X,22,0))</f>
        <v>Fetus Kalunga</v>
      </c>
      <c r="H283" s="224"/>
      <c r="I283" s="223" t="str">
        <f>IF(A283="","",VLOOKUP(A283,'IHS DATABASE'!C:W,21,0))</f>
        <v>Indoor </v>
      </c>
      <c r="J283" s="223" t="str">
        <f>IF(A283="","",VLOOKUP(A283,'IHS DATABASE'!C:T,18,0))</f>
        <v>Grid-Gen</v>
      </c>
      <c r="K283" s="223"/>
      <c r="L283" s="223"/>
      <c r="M283" s="223" t="str">
        <f>IF(A283="","",VLOOKUP(A283,'IHS DATABASE'!C:U,19,0))</f>
        <v>Green Field</v>
      </c>
      <c r="O283" s="213">
        <v>45951</v>
      </c>
      <c r="P283" s="213">
        <v>45941</v>
      </c>
      <c r="Q283" s="233"/>
      <c r="R283" s="234"/>
      <c r="S283" s="234" t="str">
        <f>IF(A283="","",VLOOKUP(A283,'IHS DATABASE'!C:BG,30,0))</f>
        <v>Earth technology</v>
      </c>
      <c r="T283" s="223"/>
      <c r="U283" s="234">
        <f>IF(A283="","",VLOOKUP(A283,'IHS DATABASE'!C:AG,31,0))</f>
        <v>20</v>
      </c>
      <c r="V283" s="13"/>
      <c r="W283" s="13">
        <v>8614</v>
      </c>
      <c r="X283" s="13">
        <v>8682</v>
      </c>
      <c r="Y283" s="237">
        <f t="shared" si="49"/>
        <v>68</v>
      </c>
      <c r="Z283" s="237">
        <f t="shared" si="50"/>
        <v>240</v>
      </c>
      <c r="AA283" s="237" t="str">
        <f t="shared" si="51"/>
        <v>OK</v>
      </c>
      <c r="AB283" s="238"/>
      <c r="AC283" s="238"/>
      <c r="AD283" s="238"/>
      <c r="AE283" s="239"/>
      <c r="AF283" s="240">
        <v>320</v>
      </c>
      <c r="AG283" s="245"/>
      <c r="AH283" s="245"/>
      <c r="AI283" s="246">
        <v>26</v>
      </c>
      <c r="AJ283" s="246">
        <v>250</v>
      </c>
      <c r="AK283" s="240">
        <f t="shared" si="52"/>
        <v>276</v>
      </c>
      <c r="AL283" s="240">
        <f t="shared" si="53"/>
        <v>294</v>
      </c>
      <c r="AM283" s="247">
        <f t="shared" si="54"/>
        <v>4.32352941176471</v>
      </c>
      <c r="AN283" s="240">
        <f>IF(A283="","",VLOOKUP(A283,'IHS DATABASE'!C:H,6,0))</f>
        <v>2.5</v>
      </c>
      <c r="AO283" s="240"/>
      <c r="AP283" s="248"/>
      <c r="AQ283" s="248"/>
      <c r="AR283" s="222"/>
      <c r="AS283" s="222"/>
      <c r="AT283" s="222">
        <f t="shared" si="55"/>
        <v>0</v>
      </c>
      <c r="AU283" s="222"/>
      <c r="AV283" s="249"/>
      <c r="AW283" s="249"/>
      <c r="AX283" s="222"/>
      <c r="AY283" s="222"/>
      <c r="AZ283" s="222"/>
      <c r="BA283" s="222"/>
      <c r="BB283" s="249"/>
      <c r="BC283" s="249" t="s">
        <v>69</v>
      </c>
      <c r="BD283" s="249"/>
      <c r="BE283" s="249"/>
    </row>
    <row r="284" spans="1:57">
      <c r="A284" s="221" t="s">
        <v>114</v>
      </c>
      <c r="B284" s="222" t="str">
        <f>IF(A284="","",VLOOKUP(A284,'IHS DATABASE'!C:D,2,0))</f>
        <v>Chinunda RHC</v>
      </c>
      <c r="C284" s="223" t="str">
        <f>IF(A284="","",VLOOKUP(A284,'IHS DATABASE'!C:AD,27,0))</f>
        <v>CCS</v>
      </c>
      <c r="D284" s="223" t="s">
        <v>59</v>
      </c>
      <c r="E284" s="223" t="str">
        <f>IF(A284="","",VLOOKUP(A284,'IHS DATABASE'!C:G,5,0))</f>
        <v>Eastern</v>
      </c>
      <c r="F284" s="223" t="str">
        <f>IF(A284="","",VLOOKUP(A284,'IHS DATABASE'!C:AB,26,0))</f>
        <v>Fetus Kalunga</v>
      </c>
      <c r="G284" s="222" t="str">
        <f>IF(A284="","",VLOOKUP(A284,'IHS DATABASE'!C:X,22,0))</f>
        <v>Fetus Kalunga</v>
      </c>
      <c r="H284" s="224"/>
      <c r="I284" s="223" t="str">
        <f>IF(A284="","",VLOOKUP(A284,'IHS DATABASE'!C:W,21,0))</f>
        <v>Outdoor</v>
      </c>
      <c r="J284" s="223" t="str">
        <f>IF(A284="","",VLOOKUP(A284,'IHS DATABASE'!C:T,18,0))</f>
        <v>Solar-Gen</v>
      </c>
      <c r="K284" s="223"/>
      <c r="L284" s="223"/>
      <c r="M284" s="223" t="str">
        <f>IF(A284="","",VLOOKUP(A284,'IHS DATABASE'!C:U,19,0))</f>
        <v>Green Field</v>
      </c>
      <c r="O284" s="213">
        <v>45960</v>
      </c>
      <c r="Q284" s="233"/>
      <c r="R284" s="234"/>
      <c r="S284" s="234">
        <f>IF(A284="","",VLOOKUP(A284,'IHS DATABASE'!C:BG,30,0))</f>
        <v>0</v>
      </c>
      <c r="T284" s="223"/>
      <c r="U284" s="234">
        <f>IF(A284="","",VLOOKUP(A284,'IHS DATABASE'!C:AG,31,0))</f>
        <v>0</v>
      </c>
      <c r="V284" s="13"/>
      <c r="W284" s="13"/>
      <c r="X284" s="13">
        <v>5456</v>
      </c>
      <c r="Y284" s="237">
        <f t="shared" si="49"/>
        <v>5456</v>
      </c>
      <c r="Z284" s="237">
        <f t="shared" si="50"/>
        <v>1103040</v>
      </c>
      <c r="AA284" s="237" t="str">
        <f t="shared" si="51"/>
        <v>OK</v>
      </c>
      <c r="AB284" s="238"/>
      <c r="AC284" s="238"/>
      <c r="AD284" s="238"/>
      <c r="AE284" s="239"/>
      <c r="AG284" s="245"/>
      <c r="AH284" s="245"/>
      <c r="AI284" s="246">
        <v>40</v>
      </c>
      <c r="AJ284" s="246">
        <v>500</v>
      </c>
      <c r="AK284" s="240">
        <f t="shared" si="52"/>
        <v>540</v>
      </c>
      <c r="AL284" s="240">
        <f t="shared" si="53"/>
        <v>-40</v>
      </c>
      <c r="AM284" s="247">
        <f t="shared" si="54"/>
        <v>-0.00733137829912024</v>
      </c>
      <c r="AN284" s="240">
        <f>IF(A284="","",VLOOKUP(A284,'IHS DATABASE'!C:H,6,0))</f>
        <v>4.5</v>
      </c>
      <c r="AO284" s="240"/>
      <c r="AP284" s="248"/>
      <c r="AQ284" s="248"/>
      <c r="AR284" s="222"/>
      <c r="AS284" s="222"/>
      <c r="AT284" s="222">
        <f t="shared" si="55"/>
        <v>0</v>
      </c>
      <c r="AU284" s="222"/>
      <c r="AV284" s="249"/>
      <c r="AW284" s="249"/>
      <c r="AX284" s="222"/>
      <c r="AY284" s="222"/>
      <c r="AZ284" s="222"/>
      <c r="BA284" s="222"/>
      <c r="BB284" s="249"/>
      <c r="BC284" s="249" t="s">
        <v>60</v>
      </c>
      <c r="BD284" s="249"/>
      <c r="BE284" s="249"/>
    </row>
    <row r="285" spans="1:57">
      <c r="A285" s="221" t="s">
        <v>63</v>
      </c>
      <c r="B285" s="222" t="str">
        <f>IF(A285="","",VLOOKUP(A285,'IHS DATABASE'!C:D,2,0))</f>
        <v>NEW BWALO</v>
      </c>
      <c r="C285" s="223" t="str">
        <f>IF(A285="","",VLOOKUP(A285,'IHS DATABASE'!C:AD,27,0))</f>
        <v>CCS</v>
      </c>
      <c r="D285" s="223" t="s">
        <v>59</v>
      </c>
      <c r="E285" s="223" t="str">
        <f>IF(A285="","",VLOOKUP(A285,'IHS DATABASE'!C:G,5,0))</f>
        <v>Eastern </v>
      </c>
      <c r="F285" s="223" t="str">
        <f>IF(A285="","",VLOOKUP(A285,'IHS DATABASE'!C:AB,26,0))</f>
        <v>Fetus Kalunga</v>
      </c>
      <c r="G285" s="222" t="str">
        <f>IF(A285="","",VLOOKUP(A285,'IHS DATABASE'!C:X,22,0))</f>
        <v>Fetus Kalunga</v>
      </c>
      <c r="H285" s="224"/>
      <c r="I285" s="223" t="str">
        <f>IF(A285="","",VLOOKUP(A285,'IHS DATABASE'!C:W,21,0))</f>
        <v>Indoor </v>
      </c>
      <c r="J285" s="223" t="str">
        <f>IF(A285="","",VLOOKUP(A285,'IHS DATABASE'!C:T,18,0))</f>
        <v>Solar-Gen</v>
      </c>
      <c r="K285" s="223"/>
      <c r="L285" s="223"/>
      <c r="M285" s="223" t="str">
        <f>IF(A285="","",VLOOKUP(A285,'IHS DATABASE'!C:U,19,0))</f>
        <v>Green Field</v>
      </c>
      <c r="O285" s="213">
        <v>45960</v>
      </c>
      <c r="Q285" s="233"/>
      <c r="R285" s="234"/>
      <c r="S285" s="234" t="str">
        <f>IF(A285="","",VLOOKUP(A285,'IHS DATABASE'!C:BG,30,0))</f>
        <v>Gen Logic </v>
      </c>
      <c r="T285" s="223"/>
      <c r="U285" s="234">
        <f>IF(A285="","",VLOOKUP(A285,'IHS DATABASE'!C:AG,31,0))</f>
        <v>30</v>
      </c>
      <c r="V285" s="13"/>
      <c r="W285" s="13"/>
      <c r="X285" s="13">
        <v>10558</v>
      </c>
      <c r="Y285" s="237">
        <f t="shared" si="49"/>
        <v>10558</v>
      </c>
      <c r="Z285" s="237">
        <f t="shared" si="50"/>
        <v>1103040</v>
      </c>
      <c r="AA285" s="237" t="str">
        <f t="shared" si="51"/>
        <v>OK</v>
      </c>
      <c r="AB285" s="238"/>
      <c r="AC285" s="238"/>
      <c r="AD285" s="238"/>
      <c r="AE285" s="239"/>
      <c r="AG285" s="245"/>
      <c r="AH285" s="245"/>
      <c r="AI285" s="246">
        <v>30</v>
      </c>
      <c r="AJ285" s="246">
        <v>500</v>
      </c>
      <c r="AK285" s="240">
        <f t="shared" si="52"/>
        <v>530</v>
      </c>
      <c r="AL285" s="240">
        <f t="shared" si="53"/>
        <v>-30</v>
      </c>
      <c r="AM285" s="247">
        <f t="shared" si="54"/>
        <v>-0.00284144724379617</v>
      </c>
      <c r="AN285" s="240">
        <f>IF(A285="","",VLOOKUP(A285,'IHS DATABASE'!C:H,6,0))</f>
        <v>4.5</v>
      </c>
      <c r="AO285" s="240"/>
      <c r="AP285" s="248"/>
      <c r="AQ285" s="248"/>
      <c r="AR285" s="222"/>
      <c r="AS285" s="222"/>
      <c r="AT285" s="222">
        <f t="shared" si="55"/>
        <v>0</v>
      </c>
      <c r="AU285" s="222"/>
      <c r="AV285" s="249"/>
      <c r="AW285" s="249"/>
      <c r="AX285" s="222"/>
      <c r="AY285" s="222"/>
      <c r="AZ285" s="222"/>
      <c r="BA285" s="222"/>
      <c r="BB285" s="249"/>
      <c r="BC285" s="249" t="s">
        <v>60</v>
      </c>
      <c r="BD285" s="249"/>
      <c r="BE285" s="249"/>
    </row>
    <row r="286" spans="1:57">
      <c r="A286" s="221" t="s">
        <v>131</v>
      </c>
      <c r="B286" s="222" t="str">
        <f>IF(A286="","",VLOOKUP(A286,'IHS DATABASE'!C:D,2,0))</f>
        <v>CHIPATA RELIEF 1 Katopola</v>
      </c>
      <c r="C286" s="223" t="str">
        <f>IF(A286="","",VLOOKUP(A286,'IHS DATABASE'!C:AD,27,0))</f>
        <v>CCS</v>
      </c>
      <c r="D286" s="223" t="s">
        <v>59</v>
      </c>
      <c r="E286" s="223" t="str">
        <f>IF(A286="","",VLOOKUP(A286,'IHS DATABASE'!C:G,5,0))</f>
        <v>Eastern </v>
      </c>
      <c r="F286" s="223" t="str">
        <f>IF(A286="","",VLOOKUP(A286,'IHS DATABASE'!C:AB,26,0))</f>
        <v>Fetus Kalunga</v>
      </c>
      <c r="G286" s="222" t="str">
        <f>IF(A286="","",VLOOKUP(A286,'IHS DATABASE'!C:X,22,0))</f>
        <v>Fetus Kalunga</v>
      </c>
      <c r="H286" s="224"/>
      <c r="I286" s="223" t="str">
        <f>IF(A286="","",VLOOKUP(A286,'IHS DATABASE'!C:W,21,0))</f>
        <v>Indoor </v>
      </c>
      <c r="J286" s="223" t="str">
        <f>IF(A286="","",VLOOKUP(A286,'IHS DATABASE'!C:T,18,0))</f>
        <v>Grid-Gen</v>
      </c>
      <c r="K286" s="223"/>
      <c r="L286" s="223"/>
      <c r="M286" s="223" t="str">
        <f>IF(A286="","",VLOOKUP(A286,'IHS DATABASE'!C:U,19,0))</f>
        <v>Green Field</v>
      </c>
      <c r="O286" s="213">
        <v>45961</v>
      </c>
      <c r="Q286" s="233"/>
      <c r="R286" s="234"/>
      <c r="S286" s="234" t="str">
        <f>IF(A286="","",VLOOKUP(A286,'IHS DATABASE'!C:BG,30,0))</f>
        <v>CK Works</v>
      </c>
      <c r="T286" s="223"/>
      <c r="U286" s="234">
        <f>IF(A286="","",VLOOKUP(A286,'IHS DATABASE'!C:AG,31,0))</f>
        <v>20</v>
      </c>
      <c r="V286" s="13"/>
      <c r="W286" s="13"/>
      <c r="X286" s="13">
        <v>9545</v>
      </c>
      <c r="Y286" s="237">
        <f t="shared" si="49"/>
        <v>9545</v>
      </c>
      <c r="Z286" s="237">
        <f t="shared" si="50"/>
        <v>1103064</v>
      </c>
      <c r="AA286" s="237" t="str">
        <f t="shared" si="51"/>
        <v>OK</v>
      </c>
      <c r="AB286" s="238"/>
      <c r="AC286" s="238"/>
      <c r="AD286" s="238"/>
      <c r="AE286" s="239"/>
      <c r="AG286" s="245"/>
      <c r="AH286" s="245"/>
      <c r="AI286" s="246">
        <v>20</v>
      </c>
      <c r="AJ286" s="246">
        <v>400</v>
      </c>
      <c r="AK286" s="240">
        <f t="shared" si="52"/>
        <v>420</v>
      </c>
      <c r="AL286" s="240">
        <f t="shared" si="53"/>
        <v>-20</v>
      </c>
      <c r="AM286" s="247">
        <f t="shared" si="54"/>
        <v>-0.00209533787323206</v>
      </c>
      <c r="AN286" s="240">
        <f>IF(A286="","",VLOOKUP(A286,'IHS DATABASE'!C:H,6,0))</f>
        <v>2.5</v>
      </c>
      <c r="AO286" s="240"/>
      <c r="AP286" s="248"/>
      <c r="AQ286" s="248"/>
      <c r="AR286" s="222"/>
      <c r="AS286" s="222"/>
      <c r="AT286" s="222">
        <f t="shared" si="55"/>
        <v>0</v>
      </c>
      <c r="AU286" s="222"/>
      <c r="AV286" s="249"/>
      <c r="AW286" s="249"/>
      <c r="AX286" s="222"/>
      <c r="AY286" s="222"/>
      <c r="AZ286" s="222"/>
      <c r="BA286" s="222"/>
      <c r="BB286" s="249"/>
      <c r="BC286" s="249" t="s">
        <v>60</v>
      </c>
      <c r="BD286" s="249"/>
      <c r="BE286" s="249"/>
    </row>
    <row r="287" spans="1:57">
      <c r="A287" s="221" t="s">
        <v>141</v>
      </c>
      <c r="B287" s="222" t="str">
        <f>IF(A287="","",VLOOKUP(A287,'IHS DATABASE'!C:D,2,0))</f>
        <v>Navutika</v>
      </c>
      <c r="C287" s="223" t="str">
        <f>IF(A287="","",VLOOKUP(A287,'IHS DATABASE'!C:AD,27,0))</f>
        <v>CCS</v>
      </c>
      <c r="D287" s="223" t="s">
        <v>59</v>
      </c>
      <c r="E287" s="223" t="str">
        <f>IF(A287="","",VLOOKUP(A287,'IHS DATABASE'!C:G,5,0))</f>
        <v>Chipata</v>
      </c>
      <c r="F287" s="223" t="str">
        <f>IF(A287="","",VLOOKUP(A287,'IHS DATABASE'!C:AB,26,0))</f>
        <v>Fetus Kalunga</v>
      </c>
      <c r="G287" s="222" t="str">
        <f>IF(A287="","",VLOOKUP(A287,'IHS DATABASE'!C:X,22,0))</f>
        <v>Fetus Kalunga</v>
      </c>
      <c r="H287" s="224"/>
      <c r="I287" s="223" t="str">
        <f>IF(A287="","",VLOOKUP(A287,'IHS DATABASE'!C:W,21,0))</f>
        <v>Outdoor</v>
      </c>
      <c r="J287" s="223" t="str">
        <f>IF(A287="","",VLOOKUP(A287,'IHS DATABASE'!C:T,18,0))</f>
        <v>Grid-Gen</v>
      </c>
      <c r="K287" s="223"/>
      <c r="L287" s="223"/>
      <c r="M287" s="223" t="str">
        <f>IF(A287="","",VLOOKUP(A287,'IHS DATABASE'!C:U,19,0))</f>
        <v>Green Field</v>
      </c>
      <c r="O287" s="213">
        <v>45961</v>
      </c>
      <c r="Q287" s="233"/>
      <c r="R287" s="234"/>
      <c r="S287" s="234" t="str">
        <f>IF(A287="","",VLOOKUP(A287,'IHS DATABASE'!C:BG,30,0))</f>
        <v>CK Works</v>
      </c>
      <c r="T287" s="223"/>
      <c r="U287" s="234">
        <f>IF(A287="","",VLOOKUP(A287,'IHS DATABASE'!C:AG,31,0))</f>
        <v>20</v>
      </c>
      <c r="V287" s="13"/>
      <c r="W287" s="13"/>
      <c r="X287" s="13">
        <v>338</v>
      </c>
      <c r="Y287" s="237">
        <f t="shared" si="49"/>
        <v>338</v>
      </c>
      <c r="Z287" s="237">
        <f t="shared" si="50"/>
        <v>1103064</v>
      </c>
      <c r="AA287" s="237" t="str">
        <f t="shared" si="51"/>
        <v>OK</v>
      </c>
      <c r="AB287" s="238"/>
      <c r="AC287" s="238"/>
      <c r="AD287" s="238"/>
      <c r="AE287" s="239"/>
      <c r="AG287" s="245"/>
      <c r="AH287" s="245"/>
      <c r="AI287" s="246">
        <v>17</v>
      </c>
      <c r="AJ287" s="246">
        <v>400</v>
      </c>
      <c r="AK287" s="240">
        <f t="shared" si="52"/>
        <v>417</v>
      </c>
      <c r="AL287" s="240">
        <f t="shared" si="53"/>
        <v>-17</v>
      </c>
      <c r="AM287" s="247">
        <f t="shared" si="54"/>
        <v>-0.0502958579881657</v>
      </c>
      <c r="AN287" s="240">
        <f>IF(A287="","",VLOOKUP(A287,'IHS DATABASE'!C:H,6,0))</f>
        <v>2.5</v>
      </c>
      <c r="AO287" s="240"/>
      <c r="AP287" s="248"/>
      <c r="AQ287" s="248"/>
      <c r="AR287" s="222"/>
      <c r="AS287" s="222"/>
      <c r="AT287" s="222">
        <f t="shared" si="55"/>
        <v>0</v>
      </c>
      <c r="AU287" s="222"/>
      <c r="AV287" s="249"/>
      <c r="AW287" s="249"/>
      <c r="AX287" s="222"/>
      <c r="AY287" s="222"/>
      <c r="AZ287" s="222"/>
      <c r="BA287" s="222"/>
      <c r="BB287" s="249"/>
      <c r="BC287" s="249" t="s">
        <v>60</v>
      </c>
      <c r="BD287" s="249"/>
      <c r="BE287" s="249"/>
    </row>
    <row r="288" spans="1:57">
      <c r="A288" s="221" t="s">
        <v>197</v>
      </c>
      <c r="B288" s="222" t="str">
        <f>IF(A288="","",VLOOKUP(A288,'IHS DATABASE'!C:D,2,0))</f>
        <v>PETAUKE</v>
      </c>
      <c r="C288" s="223" t="str">
        <f>IF(A288="","",VLOOKUP(A288,'IHS DATABASE'!C:AD,27,0))</f>
        <v>CCS</v>
      </c>
      <c r="D288" s="223" t="s">
        <v>76</v>
      </c>
      <c r="E288" s="223" t="str">
        <f>IF(A288="","",VLOOKUP(A288,'IHS DATABASE'!C:G,5,0))</f>
        <v>Eastern </v>
      </c>
      <c r="F288" s="223" t="str">
        <f>IF(A288="","",VLOOKUP(A288,'IHS DATABASE'!C:AB,26,0))</f>
        <v>Fetus Kalunga</v>
      </c>
      <c r="G288" s="222" t="str">
        <f>IF(A288="","",VLOOKUP(A288,'IHS DATABASE'!C:X,22,0))</f>
        <v>Fetus Kalunga</v>
      </c>
      <c r="H288" s="224"/>
      <c r="I288" s="223" t="str">
        <f>IF(A288="","",VLOOKUP(A288,'IHS DATABASE'!C:W,21,0))</f>
        <v>Indoor </v>
      </c>
      <c r="J288" s="223" t="str">
        <f>IF(A288="","",VLOOKUP(A288,'IHS DATABASE'!C:T,18,0))</f>
        <v>Grid-Gen</v>
      </c>
      <c r="K288" s="223"/>
      <c r="L288" s="223"/>
      <c r="M288" s="223" t="str">
        <f>IF(A288="","",VLOOKUP(A288,'IHS DATABASE'!C:U,19,0))</f>
        <v>Green Field</v>
      </c>
      <c r="O288" s="213">
        <v>45939</v>
      </c>
      <c r="P288" s="213">
        <v>45936</v>
      </c>
      <c r="Q288" s="233"/>
      <c r="R288" s="234"/>
      <c r="S288" s="234" t="str">
        <f>IF(A288="","",VLOOKUP(A288,'IHS DATABASE'!C:BG,30,0))</f>
        <v>Gen Logic </v>
      </c>
      <c r="T288" s="223"/>
      <c r="U288" s="234">
        <f>IF(A288="","",VLOOKUP(A288,'IHS DATABASE'!C:AG,31,0))</f>
        <v>30</v>
      </c>
      <c r="V288" s="13"/>
      <c r="W288" s="13">
        <v>6162</v>
      </c>
      <c r="X288" s="13">
        <v>6225</v>
      </c>
      <c r="Y288" s="237">
        <f t="shared" si="49"/>
        <v>63</v>
      </c>
      <c r="Z288" s="237">
        <f t="shared" si="50"/>
        <v>72</v>
      </c>
      <c r="AA288" s="237" t="str">
        <f t="shared" si="51"/>
        <v>OK</v>
      </c>
      <c r="AB288" s="238"/>
      <c r="AC288" s="238"/>
      <c r="AD288" s="238"/>
      <c r="AE288" s="239"/>
      <c r="AF288" s="240">
        <v>384</v>
      </c>
      <c r="AG288" s="245"/>
      <c r="AH288" s="245"/>
      <c r="AI288" s="246">
        <v>74</v>
      </c>
      <c r="AJ288" s="246">
        <v>200</v>
      </c>
      <c r="AK288" s="240">
        <f t="shared" si="52"/>
        <v>274</v>
      </c>
      <c r="AL288" s="240">
        <f t="shared" si="53"/>
        <v>310</v>
      </c>
      <c r="AM288" s="247">
        <f t="shared" si="54"/>
        <v>4.92063492063492</v>
      </c>
      <c r="AN288" s="240">
        <f>IF(A288="","",VLOOKUP(A288,'IHS DATABASE'!C:H,6,0))</f>
        <v>4.5</v>
      </c>
      <c r="AO288" s="240"/>
      <c r="AP288" s="248"/>
      <c r="AQ288" s="248"/>
      <c r="AR288" s="222"/>
      <c r="AS288" s="222"/>
      <c r="AT288" s="222">
        <f t="shared" si="55"/>
        <v>0</v>
      </c>
      <c r="AU288" s="222"/>
      <c r="AV288" s="249"/>
      <c r="AW288" s="249"/>
      <c r="AX288" s="222"/>
      <c r="AY288" s="222"/>
      <c r="AZ288" s="222"/>
      <c r="BA288" s="222"/>
      <c r="BB288" s="249"/>
      <c r="BC288" s="249"/>
      <c r="BD288" s="249"/>
      <c r="BE288" s="249" t="s">
        <v>57</v>
      </c>
    </row>
    <row r="289" spans="1:57">
      <c r="A289" s="221" t="s">
        <v>199</v>
      </c>
      <c r="B289" s="222" t="str">
        <f>IF(A289="","",VLOOKUP(A289,'IHS DATABASE'!C:D,2,0))</f>
        <v>Petauke Rlf</v>
      </c>
      <c r="C289" s="223" t="str">
        <f>IF(A289="","",VLOOKUP(A289,'IHS DATABASE'!C:AD,27,0))</f>
        <v>CCS</v>
      </c>
      <c r="D289" s="223" t="s">
        <v>76</v>
      </c>
      <c r="E289" s="223" t="str">
        <f>IF(A289="","",VLOOKUP(A289,'IHS DATABASE'!C:G,5,0))</f>
        <v>Eastern </v>
      </c>
      <c r="F289" s="223" t="str">
        <f>IF(A289="","",VLOOKUP(A289,'IHS DATABASE'!C:AB,26,0))</f>
        <v>Fetus Kalunga</v>
      </c>
      <c r="G289" s="222" t="str">
        <f>IF(A289="","",VLOOKUP(A289,'IHS DATABASE'!C:X,22,0))</f>
        <v>Fetus Kalunga</v>
      </c>
      <c r="H289" s="224"/>
      <c r="I289" s="223" t="str">
        <f>IF(A289="","",VLOOKUP(A289,'IHS DATABASE'!C:W,21,0))</f>
        <v>Outdoor</v>
      </c>
      <c r="J289" s="223" t="str">
        <f>IF(A289="","",VLOOKUP(A289,'IHS DATABASE'!C:T,18,0))</f>
        <v>Grid-Gen</v>
      </c>
      <c r="K289" s="223"/>
      <c r="L289" s="223"/>
      <c r="M289" s="223" t="str">
        <f>IF(A289="","",VLOOKUP(A289,'IHS DATABASE'!C:U,19,0))</f>
        <v>Green Field</v>
      </c>
      <c r="O289" s="213">
        <v>45961</v>
      </c>
      <c r="Q289" s="233"/>
      <c r="R289" s="234"/>
      <c r="S289" s="234" t="str">
        <f>IF(A289="","",VLOOKUP(A289,'IHS DATABASE'!C:BG,30,0))</f>
        <v>MPI</v>
      </c>
      <c r="T289" s="223"/>
      <c r="U289" s="234">
        <f>IF(A289="","",VLOOKUP(A289,'IHS DATABASE'!C:AG,31,0))</f>
        <v>15</v>
      </c>
      <c r="V289" s="13"/>
      <c r="W289" s="13"/>
      <c r="X289" s="13">
        <v>13908</v>
      </c>
      <c r="Y289" s="237">
        <f t="shared" si="49"/>
        <v>13908</v>
      </c>
      <c r="Z289" s="237">
        <f t="shared" si="50"/>
        <v>1103064</v>
      </c>
      <c r="AA289" s="237" t="str">
        <f t="shared" si="51"/>
        <v>OK</v>
      </c>
      <c r="AB289" s="238"/>
      <c r="AC289" s="238"/>
      <c r="AD289" s="238"/>
      <c r="AE289" s="239"/>
      <c r="AG289" s="245"/>
      <c r="AH289" s="245"/>
      <c r="AI289" s="246">
        <v>47</v>
      </c>
      <c r="AJ289" s="246">
        <v>100</v>
      </c>
      <c r="AK289" s="240">
        <f t="shared" si="52"/>
        <v>147</v>
      </c>
      <c r="AL289" s="240">
        <f t="shared" si="53"/>
        <v>-47</v>
      </c>
      <c r="AM289" s="247">
        <f t="shared" si="54"/>
        <v>-0.00337935001438021</v>
      </c>
      <c r="AN289" s="240">
        <f>IF(A289="","",VLOOKUP(A289,'IHS DATABASE'!C:H,6,0))</f>
        <v>1.8</v>
      </c>
      <c r="AO289" s="240"/>
      <c r="AP289" s="248"/>
      <c r="AQ289" s="248"/>
      <c r="AR289" s="222"/>
      <c r="AS289" s="222"/>
      <c r="AT289" s="222">
        <f t="shared" si="55"/>
        <v>0</v>
      </c>
      <c r="AU289" s="222"/>
      <c r="AV289" s="249"/>
      <c r="AW289" s="249"/>
      <c r="AX289" s="222"/>
      <c r="AY289" s="222"/>
      <c r="AZ289" s="222"/>
      <c r="BA289" s="222"/>
      <c r="BB289" s="249"/>
      <c r="BC289" s="249" t="s">
        <v>69</v>
      </c>
      <c r="BD289" s="249"/>
      <c r="BE289" s="249"/>
    </row>
    <row r="290" spans="1:57">
      <c r="A290" s="221" t="s">
        <v>215</v>
      </c>
      <c r="B290" s="222" t="str">
        <f>IF(A290="","",VLOOKUP(A290,'IHS DATABASE'!C:D,2,0))</f>
        <v>Chipata 2 Rlf (mafarendum)</v>
      </c>
      <c r="C290" s="223" t="str">
        <f>IF(A290="","",VLOOKUP(A290,'IHS DATABASE'!C:AD,27,0))</f>
        <v>CCS</v>
      </c>
      <c r="D290" s="223" t="s">
        <v>56</v>
      </c>
      <c r="E290" s="223" t="str">
        <f>IF(A290="","",VLOOKUP(A290,'IHS DATABASE'!C:G,5,0))</f>
        <v>Eastern </v>
      </c>
      <c r="F290" s="223" t="str">
        <f>IF(A290="","",VLOOKUP(A290,'IHS DATABASE'!C:AB,26,0))</f>
        <v>Fetus Kalunga</v>
      </c>
      <c r="G290" s="222" t="str">
        <f>IF(A290="","",VLOOKUP(A290,'IHS DATABASE'!C:X,22,0))</f>
        <v>Fetus Kalunga</v>
      </c>
      <c r="H290" s="224"/>
      <c r="I290" s="223" t="str">
        <f>IF(A290="","",VLOOKUP(A290,'IHS DATABASE'!C:W,21,0))</f>
        <v>Outdoor</v>
      </c>
      <c r="J290" s="223" t="str">
        <f>IF(A290="","",VLOOKUP(A290,'IHS DATABASE'!C:T,18,0))</f>
        <v>Grid-Gen</v>
      </c>
      <c r="K290" s="223"/>
      <c r="L290" s="223"/>
      <c r="M290" s="223" t="str">
        <f>IF(A290="","",VLOOKUP(A290,'IHS DATABASE'!C:U,19,0))</f>
        <v>Green Field</v>
      </c>
      <c r="O290" s="213">
        <v>45961</v>
      </c>
      <c r="Q290" s="233"/>
      <c r="R290" s="234"/>
      <c r="S290" s="234" t="str">
        <f>IF(A290="","",VLOOKUP(A290,'IHS DATABASE'!C:BG,30,0))</f>
        <v>CK Works</v>
      </c>
      <c r="T290" s="223"/>
      <c r="U290" s="234">
        <f>IF(A290="","",VLOOKUP(A290,'IHS DATABASE'!C:AG,31,0))</f>
        <v>30</v>
      </c>
      <c r="V290" s="13"/>
      <c r="W290" s="13"/>
      <c r="X290" s="13">
        <v>1034</v>
      </c>
      <c r="Y290" s="237">
        <f t="shared" si="49"/>
        <v>1034</v>
      </c>
      <c r="Z290" s="237">
        <f t="shared" si="50"/>
        <v>1103064</v>
      </c>
      <c r="AA290" s="237" t="str">
        <f t="shared" si="51"/>
        <v>OK</v>
      </c>
      <c r="AB290" s="238"/>
      <c r="AC290" s="238"/>
      <c r="AD290" s="238"/>
      <c r="AE290" s="239"/>
      <c r="AG290" s="245"/>
      <c r="AH290" s="245"/>
      <c r="AI290" s="246">
        <v>1</v>
      </c>
      <c r="AJ290" s="246">
        <v>50</v>
      </c>
      <c r="AK290" s="240">
        <f t="shared" si="52"/>
        <v>51</v>
      </c>
      <c r="AL290" s="240">
        <f t="shared" si="53"/>
        <v>-1</v>
      </c>
      <c r="AM290" s="247">
        <f t="shared" si="54"/>
        <v>-0.000967117988394584</v>
      </c>
      <c r="AN290" s="240">
        <f>IF(A290="","",VLOOKUP(A290,'IHS DATABASE'!C:H,6,0))</f>
        <v>4.5</v>
      </c>
      <c r="AO290" s="240"/>
      <c r="AP290" s="248"/>
      <c r="AQ290" s="248"/>
      <c r="AR290" s="222"/>
      <c r="AS290" s="222"/>
      <c r="AT290" s="222">
        <f t="shared" si="55"/>
        <v>0</v>
      </c>
      <c r="AU290" s="222"/>
      <c r="AV290" s="249"/>
      <c r="AW290" s="249"/>
      <c r="AX290" s="222"/>
      <c r="AY290" s="222"/>
      <c r="AZ290" s="222"/>
      <c r="BA290" s="222"/>
      <c r="BB290" s="249"/>
      <c r="BC290" s="249" t="s">
        <v>60</v>
      </c>
      <c r="BD290" s="249"/>
      <c r="BE290" s="249"/>
    </row>
    <row r="291" spans="1:57">
      <c r="A291" s="221" t="s">
        <v>90</v>
      </c>
      <c r="B291" s="222" t="str">
        <f>IF(A291="","",VLOOKUP(A291,'IHS DATABASE'!C:D,2,0))</f>
        <v>St. Frances</v>
      </c>
      <c r="C291" s="223" t="str">
        <f>IF(A291="","",VLOOKUP(A291,'IHS DATABASE'!C:AD,27,0))</f>
        <v>CCS</v>
      </c>
      <c r="D291" s="223" t="s">
        <v>56</v>
      </c>
      <c r="E291" s="223" t="str">
        <f>IF(A291="","",VLOOKUP(A291,'IHS DATABASE'!C:G,5,0))</f>
        <v>Eastern </v>
      </c>
      <c r="F291" s="223" t="str">
        <f>IF(A291="","",VLOOKUP(A291,'IHS DATABASE'!C:AB,26,0))</f>
        <v>Fetus Kalunga</v>
      </c>
      <c r="G291" s="222" t="str">
        <f>IF(A291="","",VLOOKUP(A291,'IHS DATABASE'!C:X,22,0))</f>
        <v>Fetus Kalunga</v>
      </c>
      <c r="H291" s="224"/>
      <c r="I291" s="223" t="str">
        <f>IF(A291="","",VLOOKUP(A291,'IHS DATABASE'!C:W,21,0))</f>
        <v>Outdoor</v>
      </c>
      <c r="J291" s="223" t="str">
        <f>IF(A291="","",VLOOKUP(A291,'IHS DATABASE'!C:T,18,0))</f>
        <v>Grid-Gen</v>
      </c>
      <c r="K291" s="223"/>
      <c r="L291" s="223"/>
      <c r="M291" s="223" t="str">
        <f>IF(A291="","",VLOOKUP(A291,'IHS DATABASE'!C:U,19,0))</f>
        <v>Green Field</v>
      </c>
      <c r="O291" s="213">
        <v>45961</v>
      </c>
      <c r="Q291" s="233"/>
      <c r="R291" s="234"/>
      <c r="S291" s="234" t="str">
        <f>IF(A291="","",VLOOKUP(A291,'IHS DATABASE'!C:BG,30,0))</f>
        <v>Gen Logic </v>
      </c>
      <c r="T291" s="223"/>
      <c r="U291" s="234">
        <f>IF(A291="","",VLOOKUP(A291,'IHS DATABASE'!C:AG,31,0))</f>
        <v>10</v>
      </c>
      <c r="V291" s="13"/>
      <c r="W291" s="13" t="s">
        <v>91</v>
      </c>
      <c r="X291" s="13" t="s">
        <v>91</v>
      </c>
      <c r="Y291" s="237" t="e">
        <f t="shared" si="49"/>
        <v>#VALUE!</v>
      </c>
      <c r="Z291" s="237">
        <f t="shared" si="50"/>
        <v>1103064</v>
      </c>
      <c r="AA291" s="237" t="e">
        <f t="shared" si="51"/>
        <v>#VALUE!</v>
      </c>
      <c r="AB291" s="238"/>
      <c r="AC291" s="238"/>
      <c r="AD291" s="238"/>
      <c r="AE291" s="239"/>
      <c r="AG291" s="245"/>
      <c r="AH291" s="245"/>
      <c r="AI291" s="246">
        <v>10</v>
      </c>
      <c r="AJ291" s="246">
        <v>150</v>
      </c>
      <c r="AK291" s="240">
        <f t="shared" si="52"/>
        <v>160</v>
      </c>
      <c r="AL291" s="240">
        <f t="shared" si="53"/>
        <v>-10</v>
      </c>
      <c r="AM291" s="247" t="e">
        <f t="shared" si="54"/>
        <v>#VALUE!</v>
      </c>
      <c r="AN291" s="240">
        <f>IF(A291="","",VLOOKUP(A291,'IHS DATABASE'!C:H,6,0))</f>
        <v>1.5</v>
      </c>
      <c r="AO291" s="240"/>
      <c r="AP291" s="248"/>
      <c r="AQ291" s="248"/>
      <c r="AR291" s="222"/>
      <c r="AS291" s="222"/>
      <c r="AT291" s="222">
        <f t="shared" si="55"/>
        <v>0</v>
      </c>
      <c r="AU291" s="222"/>
      <c r="AV291" s="249"/>
      <c r="AW291" s="249"/>
      <c r="AX291" s="222"/>
      <c r="AY291" s="222"/>
      <c r="AZ291" s="222"/>
      <c r="BA291" s="222"/>
      <c r="BB291" s="249"/>
      <c r="BC291" s="249" t="s">
        <v>60</v>
      </c>
      <c r="BD291" s="249"/>
      <c r="BE291" s="249"/>
    </row>
    <row r="292" spans="1:57">
      <c r="A292" s="221" t="s">
        <v>216</v>
      </c>
      <c r="B292" s="222" t="str">
        <f>IF(A292="","",VLOOKUP(A292,'IHS DATABASE'!C:D,2,0))</f>
        <v>MSORO</v>
      </c>
      <c r="C292" s="223" t="str">
        <f>IF(A292="","",VLOOKUP(A292,'IHS DATABASE'!C:AD,27,0))</f>
        <v>CCS</v>
      </c>
      <c r="D292" s="223" t="s">
        <v>56</v>
      </c>
      <c r="E292" s="223" t="str">
        <f>IF(A292="","",VLOOKUP(A292,'IHS DATABASE'!C:G,5,0))</f>
        <v>Eastern </v>
      </c>
      <c r="F292" s="223" t="str">
        <f>IF(A292="","",VLOOKUP(A292,'IHS DATABASE'!C:AB,26,0))</f>
        <v>Fetus Kalunga</v>
      </c>
      <c r="G292" s="222" t="str">
        <f>IF(A292="","",VLOOKUP(A292,'IHS DATABASE'!C:X,22,0))</f>
        <v>Fetus Kalunga</v>
      </c>
      <c r="H292" s="224"/>
      <c r="I292" s="223" t="str">
        <f>IF(A292="","",VLOOKUP(A292,'IHS DATABASE'!C:W,21,0))</f>
        <v>Outdoor</v>
      </c>
      <c r="J292" s="223" t="str">
        <f>IF(A292="","",VLOOKUP(A292,'IHS DATABASE'!C:T,18,0))</f>
        <v>Grid-Gen</v>
      </c>
      <c r="K292" s="223"/>
      <c r="L292" s="223"/>
      <c r="M292" s="223" t="str">
        <f>IF(A292="","",VLOOKUP(A292,'IHS DATABASE'!C:U,19,0))</f>
        <v>Green Field</v>
      </c>
      <c r="O292" s="213">
        <v>45961</v>
      </c>
      <c r="Q292" s="233"/>
      <c r="R292" s="234"/>
      <c r="S292" s="234" t="str">
        <f>IF(A292="","",VLOOKUP(A292,'IHS DATABASE'!C:BG,30,0))</f>
        <v>IMG</v>
      </c>
      <c r="T292" s="223"/>
      <c r="U292" s="234">
        <f>IF(A292="","",VLOOKUP(A292,'IHS DATABASE'!C:AG,31,0))</f>
        <v>20</v>
      </c>
      <c r="V292" s="13"/>
      <c r="W292" s="13"/>
      <c r="X292" s="13">
        <v>4824</v>
      </c>
      <c r="Y292" s="237">
        <f t="shared" si="49"/>
        <v>4824</v>
      </c>
      <c r="Z292" s="237">
        <f t="shared" si="50"/>
        <v>1103064</v>
      </c>
      <c r="AA292" s="237" t="str">
        <f t="shared" si="51"/>
        <v>OK</v>
      </c>
      <c r="AB292" s="238"/>
      <c r="AC292" s="238"/>
      <c r="AD292" s="238"/>
      <c r="AE292" s="239"/>
      <c r="AG292" s="245"/>
      <c r="AH292" s="245"/>
      <c r="AI292" s="246">
        <v>24</v>
      </c>
      <c r="AJ292" s="246">
        <v>150</v>
      </c>
      <c r="AK292" s="240">
        <f t="shared" si="52"/>
        <v>174</v>
      </c>
      <c r="AL292" s="240">
        <f t="shared" si="53"/>
        <v>-24</v>
      </c>
      <c r="AM292" s="247">
        <f t="shared" si="54"/>
        <v>-0.00497512437810945</v>
      </c>
      <c r="AN292" s="240">
        <f>IF(A292="","",VLOOKUP(A292,'IHS DATABASE'!C:H,6,0))</f>
        <v>2.5</v>
      </c>
      <c r="AO292" s="240"/>
      <c r="AP292" s="248"/>
      <c r="AQ292" s="248"/>
      <c r="AR292" s="222"/>
      <c r="AS292" s="222"/>
      <c r="AT292" s="222">
        <f t="shared" si="55"/>
        <v>0</v>
      </c>
      <c r="AU292" s="222"/>
      <c r="AV292" s="249"/>
      <c r="AW292" s="249"/>
      <c r="AX292" s="222"/>
      <c r="AY292" s="222"/>
      <c r="AZ292" s="222"/>
      <c r="BA292" s="222"/>
      <c r="BB292" s="249"/>
      <c r="BC292" s="249" t="s">
        <v>60</v>
      </c>
      <c r="BD292" s="249"/>
      <c r="BE292" s="249"/>
    </row>
    <row r="293" spans="1:57">
      <c r="A293" s="221" t="s">
        <v>214</v>
      </c>
      <c r="B293" s="222" t="str">
        <f>IF(A293="","",VLOOKUP(A293,'IHS DATABASE'!C:D,2,0))</f>
        <v>Sinda</v>
      </c>
      <c r="C293" s="223" t="str">
        <f>IF(A293="","",VLOOKUP(A293,'IHS DATABASE'!C:AD,27,0))</f>
        <v>CCS</v>
      </c>
      <c r="D293" s="223" t="s">
        <v>76</v>
      </c>
      <c r="E293" s="223" t="str">
        <f>IF(A293="","",VLOOKUP(A293,'IHS DATABASE'!C:G,5,0))</f>
        <v>Eastern </v>
      </c>
      <c r="F293" s="223" t="str">
        <f>IF(A293="","",VLOOKUP(A293,'IHS DATABASE'!C:AB,26,0))</f>
        <v>Fetus Kalunga</v>
      </c>
      <c r="G293" s="222" t="str">
        <f>IF(A293="","",VLOOKUP(A293,'IHS DATABASE'!C:X,22,0))</f>
        <v>Fetus Kalunga</v>
      </c>
      <c r="H293" s="224"/>
      <c r="I293" s="223" t="str">
        <f>IF(A293="","",VLOOKUP(A293,'IHS DATABASE'!C:W,21,0))</f>
        <v>Indoor </v>
      </c>
      <c r="J293" s="223" t="str">
        <f>IF(A293="","",VLOOKUP(A293,'IHS DATABASE'!C:T,18,0))</f>
        <v>Grid-Gen</v>
      </c>
      <c r="K293" s="223"/>
      <c r="L293" s="223"/>
      <c r="M293" s="223" t="str">
        <f>IF(A293="","",VLOOKUP(A293,'IHS DATABASE'!C:U,19,0))</f>
        <v>Green Field</v>
      </c>
      <c r="O293" s="213">
        <v>45957</v>
      </c>
      <c r="Q293" s="233"/>
      <c r="R293" s="234"/>
      <c r="S293" s="234" t="str">
        <f>IF(A293="","",VLOOKUP(A293,'IHS DATABASE'!C:BG,30,0))</f>
        <v>Earth technology</v>
      </c>
      <c r="T293" s="223"/>
      <c r="U293" s="234">
        <f>IF(A293="","",VLOOKUP(A293,'IHS DATABASE'!C:AG,31,0))</f>
        <v>20</v>
      </c>
      <c r="V293" s="13"/>
      <c r="W293" s="13"/>
      <c r="X293" s="13">
        <v>8730</v>
      </c>
      <c r="Y293" s="237">
        <f t="shared" si="49"/>
        <v>8730</v>
      </c>
      <c r="Z293" s="237">
        <f t="shared" si="50"/>
        <v>1102968</v>
      </c>
      <c r="AA293" s="237" t="str">
        <f t="shared" si="51"/>
        <v>OK</v>
      </c>
      <c r="AB293" s="238"/>
      <c r="AC293" s="238"/>
      <c r="AD293" s="238"/>
      <c r="AE293" s="239"/>
      <c r="AG293" s="245"/>
      <c r="AH293" s="245"/>
      <c r="AI293" s="246">
        <v>53</v>
      </c>
      <c r="AJ293" s="246">
        <v>250</v>
      </c>
      <c r="AK293" s="240">
        <f t="shared" si="52"/>
        <v>303</v>
      </c>
      <c r="AL293" s="240">
        <f t="shared" si="53"/>
        <v>-53</v>
      </c>
      <c r="AM293" s="247">
        <f t="shared" si="54"/>
        <v>-0.00607101947308133</v>
      </c>
      <c r="AN293" s="240">
        <f>IF(A293="","",VLOOKUP(A293,'IHS DATABASE'!C:H,6,0))</f>
        <v>2.5</v>
      </c>
      <c r="AO293" s="240"/>
      <c r="AP293" s="248"/>
      <c r="AQ293" s="248"/>
      <c r="AR293" s="222"/>
      <c r="AS293" s="222"/>
      <c r="AT293" s="222">
        <f t="shared" si="55"/>
        <v>0</v>
      </c>
      <c r="AU293" s="222"/>
      <c r="AV293" s="249"/>
      <c r="AW293" s="249"/>
      <c r="AX293" s="222"/>
      <c r="AY293" s="222"/>
      <c r="AZ293" s="222"/>
      <c r="BA293" s="222"/>
      <c r="BB293" s="249"/>
      <c r="BC293" s="249" t="s">
        <v>69</v>
      </c>
      <c r="BD293" s="249"/>
      <c r="BE293" s="249"/>
    </row>
    <row r="294" spans="1:57">
      <c r="A294" s="221" t="s">
        <v>84</v>
      </c>
      <c r="B294" s="222" t="str">
        <f>IF(A294="","",VLOOKUP(A294,'IHS DATABASE'!C:D,2,0))</f>
        <v>Chipalamba BB</v>
      </c>
      <c r="C294" s="223" t="str">
        <f>IF(A294="","",VLOOKUP(A294,'IHS DATABASE'!C:AD,27,0))</f>
        <v>CCS</v>
      </c>
      <c r="D294" s="223" t="s">
        <v>59</v>
      </c>
      <c r="E294" s="223" t="str">
        <f>IF(A294="","",VLOOKUP(A294,'IHS DATABASE'!C:G,5,0))</f>
        <v>Eastern </v>
      </c>
      <c r="F294" s="223" t="str">
        <f>IF(A294="","",VLOOKUP(A294,'IHS DATABASE'!C:AB,26,0))</f>
        <v>Fetus Kalunga</v>
      </c>
      <c r="G294" s="222" t="str">
        <f>IF(A294="","",VLOOKUP(A294,'IHS DATABASE'!C:X,22,0))</f>
        <v>Fetus Kalunga</v>
      </c>
      <c r="H294" s="224"/>
      <c r="I294" s="223" t="str">
        <f>IF(A294="","",VLOOKUP(A294,'IHS DATABASE'!C:W,21,0))</f>
        <v>Indoor </v>
      </c>
      <c r="J294" s="223" t="str">
        <f>IF(A294="","",VLOOKUP(A294,'IHS DATABASE'!C:T,18,0))</f>
        <v>Grid-Gen</v>
      </c>
      <c r="K294" s="223"/>
      <c r="L294" s="223"/>
      <c r="M294" s="223" t="str">
        <f>IF(A294="","",VLOOKUP(A294,'IHS DATABASE'!C:U,19,0))</f>
        <v>Green Field</v>
      </c>
      <c r="O294" s="213">
        <v>45961</v>
      </c>
      <c r="Q294" s="233"/>
      <c r="R294" s="234"/>
      <c r="S294" s="234" t="str">
        <f>IF(A294="","",VLOOKUP(A294,'IHS DATABASE'!C:BG,30,0))</f>
        <v>Earth technology</v>
      </c>
      <c r="T294" s="223"/>
      <c r="U294" s="234">
        <f>IF(A294="","",VLOOKUP(A294,'IHS DATABASE'!C:AG,31,0))</f>
        <v>20</v>
      </c>
      <c r="V294" s="13"/>
      <c r="W294" s="13"/>
      <c r="X294" s="13">
        <v>8848</v>
      </c>
      <c r="Y294" s="237">
        <f t="shared" si="49"/>
        <v>8848</v>
      </c>
      <c r="Z294" s="237">
        <f t="shared" si="50"/>
        <v>1103064</v>
      </c>
      <c r="AA294" s="237" t="str">
        <f t="shared" si="51"/>
        <v>OK</v>
      </c>
      <c r="AB294" s="238"/>
      <c r="AC294" s="238"/>
      <c r="AD294" s="238"/>
      <c r="AE294" s="239"/>
      <c r="AG294" s="245"/>
      <c r="AH294" s="245"/>
      <c r="AI294" s="246">
        <v>15</v>
      </c>
      <c r="AJ294" s="246">
        <v>300</v>
      </c>
      <c r="AK294" s="240">
        <f t="shared" si="52"/>
        <v>315</v>
      </c>
      <c r="AL294" s="240">
        <f t="shared" si="53"/>
        <v>-15</v>
      </c>
      <c r="AM294" s="247">
        <f t="shared" si="54"/>
        <v>-0.00169529837251356</v>
      </c>
      <c r="AN294" s="240">
        <f>IF(A294="","",VLOOKUP(A294,'IHS DATABASE'!C:H,6,0))</f>
        <v>2.5</v>
      </c>
      <c r="AO294" s="240"/>
      <c r="AP294" s="248"/>
      <c r="AQ294" s="248"/>
      <c r="AR294" s="222"/>
      <c r="AS294" s="222"/>
      <c r="AT294" s="222">
        <f t="shared" si="55"/>
        <v>0</v>
      </c>
      <c r="AU294" s="222"/>
      <c r="AV294" s="249"/>
      <c r="AW294" s="249"/>
      <c r="AX294" s="222"/>
      <c r="AY294" s="222"/>
      <c r="AZ294" s="222"/>
      <c r="BA294" s="222"/>
      <c r="BB294" s="249"/>
      <c r="BC294" s="249" t="s">
        <v>60</v>
      </c>
      <c r="BD294" s="249"/>
      <c r="BE294" s="249"/>
    </row>
    <row r="295" spans="1:57">
      <c r="A295" s="221" t="s">
        <v>213</v>
      </c>
      <c r="B295" s="222" t="str">
        <f>IF(A295="","",VLOOKUP(A295,'IHS DATABASE'!C:D,2,0))</f>
        <v>PETAUKE RELIEF</v>
      </c>
      <c r="C295" s="223" t="str">
        <f>IF(A295="","",VLOOKUP(A295,'IHS DATABASE'!C:AD,27,0))</f>
        <v>CCS</v>
      </c>
      <c r="D295" s="223" t="s">
        <v>76</v>
      </c>
      <c r="E295" s="223" t="str">
        <f>IF(A295="","",VLOOKUP(A295,'IHS DATABASE'!C:G,5,0))</f>
        <v>Eastern </v>
      </c>
      <c r="F295" s="223" t="str">
        <f>IF(A295="","",VLOOKUP(A295,'IHS DATABASE'!C:AB,26,0))</f>
        <v>Fetus Kalunga</v>
      </c>
      <c r="G295" s="222" t="str">
        <f>IF(A295="","",VLOOKUP(A295,'IHS DATABASE'!C:X,22,0))</f>
        <v>Fetus Kalunga</v>
      </c>
      <c r="H295" s="224"/>
      <c r="I295" s="223" t="str">
        <f>IF(A295="","",VLOOKUP(A295,'IHS DATABASE'!C:W,21,0))</f>
        <v>Indoor </v>
      </c>
      <c r="J295" s="223" t="str">
        <f>IF(A295="","",VLOOKUP(A295,'IHS DATABASE'!C:T,18,0))</f>
        <v>Grid-Gen</v>
      </c>
      <c r="K295" s="223"/>
      <c r="L295" s="223"/>
      <c r="M295" s="223" t="str">
        <f>IF(A295="","",VLOOKUP(A295,'IHS DATABASE'!C:U,19,0))</f>
        <v>Green Field</v>
      </c>
      <c r="O295" s="213">
        <v>45938</v>
      </c>
      <c r="P295" s="213">
        <v>45929</v>
      </c>
      <c r="Q295" s="233"/>
      <c r="R295" s="234"/>
      <c r="S295" s="234" t="str">
        <f>IF(A295="","",VLOOKUP(A295,'IHS DATABASE'!C:BG,30,0))</f>
        <v>Gen Logic </v>
      </c>
      <c r="T295" s="223"/>
      <c r="U295" s="234">
        <f>IF(A295="","",VLOOKUP(A295,'IHS DATABASE'!C:AG,31,0))</f>
        <v>15</v>
      </c>
      <c r="V295" s="13"/>
      <c r="W295" s="13">
        <v>6178</v>
      </c>
      <c r="X295" s="13">
        <v>6246</v>
      </c>
      <c r="Y295" s="237">
        <f t="shared" si="49"/>
        <v>68</v>
      </c>
      <c r="Z295" s="237">
        <f t="shared" si="50"/>
        <v>216</v>
      </c>
      <c r="AA295" s="237" t="str">
        <f t="shared" si="51"/>
        <v>OK</v>
      </c>
      <c r="AB295" s="238"/>
      <c r="AC295" s="238"/>
      <c r="AD295" s="238"/>
      <c r="AE295" s="239"/>
      <c r="AF295" s="240">
        <v>242</v>
      </c>
      <c r="AG295" s="245"/>
      <c r="AH295" s="245"/>
      <c r="AI295" s="246">
        <v>10</v>
      </c>
      <c r="AJ295" s="246">
        <v>200</v>
      </c>
      <c r="AK295" s="240">
        <f t="shared" si="52"/>
        <v>210</v>
      </c>
      <c r="AL295" s="240">
        <f t="shared" si="53"/>
        <v>232</v>
      </c>
      <c r="AM295" s="247">
        <f t="shared" si="54"/>
        <v>3.41176470588235</v>
      </c>
      <c r="AN295" s="240">
        <f>IF(A295="","",VLOOKUP(A295,'IHS DATABASE'!C:H,6,0))</f>
        <v>1.8</v>
      </c>
      <c r="AO295" s="240"/>
      <c r="AP295" s="248"/>
      <c r="AQ295" s="248"/>
      <c r="AR295" s="222"/>
      <c r="AS295" s="222"/>
      <c r="AT295" s="222">
        <f t="shared" si="55"/>
        <v>0</v>
      </c>
      <c r="AU295" s="222"/>
      <c r="AV295" s="249"/>
      <c r="AW295" s="249"/>
      <c r="AX295" s="222"/>
      <c r="AY295" s="222"/>
      <c r="AZ295" s="222"/>
      <c r="BA295" s="222"/>
      <c r="BB295" s="249"/>
      <c r="BC295" s="249"/>
      <c r="BD295" s="249"/>
      <c r="BE295" s="249" t="s">
        <v>57</v>
      </c>
    </row>
    <row r="296" spans="1:57">
      <c r="A296" s="221" t="s">
        <v>109</v>
      </c>
      <c r="B296" s="222" t="str">
        <f>IF(A296="","",VLOOKUP(A296,'IHS DATABASE'!C:D,2,0))</f>
        <v>Mphata Hill Repeater</v>
      </c>
      <c r="C296" s="223" t="str">
        <f>IF(A296="","",VLOOKUP(A296,'IHS DATABASE'!C:AD,27,0))</f>
        <v>CCS</v>
      </c>
      <c r="D296" s="223" t="s">
        <v>59</v>
      </c>
      <c r="E296" s="223" t="str">
        <f>IF(A296="","",VLOOKUP(A296,'IHS DATABASE'!C:G,5,0))</f>
        <v>Eastern </v>
      </c>
      <c r="F296" s="223" t="str">
        <f>IF(A296="","",VLOOKUP(A296,'IHS DATABASE'!C:AB,26,0))</f>
        <v>Fetus Kalunga</v>
      </c>
      <c r="G296" s="222" t="str">
        <f>IF(A296="","",VLOOKUP(A296,'IHS DATABASE'!C:X,22,0))</f>
        <v>Fetus Kalunga</v>
      </c>
      <c r="H296" s="224"/>
      <c r="I296" s="223" t="str">
        <f>IF(A296="","",VLOOKUP(A296,'IHS DATABASE'!C:W,21,0))</f>
        <v>Outdoor</v>
      </c>
      <c r="J296" s="223" t="str">
        <f>IF(A296="","",VLOOKUP(A296,'IHS DATABASE'!C:T,18,0))</f>
        <v>Solar-Gen</v>
      </c>
      <c r="K296" s="223"/>
      <c r="L296" s="223"/>
      <c r="M296" s="223" t="str">
        <f>IF(A296="","",VLOOKUP(A296,'IHS DATABASE'!C:U,19,0))</f>
        <v>Green Field</v>
      </c>
      <c r="O296" s="213">
        <v>45961</v>
      </c>
      <c r="Q296" s="233"/>
      <c r="R296" s="234"/>
      <c r="S296" s="234" t="str">
        <f>IF(A296="","",VLOOKUP(A296,'IHS DATABASE'!C:BG,30,0))</f>
        <v>Gen Logic </v>
      </c>
      <c r="T296" s="223"/>
      <c r="U296" s="234">
        <f>IF(A296="","",VLOOKUP(A296,'IHS DATABASE'!C:AG,31,0))</f>
        <v>20</v>
      </c>
      <c r="V296" s="13"/>
      <c r="W296" s="13"/>
      <c r="X296" s="13">
        <v>7435</v>
      </c>
      <c r="Y296" s="237">
        <f t="shared" si="49"/>
        <v>7435</v>
      </c>
      <c r="Z296" s="237">
        <f t="shared" si="50"/>
        <v>1103064</v>
      </c>
      <c r="AA296" s="237" t="str">
        <f t="shared" si="51"/>
        <v>OK</v>
      </c>
      <c r="AB296" s="238"/>
      <c r="AC296" s="238"/>
      <c r="AD296" s="238"/>
      <c r="AE296" s="239"/>
      <c r="AG296" s="245"/>
      <c r="AH296" s="245"/>
      <c r="AI296" s="246">
        <v>17</v>
      </c>
      <c r="AJ296" s="246">
        <v>350</v>
      </c>
      <c r="AK296" s="240">
        <f t="shared" si="52"/>
        <v>367</v>
      </c>
      <c r="AL296" s="240">
        <f t="shared" si="53"/>
        <v>-17</v>
      </c>
      <c r="AM296" s="247">
        <f t="shared" si="54"/>
        <v>-0.00228648285137861</v>
      </c>
      <c r="AN296" s="240">
        <f>IF(A296="","",VLOOKUP(A296,'IHS DATABASE'!C:H,6,0))</f>
        <v>2.5</v>
      </c>
      <c r="AO296" s="240"/>
      <c r="AP296" s="248"/>
      <c r="AQ296" s="248"/>
      <c r="AR296" s="222"/>
      <c r="AS296" s="222"/>
      <c r="AT296" s="222">
        <f t="shared" si="55"/>
        <v>0</v>
      </c>
      <c r="AU296" s="222"/>
      <c r="AV296" s="249"/>
      <c r="AW296" s="249"/>
      <c r="AX296" s="222"/>
      <c r="AY296" s="222"/>
      <c r="AZ296" s="222"/>
      <c r="BA296" s="222"/>
      <c r="BB296" s="249"/>
      <c r="BC296" s="249" t="s">
        <v>60</v>
      </c>
      <c r="BD296" s="249"/>
      <c r="BE296" s="249"/>
    </row>
    <row r="297" spans="1:57">
      <c r="A297" s="221" t="s">
        <v>102</v>
      </c>
      <c r="B297" s="222" t="str">
        <f>IF(A297="","",VLOOKUP(A297,'IHS DATABASE'!C:D,2,0))</f>
        <v>MAMBWE</v>
      </c>
      <c r="C297" s="223" t="str">
        <f>IF(A297="","",VLOOKUP(A297,'IHS DATABASE'!C:AD,27,0))</f>
        <v>CCS</v>
      </c>
      <c r="D297" s="223" t="s">
        <v>56</v>
      </c>
      <c r="E297" s="223" t="str">
        <f>IF(A297="","",VLOOKUP(A297,'IHS DATABASE'!C:G,5,0))</f>
        <v>Eastern </v>
      </c>
      <c r="F297" s="223" t="str">
        <f>IF(A297="","",VLOOKUP(A297,'IHS DATABASE'!C:AB,26,0))</f>
        <v>Fetus Kalunga</v>
      </c>
      <c r="G297" s="222" t="str">
        <f>IF(A297="","",VLOOKUP(A297,'IHS DATABASE'!C:X,22,0))</f>
        <v>Fetus Kalunga</v>
      </c>
      <c r="H297" s="224"/>
      <c r="I297" s="223" t="str">
        <f>IF(A297="","",VLOOKUP(A297,'IHS DATABASE'!C:W,21,0))</f>
        <v>Indoor </v>
      </c>
      <c r="J297" s="223" t="str">
        <f>IF(A297="","",VLOOKUP(A297,'IHS DATABASE'!C:T,18,0))</f>
        <v>Grid-Gen</v>
      </c>
      <c r="K297" s="223"/>
      <c r="L297" s="223"/>
      <c r="M297" s="223" t="str">
        <f>IF(A297="","",VLOOKUP(A297,'IHS DATABASE'!C:U,19,0))</f>
        <v>Green Field</v>
      </c>
      <c r="O297" s="213">
        <v>45961</v>
      </c>
      <c r="Q297" s="233"/>
      <c r="R297" s="234"/>
      <c r="S297" s="234" t="str">
        <f>IF(A297="","",VLOOKUP(A297,'IHS DATABASE'!C:BG,30,0))</f>
        <v>IMG</v>
      </c>
      <c r="T297" s="223"/>
      <c r="U297" s="234">
        <f>IF(A297="","",VLOOKUP(A297,'IHS DATABASE'!C:AG,31,0))</f>
        <v>20</v>
      </c>
      <c r="V297" s="13"/>
      <c r="W297" s="13"/>
      <c r="X297" s="13">
        <v>6987</v>
      </c>
      <c r="Y297" s="237">
        <f t="shared" si="49"/>
        <v>6987</v>
      </c>
      <c r="Z297" s="237">
        <f t="shared" si="50"/>
        <v>1103064</v>
      </c>
      <c r="AA297" s="237" t="str">
        <f t="shared" si="51"/>
        <v>OK</v>
      </c>
      <c r="AB297" s="238"/>
      <c r="AC297" s="238"/>
      <c r="AD297" s="238"/>
      <c r="AE297" s="239"/>
      <c r="AG297" s="245"/>
      <c r="AH297" s="245"/>
      <c r="AI297" s="246">
        <v>84</v>
      </c>
      <c r="AJ297" s="246">
        <v>150</v>
      </c>
      <c r="AK297" s="240">
        <f t="shared" si="52"/>
        <v>234</v>
      </c>
      <c r="AL297" s="240">
        <f t="shared" si="53"/>
        <v>-84</v>
      </c>
      <c r="AM297" s="247">
        <f t="shared" si="54"/>
        <v>-0.0120223271790468</v>
      </c>
      <c r="AN297" s="240">
        <f>IF(A297="","",VLOOKUP(A297,'IHS DATABASE'!C:H,6,0))</f>
        <v>2.5</v>
      </c>
      <c r="AO297" s="240"/>
      <c r="AP297" s="248"/>
      <c r="AQ297" s="248"/>
      <c r="AR297" s="222"/>
      <c r="AS297" s="222"/>
      <c r="AT297" s="222">
        <f t="shared" si="55"/>
        <v>0</v>
      </c>
      <c r="AU297" s="222"/>
      <c r="AV297" s="249"/>
      <c r="AW297" s="249"/>
      <c r="AX297" s="222"/>
      <c r="AY297" s="222"/>
      <c r="AZ297" s="222"/>
      <c r="BA297" s="222"/>
      <c r="BB297" s="249"/>
      <c r="BC297" s="249" t="s">
        <v>60</v>
      </c>
      <c r="BD297" s="249"/>
      <c r="BE297" s="249"/>
    </row>
    <row r="298" spans="1:57">
      <c r="A298" s="221" t="s">
        <v>213</v>
      </c>
      <c r="B298" s="222" t="str">
        <f>IF(A298="","",VLOOKUP(A298,'IHS DATABASE'!C:D,2,0))</f>
        <v>PETAUKE RELIEF</v>
      </c>
      <c r="C298" s="223" t="str">
        <f>IF(A298="","",VLOOKUP(A298,'IHS DATABASE'!C:AD,27,0))</f>
        <v>CCS</v>
      </c>
      <c r="D298" s="223" t="s">
        <v>76</v>
      </c>
      <c r="E298" s="223" t="str">
        <f>IF(A298="","",VLOOKUP(A298,'IHS DATABASE'!C:G,5,0))</f>
        <v>Eastern </v>
      </c>
      <c r="F298" s="223" t="str">
        <f>IF(A298="","",VLOOKUP(A298,'IHS DATABASE'!C:AB,26,0))</f>
        <v>Fetus Kalunga</v>
      </c>
      <c r="G298" s="222" t="str">
        <f>IF(A298="","",VLOOKUP(A298,'IHS DATABASE'!C:X,22,0))</f>
        <v>Fetus Kalunga</v>
      </c>
      <c r="H298" s="224"/>
      <c r="I298" s="223" t="str">
        <f>IF(A298="","",VLOOKUP(A298,'IHS DATABASE'!C:W,21,0))</f>
        <v>Indoor </v>
      </c>
      <c r="J298" s="223" t="str">
        <f>IF(A298="","",VLOOKUP(A298,'IHS DATABASE'!C:T,18,0))</f>
        <v>Grid-Gen</v>
      </c>
      <c r="K298" s="223"/>
      <c r="L298" s="223"/>
      <c r="M298" s="223" t="str">
        <f>IF(A298="","",VLOOKUP(A298,'IHS DATABASE'!C:U,19,0))</f>
        <v>Green Field</v>
      </c>
      <c r="O298" s="213">
        <v>45942</v>
      </c>
      <c r="P298" s="213">
        <v>45938</v>
      </c>
      <c r="Q298" s="233"/>
      <c r="R298" s="234"/>
      <c r="S298" s="234" t="str">
        <f>IF(A298="","",VLOOKUP(A298,'IHS DATABASE'!C:BG,30,0))</f>
        <v>Gen Logic </v>
      </c>
      <c r="T298" s="223"/>
      <c r="U298" s="234">
        <f>IF(A298="","",VLOOKUP(A298,'IHS DATABASE'!C:AG,31,0))</f>
        <v>15</v>
      </c>
      <c r="V298" s="13"/>
      <c r="W298" s="13">
        <v>6246</v>
      </c>
      <c r="X298" s="13">
        <v>6264</v>
      </c>
      <c r="Y298" s="237">
        <f t="shared" si="49"/>
        <v>18</v>
      </c>
      <c r="Z298" s="237">
        <f t="shared" si="50"/>
        <v>96</v>
      </c>
      <c r="AA298" s="237" t="str">
        <f t="shared" si="51"/>
        <v>OK</v>
      </c>
      <c r="AB298" s="238"/>
      <c r="AC298" s="238"/>
      <c r="AD298" s="238"/>
      <c r="AE298" s="239"/>
      <c r="AF298" s="240">
        <v>210</v>
      </c>
      <c r="AG298" s="245"/>
      <c r="AH298" s="245"/>
      <c r="AI298" s="246">
        <v>142</v>
      </c>
      <c r="AJ298" s="246">
        <v>200</v>
      </c>
      <c r="AK298" s="240">
        <f t="shared" si="52"/>
        <v>342</v>
      </c>
      <c r="AL298" s="240">
        <f t="shared" si="53"/>
        <v>68</v>
      </c>
      <c r="AM298" s="247">
        <f t="shared" si="54"/>
        <v>3.77777777777778</v>
      </c>
      <c r="AN298" s="240">
        <f>IF(A298="","",VLOOKUP(A298,'IHS DATABASE'!C:H,6,0))</f>
        <v>1.8</v>
      </c>
      <c r="AO298" s="240"/>
      <c r="AP298" s="248"/>
      <c r="AQ298" s="248"/>
      <c r="AR298" s="222"/>
      <c r="AS298" s="222"/>
      <c r="AT298" s="222">
        <f t="shared" si="55"/>
        <v>0</v>
      </c>
      <c r="AU298" s="222"/>
      <c r="AV298" s="249"/>
      <c r="AW298" s="249"/>
      <c r="AX298" s="222"/>
      <c r="AY298" s="222"/>
      <c r="AZ298" s="222"/>
      <c r="BA298" s="222"/>
      <c r="BB298" s="249"/>
      <c r="BC298" s="249" t="s">
        <v>69</v>
      </c>
      <c r="BD298" s="249"/>
      <c r="BE298" s="249" t="s">
        <v>57</v>
      </c>
    </row>
    <row r="299" spans="1:57">
      <c r="A299" s="221" t="s">
        <v>140</v>
      </c>
      <c r="B299" s="222" t="str">
        <f>IF(A299="","",VLOOKUP(A299,'IHS DATABASE'!C:D,2,0))</f>
        <v>Nyanphande (Petauke town1)</v>
      </c>
      <c r="C299" s="223" t="str">
        <f>IF(A299="","",VLOOKUP(A299,'IHS DATABASE'!C:AD,27,0))</f>
        <v>CCS</v>
      </c>
      <c r="D299" s="223" t="s">
        <v>76</v>
      </c>
      <c r="E299" s="223" t="str">
        <f>IF(A299="","",VLOOKUP(A299,'IHS DATABASE'!C:G,5,0))</f>
        <v>Eastern </v>
      </c>
      <c r="F299" s="223" t="str">
        <f>IF(A299="","",VLOOKUP(A299,'IHS DATABASE'!C:AB,26,0))</f>
        <v>Fetus Kalunga</v>
      </c>
      <c r="G299" s="222" t="str">
        <f>IF(A299="","",VLOOKUP(A299,'IHS DATABASE'!C:X,22,0))</f>
        <v>Fetus Kalunga</v>
      </c>
      <c r="H299" s="224"/>
      <c r="I299" s="223" t="str">
        <f>IF(A299="","",VLOOKUP(A299,'IHS DATABASE'!C:W,21,0))</f>
        <v>Outdoor</v>
      </c>
      <c r="J299" s="223" t="str">
        <f>IF(A299="","",VLOOKUP(A299,'IHS DATABASE'!C:T,18,0))</f>
        <v>Grid-Gen</v>
      </c>
      <c r="K299" s="223"/>
      <c r="L299" s="223"/>
      <c r="M299" s="223" t="str">
        <f>IF(A299="","",VLOOKUP(A299,'IHS DATABASE'!C:U,19,0))</f>
        <v>Green Field</v>
      </c>
      <c r="O299" s="213">
        <v>45962</v>
      </c>
      <c r="Q299" s="233"/>
      <c r="R299" s="234"/>
      <c r="S299" s="234" t="str">
        <f>IF(A299="","",VLOOKUP(A299,'IHS DATABASE'!C:BG,30,0))</f>
        <v>CK Works</v>
      </c>
      <c r="T299" s="223"/>
      <c r="U299" s="234">
        <f>IF(A299="","",VLOOKUP(A299,'IHS DATABASE'!C:AG,31,0))</f>
        <v>15</v>
      </c>
      <c r="V299" s="13"/>
      <c r="W299" s="13"/>
      <c r="X299" s="13">
        <v>8882</v>
      </c>
      <c r="Y299" s="237">
        <f t="shared" si="49"/>
        <v>8882</v>
      </c>
      <c r="Z299" s="237">
        <f t="shared" si="50"/>
        <v>1103088</v>
      </c>
      <c r="AA299" s="237" t="str">
        <f t="shared" si="51"/>
        <v>OK</v>
      </c>
      <c r="AB299" s="238"/>
      <c r="AC299" s="238"/>
      <c r="AD299" s="238"/>
      <c r="AE299" s="239"/>
      <c r="AG299" s="245"/>
      <c r="AH299" s="245"/>
      <c r="AI299" s="246">
        <v>13</v>
      </c>
      <c r="AJ299" s="246">
        <v>300</v>
      </c>
      <c r="AK299" s="240">
        <f t="shared" si="52"/>
        <v>313</v>
      </c>
      <c r="AL299" s="240">
        <f t="shared" si="53"/>
        <v>-13</v>
      </c>
      <c r="AM299" s="247">
        <f t="shared" si="54"/>
        <v>-0.00146363431659536</v>
      </c>
      <c r="AN299" s="240">
        <f>IF(A299="","",VLOOKUP(A299,'IHS DATABASE'!C:H,6,0))</f>
        <v>1.8</v>
      </c>
      <c r="AO299" s="240"/>
      <c r="AP299" s="248"/>
      <c r="AQ299" s="248"/>
      <c r="AR299" s="222"/>
      <c r="AS299" s="222"/>
      <c r="AT299" s="222">
        <f t="shared" si="55"/>
        <v>0</v>
      </c>
      <c r="AU299" s="222"/>
      <c r="AV299" s="249"/>
      <c r="AW299" s="249"/>
      <c r="AX299" s="222"/>
      <c r="AY299" s="222"/>
      <c r="AZ299" s="222"/>
      <c r="BA299" s="222"/>
      <c r="BB299" s="249"/>
      <c r="BC299" s="249" t="s">
        <v>69</v>
      </c>
      <c r="BD299" s="249"/>
      <c r="BE299" s="249"/>
    </row>
    <row r="300" spans="1:57">
      <c r="A300" s="221" t="s">
        <v>145</v>
      </c>
      <c r="B300" s="222" t="str">
        <f>IF(A300="","",VLOOKUP(A300,'IHS DATABASE'!C:D,2,0))</f>
        <v>Chipungu RHC</v>
      </c>
      <c r="C300" s="223" t="str">
        <f>IF(A300="","",VLOOKUP(A300,'IHS DATABASE'!C:AD,27,0))</f>
        <v>CCS</v>
      </c>
      <c r="D300" s="223" t="s">
        <v>76</v>
      </c>
      <c r="E300" s="223" t="str">
        <f>IF(A300="","",VLOOKUP(A300,'IHS DATABASE'!C:G,5,0))</f>
        <v>Eastern</v>
      </c>
      <c r="F300" s="223" t="str">
        <f>IF(A300="","",VLOOKUP(A300,'IHS DATABASE'!C:AB,26,0))</f>
        <v>Fetus Kalunga</v>
      </c>
      <c r="G300" s="222" t="str">
        <f>IF(A300="","",VLOOKUP(A300,'IHS DATABASE'!C:X,22,0))</f>
        <v>Fetus Kalunga</v>
      </c>
      <c r="H300" s="224"/>
      <c r="I300" s="223" t="str">
        <f>IF(A300="","",VLOOKUP(A300,'IHS DATABASE'!C:W,21,0))</f>
        <v>Outdoor</v>
      </c>
      <c r="J300" s="223" t="str">
        <f>IF(A300="","",VLOOKUP(A300,'IHS DATABASE'!C:T,18,0))</f>
        <v>Solar-Gen</v>
      </c>
      <c r="K300" s="223"/>
      <c r="L300" s="223"/>
      <c r="M300" s="223" t="str">
        <f>IF(A300="","",VLOOKUP(A300,'IHS DATABASE'!C:U,19,0))</f>
        <v>Green Field</v>
      </c>
      <c r="O300" s="213">
        <v>45962</v>
      </c>
      <c r="Q300" s="233"/>
      <c r="R300" s="234"/>
      <c r="S300" s="234">
        <f>IF(A300="","",VLOOKUP(A300,'IHS DATABASE'!C:BG,30,0))</f>
        <v>0</v>
      </c>
      <c r="T300" s="223"/>
      <c r="U300" s="234">
        <f>IF(A300="","",VLOOKUP(A300,'IHS DATABASE'!C:AG,31,0))</f>
        <v>0</v>
      </c>
      <c r="V300" s="13"/>
      <c r="W300" s="13"/>
      <c r="X300" s="13">
        <v>11492</v>
      </c>
      <c r="Y300" s="237">
        <f t="shared" si="49"/>
        <v>11492</v>
      </c>
      <c r="Z300" s="237">
        <f t="shared" si="50"/>
        <v>1103088</v>
      </c>
      <c r="AA300" s="237" t="str">
        <f t="shared" si="51"/>
        <v>OK</v>
      </c>
      <c r="AB300" s="238"/>
      <c r="AC300" s="238"/>
      <c r="AD300" s="238"/>
      <c r="AE300" s="239"/>
      <c r="AG300" s="245"/>
      <c r="AH300" s="245"/>
      <c r="AI300" s="246">
        <v>48</v>
      </c>
      <c r="AJ300" s="246">
        <v>350</v>
      </c>
      <c r="AK300" s="240">
        <f t="shared" si="52"/>
        <v>398</v>
      </c>
      <c r="AL300" s="240">
        <f t="shared" si="53"/>
        <v>-48</v>
      </c>
      <c r="AM300" s="247">
        <f t="shared" si="54"/>
        <v>-0.00417681865645667</v>
      </c>
      <c r="AN300" s="240">
        <f>IF(A300="","",VLOOKUP(A300,'IHS DATABASE'!C:H,6,0))</f>
        <v>2.5</v>
      </c>
      <c r="AO300" s="240"/>
      <c r="AP300" s="248"/>
      <c r="AQ300" s="248"/>
      <c r="AR300" s="222"/>
      <c r="AS300" s="222"/>
      <c r="AT300" s="222">
        <f t="shared" si="55"/>
        <v>0</v>
      </c>
      <c r="AU300" s="222"/>
      <c r="AV300" s="249"/>
      <c r="AW300" s="249"/>
      <c r="AX300" s="222"/>
      <c r="AY300" s="222"/>
      <c r="AZ300" s="222"/>
      <c r="BA300" s="222"/>
      <c r="BB300" s="249"/>
      <c r="BC300" s="249" t="s">
        <v>69</v>
      </c>
      <c r="BD300" s="249"/>
      <c r="BE300" s="249"/>
    </row>
    <row r="301" spans="1:57">
      <c r="A301" s="221" t="s">
        <v>94</v>
      </c>
      <c r="B301" s="222" t="str">
        <f>IF(A301="","",VLOOKUP(A301,'IHS DATABASE'!C:D,2,0))</f>
        <v>NTHITIMILA</v>
      </c>
      <c r="C301" s="223" t="str">
        <f>IF(A301="","",VLOOKUP(A301,'IHS DATABASE'!C:AD,27,0))</f>
        <v>CCS</v>
      </c>
      <c r="D301" s="223" t="s">
        <v>62</v>
      </c>
      <c r="E301" s="223" t="str">
        <f>IF(A301="","",VLOOKUP(A301,'IHS DATABASE'!C:G,5,0))</f>
        <v>Eastern </v>
      </c>
      <c r="F301" s="223" t="str">
        <f>IF(A301="","",VLOOKUP(A301,'IHS DATABASE'!C:AB,26,0))</f>
        <v>Fetus Kalunga</v>
      </c>
      <c r="G301" s="222" t="str">
        <f>IF(A301="","",VLOOKUP(A301,'IHS DATABASE'!C:X,22,0))</f>
        <v>Fetus Kalunga</v>
      </c>
      <c r="H301" s="224"/>
      <c r="I301" s="223" t="str">
        <f>IF(A301="","",VLOOKUP(A301,'IHS DATABASE'!C:W,21,0))</f>
        <v>Indoor </v>
      </c>
      <c r="J301" s="223" t="str">
        <f>IF(A301="","",VLOOKUP(A301,'IHS DATABASE'!C:T,18,0))</f>
        <v>Solar-Gen</v>
      </c>
      <c r="K301" s="223"/>
      <c r="L301" s="223"/>
      <c r="M301" s="223" t="str">
        <f>IF(A301="","",VLOOKUP(A301,'IHS DATABASE'!C:U,19,0))</f>
        <v>Green Field</v>
      </c>
      <c r="O301" s="213">
        <v>45962</v>
      </c>
      <c r="Q301" s="233"/>
      <c r="R301" s="234"/>
      <c r="S301" s="234" t="str">
        <f>IF(A301="","",VLOOKUP(A301,'IHS DATABASE'!C:BG,30,0))</f>
        <v>CK Works</v>
      </c>
      <c r="T301" s="223"/>
      <c r="U301" s="234">
        <f>IF(A301="","",VLOOKUP(A301,'IHS DATABASE'!C:AG,31,0))</f>
        <v>30</v>
      </c>
      <c r="V301" s="13"/>
      <c r="W301" s="13"/>
      <c r="X301" s="13">
        <v>15213</v>
      </c>
      <c r="Y301" s="237">
        <f t="shared" si="49"/>
        <v>15213</v>
      </c>
      <c r="Z301" s="237">
        <f t="shared" si="50"/>
        <v>1103088</v>
      </c>
      <c r="AA301" s="237" t="str">
        <f t="shared" si="51"/>
        <v>OK</v>
      </c>
      <c r="AB301" s="238"/>
      <c r="AC301" s="238"/>
      <c r="AD301" s="238"/>
      <c r="AE301" s="239"/>
      <c r="AG301" s="245"/>
      <c r="AH301" s="245"/>
      <c r="AI301" s="246">
        <v>22</v>
      </c>
      <c r="AJ301" s="246">
        <v>400</v>
      </c>
      <c r="AK301" s="240">
        <f t="shared" si="52"/>
        <v>422</v>
      </c>
      <c r="AL301" s="240">
        <f t="shared" si="53"/>
        <v>-22</v>
      </c>
      <c r="AM301" s="247">
        <f t="shared" si="54"/>
        <v>-0.00144613159797542</v>
      </c>
      <c r="AN301" s="240">
        <f>IF(A301="","",VLOOKUP(A301,'IHS DATABASE'!C:H,6,0))</f>
        <v>4.5</v>
      </c>
      <c r="AO301" s="240"/>
      <c r="AP301" s="248"/>
      <c r="AQ301" s="248"/>
      <c r="AR301" s="222"/>
      <c r="AS301" s="222"/>
      <c r="AT301" s="222">
        <f t="shared" si="55"/>
        <v>0</v>
      </c>
      <c r="AU301" s="222"/>
      <c r="AV301" s="249"/>
      <c r="AW301" s="249"/>
      <c r="AX301" s="222"/>
      <c r="AY301" s="222"/>
      <c r="AZ301" s="222"/>
      <c r="BA301" s="222"/>
      <c r="BB301" s="249"/>
      <c r="BC301" s="249" t="s">
        <v>69</v>
      </c>
      <c r="BD301" s="249"/>
      <c r="BE301" s="249"/>
    </row>
    <row r="302" spans="1:57">
      <c r="A302" s="221" t="s">
        <v>155</v>
      </c>
      <c r="B302" s="222" t="str">
        <f>IF(A302="","",VLOOKUP(A302,'IHS DATABASE'!C:D,2,0))</f>
        <v>Muchereka</v>
      </c>
      <c r="C302" s="223" t="str">
        <f>IF(A302="","",VLOOKUP(A302,'IHS DATABASE'!C:AD,27,0))</f>
        <v>CCS</v>
      </c>
      <c r="D302" s="223" t="s">
        <v>62</v>
      </c>
      <c r="E302" s="223" t="str">
        <f>IF(A302="","",VLOOKUP(A302,'IHS DATABASE'!C:G,5,0))</f>
        <v>Eastern </v>
      </c>
      <c r="F302" s="223" t="str">
        <f>IF(A302="","",VLOOKUP(A302,'IHS DATABASE'!C:AB,26,0))</f>
        <v>Fetus Kalunga</v>
      </c>
      <c r="G302" s="222" t="str">
        <f>IF(A302="","",VLOOKUP(A302,'IHS DATABASE'!C:X,22,0))</f>
        <v>Fetus Kalunga</v>
      </c>
      <c r="H302" s="224"/>
      <c r="I302" s="223" t="str">
        <f>IF(A302="","",VLOOKUP(A302,'IHS DATABASE'!C:W,21,0))</f>
        <v>Indoor </v>
      </c>
      <c r="J302" s="223" t="str">
        <f>IF(A302="","",VLOOKUP(A302,'IHS DATABASE'!C:T,18,0))</f>
        <v>Solar-Gen</v>
      </c>
      <c r="K302" s="223"/>
      <c r="L302" s="223"/>
      <c r="M302" s="223" t="str">
        <f>IF(A302="","",VLOOKUP(A302,'IHS DATABASE'!C:U,19,0))</f>
        <v>Green Field</v>
      </c>
      <c r="O302" s="213">
        <v>45962</v>
      </c>
      <c r="Q302" s="233"/>
      <c r="R302" s="234"/>
      <c r="S302" s="234" t="str">
        <f>IF(A302="","",VLOOKUP(A302,'IHS DATABASE'!C:BG,30,0))</f>
        <v>RID</v>
      </c>
      <c r="T302" s="223"/>
      <c r="U302" s="234">
        <f>IF(A302="","",VLOOKUP(A302,'IHS DATABASE'!C:AG,31,0))</f>
        <v>14</v>
      </c>
      <c r="V302" s="13"/>
      <c r="W302" s="13"/>
      <c r="X302" s="13">
        <v>7463</v>
      </c>
      <c r="Y302" s="237">
        <f t="shared" si="49"/>
        <v>7463</v>
      </c>
      <c r="Z302" s="237">
        <f t="shared" si="50"/>
        <v>1103088</v>
      </c>
      <c r="AA302" s="237" t="str">
        <f t="shared" si="51"/>
        <v>OK</v>
      </c>
      <c r="AB302" s="238"/>
      <c r="AC302" s="238"/>
      <c r="AD302" s="238"/>
      <c r="AE302" s="239"/>
      <c r="AG302" s="245"/>
      <c r="AH302" s="245"/>
      <c r="AI302" s="246">
        <v>79</v>
      </c>
      <c r="AJ302" s="246">
        <v>400</v>
      </c>
      <c r="AK302" s="240">
        <f t="shared" si="52"/>
        <v>479</v>
      </c>
      <c r="AL302" s="240">
        <f t="shared" si="53"/>
        <v>-79</v>
      </c>
      <c r="AM302" s="247">
        <f t="shared" si="54"/>
        <v>-0.0105855554066729</v>
      </c>
      <c r="AN302" s="240">
        <f>IF(A302="","",VLOOKUP(A302,'IHS DATABASE'!C:H,6,0))</f>
        <v>1.5</v>
      </c>
      <c r="AO302" s="240"/>
      <c r="AP302" s="248"/>
      <c r="AQ302" s="248"/>
      <c r="AR302" s="222"/>
      <c r="AS302" s="222"/>
      <c r="AT302" s="222">
        <f t="shared" si="55"/>
        <v>0</v>
      </c>
      <c r="AU302" s="222"/>
      <c r="AV302" s="249"/>
      <c r="AW302" s="249"/>
      <c r="AX302" s="222"/>
      <c r="AY302" s="222"/>
      <c r="AZ302" s="222"/>
      <c r="BA302" s="222"/>
      <c r="BB302" s="249"/>
      <c r="BC302" s="249" t="s">
        <v>69</v>
      </c>
      <c r="BD302" s="249"/>
      <c r="BE302" s="249"/>
    </row>
    <row r="303" spans="1:57">
      <c r="A303" s="221" t="s">
        <v>97</v>
      </c>
      <c r="B303" s="222" t="str">
        <f>IF(A303="","",VLOOKUP(A303,'IHS DATABASE'!C:D,2,0))</f>
        <v>CHIPATA RELIEF 2 (Kapata)</v>
      </c>
      <c r="C303" s="223" t="str">
        <f>IF(A303="","",VLOOKUP(A303,'IHS DATABASE'!C:AD,27,0))</f>
        <v>CCS</v>
      </c>
      <c r="D303" s="223" t="s">
        <v>59</v>
      </c>
      <c r="E303" s="223" t="str">
        <f>IF(A303="","",VLOOKUP(A303,'IHS DATABASE'!C:G,5,0))</f>
        <v>Eastern </v>
      </c>
      <c r="F303" s="223" t="str">
        <f>IF(A303="","",VLOOKUP(A303,'IHS DATABASE'!C:AB,26,0))</f>
        <v>Fetus Kalunga</v>
      </c>
      <c r="G303" s="222" t="str">
        <f>IF(A303="","",VLOOKUP(A303,'IHS DATABASE'!C:X,22,0))</f>
        <v>Fetus Kalunga</v>
      </c>
      <c r="H303" s="224"/>
      <c r="I303" s="223" t="str">
        <f>IF(A303="","",VLOOKUP(A303,'IHS DATABASE'!C:W,21,0))</f>
        <v>Indoor </v>
      </c>
      <c r="J303" s="223" t="str">
        <f>IF(A303="","",VLOOKUP(A303,'IHS DATABASE'!C:T,18,0))</f>
        <v>Grid-Gen</v>
      </c>
      <c r="K303" s="223"/>
      <c r="L303" s="223"/>
      <c r="M303" s="223" t="str">
        <f>IF(A303="","",VLOOKUP(A303,'IHS DATABASE'!C:U,19,0))</f>
        <v>Green Field</v>
      </c>
      <c r="O303" s="213">
        <v>45962</v>
      </c>
      <c r="Q303" s="233"/>
      <c r="R303" s="234"/>
      <c r="S303" s="234" t="str">
        <f>IF(A303="","",VLOOKUP(A303,'IHS DATABASE'!C:BG,30,0))</f>
        <v>CK Works</v>
      </c>
      <c r="T303" s="223"/>
      <c r="U303" s="234">
        <f>IF(A303="","",VLOOKUP(A303,'IHS DATABASE'!C:AG,31,0))</f>
        <v>45</v>
      </c>
      <c r="V303" s="13"/>
      <c r="W303" s="13"/>
      <c r="X303" s="13">
        <v>5568</v>
      </c>
      <c r="Y303" s="237">
        <f t="shared" si="49"/>
        <v>5568</v>
      </c>
      <c r="Z303" s="237">
        <f t="shared" si="50"/>
        <v>1103088</v>
      </c>
      <c r="AA303" s="237" t="str">
        <f t="shared" si="51"/>
        <v>OK</v>
      </c>
      <c r="AB303" s="238"/>
      <c r="AC303" s="238"/>
      <c r="AD303" s="238"/>
      <c r="AE303" s="239"/>
      <c r="AG303" s="245"/>
      <c r="AH303" s="245"/>
      <c r="AI303" s="246">
        <v>344</v>
      </c>
      <c r="AJ303" s="246">
        <v>500</v>
      </c>
      <c r="AK303" s="240">
        <f t="shared" si="52"/>
        <v>844</v>
      </c>
      <c r="AL303" s="240">
        <f t="shared" si="53"/>
        <v>-344</v>
      </c>
      <c r="AM303" s="247">
        <f t="shared" si="54"/>
        <v>-0.0617816091954023</v>
      </c>
      <c r="AN303" s="240">
        <f>IF(A303="","",VLOOKUP(A303,'IHS DATABASE'!C:H,6,0))</f>
        <v>5.5</v>
      </c>
      <c r="AO303" s="240"/>
      <c r="AP303" s="248"/>
      <c r="AQ303" s="248"/>
      <c r="AR303" s="222"/>
      <c r="AS303" s="222"/>
      <c r="AT303" s="222">
        <f t="shared" si="55"/>
        <v>0</v>
      </c>
      <c r="AU303" s="222"/>
      <c r="AV303" s="249"/>
      <c r="AW303" s="249"/>
      <c r="AX303" s="222"/>
      <c r="AY303" s="222"/>
      <c r="AZ303" s="222"/>
      <c r="BA303" s="222"/>
      <c r="BB303" s="249"/>
      <c r="BC303" s="249" t="s">
        <v>60</v>
      </c>
      <c r="BD303" s="249"/>
      <c r="BE303" s="249"/>
    </row>
    <row r="304" spans="1:57">
      <c r="A304" s="221" t="s">
        <v>66</v>
      </c>
      <c r="B304" s="222" t="str">
        <f>IF(A304="","",VLOOKUP(A304,'IHS DATABASE'!C:D,2,0))</f>
        <v>Chipata East Rise</v>
      </c>
      <c r="C304" s="223" t="str">
        <f>IF(A304="","",VLOOKUP(A304,'IHS DATABASE'!C:AD,27,0))</f>
        <v>CCS</v>
      </c>
      <c r="D304" s="223" t="s">
        <v>59</v>
      </c>
      <c r="E304" s="223" t="str">
        <f>IF(A304="","",VLOOKUP(A304,'IHS DATABASE'!C:G,5,0))</f>
        <v>Eastern</v>
      </c>
      <c r="F304" s="223" t="str">
        <f>IF(A304="","",VLOOKUP(A304,'IHS DATABASE'!C:AB,26,0))</f>
        <v>Fetus Kalunga</v>
      </c>
      <c r="G304" s="222" t="str">
        <f>IF(A304="","",VLOOKUP(A304,'IHS DATABASE'!C:X,22,0))</f>
        <v>Fetus Kalunga</v>
      </c>
      <c r="H304" s="224"/>
      <c r="I304" s="223" t="str">
        <f>IF(A304="","",VLOOKUP(A304,'IHS DATABASE'!C:W,21,0))</f>
        <v>Outdoor</v>
      </c>
      <c r="J304" s="223" t="str">
        <f>IF(A304="","",VLOOKUP(A304,'IHS DATABASE'!C:T,18,0))</f>
        <v>Grid-Gen</v>
      </c>
      <c r="K304" s="223"/>
      <c r="L304" s="223"/>
      <c r="M304" s="223" t="str">
        <f>IF(A304="","",VLOOKUP(A304,'IHS DATABASE'!C:U,19,0))</f>
        <v>Green Field</v>
      </c>
      <c r="O304" s="213">
        <v>45962</v>
      </c>
      <c r="Q304" s="233"/>
      <c r="R304" s="234"/>
      <c r="S304" s="234" t="str">
        <f>IF(A304="","",VLOOKUP(A304,'IHS DATABASE'!C:BG,30,0))</f>
        <v>CK Works</v>
      </c>
      <c r="T304" s="223"/>
      <c r="U304" s="234">
        <f>IF(A304="","",VLOOKUP(A304,'IHS DATABASE'!C:AG,31,0))</f>
        <v>20</v>
      </c>
      <c r="V304" s="13"/>
      <c r="W304" s="13"/>
      <c r="X304" s="13">
        <v>2205</v>
      </c>
      <c r="Y304" s="237">
        <f t="shared" si="49"/>
        <v>2205</v>
      </c>
      <c r="Z304" s="237">
        <f t="shared" si="50"/>
        <v>1103088</v>
      </c>
      <c r="AA304" s="237" t="str">
        <f t="shared" si="51"/>
        <v>OK</v>
      </c>
      <c r="AB304" s="238"/>
      <c r="AC304" s="238"/>
      <c r="AD304" s="238"/>
      <c r="AE304" s="239"/>
      <c r="AG304" s="245"/>
      <c r="AH304" s="245"/>
      <c r="AI304" s="246">
        <v>190</v>
      </c>
      <c r="AJ304" s="246">
        <v>400</v>
      </c>
      <c r="AK304" s="240">
        <f t="shared" si="52"/>
        <v>590</v>
      </c>
      <c r="AL304" s="240">
        <f t="shared" si="53"/>
        <v>-190</v>
      </c>
      <c r="AM304" s="247">
        <f t="shared" si="54"/>
        <v>-0.0861678004535147</v>
      </c>
      <c r="AN304" s="240">
        <f>IF(A304="","",VLOOKUP(A304,'IHS DATABASE'!C:H,6,0))</f>
        <v>2.5</v>
      </c>
      <c r="AO304" s="240"/>
      <c r="AP304" s="248"/>
      <c r="AQ304" s="248"/>
      <c r="AR304" s="222"/>
      <c r="AS304" s="222"/>
      <c r="AT304" s="222">
        <f t="shared" si="55"/>
        <v>0</v>
      </c>
      <c r="AU304" s="222"/>
      <c r="AV304" s="249"/>
      <c r="AW304" s="249"/>
      <c r="AX304" s="222"/>
      <c r="AY304" s="222"/>
      <c r="AZ304" s="222"/>
      <c r="BA304" s="222"/>
      <c r="BB304" s="249"/>
      <c r="BC304" s="249" t="s">
        <v>60</v>
      </c>
      <c r="BD304" s="249"/>
      <c r="BE304" s="249"/>
    </row>
    <row r="305" spans="1:57">
      <c r="A305" s="221" t="s">
        <v>95</v>
      </c>
      <c r="B305" s="222" t="str">
        <f>IF(A305="","",VLOOKUP(A305,'IHS DATABASE'!C:D,2,0))</f>
        <v>kaulembe</v>
      </c>
      <c r="C305" s="223" t="str">
        <f>IF(A305="","",VLOOKUP(A305,'IHS DATABASE'!C:AD,27,0))</f>
        <v>CCS</v>
      </c>
      <c r="D305" s="223" t="s">
        <v>59</v>
      </c>
      <c r="E305" s="223" t="str">
        <f>IF(A305="","",VLOOKUP(A305,'IHS DATABASE'!C:G,5,0))</f>
        <v>Eastern </v>
      </c>
      <c r="F305" s="223" t="str">
        <f>IF(A305="","",VLOOKUP(A305,'IHS DATABASE'!C:AB,26,0))</f>
        <v>Fetus Kalunga</v>
      </c>
      <c r="G305" s="222" t="str">
        <f>IF(A305="","",VLOOKUP(A305,'IHS DATABASE'!C:X,22,0))</f>
        <v>Fetus Kalunga</v>
      </c>
      <c r="H305" s="224"/>
      <c r="I305" s="223" t="str">
        <f>IF(A305="","",VLOOKUP(A305,'IHS DATABASE'!C:W,21,0))</f>
        <v>Outdoor</v>
      </c>
      <c r="J305" s="223" t="str">
        <f>IF(A305="","",VLOOKUP(A305,'IHS DATABASE'!C:T,18,0))</f>
        <v>Grid-Gen</v>
      </c>
      <c r="K305" s="223"/>
      <c r="L305" s="223"/>
      <c r="M305" s="223" t="str">
        <f>IF(A305="","",VLOOKUP(A305,'IHS DATABASE'!C:U,19,0))</f>
        <v>Green Field</v>
      </c>
      <c r="O305" s="213">
        <v>45962</v>
      </c>
      <c r="Q305" s="233"/>
      <c r="R305" s="234"/>
      <c r="S305" s="234" t="str">
        <f>IF(A305="","",VLOOKUP(A305,'IHS DATABASE'!C:BG,30,0))</f>
        <v>MPI</v>
      </c>
      <c r="T305" s="223"/>
      <c r="U305" s="234">
        <f>IF(A305="","",VLOOKUP(A305,'IHS DATABASE'!C:AG,31,0))</f>
        <v>10</v>
      </c>
      <c r="V305" s="13"/>
      <c r="W305" s="13"/>
      <c r="X305" s="13">
        <v>7506</v>
      </c>
      <c r="Y305" s="237">
        <f t="shared" si="49"/>
        <v>7506</v>
      </c>
      <c r="Z305" s="237">
        <f t="shared" si="50"/>
        <v>1103088</v>
      </c>
      <c r="AA305" s="237" t="str">
        <f t="shared" si="51"/>
        <v>OK</v>
      </c>
      <c r="AB305" s="238"/>
      <c r="AC305" s="238"/>
      <c r="AD305" s="238"/>
      <c r="AE305" s="239"/>
      <c r="AG305" s="245"/>
      <c r="AH305" s="245"/>
      <c r="AI305" s="246">
        <v>123</v>
      </c>
      <c r="AJ305" s="246">
        <v>400</v>
      </c>
      <c r="AK305" s="240">
        <f t="shared" si="52"/>
        <v>523</v>
      </c>
      <c r="AL305" s="240">
        <f t="shared" si="53"/>
        <v>-123</v>
      </c>
      <c r="AM305" s="247">
        <f t="shared" si="54"/>
        <v>-0.0163868904876099</v>
      </c>
      <c r="AN305" s="240">
        <f>IF(A305="","",VLOOKUP(A305,'IHS DATABASE'!C:H,6,0))</f>
        <v>1.5</v>
      </c>
      <c r="AO305" s="240"/>
      <c r="AP305" s="248"/>
      <c r="AQ305" s="248"/>
      <c r="AR305" s="222"/>
      <c r="AS305" s="222"/>
      <c r="AT305" s="222">
        <f t="shared" si="55"/>
        <v>0</v>
      </c>
      <c r="AU305" s="222"/>
      <c r="AV305" s="249"/>
      <c r="AW305" s="249"/>
      <c r="AX305" s="222"/>
      <c r="AY305" s="222"/>
      <c r="AZ305" s="222"/>
      <c r="BA305" s="222"/>
      <c r="BB305" s="249"/>
      <c r="BC305" s="249" t="s">
        <v>60</v>
      </c>
      <c r="BD305" s="249"/>
      <c r="BE305" s="249"/>
    </row>
    <row r="306" spans="1:57">
      <c r="A306" s="221" t="s">
        <v>199</v>
      </c>
      <c r="B306" s="222" t="str">
        <f>IF(A306="","",VLOOKUP(A306,'IHS DATABASE'!C:D,2,0))</f>
        <v>Petauke Rlf</v>
      </c>
      <c r="C306" s="223" t="str">
        <f>IF(A306="","",VLOOKUP(A306,'IHS DATABASE'!C:AD,27,0))</f>
        <v>CCS</v>
      </c>
      <c r="D306" s="223" t="s">
        <v>76</v>
      </c>
      <c r="E306" s="223" t="str">
        <f>IF(A306="","",VLOOKUP(A306,'IHS DATABASE'!C:G,5,0))</f>
        <v>Eastern </v>
      </c>
      <c r="F306" s="223" t="str">
        <f>IF(A306="","",VLOOKUP(A306,'IHS DATABASE'!C:AB,26,0))</f>
        <v>Fetus Kalunga</v>
      </c>
      <c r="G306" s="222" t="str">
        <f>IF(A306="","",VLOOKUP(A306,'IHS DATABASE'!C:X,22,0))</f>
        <v>Fetus Kalunga</v>
      </c>
      <c r="H306" s="224"/>
      <c r="I306" s="223" t="str">
        <f>IF(A306="","",VLOOKUP(A306,'IHS DATABASE'!C:W,21,0))</f>
        <v>Outdoor</v>
      </c>
      <c r="J306" s="223" t="str">
        <f>IF(A306="","",VLOOKUP(A306,'IHS DATABASE'!C:T,18,0))</f>
        <v>Grid-Gen</v>
      </c>
      <c r="K306" s="223"/>
      <c r="L306" s="223"/>
      <c r="M306" s="223" t="str">
        <f>IF(A306="","",VLOOKUP(A306,'IHS DATABASE'!C:U,19,0))</f>
        <v>Green Field</v>
      </c>
      <c r="O306" s="213">
        <v>45943</v>
      </c>
      <c r="P306" s="213">
        <v>45937</v>
      </c>
      <c r="Q306" s="233"/>
      <c r="R306" s="234"/>
      <c r="S306" s="234" t="str">
        <f>IF(A306="","",VLOOKUP(A306,'IHS DATABASE'!C:BG,30,0))</f>
        <v>MPI</v>
      </c>
      <c r="T306" s="223"/>
      <c r="U306" s="234">
        <f>IF(A306="","",VLOOKUP(A306,'IHS DATABASE'!C:AG,31,0))</f>
        <v>15</v>
      </c>
      <c r="V306" s="13"/>
      <c r="W306" s="13">
        <v>13660</v>
      </c>
      <c r="X306" s="13">
        <v>13723</v>
      </c>
      <c r="Y306" s="237">
        <f t="shared" si="49"/>
        <v>63</v>
      </c>
      <c r="Z306" s="237">
        <f t="shared" si="50"/>
        <v>144</v>
      </c>
      <c r="AA306" s="237" t="str">
        <f t="shared" si="51"/>
        <v>OK</v>
      </c>
      <c r="AB306" s="238"/>
      <c r="AC306" s="238"/>
      <c r="AD306" s="238"/>
      <c r="AE306" s="239"/>
      <c r="AF306" s="240">
        <v>162</v>
      </c>
      <c r="AG306" s="245"/>
      <c r="AH306" s="245"/>
      <c r="AI306" s="246">
        <v>10</v>
      </c>
      <c r="AJ306" s="246">
        <v>200</v>
      </c>
      <c r="AK306" s="240">
        <f t="shared" si="52"/>
        <v>210</v>
      </c>
      <c r="AL306" s="240">
        <f t="shared" si="53"/>
        <v>152</v>
      </c>
      <c r="AM306" s="247">
        <f t="shared" si="54"/>
        <v>2.41269841269841</v>
      </c>
      <c r="AN306" s="240">
        <f>IF(A306="","",VLOOKUP(A306,'IHS DATABASE'!C:H,6,0))</f>
        <v>1.8</v>
      </c>
      <c r="AO306" s="240"/>
      <c r="AP306" s="248"/>
      <c r="AQ306" s="248"/>
      <c r="AR306" s="222"/>
      <c r="AS306" s="222"/>
      <c r="AT306" s="222">
        <f t="shared" si="55"/>
        <v>0</v>
      </c>
      <c r="AU306" s="222"/>
      <c r="AV306" s="249"/>
      <c r="AW306" s="249"/>
      <c r="AX306" s="222"/>
      <c r="AY306" s="222"/>
      <c r="AZ306" s="222"/>
      <c r="BA306" s="222"/>
      <c r="BB306" s="249"/>
      <c r="BC306" s="249" t="s">
        <v>69</v>
      </c>
      <c r="BD306" s="249"/>
      <c r="BE306" s="249" t="s">
        <v>57</v>
      </c>
    </row>
    <row r="307" spans="1:57">
      <c r="A307" s="221" t="s">
        <v>169</v>
      </c>
      <c r="B307" s="222" t="str">
        <f>IF(A307="","",VLOOKUP(A307,'IHS DATABASE'!C:D,2,0))</f>
        <v>Sungani Village (Nyimba Town_Town2)</v>
      </c>
      <c r="C307" s="223" t="str">
        <f>IF(A307="","",VLOOKUP(A307,'IHS DATABASE'!C:AD,27,0))</f>
        <v>CCS</v>
      </c>
      <c r="D307" s="223" t="s">
        <v>76</v>
      </c>
      <c r="E307" s="223" t="str">
        <f>IF(A307="","",VLOOKUP(A307,'IHS DATABASE'!C:G,5,0))</f>
        <v>Eastern </v>
      </c>
      <c r="F307" s="223" t="str">
        <f>IF(A307="","",VLOOKUP(A307,'IHS DATABASE'!C:AB,26,0))</f>
        <v>Fetus Kalunga</v>
      </c>
      <c r="G307" s="222" t="str">
        <f>IF(A307="","",VLOOKUP(A307,'IHS DATABASE'!C:X,22,0))</f>
        <v>Fetus Kalunga</v>
      </c>
      <c r="H307" s="224"/>
      <c r="I307" s="223" t="str">
        <f>IF(A307="","",VLOOKUP(A307,'IHS DATABASE'!C:W,21,0))</f>
        <v>Outdoor</v>
      </c>
      <c r="J307" s="223" t="str">
        <f>IF(A307="","",VLOOKUP(A307,'IHS DATABASE'!C:T,18,0))</f>
        <v>Grid-Gen</v>
      </c>
      <c r="K307" s="223"/>
      <c r="L307" s="223"/>
      <c r="M307" s="223" t="str">
        <f>IF(A307="","",VLOOKUP(A307,'IHS DATABASE'!C:U,19,0))</f>
        <v>Green Field</v>
      </c>
      <c r="O307" s="213">
        <v>45954</v>
      </c>
      <c r="P307" s="213">
        <v>45944</v>
      </c>
      <c r="Q307" s="233"/>
      <c r="R307" s="234"/>
      <c r="S307" s="234" t="str">
        <f>IF(A307="","",VLOOKUP(A307,'IHS DATABASE'!C:BG,30,0))</f>
        <v>Gen Logic </v>
      </c>
      <c r="T307" s="223"/>
      <c r="U307" s="234">
        <f>IF(A307="","",VLOOKUP(A307,'IHS DATABASE'!C:AG,31,0))</f>
        <v>15</v>
      </c>
      <c r="V307" s="13"/>
      <c r="W307" s="13">
        <v>14256</v>
      </c>
      <c r="X307" s="13">
        <v>14376</v>
      </c>
      <c r="Y307" s="237">
        <f t="shared" si="49"/>
        <v>120</v>
      </c>
      <c r="Z307" s="237">
        <f t="shared" si="50"/>
        <v>240</v>
      </c>
      <c r="AA307" s="237" t="str">
        <f t="shared" si="51"/>
        <v>OK</v>
      </c>
      <c r="AB307" s="238"/>
      <c r="AC307" s="238"/>
      <c r="AD307" s="238"/>
      <c r="AE307" s="239"/>
      <c r="AF307" s="240">
        <v>317</v>
      </c>
      <c r="AG307" s="245"/>
      <c r="AH307" s="245"/>
      <c r="AI307" s="246">
        <v>17</v>
      </c>
      <c r="AJ307" s="246">
        <v>250</v>
      </c>
      <c r="AK307" s="240">
        <f t="shared" si="52"/>
        <v>267</v>
      </c>
      <c r="AL307" s="240">
        <f t="shared" si="53"/>
        <v>300</v>
      </c>
      <c r="AM307" s="247">
        <f t="shared" si="54"/>
        <v>2.5</v>
      </c>
      <c r="AN307" s="240">
        <f>IF(A307="","",VLOOKUP(A307,'IHS DATABASE'!C:H,6,0))</f>
        <v>1.8</v>
      </c>
      <c r="AO307" s="240"/>
      <c r="AP307" s="248"/>
      <c r="AQ307" s="248"/>
      <c r="AR307" s="222"/>
      <c r="AS307" s="222"/>
      <c r="AT307" s="222">
        <f t="shared" si="55"/>
        <v>0</v>
      </c>
      <c r="AU307" s="222"/>
      <c r="AV307" s="249"/>
      <c r="AW307" s="249"/>
      <c r="AX307" s="222"/>
      <c r="AY307" s="222"/>
      <c r="AZ307" s="222"/>
      <c r="BA307" s="222"/>
      <c r="BB307" s="249"/>
      <c r="BC307" s="249" t="s">
        <v>69</v>
      </c>
      <c r="BD307" s="249"/>
      <c r="BE307" s="249"/>
    </row>
    <row r="308" spans="1:57">
      <c r="A308" s="221" t="s">
        <v>199</v>
      </c>
      <c r="B308" s="222" t="str">
        <f>IF(A308="","",VLOOKUP(A308,'IHS DATABASE'!C:D,2,0))</f>
        <v>Petauke Rlf</v>
      </c>
      <c r="C308" s="223" t="str">
        <f>IF(A308="","",VLOOKUP(A308,'IHS DATABASE'!C:AD,27,0))</f>
        <v>CCS</v>
      </c>
      <c r="D308" s="223" t="s">
        <v>76</v>
      </c>
      <c r="E308" s="223" t="str">
        <f>IF(A308="","",VLOOKUP(A308,'IHS DATABASE'!C:G,5,0))</f>
        <v>Eastern </v>
      </c>
      <c r="F308" s="223" t="str">
        <f>IF(A308="","",VLOOKUP(A308,'IHS DATABASE'!C:AB,26,0))</f>
        <v>Fetus Kalunga</v>
      </c>
      <c r="G308" s="222" t="str">
        <f>IF(A308="","",VLOOKUP(A308,'IHS DATABASE'!C:X,22,0))</f>
        <v>Fetus Kalunga</v>
      </c>
      <c r="H308" s="224"/>
      <c r="I308" s="223" t="str">
        <f>IF(A308="","",VLOOKUP(A308,'IHS DATABASE'!C:W,21,0))</f>
        <v>Outdoor</v>
      </c>
      <c r="J308" s="223" t="str">
        <f>IF(A308="","",VLOOKUP(A308,'IHS DATABASE'!C:T,18,0))</f>
        <v>Grid-Gen</v>
      </c>
      <c r="K308" s="223"/>
      <c r="L308" s="223"/>
      <c r="M308" s="223" t="str">
        <f>IF(A308="","",VLOOKUP(A308,'IHS DATABASE'!C:U,19,0))</f>
        <v>Green Field</v>
      </c>
      <c r="O308" s="213">
        <v>45962</v>
      </c>
      <c r="Q308" s="233"/>
      <c r="R308" s="234"/>
      <c r="S308" s="234" t="str">
        <f>IF(A308="","",VLOOKUP(A308,'IHS DATABASE'!C:BG,30,0))</f>
        <v>MPI</v>
      </c>
      <c r="T308" s="223"/>
      <c r="U308" s="234">
        <f>IF(A308="","",VLOOKUP(A308,'IHS DATABASE'!C:AG,31,0))</f>
        <v>15</v>
      </c>
      <c r="V308" s="13"/>
      <c r="W308" s="13"/>
      <c r="X308" s="13">
        <v>13921</v>
      </c>
      <c r="Y308" s="237">
        <f t="shared" si="49"/>
        <v>13921</v>
      </c>
      <c r="Z308" s="237">
        <f t="shared" si="50"/>
        <v>1103088</v>
      </c>
      <c r="AA308" s="237" t="str">
        <f t="shared" si="51"/>
        <v>OK</v>
      </c>
      <c r="AB308" s="238"/>
      <c r="AC308" s="238"/>
      <c r="AD308" s="238"/>
      <c r="AE308" s="239"/>
      <c r="AG308" s="245"/>
      <c r="AH308" s="245"/>
      <c r="AI308" s="246">
        <v>114</v>
      </c>
      <c r="AJ308" s="246">
        <v>200</v>
      </c>
      <c r="AK308" s="240">
        <f t="shared" si="52"/>
        <v>314</v>
      </c>
      <c r="AL308" s="240">
        <f t="shared" si="53"/>
        <v>-114</v>
      </c>
      <c r="AM308" s="247">
        <f t="shared" si="54"/>
        <v>-0.0081890668773795</v>
      </c>
      <c r="AN308" s="240">
        <f>IF(A308="","",VLOOKUP(A308,'IHS DATABASE'!C:H,6,0))</f>
        <v>1.8</v>
      </c>
      <c r="AO308" s="240"/>
      <c r="AP308" s="248"/>
      <c r="AQ308" s="248"/>
      <c r="AR308" s="222"/>
      <c r="AS308" s="222"/>
      <c r="AT308" s="222">
        <f t="shared" si="55"/>
        <v>0</v>
      </c>
      <c r="AU308" s="222"/>
      <c r="AV308" s="249"/>
      <c r="AW308" s="249"/>
      <c r="AX308" s="222"/>
      <c r="AY308" s="222"/>
      <c r="AZ308" s="222"/>
      <c r="BA308" s="222"/>
      <c r="BB308" s="249"/>
      <c r="BC308" s="249" t="s">
        <v>69</v>
      </c>
      <c r="BD308" s="249"/>
      <c r="BE308" s="249"/>
    </row>
    <row r="309" spans="1:57">
      <c r="A309" s="221" t="s">
        <v>74</v>
      </c>
      <c r="B309" s="222" t="str">
        <f>IF(A309="","",VLOOKUP(A309,'IHS DATABASE'!C:D,2,0))</f>
        <v>Chanida Border</v>
      </c>
      <c r="C309" s="223" t="str">
        <f>IF(A309="","",VLOOKUP(A309,'IHS DATABASE'!C:AD,27,0))</f>
        <v>CCS</v>
      </c>
      <c r="D309" s="223" t="s">
        <v>59</v>
      </c>
      <c r="E309" s="223" t="str">
        <f>IF(A309="","",VLOOKUP(A309,'IHS DATABASE'!C:G,5,0))</f>
        <v>Eastern </v>
      </c>
      <c r="F309" s="223" t="str">
        <f>IF(A309="","",VLOOKUP(A309,'IHS DATABASE'!C:AB,26,0))</f>
        <v>Fetus Kalunga</v>
      </c>
      <c r="G309" s="222" t="str">
        <f>IF(A309="","",VLOOKUP(A309,'IHS DATABASE'!C:X,22,0))</f>
        <v>Fetus Kalunga</v>
      </c>
      <c r="H309" s="224"/>
      <c r="I309" s="223" t="str">
        <f>IF(A309="","",VLOOKUP(A309,'IHS DATABASE'!C:W,21,0))</f>
        <v>Outdoor</v>
      </c>
      <c r="J309" s="223" t="str">
        <f>IF(A309="","",VLOOKUP(A309,'IHS DATABASE'!C:T,18,0))</f>
        <v>Grid-Gen</v>
      </c>
      <c r="K309" s="223"/>
      <c r="L309" s="223"/>
      <c r="M309" s="223" t="str">
        <f>IF(A309="","",VLOOKUP(A309,'IHS DATABASE'!C:U,19,0))</f>
        <v>Green Field</v>
      </c>
      <c r="O309" s="213">
        <v>45962</v>
      </c>
      <c r="Q309" s="233"/>
      <c r="R309" s="234"/>
      <c r="S309" s="234" t="str">
        <f>IF(A309="","",VLOOKUP(A309,'IHS DATABASE'!C:BG,30,0))</f>
        <v>Gen Logic </v>
      </c>
      <c r="T309" s="223"/>
      <c r="U309" s="234">
        <f>IF(A309="","",VLOOKUP(A309,'IHS DATABASE'!C:AG,31,0))</f>
        <v>15</v>
      </c>
      <c r="V309" s="13"/>
      <c r="W309" s="13"/>
      <c r="X309" s="13">
        <v>10534</v>
      </c>
      <c r="Y309" s="237">
        <f t="shared" si="49"/>
        <v>10534</v>
      </c>
      <c r="Z309" s="237">
        <f t="shared" si="50"/>
        <v>1103088</v>
      </c>
      <c r="AA309" s="237" t="str">
        <f t="shared" si="51"/>
        <v>OK</v>
      </c>
      <c r="AB309" s="238"/>
      <c r="AC309" s="238"/>
      <c r="AD309" s="238"/>
      <c r="AE309" s="239"/>
      <c r="AG309" s="245"/>
      <c r="AH309" s="245"/>
      <c r="AI309" s="246">
        <v>13</v>
      </c>
      <c r="AJ309" s="246">
        <v>300</v>
      </c>
      <c r="AK309" s="240">
        <f t="shared" si="52"/>
        <v>313</v>
      </c>
      <c r="AL309" s="240">
        <f t="shared" si="53"/>
        <v>-13</v>
      </c>
      <c r="AM309" s="247">
        <f t="shared" si="54"/>
        <v>-0.00123409910765141</v>
      </c>
      <c r="AN309" s="240">
        <f>IF(A309="","",VLOOKUP(A309,'IHS DATABASE'!C:H,6,0))</f>
        <v>1.8</v>
      </c>
      <c r="AO309" s="240"/>
      <c r="AP309" s="248"/>
      <c r="AQ309" s="248"/>
      <c r="AR309" s="222"/>
      <c r="AS309" s="222"/>
      <c r="AT309" s="222">
        <f t="shared" si="55"/>
        <v>0</v>
      </c>
      <c r="AU309" s="222"/>
      <c r="AV309" s="249"/>
      <c r="AW309" s="249"/>
      <c r="AX309" s="222"/>
      <c r="AY309" s="222"/>
      <c r="AZ309" s="222"/>
      <c r="BA309" s="222"/>
      <c r="BB309" s="249"/>
      <c r="BC309" s="249" t="s">
        <v>60</v>
      </c>
      <c r="BD309" s="249"/>
      <c r="BE309" s="249"/>
    </row>
    <row r="310" spans="1:57">
      <c r="A310" s="221" t="s">
        <v>204</v>
      </c>
      <c r="B310" s="222" t="str">
        <f>IF(A310="","",VLOOKUP(A310,'IHS DATABASE'!C:D,2,0))</f>
        <v>SINDA</v>
      </c>
      <c r="C310" s="223" t="str">
        <f>IF(A310="","",VLOOKUP(A310,'IHS DATABASE'!C:AD,27,0))</f>
        <v>CCS</v>
      </c>
      <c r="D310" s="223" t="s">
        <v>76</v>
      </c>
      <c r="E310" s="223" t="str">
        <f>IF(A310="","",VLOOKUP(A310,'IHS DATABASE'!C:G,5,0))</f>
        <v>Eastern </v>
      </c>
      <c r="F310" s="223" t="str">
        <f>IF(A310="","",VLOOKUP(A310,'IHS DATABASE'!C:AB,26,0))</f>
        <v>Fetus Kalunga</v>
      </c>
      <c r="G310" s="222" t="str">
        <f>IF(A310="","",VLOOKUP(A310,'IHS DATABASE'!C:X,22,0))</f>
        <v>Fetus Kalunga</v>
      </c>
      <c r="H310" s="224"/>
      <c r="I310" s="223" t="str">
        <f>IF(A310="","",VLOOKUP(A310,'IHS DATABASE'!C:W,21,0))</f>
        <v>Indoor </v>
      </c>
      <c r="J310" s="223" t="str">
        <f>IF(A310="","",VLOOKUP(A310,'IHS DATABASE'!C:T,18,0))</f>
        <v>Grid-Gen</v>
      </c>
      <c r="K310" s="223"/>
      <c r="L310" s="223"/>
      <c r="M310" s="223" t="str">
        <f>IF(A310="","",VLOOKUP(A310,'IHS DATABASE'!C:U,19,0))</f>
        <v>Green Field</v>
      </c>
      <c r="O310" s="213">
        <v>45941</v>
      </c>
      <c r="P310" s="213">
        <v>45928</v>
      </c>
      <c r="Q310" s="233"/>
      <c r="R310" s="234"/>
      <c r="S310" s="234" t="str">
        <f>IF(A310="","",VLOOKUP(A310,'IHS DATABASE'!C:BG,30,0))</f>
        <v>Gen Logic </v>
      </c>
      <c r="T310" s="223"/>
      <c r="U310" s="234">
        <f>IF(A310="","",VLOOKUP(A310,'IHS DATABASE'!C:AG,31,0))</f>
        <v>16</v>
      </c>
      <c r="V310" s="13"/>
      <c r="W310" s="13">
        <v>33860</v>
      </c>
      <c r="X310" s="13">
        <v>33974</v>
      </c>
      <c r="Y310" s="237">
        <f t="shared" si="49"/>
        <v>114</v>
      </c>
      <c r="Z310" s="237">
        <f t="shared" si="50"/>
        <v>312</v>
      </c>
      <c r="AA310" s="237" t="str">
        <f t="shared" si="51"/>
        <v>OK</v>
      </c>
      <c r="AB310" s="238"/>
      <c r="AC310" s="238"/>
      <c r="AD310" s="238"/>
      <c r="AE310" s="239"/>
      <c r="AG310" s="245"/>
      <c r="AH310" s="245"/>
      <c r="AI310" s="246">
        <v>10</v>
      </c>
      <c r="AJ310" s="246">
        <v>200</v>
      </c>
      <c r="AK310" s="240">
        <f t="shared" si="52"/>
        <v>210</v>
      </c>
      <c r="AL310" s="240">
        <f t="shared" si="53"/>
        <v>-10</v>
      </c>
      <c r="AM310" s="247">
        <f t="shared" si="54"/>
        <v>-0.087719298245614</v>
      </c>
      <c r="AN310" s="240">
        <f>IF(A310="","",VLOOKUP(A310,'IHS DATABASE'!C:H,6,0))</f>
        <v>2</v>
      </c>
      <c r="AO310" s="240"/>
      <c r="AP310" s="248"/>
      <c r="AQ310" s="248"/>
      <c r="AR310" s="222"/>
      <c r="AS310" s="222"/>
      <c r="AT310" s="222">
        <f t="shared" si="55"/>
        <v>0</v>
      </c>
      <c r="AU310" s="222"/>
      <c r="AV310" s="249"/>
      <c r="AW310" s="249"/>
      <c r="AX310" s="222"/>
      <c r="AY310" s="222"/>
      <c r="AZ310" s="222"/>
      <c r="BA310" s="222"/>
      <c r="BB310" s="249"/>
      <c r="BC310" s="249" t="s">
        <v>69</v>
      </c>
      <c r="BD310" s="249"/>
      <c r="BE310" s="249" t="s">
        <v>57</v>
      </c>
    </row>
    <row r="311" spans="1:57">
      <c r="A311" s="221" t="s">
        <v>65</v>
      </c>
      <c r="B311" s="222" t="str">
        <f>IF(A311="","",VLOOKUP(A311,'IHS DATABASE'!C:D,2,0))</f>
        <v>CHANIDA BORDER</v>
      </c>
      <c r="C311" s="223" t="str">
        <f>IF(A311="","",VLOOKUP(A311,'IHS DATABASE'!C:AD,27,0))</f>
        <v>CCS</v>
      </c>
      <c r="D311" s="223" t="s">
        <v>59</v>
      </c>
      <c r="E311" s="223" t="str">
        <f>IF(A311="","",VLOOKUP(A311,'IHS DATABASE'!C:G,5,0))</f>
        <v>Eastern </v>
      </c>
      <c r="F311" s="223" t="str">
        <f>IF(A311="","",VLOOKUP(A311,'IHS DATABASE'!C:AB,26,0))</f>
        <v>Fetus Kalunga</v>
      </c>
      <c r="G311" s="222" t="str">
        <f>IF(A311="","",VLOOKUP(A311,'IHS DATABASE'!C:X,22,0))</f>
        <v>Fetus Kalunga</v>
      </c>
      <c r="H311" s="224"/>
      <c r="I311" s="223" t="str">
        <f>IF(A311="","",VLOOKUP(A311,'IHS DATABASE'!C:W,21,0))</f>
        <v>Indoor </v>
      </c>
      <c r="J311" s="223" t="str">
        <f>IF(A311="","",VLOOKUP(A311,'IHS DATABASE'!C:T,18,0))</f>
        <v>Grid-Gen</v>
      </c>
      <c r="K311" s="223"/>
      <c r="L311" s="223"/>
      <c r="M311" s="223" t="str">
        <f>IF(A311="","",VLOOKUP(A311,'IHS DATABASE'!C:U,19,0))</f>
        <v>Green Field</v>
      </c>
      <c r="O311" s="213">
        <v>45962</v>
      </c>
      <c r="Q311" s="233"/>
      <c r="R311" s="234"/>
      <c r="S311" s="234" t="str">
        <f>IF(A311="","",VLOOKUP(A311,'IHS DATABASE'!C:BG,30,0))</f>
        <v>Gen Logic </v>
      </c>
      <c r="T311" s="223"/>
      <c r="U311" s="234">
        <f>IF(A311="","",VLOOKUP(A311,'IHS DATABASE'!C:AG,31,0))</f>
        <v>15</v>
      </c>
      <c r="V311" s="13"/>
      <c r="W311" s="13"/>
      <c r="X311" s="13">
        <v>7656</v>
      </c>
      <c r="Y311" s="237">
        <f t="shared" si="49"/>
        <v>7656</v>
      </c>
      <c r="Z311" s="237">
        <f t="shared" si="50"/>
        <v>1103088</v>
      </c>
      <c r="AA311" s="237" t="str">
        <f t="shared" si="51"/>
        <v>OK</v>
      </c>
      <c r="AB311" s="238"/>
      <c r="AC311" s="238"/>
      <c r="AD311" s="238"/>
      <c r="AE311" s="239"/>
      <c r="AG311" s="245"/>
      <c r="AH311" s="245"/>
      <c r="AI311" s="246">
        <v>20</v>
      </c>
      <c r="AJ311" s="246">
        <v>300</v>
      </c>
      <c r="AK311" s="240">
        <f t="shared" si="52"/>
        <v>320</v>
      </c>
      <c r="AL311" s="240">
        <f t="shared" si="53"/>
        <v>-20</v>
      </c>
      <c r="AM311" s="247">
        <f t="shared" si="54"/>
        <v>-0.0026123301985371</v>
      </c>
      <c r="AN311" s="240">
        <f>IF(A311="","",VLOOKUP(A311,'IHS DATABASE'!C:H,6,0))</f>
        <v>1.8</v>
      </c>
      <c r="AO311" s="240"/>
      <c r="AP311" s="248"/>
      <c r="AQ311" s="248"/>
      <c r="AR311" s="222"/>
      <c r="AS311" s="222"/>
      <c r="AT311" s="222">
        <f t="shared" si="55"/>
        <v>0</v>
      </c>
      <c r="AU311" s="222"/>
      <c r="AV311" s="249"/>
      <c r="AW311" s="249"/>
      <c r="AX311" s="222"/>
      <c r="AY311" s="222"/>
      <c r="AZ311" s="222"/>
      <c r="BA311" s="222"/>
      <c r="BB311" s="249"/>
      <c r="BC311" s="249" t="s">
        <v>60</v>
      </c>
      <c r="BD311" s="249"/>
      <c r="BE311" s="249"/>
    </row>
    <row r="312" spans="1:57">
      <c r="A312" s="221" t="s">
        <v>73</v>
      </c>
      <c r="B312" s="222" t="str">
        <f>IF(A312="","",VLOOKUP(A312,'IHS DATABASE'!C:D,2,0))</f>
        <v>CHADIZA</v>
      </c>
      <c r="C312" s="223" t="str">
        <f>IF(A312="","",VLOOKUP(A312,'IHS DATABASE'!C:AD,27,0))</f>
        <v>CCS</v>
      </c>
      <c r="D312" s="223" t="s">
        <v>59</v>
      </c>
      <c r="E312" s="223" t="str">
        <f>IF(A312="","",VLOOKUP(A312,'IHS DATABASE'!C:G,5,0))</f>
        <v>Eastern </v>
      </c>
      <c r="F312" s="223" t="str">
        <f>IF(A312="","",VLOOKUP(A312,'IHS DATABASE'!C:AB,26,0))</f>
        <v>Fetus Kalunga</v>
      </c>
      <c r="G312" s="222" t="str">
        <f>IF(A312="","",VLOOKUP(A312,'IHS DATABASE'!C:X,22,0))</f>
        <v>Fetus Kalunga</v>
      </c>
      <c r="H312" s="224"/>
      <c r="I312" s="223" t="str">
        <f>IF(A312="","",VLOOKUP(A312,'IHS DATABASE'!C:W,21,0))</f>
        <v>Indoor </v>
      </c>
      <c r="J312" s="223" t="str">
        <f>IF(A312="","",VLOOKUP(A312,'IHS DATABASE'!C:T,18,0))</f>
        <v>Grid-Gen</v>
      </c>
      <c r="K312" s="223"/>
      <c r="L312" s="223"/>
      <c r="M312" s="223" t="str">
        <f>IF(A312="","",VLOOKUP(A312,'IHS DATABASE'!C:U,19,0))</f>
        <v>Green Field</v>
      </c>
      <c r="O312" s="213">
        <v>45962</v>
      </c>
      <c r="Q312" s="233"/>
      <c r="R312" s="234"/>
      <c r="S312" s="234" t="str">
        <f>IF(A312="","",VLOOKUP(A312,'IHS DATABASE'!C:BG,30,0))</f>
        <v>Gen Logic </v>
      </c>
      <c r="T312" s="223"/>
      <c r="U312" s="234">
        <f>IF(A312="","",VLOOKUP(A312,'IHS DATABASE'!C:AG,31,0))</f>
        <v>20</v>
      </c>
      <c r="V312" s="13"/>
      <c r="W312" s="13"/>
      <c r="X312" s="13">
        <v>15866</v>
      </c>
      <c r="Y312" s="237">
        <f t="shared" si="49"/>
        <v>15866</v>
      </c>
      <c r="Z312" s="237">
        <f t="shared" si="50"/>
        <v>1103088</v>
      </c>
      <c r="AA312" s="237" t="str">
        <f t="shared" si="51"/>
        <v>OK</v>
      </c>
      <c r="AB312" s="238"/>
      <c r="AC312" s="238"/>
      <c r="AD312" s="238"/>
      <c r="AE312" s="239"/>
      <c r="AG312" s="245"/>
      <c r="AH312" s="245"/>
      <c r="AI312" s="246">
        <v>78</v>
      </c>
      <c r="AJ312" s="246">
        <v>300</v>
      </c>
      <c r="AK312" s="240">
        <f t="shared" si="52"/>
        <v>378</v>
      </c>
      <c r="AL312" s="240">
        <f t="shared" si="53"/>
        <v>-78</v>
      </c>
      <c r="AM312" s="247">
        <f t="shared" si="54"/>
        <v>-0.00491617294844321</v>
      </c>
      <c r="AN312" s="240">
        <f>IF(A312="","",VLOOKUP(A312,'IHS DATABASE'!C:H,6,0))</f>
        <v>2.5</v>
      </c>
      <c r="AO312" s="240"/>
      <c r="AP312" s="248"/>
      <c r="AQ312" s="248"/>
      <c r="AR312" s="222"/>
      <c r="AS312" s="222"/>
      <c r="AT312" s="222">
        <f t="shared" si="55"/>
        <v>0</v>
      </c>
      <c r="AU312" s="222"/>
      <c r="AV312" s="249"/>
      <c r="AW312" s="249"/>
      <c r="AX312" s="222"/>
      <c r="AY312" s="222"/>
      <c r="AZ312" s="222"/>
      <c r="BA312" s="222"/>
      <c r="BB312" s="249"/>
      <c r="BC312" s="249" t="s">
        <v>60</v>
      </c>
      <c r="BD312" s="249"/>
      <c r="BE312" s="249"/>
    </row>
    <row r="313" spans="1:57">
      <c r="A313" s="221" t="s">
        <v>110</v>
      </c>
      <c r="B313" s="222" t="s">
        <v>111</v>
      </c>
      <c r="C313" s="223" t="e">
        <f>IF(A313="","",VLOOKUP(A313,'IHS DATABASE'!C:AD,27,0))</f>
        <v>#N/A</v>
      </c>
      <c r="D313" s="223" t="s">
        <v>59</v>
      </c>
      <c r="E313" s="223" t="e">
        <f>IF(A313="","",VLOOKUP(A313,'IHS DATABASE'!C:G,5,0))</f>
        <v>#N/A</v>
      </c>
      <c r="F313" s="223" t="e">
        <f>IF(A313="","",VLOOKUP(A313,'IHS DATABASE'!C:AB,26,0))</f>
        <v>#N/A</v>
      </c>
      <c r="G313" s="222" t="e">
        <f>IF(A313="","",VLOOKUP(A313,'IHS DATABASE'!C:X,22,0))</f>
        <v>#N/A</v>
      </c>
      <c r="H313" s="224"/>
      <c r="I313" s="223" t="e">
        <f>IF(A313="","",VLOOKUP(A313,'IHS DATABASE'!C:W,21,0))</f>
        <v>#N/A</v>
      </c>
      <c r="J313" s="223" t="e">
        <f>IF(A313="","",VLOOKUP(A313,'IHS DATABASE'!C:T,18,0))</f>
        <v>#N/A</v>
      </c>
      <c r="K313" s="223"/>
      <c r="L313" s="223"/>
      <c r="M313" s="223" t="e">
        <f>IF(A313="","",VLOOKUP(A313,'IHS DATABASE'!C:U,19,0))</f>
        <v>#N/A</v>
      </c>
      <c r="O313" s="213">
        <v>45962</v>
      </c>
      <c r="Q313" s="233"/>
      <c r="R313" s="234"/>
      <c r="S313" s="234" t="e">
        <f>IF(A313="","",VLOOKUP(A313,'IHS DATABASE'!C:BG,30,0))</f>
        <v>#N/A</v>
      </c>
      <c r="T313" s="223"/>
      <c r="U313" s="234" t="e">
        <f>IF(A313="","",VLOOKUP(A313,'IHS DATABASE'!C:AG,31,0))</f>
        <v>#N/A</v>
      </c>
      <c r="V313" s="13"/>
      <c r="W313" s="13"/>
      <c r="X313" s="13">
        <v>1602</v>
      </c>
      <c r="Y313" s="237">
        <f t="shared" si="49"/>
        <v>1602</v>
      </c>
      <c r="Z313" s="237">
        <f t="shared" si="50"/>
        <v>1103088</v>
      </c>
      <c r="AA313" s="237" t="str">
        <f t="shared" si="51"/>
        <v>OK</v>
      </c>
      <c r="AB313" s="238"/>
      <c r="AC313" s="238"/>
      <c r="AD313" s="238"/>
      <c r="AE313" s="239"/>
      <c r="AG313" s="245"/>
      <c r="AH313" s="245"/>
      <c r="AI313" s="246">
        <v>39</v>
      </c>
      <c r="AJ313" s="246">
        <v>300</v>
      </c>
      <c r="AK313" s="240">
        <f t="shared" si="52"/>
        <v>339</v>
      </c>
      <c r="AL313" s="240">
        <f t="shared" si="53"/>
        <v>-39</v>
      </c>
      <c r="AM313" s="247">
        <f t="shared" si="54"/>
        <v>-0.0243445692883895</v>
      </c>
      <c r="AN313" s="240" t="e">
        <f>IF(A313="","",VLOOKUP(A313,'IHS DATABASE'!C:H,6,0))</f>
        <v>#N/A</v>
      </c>
      <c r="AO313" s="240"/>
      <c r="AP313" s="248"/>
      <c r="AQ313" s="248"/>
      <c r="AR313" s="222"/>
      <c r="AS313" s="222"/>
      <c r="AT313" s="222">
        <f t="shared" si="55"/>
        <v>0</v>
      </c>
      <c r="AU313" s="222"/>
      <c r="AV313" s="249"/>
      <c r="AW313" s="249"/>
      <c r="AX313" s="222"/>
      <c r="AY313" s="222"/>
      <c r="AZ313" s="222"/>
      <c r="BA313" s="222"/>
      <c r="BB313" s="249"/>
      <c r="BC313" s="249" t="s">
        <v>69</v>
      </c>
      <c r="BD313" s="249"/>
      <c r="BE313" s="249"/>
    </row>
    <row r="314" spans="1:57">
      <c r="A314" s="221" t="s">
        <v>112</v>
      </c>
      <c r="B314" s="222" t="s">
        <v>113</v>
      </c>
      <c r="C314" s="223" t="e">
        <f>IF(A314="","",VLOOKUP(A314,'IHS DATABASE'!C:AD,27,0))</f>
        <v>#N/A</v>
      </c>
      <c r="D314" s="223" t="s">
        <v>59</v>
      </c>
      <c r="E314" s="223" t="e">
        <f>IF(A314="","",VLOOKUP(A314,'IHS DATABASE'!C:G,5,0))</f>
        <v>#N/A</v>
      </c>
      <c r="F314" s="223" t="e">
        <f>IF(A314="","",VLOOKUP(A314,'IHS DATABASE'!C:AB,26,0))</f>
        <v>#N/A</v>
      </c>
      <c r="G314" s="222" t="e">
        <f>IF(A314="","",VLOOKUP(A314,'IHS DATABASE'!C:X,22,0))</f>
        <v>#N/A</v>
      </c>
      <c r="H314" s="224"/>
      <c r="I314" s="223" t="e">
        <f>IF(A314="","",VLOOKUP(A314,'IHS DATABASE'!C:W,21,0))</f>
        <v>#N/A</v>
      </c>
      <c r="J314" s="223" t="e">
        <f>IF(A314="","",VLOOKUP(A314,'IHS DATABASE'!C:T,18,0))</f>
        <v>#N/A</v>
      </c>
      <c r="K314" s="223"/>
      <c r="L314" s="223"/>
      <c r="M314" s="223" t="e">
        <f>IF(A314="","",VLOOKUP(A314,'IHS DATABASE'!C:U,19,0))</f>
        <v>#N/A</v>
      </c>
      <c r="O314" s="213">
        <v>45962</v>
      </c>
      <c r="Q314" s="233"/>
      <c r="R314" s="234"/>
      <c r="S314" s="234" t="e">
        <f>IF(A314="","",VLOOKUP(A314,'IHS DATABASE'!C:BG,30,0))</f>
        <v>#N/A</v>
      </c>
      <c r="T314" s="223"/>
      <c r="U314" s="234" t="e">
        <f>IF(A314="","",VLOOKUP(A314,'IHS DATABASE'!C:AG,31,0))</f>
        <v>#N/A</v>
      </c>
      <c r="V314" s="13"/>
      <c r="W314" s="13"/>
      <c r="X314" s="13">
        <v>1722</v>
      </c>
      <c r="Y314" s="237">
        <f t="shared" si="49"/>
        <v>1722</v>
      </c>
      <c r="Z314" s="237">
        <f t="shared" si="50"/>
        <v>1103088</v>
      </c>
      <c r="AA314" s="237" t="str">
        <f t="shared" si="51"/>
        <v>OK</v>
      </c>
      <c r="AB314" s="238"/>
      <c r="AC314" s="238"/>
      <c r="AD314" s="238"/>
      <c r="AE314" s="239"/>
      <c r="AG314" s="245"/>
      <c r="AH314" s="245"/>
      <c r="AI314" s="246">
        <v>15</v>
      </c>
      <c r="AJ314" s="246">
        <v>300</v>
      </c>
      <c r="AK314" s="240">
        <f t="shared" si="52"/>
        <v>315</v>
      </c>
      <c r="AL314" s="240">
        <f t="shared" si="53"/>
        <v>-15</v>
      </c>
      <c r="AM314" s="247">
        <f t="shared" si="54"/>
        <v>-0.00871080139372822</v>
      </c>
      <c r="AN314" s="240" t="e">
        <f>IF(A314="","",VLOOKUP(A314,'IHS DATABASE'!C:H,6,0))</f>
        <v>#N/A</v>
      </c>
      <c r="AO314" s="240"/>
      <c r="AP314" s="248"/>
      <c r="AQ314" s="248"/>
      <c r="AR314" s="222"/>
      <c r="AS314" s="222"/>
      <c r="AT314" s="222">
        <f t="shared" si="55"/>
        <v>0</v>
      </c>
      <c r="AU314" s="222"/>
      <c r="AV314" s="249"/>
      <c r="AW314" s="249"/>
      <c r="AX314" s="222"/>
      <c r="AY314" s="222"/>
      <c r="AZ314" s="222"/>
      <c r="BA314" s="222"/>
      <c r="BB314" s="249"/>
      <c r="BC314" s="249" t="s">
        <v>69</v>
      </c>
      <c r="BD314" s="249"/>
      <c r="BE314" s="249"/>
    </row>
    <row r="315" spans="1:57">
      <c r="A315" s="221" t="s">
        <v>204</v>
      </c>
      <c r="B315" s="222" t="str">
        <f>IF(A315="","",VLOOKUP(A315,'IHS DATABASE'!C:D,2,0))</f>
        <v>SINDA</v>
      </c>
      <c r="C315" s="223" t="str">
        <f>IF(A315="","",VLOOKUP(A315,'IHS DATABASE'!C:AD,27,0))</f>
        <v>CCS</v>
      </c>
      <c r="D315" s="223" t="s">
        <v>76</v>
      </c>
      <c r="E315" s="223" t="str">
        <f>IF(A315="","",VLOOKUP(A315,'IHS DATABASE'!C:G,5,0))</f>
        <v>Eastern </v>
      </c>
      <c r="F315" s="223" t="str">
        <f>IF(A315="","",VLOOKUP(A315,'IHS DATABASE'!C:AB,26,0))</f>
        <v>Fetus Kalunga</v>
      </c>
      <c r="G315" s="222" t="str">
        <f>IF(A315="","",VLOOKUP(A315,'IHS DATABASE'!C:X,22,0))</f>
        <v>Fetus Kalunga</v>
      </c>
      <c r="H315" s="224"/>
      <c r="I315" s="223" t="str">
        <f>IF(A315="","",VLOOKUP(A315,'IHS DATABASE'!C:W,21,0))</f>
        <v>Indoor </v>
      </c>
      <c r="J315" s="223" t="str">
        <f>IF(A315="","",VLOOKUP(A315,'IHS DATABASE'!C:T,18,0))</f>
        <v>Grid-Gen</v>
      </c>
      <c r="K315" s="223"/>
      <c r="L315" s="223"/>
      <c r="M315" s="223" t="str">
        <f>IF(A315="","",VLOOKUP(A315,'IHS DATABASE'!C:U,19,0))</f>
        <v>Green Field</v>
      </c>
      <c r="O315" s="213">
        <v>45947</v>
      </c>
      <c r="P315" s="213">
        <v>45941</v>
      </c>
      <c r="Q315" s="233"/>
      <c r="R315" s="234"/>
      <c r="S315" s="234" t="str">
        <f>IF(A315="","",VLOOKUP(A315,'IHS DATABASE'!C:BG,30,0))</f>
        <v>Gen Logic </v>
      </c>
      <c r="T315" s="223"/>
      <c r="U315" s="234">
        <f>IF(A315="","",VLOOKUP(A315,'IHS DATABASE'!C:AG,31,0))</f>
        <v>16</v>
      </c>
      <c r="V315" s="13"/>
      <c r="W315" s="13">
        <v>33974</v>
      </c>
      <c r="X315" s="13">
        <v>34024</v>
      </c>
      <c r="Y315" s="237">
        <f t="shared" si="49"/>
        <v>50</v>
      </c>
      <c r="Z315" s="237">
        <f t="shared" si="50"/>
        <v>144</v>
      </c>
      <c r="AA315" s="237" t="str">
        <f t="shared" si="51"/>
        <v>OK</v>
      </c>
      <c r="AB315" s="238"/>
      <c r="AC315" s="238"/>
      <c r="AD315" s="238"/>
      <c r="AE315" s="239"/>
      <c r="AG315" s="245"/>
      <c r="AH315" s="245"/>
      <c r="AI315" s="246">
        <v>10</v>
      </c>
      <c r="AJ315" s="246">
        <v>200</v>
      </c>
      <c r="AK315" s="240">
        <f t="shared" si="52"/>
        <v>210</v>
      </c>
      <c r="AL315" s="240">
        <f t="shared" si="53"/>
        <v>-10</v>
      </c>
      <c r="AM315" s="247">
        <f t="shared" si="54"/>
        <v>-0.2</v>
      </c>
      <c r="AN315" s="240">
        <f>IF(A315="","",VLOOKUP(A315,'IHS DATABASE'!C:H,6,0))</f>
        <v>2</v>
      </c>
      <c r="AO315" s="240"/>
      <c r="AP315" s="248"/>
      <c r="AQ315" s="248"/>
      <c r="AR315" s="222"/>
      <c r="AS315" s="222"/>
      <c r="AT315" s="222">
        <f t="shared" si="55"/>
        <v>0</v>
      </c>
      <c r="AU315" s="222"/>
      <c r="AV315" s="249"/>
      <c r="AW315" s="249"/>
      <c r="AX315" s="222"/>
      <c r="AY315" s="222"/>
      <c r="AZ315" s="222"/>
      <c r="BA315" s="222"/>
      <c r="BB315" s="249"/>
      <c r="BC315" s="249" t="s">
        <v>69</v>
      </c>
      <c r="BD315" s="249"/>
      <c r="BE315" s="249" t="s">
        <v>57</v>
      </c>
    </row>
    <row r="316" spans="1:57">
      <c r="A316" s="221" t="s">
        <v>158</v>
      </c>
      <c r="B316" s="222" t="str">
        <f>IF(A316="","",VLOOKUP(A316,'IHS DATABASE'!C:D,2,0))</f>
        <v>Ukwimi A &amp; B</v>
      </c>
      <c r="C316" s="223" t="str">
        <f>IF(A316="","",VLOOKUP(A316,'IHS DATABASE'!C:AD,27,0))</f>
        <v>CCS</v>
      </c>
      <c r="D316" s="223" t="s">
        <v>59</v>
      </c>
      <c r="E316" s="223" t="str">
        <f>IF(A316="","",VLOOKUP(A316,'IHS DATABASE'!C:G,5,0))</f>
        <v>Eastern </v>
      </c>
      <c r="F316" s="223" t="str">
        <f>IF(A316="","",VLOOKUP(A316,'IHS DATABASE'!C:AB,26,0))</f>
        <v>Fetus Kalunga</v>
      </c>
      <c r="G316" s="222" t="str">
        <f>IF(A316="","",VLOOKUP(A316,'IHS DATABASE'!C:X,22,0))</f>
        <v>Fetus Kalunga</v>
      </c>
      <c r="H316" s="224"/>
      <c r="I316" s="223" t="str">
        <f>IF(A316="","",VLOOKUP(A316,'IHS DATABASE'!C:W,21,0))</f>
        <v>Outdoor</v>
      </c>
      <c r="J316" s="223" t="str">
        <f>IF(A316="","",VLOOKUP(A316,'IHS DATABASE'!C:T,18,0))</f>
        <v>Grid-Gen</v>
      </c>
      <c r="K316" s="223"/>
      <c r="L316" s="223"/>
      <c r="M316" s="223" t="str">
        <f>IF(A316="","",VLOOKUP(A316,'IHS DATABASE'!C:U,19,0))</f>
        <v>Green Field</v>
      </c>
      <c r="O316" s="213">
        <v>45962</v>
      </c>
      <c r="P316" s="213">
        <v>45943</v>
      </c>
      <c r="Q316" s="233"/>
      <c r="R316" s="234"/>
      <c r="S316" s="234" t="str">
        <f>IF(A316="","",VLOOKUP(A316,'IHS DATABASE'!C:BG,30,0))</f>
        <v>Gen Logic </v>
      </c>
      <c r="T316" s="223"/>
      <c r="U316" s="234">
        <f>IF(A316="","",VLOOKUP(A316,'IHS DATABASE'!C:AG,31,0))</f>
        <v>15</v>
      </c>
      <c r="V316" s="13"/>
      <c r="W316" s="13">
        <v>19789</v>
      </c>
      <c r="X316" s="13">
        <v>19830</v>
      </c>
      <c r="Y316" s="237">
        <f t="shared" si="49"/>
        <v>41</v>
      </c>
      <c r="Z316" s="237">
        <f t="shared" si="50"/>
        <v>456</v>
      </c>
      <c r="AA316" s="237" t="str">
        <f t="shared" si="51"/>
        <v>OK</v>
      </c>
      <c r="AB316" s="238"/>
      <c r="AC316" s="238"/>
      <c r="AD316" s="238"/>
      <c r="AE316" s="239"/>
      <c r="AF316" s="214">
        <v>140</v>
      </c>
      <c r="AG316" s="245"/>
      <c r="AH316" s="245"/>
      <c r="AI316" s="246">
        <v>20</v>
      </c>
      <c r="AJ316" s="246">
        <v>100</v>
      </c>
      <c r="AK316" s="240">
        <f t="shared" si="52"/>
        <v>120</v>
      </c>
      <c r="AL316" s="240">
        <f t="shared" si="53"/>
        <v>120</v>
      </c>
      <c r="AM316" s="247">
        <f t="shared" si="54"/>
        <v>2.92682926829268</v>
      </c>
      <c r="AN316" s="240">
        <f>IF(A316="","",VLOOKUP(A316,'IHS DATABASE'!C:H,6,0))</f>
        <v>1.8</v>
      </c>
      <c r="AO316" s="240"/>
      <c r="AP316" s="248"/>
      <c r="AQ316" s="248"/>
      <c r="AR316" s="222"/>
      <c r="AS316" s="222"/>
      <c r="AT316" s="222">
        <f t="shared" si="55"/>
        <v>0</v>
      </c>
      <c r="AU316" s="222"/>
      <c r="AV316" s="249"/>
      <c r="AW316" s="249"/>
      <c r="AX316" s="222"/>
      <c r="AY316" s="222"/>
      <c r="AZ316" s="222"/>
      <c r="BA316" s="222"/>
      <c r="BB316" s="249"/>
      <c r="BC316" s="249" t="s">
        <v>69</v>
      </c>
      <c r="BD316" s="249"/>
      <c r="BE316" s="249"/>
    </row>
    <row r="317" spans="1:57">
      <c r="A317" s="221" t="s">
        <v>179</v>
      </c>
      <c r="B317" s="222" t="str">
        <f>IF(A317="","",VLOOKUP(A317,'IHS DATABASE'!C:D,2,0))</f>
        <v>Mawanda Basic School</v>
      </c>
      <c r="C317" s="223" t="str">
        <f>IF(A317="","",VLOOKUP(A317,'IHS DATABASE'!C:AD,27,0))</f>
        <v>CCS</v>
      </c>
      <c r="D317" s="223" t="s">
        <v>76</v>
      </c>
      <c r="E317" s="223" t="str">
        <f>IF(A317="","",VLOOKUP(A317,'IHS DATABASE'!C:G,5,0))</f>
        <v>Eastern</v>
      </c>
      <c r="F317" s="223" t="str">
        <f>IF(A317="","",VLOOKUP(A317,'IHS DATABASE'!C:AB,26,0))</f>
        <v>Fetus Kalunga</v>
      </c>
      <c r="G317" s="222" t="str">
        <f>IF(A317="","",VLOOKUP(A317,'IHS DATABASE'!C:X,22,0))</f>
        <v>Fetus Kalunga</v>
      </c>
      <c r="H317" s="224"/>
      <c r="I317" s="223" t="str">
        <f>IF(A317="","",VLOOKUP(A317,'IHS DATABASE'!C:W,21,0))</f>
        <v>Outdoor</v>
      </c>
      <c r="J317" s="223" t="str">
        <f>IF(A317="","",VLOOKUP(A317,'IHS DATABASE'!C:T,18,0))</f>
        <v>Grid-Gen</v>
      </c>
      <c r="K317" s="223"/>
      <c r="L317" s="223"/>
      <c r="M317" s="223" t="str">
        <f>IF(A317="","",VLOOKUP(A317,'IHS DATABASE'!C:U,19,0))</f>
        <v>Green Field</v>
      </c>
      <c r="O317" s="213">
        <v>45962</v>
      </c>
      <c r="Q317" s="233"/>
      <c r="R317" s="234"/>
      <c r="S317" s="234">
        <f>IF(A317="","",VLOOKUP(A317,'IHS DATABASE'!C:BG,30,0))</f>
        <v>0</v>
      </c>
      <c r="T317" s="223"/>
      <c r="U317" s="234">
        <f>IF(A317="","",VLOOKUP(A317,'IHS DATABASE'!C:AG,31,0))</f>
        <v>0</v>
      </c>
      <c r="V317" s="13"/>
      <c r="W317" s="13"/>
      <c r="X317" s="13">
        <v>11829</v>
      </c>
      <c r="Y317" s="237">
        <f t="shared" si="49"/>
        <v>11829</v>
      </c>
      <c r="Z317" s="237">
        <f t="shared" si="50"/>
        <v>1103088</v>
      </c>
      <c r="AA317" s="237" t="str">
        <f t="shared" si="51"/>
        <v>OK</v>
      </c>
      <c r="AB317" s="238"/>
      <c r="AC317" s="238"/>
      <c r="AD317" s="238"/>
      <c r="AE317" s="239"/>
      <c r="AG317" s="245"/>
      <c r="AH317" s="245"/>
      <c r="AI317" s="246">
        <v>18</v>
      </c>
      <c r="AJ317" s="246">
        <v>300</v>
      </c>
      <c r="AK317" s="240">
        <f t="shared" si="52"/>
        <v>318</v>
      </c>
      <c r="AL317" s="240">
        <f t="shared" si="53"/>
        <v>-18</v>
      </c>
      <c r="AM317" s="247">
        <f t="shared" si="54"/>
        <v>-0.00152168399695663</v>
      </c>
      <c r="AN317" s="240">
        <f>IF(A317="","",VLOOKUP(A317,'IHS DATABASE'!C:H,6,0))</f>
        <v>4.5</v>
      </c>
      <c r="AO317" s="240"/>
      <c r="AP317" s="248"/>
      <c r="AQ317" s="248"/>
      <c r="AR317" s="222"/>
      <c r="AS317" s="222"/>
      <c r="AT317" s="222">
        <f t="shared" si="55"/>
        <v>0</v>
      </c>
      <c r="AU317" s="222"/>
      <c r="AV317" s="249"/>
      <c r="AW317" s="249"/>
      <c r="AX317" s="222"/>
      <c r="AY317" s="222"/>
      <c r="AZ317" s="222"/>
      <c r="BA317" s="222"/>
      <c r="BB317" s="249"/>
      <c r="BC317" s="249" t="s">
        <v>69</v>
      </c>
      <c r="BD317" s="249"/>
      <c r="BE317" s="249"/>
    </row>
    <row r="318" spans="1:57">
      <c r="A318" s="221" t="s">
        <v>204</v>
      </c>
      <c r="B318" s="222" t="str">
        <f>IF(A318="","",VLOOKUP(A318,'IHS DATABASE'!C:D,2,0))</f>
        <v>SINDA</v>
      </c>
      <c r="C318" s="223" t="str">
        <f>IF(A318="","",VLOOKUP(A318,'IHS DATABASE'!C:AD,27,0))</f>
        <v>CCS</v>
      </c>
      <c r="D318" s="223" t="s">
        <v>76</v>
      </c>
      <c r="E318" s="223" t="str">
        <f>IF(A318="","",VLOOKUP(A318,'IHS DATABASE'!C:G,5,0))</f>
        <v>Eastern </v>
      </c>
      <c r="F318" s="223" t="str">
        <f>IF(A318="","",VLOOKUP(A318,'IHS DATABASE'!C:AB,26,0))</f>
        <v>Fetus Kalunga</v>
      </c>
      <c r="G318" s="222" t="str">
        <f>IF(A318="","",VLOOKUP(A318,'IHS DATABASE'!C:X,22,0))</f>
        <v>Fetus Kalunga</v>
      </c>
      <c r="H318" s="224"/>
      <c r="I318" s="223" t="str">
        <f>IF(A318="","",VLOOKUP(A318,'IHS DATABASE'!C:W,21,0))</f>
        <v>Indoor </v>
      </c>
      <c r="J318" s="223" t="str">
        <f>IF(A318="","",VLOOKUP(A318,'IHS DATABASE'!C:T,18,0))</f>
        <v>Grid-Gen</v>
      </c>
      <c r="K318" s="223"/>
      <c r="L318" s="223"/>
      <c r="M318" s="223" t="str">
        <f>IF(A318="","",VLOOKUP(A318,'IHS DATABASE'!C:U,19,0))</f>
        <v>Green Field</v>
      </c>
      <c r="O318" s="213">
        <v>45958</v>
      </c>
      <c r="Q318" s="233"/>
      <c r="R318" s="234"/>
      <c r="S318" s="234" t="str">
        <f>IF(A318="","",VLOOKUP(A318,'IHS DATABASE'!C:BG,30,0))</f>
        <v>Gen Logic </v>
      </c>
      <c r="T318" s="223"/>
      <c r="U318" s="234">
        <f>IF(A318="","",VLOOKUP(A318,'IHS DATABASE'!C:AG,31,0))</f>
        <v>16</v>
      </c>
      <c r="V318" s="13"/>
      <c r="W318" s="13"/>
      <c r="X318" s="13">
        <v>34091</v>
      </c>
      <c r="Y318" s="237">
        <f t="shared" si="49"/>
        <v>34091</v>
      </c>
      <c r="Z318" s="237">
        <f t="shared" si="50"/>
        <v>1102992</v>
      </c>
      <c r="AA318" s="237" t="str">
        <f t="shared" si="51"/>
        <v>OK</v>
      </c>
      <c r="AB318" s="238"/>
      <c r="AC318" s="238"/>
      <c r="AD318" s="238"/>
      <c r="AE318" s="239"/>
      <c r="AG318" s="245"/>
      <c r="AH318" s="245"/>
      <c r="AI318" s="246">
        <v>115</v>
      </c>
      <c r="AJ318" s="246">
        <v>200</v>
      </c>
      <c r="AK318" s="240">
        <f t="shared" si="52"/>
        <v>315</v>
      </c>
      <c r="AL318" s="240">
        <f t="shared" si="53"/>
        <v>-115</v>
      </c>
      <c r="AM318" s="247">
        <f t="shared" si="54"/>
        <v>-0.00337332433780177</v>
      </c>
      <c r="AN318" s="240">
        <f>IF(A318="","",VLOOKUP(A318,'IHS DATABASE'!C:H,6,0))</f>
        <v>2</v>
      </c>
      <c r="AO318" s="240"/>
      <c r="AP318" s="248"/>
      <c r="AQ318" s="248"/>
      <c r="AR318" s="222"/>
      <c r="AS318" s="222"/>
      <c r="AT318" s="222">
        <f t="shared" si="55"/>
        <v>0</v>
      </c>
      <c r="AU318" s="222"/>
      <c r="AV318" s="249"/>
      <c r="AW318" s="249"/>
      <c r="AX318" s="222"/>
      <c r="AY318" s="222"/>
      <c r="AZ318" s="222"/>
      <c r="BA318" s="222"/>
      <c r="BB318" s="249"/>
      <c r="BC318" s="249" t="s">
        <v>69</v>
      </c>
      <c r="BD318" s="249"/>
      <c r="BE318" s="249"/>
    </row>
    <row r="319" spans="1:57">
      <c r="A319" s="221" t="s">
        <v>127</v>
      </c>
      <c r="B319" s="222" t="str">
        <f>IF(A319="","",VLOOKUP(A319,'IHS DATABASE'!C:D,2,0))</f>
        <v>Kadama Basic School</v>
      </c>
      <c r="C319" s="223" t="str">
        <f>IF(A319="","",VLOOKUP(A319,'IHS DATABASE'!C:AD,27,0))</f>
        <v>CCS</v>
      </c>
      <c r="D319" s="223" t="s">
        <v>59</v>
      </c>
      <c r="E319" s="223" t="str">
        <f>IF(A319="","",VLOOKUP(A319,'IHS DATABASE'!C:G,5,0))</f>
        <v>Eastern</v>
      </c>
      <c r="F319" s="223" t="str">
        <f>IF(A319="","",VLOOKUP(A319,'IHS DATABASE'!C:AB,26,0))</f>
        <v>Fetus Kalunga</v>
      </c>
      <c r="G319" s="222" t="str">
        <f>IF(A319="","",VLOOKUP(A319,'IHS DATABASE'!C:X,22,0))</f>
        <v>Fetus Kalunga</v>
      </c>
      <c r="H319" s="224"/>
      <c r="I319" s="223" t="str">
        <f>IF(A319="","",VLOOKUP(A319,'IHS DATABASE'!C:W,21,0))</f>
        <v>Outdoor</v>
      </c>
      <c r="J319" s="223" t="str">
        <f>IF(A319="","",VLOOKUP(A319,'IHS DATABASE'!C:T,18,0))</f>
        <v>Solar-Gen</v>
      </c>
      <c r="K319" s="223"/>
      <c r="L319" s="223"/>
      <c r="M319" s="223" t="str">
        <f>IF(A319="","",VLOOKUP(A319,'IHS DATABASE'!C:U,19,0))</f>
        <v>Green Field</v>
      </c>
      <c r="O319" s="213">
        <v>45962</v>
      </c>
      <c r="Q319" s="233"/>
      <c r="R319" s="234"/>
      <c r="S319" s="234">
        <f>IF(A319="","",VLOOKUP(A319,'IHS DATABASE'!C:BG,30,0))</f>
        <v>0</v>
      </c>
      <c r="T319" s="223"/>
      <c r="U319" s="234">
        <f>IF(A319="","",VLOOKUP(A319,'IHS DATABASE'!C:AG,31,0))</f>
        <v>0</v>
      </c>
      <c r="V319" s="13"/>
      <c r="W319" s="13"/>
      <c r="X319" s="13">
        <v>12273</v>
      </c>
      <c r="Y319" s="237">
        <f t="shared" si="49"/>
        <v>12273</v>
      </c>
      <c r="Z319" s="237">
        <f t="shared" si="50"/>
        <v>1103088</v>
      </c>
      <c r="AA319" s="237" t="str">
        <f t="shared" si="51"/>
        <v>OK</v>
      </c>
      <c r="AB319" s="238"/>
      <c r="AC319" s="238"/>
      <c r="AD319" s="238"/>
      <c r="AE319" s="239"/>
      <c r="AG319" s="245"/>
      <c r="AH319" s="245"/>
      <c r="AI319" s="246">
        <v>80</v>
      </c>
      <c r="AJ319" s="246">
        <v>300</v>
      </c>
      <c r="AK319" s="240">
        <f t="shared" si="52"/>
        <v>380</v>
      </c>
      <c r="AL319" s="240">
        <f t="shared" si="53"/>
        <v>-80</v>
      </c>
      <c r="AM319" s="247">
        <f t="shared" si="54"/>
        <v>-0.00651837366577039</v>
      </c>
      <c r="AN319" s="240">
        <f>IF(A319="","",VLOOKUP(A319,'IHS DATABASE'!C:H,6,0))</f>
        <v>4.5</v>
      </c>
      <c r="AO319" s="240"/>
      <c r="AP319" s="248"/>
      <c r="AQ319" s="248"/>
      <c r="AR319" s="222"/>
      <c r="AS319" s="222"/>
      <c r="AT319" s="222">
        <f t="shared" si="55"/>
        <v>0</v>
      </c>
      <c r="AU319" s="222"/>
      <c r="AV319" s="249"/>
      <c r="AW319" s="249"/>
      <c r="AX319" s="222"/>
      <c r="AY319" s="222"/>
      <c r="AZ319" s="222"/>
      <c r="BA319" s="222"/>
      <c r="BB319" s="249"/>
      <c r="BC319" s="249" t="s">
        <v>60</v>
      </c>
      <c r="BD319" s="249"/>
      <c r="BE319" s="249"/>
    </row>
    <row r="320" spans="1:57">
      <c r="A320" s="221" t="s">
        <v>132</v>
      </c>
      <c r="B320" s="222" t="str">
        <f>IF(A320="","",VLOOKUP(A320,'IHS DATABASE'!C:D,2,0))</f>
        <v>Muyombe Repeater 2 B</v>
      </c>
      <c r="C320" s="223" t="str">
        <f>IF(A320="","",VLOOKUP(A320,'IHS DATABASE'!C:AD,27,0))</f>
        <v>CCS</v>
      </c>
      <c r="D320" s="223" t="s">
        <v>62</v>
      </c>
      <c r="E320" s="223" t="str">
        <f>IF(A320="","",VLOOKUP(A320,'IHS DATABASE'!C:G,5,0))</f>
        <v>Eastern </v>
      </c>
      <c r="F320" s="223" t="str">
        <f>IF(A320="","",VLOOKUP(A320,'IHS DATABASE'!C:AB,26,0))</f>
        <v>Fetus Kalunga</v>
      </c>
      <c r="G320" s="222" t="str">
        <f>IF(A320="","",VLOOKUP(A320,'IHS DATABASE'!C:X,22,0))</f>
        <v>Fetus Kalunga</v>
      </c>
      <c r="H320" s="224"/>
      <c r="I320" s="223" t="str">
        <f>IF(A320="","",VLOOKUP(A320,'IHS DATABASE'!C:W,21,0))</f>
        <v>Outdoor</v>
      </c>
      <c r="J320" s="223" t="str">
        <f>IF(A320="","",VLOOKUP(A320,'IHS DATABASE'!C:T,18,0))</f>
        <v>Solar-Gen</v>
      </c>
      <c r="K320" s="223"/>
      <c r="L320" s="223"/>
      <c r="M320" s="223" t="str">
        <f>IF(A320="","",VLOOKUP(A320,'IHS DATABASE'!C:U,19,0))</f>
        <v>Green Field</v>
      </c>
      <c r="O320" s="213">
        <v>45963</v>
      </c>
      <c r="Q320" s="233"/>
      <c r="R320" s="234"/>
      <c r="S320" s="234" t="str">
        <f>IF(A320="","",VLOOKUP(A320,'IHS DATABASE'!C:BG,30,0))</f>
        <v>Gen Logic </v>
      </c>
      <c r="T320" s="223"/>
      <c r="U320" s="234">
        <f>IF(A320="","",VLOOKUP(A320,'IHS DATABASE'!C:AG,31,0))</f>
        <v>11</v>
      </c>
      <c r="V320" s="13"/>
      <c r="W320" s="13"/>
      <c r="X320" s="13">
        <v>9086</v>
      </c>
      <c r="Y320" s="237">
        <f t="shared" si="49"/>
        <v>9086</v>
      </c>
      <c r="Z320" s="237">
        <f t="shared" si="50"/>
        <v>1103112</v>
      </c>
      <c r="AA320" s="237" t="str">
        <f t="shared" si="51"/>
        <v>OK</v>
      </c>
      <c r="AB320" s="238"/>
      <c r="AC320" s="238"/>
      <c r="AD320" s="238"/>
      <c r="AE320" s="239"/>
      <c r="AG320" s="245"/>
      <c r="AH320" s="245"/>
      <c r="AI320" s="246">
        <v>91</v>
      </c>
      <c r="AJ320" s="246">
        <v>400</v>
      </c>
      <c r="AK320" s="240">
        <f t="shared" si="52"/>
        <v>491</v>
      </c>
      <c r="AL320" s="240">
        <f t="shared" si="53"/>
        <v>-91</v>
      </c>
      <c r="AM320" s="247">
        <f t="shared" si="54"/>
        <v>-0.0100154083204931</v>
      </c>
      <c r="AN320" s="240">
        <f>IF(A320="","",VLOOKUP(A320,'IHS DATABASE'!C:H,6,0))</f>
        <v>1.5</v>
      </c>
      <c r="AO320" s="240"/>
      <c r="AP320" s="248"/>
      <c r="AQ320" s="248"/>
      <c r="AR320" s="222"/>
      <c r="AS320" s="222"/>
      <c r="AT320" s="222">
        <f t="shared" si="55"/>
        <v>0</v>
      </c>
      <c r="AU320" s="222"/>
      <c r="AV320" s="249"/>
      <c r="AW320" s="249"/>
      <c r="AX320" s="222"/>
      <c r="AY320" s="222"/>
      <c r="AZ320" s="222"/>
      <c r="BA320" s="222"/>
      <c r="BB320" s="249"/>
      <c r="BC320" s="249" t="s">
        <v>69</v>
      </c>
      <c r="BD320" s="249"/>
      <c r="BE320" s="249"/>
    </row>
    <row r="321" spans="1:57">
      <c r="A321" s="221" t="s">
        <v>133</v>
      </c>
      <c r="B321" s="222" t="str">
        <f>IF(A321="","",VLOOKUP(A321,'IHS DATABASE'!C:D,2,0))</f>
        <v>Muyombe Repeater 1 A</v>
      </c>
      <c r="C321" s="223" t="str">
        <f>IF(A321="","",VLOOKUP(A321,'IHS DATABASE'!C:AD,27,0))</f>
        <v>CCS</v>
      </c>
      <c r="D321" s="223" t="s">
        <v>62</v>
      </c>
      <c r="E321" s="223" t="str">
        <f>IF(A321="","",VLOOKUP(A321,'IHS DATABASE'!C:G,5,0))</f>
        <v>Eastern </v>
      </c>
      <c r="F321" s="223" t="str">
        <f>IF(A321="","",VLOOKUP(A321,'IHS DATABASE'!C:AB,26,0))</f>
        <v>Fetus Kalunga</v>
      </c>
      <c r="G321" s="222" t="str">
        <f>IF(A321="","",VLOOKUP(A321,'IHS DATABASE'!C:X,22,0))</f>
        <v>Fetus Kalunga</v>
      </c>
      <c r="H321" s="224"/>
      <c r="I321" s="223" t="str">
        <f>IF(A321="","",VLOOKUP(A321,'IHS DATABASE'!C:W,21,0))</f>
        <v>Outdoor</v>
      </c>
      <c r="J321" s="223" t="str">
        <f>IF(A321="","",VLOOKUP(A321,'IHS DATABASE'!C:T,18,0))</f>
        <v>Solar-Gen</v>
      </c>
      <c r="K321" s="223"/>
      <c r="L321" s="223"/>
      <c r="M321" s="223" t="str">
        <f>IF(A321="","",VLOOKUP(A321,'IHS DATABASE'!C:U,19,0))</f>
        <v>Green Field</v>
      </c>
      <c r="O321" s="213">
        <v>45963</v>
      </c>
      <c r="Q321" s="233"/>
      <c r="R321" s="234"/>
      <c r="S321" s="234" t="str">
        <f>IF(A321="","",VLOOKUP(A321,'IHS DATABASE'!C:BG,30,0))</f>
        <v>Gen Logic </v>
      </c>
      <c r="T321" s="223"/>
      <c r="U321" s="234">
        <f>IF(A321="","",VLOOKUP(A321,'IHS DATABASE'!C:AG,31,0))</f>
        <v>14</v>
      </c>
      <c r="V321" s="13"/>
      <c r="W321" s="13"/>
      <c r="X321" s="13">
        <v>19997</v>
      </c>
      <c r="Y321" s="237">
        <f t="shared" si="49"/>
        <v>19997</v>
      </c>
      <c r="Z321" s="237">
        <f t="shared" si="50"/>
        <v>1103112</v>
      </c>
      <c r="AA321" s="237" t="str">
        <f t="shared" si="51"/>
        <v>OK</v>
      </c>
      <c r="AB321" s="238"/>
      <c r="AC321" s="238"/>
      <c r="AD321" s="238"/>
      <c r="AE321" s="239"/>
      <c r="AG321" s="245"/>
      <c r="AH321" s="245"/>
      <c r="AI321" s="246">
        <v>58</v>
      </c>
      <c r="AJ321" s="246">
        <v>300</v>
      </c>
      <c r="AK321" s="240">
        <f t="shared" si="52"/>
        <v>358</v>
      </c>
      <c r="AL321" s="240">
        <f t="shared" si="53"/>
        <v>-58</v>
      </c>
      <c r="AM321" s="247">
        <f t="shared" si="54"/>
        <v>-0.00290043506525979</v>
      </c>
      <c r="AN321" s="240">
        <f>IF(A321="","",VLOOKUP(A321,'IHS DATABASE'!C:H,6,0))</f>
        <v>1.5</v>
      </c>
      <c r="AO321" s="240"/>
      <c r="AP321" s="248"/>
      <c r="AQ321" s="248"/>
      <c r="AR321" s="222"/>
      <c r="AS321" s="222"/>
      <c r="AT321" s="222">
        <f t="shared" si="55"/>
        <v>0</v>
      </c>
      <c r="AU321" s="222"/>
      <c r="AV321" s="249"/>
      <c r="AW321" s="249"/>
      <c r="AX321" s="222"/>
      <c r="AY321" s="222"/>
      <c r="AZ321" s="222"/>
      <c r="BA321" s="222"/>
      <c r="BB321" s="249"/>
      <c r="BC321" s="249" t="s">
        <v>69</v>
      </c>
      <c r="BD321" s="249"/>
      <c r="BE321" s="249"/>
    </row>
    <row r="322" spans="1:57">
      <c r="A322" s="221" t="s">
        <v>136</v>
      </c>
      <c r="B322" s="222" t="str">
        <f>IF(A322="","",VLOOKUP(A322,'IHS DATABASE'!C:D,2,0))</f>
        <v>KATETE</v>
      </c>
      <c r="C322" s="223" t="str">
        <f>IF(A322="","",VLOOKUP(A322,'IHS DATABASE'!C:AD,27,0))</f>
        <v>CCS</v>
      </c>
      <c r="D322" s="223" t="s">
        <v>56</v>
      </c>
      <c r="E322" s="223" t="str">
        <f>IF(A322="","",VLOOKUP(A322,'IHS DATABASE'!C:G,5,0))</f>
        <v>Eastern </v>
      </c>
      <c r="F322" s="223" t="str">
        <f>IF(A322="","",VLOOKUP(A322,'IHS DATABASE'!C:AB,26,0))</f>
        <v>Fetus Kalunga</v>
      </c>
      <c r="G322" s="222" t="str">
        <f>IF(A322="","",VLOOKUP(A322,'IHS DATABASE'!C:X,22,0))</f>
        <v>Fetus Kalunga</v>
      </c>
      <c r="H322" s="224"/>
      <c r="I322" s="223" t="str">
        <f>IF(A322="","",VLOOKUP(A322,'IHS DATABASE'!C:W,21,0))</f>
        <v>Indoor </v>
      </c>
      <c r="J322" s="223" t="str">
        <f>IF(A322="","",VLOOKUP(A322,'IHS DATABASE'!C:T,18,0))</f>
        <v>Grid-Gen</v>
      </c>
      <c r="K322" s="223"/>
      <c r="L322" s="223"/>
      <c r="M322" s="223" t="str">
        <f>IF(A322="","",VLOOKUP(A322,'IHS DATABASE'!C:U,19,0))</f>
        <v>Green Field</v>
      </c>
      <c r="O322" s="213">
        <v>45963</v>
      </c>
      <c r="Q322" s="233"/>
      <c r="R322" s="234"/>
      <c r="S322" s="234" t="str">
        <f>IF(A322="","",VLOOKUP(A322,'IHS DATABASE'!C:BG,30,0))</f>
        <v>CK Works</v>
      </c>
      <c r="T322" s="223"/>
      <c r="U322" s="234">
        <f>IF(A322="","",VLOOKUP(A322,'IHS DATABASE'!C:AG,31,0))</f>
        <v>30</v>
      </c>
      <c r="V322" s="13"/>
      <c r="W322" s="13"/>
      <c r="X322" s="13">
        <v>6686</v>
      </c>
      <c r="Y322" s="237">
        <f t="shared" si="49"/>
        <v>6686</v>
      </c>
      <c r="Z322" s="237">
        <f t="shared" si="50"/>
        <v>1103112</v>
      </c>
      <c r="AA322" s="237" t="str">
        <f t="shared" si="51"/>
        <v>OK</v>
      </c>
      <c r="AB322" s="238"/>
      <c r="AC322" s="238"/>
      <c r="AD322" s="238"/>
      <c r="AE322" s="239"/>
      <c r="AG322" s="245"/>
      <c r="AH322" s="245"/>
      <c r="AI322" s="246">
        <v>14</v>
      </c>
      <c r="AJ322" s="246">
        <v>400</v>
      </c>
      <c r="AK322" s="240">
        <f t="shared" si="52"/>
        <v>414</v>
      </c>
      <c r="AL322" s="240">
        <f t="shared" si="53"/>
        <v>-14</v>
      </c>
      <c r="AM322" s="247">
        <f t="shared" si="54"/>
        <v>-0.0020939276099312</v>
      </c>
      <c r="AN322" s="240">
        <f>IF(A322="","",VLOOKUP(A322,'IHS DATABASE'!C:H,6,0))</f>
        <v>4.5</v>
      </c>
      <c r="AO322" s="240"/>
      <c r="AP322" s="248"/>
      <c r="AQ322" s="248"/>
      <c r="AR322" s="222"/>
      <c r="AS322" s="222"/>
      <c r="AT322" s="222">
        <f t="shared" si="55"/>
        <v>0</v>
      </c>
      <c r="AU322" s="222"/>
      <c r="AV322" s="249"/>
      <c r="AW322" s="249"/>
      <c r="AX322" s="222"/>
      <c r="AY322" s="222"/>
      <c r="AZ322" s="222"/>
      <c r="BA322" s="222"/>
      <c r="BB322" s="249"/>
      <c r="BC322" s="249" t="s">
        <v>60</v>
      </c>
      <c r="BD322" s="249"/>
      <c r="BE322" s="249"/>
    </row>
    <row r="323" spans="1:57">
      <c r="A323" s="221" t="s">
        <v>135</v>
      </c>
      <c r="B323" s="222" t="str">
        <f>IF(A323="","",VLOOKUP(A323,'IHS DATABASE'!C:D,2,0))</f>
        <v>Katete</v>
      </c>
      <c r="C323" s="223" t="str">
        <f>IF(A323="","",VLOOKUP(A323,'IHS DATABASE'!C:AD,27,0))</f>
        <v>CCS</v>
      </c>
      <c r="D323" s="223" t="s">
        <v>56</v>
      </c>
      <c r="E323" s="223" t="str">
        <f>IF(A323="","",VLOOKUP(A323,'IHS DATABASE'!C:G,5,0))</f>
        <v>Eastern </v>
      </c>
      <c r="F323" s="223" t="str">
        <f>IF(A323="","",VLOOKUP(A323,'IHS DATABASE'!C:AB,26,0))</f>
        <v>Fetus Kalunga</v>
      </c>
      <c r="G323" s="222" t="str">
        <f>IF(A323="","",VLOOKUP(A323,'IHS DATABASE'!C:X,22,0))</f>
        <v>Fetus Kalunga</v>
      </c>
      <c r="H323" s="224"/>
      <c r="I323" s="223" t="str">
        <f>IF(A323="","",VLOOKUP(A323,'IHS DATABASE'!C:W,21,0))</f>
        <v>Indoor </v>
      </c>
      <c r="J323" s="223" t="str">
        <f>IF(A323="","",VLOOKUP(A323,'IHS DATABASE'!C:T,18,0))</f>
        <v>Grid-Gen</v>
      </c>
      <c r="K323" s="223"/>
      <c r="L323" s="223"/>
      <c r="M323" s="223" t="str">
        <f>IF(A323="","",VLOOKUP(A323,'IHS DATABASE'!C:U,19,0))</f>
        <v>Green Field</v>
      </c>
      <c r="O323" s="213">
        <v>45963</v>
      </c>
      <c r="Q323" s="233"/>
      <c r="R323" s="234"/>
      <c r="S323" s="234" t="str">
        <f>IF(A323="","",VLOOKUP(A323,'IHS DATABASE'!C:BG,30,0))</f>
        <v>CK Works</v>
      </c>
      <c r="T323" s="223"/>
      <c r="U323" s="234">
        <f>IF(A323="","",VLOOKUP(A323,'IHS DATABASE'!C:AG,31,0))</f>
        <v>30</v>
      </c>
      <c r="V323" s="13"/>
      <c r="W323" s="13"/>
      <c r="X323" s="13">
        <v>5019</v>
      </c>
      <c r="Y323" s="237">
        <f t="shared" si="49"/>
        <v>5019</v>
      </c>
      <c r="Z323" s="237">
        <f t="shared" si="50"/>
        <v>1103112</v>
      </c>
      <c r="AA323" s="237" t="str">
        <f t="shared" si="51"/>
        <v>OK</v>
      </c>
      <c r="AB323" s="238"/>
      <c r="AC323" s="238"/>
      <c r="AD323" s="238"/>
      <c r="AE323" s="239"/>
      <c r="AG323" s="245"/>
      <c r="AH323" s="245"/>
      <c r="AI323" s="246">
        <v>45</v>
      </c>
      <c r="AJ323" s="246">
        <v>400</v>
      </c>
      <c r="AK323" s="240">
        <f t="shared" si="52"/>
        <v>445</v>
      </c>
      <c r="AL323" s="240">
        <f t="shared" si="53"/>
        <v>-45</v>
      </c>
      <c r="AM323" s="247">
        <f t="shared" si="54"/>
        <v>-0.00896592946802152</v>
      </c>
      <c r="AN323" s="240">
        <f>IF(A323="","",VLOOKUP(A323,'IHS DATABASE'!C:H,6,0))</f>
        <v>4.5</v>
      </c>
      <c r="AO323" s="240"/>
      <c r="AP323" s="248"/>
      <c r="AQ323" s="248"/>
      <c r="AR323" s="222"/>
      <c r="AS323" s="222"/>
      <c r="AT323" s="222">
        <f t="shared" si="55"/>
        <v>0</v>
      </c>
      <c r="AU323" s="222"/>
      <c r="AV323" s="249"/>
      <c r="AW323" s="249"/>
      <c r="AX323" s="222"/>
      <c r="AY323" s="222"/>
      <c r="AZ323" s="222"/>
      <c r="BA323" s="222"/>
      <c r="BB323" s="249"/>
      <c r="BC323" s="249" t="s">
        <v>60</v>
      </c>
      <c r="BD323" s="249"/>
      <c r="BE323" s="249"/>
    </row>
    <row r="324" spans="1:57">
      <c r="A324" s="221" t="s">
        <v>146</v>
      </c>
      <c r="B324" s="222" t="str">
        <f>IF(A324="","",VLOOKUP(A324,'IHS DATABASE'!C:D,2,0))</f>
        <v>Zumaili (old chadiza road)</v>
      </c>
      <c r="C324" s="223" t="str">
        <f>IF(A324="","",VLOOKUP(A324,'IHS DATABASE'!C:AD,27,0))</f>
        <v>CCS</v>
      </c>
      <c r="D324" s="223" t="s">
        <v>59</v>
      </c>
      <c r="E324" s="223" t="str">
        <f>IF(A324="","",VLOOKUP(A324,'IHS DATABASE'!C:G,5,0))</f>
        <v>Eastern </v>
      </c>
      <c r="F324" s="223" t="str">
        <f>IF(A324="","",VLOOKUP(A324,'IHS DATABASE'!C:AB,26,0))</f>
        <v>Fetus Kalunga</v>
      </c>
      <c r="G324" s="222" t="str">
        <f>IF(A324="","",VLOOKUP(A324,'IHS DATABASE'!C:X,22,0))</f>
        <v>Fetus Kalunga</v>
      </c>
      <c r="H324" s="224"/>
      <c r="I324" s="223" t="str">
        <f>IF(A324="","",VLOOKUP(A324,'IHS DATABASE'!C:W,21,0))</f>
        <v>Outdoor</v>
      </c>
      <c r="J324" s="223" t="str">
        <f>IF(A324="","",VLOOKUP(A324,'IHS DATABASE'!C:T,18,0))</f>
        <v>Grid-Gen</v>
      </c>
      <c r="K324" s="223"/>
      <c r="L324" s="223"/>
      <c r="M324" s="223" t="str">
        <f>IF(A324="","",VLOOKUP(A324,'IHS DATABASE'!C:U,19,0))</f>
        <v>Green Field</v>
      </c>
      <c r="O324" s="213">
        <v>45963</v>
      </c>
      <c r="Q324" s="233"/>
      <c r="R324" s="234"/>
      <c r="S324" s="234" t="str">
        <f>IF(A324="","",VLOOKUP(A324,'IHS DATABASE'!C:BG,30,0))</f>
        <v>CK Works</v>
      </c>
      <c r="T324" s="223"/>
      <c r="U324" s="234">
        <f>IF(A324="","",VLOOKUP(A324,'IHS DATABASE'!C:AG,31,0))</f>
        <v>20</v>
      </c>
      <c r="V324" s="13"/>
      <c r="W324" s="13"/>
      <c r="X324" s="13">
        <v>17256</v>
      </c>
      <c r="Y324" s="237">
        <f t="shared" si="49"/>
        <v>17256</v>
      </c>
      <c r="Z324" s="237">
        <f t="shared" si="50"/>
        <v>1103112</v>
      </c>
      <c r="AA324" s="237" t="str">
        <f t="shared" si="51"/>
        <v>OK</v>
      </c>
      <c r="AB324" s="238"/>
      <c r="AC324" s="238"/>
      <c r="AD324" s="238"/>
      <c r="AE324" s="239"/>
      <c r="AG324" s="245"/>
      <c r="AH324" s="245"/>
      <c r="AI324" s="246">
        <v>75</v>
      </c>
      <c r="AJ324" s="246">
        <v>400</v>
      </c>
      <c r="AK324" s="240">
        <f t="shared" si="52"/>
        <v>475</v>
      </c>
      <c r="AL324" s="240">
        <f t="shared" si="53"/>
        <v>-75</v>
      </c>
      <c r="AM324" s="247">
        <f t="shared" si="54"/>
        <v>-0.00434631432545202</v>
      </c>
      <c r="AN324" s="240">
        <f>IF(A324="","",VLOOKUP(A324,'IHS DATABASE'!C:H,6,0))</f>
        <v>2.5</v>
      </c>
      <c r="AO324" s="240"/>
      <c r="AP324" s="248"/>
      <c r="AQ324" s="248"/>
      <c r="AR324" s="222"/>
      <c r="AS324" s="222"/>
      <c r="AT324" s="222">
        <f t="shared" si="55"/>
        <v>0</v>
      </c>
      <c r="AU324" s="222"/>
      <c r="AV324" s="249"/>
      <c r="AW324" s="249"/>
      <c r="AX324" s="222"/>
      <c r="AY324" s="222"/>
      <c r="AZ324" s="222"/>
      <c r="BA324" s="222"/>
      <c r="BB324" s="249"/>
      <c r="BC324" s="249" t="s">
        <v>60</v>
      </c>
      <c r="BD324" s="249"/>
      <c r="BE324" s="249"/>
    </row>
    <row r="325" spans="1:57">
      <c r="A325" s="221" t="s">
        <v>58</v>
      </c>
      <c r="B325" s="222" t="str">
        <f>IF(A325="","",VLOOKUP(A325,'IHS DATABASE'!C:D,2,0))</f>
        <v>Katete CBD</v>
      </c>
      <c r="C325" s="223" t="str">
        <f>IF(A325="","",VLOOKUP(A325,'IHS DATABASE'!C:AD,27,0))</f>
        <v>CCS</v>
      </c>
      <c r="D325" s="223" t="s">
        <v>59</v>
      </c>
      <c r="E325" s="223" t="str">
        <f>IF(A325="","",VLOOKUP(A325,'IHS DATABASE'!C:G,5,0))</f>
        <v>Eastern </v>
      </c>
      <c r="F325" s="223" t="str">
        <f>IF(A325="","",VLOOKUP(A325,'IHS DATABASE'!C:AB,26,0))</f>
        <v>Fetus Kalunga</v>
      </c>
      <c r="G325" s="222" t="str">
        <f>IF(A325="","",VLOOKUP(A325,'IHS DATABASE'!C:X,22,0))</f>
        <v>Fetus Kalunga</v>
      </c>
      <c r="H325" s="224"/>
      <c r="I325" s="223" t="str">
        <f>IF(A325="","",VLOOKUP(A325,'IHS DATABASE'!C:W,21,0))</f>
        <v>Outdoor</v>
      </c>
      <c r="J325" s="223" t="str">
        <f>IF(A325="","",VLOOKUP(A325,'IHS DATABASE'!C:T,18,0))</f>
        <v>Grid-Gen</v>
      </c>
      <c r="K325" s="223"/>
      <c r="L325" s="223"/>
      <c r="M325" s="223" t="str">
        <f>IF(A325="","",VLOOKUP(A325,'IHS DATABASE'!C:U,19,0))</f>
        <v>Green Field</v>
      </c>
      <c r="O325" s="213">
        <v>45963</v>
      </c>
      <c r="Q325" s="233"/>
      <c r="R325" s="234"/>
      <c r="S325" s="234" t="str">
        <f>IF(A325="","",VLOOKUP(A325,'IHS DATABASE'!C:BG,30,0))</f>
        <v>Gen Logic </v>
      </c>
      <c r="T325" s="223"/>
      <c r="U325" s="234">
        <f>IF(A325="","",VLOOKUP(A325,'IHS DATABASE'!C:AG,31,0))</f>
        <v>20</v>
      </c>
      <c r="V325" s="13"/>
      <c r="W325" s="13"/>
      <c r="X325" s="13">
        <v>9738</v>
      </c>
      <c r="Y325" s="237">
        <f t="shared" si="49"/>
        <v>9738</v>
      </c>
      <c r="Z325" s="237">
        <f t="shared" si="50"/>
        <v>1103112</v>
      </c>
      <c r="AA325" s="237" t="str">
        <f t="shared" si="51"/>
        <v>OK</v>
      </c>
      <c r="AB325" s="238"/>
      <c r="AC325" s="238"/>
      <c r="AD325" s="238"/>
      <c r="AE325" s="239"/>
      <c r="AG325" s="245"/>
      <c r="AH325" s="245"/>
      <c r="AI325" s="246">
        <v>15</v>
      </c>
      <c r="AJ325" s="246">
        <v>300</v>
      </c>
      <c r="AK325" s="240">
        <f t="shared" si="52"/>
        <v>315</v>
      </c>
      <c r="AL325" s="240">
        <f t="shared" si="53"/>
        <v>-15</v>
      </c>
      <c r="AM325" s="247">
        <f t="shared" si="54"/>
        <v>-0.00154035736290819</v>
      </c>
      <c r="AN325" s="240">
        <f>IF(A325="","",VLOOKUP(A325,'IHS DATABASE'!C:H,6,0))</f>
        <v>2.5</v>
      </c>
      <c r="AO325" s="240"/>
      <c r="AP325" s="248"/>
      <c r="AQ325" s="248"/>
      <c r="AR325" s="222"/>
      <c r="AS325" s="222"/>
      <c r="AT325" s="222">
        <f t="shared" si="55"/>
        <v>0</v>
      </c>
      <c r="AU325" s="222"/>
      <c r="AV325" s="249"/>
      <c r="AW325" s="249"/>
      <c r="AX325" s="222"/>
      <c r="AY325" s="222"/>
      <c r="AZ325" s="222"/>
      <c r="BA325" s="222"/>
      <c r="BB325" s="249"/>
      <c r="BC325" s="249" t="s">
        <v>60</v>
      </c>
      <c r="BD325" s="249"/>
      <c r="BE325" s="249"/>
    </row>
    <row r="326" spans="1:57">
      <c r="A326" s="221" t="s">
        <v>134</v>
      </c>
      <c r="B326" s="222" t="str">
        <f>IF(A326="","",VLOOKUP(A326,'IHS DATABASE'!C:D,2,0))</f>
        <v>Kavulamukoko</v>
      </c>
      <c r="C326" s="223" t="str">
        <f>IF(A326="","",VLOOKUP(A326,'IHS DATABASE'!C:AD,27,0))</f>
        <v>CCS</v>
      </c>
      <c r="D326" s="223" t="s">
        <v>59</v>
      </c>
      <c r="E326" s="223" t="str">
        <f>IF(A326="","",VLOOKUP(A326,'IHS DATABASE'!C:G,5,0))</f>
        <v>Eastern </v>
      </c>
      <c r="F326" s="223" t="str">
        <f>IF(A326="","",VLOOKUP(A326,'IHS DATABASE'!C:AB,26,0))</f>
        <v>Fetus Kalunga</v>
      </c>
      <c r="G326" s="222" t="str">
        <f>IF(A326="","",VLOOKUP(A326,'IHS DATABASE'!C:X,22,0))</f>
        <v>Fetus Kalunga</v>
      </c>
      <c r="H326" s="224"/>
      <c r="I326" s="223" t="str">
        <f>IF(A326="","",VLOOKUP(A326,'IHS DATABASE'!C:W,21,0))</f>
        <v>Outdoor</v>
      </c>
      <c r="J326" s="223" t="str">
        <f>IF(A326="","",VLOOKUP(A326,'IHS DATABASE'!C:T,18,0))</f>
        <v>Solar-Gen</v>
      </c>
      <c r="K326" s="223"/>
      <c r="L326" s="223"/>
      <c r="M326" s="223" t="str">
        <f>IF(A326="","",VLOOKUP(A326,'IHS DATABASE'!C:U,19,0))</f>
        <v>Green Field</v>
      </c>
      <c r="O326" s="213">
        <v>45963</v>
      </c>
      <c r="Q326" s="233"/>
      <c r="R326" s="234"/>
      <c r="S326" s="234" t="str">
        <f>IF(A326="","",VLOOKUP(A326,'IHS DATABASE'!C:BG,30,0))</f>
        <v>CK Works</v>
      </c>
      <c r="T326" s="223"/>
      <c r="U326" s="234">
        <f>IF(A326="","",VLOOKUP(A326,'IHS DATABASE'!C:AG,31,0))</f>
        <v>15</v>
      </c>
      <c r="V326" s="13"/>
      <c r="W326" s="13"/>
      <c r="X326" s="13">
        <v>26410</v>
      </c>
      <c r="Y326" s="237">
        <f t="shared" si="49"/>
        <v>26410</v>
      </c>
      <c r="Z326" s="237">
        <f t="shared" si="50"/>
        <v>1103112</v>
      </c>
      <c r="AA326" s="237" t="str">
        <f t="shared" si="51"/>
        <v>OK</v>
      </c>
      <c r="AB326" s="238"/>
      <c r="AC326" s="238"/>
      <c r="AD326" s="238"/>
      <c r="AE326" s="239"/>
      <c r="AG326" s="245"/>
      <c r="AH326" s="245"/>
      <c r="AI326" s="246">
        <v>10</v>
      </c>
      <c r="AJ326" s="246">
        <v>400</v>
      </c>
      <c r="AK326" s="240">
        <f t="shared" si="52"/>
        <v>410</v>
      </c>
      <c r="AL326" s="240">
        <f t="shared" si="53"/>
        <v>-10</v>
      </c>
      <c r="AM326" s="247">
        <f t="shared" si="54"/>
        <v>-0.000378644452858766</v>
      </c>
      <c r="AN326" s="240">
        <f>IF(A326="","",VLOOKUP(A326,'IHS DATABASE'!C:H,6,0))</f>
        <v>1.8</v>
      </c>
      <c r="AO326" s="240"/>
      <c r="AP326" s="248"/>
      <c r="AQ326" s="248"/>
      <c r="AR326" s="222"/>
      <c r="AS326" s="222"/>
      <c r="AT326" s="222">
        <f t="shared" si="55"/>
        <v>0</v>
      </c>
      <c r="AU326" s="222"/>
      <c r="AV326" s="249"/>
      <c r="AW326" s="249"/>
      <c r="AX326" s="222"/>
      <c r="AY326" s="222"/>
      <c r="AZ326" s="222"/>
      <c r="BA326" s="222"/>
      <c r="BB326" s="249"/>
      <c r="BC326" s="249" t="s">
        <v>60</v>
      </c>
      <c r="BD326" s="249"/>
      <c r="BE326" s="249"/>
    </row>
    <row r="327" spans="1:57">
      <c r="A327" s="221" t="s">
        <v>182</v>
      </c>
      <c r="B327" s="222" t="str">
        <f>IF(A327="","",VLOOKUP(A327,'IHS DATABASE'!C:D,2,0))</f>
        <v>MSORO REPEATER</v>
      </c>
      <c r="C327" s="223" t="str">
        <f>IF(A327="","",VLOOKUP(A327,'IHS DATABASE'!C:AD,27,0))</f>
        <v>CCS</v>
      </c>
      <c r="D327" s="223" t="s">
        <v>59</v>
      </c>
      <c r="E327" s="223" t="str">
        <f>IF(A327="","",VLOOKUP(A327,'IHS DATABASE'!C:G,5,0))</f>
        <v>Eastern </v>
      </c>
      <c r="F327" s="223" t="str">
        <f>IF(A327="","",VLOOKUP(A327,'IHS DATABASE'!C:AB,26,0))</f>
        <v>Fetus Kalunga</v>
      </c>
      <c r="G327" s="222" t="str">
        <f>IF(A327="","",VLOOKUP(A327,'IHS DATABASE'!C:X,22,0))</f>
        <v>Fetus Kalunga</v>
      </c>
      <c r="H327" s="224"/>
      <c r="I327" s="223" t="str">
        <f>IF(A327="","",VLOOKUP(A327,'IHS DATABASE'!C:W,21,0))</f>
        <v>Indoor </v>
      </c>
      <c r="J327" s="223" t="str">
        <f>IF(A327="","",VLOOKUP(A327,'IHS DATABASE'!C:T,18,0))</f>
        <v>Solar-Gen</v>
      </c>
      <c r="K327" s="223"/>
      <c r="L327" s="223"/>
      <c r="M327" s="223" t="str">
        <f>IF(A327="","",VLOOKUP(A327,'IHS DATABASE'!C:U,19,0))</f>
        <v>Green Field</v>
      </c>
      <c r="O327" s="213">
        <v>45963</v>
      </c>
      <c r="Q327" s="233"/>
      <c r="R327" s="234"/>
      <c r="S327" s="234" t="str">
        <f>IF(A327="","",VLOOKUP(A327,'IHS DATABASE'!C:BG,30,0))</f>
        <v>CK Works</v>
      </c>
      <c r="T327" s="223"/>
      <c r="U327" s="234">
        <f>IF(A327="","",VLOOKUP(A327,'IHS DATABASE'!C:AG,31,0))</f>
        <v>20</v>
      </c>
      <c r="V327" s="13"/>
      <c r="W327" s="13"/>
      <c r="X327" s="13">
        <v>22183</v>
      </c>
      <c r="Y327" s="237">
        <f t="shared" si="49"/>
        <v>22183</v>
      </c>
      <c r="Z327" s="237">
        <f t="shared" si="50"/>
        <v>1103112</v>
      </c>
      <c r="AA327" s="237" t="str">
        <f t="shared" si="51"/>
        <v>OK</v>
      </c>
      <c r="AB327" s="238"/>
      <c r="AC327" s="238"/>
      <c r="AD327" s="238"/>
      <c r="AE327" s="239"/>
      <c r="AG327" s="245"/>
      <c r="AH327" s="245"/>
      <c r="AI327" s="246">
        <v>191</v>
      </c>
      <c r="AJ327" s="246">
        <v>300</v>
      </c>
      <c r="AK327" s="240">
        <f t="shared" si="52"/>
        <v>491</v>
      </c>
      <c r="AL327" s="240">
        <f t="shared" si="53"/>
        <v>-191</v>
      </c>
      <c r="AM327" s="247">
        <f t="shared" si="54"/>
        <v>-0.00861019699770094</v>
      </c>
      <c r="AN327" s="240">
        <f>IF(A327="","",VLOOKUP(A327,'IHS DATABASE'!C:H,6,0))</f>
        <v>2.5</v>
      </c>
      <c r="AO327" s="240"/>
      <c r="AP327" s="248"/>
      <c r="AQ327" s="248"/>
      <c r="AR327" s="222"/>
      <c r="AS327" s="222"/>
      <c r="AT327" s="222">
        <f t="shared" si="55"/>
        <v>0</v>
      </c>
      <c r="AU327" s="222"/>
      <c r="AV327" s="249"/>
      <c r="AW327" s="249"/>
      <c r="AX327" s="222"/>
      <c r="AY327" s="222"/>
      <c r="AZ327" s="222"/>
      <c r="BA327" s="222"/>
      <c r="BB327" s="249"/>
      <c r="BC327" s="249" t="s">
        <v>60</v>
      </c>
      <c r="BD327" s="249"/>
      <c r="BE327" s="249"/>
    </row>
    <row r="328" spans="1:57">
      <c r="A328" s="46" t="s">
        <v>194</v>
      </c>
      <c r="B328" s="42" t="s">
        <v>217</v>
      </c>
      <c r="C328" s="223" t="str">
        <f>IF(A328="","",VLOOKUP(A328,'IHS DATABASE'!C:AD,27,0))</f>
        <v>CCS</v>
      </c>
      <c r="D328" s="223" t="s">
        <v>59</v>
      </c>
      <c r="E328" s="223" t="str">
        <f>IF(A328="","",VLOOKUP(A328,'IHS DATABASE'!C:G,5,0))</f>
        <v>Eastern </v>
      </c>
      <c r="F328" s="223" t="str">
        <f>IF(A328="","",VLOOKUP(A328,'IHS DATABASE'!C:AB,26,0))</f>
        <v>Fetus Kalunga</v>
      </c>
      <c r="G328" s="222" t="str">
        <f>IF(A328="","",VLOOKUP(A328,'IHS DATABASE'!C:X,22,0))</f>
        <v>Fetus Kalunga</v>
      </c>
      <c r="H328" s="224"/>
      <c r="I328" s="223" t="str">
        <f>IF(A328="","",VLOOKUP(A328,'IHS DATABASE'!C:W,21,0))</f>
        <v>Outdoor</v>
      </c>
      <c r="J328" s="223" t="str">
        <f>IF(A328="","",VLOOKUP(A328,'IHS DATABASE'!C:T,18,0))</f>
        <v>Grid-Gen</v>
      </c>
      <c r="K328" s="223"/>
      <c r="L328" s="223"/>
      <c r="M328" s="223" t="str">
        <f>IF(A328="","",VLOOKUP(A328,'IHS DATABASE'!C:U,19,0))</f>
        <v>Green Field</v>
      </c>
      <c r="O328" s="213">
        <v>45938</v>
      </c>
      <c r="Q328" s="233"/>
      <c r="R328" s="234"/>
      <c r="S328" s="234" t="str">
        <f>IF(A328="","",VLOOKUP(A328,'IHS DATABASE'!C:BG,30,0))</f>
        <v>MPI</v>
      </c>
      <c r="T328" s="223"/>
      <c r="U328" s="234">
        <f>IF(A328="","",VLOOKUP(A328,'IHS DATABASE'!C:AG,31,0))</f>
        <v>13</v>
      </c>
      <c r="V328" s="13"/>
      <c r="W328" s="13"/>
      <c r="X328" s="13">
        <v>25825</v>
      </c>
      <c r="Y328" s="237">
        <f t="shared" si="49"/>
        <v>25825</v>
      </c>
      <c r="Z328" s="237">
        <f t="shared" si="50"/>
        <v>1102512</v>
      </c>
      <c r="AA328" s="237" t="str">
        <f t="shared" si="51"/>
        <v>OK</v>
      </c>
      <c r="AB328" s="238"/>
      <c r="AC328" s="238"/>
      <c r="AD328" s="238"/>
      <c r="AE328" s="239"/>
      <c r="AG328" s="245"/>
      <c r="AH328" s="245"/>
      <c r="AI328" s="246">
        <v>73</v>
      </c>
      <c r="AJ328" s="246">
        <v>220</v>
      </c>
      <c r="AK328" s="240">
        <f t="shared" si="52"/>
        <v>293</v>
      </c>
      <c r="AL328" s="240">
        <f t="shared" si="53"/>
        <v>-73</v>
      </c>
      <c r="AM328" s="247">
        <f t="shared" si="54"/>
        <v>-0.00282671829622459</v>
      </c>
      <c r="AN328" s="240">
        <f>IF(A328="","",VLOOKUP(A328,'IHS DATABASE'!C:H,6,0))</f>
        <v>1.5</v>
      </c>
      <c r="AO328" s="240"/>
      <c r="AP328" s="248"/>
      <c r="AQ328" s="248"/>
      <c r="AR328" s="222"/>
      <c r="AS328" s="222"/>
      <c r="AT328" s="222">
        <f t="shared" si="55"/>
        <v>0</v>
      </c>
      <c r="AU328" s="222"/>
      <c r="AV328" s="249"/>
      <c r="AW328" s="249"/>
      <c r="AX328" s="222"/>
      <c r="AY328" s="222"/>
      <c r="AZ328" s="222"/>
      <c r="BA328" s="222"/>
      <c r="BB328" s="249"/>
      <c r="BC328" s="249"/>
      <c r="BD328" s="249"/>
      <c r="BE328" s="249"/>
    </row>
    <row r="329" spans="1:57">
      <c r="A329" s="225" t="s">
        <v>96</v>
      </c>
      <c r="B329" s="222" t="str">
        <f>IF(A329="","",VLOOKUP(A329,'IHS DATABASE'!C:D,2,0))</f>
        <v>St. Margret BB</v>
      </c>
      <c r="C329" s="223" t="str">
        <f>IF(A329="","",VLOOKUP(A329,'IHS DATABASE'!C:AD,27,0))</f>
        <v>CCS</v>
      </c>
      <c r="D329" s="223" t="s">
        <v>59</v>
      </c>
      <c r="E329" s="223" t="str">
        <f>IF(A329="","",VLOOKUP(A329,'IHS DATABASE'!C:G,5,0))</f>
        <v>Eastern </v>
      </c>
      <c r="F329" s="223" t="str">
        <f>IF(A329="","",VLOOKUP(A329,'IHS DATABASE'!C:AB,26,0))</f>
        <v>Fetus Kalunga</v>
      </c>
      <c r="G329" s="222" t="str">
        <f>IF(A329="","",VLOOKUP(A329,'IHS DATABASE'!C:X,22,0))</f>
        <v>Fetus Kalunga</v>
      </c>
      <c r="H329" s="224"/>
      <c r="I329" s="223" t="str">
        <f>IF(A329="","",VLOOKUP(A329,'IHS DATABASE'!C:W,21,0))</f>
        <v>Outdoor</v>
      </c>
      <c r="J329" s="223" t="str">
        <f>IF(A329="","",VLOOKUP(A329,'IHS DATABASE'!C:T,18,0))</f>
        <v>Grid-Gen</v>
      </c>
      <c r="K329" s="223"/>
      <c r="L329" s="223"/>
      <c r="M329" s="223" t="str">
        <f>IF(A329="","",VLOOKUP(A329,'IHS DATABASE'!C:U,19,0))</f>
        <v>Green Field</v>
      </c>
      <c r="O329" s="213">
        <v>45962</v>
      </c>
      <c r="Q329" s="233"/>
      <c r="R329" s="234"/>
      <c r="S329" s="234" t="str">
        <f>IF(A329="","",VLOOKUP(A329,'IHS DATABASE'!C:BG,30,0))</f>
        <v>Elcos</v>
      </c>
      <c r="T329" s="223"/>
      <c r="U329" s="234">
        <f>IF(A329="","",VLOOKUP(A329,'IHS DATABASE'!C:AG,31,0))</f>
        <v>15</v>
      </c>
      <c r="V329" s="13"/>
      <c r="W329" s="13"/>
      <c r="X329" s="13">
        <v>6668</v>
      </c>
      <c r="Y329" s="237">
        <f t="shared" si="49"/>
        <v>6668</v>
      </c>
      <c r="Z329" s="237">
        <f t="shared" si="50"/>
        <v>1103088</v>
      </c>
      <c r="AA329" s="237" t="str">
        <f t="shared" si="51"/>
        <v>OK</v>
      </c>
      <c r="AB329" s="238"/>
      <c r="AC329" s="238"/>
      <c r="AD329" s="238"/>
      <c r="AE329" s="239"/>
      <c r="AG329" s="245"/>
      <c r="AH329" s="245"/>
      <c r="AI329" s="246">
        <v>226</v>
      </c>
      <c r="AJ329" s="246">
        <v>200</v>
      </c>
      <c r="AK329" s="240">
        <f t="shared" si="52"/>
        <v>426</v>
      </c>
      <c r="AL329" s="240">
        <f t="shared" si="53"/>
        <v>-226</v>
      </c>
      <c r="AM329" s="247">
        <f t="shared" si="54"/>
        <v>-0.0338932213557289</v>
      </c>
      <c r="AN329" s="240">
        <f>IF(A329="","",VLOOKUP(A329,'IHS DATABASE'!C:H,6,0))</f>
        <v>1.8</v>
      </c>
      <c r="AO329" s="240"/>
      <c r="AP329" s="248"/>
      <c r="AQ329" s="248"/>
      <c r="AR329" s="222"/>
      <c r="AS329" s="222"/>
      <c r="AT329" s="222">
        <f t="shared" si="55"/>
        <v>0</v>
      </c>
      <c r="AU329" s="222"/>
      <c r="AV329" s="249"/>
      <c r="AW329" s="249"/>
      <c r="AX329" s="222"/>
      <c r="AY329" s="222"/>
      <c r="AZ329" s="222"/>
      <c r="BA329" s="222"/>
      <c r="BB329" s="249"/>
      <c r="BC329" s="249" t="s">
        <v>60</v>
      </c>
      <c r="BD329" s="249"/>
      <c r="BE329" s="249"/>
    </row>
    <row r="330" spans="1:57">
      <c r="A330" s="221" t="s">
        <v>99</v>
      </c>
      <c r="B330" s="222" t="str">
        <f>IF(A330="","",VLOOKUP(A330,'IHS DATABASE'!C:D,2,0))</f>
        <v>Ukwimi</v>
      </c>
      <c r="C330" s="223" t="str">
        <f>IF(A330="","",VLOOKUP(A330,'IHS DATABASE'!C:AD,27,0))</f>
        <v>CCS</v>
      </c>
      <c r="D330" s="223" t="s">
        <v>76</v>
      </c>
      <c r="E330" s="223" t="str">
        <f>IF(A330="","",VLOOKUP(A330,'IHS DATABASE'!C:G,5,0))</f>
        <v>Eastern </v>
      </c>
      <c r="F330" s="223" t="str">
        <f>IF(A330="","",VLOOKUP(A330,'IHS DATABASE'!C:AB,26,0))</f>
        <v>Fetus Kalunga</v>
      </c>
      <c r="G330" s="222" t="str">
        <f>IF(A330="","",VLOOKUP(A330,'IHS DATABASE'!C:X,22,0))</f>
        <v>Fetus Kalunga</v>
      </c>
      <c r="H330" s="224"/>
      <c r="I330" s="223" t="str">
        <f>IF(A330="","",VLOOKUP(A330,'IHS DATABASE'!C:W,21,0))</f>
        <v>Outdoor</v>
      </c>
      <c r="J330" s="223" t="str">
        <f>IF(A330="","",VLOOKUP(A330,'IHS DATABASE'!C:T,18,0))</f>
        <v>Grid-Gen</v>
      </c>
      <c r="K330" s="223"/>
      <c r="L330" s="223"/>
      <c r="M330" s="223" t="str">
        <f>IF(A330="","",VLOOKUP(A330,'IHS DATABASE'!C:U,19,0))</f>
        <v>Green Field</v>
      </c>
      <c r="O330" s="213">
        <v>45957</v>
      </c>
      <c r="Q330" s="233"/>
      <c r="R330" s="234"/>
      <c r="S330" s="234" t="str">
        <f>IF(A330="","",VLOOKUP(A330,'IHS DATABASE'!C:BG,30,0))</f>
        <v>Gen Logic </v>
      </c>
      <c r="T330" s="223"/>
      <c r="U330" s="234">
        <f>IF(A330="","",VLOOKUP(A330,'IHS DATABASE'!C:AG,31,0))</f>
        <v>16</v>
      </c>
      <c r="V330" s="13"/>
      <c r="W330" s="13"/>
      <c r="X330" s="13">
        <v>14053</v>
      </c>
      <c r="Y330" s="237">
        <f t="shared" si="49"/>
        <v>14053</v>
      </c>
      <c r="Z330" s="237">
        <f t="shared" si="50"/>
        <v>1102968</v>
      </c>
      <c r="AA330" s="237" t="str">
        <f t="shared" si="51"/>
        <v>OK</v>
      </c>
      <c r="AB330" s="238"/>
      <c r="AC330" s="238"/>
      <c r="AD330" s="238"/>
      <c r="AE330" s="239"/>
      <c r="AG330" s="245"/>
      <c r="AH330" s="245"/>
      <c r="AI330" s="246">
        <v>10</v>
      </c>
      <c r="AJ330" s="246">
        <v>200</v>
      </c>
      <c r="AK330" s="240">
        <f t="shared" si="52"/>
        <v>210</v>
      </c>
      <c r="AL330" s="240">
        <f t="shared" si="53"/>
        <v>-10</v>
      </c>
      <c r="AM330" s="247">
        <f t="shared" si="54"/>
        <v>-0.000711591830925781</v>
      </c>
      <c r="AN330" s="240">
        <f>IF(A330="","",VLOOKUP(A330,'IHS DATABASE'!C:H,6,0))</f>
        <v>2</v>
      </c>
      <c r="AO330" s="240"/>
      <c r="AP330" s="248"/>
      <c r="AQ330" s="248"/>
      <c r="AR330" s="222"/>
      <c r="AS330" s="222"/>
      <c r="AT330" s="222">
        <f t="shared" si="55"/>
        <v>0</v>
      </c>
      <c r="AU330" s="222"/>
      <c r="AV330" s="249"/>
      <c r="AW330" s="249"/>
      <c r="AX330" s="222"/>
      <c r="AY330" s="222"/>
      <c r="AZ330" s="222"/>
      <c r="BA330" s="222"/>
      <c r="BB330" s="249"/>
      <c r="BC330" s="249" t="s">
        <v>128</v>
      </c>
      <c r="BD330" s="249"/>
      <c r="BE330" s="249"/>
    </row>
    <row r="331" spans="1:57">
      <c r="A331" s="221" t="s">
        <v>151</v>
      </c>
      <c r="B331" s="222" t="str">
        <f>IF(A331="","",VLOOKUP(A331,'IHS DATABASE'!C:D,2,0))</f>
        <v>Dole Primary School</v>
      </c>
      <c r="C331" s="223" t="str">
        <f>IF(A331="","",VLOOKUP(A331,'IHS DATABASE'!C:AD,27,0))</f>
        <v>CCS</v>
      </c>
      <c r="D331" s="223" t="s">
        <v>56</v>
      </c>
      <c r="E331" s="223" t="str">
        <f>IF(A331="","",VLOOKUP(A331,'IHS DATABASE'!C:G,5,0))</f>
        <v>Eastern</v>
      </c>
      <c r="F331" s="223" t="str">
        <f>IF(A331="","",VLOOKUP(A331,'IHS DATABASE'!C:AB,26,0))</f>
        <v>Fetus Kalunga</v>
      </c>
      <c r="G331" s="222" t="str">
        <f>IF(A331="","",VLOOKUP(A331,'IHS DATABASE'!C:X,22,0))</f>
        <v>Fetus Kalunga</v>
      </c>
      <c r="H331" s="224"/>
      <c r="I331" s="223" t="str">
        <f>IF(A331="","",VLOOKUP(A331,'IHS DATABASE'!C:W,21,0))</f>
        <v>Outdoor</v>
      </c>
      <c r="J331" s="223" t="str">
        <f>IF(A331="","",VLOOKUP(A331,'IHS DATABASE'!C:T,18,0))</f>
        <v>Grid-Gen</v>
      </c>
      <c r="K331" s="223"/>
      <c r="L331" s="223"/>
      <c r="M331" s="223" t="str">
        <f>IF(A331="","",VLOOKUP(A331,'IHS DATABASE'!C:U,19,0))</f>
        <v>Green Field</v>
      </c>
      <c r="O331" s="213">
        <v>45964</v>
      </c>
      <c r="Q331" s="233"/>
      <c r="R331" s="234"/>
      <c r="S331" s="234">
        <f>IF(A331="","",VLOOKUP(A331,'IHS DATABASE'!C:BG,30,0))</f>
        <v>0</v>
      </c>
      <c r="T331" s="223"/>
      <c r="U331" s="234">
        <f>IF(A331="","",VLOOKUP(A331,'IHS DATABASE'!C:AG,31,0))</f>
        <v>0</v>
      </c>
      <c r="V331" s="13"/>
      <c r="W331" s="13"/>
      <c r="X331" s="13">
        <v>11606</v>
      </c>
      <c r="Y331" s="237">
        <f t="shared" si="49"/>
        <v>11606</v>
      </c>
      <c r="Z331" s="237">
        <f t="shared" si="50"/>
        <v>1103136</v>
      </c>
      <c r="AA331" s="237" t="str">
        <f t="shared" si="51"/>
        <v>OK</v>
      </c>
      <c r="AB331" s="238"/>
      <c r="AC331" s="238"/>
      <c r="AD331" s="238"/>
      <c r="AE331" s="239"/>
      <c r="AG331" s="245"/>
      <c r="AH331" s="245"/>
      <c r="AI331" s="246">
        <v>10</v>
      </c>
      <c r="AJ331" s="246">
        <v>300</v>
      </c>
      <c r="AK331" s="240">
        <f t="shared" si="52"/>
        <v>310</v>
      </c>
      <c r="AL331" s="240">
        <f t="shared" si="53"/>
        <v>-10</v>
      </c>
      <c r="AM331" s="247">
        <f t="shared" si="54"/>
        <v>-0.000861623298293986</v>
      </c>
      <c r="AN331" s="240">
        <f>IF(A331="","",VLOOKUP(A331,'IHS DATABASE'!C:H,6,0))</f>
        <v>2.5</v>
      </c>
      <c r="AO331" s="240"/>
      <c r="AP331" s="248"/>
      <c r="AQ331" s="248"/>
      <c r="AR331" s="222"/>
      <c r="AS331" s="222"/>
      <c r="AT331" s="222">
        <f t="shared" si="55"/>
        <v>0</v>
      </c>
      <c r="AU331" s="222"/>
      <c r="AV331" s="249"/>
      <c r="AW331" s="249"/>
      <c r="AX331" s="222"/>
      <c r="AY331" s="222"/>
      <c r="AZ331" s="222"/>
      <c r="BA331" s="222"/>
      <c r="BB331" s="249"/>
      <c r="BC331" s="249"/>
      <c r="BD331" s="249"/>
      <c r="BE331" s="249"/>
    </row>
    <row r="332" spans="1:57">
      <c r="A332" s="221" t="s">
        <v>152</v>
      </c>
      <c r="B332" s="222" t="str">
        <f>IF(A332="","",VLOOKUP(A332,'IHS DATABASE'!C:D,2,0))</f>
        <v>Kagoro Basic School</v>
      </c>
      <c r="C332" s="223" t="str">
        <f>IF(A332="","",VLOOKUP(A332,'IHS DATABASE'!C:AD,27,0))</f>
        <v>CCS</v>
      </c>
      <c r="D332" s="223" t="s">
        <v>56</v>
      </c>
      <c r="E332" s="223" t="str">
        <f>IF(A332="","",VLOOKUP(A332,'IHS DATABASE'!C:G,5,0))</f>
        <v>Eastern</v>
      </c>
      <c r="F332" s="223" t="str">
        <f>IF(A332="","",VLOOKUP(A332,'IHS DATABASE'!C:AB,26,0))</f>
        <v>Fetus Kalunga</v>
      </c>
      <c r="G332" s="222" t="str">
        <f>IF(A332="","",VLOOKUP(A332,'IHS DATABASE'!C:X,22,0))</f>
        <v>Fetus Kalunga</v>
      </c>
      <c r="H332" s="224"/>
      <c r="I332" s="223" t="str">
        <f>IF(A332="","",VLOOKUP(A332,'IHS DATABASE'!C:W,21,0))</f>
        <v>Outdoor</v>
      </c>
      <c r="J332" s="223" t="str">
        <f>IF(A332="","",VLOOKUP(A332,'IHS DATABASE'!C:T,18,0))</f>
        <v>Grid-Gen</v>
      </c>
      <c r="K332" s="223"/>
      <c r="L332" s="223"/>
      <c r="M332" s="223" t="str">
        <f>IF(A332="","",VLOOKUP(A332,'IHS DATABASE'!C:U,19,0))</f>
        <v>Green Field</v>
      </c>
      <c r="O332" s="213">
        <v>45964</v>
      </c>
      <c r="Q332" s="233"/>
      <c r="R332" s="234"/>
      <c r="S332" s="234">
        <f>IF(A332="","",VLOOKUP(A332,'IHS DATABASE'!C:BG,30,0))</f>
        <v>0</v>
      </c>
      <c r="T332" s="223"/>
      <c r="U332" s="234">
        <f>IF(A332="","",VLOOKUP(A332,'IHS DATABASE'!C:AG,31,0))</f>
        <v>0</v>
      </c>
      <c r="V332" s="13"/>
      <c r="W332" s="13"/>
      <c r="X332" s="13">
        <v>10172</v>
      </c>
      <c r="Y332" s="237">
        <f>X332-W332</f>
        <v>10172</v>
      </c>
      <c r="Z332" s="237">
        <f>(O332-P332)*24</f>
        <v>1103136</v>
      </c>
      <c r="AA332" s="237" t="str">
        <f>IF(Y332&gt;Z332,"inconsitent RH","OK")</f>
        <v>OK</v>
      </c>
      <c r="AB332" s="238"/>
      <c r="AC332" s="238"/>
      <c r="AD332" s="238"/>
      <c r="AE332" s="239"/>
      <c r="AG332" s="245"/>
      <c r="AH332" s="245"/>
      <c r="AI332" s="246">
        <v>30</v>
      </c>
      <c r="AJ332" s="246">
        <v>300</v>
      </c>
      <c r="AK332" s="240">
        <f>AJ332+AI332</f>
        <v>330</v>
      </c>
      <c r="AL332" s="240">
        <f>AF332-AI332</f>
        <v>-30</v>
      </c>
      <c r="AM332" s="247">
        <f>AL332/Y332</f>
        <v>-0.00294927251278018</v>
      </c>
      <c r="AN332" s="240">
        <f>IF(A332="","",VLOOKUP(A332,'IHS DATABASE'!C:H,6,0))</f>
        <v>4.5</v>
      </c>
      <c r="AO332" s="240"/>
      <c r="AP332" s="248"/>
      <c r="AQ332" s="248"/>
      <c r="AR332" s="222"/>
      <c r="AS332" s="222"/>
      <c r="AT332" s="222">
        <f>AR332-AS332</f>
        <v>0</v>
      </c>
      <c r="AU332" s="222"/>
      <c r="AV332" s="249"/>
      <c r="AW332" s="249"/>
      <c r="AX332" s="222"/>
      <c r="AY332" s="222"/>
      <c r="AZ332" s="222"/>
      <c r="BA332" s="222"/>
      <c r="BB332" s="249"/>
      <c r="BC332" s="249"/>
      <c r="BD332" s="249"/>
      <c r="BE332" s="249"/>
    </row>
    <row r="333" spans="1:57">
      <c r="A333" s="221" t="s">
        <v>78</v>
      </c>
      <c r="B333" s="222" t="str">
        <f>IF(A333="","",VLOOKUP(A333,'IHS DATABASE'!C:D,2,0))</f>
        <v>Mumbi Primary School</v>
      </c>
      <c r="C333" s="223" t="str">
        <f>IF(A333="","",VLOOKUP(A333,'IHS DATABASE'!C:AD,27,0))</f>
        <v>CCS</v>
      </c>
      <c r="D333" s="223" t="s">
        <v>76</v>
      </c>
      <c r="E333" s="223" t="str">
        <f>IF(A333="","",VLOOKUP(A333,'IHS DATABASE'!C:G,5,0))</f>
        <v>Eastern</v>
      </c>
      <c r="F333" s="223" t="str">
        <f>IF(A333="","",VLOOKUP(A333,'IHS DATABASE'!C:AB,26,0))</f>
        <v>Fetus Kalunga</v>
      </c>
      <c r="G333" s="222" t="str">
        <f>IF(A333="","",VLOOKUP(A333,'IHS DATABASE'!C:X,22,0))</f>
        <v>Fetus Kalunga</v>
      </c>
      <c r="H333" s="224"/>
      <c r="I333" s="223" t="str">
        <f>IF(A333="","",VLOOKUP(A333,'IHS DATABASE'!C:W,21,0))</f>
        <v>Outdoor</v>
      </c>
      <c r="J333" s="223" t="str">
        <f>IF(A333="","",VLOOKUP(A333,'IHS DATABASE'!C:T,18,0))</f>
        <v>Grid-Gen</v>
      </c>
      <c r="K333" s="223"/>
      <c r="L333" s="223"/>
      <c r="M333" s="223" t="str">
        <f>IF(A333="","",VLOOKUP(A333,'IHS DATABASE'!C:U,19,0))</f>
        <v>Green Field</v>
      </c>
      <c r="O333" s="213">
        <v>45964</v>
      </c>
      <c r="Q333" s="233"/>
      <c r="R333" s="234"/>
      <c r="S333" s="234">
        <f>IF(A333="","",VLOOKUP(A333,'IHS DATABASE'!C:BG,30,0))</f>
        <v>0</v>
      </c>
      <c r="T333" s="223"/>
      <c r="U333" s="234">
        <f>IF(A333="","",VLOOKUP(A333,'IHS DATABASE'!C:AG,31,0))</f>
        <v>30</v>
      </c>
      <c r="V333" s="13"/>
      <c r="W333" s="13"/>
      <c r="X333" s="13">
        <v>6053</v>
      </c>
      <c r="Y333" s="237">
        <f t="shared" ref="Y333:Y394" si="56">X333-W333</f>
        <v>6053</v>
      </c>
      <c r="Z333" s="237">
        <f t="shared" ref="Z333:Z394" si="57">(O333-P333)*24</f>
        <v>1103136</v>
      </c>
      <c r="AA333" s="237" t="str">
        <f t="shared" ref="AA333:AA394" si="58">IF(Y333&gt;Z333,"inconsitent RH","OK")</f>
        <v>OK</v>
      </c>
      <c r="AB333" s="238"/>
      <c r="AC333" s="238"/>
      <c r="AD333" s="238"/>
      <c r="AE333" s="239"/>
      <c r="AG333" s="245"/>
      <c r="AH333" s="245"/>
      <c r="AI333" s="246">
        <v>10</v>
      </c>
      <c r="AJ333" s="246">
        <v>250</v>
      </c>
      <c r="AK333" s="240">
        <f t="shared" ref="AK333:AK394" si="59">AJ333+AI333</f>
        <v>260</v>
      </c>
      <c r="AL333" s="240">
        <f t="shared" ref="AL333:AL394" si="60">AF333-AI333</f>
        <v>-10</v>
      </c>
      <c r="AM333" s="247">
        <f t="shared" ref="AM333:AM394" si="61">AL333/Y333</f>
        <v>-0.00165207335205683</v>
      </c>
      <c r="AN333" s="240">
        <f>IF(A333="","",VLOOKUP(A333,'IHS DATABASE'!C:H,6,0))</f>
        <v>5.5</v>
      </c>
      <c r="AO333" s="240"/>
      <c r="AP333" s="248"/>
      <c r="AQ333" s="248"/>
      <c r="AR333" s="222"/>
      <c r="AS333" s="222"/>
      <c r="AT333" s="222">
        <f t="shared" ref="AT333:AT394" si="62">AR333-AS333</f>
        <v>0</v>
      </c>
      <c r="AU333" s="222"/>
      <c r="AV333" s="249"/>
      <c r="AW333" s="249"/>
      <c r="AX333" s="222"/>
      <c r="AY333" s="222"/>
      <c r="AZ333" s="222"/>
      <c r="BA333" s="222"/>
      <c r="BB333" s="249"/>
      <c r="BC333" s="249"/>
      <c r="BD333" s="249"/>
      <c r="BE333" s="249"/>
    </row>
    <row r="334" spans="1:57">
      <c r="A334" s="221" t="s">
        <v>161</v>
      </c>
      <c r="B334" s="222" t="str">
        <f>IF(A334="","",VLOOKUP(A334,'IHS DATABASE'!C:D,2,0))</f>
        <v>Kasenengwa Basic School</v>
      </c>
      <c r="C334" s="223" t="str">
        <f>IF(A334="","",VLOOKUP(A334,'IHS DATABASE'!C:AD,27,0))</f>
        <v>CCS</v>
      </c>
      <c r="D334" s="223" t="s">
        <v>59</v>
      </c>
      <c r="E334" s="223" t="str">
        <f>IF(A334="","",VLOOKUP(A334,'IHS DATABASE'!C:G,5,0))</f>
        <v>Eastern</v>
      </c>
      <c r="F334" s="223" t="str">
        <f>IF(A334="","",VLOOKUP(A334,'IHS DATABASE'!C:AB,26,0))</f>
        <v>Fetus Kalunga</v>
      </c>
      <c r="G334" s="222" t="str">
        <f>IF(A334="","",VLOOKUP(A334,'IHS DATABASE'!C:X,22,0))</f>
        <v>Fetus Kalunga</v>
      </c>
      <c r="H334" s="224"/>
      <c r="I334" s="223" t="str">
        <f>IF(A334="","",VLOOKUP(A334,'IHS DATABASE'!C:W,21,0))</f>
        <v>Outdoor</v>
      </c>
      <c r="J334" s="223" t="str">
        <f>IF(A334="","",VLOOKUP(A334,'IHS DATABASE'!C:T,18,0))</f>
        <v>Solar-Gen</v>
      </c>
      <c r="K334" s="223"/>
      <c r="L334" s="223"/>
      <c r="M334" s="223" t="str">
        <f>IF(A334="","",VLOOKUP(A334,'IHS DATABASE'!C:U,19,0))</f>
        <v>Green Field</v>
      </c>
      <c r="O334" s="213">
        <v>45964</v>
      </c>
      <c r="Q334" s="233"/>
      <c r="R334" s="234"/>
      <c r="S334" s="234">
        <f>IF(A334="","",VLOOKUP(A334,'IHS DATABASE'!C:BG,30,0))</f>
        <v>0</v>
      </c>
      <c r="T334" s="223"/>
      <c r="U334" s="234">
        <f>IF(A334="","",VLOOKUP(A334,'IHS DATABASE'!C:AG,31,0))</f>
        <v>30</v>
      </c>
      <c r="V334" s="13"/>
      <c r="W334" s="13"/>
      <c r="X334" s="13">
        <v>7865</v>
      </c>
      <c r="Y334" s="237">
        <f t="shared" si="56"/>
        <v>7865</v>
      </c>
      <c r="Z334" s="237">
        <f t="shared" si="57"/>
        <v>1103136</v>
      </c>
      <c r="AA334" s="237" t="str">
        <f t="shared" si="58"/>
        <v>OK</v>
      </c>
      <c r="AB334" s="238"/>
      <c r="AC334" s="238"/>
      <c r="AD334" s="238"/>
      <c r="AE334" s="239"/>
      <c r="AG334" s="245"/>
      <c r="AH334" s="245"/>
      <c r="AI334" s="246">
        <v>23</v>
      </c>
      <c r="AJ334" s="246">
        <v>300</v>
      </c>
      <c r="AK334" s="240">
        <f t="shared" si="59"/>
        <v>323</v>
      </c>
      <c r="AL334" s="240">
        <f t="shared" si="60"/>
        <v>-23</v>
      </c>
      <c r="AM334" s="247">
        <f t="shared" si="61"/>
        <v>-0.00292434837889383</v>
      </c>
      <c r="AN334" s="240">
        <f>IF(A334="","",VLOOKUP(A334,'IHS DATABASE'!C:H,6,0))</f>
        <v>4.5</v>
      </c>
      <c r="AO334" s="240"/>
      <c r="AP334" s="248"/>
      <c r="AQ334" s="248"/>
      <c r="AR334" s="222"/>
      <c r="AS334" s="222"/>
      <c r="AT334" s="222">
        <f t="shared" si="62"/>
        <v>0</v>
      </c>
      <c r="AU334" s="222"/>
      <c r="AV334" s="249"/>
      <c r="AW334" s="249"/>
      <c r="AX334" s="222"/>
      <c r="AY334" s="222"/>
      <c r="AZ334" s="222"/>
      <c r="BA334" s="222"/>
      <c r="BB334" s="249"/>
      <c r="BC334" s="249" t="s">
        <v>60</v>
      </c>
      <c r="BD334" s="249"/>
      <c r="BE334" s="249"/>
    </row>
    <row r="335" spans="1:57">
      <c r="A335" s="221" t="s">
        <v>205</v>
      </c>
      <c r="B335" s="222" t="str">
        <f>IF(A335="","",VLOOKUP(A335,'IHS DATABASE'!C:D,2,0))</f>
        <v>Kaulu School</v>
      </c>
      <c r="C335" s="223" t="str">
        <f>IF(A335="","",VLOOKUP(A335,'IHS DATABASE'!C:AD,27,0))</f>
        <v>CCS</v>
      </c>
      <c r="D335" s="223" t="s">
        <v>76</v>
      </c>
      <c r="E335" s="223" t="str">
        <f>IF(A335="","",VLOOKUP(A335,'IHS DATABASE'!C:G,5,0))</f>
        <v>Eastern</v>
      </c>
      <c r="F335" s="223" t="str">
        <f>IF(A335="","",VLOOKUP(A335,'IHS DATABASE'!C:AB,26,0))</f>
        <v>Fetus Kalunga</v>
      </c>
      <c r="G335" s="222" t="str">
        <f>IF(A335="","",VLOOKUP(A335,'IHS DATABASE'!C:X,22,0))</f>
        <v>Fetus Kalunga</v>
      </c>
      <c r="H335" s="224"/>
      <c r="I335" s="223" t="str">
        <f>IF(A335="","",VLOOKUP(A335,'IHS DATABASE'!C:W,21,0))</f>
        <v>Outdoor</v>
      </c>
      <c r="J335" s="223" t="str">
        <f>IF(A335="","",VLOOKUP(A335,'IHS DATABASE'!C:T,18,0))</f>
        <v>Grid-Gen</v>
      </c>
      <c r="K335" s="223"/>
      <c r="L335" s="223"/>
      <c r="M335" s="223" t="str">
        <f>IF(A335="","",VLOOKUP(A335,'IHS DATABASE'!C:U,19,0))</f>
        <v>Green Field</v>
      </c>
      <c r="O335" s="213">
        <v>45964</v>
      </c>
      <c r="Q335" s="233"/>
      <c r="R335" s="234"/>
      <c r="S335" s="234">
        <f>IF(A335="","",VLOOKUP(A335,'IHS DATABASE'!C:BG,30,0))</f>
        <v>0</v>
      </c>
      <c r="T335" s="223"/>
      <c r="U335" s="234">
        <f>IF(A335="","",VLOOKUP(A335,'IHS DATABASE'!C:AG,31,0))</f>
        <v>0</v>
      </c>
      <c r="V335" s="13"/>
      <c r="W335" s="13"/>
      <c r="X335" s="13">
        <v>37726</v>
      </c>
      <c r="Y335" s="237">
        <f t="shared" si="56"/>
        <v>37726</v>
      </c>
      <c r="Z335" s="237">
        <f t="shared" si="57"/>
        <v>1103136</v>
      </c>
      <c r="AA335" s="237" t="str">
        <f t="shared" si="58"/>
        <v>OK</v>
      </c>
      <c r="AB335" s="238"/>
      <c r="AC335" s="238"/>
      <c r="AD335" s="238"/>
      <c r="AE335" s="239"/>
      <c r="AG335" s="245"/>
      <c r="AH335" s="245"/>
      <c r="AI335" s="246">
        <v>150</v>
      </c>
      <c r="AJ335" s="246">
        <v>225</v>
      </c>
      <c r="AK335" s="240">
        <f t="shared" si="59"/>
        <v>375</v>
      </c>
      <c r="AL335" s="240">
        <f t="shared" si="60"/>
        <v>-150</v>
      </c>
      <c r="AM335" s="247">
        <f t="shared" si="61"/>
        <v>-0.00397603774585167</v>
      </c>
      <c r="AN335" s="240">
        <f>IF(A335="","",VLOOKUP(A335,'IHS DATABASE'!C:H,6,0))</f>
        <v>2.5</v>
      </c>
      <c r="AO335" s="240"/>
      <c r="AP335" s="248"/>
      <c r="AQ335" s="248"/>
      <c r="AR335" s="222"/>
      <c r="AS335" s="222"/>
      <c r="AT335" s="222">
        <f t="shared" si="62"/>
        <v>0</v>
      </c>
      <c r="AU335" s="222"/>
      <c r="AV335" s="249"/>
      <c r="AW335" s="249"/>
      <c r="AX335" s="222"/>
      <c r="AY335" s="222"/>
      <c r="AZ335" s="222"/>
      <c r="BA335" s="222"/>
      <c r="BB335" s="249"/>
      <c r="BC335" s="249" t="s">
        <v>60</v>
      </c>
      <c r="BD335" s="249"/>
      <c r="BE335" s="249"/>
    </row>
    <row r="336" spans="1:57">
      <c r="A336" s="221" t="s">
        <v>80</v>
      </c>
      <c r="B336" s="222" t="str">
        <f>IF(A336="","",VLOOKUP(A336,'IHS DATABASE'!C:D,2,0))</f>
        <v>Chichele BB</v>
      </c>
      <c r="C336" s="223" t="str">
        <f>IF(A336="","",VLOOKUP(A336,'IHS DATABASE'!C:AD,27,0))</f>
        <v>CCS</v>
      </c>
      <c r="D336" s="223" t="s">
        <v>56</v>
      </c>
      <c r="E336" s="223" t="str">
        <f>IF(A336="","",VLOOKUP(A336,'IHS DATABASE'!C:G,5,0))</f>
        <v>Eastern </v>
      </c>
      <c r="F336" s="223" t="str">
        <f>IF(A336="","",VLOOKUP(A336,'IHS DATABASE'!C:AB,26,0))</f>
        <v>Fetus Kalunga</v>
      </c>
      <c r="G336" s="222" t="str">
        <f>IF(A336="","",VLOOKUP(A336,'IHS DATABASE'!C:X,22,0))</f>
        <v>Fetus Kalunga</v>
      </c>
      <c r="H336" s="224"/>
      <c r="I336" s="223" t="str">
        <f>IF(A336="","",VLOOKUP(A336,'IHS DATABASE'!C:W,21,0))</f>
        <v>Indoor </v>
      </c>
      <c r="J336" s="223" t="str">
        <f>IF(A336="","",VLOOKUP(A336,'IHS DATABASE'!C:T,18,0))</f>
        <v>Grid-Gen</v>
      </c>
      <c r="K336" s="223"/>
      <c r="L336" s="223"/>
      <c r="M336" s="223" t="str">
        <f>IF(A336="","",VLOOKUP(A336,'IHS DATABASE'!C:U,19,0))</f>
        <v>Green Field</v>
      </c>
      <c r="O336" s="213">
        <v>45964</v>
      </c>
      <c r="Q336" s="233"/>
      <c r="R336" s="234"/>
      <c r="S336" s="234" t="str">
        <f>IF(A336="","",VLOOKUP(A336,'IHS DATABASE'!C:BG,30,0))</f>
        <v>CK Works</v>
      </c>
      <c r="T336" s="223"/>
      <c r="U336" s="234">
        <f>IF(A336="","",VLOOKUP(A336,'IHS DATABASE'!C:AG,31,0))</f>
        <v>20</v>
      </c>
      <c r="V336" s="13"/>
      <c r="W336" s="13"/>
      <c r="X336" s="13">
        <v>8798</v>
      </c>
      <c r="Y336" s="237">
        <f t="shared" si="56"/>
        <v>8798</v>
      </c>
      <c r="Z336" s="237">
        <f t="shared" si="57"/>
        <v>1103136</v>
      </c>
      <c r="AA336" s="237" t="str">
        <f t="shared" si="58"/>
        <v>OK</v>
      </c>
      <c r="AB336" s="238"/>
      <c r="AC336" s="238"/>
      <c r="AD336" s="238"/>
      <c r="AE336" s="239"/>
      <c r="AG336" s="245"/>
      <c r="AH336" s="245"/>
      <c r="AI336" s="246">
        <v>14</v>
      </c>
      <c r="AJ336" s="246">
        <v>250</v>
      </c>
      <c r="AK336" s="240">
        <f t="shared" si="59"/>
        <v>264</v>
      </c>
      <c r="AL336" s="240">
        <f t="shared" si="60"/>
        <v>-14</v>
      </c>
      <c r="AM336" s="247">
        <f t="shared" si="61"/>
        <v>-0.00159127074335076</v>
      </c>
      <c r="AN336" s="240">
        <f>IF(A336="","",VLOOKUP(A336,'IHS DATABASE'!C:H,6,0))</f>
        <v>2.5</v>
      </c>
      <c r="AO336" s="240"/>
      <c r="AP336" s="248"/>
      <c r="AQ336" s="248"/>
      <c r="AR336" s="222"/>
      <c r="AS336" s="222"/>
      <c r="AT336" s="222">
        <f t="shared" si="62"/>
        <v>0</v>
      </c>
      <c r="AU336" s="222"/>
      <c r="AV336" s="249"/>
      <c r="AW336" s="249"/>
      <c r="AX336" s="222"/>
      <c r="AY336" s="222"/>
      <c r="AZ336" s="222"/>
      <c r="BA336" s="222"/>
      <c r="BB336" s="249"/>
      <c r="BC336" s="249" t="s">
        <v>60</v>
      </c>
      <c r="BD336" s="249"/>
      <c r="BE336" s="249"/>
    </row>
    <row r="337" spans="1:57">
      <c r="A337" s="221" t="s">
        <v>81</v>
      </c>
      <c r="B337" s="222" t="str">
        <f>IF(A337="","",VLOOKUP(A337,'IHS DATABASE'!C:D,2,0))</f>
        <v>CHICHELE VILLAGE</v>
      </c>
      <c r="C337" s="223" t="str">
        <f>IF(A337="","",VLOOKUP(A337,'IHS DATABASE'!C:AD,27,0))</f>
        <v>CCS</v>
      </c>
      <c r="D337" s="223" t="s">
        <v>56</v>
      </c>
      <c r="E337" s="223" t="str">
        <f>IF(A337="","",VLOOKUP(A337,'IHS DATABASE'!C:G,5,0))</f>
        <v>Eastern </v>
      </c>
      <c r="F337" s="223" t="str">
        <f>IF(A337="","",VLOOKUP(A337,'IHS DATABASE'!C:AB,26,0))</f>
        <v>Fetus Kalunga</v>
      </c>
      <c r="G337" s="222" t="str">
        <f>IF(A337="","",VLOOKUP(A337,'IHS DATABASE'!C:X,22,0))</f>
        <v>Fetus Kalunga</v>
      </c>
      <c r="H337" s="224"/>
      <c r="I337" s="223" t="str">
        <f>IF(A337="","",VLOOKUP(A337,'IHS DATABASE'!C:W,21,0))</f>
        <v>Indoor </v>
      </c>
      <c r="J337" s="223" t="str">
        <f>IF(A337="","",VLOOKUP(A337,'IHS DATABASE'!C:T,18,0))</f>
        <v>Grid-Gen</v>
      </c>
      <c r="K337" s="223"/>
      <c r="L337" s="223"/>
      <c r="M337" s="223" t="str">
        <f>IF(A337="","",VLOOKUP(A337,'IHS DATABASE'!C:U,19,0))</f>
        <v>Green Field</v>
      </c>
      <c r="O337" s="213">
        <v>45964</v>
      </c>
      <c r="Q337" s="233"/>
      <c r="R337" s="234"/>
      <c r="S337" s="234" t="str">
        <f>IF(A337="","",VLOOKUP(A337,'IHS DATABASE'!C:BG,30,0))</f>
        <v>Gen Logic </v>
      </c>
      <c r="T337" s="223"/>
      <c r="U337" s="234">
        <f>IF(A337="","",VLOOKUP(A337,'IHS DATABASE'!C:AG,31,0))</f>
        <v>30</v>
      </c>
      <c r="V337" s="13"/>
      <c r="W337" s="13"/>
      <c r="X337" s="13">
        <v>10438</v>
      </c>
      <c r="Y337" s="237">
        <f t="shared" si="56"/>
        <v>10438</v>
      </c>
      <c r="Z337" s="237">
        <f t="shared" si="57"/>
        <v>1103136</v>
      </c>
      <c r="AA337" s="237" t="str">
        <f t="shared" si="58"/>
        <v>OK</v>
      </c>
      <c r="AB337" s="238"/>
      <c r="AC337" s="238"/>
      <c r="AD337" s="238"/>
      <c r="AE337" s="239"/>
      <c r="AG337" s="245"/>
      <c r="AH337" s="245"/>
      <c r="AI337" s="246">
        <v>135</v>
      </c>
      <c r="AJ337" s="246">
        <v>200</v>
      </c>
      <c r="AK337" s="240">
        <f t="shared" si="59"/>
        <v>335</v>
      </c>
      <c r="AL337" s="240">
        <f t="shared" si="60"/>
        <v>-135</v>
      </c>
      <c r="AM337" s="247">
        <f t="shared" si="61"/>
        <v>-0.0129335121670818</v>
      </c>
      <c r="AN337" s="240">
        <f>IF(A337="","",VLOOKUP(A337,'IHS DATABASE'!C:H,6,0))</f>
        <v>4.5</v>
      </c>
      <c r="AO337" s="240"/>
      <c r="AP337" s="248"/>
      <c r="AQ337" s="248"/>
      <c r="AR337" s="222"/>
      <c r="AS337" s="222"/>
      <c r="AT337" s="222">
        <f t="shared" si="62"/>
        <v>0</v>
      </c>
      <c r="AU337" s="222"/>
      <c r="AV337" s="249"/>
      <c r="AW337" s="249"/>
      <c r="AX337" s="222"/>
      <c r="AY337" s="222"/>
      <c r="AZ337" s="222"/>
      <c r="BA337" s="222"/>
      <c r="BB337" s="249"/>
      <c r="BC337" s="249" t="s">
        <v>60</v>
      </c>
      <c r="BD337" s="249"/>
      <c r="BE337" s="249"/>
    </row>
    <row r="338" spans="1:57">
      <c r="A338" s="221" t="s">
        <v>188</v>
      </c>
      <c r="B338" s="222" t="str">
        <f>IF(A338="","",VLOOKUP(A338,'IHS DATABASE'!C:D,2,0))</f>
        <v>Naviruli</v>
      </c>
      <c r="C338" s="223" t="str">
        <f>IF(A338="","",VLOOKUP(A338,'IHS DATABASE'!C:AD,27,0))</f>
        <v>CCS</v>
      </c>
      <c r="D338" s="223" t="s">
        <v>56</v>
      </c>
      <c r="E338" s="223" t="str">
        <f>IF(A338="","",VLOOKUP(A338,'IHS DATABASE'!C:G,5,0))</f>
        <v>Eastern </v>
      </c>
      <c r="F338" s="223" t="str">
        <f>IF(A338="","",VLOOKUP(A338,'IHS DATABASE'!C:AB,26,0))</f>
        <v>Fetus Kalunga</v>
      </c>
      <c r="G338" s="222" t="str">
        <f>IF(A338="","",VLOOKUP(A338,'IHS DATABASE'!C:X,22,0))</f>
        <v>Fetus Kalunga</v>
      </c>
      <c r="H338" s="224"/>
      <c r="I338" s="223" t="str">
        <f>IF(A338="","",VLOOKUP(A338,'IHS DATABASE'!C:W,21,0))</f>
        <v>Outdoor</v>
      </c>
      <c r="J338" s="223" t="str">
        <f>IF(A338="","",VLOOKUP(A338,'IHS DATABASE'!C:T,18,0))</f>
        <v>Solar-Gen</v>
      </c>
      <c r="K338" s="223"/>
      <c r="L338" s="223"/>
      <c r="M338" s="223" t="str">
        <f>IF(A338="","",VLOOKUP(A338,'IHS DATABASE'!C:U,19,0))</f>
        <v>Green Field</v>
      </c>
      <c r="O338" s="213">
        <v>45964</v>
      </c>
      <c r="Q338" s="233"/>
      <c r="R338" s="234"/>
      <c r="S338" s="234" t="str">
        <f>IF(A338="","",VLOOKUP(A338,'IHS DATABASE'!C:BG,30,0))</f>
        <v>Gen Logic </v>
      </c>
      <c r="T338" s="223"/>
      <c r="U338" s="234">
        <f>IF(A338="","",VLOOKUP(A338,'IHS DATABASE'!C:AG,31,0))</f>
        <v>20</v>
      </c>
      <c r="V338" s="13"/>
      <c r="W338" s="13"/>
      <c r="X338" s="13">
        <v>27383</v>
      </c>
      <c r="Y338" s="237">
        <f t="shared" si="56"/>
        <v>27383</v>
      </c>
      <c r="Z338" s="237">
        <f t="shared" si="57"/>
        <v>1103136</v>
      </c>
      <c r="AA338" s="237" t="str">
        <f t="shared" si="58"/>
        <v>OK</v>
      </c>
      <c r="AB338" s="238"/>
      <c r="AC338" s="238"/>
      <c r="AD338" s="238"/>
      <c r="AE338" s="239"/>
      <c r="AG338" s="245"/>
      <c r="AH338" s="245"/>
      <c r="AI338" s="246">
        <v>113</v>
      </c>
      <c r="AJ338" s="246">
        <v>400</v>
      </c>
      <c r="AK338" s="240">
        <f t="shared" si="59"/>
        <v>513</v>
      </c>
      <c r="AL338" s="240">
        <f t="shared" si="60"/>
        <v>-113</v>
      </c>
      <c r="AM338" s="247">
        <f t="shared" si="61"/>
        <v>-0.00412664792024249</v>
      </c>
      <c r="AN338" s="240">
        <f>IF(A338="","",VLOOKUP(A338,'IHS DATABASE'!C:H,6,0))</f>
        <v>2.5</v>
      </c>
      <c r="AO338" s="240"/>
      <c r="AP338" s="248"/>
      <c r="AQ338" s="248"/>
      <c r="AR338" s="222"/>
      <c r="AS338" s="222"/>
      <c r="AT338" s="222">
        <f t="shared" si="62"/>
        <v>0</v>
      </c>
      <c r="AU338" s="222"/>
      <c r="AV338" s="249"/>
      <c r="AW338" s="249"/>
      <c r="AX338" s="222"/>
      <c r="AY338" s="222"/>
      <c r="AZ338" s="222"/>
      <c r="BA338" s="222"/>
      <c r="BB338" s="249"/>
      <c r="BC338" s="249" t="s">
        <v>60</v>
      </c>
      <c r="BD338" s="249"/>
      <c r="BE338" s="249"/>
    </row>
    <row r="339" spans="1:57">
      <c r="A339" s="221" t="s">
        <v>82</v>
      </c>
      <c r="B339" s="222" t="str">
        <f>IF(A339="","",VLOOKUP(A339,'IHS DATABASE'!C:D,2,0))</f>
        <v>Chisakasa BB</v>
      </c>
      <c r="C339" s="223" t="str">
        <f>IF(A339="","",VLOOKUP(A339,'IHS DATABASE'!C:AD,27,0))</f>
        <v>CCS</v>
      </c>
      <c r="D339" s="223" t="s">
        <v>76</v>
      </c>
      <c r="E339" s="223" t="str">
        <f>IF(A339="","",VLOOKUP(A339,'IHS DATABASE'!C:G,5,0))</f>
        <v>Eastern </v>
      </c>
      <c r="F339" s="223" t="str">
        <f>IF(A339="","",VLOOKUP(A339,'IHS DATABASE'!C:AB,26,0))</f>
        <v>Fetus Kalunga</v>
      </c>
      <c r="G339" s="222" t="str">
        <f>IF(A339="","",VLOOKUP(A339,'IHS DATABASE'!C:X,22,0))</f>
        <v>Fetus Kalunga</v>
      </c>
      <c r="H339" s="224"/>
      <c r="I339" s="223" t="str">
        <f>IF(A339="","",VLOOKUP(A339,'IHS DATABASE'!C:W,21,0))</f>
        <v>Indoor </v>
      </c>
      <c r="J339" s="223" t="str">
        <f>IF(A339="","",VLOOKUP(A339,'IHS DATABASE'!C:T,18,0))</f>
        <v>Grid-Gen</v>
      </c>
      <c r="K339" s="223"/>
      <c r="L339" s="223"/>
      <c r="M339" s="223" t="str">
        <f>IF(A339="","",VLOOKUP(A339,'IHS DATABASE'!C:U,19,0))</f>
        <v>Green Field</v>
      </c>
      <c r="O339" s="213">
        <v>45964</v>
      </c>
      <c r="Q339" s="233"/>
      <c r="R339" s="234"/>
      <c r="S339" s="234" t="str">
        <f>IF(A339="","",VLOOKUP(A339,'IHS DATABASE'!C:BG,30,0))</f>
        <v>Gen Logic </v>
      </c>
      <c r="T339" s="223"/>
      <c r="U339" s="234">
        <f>IF(A339="","",VLOOKUP(A339,'IHS DATABASE'!C:AG,31,0))</f>
        <v>15</v>
      </c>
      <c r="V339" s="13"/>
      <c r="W339" s="13"/>
      <c r="X339" s="13">
        <v>8766</v>
      </c>
      <c r="Y339" s="237">
        <f t="shared" si="56"/>
        <v>8766</v>
      </c>
      <c r="Z339" s="237">
        <f t="shared" si="57"/>
        <v>1103136</v>
      </c>
      <c r="AA339" s="237" t="str">
        <f t="shared" si="58"/>
        <v>OK</v>
      </c>
      <c r="AB339" s="238"/>
      <c r="AC339" s="238"/>
      <c r="AD339" s="238"/>
      <c r="AE339" s="239"/>
      <c r="AG339" s="245"/>
      <c r="AH339" s="245"/>
      <c r="AI339" s="246">
        <v>12</v>
      </c>
      <c r="AJ339" s="246">
        <v>200</v>
      </c>
      <c r="AK339" s="240">
        <f t="shared" si="59"/>
        <v>212</v>
      </c>
      <c r="AL339" s="240">
        <f t="shared" si="60"/>
        <v>-12</v>
      </c>
      <c r="AM339" s="247">
        <f t="shared" si="61"/>
        <v>-0.00136892539356605</v>
      </c>
      <c r="AN339" s="240">
        <f>IF(A339="","",VLOOKUP(A339,'IHS DATABASE'!C:H,6,0))</f>
        <v>1.8</v>
      </c>
      <c r="AO339" s="240"/>
      <c r="AP339" s="248"/>
      <c r="AQ339" s="248"/>
      <c r="AR339" s="222"/>
      <c r="AS339" s="222"/>
      <c r="AT339" s="222">
        <f t="shared" si="62"/>
        <v>0</v>
      </c>
      <c r="AU339" s="222"/>
      <c r="AV339" s="249"/>
      <c r="AW339" s="249"/>
      <c r="AX339" s="222"/>
      <c r="AY339" s="222"/>
      <c r="AZ339" s="222"/>
      <c r="BA339" s="222"/>
      <c r="BB339" s="249"/>
      <c r="BC339" s="249" t="s">
        <v>69</v>
      </c>
      <c r="BD339" s="249"/>
      <c r="BE339" s="249"/>
    </row>
    <row r="340" spans="1:57">
      <c r="A340" s="221" t="s">
        <v>177</v>
      </c>
      <c r="B340" s="222" t="str">
        <f>IF(A340="","",VLOOKUP(A340,'IHS DATABASE'!C:D,2,0))</f>
        <v>Nyimba town</v>
      </c>
      <c r="C340" s="223" t="str">
        <f>IF(A340="","",VLOOKUP(A340,'IHS DATABASE'!C:AD,27,0))</f>
        <v>CCS</v>
      </c>
      <c r="D340" s="223" t="s">
        <v>76</v>
      </c>
      <c r="E340" s="223" t="str">
        <f>IF(A340="","",VLOOKUP(A340,'IHS DATABASE'!C:G,5,0))</f>
        <v>Eastern </v>
      </c>
      <c r="F340" s="223" t="str">
        <f>IF(A340="","",VLOOKUP(A340,'IHS DATABASE'!C:AB,26,0))</f>
        <v>Fetus Kalunga</v>
      </c>
      <c r="G340" s="222" t="str">
        <f>IF(A340="","",VLOOKUP(A340,'IHS DATABASE'!C:X,22,0))</f>
        <v>Fetus Kalunga</v>
      </c>
      <c r="H340" s="224"/>
      <c r="I340" s="223" t="str">
        <f>IF(A340="","",VLOOKUP(A340,'IHS DATABASE'!C:W,21,0))</f>
        <v>Indoor </v>
      </c>
      <c r="J340" s="223" t="str">
        <f>IF(A340="","",VLOOKUP(A340,'IHS DATABASE'!C:T,18,0))</f>
        <v>Grid-Gen</v>
      </c>
      <c r="K340" s="223"/>
      <c r="L340" s="223"/>
      <c r="M340" s="223" t="str">
        <f>IF(A340="","",VLOOKUP(A340,'IHS DATABASE'!C:U,19,0))</f>
        <v>Green Field</v>
      </c>
      <c r="O340" s="213">
        <v>45964</v>
      </c>
      <c r="Q340" s="233"/>
      <c r="R340" s="234"/>
      <c r="S340" s="234" t="str">
        <f>IF(A340="","",VLOOKUP(A340,'IHS DATABASE'!C:BG,30,0))</f>
        <v>Gen Logic </v>
      </c>
      <c r="T340" s="223"/>
      <c r="U340" s="234">
        <f>IF(A340="","",VLOOKUP(A340,'IHS DATABASE'!C:AG,31,0))</f>
        <v>20</v>
      </c>
      <c r="V340" s="13"/>
      <c r="W340" s="13"/>
      <c r="X340" s="13">
        <v>9390</v>
      </c>
      <c r="Y340" s="237">
        <f t="shared" si="56"/>
        <v>9390</v>
      </c>
      <c r="Z340" s="237">
        <f t="shared" si="57"/>
        <v>1103136</v>
      </c>
      <c r="AA340" s="237" t="str">
        <f t="shared" si="58"/>
        <v>OK</v>
      </c>
      <c r="AB340" s="238"/>
      <c r="AC340" s="238"/>
      <c r="AD340" s="238"/>
      <c r="AE340" s="239"/>
      <c r="AG340" s="245"/>
      <c r="AH340" s="245"/>
      <c r="AI340" s="246">
        <v>15</v>
      </c>
      <c r="AJ340" s="246">
        <v>300</v>
      </c>
      <c r="AK340" s="240">
        <f t="shared" si="59"/>
        <v>315</v>
      </c>
      <c r="AL340" s="240">
        <f t="shared" si="60"/>
        <v>-15</v>
      </c>
      <c r="AM340" s="247">
        <f t="shared" si="61"/>
        <v>-0.00159744408945687</v>
      </c>
      <c r="AN340" s="240">
        <f>IF(A340="","",VLOOKUP(A340,'IHS DATABASE'!C:H,6,0))</f>
        <v>2.5</v>
      </c>
      <c r="AO340" s="240"/>
      <c r="AP340" s="248"/>
      <c r="AQ340" s="248"/>
      <c r="AR340" s="222"/>
      <c r="AS340" s="222"/>
      <c r="AT340" s="222">
        <f t="shared" si="62"/>
        <v>0</v>
      </c>
      <c r="AU340" s="222"/>
      <c r="AV340" s="249"/>
      <c r="AW340" s="249"/>
      <c r="AX340" s="222"/>
      <c r="AY340" s="222"/>
      <c r="AZ340" s="222"/>
      <c r="BA340" s="222"/>
      <c r="BB340" s="249"/>
      <c r="BC340" s="249" t="s">
        <v>69</v>
      </c>
      <c r="BD340" s="249"/>
      <c r="BE340" s="249"/>
    </row>
    <row r="341" spans="1:57">
      <c r="A341" s="221" t="s">
        <v>75</v>
      </c>
      <c r="B341" s="222" t="str">
        <f>IF(A341="","",VLOOKUP(A341,'IHS DATABASE'!C:D,2,0))</f>
        <v>Chipembe</v>
      </c>
      <c r="C341" s="223" t="str">
        <f>IF(A341="","",VLOOKUP(A341,'IHS DATABASE'!C:AD,27,0))</f>
        <v>CCS</v>
      </c>
      <c r="D341" s="223" t="s">
        <v>76</v>
      </c>
      <c r="E341" s="223" t="str">
        <f>IF(A341="","",VLOOKUP(A341,'IHS DATABASE'!C:G,5,0))</f>
        <v>Eastern </v>
      </c>
      <c r="F341" s="223" t="str">
        <f>IF(A341="","",VLOOKUP(A341,'IHS DATABASE'!C:AB,26,0))</f>
        <v>Fetus Kalunga</v>
      </c>
      <c r="G341" s="222" t="str">
        <f>IF(A341="","",VLOOKUP(A341,'IHS DATABASE'!C:X,22,0))</f>
        <v>Fetus Kalunga</v>
      </c>
      <c r="H341" s="224"/>
      <c r="I341" s="223" t="str">
        <f>IF(A341="","",VLOOKUP(A341,'IHS DATABASE'!C:W,21,0))</f>
        <v>Outdoor</v>
      </c>
      <c r="J341" s="223" t="str">
        <f>IF(A341="","",VLOOKUP(A341,'IHS DATABASE'!C:T,18,0))</f>
        <v>Grid-Gen</v>
      </c>
      <c r="K341" s="223"/>
      <c r="L341" s="223"/>
      <c r="M341" s="223" t="str">
        <f>IF(A341="","",VLOOKUP(A341,'IHS DATABASE'!C:U,19,0))</f>
        <v>Green Field</v>
      </c>
      <c r="O341" s="213">
        <v>45964</v>
      </c>
      <c r="Q341" s="233"/>
      <c r="R341" s="234"/>
      <c r="S341" s="234" t="str">
        <f>IF(A341="","",VLOOKUP(A341,'IHS DATABASE'!C:BG,30,0))</f>
        <v>Gen Logic </v>
      </c>
      <c r="T341" s="223"/>
      <c r="U341" s="234">
        <f>IF(A341="","",VLOOKUP(A341,'IHS DATABASE'!C:AG,31,0))</f>
        <v>16</v>
      </c>
      <c r="V341" s="13"/>
      <c r="W341" s="13"/>
      <c r="X341" s="13">
        <v>7755</v>
      </c>
      <c r="Y341" s="237">
        <f t="shared" si="56"/>
        <v>7755</v>
      </c>
      <c r="Z341" s="237">
        <f t="shared" si="57"/>
        <v>1103136</v>
      </c>
      <c r="AA341" s="237" t="str">
        <f t="shared" si="58"/>
        <v>OK</v>
      </c>
      <c r="AB341" s="238"/>
      <c r="AC341" s="238"/>
      <c r="AD341" s="238"/>
      <c r="AE341" s="239"/>
      <c r="AG341" s="245"/>
      <c r="AH341" s="245"/>
      <c r="AI341" s="246">
        <v>85</v>
      </c>
      <c r="AJ341" s="246">
        <v>200</v>
      </c>
      <c r="AK341" s="240">
        <f t="shared" si="59"/>
        <v>285</v>
      </c>
      <c r="AL341" s="240">
        <f t="shared" si="60"/>
        <v>-85</v>
      </c>
      <c r="AM341" s="247">
        <f t="shared" si="61"/>
        <v>-0.0109606705351386</v>
      </c>
      <c r="AN341" s="240">
        <f>IF(A341="","",VLOOKUP(A341,'IHS DATABASE'!C:H,6,0))</f>
        <v>2</v>
      </c>
      <c r="AO341" s="240"/>
      <c r="AP341" s="248"/>
      <c r="AQ341" s="248"/>
      <c r="AR341" s="222"/>
      <c r="AS341" s="222"/>
      <c r="AT341" s="222">
        <f t="shared" si="62"/>
        <v>0</v>
      </c>
      <c r="AU341" s="222"/>
      <c r="AV341" s="249"/>
      <c r="AW341" s="249"/>
      <c r="AX341" s="222"/>
      <c r="AY341" s="222"/>
      <c r="AZ341" s="222"/>
      <c r="BA341" s="222"/>
      <c r="BB341" s="249"/>
      <c r="BC341" s="249" t="s">
        <v>69</v>
      </c>
      <c r="BD341" s="249"/>
      <c r="BE341" s="249"/>
    </row>
    <row r="342" spans="1:57">
      <c r="A342" s="221" t="s">
        <v>148</v>
      </c>
      <c r="B342" s="222" t="str">
        <f>IF(A342="","",VLOOKUP(A342,'IHS DATABASE'!C:D,2,0))</f>
        <v>Chikalawa Basic School</v>
      </c>
      <c r="C342" s="223" t="str">
        <f>IF(A342="","",VLOOKUP(A342,'IHS DATABASE'!C:AD,27,0))</f>
        <v>CCS</v>
      </c>
      <c r="D342" s="223" t="s">
        <v>76</v>
      </c>
      <c r="E342" s="223" t="str">
        <f>IF(A342="","",VLOOKUP(A342,'IHS DATABASE'!C:G,5,0))</f>
        <v>Eastern</v>
      </c>
      <c r="F342" s="223" t="str">
        <f>IF(A342="","",VLOOKUP(A342,'IHS DATABASE'!C:AB,26,0))</f>
        <v>Fetus Kalunga</v>
      </c>
      <c r="G342" s="222" t="str">
        <f>IF(A342="","",VLOOKUP(A342,'IHS DATABASE'!C:X,22,0))</f>
        <v>Fetus Kalunga</v>
      </c>
      <c r="H342" s="224"/>
      <c r="I342" s="223" t="str">
        <f>IF(A342="","",VLOOKUP(A342,'IHS DATABASE'!C:W,21,0))</f>
        <v>Outdoor</v>
      </c>
      <c r="J342" s="223" t="str">
        <f>IF(A342="","",VLOOKUP(A342,'IHS DATABASE'!C:T,18,0))</f>
        <v>Solar-Gen</v>
      </c>
      <c r="K342" s="223"/>
      <c r="L342" s="223"/>
      <c r="M342" s="223" t="str">
        <f>IF(A342="","",VLOOKUP(A342,'IHS DATABASE'!C:U,19,0))</f>
        <v>Green Field</v>
      </c>
      <c r="O342" s="213">
        <v>45964</v>
      </c>
      <c r="Q342" s="233"/>
      <c r="R342" s="234"/>
      <c r="S342" s="234">
        <f>IF(A342="","",VLOOKUP(A342,'IHS DATABASE'!C:BG,30,0))</f>
        <v>0</v>
      </c>
      <c r="T342" s="223"/>
      <c r="U342" s="234">
        <f>IF(A342="","",VLOOKUP(A342,'IHS DATABASE'!C:AG,31,0))</f>
        <v>0</v>
      </c>
      <c r="V342" s="13"/>
      <c r="W342" s="13"/>
      <c r="X342" s="13">
        <v>13310</v>
      </c>
      <c r="Y342" s="237">
        <f t="shared" si="56"/>
        <v>13310</v>
      </c>
      <c r="Z342" s="237">
        <f t="shared" si="57"/>
        <v>1103136</v>
      </c>
      <c r="AA342" s="237" t="str">
        <f t="shared" si="58"/>
        <v>OK</v>
      </c>
      <c r="AB342" s="238"/>
      <c r="AC342" s="238"/>
      <c r="AD342" s="238"/>
      <c r="AE342" s="239"/>
      <c r="AG342" s="245"/>
      <c r="AH342" s="245"/>
      <c r="AI342" s="246">
        <v>64</v>
      </c>
      <c r="AJ342" s="246">
        <v>300</v>
      </c>
      <c r="AK342" s="240">
        <f t="shared" si="59"/>
        <v>364</v>
      </c>
      <c r="AL342" s="240">
        <f t="shared" si="60"/>
        <v>-64</v>
      </c>
      <c r="AM342" s="247">
        <f t="shared" si="61"/>
        <v>-0.0048084147257701</v>
      </c>
      <c r="AN342" s="240">
        <f>IF(A342="","",VLOOKUP(A342,'IHS DATABASE'!C:H,6,0))</f>
        <v>4.5</v>
      </c>
      <c r="AO342" s="240"/>
      <c r="AP342" s="248"/>
      <c r="AQ342" s="248"/>
      <c r="AR342" s="222"/>
      <c r="AS342" s="222"/>
      <c r="AT342" s="222">
        <f t="shared" si="62"/>
        <v>0</v>
      </c>
      <c r="AU342" s="222"/>
      <c r="AV342" s="249"/>
      <c r="AW342" s="249"/>
      <c r="AX342" s="222"/>
      <c r="AY342" s="222"/>
      <c r="AZ342" s="222"/>
      <c r="BA342" s="222"/>
      <c r="BB342" s="249"/>
      <c r="BC342" s="249" t="s">
        <v>69</v>
      </c>
      <c r="BD342" s="249"/>
      <c r="BE342" s="249"/>
    </row>
    <row r="343" spans="1:57">
      <c r="A343" s="221" t="s">
        <v>169</v>
      </c>
      <c r="B343" s="222" t="str">
        <f>IF(A343="","",VLOOKUP(A343,'IHS DATABASE'!C:D,2,0))</f>
        <v>Sungani Village (Nyimba Town_Town2)</v>
      </c>
      <c r="C343" s="223" t="str">
        <f>IF(A343="","",VLOOKUP(A343,'IHS DATABASE'!C:AD,27,0))</f>
        <v>CCS</v>
      </c>
      <c r="D343" s="223" t="s">
        <v>76</v>
      </c>
      <c r="E343" s="223" t="str">
        <f>IF(A343="","",VLOOKUP(A343,'IHS DATABASE'!C:G,5,0))</f>
        <v>Eastern </v>
      </c>
      <c r="F343" s="223" t="str">
        <f>IF(A343="","",VLOOKUP(A343,'IHS DATABASE'!C:AB,26,0))</f>
        <v>Fetus Kalunga</v>
      </c>
      <c r="G343" s="222" t="str">
        <f>IF(A343="","",VLOOKUP(A343,'IHS DATABASE'!C:X,22,0))</f>
        <v>Fetus Kalunga</v>
      </c>
      <c r="H343" s="224"/>
      <c r="I343" s="223" t="str">
        <f>IF(A343="","",VLOOKUP(A343,'IHS DATABASE'!C:W,21,0))</f>
        <v>Outdoor</v>
      </c>
      <c r="J343" s="223" t="str">
        <f>IF(A343="","",VLOOKUP(A343,'IHS DATABASE'!C:T,18,0))</f>
        <v>Grid-Gen</v>
      </c>
      <c r="K343" s="223"/>
      <c r="L343" s="223"/>
      <c r="M343" s="223" t="str">
        <f>IF(A343="","",VLOOKUP(A343,'IHS DATABASE'!C:U,19,0))</f>
        <v>Green Field</v>
      </c>
      <c r="O343" s="213">
        <v>45964</v>
      </c>
      <c r="Q343" s="233"/>
      <c r="R343" s="234"/>
      <c r="S343" s="234" t="str">
        <f>IF(A343="","",VLOOKUP(A343,'IHS DATABASE'!C:BG,30,0))</f>
        <v>Gen Logic </v>
      </c>
      <c r="T343" s="223"/>
      <c r="U343" s="234">
        <f>IF(A343="","",VLOOKUP(A343,'IHS DATABASE'!C:AG,31,0))</f>
        <v>15</v>
      </c>
      <c r="V343" s="13"/>
      <c r="W343" s="13"/>
      <c r="X343" s="13">
        <v>14477</v>
      </c>
      <c r="Y343" s="237">
        <f t="shared" si="56"/>
        <v>14477</v>
      </c>
      <c r="Z343" s="237">
        <f t="shared" si="57"/>
        <v>1103136</v>
      </c>
      <c r="AA343" s="237" t="str">
        <f t="shared" si="58"/>
        <v>OK</v>
      </c>
      <c r="AB343" s="238"/>
      <c r="AC343" s="238"/>
      <c r="AD343" s="238"/>
      <c r="AE343" s="239"/>
      <c r="AG343" s="245"/>
      <c r="AH343" s="245"/>
      <c r="AI343" s="246">
        <v>16</v>
      </c>
      <c r="AJ343" s="246">
        <v>200</v>
      </c>
      <c r="AK343" s="240">
        <f t="shared" si="59"/>
        <v>216</v>
      </c>
      <c r="AL343" s="240">
        <f t="shared" si="60"/>
        <v>-16</v>
      </c>
      <c r="AM343" s="247">
        <f t="shared" si="61"/>
        <v>-0.00110520135387166</v>
      </c>
      <c r="AN343" s="240">
        <f>IF(A343="","",VLOOKUP(A343,'IHS DATABASE'!C:H,6,0))</f>
        <v>1.8</v>
      </c>
      <c r="AO343" s="240"/>
      <c r="AP343" s="248"/>
      <c r="AQ343" s="248"/>
      <c r="AR343" s="222"/>
      <c r="AS343" s="222"/>
      <c r="AT343" s="222">
        <f t="shared" si="62"/>
        <v>0</v>
      </c>
      <c r="AU343" s="222"/>
      <c r="AV343" s="249"/>
      <c r="AW343" s="249"/>
      <c r="AX343" s="222"/>
      <c r="AY343" s="222"/>
      <c r="AZ343" s="222"/>
      <c r="BA343" s="222"/>
      <c r="BB343" s="249"/>
      <c r="BC343" s="249" t="s">
        <v>69</v>
      </c>
      <c r="BD343" s="249"/>
      <c r="BE343" s="249"/>
    </row>
    <row r="344" spans="1:57">
      <c r="A344" s="221" t="s">
        <v>171</v>
      </c>
      <c r="B344" s="222" t="str">
        <f>IF(A344="","",VLOOKUP(A344,'IHS DATABASE'!C:D,2,0))</f>
        <v>Kalongwezi</v>
      </c>
      <c r="C344" s="223" t="str">
        <f>IF(A344="","",VLOOKUP(A344,'IHS DATABASE'!C:AD,27,0))</f>
        <v>CCS</v>
      </c>
      <c r="D344" s="223" t="s">
        <v>76</v>
      </c>
      <c r="E344" s="223" t="str">
        <f>IF(A344="","",VLOOKUP(A344,'IHS DATABASE'!C:G,5,0))</f>
        <v>Eastern </v>
      </c>
      <c r="F344" s="223" t="str">
        <f>IF(A344="","",VLOOKUP(A344,'IHS DATABASE'!C:AB,26,0))</f>
        <v>Fetus Kalunga</v>
      </c>
      <c r="G344" s="222" t="str">
        <f>IF(A344="","",VLOOKUP(A344,'IHS DATABASE'!C:X,22,0))</f>
        <v>Fetus Kalunga</v>
      </c>
      <c r="H344" s="224"/>
      <c r="I344" s="223" t="str">
        <f>IF(A344="","",VLOOKUP(A344,'IHS DATABASE'!C:W,21,0))</f>
        <v>Outdoor</v>
      </c>
      <c r="J344" s="223" t="str">
        <f>IF(A344="","",VLOOKUP(A344,'IHS DATABASE'!C:T,18,0))</f>
        <v>Grid-Gen</v>
      </c>
      <c r="K344" s="223"/>
      <c r="L344" s="223"/>
      <c r="M344" s="223" t="str">
        <f>IF(A344="","",VLOOKUP(A344,'IHS DATABASE'!C:U,19,0))</f>
        <v>Green Field</v>
      </c>
      <c r="O344" s="213">
        <v>45964</v>
      </c>
      <c r="Q344" s="233"/>
      <c r="R344" s="234"/>
      <c r="S344" s="234" t="str">
        <f>IF(A344="","",VLOOKUP(A344,'IHS DATABASE'!C:BG,30,0))</f>
        <v>Earth technology</v>
      </c>
      <c r="T344" s="223"/>
      <c r="U344" s="234">
        <f>IF(A344="","",VLOOKUP(A344,'IHS DATABASE'!C:AG,31,0))</f>
        <v>20</v>
      </c>
      <c r="V344" s="13"/>
      <c r="W344" s="13"/>
      <c r="X344" s="13">
        <v>12070</v>
      </c>
      <c r="Y344" s="237">
        <f t="shared" si="56"/>
        <v>12070</v>
      </c>
      <c r="Z344" s="237">
        <f t="shared" si="57"/>
        <v>1103136</v>
      </c>
      <c r="AA344" s="237" t="str">
        <f t="shared" si="58"/>
        <v>OK</v>
      </c>
      <c r="AB344" s="238"/>
      <c r="AC344" s="238"/>
      <c r="AD344" s="238"/>
      <c r="AE344" s="239"/>
      <c r="AG344" s="245"/>
      <c r="AH344" s="245"/>
      <c r="AI344" s="246">
        <v>20</v>
      </c>
      <c r="AJ344" s="246">
        <v>300</v>
      </c>
      <c r="AK344" s="240">
        <f t="shared" si="59"/>
        <v>320</v>
      </c>
      <c r="AL344" s="240">
        <f t="shared" si="60"/>
        <v>-20</v>
      </c>
      <c r="AM344" s="247">
        <f t="shared" si="61"/>
        <v>-0.00165700082850041</v>
      </c>
      <c r="AN344" s="240">
        <f>IF(A344="","",VLOOKUP(A344,'IHS DATABASE'!C:H,6,0))</f>
        <v>2.5</v>
      </c>
      <c r="AO344" s="240"/>
      <c r="AP344" s="248"/>
      <c r="AQ344" s="248"/>
      <c r="AR344" s="222"/>
      <c r="AS344" s="222"/>
      <c r="AT344" s="222">
        <f t="shared" si="62"/>
        <v>0</v>
      </c>
      <c r="AU344" s="222"/>
      <c r="AV344" s="249"/>
      <c r="AW344" s="249"/>
      <c r="AX344" s="222"/>
      <c r="AY344" s="222"/>
      <c r="AZ344" s="222"/>
      <c r="BA344" s="222"/>
      <c r="BB344" s="249"/>
      <c r="BC344" s="249" t="s">
        <v>60</v>
      </c>
      <c r="BD344" s="249"/>
      <c r="BE344" s="249"/>
    </row>
    <row r="345" spans="1:57">
      <c r="A345" s="221" t="s">
        <v>214</v>
      </c>
      <c r="B345" s="222" t="str">
        <f>IF(A345="","",VLOOKUP(A345,'IHS DATABASE'!C:D,2,0))</f>
        <v>Sinda</v>
      </c>
      <c r="C345" s="223" t="str">
        <f>IF(A345="","",VLOOKUP(A345,'IHS DATABASE'!C:AD,27,0))</f>
        <v>CCS</v>
      </c>
      <c r="D345" s="223" t="s">
        <v>76</v>
      </c>
      <c r="E345" s="223" t="str">
        <f>IF(A345="","",VLOOKUP(A345,'IHS DATABASE'!C:G,5,0))</f>
        <v>Eastern </v>
      </c>
      <c r="F345" s="223" t="str">
        <f>IF(A345="","",VLOOKUP(A345,'IHS DATABASE'!C:AB,26,0))</f>
        <v>Fetus Kalunga</v>
      </c>
      <c r="G345" s="222" t="str">
        <f>IF(A345="","",VLOOKUP(A345,'IHS DATABASE'!C:X,22,0))</f>
        <v>Fetus Kalunga</v>
      </c>
      <c r="H345" s="224"/>
      <c r="I345" s="223" t="str">
        <f>IF(A345="","",VLOOKUP(A345,'IHS DATABASE'!C:W,21,0))</f>
        <v>Indoor </v>
      </c>
      <c r="J345" s="223" t="str">
        <f>IF(A345="","",VLOOKUP(A345,'IHS DATABASE'!C:T,18,0))</f>
        <v>Grid-Gen</v>
      </c>
      <c r="K345" s="223"/>
      <c r="L345" s="223"/>
      <c r="M345" s="223" t="str">
        <f>IF(A345="","",VLOOKUP(A345,'IHS DATABASE'!C:U,19,0))</f>
        <v>Green Field</v>
      </c>
      <c r="O345" s="213">
        <v>45964</v>
      </c>
      <c r="Q345" s="233"/>
      <c r="R345" s="234"/>
      <c r="S345" s="234" t="str">
        <f>IF(A345="","",VLOOKUP(A345,'IHS DATABASE'!C:BG,30,0))</f>
        <v>Earth technology</v>
      </c>
      <c r="T345" s="223"/>
      <c r="U345" s="234">
        <f>IF(A345="","",VLOOKUP(A345,'IHS DATABASE'!C:AG,31,0))</f>
        <v>20</v>
      </c>
      <c r="V345" s="13"/>
      <c r="W345" s="13"/>
      <c r="X345" s="13">
        <v>8783</v>
      </c>
      <c r="Y345" s="237">
        <f t="shared" si="56"/>
        <v>8783</v>
      </c>
      <c r="Z345" s="237">
        <f t="shared" si="57"/>
        <v>1103136</v>
      </c>
      <c r="AA345" s="237" t="str">
        <f t="shared" si="58"/>
        <v>OK</v>
      </c>
      <c r="AB345" s="238"/>
      <c r="AC345" s="238"/>
      <c r="AD345" s="238"/>
      <c r="AE345" s="239"/>
      <c r="AG345" s="245"/>
      <c r="AH345" s="245"/>
      <c r="AI345" s="246">
        <v>59</v>
      </c>
      <c r="AJ345" s="246">
        <v>250</v>
      </c>
      <c r="AK345" s="240">
        <f t="shared" si="59"/>
        <v>309</v>
      </c>
      <c r="AL345" s="240">
        <f t="shared" si="60"/>
        <v>-59</v>
      </c>
      <c r="AM345" s="247">
        <f t="shared" si="61"/>
        <v>-0.00671752248662188</v>
      </c>
      <c r="AN345" s="240">
        <f>IF(A345="","",VLOOKUP(A345,'IHS DATABASE'!C:H,6,0))</f>
        <v>2.5</v>
      </c>
      <c r="AO345" s="240"/>
      <c r="AP345" s="248"/>
      <c r="AQ345" s="248"/>
      <c r="AR345" s="222"/>
      <c r="AS345" s="222"/>
      <c r="AT345" s="222">
        <f t="shared" si="62"/>
        <v>0</v>
      </c>
      <c r="AU345" s="222"/>
      <c r="AV345" s="249"/>
      <c r="AW345" s="249"/>
      <c r="AX345" s="222"/>
      <c r="AY345" s="222"/>
      <c r="AZ345" s="222"/>
      <c r="BA345" s="222"/>
      <c r="BB345" s="249"/>
      <c r="BC345" s="249" t="s">
        <v>60</v>
      </c>
      <c r="BD345" s="249"/>
      <c r="BE345" s="249"/>
    </row>
    <row r="346" spans="1:57">
      <c r="A346" s="221" t="s">
        <v>147</v>
      </c>
      <c r="B346" s="222" t="str">
        <f>IF(A346="","",VLOOKUP(A346,'IHS DATABASE'!C:D,2,0))</f>
        <v>Msazanla Primary school</v>
      </c>
      <c r="C346" s="223" t="str">
        <f>IF(A346="","",VLOOKUP(A346,'IHS DATABASE'!C:AD,27,0))</f>
        <v>CCS</v>
      </c>
      <c r="D346" s="223" t="s">
        <v>76</v>
      </c>
      <c r="E346" s="223" t="str">
        <f>IF(A346="","",VLOOKUP(A346,'IHS DATABASE'!C:G,5,0))</f>
        <v>Eastern</v>
      </c>
      <c r="F346" s="223" t="str">
        <f>IF(A346="","",VLOOKUP(A346,'IHS DATABASE'!C:AB,26,0))</f>
        <v>Fetus Kalunga</v>
      </c>
      <c r="G346" s="222" t="str">
        <f>IF(A346="","",VLOOKUP(A346,'IHS DATABASE'!C:X,22,0))</f>
        <v>Fetus Kalunga</v>
      </c>
      <c r="H346" s="224"/>
      <c r="I346" s="223" t="str">
        <f>IF(A346="","",VLOOKUP(A346,'IHS DATABASE'!C:W,21,0))</f>
        <v>Outdoor</v>
      </c>
      <c r="J346" s="223" t="str">
        <f>IF(A346="","",VLOOKUP(A346,'IHS DATABASE'!C:T,18,0))</f>
        <v>Grid-Gen</v>
      </c>
      <c r="K346" s="223"/>
      <c r="L346" s="223"/>
      <c r="M346" s="223" t="str">
        <f>IF(A346="","",VLOOKUP(A346,'IHS DATABASE'!C:U,19,0))</f>
        <v>Green Field</v>
      </c>
      <c r="O346" s="213">
        <v>45964</v>
      </c>
      <c r="Q346" s="233"/>
      <c r="R346" s="234"/>
      <c r="S346" s="234">
        <f>IF(A346="","",VLOOKUP(A346,'IHS DATABASE'!C:BG,30,0))</f>
        <v>0</v>
      </c>
      <c r="T346" s="223"/>
      <c r="U346" s="234">
        <f>IF(A346="","",VLOOKUP(A346,'IHS DATABASE'!C:AG,31,0))</f>
        <v>0</v>
      </c>
      <c r="V346" s="13"/>
      <c r="W346" s="13"/>
      <c r="X346" s="13">
        <v>12050</v>
      </c>
      <c r="Y346" s="237">
        <f t="shared" si="56"/>
        <v>12050</v>
      </c>
      <c r="Z346" s="237">
        <f t="shared" si="57"/>
        <v>1103136</v>
      </c>
      <c r="AA346" s="237" t="str">
        <f t="shared" si="58"/>
        <v>OK</v>
      </c>
      <c r="AB346" s="238"/>
      <c r="AC346" s="238"/>
      <c r="AD346" s="238"/>
      <c r="AE346" s="239"/>
      <c r="AG346" s="245"/>
      <c r="AH346" s="245"/>
      <c r="AI346" s="246">
        <v>12</v>
      </c>
      <c r="AJ346" s="246">
        <v>300</v>
      </c>
      <c r="AK346" s="240">
        <f t="shared" si="59"/>
        <v>312</v>
      </c>
      <c r="AL346" s="240">
        <f t="shared" si="60"/>
        <v>-12</v>
      </c>
      <c r="AM346" s="247">
        <f t="shared" si="61"/>
        <v>-0.000995850622406639</v>
      </c>
      <c r="AN346" s="240">
        <f>IF(A346="","",VLOOKUP(A346,'IHS DATABASE'!C:H,6,0))</f>
        <v>1.8</v>
      </c>
      <c r="AO346" s="240"/>
      <c r="AP346" s="248"/>
      <c r="AQ346" s="248"/>
      <c r="AR346" s="222"/>
      <c r="AS346" s="222"/>
      <c r="AT346" s="222">
        <f t="shared" si="62"/>
        <v>0</v>
      </c>
      <c r="AU346" s="222"/>
      <c r="AV346" s="249"/>
      <c r="AW346" s="249"/>
      <c r="AX346" s="222"/>
      <c r="AY346" s="222"/>
      <c r="AZ346" s="222"/>
      <c r="BA346" s="222"/>
      <c r="BB346" s="249"/>
      <c r="BC346" s="249" t="s">
        <v>69</v>
      </c>
      <c r="BD346" s="249"/>
      <c r="BE346" s="249"/>
    </row>
    <row r="347" spans="1:57">
      <c r="A347" s="221" t="s">
        <v>99</v>
      </c>
      <c r="B347" s="222" t="str">
        <f>IF(A347="","",VLOOKUP(A347,'IHS DATABASE'!C:D,2,0))</f>
        <v>Ukwimi</v>
      </c>
      <c r="C347" s="223" t="str">
        <f>IF(A347="","",VLOOKUP(A347,'IHS DATABASE'!C:AD,27,0))</f>
        <v>CCS</v>
      </c>
      <c r="D347" s="223" t="s">
        <v>76</v>
      </c>
      <c r="E347" s="223" t="str">
        <f>IF(A347="","",VLOOKUP(A347,'IHS DATABASE'!C:G,5,0))</f>
        <v>Eastern </v>
      </c>
      <c r="F347" s="223" t="str">
        <f>IF(A347="","",VLOOKUP(A347,'IHS DATABASE'!C:AB,26,0))</f>
        <v>Fetus Kalunga</v>
      </c>
      <c r="G347" s="222" t="str">
        <f>IF(A347="","",VLOOKUP(A347,'IHS DATABASE'!C:X,22,0))</f>
        <v>Fetus Kalunga</v>
      </c>
      <c r="H347" s="224"/>
      <c r="I347" s="223" t="str">
        <f>IF(A347="","",VLOOKUP(A347,'IHS DATABASE'!C:W,21,0))</f>
        <v>Outdoor</v>
      </c>
      <c r="J347" s="223" t="str">
        <f>IF(A347="","",VLOOKUP(A347,'IHS DATABASE'!C:T,18,0))</f>
        <v>Grid-Gen</v>
      </c>
      <c r="K347" s="223"/>
      <c r="L347" s="223"/>
      <c r="M347" s="223" t="str">
        <f>IF(A347="","",VLOOKUP(A347,'IHS DATABASE'!C:U,19,0))</f>
        <v>Green Field</v>
      </c>
      <c r="O347" s="213">
        <v>45964</v>
      </c>
      <c r="Q347" s="233"/>
      <c r="R347" s="234"/>
      <c r="S347" s="234" t="str">
        <f>IF(A347="","",VLOOKUP(A347,'IHS DATABASE'!C:BG,30,0))</f>
        <v>Gen Logic </v>
      </c>
      <c r="T347" s="223"/>
      <c r="U347" s="234">
        <f>IF(A347="","",VLOOKUP(A347,'IHS DATABASE'!C:AG,31,0))</f>
        <v>16</v>
      </c>
      <c r="V347" s="13"/>
      <c r="W347" s="13"/>
      <c r="X347" s="13">
        <v>14144</v>
      </c>
      <c r="Y347" s="237">
        <f t="shared" si="56"/>
        <v>14144</v>
      </c>
      <c r="Z347" s="237">
        <f t="shared" si="57"/>
        <v>1103136</v>
      </c>
      <c r="AA347" s="237" t="str">
        <f t="shared" si="58"/>
        <v>OK</v>
      </c>
      <c r="AB347" s="238"/>
      <c r="AC347" s="238"/>
      <c r="AD347" s="238"/>
      <c r="AE347" s="239"/>
      <c r="AG347" s="245"/>
      <c r="AH347" s="245"/>
      <c r="AI347" s="246">
        <v>9</v>
      </c>
      <c r="AJ347" s="246">
        <v>200</v>
      </c>
      <c r="AK347" s="240">
        <f t="shared" si="59"/>
        <v>209</v>
      </c>
      <c r="AL347" s="240">
        <f t="shared" si="60"/>
        <v>-9</v>
      </c>
      <c r="AM347" s="247">
        <f t="shared" si="61"/>
        <v>-0.00063631221719457</v>
      </c>
      <c r="AN347" s="240">
        <f>IF(A347="","",VLOOKUP(A347,'IHS DATABASE'!C:H,6,0))</f>
        <v>2</v>
      </c>
      <c r="AO347" s="240"/>
      <c r="AP347" s="248"/>
      <c r="AQ347" s="248"/>
      <c r="AR347" s="222"/>
      <c r="AS347" s="222"/>
      <c r="AT347" s="222">
        <f t="shared" si="62"/>
        <v>0</v>
      </c>
      <c r="AU347" s="222"/>
      <c r="AV347" s="249"/>
      <c r="AW347" s="249"/>
      <c r="AX347" s="222"/>
      <c r="AY347" s="222"/>
      <c r="AZ347" s="222"/>
      <c r="BA347" s="222"/>
      <c r="BB347" s="249"/>
      <c r="BC347" s="249" t="s">
        <v>69</v>
      </c>
      <c r="BD347" s="249"/>
      <c r="BE347" s="249"/>
    </row>
    <row r="348" spans="1:57">
      <c r="A348" s="221" t="s">
        <v>175</v>
      </c>
      <c r="B348" s="222" t="str">
        <f>IF(A348="","",VLOOKUP(A348,'IHS DATABASE'!C:D,2,0))</f>
        <v>Lundazi 3G</v>
      </c>
      <c r="C348" s="223" t="str">
        <f>IF(A348="","",VLOOKUP(A348,'IHS DATABASE'!C:AD,27,0))</f>
        <v>CCS</v>
      </c>
      <c r="D348" s="223" t="s">
        <v>62</v>
      </c>
      <c r="E348" s="223" t="str">
        <f>IF(A348="","",VLOOKUP(A348,'IHS DATABASE'!C:G,5,0))</f>
        <v>Eastern </v>
      </c>
      <c r="F348" s="223" t="str">
        <f>IF(A348="","",VLOOKUP(A348,'IHS DATABASE'!C:AB,26,0))</f>
        <v>Fetus Kalunga</v>
      </c>
      <c r="G348" s="222" t="str">
        <f>IF(A348="","",VLOOKUP(A348,'IHS DATABASE'!C:X,22,0))</f>
        <v>Fetus Kalunga</v>
      </c>
      <c r="H348" s="224"/>
      <c r="I348" s="223" t="str">
        <f>IF(A348="","",VLOOKUP(A348,'IHS DATABASE'!C:W,21,0))</f>
        <v>Outdoor</v>
      </c>
      <c r="J348" s="223" t="str">
        <f>IF(A348="","",VLOOKUP(A348,'IHS DATABASE'!C:T,18,0))</f>
        <v>Grid-Gen</v>
      </c>
      <c r="K348" s="223"/>
      <c r="L348" s="223"/>
      <c r="M348" s="223" t="str">
        <f>IF(A348="","",VLOOKUP(A348,'IHS DATABASE'!C:U,19,0))</f>
        <v>Green Field</v>
      </c>
      <c r="O348" s="213">
        <v>45964</v>
      </c>
      <c r="Q348" s="233"/>
      <c r="R348" s="234"/>
      <c r="S348" s="234" t="str">
        <f>IF(A348="","",VLOOKUP(A348,'IHS DATABASE'!C:BG,30,0))</f>
        <v>Gen Logic </v>
      </c>
      <c r="T348" s="223"/>
      <c r="U348" s="234">
        <f>IF(A348="","",VLOOKUP(A348,'IHS DATABASE'!C:AG,31,0))</f>
        <v>20</v>
      </c>
      <c r="V348" s="13"/>
      <c r="W348" s="13"/>
      <c r="X348" s="13">
        <v>18709</v>
      </c>
      <c r="Y348" s="237">
        <f t="shared" si="56"/>
        <v>18709</v>
      </c>
      <c r="Z348" s="237">
        <f t="shared" si="57"/>
        <v>1103136</v>
      </c>
      <c r="AA348" s="237" t="str">
        <f t="shared" si="58"/>
        <v>OK</v>
      </c>
      <c r="AB348" s="238"/>
      <c r="AC348" s="238"/>
      <c r="AD348" s="238"/>
      <c r="AE348" s="239"/>
      <c r="AG348" s="245"/>
      <c r="AH348" s="245"/>
      <c r="AI348" s="246">
        <v>16</v>
      </c>
      <c r="AJ348" s="246">
        <v>200</v>
      </c>
      <c r="AK348" s="240">
        <f t="shared" si="59"/>
        <v>216</v>
      </c>
      <c r="AL348" s="240">
        <f t="shared" si="60"/>
        <v>-16</v>
      </c>
      <c r="AM348" s="247">
        <f t="shared" si="61"/>
        <v>-0.000855203378053343</v>
      </c>
      <c r="AN348" s="240">
        <f>IF(A348="","",VLOOKUP(A348,'IHS DATABASE'!C:H,6,0))</f>
        <v>2.5</v>
      </c>
      <c r="AO348" s="240"/>
      <c r="AP348" s="248"/>
      <c r="AQ348" s="248"/>
      <c r="AR348" s="222"/>
      <c r="AS348" s="222"/>
      <c r="AT348" s="222">
        <f t="shared" si="62"/>
        <v>0</v>
      </c>
      <c r="AU348" s="222"/>
      <c r="AV348" s="249"/>
      <c r="AW348" s="249"/>
      <c r="AX348" s="222"/>
      <c r="AY348" s="222"/>
      <c r="AZ348" s="222"/>
      <c r="BA348" s="222"/>
      <c r="BB348" s="249"/>
      <c r="BC348" s="249" t="s">
        <v>69</v>
      </c>
      <c r="BD348" s="249"/>
      <c r="BE348" s="249"/>
    </row>
    <row r="349" spans="1:57">
      <c r="A349" s="221" t="s">
        <v>153</v>
      </c>
      <c r="B349" s="222" t="str">
        <f>IF(A349="","",VLOOKUP(A349,'IHS DATABASE'!C:D,2,0))</f>
        <v>LUNDAZI</v>
      </c>
      <c r="C349" s="223" t="str">
        <f>IF(A349="","",VLOOKUP(A349,'IHS DATABASE'!C:AD,27,0))</f>
        <v>CCS</v>
      </c>
      <c r="D349" s="223" t="s">
        <v>62</v>
      </c>
      <c r="E349" s="223" t="str">
        <f>IF(A349="","",VLOOKUP(A349,'IHS DATABASE'!C:G,5,0))</f>
        <v>Eastern </v>
      </c>
      <c r="F349" s="223" t="str">
        <f>IF(A349="","",VLOOKUP(A349,'IHS DATABASE'!C:AB,26,0))</f>
        <v>Fetus Kalunga</v>
      </c>
      <c r="G349" s="222" t="str">
        <f>IF(A349="","",VLOOKUP(A349,'IHS DATABASE'!C:X,22,0))</f>
        <v>Fetus Kalunga</v>
      </c>
      <c r="H349" s="224"/>
      <c r="I349" s="223" t="str">
        <f>IF(A349="","",VLOOKUP(A349,'IHS DATABASE'!C:W,21,0))</f>
        <v>Indoor </v>
      </c>
      <c r="J349" s="223" t="str">
        <f>IF(A349="","",VLOOKUP(A349,'IHS DATABASE'!C:T,18,0))</f>
        <v>Grid-Gen</v>
      </c>
      <c r="K349" s="223"/>
      <c r="L349" s="223"/>
      <c r="M349" s="223" t="str">
        <f>IF(A349="","",VLOOKUP(A349,'IHS DATABASE'!C:U,19,0))</f>
        <v>Green Field</v>
      </c>
      <c r="O349" s="213">
        <v>45964</v>
      </c>
      <c r="Q349" s="233"/>
      <c r="R349" s="234"/>
      <c r="S349" s="234" t="str">
        <f>IF(A349="","",VLOOKUP(A349,'IHS DATABASE'!C:BG,30,0))</f>
        <v>Gen Logic </v>
      </c>
      <c r="T349" s="223"/>
      <c r="U349" s="234">
        <f>IF(A349="","",VLOOKUP(A349,'IHS DATABASE'!C:AG,31,0))</f>
        <v>20</v>
      </c>
      <c r="V349" s="13"/>
      <c r="W349" s="13"/>
      <c r="X349" s="13">
        <v>154</v>
      </c>
      <c r="Y349" s="237">
        <f t="shared" si="56"/>
        <v>154</v>
      </c>
      <c r="Z349" s="237">
        <f t="shared" si="57"/>
        <v>1103136</v>
      </c>
      <c r="AA349" s="237" t="str">
        <f t="shared" si="58"/>
        <v>OK</v>
      </c>
      <c r="AB349" s="238"/>
      <c r="AC349" s="238"/>
      <c r="AD349" s="238"/>
      <c r="AE349" s="239"/>
      <c r="AG349" s="245"/>
      <c r="AH349" s="245"/>
      <c r="AI349" s="246">
        <v>85</v>
      </c>
      <c r="AJ349" s="246">
        <v>300</v>
      </c>
      <c r="AK349" s="240">
        <f t="shared" si="59"/>
        <v>385</v>
      </c>
      <c r="AL349" s="240">
        <f t="shared" si="60"/>
        <v>-85</v>
      </c>
      <c r="AM349" s="247">
        <f t="shared" si="61"/>
        <v>-0.551948051948052</v>
      </c>
      <c r="AN349" s="240">
        <f>IF(A349="","",VLOOKUP(A349,'IHS DATABASE'!C:H,6,0))</f>
        <v>2.5</v>
      </c>
      <c r="AO349" s="240"/>
      <c r="AP349" s="248"/>
      <c r="AQ349" s="248"/>
      <c r="AR349" s="222"/>
      <c r="AS349" s="222"/>
      <c r="AT349" s="222">
        <f t="shared" si="62"/>
        <v>0</v>
      </c>
      <c r="AU349" s="222"/>
      <c r="AV349" s="249"/>
      <c r="AW349" s="249"/>
      <c r="AX349" s="222"/>
      <c r="AY349" s="222"/>
      <c r="AZ349" s="222"/>
      <c r="BA349" s="222"/>
      <c r="BB349" s="249"/>
      <c r="BC349" s="249" t="s">
        <v>69</v>
      </c>
      <c r="BD349" s="249"/>
      <c r="BE349" s="249"/>
    </row>
    <row r="350" spans="1:57">
      <c r="A350" s="221" t="s">
        <v>120</v>
      </c>
      <c r="B350" s="222" t="str">
        <f>IF(A350="","",VLOOKUP(A350,'IHS DATABASE'!C:D,2,0))</f>
        <v>Petauke Industrial</v>
      </c>
      <c r="C350" s="223" t="str">
        <f>IF(A350="","",VLOOKUP(A350,'IHS DATABASE'!C:AD,27,0))</f>
        <v>CCS</v>
      </c>
      <c r="D350" s="223" t="s">
        <v>76</v>
      </c>
      <c r="E350" s="223" t="str">
        <f>IF(A350="","",VLOOKUP(A350,'IHS DATABASE'!C:G,5,0))</f>
        <v>Eastern</v>
      </c>
      <c r="F350" s="223" t="str">
        <f>IF(A350="","",VLOOKUP(A350,'IHS DATABASE'!C:AB,26,0))</f>
        <v>Fetus Kalunga</v>
      </c>
      <c r="G350" s="222" t="str">
        <f>IF(A350="","",VLOOKUP(A350,'IHS DATABASE'!C:X,22,0))</f>
        <v>Fetus Kalunga</v>
      </c>
      <c r="H350" s="224"/>
      <c r="I350" s="223" t="str">
        <f>IF(A350="","",VLOOKUP(A350,'IHS DATABASE'!C:W,21,0))</f>
        <v>Outdoor</v>
      </c>
      <c r="J350" s="223" t="str">
        <f>IF(A350="","",VLOOKUP(A350,'IHS DATABASE'!C:T,18,0))</f>
        <v>Grid-Gen</v>
      </c>
      <c r="K350" s="223"/>
      <c r="L350" s="223"/>
      <c r="M350" s="223" t="str">
        <f>IF(A350="","",VLOOKUP(A350,'IHS DATABASE'!C:U,19,0))</f>
        <v>Green Field</v>
      </c>
      <c r="O350" s="213">
        <v>45965</v>
      </c>
      <c r="Q350" s="233"/>
      <c r="R350" s="234"/>
      <c r="S350" s="234" t="str">
        <f>IF(A350="","",VLOOKUP(A350,'IHS DATABASE'!C:BG,30,0))</f>
        <v>CK Works</v>
      </c>
      <c r="T350" s="223"/>
      <c r="U350" s="234">
        <f>IF(A350="","",VLOOKUP(A350,'IHS DATABASE'!C:AG,31,0))</f>
        <v>20</v>
      </c>
      <c r="V350" s="13"/>
      <c r="W350" s="13"/>
      <c r="X350" s="13">
        <v>2336</v>
      </c>
      <c r="Y350" s="237">
        <f t="shared" si="56"/>
        <v>2336</v>
      </c>
      <c r="Z350" s="237">
        <f t="shared" si="57"/>
        <v>1103160</v>
      </c>
      <c r="AA350" s="237" t="str">
        <f t="shared" si="58"/>
        <v>OK</v>
      </c>
      <c r="AB350" s="238"/>
      <c r="AC350" s="238"/>
      <c r="AD350" s="238"/>
      <c r="AE350" s="239"/>
      <c r="AG350" s="245"/>
      <c r="AH350" s="245"/>
      <c r="AI350" s="246">
        <v>10</v>
      </c>
      <c r="AJ350" s="246">
        <v>300</v>
      </c>
      <c r="AK350" s="240">
        <f t="shared" si="59"/>
        <v>310</v>
      </c>
      <c r="AL350" s="240">
        <f t="shared" si="60"/>
        <v>-10</v>
      </c>
      <c r="AM350" s="247">
        <f t="shared" si="61"/>
        <v>-0.00428082191780822</v>
      </c>
      <c r="AN350" s="240">
        <f>IF(A350="","",VLOOKUP(A350,'IHS DATABASE'!C:H,6,0))</f>
        <v>2.5</v>
      </c>
      <c r="AO350" s="240"/>
      <c r="AP350" s="248"/>
      <c r="AQ350" s="248"/>
      <c r="AR350" s="222"/>
      <c r="AS350" s="222"/>
      <c r="AT350" s="222">
        <f t="shared" si="62"/>
        <v>0</v>
      </c>
      <c r="AU350" s="222"/>
      <c r="AV350" s="249"/>
      <c r="AW350" s="249"/>
      <c r="AX350" s="222"/>
      <c r="AY350" s="222"/>
      <c r="AZ350" s="222"/>
      <c r="BA350" s="222"/>
      <c r="BB350" s="249"/>
      <c r="BC350" s="249" t="s">
        <v>69</v>
      </c>
      <c r="BD350" s="249"/>
      <c r="BE350" s="249"/>
    </row>
    <row r="351" spans="1:57">
      <c r="A351" s="221" t="s">
        <v>213</v>
      </c>
      <c r="B351" s="222" t="str">
        <f>IF(A351="","",VLOOKUP(A351,'IHS DATABASE'!C:D,2,0))</f>
        <v>PETAUKE RELIEF</v>
      </c>
      <c r="C351" s="223" t="str">
        <f>IF(A351="","",VLOOKUP(A351,'IHS DATABASE'!C:AD,27,0))</f>
        <v>CCS</v>
      </c>
      <c r="D351" s="223" t="s">
        <v>76</v>
      </c>
      <c r="E351" s="223" t="str">
        <f>IF(A351="","",VLOOKUP(A351,'IHS DATABASE'!C:G,5,0))</f>
        <v>Eastern </v>
      </c>
      <c r="F351" s="223" t="str">
        <f>IF(A351="","",VLOOKUP(A351,'IHS DATABASE'!C:AB,26,0))</f>
        <v>Fetus Kalunga</v>
      </c>
      <c r="G351" s="222" t="str">
        <f>IF(A351="","",VLOOKUP(A351,'IHS DATABASE'!C:X,22,0))</f>
        <v>Fetus Kalunga</v>
      </c>
      <c r="H351" s="224"/>
      <c r="I351" s="223" t="str">
        <f>IF(A351="","",VLOOKUP(A351,'IHS DATABASE'!C:W,21,0))</f>
        <v>Indoor </v>
      </c>
      <c r="J351" s="223" t="str">
        <f>IF(A351="","",VLOOKUP(A351,'IHS DATABASE'!C:T,18,0))</f>
        <v>Grid-Gen</v>
      </c>
      <c r="K351" s="223"/>
      <c r="L351" s="223"/>
      <c r="M351" s="223" t="str">
        <f>IF(A351="","",VLOOKUP(A351,'IHS DATABASE'!C:U,19,0))</f>
        <v>Green Field</v>
      </c>
      <c r="O351" s="213">
        <v>45965</v>
      </c>
      <c r="Q351" s="233"/>
      <c r="R351" s="234"/>
      <c r="S351" s="234" t="str">
        <f>IF(A351="","",VLOOKUP(A351,'IHS DATABASE'!C:BG,30,0))</f>
        <v>Gen Logic </v>
      </c>
      <c r="T351" s="223"/>
      <c r="U351" s="234">
        <f>IF(A351="","",VLOOKUP(A351,'IHS DATABASE'!C:AG,31,0))</f>
        <v>15</v>
      </c>
      <c r="V351" s="13"/>
      <c r="W351" s="13"/>
      <c r="X351" s="13">
        <v>6394</v>
      </c>
      <c r="Y351" s="237">
        <f t="shared" si="56"/>
        <v>6394</v>
      </c>
      <c r="Z351" s="237">
        <f t="shared" si="57"/>
        <v>1103160</v>
      </c>
      <c r="AA351" s="237" t="str">
        <f t="shared" si="58"/>
        <v>OK</v>
      </c>
      <c r="AB351" s="238"/>
      <c r="AC351" s="238"/>
      <c r="AD351" s="238"/>
      <c r="AE351" s="239"/>
      <c r="AG351" s="245"/>
      <c r="AH351" s="245"/>
      <c r="AI351" s="246">
        <v>140</v>
      </c>
      <c r="AJ351" s="246">
        <v>300</v>
      </c>
      <c r="AK351" s="240">
        <f t="shared" si="59"/>
        <v>440</v>
      </c>
      <c r="AL351" s="240">
        <f t="shared" si="60"/>
        <v>-140</v>
      </c>
      <c r="AM351" s="247">
        <f t="shared" si="61"/>
        <v>-0.0218955270566156</v>
      </c>
      <c r="AN351" s="240">
        <f>IF(A351="","",VLOOKUP(A351,'IHS DATABASE'!C:H,6,0))</f>
        <v>1.8</v>
      </c>
      <c r="AO351" s="240"/>
      <c r="AP351" s="248"/>
      <c r="AQ351" s="248"/>
      <c r="AR351" s="222"/>
      <c r="AS351" s="222"/>
      <c r="AT351" s="222">
        <f t="shared" si="62"/>
        <v>0</v>
      </c>
      <c r="AU351" s="222"/>
      <c r="AV351" s="249"/>
      <c r="AW351" s="249"/>
      <c r="AX351" s="222"/>
      <c r="AY351" s="222"/>
      <c r="AZ351" s="222"/>
      <c r="BA351" s="222"/>
      <c r="BB351" s="249"/>
      <c r="BC351" s="249" t="s">
        <v>69</v>
      </c>
      <c r="BD351" s="249"/>
      <c r="BE351" s="249"/>
    </row>
    <row r="352" spans="1:57">
      <c r="A352" s="221" t="s">
        <v>115</v>
      </c>
      <c r="B352" s="222" t="str">
        <f>IF(A352="","",VLOOKUP(A352,'IHS DATABASE'!C:D,2,0))</f>
        <v>CHIPATA SHOPRITE</v>
      </c>
      <c r="C352" s="223" t="str">
        <f>IF(A352="","",VLOOKUP(A352,'IHS DATABASE'!C:AD,27,0))</f>
        <v>CCS</v>
      </c>
      <c r="D352" s="223" t="s">
        <v>59</v>
      </c>
      <c r="E352" s="223" t="str">
        <f>IF(A352="","",VLOOKUP(A352,'IHS DATABASE'!C:G,5,0))</f>
        <v>Eastern </v>
      </c>
      <c r="F352" s="223" t="str">
        <f>IF(A352="","",VLOOKUP(A352,'IHS DATABASE'!C:AB,26,0))</f>
        <v>Fetus Kalunga</v>
      </c>
      <c r="G352" s="222" t="str">
        <f>IF(A352="","",VLOOKUP(A352,'IHS DATABASE'!C:X,22,0))</f>
        <v>Fetus Kalunga</v>
      </c>
      <c r="H352" s="224"/>
      <c r="I352" s="223" t="str">
        <f>IF(A352="","",VLOOKUP(A352,'IHS DATABASE'!C:W,21,0))</f>
        <v>Indoor </v>
      </c>
      <c r="J352" s="223" t="str">
        <f>IF(A352="","",VLOOKUP(A352,'IHS DATABASE'!C:T,18,0))</f>
        <v>Grid-Gen</v>
      </c>
      <c r="K352" s="223"/>
      <c r="L352" s="223"/>
      <c r="M352" s="223" t="str">
        <f>IF(A352="","",VLOOKUP(A352,'IHS DATABASE'!C:U,19,0))</f>
        <v>Green Field</v>
      </c>
      <c r="O352" s="213">
        <v>45965</v>
      </c>
      <c r="Q352" s="233"/>
      <c r="R352" s="234"/>
      <c r="S352" s="234" t="str">
        <f>IF(A352="","",VLOOKUP(A352,'IHS DATABASE'!C:BG,30,0))</f>
        <v>Gen Logic </v>
      </c>
      <c r="T352" s="223"/>
      <c r="U352" s="234">
        <f>IF(A352="","",VLOOKUP(A352,'IHS DATABASE'!C:AG,31,0))</f>
        <v>30</v>
      </c>
      <c r="V352" s="13"/>
      <c r="W352" s="13"/>
      <c r="X352" s="13">
        <v>10093</v>
      </c>
      <c r="Y352" s="237">
        <f t="shared" si="56"/>
        <v>10093</v>
      </c>
      <c r="Z352" s="237">
        <f t="shared" si="57"/>
        <v>1103160</v>
      </c>
      <c r="AA352" s="237" t="str">
        <f t="shared" si="58"/>
        <v>OK</v>
      </c>
      <c r="AB352" s="238"/>
      <c r="AC352" s="238"/>
      <c r="AD352" s="238"/>
      <c r="AE352" s="239"/>
      <c r="AG352" s="245"/>
      <c r="AH352" s="245"/>
      <c r="AI352" s="246">
        <v>20</v>
      </c>
      <c r="AJ352" s="246">
        <v>400</v>
      </c>
      <c r="AK352" s="240">
        <f t="shared" si="59"/>
        <v>420</v>
      </c>
      <c r="AL352" s="240">
        <f t="shared" si="60"/>
        <v>-20</v>
      </c>
      <c r="AM352" s="247">
        <f t="shared" si="61"/>
        <v>-0.00198157138610918</v>
      </c>
      <c r="AN352" s="240">
        <f>IF(A352="","",VLOOKUP(A352,'IHS DATABASE'!C:H,6,0))</f>
        <v>4.5</v>
      </c>
      <c r="AO352" s="240"/>
      <c r="AP352" s="248"/>
      <c r="AQ352" s="248"/>
      <c r="AR352" s="222"/>
      <c r="AS352" s="222"/>
      <c r="AT352" s="222">
        <f t="shared" si="62"/>
        <v>0</v>
      </c>
      <c r="AU352" s="222"/>
      <c r="AV352" s="249"/>
      <c r="AW352" s="249"/>
      <c r="AX352" s="222"/>
      <c r="AY352" s="222"/>
      <c r="AZ352" s="222"/>
      <c r="BA352" s="222"/>
      <c r="BB352" s="249"/>
      <c r="BC352" s="249" t="s">
        <v>128</v>
      </c>
      <c r="BD352" s="249"/>
      <c r="BE352" s="249"/>
    </row>
    <row r="353" spans="1:57">
      <c r="A353" s="221" t="s">
        <v>118</v>
      </c>
      <c r="B353" s="222" t="str">
        <f>IF(A353="","",VLOOKUP(A353,'IHS DATABASE'!C:D,2,0))</f>
        <v>Mtengulen</v>
      </c>
      <c r="C353" s="223" t="str">
        <f>IF(A353="","",VLOOKUP(A353,'IHS DATABASE'!C:AD,27,0))</f>
        <v>CCS</v>
      </c>
      <c r="D353" s="223" t="s">
        <v>59</v>
      </c>
      <c r="E353" s="223" t="str">
        <f>IF(A353="","",VLOOKUP(A353,'IHS DATABASE'!C:G,5,0))</f>
        <v>Eastern </v>
      </c>
      <c r="F353" s="223" t="str">
        <f>IF(A353="","",VLOOKUP(A353,'IHS DATABASE'!C:AB,26,0))</f>
        <v>Fetus Kalunga</v>
      </c>
      <c r="G353" s="222" t="str">
        <f>IF(A353="","",VLOOKUP(A353,'IHS DATABASE'!C:X,22,0))</f>
        <v>Fetus Kalunga</v>
      </c>
      <c r="H353" s="224"/>
      <c r="I353" s="223" t="str">
        <f>IF(A353="","",VLOOKUP(A353,'IHS DATABASE'!C:W,21,0))</f>
        <v>Outdoor</v>
      </c>
      <c r="J353" s="223" t="str">
        <f>IF(A353="","",VLOOKUP(A353,'IHS DATABASE'!C:T,18,0))</f>
        <v>Grid-Gen</v>
      </c>
      <c r="K353" s="223"/>
      <c r="L353" s="223"/>
      <c r="M353" s="223" t="str">
        <f>IF(A353="","",VLOOKUP(A353,'IHS DATABASE'!C:U,19,0))</f>
        <v>Green Field</v>
      </c>
      <c r="O353" s="213">
        <v>45966</v>
      </c>
      <c r="Q353" s="233"/>
      <c r="R353" s="234"/>
      <c r="S353" s="234" t="str">
        <f>IF(A353="","",VLOOKUP(A353,'IHS DATABASE'!C:BG,30,0))</f>
        <v>Gen Logic </v>
      </c>
      <c r="T353" s="223"/>
      <c r="U353" s="234">
        <f>IF(A353="","",VLOOKUP(A353,'IHS DATABASE'!C:AG,31,0))</f>
        <v>15</v>
      </c>
      <c r="V353" s="13"/>
      <c r="W353" s="13"/>
      <c r="X353" s="13">
        <v>2513</v>
      </c>
      <c r="Y353" s="237">
        <f t="shared" si="56"/>
        <v>2513</v>
      </c>
      <c r="Z353" s="237">
        <f t="shared" si="57"/>
        <v>1103184</v>
      </c>
      <c r="AA353" s="237" t="str">
        <f t="shared" si="58"/>
        <v>OK</v>
      </c>
      <c r="AB353" s="238"/>
      <c r="AC353" s="238"/>
      <c r="AD353" s="238"/>
      <c r="AE353" s="239"/>
      <c r="AG353" s="245"/>
      <c r="AH353" s="245"/>
      <c r="AI353" s="246">
        <v>10</v>
      </c>
      <c r="AJ353" s="246">
        <v>300</v>
      </c>
      <c r="AK353" s="240">
        <f t="shared" si="59"/>
        <v>310</v>
      </c>
      <c r="AL353" s="240">
        <f t="shared" si="60"/>
        <v>-10</v>
      </c>
      <c r="AM353" s="247">
        <f t="shared" si="61"/>
        <v>-0.00397930760047752</v>
      </c>
      <c r="AN353" s="240">
        <f>IF(A353="","",VLOOKUP(A353,'IHS DATABASE'!C:H,6,0))</f>
        <v>1.8</v>
      </c>
      <c r="AO353" s="240"/>
      <c r="AP353" s="248"/>
      <c r="AQ353" s="248"/>
      <c r="AR353" s="222"/>
      <c r="AS353" s="222"/>
      <c r="AT353" s="222">
        <f t="shared" si="62"/>
        <v>0</v>
      </c>
      <c r="AU353" s="222"/>
      <c r="AV353" s="249"/>
      <c r="AW353" s="249"/>
      <c r="AX353" s="222"/>
      <c r="AY353" s="222"/>
      <c r="AZ353" s="222"/>
      <c r="BA353" s="222"/>
      <c r="BB353" s="249"/>
      <c r="BC353" s="249" t="s">
        <v>60</v>
      </c>
      <c r="BD353" s="249"/>
      <c r="BE353" s="249"/>
    </row>
    <row r="354" spans="1:57">
      <c r="A354" s="221" t="s">
        <v>72</v>
      </c>
      <c r="B354" s="222" t="str">
        <f>IF(A354="","",VLOOKUP(A354,'IHS DATABASE'!C:D,2,0))</f>
        <v>Chikando</v>
      </c>
      <c r="C354" s="223" t="str">
        <f>IF(A354="","",VLOOKUP(A354,'IHS DATABASE'!C:AD,27,0))</f>
        <v>CCS</v>
      </c>
      <c r="D354" s="223" t="s">
        <v>59</v>
      </c>
      <c r="E354" s="223" t="str">
        <f>IF(A354="","",VLOOKUP(A354,'IHS DATABASE'!C:G,5,0))</f>
        <v>Eastern </v>
      </c>
      <c r="F354" s="223" t="str">
        <f>IF(A354="","",VLOOKUP(A354,'IHS DATABASE'!C:AB,26,0))</f>
        <v>Fetus Kalunga</v>
      </c>
      <c r="G354" s="222" t="str">
        <f>IF(A354="","",VLOOKUP(A354,'IHS DATABASE'!C:X,22,0))</f>
        <v>Fetus Kalunga</v>
      </c>
      <c r="H354" s="224"/>
      <c r="I354" s="223" t="str">
        <f>IF(A354="","",VLOOKUP(A354,'IHS DATABASE'!C:W,21,0))</f>
        <v>Outdoor</v>
      </c>
      <c r="J354" s="223" t="str">
        <f>IF(A354="","",VLOOKUP(A354,'IHS DATABASE'!C:T,18,0))</f>
        <v>Grid-Gen</v>
      </c>
      <c r="K354" s="223"/>
      <c r="L354" s="223"/>
      <c r="M354" s="223" t="str">
        <f>IF(A354="","",VLOOKUP(A354,'IHS DATABASE'!C:U,19,0))</f>
        <v>Green Field</v>
      </c>
      <c r="O354" s="213">
        <v>45966</v>
      </c>
      <c r="Q354" s="233"/>
      <c r="R354" s="234"/>
      <c r="S354" s="234" t="str">
        <f>IF(A354="","",VLOOKUP(A354,'IHS DATABASE'!C:BG,30,0))</f>
        <v>MPI</v>
      </c>
      <c r="T354" s="223"/>
      <c r="U354" s="234">
        <f>IF(A354="","",VLOOKUP(A354,'IHS DATABASE'!C:AG,31,0))</f>
        <v>13</v>
      </c>
      <c r="V354" s="13"/>
      <c r="W354" s="13"/>
      <c r="X354" s="13">
        <v>11740</v>
      </c>
      <c r="Y354" s="237">
        <f t="shared" si="56"/>
        <v>11740</v>
      </c>
      <c r="Z354" s="237">
        <f t="shared" si="57"/>
        <v>1103184</v>
      </c>
      <c r="AA354" s="237" t="str">
        <f t="shared" si="58"/>
        <v>OK</v>
      </c>
      <c r="AB354" s="238"/>
      <c r="AC354" s="238"/>
      <c r="AD354" s="238"/>
      <c r="AE354" s="239"/>
      <c r="AG354" s="245"/>
      <c r="AH354" s="245"/>
      <c r="AI354" s="246">
        <v>15</v>
      </c>
      <c r="AJ354" s="246">
        <v>200</v>
      </c>
      <c r="AK354" s="240">
        <f t="shared" si="59"/>
        <v>215</v>
      </c>
      <c r="AL354" s="240">
        <f t="shared" si="60"/>
        <v>-15</v>
      </c>
      <c r="AM354" s="247">
        <f t="shared" si="61"/>
        <v>-0.00127768313458262</v>
      </c>
      <c r="AN354" s="240">
        <f>IF(A354="","",VLOOKUP(A354,'IHS DATABASE'!C:H,6,0))</f>
        <v>1.5</v>
      </c>
      <c r="AO354" s="240"/>
      <c r="AP354" s="248"/>
      <c r="AQ354" s="248"/>
      <c r="AR354" s="222"/>
      <c r="AS354" s="222"/>
      <c r="AT354" s="222">
        <f t="shared" si="62"/>
        <v>0</v>
      </c>
      <c r="AU354" s="222"/>
      <c r="AV354" s="249"/>
      <c r="AW354" s="249"/>
      <c r="AX354" s="222"/>
      <c r="AY354" s="222"/>
      <c r="AZ354" s="222"/>
      <c r="BA354" s="222"/>
      <c r="BB354" s="249"/>
      <c r="BC354" s="249" t="s">
        <v>128</v>
      </c>
      <c r="BD354" s="249"/>
      <c r="BE354" s="249"/>
    </row>
    <row r="355" spans="1:57">
      <c r="A355" s="221" t="s">
        <v>194</v>
      </c>
      <c r="B355" s="222" t="str">
        <f>IF(A355="","",VLOOKUP(A355,'IHS DATABASE'!C:D,2,0))</f>
        <v>Madzmawe</v>
      </c>
      <c r="C355" s="223" t="str">
        <f>IF(A355="","",VLOOKUP(A355,'IHS DATABASE'!C:AD,27,0))</f>
        <v>CCS</v>
      </c>
      <c r="D355" s="223" t="s">
        <v>59</v>
      </c>
      <c r="E355" s="223" t="str">
        <f>IF(A355="","",VLOOKUP(A355,'IHS DATABASE'!C:G,5,0))</f>
        <v>Eastern </v>
      </c>
      <c r="F355" s="223" t="str">
        <f>IF(A355="","",VLOOKUP(A355,'IHS DATABASE'!C:AB,26,0))</f>
        <v>Fetus Kalunga</v>
      </c>
      <c r="G355" s="222" t="str">
        <f>IF(A355="","",VLOOKUP(A355,'IHS DATABASE'!C:X,22,0))</f>
        <v>Fetus Kalunga</v>
      </c>
      <c r="H355" s="224"/>
      <c r="I355" s="223" t="str">
        <f>IF(A355="","",VLOOKUP(A355,'IHS DATABASE'!C:W,21,0))</f>
        <v>Outdoor</v>
      </c>
      <c r="J355" s="223" t="str">
        <f>IF(A355="","",VLOOKUP(A355,'IHS DATABASE'!C:T,18,0))</f>
        <v>Grid-Gen</v>
      </c>
      <c r="K355" s="223"/>
      <c r="L355" s="223"/>
      <c r="M355" s="223" t="str">
        <f>IF(A355="","",VLOOKUP(A355,'IHS DATABASE'!C:U,19,0))</f>
        <v>Green Field</v>
      </c>
      <c r="O355" s="213">
        <v>45966</v>
      </c>
      <c r="Q355" s="233"/>
      <c r="R355" s="234"/>
      <c r="S355" s="234" t="str">
        <f>IF(A355="","",VLOOKUP(A355,'IHS DATABASE'!C:BG,30,0))</f>
        <v>MPI</v>
      </c>
      <c r="T355" s="223"/>
      <c r="U355" s="234">
        <f>IF(A355="","",VLOOKUP(A355,'IHS DATABASE'!C:AG,31,0))</f>
        <v>13</v>
      </c>
      <c r="V355" s="13"/>
      <c r="W355" s="13"/>
      <c r="X355" s="13">
        <v>26021</v>
      </c>
      <c r="Y355" s="237">
        <f t="shared" si="56"/>
        <v>26021</v>
      </c>
      <c r="Z355" s="237">
        <f t="shared" si="57"/>
        <v>1103184</v>
      </c>
      <c r="AA355" s="237" t="str">
        <f t="shared" si="58"/>
        <v>OK</v>
      </c>
      <c r="AB355" s="238"/>
      <c r="AC355" s="238"/>
      <c r="AD355" s="238"/>
      <c r="AE355" s="239"/>
      <c r="AG355" s="245"/>
      <c r="AH355" s="245"/>
      <c r="AI355" s="246">
        <v>81</v>
      </c>
      <c r="AJ355" s="246">
        <v>100</v>
      </c>
      <c r="AK355" s="240">
        <f t="shared" si="59"/>
        <v>181</v>
      </c>
      <c r="AL355" s="240">
        <f t="shared" si="60"/>
        <v>-81</v>
      </c>
      <c r="AM355" s="247">
        <f t="shared" si="61"/>
        <v>-0.00311287037392875</v>
      </c>
      <c r="AN355" s="240">
        <f>IF(A355="","",VLOOKUP(A355,'IHS DATABASE'!C:H,6,0))</f>
        <v>1.5</v>
      </c>
      <c r="AO355" s="240"/>
      <c r="AP355" s="248"/>
      <c r="AQ355" s="248"/>
      <c r="AR355" s="222"/>
      <c r="AS355" s="222"/>
      <c r="AT355" s="222">
        <f t="shared" si="62"/>
        <v>0</v>
      </c>
      <c r="AU355" s="222"/>
      <c r="AV355" s="249"/>
      <c r="AW355" s="249"/>
      <c r="AX355" s="222"/>
      <c r="AY355" s="222"/>
      <c r="AZ355" s="222"/>
      <c r="BA355" s="222"/>
      <c r="BB355" s="249"/>
      <c r="BC355" s="249" t="s">
        <v>128</v>
      </c>
      <c r="BD355" s="249"/>
      <c r="BE355" s="249"/>
    </row>
    <row r="356" spans="1:57">
      <c r="A356" s="221" t="s">
        <v>98</v>
      </c>
      <c r="B356" s="222" t="str">
        <f>IF(A356="","",VLOOKUP(A356,'IHS DATABASE'!C:D,2,0))</f>
        <v>MUTILANSEMBE</v>
      </c>
      <c r="C356" s="223" t="str">
        <f>IF(A356="","",VLOOKUP(A356,'IHS DATABASE'!C:AD,27,0))</f>
        <v>CCS</v>
      </c>
      <c r="D356" s="223" t="s">
        <v>56</v>
      </c>
      <c r="E356" s="223" t="str">
        <f>IF(A356="","",VLOOKUP(A356,'IHS DATABASE'!C:G,5,0))</f>
        <v>Eastern </v>
      </c>
      <c r="F356" s="223" t="str">
        <f>IF(A356="","",VLOOKUP(A356,'IHS DATABASE'!C:AB,26,0))</f>
        <v>Fetus Kalunga</v>
      </c>
      <c r="G356" s="222" t="str">
        <f>IF(A356="","",VLOOKUP(A356,'IHS DATABASE'!C:X,22,0))</f>
        <v>Fetus Kalunga</v>
      </c>
      <c r="H356" s="224"/>
      <c r="I356" s="223" t="str">
        <f>IF(A356="","",VLOOKUP(A356,'IHS DATABASE'!C:W,21,0))</f>
        <v>Indoor </v>
      </c>
      <c r="J356" s="223" t="str">
        <f>IF(A356="","",VLOOKUP(A356,'IHS DATABASE'!C:T,18,0))</f>
        <v>Grid-Gen</v>
      </c>
      <c r="K356" s="223"/>
      <c r="L356" s="223"/>
      <c r="M356" s="223" t="str">
        <f>IF(A356="","",VLOOKUP(A356,'IHS DATABASE'!C:U,19,0))</f>
        <v>Green Field</v>
      </c>
      <c r="O356" s="213">
        <v>45966</v>
      </c>
      <c r="Q356" s="233"/>
      <c r="R356" s="234"/>
      <c r="S356" s="234" t="str">
        <f>IF(A356="","",VLOOKUP(A356,'IHS DATABASE'!C:BG,30,0))</f>
        <v>IMG</v>
      </c>
      <c r="T356" s="223"/>
      <c r="U356" s="234">
        <f>IF(A356="","",VLOOKUP(A356,'IHS DATABASE'!C:AG,31,0))</f>
        <v>20</v>
      </c>
      <c r="V356" s="13"/>
      <c r="W356" s="13"/>
      <c r="X356" s="13">
        <v>11109</v>
      </c>
      <c r="Y356" s="237">
        <f t="shared" si="56"/>
        <v>11109</v>
      </c>
      <c r="Z356" s="237">
        <f t="shared" si="57"/>
        <v>1103184</v>
      </c>
      <c r="AA356" s="237" t="str">
        <f t="shared" si="58"/>
        <v>OK</v>
      </c>
      <c r="AB356" s="238"/>
      <c r="AC356" s="238"/>
      <c r="AD356" s="238"/>
      <c r="AE356" s="239"/>
      <c r="AG356" s="245"/>
      <c r="AH356" s="245"/>
      <c r="AI356" s="246">
        <v>20</v>
      </c>
      <c r="AJ356" s="246">
        <v>300</v>
      </c>
      <c r="AK356" s="240">
        <f t="shared" si="59"/>
        <v>320</v>
      </c>
      <c r="AL356" s="240">
        <f t="shared" si="60"/>
        <v>-20</v>
      </c>
      <c r="AM356" s="247">
        <f t="shared" si="61"/>
        <v>-0.00180034206499235</v>
      </c>
      <c r="AN356" s="240">
        <f>IF(A356="","",VLOOKUP(A356,'IHS DATABASE'!C:H,6,0))</f>
        <v>2.5</v>
      </c>
      <c r="AO356" s="240"/>
      <c r="AP356" s="248"/>
      <c r="AQ356" s="248"/>
      <c r="AR356" s="222"/>
      <c r="AS356" s="222"/>
      <c r="AT356" s="222">
        <f t="shared" si="62"/>
        <v>0</v>
      </c>
      <c r="AU356" s="222"/>
      <c r="AV356" s="249"/>
      <c r="AW356" s="249"/>
      <c r="AX356" s="222"/>
      <c r="AY356" s="222"/>
      <c r="AZ356" s="222"/>
      <c r="BA356" s="222"/>
      <c r="BB356" s="249"/>
      <c r="BC356" s="249" t="s">
        <v>128</v>
      </c>
      <c r="BD356" s="249"/>
      <c r="BE356" s="249"/>
    </row>
    <row r="357" spans="1:57">
      <c r="A357" s="221" t="s">
        <v>125</v>
      </c>
      <c r="B357" s="222" t="s">
        <v>218</v>
      </c>
      <c r="C357" s="223" t="e">
        <f>IF(A357="","",VLOOKUP(A357,'IHS DATABASE'!C:AD,27,0))</f>
        <v>#N/A</v>
      </c>
      <c r="D357" s="223" t="s">
        <v>76</v>
      </c>
      <c r="E357" s="223" t="e">
        <f>IF(A357="","",VLOOKUP(A357,'IHS DATABASE'!C:G,5,0))</f>
        <v>#N/A</v>
      </c>
      <c r="F357" s="223" t="e">
        <f>IF(A357="","",VLOOKUP(A357,'IHS DATABASE'!C:AB,26,0))</f>
        <v>#N/A</v>
      </c>
      <c r="G357" s="222" t="e">
        <f>IF(A357="","",VLOOKUP(A357,'IHS DATABASE'!C:X,22,0))</f>
        <v>#N/A</v>
      </c>
      <c r="H357" s="224"/>
      <c r="I357" s="223" t="e">
        <f>IF(A357="","",VLOOKUP(A357,'IHS DATABASE'!C:W,21,0))</f>
        <v>#N/A</v>
      </c>
      <c r="J357" s="223" t="e">
        <f>IF(A357="","",VLOOKUP(A357,'IHS DATABASE'!C:T,18,0))</f>
        <v>#N/A</v>
      </c>
      <c r="K357" s="223"/>
      <c r="L357" s="223"/>
      <c r="M357" s="223" t="e">
        <f>IF(A357="","",VLOOKUP(A357,'IHS DATABASE'!C:U,19,0))</f>
        <v>#N/A</v>
      </c>
      <c r="O357" s="213">
        <v>45966</v>
      </c>
      <c r="Q357" s="233"/>
      <c r="R357" s="234"/>
      <c r="S357" s="234" t="e">
        <f>IF(A357="","",VLOOKUP(A357,'IHS DATABASE'!C:BG,30,0))</f>
        <v>#N/A</v>
      </c>
      <c r="T357" s="223"/>
      <c r="U357" s="234" t="e">
        <f>IF(A357="","",VLOOKUP(A357,'IHS DATABASE'!C:AG,31,0))</f>
        <v>#N/A</v>
      </c>
      <c r="V357" s="13"/>
      <c r="W357" s="13"/>
      <c r="X357" s="13">
        <v>1468</v>
      </c>
      <c r="Y357" s="237">
        <f t="shared" si="56"/>
        <v>1468</v>
      </c>
      <c r="Z357" s="237">
        <f t="shared" si="57"/>
        <v>1103184</v>
      </c>
      <c r="AA357" s="237" t="str">
        <f t="shared" si="58"/>
        <v>OK</v>
      </c>
      <c r="AB357" s="238"/>
      <c r="AC357" s="238"/>
      <c r="AD357" s="238"/>
      <c r="AE357" s="239"/>
      <c r="AG357" s="245"/>
      <c r="AH357" s="245"/>
      <c r="AI357" s="246">
        <v>14</v>
      </c>
      <c r="AJ357" s="246">
        <v>300</v>
      </c>
      <c r="AK357" s="240">
        <f t="shared" si="59"/>
        <v>314</v>
      </c>
      <c r="AL357" s="240">
        <f t="shared" si="60"/>
        <v>-14</v>
      </c>
      <c r="AM357" s="247">
        <f t="shared" si="61"/>
        <v>-0.00953678474114441</v>
      </c>
      <c r="AN357" s="240" t="e">
        <f>IF(A357="","",VLOOKUP(A357,'IHS DATABASE'!C:H,6,0))</f>
        <v>#N/A</v>
      </c>
      <c r="AO357" s="240"/>
      <c r="AP357" s="248"/>
      <c r="AQ357" s="248"/>
      <c r="AR357" s="222"/>
      <c r="AS357" s="222"/>
      <c r="AT357" s="222">
        <f t="shared" si="62"/>
        <v>0</v>
      </c>
      <c r="AU357" s="222"/>
      <c r="AV357" s="249"/>
      <c r="AW357" s="249"/>
      <c r="AX357" s="222"/>
      <c r="AY357" s="222"/>
      <c r="AZ357" s="222"/>
      <c r="BA357" s="222"/>
      <c r="BB357" s="249"/>
      <c r="BC357" s="249" t="s">
        <v>69</v>
      </c>
      <c r="BD357" s="249"/>
      <c r="BE357" s="249"/>
    </row>
    <row r="358" spans="1:57">
      <c r="A358" s="221" t="s">
        <v>129</v>
      </c>
      <c r="B358" s="222" t="s">
        <v>130</v>
      </c>
      <c r="C358" s="223" t="e">
        <f>IF(A358="","",VLOOKUP(A358,'IHS DATABASE'!C:AD,27,0))</f>
        <v>#N/A</v>
      </c>
      <c r="D358" s="223" t="s">
        <v>76</v>
      </c>
      <c r="E358" s="223" t="e">
        <f>IF(A358="","",VLOOKUP(A358,'IHS DATABASE'!C:G,5,0))</f>
        <v>#N/A</v>
      </c>
      <c r="F358" s="223" t="e">
        <f>IF(A358="","",VLOOKUP(A358,'IHS DATABASE'!C:AB,26,0))</f>
        <v>#N/A</v>
      </c>
      <c r="G358" s="222" t="e">
        <f>IF(A358="","",VLOOKUP(A358,'IHS DATABASE'!C:X,22,0))</f>
        <v>#N/A</v>
      </c>
      <c r="H358" s="224"/>
      <c r="I358" s="223" t="e">
        <f>IF(A358="","",VLOOKUP(A358,'IHS DATABASE'!C:W,21,0))</f>
        <v>#N/A</v>
      </c>
      <c r="J358" s="223" t="e">
        <f>IF(A358="","",VLOOKUP(A358,'IHS DATABASE'!C:T,18,0))</f>
        <v>#N/A</v>
      </c>
      <c r="K358" s="223"/>
      <c r="L358" s="223"/>
      <c r="M358" s="223" t="e">
        <f>IF(A358="","",VLOOKUP(A358,'IHS DATABASE'!C:U,19,0))</f>
        <v>#N/A</v>
      </c>
      <c r="O358" s="213">
        <v>45966</v>
      </c>
      <c r="Q358" s="233"/>
      <c r="R358" s="234"/>
      <c r="S358" s="234" t="e">
        <f>IF(A358="","",VLOOKUP(A358,'IHS DATABASE'!C:BG,30,0))</f>
        <v>#N/A</v>
      </c>
      <c r="T358" s="223"/>
      <c r="U358" s="234" t="e">
        <f>IF(A358="","",VLOOKUP(A358,'IHS DATABASE'!C:AG,31,0))</f>
        <v>#N/A</v>
      </c>
      <c r="V358" s="13"/>
      <c r="W358" s="13"/>
      <c r="X358" s="13">
        <v>1479</v>
      </c>
      <c r="Y358" s="237">
        <f t="shared" si="56"/>
        <v>1479</v>
      </c>
      <c r="Z358" s="237">
        <f t="shared" si="57"/>
        <v>1103184</v>
      </c>
      <c r="AA358" s="237" t="str">
        <f t="shared" si="58"/>
        <v>OK</v>
      </c>
      <c r="AB358" s="238"/>
      <c r="AC358" s="238"/>
      <c r="AD358" s="238"/>
      <c r="AE358" s="239"/>
      <c r="AG358" s="245"/>
      <c r="AH358" s="245"/>
      <c r="AI358" s="246">
        <v>52</v>
      </c>
      <c r="AJ358" s="246">
        <v>300</v>
      </c>
      <c r="AK358" s="240">
        <f t="shared" si="59"/>
        <v>352</v>
      </c>
      <c r="AL358" s="240">
        <f t="shared" si="60"/>
        <v>-52</v>
      </c>
      <c r="AM358" s="247">
        <f t="shared" si="61"/>
        <v>-0.035158891142664</v>
      </c>
      <c r="AN358" s="240" t="e">
        <f>IF(A358="","",VLOOKUP(A358,'IHS DATABASE'!C:H,6,0))</f>
        <v>#N/A</v>
      </c>
      <c r="AO358" s="240"/>
      <c r="AP358" s="248"/>
      <c r="AQ358" s="248"/>
      <c r="AR358" s="222"/>
      <c r="AS358" s="222"/>
      <c r="AT358" s="222">
        <f t="shared" si="62"/>
        <v>0</v>
      </c>
      <c r="AU358" s="222"/>
      <c r="AV358" s="249"/>
      <c r="AW358" s="249"/>
      <c r="AX358" s="222"/>
      <c r="AY358" s="222"/>
      <c r="AZ358" s="222"/>
      <c r="BA358" s="222"/>
      <c r="BB358" s="249"/>
      <c r="BC358" s="249" t="s">
        <v>69</v>
      </c>
      <c r="BD358" s="249"/>
      <c r="BE358" s="249"/>
    </row>
    <row r="359" spans="1:57">
      <c r="A359" s="221" t="s">
        <v>89</v>
      </c>
      <c r="B359" s="222" t="str">
        <f>IF(A359="","",VLOOKUP(A359,'IHS DATABASE'!C:D,2,0))</f>
        <v>Petauke Junction</v>
      </c>
      <c r="C359" s="223" t="str">
        <f>IF(A359="","",VLOOKUP(A359,'IHS DATABASE'!C:AD,27,0))</f>
        <v>CCS</v>
      </c>
      <c r="D359" s="223" t="s">
        <v>76</v>
      </c>
      <c r="E359" s="223" t="str">
        <f>IF(A359="","",VLOOKUP(A359,'IHS DATABASE'!C:G,5,0))</f>
        <v>Eastern </v>
      </c>
      <c r="F359" s="223" t="str">
        <f>IF(A359="","",VLOOKUP(A359,'IHS DATABASE'!C:AB,26,0))</f>
        <v>Fetus Kalunga</v>
      </c>
      <c r="G359" s="222" t="str">
        <f>IF(A359="","",VLOOKUP(A359,'IHS DATABASE'!C:X,22,0))</f>
        <v>Fetus Kalunga</v>
      </c>
      <c r="H359" s="224"/>
      <c r="I359" s="223" t="str">
        <f>IF(A359="","",VLOOKUP(A359,'IHS DATABASE'!C:W,21,0))</f>
        <v>Outdoor</v>
      </c>
      <c r="J359" s="223" t="str">
        <f>IF(A359="","",VLOOKUP(A359,'IHS DATABASE'!C:T,18,0))</f>
        <v>Grid-Gen</v>
      </c>
      <c r="K359" s="223"/>
      <c r="L359" s="223"/>
      <c r="M359" s="223" t="str">
        <f>IF(A359="","",VLOOKUP(A359,'IHS DATABASE'!C:U,19,0))</f>
        <v>Green Field</v>
      </c>
      <c r="O359" s="213">
        <v>45966</v>
      </c>
      <c r="Q359" s="233"/>
      <c r="R359" s="234"/>
      <c r="S359" s="234" t="str">
        <f>IF(A359="","",VLOOKUP(A359,'IHS DATABASE'!C:BG,30,0))</f>
        <v>MPI</v>
      </c>
      <c r="T359" s="223"/>
      <c r="U359" s="234">
        <f>IF(A359="","",VLOOKUP(A359,'IHS DATABASE'!C:AG,31,0))</f>
        <v>13</v>
      </c>
      <c r="V359" s="13"/>
      <c r="W359" s="13"/>
      <c r="X359" s="13">
        <v>25894</v>
      </c>
      <c r="Y359" s="237">
        <f t="shared" si="56"/>
        <v>25894</v>
      </c>
      <c r="Z359" s="237">
        <f t="shared" si="57"/>
        <v>1103184</v>
      </c>
      <c r="AA359" s="237" t="str">
        <f t="shared" si="58"/>
        <v>OK</v>
      </c>
      <c r="AB359" s="238"/>
      <c r="AC359" s="238"/>
      <c r="AD359" s="238"/>
      <c r="AE359" s="239"/>
      <c r="AG359" s="245"/>
      <c r="AH359" s="245"/>
      <c r="AI359" s="246">
        <v>8</v>
      </c>
      <c r="AJ359" s="246">
        <v>300</v>
      </c>
      <c r="AK359" s="240">
        <f t="shared" si="59"/>
        <v>308</v>
      </c>
      <c r="AL359" s="240">
        <f t="shared" si="60"/>
        <v>-8</v>
      </c>
      <c r="AM359" s="247">
        <f t="shared" si="61"/>
        <v>-0.000308951880744574</v>
      </c>
      <c r="AN359" s="240">
        <f>IF(A359="","",VLOOKUP(A359,'IHS DATABASE'!C:H,6,0))</f>
        <v>1.5</v>
      </c>
      <c r="AO359" s="240"/>
      <c r="AP359" s="248"/>
      <c r="AQ359" s="248"/>
      <c r="AR359" s="222"/>
      <c r="AS359" s="222"/>
      <c r="AT359" s="222">
        <f t="shared" si="62"/>
        <v>0</v>
      </c>
      <c r="AU359" s="222"/>
      <c r="AV359" s="249"/>
      <c r="AW359" s="249"/>
      <c r="AX359" s="222"/>
      <c r="AY359" s="222"/>
      <c r="AZ359" s="222"/>
      <c r="BA359" s="222"/>
      <c r="BB359" s="249"/>
      <c r="BC359" s="249" t="s">
        <v>69</v>
      </c>
      <c r="BD359" s="249"/>
      <c r="BE359" s="249"/>
    </row>
    <row r="360" spans="1:57">
      <c r="A360" s="221" t="s">
        <v>149</v>
      </c>
      <c r="B360" s="222" t="s">
        <v>150</v>
      </c>
      <c r="C360" s="223" t="e">
        <f>IF(A360="","",VLOOKUP(A360,'IHS DATABASE'!C:AD,27,0))</f>
        <v>#N/A</v>
      </c>
      <c r="D360" s="223" t="s">
        <v>59</v>
      </c>
      <c r="E360" s="223" t="e">
        <f>IF(A360="","",VLOOKUP(A360,'IHS DATABASE'!C:G,5,0))</f>
        <v>#N/A</v>
      </c>
      <c r="F360" s="223" t="e">
        <f>IF(A360="","",VLOOKUP(A360,'IHS DATABASE'!C:AB,26,0))</f>
        <v>#N/A</v>
      </c>
      <c r="G360" s="222" t="e">
        <f>IF(A360="","",VLOOKUP(A360,'IHS DATABASE'!C:X,22,0))</f>
        <v>#N/A</v>
      </c>
      <c r="H360" s="224"/>
      <c r="I360" s="223" t="e">
        <f>IF(A360="","",VLOOKUP(A360,'IHS DATABASE'!C:W,21,0))</f>
        <v>#N/A</v>
      </c>
      <c r="J360" s="223" t="e">
        <f>IF(A360="","",VLOOKUP(A360,'IHS DATABASE'!C:T,18,0))</f>
        <v>#N/A</v>
      </c>
      <c r="K360" s="223"/>
      <c r="L360" s="223"/>
      <c r="M360" s="223" t="e">
        <f>IF(A360="","",VLOOKUP(A360,'IHS DATABASE'!C:U,19,0))</f>
        <v>#N/A</v>
      </c>
      <c r="O360" s="213">
        <v>45966</v>
      </c>
      <c r="Q360" s="233"/>
      <c r="R360" s="234"/>
      <c r="S360" s="234" t="e">
        <f>IF(A360="","",VLOOKUP(A360,'IHS DATABASE'!C:BG,30,0))</f>
        <v>#N/A</v>
      </c>
      <c r="T360" s="223"/>
      <c r="U360" s="234" t="e">
        <f>IF(A360="","",VLOOKUP(A360,'IHS DATABASE'!C:AG,31,0))</f>
        <v>#N/A</v>
      </c>
      <c r="V360" s="13"/>
      <c r="W360" s="13"/>
      <c r="X360" s="13">
        <v>991</v>
      </c>
      <c r="Y360" s="237">
        <f t="shared" si="56"/>
        <v>991</v>
      </c>
      <c r="Z360" s="237">
        <f t="shared" si="57"/>
        <v>1103184</v>
      </c>
      <c r="AA360" s="237" t="str">
        <f t="shared" si="58"/>
        <v>OK</v>
      </c>
      <c r="AB360" s="238"/>
      <c r="AC360" s="238"/>
      <c r="AD360" s="238"/>
      <c r="AE360" s="239"/>
      <c r="AG360" s="245"/>
      <c r="AH360" s="245"/>
      <c r="AI360" s="246">
        <v>15</v>
      </c>
      <c r="AJ360" s="246">
        <v>300</v>
      </c>
      <c r="AK360" s="240">
        <f t="shared" si="59"/>
        <v>315</v>
      </c>
      <c r="AL360" s="240">
        <f t="shared" si="60"/>
        <v>-15</v>
      </c>
      <c r="AM360" s="247">
        <f t="shared" si="61"/>
        <v>-0.0151362260343088</v>
      </c>
      <c r="AN360" s="240" t="e">
        <f>IF(A360="","",VLOOKUP(A360,'IHS DATABASE'!C:H,6,0))</f>
        <v>#N/A</v>
      </c>
      <c r="AO360" s="240"/>
      <c r="AP360" s="248"/>
      <c r="AQ360" s="248"/>
      <c r="AR360" s="222"/>
      <c r="AS360" s="222"/>
      <c r="AT360" s="222">
        <f t="shared" si="62"/>
        <v>0</v>
      </c>
      <c r="AU360" s="222"/>
      <c r="AV360" s="249"/>
      <c r="AW360" s="249"/>
      <c r="AX360" s="222"/>
      <c r="AY360" s="222"/>
      <c r="AZ360" s="222"/>
      <c r="BA360" s="222"/>
      <c r="BB360" s="249"/>
      <c r="BC360" s="249" t="s">
        <v>128</v>
      </c>
      <c r="BD360" s="249"/>
      <c r="BE360" s="249"/>
    </row>
    <row r="361" spans="1:57">
      <c r="A361" s="221" t="s">
        <v>143</v>
      </c>
      <c r="B361" s="222" t="s">
        <v>144</v>
      </c>
      <c r="C361" s="223" t="e">
        <f>IF(A361="","",VLOOKUP(A361,'IHS DATABASE'!C:AD,27,0))</f>
        <v>#N/A</v>
      </c>
      <c r="D361" s="223" t="s">
        <v>76</v>
      </c>
      <c r="E361" s="223" t="e">
        <f>IF(A361="","",VLOOKUP(A361,'IHS DATABASE'!C:G,5,0))</f>
        <v>#N/A</v>
      </c>
      <c r="F361" s="223" t="e">
        <f>IF(A361="","",VLOOKUP(A361,'IHS DATABASE'!C:AB,26,0))</f>
        <v>#N/A</v>
      </c>
      <c r="G361" s="222" t="e">
        <f>IF(A361="","",VLOOKUP(A361,'IHS DATABASE'!C:X,22,0))</f>
        <v>#N/A</v>
      </c>
      <c r="H361" s="224"/>
      <c r="I361" s="223" t="e">
        <f>IF(A361="","",VLOOKUP(A361,'IHS DATABASE'!C:W,21,0))</f>
        <v>#N/A</v>
      </c>
      <c r="J361" s="223" t="e">
        <f>IF(A361="","",VLOOKUP(A361,'IHS DATABASE'!C:T,18,0))</f>
        <v>#N/A</v>
      </c>
      <c r="K361" s="223"/>
      <c r="L361" s="223"/>
      <c r="M361" s="223" t="e">
        <f>IF(A361="","",VLOOKUP(A361,'IHS DATABASE'!C:U,19,0))</f>
        <v>#N/A</v>
      </c>
      <c r="O361" s="213">
        <v>45967</v>
      </c>
      <c r="Q361" s="233"/>
      <c r="R361" s="234"/>
      <c r="S361" s="234" t="e">
        <f>IF(A361="","",VLOOKUP(A361,'IHS DATABASE'!C:BG,30,0))</f>
        <v>#N/A</v>
      </c>
      <c r="T361" s="223"/>
      <c r="U361" s="234" t="e">
        <f>IF(A361="","",VLOOKUP(A361,'IHS DATABASE'!C:AG,31,0))</f>
        <v>#N/A</v>
      </c>
      <c r="V361" s="13"/>
      <c r="W361" s="13"/>
      <c r="X361" s="13">
        <v>1018</v>
      </c>
      <c r="Y361" s="237">
        <f t="shared" si="56"/>
        <v>1018</v>
      </c>
      <c r="Z361" s="237">
        <f t="shared" si="57"/>
        <v>1103208</v>
      </c>
      <c r="AA361" s="237" t="str">
        <f t="shared" si="58"/>
        <v>OK</v>
      </c>
      <c r="AB361" s="238"/>
      <c r="AC361" s="238"/>
      <c r="AD361" s="238"/>
      <c r="AE361" s="239"/>
      <c r="AG361" s="245"/>
      <c r="AH361" s="245"/>
      <c r="AI361" s="246">
        <v>78</v>
      </c>
      <c r="AJ361" s="246">
        <v>200</v>
      </c>
      <c r="AK361" s="240">
        <f t="shared" si="59"/>
        <v>278</v>
      </c>
      <c r="AL361" s="240">
        <f t="shared" si="60"/>
        <v>-78</v>
      </c>
      <c r="AM361" s="247">
        <f t="shared" si="61"/>
        <v>-0.0766208251473477</v>
      </c>
      <c r="AN361" s="240" t="e">
        <f>IF(A361="","",VLOOKUP(A361,'IHS DATABASE'!C:H,6,0))</f>
        <v>#N/A</v>
      </c>
      <c r="AO361" s="240"/>
      <c r="AP361" s="248"/>
      <c r="AQ361" s="248"/>
      <c r="AR361" s="222"/>
      <c r="AS361" s="222"/>
      <c r="AT361" s="222">
        <f t="shared" si="62"/>
        <v>0</v>
      </c>
      <c r="AU361" s="222"/>
      <c r="AV361" s="249"/>
      <c r="AW361" s="249"/>
      <c r="AX361" s="222"/>
      <c r="AY361" s="222"/>
      <c r="AZ361" s="222"/>
      <c r="BA361" s="222"/>
      <c r="BB361" s="249"/>
      <c r="BC361" s="249" t="s">
        <v>69</v>
      </c>
      <c r="BD361" s="249"/>
      <c r="BE361" s="249"/>
    </row>
    <row r="362" spans="1:57">
      <c r="A362" s="221" t="s">
        <v>204</v>
      </c>
      <c r="B362" s="222" t="str">
        <f>IF(A362="","",VLOOKUP(A362,'IHS DATABASE'!C:D,2,0))</f>
        <v>SINDA</v>
      </c>
      <c r="C362" s="223" t="str">
        <f>IF(A362="","",VLOOKUP(A362,'IHS DATABASE'!C:AD,27,0))</f>
        <v>CCS</v>
      </c>
      <c r="D362" s="223" t="s">
        <v>76</v>
      </c>
      <c r="E362" s="223" t="str">
        <f>IF(A362="","",VLOOKUP(A362,'IHS DATABASE'!C:G,5,0))</f>
        <v>Eastern </v>
      </c>
      <c r="F362" s="223" t="str">
        <f>IF(A362="","",VLOOKUP(A362,'IHS DATABASE'!C:AB,26,0))</f>
        <v>Fetus Kalunga</v>
      </c>
      <c r="G362" s="222" t="str">
        <f>IF(A362="","",VLOOKUP(A362,'IHS DATABASE'!C:X,22,0))</f>
        <v>Fetus Kalunga</v>
      </c>
      <c r="H362" s="224"/>
      <c r="I362" s="223" t="str">
        <f>IF(A362="","",VLOOKUP(A362,'IHS DATABASE'!C:W,21,0))</f>
        <v>Indoor </v>
      </c>
      <c r="J362" s="223" t="str">
        <f>IF(A362="","",VLOOKUP(A362,'IHS DATABASE'!C:T,18,0))</f>
        <v>Grid-Gen</v>
      </c>
      <c r="K362" s="223"/>
      <c r="L362" s="223"/>
      <c r="M362" s="223" t="str">
        <f>IF(A362="","",VLOOKUP(A362,'IHS DATABASE'!C:U,19,0))</f>
        <v>Green Field</v>
      </c>
      <c r="O362" s="213">
        <v>45967</v>
      </c>
      <c r="Q362" s="233"/>
      <c r="R362" s="234"/>
      <c r="S362" s="234" t="str">
        <f>IF(A362="","",VLOOKUP(A362,'IHS DATABASE'!C:BG,30,0))</f>
        <v>Gen Logic </v>
      </c>
      <c r="T362" s="223"/>
      <c r="U362" s="234">
        <f>IF(A362="","",VLOOKUP(A362,'IHS DATABASE'!C:AG,31,0))</f>
        <v>16</v>
      </c>
      <c r="V362" s="13"/>
      <c r="W362" s="13"/>
      <c r="X362" s="13">
        <v>34170</v>
      </c>
      <c r="Y362" s="237">
        <f t="shared" si="56"/>
        <v>34170</v>
      </c>
      <c r="Z362" s="237">
        <f t="shared" si="57"/>
        <v>1103208</v>
      </c>
      <c r="AA362" s="237" t="str">
        <f t="shared" si="58"/>
        <v>OK</v>
      </c>
      <c r="AB362" s="238"/>
      <c r="AC362" s="238"/>
      <c r="AD362" s="238"/>
      <c r="AE362" s="239"/>
      <c r="AG362" s="245"/>
      <c r="AH362" s="245"/>
      <c r="AI362" s="246">
        <v>70</v>
      </c>
      <c r="AJ362" s="246">
        <v>200</v>
      </c>
      <c r="AK362" s="240">
        <f t="shared" si="59"/>
        <v>270</v>
      </c>
      <c r="AL362" s="240">
        <f t="shared" si="60"/>
        <v>-70</v>
      </c>
      <c r="AM362" s="247">
        <f t="shared" si="61"/>
        <v>-0.00204858062628036</v>
      </c>
      <c r="AN362" s="240">
        <f>IF(A362="","",VLOOKUP(A362,'IHS DATABASE'!C:H,6,0))</f>
        <v>2</v>
      </c>
      <c r="AO362" s="240"/>
      <c r="AP362" s="248"/>
      <c r="AQ362" s="248"/>
      <c r="AR362" s="222"/>
      <c r="AS362" s="222"/>
      <c r="AT362" s="222">
        <f t="shared" si="62"/>
        <v>0</v>
      </c>
      <c r="AU362" s="222"/>
      <c r="AV362" s="249"/>
      <c r="AW362" s="249"/>
      <c r="AX362" s="222"/>
      <c r="AY362" s="222"/>
      <c r="AZ362" s="222"/>
      <c r="BA362" s="222"/>
      <c r="BB362" s="249"/>
      <c r="BC362" s="249" t="s">
        <v>69</v>
      </c>
      <c r="BD362" s="249"/>
      <c r="BE362" s="249"/>
    </row>
    <row r="363" spans="1:57">
      <c r="A363" s="221" t="s">
        <v>138</v>
      </c>
      <c r="B363" s="222" t="str">
        <f>IF(A363="","",VLOOKUP(A363,'IHS DATABASE'!C:D,2,0))</f>
        <v>Nyanje</v>
      </c>
      <c r="C363" s="223" t="str">
        <f>IF(A363="","",VLOOKUP(A363,'IHS DATABASE'!C:AD,27,0))</f>
        <v>CCS</v>
      </c>
      <c r="D363" s="223" t="s">
        <v>76</v>
      </c>
      <c r="E363" s="223" t="str">
        <f>IF(A363="","",VLOOKUP(A363,'IHS DATABASE'!C:G,5,0))</f>
        <v>Eastern </v>
      </c>
      <c r="F363" s="223" t="str">
        <f>IF(A363="","",VLOOKUP(A363,'IHS DATABASE'!C:AB,26,0))</f>
        <v>Fetus Kalunga</v>
      </c>
      <c r="G363" s="222" t="str">
        <f>IF(A363="","",VLOOKUP(A363,'IHS DATABASE'!C:X,22,0))</f>
        <v>Fetus Kalunga</v>
      </c>
      <c r="H363" s="224"/>
      <c r="I363" s="223" t="str">
        <f>IF(A363="","",VLOOKUP(A363,'IHS DATABASE'!C:W,21,0))</f>
        <v>Outdoor</v>
      </c>
      <c r="J363" s="223" t="str">
        <f>IF(A363="","",VLOOKUP(A363,'IHS DATABASE'!C:T,18,0))</f>
        <v>Solar-Gen</v>
      </c>
      <c r="K363" s="223"/>
      <c r="L363" s="223"/>
      <c r="M363" s="223" t="str">
        <f>IF(A363="","",VLOOKUP(A363,'IHS DATABASE'!C:U,19,0))</f>
        <v>Green Field</v>
      </c>
      <c r="O363" s="213">
        <v>45967</v>
      </c>
      <c r="Q363" s="233"/>
      <c r="R363" s="234"/>
      <c r="S363" s="234" t="str">
        <f>IF(A363="","",VLOOKUP(A363,'IHS DATABASE'!C:BG,30,0))</f>
        <v>Gen Logic </v>
      </c>
      <c r="T363" s="223"/>
      <c r="U363" s="234">
        <f>IF(A363="","",VLOOKUP(A363,'IHS DATABASE'!C:AG,31,0))</f>
        <v>20</v>
      </c>
      <c r="V363" s="13"/>
      <c r="W363" s="13"/>
      <c r="X363" s="13">
        <v>27145</v>
      </c>
      <c r="Y363" s="237">
        <f t="shared" si="56"/>
        <v>27145</v>
      </c>
      <c r="Z363" s="237">
        <f t="shared" si="57"/>
        <v>1103208</v>
      </c>
      <c r="AA363" s="237" t="str">
        <f t="shared" si="58"/>
        <v>OK</v>
      </c>
      <c r="AB363" s="238"/>
      <c r="AC363" s="238"/>
      <c r="AD363" s="238"/>
      <c r="AE363" s="239"/>
      <c r="AG363" s="245"/>
      <c r="AH363" s="245"/>
      <c r="AI363" s="246">
        <v>75</v>
      </c>
      <c r="AJ363" s="246">
        <v>250</v>
      </c>
      <c r="AK363" s="240">
        <f t="shared" si="59"/>
        <v>325</v>
      </c>
      <c r="AL363" s="240">
        <f t="shared" si="60"/>
        <v>-75</v>
      </c>
      <c r="AM363" s="247">
        <f t="shared" si="61"/>
        <v>-0.00276293976791306</v>
      </c>
      <c r="AN363" s="240">
        <f>IF(A363="","",VLOOKUP(A363,'IHS DATABASE'!C:H,6,0))</f>
        <v>2.5</v>
      </c>
      <c r="AO363" s="240"/>
      <c r="AP363" s="248"/>
      <c r="AQ363" s="248"/>
      <c r="AR363" s="222"/>
      <c r="AS363" s="222"/>
      <c r="AT363" s="222">
        <f t="shared" si="62"/>
        <v>0</v>
      </c>
      <c r="AU363" s="222"/>
      <c r="AV363" s="249"/>
      <c r="AW363" s="249"/>
      <c r="AX363" s="222"/>
      <c r="AY363" s="222"/>
      <c r="AZ363" s="222"/>
      <c r="BA363" s="222"/>
      <c r="BB363" s="249"/>
      <c r="BC363" s="249" t="s">
        <v>69</v>
      </c>
      <c r="BD363" s="249"/>
      <c r="BE363" s="249"/>
    </row>
    <row r="364" spans="1:57">
      <c r="A364" s="221" t="s">
        <v>181</v>
      </c>
      <c r="B364" s="222" t="str">
        <f>IF(A364="","",VLOOKUP(A364,'IHS DATABASE'!C:D,2,0))</f>
        <v>Lundazi</v>
      </c>
      <c r="C364" s="223" t="str">
        <f>IF(A364="","",VLOOKUP(A364,'IHS DATABASE'!C:AD,27,0))</f>
        <v>CCS</v>
      </c>
      <c r="D364" s="223" t="s">
        <v>62</v>
      </c>
      <c r="E364" s="223" t="str">
        <f>IF(A364="","",VLOOKUP(A364,'IHS DATABASE'!C:G,5,0))</f>
        <v>Eastern </v>
      </c>
      <c r="F364" s="223" t="str">
        <f>IF(A364="","",VLOOKUP(A364,'IHS DATABASE'!C:AB,26,0))</f>
        <v>Fetus Kalunga</v>
      </c>
      <c r="G364" s="222" t="str">
        <f>IF(A364="","",VLOOKUP(A364,'IHS DATABASE'!C:X,22,0))</f>
        <v>Fetus Kalunga</v>
      </c>
      <c r="H364" s="224"/>
      <c r="I364" s="223" t="str">
        <f>IF(A364="","",VLOOKUP(A364,'IHS DATABASE'!C:W,21,0))</f>
        <v>Indoor </v>
      </c>
      <c r="J364" s="223" t="str">
        <f>IF(A364="","",VLOOKUP(A364,'IHS DATABASE'!C:T,18,0))</f>
        <v>Grid-Gen</v>
      </c>
      <c r="K364" s="223"/>
      <c r="L364" s="223"/>
      <c r="M364" s="223" t="str">
        <f>IF(A364="","",VLOOKUP(A364,'IHS DATABASE'!C:U,19,0))</f>
        <v>Green Field</v>
      </c>
      <c r="O364" s="213">
        <v>45967</v>
      </c>
      <c r="Q364" s="233"/>
      <c r="R364" s="234"/>
      <c r="S364" s="234" t="str">
        <f>IF(A364="","",VLOOKUP(A364,'IHS DATABASE'!C:BG,30,0))</f>
        <v>Gen Logic </v>
      </c>
      <c r="T364" s="223"/>
      <c r="U364" s="234">
        <f>IF(A364="","",VLOOKUP(A364,'IHS DATABASE'!C:AG,31,0))</f>
        <v>15</v>
      </c>
      <c r="V364" s="13"/>
      <c r="W364" s="13"/>
      <c r="X364" s="13">
        <v>102</v>
      </c>
      <c r="Y364" s="237">
        <f t="shared" si="56"/>
        <v>102</v>
      </c>
      <c r="Z364" s="237">
        <f t="shared" si="57"/>
        <v>1103208</v>
      </c>
      <c r="AA364" s="237" t="str">
        <f t="shared" si="58"/>
        <v>OK</v>
      </c>
      <c r="AB364" s="238"/>
      <c r="AC364" s="238"/>
      <c r="AD364" s="238"/>
      <c r="AE364" s="239"/>
      <c r="AG364" s="245"/>
      <c r="AH364" s="245"/>
      <c r="AI364" s="246">
        <v>237</v>
      </c>
      <c r="AJ364" s="246">
        <v>150</v>
      </c>
      <c r="AK364" s="240">
        <f t="shared" si="59"/>
        <v>387</v>
      </c>
      <c r="AL364" s="240">
        <f t="shared" si="60"/>
        <v>-237</v>
      </c>
      <c r="AM364" s="247">
        <f t="shared" si="61"/>
        <v>-2.32352941176471</v>
      </c>
      <c r="AN364" s="240">
        <f>IF(A364="","",VLOOKUP(A364,'IHS DATABASE'!C:H,6,0))</f>
        <v>1.8</v>
      </c>
      <c r="AO364" s="240"/>
      <c r="AP364" s="248"/>
      <c r="AQ364" s="248"/>
      <c r="AR364" s="222"/>
      <c r="AS364" s="222"/>
      <c r="AT364" s="222">
        <f t="shared" si="62"/>
        <v>0</v>
      </c>
      <c r="AU364" s="222"/>
      <c r="AV364" s="249"/>
      <c r="AW364" s="249"/>
      <c r="AX364" s="222"/>
      <c r="AY364" s="222"/>
      <c r="AZ364" s="222"/>
      <c r="BA364" s="222"/>
      <c r="BB364" s="249"/>
      <c r="BC364" s="249" t="s">
        <v>69</v>
      </c>
      <c r="BD364" s="249"/>
      <c r="BE364" s="249"/>
    </row>
    <row r="365" spans="1:57">
      <c r="A365" s="46" t="s">
        <v>219</v>
      </c>
      <c r="B365" s="222" t="str">
        <f>IF(A365="","",VLOOKUP(A365,'IHS DATABASE'!C:D,2,0))</f>
        <v>Lumezi</v>
      </c>
      <c r="C365" s="223" t="str">
        <f>IF(A365="","",VLOOKUP(A365,'IHS DATABASE'!C:AD,27,0))</f>
        <v>CCS</v>
      </c>
      <c r="D365" s="223" t="s">
        <v>62</v>
      </c>
      <c r="E365" s="223" t="str">
        <f>IF(A365="","",VLOOKUP(A365,'IHS DATABASE'!C:G,5,0))</f>
        <v>Eastern </v>
      </c>
      <c r="F365" s="223" t="str">
        <f>IF(A365="","",VLOOKUP(A365,'IHS DATABASE'!C:AB,26,0))</f>
        <v>Fetus Kalunga</v>
      </c>
      <c r="G365" s="222" t="str">
        <f>IF(A365="","",VLOOKUP(A365,'IHS DATABASE'!C:X,22,0))</f>
        <v>Fetus Kalunga</v>
      </c>
      <c r="H365" s="224"/>
      <c r="I365" s="223" t="str">
        <f>IF(A365="","",VLOOKUP(A365,'IHS DATABASE'!C:W,21,0))</f>
        <v>Outdoor</v>
      </c>
      <c r="J365" s="223" t="str">
        <f>IF(A365="","",VLOOKUP(A365,'IHS DATABASE'!C:T,18,0))</f>
        <v>Grid-Gen</v>
      </c>
      <c r="K365" s="223"/>
      <c r="L365" s="223"/>
      <c r="M365" s="223" t="str">
        <f>IF(A365="","",VLOOKUP(A365,'IHS DATABASE'!C:U,19,0))</f>
        <v>Green Field</v>
      </c>
      <c r="O365" s="213">
        <v>45967</v>
      </c>
      <c r="Q365" s="233"/>
      <c r="R365" s="234"/>
      <c r="S365" s="234" t="str">
        <f>IF(A365="","",VLOOKUP(A365,'IHS DATABASE'!C:BG,30,0))</f>
        <v>Gen Logic </v>
      </c>
      <c r="T365" s="223"/>
      <c r="U365" s="234">
        <f>IF(A365="","",VLOOKUP(A365,'IHS DATABASE'!C:AG,31,0))</f>
        <v>11</v>
      </c>
      <c r="V365" s="13"/>
      <c r="W365" s="13"/>
      <c r="X365" s="13">
        <v>12971</v>
      </c>
      <c r="Y365" s="237">
        <f t="shared" si="56"/>
        <v>12971</v>
      </c>
      <c r="Z365" s="237">
        <f t="shared" si="57"/>
        <v>1103208</v>
      </c>
      <c r="AA365" s="237" t="str">
        <f t="shared" si="58"/>
        <v>OK</v>
      </c>
      <c r="AB365" s="238"/>
      <c r="AC365" s="238"/>
      <c r="AD365" s="238"/>
      <c r="AE365" s="239"/>
      <c r="AG365" s="245"/>
      <c r="AH365" s="245"/>
      <c r="AI365" s="246">
        <v>18</v>
      </c>
      <c r="AJ365" s="246">
        <v>200</v>
      </c>
      <c r="AK365" s="240">
        <f t="shared" si="59"/>
        <v>218</v>
      </c>
      <c r="AL365" s="240">
        <f t="shared" si="60"/>
        <v>-18</v>
      </c>
      <c r="AM365" s="247">
        <f t="shared" si="61"/>
        <v>-0.00138771104772184</v>
      </c>
      <c r="AN365" s="240">
        <f>IF(A365="","",VLOOKUP(A365,'IHS DATABASE'!C:H,6,0))</f>
        <v>1.5</v>
      </c>
      <c r="AO365" s="240"/>
      <c r="AP365" s="248"/>
      <c r="AQ365" s="248"/>
      <c r="AR365" s="222"/>
      <c r="AS365" s="222"/>
      <c r="AT365" s="222">
        <f t="shared" si="62"/>
        <v>0</v>
      </c>
      <c r="AU365" s="222"/>
      <c r="AV365" s="249"/>
      <c r="AW365" s="249"/>
      <c r="AX365" s="222"/>
      <c r="AY365" s="222"/>
      <c r="AZ365" s="222"/>
      <c r="BA365" s="222"/>
      <c r="BB365" s="249"/>
      <c r="BC365" s="249" t="s">
        <v>69</v>
      </c>
      <c r="BD365" s="249"/>
      <c r="BE365" s="249"/>
    </row>
    <row r="366" spans="1:57">
      <c r="A366" s="46" t="s">
        <v>220</v>
      </c>
      <c r="B366" s="222" t="str">
        <f>IF(A366="","",VLOOKUP(A366,'IHS DATABASE'!C:D,2,0))</f>
        <v>Nthitimila</v>
      </c>
      <c r="C366" s="223" t="str">
        <f>IF(A366="","",VLOOKUP(A366,'IHS DATABASE'!C:AD,27,0))</f>
        <v>CCS</v>
      </c>
      <c r="D366" s="223" t="s">
        <v>62</v>
      </c>
      <c r="E366" s="223" t="str">
        <f>IF(A366="","",VLOOKUP(A366,'IHS DATABASE'!C:G,5,0))</f>
        <v>Eastern </v>
      </c>
      <c r="F366" s="223" t="str">
        <f>IF(A366="","",VLOOKUP(A366,'IHS DATABASE'!C:AB,26,0))</f>
        <v>Fetus Kalunga</v>
      </c>
      <c r="G366" s="222" t="str">
        <f>IF(A366="","",VLOOKUP(A366,'IHS DATABASE'!C:X,22,0))</f>
        <v>Fetus Kalunga</v>
      </c>
      <c r="H366" s="224"/>
      <c r="I366" s="223" t="str">
        <f>IF(A366="","",VLOOKUP(A366,'IHS DATABASE'!C:W,21,0))</f>
        <v>Outdoor</v>
      </c>
      <c r="J366" s="223" t="str">
        <f>IF(A366="","",VLOOKUP(A366,'IHS DATABASE'!C:T,18,0))</f>
        <v>Grid-Gen</v>
      </c>
      <c r="K366" s="223"/>
      <c r="L366" s="223"/>
      <c r="M366" s="223" t="str">
        <f>IF(A366="","",VLOOKUP(A366,'IHS DATABASE'!C:U,19,0))</f>
        <v>Green Field</v>
      </c>
      <c r="O366" s="213">
        <v>45967</v>
      </c>
      <c r="Q366" s="233"/>
      <c r="R366" s="234"/>
      <c r="S366" s="234" t="str">
        <f>IF(A366="","",VLOOKUP(A366,'IHS DATABASE'!C:BG,30,0))</f>
        <v>MPI</v>
      </c>
      <c r="T366" s="223"/>
      <c r="U366" s="234">
        <f>IF(A366="","",VLOOKUP(A366,'IHS DATABASE'!C:AG,31,0))</f>
        <v>13</v>
      </c>
      <c r="V366" s="13"/>
      <c r="W366" s="13"/>
      <c r="X366" s="13">
        <v>27264</v>
      </c>
      <c r="Y366" s="237">
        <f t="shared" si="56"/>
        <v>27264</v>
      </c>
      <c r="Z366" s="237">
        <f t="shared" si="57"/>
        <v>1103208</v>
      </c>
      <c r="AA366" s="237" t="str">
        <f t="shared" si="58"/>
        <v>OK</v>
      </c>
      <c r="AB366" s="238"/>
      <c r="AC366" s="238"/>
      <c r="AD366" s="238"/>
      <c r="AE366" s="239"/>
      <c r="AG366" s="245"/>
      <c r="AH366" s="245"/>
      <c r="AI366" s="246">
        <v>14</v>
      </c>
      <c r="AJ366" s="246">
        <v>150</v>
      </c>
      <c r="AK366" s="240">
        <f t="shared" si="59"/>
        <v>164</v>
      </c>
      <c r="AL366" s="240">
        <f t="shared" si="60"/>
        <v>-14</v>
      </c>
      <c r="AM366" s="247">
        <f t="shared" si="61"/>
        <v>-0.00051349765258216</v>
      </c>
      <c r="AN366" s="240">
        <f>IF(A366="","",VLOOKUP(A366,'IHS DATABASE'!C:H,6,0))</f>
        <v>1.5</v>
      </c>
      <c r="AO366" s="240"/>
      <c r="AP366" s="248"/>
      <c r="AQ366" s="248"/>
      <c r="AR366" s="222"/>
      <c r="AS366" s="222"/>
      <c r="AT366" s="222">
        <f t="shared" si="62"/>
        <v>0</v>
      </c>
      <c r="AU366" s="222"/>
      <c r="AV366" s="249"/>
      <c r="AW366" s="249"/>
      <c r="AX366" s="222"/>
      <c r="AY366" s="222"/>
      <c r="AZ366" s="222"/>
      <c r="BA366" s="222"/>
      <c r="BB366" s="249"/>
      <c r="BC366" s="249" t="s">
        <v>69</v>
      </c>
      <c r="BD366" s="249"/>
      <c r="BE366" s="249"/>
    </row>
    <row r="367" spans="1:57">
      <c r="A367" s="46" t="s">
        <v>221</v>
      </c>
      <c r="B367" s="222" t="str">
        <f>IF(A367="","",VLOOKUP(A367,'IHS DATABASE'!C:D,2,0))</f>
        <v>Luampamba (Lundazi town2)</v>
      </c>
      <c r="C367" s="223" t="str">
        <f>IF(A367="","",VLOOKUP(A367,'IHS DATABASE'!C:AD,27,0))</f>
        <v>CCS</v>
      </c>
      <c r="D367" s="223" t="s">
        <v>62</v>
      </c>
      <c r="E367" s="223" t="str">
        <f>IF(A367="","",VLOOKUP(A367,'IHS DATABASE'!C:G,5,0))</f>
        <v>Eastern </v>
      </c>
      <c r="F367" s="223" t="str">
        <f>IF(A367="","",VLOOKUP(A367,'IHS DATABASE'!C:AB,26,0))</f>
        <v>Fetus Kalunga</v>
      </c>
      <c r="G367" s="222" t="str">
        <f>IF(A367="","",VLOOKUP(A367,'IHS DATABASE'!C:X,22,0))</f>
        <v>Fetus Kalunga</v>
      </c>
      <c r="H367" s="224"/>
      <c r="I367" s="223" t="str">
        <f>IF(A367="","",VLOOKUP(A367,'IHS DATABASE'!C:W,21,0))</f>
        <v>Outdoor</v>
      </c>
      <c r="J367" s="223" t="str">
        <f>IF(A367="","",VLOOKUP(A367,'IHS DATABASE'!C:T,18,0))</f>
        <v>Grid-Gen</v>
      </c>
      <c r="K367" s="223"/>
      <c r="L367" s="223"/>
      <c r="M367" s="223" t="str">
        <f>IF(A367="","",VLOOKUP(A367,'IHS DATABASE'!C:U,19,0))</f>
        <v>Green Field</v>
      </c>
      <c r="O367" s="213">
        <v>45967</v>
      </c>
      <c r="Q367" s="233"/>
      <c r="R367" s="234"/>
      <c r="S367" s="234" t="str">
        <f>IF(A367="","",VLOOKUP(A367,'IHS DATABASE'!C:BG,30,0))</f>
        <v>IMG</v>
      </c>
      <c r="T367" s="223"/>
      <c r="U367" s="234">
        <f>IF(A367="","",VLOOKUP(A367,'IHS DATABASE'!C:AG,31,0))</f>
        <v>20</v>
      </c>
      <c r="V367" s="13"/>
      <c r="W367" s="13"/>
      <c r="X367" s="13">
        <v>9087</v>
      </c>
      <c r="Y367" s="237">
        <f t="shared" si="56"/>
        <v>9087</v>
      </c>
      <c r="Z367" s="237">
        <f t="shared" si="57"/>
        <v>1103208</v>
      </c>
      <c r="AA367" s="237" t="str">
        <f t="shared" si="58"/>
        <v>OK</v>
      </c>
      <c r="AB367" s="238"/>
      <c r="AC367" s="238"/>
      <c r="AD367" s="238"/>
      <c r="AE367" s="239"/>
      <c r="AG367" s="245"/>
      <c r="AH367" s="245"/>
      <c r="AI367" s="246">
        <v>11</v>
      </c>
      <c r="AJ367" s="246">
        <v>100</v>
      </c>
      <c r="AK367" s="240">
        <f t="shared" si="59"/>
        <v>111</v>
      </c>
      <c r="AL367" s="240">
        <f t="shared" si="60"/>
        <v>-11</v>
      </c>
      <c r="AM367" s="247">
        <f t="shared" si="61"/>
        <v>-0.00121052052382524</v>
      </c>
      <c r="AN367" s="240">
        <f>IF(A367="","",VLOOKUP(A367,'IHS DATABASE'!C:H,6,0))</f>
        <v>2.5</v>
      </c>
      <c r="AO367" s="240"/>
      <c r="AP367" s="248"/>
      <c r="AQ367" s="248"/>
      <c r="AR367" s="222"/>
      <c r="AS367" s="222"/>
      <c r="AT367" s="222">
        <f t="shared" si="62"/>
        <v>0</v>
      </c>
      <c r="AU367" s="222"/>
      <c r="AV367" s="249"/>
      <c r="AW367" s="249"/>
      <c r="AX367" s="222"/>
      <c r="AY367" s="222"/>
      <c r="AZ367" s="222"/>
      <c r="BA367" s="222"/>
      <c r="BB367" s="249"/>
      <c r="BC367" s="249" t="s">
        <v>69</v>
      </c>
      <c r="BD367" s="249"/>
      <c r="BE367" s="249"/>
    </row>
    <row r="368" spans="1:57">
      <c r="A368" s="221" t="s">
        <v>154</v>
      </c>
      <c r="B368" s="222" t="str">
        <f>IF(A368="","",VLOOKUP(A368,'IHS DATABASE'!C:D,2,0))</f>
        <v>Mwata</v>
      </c>
      <c r="C368" s="223" t="str">
        <f>IF(A368="","",VLOOKUP(A368,'IHS DATABASE'!C:AD,27,0))</f>
        <v>CCS</v>
      </c>
      <c r="D368" s="223" t="s">
        <v>62</v>
      </c>
      <c r="E368" s="223" t="str">
        <f>IF(A368="","",VLOOKUP(A368,'IHS DATABASE'!C:G,5,0))</f>
        <v>Eastern </v>
      </c>
      <c r="F368" s="223" t="str">
        <f>IF(A368="","",VLOOKUP(A368,'IHS DATABASE'!C:AB,26,0))</f>
        <v>Fetus Kalunga</v>
      </c>
      <c r="G368" s="222" t="str">
        <f>IF(A368="","",VLOOKUP(A368,'IHS DATABASE'!C:X,22,0))</f>
        <v>Fetus Kalunga</v>
      </c>
      <c r="H368" s="224"/>
      <c r="I368" s="223" t="str">
        <f>IF(A368="","",VLOOKUP(A368,'IHS DATABASE'!C:W,21,0))</f>
        <v>Outdoor</v>
      </c>
      <c r="J368" s="223" t="str">
        <f>IF(A368="","",VLOOKUP(A368,'IHS DATABASE'!C:T,18,0))</f>
        <v>Solar-Gen</v>
      </c>
      <c r="K368" s="223"/>
      <c r="L368" s="223"/>
      <c r="M368" s="223" t="str">
        <f>IF(A368="","",VLOOKUP(A368,'IHS DATABASE'!C:U,19,0))</f>
        <v>Green Field</v>
      </c>
      <c r="O368" s="213">
        <v>45967</v>
      </c>
      <c r="Q368" s="233"/>
      <c r="R368" s="234"/>
      <c r="S368" s="234" t="str">
        <f>IF(A368="","",VLOOKUP(A368,'IHS DATABASE'!C:BG,30,0))</f>
        <v>CK Works</v>
      </c>
      <c r="T368" s="223"/>
      <c r="U368" s="234">
        <f>IF(A368="","",VLOOKUP(A368,'IHS DATABASE'!C:AG,31,0))</f>
        <v>20</v>
      </c>
      <c r="V368" s="13"/>
      <c r="W368" s="13"/>
      <c r="X368" s="13">
        <v>9169</v>
      </c>
      <c r="Y368" s="237">
        <f t="shared" si="56"/>
        <v>9169</v>
      </c>
      <c r="Z368" s="237">
        <f t="shared" si="57"/>
        <v>1103208</v>
      </c>
      <c r="AA368" s="237" t="str">
        <f t="shared" si="58"/>
        <v>OK</v>
      </c>
      <c r="AB368" s="238"/>
      <c r="AC368" s="238"/>
      <c r="AD368" s="238"/>
      <c r="AE368" s="239"/>
      <c r="AG368" s="245"/>
      <c r="AH368" s="245"/>
      <c r="AI368" s="246">
        <v>12</v>
      </c>
      <c r="AJ368" s="246">
        <v>500</v>
      </c>
      <c r="AK368" s="240">
        <f t="shared" si="59"/>
        <v>512</v>
      </c>
      <c r="AL368" s="240">
        <f t="shared" si="60"/>
        <v>-12</v>
      </c>
      <c r="AM368" s="247">
        <f t="shared" si="61"/>
        <v>-0.00130875777074926</v>
      </c>
      <c r="AN368" s="240">
        <f>IF(A368="","",VLOOKUP(A368,'IHS DATABASE'!C:H,6,0))</f>
        <v>2.5</v>
      </c>
      <c r="AO368" s="240"/>
      <c r="AP368" s="248"/>
      <c r="AQ368" s="248"/>
      <c r="AR368" s="222"/>
      <c r="AS368" s="222"/>
      <c r="AT368" s="222">
        <f t="shared" si="62"/>
        <v>0</v>
      </c>
      <c r="AU368" s="222"/>
      <c r="AV368" s="249"/>
      <c r="AW368" s="249"/>
      <c r="AX368" s="222"/>
      <c r="AY368" s="222"/>
      <c r="AZ368" s="222"/>
      <c r="BA368" s="222"/>
      <c r="BB368" s="249"/>
      <c r="BC368" s="249" t="s">
        <v>69</v>
      </c>
      <c r="BD368" s="249"/>
      <c r="BE368" s="249"/>
    </row>
    <row r="369" spans="1:57">
      <c r="A369" s="221" t="s">
        <v>178</v>
      </c>
      <c r="B369" s="222" t="str">
        <f>IF(A369="","",VLOOKUP(A369,'IHS DATABASE'!C:D,2,0))</f>
        <v>Kakwiya RHC</v>
      </c>
      <c r="C369" s="223" t="str">
        <f>IF(A369="","",VLOOKUP(A369,'IHS DATABASE'!C:AD,27,0))</f>
        <v>CCS</v>
      </c>
      <c r="D369" s="223" t="s">
        <v>76</v>
      </c>
      <c r="E369" s="223" t="str">
        <f>IF(A369="","",VLOOKUP(A369,'IHS DATABASE'!C:G,5,0))</f>
        <v>Eastern</v>
      </c>
      <c r="F369" s="223" t="str">
        <f>IF(A369="","",VLOOKUP(A369,'IHS DATABASE'!C:AB,26,0))</f>
        <v>Fetus Kalunga</v>
      </c>
      <c r="G369" s="222" t="str">
        <f>IF(A369="","",VLOOKUP(A369,'IHS DATABASE'!C:X,22,0))</f>
        <v>Fetus Kalunga</v>
      </c>
      <c r="H369" s="224"/>
      <c r="I369" s="223" t="str">
        <f>IF(A369="","",VLOOKUP(A369,'IHS DATABASE'!C:W,21,0))</f>
        <v>Outdoor</v>
      </c>
      <c r="J369" s="223" t="str">
        <f>IF(A369="","",VLOOKUP(A369,'IHS DATABASE'!C:T,18,0))</f>
        <v>Grid-Gen</v>
      </c>
      <c r="K369" s="223"/>
      <c r="L369" s="223"/>
      <c r="M369" s="223" t="str">
        <f>IF(A369="","",VLOOKUP(A369,'IHS DATABASE'!C:U,19,0))</f>
        <v>Green Field</v>
      </c>
      <c r="O369" s="213">
        <v>45967</v>
      </c>
      <c r="Q369" s="233"/>
      <c r="R369" s="234"/>
      <c r="S369" s="234">
        <f>IF(A369="","",VLOOKUP(A369,'IHS DATABASE'!C:BG,30,0))</f>
        <v>0</v>
      </c>
      <c r="T369" s="223"/>
      <c r="U369" s="234">
        <f>IF(A369="","",VLOOKUP(A369,'IHS DATABASE'!C:AG,31,0))</f>
        <v>0</v>
      </c>
      <c r="V369" s="13"/>
      <c r="W369" s="13"/>
      <c r="X369" s="13">
        <v>12630</v>
      </c>
      <c r="Y369" s="237">
        <f t="shared" si="56"/>
        <v>12630</v>
      </c>
      <c r="Z369" s="237">
        <f t="shared" si="57"/>
        <v>1103208</v>
      </c>
      <c r="AA369" s="237" t="str">
        <f t="shared" si="58"/>
        <v>OK</v>
      </c>
      <c r="AB369" s="238"/>
      <c r="AC369" s="238"/>
      <c r="AD369" s="238"/>
      <c r="AE369" s="239"/>
      <c r="AG369" s="245"/>
      <c r="AH369" s="245"/>
      <c r="AI369" s="246">
        <v>9</v>
      </c>
      <c r="AJ369" s="246">
        <v>300</v>
      </c>
      <c r="AK369" s="240">
        <f t="shared" si="59"/>
        <v>309</v>
      </c>
      <c r="AL369" s="240">
        <f t="shared" si="60"/>
        <v>-9</v>
      </c>
      <c r="AM369" s="247">
        <f t="shared" si="61"/>
        <v>-0.000712589073634204</v>
      </c>
      <c r="AN369" s="240">
        <f>IF(A369="","",VLOOKUP(A369,'IHS DATABASE'!C:H,6,0))</f>
        <v>4.5</v>
      </c>
      <c r="AO369" s="240"/>
      <c r="AP369" s="248"/>
      <c r="AQ369" s="248"/>
      <c r="AR369" s="222"/>
      <c r="AS369" s="222"/>
      <c r="AT369" s="222">
        <f t="shared" si="62"/>
        <v>0</v>
      </c>
      <c r="AU369" s="222"/>
      <c r="AV369" s="249"/>
      <c r="AW369" s="249"/>
      <c r="AX369" s="222"/>
      <c r="AY369" s="222"/>
      <c r="AZ369" s="222"/>
      <c r="BA369" s="222"/>
      <c r="BB369" s="249"/>
      <c r="BC369" s="249" t="s">
        <v>69</v>
      </c>
      <c r="BD369" s="249"/>
      <c r="BE369" s="249"/>
    </row>
    <row r="370" spans="1:57">
      <c r="A370" s="221" t="s">
        <v>156</v>
      </c>
      <c r="B370" s="222" t="str">
        <f>IF(A370="","",VLOOKUP(A370,'IHS DATABASE'!C:D,2,0))</f>
        <v>MAGODI REPEATER</v>
      </c>
      <c r="C370" s="223" t="str">
        <f>IF(A370="","",VLOOKUP(A370,'IHS DATABASE'!C:AD,27,0))</f>
        <v>CCS</v>
      </c>
      <c r="D370" s="223" t="s">
        <v>76</v>
      </c>
      <c r="E370" s="223" t="str">
        <f>IF(A370="","",VLOOKUP(A370,'IHS DATABASE'!C:G,5,0))</f>
        <v>Eastern </v>
      </c>
      <c r="F370" s="223" t="str">
        <f>IF(A370="","",VLOOKUP(A370,'IHS DATABASE'!C:AB,26,0))</f>
        <v>Fetus Kalunga</v>
      </c>
      <c r="G370" s="222" t="str">
        <f>IF(A370="","",VLOOKUP(A370,'IHS DATABASE'!C:X,22,0))</f>
        <v>Fetus Kalunga</v>
      </c>
      <c r="H370" s="224"/>
      <c r="I370" s="223" t="str">
        <f>IF(A370="","",VLOOKUP(A370,'IHS DATABASE'!C:W,21,0))</f>
        <v>Outdoor</v>
      </c>
      <c r="J370" s="223" t="str">
        <f>IF(A370="","",VLOOKUP(A370,'IHS DATABASE'!C:T,18,0))</f>
        <v>Grid-Gen</v>
      </c>
      <c r="K370" s="223"/>
      <c r="L370" s="223"/>
      <c r="M370" s="223" t="str">
        <f>IF(A370="","",VLOOKUP(A370,'IHS DATABASE'!C:U,19,0))</f>
        <v>Green Field</v>
      </c>
      <c r="O370" s="213">
        <v>45967</v>
      </c>
      <c r="Q370" s="233"/>
      <c r="R370" s="234"/>
      <c r="S370" s="234" t="str">
        <f>IF(A370="","",VLOOKUP(A370,'IHS DATABASE'!C:BG,30,0))</f>
        <v>Gen Logic </v>
      </c>
      <c r="T370" s="223"/>
      <c r="U370" s="234">
        <f>IF(A370="","",VLOOKUP(A370,'IHS DATABASE'!C:AG,31,0))</f>
        <v>16</v>
      </c>
      <c r="V370" s="13"/>
      <c r="W370" s="13"/>
      <c r="X370" s="13">
        <v>3219</v>
      </c>
      <c r="Y370" s="237">
        <f t="shared" si="56"/>
        <v>3219</v>
      </c>
      <c r="Z370" s="237">
        <f t="shared" si="57"/>
        <v>1103208</v>
      </c>
      <c r="AA370" s="237" t="str">
        <f t="shared" si="58"/>
        <v>OK</v>
      </c>
      <c r="AB370" s="238"/>
      <c r="AC370" s="238"/>
      <c r="AD370" s="238"/>
      <c r="AE370" s="239"/>
      <c r="AG370" s="245"/>
      <c r="AH370" s="245"/>
      <c r="AI370" s="246">
        <v>11</v>
      </c>
      <c r="AJ370" s="246">
        <v>200</v>
      </c>
      <c r="AK370" s="240">
        <f t="shared" si="59"/>
        <v>211</v>
      </c>
      <c r="AL370" s="240">
        <f t="shared" si="60"/>
        <v>-11</v>
      </c>
      <c r="AM370" s="247">
        <f t="shared" si="61"/>
        <v>-0.00341721031376204</v>
      </c>
      <c r="AN370" s="240">
        <f>IF(A370="","",VLOOKUP(A370,'IHS DATABASE'!C:H,6,0))</f>
        <v>2</v>
      </c>
      <c r="AO370" s="240"/>
      <c r="AP370" s="248"/>
      <c r="AQ370" s="248"/>
      <c r="AR370" s="222"/>
      <c r="AS370" s="222"/>
      <c r="AT370" s="222">
        <f t="shared" si="62"/>
        <v>0</v>
      </c>
      <c r="AU370" s="222"/>
      <c r="AV370" s="249"/>
      <c r="AW370" s="249"/>
      <c r="AX370" s="222"/>
      <c r="AY370" s="222"/>
      <c r="AZ370" s="222"/>
      <c r="BA370" s="222"/>
      <c r="BB370" s="249"/>
      <c r="BC370" s="249" t="s">
        <v>69</v>
      </c>
      <c r="BD370" s="249"/>
      <c r="BE370" s="249"/>
    </row>
    <row r="371" spans="1:57">
      <c r="A371" s="221" t="s">
        <v>180</v>
      </c>
      <c r="B371" s="222" t="str">
        <f>IF(A371="","",VLOOKUP(A371,'IHS DATABASE'!C:D,2,0))</f>
        <v>CHIEF MWASE</v>
      </c>
      <c r="C371" s="223" t="str">
        <f>IF(A371="","",VLOOKUP(A371,'IHS DATABASE'!C:AD,27,0))</f>
        <v>CCS</v>
      </c>
      <c r="D371" s="223" t="s">
        <v>76</v>
      </c>
      <c r="E371" s="223" t="str">
        <f>IF(A371="","",VLOOKUP(A371,'IHS DATABASE'!C:G,5,0))</f>
        <v>Eastern </v>
      </c>
      <c r="F371" s="223" t="str">
        <f>IF(A371="","",VLOOKUP(A371,'IHS DATABASE'!C:AB,26,0))</f>
        <v>Fetus Kalunga</v>
      </c>
      <c r="G371" s="222" t="str">
        <f>IF(A371="","",VLOOKUP(A371,'IHS DATABASE'!C:X,22,0))</f>
        <v>Fetus Kalunga</v>
      </c>
      <c r="H371" s="224"/>
      <c r="I371" s="223" t="str">
        <f>IF(A371="","",VLOOKUP(A371,'IHS DATABASE'!C:W,21,0))</f>
        <v>Indoor </v>
      </c>
      <c r="J371" s="223" t="str">
        <f>IF(A371="","",VLOOKUP(A371,'IHS DATABASE'!C:T,18,0))</f>
        <v>Grid-Gen</v>
      </c>
      <c r="K371" s="223"/>
      <c r="L371" s="223"/>
      <c r="M371" s="223" t="str">
        <f>IF(A371="","",VLOOKUP(A371,'IHS DATABASE'!C:U,19,0))</f>
        <v>Green Field</v>
      </c>
      <c r="O371" s="213">
        <v>45967</v>
      </c>
      <c r="Q371" s="233"/>
      <c r="R371" s="234"/>
      <c r="S371" s="234" t="str">
        <f>IF(A371="","",VLOOKUP(A371,'IHS DATABASE'!C:BG,30,0))</f>
        <v>IMG</v>
      </c>
      <c r="T371" s="223"/>
      <c r="U371" s="234">
        <f>IF(A371="","",VLOOKUP(A371,'IHS DATABASE'!C:AG,31,0))</f>
        <v>20</v>
      </c>
      <c r="V371" s="13"/>
      <c r="W371" s="13"/>
      <c r="X371" s="13">
        <v>11622</v>
      </c>
      <c r="Y371" s="237">
        <f t="shared" si="56"/>
        <v>11622</v>
      </c>
      <c r="Z371" s="237">
        <f t="shared" si="57"/>
        <v>1103208</v>
      </c>
      <c r="AA371" s="237" t="str">
        <f t="shared" si="58"/>
        <v>OK</v>
      </c>
      <c r="AB371" s="238"/>
      <c r="AC371" s="238"/>
      <c r="AD371" s="238"/>
      <c r="AE371" s="239"/>
      <c r="AG371" s="245"/>
      <c r="AH371" s="245"/>
      <c r="AI371" s="246">
        <v>14</v>
      </c>
      <c r="AJ371" s="246">
        <v>150</v>
      </c>
      <c r="AK371" s="240">
        <f t="shared" si="59"/>
        <v>164</v>
      </c>
      <c r="AL371" s="240">
        <f t="shared" si="60"/>
        <v>-14</v>
      </c>
      <c r="AM371" s="247">
        <f t="shared" si="61"/>
        <v>-0.00120461194286698</v>
      </c>
      <c r="AN371" s="240">
        <f>IF(A371="","",VLOOKUP(A371,'IHS DATABASE'!C:H,6,0))</f>
        <v>2.5</v>
      </c>
      <c r="AO371" s="240"/>
      <c r="AP371" s="248"/>
      <c r="AQ371" s="248"/>
      <c r="AR371" s="222"/>
      <c r="AS371" s="222"/>
      <c r="AT371" s="222">
        <f t="shared" si="62"/>
        <v>0</v>
      </c>
      <c r="AU371" s="222"/>
      <c r="AV371" s="249"/>
      <c r="AW371" s="249"/>
      <c r="AX371" s="222"/>
      <c r="AY371" s="222"/>
      <c r="AZ371" s="222"/>
      <c r="BA371" s="222"/>
      <c r="BB371" s="249"/>
      <c r="BC371" s="249" t="s">
        <v>69</v>
      </c>
      <c r="BD371" s="249"/>
      <c r="BE371" s="249"/>
    </row>
    <row r="372" spans="1:57">
      <c r="A372" s="64" t="s">
        <v>222</v>
      </c>
      <c r="B372" s="222" t="str">
        <f>IF(A372="","",VLOOKUP(A372,'IHS DATABASE'!C:D,2,0))</f>
        <v>Lundazi Old Airstrip</v>
      </c>
      <c r="C372" s="223" t="str">
        <f>IF(A372="","",VLOOKUP(A372,'IHS DATABASE'!C:AD,27,0))</f>
        <v>CCS</v>
      </c>
      <c r="D372" s="223" t="s">
        <v>76</v>
      </c>
      <c r="E372" s="223" t="str">
        <f>IF(A372="","",VLOOKUP(A372,'IHS DATABASE'!C:G,5,0))</f>
        <v>Eastern </v>
      </c>
      <c r="F372" s="223" t="str">
        <f>IF(A372="","",VLOOKUP(A372,'IHS DATABASE'!C:AB,26,0))</f>
        <v>Fetus Kalunga</v>
      </c>
      <c r="G372" s="222" t="str">
        <f>IF(A372="","",VLOOKUP(A372,'IHS DATABASE'!C:X,22,0))</f>
        <v>Fetus Kalunga</v>
      </c>
      <c r="H372" s="224"/>
      <c r="I372" s="223" t="str">
        <f>IF(A372="","",VLOOKUP(A372,'IHS DATABASE'!C:W,21,0))</f>
        <v>Outdoor</v>
      </c>
      <c r="J372" s="223" t="str">
        <f>IF(A372="","",VLOOKUP(A372,'IHS DATABASE'!C:T,18,0))</f>
        <v>Grid-Gen</v>
      </c>
      <c r="K372" s="223"/>
      <c r="L372" s="223"/>
      <c r="M372" s="223" t="str">
        <f>IF(A372="","",VLOOKUP(A372,'IHS DATABASE'!C:U,19,0))</f>
        <v>Green Field</v>
      </c>
      <c r="O372" s="213">
        <v>45967</v>
      </c>
      <c r="Q372" s="233"/>
      <c r="R372" s="234"/>
      <c r="S372" s="234" t="str">
        <f>IF(A372="","",VLOOKUP(A372,'IHS DATABASE'!C:BG,30,0))</f>
        <v>Gen Logic </v>
      </c>
      <c r="T372" s="223"/>
      <c r="U372" s="234">
        <f>IF(A372="","",VLOOKUP(A372,'IHS DATABASE'!C:AG,31,0))</f>
        <v>20</v>
      </c>
      <c r="V372" s="13"/>
      <c r="W372" s="13"/>
      <c r="X372" s="13">
        <v>8988</v>
      </c>
      <c r="Y372" s="237">
        <f t="shared" si="56"/>
        <v>8988</v>
      </c>
      <c r="Z372" s="237">
        <f t="shared" si="57"/>
        <v>1103208</v>
      </c>
      <c r="AA372" s="237" t="str">
        <f t="shared" si="58"/>
        <v>OK</v>
      </c>
      <c r="AB372" s="238"/>
      <c r="AC372" s="238"/>
      <c r="AD372" s="238"/>
      <c r="AE372" s="239"/>
      <c r="AG372" s="245"/>
      <c r="AH372" s="245"/>
      <c r="AI372" s="246">
        <v>18</v>
      </c>
      <c r="AJ372" s="246">
        <v>100</v>
      </c>
      <c r="AK372" s="240">
        <f t="shared" si="59"/>
        <v>118</v>
      </c>
      <c r="AL372" s="240">
        <f t="shared" si="60"/>
        <v>-18</v>
      </c>
      <c r="AM372" s="247">
        <f t="shared" si="61"/>
        <v>-0.00200267022696929</v>
      </c>
      <c r="AN372" s="240">
        <f>IF(A372="","",VLOOKUP(A372,'IHS DATABASE'!C:H,6,0))</f>
        <v>2.5</v>
      </c>
      <c r="AO372" s="240"/>
      <c r="AP372" s="248"/>
      <c r="AQ372" s="248"/>
      <c r="AR372" s="222"/>
      <c r="AS372" s="222"/>
      <c r="AT372" s="222">
        <f t="shared" si="62"/>
        <v>0</v>
      </c>
      <c r="AU372" s="222"/>
      <c r="AV372" s="249"/>
      <c r="AW372" s="249"/>
      <c r="AX372" s="222"/>
      <c r="AY372" s="222"/>
      <c r="AZ372" s="222"/>
      <c r="BA372" s="222"/>
      <c r="BB372" s="249"/>
      <c r="BC372" s="249" t="s">
        <v>69</v>
      </c>
      <c r="BD372" s="249"/>
      <c r="BE372" s="249"/>
    </row>
    <row r="373" spans="1:57">
      <c r="A373" s="46" t="s">
        <v>223</v>
      </c>
      <c r="B373" s="222" t="str">
        <f>IF(A373="","",VLOOKUP(A373,'IHS DATABASE'!C:D,2,0))</f>
        <v>MADZIMAWE</v>
      </c>
      <c r="C373" s="223" t="str">
        <f>IF(A373="","",VLOOKUP(A373,'IHS DATABASE'!C:AD,27,0))</f>
        <v>CCS</v>
      </c>
      <c r="D373" s="223" t="s">
        <v>59</v>
      </c>
      <c r="E373" s="223" t="str">
        <f>IF(A373="","",VLOOKUP(A373,'IHS DATABASE'!C:G,5,0))</f>
        <v>Eastern </v>
      </c>
      <c r="F373" s="223" t="str">
        <f>IF(A373="","",VLOOKUP(A373,'IHS DATABASE'!C:AB,26,0))</f>
        <v>Fetus Kalunga</v>
      </c>
      <c r="G373" s="222" t="str">
        <f>IF(A373="","",VLOOKUP(A373,'IHS DATABASE'!C:X,22,0))</f>
        <v>Fetus Kalunga</v>
      </c>
      <c r="H373" s="224"/>
      <c r="I373" s="223" t="str">
        <f>IF(A373="","",VLOOKUP(A373,'IHS DATABASE'!C:W,21,0))</f>
        <v>Outdoor</v>
      </c>
      <c r="J373" s="223" t="str">
        <f>IF(A373="","",VLOOKUP(A373,'IHS DATABASE'!C:T,18,0))</f>
        <v>Grid-Gen</v>
      </c>
      <c r="K373" s="223"/>
      <c r="L373" s="223"/>
      <c r="M373" s="223" t="str">
        <f>IF(A373="","",VLOOKUP(A373,'IHS DATABASE'!C:U,19,0))</f>
        <v>Green Field</v>
      </c>
      <c r="O373" s="213">
        <v>45967</v>
      </c>
      <c r="Q373" s="233"/>
      <c r="R373" s="234"/>
      <c r="S373" s="234" t="str">
        <f>IF(A373="","",VLOOKUP(A373,'IHS DATABASE'!C:BG,30,0))</f>
        <v>IMG</v>
      </c>
      <c r="T373" s="223"/>
      <c r="U373" s="234">
        <f>IF(A373="","",VLOOKUP(A373,'IHS DATABASE'!C:AG,31,0))</f>
        <v>20</v>
      </c>
      <c r="V373" s="13"/>
      <c r="W373" s="13"/>
      <c r="X373" s="13">
        <v>7866</v>
      </c>
      <c r="Y373" s="237">
        <f t="shared" si="56"/>
        <v>7866</v>
      </c>
      <c r="Z373" s="237">
        <f t="shared" si="57"/>
        <v>1103208</v>
      </c>
      <c r="AA373" s="237" t="str">
        <f t="shared" si="58"/>
        <v>OK</v>
      </c>
      <c r="AB373" s="238"/>
      <c r="AC373" s="238"/>
      <c r="AD373" s="238"/>
      <c r="AE373" s="239"/>
      <c r="AG373" s="245"/>
      <c r="AH373" s="245"/>
      <c r="AI373" s="246">
        <v>27</v>
      </c>
      <c r="AJ373" s="246">
        <v>150</v>
      </c>
      <c r="AK373" s="240">
        <f t="shared" si="59"/>
        <v>177</v>
      </c>
      <c r="AL373" s="240">
        <f t="shared" si="60"/>
        <v>-27</v>
      </c>
      <c r="AM373" s="247">
        <f t="shared" si="61"/>
        <v>-0.0034324942791762</v>
      </c>
      <c r="AN373" s="240">
        <f>IF(A373="","",VLOOKUP(A373,'IHS DATABASE'!C:H,6,0))</f>
        <v>2.5</v>
      </c>
      <c r="AO373" s="240"/>
      <c r="AP373" s="248"/>
      <c r="AQ373" s="248"/>
      <c r="AR373" s="222"/>
      <c r="AS373" s="222"/>
      <c r="AT373" s="222">
        <f t="shared" si="62"/>
        <v>0</v>
      </c>
      <c r="AU373" s="222"/>
      <c r="AV373" s="249"/>
      <c r="AW373" s="249"/>
      <c r="AX373" s="222"/>
      <c r="AY373" s="222"/>
      <c r="AZ373" s="222"/>
      <c r="BA373" s="222"/>
      <c r="BB373" s="249"/>
      <c r="BC373" s="249" t="s">
        <v>69</v>
      </c>
      <c r="BD373" s="249"/>
      <c r="BE373" s="249"/>
    </row>
    <row r="374" spans="1:57">
      <c r="A374" s="221" t="s">
        <v>105</v>
      </c>
      <c r="B374" s="222" t="str">
        <f>IF(A374="","",VLOOKUP(A374,'IHS DATABASE'!C:D,2,0))</f>
        <v>Kapata Market</v>
      </c>
      <c r="C374" s="223" t="str">
        <f>IF(A374="","",VLOOKUP(A374,'IHS DATABASE'!C:AD,27,0))</f>
        <v>CCS</v>
      </c>
      <c r="D374" s="223" t="s">
        <v>59</v>
      </c>
      <c r="E374" s="223" t="str">
        <f>IF(A374="","",VLOOKUP(A374,'IHS DATABASE'!C:G,5,0))</f>
        <v>Eastern</v>
      </c>
      <c r="F374" s="223" t="str">
        <f>IF(A374="","",VLOOKUP(A374,'IHS DATABASE'!C:AB,26,0))</f>
        <v>Fetus Kalunga</v>
      </c>
      <c r="G374" s="222" t="str">
        <f>IF(A374="","",VLOOKUP(A374,'IHS DATABASE'!C:X,22,0))</f>
        <v>Fetus Kalunga</v>
      </c>
      <c r="H374" s="224"/>
      <c r="I374" s="223" t="str">
        <f>IF(A374="","",VLOOKUP(A374,'IHS DATABASE'!C:W,21,0))</f>
        <v>Outdoor</v>
      </c>
      <c r="J374" s="223" t="str">
        <f>IF(A374="","",VLOOKUP(A374,'IHS DATABASE'!C:T,18,0))</f>
        <v>Grid-Gen</v>
      </c>
      <c r="K374" s="223"/>
      <c r="L374" s="223"/>
      <c r="M374" s="223" t="str">
        <f>IF(A374="","",VLOOKUP(A374,'IHS DATABASE'!C:U,19,0))</f>
        <v>Green Field</v>
      </c>
      <c r="O374" s="213">
        <v>45967</v>
      </c>
      <c r="Q374" s="233"/>
      <c r="R374" s="234"/>
      <c r="S374" s="234" t="str">
        <f>IF(A374="","",VLOOKUP(A374,'IHS DATABASE'!C:BG,30,0))</f>
        <v>CK Works</v>
      </c>
      <c r="T374" s="223"/>
      <c r="U374" s="234">
        <f>IF(A374="","",VLOOKUP(A374,'IHS DATABASE'!C:AG,31,0))</f>
        <v>20</v>
      </c>
      <c r="V374" s="13"/>
      <c r="W374" s="13"/>
      <c r="X374" s="13">
        <v>392</v>
      </c>
      <c r="Y374" s="237">
        <f t="shared" si="56"/>
        <v>392</v>
      </c>
      <c r="Z374" s="237">
        <f t="shared" si="57"/>
        <v>1103208</v>
      </c>
      <c r="AA374" s="237" t="str">
        <f t="shared" si="58"/>
        <v>OK</v>
      </c>
      <c r="AB374" s="238"/>
      <c r="AC374" s="238"/>
      <c r="AD374" s="238"/>
      <c r="AE374" s="239"/>
      <c r="AG374" s="245"/>
      <c r="AH374" s="245"/>
      <c r="AI374" s="246">
        <v>20</v>
      </c>
      <c r="AJ374" s="246">
        <v>100</v>
      </c>
      <c r="AK374" s="240">
        <f t="shared" si="59"/>
        <v>120</v>
      </c>
      <c r="AL374" s="240">
        <f t="shared" si="60"/>
        <v>-20</v>
      </c>
      <c r="AM374" s="247">
        <f t="shared" si="61"/>
        <v>-0.0510204081632653</v>
      </c>
      <c r="AN374" s="240">
        <f>IF(A374="","",VLOOKUP(A374,'IHS DATABASE'!C:H,6,0))</f>
        <v>2.5</v>
      </c>
      <c r="AO374" s="240"/>
      <c r="AP374" s="248"/>
      <c r="AQ374" s="248"/>
      <c r="AR374" s="222"/>
      <c r="AS374" s="222"/>
      <c r="AT374" s="222">
        <f t="shared" si="62"/>
        <v>0</v>
      </c>
      <c r="AU374" s="222"/>
      <c r="AV374" s="249"/>
      <c r="AW374" s="249"/>
      <c r="AX374" s="222"/>
      <c r="AY374" s="222"/>
      <c r="AZ374" s="222"/>
      <c r="BA374" s="222"/>
      <c r="BB374" s="249"/>
      <c r="BC374" s="249" t="s">
        <v>69</v>
      </c>
      <c r="BD374" s="249"/>
      <c r="BE374" s="249"/>
    </row>
    <row r="375" spans="1:57">
      <c r="A375" s="221" t="s">
        <v>88</v>
      </c>
      <c r="B375" s="222" t="str">
        <f>IF(A375="","",VLOOKUP(A375,'IHS DATABASE'!C:D,2,0))</f>
        <v>Chipata ZCCF Command</v>
      </c>
      <c r="C375" s="223" t="str">
        <f>IF(A375="","",VLOOKUP(A375,'IHS DATABASE'!C:AD,27,0))</f>
        <v>CCS</v>
      </c>
      <c r="D375" s="223" t="s">
        <v>59</v>
      </c>
      <c r="E375" s="223" t="str">
        <f>IF(A375="","",VLOOKUP(A375,'IHS DATABASE'!C:G,5,0))</f>
        <v>Eastern </v>
      </c>
      <c r="F375" s="223" t="str">
        <f>IF(A375="","",VLOOKUP(A375,'IHS DATABASE'!C:AB,26,0))</f>
        <v>Fetus Kalunga</v>
      </c>
      <c r="G375" s="222" t="str">
        <f>IF(A375="","",VLOOKUP(A375,'IHS DATABASE'!C:X,22,0))</f>
        <v>Fetus Kalunga</v>
      </c>
      <c r="H375" s="224"/>
      <c r="I375" s="223" t="str">
        <f>IF(A375="","",VLOOKUP(A375,'IHS DATABASE'!C:W,21,0))</f>
        <v>Outdoor</v>
      </c>
      <c r="J375" s="223" t="str">
        <f>IF(A375="","",VLOOKUP(A375,'IHS DATABASE'!C:T,18,0))</f>
        <v>Grid-Gen</v>
      </c>
      <c r="K375" s="223"/>
      <c r="L375" s="223"/>
      <c r="M375" s="223" t="str">
        <f>IF(A375="","",VLOOKUP(A375,'IHS DATABASE'!C:U,19,0))</f>
        <v>Green Field</v>
      </c>
      <c r="O375" s="213">
        <v>45967</v>
      </c>
      <c r="Q375" s="233"/>
      <c r="R375" s="234"/>
      <c r="S375" s="234" t="str">
        <f>IF(A375="","",VLOOKUP(A375,'IHS DATABASE'!C:BG,30,0))</f>
        <v>Gen Logic </v>
      </c>
      <c r="T375" s="223"/>
      <c r="U375" s="234">
        <f>IF(A375="","",VLOOKUP(A375,'IHS DATABASE'!C:AG,31,0))</f>
        <v>30</v>
      </c>
      <c r="V375" s="13"/>
      <c r="W375" s="13"/>
      <c r="X375" s="13">
        <v>7160</v>
      </c>
      <c r="Y375" s="237">
        <f t="shared" si="56"/>
        <v>7160</v>
      </c>
      <c r="Z375" s="237">
        <f t="shared" si="57"/>
        <v>1103208</v>
      </c>
      <c r="AA375" s="237" t="str">
        <f t="shared" si="58"/>
        <v>OK</v>
      </c>
      <c r="AB375" s="238"/>
      <c r="AC375" s="238"/>
      <c r="AD375" s="238"/>
      <c r="AE375" s="239"/>
      <c r="AG375" s="245"/>
      <c r="AH375" s="245"/>
      <c r="AI375" s="246">
        <v>20</v>
      </c>
      <c r="AJ375" s="246">
        <v>100</v>
      </c>
      <c r="AK375" s="240">
        <f t="shared" si="59"/>
        <v>120</v>
      </c>
      <c r="AL375" s="240">
        <f t="shared" si="60"/>
        <v>-20</v>
      </c>
      <c r="AM375" s="247">
        <f t="shared" si="61"/>
        <v>-0.00279329608938547</v>
      </c>
      <c r="AN375" s="240">
        <f>IF(A375="","",VLOOKUP(A375,'IHS DATABASE'!C:H,6,0))</f>
        <v>4.5</v>
      </c>
      <c r="AO375" s="240"/>
      <c r="AP375" s="248"/>
      <c r="AQ375" s="248"/>
      <c r="AR375" s="222"/>
      <c r="AS375" s="222"/>
      <c r="AT375" s="222">
        <f t="shared" si="62"/>
        <v>0</v>
      </c>
      <c r="AU375" s="222"/>
      <c r="AV375" s="249"/>
      <c r="AW375" s="249"/>
      <c r="AX375" s="222"/>
      <c r="AY375" s="222"/>
      <c r="AZ375" s="222"/>
      <c r="BA375" s="222"/>
      <c r="BB375" s="249"/>
      <c r="BC375" s="249" t="s">
        <v>128</v>
      </c>
      <c r="BD375" s="249"/>
      <c r="BE375" s="249"/>
    </row>
    <row r="376" spans="1:57">
      <c r="A376" s="221" t="s">
        <v>77</v>
      </c>
      <c r="B376" s="222" t="str">
        <f>IF(A376="","",VLOOKUP(A376,'IHS DATABASE'!C:D,2,0))</f>
        <v>Kamono (Nyimba Town_Town1)</v>
      </c>
      <c r="C376" s="223" t="str">
        <f>IF(A376="","",VLOOKUP(A376,'IHS DATABASE'!C:AD,27,0))</f>
        <v>CCS</v>
      </c>
      <c r="D376" s="223" t="s">
        <v>76</v>
      </c>
      <c r="E376" s="223" t="str">
        <f>IF(A376="","",VLOOKUP(A376,'IHS DATABASE'!C:G,5,0))</f>
        <v>Eastern </v>
      </c>
      <c r="F376" s="223" t="str">
        <f>IF(A376="","",VLOOKUP(A376,'IHS DATABASE'!C:AB,26,0))</f>
        <v>Fetus Kalunga</v>
      </c>
      <c r="G376" s="222" t="str">
        <f>IF(A376="","",VLOOKUP(A376,'IHS DATABASE'!C:X,22,0))</f>
        <v>Fetus Kalunga</v>
      </c>
      <c r="H376" s="224"/>
      <c r="I376" s="223" t="str">
        <f>IF(A376="","",VLOOKUP(A376,'IHS DATABASE'!C:W,21,0))</f>
        <v>Outdoor</v>
      </c>
      <c r="J376" s="223" t="str">
        <f>IF(A376="","",VLOOKUP(A376,'IHS DATABASE'!C:T,18,0))</f>
        <v>Solar-Gen</v>
      </c>
      <c r="K376" s="223"/>
      <c r="L376" s="223"/>
      <c r="M376" s="223" t="str">
        <f>IF(A376="","",VLOOKUP(A376,'IHS DATABASE'!C:U,19,0))</f>
        <v>Green Field</v>
      </c>
      <c r="O376" s="213">
        <v>45967</v>
      </c>
      <c r="Q376" s="233"/>
      <c r="R376" s="234"/>
      <c r="S376" s="234" t="str">
        <f>IF(A376="","",VLOOKUP(A376,'IHS DATABASE'!C:BG,30,0))</f>
        <v>Gen Logic </v>
      </c>
      <c r="T376" s="223"/>
      <c r="U376" s="234">
        <f>IF(A376="","",VLOOKUP(A376,'IHS DATABASE'!C:AG,31,0))</f>
        <v>20</v>
      </c>
      <c r="V376" s="13"/>
      <c r="W376" s="13"/>
      <c r="X376" s="13">
        <v>12589</v>
      </c>
      <c r="Y376" s="237">
        <f t="shared" si="56"/>
        <v>12589</v>
      </c>
      <c r="Z376" s="237">
        <f t="shared" si="57"/>
        <v>1103208</v>
      </c>
      <c r="AA376" s="237" t="str">
        <f t="shared" si="58"/>
        <v>OK</v>
      </c>
      <c r="AB376" s="238"/>
      <c r="AC376" s="238"/>
      <c r="AD376" s="238"/>
      <c r="AE376" s="239"/>
      <c r="AG376" s="245"/>
      <c r="AH376" s="245"/>
      <c r="AI376" s="246">
        <v>19</v>
      </c>
      <c r="AJ376" s="246">
        <v>200</v>
      </c>
      <c r="AK376" s="240">
        <f t="shared" si="59"/>
        <v>219</v>
      </c>
      <c r="AL376" s="240">
        <f t="shared" si="60"/>
        <v>-19</v>
      </c>
      <c r="AM376" s="247">
        <f t="shared" si="61"/>
        <v>-0.00150925411073159</v>
      </c>
      <c r="AN376" s="240">
        <f>IF(A376="","",VLOOKUP(A376,'IHS DATABASE'!C:H,6,0))</f>
        <v>2.5</v>
      </c>
      <c r="AO376" s="240"/>
      <c r="AP376" s="248"/>
      <c r="AQ376" s="248"/>
      <c r="AR376" s="222"/>
      <c r="AS376" s="222"/>
      <c r="AT376" s="222">
        <f t="shared" si="62"/>
        <v>0</v>
      </c>
      <c r="AU376" s="222"/>
      <c r="AV376" s="249"/>
      <c r="AW376" s="249"/>
      <c r="AX376" s="222"/>
      <c r="AY376" s="222"/>
      <c r="AZ376" s="222"/>
      <c r="BA376" s="222"/>
      <c r="BB376" s="249"/>
      <c r="BC376" s="249" t="s">
        <v>69</v>
      </c>
      <c r="BD376" s="249"/>
      <c r="BE376" s="249"/>
    </row>
    <row r="377" spans="1:57">
      <c r="A377" s="221" t="s">
        <v>63</v>
      </c>
      <c r="B377" s="222" t="str">
        <f>IF(A377="","",VLOOKUP(A377,'IHS DATABASE'!C:D,2,0))</f>
        <v>NEW BWALO</v>
      </c>
      <c r="C377" s="223" t="str">
        <f>IF(A377="","",VLOOKUP(A377,'IHS DATABASE'!C:AD,27,0))</f>
        <v>CCS</v>
      </c>
      <c r="D377" s="223" t="s">
        <v>59</v>
      </c>
      <c r="E377" s="223" t="str">
        <f>IF(A377="","",VLOOKUP(A377,'IHS DATABASE'!C:G,5,0))</f>
        <v>Eastern </v>
      </c>
      <c r="F377" s="223" t="str">
        <f>IF(A377="","",VLOOKUP(A377,'IHS DATABASE'!C:AB,26,0))</f>
        <v>Fetus Kalunga</v>
      </c>
      <c r="G377" s="222" t="str">
        <f>IF(A377="","",VLOOKUP(A377,'IHS DATABASE'!C:X,22,0))</f>
        <v>Fetus Kalunga</v>
      </c>
      <c r="H377" s="224"/>
      <c r="I377" s="223" t="str">
        <f>IF(A377="","",VLOOKUP(A377,'IHS DATABASE'!C:W,21,0))</f>
        <v>Indoor </v>
      </c>
      <c r="J377" s="223" t="str">
        <f>IF(A377="","",VLOOKUP(A377,'IHS DATABASE'!C:T,18,0))</f>
        <v>Solar-Gen</v>
      </c>
      <c r="K377" s="223"/>
      <c r="L377" s="223"/>
      <c r="M377" s="223" t="str">
        <f>IF(A377="","",VLOOKUP(A377,'IHS DATABASE'!C:U,19,0))</f>
        <v>Green Field</v>
      </c>
      <c r="O377" s="213">
        <v>45967</v>
      </c>
      <c r="Q377" s="233"/>
      <c r="R377" s="234"/>
      <c r="S377" s="234" t="str">
        <f>IF(A377="","",VLOOKUP(A377,'IHS DATABASE'!C:BG,30,0))</f>
        <v>Gen Logic </v>
      </c>
      <c r="T377" s="223"/>
      <c r="U377" s="234">
        <f>IF(A377="","",VLOOKUP(A377,'IHS DATABASE'!C:AG,31,0))</f>
        <v>30</v>
      </c>
      <c r="V377" s="13"/>
      <c r="W377" s="13"/>
      <c r="X377" s="13">
        <v>10650</v>
      </c>
      <c r="Y377" s="237">
        <f t="shared" si="56"/>
        <v>10650</v>
      </c>
      <c r="Z377" s="237">
        <f t="shared" si="57"/>
        <v>1103208</v>
      </c>
      <c r="AA377" s="237" t="str">
        <f t="shared" si="58"/>
        <v>OK</v>
      </c>
      <c r="AB377" s="238"/>
      <c r="AC377" s="238"/>
      <c r="AD377" s="238"/>
      <c r="AE377" s="239"/>
      <c r="AG377" s="245"/>
      <c r="AH377" s="245"/>
      <c r="AI377" s="246">
        <v>20</v>
      </c>
      <c r="AJ377" s="246">
        <v>600</v>
      </c>
      <c r="AK377" s="240">
        <f t="shared" si="59"/>
        <v>620</v>
      </c>
      <c r="AL377" s="240">
        <f t="shared" si="60"/>
        <v>-20</v>
      </c>
      <c r="AM377" s="247">
        <f t="shared" si="61"/>
        <v>-0.00187793427230047</v>
      </c>
      <c r="AN377" s="240">
        <f>IF(A377="","",VLOOKUP(A377,'IHS DATABASE'!C:H,6,0))</f>
        <v>4.5</v>
      </c>
      <c r="AO377" s="240"/>
      <c r="AP377" s="248"/>
      <c r="AQ377" s="248"/>
      <c r="AR377" s="222"/>
      <c r="AS377" s="222"/>
      <c r="AT377" s="222">
        <f t="shared" si="62"/>
        <v>0</v>
      </c>
      <c r="AU377" s="222"/>
      <c r="AV377" s="249"/>
      <c r="AW377" s="249"/>
      <c r="AX377" s="222"/>
      <c r="AY377" s="222"/>
      <c r="AZ377" s="222"/>
      <c r="BA377" s="222"/>
      <c r="BB377" s="249"/>
      <c r="BC377" s="249" t="s">
        <v>69</v>
      </c>
      <c r="BD377" s="249"/>
      <c r="BE377" s="249"/>
    </row>
    <row r="378" spans="1:57">
      <c r="A378" s="46" t="s">
        <v>197</v>
      </c>
      <c r="B378" s="222" t="str">
        <f>IF(A378="","",VLOOKUP(A378,'IHS DATABASE'!C:D,2,0))</f>
        <v>PETAUKE</v>
      </c>
      <c r="C378" s="223" t="str">
        <f>IF(A378="","",VLOOKUP(A378,'IHS DATABASE'!C:AD,27,0))</f>
        <v>CCS</v>
      </c>
      <c r="D378" s="223" t="s">
        <v>59</v>
      </c>
      <c r="E378" s="223" t="str">
        <f>IF(A378="","",VLOOKUP(A378,'IHS DATABASE'!C:G,5,0))</f>
        <v>Eastern </v>
      </c>
      <c r="F378" s="223" t="str">
        <f>IF(A378="","",VLOOKUP(A378,'IHS DATABASE'!C:AB,26,0))</f>
        <v>Fetus Kalunga</v>
      </c>
      <c r="G378" s="222" t="str">
        <f>IF(A378="","",VLOOKUP(A378,'IHS DATABASE'!C:X,22,0))</f>
        <v>Fetus Kalunga</v>
      </c>
      <c r="H378" s="224"/>
      <c r="I378" s="223" t="str">
        <f>IF(A378="","",VLOOKUP(A378,'IHS DATABASE'!C:W,21,0))</f>
        <v>Indoor </v>
      </c>
      <c r="J378" s="223" t="str">
        <f>IF(A378="","",VLOOKUP(A378,'IHS DATABASE'!C:T,18,0))</f>
        <v>Grid-Gen</v>
      </c>
      <c r="K378" s="223"/>
      <c r="L378" s="223"/>
      <c r="M378" s="223" t="str">
        <f>IF(A378="","",VLOOKUP(A378,'IHS DATABASE'!C:U,19,0))</f>
        <v>Green Field</v>
      </c>
      <c r="O378" s="213">
        <v>45967</v>
      </c>
      <c r="Q378" s="233"/>
      <c r="R378" s="234"/>
      <c r="S378" s="234" t="str">
        <f>IF(A378="","",VLOOKUP(A378,'IHS DATABASE'!C:BG,30,0))</f>
        <v>Gen Logic </v>
      </c>
      <c r="T378" s="223"/>
      <c r="U378" s="234">
        <f>IF(A378="","",VLOOKUP(A378,'IHS DATABASE'!C:AG,31,0))</f>
        <v>30</v>
      </c>
      <c r="V378" s="13"/>
      <c r="W378" s="13"/>
      <c r="X378" s="13">
        <v>6546</v>
      </c>
      <c r="Y378" s="237">
        <f t="shared" si="56"/>
        <v>6546</v>
      </c>
      <c r="Z378" s="237">
        <f t="shared" si="57"/>
        <v>1103208</v>
      </c>
      <c r="AA378" s="237" t="str">
        <f t="shared" si="58"/>
        <v>OK</v>
      </c>
      <c r="AB378" s="238"/>
      <c r="AC378" s="238"/>
      <c r="AD378" s="238"/>
      <c r="AE378" s="239"/>
      <c r="AG378" s="245"/>
      <c r="AH378" s="245"/>
      <c r="AI378" s="246">
        <v>10</v>
      </c>
      <c r="AJ378" s="246">
        <v>400</v>
      </c>
      <c r="AK378" s="240">
        <f t="shared" si="59"/>
        <v>410</v>
      </c>
      <c r="AL378" s="240">
        <f t="shared" si="60"/>
        <v>-10</v>
      </c>
      <c r="AM378" s="247">
        <f t="shared" si="61"/>
        <v>-0.00152765047357165</v>
      </c>
      <c r="AN378" s="240">
        <f>IF(A378="","",VLOOKUP(A378,'IHS DATABASE'!C:H,6,0))</f>
        <v>4.5</v>
      </c>
      <c r="AO378" s="240"/>
      <c r="AP378" s="248"/>
      <c r="AQ378" s="248"/>
      <c r="AR378" s="222"/>
      <c r="AS378" s="222"/>
      <c r="AT378" s="222">
        <f t="shared" si="62"/>
        <v>0</v>
      </c>
      <c r="AU378" s="222"/>
      <c r="AV378" s="249"/>
      <c r="AW378" s="249"/>
      <c r="AX378" s="222"/>
      <c r="AY378" s="222"/>
      <c r="AZ378" s="222"/>
      <c r="BA378" s="222"/>
      <c r="BB378" s="249"/>
      <c r="BC378" s="249" t="s">
        <v>69</v>
      </c>
      <c r="BD378" s="249"/>
      <c r="BE378" s="249"/>
    </row>
    <row r="379" spans="1:57">
      <c r="A379" s="221" t="s">
        <v>86</v>
      </c>
      <c r="B379" s="222" t="str">
        <f>IF(A379="","",VLOOKUP(A379,'IHS DATABASE'!C:D,2,0))</f>
        <v>Petauke</v>
      </c>
      <c r="C379" s="223" t="str">
        <f>IF(A379="","",VLOOKUP(A379,'IHS DATABASE'!C:AD,27,0))</f>
        <v>CCS</v>
      </c>
      <c r="D379" s="223" t="s">
        <v>59</v>
      </c>
      <c r="E379" s="223" t="str">
        <f>IF(A379="","",VLOOKUP(A379,'IHS DATABASE'!C:G,5,0))</f>
        <v>Eastern </v>
      </c>
      <c r="F379" s="223" t="str">
        <f>IF(A379="","",VLOOKUP(A379,'IHS DATABASE'!C:AB,26,0))</f>
        <v>Fetus Kalunga</v>
      </c>
      <c r="G379" s="222" t="str">
        <f>IF(A379="","",VLOOKUP(A379,'IHS DATABASE'!C:X,22,0))</f>
        <v>Fetus Kalunga</v>
      </c>
      <c r="H379" s="224"/>
      <c r="I379" s="223" t="str">
        <f>IF(A379="","",VLOOKUP(A379,'IHS DATABASE'!C:W,21,0))</f>
        <v>Indoor </v>
      </c>
      <c r="J379" s="223" t="str">
        <f>IF(A379="","",VLOOKUP(A379,'IHS DATABASE'!C:T,18,0))</f>
        <v>Grid-Gen</v>
      </c>
      <c r="K379" s="223"/>
      <c r="L379" s="223"/>
      <c r="M379" s="223" t="str">
        <f>IF(A379="","",VLOOKUP(A379,'IHS DATABASE'!C:U,19,0))</f>
        <v>Green Field</v>
      </c>
      <c r="O379" s="213">
        <v>45967</v>
      </c>
      <c r="Q379" s="233"/>
      <c r="R379" s="234"/>
      <c r="S379" s="234" t="str">
        <f>IF(A379="","",VLOOKUP(A379,'IHS DATABASE'!C:BG,30,0))</f>
        <v>CK Works</v>
      </c>
      <c r="T379" s="223"/>
      <c r="U379" s="234">
        <f>IF(A379="","",VLOOKUP(A379,'IHS DATABASE'!C:AG,31,0))</f>
        <v>30</v>
      </c>
      <c r="V379" s="13"/>
      <c r="W379" s="13"/>
      <c r="X379" s="13">
        <v>7925</v>
      </c>
      <c r="Y379" s="237">
        <f t="shared" si="56"/>
        <v>7925</v>
      </c>
      <c r="Z379" s="237">
        <f t="shared" si="57"/>
        <v>1103208</v>
      </c>
      <c r="AA379" s="237" t="str">
        <f t="shared" si="58"/>
        <v>OK</v>
      </c>
      <c r="AB379" s="238"/>
      <c r="AC379" s="238"/>
      <c r="AD379" s="238"/>
      <c r="AE379" s="239"/>
      <c r="AG379" s="245"/>
      <c r="AH379" s="245"/>
      <c r="AI379" s="246">
        <v>20</v>
      </c>
      <c r="AJ379" s="246">
        <v>400</v>
      </c>
      <c r="AK379" s="240">
        <f t="shared" si="59"/>
        <v>420</v>
      </c>
      <c r="AL379" s="240">
        <f t="shared" si="60"/>
        <v>-20</v>
      </c>
      <c r="AM379" s="247">
        <f t="shared" si="61"/>
        <v>-0.00252365930599369</v>
      </c>
      <c r="AN379" s="240">
        <f>IF(A379="","",VLOOKUP(A379,'IHS DATABASE'!C:H,6,0))</f>
        <v>4.5</v>
      </c>
      <c r="AO379" s="240"/>
      <c r="AP379" s="248"/>
      <c r="AQ379" s="248"/>
      <c r="AR379" s="222"/>
      <c r="AS379" s="222"/>
      <c r="AT379" s="222">
        <f t="shared" si="62"/>
        <v>0</v>
      </c>
      <c r="AU379" s="222"/>
      <c r="AV379" s="249"/>
      <c r="AW379" s="249"/>
      <c r="AX379" s="222"/>
      <c r="AY379" s="222"/>
      <c r="AZ379" s="222"/>
      <c r="BA379" s="222"/>
      <c r="BB379" s="249"/>
      <c r="BC379" s="249" t="s">
        <v>69</v>
      </c>
      <c r="BD379" s="249"/>
      <c r="BE379" s="249"/>
    </row>
    <row r="380" spans="1:57">
      <c r="A380" s="221" t="s">
        <v>88</v>
      </c>
      <c r="B380" s="222" t="str">
        <f>IF(A380="","",VLOOKUP(A380,'IHS DATABASE'!C:D,2,0))</f>
        <v>Chipata ZCCF Command</v>
      </c>
      <c r="C380" s="223" t="str">
        <f>IF(A380="","",VLOOKUP(A380,'IHS DATABASE'!C:AD,27,0))</f>
        <v>CCS</v>
      </c>
      <c r="D380" s="223" t="s">
        <v>59</v>
      </c>
      <c r="E380" s="223" t="str">
        <f>IF(A380="","",VLOOKUP(A380,'IHS DATABASE'!C:G,5,0))</f>
        <v>Eastern </v>
      </c>
      <c r="F380" s="223" t="str">
        <f>IF(A380="","",VLOOKUP(A380,'IHS DATABASE'!C:AB,26,0))</f>
        <v>Fetus Kalunga</v>
      </c>
      <c r="G380" s="222" t="str">
        <f>IF(A380="","",VLOOKUP(A380,'IHS DATABASE'!C:X,22,0))</f>
        <v>Fetus Kalunga</v>
      </c>
      <c r="H380" s="224"/>
      <c r="I380" s="223" t="str">
        <f>IF(A380="","",VLOOKUP(A380,'IHS DATABASE'!C:W,21,0))</f>
        <v>Outdoor</v>
      </c>
      <c r="J380" s="223" t="str">
        <f>IF(A380="","",VLOOKUP(A380,'IHS DATABASE'!C:T,18,0))</f>
        <v>Grid-Gen</v>
      </c>
      <c r="K380" s="223"/>
      <c r="L380" s="223"/>
      <c r="M380" s="223" t="str">
        <f>IF(A380="","",VLOOKUP(A380,'IHS DATABASE'!C:U,19,0))</f>
        <v>Green Field</v>
      </c>
      <c r="O380" s="213">
        <v>45967</v>
      </c>
      <c r="Q380" s="233"/>
      <c r="R380" s="234"/>
      <c r="S380" s="234" t="str">
        <f>IF(A380="","",VLOOKUP(A380,'IHS DATABASE'!C:BG,30,0))</f>
        <v>Gen Logic </v>
      </c>
      <c r="T380" s="223"/>
      <c r="U380" s="234">
        <f>IF(A380="","",VLOOKUP(A380,'IHS DATABASE'!C:AG,31,0))</f>
        <v>30</v>
      </c>
      <c r="V380" s="13"/>
      <c r="W380" s="13"/>
      <c r="X380" s="13">
        <v>7183</v>
      </c>
      <c r="Y380" s="237">
        <f t="shared" si="56"/>
        <v>7183</v>
      </c>
      <c r="Z380" s="237">
        <f t="shared" si="57"/>
        <v>1103208</v>
      </c>
      <c r="AA380" s="237" t="str">
        <f t="shared" si="58"/>
        <v>OK</v>
      </c>
      <c r="AB380" s="238"/>
      <c r="AC380" s="238"/>
      <c r="AD380" s="238"/>
      <c r="AE380" s="239"/>
      <c r="AG380" s="245"/>
      <c r="AH380" s="245"/>
      <c r="AI380" s="246">
        <v>20</v>
      </c>
      <c r="AJ380" s="246">
        <v>400</v>
      </c>
      <c r="AK380" s="240">
        <f t="shared" si="59"/>
        <v>420</v>
      </c>
      <c r="AL380" s="240">
        <f t="shared" si="60"/>
        <v>-20</v>
      </c>
      <c r="AM380" s="247">
        <f t="shared" si="61"/>
        <v>-0.00278435194208548</v>
      </c>
      <c r="AN380" s="240">
        <f>IF(A380="","",VLOOKUP(A380,'IHS DATABASE'!C:H,6,0))</f>
        <v>4.5</v>
      </c>
      <c r="AO380" s="240"/>
      <c r="AP380" s="248"/>
      <c r="AQ380" s="248"/>
      <c r="AR380" s="222"/>
      <c r="AS380" s="222"/>
      <c r="AT380" s="222">
        <f t="shared" si="62"/>
        <v>0</v>
      </c>
      <c r="AU380" s="222"/>
      <c r="AV380" s="249"/>
      <c r="AW380" s="249"/>
      <c r="AX380" s="222"/>
      <c r="AY380" s="222"/>
      <c r="AZ380" s="222"/>
      <c r="BA380" s="222"/>
      <c r="BB380" s="249"/>
      <c r="BC380" s="249" t="s">
        <v>224</v>
      </c>
      <c r="BD380" s="249"/>
      <c r="BE380" s="249"/>
    </row>
    <row r="381" spans="1:57">
      <c r="A381" s="221" t="s">
        <v>67</v>
      </c>
      <c r="B381" s="222" t="str">
        <f>IF(A381="","",VLOOKUP(A381,'IHS DATABASE'!C:D,2,0))</f>
        <v>Chipata Industries</v>
      </c>
      <c r="C381" s="223" t="str">
        <f>IF(A381="","",VLOOKUP(A381,'IHS DATABASE'!C:AD,27,0))</f>
        <v>CCS</v>
      </c>
      <c r="D381" s="223" t="s">
        <v>59</v>
      </c>
      <c r="E381" s="223" t="str">
        <f>IF(A381="","",VLOOKUP(A381,'IHS DATABASE'!C:G,5,0))</f>
        <v>Eastern </v>
      </c>
      <c r="F381" s="223" t="str">
        <f>IF(A381="","",VLOOKUP(A381,'IHS DATABASE'!C:AB,26,0))</f>
        <v>Fetus Kalunga</v>
      </c>
      <c r="G381" s="222" t="str">
        <f>IF(A381="","",VLOOKUP(A381,'IHS DATABASE'!C:X,22,0))</f>
        <v>Fetus Kalunga</v>
      </c>
      <c r="H381" s="224"/>
      <c r="I381" s="223" t="str">
        <f>IF(A381="","",VLOOKUP(A381,'IHS DATABASE'!C:W,21,0))</f>
        <v>Outdoor</v>
      </c>
      <c r="J381" s="223" t="str">
        <f>IF(A381="","",VLOOKUP(A381,'IHS DATABASE'!C:T,18,0))</f>
        <v>Grid-Gen</v>
      </c>
      <c r="K381" s="223"/>
      <c r="L381" s="223"/>
      <c r="M381" s="223" t="str">
        <f>IF(A381="","",VLOOKUP(A381,'IHS DATABASE'!C:U,19,0))</f>
        <v>Green Field</v>
      </c>
      <c r="O381" s="213">
        <v>45968</v>
      </c>
      <c r="Q381" s="233"/>
      <c r="R381" s="234"/>
      <c r="S381" s="234" t="str">
        <f>IF(A381="","",VLOOKUP(A381,'IHS DATABASE'!C:BG,30,0))</f>
        <v>Hauwei</v>
      </c>
      <c r="T381" s="223"/>
      <c r="U381" s="234">
        <f>IF(A381="","",VLOOKUP(A381,'IHS DATABASE'!C:AG,31,0))</f>
        <v>14</v>
      </c>
      <c r="V381" s="13"/>
      <c r="W381" s="13"/>
      <c r="X381" s="13">
        <v>9990</v>
      </c>
      <c r="Y381" s="237">
        <f t="shared" si="56"/>
        <v>9990</v>
      </c>
      <c r="Z381" s="237">
        <f t="shared" si="57"/>
        <v>1103232</v>
      </c>
      <c r="AA381" s="237" t="str">
        <f t="shared" si="58"/>
        <v>OK</v>
      </c>
      <c r="AB381" s="238"/>
      <c r="AC381" s="238"/>
      <c r="AD381" s="238"/>
      <c r="AE381" s="239"/>
      <c r="AG381" s="245"/>
      <c r="AH381" s="245"/>
      <c r="AI381" s="246">
        <v>73</v>
      </c>
      <c r="AJ381" s="246">
        <v>400</v>
      </c>
      <c r="AK381" s="240">
        <f t="shared" si="59"/>
        <v>473</v>
      </c>
      <c r="AL381" s="240">
        <f t="shared" si="60"/>
        <v>-73</v>
      </c>
      <c r="AM381" s="247">
        <f t="shared" si="61"/>
        <v>-0.00730730730730731</v>
      </c>
      <c r="AN381" s="240">
        <f>IF(A381="","",VLOOKUP(A381,'IHS DATABASE'!C:H,6,0))</f>
        <v>1.5</v>
      </c>
      <c r="AO381" s="240"/>
      <c r="AP381" s="248"/>
      <c r="AQ381" s="248"/>
      <c r="AR381" s="222"/>
      <c r="AS381" s="222"/>
      <c r="AT381" s="222">
        <f t="shared" si="62"/>
        <v>0</v>
      </c>
      <c r="AU381" s="222"/>
      <c r="AV381" s="249"/>
      <c r="AW381" s="249"/>
      <c r="AX381" s="222"/>
      <c r="AY381" s="222"/>
      <c r="AZ381" s="222"/>
      <c r="BA381" s="222"/>
      <c r="BB381" s="249"/>
      <c r="BC381" s="249" t="s">
        <v>69</v>
      </c>
      <c r="BD381" s="249"/>
      <c r="BE381" s="249"/>
    </row>
    <row r="382" spans="1:57">
      <c r="A382" s="221" t="s">
        <v>70</v>
      </c>
      <c r="B382" s="222" t="s">
        <v>71</v>
      </c>
      <c r="C382" s="223" t="s">
        <v>225</v>
      </c>
      <c r="D382" s="223" t="s">
        <v>59</v>
      </c>
      <c r="E382" s="223" t="e">
        <f>IF(A382="","",VLOOKUP(A382,'IHS DATABASE'!C:G,5,0))</f>
        <v>#N/A</v>
      </c>
      <c r="F382" s="223" t="e">
        <f>IF(A382="","",VLOOKUP(A382,'IHS DATABASE'!C:AB,26,0))</f>
        <v>#N/A</v>
      </c>
      <c r="G382" s="222" t="e">
        <f>IF(A382="","",VLOOKUP(A382,'IHS DATABASE'!C:X,22,0))</f>
        <v>#N/A</v>
      </c>
      <c r="H382" s="224"/>
      <c r="I382" s="223" t="e">
        <f>IF(A382="","",VLOOKUP(A382,'IHS DATABASE'!C:W,21,0))</f>
        <v>#N/A</v>
      </c>
      <c r="J382" s="223" t="e">
        <f>IF(A382="","",VLOOKUP(A382,'IHS DATABASE'!C:T,18,0))</f>
        <v>#N/A</v>
      </c>
      <c r="K382" s="223"/>
      <c r="L382" s="223"/>
      <c r="M382" s="223" t="e">
        <f>IF(A382="","",VLOOKUP(A382,'IHS DATABASE'!C:U,19,0))</f>
        <v>#N/A</v>
      </c>
      <c r="O382" s="213">
        <v>45968</v>
      </c>
      <c r="Q382" s="233"/>
      <c r="R382" s="234"/>
      <c r="S382" s="234" t="e">
        <f>IF(A382="","",VLOOKUP(A382,'IHS DATABASE'!C:BG,30,0))</f>
        <v>#N/A</v>
      </c>
      <c r="T382" s="223"/>
      <c r="U382" s="234" t="e">
        <f>IF(A382="","",VLOOKUP(A382,'IHS DATABASE'!C:AG,31,0))</f>
        <v>#N/A</v>
      </c>
      <c r="V382" s="13"/>
      <c r="W382" s="13"/>
      <c r="X382" s="13">
        <v>1652</v>
      </c>
      <c r="Y382" s="237">
        <f t="shared" si="56"/>
        <v>1652</v>
      </c>
      <c r="Z382" s="237">
        <f t="shared" si="57"/>
        <v>1103232</v>
      </c>
      <c r="AA382" s="237" t="str">
        <f t="shared" si="58"/>
        <v>OK</v>
      </c>
      <c r="AB382" s="238"/>
      <c r="AC382" s="238"/>
      <c r="AD382" s="238"/>
      <c r="AE382" s="239"/>
      <c r="AG382" s="245"/>
      <c r="AH382" s="245"/>
      <c r="AI382" s="246">
        <v>12</v>
      </c>
      <c r="AJ382" s="246">
        <v>600</v>
      </c>
      <c r="AK382" s="240">
        <f t="shared" si="59"/>
        <v>612</v>
      </c>
      <c r="AL382" s="240">
        <f t="shared" si="60"/>
        <v>-12</v>
      </c>
      <c r="AM382" s="247">
        <f t="shared" si="61"/>
        <v>-0.00726392251815981</v>
      </c>
      <c r="AN382" s="240" t="e">
        <f>IF(A382="","",VLOOKUP(A382,'IHS DATABASE'!C:H,6,0))</f>
        <v>#N/A</v>
      </c>
      <c r="AO382" s="240"/>
      <c r="AP382" s="248"/>
      <c r="AQ382" s="248"/>
      <c r="AR382" s="222"/>
      <c r="AS382" s="222"/>
      <c r="AT382" s="222">
        <f t="shared" si="62"/>
        <v>0</v>
      </c>
      <c r="AU382" s="222"/>
      <c r="AV382" s="249"/>
      <c r="AW382" s="249"/>
      <c r="AX382" s="222"/>
      <c r="AY382" s="222"/>
      <c r="AZ382" s="222"/>
      <c r="BA382" s="222"/>
      <c r="BB382" s="249"/>
      <c r="BC382" s="249" t="s">
        <v>69</v>
      </c>
      <c r="BD382" s="249"/>
      <c r="BE382" s="249"/>
    </row>
    <row r="383" spans="1:57">
      <c r="A383" s="221" t="s">
        <v>159</v>
      </c>
      <c r="B383" s="222" t="s">
        <v>160</v>
      </c>
      <c r="C383" s="223" t="s">
        <v>225</v>
      </c>
      <c r="D383" s="223" t="s">
        <v>59</v>
      </c>
      <c r="E383" s="223" t="e">
        <f>IF(A383="","",VLOOKUP(A383,'IHS DATABASE'!C:G,5,0))</f>
        <v>#N/A</v>
      </c>
      <c r="F383" s="223" t="e">
        <f>IF(A383="","",VLOOKUP(A383,'IHS DATABASE'!C:AB,26,0))</f>
        <v>#N/A</v>
      </c>
      <c r="G383" s="222" t="e">
        <f>IF(A383="","",VLOOKUP(A383,'IHS DATABASE'!C:X,22,0))</f>
        <v>#N/A</v>
      </c>
      <c r="H383" s="224"/>
      <c r="I383" s="223" t="e">
        <f>IF(A383="","",VLOOKUP(A383,'IHS DATABASE'!C:W,21,0))</f>
        <v>#N/A</v>
      </c>
      <c r="J383" s="223" t="e">
        <f>IF(A383="","",VLOOKUP(A383,'IHS DATABASE'!C:T,18,0))</f>
        <v>#N/A</v>
      </c>
      <c r="K383" s="223"/>
      <c r="L383" s="223"/>
      <c r="M383" s="223" t="e">
        <f>IF(A383="","",VLOOKUP(A383,'IHS DATABASE'!C:U,19,0))</f>
        <v>#N/A</v>
      </c>
      <c r="O383" s="213">
        <v>45968</v>
      </c>
      <c r="Q383" s="233"/>
      <c r="R383" s="234"/>
      <c r="S383" s="234" t="e">
        <f>IF(A383="","",VLOOKUP(A383,'IHS DATABASE'!C:BG,30,0))</f>
        <v>#N/A</v>
      </c>
      <c r="T383" s="223"/>
      <c r="U383" s="234" t="e">
        <f>IF(A383="","",VLOOKUP(A383,'IHS DATABASE'!C:AG,31,0))</f>
        <v>#N/A</v>
      </c>
      <c r="V383" s="13"/>
      <c r="W383" s="13"/>
      <c r="X383" s="13">
        <v>1624</v>
      </c>
      <c r="Y383" s="237">
        <f t="shared" si="56"/>
        <v>1624</v>
      </c>
      <c r="Z383" s="237">
        <f t="shared" si="57"/>
        <v>1103232</v>
      </c>
      <c r="AA383" s="237" t="str">
        <f t="shared" si="58"/>
        <v>OK</v>
      </c>
      <c r="AB383" s="238"/>
      <c r="AC383" s="238"/>
      <c r="AD383" s="238"/>
      <c r="AE383" s="239"/>
      <c r="AG383" s="245"/>
      <c r="AH383" s="245"/>
      <c r="AI383" s="246">
        <v>65</v>
      </c>
      <c r="AJ383" s="246">
        <v>600</v>
      </c>
      <c r="AK383" s="240">
        <f t="shared" si="59"/>
        <v>665</v>
      </c>
      <c r="AL383" s="240">
        <f t="shared" si="60"/>
        <v>-65</v>
      </c>
      <c r="AM383" s="247">
        <f t="shared" si="61"/>
        <v>-0.0400246305418719</v>
      </c>
      <c r="AN383" s="240" t="e">
        <f>IF(A383="","",VLOOKUP(A383,'IHS DATABASE'!C:H,6,0))</f>
        <v>#N/A</v>
      </c>
      <c r="AO383" s="240"/>
      <c r="AP383" s="248"/>
      <c r="AQ383" s="248"/>
      <c r="AR383" s="222"/>
      <c r="AS383" s="222"/>
      <c r="AT383" s="222">
        <f t="shared" si="62"/>
        <v>0</v>
      </c>
      <c r="AU383" s="222"/>
      <c r="AV383" s="249"/>
      <c r="AW383" s="249"/>
      <c r="AX383" s="222"/>
      <c r="AY383" s="222"/>
      <c r="AZ383" s="222"/>
      <c r="BA383" s="222"/>
      <c r="BB383" s="249"/>
      <c r="BC383" s="249" t="s">
        <v>69</v>
      </c>
      <c r="BD383" s="249"/>
      <c r="BE383" s="249"/>
    </row>
    <row r="384" spans="1:57">
      <c r="A384" s="221" t="s">
        <v>176</v>
      </c>
      <c r="B384" s="222" t="str">
        <f>IF(A384="","",VLOOKUP(A384,'IHS DATABASE'!C:D,2,0))</f>
        <v>MPONDA REPEATER</v>
      </c>
      <c r="C384" s="223" t="str">
        <f>IF(A384="","",VLOOKUP(A384,'IHS DATABASE'!C:AD,27,0))</f>
        <v>CCS</v>
      </c>
      <c r="D384" s="223" t="s">
        <v>59</v>
      </c>
      <c r="E384" s="223" t="str">
        <f>IF(A384="","",VLOOKUP(A384,'IHS DATABASE'!C:G,5,0))</f>
        <v>Eastern </v>
      </c>
      <c r="F384" s="223" t="str">
        <f>IF(A384="","",VLOOKUP(A384,'IHS DATABASE'!C:AB,26,0))</f>
        <v>Fetus Kalunga</v>
      </c>
      <c r="G384" s="222" t="str">
        <f>IF(A384="","",VLOOKUP(A384,'IHS DATABASE'!C:X,22,0))</f>
        <v>Fetus Kalunga</v>
      </c>
      <c r="H384" s="224"/>
      <c r="I384" s="223" t="str">
        <f>IF(A384="","",VLOOKUP(A384,'IHS DATABASE'!C:W,21,0))</f>
        <v>Outdoor</v>
      </c>
      <c r="J384" s="223" t="str">
        <f>IF(A384="","",VLOOKUP(A384,'IHS DATABASE'!C:T,18,0))</f>
        <v>Solar-Gen</v>
      </c>
      <c r="K384" s="223"/>
      <c r="L384" s="223"/>
      <c r="M384" s="223" t="str">
        <f>IF(A384="","",VLOOKUP(A384,'IHS DATABASE'!C:U,19,0))</f>
        <v>Green Field</v>
      </c>
      <c r="O384" s="213">
        <v>45968</v>
      </c>
      <c r="Q384" s="233"/>
      <c r="R384" s="234"/>
      <c r="S384" s="234" t="str">
        <f>IF(A384="","",VLOOKUP(A384,'IHS DATABASE'!C:BG,30,0))</f>
        <v>CK Works</v>
      </c>
      <c r="T384" s="223"/>
      <c r="U384" s="234">
        <f>IF(A384="","",VLOOKUP(A384,'IHS DATABASE'!C:AG,31,0))</f>
        <v>20</v>
      </c>
      <c r="V384" s="13"/>
      <c r="W384" s="13"/>
      <c r="X384" s="13">
        <v>8326</v>
      </c>
      <c r="Y384" s="237">
        <f t="shared" si="56"/>
        <v>8326</v>
      </c>
      <c r="Z384" s="237">
        <f t="shared" si="57"/>
        <v>1103232</v>
      </c>
      <c r="AA384" s="237" t="str">
        <f t="shared" si="58"/>
        <v>OK</v>
      </c>
      <c r="AB384" s="238"/>
      <c r="AC384" s="238"/>
      <c r="AD384" s="238"/>
      <c r="AE384" s="239"/>
      <c r="AG384" s="245"/>
      <c r="AH384" s="245"/>
      <c r="AI384" s="246">
        <v>42</v>
      </c>
      <c r="AJ384" s="246">
        <v>550</v>
      </c>
      <c r="AK384" s="240">
        <f t="shared" si="59"/>
        <v>592</v>
      </c>
      <c r="AL384" s="240">
        <f t="shared" si="60"/>
        <v>-42</v>
      </c>
      <c r="AM384" s="247">
        <f t="shared" si="61"/>
        <v>-0.00504443910641364</v>
      </c>
      <c r="AN384" s="240">
        <f>IF(A384="","",VLOOKUP(A384,'IHS DATABASE'!C:H,6,0))</f>
        <v>2.5</v>
      </c>
      <c r="AO384" s="240"/>
      <c r="AP384" s="248"/>
      <c r="AQ384" s="248"/>
      <c r="AR384" s="222"/>
      <c r="AS384" s="222"/>
      <c r="AT384" s="222">
        <f t="shared" si="62"/>
        <v>0</v>
      </c>
      <c r="AU384" s="222"/>
      <c r="AV384" s="249"/>
      <c r="AW384" s="249"/>
      <c r="AX384" s="222"/>
      <c r="AY384" s="222"/>
      <c r="AZ384" s="222"/>
      <c r="BA384" s="222"/>
      <c r="BB384" s="249"/>
      <c r="BC384" s="249" t="s">
        <v>69</v>
      </c>
      <c r="BD384" s="249"/>
      <c r="BE384" s="249"/>
    </row>
    <row r="385" spans="1:57">
      <c r="A385" s="221" t="s">
        <v>97</v>
      </c>
      <c r="B385" s="222" t="str">
        <f>IF(A385="","",VLOOKUP(A385,'IHS DATABASE'!C:D,2,0))</f>
        <v>CHIPATA RELIEF 2 (Kapata)</v>
      </c>
      <c r="C385" s="223" t="str">
        <f>IF(A385="","",VLOOKUP(A385,'IHS DATABASE'!C:AD,27,0))</f>
        <v>CCS</v>
      </c>
      <c r="D385" s="223" t="s">
        <v>59</v>
      </c>
      <c r="E385" s="223" t="str">
        <f>IF(A385="","",VLOOKUP(A385,'IHS DATABASE'!C:G,5,0))</f>
        <v>Eastern </v>
      </c>
      <c r="F385" s="223" t="str">
        <f>IF(A385="","",VLOOKUP(A385,'IHS DATABASE'!C:AB,26,0))</f>
        <v>Fetus Kalunga</v>
      </c>
      <c r="G385" s="222" t="str">
        <f>IF(A385="","",VLOOKUP(A385,'IHS DATABASE'!C:X,22,0))</f>
        <v>Fetus Kalunga</v>
      </c>
      <c r="H385" s="224"/>
      <c r="I385" s="223" t="str">
        <f>IF(A385="","",VLOOKUP(A385,'IHS DATABASE'!C:W,21,0))</f>
        <v>Indoor </v>
      </c>
      <c r="J385" s="223" t="str">
        <f>IF(A385="","",VLOOKUP(A385,'IHS DATABASE'!C:T,18,0))</f>
        <v>Grid-Gen</v>
      </c>
      <c r="K385" s="223"/>
      <c r="L385" s="223"/>
      <c r="M385" s="223" t="str">
        <f>IF(A385="","",VLOOKUP(A385,'IHS DATABASE'!C:U,19,0))</f>
        <v>Green Field</v>
      </c>
      <c r="O385" s="213">
        <v>45968</v>
      </c>
      <c r="Q385" s="233"/>
      <c r="R385" s="234"/>
      <c r="S385" s="234" t="str">
        <f>IF(A385="","",VLOOKUP(A385,'IHS DATABASE'!C:BG,30,0))</f>
        <v>CK Works</v>
      </c>
      <c r="T385" s="223"/>
      <c r="U385" s="234">
        <f>IF(A385="","",VLOOKUP(A385,'IHS DATABASE'!C:AG,31,0))</f>
        <v>45</v>
      </c>
      <c r="V385" s="13"/>
      <c r="W385" s="13"/>
      <c r="X385" s="13">
        <v>5680</v>
      </c>
      <c r="Y385" s="237">
        <f t="shared" si="56"/>
        <v>5680</v>
      </c>
      <c r="Z385" s="237">
        <f t="shared" si="57"/>
        <v>1103232</v>
      </c>
      <c r="AA385" s="237" t="str">
        <f t="shared" si="58"/>
        <v>OK</v>
      </c>
      <c r="AB385" s="238"/>
      <c r="AC385" s="238"/>
      <c r="AD385" s="238"/>
      <c r="AE385" s="239"/>
      <c r="AG385" s="245"/>
      <c r="AH385" s="245"/>
      <c r="AI385" s="246">
        <v>16</v>
      </c>
      <c r="AJ385" s="246">
        <v>500</v>
      </c>
      <c r="AK385" s="240">
        <f t="shared" si="59"/>
        <v>516</v>
      </c>
      <c r="AL385" s="240">
        <f t="shared" si="60"/>
        <v>-16</v>
      </c>
      <c r="AM385" s="247">
        <f t="shared" si="61"/>
        <v>-0.0028169014084507</v>
      </c>
      <c r="AN385" s="240">
        <f>IF(A385="","",VLOOKUP(A385,'IHS DATABASE'!C:H,6,0))</f>
        <v>5.5</v>
      </c>
      <c r="AO385" s="240"/>
      <c r="AP385" s="248"/>
      <c r="AQ385" s="248"/>
      <c r="AR385" s="222"/>
      <c r="AS385" s="222"/>
      <c r="AT385" s="222">
        <f t="shared" si="62"/>
        <v>0</v>
      </c>
      <c r="AU385" s="222"/>
      <c r="AV385" s="249"/>
      <c r="AW385" s="249"/>
      <c r="AX385" s="222"/>
      <c r="AY385" s="222"/>
      <c r="AZ385" s="222"/>
      <c r="BA385" s="222"/>
      <c r="BB385" s="249"/>
      <c r="BC385" s="249" t="s">
        <v>224</v>
      </c>
      <c r="BD385" s="249"/>
      <c r="BE385" s="249"/>
    </row>
    <row r="386" spans="1:57">
      <c r="A386" s="221" t="s">
        <v>90</v>
      </c>
      <c r="B386" s="222" t="str">
        <f>IF(A386="","",VLOOKUP(A386,'IHS DATABASE'!C:D,2,0))</f>
        <v>St. Frances</v>
      </c>
      <c r="C386" s="223" t="str">
        <f>IF(A386="","",VLOOKUP(A386,'IHS DATABASE'!C:AD,27,0))</f>
        <v>CCS</v>
      </c>
      <c r="D386" s="223" t="s">
        <v>59</v>
      </c>
      <c r="E386" s="223" t="str">
        <f>IF(A386="","",VLOOKUP(A386,'IHS DATABASE'!C:G,5,0))</f>
        <v>Eastern </v>
      </c>
      <c r="F386" s="223" t="str">
        <f>IF(A386="","",VLOOKUP(A386,'IHS DATABASE'!C:AB,26,0))</f>
        <v>Fetus Kalunga</v>
      </c>
      <c r="G386" s="222" t="str">
        <f>IF(A386="","",VLOOKUP(A386,'IHS DATABASE'!C:X,22,0))</f>
        <v>Fetus Kalunga</v>
      </c>
      <c r="H386" s="224"/>
      <c r="I386" s="223" t="str">
        <f>IF(A386="","",VLOOKUP(A386,'IHS DATABASE'!C:W,21,0))</f>
        <v>Outdoor</v>
      </c>
      <c r="J386" s="223" t="str">
        <f>IF(A386="","",VLOOKUP(A386,'IHS DATABASE'!C:T,18,0))</f>
        <v>Grid-Gen</v>
      </c>
      <c r="K386" s="223"/>
      <c r="L386" s="223"/>
      <c r="M386" s="223" t="str">
        <f>IF(A386="","",VLOOKUP(A386,'IHS DATABASE'!C:U,19,0))</f>
        <v>Green Field</v>
      </c>
      <c r="O386" s="213">
        <v>45968</v>
      </c>
      <c r="Q386" s="233"/>
      <c r="R386" s="234"/>
      <c r="S386" s="234" t="str">
        <f>IF(A386="","",VLOOKUP(A386,'IHS DATABASE'!C:BG,30,0))</f>
        <v>Gen Logic </v>
      </c>
      <c r="T386" s="223"/>
      <c r="U386" s="234">
        <f>IF(A386="","",VLOOKUP(A386,'IHS DATABASE'!C:AG,31,0))</f>
        <v>10</v>
      </c>
      <c r="V386" s="13"/>
      <c r="W386" s="13" t="s">
        <v>91</v>
      </c>
      <c r="X386" s="13" t="s">
        <v>91</v>
      </c>
      <c r="Y386" s="237" t="e">
        <f t="shared" si="56"/>
        <v>#VALUE!</v>
      </c>
      <c r="Z386" s="237">
        <f t="shared" si="57"/>
        <v>1103232</v>
      </c>
      <c r="AA386" s="237" t="e">
        <f t="shared" si="58"/>
        <v>#VALUE!</v>
      </c>
      <c r="AB386" s="238"/>
      <c r="AC386" s="238"/>
      <c r="AD386" s="238"/>
      <c r="AE386" s="239"/>
      <c r="AG386" s="245"/>
      <c r="AH386" s="245"/>
      <c r="AI386" s="246">
        <v>10</v>
      </c>
      <c r="AJ386" s="246">
        <v>150</v>
      </c>
      <c r="AK386" s="240">
        <f t="shared" si="59"/>
        <v>160</v>
      </c>
      <c r="AL386" s="240">
        <f t="shared" si="60"/>
        <v>-10</v>
      </c>
      <c r="AM386" s="247" t="e">
        <f t="shared" si="61"/>
        <v>#VALUE!</v>
      </c>
      <c r="AN386" s="240">
        <f>IF(A386="","",VLOOKUP(A386,'IHS DATABASE'!C:H,6,0))</f>
        <v>1.5</v>
      </c>
      <c r="AO386" s="240"/>
      <c r="AP386" s="248"/>
      <c r="AQ386" s="248"/>
      <c r="AR386" s="222"/>
      <c r="AS386" s="222"/>
      <c r="AT386" s="222">
        <f t="shared" si="62"/>
        <v>0</v>
      </c>
      <c r="AU386" s="222"/>
      <c r="AV386" s="249"/>
      <c r="AW386" s="249"/>
      <c r="AX386" s="222"/>
      <c r="AY386" s="222"/>
      <c r="AZ386" s="222"/>
      <c r="BA386" s="222"/>
      <c r="BB386" s="249"/>
      <c r="BC386" s="249" t="s">
        <v>69</v>
      </c>
      <c r="BD386" s="249"/>
      <c r="BE386" s="249"/>
    </row>
    <row r="387" spans="1:57">
      <c r="A387" s="221" t="s">
        <v>123</v>
      </c>
      <c r="B387" s="222" t="str">
        <f>IF(A387="","",VLOOKUP(A387,'IHS DATABASE'!C:D,2,0))</f>
        <v>Katete Ibex</v>
      </c>
      <c r="C387" s="223" t="str">
        <f>IF(A387="","",VLOOKUP(A387,'IHS DATABASE'!C:AD,27,0))</f>
        <v>CCS</v>
      </c>
      <c r="D387" s="223" t="s">
        <v>59</v>
      </c>
      <c r="E387" s="223" t="str">
        <f>IF(A387="","",VLOOKUP(A387,'IHS DATABASE'!C:G,5,0))</f>
        <v>Eastern</v>
      </c>
      <c r="F387" s="223" t="str">
        <f>IF(A387="","",VLOOKUP(A387,'IHS DATABASE'!C:AB,26,0))</f>
        <v>Fetus Kalunga</v>
      </c>
      <c r="G387" s="222" t="str">
        <f>IF(A387="","",VLOOKUP(A387,'IHS DATABASE'!C:X,22,0))</f>
        <v>Fetus Kalunga</v>
      </c>
      <c r="H387" s="224"/>
      <c r="I387" s="223" t="str">
        <f>IF(A387="","",VLOOKUP(A387,'IHS DATABASE'!C:W,21,0))</f>
        <v>Outdoor</v>
      </c>
      <c r="J387" s="223" t="str">
        <f>IF(A387="","",VLOOKUP(A387,'IHS DATABASE'!C:T,18,0))</f>
        <v>Grid-Gen</v>
      </c>
      <c r="K387" s="223"/>
      <c r="L387" s="223"/>
      <c r="M387" s="223" t="str">
        <f>IF(A387="","",VLOOKUP(A387,'IHS DATABASE'!C:U,19,0))</f>
        <v>Green Field</v>
      </c>
      <c r="O387" s="213">
        <v>45968</v>
      </c>
      <c r="Q387" s="233"/>
      <c r="R387" s="234"/>
      <c r="S387" s="234" t="str">
        <f>IF(A387="","",VLOOKUP(A387,'IHS DATABASE'!C:BG,30,0))</f>
        <v>CK Works</v>
      </c>
      <c r="T387" s="223"/>
      <c r="U387" s="234">
        <f>IF(A387="","",VLOOKUP(A387,'IHS DATABASE'!C:AG,31,0))</f>
        <v>20</v>
      </c>
      <c r="V387" s="13"/>
      <c r="W387" s="13"/>
      <c r="X387" s="13">
        <v>5865</v>
      </c>
      <c r="Y387" s="237">
        <f t="shared" si="56"/>
        <v>5865</v>
      </c>
      <c r="Z387" s="237">
        <f t="shared" si="57"/>
        <v>1103232</v>
      </c>
      <c r="AA387" s="237" t="str">
        <f t="shared" si="58"/>
        <v>OK</v>
      </c>
      <c r="AB387" s="238"/>
      <c r="AC387" s="238"/>
      <c r="AD387" s="238"/>
      <c r="AE387" s="239"/>
      <c r="AG387" s="245"/>
      <c r="AH387" s="245"/>
      <c r="AI387" s="246">
        <v>10</v>
      </c>
      <c r="AJ387" s="246">
        <v>400</v>
      </c>
      <c r="AK387" s="240">
        <f t="shared" si="59"/>
        <v>410</v>
      </c>
      <c r="AL387" s="240">
        <f t="shared" si="60"/>
        <v>-10</v>
      </c>
      <c r="AM387" s="247">
        <f t="shared" si="61"/>
        <v>-0.00170502983802217</v>
      </c>
      <c r="AN387" s="240">
        <f>IF(A387="","",VLOOKUP(A387,'IHS DATABASE'!C:H,6,0))</f>
        <v>2.5</v>
      </c>
      <c r="AO387" s="240"/>
      <c r="AP387" s="248"/>
      <c r="AQ387" s="248"/>
      <c r="AR387" s="222"/>
      <c r="AS387" s="222"/>
      <c r="AT387" s="222">
        <f t="shared" si="62"/>
        <v>0</v>
      </c>
      <c r="AU387" s="222"/>
      <c r="AV387" s="249"/>
      <c r="AW387" s="249"/>
      <c r="AX387" s="222"/>
      <c r="AY387" s="222"/>
      <c r="AZ387" s="222"/>
      <c r="BA387" s="222"/>
      <c r="BB387" s="249"/>
      <c r="BC387" s="249" t="s">
        <v>69</v>
      </c>
      <c r="BD387" s="249"/>
      <c r="BE387" s="249"/>
    </row>
    <row r="388" spans="1:57">
      <c r="A388" s="221" t="s">
        <v>122</v>
      </c>
      <c r="B388" s="222" t="str">
        <f>IF(A388="","",VLOOKUP(A388,'IHS DATABASE'!C:D,2,0))</f>
        <v>Katete Junction</v>
      </c>
      <c r="C388" s="223" t="str">
        <f>IF(A388="","",VLOOKUP(A388,'IHS DATABASE'!C:AD,27,0))</f>
        <v>CCS</v>
      </c>
      <c r="D388" s="223" t="s">
        <v>59</v>
      </c>
      <c r="E388" s="223" t="str">
        <f>IF(A388="","",VLOOKUP(A388,'IHS DATABASE'!C:G,5,0))</f>
        <v>Eastern </v>
      </c>
      <c r="F388" s="223" t="str">
        <f>IF(A388="","",VLOOKUP(A388,'IHS DATABASE'!C:AB,26,0))</f>
        <v>Fetus Kalunga</v>
      </c>
      <c r="G388" s="222" t="str">
        <f>IF(A388="","",VLOOKUP(A388,'IHS DATABASE'!C:X,22,0))</f>
        <v>Fetus Kalunga</v>
      </c>
      <c r="H388" s="224"/>
      <c r="I388" s="223" t="str">
        <f>IF(A388="","",VLOOKUP(A388,'IHS DATABASE'!C:W,21,0))</f>
        <v>Outdoor</v>
      </c>
      <c r="J388" s="223" t="str">
        <f>IF(A388="","",VLOOKUP(A388,'IHS DATABASE'!C:T,18,0))</f>
        <v>Grid-Gen</v>
      </c>
      <c r="K388" s="223"/>
      <c r="L388" s="223"/>
      <c r="M388" s="223" t="str">
        <f>IF(A388="","",VLOOKUP(A388,'IHS DATABASE'!C:U,19,0))</f>
        <v>Green Field</v>
      </c>
      <c r="O388" s="213">
        <v>45968</v>
      </c>
      <c r="Q388" s="233"/>
      <c r="R388" s="234"/>
      <c r="S388" s="234" t="str">
        <f>IF(A388="","",VLOOKUP(A388,'IHS DATABASE'!C:BG,30,0))</f>
        <v>CK Works</v>
      </c>
      <c r="T388" s="223"/>
      <c r="U388" s="234">
        <f>IF(A388="","",VLOOKUP(A388,'IHS DATABASE'!C:AG,31,0))</f>
        <v>20</v>
      </c>
      <c r="V388" s="13"/>
      <c r="W388" s="13"/>
      <c r="X388" s="13">
        <v>8052</v>
      </c>
      <c r="Y388" s="237">
        <f t="shared" si="56"/>
        <v>8052</v>
      </c>
      <c r="Z388" s="237">
        <f t="shared" si="57"/>
        <v>1103232</v>
      </c>
      <c r="AA388" s="237" t="str">
        <f t="shared" si="58"/>
        <v>OK</v>
      </c>
      <c r="AB388" s="238"/>
      <c r="AC388" s="238"/>
      <c r="AD388" s="238"/>
      <c r="AE388" s="239"/>
      <c r="AG388" s="245"/>
      <c r="AH388" s="245"/>
      <c r="AI388" s="246">
        <v>15</v>
      </c>
      <c r="AJ388" s="246">
        <v>450</v>
      </c>
      <c r="AK388" s="240">
        <f t="shared" si="59"/>
        <v>465</v>
      </c>
      <c r="AL388" s="240">
        <f t="shared" si="60"/>
        <v>-15</v>
      </c>
      <c r="AM388" s="247">
        <f t="shared" si="61"/>
        <v>-0.0018628912071535</v>
      </c>
      <c r="AN388" s="240">
        <f>IF(A388="","",VLOOKUP(A388,'IHS DATABASE'!C:H,6,0))</f>
        <v>2.5</v>
      </c>
      <c r="AO388" s="240"/>
      <c r="AP388" s="248"/>
      <c r="AQ388" s="248"/>
      <c r="AR388" s="222"/>
      <c r="AS388" s="222"/>
      <c r="AT388" s="222">
        <f t="shared" si="62"/>
        <v>0</v>
      </c>
      <c r="AU388" s="222"/>
      <c r="AV388" s="249"/>
      <c r="AW388" s="249"/>
      <c r="AX388" s="222"/>
      <c r="AY388" s="222"/>
      <c r="AZ388" s="222"/>
      <c r="BA388" s="222"/>
      <c r="BB388" s="249"/>
      <c r="BC388" s="249" t="s">
        <v>69</v>
      </c>
      <c r="BD388" s="249"/>
      <c r="BE388" s="249"/>
    </row>
    <row r="389" spans="1:57">
      <c r="A389" s="221" t="s">
        <v>105</v>
      </c>
      <c r="B389" s="222" t="str">
        <f>IF(A389="","",VLOOKUP(A389,'IHS DATABASE'!C:D,2,0))</f>
        <v>Kapata Market</v>
      </c>
      <c r="C389" s="223" t="str">
        <f>IF(A389="","",VLOOKUP(A389,'IHS DATABASE'!C:AD,27,0))</f>
        <v>CCS</v>
      </c>
      <c r="D389" s="223" t="s">
        <v>59</v>
      </c>
      <c r="E389" s="223" t="str">
        <f>IF(A389="","",VLOOKUP(A389,'IHS DATABASE'!C:G,5,0))</f>
        <v>Eastern</v>
      </c>
      <c r="F389" s="223" t="str">
        <f>IF(A389="","",VLOOKUP(A389,'IHS DATABASE'!C:AB,26,0))</f>
        <v>Fetus Kalunga</v>
      </c>
      <c r="G389" s="222" t="str">
        <f>IF(A389="","",VLOOKUP(A389,'IHS DATABASE'!C:X,22,0))</f>
        <v>Fetus Kalunga</v>
      </c>
      <c r="H389" s="224"/>
      <c r="I389" s="223" t="str">
        <f>IF(A389="","",VLOOKUP(A389,'IHS DATABASE'!C:W,21,0))</f>
        <v>Outdoor</v>
      </c>
      <c r="J389" s="223" t="str">
        <f>IF(A389="","",VLOOKUP(A389,'IHS DATABASE'!C:T,18,0))</f>
        <v>Grid-Gen</v>
      </c>
      <c r="K389" s="223"/>
      <c r="L389" s="223"/>
      <c r="M389" s="223" t="str">
        <f>IF(A389="","",VLOOKUP(A389,'IHS DATABASE'!C:U,19,0))</f>
        <v>Green Field</v>
      </c>
      <c r="O389" s="213">
        <v>45968</v>
      </c>
      <c r="Q389" s="233"/>
      <c r="R389" s="234"/>
      <c r="S389" s="234" t="str">
        <f>IF(A389="","",VLOOKUP(A389,'IHS DATABASE'!C:BG,30,0))</f>
        <v>CK Works</v>
      </c>
      <c r="T389" s="223"/>
      <c r="U389" s="234">
        <f>IF(A389="","",VLOOKUP(A389,'IHS DATABASE'!C:AG,31,0))</f>
        <v>20</v>
      </c>
      <c r="V389" s="13"/>
      <c r="W389" s="13"/>
      <c r="X389" s="13">
        <v>411</v>
      </c>
      <c r="Y389" s="237">
        <f t="shared" si="56"/>
        <v>411</v>
      </c>
      <c r="Z389" s="237">
        <f t="shared" si="57"/>
        <v>1103232</v>
      </c>
      <c r="AA389" s="237" t="str">
        <f t="shared" si="58"/>
        <v>OK</v>
      </c>
      <c r="AB389" s="238"/>
      <c r="AC389" s="238"/>
      <c r="AD389" s="238"/>
      <c r="AE389" s="239"/>
      <c r="AG389" s="245"/>
      <c r="AH389" s="245"/>
      <c r="AI389" s="246">
        <v>30</v>
      </c>
      <c r="AJ389" s="246">
        <v>100</v>
      </c>
      <c r="AK389" s="240">
        <f t="shared" si="59"/>
        <v>130</v>
      </c>
      <c r="AL389" s="240">
        <f t="shared" si="60"/>
        <v>-30</v>
      </c>
      <c r="AM389" s="247">
        <f t="shared" si="61"/>
        <v>-0.072992700729927</v>
      </c>
      <c r="AN389" s="240">
        <f>IF(A389="","",VLOOKUP(A389,'IHS DATABASE'!C:H,6,0))</f>
        <v>2.5</v>
      </c>
      <c r="AO389" s="240"/>
      <c r="AP389" s="248"/>
      <c r="AQ389" s="248"/>
      <c r="AR389" s="222"/>
      <c r="AS389" s="222"/>
      <c r="AT389" s="222">
        <f t="shared" si="62"/>
        <v>0</v>
      </c>
      <c r="AU389" s="222"/>
      <c r="AV389" s="249"/>
      <c r="AW389" s="249"/>
      <c r="AX389" s="222"/>
      <c r="AY389" s="222"/>
      <c r="AZ389" s="222"/>
      <c r="BA389" s="222"/>
      <c r="BB389" s="249"/>
      <c r="BC389" s="249" t="s">
        <v>224</v>
      </c>
      <c r="BD389" s="249"/>
      <c r="BE389" s="249"/>
    </row>
    <row r="390" spans="1:57">
      <c r="A390" s="221" t="s">
        <v>106</v>
      </c>
      <c r="B390" s="222" t="str">
        <f>IF(A390="","",VLOOKUP(A390,'IHS DATABASE'!C:D,2,0))</f>
        <v>Chipata town1 (Mchenga)</v>
      </c>
      <c r="C390" s="223" t="str">
        <f>IF(A390="","",VLOOKUP(A390,'IHS DATABASE'!C:AD,27,0))</f>
        <v>CCS</v>
      </c>
      <c r="D390" s="223" t="s">
        <v>59</v>
      </c>
      <c r="E390" s="223" t="str">
        <f>IF(A390="","",VLOOKUP(A390,'IHS DATABASE'!C:G,5,0))</f>
        <v>Eastern </v>
      </c>
      <c r="F390" s="223" t="str">
        <f>IF(A390="","",VLOOKUP(A390,'IHS DATABASE'!C:AB,26,0))</f>
        <v>Fetus Kalunga</v>
      </c>
      <c r="G390" s="222" t="str">
        <f>IF(A390="","",VLOOKUP(A390,'IHS DATABASE'!C:X,22,0))</f>
        <v>Fetus Kalunga</v>
      </c>
      <c r="H390" s="224"/>
      <c r="I390" s="223" t="str">
        <f>IF(A390="","",VLOOKUP(A390,'IHS DATABASE'!C:W,21,0))</f>
        <v>Outdoor</v>
      </c>
      <c r="J390" s="223" t="str">
        <f>IF(A390="","",VLOOKUP(A390,'IHS DATABASE'!C:T,18,0))</f>
        <v>Grid-Gen</v>
      </c>
      <c r="K390" s="223"/>
      <c r="L390" s="223"/>
      <c r="M390" s="223" t="str">
        <f>IF(A390="","",VLOOKUP(A390,'IHS DATABASE'!C:U,19,0))</f>
        <v>Green Field</v>
      </c>
      <c r="O390" s="213">
        <v>45968</v>
      </c>
      <c r="Q390" s="233"/>
      <c r="R390" s="234"/>
      <c r="S390" s="234" t="str">
        <f>IF(A390="","",VLOOKUP(A390,'IHS DATABASE'!C:BG,30,0))</f>
        <v>CK Works</v>
      </c>
      <c r="T390" s="223"/>
      <c r="U390" s="234">
        <f>IF(A390="","",VLOOKUP(A390,'IHS DATABASE'!C:AG,31,0))</f>
        <v>30</v>
      </c>
      <c r="V390" s="13"/>
      <c r="W390" s="13"/>
      <c r="X390" s="13">
        <v>10329</v>
      </c>
      <c r="Y390" s="237">
        <f t="shared" si="56"/>
        <v>10329</v>
      </c>
      <c r="Z390" s="237">
        <f t="shared" si="57"/>
        <v>1103232</v>
      </c>
      <c r="AA390" s="237" t="str">
        <f t="shared" si="58"/>
        <v>OK</v>
      </c>
      <c r="AB390" s="238"/>
      <c r="AC390" s="238"/>
      <c r="AD390" s="238"/>
      <c r="AE390" s="239"/>
      <c r="AG390" s="245"/>
      <c r="AH390" s="245"/>
      <c r="AI390" s="246">
        <v>20</v>
      </c>
      <c r="AJ390" s="246">
        <v>600</v>
      </c>
      <c r="AK390" s="240">
        <f t="shared" si="59"/>
        <v>620</v>
      </c>
      <c r="AL390" s="240">
        <f t="shared" si="60"/>
        <v>-20</v>
      </c>
      <c r="AM390" s="247">
        <f t="shared" si="61"/>
        <v>-0.00193629586600833</v>
      </c>
      <c r="AN390" s="240">
        <f>IF(A390="","",VLOOKUP(A390,'IHS DATABASE'!C:H,6,0))</f>
        <v>4.5</v>
      </c>
      <c r="AO390" s="240"/>
      <c r="AP390" s="248"/>
      <c r="AQ390" s="248"/>
      <c r="AR390" s="222"/>
      <c r="AS390" s="222"/>
      <c r="AT390" s="222">
        <f t="shared" si="62"/>
        <v>0</v>
      </c>
      <c r="AU390" s="222"/>
      <c r="AV390" s="249"/>
      <c r="AW390" s="249"/>
      <c r="AX390" s="222"/>
      <c r="AY390" s="222"/>
      <c r="AZ390" s="222"/>
      <c r="BA390" s="222"/>
      <c r="BB390" s="249"/>
      <c r="BC390" s="249" t="s">
        <v>224</v>
      </c>
      <c r="BD390" s="249"/>
      <c r="BE390" s="249"/>
    </row>
    <row r="391" spans="1:57">
      <c r="A391" s="221" t="s">
        <v>170</v>
      </c>
      <c r="B391" s="222" t="str">
        <f>IF(A391="","",VLOOKUP(A391,'IHS DATABASE'!C:D,2,0))</f>
        <v>Chipata Trades</v>
      </c>
      <c r="C391" s="223" t="str">
        <f>IF(A391="","",VLOOKUP(A391,'IHS DATABASE'!C:AD,27,0))</f>
        <v>CCS</v>
      </c>
      <c r="D391" s="223" t="s">
        <v>59</v>
      </c>
      <c r="E391" s="223" t="str">
        <f>IF(A391="","",VLOOKUP(A391,'IHS DATABASE'!C:G,5,0))</f>
        <v>Eastern</v>
      </c>
      <c r="F391" s="223" t="str">
        <f>IF(A391="","",VLOOKUP(A391,'IHS DATABASE'!C:AB,26,0))</f>
        <v>Fetus Kalunga</v>
      </c>
      <c r="G391" s="222" t="str">
        <f>IF(A391="","",VLOOKUP(A391,'IHS DATABASE'!C:X,22,0))</f>
        <v>Fetus Kalunga</v>
      </c>
      <c r="H391" s="224"/>
      <c r="I391" s="223" t="str">
        <f>IF(A391="","",VLOOKUP(A391,'IHS DATABASE'!C:W,21,0))</f>
        <v>Outdoor</v>
      </c>
      <c r="J391" s="223" t="str">
        <f>IF(A391="","",VLOOKUP(A391,'IHS DATABASE'!C:T,18,0))</f>
        <v>Grid-Gen</v>
      </c>
      <c r="K391" s="223"/>
      <c r="L391" s="223"/>
      <c r="M391" s="223" t="str">
        <f>IF(A391="","",VLOOKUP(A391,'IHS DATABASE'!C:U,19,0))</f>
        <v>Green Field</v>
      </c>
      <c r="O391" s="213">
        <v>45968</v>
      </c>
      <c r="Q391" s="233"/>
      <c r="R391" s="234"/>
      <c r="S391" s="234" t="str">
        <f>IF(A391="","",VLOOKUP(A391,'IHS DATABASE'!C:BG,30,0))</f>
        <v>CK Works</v>
      </c>
      <c r="T391" s="223"/>
      <c r="U391" s="234">
        <f>IF(A391="","",VLOOKUP(A391,'IHS DATABASE'!C:AG,31,0))</f>
        <v>20</v>
      </c>
      <c r="V391" s="13"/>
      <c r="W391" s="13"/>
      <c r="X391" s="13">
        <v>8220</v>
      </c>
      <c r="Y391" s="237">
        <f t="shared" si="56"/>
        <v>8220</v>
      </c>
      <c r="Z391" s="237">
        <f t="shared" si="57"/>
        <v>1103232</v>
      </c>
      <c r="AA391" s="237" t="str">
        <f t="shared" si="58"/>
        <v>OK</v>
      </c>
      <c r="AB391" s="238"/>
      <c r="AC391" s="238"/>
      <c r="AD391" s="238"/>
      <c r="AE391" s="239"/>
      <c r="AG391" s="245"/>
      <c r="AH391" s="245"/>
      <c r="AI391" s="246">
        <v>25</v>
      </c>
      <c r="AJ391" s="246">
        <v>350</v>
      </c>
      <c r="AK391" s="240">
        <f t="shared" si="59"/>
        <v>375</v>
      </c>
      <c r="AL391" s="240">
        <f t="shared" si="60"/>
        <v>-25</v>
      </c>
      <c r="AM391" s="247">
        <f t="shared" si="61"/>
        <v>-0.00304136253041363</v>
      </c>
      <c r="AN391" s="240">
        <f>IF(A391="","",VLOOKUP(A391,'IHS DATABASE'!C:H,6,0))</f>
        <v>2.5</v>
      </c>
      <c r="AO391" s="240"/>
      <c r="AP391" s="248"/>
      <c r="AQ391" s="248"/>
      <c r="AR391" s="222"/>
      <c r="AS391" s="222"/>
      <c r="AT391" s="222">
        <f t="shared" si="62"/>
        <v>0</v>
      </c>
      <c r="AU391" s="222"/>
      <c r="AV391" s="249"/>
      <c r="AW391" s="249"/>
      <c r="AX391" s="222"/>
      <c r="AY391" s="222"/>
      <c r="AZ391" s="222"/>
      <c r="BA391" s="222"/>
      <c r="BB391" s="249"/>
      <c r="BC391" s="249" t="s">
        <v>224</v>
      </c>
      <c r="BD391" s="249"/>
      <c r="BE391" s="249"/>
    </row>
    <row r="392" spans="1:57">
      <c r="A392" s="221" t="s">
        <v>131</v>
      </c>
      <c r="B392" s="222" t="str">
        <f>IF(A392="","",VLOOKUP(A392,'IHS DATABASE'!C:D,2,0))</f>
        <v>CHIPATA RELIEF 1 Katopola</v>
      </c>
      <c r="C392" s="223" t="str">
        <f>IF(A392="","",VLOOKUP(A392,'IHS DATABASE'!C:AD,27,0))</f>
        <v>CCS</v>
      </c>
      <c r="D392" s="223" t="s">
        <v>59</v>
      </c>
      <c r="E392" s="223" t="str">
        <f>IF(A392="","",VLOOKUP(A392,'IHS DATABASE'!C:G,5,0))</f>
        <v>Eastern </v>
      </c>
      <c r="F392" s="223" t="str">
        <f>IF(A392="","",VLOOKUP(A392,'IHS DATABASE'!C:AB,26,0))</f>
        <v>Fetus Kalunga</v>
      </c>
      <c r="G392" s="222" t="str">
        <f>IF(A392="","",VLOOKUP(A392,'IHS DATABASE'!C:X,22,0))</f>
        <v>Fetus Kalunga</v>
      </c>
      <c r="H392" s="224"/>
      <c r="I392" s="223" t="str">
        <f>IF(A392="","",VLOOKUP(A392,'IHS DATABASE'!C:W,21,0))</f>
        <v>Indoor </v>
      </c>
      <c r="J392" s="223" t="str">
        <f>IF(A392="","",VLOOKUP(A392,'IHS DATABASE'!C:T,18,0))</f>
        <v>Grid-Gen</v>
      </c>
      <c r="K392" s="223"/>
      <c r="L392" s="223"/>
      <c r="M392" s="223" t="str">
        <f>IF(A392="","",VLOOKUP(A392,'IHS DATABASE'!C:U,19,0))</f>
        <v>Green Field</v>
      </c>
      <c r="O392" s="213">
        <v>45968</v>
      </c>
      <c r="Q392" s="233"/>
      <c r="R392" s="234"/>
      <c r="S392" s="234" t="str">
        <f>IF(A392="","",VLOOKUP(A392,'IHS DATABASE'!C:BG,30,0))</f>
        <v>CK Works</v>
      </c>
      <c r="T392" s="223"/>
      <c r="U392" s="234">
        <f>IF(A392="","",VLOOKUP(A392,'IHS DATABASE'!C:AG,31,0))</f>
        <v>20</v>
      </c>
      <c r="V392" s="13"/>
      <c r="W392" s="13"/>
      <c r="X392" s="13">
        <v>9625</v>
      </c>
      <c r="Y392" s="237">
        <f t="shared" si="56"/>
        <v>9625</v>
      </c>
      <c r="Z392" s="237">
        <f t="shared" si="57"/>
        <v>1103232</v>
      </c>
      <c r="AA392" s="237" t="str">
        <f t="shared" si="58"/>
        <v>OK</v>
      </c>
      <c r="AB392" s="238"/>
      <c r="AC392" s="238"/>
      <c r="AD392" s="238"/>
      <c r="AE392" s="239"/>
      <c r="AG392" s="245"/>
      <c r="AH392" s="245"/>
      <c r="AI392" s="246">
        <v>10</v>
      </c>
      <c r="AJ392" s="246">
        <v>350</v>
      </c>
      <c r="AK392" s="240">
        <f t="shared" si="59"/>
        <v>360</v>
      </c>
      <c r="AL392" s="240">
        <f t="shared" si="60"/>
        <v>-10</v>
      </c>
      <c r="AM392" s="247">
        <f t="shared" si="61"/>
        <v>-0.00103896103896104</v>
      </c>
      <c r="AN392" s="240">
        <f>IF(A392="","",VLOOKUP(A392,'IHS DATABASE'!C:H,6,0))</f>
        <v>2.5</v>
      </c>
      <c r="AO392" s="240"/>
      <c r="AP392" s="248"/>
      <c r="AQ392" s="248"/>
      <c r="AR392" s="222"/>
      <c r="AS392" s="222"/>
      <c r="AT392" s="222">
        <f t="shared" si="62"/>
        <v>0</v>
      </c>
      <c r="AU392" s="222"/>
      <c r="AV392" s="249"/>
      <c r="AW392" s="249"/>
      <c r="AX392" s="222"/>
      <c r="AY392" s="222"/>
      <c r="AZ392" s="222"/>
      <c r="BA392" s="222"/>
      <c r="BB392" s="249"/>
      <c r="BC392" s="249" t="s">
        <v>69</v>
      </c>
      <c r="BD392" s="249"/>
      <c r="BE392" s="249"/>
    </row>
    <row r="393" spans="1:57">
      <c r="A393" s="221" t="s">
        <v>66</v>
      </c>
      <c r="B393" s="222" t="str">
        <f>IF(A393="","",VLOOKUP(A393,'IHS DATABASE'!C:D,2,0))</f>
        <v>Chipata East Rise</v>
      </c>
      <c r="C393" s="223" t="str">
        <f>IF(A393="","",VLOOKUP(A393,'IHS DATABASE'!C:AD,27,0))</f>
        <v>CCS</v>
      </c>
      <c r="D393" s="223" t="s">
        <v>59</v>
      </c>
      <c r="E393" s="223" t="str">
        <f>IF(A393="","",VLOOKUP(A393,'IHS DATABASE'!C:G,5,0))</f>
        <v>Eastern</v>
      </c>
      <c r="F393" s="223" t="str">
        <f>IF(A393="","",VLOOKUP(A393,'IHS DATABASE'!C:AB,26,0))</f>
        <v>Fetus Kalunga</v>
      </c>
      <c r="G393" s="222" t="str">
        <f>IF(A393="","",VLOOKUP(A393,'IHS DATABASE'!C:X,22,0))</f>
        <v>Fetus Kalunga</v>
      </c>
      <c r="H393" s="224"/>
      <c r="I393" s="223" t="str">
        <f>IF(A393="","",VLOOKUP(A393,'IHS DATABASE'!C:W,21,0))</f>
        <v>Outdoor</v>
      </c>
      <c r="J393" s="223" t="str">
        <f>IF(A393="","",VLOOKUP(A393,'IHS DATABASE'!C:T,18,0))</f>
        <v>Grid-Gen</v>
      </c>
      <c r="K393" s="223"/>
      <c r="L393" s="223"/>
      <c r="M393" s="223" t="str">
        <f>IF(A393="","",VLOOKUP(A393,'IHS DATABASE'!C:U,19,0))</f>
        <v>Green Field</v>
      </c>
      <c r="O393" s="213">
        <v>45968</v>
      </c>
      <c r="Q393" s="233"/>
      <c r="R393" s="234"/>
      <c r="S393" s="234" t="str">
        <f>IF(A393="","",VLOOKUP(A393,'IHS DATABASE'!C:BG,30,0))</f>
        <v>CK Works</v>
      </c>
      <c r="T393" s="223"/>
      <c r="U393" s="234">
        <f>IF(A393="","",VLOOKUP(A393,'IHS DATABASE'!C:AG,31,0))</f>
        <v>20</v>
      </c>
      <c r="V393" s="13"/>
      <c r="W393" s="13"/>
      <c r="X393" s="13">
        <v>2347</v>
      </c>
      <c r="Y393" s="237">
        <f t="shared" si="56"/>
        <v>2347</v>
      </c>
      <c r="Z393" s="237">
        <f t="shared" si="57"/>
        <v>1103232</v>
      </c>
      <c r="AA393" s="237" t="str">
        <f t="shared" si="58"/>
        <v>OK</v>
      </c>
      <c r="AB393" s="238"/>
      <c r="AC393" s="238"/>
      <c r="AD393" s="238"/>
      <c r="AE393" s="239"/>
      <c r="AG393" s="245"/>
      <c r="AH393" s="245"/>
      <c r="AI393" s="246">
        <v>36</v>
      </c>
      <c r="AJ393" s="246">
        <v>500</v>
      </c>
      <c r="AK393" s="240">
        <f t="shared" si="59"/>
        <v>536</v>
      </c>
      <c r="AL393" s="240">
        <f t="shared" si="60"/>
        <v>-36</v>
      </c>
      <c r="AM393" s="247">
        <f t="shared" si="61"/>
        <v>-0.0153387302939923</v>
      </c>
      <c r="AN393" s="240">
        <f>IF(A393="","",VLOOKUP(A393,'IHS DATABASE'!C:H,6,0))</f>
        <v>2.5</v>
      </c>
      <c r="AO393" s="240"/>
      <c r="AP393" s="248"/>
      <c r="AQ393" s="248"/>
      <c r="AR393" s="222"/>
      <c r="AS393" s="222"/>
      <c r="AT393" s="222">
        <f t="shared" si="62"/>
        <v>0</v>
      </c>
      <c r="AU393" s="222"/>
      <c r="AV393" s="249"/>
      <c r="AW393" s="249"/>
      <c r="AX393" s="222"/>
      <c r="AY393" s="222"/>
      <c r="AZ393" s="222"/>
      <c r="BA393" s="222"/>
      <c r="BB393" s="249"/>
      <c r="BC393" s="249" t="s">
        <v>69</v>
      </c>
      <c r="BD393" s="249"/>
      <c r="BE393" s="249"/>
    </row>
    <row r="394" spans="1:57">
      <c r="A394" s="221" t="s">
        <v>107</v>
      </c>
      <c r="B394" s="222" t="str">
        <f>IF(A394="","",VLOOKUP(A394,'IHS DATABASE'!C:D,2,0))</f>
        <v>Chipata_1_Rlf</v>
      </c>
      <c r="C394" s="223" t="str">
        <f>IF(A394="","",VLOOKUP(A394,'IHS DATABASE'!C:AD,27,0))</f>
        <v>CCS</v>
      </c>
      <c r="D394" s="223" t="s">
        <v>59</v>
      </c>
      <c r="E394" s="223" t="str">
        <f>IF(A394="","",VLOOKUP(A394,'IHS DATABASE'!C:G,5,0))</f>
        <v>Eastern </v>
      </c>
      <c r="F394" s="223" t="str">
        <f>IF(A394="","",VLOOKUP(A394,'IHS DATABASE'!C:AB,26,0))</f>
        <v>Fetus Kalunga</v>
      </c>
      <c r="G394" s="222" t="str">
        <f>IF(A394="","",VLOOKUP(A394,'IHS DATABASE'!C:X,22,0))</f>
        <v>Fetus Kalunga</v>
      </c>
      <c r="H394" s="224"/>
      <c r="I394" s="223" t="str">
        <f>IF(A394="","",VLOOKUP(A394,'IHS DATABASE'!C:W,21,0))</f>
        <v>Outdoor</v>
      </c>
      <c r="J394" s="223" t="str">
        <f>IF(A394="","",VLOOKUP(A394,'IHS DATABASE'!C:T,18,0))</f>
        <v>Grid-Gen</v>
      </c>
      <c r="K394" s="223"/>
      <c r="L394" s="223"/>
      <c r="M394" s="223" t="str">
        <f>IF(A394="","",VLOOKUP(A394,'IHS DATABASE'!C:U,19,0))</f>
        <v>Green Field</v>
      </c>
      <c r="O394" s="213">
        <v>45968</v>
      </c>
      <c r="Q394" s="233"/>
      <c r="R394" s="234"/>
      <c r="S394" s="234" t="str">
        <f>IF(A394="","",VLOOKUP(A394,'IHS DATABASE'!C:BG,30,0))</f>
        <v>IMG</v>
      </c>
      <c r="T394" s="223"/>
      <c r="U394" s="234">
        <f>IF(A394="","",VLOOKUP(A394,'IHS DATABASE'!C:AG,31,0))</f>
        <v>20</v>
      </c>
      <c r="V394" s="13"/>
      <c r="W394" s="13"/>
      <c r="X394" s="13">
        <v>7660</v>
      </c>
      <c r="Y394" s="237">
        <f t="shared" si="56"/>
        <v>7660</v>
      </c>
      <c r="Z394" s="237">
        <f t="shared" si="57"/>
        <v>1103232</v>
      </c>
      <c r="AA394" s="237" t="str">
        <f t="shared" si="58"/>
        <v>OK</v>
      </c>
      <c r="AB394" s="238"/>
      <c r="AC394" s="238"/>
      <c r="AD394" s="238"/>
      <c r="AE394" s="239"/>
      <c r="AG394" s="245"/>
      <c r="AH394" s="245"/>
      <c r="AI394" s="246">
        <v>48</v>
      </c>
      <c r="AJ394" s="246">
        <v>400</v>
      </c>
      <c r="AK394" s="240">
        <f t="shared" si="59"/>
        <v>448</v>
      </c>
      <c r="AL394" s="240">
        <f t="shared" si="60"/>
        <v>-48</v>
      </c>
      <c r="AM394" s="247">
        <f t="shared" si="61"/>
        <v>-0.00626631853785901</v>
      </c>
      <c r="AN394" s="240">
        <f>IF(A394="","",VLOOKUP(A394,'IHS DATABASE'!C:H,6,0))</f>
        <v>2.5</v>
      </c>
      <c r="AO394" s="240"/>
      <c r="AP394" s="248"/>
      <c r="AQ394" s="248"/>
      <c r="AR394" s="222"/>
      <c r="AS394" s="222"/>
      <c r="AT394" s="222">
        <f t="shared" si="62"/>
        <v>0</v>
      </c>
      <c r="AU394" s="222"/>
      <c r="AV394" s="249"/>
      <c r="AW394" s="249"/>
      <c r="AX394" s="222"/>
      <c r="AY394" s="222"/>
      <c r="AZ394" s="222"/>
      <c r="BA394" s="222"/>
      <c r="BB394" s="249"/>
      <c r="BC394" s="249" t="s">
        <v>69</v>
      </c>
      <c r="BD394" s="249"/>
      <c r="BE394" s="249"/>
    </row>
    <row r="395" spans="1:57">
      <c r="A395" s="221" t="s">
        <v>134</v>
      </c>
      <c r="B395" s="222" t="str">
        <f>IF(A395="","",VLOOKUP(A395,'IHS DATABASE'!C:D,2,0))</f>
        <v>Kavulamukoko</v>
      </c>
      <c r="C395" s="223" t="str">
        <f>IF(A395="","",VLOOKUP(A395,'IHS DATABASE'!C:AD,27,0))</f>
        <v>CCS</v>
      </c>
      <c r="D395" s="223" t="s">
        <v>56</v>
      </c>
      <c r="E395" s="223" t="str">
        <f>IF(A395="","",VLOOKUP(A395,'IHS DATABASE'!C:G,5,0))</f>
        <v>Eastern </v>
      </c>
      <c r="F395" s="223" t="str">
        <f>IF(A395="","",VLOOKUP(A395,'IHS DATABASE'!C:AB,26,0))</f>
        <v>Fetus Kalunga</v>
      </c>
      <c r="G395" s="222" t="str">
        <f>IF(A395="","",VLOOKUP(A395,'IHS DATABASE'!C:X,22,0))</f>
        <v>Fetus Kalunga</v>
      </c>
      <c r="H395" s="224"/>
      <c r="I395" s="223" t="str">
        <f>IF(A395="","",VLOOKUP(A395,'IHS DATABASE'!C:W,21,0))</f>
        <v>Outdoor</v>
      </c>
      <c r="J395" s="223" t="str">
        <f>IF(A395="","",VLOOKUP(A395,'IHS DATABASE'!C:T,18,0))</f>
        <v>Solar-Gen</v>
      </c>
      <c r="K395" s="223"/>
      <c r="L395" s="223"/>
      <c r="M395" s="223" t="str">
        <f>IF(A395="","",VLOOKUP(A395,'IHS DATABASE'!C:U,19,0))</f>
        <v>Green Field</v>
      </c>
      <c r="O395" s="213">
        <v>45968</v>
      </c>
      <c r="Q395" s="233"/>
      <c r="R395" s="234"/>
      <c r="S395" s="234" t="str">
        <f>IF(A395="","",VLOOKUP(A395,'IHS DATABASE'!C:BG,30,0))</f>
        <v>CK Works</v>
      </c>
      <c r="T395" s="223"/>
      <c r="U395" s="234">
        <f>IF(A395="","",VLOOKUP(A395,'IHS DATABASE'!C:AG,31,0))</f>
        <v>15</v>
      </c>
      <c r="V395" s="13"/>
      <c r="W395" s="13"/>
      <c r="X395" s="13">
        <v>26542</v>
      </c>
      <c r="Y395" s="237">
        <f t="shared" ref="Y395:Y458" si="63">X395-W395</f>
        <v>26542</v>
      </c>
      <c r="Z395" s="237">
        <f t="shared" ref="Z395:Z458" si="64">(O395-P395)*24</f>
        <v>1103232</v>
      </c>
      <c r="AA395" s="237" t="str">
        <f t="shared" ref="AA395:AA458" si="65">IF(Y395&gt;Z395,"inconsitent RH","OK")</f>
        <v>OK</v>
      </c>
      <c r="AB395" s="238"/>
      <c r="AC395" s="238"/>
      <c r="AD395" s="238"/>
      <c r="AE395" s="239"/>
      <c r="AG395" s="245"/>
      <c r="AH395" s="245"/>
      <c r="AI395" s="246">
        <v>59</v>
      </c>
      <c r="AJ395" s="246">
        <v>800</v>
      </c>
      <c r="AK395" s="240">
        <f t="shared" ref="AK395:AK458" si="66">AJ395+AI395</f>
        <v>859</v>
      </c>
      <c r="AL395" s="240">
        <f t="shared" ref="AL395:AL458" si="67">AF395-AI395</f>
        <v>-59</v>
      </c>
      <c r="AM395" s="247">
        <f t="shared" ref="AM395:AM458" si="68">AL395/Y395</f>
        <v>-0.00222289202019441</v>
      </c>
      <c r="AN395" s="240">
        <f>IF(A395="","",VLOOKUP(A395,'IHS DATABASE'!C:H,6,0))</f>
        <v>1.8</v>
      </c>
      <c r="AO395" s="240"/>
      <c r="AP395" s="248"/>
      <c r="AQ395" s="248"/>
      <c r="AR395" s="222"/>
      <c r="AS395" s="222"/>
      <c r="AT395" s="222">
        <f t="shared" ref="AT395:AT458" si="69">AR395-AS395</f>
        <v>0</v>
      </c>
      <c r="AU395" s="222"/>
      <c r="AV395" s="249"/>
      <c r="AW395" s="249"/>
      <c r="AX395" s="222"/>
      <c r="AY395" s="222"/>
      <c r="AZ395" s="222"/>
      <c r="BA395" s="222"/>
      <c r="BB395" s="249"/>
      <c r="BC395" s="249" t="s">
        <v>69</v>
      </c>
      <c r="BD395" s="249"/>
      <c r="BE395" s="249"/>
    </row>
    <row r="396" spans="1:57">
      <c r="A396" s="221" t="s">
        <v>140</v>
      </c>
      <c r="B396" s="222" t="str">
        <f>IF(A396="","",VLOOKUP(A396,'IHS DATABASE'!C:D,2,0))</f>
        <v>Nyanphande (Petauke town1)</v>
      </c>
      <c r="C396" s="223" t="str">
        <f>IF(A396="","",VLOOKUP(A396,'IHS DATABASE'!C:AD,27,0))</f>
        <v>CCS</v>
      </c>
      <c r="D396" s="223" t="s">
        <v>76</v>
      </c>
      <c r="E396" s="223" t="str">
        <f>IF(A396="","",VLOOKUP(A396,'IHS DATABASE'!C:G,5,0))</f>
        <v>Eastern </v>
      </c>
      <c r="F396" s="223" t="str">
        <f>IF(A396="","",VLOOKUP(A396,'IHS DATABASE'!C:AB,26,0))</f>
        <v>Fetus Kalunga</v>
      </c>
      <c r="G396" s="222" t="str">
        <f>IF(A396="","",VLOOKUP(A396,'IHS DATABASE'!C:X,22,0))</f>
        <v>Fetus Kalunga</v>
      </c>
      <c r="H396" s="224"/>
      <c r="I396" s="223" t="str">
        <f>IF(A396="","",VLOOKUP(A396,'IHS DATABASE'!C:W,21,0))</f>
        <v>Outdoor</v>
      </c>
      <c r="J396" s="223" t="str">
        <f>IF(A396="","",VLOOKUP(A396,'IHS DATABASE'!C:T,18,0))</f>
        <v>Grid-Gen</v>
      </c>
      <c r="K396" s="223"/>
      <c r="L396" s="223"/>
      <c r="M396" s="223" t="str">
        <f>IF(A396="","",VLOOKUP(A396,'IHS DATABASE'!C:U,19,0))</f>
        <v>Green Field</v>
      </c>
      <c r="O396" s="213">
        <v>45969</v>
      </c>
      <c r="Q396" s="233"/>
      <c r="R396" s="234"/>
      <c r="S396" s="234" t="str">
        <f>IF(A396="","",VLOOKUP(A396,'IHS DATABASE'!C:BG,30,0))</f>
        <v>CK Works</v>
      </c>
      <c r="T396" s="223"/>
      <c r="U396" s="234">
        <f>IF(A396="","",VLOOKUP(A396,'IHS DATABASE'!C:AG,31,0))</f>
        <v>15</v>
      </c>
      <c r="V396" s="13"/>
      <c r="W396" s="13"/>
      <c r="X396" s="13">
        <v>9000</v>
      </c>
      <c r="Y396" s="237">
        <f t="shared" si="63"/>
        <v>9000</v>
      </c>
      <c r="Z396" s="237">
        <f t="shared" si="64"/>
        <v>1103256</v>
      </c>
      <c r="AA396" s="237" t="str">
        <f t="shared" si="65"/>
        <v>OK</v>
      </c>
      <c r="AB396" s="238"/>
      <c r="AC396" s="238"/>
      <c r="AD396" s="238"/>
      <c r="AE396" s="239"/>
      <c r="AG396" s="245"/>
      <c r="AH396" s="245"/>
      <c r="AI396" s="246">
        <v>18</v>
      </c>
      <c r="AJ396" s="246">
        <v>200</v>
      </c>
      <c r="AK396" s="240">
        <f t="shared" si="66"/>
        <v>218</v>
      </c>
      <c r="AL396" s="240">
        <f t="shared" si="67"/>
        <v>-18</v>
      </c>
      <c r="AM396" s="247">
        <f t="shared" si="68"/>
        <v>-0.002</v>
      </c>
      <c r="AN396" s="240">
        <f>IF(A396="","",VLOOKUP(A396,'IHS DATABASE'!C:H,6,0))</f>
        <v>1.8</v>
      </c>
      <c r="AO396" s="240"/>
      <c r="AP396" s="248"/>
      <c r="AQ396" s="248"/>
      <c r="AR396" s="222"/>
      <c r="AS396" s="222"/>
      <c r="AT396" s="222">
        <f t="shared" si="69"/>
        <v>0</v>
      </c>
      <c r="AU396" s="222"/>
      <c r="AV396" s="249"/>
      <c r="AW396" s="249"/>
      <c r="AX396" s="222"/>
      <c r="AY396" s="222"/>
      <c r="AZ396" s="222"/>
      <c r="BA396" s="222"/>
      <c r="BB396" s="249"/>
      <c r="BC396" s="249" t="s">
        <v>69</v>
      </c>
      <c r="BD396" s="249"/>
      <c r="BE396" s="249"/>
    </row>
    <row r="397" spans="1:57">
      <c r="A397" s="221" t="s">
        <v>77</v>
      </c>
      <c r="B397" s="222" t="str">
        <f>IF(A397="","",VLOOKUP(A397,'IHS DATABASE'!C:D,2,0))</f>
        <v>Kamono (Nyimba Town_Town1)</v>
      </c>
      <c r="C397" s="223" t="str">
        <f>IF(A397="","",VLOOKUP(A397,'IHS DATABASE'!C:AD,27,0))</f>
        <v>CCS</v>
      </c>
      <c r="D397" s="223" t="s">
        <v>76</v>
      </c>
      <c r="E397" s="223" t="str">
        <f>IF(A397="","",VLOOKUP(A397,'IHS DATABASE'!C:G,5,0))</f>
        <v>Eastern </v>
      </c>
      <c r="F397" s="223" t="str">
        <f>IF(A397="","",VLOOKUP(A397,'IHS DATABASE'!C:AB,26,0))</f>
        <v>Fetus Kalunga</v>
      </c>
      <c r="G397" s="222" t="str">
        <f>IF(A397="","",VLOOKUP(A397,'IHS DATABASE'!C:X,22,0))</f>
        <v>Fetus Kalunga</v>
      </c>
      <c r="H397" s="224"/>
      <c r="I397" s="223" t="str">
        <f>IF(A397="","",VLOOKUP(A397,'IHS DATABASE'!C:W,21,0))</f>
        <v>Outdoor</v>
      </c>
      <c r="J397" s="223" t="str">
        <f>IF(A397="","",VLOOKUP(A397,'IHS DATABASE'!C:T,18,0))</f>
        <v>Solar-Gen</v>
      </c>
      <c r="K397" s="223"/>
      <c r="L397" s="223"/>
      <c r="M397" s="223" t="str">
        <f>IF(A397="","",VLOOKUP(A397,'IHS DATABASE'!C:U,19,0))</f>
        <v>Green Field</v>
      </c>
      <c r="O397" s="213">
        <v>45969</v>
      </c>
      <c r="Q397" s="233"/>
      <c r="R397" s="234"/>
      <c r="S397" s="234" t="str">
        <f>IF(A397="","",VLOOKUP(A397,'IHS DATABASE'!C:BG,30,0))</f>
        <v>Gen Logic </v>
      </c>
      <c r="T397" s="223"/>
      <c r="U397" s="234">
        <f>IF(A397="","",VLOOKUP(A397,'IHS DATABASE'!C:AG,31,0))</f>
        <v>20</v>
      </c>
      <c r="V397" s="13"/>
      <c r="W397" s="13"/>
      <c r="X397" s="13">
        <v>12607</v>
      </c>
      <c r="Y397" s="237">
        <f t="shared" si="63"/>
        <v>12607</v>
      </c>
      <c r="Z397" s="237">
        <f t="shared" si="64"/>
        <v>1103256</v>
      </c>
      <c r="AA397" s="237" t="str">
        <f t="shared" si="65"/>
        <v>OK</v>
      </c>
      <c r="AB397" s="238"/>
      <c r="AC397" s="238"/>
      <c r="AD397" s="238"/>
      <c r="AE397" s="239"/>
      <c r="AG397" s="245"/>
      <c r="AH397" s="245"/>
      <c r="AI397" s="246">
        <v>172</v>
      </c>
      <c r="AJ397" s="246">
        <v>600</v>
      </c>
      <c r="AK397" s="240">
        <f t="shared" si="66"/>
        <v>772</v>
      </c>
      <c r="AL397" s="240">
        <f t="shared" si="67"/>
        <v>-172</v>
      </c>
      <c r="AM397" s="247">
        <f t="shared" si="68"/>
        <v>-0.0136432140874118</v>
      </c>
      <c r="AN397" s="240">
        <f>IF(A397="","",VLOOKUP(A397,'IHS DATABASE'!C:H,6,0))</f>
        <v>2.5</v>
      </c>
      <c r="AO397" s="240"/>
      <c r="AP397" s="248"/>
      <c r="AQ397" s="248"/>
      <c r="AR397" s="222"/>
      <c r="AS397" s="222"/>
      <c r="AT397" s="222">
        <f t="shared" si="69"/>
        <v>0</v>
      </c>
      <c r="AU397" s="222"/>
      <c r="AV397" s="249"/>
      <c r="AW397" s="249"/>
      <c r="AX397" s="222"/>
      <c r="AY397" s="222"/>
      <c r="AZ397" s="222"/>
      <c r="BA397" s="222"/>
      <c r="BB397" s="249"/>
      <c r="BC397" s="249" t="s">
        <v>69</v>
      </c>
      <c r="BD397" s="249"/>
      <c r="BE397" s="249"/>
    </row>
    <row r="398" spans="1:57">
      <c r="A398" s="221" t="s">
        <v>165</v>
      </c>
      <c r="B398" s="222" t="s">
        <v>166</v>
      </c>
      <c r="C398" s="223" t="s">
        <v>225</v>
      </c>
      <c r="D398" s="223" t="s">
        <v>76</v>
      </c>
      <c r="E398" s="223" t="e">
        <f>IF(A398="","",VLOOKUP(A398,'IHS DATABASE'!C:G,5,0))</f>
        <v>#N/A</v>
      </c>
      <c r="F398" s="223" t="e">
        <f>IF(A398="","",VLOOKUP(A398,'IHS DATABASE'!C:AB,26,0))</f>
        <v>#N/A</v>
      </c>
      <c r="G398" s="222" t="e">
        <f>IF(A398="","",VLOOKUP(A398,'IHS DATABASE'!C:X,22,0))</f>
        <v>#N/A</v>
      </c>
      <c r="H398" s="224"/>
      <c r="I398" s="223" t="e">
        <f>IF(A398="","",VLOOKUP(A398,'IHS DATABASE'!C:W,21,0))</f>
        <v>#N/A</v>
      </c>
      <c r="J398" s="223" t="e">
        <f>IF(A398="","",VLOOKUP(A398,'IHS DATABASE'!C:T,18,0))</f>
        <v>#N/A</v>
      </c>
      <c r="K398" s="223"/>
      <c r="L398" s="223"/>
      <c r="M398" s="223" t="e">
        <f>IF(A398="","",VLOOKUP(A398,'IHS DATABASE'!C:U,19,0))</f>
        <v>#N/A</v>
      </c>
      <c r="O398" s="213">
        <v>45969</v>
      </c>
      <c r="Q398" s="233"/>
      <c r="R398" s="234"/>
      <c r="S398" s="234" t="e">
        <f>IF(A398="","",VLOOKUP(A398,'IHS DATABASE'!C:BG,30,0))</f>
        <v>#N/A</v>
      </c>
      <c r="T398" s="223"/>
      <c r="U398" s="234" t="e">
        <f>IF(A398="","",VLOOKUP(A398,'IHS DATABASE'!C:AG,31,0))</f>
        <v>#N/A</v>
      </c>
      <c r="V398" s="13"/>
      <c r="W398" s="13"/>
      <c r="X398" s="13">
        <v>1311</v>
      </c>
      <c r="Y398" s="237">
        <f t="shared" si="63"/>
        <v>1311</v>
      </c>
      <c r="Z398" s="237">
        <f t="shared" si="64"/>
        <v>1103256</v>
      </c>
      <c r="AA398" s="237" t="str">
        <f t="shared" si="65"/>
        <v>OK</v>
      </c>
      <c r="AB398" s="238"/>
      <c r="AC398" s="238"/>
      <c r="AD398" s="238"/>
      <c r="AE398" s="239"/>
      <c r="AG398" s="245"/>
      <c r="AH398" s="245"/>
      <c r="AI398" s="246">
        <v>98</v>
      </c>
      <c r="AJ398" s="246">
        <v>600</v>
      </c>
      <c r="AK398" s="240">
        <f t="shared" si="66"/>
        <v>698</v>
      </c>
      <c r="AL398" s="240">
        <f t="shared" si="67"/>
        <v>-98</v>
      </c>
      <c r="AM398" s="247">
        <f t="shared" si="68"/>
        <v>-0.0747520976353928</v>
      </c>
      <c r="AN398" s="240" t="e">
        <f>IF(A398="","",VLOOKUP(A398,'IHS DATABASE'!C:H,6,0))</f>
        <v>#N/A</v>
      </c>
      <c r="AO398" s="240"/>
      <c r="AP398" s="248"/>
      <c r="AQ398" s="248"/>
      <c r="AR398" s="222"/>
      <c r="AS398" s="222"/>
      <c r="AT398" s="222">
        <f t="shared" si="69"/>
        <v>0</v>
      </c>
      <c r="AU398" s="222"/>
      <c r="AV398" s="249"/>
      <c r="AW398" s="249"/>
      <c r="AX398" s="222"/>
      <c r="AY398" s="222"/>
      <c r="AZ398" s="222"/>
      <c r="BA398" s="222"/>
      <c r="BB398" s="249"/>
      <c r="BC398" s="249" t="s">
        <v>69</v>
      </c>
      <c r="BD398" s="249"/>
      <c r="BE398" s="249"/>
    </row>
    <row r="399" spans="1:57">
      <c r="A399" s="221" t="s">
        <v>167</v>
      </c>
      <c r="B399" s="222" t="s">
        <v>168</v>
      </c>
      <c r="C399" s="223" t="s">
        <v>225</v>
      </c>
      <c r="D399" s="223" t="s">
        <v>76</v>
      </c>
      <c r="E399" s="223" t="e">
        <f>IF(A399="","",VLOOKUP(A399,'IHS DATABASE'!C:G,5,0))</f>
        <v>#N/A</v>
      </c>
      <c r="F399" s="223" t="e">
        <f>IF(A399="","",VLOOKUP(A399,'IHS DATABASE'!C:AB,26,0))</f>
        <v>#N/A</v>
      </c>
      <c r="G399" s="222" t="e">
        <f>IF(A399="","",VLOOKUP(A399,'IHS DATABASE'!C:X,22,0))</f>
        <v>#N/A</v>
      </c>
      <c r="H399" s="224"/>
      <c r="I399" s="223" t="e">
        <f>IF(A399="","",VLOOKUP(A399,'IHS DATABASE'!C:W,21,0))</f>
        <v>#N/A</v>
      </c>
      <c r="J399" s="223" t="e">
        <f>IF(A399="","",VLOOKUP(A399,'IHS DATABASE'!C:T,18,0))</f>
        <v>#N/A</v>
      </c>
      <c r="K399" s="223"/>
      <c r="L399" s="223"/>
      <c r="M399" s="223" t="e">
        <f>IF(A399="","",VLOOKUP(A399,'IHS DATABASE'!C:U,19,0))</f>
        <v>#N/A</v>
      </c>
      <c r="O399" s="213">
        <v>45969</v>
      </c>
      <c r="Q399" s="233"/>
      <c r="R399" s="234"/>
      <c r="S399" s="234" t="e">
        <f>IF(A399="","",VLOOKUP(A399,'IHS DATABASE'!C:BG,30,0))</f>
        <v>#N/A</v>
      </c>
      <c r="T399" s="223"/>
      <c r="U399" s="234" t="e">
        <f>IF(A399="","",VLOOKUP(A399,'IHS DATABASE'!C:AG,31,0))</f>
        <v>#N/A</v>
      </c>
      <c r="V399" s="13"/>
      <c r="W399" s="13"/>
      <c r="X399" s="13">
        <v>1556</v>
      </c>
      <c r="Y399" s="237">
        <f t="shared" si="63"/>
        <v>1556</v>
      </c>
      <c r="Z399" s="237">
        <f t="shared" si="64"/>
        <v>1103256</v>
      </c>
      <c r="AA399" s="237" t="str">
        <f t="shared" si="65"/>
        <v>OK</v>
      </c>
      <c r="AB399" s="238"/>
      <c r="AC399" s="238"/>
      <c r="AD399" s="238"/>
      <c r="AE399" s="239"/>
      <c r="AG399" s="245"/>
      <c r="AH399" s="245"/>
      <c r="AI399" s="246">
        <v>51</v>
      </c>
      <c r="AJ399" s="246">
        <v>600</v>
      </c>
      <c r="AK399" s="240">
        <f t="shared" si="66"/>
        <v>651</v>
      </c>
      <c r="AL399" s="240">
        <f t="shared" si="67"/>
        <v>-51</v>
      </c>
      <c r="AM399" s="247">
        <f t="shared" si="68"/>
        <v>-0.0327763496143959</v>
      </c>
      <c r="AN399" s="240" t="e">
        <f>IF(A399="","",VLOOKUP(A399,'IHS DATABASE'!C:H,6,0))</f>
        <v>#N/A</v>
      </c>
      <c r="AO399" s="240"/>
      <c r="AP399" s="248"/>
      <c r="AQ399" s="248"/>
      <c r="AR399" s="222"/>
      <c r="AS399" s="222"/>
      <c r="AT399" s="222">
        <f t="shared" si="69"/>
        <v>0</v>
      </c>
      <c r="AU399" s="222"/>
      <c r="AV399" s="249"/>
      <c r="AW399" s="249"/>
      <c r="AX399" s="222"/>
      <c r="AY399" s="222"/>
      <c r="AZ399" s="222"/>
      <c r="BA399" s="222"/>
      <c r="BB399" s="249"/>
      <c r="BC399" s="249" t="s">
        <v>69</v>
      </c>
      <c r="BD399" s="249"/>
      <c r="BE399" s="249"/>
    </row>
    <row r="400" spans="1:57">
      <c r="A400" s="221" t="s">
        <v>108</v>
      </c>
      <c r="B400" s="222" t="str">
        <f>IF(A400="","",VLOOKUP(A400,'IHS DATABASE'!C:D,2,0))</f>
        <v>Monde Day Sec Sch</v>
      </c>
      <c r="C400" s="223" t="str">
        <f>IF(A400="","",VLOOKUP(A400,'IHS DATABASE'!C:AD,27,0))</f>
        <v>CCS</v>
      </c>
      <c r="D400" s="223" t="s">
        <v>76</v>
      </c>
      <c r="E400" s="223" t="str">
        <f>IF(A400="","",VLOOKUP(A400,'IHS DATABASE'!C:G,5,0))</f>
        <v>Eastern</v>
      </c>
      <c r="F400" s="223" t="str">
        <f>IF(A400="","",VLOOKUP(A400,'IHS DATABASE'!C:AB,26,0))</f>
        <v>Fetus Kalunga</v>
      </c>
      <c r="G400" s="222" t="str">
        <f>IF(A400="","",VLOOKUP(A400,'IHS DATABASE'!C:X,22,0))</f>
        <v>Fetus Kalunga</v>
      </c>
      <c r="H400" s="224"/>
      <c r="I400" s="223" t="str">
        <f>IF(A400="","",VLOOKUP(A400,'IHS DATABASE'!C:W,21,0))</f>
        <v>Outdoor</v>
      </c>
      <c r="J400" s="223" t="str">
        <f>IF(A400="","",VLOOKUP(A400,'IHS DATABASE'!C:T,18,0))</f>
        <v>Solar-Gen</v>
      </c>
      <c r="K400" s="223"/>
      <c r="L400" s="223"/>
      <c r="M400" s="223" t="str">
        <f>IF(A400="","",VLOOKUP(A400,'IHS DATABASE'!C:U,19,0))</f>
        <v>Green Field</v>
      </c>
      <c r="O400" s="213">
        <v>45969</v>
      </c>
      <c r="Q400" s="233"/>
      <c r="R400" s="234"/>
      <c r="S400" s="234">
        <f>IF(A400="","",VLOOKUP(A400,'IHS DATABASE'!C:BG,30,0))</f>
        <v>0</v>
      </c>
      <c r="T400" s="223"/>
      <c r="U400" s="234">
        <f>IF(A400="","",VLOOKUP(A400,'IHS DATABASE'!C:AG,31,0))</f>
        <v>0</v>
      </c>
      <c r="V400" s="13"/>
      <c r="W400" s="13"/>
      <c r="X400" s="13">
        <v>11312</v>
      </c>
      <c r="Y400" s="237">
        <f t="shared" si="63"/>
        <v>11312</v>
      </c>
      <c r="Z400" s="237">
        <f t="shared" si="64"/>
        <v>1103256</v>
      </c>
      <c r="AA400" s="237" t="str">
        <f t="shared" si="65"/>
        <v>OK</v>
      </c>
      <c r="AB400" s="238"/>
      <c r="AC400" s="238"/>
      <c r="AD400" s="238"/>
      <c r="AE400" s="239"/>
      <c r="AG400" s="245"/>
      <c r="AH400" s="245"/>
      <c r="AI400" s="246">
        <v>18</v>
      </c>
      <c r="AJ400" s="246">
        <v>500</v>
      </c>
      <c r="AK400" s="240">
        <f t="shared" si="66"/>
        <v>518</v>
      </c>
      <c r="AL400" s="240">
        <f t="shared" si="67"/>
        <v>-18</v>
      </c>
      <c r="AM400" s="247">
        <f t="shared" si="68"/>
        <v>-0.00159123055162659</v>
      </c>
      <c r="AN400" s="240">
        <f>IF(A400="","",VLOOKUP(A400,'IHS DATABASE'!C:H,6,0))</f>
        <v>2.5</v>
      </c>
      <c r="AO400" s="240"/>
      <c r="AP400" s="248"/>
      <c r="AQ400" s="248"/>
      <c r="AR400" s="222"/>
      <c r="AS400" s="222"/>
      <c r="AT400" s="222">
        <f t="shared" si="69"/>
        <v>0</v>
      </c>
      <c r="AU400" s="222"/>
      <c r="AV400" s="249"/>
      <c r="AW400" s="249"/>
      <c r="AX400" s="222"/>
      <c r="AY400" s="222"/>
      <c r="AZ400" s="222"/>
      <c r="BA400" s="222"/>
      <c r="BB400" s="249"/>
      <c r="BC400" s="249" t="s">
        <v>69</v>
      </c>
      <c r="BD400" s="249"/>
      <c r="BE400" s="249"/>
    </row>
    <row r="401" spans="1:57">
      <c r="A401" s="221" t="s">
        <v>177</v>
      </c>
      <c r="B401" s="222" t="str">
        <f>IF(A401="","",VLOOKUP(A401,'IHS DATABASE'!C:D,2,0))</f>
        <v>Nyimba town</v>
      </c>
      <c r="C401" s="223" t="str">
        <f>IF(A401="","",VLOOKUP(A401,'IHS DATABASE'!C:AD,27,0))</f>
        <v>CCS</v>
      </c>
      <c r="D401" s="223" t="s">
        <v>76</v>
      </c>
      <c r="E401" s="223" t="str">
        <f>IF(A401="","",VLOOKUP(A401,'IHS DATABASE'!C:G,5,0))</f>
        <v>Eastern </v>
      </c>
      <c r="F401" s="223" t="str">
        <f>IF(A401="","",VLOOKUP(A401,'IHS DATABASE'!C:AB,26,0))</f>
        <v>Fetus Kalunga</v>
      </c>
      <c r="G401" s="222" t="str">
        <f>IF(A401="","",VLOOKUP(A401,'IHS DATABASE'!C:X,22,0))</f>
        <v>Fetus Kalunga</v>
      </c>
      <c r="H401" s="224"/>
      <c r="I401" s="223" t="str">
        <f>IF(A401="","",VLOOKUP(A401,'IHS DATABASE'!C:W,21,0))</f>
        <v>Indoor </v>
      </c>
      <c r="J401" s="223" t="str">
        <f>IF(A401="","",VLOOKUP(A401,'IHS DATABASE'!C:T,18,0))</f>
        <v>Grid-Gen</v>
      </c>
      <c r="K401" s="223"/>
      <c r="L401" s="223"/>
      <c r="M401" s="223" t="str">
        <f>IF(A401="","",VLOOKUP(A401,'IHS DATABASE'!C:U,19,0))</f>
        <v>Green Field</v>
      </c>
      <c r="O401" s="213">
        <v>45969</v>
      </c>
      <c r="Q401" s="233"/>
      <c r="R401" s="234"/>
      <c r="S401" s="234" t="str">
        <f>IF(A401="","",VLOOKUP(A401,'IHS DATABASE'!C:BG,30,0))</f>
        <v>Gen Logic </v>
      </c>
      <c r="T401" s="223"/>
      <c r="U401" s="234">
        <f>IF(A401="","",VLOOKUP(A401,'IHS DATABASE'!C:AG,31,0))</f>
        <v>20</v>
      </c>
      <c r="V401" s="13"/>
      <c r="W401" s="13"/>
      <c r="X401" s="13">
        <v>9478</v>
      </c>
      <c r="Y401" s="237">
        <f t="shared" si="63"/>
        <v>9478</v>
      </c>
      <c r="Z401" s="237">
        <f t="shared" si="64"/>
        <v>1103256</v>
      </c>
      <c r="AA401" s="237" t="str">
        <f t="shared" si="65"/>
        <v>OK</v>
      </c>
      <c r="AB401" s="238"/>
      <c r="AC401" s="238"/>
      <c r="AD401" s="238"/>
      <c r="AE401" s="239"/>
      <c r="AG401" s="245"/>
      <c r="AH401" s="245"/>
      <c r="AI401" s="246">
        <v>21</v>
      </c>
      <c r="AJ401" s="246">
        <v>400</v>
      </c>
      <c r="AK401" s="240">
        <f t="shared" si="66"/>
        <v>421</v>
      </c>
      <c r="AL401" s="240">
        <f t="shared" si="67"/>
        <v>-21</v>
      </c>
      <c r="AM401" s="247">
        <f t="shared" si="68"/>
        <v>-0.00221565731166913</v>
      </c>
      <c r="AN401" s="240">
        <f>IF(A401="","",VLOOKUP(A401,'IHS DATABASE'!C:H,6,0))</f>
        <v>2.5</v>
      </c>
      <c r="AO401" s="240"/>
      <c r="AP401" s="248"/>
      <c r="AQ401" s="248"/>
      <c r="AR401" s="222"/>
      <c r="AS401" s="222"/>
      <c r="AT401" s="222">
        <f t="shared" si="69"/>
        <v>0</v>
      </c>
      <c r="AU401" s="222"/>
      <c r="AV401" s="249"/>
      <c r="AW401" s="249"/>
      <c r="AX401" s="222"/>
      <c r="AY401" s="222"/>
      <c r="AZ401" s="222"/>
      <c r="BA401" s="222"/>
      <c r="BB401" s="249"/>
      <c r="BC401" s="249" t="s">
        <v>69</v>
      </c>
      <c r="BD401" s="249"/>
      <c r="BE401" s="249"/>
    </row>
    <row r="402" spans="1:57">
      <c r="A402" s="221" t="s">
        <v>142</v>
      </c>
      <c r="B402" s="222" t="str">
        <f>IF(A402="","",VLOOKUP(A402,'IHS DATABASE'!C:D,2,0))</f>
        <v>Ndondo Hill (Mumbi)</v>
      </c>
      <c r="C402" s="223" t="str">
        <f>IF(A402="","",VLOOKUP(A402,'IHS DATABASE'!C:AD,27,0))</f>
        <v>CCS</v>
      </c>
      <c r="D402" s="223" t="s">
        <v>76</v>
      </c>
      <c r="E402" s="223" t="str">
        <f>IF(A402="","",VLOOKUP(A402,'IHS DATABASE'!C:G,5,0))</f>
        <v>Eastern </v>
      </c>
      <c r="F402" s="223" t="str">
        <f>IF(A402="","",VLOOKUP(A402,'IHS DATABASE'!C:AB,26,0))</f>
        <v>Fetus Kalunga</v>
      </c>
      <c r="G402" s="222" t="str">
        <f>IF(A402="","",VLOOKUP(A402,'IHS DATABASE'!C:X,22,0))</f>
        <v>Fetus Kalunga</v>
      </c>
      <c r="H402" s="224"/>
      <c r="I402" s="223" t="str">
        <f>IF(A402="","",VLOOKUP(A402,'IHS DATABASE'!C:W,21,0))</f>
        <v>Outdoor</v>
      </c>
      <c r="J402" s="223" t="str">
        <f>IF(A402="","",VLOOKUP(A402,'IHS DATABASE'!C:T,18,0))</f>
        <v>Solar-Gen</v>
      </c>
      <c r="K402" s="223"/>
      <c r="L402" s="223"/>
      <c r="M402" s="223" t="str">
        <f>IF(A402="","",VLOOKUP(A402,'IHS DATABASE'!C:U,19,0))</f>
        <v>Green Field</v>
      </c>
      <c r="O402" s="213">
        <v>45969</v>
      </c>
      <c r="Q402" s="233"/>
      <c r="R402" s="234"/>
      <c r="S402" s="234" t="str">
        <f>IF(A402="","",VLOOKUP(A402,'IHS DATABASE'!C:BG,30,0))</f>
        <v>Earth technology</v>
      </c>
      <c r="T402" s="223"/>
      <c r="U402" s="234">
        <f>IF(A402="","",VLOOKUP(A402,'IHS DATABASE'!C:AG,31,0))</f>
        <v>20</v>
      </c>
      <c r="V402" s="13"/>
      <c r="W402" s="13"/>
      <c r="X402" s="13">
        <v>23250</v>
      </c>
      <c r="Y402" s="237">
        <f t="shared" si="63"/>
        <v>23250</v>
      </c>
      <c r="Z402" s="237">
        <f t="shared" si="64"/>
        <v>1103256</v>
      </c>
      <c r="AA402" s="237" t="str">
        <f t="shared" si="65"/>
        <v>OK</v>
      </c>
      <c r="AB402" s="238"/>
      <c r="AC402" s="238"/>
      <c r="AD402" s="238"/>
      <c r="AE402" s="239"/>
      <c r="AG402" s="245"/>
      <c r="AH402" s="245"/>
      <c r="AI402" s="246">
        <v>11</v>
      </c>
      <c r="AJ402" s="246">
        <v>500</v>
      </c>
      <c r="AK402" s="240">
        <f t="shared" si="66"/>
        <v>511</v>
      </c>
      <c r="AL402" s="240">
        <f t="shared" si="67"/>
        <v>-11</v>
      </c>
      <c r="AM402" s="247">
        <f t="shared" si="68"/>
        <v>-0.000473118279569892</v>
      </c>
      <c r="AN402" s="240">
        <f>IF(A402="","",VLOOKUP(A402,'IHS DATABASE'!C:H,6,0))</f>
        <v>2.5</v>
      </c>
      <c r="AO402" s="240"/>
      <c r="AP402" s="248"/>
      <c r="AQ402" s="248"/>
      <c r="AR402" s="222"/>
      <c r="AS402" s="222"/>
      <c r="AT402" s="222">
        <f t="shared" si="69"/>
        <v>0</v>
      </c>
      <c r="AU402" s="222"/>
      <c r="AV402" s="249"/>
      <c r="AW402" s="249"/>
      <c r="AX402" s="222"/>
      <c r="AY402" s="222"/>
      <c r="AZ402" s="222"/>
      <c r="BA402" s="222"/>
      <c r="BB402" s="249"/>
      <c r="BC402" s="249" t="s">
        <v>69</v>
      </c>
      <c r="BD402" s="249"/>
      <c r="BE402" s="249"/>
    </row>
    <row r="403" spans="1:57">
      <c r="A403" s="221" t="s">
        <v>163</v>
      </c>
      <c r="B403" s="222" t="s">
        <v>164</v>
      </c>
      <c r="C403" s="223" t="s">
        <v>225</v>
      </c>
      <c r="D403" s="223" t="s">
        <v>59</v>
      </c>
      <c r="E403" s="223" t="e">
        <f>IF(A403="","",VLOOKUP(A403,'IHS DATABASE'!C:G,5,0))</f>
        <v>#N/A</v>
      </c>
      <c r="F403" s="223" t="e">
        <f>IF(A403="","",VLOOKUP(A403,'IHS DATABASE'!C:AB,26,0))</f>
        <v>#N/A</v>
      </c>
      <c r="G403" s="222" t="e">
        <f>IF(A403="","",VLOOKUP(A403,'IHS DATABASE'!C:X,22,0))</f>
        <v>#N/A</v>
      </c>
      <c r="H403" s="224"/>
      <c r="I403" s="223" t="e">
        <f>IF(A403="","",VLOOKUP(A403,'IHS DATABASE'!C:W,21,0))</f>
        <v>#N/A</v>
      </c>
      <c r="J403" s="223" t="e">
        <f>IF(A403="","",VLOOKUP(A403,'IHS DATABASE'!C:T,18,0))</f>
        <v>#N/A</v>
      </c>
      <c r="K403" s="223"/>
      <c r="L403" s="223"/>
      <c r="M403" s="223" t="e">
        <f>IF(A403="","",VLOOKUP(A403,'IHS DATABASE'!C:U,19,0))</f>
        <v>#N/A</v>
      </c>
      <c r="O403" s="213">
        <v>45969</v>
      </c>
      <c r="Q403" s="233"/>
      <c r="R403" s="234"/>
      <c r="S403" s="234" t="e">
        <f>IF(A403="","",VLOOKUP(A403,'IHS DATABASE'!C:BG,30,0))</f>
        <v>#N/A</v>
      </c>
      <c r="T403" s="223"/>
      <c r="U403" s="234" t="e">
        <f>IF(A403="","",VLOOKUP(A403,'IHS DATABASE'!C:AG,31,0))</f>
        <v>#N/A</v>
      </c>
      <c r="V403" s="13"/>
      <c r="W403" s="13"/>
      <c r="X403" s="13">
        <v>1486</v>
      </c>
      <c r="Y403" s="237">
        <f t="shared" si="63"/>
        <v>1486</v>
      </c>
      <c r="Z403" s="237">
        <f t="shared" si="64"/>
        <v>1103256</v>
      </c>
      <c r="AA403" s="237" t="str">
        <f t="shared" si="65"/>
        <v>OK</v>
      </c>
      <c r="AB403" s="238"/>
      <c r="AC403" s="238"/>
      <c r="AD403" s="238"/>
      <c r="AE403" s="239"/>
      <c r="AG403" s="245"/>
      <c r="AH403" s="245"/>
      <c r="AI403" s="246">
        <v>149</v>
      </c>
      <c r="AJ403" s="246">
        <v>400</v>
      </c>
      <c r="AK403" s="240">
        <f t="shared" si="66"/>
        <v>549</v>
      </c>
      <c r="AL403" s="240">
        <f t="shared" si="67"/>
        <v>-149</v>
      </c>
      <c r="AM403" s="247">
        <f t="shared" si="68"/>
        <v>-0.100269179004038</v>
      </c>
      <c r="AN403" s="240" t="e">
        <f>IF(A403="","",VLOOKUP(A403,'IHS DATABASE'!C:H,6,0))</f>
        <v>#N/A</v>
      </c>
      <c r="AO403" s="240"/>
      <c r="AP403" s="248"/>
      <c r="AQ403" s="248"/>
      <c r="AR403" s="222"/>
      <c r="AS403" s="222"/>
      <c r="AT403" s="222">
        <f t="shared" si="69"/>
        <v>0</v>
      </c>
      <c r="AU403" s="222"/>
      <c r="AV403" s="249"/>
      <c r="AW403" s="249"/>
      <c r="AX403" s="222"/>
      <c r="AY403" s="222"/>
      <c r="AZ403" s="222"/>
      <c r="BA403" s="222"/>
      <c r="BB403" s="249"/>
      <c r="BC403" s="249" t="s">
        <v>69</v>
      </c>
      <c r="BD403" s="249"/>
      <c r="BE403" s="249"/>
    </row>
    <row r="404" spans="1:57">
      <c r="A404" s="221" t="s">
        <v>172</v>
      </c>
      <c r="B404" s="222" t="s">
        <v>173</v>
      </c>
      <c r="C404" s="223" t="s">
        <v>225</v>
      </c>
      <c r="D404" s="223" t="s">
        <v>59</v>
      </c>
      <c r="E404" s="223" t="e">
        <f>IF(A404="","",VLOOKUP(A404,'IHS DATABASE'!C:G,5,0))</f>
        <v>#N/A</v>
      </c>
      <c r="F404" s="223" t="e">
        <f>IF(A404="","",VLOOKUP(A404,'IHS DATABASE'!C:AB,26,0))</f>
        <v>#N/A</v>
      </c>
      <c r="G404" s="222" t="e">
        <f>IF(A404="","",VLOOKUP(A404,'IHS DATABASE'!C:X,22,0))</f>
        <v>#N/A</v>
      </c>
      <c r="H404" s="224"/>
      <c r="I404" s="223" t="e">
        <f>IF(A404="","",VLOOKUP(A404,'IHS DATABASE'!C:W,21,0))</f>
        <v>#N/A</v>
      </c>
      <c r="J404" s="223" t="e">
        <f>IF(A404="","",VLOOKUP(A404,'IHS DATABASE'!C:T,18,0))</f>
        <v>#N/A</v>
      </c>
      <c r="K404" s="223"/>
      <c r="L404" s="223"/>
      <c r="M404" s="223" t="e">
        <f>IF(A404="","",VLOOKUP(A404,'IHS DATABASE'!C:U,19,0))</f>
        <v>#N/A</v>
      </c>
      <c r="O404" s="213">
        <v>45969</v>
      </c>
      <c r="Q404" s="233"/>
      <c r="R404" s="234"/>
      <c r="S404" s="234" t="e">
        <f>IF(A404="","",VLOOKUP(A404,'IHS DATABASE'!C:BG,30,0))</f>
        <v>#N/A</v>
      </c>
      <c r="T404" s="223"/>
      <c r="U404" s="234" t="e">
        <f>IF(A404="","",VLOOKUP(A404,'IHS DATABASE'!C:AG,31,0))</f>
        <v>#N/A</v>
      </c>
      <c r="V404" s="13"/>
      <c r="W404" s="13"/>
      <c r="X404" s="13">
        <v>1344</v>
      </c>
      <c r="Y404" s="237">
        <f t="shared" si="63"/>
        <v>1344</v>
      </c>
      <c r="Z404" s="237">
        <f t="shared" si="64"/>
        <v>1103256</v>
      </c>
      <c r="AA404" s="237" t="str">
        <f t="shared" si="65"/>
        <v>OK</v>
      </c>
      <c r="AB404" s="238"/>
      <c r="AC404" s="238"/>
      <c r="AD404" s="238"/>
      <c r="AE404" s="239"/>
      <c r="AG404" s="245"/>
      <c r="AH404" s="245"/>
      <c r="AI404" s="246">
        <v>152</v>
      </c>
      <c r="AJ404" s="246">
        <v>400</v>
      </c>
      <c r="AK404" s="240">
        <f t="shared" si="66"/>
        <v>552</v>
      </c>
      <c r="AL404" s="240">
        <f t="shared" si="67"/>
        <v>-152</v>
      </c>
      <c r="AM404" s="247">
        <f t="shared" si="68"/>
        <v>-0.113095238095238</v>
      </c>
      <c r="AN404" s="240" t="e">
        <f>IF(A404="","",VLOOKUP(A404,'IHS DATABASE'!C:H,6,0))</f>
        <v>#N/A</v>
      </c>
      <c r="AO404" s="240"/>
      <c r="AP404" s="248"/>
      <c r="AQ404" s="248"/>
      <c r="AR404" s="222"/>
      <c r="AS404" s="222"/>
      <c r="AT404" s="222">
        <f t="shared" si="69"/>
        <v>0</v>
      </c>
      <c r="AU404" s="222"/>
      <c r="AV404" s="249"/>
      <c r="AW404" s="249"/>
      <c r="AX404" s="222"/>
      <c r="AY404" s="222"/>
      <c r="AZ404" s="222"/>
      <c r="BA404" s="222"/>
      <c r="BB404" s="249"/>
      <c r="BC404" s="249" t="s">
        <v>69</v>
      </c>
      <c r="BD404" s="249"/>
      <c r="BE404" s="249"/>
    </row>
    <row r="405" spans="1:57">
      <c r="A405" s="221" t="s">
        <v>157</v>
      </c>
      <c r="B405" s="222" t="str">
        <f>IF(A405="","",VLOOKUP(A405,'IHS DATABASE'!C:D,2,0))</f>
        <v>Mngoza Basic School</v>
      </c>
      <c r="C405" s="223" t="str">
        <f>IF(A405="","",VLOOKUP(A405,'IHS DATABASE'!C:AD,27,0))</f>
        <v>CCS</v>
      </c>
      <c r="D405" s="223" t="s">
        <v>59</v>
      </c>
      <c r="E405" s="223" t="str">
        <f>IF(A405="","",VLOOKUP(A405,'IHS DATABASE'!C:G,5,0))</f>
        <v>Eastern</v>
      </c>
      <c r="F405" s="223" t="str">
        <f>IF(A405="","",VLOOKUP(A405,'IHS DATABASE'!C:AB,26,0))</f>
        <v>Fetus Kalunga</v>
      </c>
      <c r="G405" s="222" t="str">
        <f>IF(A405="","",VLOOKUP(A405,'IHS DATABASE'!C:X,22,0))</f>
        <v>Fetus Kalunga</v>
      </c>
      <c r="H405" s="224"/>
      <c r="I405" s="223" t="str">
        <f>IF(A405="","",VLOOKUP(A405,'IHS DATABASE'!C:W,21,0))</f>
        <v>Outdoor</v>
      </c>
      <c r="J405" s="223" t="str">
        <f>IF(A405="","",VLOOKUP(A405,'IHS DATABASE'!C:T,18,0))</f>
        <v>Solar-Gen</v>
      </c>
      <c r="K405" s="223"/>
      <c r="L405" s="223"/>
      <c r="M405" s="223" t="str">
        <f>IF(A405="","",VLOOKUP(A405,'IHS DATABASE'!C:U,19,0))</f>
        <v>Green Field</v>
      </c>
      <c r="O405" s="213">
        <v>45969</v>
      </c>
      <c r="Q405" s="233"/>
      <c r="R405" s="234"/>
      <c r="S405" s="234">
        <f>IF(A405="","",VLOOKUP(A405,'IHS DATABASE'!C:BG,30,0))</f>
        <v>0</v>
      </c>
      <c r="T405" s="223"/>
      <c r="U405" s="234">
        <f>IF(A405="","",VLOOKUP(A405,'IHS DATABASE'!C:AG,31,0))</f>
        <v>0</v>
      </c>
      <c r="V405" s="13"/>
      <c r="W405" s="13"/>
      <c r="X405" s="13">
        <v>12038</v>
      </c>
      <c r="Y405" s="237">
        <f t="shared" si="63"/>
        <v>12038</v>
      </c>
      <c r="Z405" s="237">
        <f t="shared" si="64"/>
        <v>1103256</v>
      </c>
      <c r="AA405" s="237" t="str">
        <f t="shared" si="65"/>
        <v>OK</v>
      </c>
      <c r="AB405" s="238"/>
      <c r="AC405" s="238"/>
      <c r="AD405" s="238"/>
      <c r="AE405" s="239"/>
      <c r="AG405" s="245"/>
      <c r="AH405" s="245"/>
      <c r="AI405" s="246">
        <v>52</v>
      </c>
      <c r="AJ405" s="246">
        <v>350</v>
      </c>
      <c r="AK405" s="240">
        <f t="shared" si="66"/>
        <v>402</v>
      </c>
      <c r="AL405" s="240">
        <f t="shared" si="67"/>
        <v>-52</v>
      </c>
      <c r="AM405" s="247">
        <f t="shared" si="68"/>
        <v>-0.00431965442764579</v>
      </c>
      <c r="AN405" s="240">
        <f>IF(A405="","",VLOOKUP(A405,'IHS DATABASE'!C:H,6,0))</f>
        <v>2.5</v>
      </c>
      <c r="AO405" s="240"/>
      <c r="AP405" s="248"/>
      <c r="AQ405" s="248"/>
      <c r="AR405" s="222"/>
      <c r="AS405" s="222"/>
      <c r="AT405" s="222">
        <f t="shared" si="69"/>
        <v>0</v>
      </c>
      <c r="AU405" s="222"/>
      <c r="AV405" s="249"/>
      <c r="AW405" s="249"/>
      <c r="AX405" s="222"/>
      <c r="AY405" s="222"/>
      <c r="AZ405" s="222"/>
      <c r="BA405" s="222"/>
      <c r="BB405" s="249"/>
      <c r="BC405" s="249" t="s">
        <v>69</v>
      </c>
      <c r="BD405" s="249"/>
      <c r="BE405" s="249"/>
    </row>
    <row r="406" spans="1:57">
      <c r="A406" s="221" t="s">
        <v>135</v>
      </c>
      <c r="B406" s="222" t="str">
        <f>IF(A406="","",VLOOKUP(A406,'IHS DATABASE'!C:D,2,0))</f>
        <v>Katete</v>
      </c>
      <c r="C406" s="223" t="str">
        <f>IF(A406="","",VLOOKUP(A406,'IHS DATABASE'!C:AD,27,0))</f>
        <v>CCS</v>
      </c>
      <c r="D406" s="223" t="s">
        <v>56</v>
      </c>
      <c r="E406" s="223" t="str">
        <f>IF(A406="","",VLOOKUP(A406,'IHS DATABASE'!C:G,5,0))</f>
        <v>Eastern </v>
      </c>
      <c r="F406" s="223" t="str">
        <f>IF(A406="","",VLOOKUP(A406,'IHS DATABASE'!C:AB,26,0))</f>
        <v>Fetus Kalunga</v>
      </c>
      <c r="G406" s="222" t="str">
        <f>IF(A406="","",VLOOKUP(A406,'IHS DATABASE'!C:X,22,0))</f>
        <v>Fetus Kalunga</v>
      </c>
      <c r="H406" s="224"/>
      <c r="I406" s="223" t="str">
        <f>IF(A406="","",VLOOKUP(A406,'IHS DATABASE'!C:W,21,0))</f>
        <v>Indoor </v>
      </c>
      <c r="J406" s="223" t="str">
        <f>IF(A406="","",VLOOKUP(A406,'IHS DATABASE'!C:T,18,0))</f>
        <v>Grid-Gen</v>
      </c>
      <c r="K406" s="223"/>
      <c r="L406" s="223"/>
      <c r="M406" s="223" t="str">
        <f>IF(A406="","",VLOOKUP(A406,'IHS DATABASE'!C:U,19,0))</f>
        <v>Green Field</v>
      </c>
      <c r="O406" s="213">
        <v>45969</v>
      </c>
      <c r="Q406" s="233"/>
      <c r="R406" s="234"/>
      <c r="S406" s="234" t="str">
        <f>IF(A406="","",VLOOKUP(A406,'IHS DATABASE'!C:BG,30,0))</f>
        <v>CK Works</v>
      </c>
      <c r="T406" s="223"/>
      <c r="U406" s="234">
        <f>IF(A406="","",VLOOKUP(A406,'IHS DATABASE'!C:AG,31,0))</f>
        <v>30</v>
      </c>
      <c r="V406" s="13"/>
      <c r="W406" s="13"/>
      <c r="X406" s="13">
        <v>5101</v>
      </c>
      <c r="Y406" s="237">
        <f t="shared" si="63"/>
        <v>5101</v>
      </c>
      <c r="Z406" s="237">
        <f t="shared" si="64"/>
        <v>1103256</v>
      </c>
      <c r="AA406" s="237" t="str">
        <f t="shared" si="65"/>
        <v>OK</v>
      </c>
      <c r="AB406" s="238"/>
      <c r="AC406" s="238"/>
      <c r="AD406" s="238"/>
      <c r="AE406" s="239"/>
      <c r="AG406" s="245"/>
      <c r="AH406" s="245"/>
      <c r="AI406" s="246">
        <v>95</v>
      </c>
      <c r="AJ406" s="246">
        <v>400</v>
      </c>
      <c r="AK406" s="240">
        <f t="shared" si="66"/>
        <v>495</v>
      </c>
      <c r="AL406" s="240">
        <f t="shared" si="67"/>
        <v>-95</v>
      </c>
      <c r="AM406" s="247">
        <f t="shared" si="68"/>
        <v>-0.018623799255048</v>
      </c>
      <c r="AN406" s="240">
        <f>IF(A406="","",VLOOKUP(A406,'IHS DATABASE'!C:H,6,0))</f>
        <v>4.5</v>
      </c>
      <c r="AO406" s="240"/>
      <c r="AP406" s="248"/>
      <c r="AQ406" s="248"/>
      <c r="AR406" s="222"/>
      <c r="AS406" s="222"/>
      <c r="AT406" s="222">
        <f t="shared" si="69"/>
        <v>0</v>
      </c>
      <c r="AU406" s="222"/>
      <c r="AV406" s="249"/>
      <c r="AW406" s="249"/>
      <c r="AX406" s="222"/>
      <c r="AY406" s="222"/>
      <c r="AZ406" s="222"/>
      <c r="BA406" s="222"/>
      <c r="BB406" s="249"/>
      <c r="BC406" s="249" t="s">
        <v>69</v>
      </c>
      <c r="BD406" s="249"/>
      <c r="BE406" s="249"/>
    </row>
    <row r="407" spans="1:57">
      <c r="A407" s="221" t="s">
        <v>136</v>
      </c>
      <c r="B407" s="222" t="str">
        <f>IF(A407="","",VLOOKUP(A407,'IHS DATABASE'!C:D,2,0))</f>
        <v>KATETE</v>
      </c>
      <c r="C407" s="223" t="str">
        <f>IF(A407="","",VLOOKUP(A407,'IHS DATABASE'!C:AD,27,0))</f>
        <v>CCS</v>
      </c>
      <c r="D407" s="223" t="s">
        <v>56</v>
      </c>
      <c r="E407" s="223" t="str">
        <f>IF(A407="","",VLOOKUP(A407,'IHS DATABASE'!C:G,5,0))</f>
        <v>Eastern </v>
      </c>
      <c r="F407" s="223" t="str">
        <f>IF(A407="","",VLOOKUP(A407,'IHS DATABASE'!C:AB,26,0))</f>
        <v>Fetus Kalunga</v>
      </c>
      <c r="G407" s="222" t="str">
        <f>IF(A407="","",VLOOKUP(A407,'IHS DATABASE'!C:X,22,0))</f>
        <v>Fetus Kalunga</v>
      </c>
      <c r="H407" s="224"/>
      <c r="I407" s="223" t="str">
        <f>IF(A407="","",VLOOKUP(A407,'IHS DATABASE'!C:W,21,0))</f>
        <v>Indoor </v>
      </c>
      <c r="J407" s="223" t="str">
        <f>IF(A407="","",VLOOKUP(A407,'IHS DATABASE'!C:T,18,0))</f>
        <v>Grid-Gen</v>
      </c>
      <c r="K407" s="223"/>
      <c r="L407" s="223"/>
      <c r="M407" s="223" t="str">
        <f>IF(A407="","",VLOOKUP(A407,'IHS DATABASE'!C:U,19,0))</f>
        <v>Green Field</v>
      </c>
      <c r="O407" s="213">
        <v>45969</v>
      </c>
      <c r="Q407" s="233"/>
      <c r="R407" s="234"/>
      <c r="S407" s="234" t="str">
        <f>IF(A407="","",VLOOKUP(A407,'IHS DATABASE'!C:BG,30,0))</f>
        <v>CK Works</v>
      </c>
      <c r="T407" s="223"/>
      <c r="U407" s="234">
        <f>IF(A407="","",VLOOKUP(A407,'IHS DATABASE'!C:AG,31,0))</f>
        <v>30</v>
      </c>
      <c r="V407" s="13"/>
      <c r="W407" s="13"/>
      <c r="X407" s="13">
        <v>6756</v>
      </c>
      <c r="Y407" s="237">
        <f t="shared" si="63"/>
        <v>6756</v>
      </c>
      <c r="Z407" s="237">
        <f t="shared" si="64"/>
        <v>1103256</v>
      </c>
      <c r="AA407" s="237" t="str">
        <f t="shared" si="65"/>
        <v>OK</v>
      </c>
      <c r="AB407" s="238"/>
      <c r="AC407" s="238"/>
      <c r="AD407" s="238"/>
      <c r="AE407" s="239"/>
      <c r="AG407" s="245"/>
      <c r="AH407" s="245"/>
      <c r="AI407" s="246">
        <v>35</v>
      </c>
      <c r="AJ407" s="246">
        <v>400</v>
      </c>
      <c r="AK407" s="240">
        <f t="shared" si="66"/>
        <v>435</v>
      </c>
      <c r="AL407" s="240">
        <f t="shared" si="67"/>
        <v>-35</v>
      </c>
      <c r="AM407" s="247">
        <f t="shared" si="68"/>
        <v>-0.0051805802249852</v>
      </c>
      <c r="AN407" s="240">
        <f>IF(A407="","",VLOOKUP(A407,'IHS DATABASE'!C:H,6,0))</f>
        <v>4.5</v>
      </c>
      <c r="AO407" s="240"/>
      <c r="AP407" s="248"/>
      <c r="AQ407" s="248"/>
      <c r="AR407" s="222"/>
      <c r="AS407" s="222"/>
      <c r="AT407" s="222">
        <f t="shared" si="69"/>
        <v>0</v>
      </c>
      <c r="AU407" s="222"/>
      <c r="AV407" s="249"/>
      <c r="AW407" s="249"/>
      <c r="AX407" s="222"/>
      <c r="AY407" s="222"/>
      <c r="AZ407" s="222"/>
      <c r="BA407" s="222"/>
      <c r="BB407" s="249"/>
      <c r="BC407" s="249" t="s">
        <v>60</v>
      </c>
      <c r="BD407" s="249"/>
      <c r="BE407" s="249"/>
    </row>
    <row r="408" spans="1:57">
      <c r="A408" s="221" t="s">
        <v>192</v>
      </c>
      <c r="B408" s="222" t="str">
        <f>IF(A408="","",VLOOKUP(A408,'IHS DATABASE'!C:D,2,0))</f>
        <v>David Seinfield school</v>
      </c>
      <c r="C408" s="223" t="str">
        <f>IF(A408="","",VLOOKUP(A408,'IHS DATABASE'!C:AD,27,0))</f>
        <v>CCS</v>
      </c>
      <c r="D408" s="223" t="s">
        <v>56</v>
      </c>
      <c r="E408" s="223" t="str">
        <f>IF(A408="","",VLOOKUP(A408,'IHS DATABASE'!C:G,5,0))</f>
        <v>Eastern</v>
      </c>
      <c r="F408" s="223" t="str">
        <f>IF(A408="","",VLOOKUP(A408,'IHS DATABASE'!C:AB,26,0))</f>
        <v>Fetus Kalunga</v>
      </c>
      <c r="G408" s="222" t="str">
        <f>IF(A408="","",VLOOKUP(A408,'IHS DATABASE'!C:X,22,0))</f>
        <v>Fetus Kalunga</v>
      </c>
      <c r="H408" s="224"/>
      <c r="I408" s="223" t="str">
        <f>IF(A408="","",VLOOKUP(A408,'IHS DATABASE'!C:W,21,0))</f>
        <v>Outdoor</v>
      </c>
      <c r="J408" s="223" t="str">
        <f>IF(A408="","",VLOOKUP(A408,'IHS DATABASE'!C:T,18,0))</f>
        <v>Grid-Gen</v>
      </c>
      <c r="K408" s="223"/>
      <c r="L408" s="223"/>
      <c r="M408" s="223" t="str">
        <f>IF(A408="","",VLOOKUP(A408,'IHS DATABASE'!C:U,19,0))</f>
        <v>Green Field</v>
      </c>
      <c r="O408" s="213">
        <v>45969</v>
      </c>
      <c r="Q408" s="233"/>
      <c r="R408" s="234"/>
      <c r="S408" s="234">
        <f>IF(A408="","",VLOOKUP(A408,'IHS DATABASE'!C:BG,30,0))</f>
        <v>0</v>
      </c>
      <c r="T408" s="223"/>
      <c r="U408" s="234">
        <f>IF(A408="","",VLOOKUP(A408,'IHS DATABASE'!C:AG,31,0))</f>
        <v>30</v>
      </c>
      <c r="V408" s="13"/>
      <c r="W408" s="13"/>
      <c r="X408" s="13">
        <v>14292</v>
      </c>
      <c r="Y408" s="237">
        <f t="shared" si="63"/>
        <v>14292</v>
      </c>
      <c r="Z408" s="237">
        <f t="shared" si="64"/>
        <v>1103256</v>
      </c>
      <c r="AA408" s="237" t="str">
        <f t="shared" si="65"/>
        <v>OK</v>
      </c>
      <c r="AB408" s="238"/>
      <c r="AC408" s="238"/>
      <c r="AD408" s="238"/>
      <c r="AE408" s="239"/>
      <c r="AG408" s="245"/>
      <c r="AH408" s="245"/>
      <c r="AI408" s="246">
        <v>40</v>
      </c>
      <c r="AJ408" s="246">
        <v>350</v>
      </c>
      <c r="AK408" s="240">
        <f t="shared" si="66"/>
        <v>390</v>
      </c>
      <c r="AL408" s="240">
        <f t="shared" si="67"/>
        <v>-40</v>
      </c>
      <c r="AM408" s="247">
        <f t="shared" si="68"/>
        <v>-0.00279876854184159</v>
      </c>
      <c r="AN408" s="240">
        <f>IF(A408="","",VLOOKUP(A408,'IHS DATABASE'!C:H,6,0))</f>
        <v>5.5</v>
      </c>
      <c r="AO408" s="240"/>
      <c r="AP408" s="248"/>
      <c r="AQ408" s="248"/>
      <c r="AR408" s="222"/>
      <c r="AS408" s="222"/>
      <c r="AT408" s="222">
        <f t="shared" si="69"/>
        <v>0</v>
      </c>
      <c r="AU408" s="222"/>
      <c r="AV408" s="249"/>
      <c r="AW408" s="249"/>
      <c r="AX408" s="222"/>
      <c r="AY408" s="222"/>
      <c r="AZ408" s="222"/>
      <c r="BA408" s="222"/>
      <c r="BB408" s="249"/>
      <c r="BC408" s="249" t="s">
        <v>60</v>
      </c>
      <c r="BD408" s="249"/>
      <c r="BE408" s="249"/>
    </row>
    <row r="409" spans="1:57">
      <c r="A409" s="221" t="s">
        <v>151</v>
      </c>
      <c r="B409" s="222" t="str">
        <f>IF(A409="","",VLOOKUP(A409,'IHS DATABASE'!C:D,2,0))</f>
        <v>Dole Primary School</v>
      </c>
      <c r="C409" s="223" t="str">
        <f>IF(A409="","",VLOOKUP(A409,'IHS DATABASE'!C:AD,27,0))</f>
        <v>CCS</v>
      </c>
      <c r="D409" s="223" t="s">
        <v>56</v>
      </c>
      <c r="E409" s="223" t="str">
        <f>IF(A409="","",VLOOKUP(A409,'IHS DATABASE'!C:G,5,0))</f>
        <v>Eastern</v>
      </c>
      <c r="F409" s="223" t="str">
        <f>IF(A409="","",VLOOKUP(A409,'IHS DATABASE'!C:AB,26,0))</f>
        <v>Fetus Kalunga</v>
      </c>
      <c r="G409" s="222" t="str">
        <f>IF(A409="","",VLOOKUP(A409,'IHS DATABASE'!C:X,22,0))</f>
        <v>Fetus Kalunga</v>
      </c>
      <c r="H409" s="224"/>
      <c r="I409" s="223" t="str">
        <f>IF(A409="","",VLOOKUP(A409,'IHS DATABASE'!C:W,21,0))</f>
        <v>Outdoor</v>
      </c>
      <c r="J409" s="223" t="str">
        <f>IF(A409="","",VLOOKUP(A409,'IHS DATABASE'!C:T,18,0))</f>
        <v>Grid-Gen</v>
      </c>
      <c r="K409" s="223"/>
      <c r="L409" s="223"/>
      <c r="M409" s="223" t="str">
        <f>IF(A409="","",VLOOKUP(A409,'IHS DATABASE'!C:U,19,0))</f>
        <v>Green Field</v>
      </c>
      <c r="O409" s="213">
        <v>45969</v>
      </c>
      <c r="Q409" s="233"/>
      <c r="R409" s="234"/>
      <c r="S409" s="234">
        <f>IF(A409="","",VLOOKUP(A409,'IHS DATABASE'!C:BG,30,0))</f>
        <v>0</v>
      </c>
      <c r="T409" s="223"/>
      <c r="U409" s="234">
        <f>IF(A409="","",VLOOKUP(A409,'IHS DATABASE'!C:AG,31,0))</f>
        <v>0</v>
      </c>
      <c r="V409" s="13"/>
      <c r="W409" s="13"/>
      <c r="X409" s="13">
        <v>11686</v>
      </c>
      <c r="Y409" s="237">
        <f t="shared" si="63"/>
        <v>11686</v>
      </c>
      <c r="Z409" s="237">
        <f t="shared" si="64"/>
        <v>1103256</v>
      </c>
      <c r="AA409" s="237" t="str">
        <f t="shared" si="65"/>
        <v>OK</v>
      </c>
      <c r="AB409" s="238"/>
      <c r="AC409" s="238"/>
      <c r="AD409" s="238"/>
      <c r="AE409" s="239"/>
      <c r="AG409" s="245"/>
      <c r="AH409" s="245"/>
      <c r="AI409" s="246">
        <v>106</v>
      </c>
      <c r="AJ409" s="246">
        <v>300</v>
      </c>
      <c r="AK409" s="240">
        <f t="shared" si="66"/>
        <v>406</v>
      </c>
      <c r="AL409" s="240">
        <f t="shared" si="67"/>
        <v>-106</v>
      </c>
      <c r="AM409" s="247">
        <f t="shared" si="68"/>
        <v>-0.00907068286838953</v>
      </c>
      <c r="AN409" s="240">
        <f>IF(A409="","",VLOOKUP(A409,'IHS DATABASE'!C:H,6,0))</f>
        <v>2.5</v>
      </c>
      <c r="AO409" s="240"/>
      <c r="AP409" s="248"/>
      <c r="AQ409" s="248"/>
      <c r="AR409" s="222"/>
      <c r="AS409" s="222"/>
      <c r="AT409" s="222">
        <f t="shared" si="69"/>
        <v>0</v>
      </c>
      <c r="AU409" s="222"/>
      <c r="AV409" s="249"/>
      <c r="AW409" s="249"/>
      <c r="AX409" s="222"/>
      <c r="AY409" s="222"/>
      <c r="AZ409" s="222"/>
      <c r="BA409" s="222"/>
      <c r="BB409" s="249"/>
      <c r="BC409" s="249" t="s">
        <v>60</v>
      </c>
      <c r="BD409" s="249"/>
      <c r="BE409" s="249"/>
    </row>
    <row r="410" spans="1:57">
      <c r="A410" s="221" t="s">
        <v>152</v>
      </c>
      <c r="B410" s="222" t="str">
        <f>IF(A410="","",VLOOKUP(A410,'IHS DATABASE'!C:D,2,0))</f>
        <v>Kagoro Basic School</v>
      </c>
      <c r="C410" s="223" t="str">
        <f>IF(A410="","",VLOOKUP(A410,'IHS DATABASE'!C:AD,27,0))</f>
        <v>CCS</v>
      </c>
      <c r="D410" s="223" t="s">
        <v>56</v>
      </c>
      <c r="E410" s="223" t="str">
        <f>IF(A410="","",VLOOKUP(A410,'IHS DATABASE'!C:G,5,0))</f>
        <v>Eastern</v>
      </c>
      <c r="F410" s="223" t="str">
        <f>IF(A410="","",VLOOKUP(A410,'IHS DATABASE'!C:AB,26,0))</f>
        <v>Fetus Kalunga</v>
      </c>
      <c r="G410" s="222" t="str">
        <f>IF(A410="","",VLOOKUP(A410,'IHS DATABASE'!C:X,22,0))</f>
        <v>Fetus Kalunga</v>
      </c>
      <c r="H410" s="224"/>
      <c r="I410" s="223" t="str">
        <f>IF(A410="","",VLOOKUP(A410,'IHS DATABASE'!C:W,21,0))</f>
        <v>Outdoor</v>
      </c>
      <c r="J410" s="223" t="str">
        <f>IF(A410="","",VLOOKUP(A410,'IHS DATABASE'!C:T,18,0))</f>
        <v>Grid-Gen</v>
      </c>
      <c r="K410" s="223"/>
      <c r="L410" s="223"/>
      <c r="M410" s="223" t="str">
        <f>IF(A410="","",VLOOKUP(A410,'IHS DATABASE'!C:U,19,0))</f>
        <v>Green Field</v>
      </c>
      <c r="O410" s="213">
        <v>45969</v>
      </c>
      <c r="Q410" s="233"/>
      <c r="R410" s="234"/>
      <c r="S410" s="234">
        <f>IF(A410="","",VLOOKUP(A410,'IHS DATABASE'!C:BG,30,0))</f>
        <v>0</v>
      </c>
      <c r="T410" s="223"/>
      <c r="U410" s="234">
        <f>IF(A410="","",VLOOKUP(A410,'IHS DATABASE'!C:AG,31,0))</f>
        <v>0</v>
      </c>
      <c r="V410" s="13"/>
      <c r="W410" s="13"/>
      <c r="X410" s="13">
        <v>10251</v>
      </c>
      <c r="Y410" s="237">
        <f t="shared" si="63"/>
        <v>10251</v>
      </c>
      <c r="Z410" s="237">
        <f t="shared" si="64"/>
        <v>1103256</v>
      </c>
      <c r="AA410" s="237" t="str">
        <f t="shared" si="65"/>
        <v>OK</v>
      </c>
      <c r="AB410" s="238"/>
      <c r="AC410" s="238"/>
      <c r="AD410" s="238"/>
      <c r="AE410" s="239"/>
      <c r="AG410" s="245"/>
      <c r="AH410" s="245"/>
      <c r="AI410" s="246">
        <v>127</v>
      </c>
      <c r="AJ410" s="246">
        <v>300</v>
      </c>
      <c r="AK410" s="240">
        <f t="shared" si="66"/>
        <v>427</v>
      </c>
      <c r="AL410" s="240">
        <f t="shared" si="67"/>
        <v>-127</v>
      </c>
      <c r="AM410" s="247">
        <f t="shared" si="68"/>
        <v>-0.0123890352160765</v>
      </c>
      <c r="AN410" s="240">
        <f>IF(A410="","",VLOOKUP(A410,'IHS DATABASE'!C:H,6,0))</f>
        <v>4.5</v>
      </c>
      <c r="AO410" s="240"/>
      <c r="AP410" s="248"/>
      <c r="AQ410" s="248"/>
      <c r="AR410" s="222"/>
      <c r="AS410" s="222"/>
      <c r="AT410" s="222">
        <f t="shared" si="69"/>
        <v>0</v>
      </c>
      <c r="AU410" s="222"/>
      <c r="AV410" s="249"/>
      <c r="AW410" s="249"/>
      <c r="AX410" s="222"/>
      <c r="AY410" s="222"/>
      <c r="AZ410" s="222"/>
      <c r="BA410" s="222"/>
      <c r="BB410" s="249"/>
      <c r="BC410" s="249" t="s">
        <v>60</v>
      </c>
      <c r="BD410" s="249"/>
      <c r="BE410" s="249"/>
    </row>
    <row r="411" spans="1:57">
      <c r="A411" s="221" t="s">
        <v>117</v>
      </c>
      <c r="B411" s="222" t="str">
        <f>IF(A411="","",VLOOKUP(A411,'IHS DATABASE'!C:D,2,0))</f>
        <v>Tafelansoni Basic School</v>
      </c>
      <c r="C411" s="223" t="str">
        <f>IF(A411="","",VLOOKUP(A411,'IHS DATABASE'!C:AD,27,0))</f>
        <v>CCS</v>
      </c>
      <c r="D411" s="223" t="s">
        <v>56</v>
      </c>
      <c r="E411" s="223" t="str">
        <f>IF(A411="","",VLOOKUP(A411,'IHS DATABASE'!C:G,5,0))</f>
        <v>Eastern</v>
      </c>
      <c r="F411" s="223" t="str">
        <f>IF(A411="","",VLOOKUP(A411,'IHS DATABASE'!C:AB,26,0))</f>
        <v>Fetus Kalunga</v>
      </c>
      <c r="G411" s="222" t="str">
        <f>IF(A411="","",VLOOKUP(A411,'IHS DATABASE'!C:X,22,0))</f>
        <v>Fetus Kalunga</v>
      </c>
      <c r="H411" s="224"/>
      <c r="I411" s="223" t="str">
        <f>IF(A411="","",VLOOKUP(A411,'IHS DATABASE'!C:W,21,0))</f>
        <v>Outdoor</v>
      </c>
      <c r="J411" s="223" t="str">
        <f>IF(A411="","",VLOOKUP(A411,'IHS DATABASE'!C:T,18,0))</f>
        <v>Solar-Gen</v>
      </c>
      <c r="K411" s="223"/>
      <c r="L411" s="223"/>
      <c r="M411" s="223" t="str">
        <f>IF(A411="","",VLOOKUP(A411,'IHS DATABASE'!C:U,19,0))</f>
        <v>Green Field</v>
      </c>
      <c r="O411" s="213">
        <v>45969</v>
      </c>
      <c r="Q411" s="233"/>
      <c r="R411" s="234"/>
      <c r="S411" s="234">
        <f>IF(A411="","",VLOOKUP(A411,'IHS DATABASE'!C:BG,30,0))</f>
        <v>0</v>
      </c>
      <c r="T411" s="223"/>
      <c r="U411" s="234">
        <f>IF(A411="","",VLOOKUP(A411,'IHS DATABASE'!C:AG,31,0))</f>
        <v>30</v>
      </c>
      <c r="V411" s="13"/>
      <c r="W411" s="13"/>
      <c r="X411" s="13">
        <v>10881</v>
      </c>
      <c r="Y411" s="237">
        <f t="shared" si="63"/>
        <v>10881</v>
      </c>
      <c r="Z411" s="237">
        <f t="shared" si="64"/>
        <v>1103256</v>
      </c>
      <c r="AA411" s="237" t="str">
        <f t="shared" si="65"/>
        <v>OK</v>
      </c>
      <c r="AB411" s="238"/>
      <c r="AC411" s="238"/>
      <c r="AD411" s="238"/>
      <c r="AE411" s="239"/>
      <c r="AG411" s="245"/>
      <c r="AH411" s="245"/>
      <c r="AI411" s="246">
        <v>15</v>
      </c>
      <c r="AJ411" s="246">
        <v>600</v>
      </c>
      <c r="AK411" s="240">
        <f t="shared" si="66"/>
        <v>615</v>
      </c>
      <c r="AL411" s="240">
        <f t="shared" si="67"/>
        <v>-15</v>
      </c>
      <c r="AM411" s="247">
        <f t="shared" si="68"/>
        <v>-0.00137854976564654</v>
      </c>
      <c r="AN411" s="240">
        <f>IF(A411="","",VLOOKUP(A411,'IHS DATABASE'!C:H,6,0))</f>
        <v>5.5</v>
      </c>
      <c r="AO411" s="240"/>
      <c r="AP411" s="248"/>
      <c r="AQ411" s="248"/>
      <c r="AR411" s="222"/>
      <c r="AS411" s="222"/>
      <c r="AT411" s="222">
        <f t="shared" si="69"/>
        <v>0</v>
      </c>
      <c r="AU411" s="222"/>
      <c r="AV411" s="249"/>
      <c r="AW411" s="249"/>
      <c r="AX411" s="222"/>
      <c r="AY411" s="222"/>
      <c r="AZ411" s="222"/>
      <c r="BA411" s="222"/>
      <c r="BB411" s="249"/>
      <c r="BC411" s="249" t="s">
        <v>60</v>
      </c>
      <c r="BD411" s="249"/>
      <c r="BE411" s="249"/>
    </row>
    <row r="412" spans="1:57">
      <c r="A412" s="221" t="s">
        <v>124</v>
      </c>
      <c r="B412" s="222" t="str">
        <f>IF(A412="","",VLOOKUP(A412,'IHS DATABASE'!C:D,2,0))</f>
        <v>Mtandaza Basic School</v>
      </c>
      <c r="C412" s="223" t="str">
        <f>IF(A412="","",VLOOKUP(A412,'IHS DATABASE'!C:AD,27,0))</f>
        <v>CCS</v>
      </c>
      <c r="D412" s="223" t="s">
        <v>76</v>
      </c>
      <c r="E412" s="223" t="str">
        <f>IF(A412="","",VLOOKUP(A412,'IHS DATABASE'!C:G,5,0))</f>
        <v>Eastern</v>
      </c>
      <c r="F412" s="223" t="str">
        <f>IF(A412="","",VLOOKUP(A412,'IHS DATABASE'!C:AB,26,0))</f>
        <v>Fetus Kalunga</v>
      </c>
      <c r="G412" s="222" t="str">
        <f>IF(A412="","",VLOOKUP(A412,'IHS DATABASE'!C:X,22,0))</f>
        <v>Fetus Kalunga</v>
      </c>
      <c r="H412" s="224"/>
      <c r="I412" s="223" t="str">
        <f>IF(A412="","",VLOOKUP(A412,'IHS DATABASE'!C:W,21,0))</f>
        <v>Outdoor</v>
      </c>
      <c r="J412" s="223" t="str">
        <f>IF(A412="","",VLOOKUP(A412,'IHS DATABASE'!C:T,18,0))</f>
        <v>Solar-Gen</v>
      </c>
      <c r="K412" s="223"/>
      <c r="L412" s="223"/>
      <c r="M412" s="223" t="str">
        <f>IF(A412="","",VLOOKUP(A412,'IHS DATABASE'!C:U,19,0))</f>
        <v>Green Field</v>
      </c>
      <c r="O412" s="213">
        <v>45970</v>
      </c>
      <c r="Q412" s="233"/>
      <c r="R412" s="234"/>
      <c r="S412" s="234">
        <f>IF(A412="","",VLOOKUP(A412,'IHS DATABASE'!C:BG,30,0))</f>
        <v>0</v>
      </c>
      <c r="T412" s="223"/>
      <c r="U412" s="234">
        <f>IF(A412="","",VLOOKUP(A412,'IHS DATABASE'!C:AG,31,0))</f>
        <v>0</v>
      </c>
      <c r="V412" s="13"/>
      <c r="W412" s="13"/>
      <c r="X412" s="13">
        <v>11977</v>
      </c>
      <c r="Y412" s="237">
        <f t="shared" si="63"/>
        <v>11977</v>
      </c>
      <c r="Z412" s="237">
        <f t="shared" si="64"/>
        <v>1103280</v>
      </c>
      <c r="AA412" s="237" t="str">
        <f t="shared" si="65"/>
        <v>OK</v>
      </c>
      <c r="AB412" s="238"/>
      <c r="AC412" s="238"/>
      <c r="AD412" s="238"/>
      <c r="AE412" s="239"/>
      <c r="AG412" s="245"/>
      <c r="AH412" s="245"/>
      <c r="AI412" s="246">
        <v>20</v>
      </c>
      <c r="AJ412" s="246">
        <v>450</v>
      </c>
      <c r="AK412" s="240">
        <f t="shared" si="66"/>
        <v>470</v>
      </c>
      <c r="AL412" s="240">
        <f t="shared" si="67"/>
        <v>-20</v>
      </c>
      <c r="AM412" s="247">
        <f t="shared" si="68"/>
        <v>-0.00166986724555398</v>
      </c>
      <c r="AN412" s="240">
        <f>IF(A412="","",VLOOKUP(A412,'IHS DATABASE'!C:H,6,0))</f>
        <v>4.5</v>
      </c>
      <c r="AO412" s="240"/>
      <c r="AP412" s="248"/>
      <c r="AQ412" s="248"/>
      <c r="AR412" s="222"/>
      <c r="AS412" s="222"/>
      <c r="AT412" s="222">
        <f t="shared" si="69"/>
        <v>0</v>
      </c>
      <c r="AU412" s="222"/>
      <c r="AV412" s="249"/>
      <c r="AW412" s="249"/>
      <c r="AX412" s="222"/>
      <c r="AY412" s="222"/>
      <c r="AZ412" s="222"/>
      <c r="BA412" s="222"/>
      <c r="BB412" s="249"/>
      <c r="BC412" s="249" t="s">
        <v>69</v>
      </c>
      <c r="BD412" s="249"/>
      <c r="BE412" s="249"/>
    </row>
    <row r="413" spans="1:57">
      <c r="A413" s="221" t="s">
        <v>140</v>
      </c>
      <c r="B413" s="222" t="str">
        <f>IF(A413="","",VLOOKUP(A413,'IHS DATABASE'!C:D,2,0))</f>
        <v>Nyanphande (Petauke town1)</v>
      </c>
      <c r="C413" s="223" t="str">
        <f>IF(A413="","",VLOOKUP(A413,'IHS DATABASE'!C:AD,27,0))</f>
        <v>CCS</v>
      </c>
      <c r="D413" s="223" t="s">
        <v>76</v>
      </c>
      <c r="E413" s="223" t="str">
        <f>IF(A413="","",VLOOKUP(A413,'IHS DATABASE'!C:G,5,0))</f>
        <v>Eastern </v>
      </c>
      <c r="F413" s="223" t="str">
        <f>IF(A413="","",VLOOKUP(A413,'IHS DATABASE'!C:AB,26,0))</f>
        <v>Fetus Kalunga</v>
      </c>
      <c r="G413" s="222" t="str">
        <f>IF(A413="","",VLOOKUP(A413,'IHS DATABASE'!C:X,22,0))</f>
        <v>Fetus Kalunga</v>
      </c>
      <c r="H413" s="224"/>
      <c r="I413" s="223" t="str">
        <f>IF(A413="","",VLOOKUP(A413,'IHS DATABASE'!C:W,21,0))</f>
        <v>Outdoor</v>
      </c>
      <c r="J413" s="223" t="str">
        <f>IF(A413="","",VLOOKUP(A413,'IHS DATABASE'!C:T,18,0))</f>
        <v>Grid-Gen</v>
      </c>
      <c r="K413" s="223"/>
      <c r="L413" s="223"/>
      <c r="M413" s="223" t="str">
        <f>IF(A413="","",VLOOKUP(A413,'IHS DATABASE'!C:U,19,0))</f>
        <v>Green Field</v>
      </c>
      <c r="O413" s="213">
        <v>45970</v>
      </c>
      <c r="Q413" s="233"/>
      <c r="R413" s="234"/>
      <c r="S413" s="234" t="str">
        <f>IF(A413="","",VLOOKUP(A413,'IHS DATABASE'!C:BG,30,0))</f>
        <v>CK Works</v>
      </c>
      <c r="T413" s="223"/>
      <c r="U413" s="234">
        <f>IF(A413="","",VLOOKUP(A413,'IHS DATABASE'!C:AG,31,0))</f>
        <v>15</v>
      </c>
      <c r="V413" s="13"/>
      <c r="W413" s="13"/>
      <c r="X413" s="13">
        <v>9026</v>
      </c>
      <c r="Y413" s="237">
        <f t="shared" si="63"/>
        <v>9026</v>
      </c>
      <c r="Z413" s="237">
        <f t="shared" si="64"/>
        <v>1103280</v>
      </c>
      <c r="AA413" s="237" t="str">
        <f t="shared" si="65"/>
        <v>OK</v>
      </c>
      <c r="AB413" s="238"/>
      <c r="AC413" s="238"/>
      <c r="AD413" s="238"/>
      <c r="AE413" s="239"/>
      <c r="AG413" s="245"/>
      <c r="AH413" s="245"/>
      <c r="AI413" s="246">
        <v>153</v>
      </c>
      <c r="AJ413" s="246">
        <v>100</v>
      </c>
      <c r="AK413" s="240">
        <f t="shared" si="66"/>
        <v>253</v>
      </c>
      <c r="AL413" s="240">
        <f t="shared" si="67"/>
        <v>-153</v>
      </c>
      <c r="AM413" s="247">
        <f t="shared" si="68"/>
        <v>-0.0169510303567472</v>
      </c>
      <c r="AN413" s="240">
        <f>IF(A413="","",VLOOKUP(A413,'IHS DATABASE'!C:H,6,0))</f>
        <v>1.8</v>
      </c>
      <c r="AO413" s="240"/>
      <c r="AP413" s="248"/>
      <c r="AQ413" s="248"/>
      <c r="AR413" s="222"/>
      <c r="AS413" s="222"/>
      <c r="AT413" s="222">
        <f t="shared" si="69"/>
        <v>0</v>
      </c>
      <c r="AU413" s="222"/>
      <c r="AV413" s="249"/>
      <c r="AW413" s="249"/>
      <c r="AX413" s="222"/>
      <c r="AY413" s="222"/>
      <c r="AZ413" s="222"/>
      <c r="BA413" s="222"/>
      <c r="BB413" s="249"/>
      <c r="BC413" s="249" t="s">
        <v>69</v>
      </c>
      <c r="BD413" s="249"/>
      <c r="BE413" s="249"/>
    </row>
    <row r="414" spans="1:57">
      <c r="A414" s="221" t="s">
        <v>101</v>
      </c>
      <c r="B414" s="222" t="str">
        <f>IF(A414="","",VLOOKUP(A414,'IHS DATABASE'!C:D,2,0))</f>
        <v>Chankandwe(Vubwi)</v>
      </c>
      <c r="C414" s="223" t="str">
        <f>IF(A414="","",VLOOKUP(A414,'IHS DATABASE'!C:AD,27,0))</f>
        <v>CCS</v>
      </c>
      <c r="D414" s="223" t="s">
        <v>76</v>
      </c>
      <c r="E414" s="223" t="str">
        <f>IF(A414="","",VLOOKUP(A414,'IHS DATABASE'!C:G,5,0))</f>
        <v>Eastern </v>
      </c>
      <c r="F414" s="223" t="str">
        <f>IF(A414="","",VLOOKUP(A414,'IHS DATABASE'!C:AB,26,0))</f>
        <v>Fetus Kalunga</v>
      </c>
      <c r="G414" s="222" t="str">
        <f>IF(A414="","",VLOOKUP(A414,'IHS DATABASE'!C:X,22,0))</f>
        <v>Fetus Kalunga</v>
      </c>
      <c r="H414" s="224"/>
      <c r="I414" s="223" t="str">
        <f>IF(A414="","",VLOOKUP(A414,'IHS DATABASE'!C:W,21,0))</f>
        <v>Outdoor</v>
      </c>
      <c r="J414" s="223" t="str">
        <f>IF(A414="","",VLOOKUP(A414,'IHS DATABASE'!C:T,18,0))</f>
        <v>Solar-Gen</v>
      </c>
      <c r="K414" s="223"/>
      <c r="L414" s="223"/>
      <c r="M414" s="223" t="str">
        <f>IF(A414="","",VLOOKUP(A414,'IHS DATABASE'!C:U,19,0))</f>
        <v>Green Field</v>
      </c>
      <c r="O414" s="213">
        <v>45970</v>
      </c>
      <c r="Q414" s="233"/>
      <c r="R414" s="234"/>
      <c r="S414" s="234" t="str">
        <f>IF(A414="","",VLOOKUP(A414,'IHS DATABASE'!C:BG,30,0))</f>
        <v>CK Works</v>
      </c>
      <c r="T414" s="223"/>
      <c r="U414" s="234">
        <f>IF(A414="","",VLOOKUP(A414,'IHS DATABASE'!C:AG,31,0))</f>
        <v>20</v>
      </c>
      <c r="V414" s="13"/>
      <c r="W414" s="13"/>
      <c r="X414" s="13">
        <v>8113</v>
      </c>
      <c r="Y414" s="237">
        <f t="shared" si="63"/>
        <v>8113</v>
      </c>
      <c r="Z414" s="237">
        <f t="shared" si="64"/>
        <v>1103280</v>
      </c>
      <c r="AA414" s="237" t="str">
        <f t="shared" si="65"/>
        <v>OK</v>
      </c>
      <c r="AB414" s="238"/>
      <c r="AC414" s="238"/>
      <c r="AD414" s="238"/>
      <c r="AE414" s="239"/>
      <c r="AG414" s="245"/>
      <c r="AH414" s="245"/>
      <c r="AI414" s="246">
        <v>63</v>
      </c>
      <c r="AJ414" s="246">
        <v>500</v>
      </c>
      <c r="AK414" s="240">
        <f t="shared" si="66"/>
        <v>563</v>
      </c>
      <c r="AL414" s="240">
        <f t="shared" si="67"/>
        <v>-63</v>
      </c>
      <c r="AM414" s="247">
        <f t="shared" si="68"/>
        <v>-0.00776531492666091</v>
      </c>
      <c r="AN414" s="240">
        <f>IF(A414="","",VLOOKUP(A414,'IHS DATABASE'!C:H,6,0))</f>
        <v>2.5</v>
      </c>
      <c r="AO414" s="240"/>
      <c r="AP414" s="248"/>
      <c r="AQ414" s="248"/>
      <c r="AR414" s="222"/>
      <c r="AS414" s="222"/>
      <c r="AT414" s="222">
        <f t="shared" si="69"/>
        <v>0</v>
      </c>
      <c r="AU414" s="222"/>
      <c r="AV414" s="249"/>
      <c r="AW414" s="249"/>
      <c r="AX414" s="222"/>
      <c r="AY414" s="222"/>
      <c r="AZ414" s="222"/>
      <c r="BA414" s="222"/>
      <c r="BB414" s="249"/>
      <c r="BC414" s="249" t="s">
        <v>60</v>
      </c>
      <c r="BD414" s="249"/>
      <c r="BE414" s="249"/>
    </row>
    <row r="415" spans="1:57">
      <c r="A415" s="221" t="s">
        <v>190</v>
      </c>
      <c r="B415" s="222" t="str">
        <f>IF(A415="","",VLOOKUP(A415,'IHS DATABASE'!C:D,2,0))</f>
        <v>Ndondo (Lyonekela_7)</v>
      </c>
      <c r="C415" s="223" t="str">
        <f>IF(A415="","",VLOOKUP(A415,'IHS DATABASE'!C:AD,27,0))</f>
        <v>CCS</v>
      </c>
      <c r="D415" s="223" t="s">
        <v>62</v>
      </c>
      <c r="E415" s="223" t="str">
        <f>IF(A415="","",VLOOKUP(A415,'IHS DATABASE'!C:G,5,0))</f>
        <v>Eastern </v>
      </c>
      <c r="F415" s="223" t="str">
        <f>IF(A415="","",VLOOKUP(A415,'IHS DATABASE'!C:AB,26,0))</f>
        <v>Fetus Kalunga</v>
      </c>
      <c r="G415" s="222" t="str">
        <f>IF(A415="","",VLOOKUP(A415,'IHS DATABASE'!C:X,22,0))</f>
        <v>Fetus Kalunga</v>
      </c>
      <c r="H415" s="224"/>
      <c r="I415" s="223" t="str">
        <f>IF(A415="","",VLOOKUP(A415,'IHS DATABASE'!C:W,21,0))</f>
        <v>Outdoor</v>
      </c>
      <c r="J415" s="223" t="str">
        <f>IF(A415="","",VLOOKUP(A415,'IHS DATABASE'!C:T,18,0))</f>
        <v>Solar-Gen</v>
      </c>
      <c r="K415" s="223"/>
      <c r="L415" s="223"/>
      <c r="M415" s="223" t="str">
        <f>IF(A415="","",VLOOKUP(A415,'IHS DATABASE'!C:U,19,0))</f>
        <v>Green Field</v>
      </c>
      <c r="O415" s="213">
        <v>45970</v>
      </c>
      <c r="Q415" s="233"/>
      <c r="R415" s="234"/>
      <c r="S415" s="234" t="str">
        <f>IF(A415="","",VLOOKUP(A415,'IHS DATABASE'!C:BG,30,0))</f>
        <v>CK Works</v>
      </c>
      <c r="T415" s="223"/>
      <c r="U415" s="234">
        <f>IF(A415="","",VLOOKUP(A415,'IHS DATABASE'!C:AG,31,0))</f>
        <v>20</v>
      </c>
      <c r="V415" s="13"/>
      <c r="W415" s="13"/>
      <c r="X415" s="13">
        <v>21989</v>
      </c>
      <c r="Y415" s="237">
        <f t="shared" si="63"/>
        <v>21989</v>
      </c>
      <c r="Z415" s="237">
        <f t="shared" si="64"/>
        <v>1103280</v>
      </c>
      <c r="AA415" s="237" t="str">
        <f t="shared" si="65"/>
        <v>OK</v>
      </c>
      <c r="AB415" s="238"/>
      <c r="AC415" s="238"/>
      <c r="AD415" s="238"/>
      <c r="AE415" s="239"/>
      <c r="AG415" s="245"/>
      <c r="AH415" s="245"/>
      <c r="AI415" s="246">
        <v>49</v>
      </c>
      <c r="AJ415" s="246">
        <v>550</v>
      </c>
      <c r="AK415" s="240">
        <f t="shared" si="66"/>
        <v>599</v>
      </c>
      <c r="AL415" s="240">
        <f t="shared" si="67"/>
        <v>-49</v>
      </c>
      <c r="AM415" s="247">
        <f t="shared" si="68"/>
        <v>-0.00222838692073309</v>
      </c>
      <c r="AN415" s="240">
        <f>IF(A415="","",VLOOKUP(A415,'IHS DATABASE'!C:H,6,0))</f>
        <v>2.5</v>
      </c>
      <c r="AO415" s="240"/>
      <c r="AP415" s="248"/>
      <c r="AQ415" s="248"/>
      <c r="AR415" s="222"/>
      <c r="AS415" s="222"/>
      <c r="AT415" s="222">
        <f t="shared" si="69"/>
        <v>0</v>
      </c>
      <c r="AU415" s="222"/>
      <c r="AV415" s="249"/>
      <c r="AW415" s="249"/>
      <c r="AX415" s="222"/>
      <c r="AY415" s="222"/>
      <c r="AZ415" s="222"/>
      <c r="BA415" s="222"/>
      <c r="BB415" s="249"/>
      <c r="BC415" s="249" t="s">
        <v>69</v>
      </c>
      <c r="BD415" s="249"/>
      <c r="BE415" s="249"/>
    </row>
    <row r="416" spans="1:57">
      <c r="A416" s="221" t="s">
        <v>191</v>
      </c>
      <c r="B416" s="222" t="str">
        <f>IF(A416="","",VLOOKUP(A416,'IHS DATABASE'!C:D,2,0))</f>
        <v>MANDA HILL</v>
      </c>
      <c r="C416" s="223" t="str">
        <f>IF(A416="","",VLOOKUP(A416,'IHS DATABASE'!C:AD,27,0))</f>
        <v>CCS</v>
      </c>
      <c r="D416" s="223" t="s">
        <v>62</v>
      </c>
      <c r="E416" s="223" t="str">
        <f>IF(A416="","",VLOOKUP(A416,'IHS DATABASE'!C:G,5,0))</f>
        <v>Eastern </v>
      </c>
      <c r="F416" s="223" t="str">
        <f>IF(A416="","",VLOOKUP(A416,'IHS DATABASE'!C:AB,26,0))</f>
        <v>Fetus Kalunga</v>
      </c>
      <c r="G416" s="222" t="str">
        <f>IF(A416="","",VLOOKUP(A416,'IHS DATABASE'!C:X,22,0))</f>
        <v>Fetus Kalunga</v>
      </c>
      <c r="H416" s="224"/>
      <c r="I416" s="223" t="str">
        <f>IF(A416="","",VLOOKUP(A416,'IHS DATABASE'!C:W,21,0))</f>
        <v>Outdoor</v>
      </c>
      <c r="J416" s="223" t="str">
        <f>IF(A416="","",VLOOKUP(A416,'IHS DATABASE'!C:T,18,0))</f>
        <v>Solar-Gen</v>
      </c>
      <c r="K416" s="223"/>
      <c r="L416" s="223"/>
      <c r="M416" s="223" t="str">
        <f>IF(A416="","",VLOOKUP(A416,'IHS DATABASE'!C:U,19,0))</f>
        <v>Green Field</v>
      </c>
      <c r="O416" s="213">
        <v>45970</v>
      </c>
      <c r="Q416" s="233"/>
      <c r="R416" s="234"/>
      <c r="S416" s="234" t="str">
        <f>IF(A416="","",VLOOKUP(A416,'IHS DATABASE'!C:BG,30,0))</f>
        <v>CK Works</v>
      </c>
      <c r="T416" s="223"/>
      <c r="U416" s="234">
        <f>IF(A416="","",VLOOKUP(A416,'IHS DATABASE'!C:AG,31,0))</f>
        <v>20</v>
      </c>
      <c r="V416" s="13"/>
      <c r="W416" s="13"/>
      <c r="X416" s="13">
        <v>13686</v>
      </c>
      <c r="Y416" s="237">
        <f t="shared" si="63"/>
        <v>13686</v>
      </c>
      <c r="Z416" s="237">
        <f t="shared" si="64"/>
        <v>1103280</v>
      </c>
      <c r="AA416" s="237" t="str">
        <f t="shared" si="65"/>
        <v>OK</v>
      </c>
      <c r="AB416" s="238"/>
      <c r="AC416" s="238"/>
      <c r="AD416" s="238"/>
      <c r="AE416" s="239"/>
      <c r="AG416" s="245"/>
      <c r="AH416" s="245"/>
      <c r="AI416" s="246">
        <v>91</v>
      </c>
      <c r="AJ416" s="246">
        <v>550</v>
      </c>
      <c r="AK416" s="240">
        <f t="shared" si="66"/>
        <v>641</v>
      </c>
      <c r="AL416" s="240">
        <f t="shared" si="67"/>
        <v>-91</v>
      </c>
      <c r="AM416" s="247">
        <f t="shared" si="68"/>
        <v>-0.00664913049831945</v>
      </c>
      <c r="AN416" s="240">
        <f>IF(A416="","",VLOOKUP(A416,'IHS DATABASE'!C:H,6,0))</f>
        <v>2.5</v>
      </c>
      <c r="AO416" s="240"/>
      <c r="AP416" s="248"/>
      <c r="AQ416" s="248"/>
      <c r="AR416" s="222"/>
      <c r="AS416" s="222"/>
      <c r="AT416" s="222">
        <f t="shared" si="69"/>
        <v>0</v>
      </c>
      <c r="AU416" s="222"/>
      <c r="AV416" s="249"/>
      <c r="AW416" s="249"/>
      <c r="AX416" s="222"/>
      <c r="AY416" s="222"/>
      <c r="AZ416" s="222"/>
      <c r="BA416" s="222"/>
      <c r="BB416" s="249"/>
      <c r="BC416" s="249" t="s">
        <v>69</v>
      </c>
      <c r="BD416" s="249"/>
      <c r="BE416" s="249"/>
    </row>
    <row r="417" spans="1:57">
      <c r="A417" s="221" t="s">
        <v>214</v>
      </c>
      <c r="B417" s="222" t="str">
        <f>IF(A417="","",VLOOKUP(A417,'IHS DATABASE'!C:D,2,0))</f>
        <v>Sinda</v>
      </c>
      <c r="C417" s="223" t="str">
        <f>IF(A417="","",VLOOKUP(A417,'IHS DATABASE'!C:AD,27,0))</f>
        <v>CCS</v>
      </c>
      <c r="D417" s="223" t="s">
        <v>76</v>
      </c>
      <c r="E417" s="223" t="str">
        <f>IF(A417="","",VLOOKUP(A417,'IHS DATABASE'!C:G,5,0))</f>
        <v>Eastern </v>
      </c>
      <c r="F417" s="223" t="str">
        <f>IF(A417="","",VLOOKUP(A417,'IHS DATABASE'!C:AB,26,0))</f>
        <v>Fetus Kalunga</v>
      </c>
      <c r="G417" s="222" t="str">
        <f>IF(A417="","",VLOOKUP(A417,'IHS DATABASE'!C:X,22,0))</f>
        <v>Fetus Kalunga</v>
      </c>
      <c r="H417" s="224"/>
      <c r="I417" s="223" t="str">
        <f>IF(A417="","",VLOOKUP(A417,'IHS DATABASE'!C:W,21,0))</f>
        <v>Indoor </v>
      </c>
      <c r="J417" s="223" t="str">
        <f>IF(A417="","",VLOOKUP(A417,'IHS DATABASE'!C:T,18,0))</f>
        <v>Grid-Gen</v>
      </c>
      <c r="K417" s="223"/>
      <c r="L417" s="223"/>
      <c r="M417" s="223" t="str">
        <f>IF(A417="","",VLOOKUP(A417,'IHS DATABASE'!C:U,19,0))</f>
        <v>Green Field</v>
      </c>
      <c r="O417" s="213">
        <v>45970</v>
      </c>
      <c r="Q417" s="233"/>
      <c r="R417" s="234"/>
      <c r="S417" s="234" t="str">
        <f>IF(A417="","",VLOOKUP(A417,'IHS DATABASE'!C:BG,30,0))</f>
        <v>Earth technology</v>
      </c>
      <c r="T417" s="223"/>
      <c r="U417" s="234">
        <f>IF(A417="","",VLOOKUP(A417,'IHS DATABASE'!C:AG,31,0))</f>
        <v>20</v>
      </c>
      <c r="V417" s="13"/>
      <c r="W417" s="13"/>
      <c r="X417" s="13">
        <v>8832</v>
      </c>
      <c r="Y417" s="237">
        <f t="shared" si="63"/>
        <v>8832</v>
      </c>
      <c r="Z417" s="237">
        <f t="shared" si="64"/>
        <v>1103280</v>
      </c>
      <c r="AA417" s="237" t="str">
        <f t="shared" si="65"/>
        <v>OK</v>
      </c>
      <c r="AB417" s="238"/>
      <c r="AC417" s="238"/>
      <c r="AD417" s="238"/>
      <c r="AE417" s="239"/>
      <c r="AG417" s="245"/>
      <c r="AH417" s="245"/>
      <c r="AI417" s="246">
        <v>25</v>
      </c>
      <c r="AJ417" s="246">
        <v>250</v>
      </c>
      <c r="AK417" s="240">
        <f t="shared" si="66"/>
        <v>275</v>
      </c>
      <c r="AL417" s="240">
        <f t="shared" si="67"/>
        <v>-25</v>
      </c>
      <c r="AM417" s="247">
        <f t="shared" si="68"/>
        <v>-0.00283061594202899</v>
      </c>
      <c r="AN417" s="240">
        <f>IF(A417="","",VLOOKUP(A417,'IHS DATABASE'!C:H,6,0))</f>
        <v>2.5</v>
      </c>
      <c r="AO417" s="240"/>
      <c r="AP417" s="248"/>
      <c r="AQ417" s="248"/>
      <c r="AR417" s="222"/>
      <c r="AS417" s="222"/>
      <c r="AT417" s="222">
        <f t="shared" si="69"/>
        <v>0</v>
      </c>
      <c r="AU417" s="222"/>
      <c r="AV417" s="249"/>
      <c r="AW417" s="249"/>
      <c r="AX417" s="222"/>
      <c r="AY417" s="222"/>
      <c r="AZ417" s="222"/>
      <c r="BA417" s="222"/>
      <c r="BB417" s="249"/>
      <c r="BC417" s="249" t="s">
        <v>69</v>
      </c>
      <c r="BD417" s="249"/>
      <c r="BE417" s="249"/>
    </row>
    <row r="418" spans="1:57">
      <c r="A418" s="221" t="s">
        <v>179</v>
      </c>
      <c r="B418" s="222" t="str">
        <f>IF(A418="","",VLOOKUP(A418,'IHS DATABASE'!C:D,2,0))</f>
        <v>Mawanda Basic School</v>
      </c>
      <c r="C418" s="223" t="str">
        <f>IF(A418="","",VLOOKUP(A418,'IHS DATABASE'!C:AD,27,0))</f>
        <v>CCS</v>
      </c>
      <c r="D418" s="223" t="s">
        <v>76</v>
      </c>
      <c r="E418" s="223" t="str">
        <f>IF(A418="","",VLOOKUP(A418,'IHS DATABASE'!C:G,5,0))</f>
        <v>Eastern</v>
      </c>
      <c r="F418" s="223" t="str">
        <f>IF(A418="","",VLOOKUP(A418,'IHS DATABASE'!C:AB,26,0))</f>
        <v>Fetus Kalunga</v>
      </c>
      <c r="G418" s="222" t="str">
        <f>IF(A418="","",VLOOKUP(A418,'IHS DATABASE'!C:X,22,0))</f>
        <v>Fetus Kalunga</v>
      </c>
      <c r="H418" s="224"/>
      <c r="I418" s="223" t="str">
        <f>IF(A418="","",VLOOKUP(A418,'IHS DATABASE'!C:W,21,0))</f>
        <v>Outdoor</v>
      </c>
      <c r="J418" s="223" t="str">
        <f>IF(A418="","",VLOOKUP(A418,'IHS DATABASE'!C:T,18,0))</f>
        <v>Grid-Gen</v>
      </c>
      <c r="K418" s="223"/>
      <c r="L418" s="223"/>
      <c r="M418" s="223" t="str">
        <f>IF(A418="","",VLOOKUP(A418,'IHS DATABASE'!C:U,19,0))</f>
        <v>Green Field</v>
      </c>
      <c r="O418" s="213">
        <v>45970</v>
      </c>
      <c r="Q418" s="233"/>
      <c r="R418" s="234"/>
      <c r="S418" s="234">
        <f>IF(A418="","",VLOOKUP(A418,'IHS DATABASE'!C:BG,30,0))</f>
        <v>0</v>
      </c>
      <c r="T418" s="223"/>
      <c r="U418" s="234">
        <f>IF(A418="","",VLOOKUP(A418,'IHS DATABASE'!C:AG,31,0))</f>
        <v>0</v>
      </c>
      <c r="V418" s="13"/>
      <c r="W418" s="13"/>
      <c r="X418" s="13">
        <v>11933</v>
      </c>
      <c r="Y418" s="237">
        <f t="shared" si="63"/>
        <v>11933</v>
      </c>
      <c r="Z418" s="237">
        <f t="shared" si="64"/>
        <v>1103280</v>
      </c>
      <c r="AA418" s="237" t="str">
        <f t="shared" si="65"/>
        <v>OK</v>
      </c>
      <c r="AB418" s="238"/>
      <c r="AC418" s="238"/>
      <c r="AD418" s="238"/>
      <c r="AE418" s="239"/>
      <c r="AG418" s="245"/>
      <c r="AH418" s="245"/>
      <c r="AI418" s="246">
        <v>48</v>
      </c>
      <c r="AJ418" s="246">
        <v>300</v>
      </c>
      <c r="AK418" s="240">
        <f t="shared" si="66"/>
        <v>348</v>
      </c>
      <c r="AL418" s="240">
        <f t="shared" si="67"/>
        <v>-48</v>
      </c>
      <c r="AM418" s="247">
        <f t="shared" si="68"/>
        <v>-0.00402245872789743</v>
      </c>
      <c r="AN418" s="240">
        <f>IF(A418="","",VLOOKUP(A418,'IHS DATABASE'!C:H,6,0))</f>
        <v>4.5</v>
      </c>
      <c r="AO418" s="240"/>
      <c r="AP418" s="248"/>
      <c r="AQ418" s="248"/>
      <c r="AR418" s="222"/>
      <c r="AS418" s="222"/>
      <c r="AT418" s="222">
        <f t="shared" si="69"/>
        <v>0</v>
      </c>
      <c r="AU418" s="222"/>
      <c r="AV418" s="249"/>
      <c r="AW418" s="249"/>
      <c r="AX418" s="222"/>
      <c r="AY418" s="222"/>
      <c r="AZ418" s="222"/>
      <c r="BA418" s="222"/>
      <c r="BB418" s="249"/>
      <c r="BC418" s="249" t="s">
        <v>69</v>
      </c>
      <c r="BD418" s="249"/>
      <c r="BE418" s="249"/>
    </row>
    <row r="419" spans="1:57">
      <c r="A419" s="221" t="s">
        <v>99</v>
      </c>
      <c r="B419" s="222" t="str">
        <f>IF(A419="","",VLOOKUP(A419,'IHS DATABASE'!C:D,2,0))</f>
        <v>Ukwimi</v>
      </c>
      <c r="C419" s="223" t="str">
        <f>IF(A419="","",VLOOKUP(A419,'IHS DATABASE'!C:AD,27,0))</f>
        <v>CCS</v>
      </c>
      <c r="D419" s="223" t="s">
        <v>76</v>
      </c>
      <c r="E419" s="223" t="str">
        <f>IF(A419="","",VLOOKUP(A419,'IHS DATABASE'!C:G,5,0))</f>
        <v>Eastern </v>
      </c>
      <c r="F419" s="223" t="str">
        <f>IF(A419="","",VLOOKUP(A419,'IHS DATABASE'!C:AB,26,0))</f>
        <v>Fetus Kalunga</v>
      </c>
      <c r="G419" s="222" t="str">
        <f>IF(A419="","",VLOOKUP(A419,'IHS DATABASE'!C:X,22,0))</f>
        <v>Fetus Kalunga</v>
      </c>
      <c r="H419" s="224"/>
      <c r="I419" s="223" t="str">
        <f>IF(A419="","",VLOOKUP(A419,'IHS DATABASE'!C:W,21,0))</f>
        <v>Outdoor</v>
      </c>
      <c r="J419" s="223" t="str">
        <f>IF(A419="","",VLOOKUP(A419,'IHS DATABASE'!C:T,18,0))</f>
        <v>Grid-Gen</v>
      </c>
      <c r="K419" s="223"/>
      <c r="L419" s="223"/>
      <c r="M419" s="223" t="str">
        <f>IF(A419="","",VLOOKUP(A419,'IHS DATABASE'!C:U,19,0))</f>
        <v>Green Field</v>
      </c>
      <c r="O419" s="213">
        <v>45970</v>
      </c>
      <c r="Q419" s="233"/>
      <c r="R419" s="234"/>
      <c r="S419" s="234" t="str">
        <f>IF(A419="","",VLOOKUP(A419,'IHS DATABASE'!C:BG,30,0))</f>
        <v>Gen Logic </v>
      </c>
      <c r="T419" s="223"/>
      <c r="U419" s="234">
        <f>IF(A419="","",VLOOKUP(A419,'IHS DATABASE'!C:AG,31,0))</f>
        <v>16</v>
      </c>
      <c r="V419" s="13"/>
      <c r="W419" s="13"/>
      <c r="X419" s="13">
        <v>14217</v>
      </c>
      <c r="Y419" s="237">
        <f t="shared" si="63"/>
        <v>14217</v>
      </c>
      <c r="Z419" s="237">
        <f t="shared" si="64"/>
        <v>1103280</v>
      </c>
      <c r="AA419" s="237" t="str">
        <f t="shared" si="65"/>
        <v>OK</v>
      </c>
      <c r="AB419" s="238"/>
      <c r="AC419" s="238"/>
      <c r="AD419" s="238"/>
      <c r="AE419" s="239"/>
      <c r="AG419" s="245"/>
      <c r="AH419" s="245"/>
      <c r="AI419" s="246">
        <v>26</v>
      </c>
      <c r="AJ419" s="246">
        <v>300</v>
      </c>
      <c r="AK419" s="240">
        <f t="shared" si="66"/>
        <v>326</v>
      </c>
      <c r="AL419" s="240">
        <f t="shared" si="67"/>
        <v>-26</v>
      </c>
      <c r="AM419" s="247">
        <f t="shared" si="68"/>
        <v>-0.00182879651121896</v>
      </c>
      <c r="AN419" s="240">
        <f>IF(A419="","",VLOOKUP(A419,'IHS DATABASE'!C:H,6,0))</f>
        <v>2</v>
      </c>
      <c r="AO419" s="240"/>
      <c r="AP419" s="248"/>
      <c r="AQ419" s="248"/>
      <c r="AR419" s="222"/>
      <c r="AS419" s="222"/>
      <c r="AT419" s="222">
        <f t="shared" si="69"/>
        <v>0</v>
      </c>
      <c r="AU419" s="222"/>
      <c r="AV419" s="249"/>
      <c r="AW419" s="249"/>
      <c r="AX419" s="222"/>
      <c r="AY419" s="222"/>
      <c r="AZ419" s="222"/>
      <c r="BA419" s="222"/>
      <c r="BB419" s="249"/>
      <c r="BC419" s="249" t="s">
        <v>69</v>
      </c>
      <c r="BD419" s="249"/>
      <c r="BE419" s="249"/>
    </row>
    <row r="420" spans="1:57">
      <c r="A420" s="221" t="s">
        <v>105</v>
      </c>
      <c r="B420" s="222" t="str">
        <f>IF(A420="","",VLOOKUP(A420,'IHS DATABASE'!C:D,2,0))</f>
        <v>Kapata Market</v>
      </c>
      <c r="C420" s="223" t="str">
        <f>IF(A420="","",VLOOKUP(A420,'IHS DATABASE'!C:AD,27,0))</f>
        <v>CCS</v>
      </c>
      <c r="D420" s="223" t="s">
        <v>59</v>
      </c>
      <c r="E420" s="223" t="str">
        <f>IF(A420="","",VLOOKUP(A420,'IHS DATABASE'!C:G,5,0))</f>
        <v>Eastern</v>
      </c>
      <c r="F420" s="223" t="str">
        <f>IF(A420="","",VLOOKUP(A420,'IHS DATABASE'!C:AB,26,0))</f>
        <v>Fetus Kalunga</v>
      </c>
      <c r="G420" s="222" t="str">
        <f>IF(A420="","",VLOOKUP(A420,'IHS DATABASE'!C:X,22,0))</f>
        <v>Fetus Kalunga</v>
      </c>
      <c r="H420" s="224"/>
      <c r="I420" s="223" t="str">
        <f>IF(A420="","",VLOOKUP(A420,'IHS DATABASE'!C:W,21,0))</f>
        <v>Outdoor</v>
      </c>
      <c r="J420" s="223" t="str">
        <f>IF(A420="","",VLOOKUP(A420,'IHS DATABASE'!C:T,18,0))</f>
        <v>Grid-Gen</v>
      </c>
      <c r="K420" s="223"/>
      <c r="L420" s="223"/>
      <c r="M420" s="223" t="str">
        <f>IF(A420="","",VLOOKUP(A420,'IHS DATABASE'!C:U,19,0))</f>
        <v>Green Field</v>
      </c>
      <c r="O420" s="213">
        <v>45970</v>
      </c>
      <c r="Q420" s="233"/>
      <c r="R420" s="234"/>
      <c r="S420" s="234" t="str">
        <f>IF(A420="","",VLOOKUP(A420,'IHS DATABASE'!C:BG,30,0))</f>
        <v>CK Works</v>
      </c>
      <c r="T420" s="223"/>
      <c r="U420" s="234">
        <f>IF(A420="","",VLOOKUP(A420,'IHS DATABASE'!C:AG,31,0))</f>
        <v>20</v>
      </c>
      <c r="V420" s="13"/>
      <c r="W420" s="13"/>
      <c r="X420" s="13">
        <v>431</v>
      </c>
      <c r="Y420" s="237">
        <f t="shared" si="63"/>
        <v>431</v>
      </c>
      <c r="Z420" s="237">
        <f t="shared" si="64"/>
        <v>1103280</v>
      </c>
      <c r="AA420" s="237" t="str">
        <f t="shared" si="65"/>
        <v>OK</v>
      </c>
      <c r="AB420" s="238"/>
      <c r="AC420" s="238"/>
      <c r="AD420" s="238"/>
      <c r="AE420" s="239"/>
      <c r="AG420" s="245"/>
      <c r="AH420" s="245"/>
      <c r="AI420" s="246">
        <v>39</v>
      </c>
      <c r="AJ420" s="246">
        <v>400</v>
      </c>
      <c r="AK420" s="240">
        <f t="shared" si="66"/>
        <v>439</v>
      </c>
      <c r="AL420" s="240">
        <f t="shared" si="67"/>
        <v>-39</v>
      </c>
      <c r="AM420" s="247">
        <f t="shared" si="68"/>
        <v>-0.0904872389791183</v>
      </c>
      <c r="AN420" s="240">
        <f>IF(A420="","",VLOOKUP(A420,'IHS DATABASE'!C:H,6,0))</f>
        <v>2.5</v>
      </c>
      <c r="AO420" s="240"/>
      <c r="AP420" s="248"/>
      <c r="AQ420" s="248"/>
      <c r="AR420" s="222"/>
      <c r="AS420" s="222"/>
      <c r="AT420" s="222">
        <f t="shared" si="69"/>
        <v>0</v>
      </c>
      <c r="AU420" s="222"/>
      <c r="AV420" s="249"/>
      <c r="AW420" s="249"/>
      <c r="AX420" s="222"/>
      <c r="AY420" s="222"/>
      <c r="AZ420" s="222"/>
      <c r="BA420" s="222"/>
      <c r="BB420" s="249"/>
      <c r="BC420" s="249" t="s">
        <v>60</v>
      </c>
      <c r="BD420" s="249"/>
      <c r="BE420" s="249"/>
    </row>
    <row r="421" spans="1:57">
      <c r="A421" s="221" t="s">
        <v>58</v>
      </c>
      <c r="B421" s="222" t="str">
        <f>IF(A421="","",VLOOKUP(A421,'IHS DATABASE'!C:D,2,0))</f>
        <v>Katete CBD</v>
      </c>
      <c r="C421" s="223" t="str">
        <f>IF(A421="","",VLOOKUP(A421,'IHS DATABASE'!C:AD,27,0))</f>
        <v>CCS</v>
      </c>
      <c r="D421" s="223" t="s">
        <v>59</v>
      </c>
      <c r="E421" s="223" t="str">
        <f>IF(A421="","",VLOOKUP(A421,'IHS DATABASE'!C:G,5,0))</f>
        <v>Eastern </v>
      </c>
      <c r="F421" s="223" t="str">
        <f>IF(A421="","",VLOOKUP(A421,'IHS DATABASE'!C:AB,26,0))</f>
        <v>Fetus Kalunga</v>
      </c>
      <c r="G421" s="222" t="str">
        <f>IF(A421="","",VLOOKUP(A421,'IHS DATABASE'!C:X,22,0))</f>
        <v>Fetus Kalunga</v>
      </c>
      <c r="H421" s="224"/>
      <c r="I421" s="223" t="str">
        <f>IF(A421="","",VLOOKUP(A421,'IHS DATABASE'!C:W,21,0))</f>
        <v>Outdoor</v>
      </c>
      <c r="J421" s="223" t="str">
        <f>IF(A421="","",VLOOKUP(A421,'IHS DATABASE'!C:T,18,0))</f>
        <v>Grid-Gen</v>
      </c>
      <c r="K421" s="223"/>
      <c r="L421" s="223"/>
      <c r="M421" s="223" t="str">
        <f>IF(A421="","",VLOOKUP(A421,'IHS DATABASE'!C:U,19,0))</f>
        <v>Green Field</v>
      </c>
      <c r="O421" s="213">
        <v>45970</v>
      </c>
      <c r="Q421" s="233"/>
      <c r="R421" s="234"/>
      <c r="S421" s="234" t="str">
        <f>IF(A421="","",VLOOKUP(A421,'IHS DATABASE'!C:BG,30,0))</f>
        <v>Gen Logic </v>
      </c>
      <c r="T421" s="223"/>
      <c r="U421" s="234">
        <f>IF(A421="","",VLOOKUP(A421,'IHS DATABASE'!C:AG,31,0))</f>
        <v>20</v>
      </c>
      <c r="V421" s="13"/>
      <c r="W421" s="13"/>
      <c r="X421" s="13">
        <v>9828</v>
      </c>
      <c r="Y421" s="237">
        <f t="shared" si="63"/>
        <v>9828</v>
      </c>
      <c r="Z421" s="237">
        <f t="shared" si="64"/>
        <v>1103280</v>
      </c>
      <c r="AA421" s="237" t="str">
        <f t="shared" si="65"/>
        <v>OK</v>
      </c>
      <c r="AB421" s="238"/>
      <c r="AC421" s="238"/>
      <c r="AD421" s="238"/>
      <c r="AE421" s="239"/>
      <c r="AG421" s="245"/>
      <c r="AH421" s="245"/>
      <c r="AI421" s="246">
        <v>21</v>
      </c>
      <c r="AJ421" s="246">
        <v>400</v>
      </c>
      <c r="AK421" s="240">
        <f t="shared" si="66"/>
        <v>421</v>
      </c>
      <c r="AL421" s="240">
        <f t="shared" si="67"/>
        <v>-21</v>
      </c>
      <c r="AM421" s="247">
        <f t="shared" si="68"/>
        <v>-0.00213675213675214</v>
      </c>
      <c r="AN421" s="240">
        <f>IF(A421="","",VLOOKUP(A421,'IHS DATABASE'!C:H,6,0))</f>
        <v>2.5</v>
      </c>
      <c r="AO421" s="240"/>
      <c r="AP421" s="248"/>
      <c r="AQ421" s="248"/>
      <c r="AR421" s="222"/>
      <c r="AS421" s="222"/>
      <c r="AT421" s="222">
        <f t="shared" si="69"/>
        <v>0</v>
      </c>
      <c r="AU421" s="222"/>
      <c r="AV421" s="249"/>
      <c r="AW421" s="249"/>
      <c r="AX421" s="222"/>
      <c r="AY421" s="222"/>
      <c r="AZ421" s="222"/>
      <c r="BA421" s="222"/>
      <c r="BB421" s="249"/>
      <c r="BC421" s="249" t="s">
        <v>60</v>
      </c>
      <c r="BD421" s="249"/>
      <c r="BE421" s="249"/>
    </row>
    <row r="422" spans="1:57">
      <c r="A422" s="221" t="s">
        <v>186</v>
      </c>
      <c r="B422" s="222" t="str">
        <f>IF(A422="","",VLOOKUP(A422,'IHS DATABASE'!C:D,2,0))</f>
        <v>NYAKUTWA</v>
      </c>
      <c r="C422" s="223" t="str">
        <f>IF(A422="","",VLOOKUP(A422,'IHS DATABASE'!C:AD,27,0))</f>
        <v>CCS</v>
      </c>
      <c r="D422" s="223" t="s">
        <v>59</v>
      </c>
      <c r="E422" s="223" t="str">
        <f>IF(A422="","",VLOOKUP(A422,'IHS DATABASE'!C:G,5,0))</f>
        <v>Eastern </v>
      </c>
      <c r="F422" s="223" t="str">
        <f>IF(A422="","",VLOOKUP(A422,'IHS DATABASE'!C:AB,26,0))</f>
        <v>Fetus Kalunga</v>
      </c>
      <c r="G422" s="222" t="str">
        <f>IF(A422="","",VLOOKUP(A422,'IHS DATABASE'!C:X,22,0))</f>
        <v>Fetus Kalunga</v>
      </c>
      <c r="H422" s="224"/>
      <c r="I422" s="223" t="str">
        <f>IF(A422="","",VLOOKUP(A422,'IHS DATABASE'!C:W,21,0))</f>
        <v>Indoor </v>
      </c>
      <c r="J422" s="223" t="str">
        <f>IF(A422="","",VLOOKUP(A422,'IHS DATABASE'!C:T,18,0))</f>
        <v>Grid-Gen</v>
      </c>
      <c r="K422" s="223"/>
      <c r="L422" s="223"/>
      <c r="M422" s="223" t="str">
        <f>IF(A422="","",VLOOKUP(A422,'IHS DATABASE'!C:U,19,0))</f>
        <v>Green Field</v>
      </c>
      <c r="O422" s="213">
        <v>45970</v>
      </c>
      <c r="Q422" s="233"/>
      <c r="R422" s="234"/>
      <c r="S422" s="234" t="str">
        <f>IF(A422="","",VLOOKUP(A422,'IHS DATABASE'!C:BG,30,0))</f>
        <v>Gen Logic </v>
      </c>
      <c r="T422" s="223"/>
      <c r="U422" s="234">
        <f>IF(A422="","",VLOOKUP(A422,'IHS DATABASE'!C:AG,31,0))</f>
        <v>16</v>
      </c>
      <c r="V422" s="13"/>
      <c r="W422" s="13"/>
      <c r="X422" s="13">
        <v>2127</v>
      </c>
      <c r="Y422" s="237">
        <f t="shared" si="63"/>
        <v>2127</v>
      </c>
      <c r="Z422" s="237">
        <f t="shared" si="64"/>
        <v>1103280</v>
      </c>
      <c r="AA422" s="237" t="str">
        <f t="shared" si="65"/>
        <v>OK</v>
      </c>
      <c r="AB422" s="238"/>
      <c r="AC422" s="238"/>
      <c r="AD422" s="238"/>
      <c r="AE422" s="239"/>
      <c r="AG422" s="245"/>
      <c r="AH422" s="245"/>
      <c r="AI422" s="246">
        <v>194</v>
      </c>
      <c r="AJ422" s="246">
        <v>400</v>
      </c>
      <c r="AK422" s="240">
        <f t="shared" si="66"/>
        <v>594</v>
      </c>
      <c r="AL422" s="240">
        <f t="shared" si="67"/>
        <v>-194</v>
      </c>
      <c r="AM422" s="247">
        <f t="shared" si="68"/>
        <v>-0.0912082745651152</v>
      </c>
      <c r="AN422" s="240">
        <f>IF(A422="","",VLOOKUP(A422,'IHS DATABASE'!C:H,6,0))</f>
        <v>2</v>
      </c>
      <c r="AO422" s="240"/>
      <c r="AP422" s="248"/>
      <c r="AQ422" s="248"/>
      <c r="AR422" s="222"/>
      <c r="AS422" s="222"/>
      <c r="AT422" s="222">
        <f t="shared" si="69"/>
        <v>0</v>
      </c>
      <c r="AU422" s="222"/>
      <c r="AV422" s="249"/>
      <c r="AW422" s="249"/>
      <c r="AX422" s="222"/>
      <c r="AY422" s="222"/>
      <c r="AZ422" s="222"/>
      <c r="BA422" s="222"/>
      <c r="BB422" s="249"/>
      <c r="BC422" s="249" t="s">
        <v>60</v>
      </c>
      <c r="BD422" s="249"/>
      <c r="BE422" s="249"/>
    </row>
    <row r="423" spans="1:57">
      <c r="A423" s="221" t="s">
        <v>83</v>
      </c>
      <c r="B423" s="222" t="str">
        <f>IF(A423="","",VLOOKUP(A423,'IHS DATABASE'!C:D,2,0))</f>
        <v>Mbwindi BB</v>
      </c>
      <c r="C423" s="223" t="str">
        <f>IF(A423="","",VLOOKUP(A423,'IHS DATABASE'!C:AD,27,0))</f>
        <v>CCS</v>
      </c>
      <c r="D423" s="223" t="s">
        <v>59</v>
      </c>
      <c r="E423" s="223" t="str">
        <f>IF(A423="","",VLOOKUP(A423,'IHS DATABASE'!C:G,5,0))</f>
        <v>Eastern </v>
      </c>
      <c r="F423" s="223" t="str">
        <f>IF(A423="","",VLOOKUP(A423,'IHS DATABASE'!C:AB,26,0))</f>
        <v>Fetus Kalunga</v>
      </c>
      <c r="G423" s="222" t="str">
        <f>IF(A423="","",VLOOKUP(A423,'IHS DATABASE'!C:X,22,0))</f>
        <v>Fetus Kalunga</v>
      </c>
      <c r="H423" s="224"/>
      <c r="I423" s="223" t="str">
        <f>IF(A423="","",VLOOKUP(A423,'IHS DATABASE'!C:W,21,0))</f>
        <v>Indoor </v>
      </c>
      <c r="J423" s="223" t="str">
        <f>IF(A423="","",VLOOKUP(A423,'IHS DATABASE'!C:T,18,0))</f>
        <v>Grid-Gen</v>
      </c>
      <c r="K423" s="223"/>
      <c r="L423" s="223"/>
      <c r="M423" s="223" t="str">
        <f>IF(A423="","",VLOOKUP(A423,'IHS DATABASE'!C:U,19,0))</f>
        <v>Green Field</v>
      </c>
      <c r="O423" s="213">
        <v>45970</v>
      </c>
      <c r="Q423" s="233"/>
      <c r="R423" s="234"/>
      <c r="S423" s="234" t="str">
        <f>IF(A423="","",VLOOKUP(A423,'IHS DATABASE'!C:BG,30,0))</f>
        <v>Gen Logic </v>
      </c>
      <c r="T423" s="223"/>
      <c r="U423" s="234">
        <f>IF(A423="","",VLOOKUP(A423,'IHS DATABASE'!C:AG,31,0))</f>
        <v>15</v>
      </c>
      <c r="V423" s="13"/>
      <c r="W423" s="13"/>
      <c r="X423" s="13">
        <v>10630</v>
      </c>
      <c r="Y423" s="237">
        <f t="shared" si="63"/>
        <v>10630</v>
      </c>
      <c r="Z423" s="237">
        <f t="shared" si="64"/>
        <v>1103280</v>
      </c>
      <c r="AA423" s="237" t="str">
        <f t="shared" si="65"/>
        <v>OK</v>
      </c>
      <c r="AB423" s="238"/>
      <c r="AC423" s="238"/>
      <c r="AD423" s="238"/>
      <c r="AE423" s="239"/>
      <c r="AG423" s="245"/>
      <c r="AH423" s="245"/>
      <c r="AI423" s="246">
        <v>167</v>
      </c>
      <c r="AJ423" s="246">
        <v>300</v>
      </c>
      <c r="AK423" s="240">
        <f t="shared" si="66"/>
        <v>467</v>
      </c>
      <c r="AL423" s="240">
        <f t="shared" si="67"/>
        <v>-167</v>
      </c>
      <c r="AM423" s="247">
        <f t="shared" si="68"/>
        <v>-0.0157102539981185</v>
      </c>
      <c r="AN423" s="240">
        <f>IF(A423="","",VLOOKUP(A423,'IHS DATABASE'!C:H,6,0))</f>
        <v>1.8</v>
      </c>
      <c r="AO423" s="240"/>
      <c r="AP423" s="248"/>
      <c r="AQ423" s="248"/>
      <c r="AR423" s="222"/>
      <c r="AS423" s="222"/>
      <c r="AT423" s="222">
        <f t="shared" si="69"/>
        <v>0</v>
      </c>
      <c r="AU423" s="222"/>
      <c r="AV423" s="249"/>
      <c r="AW423" s="249"/>
      <c r="AX423" s="222"/>
      <c r="AY423" s="222"/>
      <c r="AZ423" s="222"/>
      <c r="BA423" s="222"/>
      <c r="BB423" s="249"/>
      <c r="BC423" s="249" t="s">
        <v>69</v>
      </c>
      <c r="BD423" s="249"/>
      <c r="BE423" s="249"/>
    </row>
    <row r="424" spans="1:57">
      <c r="A424" s="221" t="s">
        <v>196</v>
      </c>
      <c r="B424" s="222" t="str">
        <f>IF(A424="","",VLOOKUP(A424,'IHS DATABASE'!C:D,2,0))</f>
        <v>Gundani Basic School</v>
      </c>
      <c r="C424" s="223" t="str">
        <f>IF(A424="","",VLOOKUP(A424,'IHS DATABASE'!C:AD,27,0))</f>
        <v>CCS</v>
      </c>
      <c r="D424" s="223" t="s">
        <v>59</v>
      </c>
      <c r="E424" s="223" t="str">
        <f>IF(A424="","",VLOOKUP(A424,'IHS DATABASE'!C:G,5,0))</f>
        <v>Eastern</v>
      </c>
      <c r="F424" s="223" t="str">
        <f>IF(A424="","",VLOOKUP(A424,'IHS DATABASE'!C:AB,26,0))</f>
        <v>Fetus Kalunga</v>
      </c>
      <c r="G424" s="222" t="str">
        <f>IF(A424="","",VLOOKUP(A424,'IHS DATABASE'!C:X,22,0))</f>
        <v>Fetus Kalunga</v>
      </c>
      <c r="H424" s="224"/>
      <c r="I424" s="223" t="str">
        <f>IF(A424="","",VLOOKUP(A424,'IHS DATABASE'!C:W,21,0))</f>
        <v>Outdoor</v>
      </c>
      <c r="J424" s="223" t="str">
        <f>IF(A424="","",VLOOKUP(A424,'IHS DATABASE'!C:T,18,0))</f>
        <v>Solar-Gen</v>
      </c>
      <c r="K424" s="223"/>
      <c r="L424" s="223"/>
      <c r="M424" s="223" t="str">
        <f>IF(A424="","",VLOOKUP(A424,'IHS DATABASE'!C:U,19,0))</f>
        <v>Green Field</v>
      </c>
      <c r="O424" s="213">
        <v>45970</v>
      </c>
      <c r="Q424" s="233"/>
      <c r="R424" s="234"/>
      <c r="S424" s="234">
        <f>IF(A424="","",VLOOKUP(A424,'IHS DATABASE'!C:BG,30,0))</f>
        <v>0</v>
      </c>
      <c r="T424" s="223"/>
      <c r="U424" s="234">
        <f>IF(A424="","",VLOOKUP(A424,'IHS DATABASE'!C:AG,31,0))</f>
        <v>0</v>
      </c>
      <c r="V424" s="13"/>
      <c r="W424" s="13"/>
      <c r="X424" s="13">
        <v>9348</v>
      </c>
      <c r="Y424" s="237">
        <f t="shared" si="63"/>
        <v>9348</v>
      </c>
      <c r="Z424" s="237">
        <f t="shared" si="64"/>
        <v>1103280</v>
      </c>
      <c r="AA424" s="237" t="str">
        <f t="shared" si="65"/>
        <v>OK</v>
      </c>
      <c r="AB424" s="238"/>
      <c r="AC424" s="238"/>
      <c r="AD424" s="238"/>
      <c r="AE424" s="239"/>
      <c r="AG424" s="245"/>
      <c r="AH424" s="245"/>
      <c r="AI424" s="246">
        <v>22</v>
      </c>
      <c r="AJ424" s="246">
        <v>400</v>
      </c>
      <c r="AK424" s="240">
        <f t="shared" si="66"/>
        <v>422</v>
      </c>
      <c r="AL424" s="240">
        <f t="shared" si="67"/>
        <v>-22</v>
      </c>
      <c r="AM424" s="247">
        <f t="shared" si="68"/>
        <v>-0.00235344458707745</v>
      </c>
      <c r="AN424" s="240">
        <f>IF(A424="","",VLOOKUP(A424,'IHS DATABASE'!C:H,6,0))</f>
        <v>4.5</v>
      </c>
      <c r="AO424" s="240"/>
      <c r="AP424" s="248"/>
      <c r="AQ424" s="248"/>
      <c r="AR424" s="222"/>
      <c r="AS424" s="222"/>
      <c r="AT424" s="222">
        <f t="shared" si="69"/>
        <v>0</v>
      </c>
      <c r="AU424" s="222"/>
      <c r="AV424" s="249"/>
      <c r="AW424" s="249"/>
      <c r="AX424" s="222"/>
      <c r="AY424" s="222"/>
      <c r="AZ424" s="222"/>
      <c r="BA424" s="222"/>
      <c r="BB424" s="249"/>
      <c r="BC424" s="249" t="s">
        <v>60</v>
      </c>
      <c r="BD424" s="249"/>
      <c r="BE424" s="249"/>
    </row>
    <row r="425" spans="1:57">
      <c r="A425" s="221" t="s">
        <v>147</v>
      </c>
      <c r="B425" s="222" t="str">
        <f>IF(A425="","",VLOOKUP(A425,'IHS DATABASE'!C:D,2,0))</f>
        <v>Msazanla Primary school</v>
      </c>
      <c r="C425" s="223" t="str">
        <f>IF(A425="","",VLOOKUP(A425,'IHS DATABASE'!C:AD,27,0))</f>
        <v>CCS</v>
      </c>
      <c r="D425" s="223" t="s">
        <v>76</v>
      </c>
      <c r="E425" s="223" t="str">
        <f>IF(A425="","",VLOOKUP(A425,'IHS DATABASE'!C:G,5,0))</f>
        <v>Eastern</v>
      </c>
      <c r="F425" s="223" t="str">
        <f>IF(A425="","",VLOOKUP(A425,'IHS DATABASE'!C:AB,26,0))</f>
        <v>Fetus Kalunga</v>
      </c>
      <c r="G425" s="222" t="str">
        <f>IF(A425="","",VLOOKUP(A425,'IHS DATABASE'!C:X,22,0))</f>
        <v>Fetus Kalunga</v>
      </c>
      <c r="H425" s="224"/>
      <c r="I425" s="223" t="str">
        <f>IF(A425="","",VLOOKUP(A425,'IHS DATABASE'!C:W,21,0))</f>
        <v>Outdoor</v>
      </c>
      <c r="J425" s="223" t="str">
        <f>IF(A425="","",VLOOKUP(A425,'IHS DATABASE'!C:T,18,0))</f>
        <v>Grid-Gen</v>
      </c>
      <c r="K425" s="223"/>
      <c r="L425" s="223"/>
      <c r="M425" s="223" t="str">
        <f>IF(A425="","",VLOOKUP(A425,'IHS DATABASE'!C:U,19,0))</f>
        <v>Green Field</v>
      </c>
      <c r="O425" s="213">
        <v>45970</v>
      </c>
      <c r="Q425" s="233"/>
      <c r="R425" s="234"/>
      <c r="S425" s="234">
        <f>IF(A425="","",VLOOKUP(A425,'IHS DATABASE'!C:BG,30,0))</f>
        <v>0</v>
      </c>
      <c r="T425" s="223"/>
      <c r="U425" s="234">
        <f>IF(A425="","",VLOOKUP(A425,'IHS DATABASE'!C:AG,31,0))</f>
        <v>0</v>
      </c>
      <c r="V425" s="13"/>
      <c r="W425" s="13"/>
      <c r="X425" s="13">
        <v>12123</v>
      </c>
      <c r="Y425" s="237">
        <f t="shared" si="63"/>
        <v>12123</v>
      </c>
      <c r="Z425" s="237">
        <f t="shared" si="64"/>
        <v>1103280</v>
      </c>
      <c r="AA425" s="237" t="str">
        <f t="shared" si="65"/>
        <v>OK</v>
      </c>
      <c r="AB425" s="238"/>
      <c r="AC425" s="238"/>
      <c r="AD425" s="238"/>
      <c r="AE425" s="239"/>
      <c r="AG425" s="245"/>
      <c r="AH425" s="245"/>
      <c r="AI425" s="246">
        <v>129</v>
      </c>
      <c r="AJ425" s="246">
        <v>400</v>
      </c>
      <c r="AK425" s="240">
        <f t="shared" si="66"/>
        <v>529</v>
      </c>
      <c r="AL425" s="240">
        <f t="shared" si="67"/>
        <v>-129</v>
      </c>
      <c r="AM425" s="247">
        <f t="shared" si="68"/>
        <v>-0.0106409304627567</v>
      </c>
      <c r="AN425" s="240">
        <f>IF(A425="","",VLOOKUP(A425,'IHS DATABASE'!C:H,6,0))</f>
        <v>1.8</v>
      </c>
      <c r="AO425" s="240"/>
      <c r="AP425" s="248"/>
      <c r="AQ425" s="248"/>
      <c r="AR425" s="222"/>
      <c r="AS425" s="222"/>
      <c r="AT425" s="222">
        <f t="shared" si="69"/>
        <v>0</v>
      </c>
      <c r="AU425" s="222"/>
      <c r="AV425" s="249"/>
      <c r="AW425" s="249"/>
      <c r="AX425" s="222"/>
      <c r="AY425" s="222"/>
      <c r="AZ425" s="222"/>
      <c r="BA425" s="222"/>
      <c r="BB425" s="249"/>
      <c r="BC425" s="249" t="s">
        <v>69</v>
      </c>
      <c r="BD425" s="249"/>
      <c r="BE425" s="249"/>
    </row>
    <row r="426" spans="1:57">
      <c r="A426" s="221" t="s">
        <v>151</v>
      </c>
      <c r="B426" s="222" t="str">
        <f>IF(A426="","",VLOOKUP(A426,'IHS DATABASE'!C:D,2,0))</f>
        <v>Dole Primary School</v>
      </c>
      <c r="C426" s="223" t="str">
        <f>IF(A426="","",VLOOKUP(A426,'IHS DATABASE'!C:AD,27,0))</f>
        <v>CCS</v>
      </c>
      <c r="D426" s="223" t="s">
        <v>56</v>
      </c>
      <c r="E426" s="223" t="str">
        <f>IF(A426="","",VLOOKUP(A426,'IHS DATABASE'!C:G,5,0))</f>
        <v>Eastern</v>
      </c>
      <c r="F426" s="223" t="str">
        <f>IF(A426="","",VLOOKUP(A426,'IHS DATABASE'!C:AB,26,0))</f>
        <v>Fetus Kalunga</v>
      </c>
      <c r="G426" s="222" t="str">
        <f>IF(A426="","",VLOOKUP(A426,'IHS DATABASE'!C:X,22,0))</f>
        <v>Fetus Kalunga</v>
      </c>
      <c r="H426" s="224"/>
      <c r="I426" s="223" t="str">
        <f>IF(A426="","",VLOOKUP(A426,'IHS DATABASE'!C:W,21,0))</f>
        <v>Outdoor</v>
      </c>
      <c r="J426" s="223" t="str">
        <f>IF(A426="","",VLOOKUP(A426,'IHS DATABASE'!C:T,18,0))</f>
        <v>Grid-Gen</v>
      </c>
      <c r="K426" s="223"/>
      <c r="L426" s="223"/>
      <c r="M426" s="223" t="str">
        <f>IF(A426="","",VLOOKUP(A426,'IHS DATABASE'!C:U,19,0))</f>
        <v>Green Field</v>
      </c>
      <c r="O426" s="213">
        <v>45970</v>
      </c>
      <c r="Q426" s="233"/>
      <c r="R426" s="234"/>
      <c r="S426" s="234">
        <f>IF(A426="","",VLOOKUP(A426,'IHS DATABASE'!C:BG,30,0))</f>
        <v>0</v>
      </c>
      <c r="T426" s="223"/>
      <c r="U426" s="234">
        <f>IF(A426="","",VLOOKUP(A426,'IHS DATABASE'!C:AG,31,0))</f>
        <v>0</v>
      </c>
      <c r="V426" s="13"/>
      <c r="W426" s="13"/>
      <c r="X426" s="13">
        <v>11484</v>
      </c>
      <c r="Y426" s="237">
        <f t="shared" si="63"/>
        <v>11484</v>
      </c>
      <c r="Z426" s="237">
        <f t="shared" si="64"/>
        <v>1103280</v>
      </c>
      <c r="AA426" s="237" t="str">
        <f t="shared" si="65"/>
        <v>OK</v>
      </c>
      <c r="AB426" s="238"/>
      <c r="AC426" s="238"/>
      <c r="AD426" s="238"/>
      <c r="AE426" s="239"/>
      <c r="AG426" s="245"/>
      <c r="AH426" s="245"/>
      <c r="AI426" s="246">
        <v>37</v>
      </c>
      <c r="AJ426" s="246">
        <v>600</v>
      </c>
      <c r="AK426" s="240">
        <f t="shared" si="66"/>
        <v>637</v>
      </c>
      <c r="AL426" s="240">
        <f t="shared" si="67"/>
        <v>-37</v>
      </c>
      <c r="AM426" s="247">
        <f t="shared" si="68"/>
        <v>-0.00322187391152908</v>
      </c>
      <c r="AN426" s="240">
        <f>IF(A426="","",VLOOKUP(A426,'IHS DATABASE'!C:H,6,0))</f>
        <v>2.5</v>
      </c>
      <c r="AO426" s="240"/>
      <c r="AP426" s="248"/>
      <c r="AQ426" s="248"/>
      <c r="AR426" s="222"/>
      <c r="AS426" s="222"/>
      <c r="AT426" s="222">
        <f t="shared" si="69"/>
        <v>0</v>
      </c>
      <c r="AU426" s="222"/>
      <c r="AV426" s="249"/>
      <c r="AW426" s="249"/>
      <c r="AX426" s="222"/>
      <c r="AY426" s="222"/>
      <c r="AZ426" s="222"/>
      <c r="BA426" s="222"/>
      <c r="BB426" s="249"/>
      <c r="BC426" s="249" t="s">
        <v>69</v>
      </c>
      <c r="BD426" s="249"/>
      <c r="BE426" s="249"/>
    </row>
    <row r="427" spans="1:57">
      <c r="A427" s="221" t="s">
        <v>55</v>
      </c>
      <c r="B427" s="222" t="str">
        <f>IF(A427="","",VLOOKUP(A427,'IHS DATABASE'!C:D,2,0))</f>
        <v>Chadiza</v>
      </c>
      <c r="C427" s="223" t="str">
        <f>IF(A427="","",VLOOKUP(A427,'IHS DATABASE'!C:AD,27,0))</f>
        <v>CCS</v>
      </c>
      <c r="D427" s="223" t="s">
        <v>56</v>
      </c>
      <c r="E427" s="223" t="str">
        <f>IF(A427="","",VLOOKUP(A427,'IHS DATABASE'!C:G,5,0))</f>
        <v>Eastern </v>
      </c>
      <c r="F427" s="223" t="str">
        <f>IF(A427="","",VLOOKUP(A427,'IHS DATABASE'!C:AB,26,0))</f>
        <v>Fetus Kalunga</v>
      </c>
      <c r="G427" s="222" t="str">
        <f>IF(A427="","",VLOOKUP(A427,'IHS DATABASE'!C:X,22,0))</f>
        <v>Fetus Kalunga</v>
      </c>
      <c r="H427" s="224"/>
      <c r="I427" s="223" t="str">
        <f>IF(A427="","",VLOOKUP(A427,'IHS DATABASE'!C:W,21,0))</f>
        <v>Indoor </v>
      </c>
      <c r="J427" s="223" t="str">
        <f>IF(A427="","",VLOOKUP(A427,'IHS DATABASE'!C:T,18,0))</f>
        <v>Grid-Gen</v>
      </c>
      <c r="K427" s="223"/>
      <c r="L427" s="223"/>
      <c r="M427" s="223" t="str">
        <f>IF(A427="","",VLOOKUP(A427,'IHS DATABASE'!C:U,19,0))</f>
        <v>Green Field</v>
      </c>
      <c r="O427" s="213">
        <v>45970</v>
      </c>
      <c r="Q427" s="233"/>
      <c r="R427" s="234"/>
      <c r="S427" s="234" t="str">
        <f>IF(A427="","",VLOOKUP(A427,'IHS DATABASE'!C:BG,30,0))</f>
        <v>Gen Logic </v>
      </c>
      <c r="T427" s="223"/>
      <c r="U427" s="234">
        <f>IF(A427="","",VLOOKUP(A427,'IHS DATABASE'!C:AG,31,0))</f>
        <v>15</v>
      </c>
      <c r="V427" s="13"/>
      <c r="W427" s="13"/>
      <c r="X427" s="13">
        <v>9679</v>
      </c>
      <c r="Y427" s="237">
        <f t="shared" si="63"/>
        <v>9679</v>
      </c>
      <c r="Z427" s="237">
        <f t="shared" si="64"/>
        <v>1103280</v>
      </c>
      <c r="AA427" s="237" t="str">
        <f t="shared" si="65"/>
        <v>OK</v>
      </c>
      <c r="AB427" s="238"/>
      <c r="AC427" s="238"/>
      <c r="AD427" s="238"/>
      <c r="AE427" s="239"/>
      <c r="AG427" s="245"/>
      <c r="AH427" s="245"/>
      <c r="AI427" s="246">
        <v>65</v>
      </c>
      <c r="AJ427" s="246">
        <v>350</v>
      </c>
      <c r="AK427" s="240">
        <f t="shared" si="66"/>
        <v>415</v>
      </c>
      <c r="AL427" s="240">
        <f t="shared" si="67"/>
        <v>-65</v>
      </c>
      <c r="AM427" s="247">
        <f t="shared" si="68"/>
        <v>-0.00671556979026759</v>
      </c>
      <c r="AN427" s="240">
        <f>IF(A427="","",VLOOKUP(A427,'IHS DATABASE'!C:H,6,0))</f>
        <v>1.8</v>
      </c>
      <c r="AO427" s="240"/>
      <c r="AP427" s="248"/>
      <c r="AQ427" s="248"/>
      <c r="AR427" s="222"/>
      <c r="AS427" s="222"/>
      <c r="AT427" s="222">
        <f t="shared" si="69"/>
        <v>0</v>
      </c>
      <c r="AU427" s="222"/>
      <c r="AV427" s="249"/>
      <c r="AW427" s="249"/>
      <c r="AX427" s="222"/>
      <c r="AY427" s="222"/>
      <c r="AZ427" s="222"/>
      <c r="BA427" s="222"/>
      <c r="BB427" s="249"/>
      <c r="BC427" s="249" t="s">
        <v>60</v>
      </c>
      <c r="BD427" s="249"/>
      <c r="BE427" s="249"/>
    </row>
    <row r="428" spans="1:57">
      <c r="A428" s="221" t="s">
        <v>119</v>
      </c>
      <c r="B428" s="222" t="str">
        <f>IF(A428="","",VLOOKUP(A428,'IHS DATABASE'!C:D,2,0))</f>
        <v>Gonda</v>
      </c>
      <c r="C428" s="223" t="str">
        <f>IF(A428="","",VLOOKUP(A428,'IHS DATABASE'!C:AD,27,0))</f>
        <v>CCS</v>
      </c>
      <c r="D428" s="223" t="s">
        <v>56</v>
      </c>
      <c r="E428" s="223" t="str">
        <f>IF(A428="","",VLOOKUP(A428,'IHS DATABASE'!C:G,5,0))</f>
        <v>Eastern </v>
      </c>
      <c r="F428" s="223" t="str">
        <f>IF(A428="","",VLOOKUP(A428,'IHS DATABASE'!C:AB,26,0))</f>
        <v>Fetus Kalunga</v>
      </c>
      <c r="G428" s="222" t="str">
        <f>IF(A428="","",VLOOKUP(A428,'IHS DATABASE'!C:X,22,0))</f>
        <v>Fetus Kalunga</v>
      </c>
      <c r="H428" s="224"/>
      <c r="I428" s="223" t="str">
        <f>IF(A428="","",VLOOKUP(A428,'IHS DATABASE'!C:W,21,0))</f>
        <v>Indoor </v>
      </c>
      <c r="J428" s="223" t="str">
        <f>IF(A428="","",VLOOKUP(A428,'IHS DATABASE'!C:T,18,0))</f>
        <v>Grid-Gen</v>
      </c>
      <c r="K428" s="223"/>
      <c r="L428" s="223"/>
      <c r="M428" s="223" t="str">
        <f>IF(A428="","",VLOOKUP(A428,'IHS DATABASE'!C:U,19,0))</f>
        <v>Green Field</v>
      </c>
      <c r="O428" s="213">
        <v>45970</v>
      </c>
      <c r="Q428" s="233"/>
      <c r="R428" s="234"/>
      <c r="S428" s="234" t="str">
        <f>IF(A428="","",VLOOKUP(A428,'IHS DATABASE'!C:BG,30,0))</f>
        <v>Gen Logic </v>
      </c>
      <c r="T428" s="223"/>
      <c r="U428" s="234">
        <f>IF(A428="","",VLOOKUP(A428,'IHS DATABASE'!C:AG,31,0))</f>
        <v>15</v>
      </c>
      <c r="V428" s="13"/>
      <c r="W428" s="13"/>
      <c r="X428" s="13">
        <v>3832</v>
      </c>
      <c r="Y428" s="237">
        <f t="shared" si="63"/>
        <v>3832</v>
      </c>
      <c r="Z428" s="237">
        <f t="shared" si="64"/>
        <v>1103280</v>
      </c>
      <c r="AA428" s="237" t="str">
        <f t="shared" si="65"/>
        <v>OK</v>
      </c>
      <c r="AB428" s="238"/>
      <c r="AC428" s="238"/>
      <c r="AD428" s="238"/>
      <c r="AE428" s="239"/>
      <c r="AG428" s="245"/>
      <c r="AH428" s="245"/>
      <c r="AI428" s="246">
        <v>12</v>
      </c>
      <c r="AJ428" s="246">
        <v>400</v>
      </c>
      <c r="AK428" s="240">
        <f t="shared" si="66"/>
        <v>412</v>
      </c>
      <c r="AL428" s="240">
        <f t="shared" si="67"/>
        <v>-12</v>
      </c>
      <c r="AM428" s="247">
        <f t="shared" si="68"/>
        <v>-0.00313152400835073</v>
      </c>
      <c r="AN428" s="240">
        <f>IF(A428="","",VLOOKUP(A428,'IHS DATABASE'!C:H,6,0))</f>
        <v>1.8</v>
      </c>
      <c r="AO428" s="240"/>
      <c r="AP428" s="248"/>
      <c r="AQ428" s="248"/>
      <c r="AR428" s="222"/>
      <c r="AS428" s="222"/>
      <c r="AT428" s="222">
        <f t="shared" si="69"/>
        <v>0</v>
      </c>
      <c r="AU428" s="222"/>
      <c r="AV428" s="249"/>
      <c r="AW428" s="249"/>
      <c r="AX428" s="222"/>
      <c r="AY428" s="222"/>
      <c r="AZ428" s="222"/>
      <c r="BA428" s="222"/>
      <c r="BB428" s="249"/>
      <c r="BC428" s="249" t="s">
        <v>60</v>
      </c>
      <c r="BD428" s="249"/>
      <c r="BE428" s="249"/>
    </row>
    <row r="429" spans="1:57">
      <c r="A429" s="110" t="s">
        <v>226</v>
      </c>
      <c r="B429" s="222" t="str">
        <f>IF(A429="","",VLOOKUP(A429,'IHS DATABASE'!C:D,2,0))</f>
        <v>Choongo Turnoff</v>
      </c>
      <c r="C429" s="223" t="str">
        <f>IF(A429="","",VLOOKUP(A429,'IHS DATABASE'!C:AD,27,0))</f>
        <v>CCS</v>
      </c>
      <c r="D429" s="223" t="s">
        <v>59</v>
      </c>
      <c r="E429" s="223" t="str">
        <f>IF(A429="","",VLOOKUP(A429,'IHS DATABASE'!C:G,5,0))</f>
        <v>Eastern</v>
      </c>
      <c r="F429" s="223" t="str">
        <f>IF(A429="","",VLOOKUP(A429,'IHS DATABASE'!C:AB,26,0))</f>
        <v>Fetus Kalunga</v>
      </c>
      <c r="G429" s="222" t="str">
        <f>IF(A429="","",VLOOKUP(A429,'IHS DATABASE'!C:X,22,0))</f>
        <v>Fetus Kalunga</v>
      </c>
      <c r="H429" s="224"/>
      <c r="I429" s="223" t="str">
        <f>IF(A429="","",VLOOKUP(A429,'IHS DATABASE'!C:W,21,0))</f>
        <v>Outdoor</v>
      </c>
      <c r="J429" s="223" t="str">
        <f>IF(A429="","",VLOOKUP(A429,'IHS DATABASE'!C:T,18,0))</f>
        <v>Grid-Gen</v>
      </c>
      <c r="K429" s="223"/>
      <c r="L429" s="223"/>
      <c r="M429" s="223" t="str">
        <f>IF(A429="","",VLOOKUP(A429,'IHS DATABASE'!C:U,19,0))</f>
        <v>Green Field</v>
      </c>
      <c r="O429" s="213">
        <v>45970</v>
      </c>
      <c r="Q429" s="233"/>
      <c r="R429" s="234"/>
      <c r="S429" s="234">
        <f>IF(A429="","",VLOOKUP(A429,'IHS DATABASE'!C:BG,30,0))</f>
        <v>0</v>
      </c>
      <c r="T429" s="223"/>
      <c r="U429" s="234">
        <f>IF(A429="","",VLOOKUP(A429,'IHS DATABASE'!C:AG,31,0))</f>
        <v>0</v>
      </c>
      <c r="V429" s="13"/>
      <c r="W429" s="13"/>
      <c r="X429" s="13">
        <v>1229</v>
      </c>
      <c r="Y429" s="237">
        <f t="shared" si="63"/>
        <v>1229</v>
      </c>
      <c r="Z429" s="237">
        <f t="shared" si="64"/>
        <v>1103280</v>
      </c>
      <c r="AA429" s="237" t="str">
        <f t="shared" si="65"/>
        <v>OK</v>
      </c>
      <c r="AB429" s="238"/>
      <c r="AC429" s="238"/>
      <c r="AD429" s="238"/>
      <c r="AE429" s="239"/>
      <c r="AG429" s="245"/>
      <c r="AH429" s="245"/>
      <c r="AI429" s="246">
        <v>106</v>
      </c>
      <c r="AJ429" s="246">
        <v>100</v>
      </c>
      <c r="AK429" s="240">
        <f t="shared" si="66"/>
        <v>206</v>
      </c>
      <c r="AL429" s="240">
        <f t="shared" si="67"/>
        <v>-106</v>
      </c>
      <c r="AM429" s="247">
        <f t="shared" si="68"/>
        <v>-0.0862489829129374</v>
      </c>
      <c r="AN429" s="240">
        <f>IF(A429="","",VLOOKUP(A429,'IHS DATABASE'!C:H,6,0))</f>
        <v>2.5</v>
      </c>
      <c r="AO429" s="240"/>
      <c r="AP429" s="248"/>
      <c r="AQ429" s="248"/>
      <c r="AR429" s="222"/>
      <c r="AS429" s="222"/>
      <c r="AT429" s="222">
        <f t="shared" si="69"/>
        <v>0</v>
      </c>
      <c r="AU429" s="222"/>
      <c r="AV429" s="249"/>
      <c r="AW429" s="249"/>
      <c r="AX429" s="222"/>
      <c r="AY429" s="222"/>
      <c r="AZ429" s="222"/>
      <c r="BA429" s="222"/>
      <c r="BB429" s="249"/>
      <c r="BC429" s="249" t="s">
        <v>60</v>
      </c>
      <c r="BD429" s="249"/>
      <c r="BE429" s="249"/>
    </row>
    <row r="430" spans="1:57">
      <c r="A430" s="221" t="s">
        <v>141</v>
      </c>
      <c r="B430" s="222" t="str">
        <f>IF(A430="","",VLOOKUP(A430,'IHS DATABASE'!C:D,2,0))</f>
        <v>Navutika</v>
      </c>
      <c r="C430" s="223" t="str">
        <f>IF(A430="","",VLOOKUP(A430,'IHS DATABASE'!C:AD,27,0))</f>
        <v>CCS</v>
      </c>
      <c r="D430" s="223" t="s">
        <v>59</v>
      </c>
      <c r="E430" s="223" t="str">
        <f>IF(A430="","",VLOOKUP(A430,'IHS DATABASE'!C:G,5,0))</f>
        <v>Chipata</v>
      </c>
      <c r="F430" s="223" t="str">
        <f>IF(A430="","",VLOOKUP(A430,'IHS DATABASE'!C:AB,26,0))</f>
        <v>Fetus Kalunga</v>
      </c>
      <c r="G430" s="222" t="str">
        <f>IF(A430="","",VLOOKUP(A430,'IHS DATABASE'!C:X,22,0))</f>
        <v>Fetus Kalunga</v>
      </c>
      <c r="H430" s="224"/>
      <c r="I430" s="223" t="str">
        <f>IF(A430="","",VLOOKUP(A430,'IHS DATABASE'!C:W,21,0))</f>
        <v>Outdoor</v>
      </c>
      <c r="J430" s="223" t="str">
        <f>IF(A430="","",VLOOKUP(A430,'IHS DATABASE'!C:T,18,0))</f>
        <v>Grid-Gen</v>
      </c>
      <c r="K430" s="223"/>
      <c r="L430" s="223"/>
      <c r="M430" s="223" t="str">
        <f>IF(A430="","",VLOOKUP(A430,'IHS DATABASE'!C:U,19,0))</f>
        <v>Green Field</v>
      </c>
      <c r="O430" s="213">
        <v>45970</v>
      </c>
      <c r="Q430" s="233"/>
      <c r="R430" s="234"/>
      <c r="S430" s="234" t="str">
        <f>IF(A430="","",VLOOKUP(A430,'IHS DATABASE'!C:BG,30,0))</f>
        <v>CK Works</v>
      </c>
      <c r="T430" s="223"/>
      <c r="U430" s="234">
        <f>IF(A430="","",VLOOKUP(A430,'IHS DATABASE'!C:AG,31,0))</f>
        <v>20</v>
      </c>
      <c r="V430" s="13"/>
      <c r="W430" s="13"/>
      <c r="X430" s="13">
        <v>454</v>
      </c>
      <c r="Y430" s="237">
        <f t="shared" si="63"/>
        <v>454</v>
      </c>
      <c r="Z430" s="237">
        <f t="shared" si="64"/>
        <v>1103280</v>
      </c>
      <c r="AA430" s="237" t="str">
        <f t="shared" si="65"/>
        <v>OK</v>
      </c>
      <c r="AB430" s="238"/>
      <c r="AC430" s="238"/>
      <c r="AD430" s="238"/>
      <c r="AE430" s="239"/>
      <c r="AG430" s="245"/>
      <c r="AH430" s="245"/>
      <c r="AI430" s="246">
        <v>17</v>
      </c>
      <c r="AJ430" s="246">
        <v>400</v>
      </c>
      <c r="AK430" s="240">
        <f t="shared" si="66"/>
        <v>417</v>
      </c>
      <c r="AL430" s="240">
        <f t="shared" si="67"/>
        <v>-17</v>
      </c>
      <c r="AM430" s="247">
        <f t="shared" si="68"/>
        <v>-0.0374449339207048</v>
      </c>
      <c r="AN430" s="240">
        <f>IF(A430="","",VLOOKUP(A430,'IHS DATABASE'!C:H,6,0))</f>
        <v>2.5</v>
      </c>
      <c r="AO430" s="240"/>
      <c r="AP430" s="248"/>
      <c r="AQ430" s="248"/>
      <c r="AR430" s="222"/>
      <c r="AS430" s="222"/>
      <c r="AT430" s="222">
        <f t="shared" si="69"/>
        <v>0</v>
      </c>
      <c r="AU430" s="222"/>
      <c r="AV430" s="249"/>
      <c r="AW430" s="249"/>
      <c r="AX430" s="222"/>
      <c r="AY430" s="222"/>
      <c r="AZ430" s="222"/>
      <c r="BA430" s="222"/>
      <c r="BB430" s="249"/>
      <c r="BC430" s="249" t="s">
        <v>60</v>
      </c>
      <c r="BD430" s="249"/>
      <c r="BE430" s="249"/>
    </row>
    <row r="431" spans="1:57">
      <c r="A431" s="221" t="s">
        <v>73</v>
      </c>
      <c r="B431" s="222" t="str">
        <f>IF(A431="","",VLOOKUP(A431,'IHS DATABASE'!C:D,2,0))</f>
        <v>CHADIZA</v>
      </c>
      <c r="C431" s="223" t="str">
        <f>IF(A431="","",VLOOKUP(A431,'IHS DATABASE'!C:AD,27,0))</f>
        <v>CCS</v>
      </c>
      <c r="D431" s="223" t="s">
        <v>56</v>
      </c>
      <c r="E431" s="223" t="str">
        <f>IF(A431="","",VLOOKUP(A431,'IHS DATABASE'!C:G,5,0))</f>
        <v>Eastern </v>
      </c>
      <c r="F431" s="223" t="str">
        <f>IF(A431="","",VLOOKUP(A431,'IHS DATABASE'!C:AB,26,0))</f>
        <v>Fetus Kalunga</v>
      </c>
      <c r="G431" s="222" t="str">
        <f>IF(A431="","",VLOOKUP(A431,'IHS DATABASE'!C:X,22,0))</f>
        <v>Fetus Kalunga</v>
      </c>
      <c r="H431" s="224"/>
      <c r="I431" s="223" t="str">
        <f>IF(A431="","",VLOOKUP(A431,'IHS DATABASE'!C:W,21,0))</f>
        <v>Indoor </v>
      </c>
      <c r="J431" s="223" t="str">
        <f>IF(A431="","",VLOOKUP(A431,'IHS DATABASE'!C:T,18,0))</f>
        <v>Grid-Gen</v>
      </c>
      <c r="K431" s="223"/>
      <c r="L431" s="223"/>
      <c r="M431" s="223" t="str">
        <f>IF(A431="","",VLOOKUP(A431,'IHS DATABASE'!C:U,19,0))</f>
        <v>Green Field</v>
      </c>
      <c r="O431" s="213">
        <v>45970</v>
      </c>
      <c r="Q431" s="233"/>
      <c r="R431" s="234"/>
      <c r="S431" s="234" t="str">
        <f>IF(A431="","",VLOOKUP(A431,'IHS DATABASE'!C:BG,30,0))</f>
        <v>Gen Logic </v>
      </c>
      <c r="T431" s="223"/>
      <c r="U431" s="234">
        <f>IF(A431="","",VLOOKUP(A431,'IHS DATABASE'!C:AG,31,0))</f>
        <v>20</v>
      </c>
      <c r="V431" s="13"/>
      <c r="W431" s="13"/>
      <c r="X431" s="13">
        <v>15978</v>
      </c>
      <c r="Y431" s="237">
        <f t="shared" si="63"/>
        <v>15978</v>
      </c>
      <c r="Z431" s="237">
        <f t="shared" si="64"/>
        <v>1103280</v>
      </c>
      <c r="AA431" s="237" t="str">
        <f t="shared" si="65"/>
        <v>OK</v>
      </c>
      <c r="AB431" s="238"/>
      <c r="AC431" s="238"/>
      <c r="AD431" s="238"/>
      <c r="AE431" s="239"/>
      <c r="AG431" s="245"/>
      <c r="AH431" s="245"/>
      <c r="AI431" s="246">
        <v>80</v>
      </c>
      <c r="AJ431" s="246">
        <v>400</v>
      </c>
      <c r="AK431" s="240">
        <f t="shared" si="66"/>
        <v>480</v>
      </c>
      <c r="AL431" s="240">
        <f t="shared" si="67"/>
        <v>-80</v>
      </c>
      <c r="AM431" s="247">
        <f t="shared" si="68"/>
        <v>-0.00500688446614094</v>
      </c>
      <c r="AN431" s="240">
        <f>IF(A431="","",VLOOKUP(A431,'IHS DATABASE'!C:H,6,0))</f>
        <v>2.5</v>
      </c>
      <c r="AO431" s="240"/>
      <c r="AP431" s="248"/>
      <c r="AQ431" s="248"/>
      <c r="AR431" s="222"/>
      <c r="AS431" s="222"/>
      <c r="AT431" s="222">
        <f t="shared" si="69"/>
        <v>0</v>
      </c>
      <c r="AU431" s="222"/>
      <c r="AV431" s="249"/>
      <c r="AW431" s="249"/>
      <c r="AX431" s="222"/>
      <c r="AY431" s="222"/>
      <c r="AZ431" s="222"/>
      <c r="BA431" s="222"/>
      <c r="BB431" s="249"/>
      <c r="BC431" s="249" t="s">
        <v>60</v>
      </c>
      <c r="BD431" s="249"/>
      <c r="BE431" s="249"/>
    </row>
    <row r="432" spans="1:57">
      <c r="A432" s="221" t="s">
        <v>121</v>
      </c>
      <c r="B432" s="222" t="str">
        <f>IF(A432="","",VLOOKUP(A432,'IHS DATABASE'!C:D,2,0))</f>
        <v>Walubwe Hill</v>
      </c>
      <c r="C432" s="223" t="str">
        <f>IF(A432="","",VLOOKUP(A432,'IHS DATABASE'!C:AD,27,0))</f>
        <v>CCS</v>
      </c>
      <c r="D432" s="223" t="s">
        <v>59</v>
      </c>
      <c r="E432" s="223" t="str">
        <f>IF(A432="","",VLOOKUP(A432,'IHS DATABASE'!C:G,5,0))</f>
        <v>Eastern </v>
      </c>
      <c r="F432" s="223" t="str">
        <f>IF(A432="","",VLOOKUP(A432,'IHS DATABASE'!C:AB,26,0))</f>
        <v>Fetus Kalunga</v>
      </c>
      <c r="G432" s="222" t="str">
        <f>IF(A432="","",VLOOKUP(A432,'IHS DATABASE'!C:X,22,0))</f>
        <v>Fetus Kalunga</v>
      </c>
      <c r="H432" s="224"/>
      <c r="I432" s="223" t="str">
        <f>IF(A432="","",VLOOKUP(A432,'IHS DATABASE'!C:W,21,0))</f>
        <v>Outdoor</v>
      </c>
      <c r="J432" s="223" t="str">
        <f>IF(A432="","",VLOOKUP(A432,'IHS DATABASE'!C:T,18,0))</f>
        <v>Grid-Gen</v>
      </c>
      <c r="K432" s="223"/>
      <c r="L432" s="223"/>
      <c r="M432" s="223" t="str">
        <f>IF(A432="","",VLOOKUP(A432,'IHS DATABASE'!C:U,19,0))</f>
        <v>Green Field</v>
      </c>
      <c r="O432" s="213">
        <v>45970</v>
      </c>
      <c r="Q432" s="233"/>
      <c r="R432" s="234"/>
      <c r="S432" s="234" t="str">
        <f>IF(A432="","",VLOOKUP(A432,'IHS DATABASE'!C:BG,30,0))</f>
        <v>Gen Logic </v>
      </c>
      <c r="T432" s="223"/>
      <c r="U432" s="234">
        <f>IF(A432="","",VLOOKUP(A432,'IHS DATABASE'!C:AG,31,0))</f>
        <v>15</v>
      </c>
      <c r="V432" s="13"/>
      <c r="W432" s="13"/>
      <c r="X432" s="13">
        <v>7284</v>
      </c>
      <c r="Y432" s="237">
        <f t="shared" si="63"/>
        <v>7284</v>
      </c>
      <c r="Z432" s="237">
        <f t="shared" si="64"/>
        <v>1103280</v>
      </c>
      <c r="AA432" s="237" t="str">
        <f t="shared" si="65"/>
        <v>OK</v>
      </c>
      <c r="AB432" s="238"/>
      <c r="AC432" s="238"/>
      <c r="AD432" s="238"/>
      <c r="AE432" s="239"/>
      <c r="AG432" s="245"/>
      <c r="AH432" s="245"/>
      <c r="AI432" s="246">
        <v>10</v>
      </c>
      <c r="AJ432" s="246">
        <v>400</v>
      </c>
      <c r="AK432" s="240">
        <f t="shared" si="66"/>
        <v>410</v>
      </c>
      <c r="AL432" s="240">
        <f t="shared" si="67"/>
        <v>-10</v>
      </c>
      <c r="AM432" s="247">
        <f t="shared" si="68"/>
        <v>-0.0013728720483251</v>
      </c>
      <c r="AN432" s="240">
        <f>IF(A432="","",VLOOKUP(A432,'IHS DATABASE'!C:H,6,0))</f>
        <v>1.8</v>
      </c>
      <c r="AO432" s="240"/>
      <c r="AP432" s="248"/>
      <c r="AQ432" s="248"/>
      <c r="AR432" s="222"/>
      <c r="AS432" s="222"/>
      <c r="AT432" s="222">
        <f t="shared" si="69"/>
        <v>0</v>
      </c>
      <c r="AU432" s="222"/>
      <c r="AV432" s="249"/>
      <c r="AW432" s="249"/>
      <c r="AX432" s="222"/>
      <c r="AY432" s="222"/>
      <c r="AZ432" s="222"/>
      <c r="BA432" s="222"/>
      <c r="BB432" s="249"/>
      <c r="BC432" s="249" t="s">
        <v>60</v>
      </c>
      <c r="BD432" s="249"/>
      <c r="BE432" s="249"/>
    </row>
    <row r="433" spans="1:57">
      <c r="A433" s="221" t="s">
        <v>110</v>
      </c>
      <c r="B433" s="222" t="s">
        <v>227</v>
      </c>
      <c r="C433" s="223" t="s">
        <v>225</v>
      </c>
      <c r="D433" s="223" t="s">
        <v>76</v>
      </c>
      <c r="E433" s="223" t="e">
        <f>IF(A433="","",VLOOKUP(A433,'IHS DATABASE'!C:G,5,0))</f>
        <v>#N/A</v>
      </c>
      <c r="F433" s="223" t="e">
        <f>IF(A433="","",VLOOKUP(A433,'IHS DATABASE'!C:AB,26,0))</f>
        <v>#N/A</v>
      </c>
      <c r="G433" s="222" t="e">
        <f>IF(A433="","",VLOOKUP(A433,'IHS DATABASE'!C:X,22,0))</f>
        <v>#N/A</v>
      </c>
      <c r="H433" s="224"/>
      <c r="I433" s="223" t="e">
        <f>IF(A433="","",VLOOKUP(A433,'IHS DATABASE'!C:W,21,0))</f>
        <v>#N/A</v>
      </c>
      <c r="J433" s="223" t="e">
        <f>IF(A433="","",VLOOKUP(A433,'IHS DATABASE'!C:T,18,0))</f>
        <v>#N/A</v>
      </c>
      <c r="K433" s="223"/>
      <c r="L433" s="223"/>
      <c r="M433" s="223" t="e">
        <f>IF(A433="","",VLOOKUP(A433,'IHS DATABASE'!C:U,19,0))</f>
        <v>#N/A</v>
      </c>
      <c r="O433" s="213">
        <v>45971</v>
      </c>
      <c r="Q433" s="233"/>
      <c r="R433" s="234"/>
      <c r="S433" s="234" t="e">
        <f>IF(A433="","",VLOOKUP(A433,'IHS DATABASE'!C:BG,30,0))</f>
        <v>#N/A</v>
      </c>
      <c r="T433" s="223"/>
      <c r="U433" s="234" t="e">
        <f>IF(A433="","",VLOOKUP(A433,'IHS DATABASE'!C:AG,31,0))</f>
        <v>#N/A</v>
      </c>
      <c r="V433" s="13"/>
      <c r="W433" s="13"/>
      <c r="X433" s="13">
        <v>1692</v>
      </c>
      <c r="Y433" s="237">
        <f t="shared" si="63"/>
        <v>1692</v>
      </c>
      <c r="Z433" s="237">
        <f t="shared" si="64"/>
        <v>1103304</v>
      </c>
      <c r="AA433" s="237" t="str">
        <f t="shared" si="65"/>
        <v>OK</v>
      </c>
      <c r="AB433" s="238"/>
      <c r="AC433" s="238"/>
      <c r="AD433" s="238"/>
      <c r="AE433" s="239"/>
      <c r="AG433" s="245"/>
      <c r="AH433" s="245"/>
      <c r="AI433" s="246">
        <v>24</v>
      </c>
      <c r="AJ433" s="246">
        <v>200</v>
      </c>
      <c r="AK433" s="240">
        <f t="shared" si="66"/>
        <v>224</v>
      </c>
      <c r="AL433" s="240">
        <f t="shared" si="67"/>
        <v>-24</v>
      </c>
      <c r="AM433" s="247">
        <f t="shared" si="68"/>
        <v>-0.0141843971631206</v>
      </c>
      <c r="AN433" s="240" t="e">
        <f>IF(A433="","",VLOOKUP(A433,'IHS DATABASE'!C:H,6,0))</f>
        <v>#N/A</v>
      </c>
      <c r="AO433" s="240"/>
      <c r="AP433" s="248"/>
      <c r="AQ433" s="248"/>
      <c r="AR433" s="222"/>
      <c r="AS433" s="222"/>
      <c r="AT433" s="222">
        <f t="shared" si="69"/>
        <v>0</v>
      </c>
      <c r="AU433" s="222"/>
      <c r="AV433" s="249"/>
      <c r="AW433" s="249"/>
      <c r="AX433" s="222"/>
      <c r="AY433" s="222"/>
      <c r="AZ433" s="222"/>
      <c r="BA433" s="222"/>
      <c r="BB433" s="249"/>
      <c r="BC433" s="249" t="s">
        <v>69</v>
      </c>
      <c r="BD433" s="249"/>
      <c r="BE433" s="249"/>
    </row>
    <row r="434" spans="1:57">
      <c r="A434" s="221" t="s">
        <v>137</v>
      </c>
      <c r="B434" s="222" t="str">
        <f>IF(A434="","",VLOOKUP(A434,'IHS DATABASE'!C:D,2,0))</f>
        <v>Muzeyi Mission RHC</v>
      </c>
      <c r="C434" s="223" t="str">
        <f>IF(A434="","",VLOOKUP(A434,'IHS DATABASE'!C:AD,27,0))</f>
        <v>CCS</v>
      </c>
      <c r="D434" s="223" t="s">
        <v>59</v>
      </c>
      <c r="E434" s="223" t="str">
        <f>IF(A434="","",VLOOKUP(A434,'IHS DATABASE'!C:G,5,0))</f>
        <v>Eastern</v>
      </c>
      <c r="F434" s="223" t="str">
        <f>IF(A434="","",VLOOKUP(A434,'IHS DATABASE'!C:AB,26,0))</f>
        <v>Fetus Kalunga</v>
      </c>
      <c r="G434" s="222" t="str">
        <f>IF(A434="","",VLOOKUP(A434,'IHS DATABASE'!C:X,22,0))</f>
        <v>Fetus Kalunga</v>
      </c>
      <c r="H434" s="224"/>
      <c r="I434" s="223" t="str">
        <f>IF(A434="","",VLOOKUP(A434,'IHS DATABASE'!C:W,21,0))</f>
        <v>Outdoor</v>
      </c>
      <c r="J434" s="223" t="str">
        <f>IF(A434="","",VLOOKUP(A434,'IHS DATABASE'!C:T,18,0))</f>
        <v>Grid-Gen</v>
      </c>
      <c r="K434" s="223"/>
      <c r="L434" s="223"/>
      <c r="M434" s="223" t="str">
        <f>IF(A434="","",VLOOKUP(A434,'IHS DATABASE'!C:U,19,0))</f>
        <v>Green Field</v>
      </c>
      <c r="O434" s="213">
        <v>45971</v>
      </c>
      <c r="Q434" s="233"/>
      <c r="R434" s="234"/>
      <c r="S434" s="234">
        <f>IF(A434="","",VLOOKUP(A434,'IHS DATABASE'!C:BG,30,0))</f>
        <v>0</v>
      </c>
      <c r="T434" s="223"/>
      <c r="U434" s="234">
        <f>IF(A434="","",VLOOKUP(A434,'IHS DATABASE'!C:AG,31,0))</f>
        <v>0</v>
      </c>
      <c r="V434" s="13"/>
      <c r="W434" s="13"/>
      <c r="X434" s="13">
        <v>15297</v>
      </c>
      <c r="Y434" s="237">
        <f t="shared" si="63"/>
        <v>15297</v>
      </c>
      <c r="Z434" s="237">
        <f t="shared" si="64"/>
        <v>1103304</v>
      </c>
      <c r="AA434" s="237" t="str">
        <f t="shared" si="65"/>
        <v>OK</v>
      </c>
      <c r="AB434" s="238"/>
      <c r="AC434" s="238"/>
      <c r="AD434" s="238"/>
      <c r="AE434" s="239"/>
      <c r="AG434" s="245"/>
      <c r="AH434" s="245"/>
      <c r="AI434" s="246">
        <v>20</v>
      </c>
      <c r="AJ434" s="246">
        <v>100</v>
      </c>
      <c r="AK434" s="240">
        <f t="shared" si="66"/>
        <v>120</v>
      </c>
      <c r="AL434" s="240">
        <f t="shared" si="67"/>
        <v>-20</v>
      </c>
      <c r="AM434" s="247">
        <f t="shared" si="68"/>
        <v>-0.0013074459044257</v>
      </c>
      <c r="AN434" s="240">
        <f>IF(A434="","",VLOOKUP(A434,'IHS DATABASE'!C:H,6,0))</f>
        <v>2.5</v>
      </c>
      <c r="AO434" s="240"/>
      <c r="AP434" s="248"/>
      <c r="AQ434" s="248"/>
      <c r="AR434" s="222"/>
      <c r="AS434" s="222"/>
      <c r="AT434" s="222">
        <f t="shared" si="69"/>
        <v>0</v>
      </c>
      <c r="AU434" s="222"/>
      <c r="AV434" s="249"/>
      <c r="AW434" s="249"/>
      <c r="AX434" s="222"/>
      <c r="AY434" s="222"/>
      <c r="AZ434" s="222"/>
      <c r="BA434" s="222"/>
      <c r="BB434" s="249"/>
      <c r="BC434" s="249" t="s">
        <v>224</v>
      </c>
      <c r="BD434" s="249"/>
      <c r="BE434" s="249"/>
    </row>
    <row r="435" spans="1:57">
      <c r="A435" s="221" t="s">
        <v>84</v>
      </c>
      <c r="B435" s="222" t="str">
        <f>IF(A435="","",VLOOKUP(A435,'IHS DATABASE'!C:D,2,0))</f>
        <v>Chipalamba BB</v>
      </c>
      <c r="C435" s="223" t="str">
        <f>IF(A435="","",VLOOKUP(A435,'IHS DATABASE'!C:AD,27,0))</f>
        <v>CCS</v>
      </c>
      <c r="D435" s="223" t="s">
        <v>59</v>
      </c>
      <c r="E435" s="223" t="str">
        <f>IF(A435="","",VLOOKUP(A435,'IHS DATABASE'!C:G,5,0))</f>
        <v>Eastern </v>
      </c>
      <c r="F435" s="223" t="str">
        <f>IF(A435="","",VLOOKUP(A435,'IHS DATABASE'!C:AB,26,0))</f>
        <v>Fetus Kalunga</v>
      </c>
      <c r="G435" s="222" t="str">
        <f>IF(A435="","",VLOOKUP(A435,'IHS DATABASE'!C:X,22,0))</f>
        <v>Fetus Kalunga</v>
      </c>
      <c r="H435" s="224"/>
      <c r="I435" s="223" t="str">
        <f>IF(A435="","",VLOOKUP(A435,'IHS DATABASE'!C:W,21,0))</f>
        <v>Indoor </v>
      </c>
      <c r="J435" s="223" t="str">
        <f>IF(A435="","",VLOOKUP(A435,'IHS DATABASE'!C:T,18,0))</f>
        <v>Grid-Gen</v>
      </c>
      <c r="K435" s="223"/>
      <c r="L435" s="223"/>
      <c r="M435" s="223" t="str">
        <f>IF(A435="","",VLOOKUP(A435,'IHS DATABASE'!C:U,19,0))</f>
        <v>Green Field</v>
      </c>
      <c r="O435" s="213">
        <v>45971</v>
      </c>
      <c r="Q435" s="233"/>
      <c r="R435" s="234"/>
      <c r="S435" s="234" t="str">
        <f>IF(A435="","",VLOOKUP(A435,'IHS DATABASE'!C:BG,30,0))</f>
        <v>Earth technology</v>
      </c>
      <c r="T435" s="223"/>
      <c r="U435" s="234">
        <f>IF(A435="","",VLOOKUP(A435,'IHS DATABASE'!C:AG,31,0))</f>
        <v>20</v>
      </c>
      <c r="V435" s="13"/>
      <c r="W435" s="13"/>
      <c r="X435" s="13">
        <v>8978</v>
      </c>
      <c r="Y435" s="237">
        <f t="shared" si="63"/>
        <v>8978</v>
      </c>
      <c r="Z435" s="237">
        <f t="shared" si="64"/>
        <v>1103304</v>
      </c>
      <c r="AA435" s="237" t="str">
        <f t="shared" si="65"/>
        <v>OK</v>
      </c>
      <c r="AB435" s="238"/>
      <c r="AC435" s="238"/>
      <c r="AD435" s="238"/>
      <c r="AE435" s="239"/>
      <c r="AG435" s="245"/>
      <c r="AH435" s="245"/>
      <c r="AI435" s="246">
        <v>20</v>
      </c>
      <c r="AJ435" s="246">
        <v>300</v>
      </c>
      <c r="AK435" s="240">
        <f t="shared" si="66"/>
        <v>320</v>
      </c>
      <c r="AL435" s="240">
        <f t="shared" si="67"/>
        <v>-20</v>
      </c>
      <c r="AM435" s="247">
        <f t="shared" si="68"/>
        <v>-0.00222766763198931</v>
      </c>
      <c r="AN435" s="240">
        <f>IF(A435="","",VLOOKUP(A435,'IHS DATABASE'!C:H,6,0))</f>
        <v>2.5</v>
      </c>
      <c r="AO435" s="240"/>
      <c r="AP435" s="248"/>
      <c r="AQ435" s="248"/>
      <c r="AR435" s="222"/>
      <c r="AS435" s="222"/>
      <c r="AT435" s="222">
        <f t="shared" si="69"/>
        <v>0</v>
      </c>
      <c r="AU435" s="222"/>
      <c r="AV435" s="249"/>
      <c r="AW435" s="249"/>
      <c r="AX435" s="222"/>
      <c r="AY435" s="222"/>
      <c r="AZ435" s="222"/>
      <c r="BA435" s="222"/>
      <c r="BB435" s="249"/>
      <c r="BC435" s="249" t="s">
        <v>128</v>
      </c>
      <c r="BD435" s="249"/>
      <c r="BE435" s="249"/>
    </row>
    <row r="436" spans="1:57">
      <c r="A436" s="221" t="s">
        <v>162</v>
      </c>
      <c r="B436" s="222" t="str">
        <f>IF(A436="","",VLOOKUP(A436,'IHS DATABASE'!C:D,2,0))</f>
        <v>MWASE MPHANGWE</v>
      </c>
      <c r="C436" s="223" t="str">
        <f>IF(A436="","",VLOOKUP(A436,'IHS DATABASE'!C:AD,27,0))</f>
        <v>CCS</v>
      </c>
      <c r="D436" s="223" t="s">
        <v>62</v>
      </c>
      <c r="E436" s="223" t="str">
        <f>IF(A436="","",VLOOKUP(A436,'IHS DATABASE'!C:G,5,0))</f>
        <v>Eastern </v>
      </c>
      <c r="F436" s="223" t="str">
        <f>IF(A436="","",VLOOKUP(A436,'IHS DATABASE'!C:AB,26,0))</f>
        <v>Fetus Kalunga</v>
      </c>
      <c r="G436" s="222" t="str">
        <f>IF(A436="","",VLOOKUP(A436,'IHS DATABASE'!C:X,22,0))</f>
        <v>Fetus Kalunga</v>
      </c>
      <c r="H436" s="224"/>
      <c r="I436" s="223" t="str">
        <f>IF(A436="","",VLOOKUP(A436,'IHS DATABASE'!C:W,21,0))</f>
        <v>Outdoor</v>
      </c>
      <c r="J436" s="223" t="str">
        <f>IF(A436="","",VLOOKUP(A436,'IHS DATABASE'!C:T,18,0))</f>
        <v>Solar-Gen</v>
      </c>
      <c r="K436" s="223"/>
      <c r="L436" s="223"/>
      <c r="M436" s="223" t="str">
        <f>IF(A436="","",VLOOKUP(A436,'IHS DATABASE'!C:U,19,0))</f>
        <v>Green Field</v>
      </c>
      <c r="O436" s="213">
        <v>45971</v>
      </c>
      <c r="Q436" s="233"/>
      <c r="R436" s="234"/>
      <c r="S436" s="234" t="str">
        <f>IF(A436="","",VLOOKUP(A436,'IHS DATABASE'!C:BG,30,0))</f>
        <v>Gen Logic </v>
      </c>
      <c r="T436" s="223"/>
      <c r="U436" s="234">
        <f>IF(A436="","",VLOOKUP(A436,'IHS DATABASE'!C:AG,31,0))</f>
        <v>16</v>
      </c>
      <c r="V436" s="13"/>
      <c r="W436" s="13"/>
      <c r="X436" s="13">
        <v>9118</v>
      </c>
      <c r="Y436" s="237">
        <f t="shared" si="63"/>
        <v>9118</v>
      </c>
      <c r="Z436" s="237">
        <f t="shared" si="64"/>
        <v>1103304</v>
      </c>
      <c r="AA436" s="237" t="str">
        <f t="shared" si="65"/>
        <v>OK</v>
      </c>
      <c r="AB436" s="238"/>
      <c r="AC436" s="238"/>
      <c r="AD436" s="238"/>
      <c r="AE436" s="239"/>
      <c r="AG436" s="245"/>
      <c r="AH436" s="245"/>
      <c r="AI436" s="246">
        <v>23</v>
      </c>
      <c r="AJ436" s="246">
        <v>600</v>
      </c>
      <c r="AK436" s="240">
        <f t="shared" si="66"/>
        <v>623</v>
      </c>
      <c r="AL436" s="240">
        <f t="shared" si="67"/>
        <v>-23</v>
      </c>
      <c r="AM436" s="247">
        <f t="shared" si="68"/>
        <v>-0.00252248300065804</v>
      </c>
      <c r="AN436" s="240">
        <f>IF(A436="","",VLOOKUP(A436,'IHS DATABASE'!C:H,6,0))</f>
        <v>2</v>
      </c>
      <c r="AO436" s="240"/>
      <c r="AP436" s="248"/>
      <c r="AQ436" s="248"/>
      <c r="AR436" s="222"/>
      <c r="AS436" s="222"/>
      <c r="AT436" s="222">
        <f t="shared" si="69"/>
        <v>0</v>
      </c>
      <c r="AU436" s="222"/>
      <c r="AV436" s="249"/>
      <c r="AW436" s="249"/>
      <c r="AX436" s="222"/>
      <c r="AY436" s="222"/>
      <c r="AZ436" s="222"/>
      <c r="BA436" s="222"/>
      <c r="BB436" s="249"/>
      <c r="BC436" s="249" t="s">
        <v>128</v>
      </c>
      <c r="BD436" s="249"/>
      <c r="BE436" s="249"/>
    </row>
    <row r="437" spans="1:57">
      <c r="A437" s="221" t="s">
        <v>185</v>
      </c>
      <c r="B437" s="222" t="str">
        <f>IF(A437="","",VLOOKUP(A437,'IHS DATABASE'!C:D,2,0))</f>
        <v>MPONDA</v>
      </c>
      <c r="C437" s="223" t="str">
        <f>IF(A437="","",VLOOKUP(A437,'IHS DATABASE'!C:AD,27,0))</f>
        <v>CCS</v>
      </c>
      <c r="D437" s="223" t="s">
        <v>62</v>
      </c>
      <c r="E437" s="223" t="str">
        <f>IF(A437="","",VLOOKUP(A437,'IHS DATABASE'!C:G,5,0))</f>
        <v>Eastern </v>
      </c>
      <c r="F437" s="223" t="str">
        <f>IF(A437="","",VLOOKUP(A437,'IHS DATABASE'!C:AB,26,0))</f>
        <v>Fetus Kalunga</v>
      </c>
      <c r="G437" s="222" t="str">
        <f>IF(A437="","",VLOOKUP(A437,'IHS DATABASE'!C:X,22,0))</f>
        <v>Fetus Kalunga</v>
      </c>
      <c r="H437" s="224"/>
      <c r="I437" s="223" t="str">
        <f>IF(A437="","",VLOOKUP(A437,'IHS DATABASE'!C:W,21,0))</f>
        <v>Indoor </v>
      </c>
      <c r="J437" s="223" t="str">
        <f>IF(A437="","",VLOOKUP(A437,'IHS DATABASE'!C:T,18,0))</f>
        <v>Solar-Gen</v>
      </c>
      <c r="K437" s="223"/>
      <c r="L437" s="223"/>
      <c r="M437" s="223" t="str">
        <f>IF(A437="","",VLOOKUP(A437,'IHS DATABASE'!C:U,19,0))</f>
        <v>Green Field</v>
      </c>
      <c r="O437" s="213">
        <v>45971</v>
      </c>
      <c r="Q437" s="233"/>
      <c r="R437" s="234"/>
      <c r="S437" s="234" t="str">
        <f>IF(A437="","",VLOOKUP(A437,'IHS DATABASE'!C:BG,30,0))</f>
        <v>CK Works</v>
      </c>
      <c r="T437" s="223"/>
      <c r="U437" s="234">
        <f>IF(A437="","",VLOOKUP(A437,'IHS DATABASE'!C:AG,31,0))</f>
        <v>20</v>
      </c>
      <c r="V437" s="13"/>
      <c r="W437" s="13"/>
      <c r="X437" s="13">
        <v>11773</v>
      </c>
      <c r="Y437" s="237">
        <f t="shared" si="63"/>
        <v>11773</v>
      </c>
      <c r="Z437" s="237">
        <f t="shared" si="64"/>
        <v>1103304</v>
      </c>
      <c r="AA437" s="237" t="str">
        <f t="shared" si="65"/>
        <v>OK</v>
      </c>
      <c r="AB437" s="238"/>
      <c r="AC437" s="238"/>
      <c r="AD437" s="238"/>
      <c r="AE437" s="239"/>
      <c r="AG437" s="245"/>
      <c r="AH437" s="245"/>
      <c r="AI437" s="246">
        <v>91</v>
      </c>
      <c r="AJ437" s="246">
        <v>700</v>
      </c>
      <c r="AK437" s="240">
        <f t="shared" si="66"/>
        <v>791</v>
      </c>
      <c r="AL437" s="240">
        <f t="shared" si="67"/>
        <v>-91</v>
      </c>
      <c r="AM437" s="247">
        <f t="shared" si="68"/>
        <v>-0.00772955066677992</v>
      </c>
      <c r="AN437" s="240">
        <f>IF(A437="","",VLOOKUP(A437,'IHS DATABASE'!C:H,6,0))</f>
        <v>2.5</v>
      </c>
      <c r="AO437" s="240"/>
      <c r="AP437" s="248"/>
      <c r="AQ437" s="248"/>
      <c r="AR437" s="222"/>
      <c r="AS437" s="222"/>
      <c r="AT437" s="222">
        <f t="shared" si="69"/>
        <v>0</v>
      </c>
      <c r="AU437" s="222"/>
      <c r="AV437" s="249"/>
      <c r="AW437" s="249"/>
      <c r="AX437" s="222"/>
      <c r="AY437" s="222"/>
      <c r="AZ437" s="222"/>
      <c r="BA437" s="222"/>
      <c r="BB437" s="249"/>
      <c r="BC437" s="249" t="s">
        <v>69</v>
      </c>
      <c r="BD437" s="249"/>
      <c r="BE437" s="249"/>
    </row>
    <row r="438" spans="1:57">
      <c r="A438" s="221" t="s">
        <v>199</v>
      </c>
      <c r="B438" s="222" t="str">
        <f>IF(A438="","",VLOOKUP(A438,'IHS DATABASE'!C:D,2,0))</f>
        <v>Petauke Rlf</v>
      </c>
      <c r="C438" s="223" t="str">
        <f>IF(A438="","",VLOOKUP(A438,'IHS DATABASE'!C:AD,27,0))</f>
        <v>CCS</v>
      </c>
      <c r="D438" s="223" t="s">
        <v>76</v>
      </c>
      <c r="E438" s="223" t="str">
        <f>IF(A438="","",VLOOKUP(A438,'IHS DATABASE'!C:G,5,0))</f>
        <v>Eastern </v>
      </c>
      <c r="F438" s="223" t="str">
        <f>IF(A438="","",VLOOKUP(A438,'IHS DATABASE'!C:AB,26,0))</f>
        <v>Fetus Kalunga</v>
      </c>
      <c r="G438" s="222" t="str">
        <f>IF(A438="","",VLOOKUP(A438,'IHS DATABASE'!C:X,22,0))</f>
        <v>Fetus Kalunga</v>
      </c>
      <c r="H438" s="224"/>
      <c r="I438" s="223" t="str">
        <f>IF(A438="","",VLOOKUP(A438,'IHS DATABASE'!C:W,21,0))</f>
        <v>Outdoor</v>
      </c>
      <c r="J438" s="223" t="str">
        <f>IF(A438="","",VLOOKUP(A438,'IHS DATABASE'!C:T,18,0))</f>
        <v>Grid-Gen</v>
      </c>
      <c r="K438" s="223"/>
      <c r="L438" s="223"/>
      <c r="M438" s="223" t="str">
        <f>IF(A438="","",VLOOKUP(A438,'IHS DATABASE'!C:U,19,0))</f>
        <v>Green Field</v>
      </c>
      <c r="O438" s="213">
        <v>45971</v>
      </c>
      <c r="Q438" s="233"/>
      <c r="R438" s="234"/>
      <c r="S438" s="234" t="str">
        <f>IF(A438="","",VLOOKUP(A438,'IHS DATABASE'!C:BG,30,0))</f>
        <v>MPI</v>
      </c>
      <c r="T438" s="223"/>
      <c r="U438" s="234">
        <f>IF(A438="","",VLOOKUP(A438,'IHS DATABASE'!C:AG,31,0))</f>
        <v>15</v>
      </c>
      <c r="V438" s="13"/>
      <c r="W438" s="13"/>
      <c r="X438" s="13">
        <v>14037</v>
      </c>
      <c r="Y438" s="237">
        <f t="shared" si="63"/>
        <v>14037</v>
      </c>
      <c r="Z438" s="237">
        <f t="shared" si="64"/>
        <v>1103304</v>
      </c>
      <c r="AA438" s="237" t="str">
        <f t="shared" si="65"/>
        <v>OK</v>
      </c>
      <c r="AB438" s="238"/>
      <c r="AC438" s="238"/>
      <c r="AD438" s="238"/>
      <c r="AE438" s="239"/>
      <c r="AG438" s="245"/>
      <c r="AH438" s="245"/>
      <c r="AI438" s="246">
        <v>24</v>
      </c>
      <c r="AJ438" s="246">
        <v>300</v>
      </c>
      <c r="AK438" s="240">
        <f t="shared" si="66"/>
        <v>324</v>
      </c>
      <c r="AL438" s="240">
        <f t="shared" si="67"/>
        <v>-24</v>
      </c>
      <c r="AM438" s="247">
        <f t="shared" si="68"/>
        <v>-0.00170976704424022</v>
      </c>
      <c r="AN438" s="240">
        <f>IF(A438="","",VLOOKUP(A438,'IHS DATABASE'!C:H,6,0))</f>
        <v>1.8</v>
      </c>
      <c r="AO438" s="240"/>
      <c r="AP438" s="248"/>
      <c r="AQ438" s="248"/>
      <c r="AR438" s="222"/>
      <c r="AS438" s="222"/>
      <c r="AT438" s="222">
        <f t="shared" si="69"/>
        <v>0</v>
      </c>
      <c r="AU438" s="222"/>
      <c r="AV438" s="249"/>
      <c r="AW438" s="249"/>
      <c r="AX438" s="222"/>
      <c r="AY438" s="222"/>
      <c r="AZ438" s="222"/>
      <c r="BA438" s="222"/>
      <c r="BB438" s="249"/>
      <c r="BC438" s="249" t="s">
        <v>69</v>
      </c>
      <c r="BD438" s="249"/>
      <c r="BE438" s="249"/>
    </row>
    <row r="439" spans="1:57">
      <c r="A439" s="221" t="s">
        <v>120</v>
      </c>
      <c r="B439" s="222" t="str">
        <f>IF(A439="","",VLOOKUP(A439,'IHS DATABASE'!C:D,2,0))</f>
        <v>Petauke Industrial</v>
      </c>
      <c r="C439" s="223" t="str">
        <f>IF(A439="","",VLOOKUP(A439,'IHS DATABASE'!C:AD,27,0))</f>
        <v>CCS</v>
      </c>
      <c r="D439" s="223" t="s">
        <v>76</v>
      </c>
      <c r="E439" s="223" t="str">
        <f>IF(A439="","",VLOOKUP(A439,'IHS DATABASE'!C:G,5,0))</f>
        <v>Eastern</v>
      </c>
      <c r="F439" s="223" t="str">
        <f>IF(A439="","",VLOOKUP(A439,'IHS DATABASE'!C:AB,26,0))</f>
        <v>Fetus Kalunga</v>
      </c>
      <c r="G439" s="222" t="str">
        <f>IF(A439="","",VLOOKUP(A439,'IHS DATABASE'!C:X,22,0))</f>
        <v>Fetus Kalunga</v>
      </c>
      <c r="H439" s="224"/>
      <c r="I439" s="223" t="str">
        <f>IF(A439="","",VLOOKUP(A439,'IHS DATABASE'!C:W,21,0))</f>
        <v>Outdoor</v>
      </c>
      <c r="J439" s="223" t="str">
        <f>IF(A439="","",VLOOKUP(A439,'IHS DATABASE'!C:T,18,0))</f>
        <v>Grid-Gen</v>
      </c>
      <c r="K439" s="223"/>
      <c r="L439" s="223"/>
      <c r="M439" s="223" t="str">
        <f>IF(A439="","",VLOOKUP(A439,'IHS DATABASE'!C:U,19,0))</f>
        <v>Green Field</v>
      </c>
      <c r="O439" s="213">
        <v>45971</v>
      </c>
      <c r="Q439" s="233"/>
      <c r="R439" s="234"/>
      <c r="S439" s="234" t="str">
        <f>IF(A439="","",VLOOKUP(A439,'IHS DATABASE'!C:BG,30,0))</f>
        <v>CK Works</v>
      </c>
      <c r="T439" s="223"/>
      <c r="U439" s="234">
        <f>IF(A439="","",VLOOKUP(A439,'IHS DATABASE'!C:AG,31,0))</f>
        <v>20</v>
      </c>
      <c r="V439" s="13"/>
      <c r="W439" s="13"/>
      <c r="X439" s="13">
        <v>2422</v>
      </c>
      <c r="Y439" s="237">
        <f t="shared" si="63"/>
        <v>2422</v>
      </c>
      <c r="Z439" s="237">
        <f t="shared" si="64"/>
        <v>1103304</v>
      </c>
      <c r="AA439" s="237" t="str">
        <f t="shared" si="65"/>
        <v>OK</v>
      </c>
      <c r="AB439" s="238"/>
      <c r="AC439" s="238"/>
      <c r="AD439" s="238"/>
      <c r="AE439" s="239"/>
      <c r="AG439" s="245"/>
      <c r="AH439" s="245"/>
      <c r="AI439" s="246">
        <v>19</v>
      </c>
      <c r="AJ439" s="246">
        <v>350</v>
      </c>
      <c r="AK439" s="240">
        <f t="shared" si="66"/>
        <v>369</v>
      </c>
      <c r="AL439" s="240">
        <f t="shared" si="67"/>
        <v>-19</v>
      </c>
      <c r="AM439" s="247">
        <f t="shared" si="68"/>
        <v>-0.00784475639966969</v>
      </c>
      <c r="AN439" s="240">
        <f>IF(A439="","",VLOOKUP(A439,'IHS DATABASE'!C:H,6,0))</f>
        <v>2.5</v>
      </c>
      <c r="AO439" s="240"/>
      <c r="AP439" s="248"/>
      <c r="AQ439" s="248"/>
      <c r="AR439" s="222"/>
      <c r="AS439" s="222"/>
      <c r="AT439" s="222">
        <f t="shared" si="69"/>
        <v>0</v>
      </c>
      <c r="AU439" s="222"/>
      <c r="AV439" s="249"/>
      <c r="AW439" s="249"/>
      <c r="AX439" s="222"/>
      <c r="AY439" s="222"/>
      <c r="AZ439" s="222"/>
      <c r="BA439" s="222"/>
      <c r="BB439" s="249"/>
      <c r="BC439" s="249" t="s">
        <v>69</v>
      </c>
      <c r="BD439" s="249"/>
      <c r="BE439" s="249"/>
    </row>
    <row r="440" spans="1:57">
      <c r="A440" s="221" t="s">
        <v>79</v>
      </c>
      <c r="B440" s="222" t="str">
        <f>IF(A440="","",VLOOKUP(A440,'IHS DATABASE'!C:D,2,0))</f>
        <v>MWANJAWANTU</v>
      </c>
      <c r="C440" s="223" t="str">
        <f>IF(A440="","",VLOOKUP(A440,'IHS DATABASE'!C:AD,27,0))</f>
        <v>CCS</v>
      </c>
      <c r="D440" s="223" t="s">
        <v>76</v>
      </c>
      <c r="E440" s="223" t="str">
        <f>IF(A440="","",VLOOKUP(A440,'IHS DATABASE'!C:G,5,0))</f>
        <v>Eastern </v>
      </c>
      <c r="F440" s="223" t="str">
        <f>IF(A440="","",VLOOKUP(A440,'IHS DATABASE'!C:AB,26,0))</f>
        <v>Fetus Kalunga</v>
      </c>
      <c r="G440" s="222" t="str">
        <f>IF(A440="","",VLOOKUP(A440,'IHS DATABASE'!C:X,22,0))</f>
        <v>Fetus Kalunga</v>
      </c>
      <c r="H440" s="224"/>
      <c r="I440" s="223" t="str">
        <f>IF(A440="","",VLOOKUP(A440,'IHS DATABASE'!C:W,21,0))</f>
        <v>Outdoor</v>
      </c>
      <c r="J440" s="223" t="str">
        <f>IF(A440="","",VLOOKUP(A440,'IHS DATABASE'!C:T,18,0))</f>
        <v>Grid-Gen</v>
      </c>
      <c r="K440" s="223"/>
      <c r="L440" s="223"/>
      <c r="M440" s="223" t="str">
        <f>IF(A440="","",VLOOKUP(A440,'IHS DATABASE'!C:U,19,0))</f>
        <v>Green Field</v>
      </c>
      <c r="O440" s="213">
        <v>45971</v>
      </c>
      <c r="Q440" s="233"/>
      <c r="R440" s="234"/>
      <c r="S440" s="234" t="str">
        <f>IF(A440="","",VLOOKUP(A440,'IHS DATABASE'!C:BG,30,0))</f>
        <v>Gen Logic </v>
      </c>
      <c r="T440" s="223"/>
      <c r="U440" s="234">
        <f>IF(A440="","",VLOOKUP(A440,'IHS DATABASE'!C:AG,31,0))</f>
        <v>15</v>
      </c>
      <c r="V440" s="13"/>
      <c r="W440" s="13"/>
      <c r="X440" s="13">
        <v>47641</v>
      </c>
      <c r="Y440" s="237">
        <f t="shared" si="63"/>
        <v>47641</v>
      </c>
      <c r="Z440" s="237">
        <f t="shared" si="64"/>
        <v>1103304</v>
      </c>
      <c r="AA440" s="237" t="str">
        <f t="shared" si="65"/>
        <v>OK</v>
      </c>
      <c r="AB440" s="238"/>
      <c r="AC440" s="238"/>
      <c r="AD440" s="238"/>
      <c r="AE440" s="239"/>
      <c r="AG440" s="245"/>
      <c r="AH440" s="245"/>
      <c r="AI440" s="246">
        <v>18</v>
      </c>
      <c r="AJ440" s="246">
        <v>300</v>
      </c>
      <c r="AK440" s="240">
        <f t="shared" si="66"/>
        <v>318</v>
      </c>
      <c r="AL440" s="240">
        <f t="shared" si="67"/>
        <v>-18</v>
      </c>
      <c r="AM440" s="247">
        <f t="shared" si="68"/>
        <v>-0.000377825822295922</v>
      </c>
      <c r="AN440" s="240">
        <f>IF(A440="","",VLOOKUP(A440,'IHS DATABASE'!C:H,6,0))</f>
        <v>1.8</v>
      </c>
      <c r="AO440" s="240"/>
      <c r="AP440" s="248"/>
      <c r="AQ440" s="248"/>
      <c r="AR440" s="222"/>
      <c r="AS440" s="222"/>
      <c r="AT440" s="222">
        <f t="shared" si="69"/>
        <v>0</v>
      </c>
      <c r="AU440" s="222"/>
      <c r="AV440" s="249"/>
      <c r="AW440" s="249"/>
      <c r="AX440" s="222"/>
      <c r="AY440" s="222"/>
      <c r="AZ440" s="222"/>
      <c r="BA440" s="222"/>
      <c r="BB440" s="249"/>
      <c r="BC440" s="249" t="s">
        <v>69</v>
      </c>
      <c r="BD440" s="249"/>
      <c r="BE440" s="249"/>
    </row>
    <row r="441" spans="1:57">
      <c r="A441" s="221" t="s">
        <v>78</v>
      </c>
      <c r="B441" s="222" t="str">
        <f>IF(A441="","",VLOOKUP(A441,'IHS DATABASE'!C:D,2,0))</f>
        <v>Mumbi Primary School</v>
      </c>
      <c r="C441" s="223" t="str">
        <f>IF(A441="","",VLOOKUP(A441,'IHS DATABASE'!C:AD,27,0))</f>
        <v>CCS</v>
      </c>
      <c r="D441" s="223" t="s">
        <v>76</v>
      </c>
      <c r="E441" s="223" t="str">
        <f>IF(A441="","",VLOOKUP(A441,'IHS DATABASE'!C:G,5,0))</f>
        <v>Eastern</v>
      </c>
      <c r="F441" s="223" t="str">
        <f>IF(A441="","",VLOOKUP(A441,'IHS DATABASE'!C:AB,26,0))</f>
        <v>Fetus Kalunga</v>
      </c>
      <c r="G441" s="222" t="str">
        <f>IF(A441="","",VLOOKUP(A441,'IHS DATABASE'!C:X,22,0))</f>
        <v>Fetus Kalunga</v>
      </c>
      <c r="H441" s="224"/>
      <c r="I441" s="223" t="str">
        <f>IF(A441="","",VLOOKUP(A441,'IHS DATABASE'!C:W,21,0))</f>
        <v>Outdoor</v>
      </c>
      <c r="J441" s="223" t="str">
        <f>IF(A441="","",VLOOKUP(A441,'IHS DATABASE'!C:T,18,0))</f>
        <v>Grid-Gen</v>
      </c>
      <c r="K441" s="223"/>
      <c r="L441" s="223"/>
      <c r="M441" s="223" t="str">
        <f>IF(A441="","",VLOOKUP(A441,'IHS DATABASE'!C:U,19,0))</f>
        <v>Green Field</v>
      </c>
      <c r="O441" s="213">
        <v>45971</v>
      </c>
      <c r="Q441" s="233"/>
      <c r="R441" s="234"/>
      <c r="S441" s="234">
        <f>IF(A441="","",VLOOKUP(A441,'IHS DATABASE'!C:BG,30,0))</f>
        <v>0</v>
      </c>
      <c r="T441" s="223"/>
      <c r="U441" s="234">
        <f>IF(A441="","",VLOOKUP(A441,'IHS DATABASE'!C:AG,31,0))</f>
        <v>30</v>
      </c>
      <c r="V441" s="13"/>
      <c r="W441" s="13"/>
      <c r="X441" s="13">
        <v>6155</v>
      </c>
      <c r="Y441" s="237">
        <f t="shared" si="63"/>
        <v>6155</v>
      </c>
      <c r="Z441" s="237">
        <f t="shared" si="64"/>
        <v>1103304</v>
      </c>
      <c r="AA441" s="237" t="str">
        <f t="shared" si="65"/>
        <v>OK</v>
      </c>
      <c r="AB441" s="238"/>
      <c r="AC441" s="238"/>
      <c r="AD441" s="238"/>
      <c r="AE441" s="239"/>
      <c r="AG441" s="245"/>
      <c r="AH441" s="245"/>
      <c r="AI441" s="246">
        <v>12</v>
      </c>
      <c r="AJ441" s="246">
        <v>300</v>
      </c>
      <c r="AK441" s="240">
        <f t="shared" si="66"/>
        <v>312</v>
      </c>
      <c r="AL441" s="240">
        <f t="shared" si="67"/>
        <v>-12</v>
      </c>
      <c r="AM441" s="247">
        <f t="shared" si="68"/>
        <v>-0.00194963444354184</v>
      </c>
      <c r="AN441" s="240">
        <f>IF(A441="","",VLOOKUP(A441,'IHS DATABASE'!C:H,6,0))</f>
        <v>5.5</v>
      </c>
      <c r="AO441" s="240"/>
      <c r="AP441" s="248"/>
      <c r="AQ441" s="248"/>
      <c r="AR441" s="222"/>
      <c r="AS441" s="222"/>
      <c r="AT441" s="222">
        <f t="shared" si="69"/>
        <v>0</v>
      </c>
      <c r="AU441" s="222"/>
      <c r="AV441" s="249"/>
      <c r="AW441" s="249"/>
      <c r="AX441" s="222"/>
      <c r="AY441" s="222"/>
      <c r="AZ441" s="222"/>
      <c r="BA441" s="222"/>
      <c r="BB441" s="249"/>
      <c r="BC441" s="249" t="s">
        <v>69</v>
      </c>
      <c r="BD441" s="249"/>
      <c r="BE441" s="249"/>
    </row>
    <row r="442" spans="1:57">
      <c r="A442" s="221" t="s">
        <v>103</v>
      </c>
      <c r="B442" s="222" t="str">
        <f>IF(A442="","",VLOOKUP(A442,'IHS DATABASE'!C:D,2,0))</f>
        <v>MPHATA HILL</v>
      </c>
      <c r="C442" s="223" t="str">
        <f>IF(A442="","",VLOOKUP(A442,'IHS DATABASE'!C:AD,27,0))</f>
        <v>CCS</v>
      </c>
      <c r="D442" s="223" t="s">
        <v>59</v>
      </c>
      <c r="E442" s="223" t="str">
        <f>IF(A442="","",VLOOKUP(A442,'IHS DATABASE'!C:G,5,0))</f>
        <v>Eastern </v>
      </c>
      <c r="F442" s="223" t="str">
        <f>IF(A442="","",VLOOKUP(A442,'IHS DATABASE'!C:AB,26,0))</f>
        <v>Fetus Kalunga</v>
      </c>
      <c r="G442" s="222" t="str">
        <f>IF(A442="","",VLOOKUP(A442,'IHS DATABASE'!C:X,22,0))</f>
        <v>Fetus Kalunga</v>
      </c>
      <c r="H442" s="224"/>
      <c r="I442" s="223" t="str">
        <f>IF(A442="","",VLOOKUP(A442,'IHS DATABASE'!C:W,21,0))</f>
        <v>Indoor </v>
      </c>
      <c r="J442" s="223" t="str">
        <f>IF(A442="","",VLOOKUP(A442,'IHS DATABASE'!C:T,18,0))</f>
        <v>Grid-Gen</v>
      </c>
      <c r="K442" s="223"/>
      <c r="L442" s="223"/>
      <c r="M442" s="223" t="str">
        <f>IF(A442="","",VLOOKUP(A442,'IHS DATABASE'!C:U,19,0))</f>
        <v>Green Field</v>
      </c>
      <c r="O442" s="213">
        <v>45971</v>
      </c>
      <c r="Q442" s="233"/>
      <c r="R442" s="234"/>
      <c r="S442" s="234" t="str">
        <f>IF(A442="","",VLOOKUP(A442,'IHS DATABASE'!C:BG,30,0))</f>
        <v>Gen Logic </v>
      </c>
      <c r="T442" s="223"/>
      <c r="U442" s="234">
        <f>IF(A442="","",VLOOKUP(A442,'IHS DATABASE'!C:AG,31,0))</f>
        <v>20</v>
      </c>
      <c r="V442" s="13"/>
      <c r="W442" s="13"/>
      <c r="X442" s="13">
        <v>15048</v>
      </c>
      <c r="Y442" s="237">
        <f t="shared" si="63"/>
        <v>15048</v>
      </c>
      <c r="Z442" s="237">
        <f t="shared" si="64"/>
        <v>1103304</v>
      </c>
      <c r="AA442" s="237" t="str">
        <f t="shared" si="65"/>
        <v>OK</v>
      </c>
      <c r="AB442" s="238"/>
      <c r="AC442" s="238"/>
      <c r="AD442" s="238"/>
      <c r="AE442" s="239"/>
      <c r="AG442" s="245"/>
      <c r="AH442" s="245"/>
      <c r="AI442" s="246">
        <v>277</v>
      </c>
      <c r="AJ442" s="246">
        <v>300</v>
      </c>
      <c r="AK442" s="240">
        <f t="shared" si="66"/>
        <v>577</v>
      </c>
      <c r="AL442" s="240">
        <f t="shared" si="67"/>
        <v>-277</v>
      </c>
      <c r="AM442" s="247">
        <f t="shared" si="68"/>
        <v>-0.0184077618288145</v>
      </c>
      <c r="AN442" s="240">
        <f>IF(A442="","",VLOOKUP(A442,'IHS DATABASE'!C:H,6,0))</f>
        <v>2.5</v>
      </c>
      <c r="AO442" s="240"/>
      <c r="AP442" s="248"/>
      <c r="AQ442" s="248"/>
      <c r="AR442" s="222"/>
      <c r="AS442" s="222"/>
      <c r="AT442" s="222">
        <f t="shared" si="69"/>
        <v>0</v>
      </c>
      <c r="AU442" s="222"/>
      <c r="AV442" s="249"/>
      <c r="AW442" s="249"/>
      <c r="AX442" s="222"/>
      <c r="AY442" s="222"/>
      <c r="AZ442" s="222"/>
      <c r="BA442" s="222"/>
      <c r="BB442" s="249"/>
      <c r="BC442" s="249" t="s">
        <v>69</v>
      </c>
      <c r="BD442" s="249"/>
      <c r="BE442" s="249"/>
    </row>
    <row r="443" spans="1:57">
      <c r="A443" s="221" t="s">
        <v>104</v>
      </c>
      <c r="B443" s="222" t="str">
        <f>IF(A443="","",VLOOKUP(A443,'IHS DATABASE'!C:D,2,0))</f>
        <v>Mpata Hill</v>
      </c>
      <c r="C443" s="223" t="str">
        <f>IF(A443="","",VLOOKUP(A443,'IHS DATABASE'!C:AD,27,0))</f>
        <v>CCS</v>
      </c>
      <c r="D443" s="223" t="s">
        <v>59</v>
      </c>
      <c r="E443" s="223" t="str">
        <f>IF(A443="","",VLOOKUP(A443,'IHS DATABASE'!C:G,5,0))</f>
        <v>Eastern </v>
      </c>
      <c r="F443" s="223" t="str">
        <f>IF(A443="","",VLOOKUP(A443,'IHS DATABASE'!C:AB,26,0))</f>
        <v>Fetus Kalunga</v>
      </c>
      <c r="G443" s="222" t="str">
        <f>IF(A443="","",VLOOKUP(A443,'IHS DATABASE'!C:X,22,0))</f>
        <v>Fetus Kalunga</v>
      </c>
      <c r="H443" s="224"/>
      <c r="I443" s="223" t="str">
        <f>IF(A443="","",VLOOKUP(A443,'IHS DATABASE'!C:W,21,0))</f>
        <v>Indoor </v>
      </c>
      <c r="J443" s="223" t="str">
        <f>IF(A443="","",VLOOKUP(A443,'IHS DATABASE'!C:T,18,0))</f>
        <v>Grid-Gen</v>
      </c>
      <c r="K443" s="223"/>
      <c r="L443" s="223"/>
      <c r="M443" s="223" t="str">
        <f>IF(A443="","",VLOOKUP(A443,'IHS DATABASE'!C:U,19,0))</f>
        <v>Green Field</v>
      </c>
      <c r="O443" s="213">
        <v>45971</v>
      </c>
      <c r="Q443" s="233"/>
      <c r="R443" s="234"/>
      <c r="S443" s="234" t="str">
        <f>IF(A443="","",VLOOKUP(A443,'IHS DATABASE'!C:BG,30,0))</f>
        <v>Gen Logic </v>
      </c>
      <c r="T443" s="223"/>
      <c r="U443" s="234">
        <f>IF(A443="","",VLOOKUP(A443,'IHS DATABASE'!C:AG,31,0))</f>
        <v>15</v>
      </c>
      <c r="V443" s="13"/>
      <c r="W443" s="13"/>
      <c r="X443" s="13">
        <v>5925</v>
      </c>
      <c r="Y443" s="237">
        <f t="shared" si="63"/>
        <v>5925</v>
      </c>
      <c r="Z443" s="237">
        <f t="shared" si="64"/>
        <v>1103304</v>
      </c>
      <c r="AA443" s="237" t="str">
        <f t="shared" si="65"/>
        <v>OK</v>
      </c>
      <c r="AB443" s="238"/>
      <c r="AC443" s="238"/>
      <c r="AD443" s="238"/>
      <c r="AE443" s="239"/>
      <c r="AG443" s="245"/>
      <c r="AH443" s="245"/>
      <c r="AI443" s="246">
        <v>223</v>
      </c>
      <c r="AJ443" s="246">
        <v>300</v>
      </c>
      <c r="AK443" s="240">
        <f t="shared" si="66"/>
        <v>523</v>
      </c>
      <c r="AL443" s="240">
        <f t="shared" si="67"/>
        <v>-223</v>
      </c>
      <c r="AM443" s="247">
        <f t="shared" si="68"/>
        <v>-0.0376371308016878</v>
      </c>
      <c r="AN443" s="240">
        <f>IF(A443="","",VLOOKUP(A443,'IHS DATABASE'!C:H,6,0))</f>
        <v>1.8</v>
      </c>
      <c r="AO443" s="240"/>
      <c r="AP443" s="248"/>
      <c r="AQ443" s="248"/>
      <c r="AR443" s="222"/>
      <c r="AS443" s="222"/>
      <c r="AT443" s="222">
        <f t="shared" si="69"/>
        <v>0</v>
      </c>
      <c r="AU443" s="222"/>
      <c r="AV443" s="249"/>
      <c r="AW443" s="249"/>
      <c r="AX443" s="222"/>
      <c r="AY443" s="222"/>
      <c r="AZ443" s="222"/>
      <c r="BA443" s="222"/>
      <c r="BB443" s="249"/>
      <c r="BC443" s="249" t="s">
        <v>60</v>
      </c>
      <c r="BD443" s="249"/>
      <c r="BE443" s="249"/>
    </row>
    <row r="444" spans="1:57">
      <c r="A444" s="221" t="s">
        <v>189</v>
      </c>
      <c r="B444" s="222" t="str">
        <f>IF(A444="","",VLOOKUP(A444,'IHS DATABASE'!C:D,2,0))</f>
        <v>South Luangwa</v>
      </c>
      <c r="C444" s="223" t="str">
        <f>IF(A444="","",VLOOKUP(A444,'IHS DATABASE'!C:AD,27,0))</f>
        <v>CCS</v>
      </c>
      <c r="D444" s="223" t="s">
        <v>59</v>
      </c>
      <c r="E444" s="223" t="str">
        <f>IF(A444="","",VLOOKUP(A444,'IHS DATABASE'!C:G,5,0))</f>
        <v>Eastern </v>
      </c>
      <c r="F444" s="223" t="str">
        <f>IF(A444="","",VLOOKUP(A444,'IHS DATABASE'!C:AB,26,0))</f>
        <v>Fetus Kalunga</v>
      </c>
      <c r="G444" s="222" t="str">
        <f>IF(A444="","",VLOOKUP(A444,'IHS DATABASE'!C:X,22,0))</f>
        <v>Fetus Kalunga</v>
      </c>
      <c r="H444" s="224"/>
      <c r="I444" s="223" t="str">
        <f>IF(A444="","",VLOOKUP(A444,'IHS DATABASE'!C:W,21,0))</f>
        <v>Outdoor</v>
      </c>
      <c r="J444" s="223" t="str">
        <f>IF(A444="","",VLOOKUP(A444,'IHS DATABASE'!C:T,18,0))</f>
        <v>Solar-Gen</v>
      </c>
      <c r="K444" s="223"/>
      <c r="L444" s="223"/>
      <c r="M444" s="223" t="str">
        <f>IF(A444="","",VLOOKUP(A444,'IHS DATABASE'!C:U,19,0))</f>
        <v>Green Field</v>
      </c>
      <c r="O444" s="213">
        <v>45971</v>
      </c>
      <c r="Q444" s="233"/>
      <c r="R444" s="234"/>
      <c r="S444" s="234" t="str">
        <f>IF(A444="","",VLOOKUP(A444,'IHS DATABASE'!C:BG,30,0))</f>
        <v>Gen Logic </v>
      </c>
      <c r="T444" s="223"/>
      <c r="U444" s="234">
        <f>IF(A444="","",VLOOKUP(A444,'IHS DATABASE'!C:AG,31,0))</f>
        <v>30</v>
      </c>
      <c r="V444" s="13"/>
      <c r="W444" s="13"/>
      <c r="X444" s="13">
        <v>12237</v>
      </c>
      <c r="Y444" s="237">
        <f t="shared" si="63"/>
        <v>12237</v>
      </c>
      <c r="Z444" s="237">
        <f t="shared" si="64"/>
        <v>1103304</v>
      </c>
      <c r="AA444" s="237" t="str">
        <f t="shared" si="65"/>
        <v>OK</v>
      </c>
      <c r="AB444" s="238"/>
      <c r="AC444" s="238"/>
      <c r="AD444" s="238"/>
      <c r="AE444" s="239"/>
      <c r="AG444" s="245"/>
      <c r="AH444" s="245"/>
      <c r="AI444" s="246">
        <v>93</v>
      </c>
      <c r="AJ444" s="246">
        <v>600</v>
      </c>
      <c r="AK444" s="240">
        <f t="shared" si="66"/>
        <v>693</v>
      </c>
      <c r="AL444" s="240">
        <f t="shared" si="67"/>
        <v>-93</v>
      </c>
      <c r="AM444" s="247">
        <f t="shared" si="68"/>
        <v>-0.0075999019367492</v>
      </c>
      <c r="AN444" s="240">
        <f>IF(A444="","",VLOOKUP(A444,'IHS DATABASE'!C:H,6,0))</f>
        <v>4.5</v>
      </c>
      <c r="AO444" s="240"/>
      <c r="AP444" s="248"/>
      <c r="AQ444" s="248"/>
      <c r="AR444" s="222"/>
      <c r="AS444" s="222"/>
      <c r="AT444" s="222">
        <f t="shared" si="69"/>
        <v>0</v>
      </c>
      <c r="AU444" s="222"/>
      <c r="AV444" s="249"/>
      <c r="AW444" s="249"/>
      <c r="AX444" s="222"/>
      <c r="AY444" s="222"/>
      <c r="AZ444" s="222"/>
      <c r="BA444" s="222"/>
      <c r="BB444" s="249"/>
      <c r="BC444" s="249" t="s">
        <v>60</v>
      </c>
      <c r="BD444" s="249"/>
      <c r="BE444" s="249"/>
    </row>
    <row r="445" spans="1:57">
      <c r="A445" s="221" t="s">
        <v>87</v>
      </c>
      <c r="B445" s="222" t="str">
        <f>IF(A445="","",VLOOKUP(A445,'IHS DATABASE'!C:D,2,0))</f>
        <v>Chipata Magazine</v>
      </c>
      <c r="C445" s="223" t="str">
        <f>IF(A444="","",VLOOKUP(A444,'IHS DATABASE'!C:AD,27,0))</f>
        <v>CCS</v>
      </c>
      <c r="D445" s="223" t="s">
        <v>59</v>
      </c>
      <c r="E445" s="223" t="str">
        <f>IF(A445="","",VLOOKUP(A445,'IHS DATABASE'!C:G,5,0))</f>
        <v>Eastern</v>
      </c>
      <c r="F445" s="223" t="str">
        <f>IF(A445="","",VLOOKUP(A445,'IHS DATABASE'!C:AB,26,0))</f>
        <v>Fetus Kalunga</v>
      </c>
      <c r="G445" s="222" t="str">
        <f>IF(A445="","",VLOOKUP(A445,'IHS DATABASE'!C:X,22,0))</f>
        <v>Fetus Kalunga</v>
      </c>
      <c r="H445" s="224"/>
      <c r="I445" s="223" t="str">
        <f>IF(A445="","",VLOOKUP(A445,'IHS DATABASE'!C:W,21,0))</f>
        <v>Outdoor</v>
      </c>
      <c r="J445" s="223" t="str">
        <f>IF(A445="","",VLOOKUP(A445,'IHS DATABASE'!C:T,18,0))</f>
        <v>Grid-Gen</v>
      </c>
      <c r="K445" s="223"/>
      <c r="L445" s="223"/>
      <c r="M445" s="223" t="str">
        <f>IF(A445="","",VLOOKUP(A445,'IHS DATABASE'!C:U,19,0))</f>
        <v>Green Field</v>
      </c>
      <c r="O445" s="213">
        <v>45971</v>
      </c>
      <c r="Q445" s="233"/>
      <c r="R445" s="234"/>
      <c r="S445" s="234" t="str">
        <f>IF(A445="","",VLOOKUP(A445,'IHS DATABASE'!C:BG,30,0))</f>
        <v>CK Works</v>
      </c>
      <c r="T445" s="223"/>
      <c r="U445" s="234">
        <f>IF(A445="","",VLOOKUP(A445,'IHS DATABASE'!C:AG,31,0))</f>
        <v>20</v>
      </c>
      <c r="V445" s="13"/>
      <c r="W445" s="13"/>
      <c r="X445" s="13">
        <v>7329</v>
      </c>
      <c r="Y445" s="237">
        <f t="shared" si="63"/>
        <v>7329</v>
      </c>
      <c r="Z445" s="237">
        <f t="shared" si="64"/>
        <v>1103304</v>
      </c>
      <c r="AA445" s="237" t="str">
        <f t="shared" si="65"/>
        <v>OK</v>
      </c>
      <c r="AB445" s="238"/>
      <c r="AC445" s="238"/>
      <c r="AD445" s="238"/>
      <c r="AE445" s="239"/>
      <c r="AG445" s="245"/>
      <c r="AH445" s="245"/>
      <c r="AI445" s="246">
        <v>20</v>
      </c>
      <c r="AJ445" s="246">
        <v>400</v>
      </c>
      <c r="AK445" s="240">
        <f t="shared" si="66"/>
        <v>420</v>
      </c>
      <c r="AL445" s="240">
        <f t="shared" si="67"/>
        <v>-20</v>
      </c>
      <c r="AM445" s="247">
        <f t="shared" si="68"/>
        <v>-0.00272888525037522</v>
      </c>
      <c r="AN445" s="240">
        <f>IF(A445="","",VLOOKUP(A445,'IHS DATABASE'!C:H,6,0))</f>
        <v>2.5</v>
      </c>
      <c r="AO445" s="240"/>
      <c r="AP445" s="248"/>
      <c r="AQ445" s="248"/>
      <c r="AR445" s="222"/>
      <c r="AS445" s="222"/>
      <c r="AT445" s="222">
        <f t="shared" si="69"/>
        <v>0</v>
      </c>
      <c r="AU445" s="222"/>
      <c r="AV445" s="249"/>
      <c r="AW445" s="249"/>
      <c r="AX445" s="222"/>
      <c r="AY445" s="222"/>
      <c r="AZ445" s="222"/>
      <c r="BA445" s="222"/>
      <c r="BB445" s="249"/>
      <c r="BC445" s="249" t="s">
        <v>60</v>
      </c>
      <c r="BD445" s="249"/>
      <c r="BE445" s="249"/>
    </row>
    <row r="446" spans="1:57">
      <c r="A446" s="221" t="s">
        <v>94</v>
      </c>
      <c r="B446" s="222" t="str">
        <f>IF(A446="","",VLOOKUP(A446,'IHS DATABASE'!C:D,2,0))</f>
        <v>NTHITIMILA</v>
      </c>
      <c r="C446" s="223" t="str">
        <f>IF(A445="","",VLOOKUP(A445,'IHS DATABASE'!C:AD,27,0))</f>
        <v>CCS</v>
      </c>
      <c r="D446" s="223" t="s">
        <v>62</v>
      </c>
      <c r="E446" s="223" t="str">
        <f>IF(A446="","",VLOOKUP(A446,'IHS DATABASE'!C:G,5,0))</f>
        <v>Eastern </v>
      </c>
      <c r="F446" s="223" t="str">
        <f>IF(A446="","",VLOOKUP(A446,'IHS DATABASE'!C:AB,26,0))</f>
        <v>Fetus Kalunga</v>
      </c>
      <c r="G446" s="222" t="str">
        <f>IF(A446="","",VLOOKUP(A446,'IHS DATABASE'!C:X,22,0))</f>
        <v>Fetus Kalunga</v>
      </c>
      <c r="H446" s="224"/>
      <c r="I446" s="223" t="str">
        <f>IF(A446="","",VLOOKUP(A446,'IHS DATABASE'!C:W,21,0))</f>
        <v>Indoor </v>
      </c>
      <c r="J446" s="223" t="str">
        <f>IF(A446="","",VLOOKUP(A446,'IHS DATABASE'!C:T,18,0))</f>
        <v>Solar-Gen</v>
      </c>
      <c r="K446" s="223"/>
      <c r="L446" s="223"/>
      <c r="M446" s="223" t="str">
        <f>IF(A446="","",VLOOKUP(A446,'IHS DATABASE'!C:U,19,0))</f>
        <v>Green Field</v>
      </c>
      <c r="O446" s="213">
        <v>45971</v>
      </c>
      <c r="Q446" s="233"/>
      <c r="R446" s="234"/>
      <c r="S446" s="234" t="str">
        <f>IF(A446="","",VLOOKUP(A446,'IHS DATABASE'!C:BG,30,0))</f>
        <v>CK Works</v>
      </c>
      <c r="T446" s="223"/>
      <c r="U446" s="234">
        <f>IF(A446="","",VLOOKUP(A446,'IHS DATABASE'!C:AG,31,0))</f>
        <v>30</v>
      </c>
      <c r="V446" s="13"/>
      <c r="W446" s="13"/>
      <c r="X446" s="13">
        <v>15329</v>
      </c>
      <c r="Y446" s="237">
        <f t="shared" si="63"/>
        <v>15329</v>
      </c>
      <c r="Z446" s="237">
        <f t="shared" si="64"/>
        <v>1103304</v>
      </c>
      <c r="AA446" s="237" t="str">
        <f t="shared" si="65"/>
        <v>OK</v>
      </c>
      <c r="AB446" s="238"/>
      <c r="AC446" s="238"/>
      <c r="AD446" s="238"/>
      <c r="AE446" s="239"/>
      <c r="AG446" s="245"/>
      <c r="AH446" s="245"/>
      <c r="AI446" s="246">
        <v>18</v>
      </c>
      <c r="AJ446" s="246">
        <v>700</v>
      </c>
      <c r="AK446" s="240">
        <f t="shared" si="66"/>
        <v>718</v>
      </c>
      <c r="AL446" s="240">
        <f t="shared" si="67"/>
        <v>-18</v>
      </c>
      <c r="AM446" s="247">
        <f t="shared" si="68"/>
        <v>-0.0011742448952965</v>
      </c>
      <c r="AN446" s="240">
        <f>IF(A446="","",VLOOKUP(A446,'IHS DATABASE'!C:H,6,0))</f>
        <v>4.5</v>
      </c>
      <c r="AO446" s="240"/>
      <c r="AP446" s="248"/>
      <c r="AQ446" s="248"/>
      <c r="AR446" s="222"/>
      <c r="AS446" s="222"/>
      <c r="AT446" s="222">
        <f t="shared" si="69"/>
        <v>0</v>
      </c>
      <c r="AU446" s="222"/>
      <c r="AV446" s="249"/>
      <c r="AW446" s="249"/>
      <c r="AX446" s="222"/>
      <c r="AY446" s="222"/>
      <c r="AZ446" s="222"/>
      <c r="BA446" s="222"/>
      <c r="BB446" s="249"/>
      <c r="BC446" s="249" t="s">
        <v>60</v>
      </c>
      <c r="BD446" s="249"/>
      <c r="BE446" s="249"/>
    </row>
    <row r="447" spans="1:57">
      <c r="A447" s="221" t="s">
        <v>103</v>
      </c>
      <c r="B447" s="222" t="str">
        <f>IF(A447="","",VLOOKUP(A447,'IHS DATABASE'!C:D,2,0))</f>
        <v>MPHATA HILL</v>
      </c>
      <c r="C447" s="223" t="str">
        <f>IF(A446="","",VLOOKUP(A446,'IHS DATABASE'!C:AD,27,0))</f>
        <v>CCS</v>
      </c>
      <c r="D447" s="223" t="s">
        <v>76</v>
      </c>
      <c r="E447" s="223" t="str">
        <f>IF(A447="","",VLOOKUP(A447,'IHS DATABASE'!C:G,5,0))</f>
        <v>Eastern </v>
      </c>
      <c r="F447" s="223" t="str">
        <f>IF(A447="","",VLOOKUP(A447,'IHS DATABASE'!C:AB,26,0))</f>
        <v>Fetus Kalunga</v>
      </c>
      <c r="G447" s="222" t="str">
        <f>IF(A447="","",VLOOKUP(A447,'IHS DATABASE'!C:X,22,0))</f>
        <v>Fetus Kalunga</v>
      </c>
      <c r="H447" s="224"/>
      <c r="I447" s="223" t="str">
        <f>IF(A447="","",VLOOKUP(A447,'IHS DATABASE'!C:W,21,0))</f>
        <v>Indoor </v>
      </c>
      <c r="J447" s="223" t="str">
        <f>IF(A447="","",VLOOKUP(A447,'IHS DATABASE'!C:T,18,0))</f>
        <v>Grid-Gen</v>
      </c>
      <c r="K447" s="223"/>
      <c r="L447" s="223"/>
      <c r="M447" s="223" t="str">
        <f>IF(A447="","",VLOOKUP(A447,'IHS DATABASE'!C:U,19,0))</f>
        <v>Green Field</v>
      </c>
      <c r="O447" s="213">
        <v>45972</v>
      </c>
      <c r="Q447" s="233"/>
      <c r="R447" s="234"/>
      <c r="S447" s="234" t="str">
        <f>IF(A447="","",VLOOKUP(A447,'IHS DATABASE'!C:BG,30,0))</f>
        <v>Gen Logic </v>
      </c>
      <c r="T447" s="223"/>
      <c r="U447" s="234">
        <f>IF(A447="","",VLOOKUP(A447,'IHS DATABASE'!C:AG,31,0))</f>
        <v>20</v>
      </c>
      <c r="V447" s="13"/>
      <c r="W447" s="13"/>
      <c r="X447" s="13">
        <v>1815</v>
      </c>
      <c r="Y447" s="237">
        <f t="shared" si="63"/>
        <v>1815</v>
      </c>
      <c r="Z447" s="237">
        <f t="shared" si="64"/>
        <v>1103328</v>
      </c>
      <c r="AA447" s="237" t="str">
        <f t="shared" si="65"/>
        <v>OK</v>
      </c>
      <c r="AB447" s="238"/>
      <c r="AC447" s="238"/>
      <c r="AD447" s="238"/>
      <c r="AE447" s="239"/>
      <c r="AG447" s="245"/>
      <c r="AH447" s="245"/>
      <c r="AI447" s="246">
        <v>15</v>
      </c>
      <c r="AJ447" s="246">
        <v>500</v>
      </c>
      <c r="AK447" s="240">
        <f t="shared" si="66"/>
        <v>515</v>
      </c>
      <c r="AL447" s="240">
        <f t="shared" si="67"/>
        <v>-15</v>
      </c>
      <c r="AM447" s="247">
        <f t="shared" si="68"/>
        <v>-0.00826446280991736</v>
      </c>
      <c r="AN447" s="240">
        <f>IF(A447="","",VLOOKUP(A447,'IHS DATABASE'!C:H,6,0))</f>
        <v>2.5</v>
      </c>
      <c r="AO447" s="240"/>
      <c r="AP447" s="248"/>
      <c r="AQ447" s="248"/>
      <c r="AR447" s="222"/>
      <c r="AS447" s="222"/>
      <c r="AT447" s="222">
        <f t="shared" si="69"/>
        <v>0</v>
      </c>
      <c r="AU447" s="222"/>
      <c r="AV447" s="249"/>
      <c r="AW447" s="249"/>
      <c r="AX447" s="222"/>
      <c r="AY447" s="222"/>
      <c r="AZ447" s="222"/>
      <c r="BA447" s="222"/>
      <c r="BB447" s="249"/>
      <c r="BC447" s="249" t="s">
        <v>60</v>
      </c>
      <c r="BD447" s="249"/>
      <c r="BE447" s="249"/>
    </row>
    <row r="448" spans="1:57">
      <c r="A448" s="221" t="s">
        <v>110</v>
      </c>
      <c r="B448" s="222" t="s">
        <v>111</v>
      </c>
      <c r="C448" s="223" t="str">
        <f>IF(A447="","",VLOOKUP(A447,'IHS DATABASE'!C:AD,27,0))</f>
        <v>CCS</v>
      </c>
      <c r="D448" s="223" t="s">
        <v>76</v>
      </c>
      <c r="E448" s="223" t="e">
        <f>IF(A448="","",VLOOKUP(A448,'IHS DATABASE'!C:G,5,0))</f>
        <v>#N/A</v>
      </c>
      <c r="F448" s="223" t="e">
        <f>IF(A448="","",VLOOKUP(A448,'IHS DATABASE'!C:AB,26,0))</f>
        <v>#N/A</v>
      </c>
      <c r="G448" s="222" t="e">
        <f>IF(A448="","",VLOOKUP(A448,'IHS DATABASE'!C:X,22,0))</f>
        <v>#N/A</v>
      </c>
      <c r="H448" s="224"/>
      <c r="I448" s="223" t="e">
        <f>IF(A448="","",VLOOKUP(A448,'IHS DATABASE'!C:W,21,0))</f>
        <v>#N/A</v>
      </c>
      <c r="J448" s="223" t="e">
        <f>IF(A448="","",VLOOKUP(A448,'IHS DATABASE'!C:T,18,0))</f>
        <v>#N/A</v>
      </c>
      <c r="K448" s="223"/>
      <c r="L448" s="223"/>
      <c r="M448" s="223" t="e">
        <f>IF(A448="","",VLOOKUP(A448,'IHS DATABASE'!C:U,19,0))</f>
        <v>#N/A</v>
      </c>
      <c r="O448" s="213">
        <v>45972</v>
      </c>
      <c r="Q448" s="233"/>
      <c r="R448" s="234"/>
      <c r="S448" s="234" t="e">
        <f>IF(A448="","",VLOOKUP(A448,'IHS DATABASE'!C:BG,30,0))</f>
        <v>#N/A</v>
      </c>
      <c r="T448" s="223"/>
      <c r="U448" s="234" t="e">
        <f>IF(A448="","",VLOOKUP(A448,'IHS DATABASE'!C:AG,31,0))</f>
        <v>#N/A</v>
      </c>
      <c r="V448" s="13"/>
      <c r="W448" s="13"/>
      <c r="X448" s="13">
        <v>1706</v>
      </c>
      <c r="Y448" s="237">
        <f t="shared" si="63"/>
        <v>1706</v>
      </c>
      <c r="Z448" s="237">
        <f t="shared" si="64"/>
        <v>1103328</v>
      </c>
      <c r="AA448" s="237" t="str">
        <f t="shared" si="65"/>
        <v>OK</v>
      </c>
      <c r="AB448" s="238"/>
      <c r="AC448" s="238"/>
      <c r="AD448" s="238"/>
      <c r="AE448" s="239"/>
      <c r="AG448" s="245"/>
      <c r="AH448" s="245"/>
      <c r="AI448" s="246">
        <v>175</v>
      </c>
      <c r="AJ448" s="246">
        <v>300</v>
      </c>
      <c r="AK448" s="240">
        <f t="shared" si="66"/>
        <v>475</v>
      </c>
      <c r="AL448" s="240">
        <f t="shared" si="67"/>
        <v>-175</v>
      </c>
      <c r="AM448" s="247">
        <f t="shared" si="68"/>
        <v>-0.102579132473623</v>
      </c>
      <c r="AN448" s="240" t="e">
        <f>IF(A448="","",VLOOKUP(A448,'IHS DATABASE'!C:H,6,0))</f>
        <v>#N/A</v>
      </c>
      <c r="AO448" s="240"/>
      <c r="AP448" s="248"/>
      <c r="AQ448" s="248"/>
      <c r="AR448" s="222"/>
      <c r="AS448" s="222"/>
      <c r="AT448" s="222">
        <f t="shared" si="69"/>
        <v>0</v>
      </c>
      <c r="AU448" s="222"/>
      <c r="AV448" s="249"/>
      <c r="AW448" s="249"/>
      <c r="AX448" s="222"/>
      <c r="AY448" s="222"/>
      <c r="AZ448" s="222"/>
      <c r="BA448" s="222"/>
      <c r="BB448" s="249"/>
      <c r="BC448" s="249" t="s">
        <v>69</v>
      </c>
      <c r="BD448" s="249"/>
      <c r="BE448" s="249"/>
    </row>
    <row r="449" spans="1:57">
      <c r="A449" s="221" t="s">
        <v>92</v>
      </c>
      <c r="B449" s="222" t="s">
        <v>93</v>
      </c>
      <c r="C449" s="223" t="s">
        <v>225</v>
      </c>
      <c r="D449" s="223" t="s">
        <v>56</v>
      </c>
      <c r="E449" s="223" t="e">
        <f>IF(A449="","",VLOOKUP(A449,'IHS DATABASE'!C:G,5,0))</f>
        <v>#N/A</v>
      </c>
      <c r="F449" s="223" t="e">
        <f>IF(A449="","",VLOOKUP(A449,'IHS DATABASE'!C:AB,26,0))</f>
        <v>#N/A</v>
      </c>
      <c r="G449" s="222" t="e">
        <f>IF(A449="","",VLOOKUP(A449,'IHS DATABASE'!C:X,22,0))</f>
        <v>#N/A</v>
      </c>
      <c r="H449" s="224"/>
      <c r="I449" s="223" t="e">
        <f>IF(A449="","",VLOOKUP(A449,'IHS DATABASE'!C:W,21,0))</f>
        <v>#N/A</v>
      </c>
      <c r="J449" s="223" t="e">
        <f>IF(A449="","",VLOOKUP(A449,'IHS DATABASE'!C:T,18,0))</f>
        <v>#N/A</v>
      </c>
      <c r="K449" s="223"/>
      <c r="L449" s="223"/>
      <c r="M449" s="223" t="e">
        <f>IF(A449="","",VLOOKUP(A449,'IHS DATABASE'!C:U,19,0))</f>
        <v>#N/A</v>
      </c>
      <c r="O449" s="213">
        <v>45972</v>
      </c>
      <c r="Q449" s="233"/>
      <c r="R449" s="234"/>
      <c r="S449" s="234" t="e">
        <f>IF(A449="","",VLOOKUP(A449,'IHS DATABASE'!C:BG,30,0))</f>
        <v>#N/A</v>
      </c>
      <c r="T449" s="223"/>
      <c r="U449" s="234" t="e">
        <f>IF(A449="","",VLOOKUP(A449,'IHS DATABASE'!C:AG,31,0))</f>
        <v>#N/A</v>
      </c>
      <c r="V449" s="13"/>
      <c r="W449" s="13"/>
      <c r="X449" s="13">
        <v>3551</v>
      </c>
      <c r="Y449" s="237">
        <f t="shared" si="63"/>
        <v>3551</v>
      </c>
      <c r="Z449" s="237">
        <f t="shared" si="64"/>
        <v>1103328</v>
      </c>
      <c r="AA449" s="237" t="str">
        <f t="shared" si="65"/>
        <v>OK</v>
      </c>
      <c r="AB449" s="238"/>
      <c r="AC449" s="238"/>
      <c r="AD449" s="238"/>
      <c r="AE449" s="239"/>
      <c r="AG449" s="245"/>
      <c r="AH449" s="245"/>
      <c r="AI449" s="246">
        <v>10</v>
      </c>
      <c r="AJ449" s="246">
        <v>400</v>
      </c>
      <c r="AK449" s="240">
        <f t="shared" si="66"/>
        <v>410</v>
      </c>
      <c r="AL449" s="240">
        <f t="shared" si="67"/>
        <v>-10</v>
      </c>
      <c r="AM449" s="247">
        <f t="shared" si="68"/>
        <v>-0.00281610813855252</v>
      </c>
      <c r="AN449" s="240" t="e">
        <f>IF(A449="","",VLOOKUP(A449,'IHS DATABASE'!C:H,6,0))</f>
        <v>#N/A</v>
      </c>
      <c r="AO449" s="240"/>
      <c r="AP449" s="248"/>
      <c r="AQ449" s="248"/>
      <c r="AR449" s="222"/>
      <c r="AS449" s="222"/>
      <c r="AT449" s="222">
        <f t="shared" si="69"/>
        <v>0</v>
      </c>
      <c r="AU449" s="222"/>
      <c r="AV449" s="249"/>
      <c r="AW449" s="249"/>
      <c r="AX449" s="222"/>
      <c r="AY449" s="222"/>
      <c r="AZ449" s="222"/>
      <c r="BA449" s="222"/>
      <c r="BB449" s="249"/>
      <c r="BC449" s="249" t="s">
        <v>128</v>
      </c>
      <c r="BD449" s="249"/>
      <c r="BE449" s="249"/>
    </row>
    <row r="450" spans="1:57">
      <c r="A450" s="221" t="s">
        <v>80</v>
      </c>
      <c r="B450" s="222" t="str">
        <f>IF(A450="","",VLOOKUP(A450,'IHS DATABASE'!C:D,2,0))</f>
        <v>Chichele BB</v>
      </c>
      <c r="C450" s="223" t="s">
        <v>225</v>
      </c>
      <c r="D450" s="223" t="s">
        <v>56</v>
      </c>
      <c r="E450" s="223" t="str">
        <f>IF(A450="","",VLOOKUP(A450,'IHS DATABASE'!C:G,5,0))</f>
        <v>Eastern </v>
      </c>
      <c r="F450" s="223" t="str">
        <f>IF(A450="","",VLOOKUP(A450,'IHS DATABASE'!C:AB,26,0))</f>
        <v>Fetus Kalunga</v>
      </c>
      <c r="G450" s="222" t="str">
        <f>IF(A450="","",VLOOKUP(A450,'IHS DATABASE'!C:X,22,0))</f>
        <v>Fetus Kalunga</v>
      </c>
      <c r="H450" s="224"/>
      <c r="I450" s="223" t="str">
        <f>IF(A450="","",VLOOKUP(A450,'IHS DATABASE'!C:W,21,0))</f>
        <v>Indoor </v>
      </c>
      <c r="J450" s="223" t="str">
        <f>IF(A450="","",VLOOKUP(A450,'IHS DATABASE'!C:T,18,0))</f>
        <v>Grid-Gen</v>
      </c>
      <c r="K450" s="223"/>
      <c r="L450" s="223"/>
      <c r="M450" s="223" t="str">
        <f>IF(A450="","",VLOOKUP(A450,'IHS DATABASE'!C:U,19,0))</f>
        <v>Green Field</v>
      </c>
      <c r="O450" s="213">
        <v>45972</v>
      </c>
      <c r="Q450" s="233"/>
      <c r="R450" s="234"/>
      <c r="S450" s="234" t="str">
        <f>IF(A450="","",VLOOKUP(A450,'IHS DATABASE'!C:BG,30,0))</f>
        <v>CK Works</v>
      </c>
      <c r="T450" s="223"/>
      <c r="U450" s="234">
        <f>IF(A450="","",VLOOKUP(A450,'IHS DATABASE'!C:AG,31,0))</f>
        <v>20</v>
      </c>
      <c r="V450" s="13"/>
      <c r="W450" s="13"/>
      <c r="X450" s="13">
        <v>8902</v>
      </c>
      <c r="Y450" s="237">
        <f t="shared" si="63"/>
        <v>8902</v>
      </c>
      <c r="Z450" s="237">
        <f t="shared" si="64"/>
        <v>1103328</v>
      </c>
      <c r="AA450" s="237" t="str">
        <f t="shared" si="65"/>
        <v>OK</v>
      </c>
      <c r="AB450" s="238"/>
      <c r="AC450" s="238"/>
      <c r="AD450" s="238"/>
      <c r="AE450" s="239"/>
      <c r="AG450" s="245"/>
      <c r="AH450" s="245"/>
      <c r="AI450" s="246">
        <v>10</v>
      </c>
      <c r="AJ450" s="246">
        <v>300</v>
      </c>
      <c r="AK450" s="240">
        <f t="shared" si="66"/>
        <v>310</v>
      </c>
      <c r="AL450" s="240">
        <f t="shared" si="67"/>
        <v>-10</v>
      </c>
      <c r="AM450" s="247">
        <f t="shared" si="68"/>
        <v>-0.00112334306897326</v>
      </c>
      <c r="AN450" s="240">
        <f>IF(A450="","",VLOOKUP(A450,'IHS DATABASE'!C:H,6,0))</f>
        <v>2.5</v>
      </c>
      <c r="AO450" s="240"/>
      <c r="AP450" s="248"/>
      <c r="AQ450" s="248"/>
      <c r="AR450" s="222"/>
      <c r="AS450" s="222"/>
      <c r="AT450" s="222">
        <f t="shared" si="69"/>
        <v>0</v>
      </c>
      <c r="AU450" s="222"/>
      <c r="AV450" s="249"/>
      <c r="AW450" s="249"/>
      <c r="AX450" s="222"/>
      <c r="AY450" s="222"/>
      <c r="AZ450" s="222"/>
      <c r="BA450" s="222"/>
      <c r="BB450" s="249"/>
      <c r="BC450" s="249" t="s">
        <v>128</v>
      </c>
      <c r="BD450" s="249"/>
      <c r="BE450" s="249"/>
    </row>
    <row r="451" spans="1:57">
      <c r="A451" s="221" t="s">
        <v>81</v>
      </c>
      <c r="B451" s="222" t="str">
        <f>IF(A451="","",VLOOKUP(A451,'IHS DATABASE'!C:D,2,0))</f>
        <v>CHICHELE VILLAGE</v>
      </c>
      <c r="C451" s="223" t="str">
        <f>IF(A450="","",VLOOKUP(A450,'IHS DATABASE'!C:AD,27,0))</f>
        <v>CCS</v>
      </c>
      <c r="D451" s="223" t="s">
        <v>56</v>
      </c>
      <c r="E451" s="223" t="str">
        <f>IF(A451="","",VLOOKUP(A451,'IHS DATABASE'!C:G,5,0))</f>
        <v>Eastern </v>
      </c>
      <c r="F451" s="223" t="str">
        <f>IF(A451="","",VLOOKUP(A451,'IHS DATABASE'!C:AB,26,0))</f>
        <v>Fetus Kalunga</v>
      </c>
      <c r="G451" s="222" t="str">
        <f>IF(A451="","",VLOOKUP(A451,'IHS DATABASE'!C:X,22,0))</f>
        <v>Fetus Kalunga</v>
      </c>
      <c r="H451" s="224"/>
      <c r="I451" s="223" t="str">
        <f>IF(A451="","",VLOOKUP(A451,'IHS DATABASE'!C:W,21,0))</f>
        <v>Indoor </v>
      </c>
      <c r="J451" s="223" t="str">
        <f>IF(A451="","",VLOOKUP(A451,'IHS DATABASE'!C:T,18,0))</f>
        <v>Grid-Gen</v>
      </c>
      <c r="K451" s="223"/>
      <c r="L451" s="223"/>
      <c r="M451" s="223" t="str">
        <f>IF(A451="","",VLOOKUP(A451,'IHS DATABASE'!C:U,19,0))</f>
        <v>Green Field</v>
      </c>
      <c r="O451" s="213">
        <v>45972</v>
      </c>
      <c r="Q451" s="233"/>
      <c r="R451" s="234"/>
      <c r="S451" s="234" t="str">
        <f>IF(A451="","",VLOOKUP(A451,'IHS DATABASE'!C:BG,30,0))</f>
        <v>Gen Logic </v>
      </c>
      <c r="T451" s="223"/>
      <c r="U451" s="234">
        <f>IF(A451="","",VLOOKUP(A451,'IHS DATABASE'!C:AG,31,0))</f>
        <v>30</v>
      </c>
      <c r="V451" s="13"/>
      <c r="W451" s="13"/>
      <c r="X451" s="13">
        <v>10514</v>
      </c>
      <c r="Y451" s="237">
        <f t="shared" si="63"/>
        <v>10514</v>
      </c>
      <c r="Z451" s="237">
        <f t="shared" si="64"/>
        <v>1103328</v>
      </c>
      <c r="AA451" s="237" t="str">
        <f t="shared" si="65"/>
        <v>OK</v>
      </c>
      <c r="AB451" s="238"/>
      <c r="AC451" s="238"/>
      <c r="AD451" s="238"/>
      <c r="AE451" s="239"/>
      <c r="AG451" s="245"/>
      <c r="AH451" s="245"/>
      <c r="AI451" s="246">
        <v>20</v>
      </c>
      <c r="AJ451" s="246">
        <v>300</v>
      </c>
      <c r="AK451" s="240">
        <f t="shared" si="66"/>
        <v>320</v>
      </c>
      <c r="AL451" s="240">
        <f t="shared" si="67"/>
        <v>-20</v>
      </c>
      <c r="AM451" s="247">
        <f t="shared" si="68"/>
        <v>-0.00190222560395663</v>
      </c>
      <c r="AN451" s="240">
        <f>IF(A451="","",VLOOKUP(A451,'IHS DATABASE'!C:H,6,0))</f>
        <v>4.5</v>
      </c>
      <c r="AO451" s="240"/>
      <c r="AP451" s="248"/>
      <c r="AQ451" s="248"/>
      <c r="AR451" s="222"/>
      <c r="AS451" s="222"/>
      <c r="AT451" s="222">
        <f t="shared" si="69"/>
        <v>0</v>
      </c>
      <c r="AU451" s="222"/>
      <c r="AV451" s="249"/>
      <c r="AW451" s="249"/>
      <c r="AX451" s="222"/>
      <c r="AY451" s="222"/>
      <c r="AZ451" s="222"/>
      <c r="BA451" s="222"/>
      <c r="BB451" s="249"/>
      <c r="BC451" s="249" t="s">
        <v>128</v>
      </c>
      <c r="BD451" s="249"/>
      <c r="BE451" s="249"/>
    </row>
    <row r="452" spans="1:57">
      <c r="A452" s="221" t="s">
        <v>115</v>
      </c>
      <c r="B452" s="222" t="str">
        <f>IF(A452="","",VLOOKUP(A452,'IHS DATABASE'!C:D,2,0))</f>
        <v>CHIPATA SHOPRITE</v>
      </c>
      <c r="C452" s="223" t="str">
        <f>IF(A451="","",VLOOKUP(A451,'IHS DATABASE'!C:AD,27,0))</f>
        <v>CCS</v>
      </c>
      <c r="D452" s="223" t="s">
        <v>59</v>
      </c>
      <c r="E452" s="223" t="str">
        <f>IF(A452="","",VLOOKUP(A452,'IHS DATABASE'!C:G,5,0))</f>
        <v>Eastern </v>
      </c>
      <c r="F452" s="223" t="str">
        <f>IF(A452="","",VLOOKUP(A452,'IHS DATABASE'!C:AB,26,0))</f>
        <v>Fetus Kalunga</v>
      </c>
      <c r="G452" s="222" t="str">
        <f>IF(A452="","",VLOOKUP(A452,'IHS DATABASE'!C:X,22,0))</f>
        <v>Fetus Kalunga</v>
      </c>
      <c r="H452" s="224"/>
      <c r="I452" s="223" t="str">
        <f>IF(A452="","",VLOOKUP(A452,'IHS DATABASE'!C:W,21,0))</f>
        <v>Indoor </v>
      </c>
      <c r="J452" s="223" t="str">
        <f>IF(A452="","",VLOOKUP(A452,'IHS DATABASE'!C:T,18,0))</f>
        <v>Grid-Gen</v>
      </c>
      <c r="K452" s="223"/>
      <c r="L452" s="223"/>
      <c r="M452" s="223" t="str">
        <f>IF(A452="","",VLOOKUP(A452,'IHS DATABASE'!C:U,19,0))</f>
        <v>Green Field</v>
      </c>
      <c r="O452" s="213">
        <v>45972</v>
      </c>
      <c r="Q452" s="233"/>
      <c r="R452" s="234"/>
      <c r="S452" s="234" t="str">
        <f>IF(A452="","",VLOOKUP(A452,'IHS DATABASE'!C:BG,30,0))</f>
        <v>Gen Logic </v>
      </c>
      <c r="T452" s="223"/>
      <c r="U452" s="234">
        <f>IF(A452="","",VLOOKUP(A452,'IHS DATABASE'!C:AG,31,0))</f>
        <v>30</v>
      </c>
      <c r="V452" s="13"/>
      <c r="W452" s="13"/>
      <c r="X452" s="13">
        <v>10172</v>
      </c>
      <c r="Y452" s="237">
        <f t="shared" si="63"/>
        <v>10172</v>
      </c>
      <c r="Z452" s="237">
        <f t="shared" si="64"/>
        <v>1103328</v>
      </c>
      <c r="AA452" s="237" t="str">
        <f t="shared" si="65"/>
        <v>OK</v>
      </c>
      <c r="AB452" s="238"/>
      <c r="AC452" s="238"/>
      <c r="AD452" s="238"/>
      <c r="AE452" s="239"/>
      <c r="AG452" s="245"/>
      <c r="AH452" s="245"/>
      <c r="AI452" s="246">
        <v>11</v>
      </c>
      <c r="AJ452" s="246">
        <v>400</v>
      </c>
      <c r="AK452" s="240">
        <f t="shared" si="66"/>
        <v>411</v>
      </c>
      <c r="AL452" s="240">
        <f t="shared" si="67"/>
        <v>-11</v>
      </c>
      <c r="AM452" s="247">
        <f t="shared" si="68"/>
        <v>-0.00108139992135273</v>
      </c>
      <c r="AN452" s="240">
        <f>IF(A452="","",VLOOKUP(A452,'IHS DATABASE'!C:H,6,0))</f>
        <v>4.5</v>
      </c>
      <c r="AO452" s="240"/>
      <c r="AP452" s="248"/>
      <c r="AQ452" s="248"/>
      <c r="AR452" s="222"/>
      <c r="AS452" s="222"/>
      <c r="AT452" s="222">
        <f t="shared" si="69"/>
        <v>0</v>
      </c>
      <c r="AU452" s="222"/>
      <c r="AV452" s="249"/>
      <c r="AW452" s="249"/>
      <c r="AX452" s="222"/>
      <c r="AY452" s="222"/>
      <c r="AZ452" s="222"/>
      <c r="BA452" s="222"/>
      <c r="BB452" s="249"/>
      <c r="BC452" s="249" t="s">
        <v>128</v>
      </c>
      <c r="BD452" s="249"/>
      <c r="BE452" s="249"/>
    </row>
    <row r="453" spans="1:57">
      <c r="A453" s="221" t="s">
        <v>97</v>
      </c>
      <c r="B453" s="222" t="str">
        <f>IF(A453="","",VLOOKUP(A453,'IHS DATABASE'!C:D,2,0))</f>
        <v>CHIPATA RELIEF 2 (Kapata)</v>
      </c>
      <c r="C453" s="223" t="str">
        <f>IF(A452="","",VLOOKUP(A452,'IHS DATABASE'!C:AD,27,0))</f>
        <v>CCS</v>
      </c>
      <c r="D453" s="223" t="s">
        <v>59</v>
      </c>
      <c r="E453" s="223" t="str">
        <f>IF(A453="","",VLOOKUP(A453,'IHS DATABASE'!C:G,5,0))</f>
        <v>Eastern </v>
      </c>
      <c r="F453" s="223" t="str">
        <f>IF(A453="","",VLOOKUP(A453,'IHS DATABASE'!C:AB,26,0))</f>
        <v>Fetus Kalunga</v>
      </c>
      <c r="G453" s="222" t="str">
        <f>IF(A453="","",VLOOKUP(A453,'IHS DATABASE'!C:X,22,0))</f>
        <v>Fetus Kalunga</v>
      </c>
      <c r="H453" s="224"/>
      <c r="I453" s="223" t="str">
        <f>IF(A453="","",VLOOKUP(A453,'IHS DATABASE'!C:W,21,0))</f>
        <v>Indoor </v>
      </c>
      <c r="J453" s="223" t="str">
        <f>IF(A453="","",VLOOKUP(A453,'IHS DATABASE'!C:T,18,0))</f>
        <v>Grid-Gen</v>
      </c>
      <c r="K453" s="223"/>
      <c r="L453" s="223"/>
      <c r="M453" s="223" t="str">
        <f>IF(A453="","",VLOOKUP(A453,'IHS DATABASE'!C:U,19,0))</f>
        <v>Green Field</v>
      </c>
      <c r="O453" s="213">
        <v>45972</v>
      </c>
      <c r="Q453" s="233"/>
      <c r="R453" s="234"/>
      <c r="S453" s="234" t="str">
        <f>IF(A453="","",VLOOKUP(A453,'IHS DATABASE'!C:BG,30,0))</f>
        <v>CK Works</v>
      </c>
      <c r="T453" s="223"/>
      <c r="U453" s="234">
        <f>IF(A453="","",VLOOKUP(A453,'IHS DATABASE'!C:AG,31,0))</f>
        <v>45</v>
      </c>
      <c r="V453" s="13"/>
      <c r="W453" s="13"/>
      <c r="X453" s="13">
        <v>5738</v>
      </c>
      <c r="Y453" s="237">
        <f t="shared" si="63"/>
        <v>5738</v>
      </c>
      <c r="Z453" s="237">
        <f t="shared" si="64"/>
        <v>1103328</v>
      </c>
      <c r="AA453" s="237" t="str">
        <f t="shared" si="65"/>
        <v>OK</v>
      </c>
      <c r="AB453" s="238"/>
      <c r="AC453" s="238"/>
      <c r="AD453" s="238"/>
      <c r="AE453" s="239"/>
      <c r="AG453" s="245"/>
      <c r="AH453" s="245"/>
      <c r="AI453" s="246">
        <v>65</v>
      </c>
      <c r="AJ453" s="246">
        <v>800</v>
      </c>
      <c r="AK453" s="240">
        <f t="shared" si="66"/>
        <v>865</v>
      </c>
      <c r="AL453" s="240">
        <f t="shared" si="67"/>
        <v>-65</v>
      </c>
      <c r="AM453" s="247">
        <f t="shared" si="68"/>
        <v>-0.0113279888462879</v>
      </c>
      <c r="AN453" s="240">
        <f>IF(A453="","",VLOOKUP(A453,'IHS DATABASE'!C:H,6,0))</f>
        <v>5.5</v>
      </c>
      <c r="AO453" s="240"/>
      <c r="AP453" s="248"/>
      <c r="AQ453" s="248"/>
      <c r="AR453" s="222"/>
      <c r="AS453" s="222"/>
      <c r="AT453" s="222">
        <f t="shared" si="69"/>
        <v>0</v>
      </c>
      <c r="AU453" s="222"/>
      <c r="AV453" s="249"/>
      <c r="AW453" s="249"/>
      <c r="AX453" s="222"/>
      <c r="AY453" s="222"/>
      <c r="AZ453" s="222"/>
      <c r="BA453" s="222"/>
      <c r="BB453" s="249"/>
      <c r="BC453" s="249" t="s">
        <v>128</v>
      </c>
      <c r="BD453" s="249"/>
      <c r="BE453" s="249"/>
    </row>
    <row r="454" spans="1:57">
      <c r="A454" s="221" t="s">
        <v>74</v>
      </c>
      <c r="B454" s="222" t="str">
        <f>IF(A454="","",VLOOKUP(A454,'IHS DATABASE'!C:D,2,0))</f>
        <v>Chanida Border</v>
      </c>
      <c r="C454" s="223" t="str">
        <f>IF(A453="","",VLOOKUP(A453,'IHS DATABASE'!C:AD,27,0))</f>
        <v>CCS</v>
      </c>
      <c r="D454" s="223" t="s">
        <v>56</v>
      </c>
      <c r="E454" s="223" t="str">
        <f>IF(A454="","",VLOOKUP(A454,'IHS DATABASE'!C:G,5,0))</f>
        <v>Eastern </v>
      </c>
      <c r="F454" s="223" t="str">
        <f>IF(A454="","",VLOOKUP(A454,'IHS DATABASE'!C:AB,26,0))</f>
        <v>Fetus Kalunga</v>
      </c>
      <c r="G454" s="222" t="str">
        <f>IF(A454="","",VLOOKUP(A454,'IHS DATABASE'!C:X,22,0))</f>
        <v>Fetus Kalunga</v>
      </c>
      <c r="H454" s="224"/>
      <c r="I454" s="223" t="str">
        <f>IF(A454="","",VLOOKUP(A454,'IHS DATABASE'!C:W,21,0))</f>
        <v>Outdoor</v>
      </c>
      <c r="J454" s="223" t="str">
        <f>IF(A454="","",VLOOKUP(A454,'IHS DATABASE'!C:T,18,0))</f>
        <v>Grid-Gen</v>
      </c>
      <c r="K454" s="223"/>
      <c r="L454" s="223"/>
      <c r="M454" s="223" t="str">
        <f>IF(A454="","",VLOOKUP(A454,'IHS DATABASE'!C:U,19,0))</f>
        <v>Green Field</v>
      </c>
      <c r="O454" s="213">
        <v>45972</v>
      </c>
      <c r="Q454" s="233"/>
      <c r="R454" s="234"/>
      <c r="S454" s="234" t="str">
        <f>IF(A454="","",VLOOKUP(A454,'IHS DATABASE'!C:BG,30,0))</f>
        <v>Gen Logic </v>
      </c>
      <c r="T454" s="223"/>
      <c r="U454" s="234">
        <f>IF(A454="","",VLOOKUP(A454,'IHS DATABASE'!C:AG,31,0))</f>
        <v>15</v>
      </c>
      <c r="V454" s="13"/>
      <c r="W454" s="13"/>
      <c r="X454" s="13">
        <v>10627</v>
      </c>
      <c r="Y454" s="237">
        <f t="shared" si="63"/>
        <v>10627</v>
      </c>
      <c r="Z454" s="237">
        <f t="shared" si="64"/>
        <v>1103328</v>
      </c>
      <c r="AA454" s="237" t="str">
        <f t="shared" si="65"/>
        <v>OK</v>
      </c>
      <c r="AB454" s="238"/>
      <c r="AC454" s="238"/>
      <c r="AD454" s="238"/>
      <c r="AE454" s="239"/>
      <c r="AG454" s="245"/>
      <c r="AH454" s="245"/>
      <c r="AI454" s="246">
        <v>12</v>
      </c>
      <c r="AJ454" s="246">
        <v>400</v>
      </c>
      <c r="AK454" s="240">
        <f t="shared" si="66"/>
        <v>412</v>
      </c>
      <c r="AL454" s="240">
        <f t="shared" si="67"/>
        <v>-12</v>
      </c>
      <c r="AM454" s="247">
        <f t="shared" si="68"/>
        <v>-0.00112919920956055</v>
      </c>
      <c r="AN454" s="240">
        <f>IF(A454="","",VLOOKUP(A454,'IHS DATABASE'!C:H,6,0))</f>
        <v>1.8</v>
      </c>
      <c r="AO454" s="240"/>
      <c r="AP454" s="248"/>
      <c r="AQ454" s="248"/>
      <c r="AR454" s="222"/>
      <c r="AS454" s="222"/>
      <c r="AT454" s="222">
        <f t="shared" si="69"/>
        <v>0</v>
      </c>
      <c r="AU454" s="222"/>
      <c r="AV454" s="249"/>
      <c r="AW454" s="249"/>
      <c r="AX454" s="222"/>
      <c r="AY454" s="222"/>
      <c r="AZ454" s="222"/>
      <c r="BA454" s="222"/>
      <c r="BB454" s="249"/>
      <c r="BC454" s="249" t="s">
        <v>128</v>
      </c>
      <c r="BD454" s="249"/>
      <c r="BE454" s="249"/>
    </row>
    <row r="455" spans="1:57">
      <c r="A455" s="221" t="s">
        <v>65</v>
      </c>
      <c r="B455" s="222" t="str">
        <f>IF(A455="","",VLOOKUP(A455,'IHS DATABASE'!C:D,2,0))</f>
        <v>CHANIDA BORDER</v>
      </c>
      <c r="C455" s="223" t="str">
        <f>IF(A454="","",VLOOKUP(A454,'IHS DATABASE'!C:AD,27,0))</f>
        <v>CCS</v>
      </c>
      <c r="D455" s="223" t="s">
        <v>56</v>
      </c>
      <c r="E455" s="223" t="str">
        <f>IF(A455="","",VLOOKUP(A455,'IHS DATABASE'!C:G,5,0))</f>
        <v>Eastern </v>
      </c>
      <c r="F455" s="223" t="str">
        <f>IF(A455="","",VLOOKUP(A455,'IHS DATABASE'!C:AB,26,0))</f>
        <v>Fetus Kalunga</v>
      </c>
      <c r="G455" s="222" t="str">
        <f>IF(A455="","",VLOOKUP(A455,'IHS DATABASE'!C:X,22,0))</f>
        <v>Fetus Kalunga</v>
      </c>
      <c r="H455" s="224"/>
      <c r="I455" s="223" t="str">
        <f>IF(A455="","",VLOOKUP(A455,'IHS DATABASE'!C:W,21,0))</f>
        <v>Indoor </v>
      </c>
      <c r="J455" s="223" t="str">
        <f>IF(A455="","",VLOOKUP(A455,'IHS DATABASE'!C:T,18,0))</f>
        <v>Grid-Gen</v>
      </c>
      <c r="K455" s="223"/>
      <c r="L455" s="223"/>
      <c r="M455" s="223" t="str">
        <f>IF(A455="","",VLOOKUP(A455,'IHS DATABASE'!C:U,19,0))</f>
        <v>Green Field</v>
      </c>
      <c r="O455" s="213">
        <v>45972</v>
      </c>
      <c r="Q455" s="233"/>
      <c r="R455" s="234"/>
      <c r="S455" s="234" t="str">
        <f>IF(A455="","",VLOOKUP(A455,'IHS DATABASE'!C:BG,30,0))</f>
        <v>Gen Logic </v>
      </c>
      <c r="T455" s="223"/>
      <c r="U455" s="234">
        <f>IF(A455="","",VLOOKUP(A455,'IHS DATABASE'!C:AG,31,0))</f>
        <v>15</v>
      </c>
      <c r="V455" s="13"/>
      <c r="W455" s="13"/>
      <c r="X455" s="13">
        <v>7775</v>
      </c>
      <c r="Y455" s="237">
        <f t="shared" si="63"/>
        <v>7775</v>
      </c>
      <c r="Z455" s="237">
        <f t="shared" si="64"/>
        <v>1103328</v>
      </c>
      <c r="AA455" s="237" t="str">
        <f t="shared" si="65"/>
        <v>OK</v>
      </c>
      <c r="AB455" s="238"/>
      <c r="AC455" s="238"/>
      <c r="AD455" s="238"/>
      <c r="AE455" s="239"/>
      <c r="AG455" s="245"/>
      <c r="AH455" s="245"/>
      <c r="AI455" s="246">
        <v>15</v>
      </c>
      <c r="AJ455" s="246">
        <v>350</v>
      </c>
      <c r="AK455" s="240">
        <f t="shared" si="66"/>
        <v>365</v>
      </c>
      <c r="AL455" s="240">
        <f t="shared" si="67"/>
        <v>-15</v>
      </c>
      <c r="AM455" s="247">
        <f t="shared" si="68"/>
        <v>-0.00192926045016077</v>
      </c>
      <c r="AN455" s="240">
        <f>IF(A455="","",VLOOKUP(A455,'IHS DATABASE'!C:H,6,0))</f>
        <v>1.8</v>
      </c>
      <c r="AO455" s="240"/>
      <c r="AP455" s="248"/>
      <c r="AQ455" s="248"/>
      <c r="AR455" s="222"/>
      <c r="AS455" s="222"/>
      <c r="AT455" s="222">
        <f t="shared" si="69"/>
        <v>0</v>
      </c>
      <c r="AU455" s="222"/>
      <c r="AV455" s="249"/>
      <c r="AW455" s="249"/>
      <c r="AX455" s="222"/>
      <c r="AY455" s="222"/>
      <c r="AZ455" s="222"/>
      <c r="BA455" s="222"/>
      <c r="BB455" s="249"/>
      <c r="BC455" s="249" t="s">
        <v>128</v>
      </c>
      <c r="BD455" s="249"/>
      <c r="BE455" s="249"/>
    </row>
    <row r="456" spans="1:57">
      <c r="A456" s="221" t="s">
        <v>156</v>
      </c>
      <c r="B456" s="222" t="str">
        <f>IF(A456="","",VLOOKUP(A456,'IHS DATABASE'!C:D,2,0))</f>
        <v>MAGODI REPEATER</v>
      </c>
      <c r="C456" s="223" t="str">
        <f>IF(A455="","",VLOOKUP(A455,'IHS DATABASE'!C:AD,27,0))</f>
        <v>CCS</v>
      </c>
      <c r="D456" s="223" t="s">
        <v>62</v>
      </c>
      <c r="E456" s="223" t="str">
        <f>IF(A456="","",VLOOKUP(A456,'IHS DATABASE'!C:G,5,0))</f>
        <v>Eastern </v>
      </c>
      <c r="F456" s="223" t="str">
        <f>IF(A456="","",VLOOKUP(A456,'IHS DATABASE'!C:AB,26,0))</f>
        <v>Fetus Kalunga</v>
      </c>
      <c r="G456" s="222" t="str">
        <f>IF(A456="","",VLOOKUP(A456,'IHS DATABASE'!C:X,22,0))</f>
        <v>Fetus Kalunga</v>
      </c>
      <c r="H456" s="224"/>
      <c r="I456" s="223" t="str">
        <f>IF(A456="","",VLOOKUP(A456,'IHS DATABASE'!C:W,21,0))</f>
        <v>Outdoor</v>
      </c>
      <c r="J456" s="223" t="str">
        <f>IF(A456="","",VLOOKUP(A456,'IHS DATABASE'!C:T,18,0))</f>
        <v>Grid-Gen</v>
      </c>
      <c r="K456" s="223"/>
      <c r="L456" s="223"/>
      <c r="M456" s="223" t="str">
        <f>IF(A456="","",VLOOKUP(A456,'IHS DATABASE'!C:U,19,0))</f>
        <v>Green Field</v>
      </c>
      <c r="O456" s="213">
        <v>45972</v>
      </c>
      <c r="Q456" s="233"/>
      <c r="R456" s="234"/>
      <c r="S456" s="234" t="str">
        <f>IF(A456="","",VLOOKUP(A456,'IHS DATABASE'!C:BG,30,0))</f>
        <v>Gen Logic </v>
      </c>
      <c r="T456" s="223"/>
      <c r="U456" s="234">
        <f>IF(A456="","",VLOOKUP(A456,'IHS DATABASE'!C:AG,31,0))</f>
        <v>16</v>
      </c>
      <c r="V456" s="13"/>
      <c r="W456" s="13"/>
      <c r="X456" s="13">
        <v>3280</v>
      </c>
      <c r="Y456" s="237">
        <f t="shared" si="63"/>
        <v>3280</v>
      </c>
      <c r="Z456" s="237">
        <f t="shared" si="64"/>
        <v>1103328</v>
      </c>
      <c r="AA456" s="237" t="str">
        <f t="shared" si="65"/>
        <v>OK</v>
      </c>
      <c r="AB456" s="238"/>
      <c r="AC456" s="238"/>
      <c r="AD456" s="238"/>
      <c r="AE456" s="239"/>
      <c r="AG456" s="245"/>
      <c r="AH456" s="245"/>
      <c r="AI456" s="246">
        <v>14</v>
      </c>
      <c r="AJ456" s="246">
        <v>400</v>
      </c>
      <c r="AK456" s="240">
        <f t="shared" si="66"/>
        <v>414</v>
      </c>
      <c r="AL456" s="240">
        <f t="shared" si="67"/>
        <v>-14</v>
      </c>
      <c r="AM456" s="247">
        <f t="shared" si="68"/>
        <v>-0.00426829268292683</v>
      </c>
      <c r="AN456" s="240">
        <f>IF(A456="","",VLOOKUP(A456,'IHS DATABASE'!C:H,6,0))</f>
        <v>2</v>
      </c>
      <c r="AO456" s="240"/>
      <c r="AP456" s="248"/>
      <c r="AQ456" s="248"/>
      <c r="AR456" s="222"/>
      <c r="AS456" s="222"/>
      <c r="AT456" s="222">
        <f t="shared" si="69"/>
        <v>0</v>
      </c>
      <c r="AU456" s="222"/>
      <c r="AV456" s="249"/>
      <c r="AW456" s="249"/>
      <c r="AX456" s="222"/>
      <c r="AY456" s="222"/>
      <c r="AZ456" s="222"/>
      <c r="BA456" s="222"/>
      <c r="BB456" s="249"/>
      <c r="BC456" s="249" t="s">
        <v>69</v>
      </c>
      <c r="BD456" s="249"/>
      <c r="BE456" s="249"/>
    </row>
    <row r="457" spans="1:57">
      <c r="A457" s="221" t="s">
        <v>222</v>
      </c>
      <c r="B457" s="222" t="str">
        <f>IF(A457="","",VLOOKUP(A457,'IHS DATABASE'!C:D,2,0))</f>
        <v>Lundazi Old Airstrip</v>
      </c>
      <c r="C457" s="223" t="str">
        <f>IF(A456="","",VLOOKUP(A456,'IHS DATABASE'!C:AD,27,0))</f>
        <v>CCS</v>
      </c>
      <c r="D457" s="223" t="s">
        <v>62</v>
      </c>
      <c r="E457" s="223" t="str">
        <f>IF(A457="","",VLOOKUP(A457,'IHS DATABASE'!C:G,5,0))</f>
        <v>Eastern </v>
      </c>
      <c r="F457" s="223" t="str">
        <f>IF(A457="","",VLOOKUP(A457,'IHS DATABASE'!C:AB,26,0))</f>
        <v>Fetus Kalunga</v>
      </c>
      <c r="G457" s="222" t="str">
        <f>IF(A457="","",VLOOKUP(A457,'IHS DATABASE'!C:X,22,0))</f>
        <v>Fetus Kalunga</v>
      </c>
      <c r="H457" s="224"/>
      <c r="I457" s="223" t="str">
        <f>IF(A457="","",VLOOKUP(A457,'IHS DATABASE'!C:W,21,0))</f>
        <v>Outdoor</v>
      </c>
      <c r="J457" s="223" t="str">
        <f>IF(A457="","",VLOOKUP(A457,'IHS DATABASE'!C:T,18,0))</f>
        <v>Grid-Gen</v>
      </c>
      <c r="K457" s="223"/>
      <c r="L457" s="223"/>
      <c r="M457" s="223" t="str">
        <f>IF(A457="","",VLOOKUP(A457,'IHS DATABASE'!C:U,19,0))</f>
        <v>Green Field</v>
      </c>
      <c r="O457" s="213">
        <v>45972</v>
      </c>
      <c r="Q457" s="233"/>
      <c r="R457" s="234"/>
      <c r="S457" s="234" t="str">
        <f>IF(A457="","",VLOOKUP(A457,'IHS DATABASE'!C:BG,30,0))</f>
        <v>Gen Logic </v>
      </c>
      <c r="T457" s="223"/>
      <c r="U457" s="234">
        <f>IF(A457="","",VLOOKUP(A457,'IHS DATABASE'!C:AG,31,0))</f>
        <v>20</v>
      </c>
      <c r="V457" s="13"/>
      <c r="W457" s="13"/>
      <c r="X457" s="13">
        <v>9023</v>
      </c>
      <c r="Y457" s="237">
        <f t="shared" si="63"/>
        <v>9023</v>
      </c>
      <c r="Z457" s="237">
        <f t="shared" si="64"/>
        <v>1103328</v>
      </c>
      <c r="AA457" s="237" t="str">
        <f t="shared" si="65"/>
        <v>OK</v>
      </c>
      <c r="AB457" s="238"/>
      <c r="AC457" s="238"/>
      <c r="AD457" s="238"/>
      <c r="AE457" s="239"/>
      <c r="AG457" s="245"/>
      <c r="AH457" s="245"/>
      <c r="AI457" s="246">
        <v>10</v>
      </c>
      <c r="AJ457" s="246">
        <v>200</v>
      </c>
      <c r="AK457" s="240">
        <f t="shared" si="66"/>
        <v>210</v>
      </c>
      <c r="AL457" s="240">
        <f t="shared" si="67"/>
        <v>-10</v>
      </c>
      <c r="AM457" s="247">
        <f t="shared" si="68"/>
        <v>-0.00110827884295689</v>
      </c>
      <c r="AN457" s="240">
        <f>IF(A457="","",VLOOKUP(A457,'IHS DATABASE'!C:H,6,0))</f>
        <v>2.5</v>
      </c>
      <c r="AO457" s="240"/>
      <c r="AP457" s="248"/>
      <c r="AQ457" s="248"/>
      <c r="AR457" s="222"/>
      <c r="AS457" s="222"/>
      <c r="AT457" s="222">
        <f t="shared" si="69"/>
        <v>0</v>
      </c>
      <c r="AU457" s="222"/>
      <c r="AV457" s="249"/>
      <c r="AW457" s="249"/>
      <c r="AX457" s="222"/>
      <c r="AY457" s="222"/>
      <c r="AZ457" s="222"/>
      <c r="BA457" s="222"/>
      <c r="BB457" s="249"/>
      <c r="BC457" s="249" t="s">
        <v>69</v>
      </c>
      <c r="BD457" s="249"/>
      <c r="BE457" s="249"/>
    </row>
    <row r="458" spans="1:57">
      <c r="A458" s="221" t="s">
        <v>175</v>
      </c>
      <c r="B458" s="222" t="str">
        <f>IF(A458="","",VLOOKUP(A458,'IHS DATABASE'!C:D,2,0))</f>
        <v>Lundazi 3G</v>
      </c>
      <c r="C458" s="223" t="str">
        <f>IF(A457="","",VLOOKUP(A457,'IHS DATABASE'!C:AD,27,0))</f>
        <v>CCS</v>
      </c>
      <c r="D458" s="223" t="s">
        <v>62</v>
      </c>
      <c r="E458" s="223" t="str">
        <f>IF(A458="","",VLOOKUP(A458,'IHS DATABASE'!C:G,5,0))</f>
        <v>Eastern </v>
      </c>
      <c r="F458" s="223" t="str">
        <f>IF(A458="","",VLOOKUP(A458,'IHS DATABASE'!C:AB,26,0))</f>
        <v>Fetus Kalunga</v>
      </c>
      <c r="G458" s="222" t="str">
        <f>IF(A458="","",VLOOKUP(A458,'IHS DATABASE'!C:X,22,0))</f>
        <v>Fetus Kalunga</v>
      </c>
      <c r="H458" s="224"/>
      <c r="I458" s="223" t="str">
        <f>IF(A458="","",VLOOKUP(A458,'IHS DATABASE'!C:W,21,0))</f>
        <v>Outdoor</v>
      </c>
      <c r="J458" s="223" t="str">
        <f>IF(A458="","",VLOOKUP(A458,'IHS DATABASE'!C:T,18,0))</f>
        <v>Grid-Gen</v>
      </c>
      <c r="K458" s="223"/>
      <c r="L458" s="223"/>
      <c r="M458" s="223" t="str">
        <f>IF(A458="","",VLOOKUP(A458,'IHS DATABASE'!C:U,19,0))</f>
        <v>Green Field</v>
      </c>
      <c r="O458" s="213">
        <v>45972</v>
      </c>
      <c r="Q458" s="233"/>
      <c r="R458" s="234"/>
      <c r="S458" s="234" t="str">
        <f>IF(A458="","",VLOOKUP(A458,'IHS DATABASE'!C:BG,30,0))</f>
        <v>Gen Logic </v>
      </c>
      <c r="T458" s="223"/>
      <c r="U458" s="234">
        <f>IF(A458="","",VLOOKUP(A458,'IHS DATABASE'!C:AG,31,0))</f>
        <v>20</v>
      </c>
      <c r="V458" s="13"/>
      <c r="W458" s="13"/>
      <c r="X458" s="13">
        <v>18788</v>
      </c>
      <c r="Y458" s="237">
        <f t="shared" si="63"/>
        <v>18788</v>
      </c>
      <c r="Z458" s="237">
        <f t="shared" si="64"/>
        <v>1103328</v>
      </c>
      <c r="AA458" s="237" t="str">
        <f t="shared" si="65"/>
        <v>OK</v>
      </c>
      <c r="AB458" s="238"/>
      <c r="AC458" s="238"/>
      <c r="AD458" s="238"/>
      <c r="AE458" s="239"/>
      <c r="AG458" s="245"/>
      <c r="AH458" s="245"/>
      <c r="AI458" s="246">
        <v>22</v>
      </c>
      <c r="AJ458" s="246">
        <v>300</v>
      </c>
      <c r="AK458" s="240">
        <f t="shared" si="66"/>
        <v>322</v>
      </c>
      <c r="AL458" s="240">
        <f t="shared" si="67"/>
        <v>-22</v>
      </c>
      <c r="AM458" s="247">
        <f t="shared" si="68"/>
        <v>-0.00117096018735363</v>
      </c>
      <c r="AN458" s="240">
        <f>IF(A458="","",VLOOKUP(A458,'IHS DATABASE'!C:H,6,0))</f>
        <v>2.5</v>
      </c>
      <c r="AO458" s="240"/>
      <c r="AP458" s="248"/>
      <c r="AQ458" s="248"/>
      <c r="AR458" s="222"/>
      <c r="AS458" s="222"/>
      <c r="AT458" s="222">
        <f t="shared" si="69"/>
        <v>0</v>
      </c>
      <c r="AU458" s="222"/>
      <c r="AV458" s="249"/>
      <c r="AW458" s="249"/>
      <c r="AX458" s="222"/>
      <c r="AY458" s="222"/>
      <c r="AZ458" s="222"/>
      <c r="BA458" s="222"/>
      <c r="BB458" s="249"/>
      <c r="BC458" s="249" t="s">
        <v>69</v>
      </c>
      <c r="BD458" s="249"/>
      <c r="BE458" s="249"/>
    </row>
    <row r="459" spans="1:57">
      <c r="A459" s="221" t="s">
        <v>137</v>
      </c>
      <c r="B459" s="222" t="str">
        <f>IF(A459="","",VLOOKUP(A459,'IHS DATABASE'!C:D,2,0))</f>
        <v>Muzeyi Mission RHC</v>
      </c>
      <c r="C459" s="223" t="str">
        <f>IF(A458="","",VLOOKUP(A458,'IHS DATABASE'!C:AD,27,0))</f>
        <v>CCS</v>
      </c>
      <c r="D459" s="223" t="s">
        <v>62</v>
      </c>
      <c r="E459" s="223" t="str">
        <f>IF(A459="","",VLOOKUP(A459,'IHS DATABASE'!C:G,5,0))</f>
        <v>Eastern</v>
      </c>
      <c r="F459" s="223" t="str">
        <f>IF(A459="","",VLOOKUP(A459,'IHS DATABASE'!C:AB,26,0))</f>
        <v>Fetus Kalunga</v>
      </c>
      <c r="G459" s="222" t="str">
        <f>IF(A459="","",VLOOKUP(A459,'IHS DATABASE'!C:X,22,0))</f>
        <v>Fetus Kalunga</v>
      </c>
      <c r="H459" s="224"/>
      <c r="I459" s="223" t="str">
        <f>IF(A459="","",VLOOKUP(A459,'IHS DATABASE'!C:W,21,0))</f>
        <v>Outdoor</v>
      </c>
      <c r="J459" s="223" t="str">
        <f>IF(A459="","",VLOOKUP(A459,'IHS DATABASE'!C:T,18,0))</f>
        <v>Grid-Gen</v>
      </c>
      <c r="K459" s="223"/>
      <c r="L459" s="223"/>
      <c r="M459" s="223" t="str">
        <f>IF(A459="","",VLOOKUP(A459,'IHS DATABASE'!C:U,19,0))</f>
        <v>Green Field</v>
      </c>
      <c r="O459" s="213">
        <v>45972</v>
      </c>
      <c r="Q459" s="233"/>
      <c r="R459" s="234"/>
      <c r="S459" s="234">
        <f>IF(A459="","",VLOOKUP(A459,'IHS DATABASE'!C:BG,30,0))</f>
        <v>0</v>
      </c>
      <c r="T459" s="223"/>
      <c r="U459" s="234">
        <f>IF(A459="","",VLOOKUP(A459,'IHS DATABASE'!C:AG,31,0))</f>
        <v>0</v>
      </c>
      <c r="V459" s="13"/>
      <c r="W459" s="13"/>
      <c r="X459" s="13">
        <v>15325</v>
      </c>
      <c r="Y459" s="237">
        <f t="shared" ref="Y459:Y522" si="70">X459-W459</f>
        <v>15325</v>
      </c>
      <c r="Z459" s="237">
        <f t="shared" ref="Z459:Z522" si="71">(O459-P459)*24</f>
        <v>1103328</v>
      </c>
      <c r="AA459" s="237" t="str">
        <f t="shared" ref="AA459:AA522" si="72">IF(Y459&gt;Z459,"inconsitent RH","OK")</f>
        <v>OK</v>
      </c>
      <c r="AB459" s="238"/>
      <c r="AC459" s="238"/>
      <c r="AD459" s="238"/>
      <c r="AE459" s="239"/>
      <c r="AG459" s="245"/>
      <c r="AH459" s="245"/>
      <c r="AI459" s="246">
        <v>40</v>
      </c>
      <c r="AJ459" s="246">
        <v>100</v>
      </c>
      <c r="AK459" s="240">
        <f t="shared" ref="AK459:AK522" si="73">AJ459+AI459</f>
        <v>140</v>
      </c>
      <c r="AL459" s="240">
        <f t="shared" ref="AL459:AL522" si="74">AF459-AI459</f>
        <v>-40</v>
      </c>
      <c r="AM459" s="247">
        <f t="shared" ref="AM459:AM522" si="75">AL459/Y459</f>
        <v>-0.00261011419249592</v>
      </c>
      <c r="AN459" s="240">
        <f>IF(A459="","",VLOOKUP(A459,'IHS DATABASE'!C:H,6,0))</f>
        <v>2.5</v>
      </c>
      <c r="AO459" s="240"/>
      <c r="AP459" s="248"/>
      <c r="AQ459" s="248"/>
      <c r="AR459" s="222"/>
      <c r="AS459" s="222"/>
      <c r="AT459" s="222">
        <f t="shared" ref="AT459:AT522" si="76">AR459-AS459</f>
        <v>0</v>
      </c>
      <c r="AU459" s="222"/>
      <c r="AV459" s="249"/>
      <c r="AW459" s="249"/>
      <c r="AX459" s="222"/>
      <c r="AY459" s="222"/>
      <c r="AZ459" s="222"/>
      <c r="BA459" s="222"/>
      <c r="BB459" s="249"/>
      <c r="BC459" s="249" t="s">
        <v>128</v>
      </c>
      <c r="BD459" s="249"/>
      <c r="BE459" s="249"/>
    </row>
    <row r="460" spans="1:57">
      <c r="A460" s="221" t="s">
        <v>98</v>
      </c>
      <c r="B460" s="222" t="str">
        <f>IF(A460="","",VLOOKUP(A460,'IHS DATABASE'!C:D,2,0))</f>
        <v>MUTILANSEMBE</v>
      </c>
      <c r="C460" s="223" t="str">
        <f>IF(A459="","",VLOOKUP(A459,'IHS DATABASE'!C:AD,27,0))</f>
        <v>CCS</v>
      </c>
      <c r="D460" s="223" t="s">
        <v>56</v>
      </c>
      <c r="E460" s="223" t="str">
        <f>IF(A460="","",VLOOKUP(A460,'IHS DATABASE'!C:G,5,0))</f>
        <v>Eastern </v>
      </c>
      <c r="F460" s="223" t="str">
        <f>IF(A460="","",VLOOKUP(A460,'IHS DATABASE'!C:AB,26,0))</f>
        <v>Fetus Kalunga</v>
      </c>
      <c r="G460" s="222" t="str">
        <f>IF(A460="","",VLOOKUP(A460,'IHS DATABASE'!C:X,22,0))</f>
        <v>Fetus Kalunga</v>
      </c>
      <c r="H460" s="224"/>
      <c r="I460" s="223" t="str">
        <f>IF(A460="","",VLOOKUP(A460,'IHS DATABASE'!C:W,21,0))</f>
        <v>Indoor </v>
      </c>
      <c r="J460" s="223" t="str">
        <f>IF(A460="","",VLOOKUP(A460,'IHS DATABASE'!C:T,18,0))</f>
        <v>Grid-Gen</v>
      </c>
      <c r="K460" s="223"/>
      <c r="L460" s="223"/>
      <c r="M460" s="223" t="str">
        <f>IF(A460="","",VLOOKUP(A460,'IHS DATABASE'!C:U,19,0))</f>
        <v>Green Field</v>
      </c>
      <c r="O460" s="213">
        <v>45972</v>
      </c>
      <c r="Q460" s="233"/>
      <c r="R460" s="234"/>
      <c r="S460" s="234" t="str">
        <f>IF(A460="","",VLOOKUP(A460,'IHS DATABASE'!C:BG,30,0))</f>
        <v>IMG</v>
      </c>
      <c r="T460" s="223"/>
      <c r="U460" s="234">
        <f>IF(A460="","",VLOOKUP(A460,'IHS DATABASE'!C:AG,31,0))</f>
        <v>20</v>
      </c>
      <c r="V460" s="13"/>
      <c r="W460" s="13"/>
      <c r="X460" s="13">
        <v>11212</v>
      </c>
      <c r="Y460" s="237">
        <f t="shared" si="70"/>
        <v>11212</v>
      </c>
      <c r="Z460" s="237">
        <f t="shared" si="71"/>
        <v>1103328</v>
      </c>
      <c r="AA460" s="237" t="str">
        <f t="shared" si="72"/>
        <v>OK</v>
      </c>
      <c r="AB460" s="238"/>
      <c r="AC460" s="238"/>
      <c r="AD460" s="238"/>
      <c r="AE460" s="239"/>
      <c r="AG460" s="245"/>
      <c r="AH460" s="245"/>
      <c r="AI460" s="246">
        <v>56</v>
      </c>
      <c r="AJ460" s="246">
        <v>300</v>
      </c>
      <c r="AK460" s="240">
        <f t="shared" si="73"/>
        <v>356</v>
      </c>
      <c r="AL460" s="240">
        <f t="shared" si="74"/>
        <v>-56</v>
      </c>
      <c r="AM460" s="247">
        <f t="shared" si="75"/>
        <v>-0.00499464859079558</v>
      </c>
      <c r="AN460" s="240">
        <f>IF(A460="","",VLOOKUP(A460,'IHS DATABASE'!C:H,6,0))</f>
        <v>2.5</v>
      </c>
      <c r="AO460" s="240"/>
      <c r="AP460" s="248"/>
      <c r="AQ460" s="248"/>
      <c r="AR460" s="222"/>
      <c r="AS460" s="222"/>
      <c r="AT460" s="222">
        <f t="shared" si="76"/>
        <v>0</v>
      </c>
      <c r="AU460" s="222"/>
      <c r="AV460" s="249"/>
      <c r="AW460" s="249"/>
      <c r="AX460" s="222"/>
      <c r="AY460" s="222"/>
      <c r="AZ460" s="222"/>
      <c r="BA460" s="222"/>
      <c r="BB460" s="249"/>
      <c r="BC460" s="249" t="s">
        <v>128</v>
      </c>
      <c r="BD460" s="249"/>
      <c r="BE460" s="249"/>
    </row>
    <row r="461" spans="1:57">
      <c r="A461" s="221" t="s">
        <v>127</v>
      </c>
      <c r="B461" s="222" t="str">
        <f>IF(A461="","",VLOOKUP(A461,'IHS DATABASE'!C:D,2,0))</f>
        <v>Kadama Basic School</v>
      </c>
      <c r="C461" s="223" t="str">
        <f>IF(A461="","",VLOOKUP(A461,'IHS DATABASE'!C:AD,27,0))</f>
        <v>CCS</v>
      </c>
      <c r="D461" s="223" t="s">
        <v>59</v>
      </c>
      <c r="E461" s="223" t="str">
        <f>IF(A461="","",VLOOKUP(A461,'IHS DATABASE'!C:G,5,0))</f>
        <v>Eastern</v>
      </c>
      <c r="F461" s="223" t="str">
        <f>IF(A461="","",VLOOKUP(A461,'IHS DATABASE'!C:AB,26,0))</f>
        <v>Fetus Kalunga</v>
      </c>
      <c r="G461" s="222" t="str">
        <f>IF(A461="","",VLOOKUP(A461,'IHS DATABASE'!C:X,22,0))</f>
        <v>Fetus Kalunga</v>
      </c>
      <c r="H461" s="224"/>
      <c r="I461" s="223" t="str">
        <f>IF(A461="","",VLOOKUP(A461,'IHS DATABASE'!C:W,21,0))</f>
        <v>Outdoor</v>
      </c>
      <c r="J461" s="223" t="str">
        <f>IF(A461="","",VLOOKUP(A461,'IHS DATABASE'!C:T,18,0))</f>
        <v>Solar-Gen</v>
      </c>
      <c r="K461" s="223"/>
      <c r="L461" s="223"/>
      <c r="M461" s="223" t="str">
        <f>IF(A461="","",VLOOKUP(A461,'IHS DATABASE'!C:U,19,0))</f>
        <v>Green Field</v>
      </c>
      <c r="O461" s="213">
        <v>45972</v>
      </c>
      <c r="Q461" s="233"/>
      <c r="R461" s="234"/>
      <c r="S461" s="234">
        <f>IF(A461="","",VLOOKUP(A461,'IHS DATABASE'!C:BG,30,0))</f>
        <v>0</v>
      </c>
      <c r="T461" s="223"/>
      <c r="U461" s="234">
        <f>IF(A461="","",VLOOKUP(A461,'IHS DATABASE'!C:AG,31,0))</f>
        <v>0</v>
      </c>
      <c r="V461" s="13"/>
      <c r="W461" s="13"/>
      <c r="X461" s="13">
        <v>12348</v>
      </c>
      <c r="Y461" s="237">
        <f t="shared" si="70"/>
        <v>12348</v>
      </c>
      <c r="Z461" s="237">
        <f t="shared" si="71"/>
        <v>1103328</v>
      </c>
      <c r="AA461" s="237" t="str">
        <f t="shared" si="72"/>
        <v>OK</v>
      </c>
      <c r="AB461" s="238"/>
      <c r="AC461" s="238"/>
      <c r="AD461" s="238"/>
      <c r="AE461" s="239"/>
      <c r="AG461" s="245"/>
      <c r="AH461" s="245"/>
      <c r="AI461" s="246">
        <v>90</v>
      </c>
      <c r="AJ461" s="246">
        <v>500</v>
      </c>
      <c r="AK461" s="240">
        <f t="shared" si="73"/>
        <v>590</v>
      </c>
      <c r="AL461" s="240">
        <f t="shared" si="74"/>
        <v>-90</v>
      </c>
      <c r="AM461" s="247">
        <f t="shared" si="75"/>
        <v>-0.00728862973760933</v>
      </c>
      <c r="AN461" s="240">
        <f>IF(A461="","",VLOOKUP(A461,'IHS DATABASE'!C:H,6,0))</f>
        <v>4.5</v>
      </c>
      <c r="AO461" s="240"/>
      <c r="AP461" s="248"/>
      <c r="AQ461" s="248"/>
      <c r="AR461" s="222"/>
      <c r="AS461" s="222"/>
      <c r="AT461" s="222">
        <f t="shared" si="76"/>
        <v>0</v>
      </c>
      <c r="AU461" s="222"/>
      <c r="AV461" s="249"/>
      <c r="AW461" s="249"/>
      <c r="AX461" s="222"/>
      <c r="AY461" s="222"/>
      <c r="AZ461" s="222"/>
      <c r="BA461" s="222"/>
      <c r="BB461" s="249"/>
      <c r="BC461" s="249" t="s">
        <v>128</v>
      </c>
      <c r="BD461" s="249"/>
      <c r="BE461" s="249"/>
    </row>
    <row r="462" spans="1:57">
      <c r="A462" s="221" t="s">
        <v>139</v>
      </c>
      <c r="B462" s="222" t="str">
        <f>IF(A462="","",VLOOKUP(A462,'IHS DATABASE'!C:D,2,0))</f>
        <v>Namsumba BB</v>
      </c>
      <c r="C462" s="223" t="str">
        <f>IF(A462="","",VLOOKUP(A462,'IHS DATABASE'!C:AD,27,0))</f>
        <v>CCS</v>
      </c>
      <c r="D462" s="223" t="s">
        <v>59</v>
      </c>
      <c r="E462" s="223" t="str">
        <f>IF(A462="","",VLOOKUP(A462,'IHS DATABASE'!C:G,5,0))</f>
        <v>Eastern </v>
      </c>
      <c r="F462" s="223" t="str">
        <f>IF(A462="","",VLOOKUP(A462,'IHS DATABASE'!C:AB,26,0))</f>
        <v>Fetus Kalunga</v>
      </c>
      <c r="G462" s="222" t="str">
        <f>IF(A462="","",VLOOKUP(A462,'IHS DATABASE'!C:X,22,0))</f>
        <v>Fetus Kalunga</v>
      </c>
      <c r="H462" s="224"/>
      <c r="I462" s="223" t="str">
        <f>IF(A462="","",VLOOKUP(A462,'IHS DATABASE'!C:W,21,0))</f>
        <v>Indoor </v>
      </c>
      <c r="J462" s="223" t="str">
        <f>IF(A462="","",VLOOKUP(A462,'IHS DATABASE'!C:T,18,0))</f>
        <v>Solar-Gen</v>
      </c>
      <c r="K462" s="223"/>
      <c r="L462" s="223"/>
      <c r="M462" s="223" t="str">
        <f>IF(A462="","",VLOOKUP(A462,'IHS DATABASE'!C:U,19,0))</f>
        <v>Green Field</v>
      </c>
      <c r="O462" s="213">
        <v>45972</v>
      </c>
      <c r="Q462" s="233"/>
      <c r="R462" s="234"/>
      <c r="S462" s="234" t="str">
        <f>IF(A462="","",VLOOKUP(A462,'IHS DATABASE'!C:BG,30,0))</f>
        <v>GNM</v>
      </c>
      <c r="T462" s="223"/>
      <c r="U462" s="234">
        <f>IF(A462="","",VLOOKUP(A462,'IHS DATABASE'!C:AG,31,0))</f>
        <v>20</v>
      </c>
      <c r="V462" s="13"/>
      <c r="W462" s="13"/>
      <c r="X462" s="13">
        <v>15158</v>
      </c>
      <c r="Y462" s="237">
        <f t="shared" si="70"/>
        <v>15158</v>
      </c>
      <c r="Z462" s="237">
        <f t="shared" si="71"/>
        <v>1103328</v>
      </c>
      <c r="AA462" s="237" t="str">
        <f t="shared" si="72"/>
        <v>OK</v>
      </c>
      <c r="AB462" s="238"/>
      <c r="AC462" s="238"/>
      <c r="AD462" s="238"/>
      <c r="AE462" s="239"/>
      <c r="AG462" s="245"/>
      <c r="AH462" s="245"/>
      <c r="AI462" s="246">
        <v>15</v>
      </c>
      <c r="AJ462" s="246">
        <v>700</v>
      </c>
      <c r="AK462" s="240">
        <f t="shared" si="73"/>
        <v>715</v>
      </c>
      <c r="AL462" s="240">
        <f t="shared" si="74"/>
        <v>-15</v>
      </c>
      <c r="AM462" s="247">
        <f t="shared" si="75"/>
        <v>-0.000989576461274575</v>
      </c>
      <c r="AN462" s="240">
        <f>IF(A462="","",VLOOKUP(A462,'IHS DATABASE'!C:H,6,0))</f>
        <v>2.5</v>
      </c>
      <c r="AO462" s="240"/>
      <c r="AP462" s="248"/>
      <c r="AQ462" s="248"/>
      <c r="AR462" s="222"/>
      <c r="AS462" s="222"/>
      <c r="AT462" s="222">
        <f t="shared" si="76"/>
        <v>0</v>
      </c>
      <c r="AU462" s="222"/>
      <c r="AV462" s="249"/>
      <c r="AW462" s="249"/>
      <c r="AX462" s="222"/>
      <c r="AY462" s="222"/>
      <c r="AZ462" s="222"/>
      <c r="BA462" s="222"/>
      <c r="BB462" s="249"/>
      <c r="BC462" s="249" t="s">
        <v>128</v>
      </c>
      <c r="BD462" s="249"/>
      <c r="BE462" s="249"/>
    </row>
    <row r="463" spans="1:57">
      <c r="A463" s="221" t="s">
        <v>201</v>
      </c>
      <c r="B463" s="222" t="str">
        <f>IF(A463="","",VLOOKUP(A463,'IHS DATABASE'!C:D,2,0))</f>
        <v>Mfuwe Cropping</v>
      </c>
      <c r="C463" s="223" t="str">
        <f>IF(A463="","",VLOOKUP(A463,'IHS DATABASE'!C:AD,27,0))</f>
        <v>CCS</v>
      </c>
      <c r="D463" s="223" t="s">
        <v>59</v>
      </c>
      <c r="E463" s="223" t="str">
        <f>IF(A463="","",VLOOKUP(A463,'IHS DATABASE'!C:G,5,0))</f>
        <v>Eastern </v>
      </c>
      <c r="F463" s="223" t="str">
        <f>IF(A463="","",VLOOKUP(A463,'IHS DATABASE'!C:AB,26,0))</f>
        <v>Fetus Kalunga</v>
      </c>
      <c r="G463" s="222" t="str">
        <f>IF(A463="","",VLOOKUP(A463,'IHS DATABASE'!C:X,22,0))</f>
        <v>Fetus Kalunga</v>
      </c>
      <c r="H463" s="224"/>
      <c r="I463" s="223" t="str">
        <f>IF(A463="","",VLOOKUP(A463,'IHS DATABASE'!C:W,21,0))</f>
        <v>Indoor </v>
      </c>
      <c r="J463" s="223" t="str">
        <f>IF(A463="","",VLOOKUP(A463,'IHS DATABASE'!C:T,18,0))</f>
        <v>Grid-Gen</v>
      </c>
      <c r="K463" s="223"/>
      <c r="L463" s="223"/>
      <c r="M463" s="223" t="str">
        <f>IF(A463="","",VLOOKUP(A463,'IHS DATABASE'!C:U,19,0))</f>
        <v>Green Field</v>
      </c>
      <c r="O463" s="213">
        <v>45972</v>
      </c>
      <c r="Q463" s="233"/>
      <c r="R463" s="234"/>
      <c r="S463" s="234" t="str">
        <f>IF(A463="","",VLOOKUP(A463,'IHS DATABASE'!C:BG,30,0))</f>
        <v>Gen Logic </v>
      </c>
      <c r="T463" s="223"/>
      <c r="U463" s="234">
        <f>IF(A463="","",VLOOKUP(A463,'IHS DATABASE'!C:AG,31,0))</f>
        <v>15</v>
      </c>
      <c r="V463" s="13"/>
      <c r="W463" s="13"/>
      <c r="X463" s="13">
        <v>11341</v>
      </c>
      <c r="Y463" s="237">
        <f t="shared" si="70"/>
        <v>11341</v>
      </c>
      <c r="Z463" s="237">
        <f t="shared" si="71"/>
        <v>1103328</v>
      </c>
      <c r="AA463" s="237" t="str">
        <f t="shared" si="72"/>
        <v>OK</v>
      </c>
      <c r="AB463" s="238"/>
      <c r="AC463" s="238"/>
      <c r="AD463" s="238"/>
      <c r="AE463" s="239"/>
      <c r="AG463" s="245"/>
      <c r="AH463" s="245"/>
      <c r="AI463" s="246">
        <v>195</v>
      </c>
      <c r="AJ463" s="246">
        <v>300</v>
      </c>
      <c r="AK463" s="240">
        <f t="shared" si="73"/>
        <v>495</v>
      </c>
      <c r="AL463" s="240">
        <f t="shared" si="74"/>
        <v>-195</v>
      </c>
      <c r="AM463" s="247">
        <f t="shared" si="75"/>
        <v>-0.0171942509478882</v>
      </c>
      <c r="AN463" s="240">
        <f>IF(A463="","",VLOOKUP(A463,'IHS DATABASE'!C:H,6,0))</f>
        <v>1.8</v>
      </c>
      <c r="AO463" s="240"/>
      <c r="AP463" s="248"/>
      <c r="AQ463" s="248"/>
      <c r="AR463" s="222"/>
      <c r="AS463" s="222"/>
      <c r="AT463" s="222">
        <f t="shared" si="76"/>
        <v>0</v>
      </c>
      <c r="AU463" s="222"/>
      <c r="AV463" s="249"/>
      <c r="AW463" s="249"/>
      <c r="AX463" s="222"/>
      <c r="AY463" s="222"/>
      <c r="AZ463" s="222"/>
      <c r="BA463" s="222"/>
      <c r="BB463" s="249"/>
      <c r="BC463" s="249" t="s">
        <v>128</v>
      </c>
      <c r="BD463" s="249"/>
      <c r="BE463" s="249"/>
    </row>
    <row r="464" spans="1:57">
      <c r="A464" s="221" t="s">
        <v>174</v>
      </c>
      <c r="B464" s="222" t="str">
        <f>IF(A464="","",VLOOKUP(A464,'IHS DATABASE'!C:D,2,0))</f>
        <v>MFUWE</v>
      </c>
      <c r="C464" s="223" t="str">
        <f>IF(A464="","",VLOOKUP(A464,'IHS DATABASE'!C:AD,27,0))</f>
        <v>CCS</v>
      </c>
      <c r="D464" s="223" t="s">
        <v>59</v>
      </c>
      <c r="E464" s="223" t="str">
        <f>IF(A464="","",VLOOKUP(A464,'IHS DATABASE'!C:G,5,0))</f>
        <v>Eastern </v>
      </c>
      <c r="F464" s="223" t="str">
        <f>IF(A464="","",VLOOKUP(A464,'IHS DATABASE'!C:AB,26,0))</f>
        <v>Fetus Kalunga</v>
      </c>
      <c r="G464" s="222" t="str">
        <f>IF(A464="","",VLOOKUP(A464,'IHS DATABASE'!C:X,22,0))</f>
        <v>Fetus Kalunga</v>
      </c>
      <c r="H464" s="224"/>
      <c r="I464" s="223" t="str">
        <f>IF(A464="","",VLOOKUP(A464,'IHS DATABASE'!C:W,21,0))</f>
        <v>Outdoor</v>
      </c>
      <c r="J464" s="223" t="str">
        <f>IF(A464="","",VLOOKUP(A464,'IHS DATABASE'!C:T,18,0))</f>
        <v>Grid-Gen</v>
      </c>
      <c r="K464" s="223"/>
      <c r="L464" s="223"/>
      <c r="M464" s="223" t="str">
        <f>IF(A464="","",VLOOKUP(A464,'IHS DATABASE'!C:U,19,0))</f>
        <v>Green Field</v>
      </c>
      <c r="O464" s="213">
        <v>45972</v>
      </c>
      <c r="Q464" s="233"/>
      <c r="R464" s="234"/>
      <c r="S464" s="234" t="str">
        <f>IF(A464="","",VLOOKUP(A464,'IHS DATABASE'!C:BG,30,0))</f>
        <v>Gen Logic </v>
      </c>
      <c r="T464" s="223"/>
      <c r="U464" s="234">
        <f>IF(A464="","",VLOOKUP(A464,'IHS DATABASE'!C:AG,31,0))</f>
        <v>16</v>
      </c>
      <c r="V464" s="13"/>
      <c r="W464" s="13"/>
      <c r="X464" s="13">
        <v>17702</v>
      </c>
      <c r="Y464" s="237">
        <f t="shared" si="70"/>
        <v>17702</v>
      </c>
      <c r="Z464" s="237">
        <f t="shared" si="71"/>
        <v>1103328</v>
      </c>
      <c r="AA464" s="237" t="str">
        <f t="shared" si="72"/>
        <v>OK</v>
      </c>
      <c r="AB464" s="238"/>
      <c r="AC464" s="238"/>
      <c r="AD464" s="238"/>
      <c r="AE464" s="239"/>
      <c r="AG464" s="245"/>
      <c r="AH464" s="245"/>
      <c r="AI464" s="246">
        <v>257</v>
      </c>
      <c r="AJ464" s="246">
        <v>300</v>
      </c>
      <c r="AK464" s="240">
        <f t="shared" si="73"/>
        <v>557</v>
      </c>
      <c r="AL464" s="240">
        <f t="shared" si="74"/>
        <v>-257</v>
      </c>
      <c r="AM464" s="247">
        <f t="shared" si="75"/>
        <v>-0.0145181335442323</v>
      </c>
      <c r="AN464" s="240">
        <f>IF(A464="","",VLOOKUP(A464,'IHS DATABASE'!C:H,6,0))</f>
        <v>2</v>
      </c>
      <c r="AO464" s="240"/>
      <c r="AP464" s="248"/>
      <c r="AQ464" s="248"/>
      <c r="AR464" s="222"/>
      <c r="AS464" s="222"/>
      <c r="AT464" s="222">
        <f t="shared" si="76"/>
        <v>0</v>
      </c>
      <c r="AU464" s="222"/>
      <c r="AV464" s="249"/>
      <c r="AW464" s="249"/>
      <c r="AX464" s="222"/>
      <c r="AY464" s="222"/>
      <c r="AZ464" s="222"/>
      <c r="BA464" s="222"/>
      <c r="BB464" s="249"/>
      <c r="BC464" s="249" t="s">
        <v>128</v>
      </c>
      <c r="BD464" s="249"/>
      <c r="BE464" s="249"/>
    </row>
    <row r="465" spans="1:57">
      <c r="A465" s="221" t="s">
        <v>169</v>
      </c>
      <c r="B465" s="222" t="str">
        <f>IF(A465="","",VLOOKUP(A465,'IHS DATABASE'!C:D,2,0))</f>
        <v>Sungani Village (Nyimba Town_Town2)</v>
      </c>
      <c r="C465" s="223" t="str">
        <f>IF(A465="","",VLOOKUP(A465,'IHS DATABASE'!C:AD,27,0))</f>
        <v>CCS</v>
      </c>
      <c r="D465" s="223" t="s">
        <v>59</v>
      </c>
      <c r="E465" s="223" t="str">
        <f>IF(A465="","",VLOOKUP(A465,'IHS DATABASE'!C:G,5,0))</f>
        <v>Eastern </v>
      </c>
      <c r="F465" s="223" t="str">
        <f>IF(A465="","",VLOOKUP(A465,'IHS DATABASE'!C:AB,26,0))</f>
        <v>Fetus Kalunga</v>
      </c>
      <c r="G465" s="222" t="str">
        <f>IF(A465="","",VLOOKUP(A465,'IHS DATABASE'!C:X,22,0))</f>
        <v>Fetus Kalunga</v>
      </c>
      <c r="H465" s="224"/>
      <c r="I465" s="223" t="str">
        <f>IF(A465="","",VLOOKUP(A465,'IHS DATABASE'!C:W,21,0))</f>
        <v>Outdoor</v>
      </c>
      <c r="J465" s="223" t="str">
        <f>IF(A465="","",VLOOKUP(A465,'IHS DATABASE'!C:T,18,0))</f>
        <v>Grid-Gen</v>
      </c>
      <c r="K465" s="223"/>
      <c r="L465" s="223"/>
      <c r="M465" s="223" t="str">
        <f>IF(A465="","",VLOOKUP(A465,'IHS DATABASE'!C:U,19,0))</f>
        <v>Green Field</v>
      </c>
      <c r="O465" s="213">
        <v>45972</v>
      </c>
      <c r="Q465" s="233"/>
      <c r="R465" s="234"/>
      <c r="S465" s="234" t="str">
        <f>IF(A465="","",VLOOKUP(A465,'IHS DATABASE'!C:BG,30,0))</f>
        <v>Gen Logic </v>
      </c>
      <c r="T465" s="223"/>
      <c r="U465" s="234">
        <f>IF(A465="","",VLOOKUP(A465,'IHS DATABASE'!C:AG,31,0))</f>
        <v>15</v>
      </c>
      <c r="V465" s="13"/>
      <c r="W465" s="13"/>
      <c r="X465" s="13">
        <v>14570</v>
      </c>
      <c r="Y465" s="237">
        <f t="shared" si="70"/>
        <v>14570</v>
      </c>
      <c r="Z465" s="237">
        <f t="shared" si="71"/>
        <v>1103328</v>
      </c>
      <c r="AA465" s="237" t="str">
        <f t="shared" si="72"/>
        <v>OK</v>
      </c>
      <c r="AB465" s="238"/>
      <c r="AC465" s="238"/>
      <c r="AD465" s="238"/>
      <c r="AE465" s="239"/>
      <c r="AG465" s="245"/>
      <c r="AH465" s="245"/>
      <c r="AI465" s="246">
        <v>10</v>
      </c>
      <c r="AJ465" s="246">
        <v>300</v>
      </c>
      <c r="AK465" s="240">
        <f t="shared" si="73"/>
        <v>310</v>
      </c>
      <c r="AL465" s="240">
        <f t="shared" si="74"/>
        <v>-10</v>
      </c>
      <c r="AM465" s="247">
        <f t="shared" si="75"/>
        <v>-0.000686341798215511</v>
      </c>
      <c r="AN465" s="240">
        <f>IF(A465="","",VLOOKUP(A465,'IHS DATABASE'!C:H,6,0))</f>
        <v>1.8</v>
      </c>
      <c r="AO465" s="240"/>
      <c r="AP465" s="248"/>
      <c r="AQ465" s="248"/>
      <c r="AR465" s="222"/>
      <c r="AS465" s="222"/>
      <c r="AT465" s="222">
        <f t="shared" si="76"/>
        <v>0</v>
      </c>
      <c r="AU465" s="222"/>
      <c r="AV465" s="249"/>
      <c r="AW465" s="249"/>
      <c r="AX465" s="222"/>
      <c r="AY465" s="222"/>
      <c r="AZ465" s="222"/>
      <c r="BA465" s="222"/>
      <c r="BB465" s="249"/>
      <c r="BC465" s="249" t="s">
        <v>69</v>
      </c>
      <c r="BD465" s="249"/>
      <c r="BE465" s="249"/>
    </row>
    <row r="466" spans="1:57">
      <c r="A466" s="221" t="s">
        <v>170</v>
      </c>
      <c r="B466" s="222" t="str">
        <f>IF(A466="","",VLOOKUP(A466,'IHS DATABASE'!C:D,2,0))</f>
        <v>Chipata Trades</v>
      </c>
      <c r="C466" s="223" t="str">
        <f>IF(A466="","",VLOOKUP(A466,'IHS DATABASE'!C:AD,27,0))</f>
        <v>CCS</v>
      </c>
      <c r="D466" s="223" t="s">
        <v>59</v>
      </c>
      <c r="E466" s="223" t="str">
        <f>IF(A466="","",VLOOKUP(A466,'IHS DATABASE'!C:G,5,0))</f>
        <v>Eastern</v>
      </c>
      <c r="F466" s="223" t="str">
        <f>IF(A466="","",VLOOKUP(A466,'IHS DATABASE'!C:AB,26,0))</f>
        <v>Fetus Kalunga</v>
      </c>
      <c r="G466" s="222" t="str">
        <f>IF(A466="","",VLOOKUP(A466,'IHS DATABASE'!C:X,22,0))</f>
        <v>Fetus Kalunga</v>
      </c>
      <c r="H466" s="224"/>
      <c r="I466" s="223" t="str">
        <f>IF(A466="","",VLOOKUP(A466,'IHS DATABASE'!C:W,21,0))</f>
        <v>Outdoor</v>
      </c>
      <c r="J466" s="223" t="str">
        <f>IF(A466="","",VLOOKUP(A466,'IHS DATABASE'!C:T,18,0))</f>
        <v>Grid-Gen</v>
      </c>
      <c r="K466" s="223"/>
      <c r="L466" s="223"/>
      <c r="M466" s="223" t="str">
        <f>IF(A466="","",VLOOKUP(A466,'IHS DATABASE'!C:U,19,0))</f>
        <v>Green Field</v>
      </c>
      <c r="O466" s="213">
        <v>45973</v>
      </c>
      <c r="Q466" s="233"/>
      <c r="R466" s="234"/>
      <c r="S466" s="234" t="str">
        <f>IF(A466="","",VLOOKUP(A466,'IHS DATABASE'!C:BG,30,0))</f>
        <v>CK Works</v>
      </c>
      <c r="T466" s="223"/>
      <c r="U466" s="234">
        <f>IF(A466="","",VLOOKUP(A466,'IHS DATABASE'!C:AG,31,0))</f>
        <v>20</v>
      </c>
      <c r="V466" s="13"/>
      <c r="W466" s="13"/>
      <c r="X466" s="13">
        <v>8283</v>
      </c>
      <c r="Y466" s="237">
        <f t="shared" si="70"/>
        <v>8283</v>
      </c>
      <c r="Z466" s="237">
        <f t="shared" si="71"/>
        <v>1103352</v>
      </c>
      <c r="AA466" s="237" t="str">
        <f t="shared" si="72"/>
        <v>OK</v>
      </c>
      <c r="AB466" s="238"/>
      <c r="AC466" s="238"/>
      <c r="AD466" s="238"/>
      <c r="AE466" s="239"/>
      <c r="AG466" s="245"/>
      <c r="AH466" s="245"/>
      <c r="AI466" s="246">
        <v>162</v>
      </c>
      <c r="AJ466" s="246">
        <v>350</v>
      </c>
      <c r="AK466" s="240">
        <f t="shared" si="73"/>
        <v>512</v>
      </c>
      <c r="AL466" s="240">
        <f t="shared" si="74"/>
        <v>-162</v>
      </c>
      <c r="AM466" s="247">
        <f t="shared" si="75"/>
        <v>-0.019558131111916</v>
      </c>
      <c r="AN466" s="240">
        <f>IF(A466="","",VLOOKUP(A466,'IHS DATABASE'!C:H,6,0))</f>
        <v>2.5</v>
      </c>
      <c r="AO466" s="240"/>
      <c r="AP466" s="248"/>
      <c r="AQ466" s="248"/>
      <c r="AR466" s="222"/>
      <c r="AS466" s="222"/>
      <c r="AT466" s="222">
        <f t="shared" si="76"/>
        <v>0</v>
      </c>
      <c r="AU466" s="222"/>
      <c r="AV466" s="249"/>
      <c r="AW466" s="249"/>
      <c r="AX466" s="222"/>
      <c r="AY466" s="222"/>
      <c r="AZ466" s="222"/>
      <c r="BA466" s="222"/>
      <c r="BB466" s="249"/>
      <c r="BC466" s="249" t="s">
        <v>128</v>
      </c>
      <c r="BD466" s="249"/>
      <c r="BE466" s="249"/>
    </row>
    <row r="467" spans="1:57">
      <c r="A467" s="221" t="s">
        <v>153</v>
      </c>
      <c r="B467" s="222" t="str">
        <f>IF(A467="","",VLOOKUP(A467,'IHS DATABASE'!C:D,2,0))</f>
        <v>LUNDAZI</v>
      </c>
      <c r="C467" s="223" t="str">
        <f>IF(A467="","",VLOOKUP(A467,'IHS DATABASE'!C:AD,27,0))</f>
        <v>CCS</v>
      </c>
      <c r="D467" s="223" t="s">
        <v>62</v>
      </c>
      <c r="E467" s="223" t="str">
        <f>IF(A467="","",VLOOKUP(A467,'IHS DATABASE'!C:G,5,0))</f>
        <v>Eastern </v>
      </c>
      <c r="F467" s="223" t="str">
        <f>IF(A467="","",VLOOKUP(A467,'IHS DATABASE'!C:AB,26,0))</f>
        <v>Fetus Kalunga</v>
      </c>
      <c r="G467" s="222" t="str">
        <f>IF(A467="","",VLOOKUP(A467,'IHS DATABASE'!C:X,22,0))</f>
        <v>Fetus Kalunga</v>
      </c>
      <c r="H467" s="224"/>
      <c r="I467" s="223" t="str">
        <f>IF(A467="","",VLOOKUP(A467,'IHS DATABASE'!C:W,21,0))</f>
        <v>Indoor </v>
      </c>
      <c r="J467" s="223" t="str">
        <f>IF(A467="","",VLOOKUP(A467,'IHS DATABASE'!C:T,18,0))</f>
        <v>Grid-Gen</v>
      </c>
      <c r="K467" s="223"/>
      <c r="L467" s="223"/>
      <c r="M467" s="223" t="str">
        <f>IF(A467="","",VLOOKUP(A467,'IHS DATABASE'!C:U,19,0))</f>
        <v>Green Field</v>
      </c>
      <c r="O467" s="213">
        <v>45973</v>
      </c>
      <c r="Q467" s="233"/>
      <c r="R467" s="234"/>
      <c r="S467" s="234" t="str">
        <f>IF(A467="","",VLOOKUP(A467,'IHS DATABASE'!C:BG,30,0))</f>
        <v>Gen Logic </v>
      </c>
      <c r="T467" s="223"/>
      <c r="U467" s="234">
        <f>IF(A467="","",VLOOKUP(A467,'IHS DATABASE'!C:AG,31,0))</f>
        <v>20</v>
      </c>
      <c r="V467" s="13"/>
      <c r="W467" s="13"/>
      <c r="X467" s="13">
        <v>223</v>
      </c>
      <c r="Y467" s="237">
        <f t="shared" si="70"/>
        <v>223</v>
      </c>
      <c r="Z467" s="237">
        <f t="shared" si="71"/>
        <v>1103352</v>
      </c>
      <c r="AA467" s="237" t="str">
        <f t="shared" si="72"/>
        <v>OK</v>
      </c>
      <c r="AB467" s="238"/>
      <c r="AC467" s="238"/>
      <c r="AD467" s="238"/>
      <c r="AE467" s="239"/>
      <c r="AG467" s="245"/>
      <c r="AH467" s="245"/>
      <c r="AI467" s="246">
        <v>82</v>
      </c>
      <c r="AJ467" s="246">
        <v>300</v>
      </c>
      <c r="AK467" s="240">
        <f t="shared" si="73"/>
        <v>382</v>
      </c>
      <c r="AL467" s="240">
        <f t="shared" si="74"/>
        <v>-82</v>
      </c>
      <c r="AM467" s="247">
        <f t="shared" si="75"/>
        <v>-0.367713004484305</v>
      </c>
      <c r="AN467" s="240">
        <f>IF(A467="","",VLOOKUP(A467,'IHS DATABASE'!C:H,6,0))</f>
        <v>2.5</v>
      </c>
      <c r="AO467" s="240"/>
      <c r="AP467" s="248"/>
      <c r="AQ467" s="248"/>
      <c r="AR467" s="222"/>
      <c r="AS467" s="222"/>
      <c r="AT467" s="222">
        <f t="shared" si="76"/>
        <v>0</v>
      </c>
      <c r="AU467" s="222"/>
      <c r="AV467" s="249"/>
      <c r="AW467" s="249"/>
      <c r="AX467" s="222"/>
      <c r="AY467" s="222"/>
      <c r="AZ467" s="222"/>
      <c r="BA467" s="222"/>
      <c r="BB467" s="249"/>
      <c r="BC467" s="249" t="s">
        <v>69</v>
      </c>
      <c r="BD467" s="249"/>
      <c r="BE467" s="249"/>
    </row>
    <row r="468" spans="1:57">
      <c r="A468" s="221" t="s">
        <v>219</v>
      </c>
      <c r="B468" s="222" t="str">
        <f>IF(A468="","",VLOOKUP(A468,'IHS DATABASE'!C:D,2,0))</f>
        <v>Lumezi</v>
      </c>
      <c r="C468" s="223" t="str">
        <f>IF(A468="","",VLOOKUP(A468,'IHS DATABASE'!C:AD,27,0))</f>
        <v>CCS</v>
      </c>
      <c r="D468" s="223" t="s">
        <v>62</v>
      </c>
      <c r="E468" s="223" t="str">
        <f>IF(A468="","",VLOOKUP(A468,'IHS DATABASE'!C:G,5,0))</f>
        <v>Eastern </v>
      </c>
      <c r="F468" s="223" t="str">
        <f>IF(A468="","",VLOOKUP(A468,'IHS DATABASE'!C:AB,26,0))</f>
        <v>Fetus Kalunga</v>
      </c>
      <c r="G468" s="222" t="str">
        <f>IF(A468="","",VLOOKUP(A468,'IHS DATABASE'!C:X,22,0))</f>
        <v>Fetus Kalunga</v>
      </c>
      <c r="H468" s="224"/>
      <c r="I468" s="223" t="str">
        <f>IF(A468="","",VLOOKUP(A468,'IHS DATABASE'!C:W,21,0))</f>
        <v>Outdoor</v>
      </c>
      <c r="J468" s="223" t="str">
        <f>IF(A468="","",VLOOKUP(A468,'IHS DATABASE'!C:T,18,0))</f>
        <v>Grid-Gen</v>
      </c>
      <c r="K468" s="223"/>
      <c r="L468" s="223"/>
      <c r="M468" s="223" t="str">
        <f>IF(A468="","",VLOOKUP(A468,'IHS DATABASE'!C:U,19,0))</f>
        <v>Green Field</v>
      </c>
      <c r="O468" s="213">
        <v>45973</v>
      </c>
      <c r="Q468" s="233"/>
      <c r="R468" s="234"/>
      <c r="S468" s="234" t="str">
        <f>IF(A468="","",VLOOKUP(A468,'IHS DATABASE'!C:BG,30,0))</f>
        <v>Gen Logic </v>
      </c>
      <c r="T468" s="223"/>
      <c r="U468" s="234">
        <f>IF(A468="","",VLOOKUP(A468,'IHS DATABASE'!C:AG,31,0))</f>
        <v>11</v>
      </c>
      <c r="V468" s="13"/>
      <c r="W468" s="13"/>
      <c r="X468" s="13">
        <v>13053</v>
      </c>
      <c r="Y468" s="237">
        <f t="shared" si="70"/>
        <v>13053</v>
      </c>
      <c r="Z468" s="237">
        <f t="shared" si="71"/>
        <v>1103352</v>
      </c>
      <c r="AA468" s="237" t="str">
        <f t="shared" si="72"/>
        <v>OK</v>
      </c>
      <c r="AB468" s="238"/>
      <c r="AC468" s="238"/>
      <c r="AD468" s="238"/>
      <c r="AE468" s="239"/>
      <c r="AG468" s="245"/>
      <c r="AH468" s="245"/>
      <c r="AI468" s="246">
        <v>22</v>
      </c>
      <c r="AJ468" s="246">
        <v>350</v>
      </c>
      <c r="AK468" s="240">
        <f t="shared" si="73"/>
        <v>372</v>
      </c>
      <c r="AL468" s="240">
        <f t="shared" si="74"/>
        <v>-22</v>
      </c>
      <c r="AM468" s="247">
        <f t="shared" si="75"/>
        <v>-0.001685436298169</v>
      </c>
      <c r="AN468" s="240">
        <f>IF(A468="","",VLOOKUP(A468,'IHS DATABASE'!C:H,6,0))</f>
        <v>1.5</v>
      </c>
      <c r="AO468" s="240"/>
      <c r="AP468" s="248"/>
      <c r="AQ468" s="248"/>
      <c r="AR468" s="222"/>
      <c r="AS468" s="222"/>
      <c r="AT468" s="222">
        <f t="shared" si="76"/>
        <v>0</v>
      </c>
      <c r="AU468" s="222"/>
      <c r="AV468" s="249"/>
      <c r="AW468" s="249"/>
      <c r="AX468" s="222"/>
      <c r="AY468" s="222"/>
      <c r="AZ468" s="222"/>
      <c r="BA468" s="222"/>
      <c r="BB468" s="249"/>
      <c r="BC468" s="249" t="s">
        <v>69</v>
      </c>
      <c r="BD468" s="249"/>
      <c r="BE468" s="249"/>
    </row>
    <row r="469" spans="1:57">
      <c r="A469" s="221" t="s">
        <v>180</v>
      </c>
      <c r="B469" s="222" t="str">
        <f>IF(A469="","",VLOOKUP(A469,'IHS DATABASE'!C:D,2,0))</f>
        <v>CHIEF MWASE</v>
      </c>
      <c r="C469" s="223" t="str">
        <f>IF(A469="","",VLOOKUP(A469,'IHS DATABASE'!C:AD,27,0))</f>
        <v>CCS</v>
      </c>
      <c r="D469" s="223" t="s">
        <v>62</v>
      </c>
      <c r="E469" s="223" t="str">
        <f>IF(A469="","",VLOOKUP(A469,'IHS DATABASE'!C:G,5,0))</f>
        <v>Eastern </v>
      </c>
      <c r="F469" s="223" t="str">
        <f>IF(A469="","",VLOOKUP(A469,'IHS DATABASE'!C:AB,26,0))</f>
        <v>Fetus Kalunga</v>
      </c>
      <c r="G469" s="222" t="str">
        <f>IF(A469="","",VLOOKUP(A469,'IHS DATABASE'!C:X,22,0))</f>
        <v>Fetus Kalunga</v>
      </c>
      <c r="H469" s="224"/>
      <c r="I469" s="223" t="str">
        <f>IF(A469="","",VLOOKUP(A469,'IHS DATABASE'!C:W,21,0))</f>
        <v>Indoor </v>
      </c>
      <c r="J469" s="223" t="str">
        <f>IF(A469="","",VLOOKUP(A469,'IHS DATABASE'!C:T,18,0))</f>
        <v>Grid-Gen</v>
      </c>
      <c r="K469" s="223"/>
      <c r="L469" s="223"/>
      <c r="M469" s="223" t="str">
        <f>IF(A469="","",VLOOKUP(A469,'IHS DATABASE'!C:U,19,0))</f>
        <v>Green Field</v>
      </c>
      <c r="O469" s="213">
        <v>45973</v>
      </c>
      <c r="Q469" s="233"/>
      <c r="R469" s="234"/>
      <c r="S469" s="234" t="str">
        <f>IF(A469="","",VLOOKUP(A469,'IHS DATABASE'!C:BG,30,0))</f>
        <v>IMG</v>
      </c>
      <c r="T469" s="223"/>
      <c r="U469" s="234">
        <f>IF(A469="","",VLOOKUP(A469,'IHS DATABASE'!C:AG,31,0))</f>
        <v>20</v>
      </c>
      <c r="V469" s="13"/>
      <c r="W469" s="13"/>
      <c r="X469" s="13">
        <v>11680</v>
      </c>
      <c r="Y469" s="237">
        <f t="shared" si="70"/>
        <v>11680</v>
      </c>
      <c r="Z469" s="237">
        <f t="shared" si="71"/>
        <v>1103352</v>
      </c>
      <c r="AA469" s="237" t="str">
        <f t="shared" si="72"/>
        <v>OK</v>
      </c>
      <c r="AB469" s="238"/>
      <c r="AC469" s="238"/>
      <c r="AD469" s="238"/>
      <c r="AE469" s="239"/>
      <c r="AG469" s="245"/>
      <c r="AH469" s="245"/>
      <c r="AI469" s="246">
        <v>18</v>
      </c>
      <c r="AJ469" s="246">
        <v>300</v>
      </c>
      <c r="AK469" s="240">
        <f t="shared" si="73"/>
        <v>318</v>
      </c>
      <c r="AL469" s="240">
        <f t="shared" si="74"/>
        <v>-18</v>
      </c>
      <c r="AM469" s="247">
        <f t="shared" si="75"/>
        <v>-0.00154109589041096</v>
      </c>
      <c r="AN469" s="240">
        <f>IF(A469="","",VLOOKUP(A469,'IHS DATABASE'!C:H,6,0))</f>
        <v>2.5</v>
      </c>
      <c r="AO469" s="240"/>
      <c r="AP469" s="248"/>
      <c r="AQ469" s="248"/>
      <c r="AR469" s="222"/>
      <c r="AS469" s="222"/>
      <c r="AT469" s="222">
        <f t="shared" si="76"/>
        <v>0</v>
      </c>
      <c r="AU469" s="222"/>
      <c r="AV469" s="249"/>
      <c r="AW469" s="249"/>
      <c r="AX469" s="222"/>
      <c r="AY469" s="222"/>
      <c r="AZ469" s="222"/>
      <c r="BA469" s="222"/>
      <c r="BB469" s="249"/>
      <c r="BC469" s="249" t="s">
        <v>69</v>
      </c>
      <c r="BD469" s="249"/>
      <c r="BE469" s="249"/>
    </row>
    <row r="470" spans="1:57">
      <c r="A470" s="221" t="s">
        <v>114</v>
      </c>
      <c r="B470" s="222" t="str">
        <f>IF(A470="","",VLOOKUP(A470,'IHS DATABASE'!C:D,2,0))</f>
        <v>Chinunda RHC</v>
      </c>
      <c r="C470" s="223" t="str">
        <f>IF(A470="","",VLOOKUP(A470,'IHS DATABASE'!C:AD,27,0))</f>
        <v>CCS</v>
      </c>
      <c r="D470" s="223" t="s">
        <v>59</v>
      </c>
      <c r="E470" s="223" t="str">
        <f>IF(A470="","",VLOOKUP(A470,'IHS DATABASE'!C:G,5,0))</f>
        <v>Eastern</v>
      </c>
      <c r="F470" s="223" t="str">
        <f>IF(A470="","",VLOOKUP(A470,'IHS DATABASE'!C:AB,26,0))</f>
        <v>Fetus Kalunga</v>
      </c>
      <c r="G470" s="222" t="str">
        <f>IF(A470="","",VLOOKUP(A470,'IHS DATABASE'!C:X,22,0))</f>
        <v>Fetus Kalunga</v>
      </c>
      <c r="H470" s="224"/>
      <c r="I470" s="223" t="str">
        <f>IF(A470="","",VLOOKUP(A470,'IHS DATABASE'!C:W,21,0))</f>
        <v>Outdoor</v>
      </c>
      <c r="J470" s="223" t="str">
        <f>IF(A470="","",VLOOKUP(A470,'IHS DATABASE'!C:T,18,0))</f>
        <v>Solar-Gen</v>
      </c>
      <c r="K470" s="223"/>
      <c r="L470" s="223"/>
      <c r="M470" s="223" t="str">
        <f>IF(A470="","",VLOOKUP(A470,'IHS DATABASE'!C:U,19,0))</f>
        <v>Green Field</v>
      </c>
      <c r="O470" s="213">
        <v>45973</v>
      </c>
      <c r="Q470" s="233"/>
      <c r="R470" s="234"/>
      <c r="S470" s="234">
        <f>IF(A470="","",VLOOKUP(A470,'IHS DATABASE'!C:BG,30,0))</f>
        <v>0</v>
      </c>
      <c r="T470" s="223"/>
      <c r="U470" s="234">
        <f>IF(A470="","",VLOOKUP(A470,'IHS DATABASE'!C:AG,31,0))</f>
        <v>0</v>
      </c>
      <c r="V470" s="13"/>
      <c r="W470" s="13"/>
      <c r="X470" s="13">
        <v>5584</v>
      </c>
      <c r="Y470" s="237">
        <f t="shared" si="70"/>
        <v>5584</v>
      </c>
      <c r="Z470" s="237">
        <f t="shared" si="71"/>
        <v>1103352</v>
      </c>
      <c r="AA470" s="237" t="str">
        <f t="shared" si="72"/>
        <v>OK</v>
      </c>
      <c r="AB470" s="238"/>
      <c r="AC470" s="238"/>
      <c r="AD470" s="238"/>
      <c r="AE470" s="239"/>
      <c r="AG470" s="245"/>
      <c r="AH470" s="245"/>
      <c r="AI470" s="246">
        <v>30</v>
      </c>
      <c r="AJ470" s="246">
        <v>500</v>
      </c>
      <c r="AK470" s="240">
        <f t="shared" si="73"/>
        <v>530</v>
      </c>
      <c r="AL470" s="240">
        <f t="shared" si="74"/>
        <v>-30</v>
      </c>
      <c r="AM470" s="247">
        <f t="shared" si="75"/>
        <v>-0.00537249283667622</v>
      </c>
      <c r="AN470" s="240">
        <f>IF(A470="","",VLOOKUP(A470,'IHS DATABASE'!C:H,6,0))</f>
        <v>4.5</v>
      </c>
      <c r="AO470" s="240"/>
      <c r="AP470" s="248"/>
      <c r="AQ470" s="248"/>
      <c r="AR470" s="222"/>
      <c r="AS470" s="222"/>
      <c r="AT470" s="222">
        <f t="shared" si="76"/>
        <v>0</v>
      </c>
      <c r="AU470" s="222"/>
      <c r="AV470" s="249"/>
      <c r="AW470" s="249"/>
      <c r="AX470" s="222"/>
      <c r="AY470" s="222"/>
      <c r="AZ470" s="222"/>
      <c r="BA470" s="222"/>
      <c r="BB470" s="249"/>
      <c r="BC470" s="249" t="s">
        <v>128</v>
      </c>
      <c r="BD470" s="249"/>
      <c r="BE470" s="249"/>
    </row>
    <row r="471" spans="1:57">
      <c r="A471" s="221" t="s">
        <v>171</v>
      </c>
      <c r="B471" s="222" t="str">
        <f>IF(A471="","",VLOOKUP(A471,'IHS DATABASE'!C:D,2,0))</f>
        <v>Kalongwezi</v>
      </c>
      <c r="C471" s="223" t="str">
        <f>IF(A471="","",VLOOKUP(A471,'IHS DATABASE'!C:AD,27,0))</f>
        <v>CCS</v>
      </c>
      <c r="D471" s="223" t="s">
        <v>59</v>
      </c>
      <c r="E471" s="223" t="str">
        <f>IF(A471="","",VLOOKUP(A471,'IHS DATABASE'!C:G,5,0))</f>
        <v>Eastern </v>
      </c>
      <c r="F471" s="223" t="str">
        <f>IF(A471="","",VLOOKUP(A471,'IHS DATABASE'!C:AB,26,0))</f>
        <v>Fetus Kalunga</v>
      </c>
      <c r="G471" s="222" t="str">
        <f>IF(A471="","",VLOOKUP(A471,'IHS DATABASE'!C:X,22,0))</f>
        <v>Fetus Kalunga</v>
      </c>
      <c r="H471" s="224"/>
      <c r="I471" s="223" t="str">
        <f>IF(A471="","",VLOOKUP(A471,'IHS DATABASE'!C:W,21,0))</f>
        <v>Outdoor</v>
      </c>
      <c r="J471" s="223" t="str">
        <f>IF(A471="","",VLOOKUP(A471,'IHS DATABASE'!C:T,18,0))</f>
        <v>Grid-Gen</v>
      </c>
      <c r="K471" s="223"/>
      <c r="L471" s="223"/>
      <c r="M471" s="223" t="str">
        <f>IF(A471="","",VLOOKUP(A471,'IHS DATABASE'!C:U,19,0))</f>
        <v>Green Field</v>
      </c>
      <c r="O471" s="213">
        <v>45973</v>
      </c>
      <c r="Q471" s="233"/>
      <c r="R471" s="234"/>
      <c r="S471" s="234" t="str">
        <f>IF(A471="","",VLOOKUP(A471,'IHS DATABASE'!C:BG,30,0))</f>
        <v>Earth technology</v>
      </c>
      <c r="T471" s="223"/>
      <c r="U471" s="234">
        <f>IF(A471="","",VLOOKUP(A471,'IHS DATABASE'!C:AG,31,0))</f>
        <v>20</v>
      </c>
      <c r="V471" s="13"/>
      <c r="W471" s="13"/>
      <c r="X471" s="13">
        <v>12127</v>
      </c>
      <c r="Y471" s="237">
        <f t="shared" si="70"/>
        <v>12127</v>
      </c>
      <c r="Z471" s="237">
        <f t="shared" si="71"/>
        <v>1103352</v>
      </c>
      <c r="AA471" s="237" t="str">
        <f t="shared" si="72"/>
        <v>OK</v>
      </c>
      <c r="AB471" s="238"/>
      <c r="AC471" s="238"/>
      <c r="AD471" s="238"/>
      <c r="AE471" s="239"/>
      <c r="AG471" s="245"/>
      <c r="AH471" s="245"/>
      <c r="AI471" s="246">
        <v>186</v>
      </c>
      <c r="AJ471" s="246">
        <v>200</v>
      </c>
      <c r="AK471" s="240">
        <f t="shared" si="73"/>
        <v>386</v>
      </c>
      <c r="AL471" s="240">
        <f t="shared" si="74"/>
        <v>-186</v>
      </c>
      <c r="AM471" s="247">
        <f t="shared" si="75"/>
        <v>-0.015337676259586</v>
      </c>
      <c r="AN471" s="240">
        <f>IF(A471="","",VLOOKUP(A471,'IHS DATABASE'!C:H,6,0))</f>
        <v>2.5</v>
      </c>
      <c r="AO471" s="240"/>
      <c r="AP471" s="248"/>
      <c r="AQ471" s="248"/>
      <c r="AR471" s="222"/>
      <c r="AS471" s="222"/>
      <c r="AT471" s="222">
        <f t="shared" si="76"/>
        <v>0</v>
      </c>
      <c r="AU471" s="222"/>
      <c r="AV471" s="249"/>
      <c r="AW471" s="249"/>
      <c r="AX471" s="222"/>
      <c r="AY471" s="222"/>
      <c r="AZ471" s="222"/>
      <c r="BA471" s="222"/>
      <c r="BB471" s="249"/>
      <c r="BC471" s="249" t="s">
        <v>128</v>
      </c>
      <c r="BD471" s="249"/>
      <c r="BE471" s="249"/>
    </row>
    <row r="472" spans="1:57">
      <c r="A472" s="221" t="s">
        <v>143</v>
      </c>
      <c r="B472" s="222" t="s">
        <v>144</v>
      </c>
      <c r="C472" s="223" t="s">
        <v>225</v>
      </c>
      <c r="D472" s="223" t="s">
        <v>59</v>
      </c>
      <c r="E472" s="223" t="e">
        <f>IF(A472="","",VLOOKUP(A472,'IHS DATABASE'!C:G,5,0))</f>
        <v>#N/A</v>
      </c>
      <c r="F472" s="223" t="e">
        <f>IF(A472="","",VLOOKUP(A472,'IHS DATABASE'!C:AB,26,0))</f>
        <v>#N/A</v>
      </c>
      <c r="G472" s="222" t="e">
        <f>IF(A472="","",VLOOKUP(A472,'IHS DATABASE'!C:X,22,0))</f>
        <v>#N/A</v>
      </c>
      <c r="H472" s="224"/>
      <c r="I472" s="223" t="e">
        <f>IF(A472="","",VLOOKUP(A472,'IHS DATABASE'!C:W,21,0))</f>
        <v>#N/A</v>
      </c>
      <c r="J472" s="223" t="e">
        <f>IF(A472="","",VLOOKUP(A472,'IHS DATABASE'!C:T,18,0))</f>
        <v>#N/A</v>
      </c>
      <c r="K472" s="223"/>
      <c r="L472" s="223"/>
      <c r="M472" s="223" t="e">
        <f>IF(A472="","",VLOOKUP(A472,'IHS DATABASE'!C:U,19,0))</f>
        <v>#N/A</v>
      </c>
      <c r="O472" s="213">
        <v>45973</v>
      </c>
      <c r="Q472" s="233"/>
      <c r="R472" s="234"/>
      <c r="S472" s="234" t="e">
        <f>IF(A472="","",VLOOKUP(A472,'IHS DATABASE'!C:BG,30,0))</f>
        <v>#N/A</v>
      </c>
      <c r="T472" s="223"/>
      <c r="U472" s="234" t="e">
        <f>IF(A472="","",VLOOKUP(A472,'IHS DATABASE'!C:AG,31,0))</f>
        <v>#N/A</v>
      </c>
      <c r="V472" s="13"/>
      <c r="W472" s="13"/>
      <c r="X472" s="13">
        <v>1087</v>
      </c>
      <c r="Y472" s="237">
        <f t="shared" si="70"/>
        <v>1087</v>
      </c>
      <c r="Z472" s="237">
        <f t="shared" si="71"/>
        <v>1103352</v>
      </c>
      <c r="AA472" s="237" t="str">
        <f t="shared" si="72"/>
        <v>OK</v>
      </c>
      <c r="AB472" s="238"/>
      <c r="AC472" s="238"/>
      <c r="AD472" s="238"/>
      <c r="AE472" s="239"/>
      <c r="AG472" s="245"/>
      <c r="AH472" s="245"/>
      <c r="AI472" s="246">
        <v>32</v>
      </c>
      <c r="AJ472" s="246">
        <v>200</v>
      </c>
      <c r="AK472" s="240">
        <f t="shared" si="73"/>
        <v>232</v>
      </c>
      <c r="AL472" s="240">
        <f t="shared" si="74"/>
        <v>-32</v>
      </c>
      <c r="AM472" s="247">
        <f t="shared" si="75"/>
        <v>-0.0294388224471021</v>
      </c>
      <c r="AN472" s="240" t="e">
        <f>IF(A472="","",VLOOKUP(A472,'IHS DATABASE'!C:H,6,0))</f>
        <v>#N/A</v>
      </c>
      <c r="AO472" s="240"/>
      <c r="AP472" s="248"/>
      <c r="AQ472" s="248"/>
      <c r="AR472" s="222"/>
      <c r="AS472" s="222"/>
      <c r="AT472" s="222">
        <f t="shared" si="76"/>
        <v>0</v>
      </c>
      <c r="AU472" s="222"/>
      <c r="AV472" s="249"/>
      <c r="AW472" s="249"/>
      <c r="AX472" s="222"/>
      <c r="AY472" s="222"/>
      <c r="AZ472" s="222"/>
      <c r="BA472" s="222"/>
      <c r="BB472" s="249"/>
      <c r="BC472" s="249" t="s">
        <v>69</v>
      </c>
      <c r="BD472" s="249"/>
      <c r="BE472" s="249"/>
    </row>
    <row r="473" spans="1:57">
      <c r="A473" s="221" t="s">
        <v>89</v>
      </c>
      <c r="B473" s="222" t="str">
        <f>IF(A473="","",VLOOKUP(A473,'IHS DATABASE'!C:D,2,0))</f>
        <v>Petauke Junction</v>
      </c>
      <c r="C473" s="223" t="str">
        <f>IF(A473="","",VLOOKUP(A473,'IHS DATABASE'!C:AD,27,0))</f>
        <v>CCS</v>
      </c>
      <c r="D473" s="223" t="s">
        <v>59</v>
      </c>
      <c r="E473" s="223" t="str">
        <f>IF(A473="","",VLOOKUP(A473,'IHS DATABASE'!C:G,5,0))</f>
        <v>Eastern </v>
      </c>
      <c r="F473" s="223" t="str">
        <f>IF(A473="","",VLOOKUP(A473,'IHS DATABASE'!C:AB,26,0))</f>
        <v>Fetus Kalunga</v>
      </c>
      <c r="G473" s="222" t="str">
        <f>IF(A473="","",VLOOKUP(A473,'IHS DATABASE'!C:X,22,0))</f>
        <v>Fetus Kalunga</v>
      </c>
      <c r="H473" s="224"/>
      <c r="I473" s="223" t="str">
        <f>IF(A473="","",VLOOKUP(A473,'IHS DATABASE'!C:W,21,0))</f>
        <v>Outdoor</v>
      </c>
      <c r="J473" s="223" t="str">
        <f>IF(A473="","",VLOOKUP(A473,'IHS DATABASE'!C:T,18,0))</f>
        <v>Grid-Gen</v>
      </c>
      <c r="K473" s="223"/>
      <c r="L473" s="223"/>
      <c r="M473" s="223" t="str">
        <f>IF(A473="","",VLOOKUP(A473,'IHS DATABASE'!C:U,19,0))</f>
        <v>Green Field</v>
      </c>
      <c r="O473" s="213">
        <v>45973</v>
      </c>
      <c r="Q473" s="233"/>
      <c r="R473" s="234"/>
      <c r="S473" s="234" t="str">
        <f>IF(A473="","",VLOOKUP(A473,'IHS DATABASE'!C:BG,30,0))</f>
        <v>MPI</v>
      </c>
      <c r="T473" s="223"/>
      <c r="U473" s="234">
        <f>IF(A473="","",VLOOKUP(A473,'IHS DATABASE'!C:AG,31,0))</f>
        <v>13</v>
      </c>
      <c r="V473" s="13"/>
      <c r="W473" s="13"/>
      <c r="X473" s="13">
        <v>26111</v>
      </c>
      <c r="Y473" s="237">
        <f t="shared" si="70"/>
        <v>26111</v>
      </c>
      <c r="Z473" s="237">
        <f t="shared" si="71"/>
        <v>1103352</v>
      </c>
      <c r="AA473" s="237" t="str">
        <f t="shared" si="72"/>
        <v>OK</v>
      </c>
      <c r="AB473" s="238"/>
      <c r="AC473" s="238"/>
      <c r="AD473" s="238"/>
      <c r="AE473" s="239"/>
      <c r="AG473" s="245"/>
      <c r="AH473" s="245"/>
      <c r="AI473" s="246">
        <v>11</v>
      </c>
      <c r="AJ473" s="246">
        <v>100</v>
      </c>
      <c r="AK473" s="240">
        <f t="shared" si="73"/>
        <v>111</v>
      </c>
      <c r="AL473" s="240">
        <f t="shared" si="74"/>
        <v>-11</v>
      </c>
      <c r="AM473" s="247">
        <f t="shared" si="75"/>
        <v>-0.000421278388418674</v>
      </c>
      <c r="AN473" s="240">
        <f>IF(A473="","",VLOOKUP(A473,'IHS DATABASE'!C:H,6,0))</f>
        <v>1.5</v>
      </c>
      <c r="AO473" s="240"/>
      <c r="AP473" s="248"/>
      <c r="AQ473" s="248"/>
      <c r="AR473" s="222"/>
      <c r="AS473" s="222"/>
      <c r="AT473" s="222">
        <f t="shared" si="76"/>
        <v>0</v>
      </c>
      <c r="AU473" s="222"/>
      <c r="AV473" s="249"/>
      <c r="AW473" s="249"/>
      <c r="AX473" s="222"/>
      <c r="AY473" s="222"/>
      <c r="AZ473" s="222"/>
      <c r="BA473" s="222"/>
      <c r="BB473" s="249"/>
      <c r="BC473" s="249" t="s">
        <v>69</v>
      </c>
      <c r="BD473" s="249"/>
      <c r="BE473" s="249"/>
    </row>
    <row r="474" spans="1:57">
      <c r="A474" s="221" t="s">
        <v>223</v>
      </c>
      <c r="B474" s="222" t="str">
        <f>IF(A474="","",VLOOKUP(A474,'IHS DATABASE'!C:D,2,0))</f>
        <v>MADZIMAWE</v>
      </c>
      <c r="C474" s="223" t="str">
        <f>IF(A474="","",VLOOKUP(A474,'IHS DATABASE'!C:AD,27,0))</f>
        <v>CCS</v>
      </c>
      <c r="D474" s="223" t="s">
        <v>59</v>
      </c>
      <c r="E474" s="223" t="str">
        <f>IF(A474="","",VLOOKUP(A474,'IHS DATABASE'!C:G,5,0))</f>
        <v>Eastern </v>
      </c>
      <c r="F474" s="223" t="str">
        <f>IF(A474="","",VLOOKUP(A474,'IHS DATABASE'!C:AB,26,0))</f>
        <v>Fetus Kalunga</v>
      </c>
      <c r="G474" s="222" t="str">
        <f>IF(A474="","",VLOOKUP(A474,'IHS DATABASE'!C:X,22,0))</f>
        <v>Fetus Kalunga</v>
      </c>
      <c r="H474" s="224"/>
      <c r="I474" s="223" t="str">
        <f>IF(A474="","",VLOOKUP(A474,'IHS DATABASE'!C:W,21,0))</f>
        <v>Outdoor</v>
      </c>
      <c r="J474" s="223" t="str">
        <f>IF(A474="","",VLOOKUP(A474,'IHS DATABASE'!C:T,18,0))</f>
        <v>Grid-Gen</v>
      </c>
      <c r="K474" s="223"/>
      <c r="L474" s="223"/>
      <c r="M474" s="223" t="str">
        <f>IF(A474="","",VLOOKUP(A474,'IHS DATABASE'!C:U,19,0))</f>
        <v>Green Field</v>
      </c>
      <c r="O474" s="213">
        <v>45973</v>
      </c>
      <c r="Q474" s="233"/>
      <c r="R474" s="234"/>
      <c r="S474" s="234" t="str">
        <f>IF(A474="","",VLOOKUP(A474,'IHS DATABASE'!C:BG,30,0))</f>
        <v>IMG</v>
      </c>
      <c r="T474" s="223"/>
      <c r="U474" s="234">
        <f>IF(A474="","",VLOOKUP(A474,'IHS DATABASE'!C:AG,31,0))</f>
        <v>20</v>
      </c>
      <c r="V474" s="13"/>
      <c r="W474" s="13"/>
      <c r="X474" s="13">
        <v>7920</v>
      </c>
      <c r="Y474" s="237">
        <f t="shared" si="70"/>
        <v>7920</v>
      </c>
      <c r="Z474" s="237">
        <f t="shared" si="71"/>
        <v>1103352</v>
      </c>
      <c r="AA474" s="237" t="str">
        <f t="shared" si="72"/>
        <v>OK</v>
      </c>
      <c r="AB474" s="238"/>
      <c r="AC474" s="238"/>
      <c r="AD474" s="238"/>
      <c r="AE474" s="239"/>
      <c r="AG474" s="245"/>
      <c r="AH474" s="245"/>
      <c r="AI474" s="246">
        <v>35</v>
      </c>
      <c r="AJ474" s="246">
        <v>300</v>
      </c>
      <c r="AK474" s="240">
        <f t="shared" si="73"/>
        <v>335</v>
      </c>
      <c r="AL474" s="240">
        <f t="shared" si="74"/>
        <v>-35</v>
      </c>
      <c r="AM474" s="247">
        <f t="shared" si="75"/>
        <v>-0.00441919191919192</v>
      </c>
      <c r="AN474" s="240">
        <f>IF(A474="","",VLOOKUP(A474,'IHS DATABASE'!C:H,6,0))</f>
        <v>2.5</v>
      </c>
      <c r="AO474" s="240"/>
      <c r="AP474" s="248"/>
      <c r="AQ474" s="248"/>
      <c r="AR474" s="222"/>
      <c r="AS474" s="222"/>
      <c r="AT474" s="222">
        <f t="shared" si="76"/>
        <v>0</v>
      </c>
      <c r="AU474" s="222"/>
      <c r="AV474" s="249"/>
      <c r="AW474" s="249"/>
      <c r="AX474" s="222"/>
      <c r="AY474" s="222"/>
      <c r="AZ474" s="222"/>
      <c r="BA474" s="222"/>
      <c r="BB474" s="249"/>
      <c r="BC474" s="249" t="s">
        <v>128</v>
      </c>
      <c r="BD474" s="249"/>
      <c r="BE474" s="249"/>
    </row>
    <row r="475" spans="1:57">
      <c r="A475" s="221" t="s">
        <v>118</v>
      </c>
      <c r="B475" s="222" t="str">
        <f>IF(A475="","",VLOOKUP(A475,'IHS DATABASE'!C:D,2,0))</f>
        <v>Mtengulen</v>
      </c>
      <c r="C475" s="223" t="str">
        <f>IF(A475="","",VLOOKUP(A475,'IHS DATABASE'!C:AD,27,0))</f>
        <v>CCS</v>
      </c>
      <c r="D475" s="223" t="s">
        <v>59</v>
      </c>
      <c r="E475" s="223" t="str">
        <f>IF(A475="","",VLOOKUP(A475,'IHS DATABASE'!C:G,5,0))</f>
        <v>Eastern </v>
      </c>
      <c r="F475" s="223" t="str">
        <f>IF(A475="","",VLOOKUP(A475,'IHS DATABASE'!C:AB,26,0))</f>
        <v>Fetus Kalunga</v>
      </c>
      <c r="G475" s="222" t="str">
        <f>IF(A475="","",VLOOKUP(A475,'IHS DATABASE'!C:X,22,0))</f>
        <v>Fetus Kalunga</v>
      </c>
      <c r="H475" s="224"/>
      <c r="I475" s="223" t="str">
        <f>IF(A475="","",VLOOKUP(A475,'IHS DATABASE'!C:W,21,0))</f>
        <v>Outdoor</v>
      </c>
      <c r="J475" s="223" t="str">
        <f>IF(A475="","",VLOOKUP(A475,'IHS DATABASE'!C:T,18,0))</f>
        <v>Grid-Gen</v>
      </c>
      <c r="K475" s="223"/>
      <c r="L475" s="223"/>
      <c r="M475" s="223" t="str">
        <f>IF(A475="","",VLOOKUP(A475,'IHS DATABASE'!C:U,19,0))</f>
        <v>Green Field</v>
      </c>
      <c r="O475" s="213">
        <v>45973</v>
      </c>
      <c r="Q475" s="233"/>
      <c r="R475" s="234"/>
      <c r="S475" s="234" t="str">
        <f>IF(A475="","",VLOOKUP(A475,'IHS DATABASE'!C:BG,30,0))</f>
        <v>Gen Logic </v>
      </c>
      <c r="T475" s="223"/>
      <c r="U475" s="234">
        <f>IF(A475="","",VLOOKUP(A475,'IHS DATABASE'!C:AG,31,0))</f>
        <v>15</v>
      </c>
      <c r="V475" s="13"/>
      <c r="W475" s="13"/>
      <c r="X475" s="13">
        <v>2564</v>
      </c>
      <c r="Y475" s="237">
        <f t="shared" si="70"/>
        <v>2564</v>
      </c>
      <c r="Z475" s="237">
        <f t="shared" si="71"/>
        <v>1103352</v>
      </c>
      <c r="AA475" s="237" t="str">
        <f t="shared" si="72"/>
        <v>OK</v>
      </c>
      <c r="AB475" s="238"/>
      <c r="AC475" s="238"/>
      <c r="AD475" s="238"/>
      <c r="AE475" s="239"/>
      <c r="AG475" s="245"/>
      <c r="AH475" s="245"/>
      <c r="AI475" s="246">
        <v>162</v>
      </c>
      <c r="AJ475" s="246">
        <v>200</v>
      </c>
      <c r="AK475" s="240">
        <f t="shared" si="73"/>
        <v>362</v>
      </c>
      <c r="AL475" s="240">
        <f t="shared" si="74"/>
        <v>-162</v>
      </c>
      <c r="AM475" s="247">
        <f t="shared" si="75"/>
        <v>-0.063182527301092</v>
      </c>
      <c r="AN475" s="240">
        <f>IF(A475="","",VLOOKUP(A475,'IHS DATABASE'!C:H,6,0))</f>
        <v>1.8</v>
      </c>
      <c r="AO475" s="240"/>
      <c r="AP475" s="248"/>
      <c r="AQ475" s="248"/>
      <c r="AR475" s="222"/>
      <c r="AS475" s="222"/>
      <c r="AT475" s="222">
        <f t="shared" si="76"/>
        <v>0</v>
      </c>
      <c r="AU475" s="222"/>
      <c r="AV475" s="249"/>
      <c r="AW475" s="249"/>
      <c r="AX475" s="222"/>
      <c r="AY475" s="222"/>
      <c r="AZ475" s="222"/>
      <c r="BA475" s="222"/>
      <c r="BB475" s="249"/>
      <c r="BC475" s="249" t="s">
        <v>128</v>
      </c>
      <c r="BD475" s="249"/>
      <c r="BE475" s="249"/>
    </row>
    <row r="476" spans="1:57">
      <c r="A476" s="221" t="s">
        <v>194</v>
      </c>
      <c r="B476" s="222" t="str">
        <f>IF(A476="","",VLOOKUP(A476,'IHS DATABASE'!C:D,2,0))</f>
        <v>Madzmawe</v>
      </c>
      <c r="C476" s="223" t="str">
        <f>IF(A476="","",VLOOKUP(A476,'IHS DATABASE'!C:AD,27,0))</f>
        <v>CCS</v>
      </c>
      <c r="D476" s="223" t="s">
        <v>59</v>
      </c>
      <c r="E476" s="223" t="str">
        <f>IF(A476="","",VLOOKUP(A476,'IHS DATABASE'!C:G,5,0))</f>
        <v>Eastern </v>
      </c>
      <c r="F476" s="223" t="str">
        <f>IF(A476="","",VLOOKUP(A476,'IHS DATABASE'!C:AB,26,0))</f>
        <v>Fetus Kalunga</v>
      </c>
      <c r="G476" s="222" t="str">
        <f>IF(A476="","",VLOOKUP(A476,'IHS DATABASE'!C:X,22,0))</f>
        <v>Fetus Kalunga</v>
      </c>
      <c r="H476" s="224"/>
      <c r="I476" s="223" t="str">
        <f>IF(A476="","",VLOOKUP(A476,'IHS DATABASE'!C:W,21,0))</f>
        <v>Outdoor</v>
      </c>
      <c r="J476" s="223" t="str">
        <f>IF(A476="","",VLOOKUP(A476,'IHS DATABASE'!C:T,18,0))</f>
        <v>Grid-Gen</v>
      </c>
      <c r="K476" s="223"/>
      <c r="L476" s="223"/>
      <c r="M476" s="223" t="str">
        <f>IF(A476="","",VLOOKUP(A476,'IHS DATABASE'!C:U,19,0))</f>
        <v>Green Field</v>
      </c>
      <c r="O476" s="213">
        <v>45973</v>
      </c>
      <c r="Q476" s="233"/>
      <c r="R476" s="234"/>
      <c r="S476" s="234" t="str">
        <f>IF(A476="","",VLOOKUP(A476,'IHS DATABASE'!C:BG,30,0))</f>
        <v>MPI</v>
      </c>
      <c r="T476" s="223"/>
      <c r="U476" s="234">
        <f>IF(A476="","",VLOOKUP(A476,'IHS DATABASE'!C:AG,31,0))</f>
        <v>13</v>
      </c>
      <c r="V476" s="13"/>
      <c r="W476" s="13"/>
      <c r="X476" s="13">
        <v>2836</v>
      </c>
      <c r="Y476" s="237">
        <f t="shared" si="70"/>
        <v>2836</v>
      </c>
      <c r="Z476" s="237">
        <f t="shared" si="71"/>
        <v>1103352</v>
      </c>
      <c r="AA476" s="237" t="str">
        <f t="shared" si="72"/>
        <v>OK</v>
      </c>
      <c r="AB476" s="238"/>
      <c r="AC476" s="238"/>
      <c r="AD476" s="238"/>
      <c r="AE476" s="239"/>
      <c r="AG476" s="245"/>
      <c r="AH476" s="245"/>
      <c r="AI476" s="246">
        <v>75</v>
      </c>
      <c r="AJ476" s="246">
        <v>150</v>
      </c>
      <c r="AK476" s="240">
        <f t="shared" si="73"/>
        <v>225</v>
      </c>
      <c r="AL476" s="240">
        <f t="shared" si="74"/>
        <v>-75</v>
      </c>
      <c r="AM476" s="247">
        <f t="shared" si="75"/>
        <v>-0.0264456981664316</v>
      </c>
      <c r="AN476" s="240">
        <f>IF(A476="","",VLOOKUP(A476,'IHS DATABASE'!C:H,6,0))</f>
        <v>1.5</v>
      </c>
      <c r="AO476" s="240"/>
      <c r="AP476" s="248"/>
      <c r="AQ476" s="248"/>
      <c r="AR476" s="222"/>
      <c r="AS476" s="222"/>
      <c r="AT476" s="222">
        <f t="shared" si="76"/>
        <v>0</v>
      </c>
      <c r="AU476" s="222"/>
      <c r="AV476" s="249"/>
      <c r="AW476" s="249"/>
      <c r="AX476" s="222"/>
      <c r="AY476" s="222"/>
      <c r="AZ476" s="222"/>
      <c r="BA476" s="222"/>
      <c r="BB476" s="249"/>
      <c r="BC476" s="249" t="s">
        <v>128</v>
      </c>
      <c r="BD476" s="249"/>
      <c r="BE476" s="249"/>
    </row>
    <row r="477" spans="1:57">
      <c r="A477" s="221" t="s">
        <v>72</v>
      </c>
      <c r="B477" s="222" t="str">
        <f>IF(A477="","",VLOOKUP(A477,'IHS DATABASE'!C:D,2,0))</f>
        <v>Chikando</v>
      </c>
      <c r="C477" s="223" t="str">
        <f>IF(A477="","",VLOOKUP(A477,'IHS DATABASE'!C:AD,27,0))</f>
        <v>CCS</v>
      </c>
      <c r="D477" s="223" t="s">
        <v>56</v>
      </c>
      <c r="E477" s="223" t="str">
        <f>IF(A477="","",VLOOKUP(A477,'IHS DATABASE'!C:G,5,0))</f>
        <v>Eastern </v>
      </c>
      <c r="F477" s="223" t="str">
        <f>IF(A477="","",VLOOKUP(A477,'IHS DATABASE'!C:AB,26,0))</f>
        <v>Fetus Kalunga</v>
      </c>
      <c r="G477" s="222" t="str">
        <f>IF(A477="","",VLOOKUP(A477,'IHS DATABASE'!C:X,22,0))</f>
        <v>Fetus Kalunga</v>
      </c>
      <c r="H477" s="224"/>
      <c r="I477" s="223" t="str">
        <f>IF(A477="","",VLOOKUP(A477,'IHS DATABASE'!C:W,21,0))</f>
        <v>Outdoor</v>
      </c>
      <c r="J477" s="223" t="str">
        <f>IF(A477="","",VLOOKUP(A477,'IHS DATABASE'!C:T,18,0))</f>
        <v>Grid-Gen</v>
      </c>
      <c r="K477" s="223"/>
      <c r="L477" s="223"/>
      <c r="M477" s="223" t="str">
        <f>IF(A477="","",VLOOKUP(A477,'IHS DATABASE'!C:U,19,0))</f>
        <v>Green Field</v>
      </c>
      <c r="O477" s="213">
        <v>45973</v>
      </c>
      <c r="Q477" s="233"/>
      <c r="R477" s="234"/>
      <c r="S477" s="234" t="str">
        <f>IF(A477="","",VLOOKUP(A477,'IHS DATABASE'!C:BG,30,0))</f>
        <v>MPI</v>
      </c>
      <c r="T477" s="223"/>
      <c r="U477" s="234">
        <f>IF(A477="","",VLOOKUP(A477,'IHS DATABASE'!C:AG,31,0))</f>
        <v>13</v>
      </c>
      <c r="V477" s="13"/>
      <c r="W477" s="13"/>
      <c r="X477" s="13">
        <v>11813</v>
      </c>
      <c r="Y477" s="237">
        <f t="shared" si="70"/>
        <v>11813</v>
      </c>
      <c r="Z477" s="237">
        <f t="shared" si="71"/>
        <v>1103352</v>
      </c>
      <c r="AA477" s="237" t="str">
        <f t="shared" si="72"/>
        <v>OK</v>
      </c>
      <c r="AB477" s="238"/>
      <c r="AC477" s="238"/>
      <c r="AD477" s="238"/>
      <c r="AE477" s="239"/>
      <c r="AG477" s="245"/>
      <c r="AH477" s="245"/>
      <c r="AI477" s="246">
        <v>70</v>
      </c>
      <c r="AJ477" s="246">
        <v>200</v>
      </c>
      <c r="AK477" s="240">
        <f t="shared" si="73"/>
        <v>270</v>
      </c>
      <c r="AL477" s="240">
        <f t="shared" si="74"/>
        <v>-70</v>
      </c>
      <c r="AM477" s="247">
        <f t="shared" si="75"/>
        <v>-0.00592567510369931</v>
      </c>
      <c r="AN477" s="240">
        <f>IF(A477="","",VLOOKUP(A477,'IHS DATABASE'!C:H,6,0))</f>
        <v>1.5</v>
      </c>
      <c r="AO477" s="240"/>
      <c r="AP477" s="248"/>
      <c r="AQ477" s="248"/>
      <c r="AR477" s="222"/>
      <c r="AS477" s="222"/>
      <c r="AT477" s="222">
        <f t="shared" si="76"/>
        <v>0</v>
      </c>
      <c r="AU477" s="222"/>
      <c r="AV477" s="249"/>
      <c r="AW477" s="249"/>
      <c r="AX477" s="222"/>
      <c r="AY477" s="222"/>
      <c r="AZ477" s="222"/>
      <c r="BA477" s="222"/>
      <c r="BB477" s="249"/>
      <c r="BC477" s="249" t="s">
        <v>128</v>
      </c>
      <c r="BD477" s="249"/>
      <c r="BE477" s="249"/>
    </row>
    <row r="478" spans="1:57">
      <c r="A478" s="221" t="s">
        <v>131</v>
      </c>
      <c r="B478" s="222" t="str">
        <f>IF(A478="","",VLOOKUP(A478,'IHS DATABASE'!C:D,2,0))</f>
        <v>CHIPATA RELIEF 1 Katopola</v>
      </c>
      <c r="C478" s="223" t="str">
        <f>IF(A478="","",VLOOKUP(A478,'IHS DATABASE'!C:AD,27,0))</f>
        <v>CCS</v>
      </c>
      <c r="D478" s="223" t="s">
        <v>59</v>
      </c>
      <c r="E478" s="223" t="str">
        <f>IF(A478="","",VLOOKUP(A478,'IHS DATABASE'!C:G,5,0))</f>
        <v>Eastern </v>
      </c>
      <c r="F478" s="223" t="str">
        <f>IF(A478="","",VLOOKUP(A478,'IHS DATABASE'!C:AB,26,0))</f>
        <v>Fetus Kalunga</v>
      </c>
      <c r="G478" s="222" t="str">
        <f>IF(A478="","",VLOOKUP(A478,'IHS DATABASE'!C:X,22,0))</f>
        <v>Fetus Kalunga</v>
      </c>
      <c r="H478" s="224"/>
      <c r="I478" s="223" t="str">
        <f>IF(A478="","",VLOOKUP(A478,'IHS DATABASE'!C:W,21,0))</f>
        <v>Indoor </v>
      </c>
      <c r="J478" s="223" t="str">
        <f>IF(A478="","",VLOOKUP(A478,'IHS DATABASE'!C:T,18,0))</f>
        <v>Grid-Gen</v>
      </c>
      <c r="K478" s="223"/>
      <c r="L478" s="223"/>
      <c r="M478" s="223" t="str">
        <f>IF(A478="","",VLOOKUP(A478,'IHS DATABASE'!C:U,19,0))</f>
        <v>Green Field</v>
      </c>
      <c r="O478" s="213">
        <v>45973</v>
      </c>
      <c r="Q478" s="233"/>
      <c r="R478" s="234"/>
      <c r="S478" s="234" t="str">
        <f>IF(A478="","",VLOOKUP(A478,'IHS DATABASE'!C:BG,30,0))</f>
        <v>CK Works</v>
      </c>
      <c r="T478" s="223"/>
      <c r="U478" s="234">
        <f>IF(A478="","",VLOOKUP(A478,'IHS DATABASE'!C:AG,31,0))</f>
        <v>20</v>
      </c>
      <c r="V478" s="13"/>
      <c r="W478" s="13"/>
      <c r="X478" s="13">
        <v>9696</v>
      </c>
      <c r="Y478" s="237">
        <f t="shared" si="70"/>
        <v>9696</v>
      </c>
      <c r="Z478" s="237">
        <f t="shared" si="71"/>
        <v>1103352</v>
      </c>
      <c r="AA478" s="237" t="str">
        <f t="shared" si="72"/>
        <v>OK</v>
      </c>
      <c r="AB478" s="238"/>
      <c r="AC478" s="238"/>
      <c r="AD478" s="238"/>
      <c r="AE478" s="239"/>
      <c r="AG478" s="245"/>
      <c r="AH478" s="245"/>
      <c r="AI478" s="246">
        <v>12</v>
      </c>
      <c r="AJ478" s="246">
        <v>200</v>
      </c>
      <c r="AK478" s="240">
        <f t="shared" si="73"/>
        <v>212</v>
      </c>
      <c r="AL478" s="240">
        <f t="shared" si="74"/>
        <v>-12</v>
      </c>
      <c r="AM478" s="247">
        <f t="shared" si="75"/>
        <v>-0.00123762376237624</v>
      </c>
      <c r="AN478" s="240">
        <f>IF(A478="","",VLOOKUP(A478,'IHS DATABASE'!C:H,6,0))</f>
        <v>2.5</v>
      </c>
      <c r="AO478" s="240"/>
      <c r="AP478" s="248"/>
      <c r="AQ478" s="248"/>
      <c r="AR478" s="222"/>
      <c r="AS478" s="222"/>
      <c r="AT478" s="222">
        <f t="shared" si="76"/>
        <v>0</v>
      </c>
      <c r="AU478" s="222"/>
      <c r="AV478" s="249"/>
      <c r="AW478" s="249"/>
      <c r="AX478" s="222"/>
      <c r="AY478" s="222"/>
      <c r="AZ478" s="222"/>
      <c r="BA478" s="222"/>
      <c r="BB478" s="249"/>
      <c r="BC478" s="249" t="s">
        <v>128</v>
      </c>
      <c r="BD478" s="249"/>
      <c r="BE478" s="249"/>
    </row>
    <row r="479" spans="1:57">
      <c r="A479" s="221" t="s">
        <v>140</v>
      </c>
      <c r="B479" s="222" t="str">
        <f>IF(A479="","",VLOOKUP(A479,'IHS DATABASE'!C:D,2,0))</f>
        <v>Nyanphande (Petauke town1)</v>
      </c>
      <c r="C479" s="223" t="str">
        <f>IF(A479="","",VLOOKUP(A479,'IHS DATABASE'!C:AD,27,0))</f>
        <v>CCS</v>
      </c>
      <c r="D479" s="223" t="s">
        <v>76</v>
      </c>
      <c r="E479" s="223" t="str">
        <f>IF(A479="","",VLOOKUP(A479,'IHS DATABASE'!C:G,5,0))</f>
        <v>Eastern </v>
      </c>
      <c r="F479" s="223" t="str">
        <f>IF(A479="","",VLOOKUP(A479,'IHS DATABASE'!C:AB,26,0))</f>
        <v>Fetus Kalunga</v>
      </c>
      <c r="G479" s="222" t="str">
        <f>IF(A479="","",VLOOKUP(A479,'IHS DATABASE'!C:X,22,0))</f>
        <v>Fetus Kalunga</v>
      </c>
      <c r="H479" s="224"/>
      <c r="I479" s="223" t="str">
        <f>IF(A479="","",VLOOKUP(A479,'IHS DATABASE'!C:W,21,0))</f>
        <v>Outdoor</v>
      </c>
      <c r="J479" s="223" t="str">
        <f>IF(A479="","",VLOOKUP(A479,'IHS DATABASE'!C:T,18,0))</f>
        <v>Grid-Gen</v>
      </c>
      <c r="K479" s="223"/>
      <c r="L479" s="223"/>
      <c r="M479" s="223" t="str">
        <f>IF(A479="","",VLOOKUP(A479,'IHS DATABASE'!C:U,19,0))</f>
        <v>Green Field</v>
      </c>
      <c r="O479" s="213">
        <v>45974</v>
      </c>
      <c r="Q479" s="233"/>
      <c r="R479" s="234"/>
      <c r="S479" s="234" t="str">
        <f>IF(A479="","",VLOOKUP(A479,'IHS DATABASE'!C:BG,30,0))</f>
        <v>CK Works</v>
      </c>
      <c r="T479" s="223"/>
      <c r="U479" s="234">
        <f>IF(A479="","",VLOOKUP(A479,'IHS DATABASE'!C:AG,31,0))</f>
        <v>15</v>
      </c>
      <c r="V479" s="13"/>
      <c r="W479" s="13"/>
      <c r="X479" s="13">
        <v>9913</v>
      </c>
      <c r="Y479" s="237">
        <f t="shared" si="70"/>
        <v>9913</v>
      </c>
      <c r="Z479" s="237">
        <f t="shared" si="71"/>
        <v>1103376</v>
      </c>
      <c r="AA479" s="237" t="str">
        <f t="shared" si="72"/>
        <v>OK</v>
      </c>
      <c r="AB479" s="238"/>
      <c r="AC479" s="238"/>
      <c r="AD479" s="238"/>
      <c r="AE479" s="239"/>
      <c r="AG479" s="245"/>
      <c r="AH479" s="245"/>
      <c r="AI479" s="246">
        <v>16</v>
      </c>
      <c r="AJ479" s="246">
        <v>100</v>
      </c>
      <c r="AK479" s="240">
        <f t="shared" si="73"/>
        <v>116</v>
      </c>
      <c r="AL479" s="240">
        <f t="shared" si="74"/>
        <v>-16</v>
      </c>
      <c r="AM479" s="247">
        <f t="shared" si="75"/>
        <v>-0.00161404216685161</v>
      </c>
      <c r="AN479" s="240">
        <f>IF(A479="","",VLOOKUP(A479,'IHS DATABASE'!C:H,6,0))</f>
        <v>1.8</v>
      </c>
      <c r="AO479" s="240"/>
      <c r="AP479" s="248"/>
      <c r="AQ479" s="248"/>
      <c r="AR479" s="222"/>
      <c r="AS479" s="222"/>
      <c r="AT479" s="222">
        <f t="shared" si="76"/>
        <v>0</v>
      </c>
      <c r="AU479" s="222"/>
      <c r="AV479" s="249"/>
      <c r="AW479" s="249"/>
      <c r="AX479" s="222"/>
      <c r="AY479" s="222"/>
      <c r="AZ479" s="222"/>
      <c r="BA479" s="222"/>
      <c r="BB479" s="249"/>
      <c r="BC479" s="249" t="s">
        <v>69</v>
      </c>
      <c r="BD479" s="249"/>
      <c r="BE479" s="249"/>
    </row>
    <row r="480" spans="1:57">
      <c r="A480" s="221" t="s">
        <v>96</v>
      </c>
      <c r="B480" s="222" t="str">
        <f>IF(A480="","",VLOOKUP(A480,'IHS DATABASE'!C:D,2,0))</f>
        <v>St. Margret BB</v>
      </c>
      <c r="C480" s="223" t="str">
        <f>IF(A480="","",VLOOKUP(A480,'IHS DATABASE'!C:AD,27,0))</f>
        <v>CCS</v>
      </c>
      <c r="D480" s="223" t="s">
        <v>59</v>
      </c>
      <c r="E480" s="223" t="str">
        <f>IF(A480="","",VLOOKUP(A480,'IHS DATABASE'!C:G,5,0))</f>
        <v>Eastern </v>
      </c>
      <c r="F480" s="223" t="str">
        <f>IF(A480="","",VLOOKUP(A480,'IHS DATABASE'!C:AB,26,0))</f>
        <v>Fetus Kalunga</v>
      </c>
      <c r="G480" s="222" t="str">
        <f>IF(A480="","",VLOOKUP(A480,'IHS DATABASE'!C:X,22,0))</f>
        <v>Fetus Kalunga</v>
      </c>
      <c r="H480" s="224"/>
      <c r="I480" s="223" t="str">
        <f>IF(A480="","",VLOOKUP(A480,'IHS DATABASE'!C:W,21,0))</f>
        <v>Outdoor</v>
      </c>
      <c r="J480" s="223" t="str">
        <f>IF(A480="","",VLOOKUP(A480,'IHS DATABASE'!C:T,18,0))</f>
        <v>Grid-Gen</v>
      </c>
      <c r="K480" s="223"/>
      <c r="L480" s="223"/>
      <c r="M480" s="223" t="str">
        <f>IF(A480="","",VLOOKUP(A480,'IHS DATABASE'!C:U,19,0))</f>
        <v>Green Field</v>
      </c>
      <c r="O480" s="213">
        <v>45974</v>
      </c>
      <c r="Q480" s="233"/>
      <c r="R480" s="234"/>
      <c r="S480" s="234" t="str">
        <f>IF(A480="","",VLOOKUP(A480,'IHS DATABASE'!C:BG,30,0))</f>
        <v>Elcos</v>
      </c>
      <c r="T480" s="223"/>
      <c r="U480" s="234">
        <f>IF(A480="","",VLOOKUP(A480,'IHS DATABASE'!C:AG,31,0))</f>
        <v>15</v>
      </c>
      <c r="V480" s="13"/>
      <c r="W480" s="13"/>
      <c r="X480" s="13">
        <v>6772</v>
      </c>
      <c r="Y480" s="237">
        <f t="shared" si="70"/>
        <v>6772</v>
      </c>
      <c r="Z480" s="237">
        <f t="shared" si="71"/>
        <v>1103376</v>
      </c>
      <c r="AA480" s="237" t="str">
        <f t="shared" si="72"/>
        <v>OK</v>
      </c>
      <c r="AB480" s="238"/>
      <c r="AC480" s="238"/>
      <c r="AD480" s="238"/>
      <c r="AE480" s="239"/>
      <c r="AG480" s="245"/>
      <c r="AH480" s="245"/>
      <c r="AI480" s="246">
        <v>65</v>
      </c>
      <c r="AJ480" s="246">
        <v>250</v>
      </c>
      <c r="AK480" s="240">
        <f t="shared" si="73"/>
        <v>315</v>
      </c>
      <c r="AL480" s="240">
        <f t="shared" si="74"/>
        <v>-65</v>
      </c>
      <c r="AM480" s="247">
        <f t="shared" si="75"/>
        <v>-0.00959834613112817</v>
      </c>
      <c r="AN480" s="240">
        <f>IF(A480="","",VLOOKUP(A480,'IHS DATABASE'!C:H,6,0))</f>
        <v>1.8</v>
      </c>
      <c r="AO480" s="240"/>
      <c r="AP480" s="248"/>
      <c r="AQ480" s="248"/>
      <c r="AR480" s="222"/>
      <c r="AS480" s="222"/>
      <c r="AT480" s="222">
        <f t="shared" si="76"/>
        <v>0</v>
      </c>
      <c r="AU480" s="222"/>
      <c r="AV480" s="249"/>
      <c r="AW480" s="249"/>
      <c r="AX480" s="222"/>
      <c r="AY480" s="222"/>
      <c r="AZ480" s="222"/>
      <c r="BA480" s="222"/>
      <c r="BB480" s="249"/>
      <c r="BC480" s="249" t="s">
        <v>128</v>
      </c>
      <c r="BD480" s="249"/>
      <c r="BE480" s="249"/>
    </row>
    <row r="481" spans="1:57">
      <c r="A481" s="221" t="s">
        <v>63</v>
      </c>
      <c r="B481" s="222" t="str">
        <f>IF(A481="","",VLOOKUP(A481,'IHS DATABASE'!C:D,2,0))</f>
        <v>NEW BWALO</v>
      </c>
      <c r="C481" s="223" t="str">
        <f>IF(A481="","",VLOOKUP(A481,'IHS DATABASE'!C:AD,27,0))</f>
        <v>CCS</v>
      </c>
      <c r="D481" s="223" t="s">
        <v>59</v>
      </c>
      <c r="E481" s="223" t="str">
        <f>IF(A481="","",VLOOKUP(A481,'IHS DATABASE'!C:G,5,0))</f>
        <v>Eastern </v>
      </c>
      <c r="F481" s="223" t="str">
        <f>IF(A481="","",VLOOKUP(A481,'IHS DATABASE'!C:AB,26,0))</f>
        <v>Fetus Kalunga</v>
      </c>
      <c r="G481" s="222" t="str">
        <f>IF(A481="","",VLOOKUP(A481,'IHS DATABASE'!C:X,22,0))</f>
        <v>Fetus Kalunga</v>
      </c>
      <c r="H481" s="224"/>
      <c r="I481" s="223" t="str">
        <f>IF(A481="","",VLOOKUP(A481,'IHS DATABASE'!C:W,21,0))</f>
        <v>Indoor </v>
      </c>
      <c r="J481" s="223" t="str">
        <f>IF(A481="","",VLOOKUP(A481,'IHS DATABASE'!C:T,18,0))</f>
        <v>Solar-Gen</v>
      </c>
      <c r="K481" s="223"/>
      <c r="L481" s="223"/>
      <c r="M481" s="223" t="str">
        <f>IF(A481="","",VLOOKUP(A481,'IHS DATABASE'!C:U,19,0))</f>
        <v>Green Field</v>
      </c>
      <c r="O481" s="213">
        <v>45974</v>
      </c>
      <c r="Q481" s="233"/>
      <c r="R481" s="234"/>
      <c r="S481" s="234" t="str">
        <f>IF(A481="","",VLOOKUP(A481,'IHS DATABASE'!C:BG,30,0))</f>
        <v>Gen Logic </v>
      </c>
      <c r="T481" s="223"/>
      <c r="U481" s="234">
        <f>IF(A481="","",VLOOKUP(A481,'IHS DATABASE'!C:AG,31,0))</f>
        <v>30</v>
      </c>
      <c r="V481" s="13"/>
      <c r="W481" s="13"/>
      <c r="X481" s="13">
        <v>10727</v>
      </c>
      <c r="Y481" s="237">
        <f t="shared" si="70"/>
        <v>10727</v>
      </c>
      <c r="Z481" s="237">
        <f t="shared" si="71"/>
        <v>1103376</v>
      </c>
      <c r="AA481" s="237" t="str">
        <f t="shared" si="72"/>
        <v>OK</v>
      </c>
      <c r="AB481" s="238"/>
      <c r="AC481" s="238"/>
      <c r="AD481" s="238"/>
      <c r="AE481" s="239"/>
      <c r="AG481" s="245"/>
      <c r="AH481" s="245"/>
      <c r="AI481" s="246">
        <v>165</v>
      </c>
      <c r="AJ481" s="246">
        <v>600</v>
      </c>
      <c r="AK481" s="240">
        <f t="shared" si="73"/>
        <v>765</v>
      </c>
      <c r="AL481" s="240">
        <f t="shared" si="74"/>
        <v>-165</v>
      </c>
      <c r="AM481" s="247">
        <f t="shared" si="75"/>
        <v>-0.0153817469935676</v>
      </c>
      <c r="AN481" s="240">
        <f>IF(A481="","",VLOOKUP(A481,'IHS DATABASE'!C:H,6,0))</f>
        <v>4.5</v>
      </c>
      <c r="AO481" s="240"/>
      <c r="AP481" s="248"/>
      <c r="AQ481" s="248"/>
      <c r="AR481" s="222"/>
      <c r="AS481" s="222"/>
      <c r="AT481" s="222">
        <f t="shared" si="76"/>
        <v>0</v>
      </c>
      <c r="AU481" s="222"/>
      <c r="AV481" s="249"/>
      <c r="AW481" s="249"/>
      <c r="AX481" s="222"/>
      <c r="AY481" s="222"/>
      <c r="AZ481" s="222"/>
      <c r="BA481" s="222"/>
      <c r="BB481" s="249"/>
      <c r="BC481" s="249" t="s">
        <v>128</v>
      </c>
      <c r="BD481" s="249"/>
      <c r="BE481" s="249"/>
    </row>
    <row r="482" spans="1:57">
      <c r="A482" s="221" t="s">
        <v>100</v>
      </c>
      <c r="B482" s="222" t="str">
        <f>IF(A482="","",VLOOKUP(A482,'IHS DATABASE'!C:D,2,0))</f>
        <v>CHIPATA</v>
      </c>
      <c r="C482" s="223" t="str">
        <f>IF(A482="","",VLOOKUP(A482,'IHS DATABASE'!C:AD,27,0))</f>
        <v>CCS</v>
      </c>
      <c r="D482" s="223" t="s">
        <v>59</v>
      </c>
      <c r="E482" s="223" t="str">
        <f>IF(A482="","",VLOOKUP(A482,'IHS DATABASE'!C:G,5,0))</f>
        <v>Eastern </v>
      </c>
      <c r="F482" s="223" t="str">
        <f>IF(A482="","",VLOOKUP(A482,'IHS DATABASE'!C:AB,26,0))</f>
        <v>Fetus Kalunga</v>
      </c>
      <c r="G482" s="222" t="str">
        <f>IF(A482="","",VLOOKUP(A482,'IHS DATABASE'!C:X,22,0))</f>
        <v>Fetus Kalunga</v>
      </c>
      <c r="H482" s="224"/>
      <c r="I482" s="223" t="str">
        <f>IF(A482="","",VLOOKUP(A482,'IHS DATABASE'!C:W,21,0))</f>
        <v>Indoor </v>
      </c>
      <c r="J482" s="223" t="str">
        <f>IF(A482="","",VLOOKUP(A482,'IHS DATABASE'!C:T,18,0))</f>
        <v>Grid-Gen</v>
      </c>
      <c r="K482" s="223"/>
      <c r="L482" s="223"/>
      <c r="M482" s="223" t="str">
        <f>IF(A482="","",VLOOKUP(A482,'IHS DATABASE'!C:U,19,0))</f>
        <v>Green Field</v>
      </c>
      <c r="O482" s="213">
        <v>45974</v>
      </c>
      <c r="Q482" s="233"/>
      <c r="R482" s="234"/>
      <c r="S482" s="234" t="str">
        <f>IF(A482="","",VLOOKUP(A482,'IHS DATABASE'!C:BG,30,0))</f>
        <v>Gen Logic </v>
      </c>
      <c r="T482" s="223"/>
      <c r="U482" s="234">
        <f>IF(A482="","",VLOOKUP(A482,'IHS DATABASE'!C:AG,31,0))</f>
        <v>30</v>
      </c>
      <c r="V482" s="13"/>
      <c r="W482" s="13"/>
      <c r="X482" s="13">
        <v>2715</v>
      </c>
      <c r="Y482" s="237">
        <f t="shared" si="70"/>
        <v>2715</v>
      </c>
      <c r="Z482" s="237">
        <f t="shared" si="71"/>
        <v>1103376</v>
      </c>
      <c r="AA482" s="237" t="str">
        <f t="shared" si="72"/>
        <v>OK</v>
      </c>
      <c r="AB482" s="238"/>
      <c r="AC482" s="238"/>
      <c r="AD482" s="238"/>
      <c r="AE482" s="239"/>
      <c r="AG482" s="245"/>
      <c r="AH482" s="245"/>
      <c r="AI482" s="246">
        <v>192</v>
      </c>
      <c r="AJ482" s="246">
        <v>200</v>
      </c>
      <c r="AK482" s="240">
        <f t="shared" si="73"/>
        <v>392</v>
      </c>
      <c r="AL482" s="240">
        <f t="shared" si="74"/>
        <v>-192</v>
      </c>
      <c r="AM482" s="247">
        <f t="shared" si="75"/>
        <v>-0.0707182320441989</v>
      </c>
      <c r="AN482" s="240">
        <f>IF(A482="","",VLOOKUP(A482,'IHS DATABASE'!C:H,6,0))</f>
        <v>4.5</v>
      </c>
      <c r="AO482" s="240"/>
      <c r="AP482" s="248"/>
      <c r="AQ482" s="248"/>
      <c r="AR482" s="222"/>
      <c r="AS482" s="222"/>
      <c r="AT482" s="222">
        <f t="shared" si="76"/>
        <v>0</v>
      </c>
      <c r="AU482" s="222"/>
      <c r="AV482" s="249"/>
      <c r="AW482" s="249"/>
      <c r="AX482" s="222"/>
      <c r="AY482" s="222"/>
      <c r="AZ482" s="222"/>
      <c r="BA482" s="222"/>
      <c r="BB482" s="249"/>
      <c r="BC482" s="249" t="s">
        <v>128</v>
      </c>
      <c r="BD482" s="249"/>
      <c r="BE482" s="249"/>
    </row>
    <row r="483" spans="1:57">
      <c r="A483" s="221" t="s">
        <v>85</v>
      </c>
      <c r="B483" s="222" t="str">
        <f>IF(A483="","",VLOOKUP(A483,'IHS DATABASE'!C:D,2,0))</f>
        <v>Chipata</v>
      </c>
      <c r="C483" s="223" t="str">
        <f>IF(A483="","",VLOOKUP(A483,'IHS DATABASE'!C:AD,27,0))</f>
        <v>CCS</v>
      </c>
      <c r="D483" s="223" t="s">
        <v>59</v>
      </c>
      <c r="E483" s="223" t="str">
        <f>IF(A483="","",VLOOKUP(A483,'IHS DATABASE'!C:G,5,0))</f>
        <v>Eastern </v>
      </c>
      <c r="F483" s="223" t="str">
        <f>IF(A483="","",VLOOKUP(A483,'IHS DATABASE'!C:AB,26,0))</f>
        <v>Fetus Kalunga</v>
      </c>
      <c r="G483" s="222" t="str">
        <f>IF(A483="","",VLOOKUP(A483,'IHS DATABASE'!C:X,22,0))</f>
        <v>Fetus Kalunga</v>
      </c>
      <c r="H483" s="224"/>
      <c r="I483" s="223" t="str">
        <f>IF(A483="","",VLOOKUP(A483,'IHS DATABASE'!C:W,21,0))</f>
        <v>Indoor </v>
      </c>
      <c r="J483" s="223" t="str">
        <f>IF(A483="","",VLOOKUP(A483,'IHS DATABASE'!C:T,18,0))</f>
        <v>Grid-Gen</v>
      </c>
      <c r="K483" s="223"/>
      <c r="L483" s="223"/>
      <c r="M483" s="223" t="str">
        <f>IF(A483="","",VLOOKUP(A483,'IHS DATABASE'!C:U,19,0))</f>
        <v>Green Field</v>
      </c>
      <c r="O483" s="213">
        <v>45974</v>
      </c>
      <c r="Q483" s="233"/>
      <c r="R483" s="234"/>
      <c r="S483" s="234" t="str">
        <f>IF(A483="","",VLOOKUP(A483,'IHS DATABASE'!C:BG,30,0))</f>
        <v>Vitalgen</v>
      </c>
      <c r="T483" s="223"/>
      <c r="U483" s="234">
        <f>IF(A483="","",VLOOKUP(A483,'IHS DATABASE'!C:AG,31,0))</f>
        <v>30</v>
      </c>
      <c r="V483" s="13"/>
      <c r="W483" s="13"/>
      <c r="X483" s="13">
        <v>7636</v>
      </c>
      <c r="Y483" s="237">
        <f t="shared" si="70"/>
        <v>7636</v>
      </c>
      <c r="Z483" s="237">
        <f t="shared" si="71"/>
        <v>1103376</v>
      </c>
      <c r="AA483" s="237" t="str">
        <f t="shared" si="72"/>
        <v>OK</v>
      </c>
      <c r="AB483" s="238"/>
      <c r="AC483" s="238"/>
      <c r="AD483" s="238"/>
      <c r="AE483" s="239"/>
      <c r="AG483" s="245"/>
      <c r="AH483" s="245"/>
      <c r="AI483" s="246">
        <v>314</v>
      </c>
      <c r="AJ483" s="246">
        <v>150</v>
      </c>
      <c r="AK483" s="240">
        <f t="shared" si="73"/>
        <v>464</v>
      </c>
      <c r="AL483" s="240">
        <f t="shared" si="74"/>
        <v>-314</v>
      </c>
      <c r="AM483" s="247">
        <f t="shared" si="75"/>
        <v>-0.0411210057621791</v>
      </c>
      <c r="AN483" s="240">
        <f>IF(A483="","",VLOOKUP(A483,'IHS DATABASE'!C:H,6,0))</f>
        <v>4.5</v>
      </c>
      <c r="AO483" s="240"/>
      <c r="AP483" s="248"/>
      <c r="AQ483" s="248"/>
      <c r="AR483" s="222"/>
      <c r="AS483" s="222"/>
      <c r="AT483" s="222">
        <f t="shared" si="76"/>
        <v>0</v>
      </c>
      <c r="AU483" s="222"/>
      <c r="AV483" s="249"/>
      <c r="AW483" s="249"/>
      <c r="AX483" s="222"/>
      <c r="AY483" s="222"/>
      <c r="AZ483" s="222"/>
      <c r="BA483" s="222"/>
      <c r="BB483" s="249"/>
      <c r="BC483" s="249" t="s">
        <v>128</v>
      </c>
      <c r="BD483" s="249"/>
      <c r="BE483" s="249"/>
    </row>
    <row r="484" spans="1:57">
      <c r="A484" s="221" t="s">
        <v>109</v>
      </c>
      <c r="B484" s="222" t="str">
        <f>IF(A484="","",VLOOKUP(A484,'IHS DATABASE'!C:D,2,0))</f>
        <v>Mphata Hill Repeater</v>
      </c>
      <c r="C484" s="223" t="str">
        <f>IF(A484="","",VLOOKUP(A484,'IHS DATABASE'!C:AD,27,0))</f>
        <v>CCS</v>
      </c>
      <c r="D484" s="223" t="s">
        <v>59</v>
      </c>
      <c r="E484" s="223" t="str">
        <f>IF(A484="","",VLOOKUP(A484,'IHS DATABASE'!C:G,5,0))</f>
        <v>Eastern </v>
      </c>
      <c r="F484" s="223" t="str">
        <f>IF(A484="","",VLOOKUP(A484,'IHS DATABASE'!C:AB,26,0))</f>
        <v>Fetus Kalunga</v>
      </c>
      <c r="G484" s="222" t="str">
        <f>IF(A484="","",VLOOKUP(A484,'IHS DATABASE'!C:X,22,0))</f>
        <v>Fetus Kalunga</v>
      </c>
      <c r="H484" s="224"/>
      <c r="I484" s="223" t="str">
        <f>IF(A484="","",VLOOKUP(A484,'IHS DATABASE'!C:W,21,0))</f>
        <v>Outdoor</v>
      </c>
      <c r="J484" s="223" t="str">
        <f>IF(A484="","",VLOOKUP(A484,'IHS DATABASE'!C:T,18,0))</f>
        <v>Solar-Gen</v>
      </c>
      <c r="K484" s="223"/>
      <c r="L484" s="223"/>
      <c r="M484" s="223" t="str">
        <f>IF(A484="","",VLOOKUP(A484,'IHS DATABASE'!C:U,19,0))</f>
        <v>Green Field</v>
      </c>
      <c r="O484" s="213">
        <v>45974</v>
      </c>
      <c r="Q484" s="233"/>
      <c r="R484" s="234"/>
      <c r="S484" s="234" t="str">
        <f>IF(A484="","",VLOOKUP(A484,'IHS DATABASE'!C:BG,30,0))</f>
        <v>Gen Logic </v>
      </c>
      <c r="T484" s="223"/>
      <c r="U484" s="234">
        <f>IF(A484="","",VLOOKUP(A484,'IHS DATABASE'!C:AG,31,0))</f>
        <v>20</v>
      </c>
      <c r="V484" s="13"/>
      <c r="W484" s="13"/>
      <c r="X484" s="13">
        <v>7529</v>
      </c>
      <c r="Y484" s="237">
        <f t="shared" si="70"/>
        <v>7529</v>
      </c>
      <c r="Z484" s="237">
        <f t="shared" si="71"/>
        <v>1103376</v>
      </c>
      <c r="AA484" s="237" t="str">
        <f t="shared" si="72"/>
        <v>OK</v>
      </c>
      <c r="AB484" s="238"/>
      <c r="AC484" s="238"/>
      <c r="AD484" s="238"/>
      <c r="AE484" s="239"/>
      <c r="AG484" s="245"/>
      <c r="AH484" s="245"/>
      <c r="AI484" s="246">
        <v>68</v>
      </c>
      <c r="AJ484" s="246">
        <v>400</v>
      </c>
      <c r="AK484" s="240">
        <f t="shared" si="73"/>
        <v>468</v>
      </c>
      <c r="AL484" s="240">
        <f t="shared" si="74"/>
        <v>-68</v>
      </c>
      <c r="AM484" s="247">
        <f t="shared" si="75"/>
        <v>-0.00903174392349582</v>
      </c>
      <c r="AN484" s="240">
        <f>IF(A484="","",VLOOKUP(A484,'IHS DATABASE'!C:H,6,0))</f>
        <v>2.5</v>
      </c>
      <c r="AO484" s="240"/>
      <c r="AP484" s="248"/>
      <c r="AQ484" s="248"/>
      <c r="AR484" s="222"/>
      <c r="AS484" s="222"/>
      <c r="AT484" s="222">
        <f t="shared" si="76"/>
        <v>0</v>
      </c>
      <c r="AU484" s="222"/>
      <c r="AV484" s="249"/>
      <c r="AW484" s="249"/>
      <c r="AX484" s="222"/>
      <c r="AY484" s="222"/>
      <c r="AZ484" s="222"/>
      <c r="BA484" s="222"/>
      <c r="BB484" s="249"/>
      <c r="BC484" s="249" t="s">
        <v>128</v>
      </c>
      <c r="BD484" s="249"/>
      <c r="BE484" s="249"/>
    </row>
    <row r="485" spans="1:57">
      <c r="A485" s="221" t="s">
        <v>145</v>
      </c>
      <c r="B485" s="222" t="str">
        <f>IF(A485="","",VLOOKUP(A485,'IHS DATABASE'!C:D,2,0))</f>
        <v>Chipungu RHC</v>
      </c>
      <c r="C485" s="223" t="str">
        <f>IF(A485="","",VLOOKUP(A485,'IHS DATABASE'!C:AD,27,0))</f>
        <v>CCS</v>
      </c>
      <c r="D485" s="223" t="s">
        <v>59</v>
      </c>
      <c r="E485" s="223" t="str">
        <f>IF(A485="","",VLOOKUP(A485,'IHS DATABASE'!C:G,5,0))</f>
        <v>Eastern</v>
      </c>
      <c r="F485" s="223" t="str">
        <f>IF(A485="","",VLOOKUP(A485,'IHS DATABASE'!C:AB,26,0))</f>
        <v>Fetus Kalunga</v>
      </c>
      <c r="G485" s="222" t="str">
        <f>IF(A485="","",VLOOKUP(A485,'IHS DATABASE'!C:X,22,0))</f>
        <v>Fetus Kalunga</v>
      </c>
      <c r="H485" s="224"/>
      <c r="I485" s="223" t="str">
        <f>IF(A485="","",VLOOKUP(A485,'IHS DATABASE'!C:W,21,0))</f>
        <v>Outdoor</v>
      </c>
      <c r="J485" s="223" t="str">
        <f>IF(A485="","",VLOOKUP(A485,'IHS DATABASE'!C:T,18,0))</f>
        <v>Solar-Gen</v>
      </c>
      <c r="K485" s="223"/>
      <c r="L485" s="223"/>
      <c r="M485" s="223" t="str">
        <f>IF(A485="","",VLOOKUP(A485,'IHS DATABASE'!C:U,19,0))</f>
        <v>Green Field</v>
      </c>
      <c r="O485" s="213">
        <v>45975</v>
      </c>
      <c r="Q485" s="233"/>
      <c r="R485" s="234"/>
      <c r="S485" s="234">
        <f>IF(A485="","",VLOOKUP(A485,'IHS DATABASE'!C:BG,30,0))</f>
        <v>0</v>
      </c>
      <c r="T485" s="223"/>
      <c r="U485" s="234">
        <f>IF(A485="","",VLOOKUP(A485,'IHS DATABASE'!C:AG,31,0))</f>
        <v>0</v>
      </c>
      <c r="V485" s="13"/>
      <c r="W485" s="13"/>
      <c r="X485" s="13">
        <v>11602</v>
      </c>
      <c r="Y485" s="237">
        <f t="shared" si="70"/>
        <v>11602</v>
      </c>
      <c r="Z485" s="237">
        <f t="shared" si="71"/>
        <v>1103400</v>
      </c>
      <c r="AA485" s="237" t="str">
        <f t="shared" si="72"/>
        <v>OK</v>
      </c>
      <c r="AB485" s="238"/>
      <c r="AC485" s="238"/>
      <c r="AD485" s="238"/>
      <c r="AE485" s="239"/>
      <c r="AG485" s="245"/>
      <c r="AH485" s="245"/>
      <c r="AI485" s="246">
        <v>25</v>
      </c>
      <c r="AJ485" s="246">
        <v>300</v>
      </c>
      <c r="AK485" s="240">
        <f t="shared" si="73"/>
        <v>325</v>
      </c>
      <c r="AL485" s="240">
        <f t="shared" si="74"/>
        <v>-25</v>
      </c>
      <c r="AM485" s="247">
        <f t="shared" si="75"/>
        <v>-0.00215480089639717</v>
      </c>
      <c r="AN485" s="240">
        <f>IF(A485="","",VLOOKUP(A485,'IHS DATABASE'!C:H,6,0))</f>
        <v>2.5</v>
      </c>
      <c r="AO485" s="240"/>
      <c r="AP485" s="248"/>
      <c r="AQ485" s="248"/>
      <c r="AR485" s="222"/>
      <c r="AS485" s="222"/>
      <c r="AT485" s="222">
        <f t="shared" si="76"/>
        <v>0</v>
      </c>
      <c r="AU485" s="222"/>
      <c r="AV485" s="249"/>
      <c r="AW485" s="249"/>
      <c r="AX485" s="222"/>
      <c r="AY485" s="222"/>
      <c r="AZ485" s="222"/>
      <c r="BA485" s="222"/>
      <c r="BB485" s="249"/>
      <c r="BC485" s="249" t="s">
        <v>128</v>
      </c>
      <c r="BD485" s="249"/>
      <c r="BE485" s="249"/>
    </row>
    <row r="486" spans="1:57">
      <c r="A486" s="221" t="s">
        <v>145</v>
      </c>
      <c r="B486" s="222" t="str">
        <f>IF(A486="","",VLOOKUP(A486,'IHS DATABASE'!C:D,2,0))</f>
        <v>Chipungu RHC</v>
      </c>
      <c r="C486" s="223" t="str">
        <f>IF(A486="","",VLOOKUP(A486,'IHS DATABASE'!C:AD,27,0))</f>
        <v>CCS</v>
      </c>
      <c r="D486" s="223" t="s">
        <v>76</v>
      </c>
      <c r="E486" s="223" t="str">
        <f>IF(A486="","",VLOOKUP(A486,'IHS DATABASE'!C:G,5,0))</f>
        <v>Eastern</v>
      </c>
      <c r="F486" s="223" t="str">
        <f>IF(A486="","",VLOOKUP(A486,'IHS DATABASE'!C:AB,26,0))</f>
        <v>Fetus Kalunga</v>
      </c>
      <c r="G486" s="222" t="str">
        <f>IF(A486="","",VLOOKUP(A486,'IHS DATABASE'!C:X,22,0))</f>
        <v>Fetus Kalunga</v>
      </c>
      <c r="H486" s="224"/>
      <c r="I486" s="223" t="str">
        <f>IF(A486="","",VLOOKUP(A486,'IHS DATABASE'!C:W,21,0))</f>
        <v>Outdoor</v>
      </c>
      <c r="J486" s="223" t="str">
        <f>IF(A486="","",VLOOKUP(A486,'IHS DATABASE'!C:T,18,0))</f>
        <v>Solar-Gen</v>
      </c>
      <c r="K486" s="223"/>
      <c r="L486" s="223"/>
      <c r="M486" s="223" t="str">
        <f>IF(A486="","",VLOOKUP(A486,'IHS DATABASE'!C:U,19,0))</f>
        <v>Green Field</v>
      </c>
      <c r="O486" s="213">
        <v>45975</v>
      </c>
      <c r="Q486" s="233"/>
      <c r="R486" s="234"/>
      <c r="S486" s="234">
        <f>IF(A486="","",VLOOKUP(A486,'IHS DATABASE'!C:BG,30,0))</f>
        <v>0</v>
      </c>
      <c r="T486" s="223"/>
      <c r="U486" s="234">
        <f>IF(A486="","",VLOOKUP(A486,'IHS DATABASE'!C:AG,31,0))</f>
        <v>0</v>
      </c>
      <c r="V486" s="13"/>
      <c r="W486" s="13"/>
      <c r="X486" s="13">
        <v>12749</v>
      </c>
      <c r="Y486" s="237">
        <f t="shared" si="70"/>
        <v>12749</v>
      </c>
      <c r="Z486" s="237">
        <f t="shared" si="71"/>
        <v>1103400</v>
      </c>
      <c r="AA486" s="237" t="str">
        <f t="shared" si="72"/>
        <v>OK</v>
      </c>
      <c r="AB486" s="238"/>
      <c r="AC486" s="238"/>
      <c r="AD486" s="238"/>
      <c r="AE486" s="239"/>
      <c r="AG486" s="245"/>
      <c r="AH486" s="245"/>
      <c r="AI486" s="246">
        <v>15</v>
      </c>
      <c r="AJ486" s="246">
        <v>300</v>
      </c>
      <c r="AK486" s="240">
        <f t="shared" si="73"/>
        <v>315</v>
      </c>
      <c r="AL486" s="240">
        <f t="shared" si="74"/>
        <v>-15</v>
      </c>
      <c r="AM486" s="247">
        <f t="shared" si="75"/>
        <v>-0.0011765628676759</v>
      </c>
      <c r="AN486" s="240">
        <f>IF(A486="","",VLOOKUP(A486,'IHS DATABASE'!C:H,6,0))</f>
        <v>2.5</v>
      </c>
      <c r="AO486" s="240"/>
      <c r="AP486" s="248"/>
      <c r="AQ486" s="248"/>
      <c r="AR486" s="222"/>
      <c r="AS486" s="222"/>
      <c r="AT486" s="222">
        <f t="shared" si="76"/>
        <v>0</v>
      </c>
      <c r="AU486" s="222"/>
      <c r="AV486" s="249"/>
      <c r="AW486" s="249"/>
      <c r="AX486" s="222"/>
      <c r="AY486" s="222"/>
      <c r="AZ486" s="222"/>
      <c r="BA486" s="222"/>
      <c r="BB486" s="249"/>
      <c r="BC486" s="249" t="s">
        <v>69</v>
      </c>
      <c r="BD486" s="249"/>
      <c r="BE486" s="249"/>
    </row>
    <row r="487" spans="1:57">
      <c r="A487" s="221" t="s">
        <v>206</v>
      </c>
      <c r="B487" s="222" t="str">
        <f>IF(A487="","",VLOOKUP(A487,'IHS DATABASE'!C:D,2,0))</f>
        <v>Nyamutuma Turn off</v>
      </c>
      <c r="C487" s="223" t="str">
        <f>IF(A487="","",VLOOKUP(A487,'IHS DATABASE'!C:AD,27,0))</f>
        <v>CCS</v>
      </c>
      <c r="D487" s="223" t="s">
        <v>76</v>
      </c>
      <c r="E487" s="223" t="str">
        <f>IF(A487="","",VLOOKUP(A487,'IHS DATABASE'!C:G,5,0))</f>
        <v>Eastern</v>
      </c>
      <c r="F487" s="223" t="str">
        <f>IF(A487="","",VLOOKUP(A487,'IHS DATABASE'!C:AB,26,0))</f>
        <v>Fetus Kalunga</v>
      </c>
      <c r="G487" s="222" t="str">
        <f>IF(A487="","",VLOOKUP(A487,'IHS DATABASE'!C:X,22,0))</f>
        <v>Fetus Kalunga</v>
      </c>
      <c r="H487" s="224"/>
      <c r="I487" s="223" t="str">
        <f>IF(A487="","",VLOOKUP(A487,'IHS DATABASE'!C:W,21,0))</f>
        <v>Outdoor</v>
      </c>
      <c r="J487" s="223" t="str">
        <f>IF(A487="","",VLOOKUP(A487,'IHS DATABASE'!C:T,18,0))</f>
        <v>Grid-Gen</v>
      </c>
      <c r="K487" s="223"/>
      <c r="L487" s="223"/>
      <c r="M487" s="223" t="str">
        <f>IF(A487="","",VLOOKUP(A487,'IHS DATABASE'!C:U,19,0))</f>
        <v>Green Field</v>
      </c>
      <c r="O487" s="213">
        <v>45975</v>
      </c>
      <c r="Q487" s="233"/>
      <c r="R487" s="234"/>
      <c r="S487" s="234">
        <f>IF(A487="","",VLOOKUP(A487,'IHS DATABASE'!C:BG,30,0))</f>
        <v>0</v>
      </c>
      <c r="T487" s="223"/>
      <c r="U487" s="234">
        <f>IF(A487="","",VLOOKUP(A487,'IHS DATABASE'!C:AG,31,0))</f>
        <v>0</v>
      </c>
      <c r="V487" s="13"/>
      <c r="W487" s="13"/>
      <c r="X487" s="13">
        <v>5961</v>
      </c>
      <c r="Y487" s="237">
        <f t="shared" si="70"/>
        <v>5961</v>
      </c>
      <c r="Z487" s="237">
        <f t="shared" si="71"/>
        <v>1103400</v>
      </c>
      <c r="AA487" s="237" t="str">
        <f t="shared" si="72"/>
        <v>OK</v>
      </c>
      <c r="AB487" s="238"/>
      <c r="AC487" s="238"/>
      <c r="AD487" s="238"/>
      <c r="AE487" s="239"/>
      <c r="AG487" s="245"/>
      <c r="AH487" s="245"/>
      <c r="AI487" s="246">
        <v>78</v>
      </c>
      <c r="AJ487" s="246">
        <v>300</v>
      </c>
      <c r="AK487" s="240">
        <f t="shared" si="73"/>
        <v>378</v>
      </c>
      <c r="AL487" s="240">
        <f t="shared" si="74"/>
        <v>-78</v>
      </c>
      <c r="AM487" s="247">
        <f t="shared" si="75"/>
        <v>-0.0130850528434826</v>
      </c>
      <c r="AN487" s="240">
        <f>IF(A487="","",VLOOKUP(A487,'IHS DATABASE'!C:H,6,0))</f>
        <v>2.5</v>
      </c>
      <c r="AO487" s="240"/>
      <c r="AP487" s="248"/>
      <c r="AQ487" s="248"/>
      <c r="AR487" s="222"/>
      <c r="AS487" s="222"/>
      <c r="AT487" s="222">
        <f t="shared" si="76"/>
        <v>0</v>
      </c>
      <c r="AU487" s="222"/>
      <c r="AV487" s="249"/>
      <c r="AW487" s="249"/>
      <c r="AX487" s="222"/>
      <c r="AY487" s="222"/>
      <c r="AZ487" s="222"/>
      <c r="BA487" s="222"/>
      <c r="BB487" s="249"/>
      <c r="BC487" s="249" t="s">
        <v>69</v>
      </c>
      <c r="BD487" s="249"/>
      <c r="BE487" s="249"/>
    </row>
    <row r="488" spans="1:57">
      <c r="A488" s="221" t="s">
        <v>89</v>
      </c>
      <c r="B488" s="222" t="str">
        <f>IF(A488="","",VLOOKUP(A488,'IHS DATABASE'!C:D,2,0))</f>
        <v>Petauke Junction</v>
      </c>
      <c r="C488" s="223" t="str">
        <f>IF(A488="","",VLOOKUP(A488,'IHS DATABASE'!C:AD,27,0))</f>
        <v>CCS</v>
      </c>
      <c r="D488" s="223" t="s">
        <v>76</v>
      </c>
      <c r="E488" s="223" t="str">
        <f>IF(A488="","",VLOOKUP(A488,'IHS DATABASE'!C:G,5,0))</f>
        <v>Eastern </v>
      </c>
      <c r="F488" s="223" t="str">
        <f>IF(A488="","",VLOOKUP(A488,'IHS DATABASE'!C:AB,26,0))</f>
        <v>Fetus Kalunga</v>
      </c>
      <c r="G488" s="222" t="str">
        <f>IF(A488="","",VLOOKUP(A488,'IHS DATABASE'!C:X,22,0))</f>
        <v>Fetus Kalunga</v>
      </c>
      <c r="H488" s="224"/>
      <c r="I488" s="223" t="str">
        <f>IF(A488="","",VLOOKUP(A488,'IHS DATABASE'!C:W,21,0))</f>
        <v>Outdoor</v>
      </c>
      <c r="J488" s="223" t="str">
        <f>IF(A488="","",VLOOKUP(A488,'IHS DATABASE'!C:T,18,0))</f>
        <v>Grid-Gen</v>
      </c>
      <c r="K488" s="223"/>
      <c r="L488" s="223"/>
      <c r="M488" s="223" t="str">
        <f>IF(A488="","",VLOOKUP(A488,'IHS DATABASE'!C:U,19,0))</f>
        <v>Green Field</v>
      </c>
      <c r="O488" s="213">
        <v>45975</v>
      </c>
      <c r="Q488" s="233"/>
      <c r="R488" s="234"/>
      <c r="S488" s="234" t="str">
        <f>IF(A488="","",VLOOKUP(A488,'IHS DATABASE'!C:BG,30,0))</f>
        <v>MPI</v>
      </c>
      <c r="T488" s="223"/>
      <c r="U488" s="234">
        <f>IF(A488="","",VLOOKUP(A488,'IHS DATABASE'!C:AG,31,0))</f>
        <v>13</v>
      </c>
      <c r="V488" s="13"/>
      <c r="W488" s="13"/>
      <c r="X488" s="13">
        <v>26150</v>
      </c>
      <c r="Y488" s="237">
        <f t="shared" si="70"/>
        <v>26150</v>
      </c>
      <c r="Z488" s="237">
        <f t="shared" si="71"/>
        <v>1103400</v>
      </c>
      <c r="AA488" s="237" t="str">
        <f t="shared" si="72"/>
        <v>OK</v>
      </c>
      <c r="AB488" s="238"/>
      <c r="AC488" s="238"/>
      <c r="AD488" s="238"/>
      <c r="AE488" s="239"/>
      <c r="AG488" s="245"/>
      <c r="AH488" s="245"/>
      <c r="AI488" s="246">
        <v>10</v>
      </c>
      <c r="AJ488" s="246">
        <v>200</v>
      </c>
      <c r="AK488" s="240">
        <f t="shared" si="73"/>
        <v>210</v>
      </c>
      <c r="AL488" s="240">
        <f t="shared" si="74"/>
        <v>-10</v>
      </c>
      <c r="AM488" s="247">
        <f t="shared" si="75"/>
        <v>-0.000382409177820268</v>
      </c>
      <c r="AN488" s="240">
        <f>IF(A488="","",VLOOKUP(A488,'IHS DATABASE'!C:H,6,0))</f>
        <v>1.5</v>
      </c>
      <c r="AO488" s="240"/>
      <c r="AP488" s="248"/>
      <c r="AQ488" s="248"/>
      <c r="AR488" s="222"/>
      <c r="AS488" s="222"/>
      <c r="AT488" s="222">
        <f t="shared" si="76"/>
        <v>0</v>
      </c>
      <c r="AU488" s="222"/>
      <c r="AV488" s="249"/>
      <c r="AW488" s="249"/>
      <c r="AX488" s="222"/>
      <c r="AY488" s="222"/>
      <c r="AZ488" s="222"/>
      <c r="BA488" s="222"/>
      <c r="BB488" s="249"/>
      <c r="BC488" s="249" t="s">
        <v>69</v>
      </c>
      <c r="BD488" s="249"/>
      <c r="BE488" s="249"/>
    </row>
    <row r="489" spans="1:57">
      <c r="A489" s="221" t="s">
        <v>148</v>
      </c>
      <c r="B489" s="222" t="str">
        <f>IF(A489="","",VLOOKUP(A489,'IHS DATABASE'!C:D,2,0))</f>
        <v>Chikalawa Basic School</v>
      </c>
      <c r="C489" s="223" t="str">
        <f>IF(A489="","",VLOOKUP(A489,'IHS DATABASE'!C:AD,27,0))</f>
        <v>CCS</v>
      </c>
      <c r="D489" s="223" t="s">
        <v>76</v>
      </c>
      <c r="E489" s="223" t="str">
        <f>IF(A489="","",VLOOKUP(A489,'IHS DATABASE'!C:G,5,0))</f>
        <v>Eastern</v>
      </c>
      <c r="F489" s="223" t="str">
        <f>IF(A489="","",VLOOKUP(A489,'IHS DATABASE'!C:AB,26,0))</f>
        <v>Fetus Kalunga</v>
      </c>
      <c r="G489" s="222" t="str">
        <f>IF(A489="","",VLOOKUP(A489,'IHS DATABASE'!C:X,22,0))</f>
        <v>Fetus Kalunga</v>
      </c>
      <c r="H489" s="224"/>
      <c r="I489" s="223" t="str">
        <f>IF(A489="","",VLOOKUP(A489,'IHS DATABASE'!C:W,21,0))</f>
        <v>Outdoor</v>
      </c>
      <c r="J489" s="223" t="str">
        <f>IF(A489="","",VLOOKUP(A489,'IHS DATABASE'!C:T,18,0))</f>
        <v>Solar-Gen</v>
      </c>
      <c r="K489" s="223"/>
      <c r="L489" s="223"/>
      <c r="M489" s="223" t="str">
        <f>IF(A489="","",VLOOKUP(A489,'IHS DATABASE'!C:U,19,0))</f>
        <v>Green Field</v>
      </c>
      <c r="O489" s="213">
        <v>45975</v>
      </c>
      <c r="Q489" s="233"/>
      <c r="R489" s="234"/>
      <c r="S489" s="234">
        <f>IF(A489="","",VLOOKUP(A489,'IHS DATABASE'!C:BG,30,0))</f>
        <v>0</v>
      </c>
      <c r="T489" s="223"/>
      <c r="U489" s="234">
        <f>IF(A489="","",VLOOKUP(A489,'IHS DATABASE'!C:AG,31,0))</f>
        <v>0</v>
      </c>
      <c r="V489" s="13"/>
      <c r="W489" s="13"/>
      <c r="X489" s="13">
        <v>13437</v>
      </c>
      <c r="Y489" s="237">
        <f t="shared" si="70"/>
        <v>13437</v>
      </c>
      <c r="Z489" s="237">
        <f t="shared" si="71"/>
        <v>1103400</v>
      </c>
      <c r="AA489" s="237" t="str">
        <f t="shared" si="72"/>
        <v>OK</v>
      </c>
      <c r="AB489" s="238"/>
      <c r="AC489" s="238"/>
      <c r="AD489" s="238"/>
      <c r="AE489" s="239"/>
      <c r="AG489" s="245"/>
      <c r="AH489" s="245"/>
      <c r="AI489" s="246">
        <v>20</v>
      </c>
      <c r="AJ489" s="246">
        <v>500</v>
      </c>
      <c r="AK489" s="240">
        <f t="shared" si="73"/>
        <v>520</v>
      </c>
      <c r="AL489" s="240">
        <f t="shared" si="74"/>
        <v>-20</v>
      </c>
      <c r="AM489" s="247">
        <f t="shared" si="75"/>
        <v>-0.00148842747637121</v>
      </c>
      <c r="AN489" s="240">
        <f>IF(A489="","",VLOOKUP(A489,'IHS DATABASE'!C:H,6,0))</f>
        <v>4.5</v>
      </c>
      <c r="AO489" s="240"/>
      <c r="AP489" s="248"/>
      <c r="AQ489" s="248"/>
      <c r="AR489" s="222"/>
      <c r="AS489" s="222"/>
      <c r="AT489" s="222">
        <f t="shared" si="76"/>
        <v>0</v>
      </c>
      <c r="AU489" s="222"/>
      <c r="AV489" s="249"/>
      <c r="AW489" s="249"/>
      <c r="AX489" s="222"/>
      <c r="AY489" s="222"/>
      <c r="AZ489" s="222"/>
      <c r="BA489" s="222"/>
      <c r="BB489" s="249"/>
      <c r="BC489" s="249" t="s">
        <v>69</v>
      </c>
      <c r="BD489" s="249"/>
      <c r="BE489" s="249"/>
    </row>
    <row r="490" spans="1:57">
      <c r="A490" s="221" t="s">
        <v>95</v>
      </c>
      <c r="B490" s="222" t="str">
        <f>IF(A490="","",VLOOKUP(A490,'IHS DATABASE'!C:D,2,0))</f>
        <v>kaulembe</v>
      </c>
      <c r="C490" s="223" t="str">
        <f>IF(A490="","",VLOOKUP(A490,'IHS DATABASE'!C:AD,27,0))</f>
        <v>CCS</v>
      </c>
      <c r="D490" s="223" t="s">
        <v>76</v>
      </c>
      <c r="E490" s="223" t="str">
        <f>IF(A490="","",VLOOKUP(A490,'IHS DATABASE'!C:G,5,0))</f>
        <v>Eastern </v>
      </c>
      <c r="F490" s="223" t="str">
        <f>IF(A490="","",VLOOKUP(A490,'IHS DATABASE'!C:AB,26,0))</f>
        <v>Fetus Kalunga</v>
      </c>
      <c r="G490" s="222" t="str">
        <f>IF(A490="","",VLOOKUP(A490,'IHS DATABASE'!C:X,22,0))</f>
        <v>Fetus Kalunga</v>
      </c>
      <c r="H490" s="224"/>
      <c r="I490" s="223" t="str">
        <f>IF(A490="","",VLOOKUP(A490,'IHS DATABASE'!C:W,21,0))</f>
        <v>Outdoor</v>
      </c>
      <c r="J490" s="223" t="str">
        <f>IF(A490="","",VLOOKUP(A490,'IHS DATABASE'!C:T,18,0))</f>
        <v>Grid-Gen</v>
      </c>
      <c r="K490" s="223"/>
      <c r="L490" s="223"/>
      <c r="M490" s="223" t="str">
        <f>IF(A490="","",VLOOKUP(A490,'IHS DATABASE'!C:U,19,0))</f>
        <v>Green Field</v>
      </c>
      <c r="O490" s="213">
        <v>45975</v>
      </c>
      <c r="Q490" s="233"/>
      <c r="R490" s="234"/>
      <c r="S490" s="234" t="str">
        <f>IF(A490="","",VLOOKUP(A490,'IHS DATABASE'!C:BG,30,0))</f>
        <v>MPI</v>
      </c>
      <c r="T490" s="223"/>
      <c r="U490" s="234">
        <f>IF(A490="","",VLOOKUP(A490,'IHS DATABASE'!C:AG,31,0))</f>
        <v>10</v>
      </c>
      <c r="V490" s="13"/>
      <c r="W490" s="13"/>
      <c r="X490" s="13">
        <v>7644</v>
      </c>
      <c r="Y490" s="237">
        <f t="shared" si="70"/>
        <v>7644</v>
      </c>
      <c r="Z490" s="237">
        <f t="shared" si="71"/>
        <v>1103400</v>
      </c>
      <c r="AA490" s="237" t="str">
        <f t="shared" si="72"/>
        <v>OK</v>
      </c>
      <c r="AB490" s="238"/>
      <c r="AC490" s="238"/>
      <c r="AD490" s="238"/>
      <c r="AE490" s="239"/>
      <c r="AG490" s="245"/>
      <c r="AH490" s="245"/>
      <c r="AI490" s="246">
        <v>152</v>
      </c>
      <c r="AJ490" s="246">
        <v>300</v>
      </c>
      <c r="AK490" s="240">
        <f t="shared" si="73"/>
        <v>452</v>
      </c>
      <c r="AL490" s="240">
        <f t="shared" si="74"/>
        <v>-152</v>
      </c>
      <c r="AM490" s="247">
        <f t="shared" si="75"/>
        <v>-0.0198848770277342</v>
      </c>
      <c r="AN490" s="240">
        <f>IF(A490="","",VLOOKUP(A490,'IHS DATABASE'!C:H,6,0))</f>
        <v>1.5</v>
      </c>
      <c r="AO490" s="240"/>
      <c r="AP490" s="248"/>
      <c r="AQ490" s="248"/>
      <c r="AR490" s="222"/>
      <c r="AS490" s="222"/>
      <c r="AT490" s="222">
        <f t="shared" si="76"/>
        <v>0</v>
      </c>
      <c r="AU490" s="222"/>
      <c r="AV490" s="249"/>
      <c r="AW490" s="249"/>
      <c r="AX490" s="222"/>
      <c r="AY490" s="222"/>
      <c r="AZ490" s="222"/>
      <c r="BA490" s="222"/>
      <c r="BB490" s="249"/>
      <c r="BC490" s="249" t="s">
        <v>60</v>
      </c>
      <c r="BD490" s="249"/>
      <c r="BE490" s="249"/>
    </row>
    <row r="491" spans="1:57">
      <c r="A491" s="221" t="s">
        <v>82</v>
      </c>
      <c r="B491" s="222" t="str">
        <f>IF(A491="","",VLOOKUP(A491,'IHS DATABASE'!C:D,2,0))</f>
        <v>Chisakasa BB</v>
      </c>
      <c r="C491" s="223" t="str">
        <f>IF(A491="","",VLOOKUP(A491,'IHS DATABASE'!C:AD,27,0))</f>
        <v>CCS</v>
      </c>
      <c r="D491" s="223" t="s">
        <v>76</v>
      </c>
      <c r="E491" s="223" t="str">
        <f>IF(A491="","",VLOOKUP(A491,'IHS DATABASE'!C:G,5,0))</f>
        <v>Eastern </v>
      </c>
      <c r="F491" s="223" t="str">
        <f>IF(A491="","",VLOOKUP(A491,'IHS DATABASE'!C:AB,26,0))</f>
        <v>Fetus Kalunga</v>
      </c>
      <c r="G491" s="222" t="str">
        <f>IF(A491="","",VLOOKUP(A491,'IHS DATABASE'!C:X,22,0))</f>
        <v>Fetus Kalunga</v>
      </c>
      <c r="H491" s="224"/>
      <c r="I491" s="223" t="str">
        <f>IF(A491="","",VLOOKUP(A491,'IHS DATABASE'!C:W,21,0))</f>
        <v>Indoor </v>
      </c>
      <c r="J491" s="223" t="str">
        <f>IF(A491="","",VLOOKUP(A491,'IHS DATABASE'!C:T,18,0))</f>
        <v>Grid-Gen</v>
      </c>
      <c r="K491" s="223"/>
      <c r="L491" s="223"/>
      <c r="M491" s="223" t="str">
        <f>IF(A491="","",VLOOKUP(A491,'IHS DATABASE'!C:U,19,0))</f>
        <v>Green Field</v>
      </c>
      <c r="O491" s="213">
        <v>45975</v>
      </c>
      <c r="Q491" s="233"/>
      <c r="R491" s="234"/>
      <c r="S491" s="234" t="str">
        <f>IF(A491="","",VLOOKUP(A491,'IHS DATABASE'!C:BG,30,0))</f>
        <v>Gen Logic </v>
      </c>
      <c r="T491" s="223"/>
      <c r="U491" s="234">
        <f>IF(A491="","",VLOOKUP(A491,'IHS DATABASE'!C:AG,31,0))</f>
        <v>15</v>
      </c>
      <c r="V491" s="13"/>
      <c r="W491" s="13"/>
      <c r="X491" s="13">
        <v>8849</v>
      </c>
      <c r="Y491" s="237">
        <f t="shared" si="70"/>
        <v>8849</v>
      </c>
      <c r="Z491" s="237">
        <f t="shared" si="71"/>
        <v>1103400</v>
      </c>
      <c r="AA491" s="237" t="str">
        <f t="shared" si="72"/>
        <v>OK</v>
      </c>
      <c r="AB491" s="238"/>
      <c r="AC491" s="238"/>
      <c r="AD491" s="238"/>
      <c r="AE491" s="239"/>
      <c r="AG491" s="245"/>
      <c r="AH491" s="245"/>
      <c r="AI491" s="246">
        <v>13</v>
      </c>
      <c r="AJ491" s="246">
        <v>200</v>
      </c>
      <c r="AK491" s="240">
        <f t="shared" si="73"/>
        <v>213</v>
      </c>
      <c r="AL491" s="240">
        <f t="shared" si="74"/>
        <v>-13</v>
      </c>
      <c r="AM491" s="247">
        <f t="shared" si="75"/>
        <v>-0.00146909255283083</v>
      </c>
      <c r="AN491" s="240">
        <f>IF(A491="","",VLOOKUP(A491,'IHS DATABASE'!C:H,6,0))</f>
        <v>1.8</v>
      </c>
      <c r="AO491" s="240"/>
      <c r="AP491" s="248"/>
      <c r="AQ491" s="248"/>
      <c r="AR491" s="222"/>
      <c r="AS491" s="222"/>
      <c r="AT491" s="222">
        <f t="shared" si="76"/>
        <v>0</v>
      </c>
      <c r="AU491" s="222"/>
      <c r="AV491" s="249"/>
      <c r="AW491" s="249"/>
      <c r="AX491" s="222"/>
      <c r="AY491" s="222"/>
      <c r="AZ491" s="222"/>
      <c r="BA491" s="222"/>
      <c r="BB491" s="249"/>
      <c r="BC491" s="249" t="s">
        <v>69</v>
      </c>
      <c r="BD491" s="249"/>
      <c r="BE491" s="249"/>
    </row>
    <row r="492" spans="1:57">
      <c r="A492" s="221" t="s">
        <v>198</v>
      </c>
      <c r="B492" s="222" t="str">
        <f>IF(A492="","",VLOOKUP(A492,'IHS DATABASE'!C:D,2,0))</f>
        <v>Minga</v>
      </c>
      <c r="C492" s="223" t="str">
        <f>IF(A492="","",VLOOKUP(A492,'IHS DATABASE'!C:AD,27,0))</f>
        <v>CCS</v>
      </c>
      <c r="D492" s="223" t="s">
        <v>76</v>
      </c>
      <c r="E492" s="223" t="str">
        <f>IF(A492="","",VLOOKUP(A492,'IHS DATABASE'!C:G,5,0))</f>
        <v>Eastern </v>
      </c>
      <c r="F492" s="223" t="str">
        <f>IF(A492="","",VLOOKUP(A492,'IHS DATABASE'!C:AB,26,0))</f>
        <v>Fetus Kalunga</v>
      </c>
      <c r="G492" s="222" t="str">
        <f>IF(A492="","",VLOOKUP(A492,'IHS DATABASE'!C:X,22,0))</f>
        <v>Fetus Kalunga</v>
      </c>
      <c r="H492" s="224"/>
      <c r="I492" s="223" t="str">
        <f>IF(A492="","",VLOOKUP(A492,'IHS DATABASE'!C:W,21,0))</f>
        <v>Outdoor</v>
      </c>
      <c r="J492" s="223" t="str">
        <f>IF(A492="","",VLOOKUP(A492,'IHS DATABASE'!C:T,18,0))</f>
        <v>Grid-Gen</v>
      </c>
      <c r="K492" s="223"/>
      <c r="L492" s="223"/>
      <c r="M492" s="223" t="str">
        <f>IF(A492="","",VLOOKUP(A492,'IHS DATABASE'!C:U,19,0))</f>
        <v>Green Field</v>
      </c>
      <c r="O492" s="213">
        <v>45975</v>
      </c>
      <c r="Q492" s="233"/>
      <c r="R492" s="234"/>
      <c r="S492" s="234" t="str">
        <f>IF(A492="","",VLOOKUP(A492,'IHS DATABASE'!C:BG,30,0))</f>
        <v>Gen Logic </v>
      </c>
      <c r="T492" s="223"/>
      <c r="U492" s="234">
        <f>IF(A492="","",VLOOKUP(A492,'IHS DATABASE'!C:AG,31,0))</f>
        <v>16</v>
      </c>
      <c r="V492" s="13"/>
      <c r="W492" s="13"/>
      <c r="X492" s="13">
        <v>12813</v>
      </c>
      <c r="Y492" s="237">
        <f t="shared" si="70"/>
        <v>12813</v>
      </c>
      <c r="Z492" s="237">
        <f t="shared" si="71"/>
        <v>1103400</v>
      </c>
      <c r="AA492" s="237" t="str">
        <f t="shared" si="72"/>
        <v>OK</v>
      </c>
      <c r="AB492" s="238"/>
      <c r="AC492" s="238"/>
      <c r="AD492" s="238"/>
      <c r="AE492" s="239"/>
      <c r="AG492" s="245"/>
      <c r="AH492" s="245"/>
      <c r="AI492" s="246">
        <v>9</v>
      </c>
      <c r="AJ492" s="246">
        <v>200</v>
      </c>
      <c r="AK492" s="240">
        <f t="shared" si="73"/>
        <v>209</v>
      </c>
      <c r="AL492" s="240">
        <f t="shared" si="74"/>
        <v>-9</v>
      </c>
      <c r="AM492" s="247">
        <f t="shared" si="75"/>
        <v>-0.000702411613205338</v>
      </c>
      <c r="AN492" s="240">
        <f>IF(A492="","",VLOOKUP(A492,'IHS DATABASE'!C:H,6,0))</f>
        <v>2</v>
      </c>
      <c r="AO492" s="240"/>
      <c r="AP492" s="248"/>
      <c r="AQ492" s="248"/>
      <c r="AR492" s="222"/>
      <c r="AS492" s="222"/>
      <c r="AT492" s="222">
        <f t="shared" si="76"/>
        <v>0</v>
      </c>
      <c r="AU492" s="222"/>
      <c r="AV492" s="249"/>
      <c r="AW492" s="249"/>
      <c r="AX492" s="222"/>
      <c r="AY492" s="222"/>
      <c r="AZ492" s="222"/>
      <c r="BA492" s="222"/>
      <c r="BB492" s="249"/>
      <c r="BC492" s="249" t="s">
        <v>69</v>
      </c>
      <c r="BD492" s="249"/>
      <c r="BE492" s="249"/>
    </row>
    <row r="493" spans="1:57">
      <c r="A493" s="221" t="s">
        <v>88</v>
      </c>
      <c r="B493" s="222" t="str">
        <f>IF(A493="","",VLOOKUP(A493,'IHS DATABASE'!C:D,2,0))</f>
        <v>Chipata ZCCF Command</v>
      </c>
      <c r="C493" s="223" t="str">
        <f>IF(A493="","",VLOOKUP(A493,'IHS DATABASE'!C:AD,27,0))</f>
        <v>CCS</v>
      </c>
      <c r="D493" s="223" t="s">
        <v>59</v>
      </c>
      <c r="E493" s="223" t="str">
        <f>IF(A493="","",VLOOKUP(A493,'IHS DATABASE'!C:G,5,0))</f>
        <v>Eastern </v>
      </c>
      <c r="F493" s="223" t="str">
        <f>IF(A493="","",VLOOKUP(A493,'IHS DATABASE'!C:AB,26,0))</f>
        <v>Fetus Kalunga</v>
      </c>
      <c r="G493" s="222" t="str">
        <f>IF(A493="","",VLOOKUP(A493,'IHS DATABASE'!C:X,22,0))</f>
        <v>Fetus Kalunga</v>
      </c>
      <c r="H493" s="224"/>
      <c r="I493" s="223" t="str">
        <f>IF(A493="","",VLOOKUP(A493,'IHS DATABASE'!C:W,21,0))</f>
        <v>Outdoor</v>
      </c>
      <c r="J493" s="223" t="str">
        <f>IF(A493="","",VLOOKUP(A493,'IHS DATABASE'!C:T,18,0))</f>
        <v>Grid-Gen</v>
      </c>
      <c r="K493" s="223"/>
      <c r="L493" s="223"/>
      <c r="M493" s="223" t="str">
        <f>IF(A493="","",VLOOKUP(A493,'IHS DATABASE'!C:U,19,0))</f>
        <v>Green Field</v>
      </c>
      <c r="O493" s="213">
        <v>45975</v>
      </c>
      <c r="Q493" s="233"/>
      <c r="R493" s="234"/>
      <c r="S493" s="234" t="str">
        <f>IF(A493="","",VLOOKUP(A493,'IHS DATABASE'!C:BG,30,0))</f>
        <v>Gen Logic </v>
      </c>
      <c r="T493" s="223"/>
      <c r="U493" s="234">
        <f>IF(A493="","",VLOOKUP(A493,'IHS DATABASE'!C:AG,31,0))</f>
        <v>30</v>
      </c>
      <c r="V493" s="13"/>
      <c r="W493" s="13"/>
      <c r="X493" s="13">
        <v>7276</v>
      </c>
      <c r="Y493" s="237">
        <f t="shared" si="70"/>
        <v>7276</v>
      </c>
      <c r="Z493" s="237">
        <f t="shared" si="71"/>
        <v>1103400</v>
      </c>
      <c r="AA493" s="237" t="str">
        <f t="shared" si="72"/>
        <v>OK</v>
      </c>
      <c r="AB493" s="238"/>
      <c r="AC493" s="238"/>
      <c r="AD493" s="238"/>
      <c r="AE493" s="239"/>
      <c r="AG493" s="245"/>
      <c r="AH493" s="245"/>
      <c r="AI493" s="246">
        <v>48</v>
      </c>
      <c r="AJ493" s="246">
        <v>200</v>
      </c>
      <c r="AK493" s="240">
        <f t="shared" si="73"/>
        <v>248</v>
      </c>
      <c r="AL493" s="240">
        <f t="shared" si="74"/>
        <v>-48</v>
      </c>
      <c r="AM493" s="247">
        <f t="shared" si="75"/>
        <v>-0.00659703133589885</v>
      </c>
      <c r="AN493" s="240">
        <f>IF(A493="","",VLOOKUP(A493,'IHS DATABASE'!C:H,6,0))</f>
        <v>4.5</v>
      </c>
      <c r="AO493" s="240"/>
      <c r="AP493" s="248"/>
      <c r="AQ493" s="248"/>
      <c r="AR493" s="222"/>
      <c r="AS493" s="222"/>
      <c r="AT493" s="222">
        <f t="shared" si="76"/>
        <v>0</v>
      </c>
      <c r="AU493" s="222"/>
      <c r="AV493" s="249"/>
      <c r="AW493" s="249"/>
      <c r="AX493" s="222"/>
      <c r="AY493" s="222"/>
      <c r="AZ493" s="222"/>
      <c r="BA493" s="222"/>
      <c r="BB493" s="249"/>
      <c r="BC493" s="249" t="s">
        <v>128</v>
      </c>
      <c r="BD493" s="249"/>
      <c r="BE493" s="249"/>
    </row>
    <row r="494" spans="1:57">
      <c r="A494" s="221" t="s">
        <v>209</v>
      </c>
      <c r="B494" s="222" t="str">
        <f>IF(A494="","",VLOOKUP(A494,'IHS DATABASE'!C:D,2,0))</f>
        <v>NYANJE MISSION HOSPITAL</v>
      </c>
      <c r="C494" s="223" t="str">
        <f>IF(A494="","",VLOOKUP(A494,'IHS DATABASE'!C:AD,27,0))</f>
        <v>CCS</v>
      </c>
      <c r="D494" s="223" t="s">
        <v>76</v>
      </c>
      <c r="E494" s="223" t="str">
        <f>IF(A494="","",VLOOKUP(A494,'IHS DATABASE'!C:G,5,0))</f>
        <v>Eastern </v>
      </c>
      <c r="F494" s="223" t="str">
        <f>IF(A494="","",VLOOKUP(A494,'IHS DATABASE'!C:AB,26,0))</f>
        <v>Fetus Kalunga</v>
      </c>
      <c r="G494" s="222" t="str">
        <f>IF(A494="","",VLOOKUP(A494,'IHS DATABASE'!C:X,22,0))</f>
        <v>Fetus Kalunga</v>
      </c>
      <c r="H494" s="224"/>
      <c r="I494" s="223" t="str">
        <f>IF(A494="","",VLOOKUP(A494,'IHS DATABASE'!C:W,21,0))</f>
        <v>Outdoor</v>
      </c>
      <c r="J494" s="223" t="str">
        <f>IF(A494="","",VLOOKUP(A494,'IHS DATABASE'!C:T,18,0))</f>
        <v>Grid-Gen</v>
      </c>
      <c r="K494" s="223"/>
      <c r="L494" s="223"/>
      <c r="M494" s="223" t="str">
        <f>IF(A494="","",VLOOKUP(A494,'IHS DATABASE'!C:U,19,0))</f>
        <v>Green Field</v>
      </c>
      <c r="O494" s="213">
        <v>45975</v>
      </c>
      <c r="Q494" s="233"/>
      <c r="R494" s="234"/>
      <c r="S494" s="234" t="str">
        <f>IF(A494="","",VLOOKUP(A494,'IHS DATABASE'!C:BG,30,0))</f>
        <v>Gen Logic </v>
      </c>
      <c r="T494" s="223"/>
      <c r="U494" s="234">
        <f>IF(A494="","",VLOOKUP(A494,'IHS DATABASE'!C:AG,31,0))</f>
        <v>15</v>
      </c>
      <c r="V494" s="13"/>
      <c r="W494" s="13"/>
      <c r="X494" s="13">
        <v>18947</v>
      </c>
      <c r="Y494" s="237">
        <f t="shared" si="70"/>
        <v>18947</v>
      </c>
      <c r="Z494" s="237">
        <f t="shared" si="71"/>
        <v>1103400</v>
      </c>
      <c r="AA494" s="237" t="str">
        <f t="shared" si="72"/>
        <v>OK</v>
      </c>
      <c r="AB494" s="238"/>
      <c r="AC494" s="238"/>
      <c r="AD494" s="238"/>
      <c r="AE494" s="239"/>
      <c r="AG494" s="245"/>
      <c r="AH494" s="245"/>
      <c r="AI494" s="246">
        <v>135</v>
      </c>
      <c r="AJ494" s="246">
        <v>300</v>
      </c>
      <c r="AK494" s="240">
        <f t="shared" si="73"/>
        <v>435</v>
      </c>
      <c r="AL494" s="240">
        <f t="shared" si="74"/>
        <v>-135</v>
      </c>
      <c r="AM494" s="247">
        <f t="shared" si="75"/>
        <v>-0.00712513854436058</v>
      </c>
      <c r="AN494" s="240">
        <f>IF(A494="","",VLOOKUP(A494,'IHS DATABASE'!C:H,6,0))</f>
        <v>1.8</v>
      </c>
      <c r="AO494" s="240"/>
      <c r="AP494" s="248"/>
      <c r="AQ494" s="248"/>
      <c r="AR494" s="222"/>
      <c r="AS494" s="222"/>
      <c r="AT494" s="222">
        <f t="shared" si="76"/>
        <v>0</v>
      </c>
      <c r="AU494" s="222"/>
      <c r="AV494" s="249"/>
      <c r="AW494" s="249"/>
      <c r="AX494" s="222"/>
      <c r="AY494" s="222"/>
      <c r="AZ494" s="222"/>
      <c r="BA494" s="222"/>
      <c r="BB494" s="249"/>
      <c r="BC494" s="249" t="s">
        <v>69</v>
      </c>
      <c r="BD494" s="249"/>
      <c r="BE494" s="249"/>
    </row>
    <row r="495" spans="1:57">
      <c r="A495" s="221" t="s">
        <v>158</v>
      </c>
      <c r="B495" s="222" t="str">
        <f>IF(A495="","",VLOOKUP(A495,'IHS DATABASE'!C:D,2,0))</f>
        <v>Ukwimi A &amp; B</v>
      </c>
      <c r="C495" s="223" t="str">
        <f>IF(A495="","",VLOOKUP(A495,'IHS DATABASE'!C:AD,27,0))</f>
        <v>CCS</v>
      </c>
      <c r="D495" s="223" t="s">
        <v>76</v>
      </c>
      <c r="E495" s="223" t="str">
        <f>IF(A495="","",VLOOKUP(A495,'IHS DATABASE'!C:G,5,0))</f>
        <v>Eastern </v>
      </c>
      <c r="F495" s="223" t="str">
        <f>IF(A495="","",VLOOKUP(A495,'IHS DATABASE'!C:AB,26,0))</f>
        <v>Fetus Kalunga</v>
      </c>
      <c r="G495" s="222" t="str">
        <f>IF(A495="","",VLOOKUP(A495,'IHS DATABASE'!C:X,22,0))</f>
        <v>Fetus Kalunga</v>
      </c>
      <c r="H495" s="224"/>
      <c r="I495" s="223" t="str">
        <f>IF(A495="","",VLOOKUP(A495,'IHS DATABASE'!C:W,21,0))</f>
        <v>Outdoor</v>
      </c>
      <c r="J495" s="223" t="str">
        <f>IF(A495="","",VLOOKUP(A495,'IHS DATABASE'!C:T,18,0))</f>
        <v>Grid-Gen</v>
      </c>
      <c r="K495" s="223"/>
      <c r="L495" s="223"/>
      <c r="M495" s="223" t="str">
        <f>IF(A495="","",VLOOKUP(A495,'IHS DATABASE'!C:U,19,0))</f>
        <v>Green Field</v>
      </c>
      <c r="O495" s="213">
        <v>45975</v>
      </c>
      <c r="Q495" s="233"/>
      <c r="R495" s="234"/>
      <c r="S495" s="234" t="str">
        <f>IF(A495="","",VLOOKUP(A495,'IHS DATABASE'!C:BG,30,0))</f>
        <v>Gen Logic </v>
      </c>
      <c r="T495" s="223"/>
      <c r="U495" s="234">
        <f>IF(A495="","",VLOOKUP(A495,'IHS DATABASE'!C:AG,31,0))</f>
        <v>15</v>
      </c>
      <c r="V495" s="13"/>
      <c r="W495" s="13"/>
      <c r="X495" s="13">
        <v>19866</v>
      </c>
      <c r="Y495" s="237">
        <f t="shared" si="70"/>
        <v>19866</v>
      </c>
      <c r="Z495" s="237">
        <f t="shared" si="71"/>
        <v>1103400</v>
      </c>
      <c r="AA495" s="237" t="str">
        <f t="shared" si="72"/>
        <v>OK</v>
      </c>
      <c r="AB495" s="238"/>
      <c r="AC495" s="238"/>
      <c r="AD495" s="238"/>
      <c r="AE495" s="239"/>
      <c r="AG495" s="245"/>
      <c r="AH495" s="245"/>
      <c r="AI495" s="246">
        <v>12</v>
      </c>
      <c r="AJ495" s="246">
        <v>200</v>
      </c>
      <c r="AK495" s="240">
        <f t="shared" si="73"/>
        <v>212</v>
      </c>
      <c r="AL495" s="240">
        <f t="shared" si="74"/>
        <v>-12</v>
      </c>
      <c r="AM495" s="247">
        <f t="shared" si="75"/>
        <v>-0.000604047115675023</v>
      </c>
      <c r="AN495" s="240">
        <f>IF(A495="","",VLOOKUP(A495,'IHS DATABASE'!C:H,6,0))</f>
        <v>1.8</v>
      </c>
      <c r="AO495" s="240"/>
      <c r="AP495" s="248"/>
      <c r="AQ495" s="248"/>
      <c r="AR495" s="222"/>
      <c r="AS495" s="222"/>
      <c r="AT495" s="222">
        <f t="shared" si="76"/>
        <v>0</v>
      </c>
      <c r="AU495" s="222"/>
      <c r="AV495" s="249"/>
      <c r="AW495" s="249"/>
      <c r="AX495" s="222"/>
      <c r="AY495" s="222"/>
      <c r="AZ495" s="222"/>
      <c r="BA495" s="222"/>
      <c r="BB495" s="249"/>
      <c r="BC495" s="249" t="s">
        <v>69</v>
      </c>
      <c r="BD495" s="249"/>
      <c r="BE495" s="249"/>
    </row>
    <row r="496" spans="1:57">
      <c r="A496" s="221" t="s">
        <v>136</v>
      </c>
      <c r="B496" s="222" t="str">
        <f>IF(A496="","",VLOOKUP(A496,'IHS DATABASE'!C:D,2,0))</f>
        <v>KATETE</v>
      </c>
      <c r="C496" s="223" t="str">
        <f>IF(A496="","",VLOOKUP(A496,'IHS DATABASE'!C:AD,27,0))</f>
        <v>CCS</v>
      </c>
      <c r="D496" s="223" t="s">
        <v>56</v>
      </c>
      <c r="E496" s="223" t="str">
        <f>IF(A496="","",VLOOKUP(A496,'IHS DATABASE'!C:G,5,0))</f>
        <v>Eastern </v>
      </c>
      <c r="F496" s="223" t="str">
        <f>IF(A496="","",VLOOKUP(A496,'IHS DATABASE'!C:AB,26,0))</f>
        <v>Fetus Kalunga</v>
      </c>
      <c r="G496" s="222" t="str">
        <f>IF(A496="","",VLOOKUP(A496,'IHS DATABASE'!C:X,22,0))</f>
        <v>Fetus Kalunga</v>
      </c>
      <c r="H496" s="224"/>
      <c r="I496" s="223" t="str">
        <f>IF(A496="","",VLOOKUP(A496,'IHS DATABASE'!C:W,21,0))</f>
        <v>Indoor </v>
      </c>
      <c r="J496" s="223" t="str">
        <f>IF(A496="","",VLOOKUP(A496,'IHS DATABASE'!C:T,18,0))</f>
        <v>Grid-Gen</v>
      </c>
      <c r="K496" s="223"/>
      <c r="L496" s="223"/>
      <c r="M496" s="223" t="str">
        <f>IF(A496="","",VLOOKUP(A496,'IHS DATABASE'!C:U,19,0))</f>
        <v>Green Field</v>
      </c>
      <c r="O496" s="213">
        <v>45975</v>
      </c>
      <c r="Q496" s="233"/>
      <c r="R496" s="234"/>
      <c r="S496" s="234" t="str">
        <f>IF(A496="","",VLOOKUP(A496,'IHS DATABASE'!C:BG,30,0))</f>
        <v>CK Works</v>
      </c>
      <c r="T496" s="223"/>
      <c r="U496" s="234">
        <f>IF(A496="","",VLOOKUP(A496,'IHS DATABASE'!C:AG,31,0))</f>
        <v>30</v>
      </c>
      <c r="V496" s="13"/>
      <c r="W496" s="13"/>
      <c r="X496" s="13">
        <v>6844</v>
      </c>
      <c r="Y496" s="237">
        <f t="shared" si="70"/>
        <v>6844</v>
      </c>
      <c r="Z496" s="237">
        <f t="shared" si="71"/>
        <v>1103400</v>
      </c>
      <c r="AA496" s="237" t="str">
        <f t="shared" si="72"/>
        <v>OK</v>
      </c>
      <c r="AB496" s="238"/>
      <c r="AC496" s="238"/>
      <c r="AD496" s="238"/>
      <c r="AE496" s="239"/>
      <c r="AG496" s="245"/>
      <c r="AH496" s="245"/>
      <c r="AI496" s="246">
        <v>14</v>
      </c>
      <c r="AJ496" s="246">
        <v>300</v>
      </c>
      <c r="AK496" s="240">
        <f t="shared" si="73"/>
        <v>314</v>
      </c>
      <c r="AL496" s="240">
        <f t="shared" si="74"/>
        <v>-14</v>
      </c>
      <c r="AM496" s="247">
        <f t="shared" si="75"/>
        <v>-0.00204558737580362</v>
      </c>
      <c r="AN496" s="240">
        <f>IF(A496="","",VLOOKUP(A496,'IHS DATABASE'!C:H,6,0))</f>
        <v>4.5</v>
      </c>
      <c r="AO496" s="240"/>
      <c r="AP496" s="248"/>
      <c r="AQ496" s="248"/>
      <c r="AR496" s="222"/>
      <c r="AS496" s="222"/>
      <c r="AT496" s="222">
        <f t="shared" si="76"/>
        <v>0</v>
      </c>
      <c r="AU496" s="222"/>
      <c r="AV496" s="249"/>
      <c r="AW496" s="249"/>
      <c r="AX496" s="222"/>
      <c r="AY496" s="222"/>
      <c r="AZ496" s="222"/>
      <c r="BA496" s="222"/>
      <c r="BB496" s="249"/>
      <c r="BC496" s="249" t="s">
        <v>60</v>
      </c>
      <c r="BD496" s="249"/>
      <c r="BE496" s="249"/>
    </row>
    <row r="497" spans="1:57">
      <c r="A497" s="221" t="s">
        <v>135</v>
      </c>
      <c r="B497" s="222" t="str">
        <f>IF(A497="","",VLOOKUP(A497,'IHS DATABASE'!C:D,2,0))</f>
        <v>Katete</v>
      </c>
      <c r="C497" s="223" t="str">
        <f>IF(A497="","",VLOOKUP(A497,'IHS DATABASE'!C:AD,27,0))</f>
        <v>CCS</v>
      </c>
      <c r="D497" s="223" t="s">
        <v>56</v>
      </c>
      <c r="E497" s="223" t="str">
        <f>IF(A497="","",VLOOKUP(A497,'IHS DATABASE'!C:G,5,0))</f>
        <v>Eastern </v>
      </c>
      <c r="F497" s="223" t="str">
        <f>IF(A497="","",VLOOKUP(A497,'IHS DATABASE'!C:AB,26,0))</f>
        <v>Fetus Kalunga</v>
      </c>
      <c r="G497" s="222" t="str">
        <f>IF(A497="","",VLOOKUP(A497,'IHS DATABASE'!C:X,22,0))</f>
        <v>Fetus Kalunga</v>
      </c>
      <c r="H497" s="224"/>
      <c r="I497" s="223" t="str">
        <f>IF(A497="","",VLOOKUP(A497,'IHS DATABASE'!C:W,21,0))</f>
        <v>Indoor </v>
      </c>
      <c r="J497" s="223" t="str">
        <f>IF(A497="","",VLOOKUP(A497,'IHS DATABASE'!C:T,18,0))</f>
        <v>Grid-Gen</v>
      </c>
      <c r="K497" s="223"/>
      <c r="L497" s="223"/>
      <c r="M497" s="223" t="str">
        <f>IF(A497="","",VLOOKUP(A497,'IHS DATABASE'!C:U,19,0))</f>
        <v>Green Field</v>
      </c>
      <c r="O497" s="213">
        <v>45975</v>
      </c>
      <c r="Q497" s="233"/>
      <c r="R497" s="234"/>
      <c r="S497" s="234" t="str">
        <f>IF(A497="","",VLOOKUP(A497,'IHS DATABASE'!C:BG,30,0))</f>
        <v>CK Works</v>
      </c>
      <c r="T497" s="223"/>
      <c r="U497" s="234">
        <f>IF(A497="","",VLOOKUP(A497,'IHS DATABASE'!C:AG,31,0))</f>
        <v>30</v>
      </c>
      <c r="V497" s="13"/>
      <c r="W497" s="13"/>
      <c r="X497" s="13">
        <v>5206</v>
      </c>
      <c r="Y497" s="237">
        <f t="shared" si="70"/>
        <v>5206</v>
      </c>
      <c r="Z497" s="237">
        <f t="shared" si="71"/>
        <v>1103400</v>
      </c>
      <c r="AA497" s="237" t="str">
        <f t="shared" si="72"/>
        <v>OK</v>
      </c>
      <c r="AB497" s="238"/>
      <c r="AC497" s="238"/>
      <c r="AD497" s="238"/>
      <c r="AE497" s="239"/>
      <c r="AG497" s="245"/>
      <c r="AH497" s="245"/>
      <c r="AI497" s="246">
        <v>60</v>
      </c>
      <c r="AJ497" s="246">
        <v>300</v>
      </c>
      <c r="AK497" s="240">
        <f t="shared" si="73"/>
        <v>360</v>
      </c>
      <c r="AL497" s="240">
        <f t="shared" si="74"/>
        <v>-60</v>
      </c>
      <c r="AM497" s="247">
        <f t="shared" si="75"/>
        <v>-0.0115251632731464</v>
      </c>
      <c r="AN497" s="240">
        <f>IF(A497="","",VLOOKUP(A497,'IHS DATABASE'!C:H,6,0))</f>
        <v>4.5</v>
      </c>
      <c r="AO497" s="240"/>
      <c r="AP497" s="248"/>
      <c r="AQ497" s="248"/>
      <c r="AR497" s="222"/>
      <c r="AS497" s="222"/>
      <c r="AT497" s="222">
        <f t="shared" si="76"/>
        <v>0</v>
      </c>
      <c r="AU497" s="222"/>
      <c r="AV497" s="249"/>
      <c r="AW497" s="249"/>
      <c r="AX497" s="222"/>
      <c r="AY497" s="222"/>
      <c r="AZ497" s="222"/>
      <c r="BA497" s="222"/>
      <c r="BB497" s="249"/>
      <c r="BC497" s="249" t="s">
        <v>60</v>
      </c>
      <c r="BD497" s="249"/>
      <c r="BE497" s="249"/>
    </row>
    <row r="498" spans="1:57">
      <c r="A498" s="221" t="s">
        <v>149</v>
      </c>
      <c r="B498" s="222" t="s">
        <v>150</v>
      </c>
      <c r="C498" s="223" t="s">
        <v>225</v>
      </c>
      <c r="D498" s="223" t="s">
        <v>56</v>
      </c>
      <c r="E498" s="223" t="e">
        <f>IF(A498="","",VLOOKUP(A498,'IHS DATABASE'!C:G,5,0))</f>
        <v>#N/A</v>
      </c>
      <c r="F498" s="223" t="e">
        <f>IF(A498="","",VLOOKUP(A498,'IHS DATABASE'!C:AB,26,0))</f>
        <v>#N/A</v>
      </c>
      <c r="G498" s="222" t="e">
        <f>IF(A498="","",VLOOKUP(A498,'IHS DATABASE'!C:X,22,0))</f>
        <v>#N/A</v>
      </c>
      <c r="H498" s="224"/>
      <c r="I498" s="223" t="e">
        <f>IF(A498="","",VLOOKUP(A498,'IHS DATABASE'!C:W,21,0))</f>
        <v>#N/A</v>
      </c>
      <c r="J498" s="223" t="e">
        <f>IF(A498="","",VLOOKUP(A498,'IHS DATABASE'!C:T,18,0))</f>
        <v>#N/A</v>
      </c>
      <c r="K498" s="223"/>
      <c r="L498" s="223"/>
      <c r="M498" s="223" t="e">
        <f>IF(A498="","",VLOOKUP(A498,'IHS DATABASE'!C:U,19,0))</f>
        <v>#N/A</v>
      </c>
      <c r="O498" s="213">
        <v>45975</v>
      </c>
      <c r="Q498" s="233"/>
      <c r="R498" s="234"/>
      <c r="S498" s="234" t="e">
        <f>IF(A498="","",VLOOKUP(A498,'IHS DATABASE'!C:BG,30,0))</f>
        <v>#N/A</v>
      </c>
      <c r="T498" s="223"/>
      <c r="U498" s="234" t="e">
        <f>IF(A498="","",VLOOKUP(A498,'IHS DATABASE'!C:AG,31,0))</f>
        <v>#N/A</v>
      </c>
      <c r="V498" s="13"/>
      <c r="W498" s="13"/>
      <c r="X498" s="13">
        <v>1085</v>
      </c>
      <c r="Y498" s="237">
        <f t="shared" si="70"/>
        <v>1085</v>
      </c>
      <c r="Z498" s="237">
        <f t="shared" si="71"/>
        <v>1103400</v>
      </c>
      <c r="AA498" s="237" t="str">
        <f t="shared" si="72"/>
        <v>OK</v>
      </c>
      <c r="AB498" s="238"/>
      <c r="AC498" s="238"/>
      <c r="AD498" s="238"/>
      <c r="AE498" s="239"/>
      <c r="AG498" s="245"/>
      <c r="AH498" s="245"/>
      <c r="AI498" s="246">
        <v>14</v>
      </c>
      <c r="AJ498" s="246">
        <v>300</v>
      </c>
      <c r="AK498" s="240">
        <f t="shared" si="73"/>
        <v>314</v>
      </c>
      <c r="AL498" s="240">
        <f t="shared" si="74"/>
        <v>-14</v>
      </c>
      <c r="AM498" s="247">
        <f t="shared" si="75"/>
        <v>-0.0129032258064516</v>
      </c>
      <c r="AN498" s="240" t="e">
        <f>IF(A498="","",VLOOKUP(A498,'IHS DATABASE'!C:H,6,0))</f>
        <v>#N/A</v>
      </c>
      <c r="AO498" s="240"/>
      <c r="AP498" s="248"/>
      <c r="AQ498" s="248"/>
      <c r="AR498" s="222"/>
      <c r="AS498" s="222"/>
      <c r="AT498" s="222">
        <f t="shared" si="76"/>
        <v>0</v>
      </c>
      <c r="AU498" s="222"/>
      <c r="AV498" s="249"/>
      <c r="AW498" s="249"/>
      <c r="AX498" s="222"/>
      <c r="AY498" s="222"/>
      <c r="AZ498" s="222"/>
      <c r="BA498" s="222"/>
      <c r="BB498" s="249"/>
      <c r="BC498" s="249" t="s">
        <v>60</v>
      </c>
      <c r="BD498" s="249"/>
      <c r="BE498" s="249"/>
    </row>
    <row r="499" spans="1:57">
      <c r="A499" s="221" t="s">
        <v>90</v>
      </c>
      <c r="B499" s="222" t="str">
        <f>IF(A499="","",VLOOKUP(A499,'IHS DATABASE'!C:D,2,0))</f>
        <v>St. Frances</v>
      </c>
      <c r="C499" s="223" t="str">
        <f>IF(A499="","",VLOOKUP(A499,'IHS DATABASE'!C:AD,27,0))</f>
        <v>CCS</v>
      </c>
      <c r="D499" s="223" t="s">
        <v>56</v>
      </c>
      <c r="E499" s="223" t="str">
        <f>IF(A499="","",VLOOKUP(A499,'IHS DATABASE'!C:G,5,0))</f>
        <v>Eastern </v>
      </c>
      <c r="F499" s="223" t="str">
        <f>IF(A499="","",VLOOKUP(A499,'IHS DATABASE'!C:AB,26,0))</f>
        <v>Fetus Kalunga</v>
      </c>
      <c r="G499" s="222" t="str">
        <f>IF(A499="","",VLOOKUP(A499,'IHS DATABASE'!C:X,22,0))</f>
        <v>Fetus Kalunga</v>
      </c>
      <c r="H499" s="224"/>
      <c r="I499" s="223" t="str">
        <f>IF(A499="","",VLOOKUP(A499,'IHS DATABASE'!C:W,21,0))</f>
        <v>Outdoor</v>
      </c>
      <c r="J499" s="223" t="str">
        <f>IF(A499="","",VLOOKUP(A499,'IHS DATABASE'!C:T,18,0))</f>
        <v>Grid-Gen</v>
      </c>
      <c r="K499" s="223"/>
      <c r="L499" s="223"/>
      <c r="M499" s="223" t="str">
        <f>IF(A499="","",VLOOKUP(A499,'IHS DATABASE'!C:U,19,0))</f>
        <v>Green Field</v>
      </c>
      <c r="O499" s="213">
        <v>45975</v>
      </c>
      <c r="Q499" s="233"/>
      <c r="R499" s="234"/>
      <c r="S499" s="234" t="str">
        <f>IF(A499="","",VLOOKUP(A499,'IHS DATABASE'!C:BG,30,0))</f>
        <v>Gen Logic </v>
      </c>
      <c r="T499" s="223"/>
      <c r="U499" s="234">
        <f>IF(A499="","",VLOOKUP(A499,'IHS DATABASE'!C:AG,31,0))</f>
        <v>10</v>
      </c>
      <c r="V499" s="13"/>
      <c r="W499" s="13"/>
      <c r="X499" s="13" t="s">
        <v>91</v>
      </c>
      <c r="Y499" s="237" t="e">
        <f t="shared" si="70"/>
        <v>#VALUE!</v>
      </c>
      <c r="Z499" s="237">
        <f t="shared" si="71"/>
        <v>1103400</v>
      </c>
      <c r="AA499" s="237" t="e">
        <f t="shared" si="72"/>
        <v>#VALUE!</v>
      </c>
      <c r="AB499" s="238"/>
      <c r="AC499" s="238"/>
      <c r="AD499" s="238"/>
      <c r="AE499" s="239"/>
      <c r="AG499" s="245"/>
      <c r="AH499" s="245"/>
      <c r="AI499" s="246">
        <v>10</v>
      </c>
      <c r="AJ499" s="246">
        <v>150</v>
      </c>
      <c r="AK499" s="240">
        <f t="shared" si="73"/>
        <v>160</v>
      </c>
      <c r="AL499" s="240">
        <f t="shared" si="74"/>
        <v>-10</v>
      </c>
      <c r="AM499" s="247" t="e">
        <f t="shared" si="75"/>
        <v>#VALUE!</v>
      </c>
      <c r="AN499" s="240">
        <f>IF(A499="","",VLOOKUP(A499,'IHS DATABASE'!C:H,6,0))</f>
        <v>1.5</v>
      </c>
      <c r="AO499" s="240"/>
      <c r="AP499" s="248"/>
      <c r="AQ499" s="248"/>
      <c r="AR499" s="222"/>
      <c r="AS499" s="222"/>
      <c r="AT499" s="222">
        <f t="shared" si="76"/>
        <v>0</v>
      </c>
      <c r="AU499" s="222"/>
      <c r="AV499" s="249"/>
      <c r="AW499" s="249"/>
      <c r="AX499" s="222"/>
      <c r="AY499" s="222"/>
      <c r="AZ499" s="222"/>
      <c r="BA499" s="222"/>
      <c r="BB499" s="249"/>
      <c r="BC499" s="249" t="s">
        <v>60</v>
      </c>
      <c r="BD499" s="249"/>
      <c r="BE499" s="249"/>
    </row>
    <row r="500" spans="1:57">
      <c r="A500" s="221" t="s">
        <v>123</v>
      </c>
      <c r="B500" s="222" t="str">
        <f>IF(A500="","",VLOOKUP(A500,'IHS DATABASE'!C:D,2,0))</f>
        <v>Katete Ibex</v>
      </c>
      <c r="C500" s="223" t="str">
        <f>IF(A500="","",VLOOKUP(A500,'IHS DATABASE'!C:AD,27,0))</f>
        <v>CCS</v>
      </c>
      <c r="D500" s="223" t="s">
        <v>56</v>
      </c>
      <c r="E500" s="223" t="str">
        <f>IF(A500="","",VLOOKUP(A500,'IHS DATABASE'!C:G,5,0))</f>
        <v>Eastern</v>
      </c>
      <c r="F500" s="223" t="str">
        <f>IF(A500="","",VLOOKUP(A500,'IHS DATABASE'!C:AB,26,0))</f>
        <v>Fetus Kalunga</v>
      </c>
      <c r="G500" s="222" t="str">
        <f>IF(A500="","",VLOOKUP(A500,'IHS DATABASE'!C:X,22,0))</f>
        <v>Fetus Kalunga</v>
      </c>
      <c r="H500" s="224"/>
      <c r="I500" s="223" t="str">
        <f>IF(A500="","",VLOOKUP(A500,'IHS DATABASE'!C:W,21,0))</f>
        <v>Outdoor</v>
      </c>
      <c r="J500" s="223" t="str">
        <f>IF(A500="","",VLOOKUP(A500,'IHS DATABASE'!C:T,18,0))</f>
        <v>Grid-Gen</v>
      </c>
      <c r="K500" s="223"/>
      <c r="L500" s="223"/>
      <c r="M500" s="223" t="str">
        <f>IF(A500="","",VLOOKUP(A500,'IHS DATABASE'!C:U,19,0))</f>
        <v>Green Field</v>
      </c>
      <c r="O500" s="213">
        <v>45975</v>
      </c>
      <c r="Q500" s="233"/>
      <c r="R500" s="234"/>
      <c r="S500" s="234" t="str">
        <f>IF(A500="","",VLOOKUP(A500,'IHS DATABASE'!C:BG,30,0))</f>
        <v>CK Works</v>
      </c>
      <c r="T500" s="223"/>
      <c r="U500" s="234">
        <f>IF(A500="","",VLOOKUP(A500,'IHS DATABASE'!C:AG,31,0))</f>
        <v>20</v>
      </c>
      <c r="V500" s="13"/>
      <c r="W500" s="13"/>
      <c r="X500" s="13">
        <v>5933</v>
      </c>
      <c r="Y500" s="237">
        <f t="shared" si="70"/>
        <v>5933</v>
      </c>
      <c r="Z500" s="237">
        <f t="shared" si="71"/>
        <v>1103400</v>
      </c>
      <c r="AA500" s="237" t="str">
        <f t="shared" si="72"/>
        <v>OK</v>
      </c>
      <c r="AB500" s="238"/>
      <c r="AC500" s="238"/>
      <c r="AD500" s="238"/>
      <c r="AE500" s="239"/>
      <c r="AG500" s="245"/>
      <c r="AH500" s="245"/>
      <c r="AI500" s="246">
        <v>188</v>
      </c>
      <c r="AJ500" s="246">
        <v>300</v>
      </c>
      <c r="AK500" s="240">
        <f t="shared" si="73"/>
        <v>488</v>
      </c>
      <c r="AL500" s="240">
        <f t="shared" si="74"/>
        <v>-188</v>
      </c>
      <c r="AM500" s="247">
        <f t="shared" si="75"/>
        <v>-0.0316871734367099</v>
      </c>
      <c r="AN500" s="240">
        <f>IF(A500="","",VLOOKUP(A500,'IHS DATABASE'!C:H,6,0))</f>
        <v>2.5</v>
      </c>
      <c r="AO500" s="240"/>
      <c r="AP500" s="248"/>
      <c r="AQ500" s="248"/>
      <c r="AR500" s="222"/>
      <c r="AS500" s="222"/>
      <c r="AT500" s="222">
        <f t="shared" si="76"/>
        <v>0</v>
      </c>
      <c r="AU500" s="222"/>
      <c r="AV500" s="249"/>
      <c r="AW500" s="249"/>
      <c r="AX500" s="222"/>
      <c r="AY500" s="222"/>
      <c r="AZ500" s="222"/>
      <c r="BA500" s="222"/>
      <c r="BB500" s="249"/>
      <c r="BC500" s="249" t="s">
        <v>60</v>
      </c>
      <c r="BD500" s="249"/>
      <c r="BE500" s="249"/>
    </row>
    <row r="501" spans="1:57">
      <c r="A501" s="221" t="s">
        <v>141</v>
      </c>
      <c r="B501" s="222" t="str">
        <f>IF(A501="","",VLOOKUP(A501,'IHS DATABASE'!C:D,2,0))</f>
        <v>Navutika</v>
      </c>
      <c r="C501" s="223" t="str">
        <f>IF(A501="","",VLOOKUP(A501,'IHS DATABASE'!C:AD,27,0))</f>
        <v>CCS</v>
      </c>
      <c r="D501" s="223" t="s">
        <v>56</v>
      </c>
      <c r="E501" s="223" t="str">
        <f>IF(A501="","",VLOOKUP(A501,'IHS DATABASE'!C:G,5,0))</f>
        <v>Chipata</v>
      </c>
      <c r="F501" s="223" t="str">
        <f>IF(A501="","",VLOOKUP(A501,'IHS DATABASE'!C:AB,26,0))</f>
        <v>Fetus Kalunga</v>
      </c>
      <c r="G501" s="222" t="str">
        <f>IF(A501="","",VLOOKUP(A501,'IHS DATABASE'!C:X,22,0))</f>
        <v>Fetus Kalunga</v>
      </c>
      <c r="H501" s="224"/>
      <c r="I501" s="223" t="str">
        <f>IF(A501="","",VLOOKUP(A501,'IHS DATABASE'!C:W,21,0))</f>
        <v>Outdoor</v>
      </c>
      <c r="J501" s="223" t="str">
        <f>IF(A501="","",VLOOKUP(A501,'IHS DATABASE'!C:T,18,0))</f>
        <v>Grid-Gen</v>
      </c>
      <c r="K501" s="223"/>
      <c r="L501" s="223"/>
      <c r="M501" s="223" t="str">
        <f>IF(A501="","",VLOOKUP(A501,'IHS DATABASE'!C:U,19,0))</f>
        <v>Green Field</v>
      </c>
      <c r="O501" s="213">
        <v>45976</v>
      </c>
      <c r="Q501" s="233"/>
      <c r="R501" s="234"/>
      <c r="S501" s="234" t="str">
        <f>IF(A501="","",VLOOKUP(A501,'IHS DATABASE'!C:BG,30,0))</f>
        <v>CK Works</v>
      </c>
      <c r="T501" s="223"/>
      <c r="U501" s="234">
        <f>IF(A501="","",VLOOKUP(A501,'IHS DATABASE'!C:AG,31,0))</f>
        <v>20</v>
      </c>
      <c r="V501" s="13"/>
      <c r="W501" s="13"/>
      <c r="X501" s="13">
        <v>10251</v>
      </c>
      <c r="Y501" s="237">
        <f t="shared" si="70"/>
        <v>10251</v>
      </c>
      <c r="Z501" s="237">
        <f t="shared" si="71"/>
        <v>1103424</v>
      </c>
      <c r="AA501" s="237" t="str">
        <f t="shared" si="72"/>
        <v>OK</v>
      </c>
      <c r="AB501" s="238"/>
      <c r="AC501" s="238"/>
      <c r="AD501" s="238"/>
      <c r="AE501" s="239"/>
      <c r="AG501" s="245"/>
      <c r="AH501" s="245"/>
      <c r="AI501" s="246">
        <v>12</v>
      </c>
      <c r="AJ501" s="246">
        <v>350</v>
      </c>
      <c r="AK501" s="240">
        <f t="shared" si="73"/>
        <v>362</v>
      </c>
      <c r="AL501" s="240">
        <f t="shared" si="74"/>
        <v>-12</v>
      </c>
      <c r="AM501" s="247">
        <f t="shared" si="75"/>
        <v>-0.00117061750073164</v>
      </c>
      <c r="AN501" s="240">
        <f>IF(A501="","",VLOOKUP(A501,'IHS DATABASE'!C:H,6,0))</f>
        <v>2.5</v>
      </c>
      <c r="AO501" s="240"/>
      <c r="AP501" s="248"/>
      <c r="AQ501" s="248"/>
      <c r="AR501" s="222"/>
      <c r="AS501" s="222"/>
      <c r="AT501" s="222">
        <f t="shared" si="76"/>
        <v>0</v>
      </c>
      <c r="AU501" s="222"/>
      <c r="AV501" s="249"/>
      <c r="AW501" s="249"/>
      <c r="AX501" s="222"/>
      <c r="AY501" s="222"/>
      <c r="AZ501" s="222"/>
      <c r="BA501" s="222"/>
      <c r="BB501" s="249"/>
      <c r="BC501" s="249" t="s">
        <v>60</v>
      </c>
      <c r="BD501" s="249"/>
      <c r="BE501" s="249"/>
    </row>
    <row r="502" spans="1:57">
      <c r="A502" s="221" t="s">
        <v>193</v>
      </c>
      <c r="B502" s="222" t="str">
        <f>IF(A502="","",VLOOKUP(A502,'IHS DATABASE'!C:D,2,0))</f>
        <v>Chasefu</v>
      </c>
      <c r="C502" s="223" t="str">
        <f>IF(A502="","",VLOOKUP(A502,'IHS DATABASE'!C:AD,27,0))</f>
        <v>CCS</v>
      </c>
      <c r="D502" s="223" t="s">
        <v>62</v>
      </c>
      <c r="E502" s="223" t="str">
        <f>IF(A502="","",VLOOKUP(A502,'IHS DATABASE'!C:G,5,0))</f>
        <v>Eastern </v>
      </c>
      <c r="F502" s="223" t="str">
        <f>IF(A502="","",VLOOKUP(A502,'IHS DATABASE'!C:AB,26,0))</f>
        <v>Fetus Kalunga</v>
      </c>
      <c r="G502" s="222" t="str">
        <f>IF(A502="","",VLOOKUP(A502,'IHS DATABASE'!C:X,22,0))</f>
        <v>Fetus Kalunga</v>
      </c>
      <c r="H502" s="224"/>
      <c r="I502" s="223" t="str">
        <f>IF(A502="","",VLOOKUP(A502,'IHS DATABASE'!C:W,21,0))</f>
        <v>Outdoor</v>
      </c>
      <c r="J502" s="223" t="str">
        <f>IF(A502="","",VLOOKUP(A502,'IHS DATABASE'!C:T,18,0))</f>
        <v>Solar-Gen</v>
      </c>
      <c r="K502" s="223"/>
      <c r="L502" s="223"/>
      <c r="M502" s="223" t="str">
        <f>IF(A502="","",VLOOKUP(A502,'IHS DATABASE'!C:U,19,0))</f>
        <v>Green Field</v>
      </c>
      <c r="O502" s="213">
        <v>45975</v>
      </c>
      <c r="Q502" s="233"/>
      <c r="R502" s="234"/>
      <c r="S502" s="234" t="str">
        <f>IF(A502="","",VLOOKUP(A502,'IHS DATABASE'!C:BG,30,0))</f>
        <v>Vitalgen</v>
      </c>
      <c r="T502" s="223"/>
      <c r="U502" s="234">
        <f>IF(A502="","",VLOOKUP(A502,'IHS DATABASE'!C:AG,31,0))</f>
        <v>20</v>
      </c>
      <c r="V502" s="13"/>
      <c r="W502" s="13"/>
      <c r="X502" s="13">
        <v>32785</v>
      </c>
      <c r="Y502" s="237">
        <f t="shared" si="70"/>
        <v>32785</v>
      </c>
      <c r="Z502" s="237">
        <f t="shared" si="71"/>
        <v>1103400</v>
      </c>
      <c r="AA502" s="237" t="str">
        <f t="shared" si="72"/>
        <v>OK</v>
      </c>
      <c r="AB502" s="238"/>
      <c r="AC502" s="238"/>
      <c r="AD502" s="238"/>
      <c r="AE502" s="239"/>
      <c r="AG502" s="245"/>
      <c r="AH502" s="245"/>
      <c r="AI502" s="246">
        <v>10</v>
      </c>
      <c r="AJ502" s="246">
        <v>500</v>
      </c>
      <c r="AK502" s="240">
        <f t="shared" si="73"/>
        <v>510</v>
      </c>
      <c r="AL502" s="240">
        <f t="shared" si="74"/>
        <v>-10</v>
      </c>
      <c r="AM502" s="247">
        <f t="shared" si="75"/>
        <v>-0.000305017538508464</v>
      </c>
      <c r="AN502" s="240">
        <f>IF(A502="","",VLOOKUP(A502,'IHS DATABASE'!C:H,6,0))</f>
        <v>2.5</v>
      </c>
      <c r="AO502" s="240"/>
      <c r="AP502" s="248"/>
      <c r="AQ502" s="248"/>
      <c r="AR502" s="222"/>
      <c r="AS502" s="222"/>
      <c r="AT502" s="222">
        <f t="shared" si="76"/>
        <v>0</v>
      </c>
      <c r="AU502" s="222"/>
      <c r="AV502" s="249"/>
      <c r="AW502" s="249"/>
      <c r="AX502" s="222"/>
      <c r="AY502" s="222"/>
      <c r="AZ502" s="222"/>
      <c r="BA502" s="222"/>
      <c r="BB502" s="249"/>
      <c r="BC502" s="249" t="s">
        <v>60</v>
      </c>
      <c r="BD502" s="249"/>
      <c r="BE502" s="249"/>
    </row>
    <row r="503" spans="1:57">
      <c r="A503" s="221" t="s">
        <v>184</v>
      </c>
      <c r="B503" s="222" t="str">
        <f>IF(A503="","",VLOOKUP(A503,'IHS DATABASE'!C:D,2,0))</f>
        <v>CHIEF MAGODI</v>
      </c>
      <c r="C503" s="223" t="str">
        <f>IF(A503="","",VLOOKUP(A503,'IHS DATABASE'!C:AD,27,0))</f>
        <v>CCS</v>
      </c>
      <c r="D503" s="223" t="s">
        <v>62</v>
      </c>
      <c r="E503" s="223" t="str">
        <f>IF(A503="","",VLOOKUP(A503,'IHS DATABASE'!C:G,5,0))</f>
        <v>Eastern </v>
      </c>
      <c r="F503" s="223" t="str">
        <f>IF(A503="","",VLOOKUP(A503,'IHS DATABASE'!C:AB,26,0))</f>
        <v>Fetus Kalunga</v>
      </c>
      <c r="G503" s="222" t="str">
        <f>IF(A503="","",VLOOKUP(A503,'IHS DATABASE'!C:X,22,0))</f>
        <v>Fetus Kalunga</v>
      </c>
      <c r="H503" s="224"/>
      <c r="I503" s="223" t="str">
        <f>IF(A503="","",VLOOKUP(A503,'IHS DATABASE'!C:W,21,0))</f>
        <v>Outdoor</v>
      </c>
      <c r="J503" s="223" t="str">
        <f>IF(A503="","",VLOOKUP(A503,'IHS DATABASE'!C:T,18,0))</f>
        <v>Solar-Gen</v>
      </c>
      <c r="K503" s="223"/>
      <c r="L503" s="223"/>
      <c r="M503" s="223" t="str">
        <f>IF(A503="","",VLOOKUP(A503,'IHS DATABASE'!C:U,19,0))</f>
        <v>Green Field</v>
      </c>
      <c r="O503" s="213">
        <v>45975</v>
      </c>
      <c r="Q503" s="233"/>
      <c r="R503" s="234"/>
      <c r="S503" s="234" t="str">
        <f>IF(A503="","",VLOOKUP(A503,'IHS DATABASE'!C:BG,30,0))</f>
        <v>CK Works</v>
      </c>
      <c r="T503" s="223"/>
      <c r="U503" s="234">
        <f>IF(A503="","",VLOOKUP(A503,'IHS DATABASE'!C:AG,31,0))</f>
        <v>20</v>
      </c>
      <c r="V503" s="13"/>
      <c r="W503" s="13"/>
      <c r="X503" s="13">
        <v>8560</v>
      </c>
      <c r="Y503" s="237">
        <f t="shared" si="70"/>
        <v>8560</v>
      </c>
      <c r="Z503" s="237">
        <f t="shared" si="71"/>
        <v>1103400</v>
      </c>
      <c r="AA503" s="237" t="str">
        <f t="shared" si="72"/>
        <v>OK</v>
      </c>
      <c r="AB503" s="238"/>
      <c r="AC503" s="238"/>
      <c r="AD503" s="238"/>
      <c r="AE503" s="239"/>
      <c r="AG503" s="245"/>
      <c r="AH503" s="245"/>
      <c r="AI503" s="246">
        <v>18</v>
      </c>
      <c r="AJ503" s="246">
        <v>500</v>
      </c>
      <c r="AK503" s="240">
        <f t="shared" si="73"/>
        <v>518</v>
      </c>
      <c r="AL503" s="240">
        <f t="shared" si="74"/>
        <v>-18</v>
      </c>
      <c r="AM503" s="247">
        <f t="shared" si="75"/>
        <v>-0.00210280373831776</v>
      </c>
      <c r="AN503" s="240">
        <f>IF(A503="","",VLOOKUP(A503,'IHS DATABASE'!C:H,6,0))</f>
        <v>2.5</v>
      </c>
      <c r="AO503" s="240"/>
      <c r="AP503" s="248"/>
      <c r="AQ503" s="248"/>
      <c r="AR503" s="222"/>
      <c r="AS503" s="222"/>
      <c r="AT503" s="222">
        <f t="shared" si="76"/>
        <v>0</v>
      </c>
      <c r="AU503" s="222"/>
      <c r="AV503" s="249"/>
      <c r="AW503" s="249"/>
      <c r="AX503" s="222"/>
      <c r="AY503" s="222"/>
      <c r="AZ503" s="222"/>
      <c r="BA503" s="222"/>
      <c r="BB503" s="249"/>
      <c r="BC503" s="249" t="s">
        <v>69</v>
      </c>
      <c r="BD503" s="249"/>
      <c r="BE503" s="249"/>
    </row>
    <row r="504" spans="1:57">
      <c r="A504" s="221" t="s">
        <v>154</v>
      </c>
      <c r="B504" s="222" t="str">
        <f>IF(A504="","",VLOOKUP(A504,'IHS DATABASE'!C:D,2,0))</f>
        <v>Mwata</v>
      </c>
      <c r="C504" s="223" t="str">
        <f>IF(A504="","",VLOOKUP(A504,'IHS DATABASE'!C:AD,27,0))</f>
        <v>CCS</v>
      </c>
      <c r="D504" s="223" t="s">
        <v>62</v>
      </c>
      <c r="E504" s="223" t="str">
        <f>IF(A504="","",VLOOKUP(A504,'IHS DATABASE'!C:G,5,0))</f>
        <v>Eastern </v>
      </c>
      <c r="F504" s="223" t="str">
        <f>IF(A504="","",VLOOKUP(A504,'IHS DATABASE'!C:AB,26,0))</f>
        <v>Fetus Kalunga</v>
      </c>
      <c r="G504" s="222" t="str">
        <f>IF(A504="","",VLOOKUP(A504,'IHS DATABASE'!C:X,22,0))</f>
        <v>Fetus Kalunga</v>
      </c>
      <c r="H504" s="224"/>
      <c r="I504" s="223" t="str">
        <f>IF(A504="","",VLOOKUP(A504,'IHS DATABASE'!C:W,21,0))</f>
        <v>Outdoor</v>
      </c>
      <c r="J504" s="223" t="str">
        <f>IF(A504="","",VLOOKUP(A504,'IHS DATABASE'!C:T,18,0))</f>
        <v>Solar-Gen</v>
      </c>
      <c r="K504" s="223"/>
      <c r="L504" s="223"/>
      <c r="M504" s="223" t="str">
        <f>IF(A504="","",VLOOKUP(A504,'IHS DATABASE'!C:U,19,0))</f>
        <v>Green Field</v>
      </c>
      <c r="O504" s="213">
        <v>45975</v>
      </c>
      <c r="Q504" s="233"/>
      <c r="R504" s="234"/>
      <c r="S504" s="234" t="str">
        <f>IF(A504="","",VLOOKUP(A504,'IHS DATABASE'!C:BG,30,0))</f>
        <v>CK Works</v>
      </c>
      <c r="T504" s="223"/>
      <c r="U504" s="234">
        <f>IF(A504="","",VLOOKUP(A504,'IHS DATABASE'!C:AG,31,0))</f>
        <v>20</v>
      </c>
      <c r="V504" s="13"/>
      <c r="W504" s="13"/>
      <c r="X504" s="13">
        <v>9312</v>
      </c>
      <c r="Y504" s="237">
        <f t="shared" si="70"/>
        <v>9312</v>
      </c>
      <c r="Z504" s="237">
        <f t="shared" si="71"/>
        <v>1103400</v>
      </c>
      <c r="AA504" s="237" t="str">
        <f t="shared" si="72"/>
        <v>OK</v>
      </c>
      <c r="AB504" s="238"/>
      <c r="AC504" s="238"/>
      <c r="AD504" s="238"/>
      <c r="AE504" s="239"/>
      <c r="AG504" s="245"/>
      <c r="AH504" s="245"/>
      <c r="AI504" s="246">
        <v>12</v>
      </c>
      <c r="AJ504" s="246">
        <v>500</v>
      </c>
      <c r="AK504" s="240">
        <f t="shared" si="73"/>
        <v>512</v>
      </c>
      <c r="AL504" s="240">
        <f t="shared" si="74"/>
        <v>-12</v>
      </c>
      <c r="AM504" s="247">
        <f t="shared" si="75"/>
        <v>-0.00128865979381443</v>
      </c>
      <c r="AN504" s="240">
        <f>IF(A504="","",VLOOKUP(A504,'IHS DATABASE'!C:H,6,0))</f>
        <v>2.5</v>
      </c>
      <c r="AO504" s="240"/>
      <c r="AP504" s="248"/>
      <c r="AQ504" s="248"/>
      <c r="AR504" s="222"/>
      <c r="AS504" s="222"/>
      <c r="AT504" s="222">
        <f t="shared" si="76"/>
        <v>0</v>
      </c>
      <c r="AU504" s="222"/>
      <c r="AV504" s="249"/>
      <c r="AW504" s="249"/>
      <c r="AX504" s="222"/>
      <c r="AY504" s="222"/>
      <c r="AZ504" s="222"/>
      <c r="BA504" s="222"/>
      <c r="BB504" s="249"/>
      <c r="BC504" s="249" t="s">
        <v>69</v>
      </c>
      <c r="BD504" s="249"/>
      <c r="BE504" s="249"/>
    </row>
    <row r="505" spans="1:57">
      <c r="A505" s="221" t="s">
        <v>133</v>
      </c>
      <c r="B505" s="222" t="str">
        <f>IF(A505="","",VLOOKUP(A505,'IHS DATABASE'!C:D,2,0))</f>
        <v>Muyombe Repeater 1 A</v>
      </c>
      <c r="C505" s="223" t="str">
        <f>IF(A505="","",VLOOKUP(A505,'IHS DATABASE'!C:AD,27,0))</f>
        <v>CCS</v>
      </c>
      <c r="D505" s="223" t="s">
        <v>62</v>
      </c>
      <c r="E505" s="223" t="str">
        <f>IF(A505="","",VLOOKUP(A505,'IHS DATABASE'!C:G,5,0))</f>
        <v>Eastern </v>
      </c>
      <c r="F505" s="223" t="str">
        <f>IF(A505="","",VLOOKUP(A505,'IHS DATABASE'!C:AB,26,0))</f>
        <v>Fetus Kalunga</v>
      </c>
      <c r="G505" s="222" t="str">
        <f>IF(A505="","",VLOOKUP(A505,'IHS DATABASE'!C:X,22,0))</f>
        <v>Fetus Kalunga</v>
      </c>
      <c r="H505" s="224"/>
      <c r="I505" s="223" t="str">
        <f>IF(A505="","",VLOOKUP(A505,'IHS DATABASE'!C:W,21,0))</f>
        <v>Outdoor</v>
      </c>
      <c r="J505" s="223" t="str">
        <f>IF(A505="","",VLOOKUP(A505,'IHS DATABASE'!C:T,18,0))</f>
        <v>Solar-Gen</v>
      </c>
      <c r="K505" s="223"/>
      <c r="L505" s="223"/>
      <c r="M505" s="223" t="str">
        <f>IF(A505="","",VLOOKUP(A505,'IHS DATABASE'!C:U,19,0))</f>
        <v>Green Field</v>
      </c>
      <c r="O505" s="213">
        <v>45975</v>
      </c>
      <c r="Q505" s="233"/>
      <c r="R505" s="234"/>
      <c r="S505" s="234" t="str">
        <f>IF(A505="","",VLOOKUP(A505,'IHS DATABASE'!C:BG,30,0))</f>
        <v>Gen Logic </v>
      </c>
      <c r="T505" s="223"/>
      <c r="U505" s="234">
        <f>IF(A505="","",VLOOKUP(A505,'IHS DATABASE'!C:AG,31,0))</f>
        <v>14</v>
      </c>
      <c r="V505" s="13"/>
      <c r="W505" s="13"/>
      <c r="X505" s="13">
        <v>20123</v>
      </c>
      <c r="Y505" s="237">
        <f t="shared" si="70"/>
        <v>20123</v>
      </c>
      <c r="Z505" s="237">
        <f t="shared" si="71"/>
        <v>1103400</v>
      </c>
      <c r="AA505" s="237" t="str">
        <f t="shared" si="72"/>
        <v>OK</v>
      </c>
      <c r="AB505" s="238"/>
      <c r="AC505" s="238"/>
      <c r="AD505" s="238"/>
      <c r="AE505" s="239"/>
      <c r="AG505" s="245"/>
      <c r="AH505" s="245"/>
      <c r="AI505" s="246">
        <v>21</v>
      </c>
      <c r="AJ505" s="246">
        <v>350</v>
      </c>
      <c r="AK505" s="240">
        <f t="shared" si="73"/>
        <v>371</v>
      </c>
      <c r="AL505" s="240">
        <f t="shared" si="74"/>
        <v>-21</v>
      </c>
      <c r="AM505" s="247">
        <f t="shared" si="75"/>
        <v>-0.00104358197087909</v>
      </c>
      <c r="AN505" s="240">
        <f>IF(A505="","",VLOOKUP(A505,'IHS DATABASE'!C:H,6,0))</f>
        <v>1.5</v>
      </c>
      <c r="AO505" s="240"/>
      <c r="AP505" s="248"/>
      <c r="AQ505" s="248"/>
      <c r="AR505" s="222"/>
      <c r="AS505" s="222"/>
      <c r="AT505" s="222">
        <f t="shared" si="76"/>
        <v>0</v>
      </c>
      <c r="AU505" s="222"/>
      <c r="AV505" s="249"/>
      <c r="AW505" s="249"/>
      <c r="AX505" s="222"/>
      <c r="AY505" s="222"/>
      <c r="AZ505" s="222"/>
      <c r="BA505" s="222"/>
      <c r="BB505" s="249"/>
      <c r="BC505" s="249" t="s">
        <v>69</v>
      </c>
      <c r="BD505" s="249"/>
      <c r="BE505" s="249"/>
    </row>
    <row r="506" spans="1:57">
      <c r="A506" s="221" t="s">
        <v>146</v>
      </c>
      <c r="B506" s="222" t="str">
        <f>IF(A506="","",VLOOKUP(A506,'IHS DATABASE'!C:D,2,0))</f>
        <v>Zumaili (old chadiza road)</v>
      </c>
      <c r="C506" s="223" t="str">
        <f>IF(A506="","",VLOOKUP(A506,'IHS DATABASE'!C:AD,27,0))</f>
        <v>CCS</v>
      </c>
      <c r="D506" s="223" t="s">
        <v>59</v>
      </c>
      <c r="E506" s="223" t="str">
        <f>IF(A506="","",VLOOKUP(A506,'IHS DATABASE'!C:G,5,0))</f>
        <v>Eastern </v>
      </c>
      <c r="F506" s="223" t="str">
        <f>IF(A506="","",VLOOKUP(A506,'IHS DATABASE'!C:AB,26,0))</f>
        <v>Fetus Kalunga</v>
      </c>
      <c r="G506" s="222" t="str">
        <f>IF(A506="","",VLOOKUP(A506,'IHS DATABASE'!C:X,22,0))</f>
        <v>Fetus Kalunga</v>
      </c>
      <c r="H506" s="224"/>
      <c r="I506" s="223" t="str">
        <f>IF(A506="","",VLOOKUP(A506,'IHS DATABASE'!C:W,21,0))</f>
        <v>Outdoor</v>
      </c>
      <c r="J506" s="223" t="str">
        <f>IF(A506="","",VLOOKUP(A506,'IHS DATABASE'!C:T,18,0))</f>
        <v>Grid-Gen</v>
      </c>
      <c r="K506" s="223"/>
      <c r="L506" s="223"/>
      <c r="M506" s="223" t="str">
        <f>IF(A506="","",VLOOKUP(A506,'IHS DATABASE'!C:U,19,0))</f>
        <v>Green Field</v>
      </c>
      <c r="O506" s="213">
        <v>45975</v>
      </c>
      <c r="Q506" s="233"/>
      <c r="R506" s="234"/>
      <c r="S506" s="234" t="str">
        <f>IF(A506="","",VLOOKUP(A506,'IHS DATABASE'!C:BG,30,0))</f>
        <v>CK Works</v>
      </c>
      <c r="T506" s="223"/>
      <c r="U506" s="234">
        <f>IF(A506="","",VLOOKUP(A506,'IHS DATABASE'!C:AG,31,0))</f>
        <v>20</v>
      </c>
      <c r="V506" s="13"/>
      <c r="W506" s="13"/>
      <c r="X506" s="13">
        <v>17424</v>
      </c>
      <c r="Y506" s="237">
        <f t="shared" si="70"/>
        <v>17424</v>
      </c>
      <c r="Z506" s="237">
        <f t="shared" si="71"/>
        <v>1103400</v>
      </c>
      <c r="AA506" s="237" t="str">
        <f t="shared" si="72"/>
        <v>OK</v>
      </c>
      <c r="AB506" s="238"/>
      <c r="AC506" s="238"/>
      <c r="AD506" s="238"/>
      <c r="AE506" s="239"/>
      <c r="AG506" s="245"/>
      <c r="AH506" s="245"/>
      <c r="AI506" s="246">
        <v>24</v>
      </c>
      <c r="AJ506" s="246">
        <v>300</v>
      </c>
      <c r="AK506" s="240">
        <f t="shared" si="73"/>
        <v>324</v>
      </c>
      <c r="AL506" s="240">
        <f t="shared" si="74"/>
        <v>-24</v>
      </c>
      <c r="AM506" s="247">
        <f t="shared" si="75"/>
        <v>-0.00137741046831956</v>
      </c>
      <c r="AN506" s="240">
        <f>IF(A506="","",VLOOKUP(A506,'IHS DATABASE'!C:H,6,0))</f>
        <v>2.5</v>
      </c>
      <c r="AO506" s="240"/>
      <c r="AP506" s="248"/>
      <c r="AQ506" s="248"/>
      <c r="AR506" s="222"/>
      <c r="AS506" s="222"/>
      <c r="AT506" s="222">
        <f t="shared" si="76"/>
        <v>0</v>
      </c>
      <c r="AU506" s="222"/>
      <c r="AV506" s="249"/>
      <c r="AW506" s="249"/>
      <c r="AX506" s="222"/>
      <c r="AY506" s="222"/>
      <c r="AZ506" s="222"/>
      <c r="BA506" s="222"/>
      <c r="BB506" s="249"/>
      <c r="BC506" s="249" t="s">
        <v>69</v>
      </c>
      <c r="BD506" s="249"/>
      <c r="BE506" s="249"/>
    </row>
    <row r="507" spans="1:57">
      <c r="A507" s="221" t="s">
        <v>132</v>
      </c>
      <c r="B507" s="222" t="str">
        <f>IF(A507="","",VLOOKUP(A507,'IHS DATABASE'!C:D,2,0))</f>
        <v>Muyombe Repeater 2 B</v>
      </c>
      <c r="C507" s="223" t="str">
        <f>IF(A507="","",VLOOKUP(A507,'IHS DATABASE'!C:AD,27,0))</f>
        <v>CCS</v>
      </c>
      <c r="D507" s="223" t="s">
        <v>62</v>
      </c>
      <c r="E507" s="223" t="str">
        <f>IF(A507="","",VLOOKUP(A507,'IHS DATABASE'!C:G,5,0))</f>
        <v>Eastern </v>
      </c>
      <c r="F507" s="223" t="str">
        <f>IF(A507="","",VLOOKUP(A507,'IHS DATABASE'!C:AB,26,0))</f>
        <v>Fetus Kalunga</v>
      </c>
      <c r="G507" s="222" t="str">
        <f>IF(A507="","",VLOOKUP(A507,'IHS DATABASE'!C:X,22,0))</f>
        <v>Fetus Kalunga</v>
      </c>
      <c r="H507" s="224"/>
      <c r="I507" s="223" t="str">
        <f>IF(A507="","",VLOOKUP(A507,'IHS DATABASE'!C:W,21,0))</f>
        <v>Outdoor</v>
      </c>
      <c r="J507" s="223" t="str">
        <f>IF(A507="","",VLOOKUP(A507,'IHS DATABASE'!C:T,18,0))</f>
        <v>Solar-Gen</v>
      </c>
      <c r="K507" s="223"/>
      <c r="L507" s="223"/>
      <c r="M507" s="223" t="str">
        <f>IF(A507="","",VLOOKUP(A507,'IHS DATABASE'!C:U,19,0))</f>
        <v>Green Field</v>
      </c>
      <c r="O507" s="213">
        <v>45975</v>
      </c>
      <c r="Q507" s="233"/>
      <c r="R507" s="234"/>
      <c r="S507" s="234" t="str">
        <f>IF(A507="","",VLOOKUP(A507,'IHS DATABASE'!C:BG,30,0))</f>
        <v>Gen Logic </v>
      </c>
      <c r="T507" s="223"/>
      <c r="U507" s="234">
        <f>IF(A507="","",VLOOKUP(A507,'IHS DATABASE'!C:AG,31,0))</f>
        <v>11</v>
      </c>
      <c r="V507" s="13"/>
      <c r="W507" s="13"/>
      <c r="X507" s="13">
        <v>9192</v>
      </c>
      <c r="Y507" s="237">
        <f t="shared" si="70"/>
        <v>9192</v>
      </c>
      <c r="Z507" s="237">
        <f t="shared" si="71"/>
        <v>1103400</v>
      </c>
      <c r="AA507" s="237" t="str">
        <f t="shared" si="72"/>
        <v>OK</v>
      </c>
      <c r="AB507" s="238"/>
      <c r="AC507" s="238"/>
      <c r="AD507" s="238"/>
      <c r="AE507" s="239"/>
      <c r="AG507" s="245"/>
      <c r="AH507" s="245"/>
      <c r="AI507" s="246">
        <v>23</v>
      </c>
      <c r="AJ507" s="246">
        <v>500</v>
      </c>
      <c r="AK507" s="240">
        <f t="shared" si="73"/>
        <v>523</v>
      </c>
      <c r="AL507" s="240">
        <f t="shared" si="74"/>
        <v>-23</v>
      </c>
      <c r="AM507" s="247">
        <f t="shared" si="75"/>
        <v>-0.00250217580504787</v>
      </c>
      <c r="AN507" s="240">
        <f>IF(A507="","",VLOOKUP(A507,'IHS DATABASE'!C:H,6,0))</f>
        <v>1.5</v>
      </c>
      <c r="AO507" s="240"/>
      <c r="AP507" s="248"/>
      <c r="AQ507" s="248"/>
      <c r="AR507" s="222"/>
      <c r="AS507" s="222"/>
      <c r="AT507" s="222">
        <f t="shared" si="76"/>
        <v>0</v>
      </c>
      <c r="AU507" s="222"/>
      <c r="AV507" s="249"/>
      <c r="AW507" s="249"/>
      <c r="AX507" s="222"/>
      <c r="AY507" s="222"/>
      <c r="AZ507" s="222"/>
      <c r="BA507" s="222"/>
      <c r="BB507" s="249"/>
      <c r="BC507" s="249" t="s">
        <v>69</v>
      </c>
      <c r="BD507" s="249"/>
      <c r="BE507" s="249"/>
    </row>
    <row r="508" spans="1:57">
      <c r="A508" s="221" t="s">
        <v>61</v>
      </c>
      <c r="B508" s="222" t="str">
        <f>IF(A508="","",VLOOKUP(A508,'IHS DATABASE'!C:D,2,0))</f>
        <v>CHAMA</v>
      </c>
      <c r="C508" s="223" t="str">
        <f>IF(A508="","",VLOOKUP(A508,'IHS DATABASE'!C:AD,27,0))</f>
        <v>CCS</v>
      </c>
      <c r="D508" s="223" t="s">
        <v>62</v>
      </c>
      <c r="E508" s="223" t="str">
        <f>IF(A508="","",VLOOKUP(A508,'IHS DATABASE'!C:G,5,0))</f>
        <v>Eastern </v>
      </c>
      <c r="F508" s="223" t="str">
        <f>IF(A508="","",VLOOKUP(A508,'IHS DATABASE'!C:AB,26,0))</f>
        <v>Fetus Kalunga</v>
      </c>
      <c r="G508" s="222" t="str">
        <f>IF(A508="","",VLOOKUP(A508,'IHS DATABASE'!C:X,22,0))</f>
        <v>Fetus Kalunga</v>
      </c>
      <c r="H508" s="224"/>
      <c r="I508" s="223" t="str">
        <f>IF(A508="","",VLOOKUP(A508,'IHS DATABASE'!C:W,21,0))</f>
        <v>Indoor </v>
      </c>
      <c r="J508" s="223" t="str">
        <f>IF(A508="","",VLOOKUP(A508,'IHS DATABASE'!C:T,18,0))</f>
        <v>Grid-Gen</v>
      </c>
      <c r="K508" s="223"/>
      <c r="L508" s="223"/>
      <c r="M508" s="223" t="str">
        <f>IF(A508="","",VLOOKUP(A508,'IHS DATABASE'!C:U,19,0))</f>
        <v>Green Field</v>
      </c>
      <c r="O508" s="213">
        <v>45975</v>
      </c>
      <c r="Q508" s="233"/>
      <c r="R508" s="234"/>
      <c r="S508" s="234" t="str">
        <f>IF(A508="","",VLOOKUP(A508,'IHS DATABASE'!C:BG,30,0))</f>
        <v>Gen Logic </v>
      </c>
      <c r="T508" s="223"/>
      <c r="U508" s="234">
        <f>IF(A508="","",VLOOKUP(A508,'IHS DATABASE'!C:AG,31,0))</f>
        <v>20</v>
      </c>
      <c r="V508" s="13"/>
      <c r="W508" s="13"/>
      <c r="X508" s="13">
        <v>7773</v>
      </c>
      <c r="Y508" s="237">
        <f t="shared" si="70"/>
        <v>7773</v>
      </c>
      <c r="Z508" s="237">
        <f t="shared" si="71"/>
        <v>1103400</v>
      </c>
      <c r="AA508" s="237" t="str">
        <f t="shared" si="72"/>
        <v>OK</v>
      </c>
      <c r="AB508" s="238"/>
      <c r="AC508" s="238"/>
      <c r="AD508" s="238"/>
      <c r="AE508" s="239"/>
      <c r="AG508" s="245"/>
      <c r="AH508" s="245"/>
      <c r="AI508" s="246">
        <v>36</v>
      </c>
      <c r="AJ508" s="246">
        <v>500</v>
      </c>
      <c r="AK508" s="240">
        <f t="shared" si="73"/>
        <v>536</v>
      </c>
      <c r="AL508" s="240">
        <f t="shared" si="74"/>
        <v>-36</v>
      </c>
      <c r="AM508" s="247">
        <f t="shared" si="75"/>
        <v>-0.00463141644152837</v>
      </c>
      <c r="AN508" s="240">
        <f>IF(A508="","",VLOOKUP(A508,'IHS DATABASE'!C:H,6,0))</f>
        <v>2.5</v>
      </c>
      <c r="AO508" s="240"/>
      <c r="AP508" s="248"/>
      <c r="AQ508" s="248"/>
      <c r="AR508" s="222"/>
      <c r="AS508" s="222"/>
      <c r="AT508" s="222">
        <f t="shared" si="76"/>
        <v>0</v>
      </c>
      <c r="AU508" s="222"/>
      <c r="AV508" s="249"/>
      <c r="AW508" s="249"/>
      <c r="AX508" s="222"/>
      <c r="AY508" s="222"/>
      <c r="AZ508" s="222"/>
      <c r="BA508" s="222"/>
      <c r="BB508" s="249"/>
      <c r="BC508" s="249" t="s">
        <v>69</v>
      </c>
      <c r="BD508" s="249"/>
      <c r="BE508" s="249"/>
    </row>
    <row r="509" spans="1:57">
      <c r="A509" s="221" t="s">
        <v>197</v>
      </c>
      <c r="B509" s="222" t="str">
        <f>IF(A509="","",VLOOKUP(A509,'IHS DATABASE'!C:D,2,0))</f>
        <v>PETAUKE</v>
      </c>
      <c r="C509" s="223" t="str">
        <f>IF(A509="","",VLOOKUP(A509,'IHS DATABASE'!C:AD,27,0))</f>
        <v>CCS</v>
      </c>
      <c r="D509" s="223" t="s">
        <v>62</v>
      </c>
      <c r="E509" s="223" t="str">
        <f>IF(A509="","",VLOOKUP(A509,'IHS DATABASE'!C:G,5,0))</f>
        <v>Eastern </v>
      </c>
      <c r="F509" s="223" t="str">
        <f>IF(A509="","",VLOOKUP(A509,'IHS DATABASE'!C:AB,26,0))</f>
        <v>Fetus Kalunga</v>
      </c>
      <c r="G509" s="222" t="str">
        <f>IF(A509="","",VLOOKUP(A509,'IHS DATABASE'!C:X,22,0))</f>
        <v>Fetus Kalunga</v>
      </c>
      <c r="H509" s="224"/>
      <c r="I509" s="223" t="str">
        <f>IF(A509="","",VLOOKUP(A509,'IHS DATABASE'!C:W,21,0))</f>
        <v>Indoor </v>
      </c>
      <c r="J509" s="223" t="str">
        <f>IF(A509="","",VLOOKUP(A509,'IHS DATABASE'!C:T,18,0))</f>
        <v>Grid-Gen</v>
      </c>
      <c r="K509" s="223"/>
      <c r="L509" s="223"/>
      <c r="M509" s="223" t="str">
        <f>IF(A509="","",VLOOKUP(A509,'IHS DATABASE'!C:U,19,0))</f>
        <v>Green Field</v>
      </c>
      <c r="O509" s="213">
        <v>45975</v>
      </c>
      <c r="Q509" s="233"/>
      <c r="R509" s="234"/>
      <c r="S509" s="234" t="str">
        <f>IF(A509="","",VLOOKUP(A509,'IHS DATABASE'!C:BG,30,0))</f>
        <v>Gen Logic </v>
      </c>
      <c r="T509" s="223"/>
      <c r="U509" s="234">
        <f>IF(A509="","",VLOOKUP(A509,'IHS DATABASE'!C:AG,31,0))</f>
        <v>30</v>
      </c>
      <c r="V509" s="13"/>
      <c r="W509" s="13"/>
      <c r="X509" s="13">
        <v>6661</v>
      </c>
      <c r="Y509" s="237">
        <f t="shared" si="70"/>
        <v>6661</v>
      </c>
      <c r="Z509" s="237">
        <f t="shared" si="71"/>
        <v>1103400</v>
      </c>
      <c r="AA509" s="237" t="str">
        <f t="shared" si="72"/>
        <v>OK</v>
      </c>
      <c r="AB509" s="238"/>
      <c r="AC509" s="238"/>
      <c r="AD509" s="238"/>
      <c r="AE509" s="239"/>
      <c r="AG509" s="245"/>
      <c r="AH509" s="245"/>
      <c r="AI509" s="246">
        <v>10</v>
      </c>
      <c r="AJ509" s="246">
        <v>350</v>
      </c>
      <c r="AK509" s="240">
        <f t="shared" si="73"/>
        <v>360</v>
      </c>
      <c r="AL509" s="240">
        <f t="shared" si="74"/>
        <v>-10</v>
      </c>
      <c r="AM509" s="247">
        <f t="shared" si="75"/>
        <v>-0.00150127608467197</v>
      </c>
      <c r="AN509" s="240">
        <f>IF(A509="","",VLOOKUP(A509,'IHS DATABASE'!C:H,6,0))</f>
        <v>4.5</v>
      </c>
      <c r="AO509" s="240"/>
      <c r="AP509" s="248"/>
      <c r="AQ509" s="248"/>
      <c r="AR509" s="222"/>
      <c r="AS509" s="222"/>
      <c r="AT509" s="222">
        <f t="shared" si="76"/>
        <v>0</v>
      </c>
      <c r="AU509" s="222"/>
      <c r="AV509" s="249"/>
      <c r="AW509" s="249"/>
      <c r="AX509" s="222"/>
      <c r="AY509" s="222"/>
      <c r="AZ509" s="222"/>
      <c r="BA509" s="222"/>
      <c r="BB509" s="249"/>
      <c r="BC509" s="249" t="s">
        <v>69</v>
      </c>
      <c r="BD509" s="249"/>
      <c r="BE509" s="249"/>
    </row>
    <row r="510" spans="1:57">
      <c r="A510" s="221" t="s">
        <v>86</v>
      </c>
      <c r="B510" s="222" t="str">
        <f>IF(A510="","",VLOOKUP(A510,'IHS DATABASE'!C:D,2,0))</f>
        <v>Petauke</v>
      </c>
      <c r="C510" s="223" t="str">
        <f>IF(A510="","",VLOOKUP(A510,'IHS DATABASE'!C:AD,27,0))</f>
        <v>CCS</v>
      </c>
      <c r="D510" s="223" t="s">
        <v>62</v>
      </c>
      <c r="E510" s="223" t="str">
        <f>IF(A510="","",VLOOKUP(A510,'IHS DATABASE'!C:G,5,0))</f>
        <v>Eastern </v>
      </c>
      <c r="F510" s="223" t="str">
        <f>IF(A510="","",VLOOKUP(A510,'IHS DATABASE'!C:AB,26,0))</f>
        <v>Fetus Kalunga</v>
      </c>
      <c r="G510" s="222" t="str">
        <f>IF(A510="","",VLOOKUP(A510,'IHS DATABASE'!C:X,22,0))</f>
        <v>Fetus Kalunga</v>
      </c>
      <c r="H510" s="224"/>
      <c r="I510" s="223" t="str">
        <f>IF(A510="","",VLOOKUP(A510,'IHS DATABASE'!C:W,21,0))</f>
        <v>Indoor </v>
      </c>
      <c r="J510" s="223" t="str">
        <f>IF(A510="","",VLOOKUP(A510,'IHS DATABASE'!C:T,18,0))</f>
        <v>Grid-Gen</v>
      </c>
      <c r="K510" s="223"/>
      <c r="L510" s="223"/>
      <c r="M510" s="223" t="str">
        <f>IF(A510="","",VLOOKUP(A510,'IHS DATABASE'!C:U,19,0))</f>
        <v>Green Field</v>
      </c>
      <c r="O510" s="213">
        <v>45975</v>
      </c>
      <c r="Q510" s="233"/>
      <c r="R510" s="234"/>
      <c r="S510" s="234" t="str">
        <f>IF(A510="","",VLOOKUP(A510,'IHS DATABASE'!C:BG,30,0))</f>
        <v>CK Works</v>
      </c>
      <c r="T510" s="223"/>
      <c r="U510" s="234">
        <f>IF(A510="","",VLOOKUP(A510,'IHS DATABASE'!C:AG,31,0))</f>
        <v>30</v>
      </c>
      <c r="V510" s="13"/>
      <c r="W510" s="13"/>
      <c r="X510" s="13">
        <v>8038</v>
      </c>
      <c r="Y510" s="237">
        <f t="shared" si="70"/>
        <v>8038</v>
      </c>
      <c r="Z510" s="237">
        <f t="shared" si="71"/>
        <v>1103400</v>
      </c>
      <c r="AA510" s="237" t="str">
        <f t="shared" si="72"/>
        <v>OK</v>
      </c>
      <c r="AB510" s="238"/>
      <c r="AC510" s="238"/>
      <c r="AD510" s="238"/>
      <c r="AE510" s="239"/>
      <c r="AG510" s="245"/>
      <c r="AH510" s="245"/>
      <c r="AI510" s="246">
        <v>22</v>
      </c>
      <c r="AJ510" s="246">
        <v>350</v>
      </c>
      <c r="AK510" s="240">
        <f t="shared" si="73"/>
        <v>372</v>
      </c>
      <c r="AL510" s="240">
        <f t="shared" si="74"/>
        <v>-22</v>
      </c>
      <c r="AM510" s="247">
        <f t="shared" si="75"/>
        <v>-0.00273699925354566</v>
      </c>
      <c r="AN510" s="240">
        <f>IF(A510="","",VLOOKUP(A510,'IHS DATABASE'!C:H,6,0))</f>
        <v>4.5</v>
      </c>
      <c r="AO510" s="240"/>
      <c r="AP510" s="248"/>
      <c r="AQ510" s="248"/>
      <c r="AR510" s="222"/>
      <c r="AS510" s="222"/>
      <c r="AT510" s="222">
        <f t="shared" si="76"/>
        <v>0</v>
      </c>
      <c r="AU510" s="222"/>
      <c r="AV510" s="249"/>
      <c r="AW510" s="249"/>
      <c r="AX510" s="222"/>
      <c r="AY510" s="222"/>
      <c r="AZ510" s="222"/>
      <c r="BA510" s="222"/>
      <c r="BB510" s="249"/>
      <c r="BC510" s="249" t="s">
        <v>69</v>
      </c>
      <c r="BD510" s="249"/>
      <c r="BE510" s="249"/>
    </row>
    <row r="511" spans="1:57">
      <c r="A511" s="221" t="s">
        <v>140</v>
      </c>
      <c r="B511" s="222" t="str">
        <f>IF(A511="","",VLOOKUP(A511,'IHS DATABASE'!C:D,2,0))</f>
        <v>Nyanphande (Petauke town1)</v>
      </c>
      <c r="C511" s="223" t="str">
        <f>IF(A511="","",VLOOKUP(A511,'IHS DATABASE'!C:AD,27,0))</f>
        <v>CCS</v>
      </c>
      <c r="D511" s="223" t="s">
        <v>62</v>
      </c>
      <c r="E511" s="223" t="str">
        <f>IF(A511="","",VLOOKUP(A511,'IHS DATABASE'!C:G,5,0))</f>
        <v>Eastern </v>
      </c>
      <c r="F511" s="223" t="str">
        <f>IF(A511="","",VLOOKUP(A511,'IHS DATABASE'!C:AB,26,0))</f>
        <v>Fetus Kalunga</v>
      </c>
      <c r="G511" s="222" t="str">
        <f>IF(A511="","",VLOOKUP(A511,'IHS DATABASE'!C:X,22,0))</f>
        <v>Fetus Kalunga</v>
      </c>
      <c r="H511" s="224"/>
      <c r="I511" s="223" t="str">
        <f>IF(A511="","",VLOOKUP(A511,'IHS DATABASE'!C:W,21,0))</f>
        <v>Outdoor</v>
      </c>
      <c r="J511" s="223" t="str">
        <f>IF(A511="","",VLOOKUP(A511,'IHS DATABASE'!C:T,18,0))</f>
        <v>Grid-Gen</v>
      </c>
      <c r="K511" s="223"/>
      <c r="L511" s="223"/>
      <c r="M511" s="223" t="str">
        <f>IF(A511="","",VLOOKUP(A511,'IHS DATABASE'!C:U,19,0))</f>
        <v>Green Field</v>
      </c>
      <c r="O511" s="213">
        <v>45975</v>
      </c>
      <c r="Q511" s="233"/>
      <c r="R511" s="234"/>
      <c r="S511" s="234" t="str">
        <f>IF(A511="","",VLOOKUP(A511,'IHS DATABASE'!C:BG,30,0))</f>
        <v>CK Works</v>
      </c>
      <c r="T511" s="223"/>
      <c r="U511" s="234">
        <f>IF(A511="","",VLOOKUP(A511,'IHS DATABASE'!C:AG,31,0))</f>
        <v>15</v>
      </c>
      <c r="V511" s="13"/>
      <c r="W511" s="13"/>
      <c r="X511" s="13">
        <v>9136</v>
      </c>
      <c r="Y511" s="237">
        <f t="shared" si="70"/>
        <v>9136</v>
      </c>
      <c r="Z511" s="237">
        <f t="shared" si="71"/>
        <v>1103400</v>
      </c>
      <c r="AA511" s="237" t="str">
        <f t="shared" si="72"/>
        <v>OK</v>
      </c>
      <c r="AB511" s="238"/>
      <c r="AC511" s="238"/>
      <c r="AD511" s="238"/>
      <c r="AE511" s="239"/>
      <c r="AG511" s="245"/>
      <c r="AH511" s="245"/>
      <c r="AI511" s="246">
        <v>8</v>
      </c>
      <c r="AJ511" s="246">
        <v>300</v>
      </c>
      <c r="AK511" s="240">
        <f t="shared" si="73"/>
        <v>308</v>
      </c>
      <c r="AL511" s="240">
        <f t="shared" si="74"/>
        <v>-8</v>
      </c>
      <c r="AM511" s="247">
        <f t="shared" si="75"/>
        <v>-0.000875656742556918</v>
      </c>
      <c r="AN511" s="240">
        <f>IF(A511="","",VLOOKUP(A511,'IHS DATABASE'!C:H,6,0))</f>
        <v>1.8</v>
      </c>
      <c r="AO511" s="240"/>
      <c r="AP511" s="248"/>
      <c r="AQ511" s="248"/>
      <c r="AR511" s="222"/>
      <c r="AS511" s="222"/>
      <c r="AT511" s="222">
        <f t="shared" si="76"/>
        <v>0</v>
      </c>
      <c r="AU511" s="222"/>
      <c r="AV511" s="249"/>
      <c r="AW511" s="249"/>
      <c r="AX511" s="222"/>
      <c r="AY511" s="222"/>
      <c r="AZ511" s="222"/>
      <c r="BA511" s="222"/>
      <c r="BB511" s="249"/>
      <c r="BC511" s="249" t="s">
        <v>69</v>
      </c>
      <c r="BD511" s="249"/>
      <c r="BE511" s="249"/>
    </row>
    <row r="512" spans="1:57">
      <c r="A512" s="221" t="s">
        <v>64</v>
      </c>
      <c r="B512" s="222" t="str">
        <f>IF(A512="","",VLOOKUP(A512,'IHS DATABASE'!C:D,2,0))</f>
        <v>Lyonekela</v>
      </c>
      <c r="C512" s="223" t="str">
        <f>IF(A512="","",VLOOKUP(A512,'IHS DATABASE'!C:AD,27,0))</f>
        <v>CCS</v>
      </c>
      <c r="D512" s="223" t="s">
        <v>62</v>
      </c>
      <c r="E512" s="223" t="str">
        <f>IF(A512="","",VLOOKUP(A512,'IHS DATABASE'!C:G,5,0))</f>
        <v>Eastern </v>
      </c>
      <c r="F512" s="223" t="str">
        <f>IF(A512="","",VLOOKUP(A512,'IHS DATABASE'!C:AB,26,0))</f>
        <v>Fetus Kalunga</v>
      </c>
      <c r="G512" s="222" t="str">
        <f>IF(A512="","",VLOOKUP(A512,'IHS DATABASE'!C:X,22,0))</f>
        <v>Fetus Kalunga</v>
      </c>
      <c r="H512" s="224"/>
      <c r="I512" s="223" t="str">
        <f>IF(A512="","",VLOOKUP(A512,'IHS DATABASE'!C:W,21,0))</f>
        <v>Indoor </v>
      </c>
      <c r="J512" s="223" t="str">
        <f>IF(A512="","",VLOOKUP(A512,'IHS DATABASE'!C:T,18,0))</f>
        <v>Grid-Gen</v>
      </c>
      <c r="K512" s="223"/>
      <c r="L512" s="223"/>
      <c r="M512" s="223" t="str">
        <f>IF(A512="","",VLOOKUP(A512,'IHS DATABASE'!C:U,19,0))</f>
        <v>Green Field</v>
      </c>
      <c r="O512" s="213">
        <v>45976</v>
      </c>
      <c r="Q512" s="233"/>
      <c r="R512" s="234"/>
      <c r="S512" s="234" t="str">
        <f>IF(A512="","",VLOOKUP(A512,'IHS DATABASE'!C:BG,30,0))</f>
        <v>Gen Logic </v>
      </c>
      <c r="T512" s="223"/>
      <c r="U512" s="234">
        <f>IF(A512="","",VLOOKUP(A512,'IHS DATABASE'!C:AG,31,0))</f>
        <v>20</v>
      </c>
      <c r="V512" s="13"/>
      <c r="W512" s="13"/>
      <c r="X512" s="13">
        <v>3339</v>
      </c>
      <c r="Y512" s="237">
        <f t="shared" si="70"/>
        <v>3339</v>
      </c>
      <c r="Z512" s="237">
        <f t="shared" si="71"/>
        <v>1103424</v>
      </c>
      <c r="AA512" s="237" t="str">
        <f t="shared" si="72"/>
        <v>OK</v>
      </c>
      <c r="AB512" s="238"/>
      <c r="AC512" s="238"/>
      <c r="AD512" s="238"/>
      <c r="AE512" s="239"/>
      <c r="AG512" s="245"/>
      <c r="AH512" s="245"/>
      <c r="AI512" s="246">
        <v>28</v>
      </c>
      <c r="AJ512" s="246">
        <v>600</v>
      </c>
      <c r="AK512" s="240">
        <f t="shared" si="73"/>
        <v>628</v>
      </c>
      <c r="AL512" s="240">
        <f t="shared" si="74"/>
        <v>-28</v>
      </c>
      <c r="AM512" s="247">
        <f t="shared" si="75"/>
        <v>-0.00838574423480084</v>
      </c>
      <c r="AN512" s="240">
        <f>IF(A512="","",VLOOKUP(A512,'IHS DATABASE'!C:H,6,0))</f>
        <v>2.5</v>
      </c>
      <c r="AO512" s="240"/>
      <c r="AP512" s="248"/>
      <c r="AQ512" s="248"/>
      <c r="AR512" s="222"/>
      <c r="AS512" s="222"/>
      <c r="AT512" s="222">
        <f t="shared" si="76"/>
        <v>0</v>
      </c>
      <c r="AU512" s="222"/>
      <c r="AV512" s="249"/>
      <c r="AW512" s="249"/>
      <c r="AX512" s="222"/>
      <c r="AY512" s="222"/>
      <c r="AZ512" s="222"/>
      <c r="BA512" s="222"/>
      <c r="BB512" s="249"/>
      <c r="BC512" s="249" t="s">
        <v>69</v>
      </c>
      <c r="BD512" s="249"/>
      <c r="BE512" s="249"/>
    </row>
    <row r="513" spans="1:57">
      <c r="A513" s="221" t="s">
        <v>106</v>
      </c>
      <c r="B513" s="222" t="str">
        <f>IF(A513="","",VLOOKUP(A513,'IHS DATABASE'!C:D,2,0))</f>
        <v>Chipata town1 (Mchenga)</v>
      </c>
      <c r="C513" s="223" t="str">
        <f>IF(A513="","",VLOOKUP(A513,'IHS DATABASE'!C:AD,27,0))</f>
        <v>CCS</v>
      </c>
      <c r="D513" s="223" t="s">
        <v>59</v>
      </c>
      <c r="E513" s="223" t="str">
        <f>IF(A513="","",VLOOKUP(A513,'IHS DATABASE'!C:G,5,0))</f>
        <v>Eastern </v>
      </c>
      <c r="F513" s="223" t="str">
        <f>IF(A513="","",VLOOKUP(A513,'IHS DATABASE'!C:AB,26,0))</f>
        <v>Fetus Kalunga</v>
      </c>
      <c r="G513" s="222" t="str">
        <f>IF(A513="","",VLOOKUP(A513,'IHS DATABASE'!C:X,22,0))</f>
        <v>Fetus Kalunga</v>
      </c>
      <c r="H513" s="224"/>
      <c r="I513" s="223" t="str">
        <f>IF(A513="","",VLOOKUP(A513,'IHS DATABASE'!C:W,21,0))</f>
        <v>Outdoor</v>
      </c>
      <c r="J513" s="223" t="str">
        <f>IF(A513="","",VLOOKUP(A513,'IHS DATABASE'!C:T,18,0))</f>
        <v>Grid-Gen</v>
      </c>
      <c r="K513" s="223"/>
      <c r="L513" s="223"/>
      <c r="M513" s="223" t="str">
        <f>IF(A513="","",VLOOKUP(A513,'IHS DATABASE'!C:U,19,0))</f>
        <v>Green Field</v>
      </c>
      <c r="O513" s="213">
        <v>45976</v>
      </c>
      <c r="Q513" s="233"/>
      <c r="R513" s="234"/>
      <c r="S513" s="234" t="str">
        <f>IF(A513="","",VLOOKUP(A513,'IHS DATABASE'!C:BG,30,0))</f>
        <v>CK Works</v>
      </c>
      <c r="T513" s="223"/>
      <c r="U513" s="234">
        <f>IF(A513="","",VLOOKUP(A513,'IHS DATABASE'!C:AG,31,0))</f>
        <v>30</v>
      </c>
      <c r="V513" s="13"/>
      <c r="W513" s="13"/>
      <c r="X513" s="13">
        <v>10467</v>
      </c>
      <c r="Y513" s="237">
        <f t="shared" si="70"/>
        <v>10467</v>
      </c>
      <c r="Z513" s="237">
        <f t="shared" si="71"/>
        <v>1103424</v>
      </c>
      <c r="AA513" s="237" t="str">
        <f t="shared" si="72"/>
        <v>OK</v>
      </c>
      <c r="AB513" s="238"/>
      <c r="AC513" s="238"/>
      <c r="AD513" s="238"/>
      <c r="AE513" s="239"/>
      <c r="AG513" s="245"/>
      <c r="AH513" s="245"/>
      <c r="AI513" s="246">
        <v>45</v>
      </c>
      <c r="AJ513" s="246">
        <v>400</v>
      </c>
      <c r="AK513" s="240">
        <f t="shared" si="73"/>
        <v>445</v>
      </c>
      <c r="AL513" s="240">
        <f t="shared" si="74"/>
        <v>-45</v>
      </c>
      <c r="AM513" s="247">
        <f t="shared" si="75"/>
        <v>-0.00429922613929493</v>
      </c>
      <c r="AN513" s="240">
        <f>IF(A513="","",VLOOKUP(A513,'IHS DATABASE'!C:H,6,0))</f>
        <v>4.5</v>
      </c>
      <c r="AO513" s="240"/>
      <c r="AP513" s="248"/>
      <c r="AQ513" s="248"/>
      <c r="AR513" s="222"/>
      <c r="AS513" s="222"/>
      <c r="AT513" s="222">
        <f t="shared" si="76"/>
        <v>0</v>
      </c>
      <c r="AU513" s="222"/>
      <c r="AV513" s="249"/>
      <c r="AW513" s="249"/>
      <c r="AX513" s="222"/>
      <c r="AY513" s="222"/>
      <c r="AZ513" s="222"/>
      <c r="BA513" s="222"/>
      <c r="BB513" s="249"/>
      <c r="BC513" s="249" t="s">
        <v>69</v>
      </c>
      <c r="BD513" s="249"/>
      <c r="BE513" s="249"/>
    </row>
    <row r="514" spans="1:57">
      <c r="A514" s="221" t="s">
        <v>138</v>
      </c>
      <c r="B514" s="222" t="str">
        <f>IF(A514="","",VLOOKUP(A514,'IHS DATABASE'!C:D,2,0))</f>
        <v>Nyanje</v>
      </c>
      <c r="C514" s="223" t="str">
        <f>IF(A514="","",VLOOKUP(A514,'IHS DATABASE'!C:AD,27,0))</f>
        <v>CCS</v>
      </c>
      <c r="D514" s="223" t="s">
        <v>76</v>
      </c>
      <c r="E514" s="223" t="str">
        <f>IF(A514="","",VLOOKUP(A514,'IHS DATABASE'!C:G,5,0))</f>
        <v>Eastern </v>
      </c>
      <c r="F514" s="223" t="str">
        <f>IF(A514="","",VLOOKUP(A514,'IHS DATABASE'!C:AB,26,0))</f>
        <v>Fetus Kalunga</v>
      </c>
      <c r="G514" s="222" t="str">
        <f>IF(A514="","",VLOOKUP(A514,'IHS DATABASE'!C:X,22,0))</f>
        <v>Fetus Kalunga</v>
      </c>
      <c r="H514" s="224"/>
      <c r="I514" s="223" t="str">
        <f>IF(A514="","",VLOOKUP(A514,'IHS DATABASE'!C:W,21,0))</f>
        <v>Outdoor</v>
      </c>
      <c r="J514" s="223" t="str">
        <f>IF(A514="","",VLOOKUP(A514,'IHS DATABASE'!C:T,18,0))</f>
        <v>Solar-Gen</v>
      </c>
      <c r="K514" s="223"/>
      <c r="L514" s="223"/>
      <c r="M514" s="223" t="str">
        <f>IF(A514="","",VLOOKUP(A514,'IHS DATABASE'!C:U,19,0))</f>
        <v>Green Field</v>
      </c>
      <c r="O514" s="213">
        <v>45976</v>
      </c>
      <c r="Q514" s="233"/>
      <c r="R514" s="234"/>
      <c r="S514" s="234" t="str">
        <f>IF(A514="","",VLOOKUP(A514,'IHS DATABASE'!C:BG,30,0))</f>
        <v>Gen Logic </v>
      </c>
      <c r="T514" s="223"/>
      <c r="U514" s="234">
        <f>IF(A514="","",VLOOKUP(A514,'IHS DATABASE'!C:AG,31,0))</f>
        <v>20</v>
      </c>
      <c r="V514" s="13"/>
      <c r="W514" s="13"/>
      <c r="X514" s="13">
        <v>27259</v>
      </c>
      <c r="Y514" s="237">
        <f t="shared" si="70"/>
        <v>27259</v>
      </c>
      <c r="Z514" s="237">
        <f t="shared" si="71"/>
        <v>1103424</v>
      </c>
      <c r="AA514" s="237" t="str">
        <f t="shared" si="72"/>
        <v>OK</v>
      </c>
      <c r="AB514" s="238"/>
      <c r="AC514" s="238"/>
      <c r="AD514" s="238"/>
      <c r="AE514" s="239"/>
      <c r="AG514" s="245"/>
      <c r="AH514" s="245"/>
      <c r="AI514" s="246">
        <v>25</v>
      </c>
      <c r="AJ514" s="246">
        <v>300</v>
      </c>
      <c r="AK514" s="240">
        <f t="shared" si="73"/>
        <v>325</v>
      </c>
      <c r="AL514" s="240">
        <f t="shared" si="74"/>
        <v>-25</v>
      </c>
      <c r="AM514" s="247">
        <f t="shared" si="75"/>
        <v>-0.000917128287904912</v>
      </c>
      <c r="AN514" s="240">
        <f>IF(A514="","",VLOOKUP(A514,'IHS DATABASE'!C:H,6,0))</f>
        <v>2.5</v>
      </c>
      <c r="AO514" s="240"/>
      <c r="AP514" s="248"/>
      <c r="AQ514" s="248"/>
      <c r="AR514" s="222"/>
      <c r="AS514" s="222"/>
      <c r="AT514" s="222">
        <f t="shared" si="76"/>
        <v>0</v>
      </c>
      <c r="AU514" s="222"/>
      <c r="AV514" s="249"/>
      <c r="AW514" s="249"/>
      <c r="AX514" s="222"/>
      <c r="AY514" s="222"/>
      <c r="AZ514" s="222"/>
      <c r="BA514" s="222"/>
      <c r="BB514" s="249"/>
      <c r="BC514" s="249" t="s">
        <v>69</v>
      </c>
      <c r="BD514" s="249"/>
      <c r="BE514" s="249"/>
    </row>
    <row r="515" spans="1:57">
      <c r="A515" s="221" t="s">
        <v>204</v>
      </c>
      <c r="B515" s="222" t="str">
        <f>IF(A515="","",VLOOKUP(A515,'IHS DATABASE'!C:D,2,0))</f>
        <v>SINDA</v>
      </c>
      <c r="C515" s="223" t="str">
        <f>IF(A515="","",VLOOKUP(A515,'IHS DATABASE'!C:AD,27,0))</f>
        <v>CCS</v>
      </c>
      <c r="D515" s="223" t="s">
        <v>76</v>
      </c>
      <c r="E515" s="223" t="str">
        <f>IF(A515="","",VLOOKUP(A515,'IHS DATABASE'!C:G,5,0))</f>
        <v>Eastern </v>
      </c>
      <c r="F515" s="223" t="str">
        <f>IF(A515="","",VLOOKUP(A515,'IHS DATABASE'!C:AB,26,0))</f>
        <v>Fetus Kalunga</v>
      </c>
      <c r="G515" s="222" t="str">
        <f>IF(A515="","",VLOOKUP(A515,'IHS DATABASE'!C:X,22,0))</f>
        <v>Fetus Kalunga</v>
      </c>
      <c r="H515" s="224"/>
      <c r="I515" s="223" t="str">
        <f>IF(A515="","",VLOOKUP(A515,'IHS DATABASE'!C:W,21,0))</f>
        <v>Indoor </v>
      </c>
      <c r="J515" s="223" t="str">
        <f>IF(A515="","",VLOOKUP(A515,'IHS DATABASE'!C:T,18,0))</f>
        <v>Grid-Gen</v>
      </c>
      <c r="K515" s="223"/>
      <c r="L515" s="223"/>
      <c r="M515" s="223" t="str">
        <f>IF(A515="","",VLOOKUP(A515,'IHS DATABASE'!C:U,19,0))</f>
        <v>Green Field</v>
      </c>
      <c r="O515" s="213">
        <v>45976</v>
      </c>
      <c r="Q515" s="233"/>
      <c r="R515" s="234"/>
      <c r="S515" s="234" t="str">
        <f>IF(A515="","",VLOOKUP(A515,'IHS DATABASE'!C:BG,30,0))</f>
        <v>Gen Logic </v>
      </c>
      <c r="T515" s="223"/>
      <c r="U515" s="234">
        <f>IF(A515="","",VLOOKUP(A515,'IHS DATABASE'!C:AG,31,0))</f>
        <v>16</v>
      </c>
      <c r="V515" s="13"/>
      <c r="W515" s="13"/>
      <c r="X515" s="13">
        <v>34244</v>
      </c>
      <c r="Y515" s="237">
        <f t="shared" si="70"/>
        <v>34244</v>
      </c>
      <c r="Z515" s="237">
        <f t="shared" si="71"/>
        <v>1103424</v>
      </c>
      <c r="AA515" s="237" t="str">
        <f t="shared" si="72"/>
        <v>OK</v>
      </c>
      <c r="AB515" s="238"/>
      <c r="AC515" s="238"/>
      <c r="AD515" s="238"/>
      <c r="AE515" s="239"/>
      <c r="AG515" s="245"/>
      <c r="AH515" s="245"/>
      <c r="AI515" s="246">
        <v>50</v>
      </c>
      <c r="AJ515" s="246">
        <v>200</v>
      </c>
      <c r="AK515" s="240">
        <f t="shared" si="73"/>
        <v>250</v>
      </c>
      <c r="AL515" s="240">
        <f t="shared" si="74"/>
        <v>-50</v>
      </c>
      <c r="AM515" s="247">
        <f t="shared" si="75"/>
        <v>-0.00146010980025698</v>
      </c>
      <c r="AN515" s="240">
        <f>IF(A515="","",VLOOKUP(A515,'IHS DATABASE'!C:H,6,0))</f>
        <v>2</v>
      </c>
      <c r="AO515" s="240"/>
      <c r="AP515" s="248"/>
      <c r="AQ515" s="248"/>
      <c r="AR515" s="222"/>
      <c r="AS515" s="222"/>
      <c r="AT515" s="222">
        <f t="shared" si="76"/>
        <v>0</v>
      </c>
      <c r="AU515" s="222"/>
      <c r="AV515" s="249"/>
      <c r="AW515" s="249"/>
      <c r="AX515" s="222"/>
      <c r="AY515" s="222"/>
      <c r="AZ515" s="222"/>
      <c r="BA515" s="222"/>
      <c r="BB515" s="249"/>
      <c r="BC515" s="249" t="s">
        <v>69</v>
      </c>
      <c r="BD515" s="249"/>
      <c r="BE515" s="249"/>
    </row>
    <row r="516" spans="1:57">
      <c r="A516" s="221" t="s">
        <v>214</v>
      </c>
      <c r="B516" s="222" t="str">
        <f>IF(A516="","",VLOOKUP(A516,'IHS DATABASE'!C:D,2,0))</f>
        <v>Sinda</v>
      </c>
      <c r="C516" s="223" t="str">
        <f>IF(A516="","",VLOOKUP(A516,'IHS DATABASE'!C:AD,27,0))</f>
        <v>CCS</v>
      </c>
      <c r="D516" s="223" t="s">
        <v>76</v>
      </c>
      <c r="E516" s="223" t="str">
        <f>IF(A516="","",VLOOKUP(A516,'IHS DATABASE'!C:G,5,0))</f>
        <v>Eastern </v>
      </c>
      <c r="F516" s="223" t="str">
        <f>IF(A516="","",VLOOKUP(A516,'IHS DATABASE'!C:AB,26,0))</f>
        <v>Fetus Kalunga</v>
      </c>
      <c r="G516" s="222" t="str">
        <f>IF(A516="","",VLOOKUP(A516,'IHS DATABASE'!C:X,22,0))</f>
        <v>Fetus Kalunga</v>
      </c>
      <c r="H516" s="224"/>
      <c r="I516" s="223" t="str">
        <f>IF(A516="","",VLOOKUP(A516,'IHS DATABASE'!C:W,21,0))</f>
        <v>Indoor </v>
      </c>
      <c r="J516" s="223" t="str">
        <f>IF(A516="","",VLOOKUP(A516,'IHS DATABASE'!C:T,18,0))</f>
        <v>Grid-Gen</v>
      </c>
      <c r="K516" s="223"/>
      <c r="L516" s="223"/>
      <c r="M516" s="223" t="str">
        <f>IF(A516="","",VLOOKUP(A516,'IHS DATABASE'!C:U,19,0))</f>
        <v>Green Field</v>
      </c>
      <c r="O516" s="213">
        <v>45975</v>
      </c>
      <c r="Q516" s="233"/>
      <c r="R516" s="234"/>
      <c r="S516" s="234" t="str">
        <f>IF(A516="","",VLOOKUP(A516,'IHS DATABASE'!C:BG,30,0))</f>
        <v>Earth technology</v>
      </c>
      <c r="T516" s="223"/>
      <c r="U516" s="234">
        <f>IF(A516="","",VLOOKUP(A516,'IHS DATABASE'!C:AG,31,0))</f>
        <v>20</v>
      </c>
      <c r="V516" s="13"/>
      <c r="W516" s="13"/>
      <c r="X516" s="13">
        <v>118876</v>
      </c>
      <c r="Y516" s="237">
        <f t="shared" si="70"/>
        <v>118876</v>
      </c>
      <c r="Z516" s="237">
        <f t="shared" si="71"/>
        <v>1103400</v>
      </c>
      <c r="AA516" s="237" t="str">
        <f t="shared" si="72"/>
        <v>OK</v>
      </c>
      <c r="AB516" s="238"/>
      <c r="AC516" s="238"/>
      <c r="AD516" s="238"/>
      <c r="AE516" s="239"/>
      <c r="AG516" s="245"/>
      <c r="AH516" s="245"/>
      <c r="AI516" s="246">
        <v>20</v>
      </c>
      <c r="AJ516" s="246">
        <v>300</v>
      </c>
      <c r="AK516" s="240">
        <f t="shared" si="73"/>
        <v>320</v>
      </c>
      <c r="AL516" s="240">
        <f t="shared" si="74"/>
        <v>-20</v>
      </c>
      <c r="AM516" s="247">
        <f t="shared" si="75"/>
        <v>-0.00016824253844342</v>
      </c>
      <c r="AN516" s="240">
        <f>IF(A516="","",VLOOKUP(A516,'IHS DATABASE'!C:H,6,0))</f>
        <v>2.5</v>
      </c>
      <c r="AO516" s="240"/>
      <c r="AP516" s="248"/>
      <c r="AQ516" s="248"/>
      <c r="AR516" s="222"/>
      <c r="AS516" s="222"/>
      <c r="AT516" s="222">
        <f t="shared" si="76"/>
        <v>0</v>
      </c>
      <c r="AU516" s="222"/>
      <c r="AV516" s="249"/>
      <c r="AW516" s="249"/>
      <c r="AX516" s="222"/>
      <c r="AY516" s="222"/>
      <c r="AZ516" s="222"/>
      <c r="BA516" s="222"/>
      <c r="BB516" s="249"/>
      <c r="BC516" s="249" t="s">
        <v>69</v>
      </c>
      <c r="BD516" s="249"/>
      <c r="BE516" s="249"/>
    </row>
    <row r="517" spans="1:57">
      <c r="A517" s="221" t="s">
        <v>143</v>
      </c>
      <c r="B517" s="222" t="s">
        <v>144</v>
      </c>
      <c r="C517" s="223" t="s">
        <v>225</v>
      </c>
      <c r="D517" s="223" t="s">
        <v>76</v>
      </c>
      <c r="E517" s="223" t="e">
        <f>IF(A517="","",VLOOKUP(A517,'IHS DATABASE'!C:G,5,0))</f>
        <v>#N/A</v>
      </c>
      <c r="F517" s="223" t="e">
        <f>IF(A517="","",VLOOKUP(A517,'IHS DATABASE'!C:AB,26,0))</f>
        <v>#N/A</v>
      </c>
      <c r="G517" s="222" t="e">
        <f>IF(A517="","",VLOOKUP(A517,'IHS DATABASE'!C:X,22,0))</f>
        <v>#N/A</v>
      </c>
      <c r="H517" s="224"/>
      <c r="I517" s="223" t="e">
        <f>IF(A517="","",VLOOKUP(A517,'IHS DATABASE'!C:W,21,0))</f>
        <v>#N/A</v>
      </c>
      <c r="J517" s="223" t="e">
        <f>IF(A517="","",VLOOKUP(A517,'IHS DATABASE'!C:T,18,0))</f>
        <v>#N/A</v>
      </c>
      <c r="K517" s="223"/>
      <c r="L517" s="223"/>
      <c r="M517" s="223" t="e">
        <f>IF(A517="","",VLOOKUP(A517,'IHS DATABASE'!C:U,19,0))</f>
        <v>#N/A</v>
      </c>
      <c r="O517" s="213">
        <v>45976</v>
      </c>
      <c r="Q517" s="233"/>
      <c r="R517" s="234"/>
      <c r="S517" s="234" t="e">
        <f>IF(A517="","",VLOOKUP(A517,'IHS DATABASE'!C:BG,30,0))</f>
        <v>#N/A</v>
      </c>
      <c r="T517" s="223"/>
      <c r="U517" s="234" t="e">
        <f>IF(A517="","",VLOOKUP(A517,'IHS DATABASE'!C:AG,31,0))</f>
        <v>#N/A</v>
      </c>
      <c r="V517" s="13"/>
      <c r="W517" s="13"/>
      <c r="X517" s="13">
        <v>1115</v>
      </c>
      <c r="Y517" s="237">
        <f t="shared" si="70"/>
        <v>1115</v>
      </c>
      <c r="Z517" s="237">
        <f t="shared" si="71"/>
        <v>1103424</v>
      </c>
      <c r="AA517" s="237" t="str">
        <f t="shared" si="72"/>
        <v>OK</v>
      </c>
      <c r="AB517" s="238"/>
      <c r="AC517" s="238"/>
      <c r="AD517" s="238"/>
      <c r="AE517" s="239"/>
      <c r="AG517" s="245"/>
      <c r="AH517" s="245"/>
      <c r="AI517" s="246">
        <v>137</v>
      </c>
      <c r="AJ517" s="246">
        <v>100</v>
      </c>
      <c r="AK517" s="240">
        <f t="shared" si="73"/>
        <v>237</v>
      </c>
      <c r="AL517" s="240">
        <f t="shared" si="74"/>
        <v>-137</v>
      </c>
      <c r="AM517" s="247">
        <f t="shared" si="75"/>
        <v>-0.122869955156951</v>
      </c>
      <c r="AN517" s="240" t="e">
        <f>IF(A517="","",VLOOKUP(A517,'IHS DATABASE'!C:H,6,0))</f>
        <v>#N/A</v>
      </c>
      <c r="AO517" s="240"/>
      <c r="AP517" s="248"/>
      <c r="AQ517" s="248"/>
      <c r="AR517" s="222"/>
      <c r="AS517" s="222"/>
      <c r="AT517" s="222">
        <f t="shared" si="76"/>
        <v>0</v>
      </c>
      <c r="AU517" s="222"/>
      <c r="AV517" s="249"/>
      <c r="AW517" s="249"/>
      <c r="AX517" s="222"/>
      <c r="AY517" s="222"/>
      <c r="AZ517" s="222"/>
      <c r="BA517" s="222"/>
      <c r="BB517" s="249"/>
      <c r="BC517" s="249" t="s">
        <v>69</v>
      </c>
      <c r="BD517" s="249"/>
      <c r="BE517" s="249"/>
    </row>
    <row r="518" spans="1:57">
      <c r="A518" s="221" t="s">
        <v>97</v>
      </c>
      <c r="B518" s="222" t="str">
        <f>IF(A518="","",VLOOKUP(A518,'IHS DATABASE'!C:D,2,0))</f>
        <v>CHIPATA RELIEF 2 (Kapata)</v>
      </c>
      <c r="C518" s="223" t="str">
        <f>IF(A518="","",VLOOKUP(A518,'IHS DATABASE'!C:AD,27,0))</f>
        <v>CCS</v>
      </c>
      <c r="D518" s="223" t="s">
        <v>59</v>
      </c>
      <c r="E518" s="223" t="str">
        <f>IF(A518="","",VLOOKUP(A518,'IHS DATABASE'!C:G,5,0))</f>
        <v>Eastern </v>
      </c>
      <c r="F518" s="223" t="str">
        <f>IF(A518="","",VLOOKUP(A518,'IHS DATABASE'!C:AB,26,0))</f>
        <v>Fetus Kalunga</v>
      </c>
      <c r="G518" s="222" t="str">
        <f>IF(A518="","",VLOOKUP(A518,'IHS DATABASE'!C:X,22,0))</f>
        <v>Fetus Kalunga</v>
      </c>
      <c r="H518" s="224"/>
      <c r="I518" s="223" t="str">
        <f>IF(A518="","",VLOOKUP(A518,'IHS DATABASE'!C:W,21,0))</f>
        <v>Indoor </v>
      </c>
      <c r="J518" s="223" t="str">
        <f>IF(A518="","",VLOOKUP(A518,'IHS DATABASE'!C:T,18,0))</f>
        <v>Grid-Gen</v>
      </c>
      <c r="K518" s="223"/>
      <c r="L518" s="223"/>
      <c r="M518" s="223" t="str">
        <f>IF(A518="","",VLOOKUP(A518,'IHS DATABASE'!C:U,19,0))</f>
        <v>Green Field</v>
      </c>
      <c r="O518" s="213">
        <v>45976</v>
      </c>
      <c r="Q518" s="233"/>
      <c r="R518" s="234"/>
      <c r="S518" s="234" t="str">
        <f>IF(A518="","",VLOOKUP(A518,'IHS DATABASE'!C:BG,30,0))</f>
        <v>CK Works</v>
      </c>
      <c r="T518" s="223"/>
      <c r="U518" s="234">
        <f>IF(A518="","",VLOOKUP(A518,'IHS DATABASE'!C:AG,31,0))</f>
        <v>45</v>
      </c>
      <c r="V518" s="13"/>
      <c r="W518" s="13"/>
      <c r="X518" s="13">
        <v>5798</v>
      </c>
      <c r="Y518" s="237">
        <f t="shared" si="70"/>
        <v>5798</v>
      </c>
      <c r="Z518" s="237">
        <f t="shared" si="71"/>
        <v>1103424</v>
      </c>
      <c r="AA518" s="237" t="str">
        <f t="shared" si="72"/>
        <v>OK</v>
      </c>
      <c r="AB518" s="238"/>
      <c r="AC518" s="238"/>
      <c r="AD518" s="238"/>
      <c r="AE518" s="239"/>
      <c r="AG518" s="245"/>
      <c r="AH518" s="245"/>
      <c r="AI518" s="246">
        <v>392</v>
      </c>
      <c r="AJ518" s="246">
        <v>500</v>
      </c>
      <c r="AK518" s="240">
        <f t="shared" si="73"/>
        <v>892</v>
      </c>
      <c r="AL518" s="240">
        <f t="shared" si="74"/>
        <v>-392</v>
      </c>
      <c r="AM518" s="247">
        <f t="shared" si="75"/>
        <v>-0.0676095205243187</v>
      </c>
      <c r="AN518" s="240">
        <f>IF(A518="","",VLOOKUP(A518,'IHS DATABASE'!C:H,6,0))</f>
        <v>5.5</v>
      </c>
      <c r="AO518" s="240"/>
      <c r="AP518" s="248"/>
      <c r="AQ518" s="248"/>
      <c r="AR518" s="222"/>
      <c r="AS518" s="222"/>
      <c r="AT518" s="222">
        <f t="shared" si="76"/>
        <v>0</v>
      </c>
      <c r="AU518" s="222"/>
      <c r="AV518" s="249"/>
      <c r="AW518" s="249"/>
      <c r="AX518" s="222"/>
      <c r="AY518" s="222"/>
      <c r="AZ518" s="222"/>
      <c r="BA518" s="222"/>
      <c r="BB518" s="249"/>
      <c r="BC518" s="249" t="s">
        <v>60</v>
      </c>
      <c r="BD518" s="249"/>
      <c r="BE518" s="249"/>
    </row>
    <row r="519" spans="1:57">
      <c r="A519" s="221" t="s">
        <v>84</v>
      </c>
      <c r="B519" s="222" t="str">
        <f>IF(A519="","",VLOOKUP(A519,'IHS DATABASE'!C:D,2,0))</f>
        <v>Chipalamba BB</v>
      </c>
      <c r="C519" s="223" t="str">
        <f>IF(A519="","",VLOOKUP(A519,'IHS DATABASE'!C:AD,27,0))</f>
        <v>CCS</v>
      </c>
      <c r="D519" s="223" t="s">
        <v>59</v>
      </c>
      <c r="E519" s="223" t="str">
        <f>IF(A519="","",VLOOKUP(A519,'IHS DATABASE'!C:G,5,0))</f>
        <v>Eastern </v>
      </c>
      <c r="F519" s="223" t="str">
        <f>IF(A519="","",VLOOKUP(A519,'IHS DATABASE'!C:AB,26,0))</f>
        <v>Fetus Kalunga</v>
      </c>
      <c r="G519" s="222" t="str">
        <f>IF(A519="","",VLOOKUP(A519,'IHS DATABASE'!C:X,22,0))</f>
        <v>Fetus Kalunga</v>
      </c>
      <c r="H519" s="224"/>
      <c r="I519" s="223" t="str">
        <f>IF(A519="","",VLOOKUP(A519,'IHS DATABASE'!C:W,21,0))</f>
        <v>Indoor </v>
      </c>
      <c r="J519" s="223" t="str">
        <f>IF(A519="","",VLOOKUP(A519,'IHS DATABASE'!C:T,18,0))</f>
        <v>Grid-Gen</v>
      </c>
      <c r="K519" s="223"/>
      <c r="L519" s="223"/>
      <c r="M519" s="223" t="str">
        <f>IF(A519="","",VLOOKUP(A519,'IHS DATABASE'!C:U,19,0))</f>
        <v>Green Field</v>
      </c>
      <c r="O519" s="213">
        <v>45976</v>
      </c>
      <c r="Q519" s="233"/>
      <c r="R519" s="234"/>
      <c r="S519" s="234" t="str">
        <f>IF(A519="","",VLOOKUP(A519,'IHS DATABASE'!C:BG,30,0))</f>
        <v>Earth technology</v>
      </c>
      <c r="T519" s="223"/>
      <c r="U519" s="234">
        <f>IF(A519="","",VLOOKUP(A519,'IHS DATABASE'!C:AG,31,0))</f>
        <v>20</v>
      </c>
      <c r="V519" s="13"/>
      <c r="W519" s="13"/>
      <c r="X519" s="13">
        <v>9040</v>
      </c>
      <c r="Y519" s="237">
        <f t="shared" si="70"/>
        <v>9040</v>
      </c>
      <c r="Z519" s="237">
        <f t="shared" si="71"/>
        <v>1103424</v>
      </c>
      <c r="AA519" s="237" t="str">
        <f t="shared" si="72"/>
        <v>OK</v>
      </c>
      <c r="AB519" s="238"/>
      <c r="AC519" s="238"/>
      <c r="AD519" s="238"/>
      <c r="AE519" s="239"/>
      <c r="AG519" s="245"/>
      <c r="AH519" s="245"/>
      <c r="AI519" s="246">
        <v>146</v>
      </c>
      <c r="AJ519" s="246">
        <v>250</v>
      </c>
      <c r="AK519" s="240">
        <f t="shared" si="73"/>
        <v>396</v>
      </c>
      <c r="AL519" s="240">
        <f t="shared" si="74"/>
        <v>-146</v>
      </c>
      <c r="AM519" s="247">
        <f t="shared" si="75"/>
        <v>-0.0161504424778761</v>
      </c>
      <c r="AN519" s="240">
        <f>IF(A519="","",VLOOKUP(A519,'IHS DATABASE'!C:H,6,0))</f>
        <v>2.5</v>
      </c>
      <c r="AO519" s="240"/>
      <c r="AP519" s="248"/>
      <c r="AQ519" s="248"/>
      <c r="AR519" s="222"/>
      <c r="AS519" s="222"/>
      <c r="AT519" s="222">
        <f t="shared" si="76"/>
        <v>0</v>
      </c>
      <c r="AU519" s="222"/>
      <c r="AV519" s="249"/>
      <c r="AW519" s="249"/>
      <c r="AX519" s="222"/>
      <c r="AY519" s="222"/>
      <c r="AZ519" s="222"/>
      <c r="BA519" s="222"/>
      <c r="BB519" s="249"/>
      <c r="BC519" s="249" t="s">
        <v>60</v>
      </c>
      <c r="BD519" s="249"/>
      <c r="BE519" s="249"/>
    </row>
    <row r="520" spans="1:57">
      <c r="A520" s="221" t="s">
        <v>205</v>
      </c>
      <c r="B520" s="222" t="str">
        <f>IF(A520="","",VLOOKUP(A520,'IHS DATABASE'!C:D,2,0))</f>
        <v>Kaulu School</v>
      </c>
      <c r="C520" s="223" t="str">
        <f>IF(A520="","",VLOOKUP(A520,'IHS DATABASE'!C:AD,27,0))</f>
        <v>CCS</v>
      </c>
      <c r="D520" s="223" t="s">
        <v>76</v>
      </c>
      <c r="E520" s="223" t="str">
        <f>IF(A520="","",VLOOKUP(A520,'IHS DATABASE'!C:G,5,0))</f>
        <v>Eastern</v>
      </c>
      <c r="F520" s="223" t="str">
        <f>IF(A520="","",VLOOKUP(A520,'IHS DATABASE'!C:AB,26,0))</f>
        <v>Fetus Kalunga</v>
      </c>
      <c r="G520" s="222" t="str">
        <f>IF(A520="","",VLOOKUP(A520,'IHS DATABASE'!C:X,22,0))</f>
        <v>Fetus Kalunga</v>
      </c>
      <c r="H520" s="224"/>
      <c r="I520" s="223" t="str">
        <f>IF(A520="","",VLOOKUP(A520,'IHS DATABASE'!C:W,21,0))</f>
        <v>Outdoor</v>
      </c>
      <c r="J520" s="223" t="str">
        <f>IF(A520="","",VLOOKUP(A520,'IHS DATABASE'!C:T,18,0))</f>
        <v>Grid-Gen</v>
      </c>
      <c r="K520" s="223"/>
      <c r="L520" s="223"/>
      <c r="M520" s="223" t="str">
        <f>IF(A520="","",VLOOKUP(A520,'IHS DATABASE'!C:U,19,0))</f>
        <v>Green Field</v>
      </c>
      <c r="O520" s="213">
        <v>45976</v>
      </c>
      <c r="Q520" s="233"/>
      <c r="R520" s="234"/>
      <c r="S520" s="234">
        <f>IF(A520="","",VLOOKUP(A520,'IHS DATABASE'!C:BG,30,0))</f>
        <v>0</v>
      </c>
      <c r="T520" s="223"/>
      <c r="U520" s="234">
        <f>IF(A520="","",VLOOKUP(A520,'IHS DATABASE'!C:AG,31,0))</f>
        <v>0</v>
      </c>
      <c r="V520" s="13"/>
      <c r="W520" s="13"/>
      <c r="X520" s="13">
        <v>37302</v>
      </c>
      <c r="Y520" s="237">
        <f t="shared" si="70"/>
        <v>37302</v>
      </c>
      <c r="Z520" s="237">
        <f t="shared" si="71"/>
        <v>1103424</v>
      </c>
      <c r="AA520" s="237" t="str">
        <f t="shared" si="72"/>
        <v>OK</v>
      </c>
      <c r="AB520" s="238"/>
      <c r="AC520" s="238"/>
      <c r="AD520" s="238"/>
      <c r="AE520" s="239"/>
      <c r="AG520" s="245"/>
      <c r="AH520" s="245"/>
      <c r="AI520" s="246">
        <v>36</v>
      </c>
      <c r="AJ520" s="246">
        <v>300</v>
      </c>
      <c r="AK520" s="240">
        <f t="shared" si="73"/>
        <v>336</v>
      </c>
      <c r="AL520" s="240">
        <f t="shared" si="74"/>
        <v>-36</v>
      </c>
      <c r="AM520" s="247">
        <f t="shared" si="75"/>
        <v>-0.000965095705324111</v>
      </c>
      <c r="AN520" s="240">
        <f>IF(A520="","",VLOOKUP(A520,'IHS DATABASE'!C:H,6,0))</f>
        <v>2.5</v>
      </c>
      <c r="AO520" s="240"/>
      <c r="AP520" s="248"/>
      <c r="AQ520" s="248"/>
      <c r="AR520" s="222"/>
      <c r="AS520" s="222"/>
      <c r="AT520" s="222">
        <f t="shared" si="76"/>
        <v>0</v>
      </c>
      <c r="AU520" s="222"/>
      <c r="AV520" s="249"/>
      <c r="AW520" s="249"/>
      <c r="AX520" s="222"/>
      <c r="AY520" s="222"/>
      <c r="AZ520" s="222"/>
      <c r="BA520" s="222"/>
      <c r="BB520" s="249"/>
      <c r="BC520" s="249" t="s">
        <v>69</v>
      </c>
      <c r="BD520" s="249"/>
      <c r="BE520" s="249"/>
    </row>
    <row r="521" ht="16" customHeight="1" spans="1:57">
      <c r="A521" s="221" t="s">
        <v>75</v>
      </c>
      <c r="B521" s="222" t="str">
        <f>IF(A521="","",VLOOKUP(A521,'IHS DATABASE'!C:D,2,0))</f>
        <v>Chipembe</v>
      </c>
      <c r="C521" s="223" t="str">
        <f>IF(A521="","",VLOOKUP(A521,'IHS DATABASE'!C:AD,27,0))</f>
        <v>CCS</v>
      </c>
      <c r="D521" s="223" t="s">
        <v>76</v>
      </c>
      <c r="E521" s="223" t="str">
        <f>IF(A521="","",VLOOKUP(A521,'IHS DATABASE'!C:G,5,0))</f>
        <v>Eastern </v>
      </c>
      <c r="F521" s="223" t="str">
        <f>IF(A521="","",VLOOKUP(A521,'IHS DATABASE'!C:AB,26,0))</f>
        <v>Fetus Kalunga</v>
      </c>
      <c r="G521" s="222" t="str">
        <f>IF(A521="","",VLOOKUP(A521,'IHS DATABASE'!C:X,22,0))</f>
        <v>Fetus Kalunga</v>
      </c>
      <c r="H521" s="224"/>
      <c r="I521" s="223" t="str">
        <f>IF(A521="","",VLOOKUP(A521,'IHS DATABASE'!C:W,21,0))</f>
        <v>Outdoor</v>
      </c>
      <c r="J521" s="223" t="str">
        <f>IF(A521="","",VLOOKUP(A521,'IHS DATABASE'!C:T,18,0))</f>
        <v>Grid-Gen</v>
      </c>
      <c r="K521" s="223"/>
      <c r="L521" s="223"/>
      <c r="M521" s="223" t="str">
        <f>IF(A521="","",VLOOKUP(A521,'IHS DATABASE'!C:U,19,0))</f>
        <v>Green Field</v>
      </c>
      <c r="O521" s="213">
        <v>45976</v>
      </c>
      <c r="Q521" s="233"/>
      <c r="R521" s="234"/>
      <c r="S521" s="234" t="str">
        <f>IF(A521="","",VLOOKUP(A521,'IHS DATABASE'!C:BG,30,0))</f>
        <v>Gen Logic </v>
      </c>
      <c r="T521" s="223"/>
      <c r="U521" s="234">
        <f>IF(A521="","",VLOOKUP(A521,'IHS DATABASE'!C:AG,31,0))</f>
        <v>16</v>
      </c>
      <c r="V521" s="13"/>
      <c r="W521" s="13"/>
      <c r="X521" s="13">
        <v>7852</v>
      </c>
      <c r="Y521" s="237">
        <f t="shared" si="70"/>
        <v>7852</v>
      </c>
      <c r="Z521" s="237">
        <f t="shared" si="71"/>
        <v>1103424</v>
      </c>
      <c r="AA521" s="237" t="str">
        <f t="shared" si="72"/>
        <v>OK</v>
      </c>
      <c r="AB521" s="238"/>
      <c r="AC521" s="238"/>
      <c r="AD521" s="238"/>
      <c r="AE521" s="239"/>
      <c r="AG521" s="245"/>
      <c r="AH521" s="245"/>
      <c r="AI521" s="246">
        <v>43</v>
      </c>
      <c r="AJ521" s="246">
        <v>400</v>
      </c>
      <c r="AK521" s="240">
        <f t="shared" si="73"/>
        <v>443</v>
      </c>
      <c r="AL521" s="240">
        <f t="shared" si="74"/>
        <v>-43</v>
      </c>
      <c r="AM521" s="247">
        <f t="shared" si="75"/>
        <v>-0.0054763117677025</v>
      </c>
      <c r="AN521" s="240">
        <f>IF(A521="","",VLOOKUP(A521,'IHS DATABASE'!C:H,6,0))</f>
        <v>2</v>
      </c>
      <c r="AO521" s="240"/>
      <c r="AP521" s="248"/>
      <c r="AQ521" s="248"/>
      <c r="AR521" s="222"/>
      <c r="AS521" s="222"/>
      <c r="AT521" s="222">
        <f t="shared" si="76"/>
        <v>0</v>
      </c>
      <c r="AU521" s="222"/>
      <c r="AV521" s="249"/>
      <c r="AW521" s="249"/>
      <c r="AX521" s="222"/>
      <c r="AY521" s="222"/>
      <c r="AZ521" s="222"/>
      <c r="BA521" s="222"/>
      <c r="BB521" s="249"/>
      <c r="BC521" s="249" t="s">
        <v>69</v>
      </c>
      <c r="BD521" s="249"/>
      <c r="BE521" s="249"/>
    </row>
    <row r="522" spans="1:57">
      <c r="A522" s="221" t="s">
        <v>188</v>
      </c>
      <c r="B522" s="222" t="str">
        <f>IF(A522="","",VLOOKUP(A522,'IHS DATABASE'!C:D,2,0))</f>
        <v>Naviruli</v>
      </c>
      <c r="C522" s="223" t="str">
        <f>IF(A522="","",VLOOKUP(A522,'IHS DATABASE'!C:AD,27,0))</f>
        <v>CCS</v>
      </c>
      <c r="D522" s="223" t="s">
        <v>59</v>
      </c>
      <c r="E522" s="223" t="str">
        <f>IF(A522="","",VLOOKUP(A522,'IHS DATABASE'!C:G,5,0))</f>
        <v>Eastern </v>
      </c>
      <c r="F522" s="223" t="str">
        <f>IF(A522="","",VLOOKUP(A522,'IHS DATABASE'!C:AB,26,0))</f>
        <v>Fetus Kalunga</v>
      </c>
      <c r="G522" s="222" t="str">
        <f>IF(A522="","",VLOOKUP(A522,'IHS DATABASE'!C:X,22,0))</f>
        <v>Fetus Kalunga</v>
      </c>
      <c r="H522" s="224"/>
      <c r="I522" s="223" t="str">
        <f>IF(A522="","",VLOOKUP(A522,'IHS DATABASE'!C:W,21,0))</f>
        <v>Outdoor</v>
      </c>
      <c r="J522" s="223" t="str">
        <f>IF(A522="","",VLOOKUP(A522,'IHS DATABASE'!C:T,18,0))</f>
        <v>Solar-Gen</v>
      </c>
      <c r="K522" s="223"/>
      <c r="L522" s="223"/>
      <c r="M522" s="223" t="str">
        <f>IF(A522="","",VLOOKUP(A522,'IHS DATABASE'!C:U,19,0))</f>
        <v>Green Field</v>
      </c>
      <c r="O522" s="213">
        <v>45977</v>
      </c>
      <c r="Q522" s="233"/>
      <c r="R522" s="234"/>
      <c r="S522" s="234" t="str">
        <f>IF(A522="","",VLOOKUP(A522,'IHS DATABASE'!C:BG,30,0))</f>
        <v>Gen Logic </v>
      </c>
      <c r="T522" s="223"/>
      <c r="U522" s="234">
        <f>IF(A522="","",VLOOKUP(A522,'IHS DATABASE'!C:AG,31,0))</f>
        <v>20</v>
      </c>
      <c r="V522" s="13"/>
      <c r="W522" s="13"/>
      <c r="X522" s="13">
        <v>27494</v>
      </c>
      <c r="Y522" s="237">
        <f t="shared" si="70"/>
        <v>27494</v>
      </c>
      <c r="Z522" s="237">
        <f t="shared" si="71"/>
        <v>1103448</v>
      </c>
      <c r="AA522" s="237" t="str">
        <f t="shared" si="72"/>
        <v>OK</v>
      </c>
      <c r="AB522" s="238"/>
      <c r="AC522" s="238"/>
      <c r="AD522" s="238"/>
      <c r="AE522" s="239"/>
      <c r="AG522" s="245"/>
      <c r="AH522" s="245"/>
      <c r="AI522" s="246">
        <v>60</v>
      </c>
      <c r="AJ522" s="246">
        <v>300</v>
      </c>
      <c r="AK522" s="240">
        <f t="shared" si="73"/>
        <v>360</v>
      </c>
      <c r="AL522" s="240">
        <f t="shared" si="74"/>
        <v>-60</v>
      </c>
      <c r="AM522" s="247">
        <f t="shared" si="75"/>
        <v>-0.00218229431876046</v>
      </c>
      <c r="AN522" s="240">
        <f>IF(A522="","",VLOOKUP(A522,'IHS DATABASE'!C:H,6,0))</f>
        <v>2.5</v>
      </c>
      <c r="AO522" s="240"/>
      <c r="AP522" s="248"/>
      <c r="AQ522" s="248"/>
      <c r="AR522" s="222"/>
      <c r="AS522" s="222"/>
      <c r="AT522" s="222">
        <f t="shared" si="76"/>
        <v>0</v>
      </c>
      <c r="AU522" s="222"/>
      <c r="AV522" s="249"/>
      <c r="AW522" s="249"/>
      <c r="AX522" s="222"/>
      <c r="AY522" s="222"/>
      <c r="AZ522" s="222"/>
      <c r="BA522" s="222"/>
      <c r="BB522" s="249"/>
      <c r="BC522" s="249" t="s">
        <v>60</v>
      </c>
      <c r="BD522" s="249"/>
      <c r="BE522" s="249"/>
    </row>
    <row r="523" spans="1:57">
      <c r="A523" s="221" t="s">
        <v>125</v>
      </c>
      <c r="B523" s="222" t="s">
        <v>126</v>
      </c>
      <c r="C523" s="223" t="s">
        <v>225</v>
      </c>
      <c r="D523" s="223" t="s">
        <v>76</v>
      </c>
      <c r="E523" s="223" t="e">
        <f>IF(A523="","",VLOOKUP(A523,'IHS DATABASE'!C:G,5,0))</f>
        <v>#N/A</v>
      </c>
      <c r="F523" s="223" t="e">
        <f>IF(A523="","",VLOOKUP(A523,'IHS DATABASE'!C:AB,26,0))</f>
        <v>#N/A</v>
      </c>
      <c r="G523" s="222" t="e">
        <f>IF(A523="","",VLOOKUP(A523,'IHS DATABASE'!C:X,22,0))</f>
        <v>#N/A</v>
      </c>
      <c r="H523" s="224"/>
      <c r="I523" s="223" t="e">
        <f>IF(A523="","",VLOOKUP(A523,'IHS DATABASE'!C:W,21,0))</f>
        <v>#N/A</v>
      </c>
      <c r="J523" s="223" t="e">
        <f>IF(A523="","",VLOOKUP(A523,'IHS DATABASE'!C:T,18,0))</f>
        <v>#N/A</v>
      </c>
      <c r="K523" s="223"/>
      <c r="L523" s="223"/>
      <c r="M523" s="223" t="e">
        <f>IF(A523="","",VLOOKUP(A523,'IHS DATABASE'!C:U,19,0))</f>
        <v>#N/A</v>
      </c>
      <c r="O523" s="213">
        <v>45977</v>
      </c>
      <c r="Q523" s="233"/>
      <c r="R523" s="234"/>
      <c r="S523" s="234" t="e">
        <f>IF(A523="","",VLOOKUP(A523,'IHS DATABASE'!C:BG,30,0))</f>
        <v>#N/A</v>
      </c>
      <c r="T523" s="223"/>
      <c r="U523" s="234" t="e">
        <f>IF(A523="","",VLOOKUP(A523,'IHS DATABASE'!C:AG,31,0))</f>
        <v>#N/A</v>
      </c>
      <c r="V523" s="13"/>
      <c r="W523" s="13"/>
      <c r="X523" s="13">
        <v>1578</v>
      </c>
      <c r="Y523" s="237">
        <f t="shared" ref="Y523:Y586" si="77">X523-W523</f>
        <v>1578</v>
      </c>
      <c r="Z523" s="237">
        <f t="shared" ref="Z523:Z586" si="78">(O523-P523)*24</f>
        <v>1103448</v>
      </c>
      <c r="AA523" s="237" t="str">
        <f t="shared" ref="AA523:AA586" si="79">IF(Y523&gt;Z523,"inconsitent RH","OK")</f>
        <v>OK</v>
      </c>
      <c r="AB523" s="238"/>
      <c r="AC523" s="238"/>
      <c r="AD523" s="238"/>
      <c r="AE523" s="239"/>
      <c r="AG523" s="245"/>
      <c r="AH523" s="245"/>
      <c r="AI523" s="246">
        <v>10</v>
      </c>
      <c r="AJ523" s="246">
        <v>400</v>
      </c>
      <c r="AK523" s="240">
        <f t="shared" ref="AK523:AK586" si="80">AJ523+AI523</f>
        <v>410</v>
      </c>
      <c r="AL523" s="240">
        <f t="shared" ref="AL523:AL586" si="81">AF523-AI523</f>
        <v>-10</v>
      </c>
      <c r="AM523" s="247">
        <f t="shared" ref="AM523:AM586" si="82">AL523/Y523</f>
        <v>-0.00633713561470215</v>
      </c>
      <c r="AN523" s="240" t="e">
        <f>IF(A523="","",VLOOKUP(A523,'IHS DATABASE'!C:H,6,0))</f>
        <v>#N/A</v>
      </c>
      <c r="AO523" s="240"/>
      <c r="AP523" s="248"/>
      <c r="AQ523" s="248"/>
      <c r="AR523" s="222"/>
      <c r="AS523" s="222"/>
      <c r="AT523" s="222">
        <f t="shared" ref="AT523:AT586" si="83">AR523-AS523</f>
        <v>0</v>
      </c>
      <c r="AU523" s="222"/>
      <c r="AV523" s="249"/>
      <c r="AW523" s="249"/>
      <c r="AX523" s="222"/>
      <c r="AY523" s="222"/>
      <c r="AZ523" s="222"/>
      <c r="BA523" s="222"/>
      <c r="BB523" s="249"/>
      <c r="BC523" s="249" t="s">
        <v>60</v>
      </c>
      <c r="BD523" s="249"/>
      <c r="BE523" s="249"/>
    </row>
    <row r="524" spans="1:57">
      <c r="A524" s="221" t="s">
        <v>129</v>
      </c>
      <c r="B524" s="222" t="s">
        <v>130</v>
      </c>
      <c r="C524" s="223" t="s">
        <v>225</v>
      </c>
      <c r="D524" s="223" t="s">
        <v>76</v>
      </c>
      <c r="E524" s="223" t="e">
        <f>IF(A524="","",VLOOKUP(A524,'IHS DATABASE'!C:G,5,0))</f>
        <v>#N/A</v>
      </c>
      <c r="F524" s="223" t="e">
        <f>IF(A524="","",VLOOKUP(A524,'IHS DATABASE'!C:AB,26,0))</f>
        <v>#N/A</v>
      </c>
      <c r="G524" s="222" t="e">
        <f>IF(A524="","",VLOOKUP(A524,'IHS DATABASE'!C:X,22,0))</f>
        <v>#N/A</v>
      </c>
      <c r="H524" s="224"/>
      <c r="I524" s="223" t="e">
        <f>IF(A524="","",VLOOKUP(A524,'IHS DATABASE'!C:W,21,0))</f>
        <v>#N/A</v>
      </c>
      <c r="J524" s="223" t="e">
        <f>IF(A524="","",VLOOKUP(A524,'IHS DATABASE'!C:T,18,0))</f>
        <v>#N/A</v>
      </c>
      <c r="K524" s="223"/>
      <c r="L524" s="223"/>
      <c r="M524" s="223" t="e">
        <f>IF(A524="","",VLOOKUP(A524,'IHS DATABASE'!C:U,19,0))</f>
        <v>#N/A</v>
      </c>
      <c r="O524" s="213">
        <v>45977</v>
      </c>
      <c r="Q524" s="233"/>
      <c r="R524" s="234"/>
      <c r="S524" s="234" t="e">
        <f>IF(A524="","",VLOOKUP(A524,'IHS DATABASE'!C:BG,30,0))</f>
        <v>#N/A</v>
      </c>
      <c r="T524" s="223"/>
      <c r="U524" s="234" t="e">
        <f>IF(A524="","",VLOOKUP(A524,'IHS DATABASE'!C:AG,31,0))</f>
        <v>#N/A</v>
      </c>
      <c r="V524" s="13"/>
      <c r="W524" s="13"/>
      <c r="X524" s="13">
        <v>1574</v>
      </c>
      <c r="Y524" s="237">
        <f t="shared" si="77"/>
        <v>1574</v>
      </c>
      <c r="Z524" s="237">
        <f t="shared" si="78"/>
        <v>1103448</v>
      </c>
      <c r="AA524" s="237" t="str">
        <f t="shared" si="79"/>
        <v>OK</v>
      </c>
      <c r="AB524" s="238"/>
      <c r="AC524" s="238"/>
      <c r="AD524" s="238"/>
      <c r="AE524" s="239"/>
      <c r="AG524" s="245"/>
      <c r="AH524" s="245"/>
      <c r="AI524" s="246">
        <v>15</v>
      </c>
      <c r="AJ524" s="246">
        <v>400</v>
      </c>
      <c r="AK524" s="240">
        <f t="shared" si="80"/>
        <v>415</v>
      </c>
      <c r="AL524" s="240">
        <f t="shared" si="81"/>
        <v>-15</v>
      </c>
      <c r="AM524" s="247">
        <f t="shared" si="82"/>
        <v>-0.00952986022871665</v>
      </c>
      <c r="AN524" s="240" t="e">
        <f>IF(A524="","",VLOOKUP(A524,'IHS DATABASE'!C:H,6,0))</f>
        <v>#N/A</v>
      </c>
      <c r="AO524" s="240"/>
      <c r="AP524" s="248"/>
      <c r="AQ524" s="248"/>
      <c r="AR524" s="222"/>
      <c r="AS524" s="222"/>
      <c r="AT524" s="222">
        <f t="shared" si="83"/>
        <v>0</v>
      </c>
      <c r="AU524" s="222"/>
      <c r="AV524" s="249"/>
      <c r="AW524" s="249"/>
      <c r="AX524" s="222"/>
      <c r="AY524" s="222"/>
      <c r="AZ524" s="222"/>
      <c r="BA524" s="222"/>
      <c r="BB524" s="249"/>
      <c r="BC524" s="249" t="s">
        <v>69</v>
      </c>
      <c r="BD524" s="249"/>
      <c r="BE524" s="249"/>
    </row>
    <row r="525" spans="1:57">
      <c r="A525" s="221" t="s">
        <v>161</v>
      </c>
      <c r="B525" s="222" t="str">
        <f>IF(A525="","",VLOOKUP(A525,'IHS DATABASE'!C:D,2,0))</f>
        <v>Kasenengwa Basic School</v>
      </c>
      <c r="C525" s="223" t="str">
        <f>IF(A525="","",VLOOKUP(A525,'IHS DATABASE'!C:AD,27,0))</f>
        <v>CCS</v>
      </c>
      <c r="D525" s="223" t="s">
        <v>59</v>
      </c>
      <c r="E525" s="223" t="str">
        <f>IF(A525="","",VLOOKUP(A525,'IHS DATABASE'!C:G,5,0))</f>
        <v>Eastern</v>
      </c>
      <c r="F525" s="223" t="str">
        <f>IF(A525="","",VLOOKUP(A525,'IHS DATABASE'!C:AB,26,0))</f>
        <v>Fetus Kalunga</v>
      </c>
      <c r="G525" s="222" t="str">
        <f>IF(A525="","",VLOOKUP(A525,'IHS DATABASE'!C:X,22,0))</f>
        <v>Fetus Kalunga</v>
      </c>
      <c r="H525" s="224"/>
      <c r="I525" s="223" t="str">
        <f>IF(A525="","",VLOOKUP(A525,'IHS DATABASE'!C:W,21,0))</f>
        <v>Outdoor</v>
      </c>
      <c r="J525" s="223" t="str">
        <f>IF(A525="","",VLOOKUP(A525,'IHS DATABASE'!C:T,18,0))</f>
        <v>Solar-Gen</v>
      </c>
      <c r="K525" s="223"/>
      <c r="L525" s="223"/>
      <c r="M525" s="223" t="str">
        <f>IF(A525="","",VLOOKUP(A525,'IHS DATABASE'!C:U,19,0))</f>
        <v>Green Field</v>
      </c>
      <c r="O525" s="213">
        <v>45977</v>
      </c>
      <c r="Q525" s="233"/>
      <c r="R525" s="234"/>
      <c r="S525" s="234">
        <f>IF(A525="","",VLOOKUP(A525,'IHS DATABASE'!C:BG,30,0))</f>
        <v>0</v>
      </c>
      <c r="T525" s="223"/>
      <c r="U525" s="234">
        <f>IF(A525="","",VLOOKUP(A525,'IHS DATABASE'!C:AG,31,0))</f>
        <v>30</v>
      </c>
      <c r="V525" s="13"/>
      <c r="W525" s="13"/>
      <c r="X525" s="13">
        <v>7961</v>
      </c>
      <c r="Y525" s="237">
        <f t="shared" si="77"/>
        <v>7961</v>
      </c>
      <c r="Z525" s="237">
        <f t="shared" si="78"/>
        <v>1103448</v>
      </c>
      <c r="AA525" s="237" t="str">
        <f t="shared" si="79"/>
        <v>OK</v>
      </c>
      <c r="AB525" s="238"/>
      <c r="AC525" s="238"/>
      <c r="AD525" s="238"/>
      <c r="AE525" s="239"/>
      <c r="AG525" s="245"/>
      <c r="AH525" s="245"/>
      <c r="AI525" s="246">
        <v>17</v>
      </c>
      <c r="AJ525" s="246">
        <v>500</v>
      </c>
      <c r="AK525" s="240">
        <f t="shared" si="80"/>
        <v>517</v>
      </c>
      <c r="AL525" s="240">
        <f t="shared" si="81"/>
        <v>-17</v>
      </c>
      <c r="AM525" s="247">
        <f t="shared" si="82"/>
        <v>-0.00213541012435624</v>
      </c>
      <c r="AN525" s="240">
        <f>IF(A525="","",VLOOKUP(A525,'IHS DATABASE'!C:H,6,0))</f>
        <v>4.5</v>
      </c>
      <c r="AO525" s="240"/>
      <c r="AP525" s="248"/>
      <c r="AQ525" s="248"/>
      <c r="AR525" s="222"/>
      <c r="AS525" s="222"/>
      <c r="AT525" s="222">
        <f t="shared" si="83"/>
        <v>0</v>
      </c>
      <c r="AU525" s="222"/>
      <c r="AV525" s="249"/>
      <c r="AW525" s="249"/>
      <c r="AX525" s="222"/>
      <c r="AY525" s="222"/>
      <c r="AZ525" s="222"/>
      <c r="BA525" s="222"/>
      <c r="BB525" s="249"/>
      <c r="BC525" s="249" t="s">
        <v>60</v>
      </c>
      <c r="BD525" s="249"/>
      <c r="BE525" s="249"/>
    </row>
    <row r="526" spans="1:57">
      <c r="A526" s="221" t="s">
        <v>131</v>
      </c>
      <c r="B526" s="222" t="str">
        <f>IF(A526="","",VLOOKUP(A526,'IHS DATABASE'!C:D,2,0))</f>
        <v>CHIPATA RELIEF 1 Katopola</v>
      </c>
      <c r="C526" s="223" t="str">
        <f>IF(A526="","",VLOOKUP(A526,'IHS DATABASE'!C:AD,27,0))</f>
        <v>CCS</v>
      </c>
      <c r="D526" s="223" t="s">
        <v>59</v>
      </c>
      <c r="E526" s="223" t="str">
        <f>IF(A526="","",VLOOKUP(A526,'IHS DATABASE'!C:G,5,0))</f>
        <v>Eastern </v>
      </c>
      <c r="F526" s="223" t="str">
        <f>IF(A526="","",VLOOKUP(A526,'IHS DATABASE'!C:AB,26,0))</f>
        <v>Fetus Kalunga</v>
      </c>
      <c r="G526" s="222" t="str">
        <f>IF(A526="","",VLOOKUP(A526,'IHS DATABASE'!C:X,22,0))</f>
        <v>Fetus Kalunga</v>
      </c>
      <c r="H526" s="224"/>
      <c r="I526" s="223" t="str">
        <f>IF(A526="","",VLOOKUP(A526,'IHS DATABASE'!C:W,21,0))</f>
        <v>Indoor </v>
      </c>
      <c r="J526" s="223" t="str">
        <f>IF(A526="","",VLOOKUP(A526,'IHS DATABASE'!C:T,18,0))</f>
        <v>Grid-Gen</v>
      </c>
      <c r="K526" s="223"/>
      <c r="L526" s="223"/>
      <c r="M526" s="223" t="str">
        <f>IF(A526="","",VLOOKUP(A526,'IHS DATABASE'!C:U,19,0))</f>
        <v>Green Field</v>
      </c>
      <c r="O526" s="213">
        <v>45977</v>
      </c>
      <c r="Q526" s="233"/>
      <c r="R526" s="234"/>
      <c r="S526" s="234" t="str">
        <f>IF(A526="","",VLOOKUP(A526,'IHS DATABASE'!C:BG,30,0))</f>
        <v>CK Works</v>
      </c>
      <c r="T526" s="223"/>
      <c r="U526" s="234">
        <f>IF(A526="","",VLOOKUP(A526,'IHS DATABASE'!C:AG,31,0))</f>
        <v>20</v>
      </c>
      <c r="V526" s="13"/>
      <c r="W526" s="13"/>
      <c r="X526" s="13">
        <v>9732</v>
      </c>
      <c r="Y526" s="237">
        <f t="shared" si="77"/>
        <v>9732</v>
      </c>
      <c r="Z526" s="237">
        <f t="shared" si="78"/>
        <v>1103448</v>
      </c>
      <c r="AA526" s="237" t="str">
        <f t="shared" si="79"/>
        <v>OK</v>
      </c>
      <c r="AB526" s="238"/>
      <c r="AC526" s="238"/>
      <c r="AD526" s="238"/>
      <c r="AE526" s="239"/>
      <c r="AG526" s="245"/>
      <c r="AH526" s="245"/>
      <c r="AI526" s="246">
        <v>12</v>
      </c>
      <c r="AJ526" s="246">
        <v>300</v>
      </c>
      <c r="AK526" s="240">
        <f t="shared" si="80"/>
        <v>312</v>
      </c>
      <c r="AL526" s="240">
        <f t="shared" si="81"/>
        <v>-12</v>
      </c>
      <c r="AM526" s="247">
        <f t="shared" si="82"/>
        <v>-0.00123304562268804</v>
      </c>
      <c r="AN526" s="240">
        <f>IF(A526="","",VLOOKUP(A526,'IHS DATABASE'!C:H,6,0))</f>
        <v>2.5</v>
      </c>
      <c r="AO526" s="240"/>
      <c r="AP526" s="248"/>
      <c r="AQ526" s="248"/>
      <c r="AR526" s="222"/>
      <c r="AS526" s="222"/>
      <c r="AT526" s="222">
        <f t="shared" si="83"/>
        <v>0</v>
      </c>
      <c r="AU526" s="222"/>
      <c r="AV526" s="249"/>
      <c r="AW526" s="249"/>
      <c r="AX526" s="222"/>
      <c r="AY526" s="222"/>
      <c r="AZ526" s="222"/>
      <c r="BA526" s="222"/>
      <c r="BB526" s="249"/>
      <c r="BC526" s="249" t="s">
        <v>60</v>
      </c>
      <c r="BD526" s="249"/>
      <c r="BE526" s="249"/>
    </row>
    <row r="527" spans="1:57">
      <c r="A527" s="221" t="s">
        <v>141</v>
      </c>
      <c r="B527" s="222" t="str">
        <f>IF(A527="","",VLOOKUP(A527,'IHS DATABASE'!C:D,2,0))</f>
        <v>Navutika</v>
      </c>
      <c r="C527" s="223" t="str">
        <f>IF(A527="","",VLOOKUP(A527,'IHS DATABASE'!C:AD,27,0))</f>
        <v>CCS</v>
      </c>
      <c r="D527" s="223" t="s">
        <v>59</v>
      </c>
      <c r="E527" s="223" t="str">
        <f>IF(A527="","",VLOOKUP(A527,'IHS DATABASE'!C:G,5,0))</f>
        <v>Chipata</v>
      </c>
      <c r="F527" s="223" t="str">
        <f>IF(A527="","",VLOOKUP(A527,'IHS DATABASE'!C:AB,26,0))</f>
        <v>Fetus Kalunga</v>
      </c>
      <c r="G527" s="222" t="str">
        <f>IF(A527="","",VLOOKUP(A527,'IHS DATABASE'!C:X,22,0))</f>
        <v>Fetus Kalunga</v>
      </c>
      <c r="H527" s="224"/>
      <c r="I527" s="223" t="str">
        <f>IF(A527="","",VLOOKUP(A527,'IHS DATABASE'!C:W,21,0))</f>
        <v>Outdoor</v>
      </c>
      <c r="J527" s="223" t="str">
        <f>IF(A527="","",VLOOKUP(A527,'IHS DATABASE'!C:T,18,0))</f>
        <v>Grid-Gen</v>
      </c>
      <c r="K527" s="223"/>
      <c r="L527" s="223"/>
      <c r="M527" s="223" t="str">
        <f>IF(A527="","",VLOOKUP(A527,'IHS DATABASE'!C:U,19,0))</f>
        <v>Green Field</v>
      </c>
      <c r="O527" s="213">
        <v>45977</v>
      </c>
      <c r="Q527" s="233"/>
      <c r="R527" s="234"/>
      <c r="S527" s="234" t="str">
        <f>IF(A527="","",VLOOKUP(A527,'IHS DATABASE'!C:BG,30,0))</f>
        <v>CK Works</v>
      </c>
      <c r="T527" s="223"/>
      <c r="U527" s="234">
        <f>IF(A527="","",VLOOKUP(A527,'IHS DATABASE'!C:AG,31,0))</f>
        <v>20</v>
      </c>
      <c r="V527" s="13"/>
      <c r="W527" s="13"/>
      <c r="X527" s="13">
        <v>564</v>
      </c>
      <c r="Y527" s="237">
        <f t="shared" si="77"/>
        <v>564</v>
      </c>
      <c r="Z527" s="237">
        <f t="shared" si="78"/>
        <v>1103448</v>
      </c>
      <c r="AA527" s="237" t="str">
        <f t="shared" si="79"/>
        <v>OK</v>
      </c>
      <c r="AB527" s="238"/>
      <c r="AC527" s="238"/>
      <c r="AD527" s="238"/>
      <c r="AE527" s="239"/>
      <c r="AG527" s="245"/>
      <c r="AH527" s="245"/>
      <c r="AI527" s="246">
        <v>16</v>
      </c>
      <c r="AJ527" s="246">
        <v>500</v>
      </c>
      <c r="AK527" s="240">
        <f t="shared" si="80"/>
        <v>516</v>
      </c>
      <c r="AL527" s="240">
        <f t="shared" si="81"/>
        <v>-16</v>
      </c>
      <c r="AM527" s="247">
        <f t="shared" si="82"/>
        <v>-0.0283687943262411</v>
      </c>
      <c r="AN527" s="240">
        <f>IF(A527="","",VLOOKUP(A527,'IHS DATABASE'!C:H,6,0))</f>
        <v>2.5</v>
      </c>
      <c r="AO527" s="240"/>
      <c r="AP527" s="248"/>
      <c r="AQ527" s="248"/>
      <c r="AR527" s="222"/>
      <c r="AS527" s="222"/>
      <c r="AT527" s="222">
        <f t="shared" si="83"/>
        <v>0</v>
      </c>
      <c r="AU527" s="222"/>
      <c r="AV527" s="249"/>
      <c r="AW527" s="249"/>
      <c r="AX527" s="222"/>
      <c r="AY527" s="222"/>
      <c r="AZ527" s="222"/>
      <c r="BA527" s="222"/>
      <c r="BB527" s="249"/>
      <c r="BC527" s="249" t="s">
        <v>60</v>
      </c>
      <c r="BD527" s="249"/>
      <c r="BE527" s="249"/>
    </row>
    <row r="528" spans="1:57">
      <c r="A528" s="221" t="s">
        <v>66</v>
      </c>
      <c r="B528" s="222" t="str">
        <f>IF(A528="","",VLOOKUP(A528,'IHS DATABASE'!C:D,2,0))</f>
        <v>Chipata East Rise</v>
      </c>
      <c r="C528" s="223" t="str">
        <f>IF(A528="","",VLOOKUP(A528,'IHS DATABASE'!C:AD,27,0))</f>
        <v>CCS</v>
      </c>
      <c r="D528" s="223" t="s">
        <v>59</v>
      </c>
      <c r="E528" s="223" t="str">
        <f>IF(A528="","",VLOOKUP(A528,'IHS DATABASE'!C:G,5,0))</f>
        <v>Eastern</v>
      </c>
      <c r="F528" s="223" t="str">
        <f>IF(A528="","",VLOOKUP(A528,'IHS DATABASE'!C:AB,26,0))</f>
        <v>Fetus Kalunga</v>
      </c>
      <c r="G528" s="222" t="str">
        <f>IF(A528="","",VLOOKUP(A528,'IHS DATABASE'!C:X,22,0))</f>
        <v>Fetus Kalunga</v>
      </c>
      <c r="H528" s="224"/>
      <c r="I528" s="223" t="str">
        <f>IF(A528="","",VLOOKUP(A528,'IHS DATABASE'!C:W,21,0))</f>
        <v>Outdoor</v>
      </c>
      <c r="J528" s="223" t="str">
        <f>IF(A528="","",VLOOKUP(A528,'IHS DATABASE'!C:T,18,0))</f>
        <v>Grid-Gen</v>
      </c>
      <c r="K528" s="223"/>
      <c r="L528" s="223"/>
      <c r="M528" s="223" t="str">
        <f>IF(A528="","",VLOOKUP(A528,'IHS DATABASE'!C:U,19,0))</f>
        <v>Green Field</v>
      </c>
      <c r="O528" s="213">
        <v>45976</v>
      </c>
      <c r="Q528" s="233"/>
      <c r="R528" s="234"/>
      <c r="S528" s="234" t="str">
        <f>IF(A528="","",VLOOKUP(A528,'IHS DATABASE'!C:BG,30,0))</f>
        <v>CK Works</v>
      </c>
      <c r="T528" s="223"/>
      <c r="U528" s="234">
        <f>IF(A528="","",VLOOKUP(A528,'IHS DATABASE'!C:AG,31,0))</f>
        <v>20</v>
      </c>
      <c r="V528" s="13"/>
      <c r="W528" s="13"/>
      <c r="X528" s="13">
        <v>2460</v>
      </c>
      <c r="Y528" s="237">
        <f t="shared" si="77"/>
        <v>2460</v>
      </c>
      <c r="Z528" s="237">
        <f t="shared" si="78"/>
        <v>1103424</v>
      </c>
      <c r="AA528" s="237" t="str">
        <f t="shared" si="79"/>
        <v>OK</v>
      </c>
      <c r="AB528" s="238"/>
      <c r="AC528" s="238"/>
      <c r="AD528" s="238"/>
      <c r="AE528" s="239"/>
      <c r="AG528" s="245"/>
      <c r="AH528" s="245"/>
      <c r="AI528" s="246">
        <v>95</v>
      </c>
      <c r="AJ528" s="246">
        <v>400</v>
      </c>
      <c r="AK528" s="240">
        <f t="shared" si="80"/>
        <v>495</v>
      </c>
      <c r="AL528" s="240">
        <f t="shared" si="81"/>
        <v>-95</v>
      </c>
      <c r="AM528" s="247">
        <f t="shared" si="82"/>
        <v>-0.0386178861788618</v>
      </c>
      <c r="AN528" s="240">
        <f>IF(A528="","",VLOOKUP(A528,'IHS DATABASE'!C:H,6,0))</f>
        <v>2.5</v>
      </c>
      <c r="AO528" s="240"/>
      <c r="AP528" s="248"/>
      <c r="AQ528" s="248"/>
      <c r="AR528" s="222"/>
      <c r="AS528" s="222"/>
      <c r="AT528" s="222">
        <f t="shared" si="83"/>
        <v>0</v>
      </c>
      <c r="AU528" s="222"/>
      <c r="AV528" s="249"/>
      <c r="AW528" s="249"/>
      <c r="AX528" s="222"/>
      <c r="AY528" s="222"/>
      <c r="AZ528" s="222"/>
      <c r="BA528" s="222"/>
      <c r="BB528" s="249"/>
      <c r="BC528" s="249" t="s">
        <v>60</v>
      </c>
      <c r="BD528" s="249"/>
      <c r="BE528" s="249"/>
    </row>
    <row r="529" spans="1:57">
      <c r="A529" s="221" t="s">
        <v>102</v>
      </c>
      <c r="B529" s="222" t="str">
        <f>IF(A529="","",VLOOKUP(A529,'IHS DATABASE'!C:D,2,0))</f>
        <v>MAMBWE</v>
      </c>
      <c r="C529" s="223" t="str">
        <f>IF(A529="","",VLOOKUP(A529,'IHS DATABASE'!C:AD,27,0))</f>
        <v>CCS</v>
      </c>
      <c r="D529" s="223" t="s">
        <v>59</v>
      </c>
      <c r="E529" s="223" t="str">
        <f>IF(A529="","",VLOOKUP(A529,'IHS DATABASE'!C:G,5,0))</f>
        <v>Eastern </v>
      </c>
      <c r="F529" s="223" t="str">
        <f>IF(A529="","",VLOOKUP(A529,'IHS DATABASE'!C:AB,26,0))</f>
        <v>Fetus Kalunga</v>
      </c>
      <c r="G529" s="222" t="str">
        <f>IF(A529="","",VLOOKUP(A529,'IHS DATABASE'!C:X,22,0))</f>
        <v>Fetus Kalunga</v>
      </c>
      <c r="H529" s="224"/>
      <c r="I529" s="223" t="str">
        <f>IF(A529="","",VLOOKUP(A529,'IHS DATABASE'!C:W,21,0))</f>
        <v>Indoor </v>
      </c>
      <c r="J529" s="223" t="str">
        <f>IF(A529="","",VLOOKUP(A529,'IHS DATABASE'!C:T,18,0))</f>
        <v>Grid-Gen</v>
      </c>
      <c r="K529" s="223"/>
      <c r="L529" s="223"/>
      <c r="M529" s="223" t="str">
        <f>IF(A529="","",VLOOKUP(A529,'IHS DATABASE'!C:U,19,0))</f>
        <v>Green Field</v>
      </c>
      <c r="O529" s="213">
        <v>45977</v>
      </c>
      <c r="Q529" s="233"/>
      <c r="R529" s="234"/>
      <c r="S529" s="234" t="str">
        <f>IF(A529="","",VLOOKUP(A529,'IHS DATABASE'!C:BG,30,0))</f>
        <v>IMG</v>
      </c>
      <c r="T529" s="223"/>
      <c r="U529" s="234">
        <f>IF(A529="","",VLOOKUP(A529,'IHS DATABASE'!C:AG,31,0))</f>
        <v>20</v>
      </c>
      <c r="V529" s="13"/>
      <c r="W529" s="13"/>
      <c r="X529" s="13">
        <v>7016</v>
      </c>
      <c r="Y529" s="237">
        <f t="shared" si="77"/>
        <v>7016</v>
      </c>
      <c r="Z529" s="237">
        <f t="shared" si="78"/>
        <v>1103448</v>
      </c>
      <c r="AA529" s="237" t="str">
        <f t="shared" si="79"/>
        <v>OK</v>
      </c>
      <c r="AB529" s="238"/>
      <c r="AC529" s="238"/>
      <c r="AD529" s="238"/>
      <c r="AE529" s="239"/>
      <c r="AG529" s="245"/>
      <c r="AH529" s="245"/>
      <c r="AI529" s="246">
        <v>159</v>
      </c>
      <c r="AJ529" s="246">
        <v>200</v>
      </c>
      <c r="AK529" s="240">
        <f t="shared" si="80"/>
        <v>359</v>
      </c>
      <c r="AL529" s="240">
        <f t="shared" si="81"/>
        <v>-159</v>
      </c>
      <c r="AM529" s="247">
        <f t="shared" si="82"/>
        <v>-0.0226624857468643</v>
      </c>
      <c r="AN529" s="240">
        <f>IF(A529="","",VLOOKUP(A529,'IHS DATABASE'!C:H,6,0))</f>
        <v>2.5</v>
      </c>
      <c r="AO529" s="240"/>
      <c r="AP529" s="248"/>
      <c r="AQ529" s="248"/>
      <c r="AR529" s="222"/>
      <c r="AS529" s="222"/>
      <c r="AT529" s="222">
        <f t="shared" si="83"/>
        <v>0</v>
      </c>
      <c r="AU529" s="222"/>
      <c r="AV529" s="249"/>
      <c r="AW529" s="249"/>
      <c r="AX529" s="222"/>
      <c r="AY529" s="222"/>
      <c r="AZ529" s="222"/>
      <c r="BA529" s="222"/>
      <c r="BB529" s="249"/>
      <c r="BC529" s="249" t="s">
        <v>60</v>
      </c>
      <c r="BD529" s="249"/>
      <c r="BE529" s="249"/>
    </row>
    <row r="530" spans="1:57">
      <c r="A530" s="221" t="s">
        <v>195</v>
      </c>
      <c r="B530" s="222" t="str">
        <f>IF(A530="","",VLOOKUP(A530,'IHS DATABASE'!C:D,2,0))</f>
        <v>Mambwe</v>
      </c>
      <c r="C530" s="223" t="str">
        <f>IF(A530="","",VLOOKUP(A530,'IHS DATABASE'!C:AD,27,0))</f>
        <v>CCS</v>
      </c>
      <c r="D530" s="223" t="s">
        <v>59</v>
      </c>
      <c r="E530" s="223" t="str">
        <f>IF(A530="","",VLOOKUP(A530,'IHS DATABASE'!C:G,5,0))</f>
        <v>Eastern </v>
      </c>
      <c r="F530" s="223" t="str">
        <f>IF(A530="","",VLOOKUP(A530,'IHS DATABASE'!C:AB,26,0))</f>
        <v>Fetus Kalunga</v>
      </c>
      <c r="G530" s="222" t="str">
        <f>IF(A530="","",VLOOKUP(A530,'IHS DATABASE'!C:X,22,0))</f>
        <v>Fetus Kalunga</v>
      </c>
      <c r="H530" s="224"/>
      <c r="I530" s="223" t="str">
        <f>IF(A530="","",VLOOKUP(A530,'IHS DATABASE'!C:W,21,0))</f>
        <v>Indoor </v>
      </c>
      <c r="J530" s="223" t="str">
        <f>IF(A530="","",VLOOKUP(A530,'IHS DATABASE'!C:T,18,0))</f>
        <v>Grid-Gen</v>
      </c>
      <c r="K530" s="223"/>
      <c r="L530" s="223"/>
      <c r="M530" s="223" t="str">
        <f>IF(A530="","",VLOOKUP(A530,'IHS DATABASE'!C:U,19,0))</f>
        <v>Green Field</v>
      </c>
      <c r="O530" s="213">
        <v>45977</v>
      </c>
      <c r="Q530" s="233"/>
      <c r="R530" s="234"/>
      <c r="S530" s="234" t="str">
        <f>IF(A530="","",VLOOKUP(A530,'IHS DATABASE'!C:BG,30,0))</f>
        <v>Elcos</v>
      </c>
      <c r="T530" s="223"/>
      <c r="U530" s="234">
        <f>IF(A530="","",VLOOKUP(A530,'IHS DATABASE'!C:AG,31,0))</f>
        <v>15</v>
      </c>
      <c r="V530" s="13"/>
      <c r="W530" s="13"/>
      <c r="X530" s="13" t="s">
        <v>91</v>
      </c>
      <c r="Y530" s="237" t="e">
        <f t="shared" si="77"/>
        <v>#VALUE!</v>
      </c>
      <c r="Z530" s="237">
        <f t="shared" si="78"/>
        <v>1103448</v>
      </c>
      <c r="AA530" s="237" t="e">
        <f t="shared" si="79"/>
        <v>#VALUE!</v>
      </c>
      <c r="AB530" s="238"/>
      <c r="AC530" s="238"/>
      <c r="AD530" s="238"/>
      <c r="AE530" s="239"/>
      <c r="AG530" s="245"/>
      <c r="AH530" s="245"/>
      <c r="AI530" s="246">
        <v>135</v>
      </c>
      <c r="AJ530" s="246">
        <v>200</v>
      </c>
      <c r="AK530" s="240">
        <f t="shared" si="80"/>
        <v>335</v>
      </c>
      <c r="AL530" s="240">
        <f t="shared" si="81"/>
        <v>-135</v>
      </c>
      <c r="AM530" s="247" t="e">
        <f t="shared" si="82"/>
        <v>#VALUE!</v>
      </c>
      <c r="AN530" s="240">
        <f>IF(A530="","",VLOOKUP(A530,'IHS DATABASE'!C:H,6,0))</f>
        <v>1.8</v>
      </c>
      <c r="AO530" s="240"/>
      <c r="AP530" s="248"/>
      <c r="AQ530" s="248"/>
      <c r="AR530" s="222"/>
      <c r="AS530" s="222"/>
      <c r="AT530" s="222">
        <f t="shared" si="83"/>
        <v>0</v>
      </c>
      <c r="AU530" s="222"/>
      <c r="AV530" s="249"/>
      <c r="AW530" s="249"/>
      <c r="AX530" s="222"/>
      <c r="AY530" s="222"/>
      <c r="AZ530" s="222"/>
      <c r="BA530" s="222"/>
      <c r="BB530" s="249"/>
      <c r="BC530" s="249" t="s">
        <v>60</v>
      </c>
      <c r="BD530" s="249"/>
      <c r="BE530" s="249"/>
    </row>
    <row r="531" spans="1:57">
      <c r="A531" s="221" t="s">
        <v>137</v>
      </c>
      <c r="B531" s="222" t="str">
        <f>IF(A531="","",VLOOKUP(A531,'IHS DATABASE'!C:D,2,0))</f>
        <v>Muzeyi Mission RHC</v>
      </c>
      <c r="C531" s="223" t="str">
        <f>IF(A531="","",VLOOKUP(A531,'IHS DATABASE'!C:AD,27,0))</f>
        <v>CCS</v>
      </c>
      <c r="D531" s="223" t="s">
        <v>59</v>
      </c>
      <c r="E531" s="223" t="str">
        <f>IF(A531="","",VLOOKUP(A531,'IHS DATABASE'!C:G,5,0))</f>
        <v>Eastern</v>
      </c>
      <c r="F531" s="223" t="str">
        <f>IF(A531="","",VLOOKUP(A531,'IHS DATABASE'!C:AB,26,0))</f>
        <v>Fetus Kalunga</v>
      </c>
      <c r="G531" s="222" t="str">
        <f>IF(A531="","",VLOOKUP(A531,'IHS DATABASE'!C:X,22,0))</f>
        <v>Fetus Kalunga</v>
      </c>
      <c r="H531" s="224"/>
      <c r="I531" s="223" t="str">
        <f>IF(A531="","",VLOOKUP(A531,'IHS DATABASE'!C:W,21,0))</f>
        <v>Outdoor</v>
      </c>
      <c r="J531" s="223" t="str">
        <f>IF(A531="","",VLOOKUP(A531,'IHS DATABASE'!C:T,18,0))</f>
        <v>Grid-Gen</v>
      </c>
      <c r="K531" s="223"/>
      <c r="L531" s="223"/>
      <c r="M531" s="223" t="str">
        <f>IF(A531="","",VLOOKUP(A531,'IHS DATABASE'!C:U,19,0))</f>
        <v>Green Field</v>
      </c>
      <c r="O531" s="213">
        <v>45976</v>
      </c>
      <c r="Q531" s="233"/>
      <c r="R531" s="234"/>
      <c r="S531" s="234">
        <f>IF(A531="","",VLOOKUP(A531,'IHS DATABASE'!C:BG,30,0))</f>
        <v>0</v>
      </c>
      <c r="T531" s="223"/>
      <c r="U531" s="234">
        <f>IF(A531="","",VLOOKUP(A531,'IHS DATABASE'!C:AG,31,0))</f>
        <v>0</v>
      </c>
      <c r="V531" s="13"/>
      <c r="W531" s="13"/>
      <c r="X531" s="13">
        <v>15371</v>
      </c>
      <c r="Y531" s="237">
        <f t="shared" si="77"/>
        <v>15371</v>
      </c>
      <c r="Z531" s="237">
        <f t="shared" si="78"/>
        <v>1103424</v>
      </c>
      <c r="AA531" s="237" t="str">
        <f t="shared" si="79"/>
        <v>OK</v>
      </c>
      <c r="AB531" s="238"/>
      <c r="AC531" s="238"/>
      <c r="AD531" s="238"/>
      <c r="AE531" s="239"/>
      <c r="AG531" s="245"/>
      <c r="AH531" s="245"/>
      <c r="AI531" s="246">
        <v>20</v>
      </c>
      <c r="AJ531" s="246">
        <v>300</v>
      </c>
      <c r="AK531" s="240">
        <f t="shared" si="80"/>
        <v>320</v>
      </c>
      <c r="AL531" s="240">
        <f t="shared" si="81"/>
        <v>-20</v>
      </c>
      <c r="AM531" s="247">
        <f t="shared" si="82"/>
        <v>-0.0013011515190944</v>
      </c>
      <c r="AN531" s="240">
        <f>IF(A531="","",VLOOKUP(A531,'IHS DATABASE'!C:H,6,0))</f>
        <v>2.5</v>
      </c>
      <c r="AO531" s="240"/>
      <c r="AP531" s="248"/>
      <c r="AQ531" s="248"/>
      <c r="AR531" s="222"/>
      <c r="AS531" s="222"/>
      <c r="AT531" s="222">
        <f t="shared" si="83"/>
        <v>0</v>
      </c>
      <c r="AU531" s="222"/>
      <c r="AV531" s="249"/>
      <c r="AW531" s="249"/>
      <c r="AX531" s="222"/>
      <c r="AY531" s="222"/>
      <c r="AZ531" s="222"/>
      <c r="BA531" s="222"/>
      <c r="BB531" s="249"/>
      <c r="BC531" s="249" t="s">
        <v>60</v>
      </c>
      <c r="BD531" s="249"/>
      <c r="BE531" s="249"/>
    </row>
    <row r="532" spans="1:57">
      <c r="A532" s="221" t="s">
        <v>153</v>
      </c>
      <c r="B532" s="222" t="str">
        <f>IF(A532="","",VLOOKUP(A532,'IHS DATABASE'!C:D,2,0))</f>
        <v>LUNDAZI</v>
      </c>
      <c r="C532" s="223" t="str">
        <f>IF(A532="","",VLOOKUP(A532,'IHS DATABASE'!C:AD,27,0))</f>
        <v>CCS</v>
      </c>
      <c r="D532" s="223" t="s">
        <v>59</v>
      </c>
      <c r="E532" s="223" t="str">
        <f>IF(A532="","",VLOOKUP(A532,'IHS DATABASE'!C:G,5,0))</f>
        <v>Eastern </v>
      </c>
      <c r="F532" s="223" t="str">
        <f>IF(A532="","",VLOOKUP(A532,'IHS DATABASE'!C:AB,26,0))</f>
        <v>Fetus Kalunga</v>
      </c>
      <c r="G532" s="222" t="str">
        <f>IF(A532="","",VLOOKUP(A532,'IHS DATABASE'!C:X,22,0))</f>
        <v>Fetus Kalunga</v>
      </c>
      <c r="H532" s="224"/>
      <c r="I532" s="223" t="str">
        <f>IF(A532="","",VLOOKUP(A532,'IHS DATABASE'!C:W,21,0))</f>
        <v>Indoor </v>
      </c>
      <c r="J532" s="223" t="str">
        <f>IF(A532="","",VLOOKUP(A532,'IHS DATABASE'!C:T,18,0))</f>
        <v>Grid-Gen</v>
      </c>
      <c r="K532" s="223"/>
      <c r="L532" s="223"/>
      <c r="M532" s="223" t="str">
        <f>IF(A532="","",VLOOKUP(A532,'IHS DATABASE'!C:U,19,0))</f>
        <v>Green Field</v>
      </c>
      <c r="O532" s="213">
        <v>45977</v>
      </c>
      <c r="Q532" s="233"/>
      <c r="R532" s="234"/>
      <c r="S532" s="234" t="str">
        <f>IF(A532="","",VLOOKUP(A532,'IHS DATABASE'!C:BG,30,0))</f>
        <v>Gen Logic </v>
      </c>
      <c r="T532" s="223"/>
      <c r="U532" s="234">
        <f>IF(A532="","",VLOOKUP(A532,'IHS DATABASE'!C:AG,31,0))</f>
        <v>20</v>
      </c>
      <c r="V532" s="13"/>
      <c r="W532" s="13"/>
      <c r="X532" s="13">
        <v>278</v>
      </c>
      <c r="Y532" s="237">
        <f t="shared" si="77"/>
        <v>278</v>
      </c>
      <c r="Z532" s="237">
        <f t="shared" si="78"/>
        <v>1103448</v>
      </c>
      <c r="AA532" s="237" t="str">
        <f t="shared" si="79"/>
        <v>OK</v>
      </c>
      <c r="AB532" s="238"/>
      <c r="AC532" s="238"/>
      <c r="AD532" s="238"/>
      <c r="AE532" s="239"/>
      <c r="AG532" s="245"/>
      <c r="AH532" s="245"/>
      <c r="AI532" s="246">
        <v>140</v>
      </c>
      <c r="AJ532" s="246">
        <v>500</v>
      </c>
      <c r="AK532" s="240">
        <f t="shared" si="80"/>
        <v>640</v>
      </c>
      <c r="AL532" s="240">
        <f t="shared" si="81"/>
        <v>-140</v>
      </c>
      <c r="AM532" s="247">
        <f t="shared" si="82"/>
        <v>-0.503597122302158</v>
      </c>
      <c r="AN532" s="240">
        <f>IF(A532="","",VLOOKUP(A532,'IHS DATABASE'!C:H,6,0))</f>
        <v>2.5</v>
      </c>
      <c r="AO532" s="240"/>
      <c r="AP532" s="248"/>
      <c r="AQ532" s="248"/>
      <c r="AR532" s="222"/>
      <c r="AS532" s="222"/>
      <c r="AT532" s="222">
        <f t="shared" si="83"/>
        <v>0</v>
      </c>
      <c r="AU532" s="222"/>
      <c r="AV532" s="249"/>
      <c r="AW532" s="249"/>
      <c r="AX532" s="222"/>
      <c r="AY532" s="222"/>
      <c r="AZ532" s="222"/>
      <c r="BA532" s="222"/>
      <c r="BB532" s="249"/>
      <c r="BC532" s="249" t="s">
        <v>69</v>
      </c>
      <c r="BD532" s="249"/>
      <c r="BE532" s="249"/>
    </row>
    <row r="533" spans="1:57">
      <c r="A533" s="221" t="s">
        <v>155</v>
      </c>
      <c r="B533" s="222" t="str">
        <f>IF(A533="","",VLOOKUP(A533,'IHS DATABASE'!C:D,2,0))</f>
        <v>Muchereka</v>
      </c>
      <c r="C533" s="223" t="str">
        <f>IF(A533="","",VLOOKUP(A533,'IHS DATABASE'!C:AD,27,0))</f>
        <v>CCS</v>
      </c>
      <c r="D533" s="223" t="s">
        <v>59</v>
      </c>
      <c r="E533" s="223" t="str">
        <f>IF(A533="","",VLOOKUP(A533,'IHS DATABASE'!C:G,5,0))</f>
        <v>Eastern </v>
      </c>
      <c r="F533" s="223" t="str">
        <f>IF(A533="","",VLOOKUP(A533,'IHS DATABASE'!C:AB,26,0))</f>
        <v>Fetus Kalunga</v>
      </c>
      <c r="G533" s="222" t="str">
        <f>IF(A533="","",VLOOKUP(A533,'IHS DATABASE'!C:X,22,0))</f>
        <v>Fetus Kalunga</v>
      </c>
      <c r="H533" s="224"/>
      <c r="I533" s="223" t="str">
        <f>IF(A533="","",VLOOKUP(A533,'IHS DATABASE'!C:W,21,0))</f>
        <v>Indoor </v>
      </c>
      <c r="J533" s="223" t="str">
        <f>IF(A533="","",VLOOKUP(A533,'IHS DATABASE'!C:T,18,0))</f>
        <v>Solar-Gen</v>
      </c>
      <c r="K533" s="223"/>
      <c r="L533" s="223"/>
      <c r="M533" s="223" t="str">
        <f>IF(A533="","",VLOOKUP(A533,'IHS DATABASE'!C:U,19,0))</f>
        <v>Green Field</v>
      </c>
      <c r="O533" s="213">
        <v>45977</v>
      </c>
      <c r="Q533" s="233"/>
      <c r="R533" s="234"/>
      <c r="S533" s="234" t="str">
        <f>IF(A533="","",VLOOKUP(A533,'IHS DATABASE'!C:BG,30,0))</f>
        <v>RID</v>
      </c>
      <c r="T533" s="223"/>
      <c r="U533" s="234">
        <f>IF(A533="","",VLOOKUP(A533,'IHS DATABASE'!C:AG,31,0))</f>
        <v>14</v>
      </c>
      <c r="V533" s="13"/>
      <c r="W533" s="13"/>
      <c r="X533" s="13">
        <v>7634</v>
      </c>
      <c r="Y533" s="237">
        <f t="shared" si="77"/>
        <v>7634</v>
      </c>
      <c r="Z533" s="237">
        <f t="shared" si="78"/>
        <v>1103448</v>
      </c>
      <c r="AA533" s="237" t="str">
        <f t="shared" si="79"/>
        <v>OK</v>
      </c>
      <c r="AB533" s="238"/>
      <c r="AC533" s="238"/>
      <c r="AD533" s="238"/>
      <c r="AE533" s="239"/>
      <c r="AG533" s="245"/>
      <c r="AH533" s="245"/>
      <c r="AI533" s="246">
        <v>10</v>
      </c>
      <c r="AJ533" s="246">
        <v>600</v>
      </c>
      <c r="AK533" s="240">
        <f t="shared" si="80"/>
        <v>610</v>
      </c>
      <c r="AL533" s="240">
        <f t="shared" si="81"/>
        <v>-10</v>
      </c>
      <c r="AM533" s="247">
        <f t="shared" si="82"/>
        <v>-0.00130992926381975</v>
      </c>
      <c r="AN533" s="240">
        <f>IF(A533="","",VLOOKUP(A533,'IHS DATABASE'!C:H,6,0))</f>
        <v>1.5</v>
      </c>
      <c r="AO533" s="240"/>
      <c r="AP533" s="248"/>
      <c r="AQ533" s="248"/>
      <c r="AR533" s="222"/>
      <c r="AS533" s="222"/>
      <c r="AT533" s="222">
        <f t="shared" si="83"/>
        <v>0</v>
      </c>
      <c r="AU533" s="222"/>
      <c r="AV533" s="249"/>
      <c r="AW533" s="249"/>
      <c r="AX533" s="222"/>
      <c r="AY533" s="222"/>
      <c r="AZ533" s="222"/>
      <c r="BA533" s="222"/>
      <c r="BB533" s="249"/>
      <c r="BC533" s="249" t="s">
        <v>69</v>
      </c>
      <c r="BD533" s="249"/>
      <c r="BE533" s="249"/>
    </row>
    <row r="534" spans="1:57">
      <c r="A534" s="221" t="s">
        <v>152</v>
      </c>
      <c r="B534" s="222" t="str">
        <f>IF(A534="","",VLOOKUP(A534,'IHS DATABASE'!C:D,2,0))</f>
        <v>Kagoro Basic School</v>
      </c>
      <c r="C534" s="223" t="str">
        <f>IF(A534="","",VLOOKUP(A534,'IHS DATABASE'!C:AD,27,0))</f>
        <v>CCS</v>
      </c>
      <c r="D534" s="223" t="s">
        <v>59</v>
      </c>
      <c r="E534" s="223" t="str">
        <f>IF(A534="","",VLOOKUP(A534,'IHS DATABASE'!C:G,5,0))</f>
        <v>Eastern</v>
      </c>
      <c r="F534" s="223" t="str">
        <f>IF(A534="","",VLOOKUP(A534,'IHS DATABASE'!C:AB,26,0))</f>
        <v>Fetus Kalunga</v>
      </c>
      <c r="G534" s="222" t="str">
        <f>IF(A534="","",VLOOKUP(A534,'IHS DATABASE'!C:X,22,0))</f>
        <v>Fetus Kalunga</v>
      </c>
      <c r="H534" s="224"/>
      <c r="I534" s="223" t="str">
        <f>IF(A534="","",VLOOKUP(A534,'IHS DATABASE'!C:W,21,0))</f>
        <v>Outdoor</v>
      </c>
      <c r="J534" s="223" t="str">
        <f>IF(A534="","",VLOOKUP(A534,'IHS DATABASE'!C:T,18,0))</f>
        <v>Grid-Gen</v>
      </c>
      <c r="K534" s="223"/>
      <c r="L534" s="223"/>
      <c r="M534" s="223" t="str">
        <f>IF(A534="","",VLOOKUP(A534,'IHS DATABASE'!C:U,19,0))</f>
        <v>Green Field</v>
      </c>
      <c r="O534" s="213">
        <v>45977</v>
      </c>
      <c r="Q534" s="233"/>
      <c r="R534" s="234"/>
      <c r="S534" s="234">
        <f>IF(A534="","",VLOOKUP(A534,'IHS DATABASE'!C:BG,30,0))</f>
        <v>0</v>
      </c>
      <c r="T534" s="223"/>
      <c r="U534" s="234">
        <f>IF(A534="","",VLOOKUP(A534,'IHS DATABASE'!C:AG,31,0))</f>
        <v>0</v>
      </c>
      <c r="V534" s="13"/>
      <c r="W534" s="13"/>
      <c r="X534" s="13">
        <v>10393</v>
      </c>
      <c r="Y534" s="237">
        <f t="shared" si="77"/>
        <v>10393</v>
      </c>
      <c r="Z534" s="237">
        <f t="shared" si="78"/>
        <v>1103448</v>
      </c>
      <c r="AA534" s="237" t="str">
        <f t="shared" si="79"/>
        <v>OK</v>
      </c>
      <c r="AB534" s="238"/>
      <c r="AC534" s="238"/>
      <c r="AD534" s="238"/>
      <c r="AE534" s="239"/>
      <c r="AG534" s="245"/>
      <c r="AH534" s="245"/>
      <c r="AI534" s="246">
        <v>61</v>
      </c>
      <c r="AJ534" s="246">
        <v>300</v>
      </c>
      <c r="AK534" s="240">
        <f t="shared" si="80"/>
        <v>361</v>
      </c>
      <c r="AL534" s="240">
        <f t="shared" si="81"/>
        <v>-61</v>
      </c>
      <c r="AM534" s="247">
        <f t="shared" si="82"/>
        <v>-0.00586933512941403</v>
      </c>
      <c r="AN534" s="240">
        <f>IF(A534="","",VLOOKUP(A534,'IHS DATABASE'!C:H,6,0))</f>
        <v>4.5</v>
      </c>
      <c r="AO534" s="240"/>
      <c r="AP534" s="248"/>
      <c r="AQ534" s="248"/>
      <c r="AR534" s="222"/>
      <c r="AS534" s="222"/>
      <c r="AT534" s="222">
        <f t="shared" si="83"/>
        <v>0</v>
      </c>
      <c r="AU534" s="222"/>
      <c r="AV534" s="249"/>
      <c r="AW534" s="249"/>
      <c r="AX534" s="222"/>
      <c r="AY534" s="222"/>
      <c r="AZ534" s="222"/>
      <c r="BA534" s="222"/>
      <c r="BB534" s="249"/>
      <c r="BC534" s="249" t="s">
        <v>60</v>
      </c>
      <c r="BD534" s="249"/>
      <c r="BE534" s="249"/>
    </row>
    <row r="535" spans="1:57">
      <c r="A535" s="221" t="s">
        <v>135</v>
      </c>
      <c r="B535" s="222" t="str">
        <f>IF(A535="","",VLOOKUP(A535,'IHS DATABASE'!C:D,2,0))</f>
        <v>Katete</v>
      </c>
      <c r="C535" s="223" t="str">
        <f>IF(A535="","",VLOOKUP(A535,'IHS DATABASE'!C:AD,27,0))</f>
        <v>CCS</v>
      </c>
      <c r="D535" s="223" t="s">
        <v>59</v>
      </c>
      <c r="E535" s="223" t="str">
        <f>IF(A535="","",VLOOKUP(A535,'IHS DATABASE'!C:G,5,0))</f>
        <v>Eastern </v>
      </c>
      <c r="F535" s="223" t="str">
        <f>IF(A535="","",VLOOKUP(A535,'IHS DATABASE'!C:AB,26,0))</f>
        <v>Fetus Kalunga</v>
      </c>
      <c r="G535" s="222" t="str">
        <f>IF(A535="","",VLOOKUP(A535,'IHS DATABASE'!C:X,22,0))</f>
        <v>Fetus Kalunga</v>
      </c>
      <c r="H535" s="224"/>
      <c r="I535" s="223" t="str">
        <f>IF(A535="","",VLOOKUP(A535,'IHS DATABASE'!C:W,21,0))</f>
        <v>Indoor </v>
      </c>
      <c r="J535" s="223" t="str">
        <f>IF(A535="","",VLOOKUP(A535,'IHS DATABASE'!C:T,18,0))</f>
        <v>Grid-Gen</v>
      </c>
      <c r="K535" s="223"/>
      <c r="L535" s="223"/>
      <c r="M535" s="223" t="str">
        <f>IF(A535="","",VLOOKUP(A535,'IHS DATABASE'!C:U,19,0))</f>
        <v>Green Field</v>
      </c>
      <c r="O535" s="213">
        <v>45977</v>
      </c>
      <c r="Q535" s="233"/>
      <c r="R535" s="234"/>
      <c r="S535" s="234" t="str">
        <f>IF(A535="","",VLOOKUP(A535,'IHS DATABASE'!C:BG,30,0))</f>
        <v>CK Works</v>
      </c>
      <c r="T535" s="223"/>
      <c r="U535" s="234">
        <f>IF(A535="","",VLOOKUP(A535,'IHS DATABASE'!C:AG,31,0))</f>
        <v>30</v>
      </c>
      <c r="V535" s="13"/>
      <c r="W535" s="13"/>
      <c r="X535" s="13">
        <v>5266</v>
      </c>
      <c r="Y535" s="237">
        <f t="shared" si="77"/>
        <v>5266</v>
      </c>
      <c r="Z535" s="237">
        <f t="shared" si="78"/>
        <v>1103448</v>
      </c>
      <c r="AA535" s="237" t="str">
        <f t="shared" si="79"/>
        <v>OK</v>
      </c>
      <c r="AB535" s="238"/>
      <c r="AC535" s="238"/>
      <c r="AD535" s="238"/>
      <c r="AE535" s="239"/>
      <c r="AG535" s="245"/>
      <c r="AH535" s="245"/>
      <c r="AI535" s="246">
        <v>104</v>
      </c>
      <c r="AJ535" s="246">
        <v>400</v>
      </c>
      <c r="AK535" s="240">
        <f t="shared" si="80"/>
        <v>504</v>
      </c>
      <c r="AL535" s="240">
        <f t="shared" si="81"/>
        <v>-104</v>
      </c>
      <c r="AM535" s="247">
        <f t="shared" si="82"/>
        <v>-0.0197493353589062</v>
      </c>
      <c r="AN535" s="240">
        <f>IF(A535="","",VLOOKUP(A535,'IHS DATABASE'!C:H,6,0))</f>
        <v>4.5</v>
      </c>
      <c r="AO535" s="240"/>
      <c r="AP535" s="248"/>
      <c r="AQ535" s="248"/>
      <c r="AR535" s="222"/>
      <c r="AS535" s="222"/>
      <c r="AT535" s="222">
        <f t="shared" si="83"/>
        <v>0</v>
      </c>
      <c r="AU535" s="222"/>
      <c r="AV535" s="249"/>
      <c r="AW535" s="249"/>
      <c r="AX535" s="222"/>
      <c r="AY535" s="222"/>
      <c r="AZ535" s="222"/>
      <c r="BA535" s="222"/>
      <c r="BB535" s="249"/>
      <c r="BC535" s="249" t="s">
        <v>60</v>
      </c>
      <c r="BD535" s="249"/>
      <c r="BE535" s="249"/>
    </row>
    <row r="536" spans="1:57">
      <c r="A536" s="221" t="s">
        <v>136</v>
      </c>
      <c r="B536" s="222" t="str">
        <f>IF(A536="","",VLOOKUP(A536,'IHS DATABASE'!C:D,2,0))</f>
        <v>KATETE</v>
      </c>
      <c r="C536" s="223" t="str">
        <f>IF(A536="","",VLOOKUP(A536,'IHS DATABASE'!C:AD,27,0))</f>
        <v>CCS</v>
      </c>
      <c r="D536" s="223" t="s">
        <v>59</v>
      </c>
      <c r="E536" s="223" t="str">
        <f>IF(A536="","",VLOOKUP(A536,'IHS DATABASE'!C:G,5,0))</f>
        <v>Eastern </v>
      </c>
      <c r="F536" s="223" t="str">
        <f>IF(A536="","",VLOOKUP(A536,'IHS DATABASE'!C:AB,26,0))</f>
        <v>Fetus Kalunga</v>
      </c>
      <c r="G536" s="222" t="str">
        <f>IF(A536="","",VLOOKUP(A536,'IHS DATABASE'!C:X,22,0))</f>
        <v>Fetus Kalunga</v>
      </c>
      <c r="H536" s="224"/>
      <c r="I536" s="223" t="str">
        <f>IF(A536="","",VLOOKUP(A536,'IHS DATABASE'!C:W,21,0))</f>
        <v>Indoor </v>
      </c>
      <c r="J536" s="223" t="str">
        <f>IF(A536="","",VLOOKUP(A536,'IHS DATABASE'!C:T,18,0))</f>
        <v>Grid-Gen</v>
      </c>
      <c r="K536" s="223"/>
      <c r="L536" s="223"/>
      <c r="M536" s="223" t="str">
        <f>IF(A536="","",VLOOKUP(A536,'IHS DATABASE'!C:U,19,0))</f>
        <v>Green Field</v>
      </c>
      <c r="O536" s="213">
        <v>45977</v>
      </c>
      <c r="Q536" s="233"/>
      <c r="R536" s="234"/>
      <c r="S536" s="234" t="str">
        <f>IF(A536="","",VLOOKUP(A536,'IHS DATABASE'!C:BG,30,0))</f>
        <v>CK Works</v>
      </c>
      <c r="T536" s="223"/>
      <c r="U536" s="234">
        <f>IF(A536="","",VLOOKUP(A536,'IHS DATABASE'!C:AG,31,0))</f>
        <v>30</v>
      </c>
      <c r="V536" s="13"/>
      <c r="W536" s="13"/>
      <c r="X536" s="13">
        <v>6899</v>
      </c>
      <c r="Y536" s="237">
        <f t="shared" si="77"/>
        <v>6899</v>
      </c>
      <c r="Z536" s="237">
        <f t="shared" si="78"/>
        <v>1103448</v>
      </c>
      <c r="AA536" s="237" t="str">
        <f t="shared" si="79"/>
        <v>OK</v>
      </c>
      <c r="AB536" s="238"/>
      <c r="AC536" s="238"/>
      <c r="AD536" s="238"/>
      <c r="AE536" s="239"/>
      <c r="AG536" s="245"/>
      <c r="AH536" s="245"/>
      <c r="AI536" s="246">
        <v>22</v>
      </c>
      <c r="AJ536" s="246">
        <v>400</v>
      </c>
      <c r="AK536" s="240">
        <f t="shared" si="80"/>
        <v>422</v>
      </c>
      <c r="AL536" s="240">
        <f t="shared" si="81"/>
        <v>-22</v>
      </c>
      <c r="AM536" s="247">
        <f t="shared" si="82"/>
        <v>-0.00318886795187708</v>
      </c>
      <c r="AN536" s="240">
        <f>IF(A536="","",VLOOKUP(A536,'IHS DATABASE'!C:H,6,0))</f>
        <v>4.5</v>
      </c>
      <c r="AO536" s="240"/>
      <c r="AP536" s="248"/>
      <c r="AQ536" s="248"/>
      <c r="AR536" s="222"/>
      <c r="AS536" s="222"/>
      <c r="AT536" s="222">
        <f t="shared" si="83"/>
        <v>0</v>
      </c>
      <c r="AU536" s="222"/>
      <c r="AV536" s="249"/>
      <c r="AW536" s="249"/>
      <c r="AX536" s="222"/>
      <c r="AY536" s="222"/>
      <c r="AZ536" s="222"/>
      <c r="BA536" s="222"/>
      <c r="BB536" s="249"/>
      <c r="BC536" s="249" t="s">
        <v>60</v>
      </c>
      <c r="BD536" s="249"/>
      <c r="BE536" s="249"/>
    </row>
    <row r="537" spans="1:57">
      <c r="A537" s="221" t="s">
        <v>122</v>
      </c>
      <c r="B537" s="222" t="str">
        <f>IF(A537="","",VLOOKUP(A537,'IHS DATABASE'!C:D,2,0))</f>
        <v>Katete Junction</v>
      </c>
      <c r="C537" s="223" t="str">
        <f>IF(A537="","",VLOOKUP(A537,'IHS DATABASE'!C:AD,27,0))</f>
        <v>CCS</v>
      </c>
      <c r="D537" s="223" t="s">
        <v>59</v>
      </c>
      <c r="E537" s="223" t="str">
        <f>IF(A537="","",VLOOKUP(A537,'IHS DATABASE'!C:G,5,0))</f>
        <v>Eastern </v>
      </c>
      <c r="F537" s="223" t="str">
        <f>IF(A537="","",VLOOKUP(A537,'IHS DATABASE'!C:AB,26,0))</f>
        <v>Fetus Kalunga</v>
      </c>
      <c r="G537" s="222" t="str">
        <f>IF(A537="","",VLOOKUP(A537,'IHS DATABASE'!C:X,22,0))</f>
        <v>Fetus Kalunga</v>
      </c>
      <c r="H537" s="224"/>
      <c r="I537" s="223" t="str">
        <f>IF(A537="","",VLOOKUP(A537,'IHS DATABASE'!C:W,21,0))</f>
        <v>Outdoor</v>
      </c>
      <c r="J537" s="223" t="str">
        <f>IF(A537="","",VLOOKUP(A537,'IHS DATABASE'!C:T,18,0))</f>
        <v>Grid-Gen</v>
      </c>
      <c r="K537" s="223"/>
      <c r="L537" s="223"/>
      <c r="M537" s="223" t="str">
        <f>IF(A537="","",VLOOKUP(A537,'IHS DATABASE'!C:U,19,0))</f>
        <v>Green Field</v>
      </c>
      <c r="O537" s="213">
        <v>45977</v>
      </c>
      <c r="Q537" s="233"/>
      <c r="R537" s="234"/>
      <c r="S537" s="234" t="str">
        <f>IF(A537="","",VLOOKUP(A537,'IHS DATABASE'!C:BG,30,0))</f>
        <v>CK Works</v>
      </c>
      <c r="T537" s="223"/>
      <c r="U537" s="234">
        <f>IF(A537="","",VLOOKUP(A537,'IHS DATABASE'!C:AG,31,0))</f>
        <v>20</v>
      </c>
      <c r="V537" s="13"/>
      <c r="W537" s="13"/>
      <c r="X537" s="13">
        <v>8171</v>
      </c>
      <c r="Y537" s="237">
        <f t="shared" si="77"/>
        <v>8171</v>
      </c>
      <c r="Z537" s="237">
        <f t="shared" si="78"/>
        <v>1103448</v>
      </c>
      <c r="AA537" s="237" t="str">
        <f t="shared" si="79"/>
        <v>OK</v>
      </c>
      <c r="AB537" s="238"/>
      <c r="AC537" s="238"/>
      <c r="AD537" s="238"/>
      <c r="AE537" s="239"/>
      <c r="AG537" s="245"/>
      <c r="AH537" s="245"/>
      <c r="AI537" s="246">
        <v>87</v>
      </c>
      <c r="AJ537" s="246">
        <v>300</v>
      </c>
      <c r="AK537" s="240">
        <f t="shared" si="80"/>
        <v>387</v>
      </c>
      <c r="AL537" s="240">
        <f t="shared" si="81"/>
        <v>-87</v>
      </c>
      <c r="AM537" s="247">
        <f t="shared" si="82"/>
        <v>-0.0106474115775303</v>
      </c>
      <c r="AN537" s="240">
        <f>IF(A537="","",VLOOKUP(A537,'IHS DATABASE'!C:H,6,0))</f>
        <v>2.5</v>
      </c>
      <c r="AO537" s="240"/>
      <c r="AP537" s="248"/>
      <c r="AQ537" s="248"/>
      <c r="AR537" s="222"/>
      <c r="AS537" s="222"/>
      <c r="AT537" s="222">
        <f t="shared" si="83"/>
        <v>0</v>
      </c>
      <c r="AU537" s="222"/>
      <c r="AV537" s="249"/>
      <c r="AW537" s="249"/>
      <c r="AX537" s="222"/>
      <c r="AY537" s="222"/>
      <c r="AZ537" s="222"/>
      <c r="BA537" s="222"/>
      <c r="BB537" s="249"/>
      <c r="BC537" s="249" t="s">
        <v>60</v>
      </c>
      <c r="BD537" s="249"/>
      <c r="BE537" s="249"/>
    </row>
    <row r="538" spans="1:57">
      <c r="A538" s="221" t="s">
        <v>87</v>
      </c>
      <c r="B538" s="222" t="str">
        <f>IF(A538="","",VLOOKUP(A538,'IHS DATABASE'!C:D,2,0))</f>
        <v>Chipata Magazine</v>
      </c>
      <c r="C538" s="223" t="str">
        <f>IF(A538="","",VLOOKUP(A538,'IHS DATABASE'!C:AD,27,0))</f>
        <v>CCS</v>
      </c>
      <c r="D538" s="223" t="s">
        <v>59</v>
      </c>
      <c r="E538" s="223" t="str">
        <f>IF(A538="","",VLOOKUP(A538,'IHS DATABASE'!C:G,5,0))</f>
        <v>Eastern</v>
      </c>
      <c r="F538" s="223" t="str">
        <f>IF(A538="","",VLOOKUP(A538,'IHS DATABASE'!C:AB,26,0))</f>
        <v>Fetus Kalunga</v>
      </c>
      <c r="G538" s="222" t="str">
        <f>IF(A538="","",VLOOKUP(A538,'IHS DATABASE'!C:X,22,0))</f>
        <v>Fetus Kalunga</v>
      </c>
      <c r="H538" s="224"/>
      <c r="I538" s="223" t="str">
        <f>IF(A538="","",VLOOKUP(A538,'IHS DATABASE'!C:W,21,0))</f>
        <v>Outdoor</v>
      </c>
      <c r="J538" s="223" t="str">
        <f>IF(A538="","",VLOOKUP(A538,'IHS DATABASE'!C:T,18,0))</f>
        <v>Grid-Gen</v>
      </c>
      <c r="K538" s="223"/>
      <c r="L538" s="223"/>
      <c r="M538" s="223" t="str">
        <f>IF(A538="","",VLOOKUP(A538,'IHS DATABASE'!C:U,19,0))</f>
        <v>Green Field</v>
      </c>
      <c r="O538" s="213">
        <v>45978</v>
      </c>
      <c r="Q538" s="233"/>
      <c r="R538" s="234"/>
      <c r="S538" s="234" t="str">
        <f>IF(A538="","",VLOOKUP(A538,'IHS DATABASE'!C:BG,30,0))</f>
        <v>CK Works</v>
      </c>
      <c r="T538" s="223"/>
      <c r="U538" s="234">
        <f>IF(A538="","",VLOOKUP(A538,'IHS DATABASE'!C:AG,31,0))</f>
        <v>20</v>
      </c>
      <c r="V538" s="13"/>
      <c r="W538" s="13"/>
      <c r="X538" s="13">
        <v>7371</v>
      </c>
      <c r="Y538" s="237">
        <f t="shared" si="77"/>
        <v>7371</v>
      </c>
      <c r="Z538" s="237">
        <f t="shared" si="78"/>
        <v>1103472</v>
      </c>
      <c r="AA538" s="237" t="str">
        <f t="shared" si="79"/>
        <v>OK</v>
      </c>
      <c r="AB538" s="238"/>
      <c r="AC538" s="238"/>
      <c r="AD538" s="238"/>
      <c r="AE538" s="239"/>
      <c r="AG538" s="245"/>
      <c r="AH538" s="245"/>
      <c r="AI538" s="246">
        <v>170</v>
      </c>
      <c r="AJ538" s="246">
        <v>300</v>
      </c>
      <c r="AK538" s="240">
        <f t="shared" si="80"/>
        <v>470</v>
      </c>
      <c r="AL538" s="240">
        <f t="shared" si="81"/>
        <v>-170</v>
      </c>
      <c r="AM538" s="247">
        <f t="shared" si="82"/>
        <v>-0.0230633563966897</v>
      </c>
      <c r="AN538" s="240">
        <f>IF(A538="","",VLOOKUP(A538,'IHS DATABASE'!C:H,6,0))</f>
        <v>2.5</v>
      </c>
      <c r="AO538" s="240"/>
      <c r="AP538" s="248"/>
      <c r="AQ538" s="248"/>
      <c r="AR538" s="222"/>
      <c r="AS538" s="222"/>
      <c r="AT538" s="222">
        <f t="shared" si="83"/>
        <v>0</v>
      </c>
      <c r="AU538" s="222"/>
      <c r="AV538" s="249"/>
      <c r="AW538" s="249"/>
      <c r="AX538" s="222"/>
      <c r="AY538" s="222"/>
      <c r="AZ538" s="222"/>
      <c r="BA538" s="222"/>
      <c r="BB538" s="249"/>
      <c r="BC538" s="249" t="s">
        <v>60</v>
      </c>
      <c r="BD538" s="249"/>
      <c r="BE538" s="249"/>
    </row>
    <row r="539" spans="1:57">
      <c r="A539" s="221" t="s">
        <v>105</v>
      </c>
      <c r="B539" s="222" t="str">
        <f>IF(A539="","",VLOOKUP(A539,'IHS DATABASE'!C:D,2,0))</f>
        <v>Kapata Market</v>
      </c>
      <c r="C539" s="223" t="str">
        <f>IF(A539="","",VLOOKUP(A539,'IHS DATABASE'!C:AD,27,0))</f>
        <v>CCS</v>
      </c>
      <c r="D539" s="223" t="s">
        <v>59</v>
      </c>
      <c r="E539" s="223" t="str">
        <f>IF(A539="","",VLOOKUP(A539,'IHS DATABASE'!C:G,5,0))</f>
        <v>Eastern</v>
      </c>
      <c r="F539" s="223" t="str">
        <f>IF(A539="","",VLOOKUP(A539,'IHS DATABASE'!C:AB,26,0))</f>
        <v>Fetus Kalunga</v>
      </c>
      <c r="G539" s="222" t="str">
        <f>IF(A539="","",VLOOKUP(A539,'IHS DATABASE'!C:X,22,0))</f>
        <v>Fetus Kalunga</v>
      </c>
      <c r="H539" s="224"/>
      <c r="I539" s="223" t="str">
        <f>IF(A539="","",VLOOKUP(A539,'IHS DATABASE'!C:W,21,0))</f>
        <v>Outdoor</v>
      </c>
      <c r="J539" s="223" t="str">
        <f>IF(A539="","",VLOOKUP(A539,'IHS DATABASE'!C:T,18,0))</f>
        <v>Grid-Gen</v>
      </c>
      <c r="K539" s="223"/>
      <c r="L539" s="223"/>
      <c r="M539" s="223" t="str">
        <f>IF(A539="","",VLOOKUP(A539,'IHS DATABASE'!C:U,19,0))</f>
        <v>Green Field</v>
      </c>
      <c r="O539" s="213">
        <v>45977</v>
      </c>
      <c r="Q539" s="233"/>
      <c r="R539" s="234"/>
      <c r="S539" s="234" t="str">
        <f>IF(A539="","",VLOOKUP(A539,'IHS DATABASE'!C:BG,30,0))</f>
        <v>CK Works</v>
      </c>
      <c r="T539" s="223"/>
      <c r="U539" s="234">
        <f>IF(A539="","",VLOOKUP(A539,'IHS DATABASE'!C:AG,31,0))</f>
        <v>20</v>
      </c>
      <c r="V539" s="13"/>
      <c r="W539" s="13"/>
      <c r="X539" s="13">
        <v>528</v>
      </c>
      <c r="Y539" s="237">
        <f t="shared" si="77"/>
        <v>528</v>
      </c>
      <c r="Z539" s="237">
        <f t="shared" si="78"/>
        <v>1103448</v>
      </c>
      <c r="AA539" s="237" t="str">
        <f t="shared" si="79"/>
        <v>OK</v>
      </c>
      <c r="AB539" s="238"/>
      <c r="AC539" s="238"/>
      <c r="AD539" s="238"/>
      <c r="AE539" s="239"/>
      <c r="AG539" s="245"/>
      <c r="AH539" s="245"/>
      <c r="AI539" s="246">
        <v>20</v>
      </c>
      <c r="AJ539" s="246">
        <v>300</v>
      </c>
      <c r="AK539" s="240">
        <f t="shared" si="80"/>
        <v>320</v>
      </c>
      <c r="AL539" s="240">
        <f t="shared" si="81"/>
        <v>-20</v>
      </c>
      <c r="AM539" s="247">
        <f t="shared" si="82"/>
        <v>-0.0378787878787879</v>
      </c>
      <c r="AN539" s="240">
        <f>IF(A539="","",VLOOKUP(A539,'IHS DATABASE'!C:H,6,0))</f>
        <v>2.5</v>
      </c>
      <c r="AO539" s="240"/>
      <c r="AP539" s="248"/>
      <c r="AQ539" s="248"/>
      <c r="AR539" s="222"/>
      <c r="AS539" s="222"/>
      <c r="AT539" s="222">
        <f t="shared" si="83"/>
        <v>0</v>
      </c>
      <c r="AU539" s="222"/>
      <c r="AV539" s="249"/>
      <c r="AW539" s="249"/>
      <c r="AX539" s="222"/>
      <c r="AY539" s="222"/>
      <c r="AZ539" s="222"/>
      <c r="BA539" s="222"/>
      <c r="BB539" s="249"/>
      <c r="BC539" s="249" t="s">
        <v>60</v>
      </c>
      <c r="BD539" s="249"/>
      <c r="BE539" s="249"/>
    </row>
    <row r="540" spans="1:57">
      <c r="A540" s="221" t="s">
        <v>107</v>
      </c>
      <c r="B540" s="222" t="str">
        <f>IF(A540="","",VLOOKUP(A540,'IHS DATABASE'!C:D,2,0))</f>
        <v>Chipata_1_Rlf</v>
      </c>
      <c r="C540" s="223" t="str">
        <f>IF(A540="","",VLOOKUP(A540,'IHS DATABASE'!C:AD,27,0))</f>
        <v>CCS</v>
      </c>
      <c r="D540" s="223" t="s">
        <v>59</v>
      </c>
      <c r="E540" s="223" t="str">
        <f>IF(A540="","",VLOOKUP(A540,'IHS DATABASE'!C:G,5,0))</f>
        <v>Eastern </v>
      </c>
      <c r="F540" s="223" t="str">
        <f>IF(A540="","",VLOOKUP(A540,'IHS DATABASE'!C:AB,26,0))</f>
        <v>Fetus Kalunga</v>
      </c>
      <c r="G540" s="222" t="str">
        <f>IF(A540="","",VLOOKUP(A540,'IHS DATABASE'!C:X,22,0))</f>
        <v>Fetus Kalunga</v>
      </c>
      <c r="H540" s="224"/>
      <c r="I540" s="223" t="str">
        <f>IF(A540="","",VLOOKUP(A540,'IHS DATABASE'!C:W,21,0))</f>
        <v>Outdoor</v>
      </c>
      <c r="J540" s="223" t="str">
        <f>IF(A540="","",VLOOKUP(A540,'IHS DATABASE'!C:T,18,0))</f>
        <v>Grid-Gen</v>
      </c>
      <c r="K540" s="223"/>
      <c r="L540" s="223"/>
      <c r="M540" s="223" t="str">
        <f>IF(A540="","",VLOOKUP(A540,'IHS DATABASE'!C:U,19,0))</f>
        <v>Green Field</v>
      </c>
      <c r="O540" s="213">
        <v>45977</v>
      </c>
      <c r="Q540" s="233"/>
      <c r="R540" s="234"/>
      <c r="S540" s="234" t="str">
        <f>IF(A540="","",VLOOKUP(A540,'IHS DATABASE'!C:BG,30,0))</f>
        <v>IMG</v>
      </c>
      <c r="T540" s="223"/>
      <c r="U540" s="234">
        <f>IF(A540="","",VLOOKUP(A540,'IHS DATABASE'!C:AG,31,0))</f>
        <v>20</v>
      </c>
      <c r="V540" s="13"/>
      <c r="W540" s="13"/>
      <c r="X540" s="13">
        <v>7813</v>
      </c>
      <c r="Y540" s="237">
        <f t="shared" si="77"/>
        <v>7813</v>
      </c>
      <c r="Z540" s="237">
        <f t="shared" si="78"/>
        <v>1103448</v>
      </c>
      <c r="AA540" s="237" t="str">
        <f t="shared" si="79"/>
        <v>OK</v>
      </c>
      <c r="AB540" s="238"/>
      <c r="AC540" s="238"/>
      <c r="AD540" s="238"/>
      <c r="AE540" s="239"/>
      <c r="AG540" s="245"/>
      <c r="AH540" s="245"/>
      <c r="AI540" s="246">
        <v>13</v>
      </c>
      <c r="AJ540" s="246">
        <v>300</v>
      </c>
      <c r="AK540" s="240">
        <f t="shared" si="80"/>
        <v>313</v>
      </c>
      <c r="AL540" s="240">
        <f t="shared" si="81"/>
        <v>-13</v>
      </c>
      <c r="AM540" s="247">
        <f t="shared" si="82"/>
        <v>-0.00166389351081531</v>
      </c>
      <c r="AN540" s="240">
        <f>IF(A540="","",VLOOKUP(A540,'IHS DATABASE'!C:H,6,0))</f>
        <v>2.5</v>
      </c>
      <c r="AO540" s="240"/>
      <c r="AP540" s="248"/>
      <c r="AQ540" s="248"/>
      <c r="AR540" s="222"/>
      <c r="AS540" s="222"/>
      <c r="AT540" s="222">
        <f t="shared" si="83"/>
        <v>0</v>
      </c>
      <c r="AU540" s="222"/>
      <c r="AV540" s="249"/>
      <c r="AW540" s="249"/>
      <c r="AX540" s="222"/>
      <c r="AY540" s="222"/>
      <c r="AZ540" s="222"/>
      <c r="BA540" s="222"/>
      <c r="BB540" s="249"/>
      <c r="BC540" s="249" t="s">
        <v>60</v>
      </c>
      <c r="BD540" s="249"/>
      <c r="BE540" s="249"/>
    </row>
    <row r="541" spans="1:57">
      <c r="A541" s="221" t="s">
        <v>88</v>
      </c>
      <c r="B541" s="222" t="str">
        <f>IF(A541="","",VLOOKUP(A541,'IHS DATABASE'!C:D,2,0))</f>
        <v>Chipata ZCCF Command</v>
      </c>
      <c r="C541" s="223" t="str">
        <f>IF(A541="","",VLOOKUP(A541,'IHS DATABASE'!C:AD,27,0))</f>
        <v>CCS</v>
      </c>
      <c r="D541" s="223" t="s">
        <v>59</v>
      </c>
      <c r="E541" s="223" t="str">
        <f>IF(A541="","",VLOOKUP(A541,'IHS DATABASE'!C:G,5,0))</f>
        <v>Eastern </v>
      </c>
      <c r="F541" s="223" t="str">
        <f>IF(A541="","",VLOOKUP(A541,'IHS DATABASE'!C:AB,26,0))</f>
        <v>Fetus Kalunga</v>
      </c>
      <c r="G541" s="222" t="str">
        <f>IF(A541="","",VLOOKUP(A541,'IHS DATABASE'!C:X,22,0))</f>
        <v>Fetus Kalunga</v>
      </c>
      <c r="H541" s="224"/>
      <c r="I541" s="223" t="str">
        <f>IF(A541="","",VLOOKUP(A541,'IHS DATABASE'!C:W,21,0))</f>
        <v>Outdoor</v>
      </c>
      <c r="J541" s="223" t="str">
        <f>IF(A541="","",VLOOKUP(A541,'IHS DATABASE'!C:T,18,0))</f>
        <v>Grid-Gen</v>
      </c>
      <c r="K541" s="223"/>
      <c r="L541" s="223"/>
      <c r="M541" s="223" t="str">
        <f>IF(A541="","",VLOOKUP(A541,'IHS DATABASE'!C:U,19,0))</f>
        <v>Green Field</v>
      </c>
      <c r="O541" s="213">
        <v>45979</v>
      </c>
      <c r="Q541" s="233"/>
      <c r="R541" s="234"/>
      <c r="S541" s="234" t="str">
        <f>IF(A541="","",VLOOKUP(A541,'IHS DATABASE'!C:BG,30,0))</f>
        <v>Gen Logic </v>
      </c>
      <c r="T541" s="223"/>
      <c r="U541" s="234">
        <f>IF(A541="","",VLOOKUP(A541,'IHS DATABASE'!C:AG,31,0))</f>
        <v>30</v>
      </c>
      <c r="V541" s="13"/>
      <c r="W541" s="13"/>
      <c r="X541" s="13">
        <v>7332</v>
      </c>
      <c r="Y541" s="237">
        <f t="shared" si="77"/>
        <v>7332</v>
      </c>
      <c r="Z541" s="237">
        <f t="shared" si="78"/>
        <v>1103496</v>
      </c>
      <c r="AA541" s="237" t="str">
        <f t="shared" si="79"/>
        <v>OK</v>
      </c>
      <c r="AB541" s="238"/>
      <c r="AC541" s="238"/>
      <c r="AD541" s="238"/>
      <c r="AE541" s="239"/>
      <c r="AG541" s="245"/>
      <c r="AH541" s="245"/>
      <c r="AI541" s="246">
        <v>26</v>
      </c>
      <c r="AJ541" s="246">
        <v>400</v>
      </c>
      <c r="AK541" s="240">
        <f t="shared" si="80"/>
        <v>426</v>
      </c>
      <c r="AL541" s="240">
        <f t="shared" si="81"/>
        <v>-26</v>
      </c>
      <c r="AM541" s="247">
        <f t="shared" si="82"/>
        <v>-0.00354609929078014</v>
      </c>
      <c r="AN541" s="240">
        <f>IF(A541="","",VLOOKUP(A541,'IHS DATABASE'!C:H,6,0))</f>
        <v>4.5</v>
      </c>
      <c r="AO541" s="240"/>
      <c r="AP541" s="248"/>
      <c r="AQ541" s="248"/>
      <c r="AR541" s="222"/>
      <c r="AS541" s="222"/>
      <c r="AT541" s="222">
        <f t="shared" si="83"/>
        <v>0</v>
      </c>
      <c r="AU541" s="222"/>
      <c r="AV541" s="249"/>
      <c r="AW541" s="249"/>
      <c r="AX541" s="222"/>
      <c r="AY541" s="222"/>
      <c r="AZ541" s="222"/>
      <c r="BA541" s="222"/>
      <c r="BB541" s="249"/>
      <c r="BC541" s="249" t="s">
        <v>60</v>
      </c>
      <c r="BD541" s="249"/>
      <c r="BE541" s="249"/>
    </row>
    <row r="542" spans="1:57">
      <c r="A542" s="221" t="s">
        <v>157</v>
      </c>
      <c r="B542" s="222" t="str">
        <f>IF(A542="","",VLOOKUP(A542,'IHS DATABASE'!C:D,2,0))</f>
        <v>Mngoza Basic School</v>
      </c>
      <c r="C542" s="223" t="str">
        <f>IF(A542="","",VLOOKUP(A542,'IHS DATABASE'!C:AD,27,0))</f>
        <v>CCS</v>
      </c>
      <c r="D542" s="223" t="s">
        <v>59</v>
      </c>
      <c r="E542" s="223" t="str">
        <f>IF(A542="","",VLOOKUP(A542,'IHS DATABASE'!C:G,5,0))</f>
        <v>Eastern</v>
      </c>
      <c r="F542" s="223" t="str">
        <f>IF(A542="","",VLOOKUP(A542,'IHS DATABASE'!C:AB,26,0))</f>
        <v>Fetus Kalunga</v>
      </c>
      <c r="G542" s="222" t="str">
        <f>IF(A542="","",VLOOKUP(A542,'IHS DATABASE'!C:X,22,0))</f>
        <v>Fetus Kalunga</v>
      </c>
      <c r="H542" s="224"/>
      <c r="I542" s="223" t="str">
        <f>IF(A542="","",VLOOKUP(A542,'IHS DATABASE'!C:W,21,0))</f>
        <v>Outdoor</v>
      </c>
      <c r="J542" s="223" t="str">
        <f>IF(A542="","",VLOOKUP(A542,'IHS DATABASE'!C:T,18,0))</f>
        <v>Solar-Gen</v>
      </c>
      <c r="K542" s="223"/>
      <c r="L542" s="223"/>
      <c r="M542" s="223" t="str">
        <f>IF(A542="","",VLOOKUP(A542,'IHS DATABASE'!C:U,19,0))</f>
        <v>Green Field</v>
      </c>
      <c r="O542" s="213">
        <v>45979</v>
      </c>
      <c r="Q542" s="233"/>
      <c r="R542" s="234"/>
      <c r="S542" s="234">
        <f>IF(A542="","",VLOOKUP(A542,'IHS DATABASE'!C:BG,30,0))</f>
        <v>0</v>
      </c>
      <c r="T542" s="223"/>
      <c r="U542" s="234">
        <f>IF(A542="","",VLOOKUP(A542,'IHS DATABASE'!C:AG,31,0))</f>
        <v>0</v>
      </c>
      <c r="V542" s="13"/>
      <c r="W542" s="13"/>
      <c r="X542" s="13">
        <v>12140</v>
      </c>
      <c r="Y542" s="237">
        <f t="shared" si="77"/>
        <v>12140</v>
      </c>
      <c r="Z542" s="237">
        <f t="shared" si="78"/>
        <v>1103496</v>
      </c>
      <c r="AA542" s="237" t="str">
        <f t="shared" si="79"/>
        <v>OK</v>
      </c>
      <c r="AB542" s="238"/>
      <c r="AC542" s="238"/>
      <c r="AD542" s="238"/>
      <c r="AE542" s="239"/>
      <c r="AG542" s="245"/>
      <c r="AH542" s="245"/>
      <c r="AI542" s="246">
        <v>65</v>
      </c>
      <c r="AJ542" s="246">
        <v>350</v>
      </c>
      <c r="AK542" s="240">
        <f t="shared" si="80"/>
        <v>415</v>
      </c>
      <c r="AL542" s="240">
        <f t="shared" si="81"/>
        <v>-65</v>
      </c>
      <c r="AM542" s="247">
        <f t="shared" si="82"/>
        <v>-0.00535420098846788</v>
      </c>
      <c r="AN542" s="240">
        <f>IF(A542="","",VLOOKUP(A542,'IHS DATABASE'!C:H,6,0))</f>
        <v>2.5</v>
      </c>
      <c r="AO542" s="240"/>
      <c r="AP542" s="248"/>
      <c r="AQ542" s="248"/>
      <c r="AR542" s="222"/>
      <c r="AS542" s="222"/>
      <c r="AT542" s="222">
        <f t="shared" si="83"/>
        <v>0</v>
      </c>
      <c r="AU542" s="222"/>
      <c r="AV542" s="249"/>
      <c r="AW542" s="249"/>
      <c r="AX542" s="222"/>
      <c r="AY542" s="222"/>
      <c r="AZ542" s="222"/>
      <c r="BA542" s="222"/>
      <c r="BB542" s="249"/>
      <c r="BC542" s="249" t="s">
        <v>60</v>
      </c>
      <c r="BD542" s="249"/>
      <c r="BE542" s="249"/>
    </row>
    <row r="543" spans="1:57">
      <c r="A543" s="221" t="s">
        <v>89</v>
      </c>
      <c r="B543" s="222" t="str">
        <f>IF(A543="","",VLOOKUP(A543,'IHS DATABASE'!C:D,2,0))</f>
        <v>Petauke Junction</v>
      </c>
      <c r="C543" s="223" t="str">
        <f>IF(A543="","",VLOOKUP(A543,'IHS DATABASE'!C:AD,27,0))</f>
        <v>CCS</v>
      </c>
      <c r="D543" s="223" t="s">
        <v>59</v>
      </c>
      <c r="E543" s="223" t="str">
        <f>IF(A543="","",VLOOKUP(A543,'IHS DATABASE'!C:G,5,0))</f>
        <v>Eastern </v>
      </c>
      <c r="F543" s="223" t="str">
        <f>IF(A543="","",VLOOKUP(A543,'IHS DATABASE'!C:AB,26,0))</f>
        <v>Fetus Kalunga</v>
      </c>
      <c r="G543" s="222" t="str">
        <f>IF(A543="","",VLOOKUP(A543,'IHS DATABASE'!C:X,22,0))</f>
        <v>Fetus Kalunga</v>
      </c>
      <c r="H543" s="224"/>
      <c r="I543" s="223" t="str">
        <f>IF(A543="","",VLOOKUP(A543,'IHS DATABASE'!C:W,21,0))</f>
        <v>Outdoor</v>
      </c>
      <c r="J543" s="223" t="str">
        <f>IF(A543="","",VLOOKUP(A543,'IHS DATABASE'!C:T,18,0))</f>
        <v>Grid-Gen</v>
      </c>
      <c r="K543" s="223"/>
      <c r="L543" s="223"/>
      <c r="M543" s="223" t="str">
        <f>IF(A543="","",VLOOKUP(A543,'IHS DATABASE'!C:U,19,0))</f>
        <v>Green Field</v>
      </c>
      <c r="O543" s="213">
        <v>45979</v>
      </c>
      <c r="Q543" s="233"/>
      <c r="R543" s="234"/>
      <c r="S543" s="234" t="str">
        <f>IF(A543="","",VLOOKUP(A543,'IHS DATABASE'!C:BG,30,0))</f>
        <v>MPI</v>
      </c>
      <c r="T543" s="223"/>
      <c r="U543" s="234">
        <f>IF(A543="","",VLOOKUP(A543,'IHS DATABASE'!C:AG,31,0))</f>
        <v>13</v>
      </c>
      <c r="V543" s="13"/>
      <c r="W543" s="13"/>
      <c r="X543" s="13">
        <v>26225</v>
      </c>
      <c r="Y543" s="237">
        <f t="shared" si="77"/>
        <v>26225</v>
      </c>
      <c r="Z543" s="237">
        <f t="shared" si="78"/>
        <v>1103496</v>
      </c>
      <c r="AA543" s="237" t="str">
        <f t="shared" si="79"/>
        <v>OK</v>
      </c>
      <c r="AB543" s="238"/>
      <c r="AC543" s="238"/>
      <c r="AD543" s="238"/>
      <c r="AE543" s="239"/>
      <c r="AG543" s="245"/>
      <c r="AH543" s="245"/>
      <c r="AI543" s="246">
        <v>22</v>
      </c>
      <c r="AJ543" s="246">
        <v>300</v>
      </c>
      <c r="AK543" s="240">
        <f t="shared" si="80"/>
        <v>322</v>
      </c>
      <c r="AL543" s="240">
        <f t="shared" si="81"/>
        <v>-22</v>
      </c>
      <c r="AM543" s="247">
        <f t="shared" si="82"/>
        <v>-0.000838894184938036</v>
      </c>
      <c r="AN543" s="240">
        <f>IF(A543="","",VLOOKUP(A543,'IHS DATABASE'!C:H,6,0))</f>
        <v>1.5</v>
      </c>
      <c r="AO543" s="240"/>
      <c r="AP543" s="248"/>
      <c r="AQ543" s="248"/>
      <c r="AR543" s="222"/>
      <c r="AS543" s="222"/>
      <c r="AT543" s="222">
        <f t="shared" si="83"/>
        <v>0</v>
      </c>
      <c r="AU543" s="222"/>
      <c r="AV543" s="249"/>
      <c r="AW543" s="249"/>
      <c r="AX543" s="222"/>
      <c r="AY543" s="222"/>
      <c r="AZ543" s="222"/>
      <c r="BA543" s="222"/>
      <c r="BB543" s="249"/>
      <c r="BC543" s="249" t="s">
        <v>69</v>
      </c>
      <c r="BD543" s="249"/>
      <c r="BE543" s="249"/>
    </row>
    <row r="544" spans="1:57">
      <c r="A544" s="46" t="s">
        <v>228</v>
      </c>
      <c r="B544" s="222" t="str">
        <f>IF(A544="","",VLOOKUP(A544,'IHS DATABASE'!C:D,2,0))</f>
        <v>New Mwami</v>
      </c>
      <c r="C544" s="223" t="str">
        <f>IF(A544="","",VLOOKUP(A544,'IHS DATABASE'!C:AD,27,0))</f>
        <v>CCS</v>
      </c>
      <c r="D544" s="223" t="s">
        <v>59</v>
      </c>
      <c r="E544" s="223" t="str">
        <f>IF(A544="","",VLOOKUP(A544,'IHS DATABASE'!C:G,5,0))</f>
        <v>Eastern </v>
      </c>
      <c r="F544" s="223" t="str">
        <f>IF(A544="","",VLOOKUP(A544,'IHS DATABASE'!C:AB,26,0))</f>
        <v>Fetus Kalunga</v>
      </c>
      <c r="G544" s="222" t="str">
        <f>IF(A544="","",VLOOKUP(A544,'IHS DATABASE'!C:X,22,0))</f>
        <v>Fetus Kalunga</v>
      </c>
      <c r="H544" s="224"/>
      <c r="I544" s="223" t="str">
        <f>IF(A544="","",VLOOKUP(A544,'IHS DATABASE'!C:W,21,0))</f>
        <v>Outdoor</v>
      </c>
      <c r="J544" s="223" t="str">
        <f>IF(A544="","",VLOOKUP(A544,'IHS DATABASE'!C:T,18,0))</f>
        <v>Grid-Gen</v>
      </c>
      <c r="K544" s="223"/>
      <c r="L544" s="223"/>
      <c r="M544" s="223" t="str">
        <f>IF(A544="","",VLOOKUP(A544,'IHS DATABASE'!C:U,19,0))</f>
        <v>Green Field</v>
      </c>
      <c r="O544" s="213">
        <v>45979</v>
      </c>
      <c r="Q544" s="233"/>
      <c r="R544" s="234"/>
      <c r="S544" s="234" t="str">
        <f>IF(A544="","",VLOOKUP(A544,'IHS DATABASE'!C:BG,30,0))</f>
        <v>Gen Logic </v>
      </c>
      <c r="T544" s="223"/>
      <c r="U544" s="234">
        <f>IF(A544="","",VLOOKUP(A544,'IHS DATABASE'!C:AG,31,0))</f>
        <v>20</v>
      </c>
      <c r="V544" s="13"/>
      <c r="W544" s="13"/>
      <c r="X544" s="13">
        <v>10830</v>
      </c>
      <c r="Y544" s="237">
        <f t="shared" si="77"/>
        <v>10830</v>
      </c>
      <c r="Z544" s="237">
        <f t="shared" si="78"/>
        <v>1103496</v>
      </c>
      <c r="AA544" s="237" t="str">
        <f t="shared" si="79"/>
        <v>OK</v>
      </c>
      <c r="AB544" s="238"/>
      <c r="AC544" s="238"/>
      <c r="AD544" s="238"/>
      <c r="AE544" s="239"/>
      <c r="AG544" s="245"/>
      <c r="AH544" s="245"/>
      <c r="AI544" s="246">
        <v>10</v>
      </c>
      <c r="AJ544" s="246">
        <v>100</v>
      </c>
      <c r="AK544" s="240">
        <f t="shared" si="80"/>
        <v>110</v>
      </c>
      <c r="AL544" s="240">
        <f t="shared" si="81"/>
        <v>-10</v>
      </c>
      <c r="AM544" s="247">
        <f t="shared" si="82"/>
        <v>-0.000923361034164358</v>
      </c>
      <c r="AN544" s="240">
        <f>IF(A544="","",VLOOKUP(A544,'IHS DATABASE'!C:H,6,0))</f>
        <v>2.5</v>
      </c>
      <c r="AO544" s="240"/>
      <c r="AP544" s="248"/>
      <c r="AQ544" s="248"/>
      <c r="AR544" s="222"/>
      <c r="AS544" s="222"/>
      <c r="AT544" s="222">
        <f t="shared" si="83"/>
        <v>0</v>
      </c>
      <c r="AU544" s="222"/>
      <c r="AV544" s="249"/>
      <c r="AW544" s="249"/>
      <c r="AX544" s="222"/>
      <c r="AY544" s="222"/>
      <c r="AZ544" s="222"/>
      <c r="BA544" s="222"/>
      <c r="BB544" s="249"/>
      <c r="BC544" s="249" t="s">
        <v>60</v>
      </c>
      <c r="BD544" s="249"/>
      <c r="BE544" s="249"/>
    </row>
    <row r="545" spans="1:57">
      <c r="A545" s="221" t="s">
        <v>170</v>
      </c>
      <c r="B545" s="222" t="str">
        <f>IF(A545="","",VLOOKUP(A545,'IHS DATABASE'!C:D,2,0))</f>
        <v>Chipata Trades</v>
      </c>
      <c r="C545" s="223" t="str">
        <f>IF(A545="","",VLOOKUP(A545,'IHS DATABASE'!C:AD,27,0))</f>
        <v>CCS</v>
      </c>
      <c r="D545" s="223" t="s">
        <v>59</v>
      </c>
      <c r="E545" s="223" t="str">
        <f>IF(A545="","",VLOOKUP(A545,'IHS DATABASE'!C:G,5,0))</f>
        <v>Eastern</v>
      </c>
      <c r="F545" s="223" t="str">
        <f>IF(A545="","",VLOOKUP(A545,'IHS DATABASE'!C:AB,26,0))</f>
        <v>Fetus Kalunga</v>
      </c>
      <c r="G545" s="222" t="str">
        <f>IF(A545="","",VLOOKUP(A545,'IHS DATABASE'!C:X,22,0))</f>
        <v>Fetus Kalunga</v>
      </c>
      <c r="H545" s="224"/>
      <c r="I545" s="223" t="str">
        <f>IF(A545="","",VLOOKUP(A545,'IHS DATABASE'!C:W,21,0))</f>
        <v>Outdoor</v>
      </c>
      <c r="J545" s="223" t="str">
        <f>IF(A545="","",VLOOKUP(A545,'IHS DATABASE'!C:T,18,0))</f>
        <v>Grid-Gen</v>
      </c>
      <c r="K545" s="223"/>
      <c r="L545" s="223"/>
      <c r="M545" s="223" t="str">
        <f>IF(A545="","",VLOOKUP(A545,'IHS DATABASE'!C:U,19,0))</f>
        <v>Green Field</v>
      </c>
      <c r="O545" s="213">
        <v>45979</v>
      </c>
      <c r="Q545" s="233"/>
      <c r="R545" s="234"/>
      <c r="S545" s="234" t="str">
        <f>IF(A545="","",VLOOKUP(A545,'IHS DATABASE'!C:BG,30,0))</f>
        <v>CK Works</v>
      </c>
      <c r="T545" s="223"/>
      <c r="U545" s="234">
        <f>IF(A545="","",VLOOKUP(A545,'IHS DATABASE'!C:AG,31,0))</f>
        <v>20</v>
      </c>
      <c r="V545" s="13"/>
      <c r="W545" s="13"/>
      <c r="X545" s="13">
        <v>8347</v>
      </c>
      <c r="Y545" s="237">
        <f t="shared" si="77"/>
        <v>8347</v>
      </c>
      <c r="Z545" s="237">
        <f t="shared" si="78"/>
        <v>1103496</v>
      </c>
      <c r="AA545" s="237" t="str">
        <f t="shared" si="79"/>
        <v>OK</v>
      </c>
      <c r="AB545" s="238"/>
      <c r="AC545" s="238"/>
      <c r="AD545" s="238"/>
      <c r="AE545" s="239"/>
      <c r="AG545" s="245"/>
      <c r="AH545" s="245"/>
      <c r="AI545" s="246">
        <v>276</v>
      </c>
      <c r="AJ545" s="246">
        <v>300</v>
      </c>
      <c r="AK545" s="240">
        <f t="shared" si="80"/>
        <v>576</v>
      </c>
      <c r="AL545" s="240">
        <f t="shared" si="81"/>
        <v>-276</v>
      </c>
      <c r="AM545" s="247">
        <f t="shared" si="82"/>
        <v>-0.0330657721337007</v>
      </c>
      <c r="AN545" s="240">
        <f>IF(A545="","",VLOOKUP(A545,'IHS DATABASE'!C:H,6,0))</f>
        <v>2.5</v>
      </c>
      <c r="AO545" s="240"/>
      <c r="AP545" s="248"/>
      <c r="AQ545" s="248"/>
      <c r="AR545" s="222"/>
      <c r="AS545" s="222"/>
      <c r="AT545" s="222">
        <f t="shared" si="83"/>
        <v>0</v>
      </c>
      <c r="AU545" s="222"/>
      <c r="AV545" s="249"/>
      <c r="AW545" s="249"/>
      <c r="AX545" s="222"/>
      <c r="AY545" s="222"/>
      <c r="AZ545" s="222"/>
      <c r="BA545" s="222"/>
      <c r="BB545" s="249"/>
      <c r="BC545" s="249" t="s">
        <v>60</v>
      </c>
      <c r="BD545" s="249"/>
      <c r="BE545" s="249"/>
    </row>
    <row r="546" spans="1:57">
      <c r="A546" s="221" t="s">
        <v>67</v>
      </c>
      <c r="B546" s="222" t="str">
        <f>IF(A546="","",VLOOKUP(A546,'IHS DATABASE'!C:D,2,0))</f>
        <v>Chipata Industries</v>
      </c>
      <c r="C546" s="223" t="str">
        <f>IF(A546="","",VLOOKUP(A546,'IHS DATABASE'!C:AD,27,0))</f>
        <v>CCS</v>
      </c>
      <c r="D546" s="223" t="s">
        <v>59</v>
      </c>
      <c r="E546" s="223" t="str">
        <f>IF(A546="","",VLOOKUP(A546,'IHS DATABASE'!C:G,5,0))</f>
        <v>Eastern </v>
      </c>
      <c r="F546" s="223" t="str">
        <f>IF(A546="","",VLOOKUP(A546,'IHS DATABASE'!C:AB,26,0))</f>
        <v>Fetus Kalunga</v>
      </c>
      <c r="G546" s="222" t="str">
        <f>IF(A546="","",VLOOKUP(A546,'IHS DATABASE'!C:X,22,0))</f>
        <v>Fetus Kalunga</v>
      </c>
      <c r="H546" s="224"/>
      <c r="I546" s="223" t="str">
        <f>IF(A546="","",VLOOKUP(A546,'IHS DATABASE'!C:W,21,0))</f>
        <v>Outdoor</v>
      </c>
      <c r="J546" s="223" t="str">
        <f>IF(A546="","",VLOOKUP(A546,'IHS DATABASE'!C:T,18,0))</f>
        <v>Grid-Gen</v>
      </c>
      <c r="K546" s="223"/>
      <c r="L546" s="223"/>
      <c r="M546" s="223" t="str">
        <f>IF(A546="","",VLOOKUP(A546,'IHS DATABASE'!C:U,19,0))</f>
        <v>Green Field</v>
      </c>
      <c r="O546" s="213">
        <v>45979</v>
      </c>
      <c r="Q546" s="233"/>
      <c r="R546" s="234"/>
      <c r="S546" s="234" t="str">
        <f>IF(A546="","",VLOOKUP(A546,'IHS DATABASE'!C:BG,30,0))</f>
        <v>Hauwei</v>
      </c>
      <c r="T546" s="223"/>
      <c r="U546" s="234">
        <f>IF(A546="","",VLOOKUP(A546,'IHS DATABASE'!C:AG,31,0))</f>
        <v>14</v>
      </c>
      <c r="V546" s="13"/>
      <c r="W546" s="13"/>
      <c r="X546" s="13">
        <v>10163</v>
      </c>
      <c r="Y546" s="237">
        <f t="shared" si="77"/>
        <v>10163</v>
      </c>
      <c r="Z546" s="237">
        <f t="shared" si="78"/>
        <v>1103496</v>
      </c>
      <c r="AA546" s="237" t="str">
        <f t="shared" si="79"/>
        <v>OK</v>
      </c>
      <c r="AB546" s="238"/>
      <c r="AC546" s="238"/>
      <c r="AD546" s="238"/>
      <c r="AE546" s="239"/>
      <c r="AG546" s="245"/>
      <c r="AH546" s="245"/>
      <c r="AI546" s="246">
        <v>28</v>
      </c>
      <c r="AJ546" s="246">
        <v>300</v>
      </c>
      <c r="AK546" s="240">
        <f t="shared" si="80"/>
        <v>328</v>
      </c>
      <c r="AL546" s="240">
        <f t="shared" si="81"/>
        <v>-28</v>
      </c>
      <c r="AM546" s="247">
        <f t="shared" si="82"/>
        <v>-0.00275509200039358</v>
      </c>
      <c r="AN546" s="240">
        <f>IF(A546="","",VLOOKUP(A546,'IHS DATABASE'!C:H,6,0))</f>
        <v>1.5</v>
      </c>
      <c r="AO546" s="240"/>
      <c r="AP546" s="248"/>
      <c r="AQ546" s="248"/>
      <c r="AR546" s="222"/>
      <c r="AS546" s="222"/>
      <c r="AT546" s="222">
        <f t="shared" si="83"/>
        <v>0</v>
      </c>
      <c r="AU546" s="222"/>
      <c r="AV546" s="249"/>
      <c r="AW546" s="249"/>
      <c r="AX546" s="222"/>
      <c r="AY546" s="222"/>
      <c r="AZ546" s="222"/>
      <c r="BA546" s="222"/>
      <c r="BB546" s="249"/>
      <c r="BC546" s="249" t="s">
        <v>60</v>
      </c>
      <c r="BD546" s="249"/>
      <c r="BE546" s="249"/>
    </row>
    <row r="547" spans="1:57">
      <c r="A547" s="221" t="s">
        <v>199</v>
      </c>
      <c r="B547" s="222" t="str">
        <f>IF(A547="","",VLOOKUP(A547,'IHS DATABASE'!C:D,2,0))</f>
        <v>Petauke Rlf</v>
      </c>
      <c r="C547" s="223" t="str">
        <f>IF(A547="","",VLOOKUP(A547,'IHS DATABASE'!C:AD,27,0))</f>
        <v>CCS</v>
      </c>
      <c r="D547" s="223" t="s">
        <v>76</v>
      </c>
      <c r="E547" s="223" t="str">
        <f>IF(A547="","",VLOOKUP(A547,'IHS DATABASE'!C:G,5,0))</f>
        <v>Eastern </v>
      </c>
      <c r="F547" s="223" t="str">
        <f>IF(A547="","",VLOOKUP(A547,'IHS DATABASE'!C:AB,26,0))</f>
        <v>Fetus Kalunga</v>
      </c>
      <c r="G547" s="222" t="str">
        <f>IF(A547="","",VLOOKUP(A547,'IHS DATABASE'!C:X,22,0))</f>
        <v>Fetus Kalunga</v>
      </c>
      <c r="H547" s="224"/>
      <c r="I547" s="223" t="str">
        <f>IF(A547="","",VLOOKUP(A547,'IHS DATABASE'!C:W,21,0))</f>
        <v>Outdoor</v>
      </c>
      <c r="J547" s="223" t="str">
        <f>IF(A547="","",VLOOKUP(A547,'IHS DATABASE'!C:T,18,0))</f>
        <v>Grid-Gen</v>
      </c>
      <c r="K547" s="223"/>
      <c r="L547" s="223"/>
      <c r="M547" s="223" t="str">
        <f>IF(A547="","",VLOOKUP(A547,'IHS DATABASE'!C:U,19,0))</f>
        <v>Green Field</v>
      </c>
      <c r="O547" s="213">
        <v>45979</v>
      </c>
      <c r="Q547" s="233"/>
      <c r="R547" s="234"/>
      <c r="S547" s="234" t="str">
        <f>IF(A547="","",VLOOKUP(A547,'IHS DATABASE'!C:BG,30,0))</f>
        <v>MPI</v>
      </c>
      <c r="T547" s="223"/>
      <c r="U547" s="234">
        <f>IF(A547="","",VLOOKUP(A547,'IHS DATABASE'!C:AG,31,0))</f>
        <v>15</v>
      </c>
      <c r="V547" s="13"/>
      <c r="W547" s="13"/>
      <c r="X547" s="13">
        <v>14162</v>
      </c>
      <c r="Y547" s="237">
        <f t="shared" si="77"/>
        <v>14162</v>
      </c>
      <c r="Z547" s="237">
        <f t="shared" si="78"/>
        <v>1103496</v>
      </c>
      <c r="AA547" s="237" t="str">
        <f t="shared" si="79"/>
        <v>OK</v>
      </c>
      <c r="AB547" s="238"/>
      <c r="AC547" s="238"/>
      <c r="AD547" s="238"/>
      <c r="AE547" s="239"/>
      <c r="AG547" s="245"/>
      <c r="AH547" s="245"/>
      <c r="AI547" s="246">
        <v>10</v>
      </c>
      <c r="AJ547" s="246">
        <v>250</v>
      </c>
      <c r="AK547" s="240">
        <f t="shared" si="80"/>
        <v>260</v>
      </c>
      <c r="AL547" s="240">
        <f t="shared" si="81"/>
        <v>-10</v>
      </c>
      <c r="AM547" s="247">
        <f t="shared" si="82"/>
        <v>-0.000706114955514758</v>
      </c>
      <c r="AN547" s="240">
        <f>IF(A547="","",VLOOKUP(A547,'IHS DATABASE'!C:H,6,0))</f>
        <v>1.8</v>
      </c>
      <c r="AO547" s="240"/>
      <c r="AP547" s="248"/>
      <c r="AQ547" s="248"/>
      <c r="AR547" s="222"/>
      <c r="AS547" s="222"/>
      <c r="AT547" s="222">
        <f t="shared" si="83"/>
        <v>0</v>
      </c>
      <c r="AU547" s="222"/>
      <c r="AV547" s="249"/>
      <c r="AW547" s="249"/>
      <c r="AX547" s="222"/>
      <c r="AY547" s="222"/>
      <c r="AZ547" s="222"/>
      <c r="BA547" s="222"/>
      <c r="BB547" s="249"/>
      <c r="BC547" s="249" t="s">
        <v>69</v>
      </c>
      <c r="BD547" s="249"/>
      <c r="BE547" s="249"/>
    </row>
    <row r="548" spans="1:57">
      <c r="A548" s="221" t="s">
        <v>124</v>
      </c>
      <c r="B548" s="222" t="str">
        <f>IF(A548="","",VLOOKUP(A548,'IHS DATABASE'!C:D,2,0))</f>
        <v>Mtandaza Basic School</v>
      </c>
      <c r="C548" s="223" t="str">
        <f>IF(A548="","",VLOOKUP(A548,'IHS DATABASE'!C:AD,27,0))</f>
        <v>CCS</v>
      </c>
      <c r="D548" s="223" t="s">
        <v>76</v>
      </c>
      <c r="E548" s="223" t="str">
        <f>IF(A548="","",VLOOKUP(A548,'IHS DATABASE'!C:G,5,0))</f>
        <v>Eastern</v>
      </c>
      <c r="F548" s="223" t="str">
        <f>IF(A548="","",VLOOKUP(A548,'IHS DATABASE'!C:AB,26,0))</f>
        <v>Fetus Kalunga</v>
      </c>
      <c r="G548" s="222" t="str">
        <f>IF(A548="","",VLOOKUP(A548,'IHS DATABASE'!C:X,22,0))</f>
        <v>Fetus Kalunga</v>
      </c>
      <c r="H548" s="224"/>
      <c r="I548" s="223" t="str">
        <f>IF(A548="","",VLOOKUP(A548,'IHS DATABASE'!C:W,21,0))</f>
        <v>Outdoor</v>
      </c>
      <c r="J548" s="223" t="str">
        <f>IF(A548="","",VLOOKUP(A548,'IHS DATABASE'!C:T,18,0))</f>
        <v>Solar-Gen</v>
      </c>
      <c r="K548" s="223"/>
      <c r="L548" s="223"/>
      <c r="M548" s="223" t="str">
        <f>IF(A548="","",VLOOKUP(A548,'IHS DATABASE'!C:U,19,0))</f>
        <v>Green Field</v>
      </c>
      <c r="O548" s="213">
        <v>45979</v>
      </c>
      <c r="Q548" s="233"/>
      <c r="R548" s="234"/>
      <c r="S548" s="234">
        <f>IF(A548="","",VLOOKUP(A548,'IHS DATABASE'!C:BG,30,0))</f>
        <v>0</v>
      </c>
      <c r="T548" s="223"/>
      <c r="U548" s="234">
        <f>IF(A548="","",VLOOKUP(A548,'IHS DATABASE'!C:AG,31,0))</f>
        <v>0</v>
      </c>
      <c r="V548" s="13"/>
      <c r="W548" s="13"/>
      <c r="X548" s="13">
        <v>12085</v>
      </c>
      <c r="Y548" s="237">
        <f t="shared" si="77"/>
        <v>12085</v>
      </c>
      <c r="Z548" s="237">
        <f t="shared" si="78"/>
        <v>1103496</v>
      </c>
      <c r="AA548" s="237" t="str">
        <f t="shared" si="79"/>
        <v>OK</v>
      </c>
      <c r="AB548" s="238"/>
      <c r="AC548" s="238"/>
      <c r="AD548" s="238"/>
      <c r="AE548" s="239"/>
      <c r="AG548" s="245"/>
      <c r="AH548" s="245"/>
      <c r="AI548" s="246">
        <v>88</v>
      </c>
      <c r="AJ548" s="246">
        <v>350</v>
      </c>
      <c r="AK548" s="240">
        <f t="shared" si="80"/>
        <v>438</v>
      </c>
      <c r="AL548" s="240">
        <f t="shared" si="81"/>
        <v>-88</v>
      </c>
      <c r="AM548" s="247">
        <f t="shared" si="82"/>
        <v>-0.00728175424079437</v>
      </c>
      <c r="AN548" s="240">
        <f>IF(A548="","",VLOOKUP(A548,'IHS DATABASE'!C:H,6,0))</f>
        <v>4.5</v>
      </c>
      <c r="AO548" s="240"/>
      <c r="AP548" s="248"/>
      <c r="AQ548" s="248"/>
      <c r="AR548" s="222"/>
      <c r="AS548" s="222"/>
      <c r="AT548" s="222">
        <f t="shared" si="83"/>
        <v>0</v>
      </c>
      <c r="AU548" s="222"/>
      <c r="AV548" s="249"/>
      <c r="AW548" s="249"/>
      <c r="AX548" s="222"/>
      <c r="AY548" s="222"/>
      <c r="AZ548" s="222"/>
      <c r="BA548" s="222"/>
      <c r="BB548" s="249"/>
      <c r="BC548" s="249" t="s">
        <v>69</v>
      </c>
      <c r="BD548" s="249"/>
      <c r="BE548" s="249"/>
    </row>
    <row r="549" spans="1:57">
      <c r="A549" s="221" t="s">
        <v>119</v>
      </c>
      <c r="B549" s="222" t="str">
        <f>IF(A549="","",VLOOKUP(A549,'IHS DATABASE'!C:D,2,0))</f>
        <v>Gonda</v>
      </c>
      <c r="C549" s="223" t="str">
        <f>IF(A549="","",VLOOKUP(A549,'IHS DATABASE'!C:AD,27,0))</f>
        <v>CCS</v>
      </c>
      <c r="D549" s="223" t="s">
        <v>59</v>
      </c>
      <c r="E549" s="223" t="str">
        <f>IF(A549="","",VLOOKUP(A549,'IHS DATABASE'!C:G,5,0))</f>
        <v>Eastern </v>
      </c>
      <c r="F549" s="223" t="str">
        <f>IF(A549="","",VLOOKUP(A549,'IHS DATABASE'!C:AB,26,0))</f>
        <v>Fetus Kalunga</v>
      </c>
      <c r="G549" s="222" t="str">
        <f>IF(A549="","",VLOOKUP(A549,'IHS DATABASE'!C:X,22,0))</f>
        <v>Fetus Kalunga</v>
      </c>
      <c r="H549" s="224"/>
      <c r="I549" s="223" t="str">
        <f>IF(A549="","",VLOOKUP(A549,'IHS DATABASE'!C:W,21,0))</f>
        <v>Indoor </v>
      </c>
      <c r="J549" s="223" t="str">
        <f>IF(A549="","",VLOOKUP(A549,'IHS DATABASE'!C:T,18,0))</f>
        <v>Grid-Gen</v>
      </c>
      <c r="K549" s="223"/>
      <c r="L549" s="223"/>
      <c r="M549" s="223" t="str">
        <f>IF(A549="","",VLOOKUP(A549,'IHS DATABASE'!C:U,19,0))</f>
        <v>Green Field</v>
      </c>
      <c r="O549" s="213">
        <v>45979</v>
      </c>
      <c r="Q549" s="233"/>
      <c r="R549" s="234"/>
      <c r="S549" s="234" t="str">
        <f>IF(A549="","",VLOOKUP(A549,'IHS DATABASE'!C:BG,30,0))</f>
        <v>Gen Logic </v>
      </c>
      <c r="T549" s="223"/>
      <c r="U549" s="234">
        <f>IF(A549="","",VLOOKUP(A549,'IHS DATABASE'!C:AG,31,0))</f>
        <v>15</v>
      </c>
      <c r="V549" s="13"/>
      <c r="W549" s="13"/>
      <c r="X549" s="13">
        <v>3958</v>
      </c>
      <c r="Y549" s="237">
        <f t="shared" si="77"/>
        <v>3958</v>
      </c>
      <c r="Z549" s="237">
        <f t="shared" si="78"/>
        <v>1103496</v>
      </c>
      <c r="AA549" s="237" t="str">
        <f t="shared" si="79"/>
        <v>OK</v>
      </c>
      <c r="AB549" s="238"/>
      <c r="AC549" s="238"/>
      <c r="AD549" s="238"/>
      <c r="AE549" s="239"/>
      <c r="AG549" s="245"/>
      <c r="AH549" s="245"/>
      <c r="AI549" s="246">
        <v>73</v>
      </c>
      <c r="AJ549" s="246">
        <v>300</v>
      </c>
      <c r="AK549" s="240">
        <f t="shared" si="80"/>
        <v>373</v>
      </c>
      <c r="AL549" s="240">
        <f t="shared" si="81"/>
        <v>-73</v>
      </c>
      <c r="AM549" s="247">
        <f t="shared" si="82"/>
        <v>-0.0184436584133401</v>
      </c>
      <c r="AN549" s="240">
        <f>IF(A549="","",VLOOKUP(A549,'IHS DATABASE'!C:H,6,0))</f>
        <v>1.8</v>
      </c>
      <c r="AO549" s="240"/>
      <c r="AP549" s="248"/>
      <c r="AQ549" s="248"/>
      <c r="AR549" s="222"/>
      <c r="AS549" s="222"/>
      <c r="AT549" s="222">
        <f t="shared" si="83"/>
        <v>0</v>
      </c>
      <c r="AU549" s="222"/>
      <c r="AV549" s="249"/>
      <c r="AW549" s="249"/>
      <c r="AX549" s="222"/>
      <c r="AY549" s="222"/>
      <c r="AZ549" s="222"/>
      <c r="BA549" s="222"/>
      <c r="BB549" s="249"/>
      <c r="BC549" s="249" t="s">
        <v>60</v>
      </c>
      <c r="BD549" s="249"/>
      <c r="BE549" s="249"/>
    </row>
    <row r="550" spans="1:57">
      <c r="A550" s="221" t="s">
        <v>80</v>
      </c>
      <c r="B550" s="222" t="str">
        <f>IF(A550="","",VLOOKUP(A550,'IHS DATABASE'!C:D,2,0))</f>
        <v>Chichele BB</v>
      </c>
      <c r="C550" s="223" t="str">
        <f>IF(A550="","",VLOOKUP(A550,'IHS DATABASE'!C:AD,27,0))</f>
        <v>CCS</v>
      </c>
      <c r="D550" s="223" t="s">
        <v>59</v>
      </c>
      <c r="E550" s="223" t="str">
        <f>IF(A550="","",VLOOKUP(A550,'IHS DATABASE'!C:G,5,0))</f>
        <v>Eastern </v>
      </c>
      <c r="F550" s="223" t="str">
        <f>IF(A550="","",VLOOKUP(A550,'IHS DATABASE'!C:AB,26,0))</f>
        <v>Fetus Kalunga</v>
      </c>
      <c r="G550" s="222" t="str">
        <f>IF(A550="","",VLOOKUP(A550,'IHS DATABASE'!C:X,22,0))</f>
        <v>Fetus Kalunga</v>
      </c>
      <c r="H550" s="224"/>
      <c r="I550" s="223" t="str">
        <f>IF(A550="","",VLOOKUP(A550,'IHS DATABASE'!C:W,21,0))</f>
        <v>Indoor </v>
      </c>
      <c r="J550" s="223" t="str">
        <f>IF(A550="","",VLOOKUP(A550,'IHS DATABASE'!C:T,18,0))</f>
        <v>Grid-Gen</v>
      </c>
      <c r="K550" s="223"/>
      <c r="L550" s="223"/>
      <c r="M550" s="223" t="str">
        <f>IF(A550="","",VLOOKUP(A550,'IHS DATABASE'!C:U,19,0))</f>
        <v>Green Field</v>
      </c>
      <c r="O550" s="213">
        <v>45979</v>
      </c>
      <c r="Q550" s="233"/>
      <c r="R550" s="234"/>
      <c r="S550" s="234" t="str">
        <f>IF(A550="","",VLOOKUP(A550,'IHS DATABASE'!C:BG,30,0))</f>
        <v>CK Works</v>
      </c>
      <c r="T550" s="223"/>
      <c r="U550" s="234">
        <f>IF(A550="","",VLOOKUP(A550,'IHS DATABASE'!C:AG,31,0))</f>
        <v>20</v>
      </c>
      <c r="V550" s="13"/>
      <c r="W550" s="13"/>
      <c r="X550" s="13">
        <v>9014</v>
      </c>
      <c r="Y550" s="237">
        <f t="shared" si="77"/>
        <v>9014</v>
      </c>
      <c r="Z550" s="237">
        <f t="shared" si="78"/>
        <v>1103496</v>
      </c>
      <c r="AA550" s="237" t="str">
        <f t="shared" si="79"/>
        <v>OK</v>
      </c>
      <c r="AB550" s="238"/>
      <c r="AC550" s="238"/>
      <c r="AD550" s="238"/>
      <c r="AE550" s="239"/>
      <c r="AG550" s="245"/>
      <c r="AH550" s="245"/>
      <c r="AI550" s="246">
        <v>12</v>
      </c>
      <c r="AJ550" s="246">
        <v>300</v>
      </c>
      <c r="AK550" s="240">
        <f t="shared" si="80"/>
        <v>312</v>
      </c>
      <c r="AL550" s="240">
        <f t="shared" si="81"/>
        <v>-12</v>
      </c>
      <c r="AM550" s="247">
        <f t="shared" si="82"/>
        <v>-0.00133126248058576</v>
      </c>
      <c r="AN550" s="240">
        <f>IF(A550="","",VLOOKUP(A550,'IHS DATABASE'!C:H,6,0))</f>
        <v>2.5</v>
      </c>
      <c r="AO550" s="240"/>
      <c r="AP550" s="248"/>
      <c r="AQ550" s="248"/>
      <c r="AR550" s="222"/>
      <c r="AS550" s="222"/>
      <c r="AT550" s="222">
        <f t="shared" si="83"/>
        <v>0</v>
      </c>
      <c r="AU550" s="222"/>
      <c r="AV550" s="249"/>
      <c r="AW550" s="249"/>
      <c r="AX550" s="222"/>
      <c r="AY550" s="222"/>
      <c r="AZ550" s="222"/>
      <c r="BA550" s="222"/>
      <c r="BB550" s="249"/>
      <c r="BC550" s="249" t="s">
        <v>60</v>
      </c>
      <c r="BD550" s="249"/>
      <c r="BE550" s="249"/>
    </row>
    <row r="551" spans="1:57">
      <c r="A551" s="221" t="s">
        <v>151</v>
      </c>
      <c r="B551" s="222" t="str">
        <f>IF(A551="","",VLOOKUP(A551,'IHS DATABASE'!C:D,2,0))</f>
        <v>Dole Primary School</v>
      </c>
      <c r="C551" s="223" t="str">
        <f>IF(A551="","",VLOOKUP(A551,'IHS DATABASE'!C:AD,27,0))</f>
        <v>CCS</v>
      </c>
      <c r="D551" s="223" t="s">
        <v>56</v>
      </c>
      <c r="E551" s="223" t="str">
        <f>IF(A551="","",VLOOKUP(A551,'IHS DATABASE'!C:G,5,0))</f>
        <v>Eastern</v>
      </c>
      <c r="F551" s="223" t="str">
        <f>IF(A551="","",VLOOKUP(A551,'IHS DATABASE'!C:AB,26,0))</f>
        <v>Fetus Kalunga</v>
      </c>
      <c r="G551" s="222" t="str">
        <f>IF(A551="","",VLOOKUP(A551,'IHS DATABASE'!C:X,22,0))</f>
        <v>Fetus Kalunga</v>
      </c>
      <c r="H551" s="224"/>
      <c r="I551" s="223" t="str">
        <f>IF(A551="","",VLOOKUP(A551,'IHS DATABASE'!C:W,21,0))</f>
        <v>Outdoor</v>
      </c>
      <c r="J551" s="223" t="str">
        <f>IF(A551="","",VLOOKUP(A551,'IHS DATABASE'!C:T,18,0))</f>
        <v>Grid-Gen</v>
      </c>
      <c r="K551" s="223"/>
      <c r="L551" s="223"/>
      <c r="M551" s="223" t="str">
        <f>IF(A551="","",VLOOKUP(A551,'IHS DATABASE'!C:U,19,0))</f>
        <v>Green Field</v>
      </c>
      <c r="O551" s="213">
        <v>45979</v>
      </c>
      <c r="Q551" s="233"/>
      <c r="R551" s="234"/>
      <c r="S551" s="234">
        <f>IF(A551="","",VLOOKUP(A551,'IHS DATABASE'!C:BG,30,0))</f>
        <v>0</v>
      </c>
      <c r="T551" s="223"/>
      <c r="U551" s="234">
        <f>IF(A551="","",VLOOKUP(A551,'IHS DATABASE'!C:AG,31,0))</f>
        <v>0</v>
      </c>
      <c r="V551" s="13"/>
      <c r="W551" s="13"/>
      <c r="X551" s="13">
        <v>11825</v>
      </c>
      <c r="Y551" s="237">
        <f t="shared" si="77"/>
        <v>11825</v>
      </c>
      <c r="Z551" s="237">
        <f t="shared" si="78"/>
        <v>1103496</v>
      </c>
      <c r="AA551" s="237" t="str">
        <f t="shared" si="79"/>
        <v>OK</v>
      </c>
      <c r="AB551" s="238"/>
      <c r="AC551" s="238"/>
      <c r="AD551" s="238"/>
      <c r="AE551" s="239"/>
      <c r="AG551" s="245"/>
      <c r="AH551" s="245"/>
      <c r="AI551" s="246">
        <v>50</v>
      </c>
      <c r="AJ551" s="246">
        <v>300</v>
      </c>
      <c r="AK551" s="240">
        <f t="shared" si="80"/>
        <v>350</v>
      </c>
      <c r="AL551" s="240">
        <f t="shared" si="81"/>
        <v>-50</v>
      </c>
      <c r="AM551" s="247">
        <f t="shared" si="82"/>
        <v>-0.00422832980972516</v>
      </c>
      <c r="AN551" s="240">
        <f>IF(A551="","",VLOOKUP(A551,'IHS DATABASE'!C:H,6,0))</f>
        <v>2.5</v>
      </c>
      <c r="AO551" s="240"/>
      <c r="AP551" s="248"/>
      <c r="AQ551" s="248"/>
      <c r="AR551" s="222"/>
      <c r="AS551" s="222"/>
      <c r="AT551" s="222">
        <f t="shared" si="83"/>
        <v>0</v>
      </c>
      <c r="AU551" s="222"/>
      <c r="AV551" s="249"/>
      <c r="AW551" s="249"/>
      <c r="AX551" s="222"/>
      <c r="AY551" s="222"/>
      <c r="AZ551" s="222"/>
      <c r="BA551" s="222"/>
      <c r="BB551" s="249"/>
      <c r="BC551" s="249" t="s">
        <v>60</v>
      </c>
      <c r="BD551" s="249"/>
      <c r="BE551" s="249"/>
    </row>
    <row r="552" spans="1:57">
      <c r="A552" s="221" t="s">
        <v>99</v>
      </c>
      <c r="B552" s="222" t="str">
        <f>IF(A552="","",VLOOKUP(A552,'IHS DATABASE'!C:D,2,0))</f>
        <v>Ukwimi</v>
      </c>
      <c r="C552" s="223" t="str">
        <f>IF(A552="","",VLOOKUP(A552,'IHS DATABASE'!C:AD,27,0))</f>
        <v>CCS</v>
      </c>
      <c r="D552" s="223" t="s">
        <v>76</v>
      </c>
      <c r="E552" s="223" t="str">
        <f>IF(A552="","",VLOOKUP(A552,'IHS DATABASE'!C:G,5,0))</f>
        <v>Eastern </v>
      </c>
      <c r="F552" s="223" t="str">
        <f>IF(A552="","",VLOOKUP(A552,'IHS DATABASE'!C:AB,26,0))</f>
        <v>Fetus Kalunga</v>
      </c>
      <c r="G552" s="222" t="str">
        <f>IF(A552="","",VLOOKUP(A552,'IHS DATABASE'!C:X,22,0))</f>
        <v>Fetus Kalunga</v>
      </c>
      <c r="H552" s="224"/>
      <c r="I552" s="223" t="str">
        <f>IF(A552="","",VLOOKUP(A552,'IHS DATABASE'!C:W,21,0))</f>
        <v>Outdoor</v>
      </c>
      <c r="J552" s="223" t="str">
        <f>IF(A552="","",VLOOKUP(A552,'IHS DATABASE'!C:T,18,0))</f>
        <v>Grid-Gen</v>
      </c>
      <c r="K552" s="223"/>
      <c r="L552" s="223"/>
      <c r="M552" s="223" t="str">
        <f>IF(A552="","",VLOOKUP(A552,'IHS DATABASE'!C:U,19,0))</f>
        <v>Green Field</v>
      </c>
      <c r="O552" s="213">
        <v>45980</v>
      </c>
      <c r="Q552" s="233"/>
      <c r="R552" s="234"/>
      <c r="S552" s="234" t="str">
        <f>IF(A552="","",VLOOKUP(A552,'IHS DATABASE'!C:BG,30,0))</f>
        <v>Gen Logic </v>
      </c>
      <c r="T552" s="223"/>
      <c r="U552" s="234">
        <f>IF(A552="","",VLOOKUP(A552,'IHS DATABASE'!C:AG,31,0))</f>
        <v>16</v>
      </c>
      <c r="V552" s="13"/>
      <c r="W552" s="13"/>
      <c r="X552" s="13">
        <v>14356</v>
      </c>
      <c r="Y552" s="237">
        <f t="shared" si="77"/>
        <v>14356</v>
      </c>
      <c r="Z552" s="237">
        <f t="shared" si="78"/>
        <v>1103520</v>
      </c>
      <c r="AA552" s="237" t="str">
        <f t="shared" si="79"/>
        <v>OK</v>
      </c>
      <c r="AB552" s="238"/>
      <c r="AC552" s="238"/>
      <c r="AD552" s="238"/>
      <c r="AE552" s="239"/>
      <c r="AG552" s="245"/>
      <c r="AH552" s="245"/>
      <c r="AI552" s="246">
        <v>15</v>
      </c>
      <c r="AJ552" s="246">
        <v>150</v>
      </c>
      <c r="AK552" s="240">
        <f t="shared" si="80"/>
        <v>165</v>
      </c>
      <c r="AL552" s="240">
        <f t="shared" si="81"/>
        <v>-15</v>
      </c>
      <c r="AM552" s="247">
        <f t="shared" si="82"/>
        <v>-0.00104485929228197</v>
      </c>
      <c r="AN552" s="240">
        <f>IF(A552="","",VLOOKUP(A552,'IHS DATABASE'!C:H,6,0))</f>
        <v>2</v>
      </c>
      <c r="AO552" s="240"/>
      <c r="AP552" s="248"/>
      <c r="AQ552" s="248"/>
      <c r="AR552" s="222"/>
      <c r="AS552" s="222"/>
      <c r="AT552" s="222">
        <f t="shared" si="83"/>
        <v>0</v>
      </c>
      <c r="AU552" s="222"/>
      <c r="AV552" s="249"/>
      <c r="AW552" s="249"/>
      <c r="AX552" s="222"/>
      <c r="AY552" s="222"/>
      <c r="AZ552" s="222"/>
      <c r="BA552" s="222"/>
      <c r="BB552" s="249"/>
      <c r="BC552" s="249" t="s">
        <v>69</v>
      </c>
      <c r="BD552" s="249"/>
      <c r="BE552" s="249"/>
    </row>
    <row r="553" spans="1:57">
      <c r="A553" s="221" t="s">
        <v>58</v>
      </c>
      <c r="B553" s="222" t="str">
        <f>IF(A553="","",VLOOKUP(A553,'IHS DATABASE'!C:D,2,0))</f>
        <v>Katete CBD</v>
      </c>
      <c r="C553" s="223" t="str">
        <f>IF(A553="","",VLOOKUP(A553,'IHS DATABASE'!C:AD,27,0))</f>
        <v>CCS</v>
      </c>
      <c r="D553" s="223" t="s">
        <v>59</v>
      </c>
      <c r="E553" s="223" t="str">
        <f>IF(A553="","",VLOOKUP(A553,'IHS DATABASE'!C:G,5,0))</f>
        <v>Eastern </v>
      </c>
      <c r="F553" s="223" t="str">
        <f>IF(A553="","",VLOOKUP(A553,'IHS DATABASE'!C:AB,26,0))</f>
        <v>Fetus Kalunga</v>
      </c>
      <c r="G553" s="222" t="str">
        <f>IF(A553="","",VLOOKUP(A553,'IHS DATABASE'!C:X,22,0))</f>
        <v>Fetus Kalunga</v>
      </c>
      <c r="H553" s="224"/>
      <c r="I553" s="223" t="str">
        <f>IF(A553="","",VLOOKUP(A553,'IHS DATABASE'!C:W,21,0))</f>
        <v>Outdoor</v>
      </c>
      <c r="J553" s="223" t="str">
        <f>IF(A553="","",VLOOKUP(A553,'IHS DATABASE'!C:T,18,0))</f>
        <v>Grid-Gen</v>
      </c>
      <c r="K553" s="223"/>
      <c r="L553" s="223"/>
      <c r="M553" s="223" t="str">
        <f>IF(A553="","",VLOOKUP(A553,'IHS DATABASE'!C:U,19,0))</f>
        <v>Green Field</v>
      </c>
      <c r="O553" s="213">
        <v>45979</v>
      </c>
      <c r="Q553" s="233"/>
      <c r="R553" s="234"/>
      <c r="S553" s="234" t="str">
        <f>IF(A553="","",VLOOKUP(A553,'IHS DATABASE'!C:BG,30,0))</f>
        <v>Gen Logic </v>
      </c>
      <c r="T553" s="223"/>
      <c r="U553" s="234">
        <f>IF(A553="","",VLOOKUP(A553,'IHS DATABASE'!C:AG,31,0))</f>
        <v>20</v>
      </c>
      <c r="V553" s="13"/>
      <c r="W553" s="13"/>
      <c r="X553" s="13">
        <v>9934</v>
      </c>
      <c r="Y553" s="237">
        <f t="shared" si="77"/>
        <v>9934</v>
      </c>
      <c r="Z553" s="237">
        <f t="shared" si="78"/>
        <v>1103496</v>
      </c>
      <c r="AA553" s="237" t="str">
        <f t="shared" si="79"/>
        <v>OK</v>
      </c>
      <c r="AB553" s="238"/>
      <c r="AC553" s="238"/>
      <c r="AD553" s="238"/>
      <c r="AE553" s="239"/>
      <c r="AG553" s="245"/>
      <c r="AH553" s="245"/>
      <c r="AI553" s="246">
        <v>65</v>
      </c>
      <c r="AJ553" s="246">
        <v>300</v>
      </c>
      <c r="AK553" s="240">
        <f t="shared" si="80"/>
        <v>365</v>
      </c>
      <c r="AL553" s="240">
        <f t="shared" si="81"/>
        <v>-65</v>
      </c>
      <c r="AM553" s="247">
        <f t="shared" si="82"/>
        <v>-0.00654318502113952</v>
      </c>
      <c r="AN553" s="240">
        <f>IF(A553="","",VLOOKUP(A553,'IHS DATABASE'!C:H,6,0))</f>
        <v>2.5</v>
      </c>
      <c r="AO553" s="240"/>
      <c r="AP553" s="248"/>
      <c r="AQ553" s="248"/>
      <c r="AR553" s="222"/>
      <c r="AS553" s="222"/>
      <c r="AT553" s="222">
        <f t="shared" si="83"/>
        <v>0</v>
      </c>
      <c r="AU553" s="222"/>
      <c r="AV553" s="249"/>
      <c r="AW553" s="249"/>
      <c r="AX553" s="222"/>
      <c r="AY553" s="222"/>
      <c r="AZ553" s="222"/>
      <c r="BA553" s="222"/>
      <c r="BB553" s="249"/>
      <c r="BC553" s="249" t="s">
        <v>60</v>
      </c>
      <c r="BD553" s="249"/>
      <c r="BE553" s="249"/>
    </row>
    <row r="554" spans="1:57">
      <c r="A554" s="221" t="s">
        <v>182</v>
      </c>
      <c r="B554" s="222" t="str">
        <f>IF(A554="","",VLOOKUP(A554,'IHS DATABASE'!C:D,2,0))</f>
        <v>MSORO REPEATER</v>
      </c>
      <c r="C554" s="223" t="str">
        <f>IF(A554="","",VLOOKUP(A554,'IHS DATABASE'!C:AD,27,0))</f>
        <v>CCS</v>
      </c>
      <c r="D554" s="223" t="s">
        <v>59</v>
      </c>
      <c r="E554" s="223" t="str">
        <f>IF(A554="","",VLOOKUP(A554,'IHS DATABASE'!C:G,5,0))</f>
        <v>Eastern </v>
      </c>
      <c r="F554" s="223" t="str">
        <f>IF(A554="","",VLOOKUP(A554,'IHS DATABASE'!C:AB,26,0))</f>
        <v>Fetus Kalunga</v>
      </c>
      <c r="G554" s="222" t="str">
        <f>IF(A554="","",VLOOKUP(A554,'IHS DATABASE'!C:X,22,0))</f>
        <v>Fetus Kalunga</v>
      </c>
      <c r="H554" s="224"/>
      <c r="I554" s="223" t="str">
        <f>IF(A554="","",VLOOKUP(A554,'IHS DATABASE'!C:W,21,0))</f>
        <v>Indoor </v>
      </c>
      <c r="J554" s="223" t="str">
        <f>IF(A554="","",VLOOKUP(A554,'IHS DATABASE'!C:T,18,0))</f>
        <v>Solar-Gen</v>
      </c>
      <c r="K554" s="223"/>
      <c r="L554" s="223"/>
      <c r="M554" s="223" t="str">
        <f>IF(A554="","",VLOOKUP(A554,'IHS DATABASE'!C:U,19,0))</f>
        <v>Green Field</v>
      </c>
      <c r="O554" s="213">
        <v>45980</v>
      </c>
      <c r="Q554" s="233"/>
      <c r="R554" s="234"/>
      <c r="S554" s="234" t="str">
        <f>IF(A554="","",VLOOKUP(A554,'IHS DATABASE'!C:BG,30,0))</f>
        <v>CK Works</v>
      </c>
      <c r="T554" s="223"/>
      <c r="U554" s="234">
        <f>IF(A554="","",VLOOKUP(A554,'IHS DATABASE'!C:AG,31,0))</f>
        <v>20</v>
      </c>
      <c r="V554" s="13"/>
      <c r="W554" s="13"/>
      <c r="X554" s="13">
        <v>22340</v>
      </c>
      <c r="Y554" s="237">
        <f t="shared" si="77"/>
        <v>22340</v>
      </c>
      <c r="Z554" s="237">
        <f t="shared" si="78"/>
        <v>1103520</v>
      </c>
      <c r="AA554" s="237" t="str">
        <f t="shared" si="79"/>
        <v>OK</v>
      </c>
      <c r="AB554" s="238"/>
      <c r="AC554" s="238"/>
      <c r="AD554" s="238"/>
      <c r="AE554" s="239"/>
      <c r="AG554" s="245"/>
      <c r="AH554" s="245"/>
      <c r="AI554" s="246">
        <v>10</v>
      </c>
      <c r="AJ554" s="246">
        <v>550</v>
      </c>
      <c r="AK554" s="240">
        <f t="shared" si="80"/>
        <v>560</v>
      </c>
      <c r="AL554" s="240">
        <f t="shared" si="81"/>
        <v>-10</v>
      </c>
      <c r="AM554" s="247">
        <f t="shared" si="82"/>
        <v>-0.00044762757385855</v>
      </c>
      <c r="AN554" s="240">
        <f>IF(A554="","",VLOOKUP(A554,'IHS DATABASE'!C:H,6,0))</f>
        <v>2.5</v>
      </c>
      <c r="AO554" s="240"/>
      <c r="AP554" s="248"/>
      <c r="AQ554" s="248"/>
      <c r="AR554" s="222"/>
      <c r="AS554" s="222"/>
      <c r="AT554" s="222">
        <f t="shared" si="83"/>
        <v>0</v>
      </c>
      <c r="AU554" s="222"/>
      <c r="AV554" s="249"/>
      <c r="AW554" s="249"/>
      <c r="AX554" s="222"/>
      <c r="AY554" s="222"/>
      <c r="AZ554" s="222"/>
      <c r="BA554" s="222"/>
      <c r="BB554" s="249"/>
      <c r="BC554" s="249" t="s">
        <v>60</v>
      </c>
      <c r="BD554" s="249"/>
      <c r="BE554" s="249"/>
    </row>
    <row r="555" spans="1:57">
      <c r="A555" s="221" t="s">
        <v>81</v>
      </c>
      <c r="B555" s="222" t="str">
        <f>IF(A555="","",VLOOKUP(A555,'IHS DATABASE'!C:D,2,0))</f>
        <v>CHICHELE VILLAGE</v>
      </c>
      <c r="C555" s="223" t="str">
        <f>IF(A555="","",VLOOKUP(A555,'IHS DATABASE'!C:AD,27,0))</f>
        <v>CCS</v>
      </c>
      <c r="D555" s="223" t="s">
        <v>59</v>
      </c>
      <c r="E555" s="223" t="str">
        <f>IF(A555="","",VLOOKUP(A555,'IHS DATABASE'!C:G,5,0))</f>
        <v>Eastern </v>
      </c>
      <c r="F555" s="223" t="str">
        <f>IF(A555="","",VLOOKUP(A555,'IHS DATABASE'!C:AB,26,0))</f>
        <v>Fetus Kalunga</v>
      </c>
      <c r="G555" s="222" t="str">
        <f>IF(A555="","",VLOOKUP(A555,'IHS DATABASE'!C:X,22,0))</f>
        <v>Fetus Kalunga</v>
      </c>
      <c r="H555" s="224"/>
      <c r="I555" s="223" t="str">
        <f>IF(A555="","",VLOOKUP(A555,'IHS DATABASE'!C:W,21,0))</f>
        <v>Indoor </v>
      </c>
      <c r="J555" s="223" t="str">
        <f>IF(A555="","",VLOOKUP(A555,'IHS DATABASE'!C:T,18,0))</f>
        <v>Grid-Gen</v>
      </c>
      <c r="K555" s="223"/>
      <c r="L555" s="223"/>
      <c r="M555" s="223" t="str">
        <f>IF(A555="","",VLOOKUP(A555,'IHS DATABASE'!C:U,19,0))</f>
        <v>Green Field</v>
      </c>
      <c r="O555" s="213">
        <v>45980</v>
      </c>
      <c r="Q555" s="233"/>
      <c r="R555" s="234"/>
      <c r="S555" s="234" t="str">
        <f>IF(A555="","",VLOOKUP(A555,'IHS DATABASE'!C:BG,30,0))</f>
        <v>Gen Logic </v>
      </c>
      <c r="T555" s="223"/>
      <c r="U555" s="234">
        <f>IF(A555="","",VLOOKUP(A555,'IHS DATABASE'!C:AG,31,0))</f>
        <v>30</v>
      </c>
      <c r="V555" s="13"/>
      <c r="W555" s="13"/>
      <c r="X555" s="13">
        <v>10601</v>
      </c>
      <c r="Y555" s="237">
        <f t="shared" si="77"/>
        <v>10601</v>
      </c>
      <c r="Z555" s="237">
        <f t="shared" si="78"/>
        <v>1103520</v>
      </c>
      <c r="AA555" s="237" t="str">
        <f t="shared" si="79"/>
        <v>OK</v>
      </c>
      <c r="AB555" s="238"/>
      <c r="AC555" s="238"/>
      <c r="AD555" s="238"/>
      <c r="AE555" s="239"/>
      <c r="AG555" s="245"/>
      <c r="AH555" s="245"/>
      <c r="AI555" s="246">
        <v>10</v>
      </c>
      <c r="AJ555" s="246">
        <v>500</v>
      </c>
      <c r="AK555" s="240">
        <f t="shared" si="80"/>
        <v>510</v>
      </c>
      <c r="AL555" s="240">
        <f t="shared" si="81"/>
        <v>-10</v>
      </c>
      <c r="AM555" s="247">
        <f t="shared" si="82"/>
        <v>-0.000943307235166494</v>
      </c>
      <c r="AN555" s="240">
        <f>IF(A555="","",VLOOKUP(A555,'IHS DATABASE'!C:H,6,0))</f>
        <v>4.5</v>
      </c>
      <c r="AO555" s="240"/>
      <c r="AP555" s="248"/>
      <c r="AQ555" s="248"/>
      <c r="AR555" s="222"/>
      <c r="AS555" s="222"/>
      <c r="AT555" s="222">
        <f t="shared" si="83"/>
        <v>0</v>
      </c>
      <c r="AU555" s="222"/>
      <c r="AV555" s="249"/>
      <c r="AW555" s="249"/>
      <c r="AX555" s="222"/>
      <c r="AY555" s="222"/>
      <c r="AZ555" s="222"/>
      <c r="BA555" s="222"/>
      <c r="BB555" s="249"/>
      <c r="BC555" s="249" t="s">
        <v>60</v>
      </c>
      <c r="BD555" s="249"/>
      <c r="BE555" s="249"/>
    </row>
    <row r="556" spans="1:57">
      <c r="A556" s="221" t="s">
        <v>179</v>
      </c>
      <c r="B556" s="222" t="str">
        <f>IF(A556="","",VLOOKUP(A556,'IHS DATABASE'!C:D,2,0))</f>
        <v>Mawanda Basic School</v>
      </c>
      <c r="C556" s="223" t="str">
        <f>IF(A556="","",VLOOKUP(A556,'IHS DATABASE'!C:AD,27,0))</f>
        <v>CCS</v>
      </c>
      <c r="D556" s="223" t="s">
        <v>76</v>
      </c>
      <c r="E556" s="223" t="str">
        <f>IF(A556="","",VLOOKUP(A556,'IHS DATABASE'!C:G,5,0))</f>
        <v>Eastern</v>
      </c>
      <c r="F556" s="223" t="str">
        <f>IF(A556="","",VLOOKUP(A556,'IHS DATABASE'!C:AB,26,0))</f>
        <v>Fetus Kalunga</v>
      </c>
      <c r="G556" s="222" t="str">
        <f>IF(A556="","",VLOOKUP(A556,'IHS DATABASE'!C:X,22,0))</f>
        <v>Fetus Kalunga</v>
      </c>
      <c r="H556" s="224"/>
      <c r="I556" s="223" t="str">
        <f>IF(A556="","",VLOOKUP(A556,'IHS DATABASE'!C:W,21,0))</f>
        <v>Outdoor</v>
      </c>
      <c r="J556" s="223" t="str">
        <f>IF(A556="","",VLOOKUP(A556,'IHS DATABASE'!C:T,18,0))</f>
        <v>Grid-Gen</v>
      </c>
      <c r="K556" s="223"/>
      <c r="L556" s="223"/>
      <c r="M556" s="223" t="str">
        <f>IF(A556="","",VLOOKUP(A556,'IHS DATABASE'!C:U,19,0))</f>
        <v>Green Field</v>
      </c>
      <c r="O556" s="213">
        <v>45980</v>
      </c>
      <c r="Q556" s="233"/>
      <c r="R556" s="234"/>
      <c r="S556" s="234">
        <f>IF(A556="","",VLOOKUP(A556,'IHS DATABASE'!C:BG,30,0))</f>
        <v>0</v>
      </c>
      <c r="T556" s="223"/>
      <c r="U556" s="234">
        <f>IF(A556="","",VLOOKUP(A556,'IHS DATABASE'!C:AG,31,0))</f>
        <v>0</v>
      </c>
      <c r="V556" s="13"/>
      <c r="W556" s="13"/>
      <c r="X556" s="13">
        <v>12074</v>
      </c>
      <c r="Y556" s="237">
        <f t="shared" si="77"/>
        <v>12074</v>
      </c>
      <c r="Z556" s="237">
        <f t="shared" si="78"/>
        <v>1103520</v>
      </c>
      <c r="AA556" s="237" t="str">
        <f t="shared" si="79"/>
        <v>OK</v>
      </c>
      <c r="AB556" s="238"/>
      <c r="AC556" s="238"/>
      <c r="AD556" s="238"/>
      <c r="AE556" s="239"/>
      <c r="AG556" s="245"/>
      <c r="AH556" s="245"/>
      <c r="AI556" s="246">
        <v>21</v>
      </c>
      <c r="AJ556" s="246">
        <v>300</v>
      </c>
      <c r="AK556" s="240">
        <f t="shared" si="80"/>
        <v>321</v>
      </c>
      <c r="AL556" s="240">
        <f t="shared" si="81"/>
        <v>-21</v>
      </c>
      <c r="AM556" s="247">
        <f t="shared" si="82"/>
        <v>-0.00173927447407653</v>
      </c>
      <c r="AN556" s="240">
        <f>IF(A556="","",VLOOKUP(A556,'IHS DATABASE'!C:H,6,0))</f>
        <v>4.5</v>
      </c>
      <c r="AO556" s="240"/>
      <c r="AP556" s="248"/>
      <c r="AQ556" s="248"/>
      <c r="AR556" s="222"/>
      <c r="AS556" s="222"/>
      <c r="AT556" s="222">
        <f t="shared" si="83"/>
        <v>0</v>
      </c>
      <c r="AU556" s="222"/>
      <c r="AV556" s="249"/>
      <c r="AW556" s="249"/>
      <c r="AX556" s="222"/>
      <c r="AY556" s="222"/>
      <c r="AZ556" s="222"/>
      <c r="BA556" s="222"/>
      <c r="BB556" s="249"/>
      <c r="BC556" s="249" t="s">
        <v>69</v>
      </c>
      <c r="BD556" s="249"/>
      <c r="BE556" s="249"/>
    </row>
    <row r="557" spans="1:57">
      <c r="A557" s="221" t="s">
        <v>208</v>
      </c>
      <c r="B557" s="222" t="str">
        <f>IF(A557="","",VLOOKUP(A557,'IHS DATABASE'!C:D,2,0))</f>
        <v>mwami boarder</v>
      </c>
      <c r="C557" s="223" t="str">
        <f>IF(A557="","",VLOOKUP(A557,'IHS DATABASE'!C:AD,27,0))</f>
        <v>CCS</v>
      </c>
      <c r="D557" s="223" t="s">
        <v>59</v>
      </c>
      <c r="E557" s="223" t="str">
        <f>IF(A557="","",VLOOKUP(A557,'IHS DATABASE'!C:G,5,0))</f>
        <v>Eastern </v>
      </c>
      <c r="F557" s="223" t="str">
        <f>IF(A557="","",VLOOKUP(A557,'IHS DATABASE'!C:AB,26,0))</f>
        <v>Fetus Kalunga</v>
      </c>
      <c r="G557" s="222" t="str">
        <f>IF(A557="","",VLOOKUP(A557,'IHS DATABASE'!C:X,22,0))</f>
        <v>Fetus Kalunga</v>
      </c>
      <c r="H557" s="224"/>
      <c r="I557" s="223" t="str">
        <f>IF(A557="","",VLOOKUP(A557,'IHS DATABASE'!C:W,21,0))</f>
        <v>Outdoor</v>
      </c>
      <c r="J557" s="223" t="str">
        <f>IF(A557="","",VLOOKUP(A557,'IHS DATABASE'!C:T,18,0))</f>
        <v>Grid-Gen</v>
      </c>
      <c r="K557" s="223"/>
      <c r="L557" s="223"/>
      <c r="M557" s="223" t="str">
        <f>IF(A557="","",VLOOKUP(A557,'IHS DATABASE'!C:U,19,0))</f>
        <v>Green Field</v>
      </c>
      <c r="O557" s="213">
        <v>45980</v>
      </c>
      <c r="Q557" s="233"/>
      <c r="R557" s="234"/>
      <c r="S557" s="234" t="str">
        <f>IF(A557="","",VLOOKUP(A557,'IHS DATABASE'!C:BG,30,0))</f>
        <v>CK Works</v>
      </c>
      <c r="T557" s="223"/>
      <c r="U557" s="234">
        <f>IF(A557="","",VLOOKUP(A557,'IHS DATABASE'!C:AG,31,0))</f>
        <v>20</v>
      </c>
      <c r="V557" s="13"/>
      <c r="W557" s="13"/>
      <c r="X557" s="13">
        <v>17633</v>
      </c>
      <c r="Y557" s="237">
        <f t="shared" si="77"/>
        <v>17633</v>
      </c>
      <c r="Z557" s="237">
        <f t="shared" si="78"/>
        <v>1103520</v>
      </c>
      <c r="AA557" s="237" t="str">
        <f t="shared" si="79"/>
        <v>OK</v>
      </c>
      <c r="AB557" s="238"/>
      <c r="AC557" s="238"/>
      <c r="AD557" s="238"/>
      <c r="AE557" s="239"/>
      <c r="AG557" s="245"/>
      <c r="AH557" s="245"/>
      <c r="AI557" s="246">
        <v>300</v>
      </c>
      <c r="AJ557" s="246">
        <v>200</v>
      </c>
      <c r="AK557" s="240">
        <f t="shared" si="80"/>
        <v>500</v>
      </c>
      <c r="AL557" s="240">
        <f t="shared" si="81"/>
        <v>-300</v>
      </c>
      <c r="AM557" s="247">
        <f t="shared" si="82"/>
        <v>-0.0170135541314581</v>
      </c>
      <c r="AN557" s="240">
        <f>IF(A557="","",VLOOKUP(A557,'IHS DATABASE'!C:H,6,0))</f>
        <v>2.5</v>
      </c>
      <c r="AO557" s="240"/>
      <c r="AP557" s="248"/>
      <c r="AQ557" s="248"/>
      <c r="AR557" s="222"/>
      <c r="AS557" s="222"/>
      <c r="AT557" s="222">
        <f t="shared" si="83"/>
        <v>0</v>
      </c>
      <c r="AU557" s="222"/>
      <c r="AV557" s="249"/>
      <c r="AW557" s="249"/>
      <c r="AX557" s="222"/>
      <c r="AY557" s="222"/>
      <c r="AZ557" s="222"/>
      <c r="BA557" s="222"/>
      <c r="BB557" s="249"/>
      <c r="BC557" s="249" t="s">
        <v>60</v>
      </c>
      <c r="BD557" s="249"/>
      <c r="BE557" s="249"/>
    </row>
    <row r="558" spans="1:57">
      <c r="A558" s="221" t="s">
        <v>207</v>
      </c>
      <c r="B558" s="222" t="str">
        <f>IF(A558="","",VLOOKUP(A558,'IHS DATABASE'!C:D,2,0))</f>
        <v>Mwami</v>
      </c>
      <c r="C558" s="223" t="str">
        <f>IF(A558="","",VLOOKUP(A558,'IHS DATABASE'!C:AD,27,0))</f>
        <v>CCS</v>
      </c>
      <c r="D558" s="223" t="s">
        <v>59</v>
      </c>
      <c r="E558" s="223" t="str">
        <f>IF(A558="","",VLOOKUP(A558,'IHS DATABASE'!C:G,5,0))</f>
        <v>Eastern </v>
      </c>
      <c r="F558" s="223" t="str">
        <f>IF(A558="","",VLOOKUP(A558,'IHS DATABASE'!C:AB,26,0))</f>
        <v>Fetus Kalunga</v>
      </c>
      <c r="G558" s="222" t="str">
        <f>IF(A558="","",VLOOKUP(A558,'IHS DATABASE'!C:X,22,0))</f>
        <v>Fetus Kalunga</v>
      </c>
      <c r="H558" s="224"/>
      <c r="I558" s="223" t="str">
        <f>IF(A558="","",VLOOKUP(A558,'IHS DATABASE'!C:W,21,0))</f>
        <v>Indoor </v>
      </c>
      <c r="J558" s="223" t="str">
        <f>IF(A558="","",VLOOKUP(A558,'IHS DATABASE'!C:T,18,0))</f>
        <v>Grid-Gen</v>
      </c>
      <c r="K558" s="223"/>
      <c r="L558" s="223"/>
      <c r="M558" s="223" t="str">
        <f>IF(A558="","",VLOOKUP(A558,'IHS DATABASE'!C:U,19,0))</f>
        <v>Green Field</v>
      </c>
      <c r="O558" s="213">
        <v>45980</v>
      </c>
      <c r="Q558" s="233"/>
      <c r="R558" s="234"/>
      <c r="S558" s="234" t="str">
        <f>IF(A558="","",VLOOKUP(A558,'IHS DATABASE'!C:BG,30,0))</f>
        <v>Gen Logic </v>
      </c>
      <c r="T558" s="223"/>
      <c r="U558" s="234">
        <f>IF(A558="","",VLOOKUP(A558,'IHS DATABASE'!C:AG,31,0))</f>
        <v>15</v>
      </c>
      <c r="V558" s="13"/>
      <c r="W558" s="13"/>
      <c r="X558" s="13">
        <v>9848</v>
      </c>
      <c r="Y558" s="237">
        <f t="shared" si="77"/>
        <v>9848</v>
      </c>
      <c r="Z558" s="237">
        <f t="shared" si="78"/>
        <v>1103520</v>
      </c>
      <c r="AA558" s="237" t="str">
        <f t="shared" si="79"/>
        <v>OK</v>
      </c>
      <c r="AB558" s="238"/>
      <c r="AC558" s="238"/>
      <c r="AD558" s="238"/>
      <c r="AE558" s="239"/>
      <c r="AG558" s="245"/>
      <c r="AH558" s="245"/>
      <c r="AI558" s="246">
        <v>96</v>
      </c>
      <c r="AJ558" s="246">
        <v>100</v>
      </c>
      <c r="AK558" s="240">
        <f t="shared" si="80"/>
        <v>196</v>
      </c>
      <c r="AL558" s="240">
        <f t="shared" si="81"/>
        <v>-96</v>
      </c>
      <c r="AM558" s="247">
        <f t="shared" si="82"/>
        <v>-0.00974817221770918</v>
      </c>
      <c r="AN558" s="240">
        <f>IF(A558="","",VLOOKUP(A558,'IHS DATABASE'!C:H,6,0))</f>
        <v>1.8</v>
      </c>
      <c r="AO558" s="240"/>
      <c r="AP558" s="248"/>
      <c r="AQ558" s="248"/>
      <c r="AR558" s="222"/>
      <c r="AS558" s="222"/>
      <c r="AT558" s="222">
        <f t="shared" si="83"/>
        <v>0</v>
      </c>
      <c r="AU558" s="222"/>
      <c r="AV558" s="249"/>
      <c r="AW558" s="249"/>
      <c r="AX558" s="222"/>
      <c r="AY558" s="222"/>
      <c r="AZ558" s="222"/>
      <c r="BA558" s="222"/>
      <c r="BB558" s="249"/>
      <c r="BC558" s="249" t="s">
        <v>60</v>
      </c>
      <c r="BD558" s="249"/>
      <c r="BE558" s="249"/>
    </row>
    <row r="559" spans="1:57">
      <c r="A559" s="221" t="s">
        <v>78</v>
      </c>
      <c r="B559" s="222" t="str">
        <f>IF(A559="","",VLOOKUP(A559,'IHS DATABASE'!C:D,2,0))</f>
        <v>Mumbi Primary School</v>
      </c>
      <c r="C559" s="223" t="str">
        <f>IF(A559="","",VLOOKUP(A559,'IHS DATABASE'!C:AD,27,0))</f>
        <v>CCS</v>
      </c>
      <c r="D559" s="223" t="s">
        <v>59</v>
      </c>
      <c r="E559" s="223" t="str">
        <f>IF(A559="","",VLOOKUP(A559,'IHS DATABASE'!C:G,5,0))</f>
        <v>Eastern</v>
      </c>
      <c r="F559" s="223" t="str">
        <f>IF(A559="","",VLOOKUP(A559,'IHS DATABASE'!C:AB,26,0))</f>
        <v>Fetus Kalunga</v>
      </c>
      <c r="G559" s="222" t="str">
        <f>IF(A559="","",VLOOKUP(A559,'IHS DATABASE'!C:X,22,0))</f>
        <v>Fetus Kalunga</v>
      </c>
      <c r="H559" s="224"/>
      <c r="I559" s="223" t="str">
        <f>IF(A559="","",VLOOKUP(A559,'IHS DATABASE'!C:W,21,0))</f>
        <v>Outdoor</v>
      </c>
      <c r="J559" s="223" t="str">
        <f>IF(A559="","",VLOOKUP(A559,'IHS DATABASE'!C:T,18,0))</f>
        <v>Grid-Gen</v>
      </c>
      <c r="K559" s="223"/>
      <c r="L559" s="223"/>
      <c r="M559" s="223" t="str">
        <f>IF(A559="","",VLOOKUP(A559,'IHS DATABASE'!C:U,19,0))</f>
        <v>Green Field</v>
      </c>
      <c r="O559" s="213">
        <v>45980</v>
      </c>
      <c r="Q559" s="233"/>
      <c r="R559" s="234"/>
      <c r="S559" s="234">
        <f>IF(A559="","",VLOOKUP(A559,'IHS DATABASE'!C:BG,30,0))</f>
        <v>0</v>
      </c>
      <c r="T559" s="223"/>
      <c r="U559" s="234">
        <f>IF(A559="","",VLOOKUP(A559,'IHS DATABASE'!C:AG,31,0))</f>
        <v>30</v>
      </c>
      <c r="V559" s="13"/>
      <c r="W559" s="13"/>
      <c r="X559" s="13">
        <v>6311</v>
      </c>
      <c r="Y559" s="237">
        <f t="shared" si="77"/>
        <v>6311</v>
      </c>
      <c r="Z559" s="237">
        <f t="shared" si="78"/>
        <v>1103520</v>
      </c>
      <c r="AA559" s="237" t="str">
        <f t="shared" si="79"/>
        <v>OK</v>
      </c>
      <c r="AB559" s="238"/>
      <c r="AC559" s="238"/>
      <c r="AD559" s="238"/>
      <c r="AE559" s="239"/>
      <c r="AG559" s="245"/>
      <c r="AH559" s="245"/>
      <c r="AI559" s="246">
        <v>12</v>
      </c>
      <c r="AJ559" s="246">
        <v>300</v>
      </c>
      <c r="AK559" s="240">
        <f t="shared" si="80"/>
        <v>312</v>
      </c>
      <c r="AL559" s="240">
        <f t="shared" si="81"/>
        <v>-12</v>
      </c>
      <c r="AM559" s="247">
        <f t="shared" si="82"/>
        <v>-0.00190144192679449</v>
      </c>
      <c r="AN559" s="240">
        <f>IF(A559="","",VLOOKUP(A559,'IHS DATABASE'!C:H,6,0))</f>
        <v>5.5</v>
      </c>
      <c r="AO559" s="240"/>
      <c r="AP559" s="248"/>
      <c r="AQ559" s="248"/>
      <c r="AR559" s="222"/>
      <c r="AS559" s="222"/>
      <c r="AT559" s="222">
        <f t="shared" si="83"/>
        <v>0</v>
      </c>
      <c r="AU559" s="222"/>
      <c r="AV559" s="249"/>
      <c r="AW559" s="249"/>
      <c r="AX559" s="222"/>
      <c r="AY559" s="222"/>
      <c r="AZ559" s="222"/>
      <c r="BA559" s="222"/>
      <c r="BB559" s="249"/>
      <c r="BC559" s="249" t="s">
        <v>69</v>
      </c>
      <c r="BD559" s="249"/>
      <c r="BE559" s="249"/>
    </row>
    <row r="560" spans="1:57">
      <c r="A560" s="221" t="s">
        <v>79</v>
      </c>
      <c r="B560" s="222" t="str">
        <f>IF(A560="","",VLOOKUP(A560,'IHS DATABASE'!C:D,2,0))</f>
        <v>MWANJAWANTU</v>
      </c>
      <c r="C560" s="223" t="str">
        <f>IF(A560="","",VLOOKUP(A560,'IHS DATABASE'!C:AD,27,0))</f>
        <v>CCS</v>
      </c>
      <c r="D560" s="223" t="s">
        <v>59</v>
      </c>
      <c r="E560" s="223" t="str">
        <f>IF(A560="","",VLOOKUP(A560,'IHS DATABASE'!C:G,5,0))</f>
        <v>Eastern </v>
      </c>
      <c r="F560" s="223" t="str">
        <f>IF(A560="","",VLOOKUP(A560,'IHS DATABASE'!C:AB,26,0))</f>
        <v>Fetus Kalunga</v>
      </c>
      <c r="G560" s="222" t="str">
        <f>IF(A560="","",VLOOKUP(A560,'IHS DATABASE'!C:X,22,0))</f>
        <v>Fetus Kalunga</v>
      </c>
      <c r="H560" s="224"/>
      <c r="I560" s="223" t="str">
        <f>IF(A560="","",VLOOKUP(A560,'IHS DATABASE'!C:W,21,0))</f>
        <v>Outdoor</v>
      </c>
      <c r="J560" s="223" t="str">
        <f>IF(A560="","",VLOOKUP(A560,'IHS DATABASE'!C:T,18,0))</f>
        <v>Grid-Gen</v>
      </c>
      <c r="K560" s="223"/>
      <c r="L560" s="223"/>
      <c r="M560" s="223" t="str">
        <f>IF(A560="","",VLOOKUP(A560,'IHS DATABASE'!C:U,19,0))</f>
        <v>Green Field</v>
      </c>
      <c r="O560" s="213">
        <v>45980</v>
      </c>
      <c r="Q560" s="233"/>
      <c r="R560" s="234"/>
      <c r="S560" s="234" t="str">
        <f>IF(A560="","",VLOOKUP(A560,'IHS DATABASE'!C:BG,30,0))</f>
        <v>Gen Logic </v>
      </c>
      <c r="T560" s="223"/>
      <c r="U560" s="234">
        <f>IF(A560="","",VLOOKUP(A560,'IHS DATABASE'!C:AG,31,0))</f>
        <v>15</v>
      </c>
      <c r="V560" s="13"/>
      <c r="W560" s="13"/>
      <c r="X560" s="13">
        <v>477757</v>
      </c>
      <c r="Y560" s="237">
        <f t="shared" si="77"/>
        <v>477757</v>
      </c>
      <c r="Z560" s="237">
        <f t="shared" si="78"/>
        <v>1103520</v>
      </c>
      <c r="AA560" s="237" t="str">
        <f t="shared" si="79"/>
        <v>OK</v>
      </c>
      <c r="AB560" s="238"/>
      <c r="AC560" s="238"/>
      <c r="AD560" s="238"/>
      <c r="AE560" s="239"/>
      <c r="AG560" s="245"/>
      <c r="AH560" s="245"/>
      <c r="AI560" s="246">
        <v>15</v>
      </c>
      <c r="AJ560" s="246">
        <v>250</v>
      </c>
      <c r="AK560" s="240">
        <f t="shared" si="80"/>
        <v>265</v>
      </c>
      <c r="AL560" s="240">
        <f t="shared" si="81"/>
        <v>-15</v>
      </c>
      <c r="AM560" s="247">
        <f t="shared" si="82"/>
        <v>-3.13967142292002e-5</v>
      </c>
      <c r="AN560" s="240">
        <f>IF(A560="","",VLOOKUP(A560,'IHS DATABASE'!C:H,6,0))</f>
        <v>1.8</v>
      </c>
      <c r="AO560" s="240"/>
      <c r="AP560" s="248"/>
      <c r="AQ560" s="248"/>
      <c r="AR560" s="222"/>
      <c r="AS560" s="222"/>
      <c r="AT560" s="222">
        <f t="shared" si="83"/>
        <v>0</v>
      </c>
      <c r="AU560" s="222"/>
      <c r="AV560" s="249"/>
      <c r="AW560" s="249"/>
      <c r="AX560" s="222"/>
      <c r="AY560" s="222"/>
      <c r="AZ560" s="222"/>
      <c r="BA560" s="222"/>
      <c r="BB560" s="249"/>
      <c r="BC560" s="249" t="s">
        <v>69</v>
      </c>
      <c r="BD560" s="249"/>
      <c r="BE560" s="249"/>
    </row>
    <row r="561" spans="1:57">
      <c r="A561" s="221" t="s">
        <v>210</v>
      </c>
      <c r="B561" s="222" t="str">
        <f>IF(A561="","",VLOOKUP(A561,'IHS DATABASE'!C:D,2,0))</f>
        <v>MWAMI MISSION</v>
      </c>
      <c r="C561" s="223" t="str">
        <f>IF(A561="","",VLOOKUP(A561,'IHS DATABASE'!C:AD,27,0))</f>
        <v>CCS</v>
      </c>
      <c r="D561" s="223" t="s">
        <v>59</v>
      </c>
      <c r="E561" s="223" t="str">
        <f>IF(A561="","",VLOOKUP(A561,'IHS DATABASE'!C:G,5,0))</f>
        <v>Eastern </v>
      </c>
      <c r="F561" s="223" t="str">
        <f>IF(A561="","",VLOOKUP(A561,'IHS DATABASE'!C:AB,26,0))</f>
        <v>Fetus Kalunga</v>
      </c>
      <c r="G561" s="222" t="str">
        <f>IF(A561="","",VLOOKUP(A561,'IHS DATABASE'!C:X,22,0))</f>
        <v>Fetus Kalunga</v>
      </c>
      <c r="H561" s="224"/>
      <c r="I561" s="223" t="str">
        <f>IF(A561="","",VLOOKUP(A561,'IHS DATABASE'!C:W,21,0))</f>
        <v>Indoor </v>
      </c>
      <c r="J561" s="223" t="str">
        <f>IF(A561="","",VLOOKUP(A561,'IHS DATABASE'!C:T,18,0))</f>
        <v>Grid-Gen</v>
      </c>
      <c r="K561" s="223"/>
      <c r="L561" s="223"/>
      <c r="M561" s="223" t="str">
        <f>IF(A561="","",VLOOKUP(A561,'IHS DATABASE'!C:U,19,0))</f>
        <v>Green Field</v>
      </c>
      <c r="O561" s="213">
        <v>45980</v>
      </c>
      <c r="Q561" s="233"/>
      <c r="R561" s="234"/>
      <c r="S561" s="234" t="str">
        <f>IF(A561="","",VLOOKUP(A561,'IHS DATABASE'!C:BG,30,0))</f>
        <v>CK Works</v>
      </c>
      <c r="T561" s="223"/>
      <c r="U561" s="234">
        <f>IF(A561="","",VLOOKUP(A561,'IHS DATABASE'!C:AG,31,0))</f>
        <v>30</v>
      </c>
      <c r="V561" s="13"/>
      <c r="W561" s="13"/>
      <c r="X561" s="13">
        <v>17666</v>
      </c>
      <c r="Y561" s="237">
        <f t="shared" si="77"/>
        <v>17666</v>
      </c>
      <c r="Z561" s="237">
        <f t="shared" si="78"/>
        <v>1103520</v>
      </c>
      <c r="AA561" s="237" t="str">
        <f t="shared" si="79"/>
        <v>OK</v>
      </c>
      <c r="AB561" s="238"/>
      <c r="AC561" s="238"/>
      <c r="AD561" s="238"/>
      <c r="AE561" s="239"/>
      <c r="AG561" s="245"/>
      <c r="AH561" s="245"/>
      <c r="AI561" s="246">
        <v>25</v>
      </c>
      <c r="AJ561" s="246">
        <v>100</v>
      </c>
      <c r="AK561" s="240">
        <f t="shared" si="80"/>
        <v>125</v>
      </c>
      <c r="AL561" s="240">
        <f t="shared" si="81"/>
        <v>-25</v>
      </c>
      <c r="AM561" s="247">
        <f t="shared" si="82"/>
        <v>-0.0014151477414242</v>
      </c>
      <c r="AN561" s="240">
        <f>IF(A561="","",VLOOKUP(A561,'IHS DATABASE'!C:H,6,0))</f>
        <v>4.5</v>
      </c>
      <c r="AO561" s="240"/>
      <c r="AP561" s="248"/>
      <c r="AQ561" s="248"/>
      <c r="AR561" s="222"/>
      <c r="AS561" s="222"/>
      <c r="AT561" s="222">
        <f t="shared" si="83"/>
        <v>0</v>
      </c>
      <c r="AU561" s="222"/>
      <c r="AV561" s="249"/>
      <c r="AW561" s="249"/>
      <c r="AX561" s="222"/>
      <c r="AY561" s="222"/>
      <c r="AZ561" s="222"/>
      <c r="BA561" s="222"/>
      <c r="BB561" s="249"/>
      <c r="BC561" s="249" t="s">
        <v>60</v>
      </c>
      <c r="BD561" s="249"/>
      <c r="BE561" s="249"/>
    </row>
    <row r="562" spans="1:57">
      <c r="A562" s="221" t="s">
        <v>140</v>
      </c>
      <c r="B562" s="222" t="str">
        <f>IF(A562="","",VLOOKUP(A562,'IHS DATABASE'!C:D,2,0))</f>
        <v>Nyanphande (Petauke town1)</v>
      </c>
      <c r="C562" s="223" t="str">
        <f>IF(A562="","",VLOOKUP(A562,'IHS DATABASE'!C:AD,27,0))</f>
        <v>CCS</v>
      </c>
      <c r="D562" s="223" t="s">
        <v>76</v>
      </c>
      <c r="E562" s="223" t="str">
        <f>IF(A562="","",VLOOKUP(A562,'IHS DATABASE'!C:G,5,0))</f>
        <v>Eastern </v>
      </c>
      <c r="F562" s="223" t="str">
        <f>IF(A562="","",VLOOKUP(A562,'IHS DATABASE'!C:AB,26,0))</f>
        <v>Fetus Kalunga</v>
      </c>
      <c r="G562" s="222" t="str">
        <f>IF(A562="","",VLOOKUP(A562,'IHS DATABASE'!C:X,22,0))</f>
        <v>Fetus Kalunga</v>
      </c>
      <c r="H562" s="224"/>
      <c r="I562" s="223" t="str">
        <f>IF(A562="","",VLOOKUP(A562,'IHS DATABASE'!C:W,21,0))</f>
        <v>Outdoor</v>
      </c>
      <c r="J562" s="223" t="str">
        <f>IF(A562="","",VLOOKUP(A562,'IHS DATABASE'!C:T,18,0))</f>
        <v>Grid-Gen</v>
      </c>
      <c r="K562" s="223"/>
      <c r="L562" s="223"/>
      <c r="M562" s="223" t="str">
        <f>IF(A562="","",VLOOKUP(A562,'IHS DATABASE'!C:U,19,0))</f>
        <v>Green Field</v>
      </c>
      <c r="O562" s="213">
        <v>45980</v>
      </c>
      <c r="Q562" s="233"/>
      <c r="R562" s="234"/>
      <c r="S562" s="234" t="str">
        <f>IF(A562="","",VLOOKUP(A562,'IHS DATABASE'!C:BG,30,0))</f>
        <v>CK Works</v>
      </c>
      <c r="T562" s="223"/>
      <c r="U562" s="234">
        <f>IF(A562="","",VLOOKUP(A562,'IHS DATABASE'!C:AG,31,0))</f>
        <v>15</v>
      </c>
      <c r="V562" s="13"/>
      <c r="W562" s="13"/>
      <c r="X562" s="13">
        <v>14690</v>
      </c>
      <c r="Y562" s="237">
        <f t="shared" si="77"/>
        <v>14690</v>
      </c>
      <c r="Z562" s="237">
        <f t="shared" si="78"/>
        <v>1103520</v>
      </c>
      <c r="AA562" s="237" t="str">
        <f t="shared" si="79"/>
        <v>OK</v>
      </c>
      <c r="AB562" s="238"/>
      <c r="AC562" s="238"/>
      <c r="AD562" s="238"/>
      <c r="AE562" s="239"/>
      <c r="AG562" s="245"/>
      <c r="AH562" s="245"/>
      <c r="AI562" s="246">
        <v>24</v>
      </c>
      <c r="AJ562" s="246">
        <v>300</v>
      </c>
      <c r="AK562" s="240">
        <f t="shared" si="80"/>
        <v>324</v>
      </c>
      <c r="AL562" s="240">
        <f t="shared" si="81"/>
        <v>-24</v>
      </c>
      <c r="AM562" s="247">
        <f t="shared" si="82"/>
        <v>-0.00163376446562287</v>
      </c>
      <c r="AN562" s="240">
        <f>IF(A562="","",VLOOKUP(A562,'IHS DATABASE'!C:H,6,0))</f>
        <v>1.8</v>
      </c>
      <c r="AO562" s="240"/>
      <c r="AP562" s="248"/>
      <c r="AQ562" s="248"/>
      <c r="AR562" s="222"/>
      <c r="AS562" s="222"/>
      <c r="AT562" s="222">
        <f t="shared" si="83"/>
        <v>0</v>
      </c>
      <c r="AU562" s="222"/>
      <c r="AV562" s="249"/>
      <c r="AW562" s="249"/>
      <c r="AX562" s="222"/>
      <c r="AY562" s="222"/>
      <c r="AZ562" s="222"/>
      <c r="BA562" s="222"/>
      <c r="BB562" s="249"/>
      <c r="BC562" s="249" t="s">
        <v>69</v>
      </c>
      <c r="BD562" s="249"/>
      <c r="BE562" s="249"/>
    </row>
    <row r="563" spans="1:57">
      <c r="A563" s="221" t="s">
        <v>176</v>
      </c>
      <c r="B563" s="222" t="str">
        <f>IF(A563="","",VLOOKUP(A563,'IHS DATABASE'!C:D,2,0))</f>
        <v>MPONDA REPEATER</v>
      </c>
      <c r="C563" s="223" t="str">
        <f>IF(A563="","",VLOOKUP(A563,'IHS DATABASE'!C:AD,27,0))</f>
        <v>CCS</v>
      </c>
      <c r="D563" s="223" t="s">
        <v>62</v>
      </c>
      <c r="E563" s="223" t="str">
        <f>IF(A563="","",VLOOKUP(A563,'IHS DATABASE'!C:G,5,0))</f>
        <v>Eastern </v>
      </c>
      <c r="F563" s="223" t="str">
        <f>IF(A563="","",VLOOKUP(A563,'IHS DATABASE'!C:AB,26,0))</f>
        <v>Fetus Kalunga</v>
      </c>
      <c r="G563" s="222" t="str">
        <f>IF(A563="","",VLOOKUP(A563,'IHS DATABASE'!C:X,22,0))</f>
        <v>Fetus Kalunga</v>
      </c>
      <c r="H563" s="224"/>
      <c r="I563" s="223" t="str">
        <f>IF(A563="","",VLOOKUP(A563,'IHS DATABASE'!C:W,21,0))</f>
        <v>Outdoor</v>
      </c>
      <c r="J563" s="223" t="str">
        <f>IF(A563="","",VLOOKUP(A563,'IHS DATABASE'!C:T,18,0))</f>
        <v>Solar-Gen</v>
      </c>
      <c r="K563" s="223"/>
      <c r="L563" s="223"/>
      <c r="M563" s="223" t="str">
        <f>IF(A563="","",VLOOKUP(A563,'IHS DATABASE'!C:U,19,0))</f>
        <v>Green Field</v>
      </c>
      <c r="O563" s="213">
        <v>45980</v>
      </c>
      <c r="Q563" s="233"/>
      <c r="R563" s="234"/>
      <c r="S563" s="234" t="str">
        <f>IF(A563="","",VLOOKUP(A563,'IHS DATABASE'!C:BG,30,0))</f>
        <v>CK Works</v>
      </c>
      <c r="T563" s="223"/>
      <c r="U563" s="234">
        <f>IF(A563="","",VLOOKUP(A563,'IHS DATABASE'!C:AG,31,0))</f>
        <v>20</v>
      </c>
      <c r="V563" s="13"/>
      <c r="W563" s="13"/>
      <c r="X563" s="13">
        <v>8472</v>
      </c>
      <c r="Y563" s="237">
        <f t="shared" si="77"/>
        <v>8472</v>
      </c>
      <c r="Z563" s="237">
        <f t="shared" si="78"/>
        <v>1103520</v>
      </c>
      <c r="AA563" s="237" t="str">
        <f t="shared" si="79"/>
        <v>OK</v>
      </c>
      <c r="AB563" s="238"/>
      <c r="AC563" s="238"/>
      <c r="AD563" s="238"/>
      <c r="AE563" s="239"/>
      <c r="AG563" s="245"/>
      <c r="AH563" s="245"/>
      <c r="AI563" s="246">
        <v>81</v>
      </c>
      <c r="AJ563" s="246">
        <v>400</v>
      </c>
      <c r="AK563" s="240">
        <f t="shared" si="80"/>
        <v>481</v>
      </c>
      <c r="AL563" s="240">
        <f t="shared" si="81"/>
        <v>-81</v>
      </c>
      <c r="AM563" s="247">
        <f t="shared" si="82"/>
        <v>-0.00956090651558074</v>
      </c>
      <c r="AN563" s="240">
        <f>IF(A563="","",VLOOKUP(A563,'IHS DATABASE'!C:H,6,0))</f>
        <v>2.5</v>
      </c>
      <c r="AO563" s="240"/>
      <c r="AP563" s="248"/>
      <c r="AQ563" s="248"/>
      <c r="AR563" s="222"/>
      <c r="AS563" s="222"/>
      <c r="AT563" s="222">
        <f t="shared" si="83"/>
        <v>0</v>
      </c>
      <c r="AU563" s="222"/>
      <c r="AV563" s="249"/>
      <c r="AW563" s="249"/>
      <c r="AX563" s="222"/>
      <c r="AY563" s="222"/>
      <c r="AZ563" s="222"/>
      <c r="BA563" s="222"/>
      <c r="BB563" s="249"/>
      <c r="BC563" s="249" t="s">
        <v>69</v>
      </c>
      <c r="BD563" s="249"/>
      <c r="BE563" s="249"/>
    </row>
    <row r="564" spans="1:57">
      <c r="A564" s="221" t="s">
        <v>90</v>
      </c>
      <c r="B564" s="222" t="str">
        <f>IF(A564="","",VLOOKUP(A564,'IHS DATABASE'!C:D,2,0))</f>
        <v>St. Frances</v>
      </c>
      <c r="C564" s="223" t="str">
        <f>IF(A564="","",VLOOKUP(A564,'IHS DATABASE'!C:AD,27,0))</f>
        <v>CCS</v>
      </c>
      <c r="D564" s="223" t="s">
        <v>56</v>
      </c>
      <c r="E564" s="223" t="str">
        <f>IF(A564="","",VLOOKUP(A564,'IHS DATABASE'!C:G,5,0))</f>
        <v>Eastern </v>
      </c>
      <c r="F564" s="223" t="str">
        <f>IF(A564="","",VLOOKUP(A564,'IHS DATABASE'!C:AB,26,0))</f>
        <v>Fetus Kalunga</v>
      </c>
      <c r="G564" s="222" t="str">
        <f>IF(A564="","",VLOOKUP(A564,'IHS DATABASE'!C:X,22,0))</f>
        <v>Fetus Kalunga</v>
      </c>
      <c r="H564" s="224"/>
      <c r="I564" s="223" t="str">
        <f>IF(A564="","",VLOOKUP(A564,'IHS DATABASE'!C:W,21,0))</f>
        <v>Outdoor</v>
      </c>
      <c r="J564" s="223" t="str">
        <f>IF(A564="","",VLOOKUP(A564,'IHS DATABASE'!C:T,18,0))</f>
        <v>Grid-Gen</v>
      </c>
      <c r="K564" s="223"/>
      <c r="L564" s="223"/>
      <c r="M564" s="223" t="str">
        <f>IF(A564="","",VLOOKUP(A564,'IHS DATABASE'!C:U,19,0))</f>
        <v>Green Field</v>
      </c>
      <c r="O564" s="213">
        <v>45980</v>
      </c>
      <c r="Q564" s="233"/>
      <c r="R564" s="234"/>
      <c r="S564" s="234" t="str">
        <f>IF(A564="","",VLOOKUP(A564,'IHS DATABASE'!C:BG,30,0))</f>
        <v>Gen Logic </v>
      </c>
      <c r="T564" s="223"/>
      <c r="U564" s="234">
        <f>IF(A564="","",VLOOKUP(A564,'IHS DATABASE'!C:AG,31,0))</f>
        <v>10</v>
      </c>
      <c r="V564" s="13"/>
      <c r="W564" s="13"/>
      <c r="X564" s="13" t="s">
        <v>91</v>
      </c>
      <c r="Y564" s="237" t="e">
        <f t="shared" si="77"/>
        <v>#VALUE!</v>
      </c>
      <c r="Z564" s="237">
        <f t="shared" si="78"/>
        <v>1103520</v>
      </c>
      <c r="AA564" s="237" t="e">
        <f t="shared" si="79"/>
        <v>#VALUE!</v>
      </c>
      <c r="AB564" s="238"/>
      <c r="AC564" s="238"/>
      <c r="AD564" s="238"/>
      <c r="AE564" s="239"/>
      <c r="AG564" s="245"/>
      <c r="AH564" s="245"/>
      <c r="AI564" s="246">
        <v>10</v>
      </c>
      <c r="AJ564" s="246">
        <v>150</v>
      </c>
      <c r="AK564" s="240">
        <f t="shared" si="80"/>
        <v>160</v>
      </c>
      <c r="AL564" s="240">
        <f t="shared" si="81"/>
        <v>-10</v>
      </c>
      <c r="AM564" s="247" t="e">
        <f t="shared" si="82"/>
        <v>#VALUE!</v>
      </c>
      <c r="AN564" s="240">
        <f>IF(A564="","",VLOOKUP(A564,'IHS DATABASE'!C:H,6,0))</f>
        <v>1.5</v>
      </c>
      <c r="AO564" s="240"/>
      <c r="AP564" s="248"/>
      <c r="AQ564" s="248"/>
      <c r="AR564" s="222"/>
      <c r="AS564" s="222"/>
      <c r="AT564" s="222">
        <f t="shared" si="83"/>
        <v>0</v>
      </c>
      <c r="AU564" s="222"/>
      <c r="AV564" s="249"/>
      <c r="AW564" s="249"/>
      <c r="AX564" s="222"/>
      <c r="AY564" s="222"/>
      <c r="AZ564" s="222"/>
      <c r="BA564" s="222"/>
      <c r="BB564" s="249"/>
      <c r="BC564" s="249" t="s">
        <v>60</v>
      </c>
      <c r="BD564" s="249"/>
      <c r="BE564" s="249"/>
    </row>
    <row r="565" spans="1:57">
      <c r="A565" s="221" t="s">
        <v>55</v>
      </c>
      <c r="B565" s="222" t="str">
        <f>IF(A565="","",VLOOKUP(A565,'IHS DATABASE'!C:D,2,0))</f>
        <v>Chadiza</v>
      </c>
      <c r="C565" s="223" t="str">
        <f>IF(A565="","",VLOOKUP(A565,'IHS DATABASE'!C:AD,27,0))</f>
        <v>CCS</v>
      </c>
      <c r="D565" s="223" t="s">
        <v>56</v>
      </c>
      <c r="E565" s="223" t="str">
        <f>IF(A565="","",VLOOKUP(A565,'IHS DATABASE'!C:G,5,0))</f>
        <v>Eastern </v>
      </c>
      <c r="F565" s="223" t="str">
        <f>IF(A565="","",VLOOKUP(A565,'IHS DATABASE'!C:AB,26,0))</f>
        <v>Fetus Kalunga</v>
      </c>
      <c r="G565" s="222" t="str">
        <f>IF(A565="","",VLOOKUP(A565,'IHS DATABASE'!C:X,22,0))</f>
        <v>Fetus Kalunga</v>
      </c>
      <c r="H565" s="224"/>
      <c r="I565" s="223" t="str">
        <f>IF(A565="","",VLOOKUP(A565,'IHS DATABASE'!C:W,21,0))</f>
        <v>Indoor </v>
      </c>
      <c r="J565" s="223" t="str">
        <f>IF(A565="","",VLOOKUP(A565,'IHS DATABASE'!C:T,18,0))</f>
        <v>Grid-Gen</v>
      </c>
      <c r="K565" s="223"/>
      <c r="L565" s="223"/>
      <c r="M565" s="223" t="str">
        <f>IF(A565="","",VLOOKUP(A565,'IHS DATABASE'!C:U,19,0))</f>
        <v>Green Field</v>
      </c>
      <c r="O565" s="213">
        <v>45980</v>
      </c>
      <c r="Q565" s="233"/>
      <c r="R565" s="234"/>
      <c r="S565" s="234" t="str">
        <f>IF(A565="","",VLOOKUP(A565,'IHS DATABASE'!C:BG,30,0))</f>
        <v>Gen Logic </v>
      </c>
      <c r="T565" s="223"/>
      <c r="U565" s="234">
        <f>IF(A565="","",VLOOKUP(A565,'IHS DATABASE'!C:AG,31,0))</f>
        <v>15</v>
      </c>
      <c r="V565" s="13"/>
      <c r="W565" s="13"/>
      <c r="X565" s="13">
        <v>9826</v>
      </c>
      <c r="Y565" s="237">
        <f t="shared" si="77"/>
        <v>9826</v>
      </c>
      <c r="Z565" s="237">
        <f t="shared" si="78"/>
        <v>1103520</v>
      </c>
      <c r="AA565" s="237" t="str">
        <f t="shared" si="79"/>
        <v>OK</v>
      </c>
      <c r="AB565" s="238"/>
      <c r="AC565" s="238"/>
      <c r="AD565" s="238"/>
      <c r="AE565" s="239"/>
      <c r="AG565" s="245"/>
      <c r="AH565" s="245"/>
      <c r="AI565" s="246">
        <v>43</v>
      </c>
      <c r="AJ565" s="246">
        <v>300</v>
      </c>
      <c r="AK565" s="240">
        <f t="shared" si="80"/>
        <v>343</v>
      </c>
      <c r="AL565" s="240">
        <f t="shared" si="81"/>
        <v>-43</v>
      </c>
      <c r="AM565" s="247">
        <f t="shared" si="82"/>
        <v>-0.00437614492163647</v>
      </c>
      <c r="AN565" s="240">
        <f>IF(A565="","",VLOOKUP(A565,'IHS DATABASE'!C:H,6,0))</f>
        <v>1.8</v>
      </c>
      <c r="AO565" s="240"/>
      <c r="AP565" s="248"/>
      <c r="AQ565" s="248"/>
      <c r="AR565" s="222"/>
      <c r="AS565" s="222"/>
      <c r="AT565" s="222">
        <f t="shared" si="83"/>
        <v>0</v>
      </c>
      <c r="AU565" s="222"/>
      <c r="AV565" s="249"/>
      <c r="AW565" s="249"/>
      <c r="AX565" s="222"/>
      <c r="AY565" s="222"/>
      <c r="AZ565" s="222"/>
      <c r="BA565" s="222"/>
      <c r="BB565" s="249"/>
      <c r="BC565" s="249" t="s">
        <v>60</v>
      </c>
      <c r="BD565" s="249"/>
      <c r="BE565" s="249"/>
    </row>
    <row r="566" spans="1:57">
      <c r="A566" s="221" t="s">
        <v>73</v>
      </c>
      <c r="B566" s="222" t="str">
        <f>IF(A566="","",VLOOKUP(A566,'IHS DATABASE'!C:D,2,0))</f>
        <v>CHADIZA</v>
      </c>
      <c r="C566" s="223" t="str">
        <f>IF(A566="","",VLOOKUP(A566,'IHS DATABASE'!C:AD,27,0))</f>
        <v>CCS</v>
      </c>
      <c r="D566" s="223" t="s">
        <v>56</v>
      </c>
      <c r="E566" s="223" t="str">
        <f>IF(A566="","",VLOOKUP(A566,'IHS DATABASE'!C:G,5,0))</f>
        <v>Eastern </v>
      </c>
      <c r="F566" s="223" t="str">
        <f>IF(A566="","",VLOOKUP(A566,'IHS DATABASE'!C:AB,26,0))</f>
        <v>Fetus Kalunga</v>
      </c>
      <c r="G566" s="222" t="str">
        <f>IF(A566="","",VLOOKUP(A566,'IHS DATABASE'!C:X,22,0))</f>
        <v>Fetus Kalunga</v>
      </c>
      <c r="H566" s="224"/>
      <c r="I566" s="223" t="str">
        <f>IF(A566="","",VLOOKUP(A566,'IHS DATABASE'!C:W,21,0))</f>
        <v>Indoor </v>
      </c>
      <c r="J566" s="223" t="str">
        <f>IF(A566="","",VLOOKUP(A566,'IHS DATABASE'!C:T,18,0))</f>
        <v>Grid-Gen</v>
      </c>
      <c r="K566" s="223"/>
      <c r="L566" s="223"/>
      <c r="M566" s="223" t="str">
        <f>IF(A566="","",VLOOKUP(A566,'IHS DATABASE'!C:U,19,0))</f>
        <v>Green Field</v>
      </c>
      <c r="O566" s="213">
        <v>45980</v>
      </c>
      <c r="Q566" s="233"/>
      <c r="R566" s="234"/>
      <c r="S566" s="234" t="str">
        <f>IF(A566="","",VLOOKUP(A566,'IHS DATABASE'!C:BG,30,0))</f>
        <v>Gen Logic </v>
      </c>
      <c r="T566" s="223"/>
      <c r="U566" s="234">
        <f>IF(A566="","",VLOOKUP(A566,'IHS DATABASE'!C:AG,31,0))</f>
        <v>20</v>
      </c>
      <c r="V566" s="13"/>
      <c r="W566" s="13"/>
      <c r="X566" s="13">
        <v>16139</v>
      </c>
      <c r="Y566" s="237">
        <f t="shared" si="77"/>
        <v>16139</v>
      </c>
      <c r="Z566" s="237">
        <f t="shared" si="78"/>
        <v>1103520</v>
      </c>
      <c r="AA566" s="237" t="str">
        <f t="shared" si="79"/>
        <v>OK</v>
      </c>
      <c r="AB566" s="238"/>
      <c r="AC566" s="238"/>
      <c r="AD566" s="238"/>
      <c r="AE566" s="239"/>
      <c r="AG566" s="245"/>
      <c r="AH566" s="245"/>
      <c r="AI566" s="246">
        <v>65</v>
      </c>
      <c r="AJ566" s="246">
        <v>300</v>
      </c>
      <c r="AK566" s="240">
        <f t="shared" si="80"/>
        <v>365</v>
      </c>
      <c r="AL566" s="240">
        <f t="shared" si="81"/>
        <v>-65</v>
      </c>
      <c r="AM566" s="247">
        <f t="shared" si="82"/>
        <v>-0.00402751099820311</v>
      </c>
      <c r="AN566" s="240">
        <f>IF(A566="","",VLOOKUP(A566,'IHS DATABASE'!C:H,6,0))</f>
        <v>2.5</v>
      </c>
      <c r="AO566" s="240"/>
      <c r="AP566" s="248"/>
      <c r="AQ566" s="248"/>
      <c r="AR566" s="222"/>
      <c r="AS566" s="222"/>
      <c r="AT566" s="222">
        <f t="shared" si="83"/>
        <v>0</v>
      </c>
      <c r="AU566" s="222"/>
      <c r="AV566" s="249"/>
      <c r="AW566" s="249"/>
      <c r="AX566" s="222"/>
      <c r="AY566" s="222"/>
      <c r="AZ566" s="222"/>
      <c r="BA566" s="222"/>
      <c r="BB566" s="249"/>
      <c r="BC566" s="249" t="s">
        <v>60</v>
      </c>
      <c r="BD566" s="249"/>
      <c r="BE566" s="249"/>
    </row>
    <row r="567" spans="1:57">
      <c r="A567" s="221" t="s">
        <v>199</v>
      </c>
      <c r="B567" s="222" t="str">
        <f>IF(A567="","",VLOOKUP(A567,'IHS DATABASE'!C:D,2,0))</f>
        <v>Petauke Rlf</v>
      </c>
      <c r="C567" s="223" t="str">
        <f>IF(A567="","",VLOOKUP(A567,'IHS DATABASE'!C:AD,27,0))</f>
        <v>CCS</v>
      </c>
      <c r="D567" s="223" t="s">
        <v>56</v>
      </c>
      <c r="E567" s="223" t="str">
        <f>IF(A567="","",VLOOKUP(A567,'IHS DATABASE'!C:G,5,0))</f>
        <v>Eastern </v>
      </c>
      <c r="F567" s="223" t="str">
        <f>IF(A567="","",VLOOKUP(A567,'IHS DATABASE'!C:AB,26,0))</f>
        <v>Fetus Kalunga</v>
      </c>
      <c r="G567" s="222" t="str">
        <f>IF(A567="","",VLOOKUP(A567,'IHS DATABASE'!C:X,22,0))</f>
        <v>Fetus Kalunga</v>
      </c>
      <c r="H567" s="224"/>
      <c r="I567" s="223" t="str">
        <f>IF(A567="","",VLOOKUP(A567,'IHS DATABASE'!C:W,21,0))</f>
        <v>Outdoor</v>
      </c>
      <c r="J567" s="223" t="str">
        <f>IF(A567="","",VLOOKUP(A567,'IHS DATABASE'!C:T,18,0))</f>
        <v>Grid-Gen</v>
      </c>
      <c r="K567" s="223"/>
      <c r="L567" s="223"/>
      <c r="M567" s="223" t="str">
        <f>IF(A567="","",VLOOKUP(A567,'IHS DATABASE'!C:U,19,0))</f>
        <v>Green Field</v>
      </c>
      <c r="O567" s="213">
        <v>45980</v>
      </c>
      <c r="Q567" s="233"/>
      <c r="R567" s="234"/>
      <c r="S567" s="234" t="str">
        <f>IF(A567="","",VLOOKUP(A567,'IHS DATABASE'!C:BG,30,0))</f>
        <v>MPI</v>
      </c>
      <c r="T567" s="223"/>
      <c r="U567" s="234">
        <f>IF(A567="","",VLOOKUP(A567,'IHS DATABASE'!C:AG,31,0))</f>
        <v>15</v>
      </c>
      <c r="V567" s="13"/>
      <c r="W567" s="13"/>
      <c r="X567" s="13">
        <v>10749</v>
      </c>
      <c r="Y567" s="237">
        <f t="shared" si="77"/>
        <v>10749</v>
      </c>
      <c r="Z567" s="237">
        <f t="shared" si="78"/>
        <v>1103520</v>
      </c>
      <c r="AA567" s="237" t="str">
        <f t="shared" si="79"/>
        <v>OK</v>
      </c>
      <c r="AB567" s="238"/>
      <c r="AC567" s="238"/>
      <c r="AD567" s="238"/>
      <c r="AE567" s="239"/>
      <c r="AG567" s="245"/>
      <c r="AH567" s="245"/>
      <c r="AI567" s="246">
        <v>12</v>
      </c>
      <c r="AJ567" s="246">
        <v>300</v>
      </c>
      <c r="AK567" s="240">
        <f t="shared" si="80"/>
        <v>312</v>
      </c>
      <c r="AL567" s="240">
        <f t="shared" si="81"/>
        <v>-12</v>
      </c>
      <c r="AM567" s="247">
        <f t="shared" si="82"/>
        <v>-0.00111638291934133</v>
      </c>
      <c r="AN567" s="240">
        <f>IF(A567="","",VLOOKUP(A567,'IHS DATABASE'!C:H,6,0))</f>
        <v>1.8</v>
      </c>
      <c r="AO567" s="240"/>
      <c r="AP567" s="248"/>
      <c r="AQ567" s="248"/>
      <c r="AR567" s="222"/>
      <c r="AS567" s="222"/>
      <c r="AT567" s="222">
        <f t="shared" si="83"/>
        <v>0</v>
      </c>
      <c r="AU567" s="222"/>
      <c r="AV567" s="249"/>
      <c r="AW567" s="249"/>
      <c r="AX567" s="222"/>
      <c r="AY567" s="222"/>
      <c r="AZ567" s="222"/>
      <c r="BA567" s="222"/>
      <c r="BB567" s="249"/>
      <c r="BC567" s="249" t="s">
        <v>60</v>
      </c>
      <c r="BD567" s="249"/>
      <c r="BE567" s="249"/>
    </row>
    <row r="568" spans="1:57">
      <c r="A568" s="221" t="s">
        <v>65</v>
      </c>
      <c r="B568" s="222" t="str">
        <f>IF(A568="","",VLOOKUP(A568,'IHS DATABASE'!C:D,2,0))</f>
        <v>CHANIDA BORDER</v>
      </c>
      <c r="C568" s="223" t="str">
        <f>IF(A568="","",VLOOKUP(A568,'IHS DATABASE'!C:AD,27,0))</f>
        <v>CCS</v>
      </c>
      <c r="D568" s="223" t="s">
        <v>56</v>
      </c>
      <c r="E568" s="223" t="str">
        <f>IF(A568="","",VLOOKUP(A568,'IHS DATABASE'!C:G,5,0))</f>
        <v>Eastern </v>
      </c>
      <c r="F568" s="223" t="str">
        <f>IF(A568="","",VLOOKUP(A568,'IHS DATABASE'!C:AB,26,0))</f>
        <v>Fetus Kalunga</v>
      </c>
      <c r="G568" s="222" t="str">
        <f>IF(A568="","",VLOOKUP(A568,'IHS DATABASE'!C:X,22,0))</f>
        <v>Fetus Kalunga</v>
      </c>
      <c r="H568" s="224"/>
      <c r="I568" s="223" t="str">
        <f>IF(A568="","",VLOOKUP(A568,'IHS DATABASE'!C:W,21,0))</f>
        <v>Indoor </v>
      </c>
      <c r="J568" s="223" t="str">
        <f>IF(A568="","",VLOOKUP(A568,'IHS DATABASE'!C:T,18,0))</f>
        <v>Grid-Gen</v>
      </c>
      <c r="K568" s="223"/>
      <c r="L568" s="223"/>
      <c r="M568" s="223" t="str">
        <f>IF(A568="","",VLOOKUP(A568,'IHS DATABASE'!C:U,19,0))</f>
        <v>Green Field</v>
      </c>
      <c r="O568" s="213">
        <v>45980</v>
      </c>
      <c r="Q568" s="233"/>
      <c r="R568" s="234"/>
      <c r="S568" s="234" t="str">
        <f>IF(A568="","",VLOOKUP(A568,'IHS DATABASE'!C:BG,30,0))</f>
        <v>Gen Logic </v>
      </c>
      <c r="T568" s="223"/>
      <c r="U568" s="234">
        <f>IF(A568="","",VLOOKUP(A568,'IHS DATABASE'!C:AG,31,0))</f>
        <v>15</v>
      </c>
      <c r="V568" s="13"/>
      <c r="W568" s="13"/>
      <c r="X568" s="13">
        <v>7911</v>
      </c>
      <c r="Y568" s="237">
        <f t="shared" si="77"/>
        <v>7911</v>
      </c>
      <c r="Z568" s="237">
        <f t="shared" si="78"/>
        <v>1103520</v>
      </c>
      <c r="AA568" s="237" t="str">
        <f t="shared" si="79"/>
        <v>OK</v>
      </c>
      <c r="AB568" s="238"/>
      <c r="AC568" s="238"/>
      <c r="AD568" s="238"/>
      <c r="AE568" s="239"/>
      <c r="AG568" s="245"/>
      <c r="AH568" s="245"/>
      <c r="AI568" s="246">
        <v>20</v>
      </c>
      <c r="AJ568" s="246">
        <v>300</v>
      </c>
      <c r="AK568" s="240">
        <f t="shared" si="80"/>
        <v>320</v>
      </c>
      <c r="AL568" s="240">
        <f t="shared" si="81"/>
        <v>-20</v>
      </c>
      <c r="AM568" s="247">
        <f t="shared" si="82"/>
        <v>-0.00252812539501959</v>
      </c>
      <c r="AN568" s="240">
        <f>IF(A568="","",VLOOKUP(A568,'IHS DATABASE'!C:H,6,0))</f>
        <v>1.8</v>
      </c>
      <c r="AO568" s="240"/>
      <c r="AP568" s="248"/>
      <c r="AQ568" s="248"/>
      <c r="AR568" s="222"/>
      <c r="AS568" s="222"/>
      <c r="AT568" s="222">
        <f t="shared" si="83"/>
        <v>0</v>
      </c>
      <c r="AU568" s="222"/>
      <c r="AV568" s="249"/>
      <c r="AW568" s="249"/>
      <c r="AX568" s="222"/>
      <c r="AY568" s="222"/>
      <c r="AZ568" s="222"/>
      <c r="BA568" s="222"/>
      <c r="BB568" s="249"/>
      <c r="BC568" s="249" t="s">
        <v>60</v>
      </c>
      <c r="BD568" s="249"/>
      <c r="BE568" s="249"/>
    </row>
    <row r="569" spans="1:57">
      <c r="A569" s="221" t="s">
        <v>211</v>
      </c>
      <c r="B569" s="222" t="str">
        <f>IF(A569="","",VLOOKUP(A569,'IHS DATABASE'!C:D,2,0))</f>
        <v>Vubwi</v>
      </c>
      <c r="C569" s="223" t="str">
        <f>IF(A569="","",VLOOKUP(A569,'IHS DATABASE'!C:AD,27,0))</f>
        <v>CCS</v>
      </c>
      <c r="D569" s="223" t="s">
        <v>59</v>
      </c>
      <c r="E569" s="223" t="str">
        <f>IF(A569="","",VLOOKUP(A569,'IHS DATABASE'!C:G,5,0))</f>
        <v>Eastern </v>
      </c>
      <c r="F569" s="223" t="str">
        <f>IF(A569="","",VLOOKUP(A569,'IHS DATABASE'!C:AB,26,0))</f>
        <v>Fetus Kalunga</v>
      </c>
      <c r="G569" s="222" t="str">
        <f>IF(A569="","",VLOOKUP(A569,'IHS DATABASE'!C:X,22,0))</f>
        <v>Fetus Kalunga</v>
      </c>
      <c r="H569" s="224"/>
      <c r="I569" s="223" t="str">
        <f>IF(A569="","",VLOOKUP(A569,'IHS DATABASE'!C:W,21,0))</f>
        <v>Indoor </v>
      </c>
      <c r="J569" s="223" t="str">
        <f>IF(A569="","",VLOOKUP(A569,'IHS DATABASE'!C:T,18,0))</f>
        <v>Grid-Gen</v>
      </c>
      <c r="K569" s="223"/>
      <c r="L569" s="223"/>
      <c r="M569" s="223" t="str">
        <f>IF(A569="","",VLOOKUP(A569,'IHS DATABASE'!C:U,19,0))</f>
        <v>Green Field</v>
      </c>
      <c r="O569" s="213">
        <v>45980</v>
      </c>
      <c r="Q569" s="233"/>
      <c r="R569" s="234"/>
      <c r="S569" s="234" t="str">
        <f>IF(A569="","",VLOOKUP(A569,'IHS DATABASE'!C:BG,30,0))</f>
        <v>Ghaddar</v>
      </c>
      <c r="T569" s="223"/>
      <c r="U569" s="234">
        <f>IF(A569="","",VLOOKUP(A569,'IHS DATABASE'!C:AG,31,0))</f>
        <v>20</v>
      </c>
      <c r="V569" s="13"/>
      <c r="W569" s="13"/>
      <c r="X569" s="13">
        <v>5173</v>
      </c>
      <c r="Y569" s="237">
        <f t="shared" si="77"/>
        <v>5173</v>
      </c>
      <c r="Z569" s="237">
        <f t="shared" si="78"/>
        <v>1103520</v>
      </c>
      <c r="AA569" s="237" t="str">
        <f t="shared" si="79"/>
        <v>OK</v>
      </c>
      <c r="AB569" s="238"/>
      <c r="AC569" s="238"/>
      <c r="AD569" s="238"/>
      <c r="AE569" s="239"/>
      <c r="AG569" s="245"/>
      <c r="AH569" s="245"/>
      <c r="AI569" s="246">
        <v>54</v>
      </c>
      <c r="AJ569" s="246">
        <v>200</v>
      </c>
      <c r="AK569" s="240">
        <f t="shared" si="80"/>
        <v>254</v>
      </c>
      <c r="AL569" s="240">
        <f t="shared" si="81"/>
        <v>-54</v>
      </c>
      <c r="AM569" s="247">
        <f t="shared" si="82"/>
        <v>-0.0104388169340808</v>
      </c>
      <c r="AN569" s="240">
        <f>IF(A569="","",VLOOKUP(A569,'IHS DATABASE'!C:H,6,0))</f>
        <v>2.5</v>
      </c>
      <c r="AO569" s="240"/>
      <c r="AP569" s="248"/>
      <c r="AQ569" s="248"/>
      <c r="AR569" s="222"/>
      <c r="AS569" s="222"/>
      <c r="AT569" s="222">
        <f t="shared" si="83"/>
        <v>0</v>
      </c>
      <c r="AU569" s="222"/>
      <c r="AV569" s="249"/>
      <c r="AW569" s="249"/>
      <c r="AX569" s="222"/>
      <c r="AY569" s="222"/>
      <c r="AZ569" s="222"/>
      <c r="BA569" s="222"/>
      <c r="BB569" s="249"/>
      <c r="BC569" s="249" t="s">
        <v>60</v>
      </c>
      <c r="BD569" s="249"/>
      <c r="BE569" s="249"/>
    </row>
    <row r="570" spans="1:57">
      <c r="A570" s="221"/>
      <c r="B570" s="222" t="str">
        <f>IF(A570="","",VLOOKUP(A570,'IHS DATABASE'!C:D,2,0))</f>
        <v/>
      </c>
      <c r="C570" s="223" t="str">
        <f>IF(A570="","",VLOOKUP(A570,'IHS DATABASE'!C:AD,27,0))</f>
        <v/>
      </c>
      <c r="D570" s="223"/>
      <c r="E570" s="223" t="str">
        <f>IF(A570="","",VLOOKUP(A570,'IHS DATABASE'!C:G,5,0))</f>
        <v/>
      </c>
      <c r="F570" s="223" t="str">
        <f>IF(A570="","",VLOOKUP(A570,'IHS DATABASE'!C:AB,26,0))</f>
        <v/>
      </c>
      <c r="G570" s="222" t="str">
        <f>IF(A570="","",VLOOKUP(A570,'IHS DATABASE'!C:X,22,0))</f>
        <v/>
      </c>
      <c r="H570" s="224"/>
      <c r="I570" s="223" t="str">
        <f>IF(A570="","",VLOOKUP(A570,'IHS DATABASE'!C:W,21,0))</f>
        <v/>
      </c>
      <c r="J570" s="223" t="str">
        <f>IF(A570="","",VLOOKUP(A570,'IHS DATABASE'!C:T,18,0))</f>
        <v/>
      </c>
      <c r="K570" s="223"/>
      <c r="L570" s="223"/>
      <c r="M570" s="223" t="str">
        <f>IF(A570="","",VLOOKUP(A570,'IHS DATABASE'!C:U,19,0))</f>
        <v/>
      </c>
      <c r="Q570" s="233"/>
      <c r="R570" s="234"/>
      <c r="S570" s="234" t="str">
        <f>IF(A570="","",VLOOKUP(A570,'IHS DATABASE'!C:BG,30,0))</f>
        <v/>
      </c>
      <c r="T570" s="223"/>
      <c r="U570" s="234" t="str">
        <f>IF(A570="","",VLOOKUP(A570,'IHS DATABASE'!C:AG,31,0))</f>
        <v/>
      </c>
      <c r="V570" s="13"/>
      <c r="W570" s="13"/>
      <c r="X570" s="13"/>
      <c r="Y570" s="237">
        <f t="shared" si="77"/>
        <v>0</v>
      </c>
      <c r="Z570" s="237">
        <f t="shared" si="78"/>
        <v>0</v>
      </c>
      <c r="AA570" s="237" t="str">
        <f t="shared" si="79"/>
        <v>OK</v>
      </c>
      <c r="AB570" s="238"/>
      <c r="AC570" s="238"/>
      <c r="AD570" s="238"/>
      <c r="AE570" s="239"/>
      <c r="AG570" s="245"/>
      <c r="AH570" s="245"/>
      <c r="AI570" s="246"/>
      <c r="AJ570" s="246"/>
      <c r="AK570" s="240">
        <f t="shared" si="80"/>
        <v>0</v>
      </c>
      <c r="AL570" s="240">
        <f t="shared" si="81"/>
        <v>0</v>
      </c>
      <c r="AM570" s="247" t="e">
        <f t="shared" si="82"/>
        <v>#DIV/0!</v>
      </c>
      <c r="AN570" s="240" t="str">
        <f>IF(A570="","",VLOOKUP(A570,'IHS DATABASE'!C:H,6,0))</f>
        <v/>
      </c>
      <c r="AO570" s="240"/>
      <c r="AP570" s="248"/>
      <c r="AQ570" s="248"/>
      <c r="AR570" s="222"/>
      <c r="AS570" s="222"/>
      <c r="AT570" s="222">
        <f t="shared" si="83"/>
        <v>0</v>
      </c>
      <c r="AU570" s="222"/>
      <c r="AV570" s="249"/>
      <c r="AW570" s="249"/>
      <c r="AX570" s="222"/>
      <c r="AY570" s="222"/>
      <c r="AZ570" s="222"/>
      <c r="BA570" s="222"/>
      <c r="BB570" s="249"/>
      <c r="BC570" s="249"/>
      <c r="BD570" s="249"/>
      <c r="BE570" s="249"/>
    </row>
    <row r="571" spans="1:57">
      <c r="A571" s="221"/>
      <c r="B571" s="222" t="str">
        <f>IF(A571="","",VLOOKUP(A571,'IHS DATABASE'!C:D,2,0))</f>
        <v/>
      </c>
      <c r="C571" s="223" t="str">
        <f>IF(A571="","",VLOOKUP(A571,'IHS DATABASE'!C:AD,27,0))</f>
        <v/>
      </c>
      <c r="D571" s="223"/>
      <c r="E571" s="223" t="str">
        <f>IF(A571="","",VLOOKUP(A571,'IHS DATABASE'!C:G,5,0))</f>
        <v/>
      </c>
      <c r="F571" s="223" t="str">
        <f>IF(A571="","",VLOOKUP(A571,'IHS DATABASE'!C:AB,26,0))</f>
        <v/>
      </c>
      <c r="G571" s="222" t="str">
        <f>IF(A571="","",VLOOKUP(A571,'IHS DATABASE'!C:X,22,0))</f>
        <v/>
      </c>
      <c r="H571" s="224"/>
      <c r="I571" s="223" t="str">
        <f>IF(A571="","",VLOOKUP(A571,'IHS DATABASE'!C:W,21,0))</f>
        <v/>
      </c>
      <c r="J571" s="223" t="str">
        <f>IF(A571="","",VLOOKUP(A571,'IHS DATABASE'!C:T,18,0))</f>
        <v/>
      </c>
      <c r="K571" s="223"/>
      <c r="L571" s="223"/>
      <c r="M571" s="223" t="str">
        <f>IF(A571="","",VLOOKUP(A571,'IHS DATABASE'!C:U,19,0))</f>
        <v/>
      </c>
      <c r="Q571" s="233"/>
      <c r="R571" s="234"/>
      <c r="S571" s="234" t="str">
        <f>IF(A571="","",VLOOKUP(A571,'IHS DATABASE'!C:BG,30,0))</f>
        <v/>
      </c>
      <c r="T571" s="223"/>
      <c r="U571" s="234" t="str">
        <f>IF(A571="","",VLOOKUP(A571,'IHS DATABASE'!C:AG,31,0))</f>
        <v/>
      </c>
      <c r="V571" s="13"/>
      <c r="W571" s="13"/>
      <c r="X571" s="13"/>
      <c r="Y571" s="237">
        <f t="shared" si="77"/>
        <v>0</v>
      </c>
      <c r="Z571" s="237">
        <f t="shared" si="78"/>
        <v>0</v>
      </c>
      <c r="AA571" s="237" t="str">
        <f t="shared" si="79"/>
        <v>OK</v>
      </c>
      <c r="AB571" s="238"/>
      <c r="AC571" s="238"/>
      <c r="AD571" s="238"/>
      <c r="AE571" s="239"/>
      <c r="AG571" s="245"/>
      <c r="AH571" s="245"/>
      <c r="AI571" s="246"/>
      <c r="AJ571" s="246"/>
      <c r="AK571" s="240">
        <f t="shared" si="80"/>
        <v>0</v>
      </c>
      <c r="AL571" s="240">
        <f t="shared" si="81"/>
        <v>0</v>
      </c>
      <c r="AM571" s="247" t="e">
        <f t="shared" si="82"/>
        <v>#DIV/0!</v>
      </c>
      <c r="AN571" s="240" t="str">
        <f>IF(A571="","",VLOOKUP(A571,'IHS DATABASE'!C:H,6,0))</f>
        <v/>
      </c>
      <c r="AO571" s="240"/>
      <c r="AP571" s="248"/>
      <c r="AQ571" s="248"/>
      <c r="AR571" s="222"/>
      <c r="AS571" s="222"/>
      <c r="AT571" s="222">
        <f t="shared" si="83"/>
        <v>0</v>
      </c>
      <c r="AU571" s="222"/>
      <c r="AV571" s="249"/>
      <c r="AW571" s="249"/>
      <c r="AX571" s="222"/>
      <c r="AY571" s="222"/>
      <c r="AZ571" s="222"/>
      <c r="BA571" s="222"/>
      <c r="BB571" s="249"/>
      <c r="BC571" s="249"/>
      <c r="BD571" s="249"/>
      <c r="BE571" s="249"/>
    </row>
    <row r="572" spans="1:57">
      <c r="A572" s="221"/>
      <c r="B572" s="222" t="str">
        <f>IF(A572="","",VLOOKUP(A572,'IHS DATABASE'!C:D,2,0))</f>
        <v/>
      </c>
      <c r="C572" s="223" t="str">
        <f>IF(A572="","",VLOOKUP(A572,'IHS DATABASE'!C:AD,27,0))</f>
        <v/>
      </c>
      <c r="D572" s="223"/>
      <c r="E572" s="223" t="str">
        <f>IF(A572="","",VLOOKUP(A572,'IHS DATABASE'!C:G,5,0))</f>
        <v/>
      </c>
      <c r="F572" s="223" t="str">
        <f>IF(A572="","",VLOOKUP(A572,'IHS DATABASE'!C:AB,26,0))</f>
        <v/>
      </c>
      <c r="G572" s="222" t="str">
        <f>IF(A572="","",VLOOKUP(A572,'IHS DATABASE'!C:X,22,0))</f>
        <v/>
      </c>
      <c r="H572" s="224"/>
      <c r="I572" s="223" t="str">
        <f>IF(A572="","",VLOOKUP(A572,'IHS DATABASE'!C:W,21,0))</f>
        <v/>
      </c>
      <c r="J572" s="223" t="str">
        <f>IF(A572="","",VLOOKUP(A572,'IHS DATABASE'!C:T,18,0))</f>
        <v/>
      </c>
      <c r="K572" s="223"/>
      <c r="L572" s="223"/>
      <c r="M572" s="223" t="str">
        <f>IF(A572="","",VLOOKUP(A572,'IHS DATABASE'!C:U,19,0))</f>
        <v/>
      </c>
      <c r="Q572" s="233"/>
      <c r="R572" s="234"/>
      <c r="S572" s="234" t="str">
        <f>IF(A572="","",VLOOKUP(A572,'IHS DATABASE'!C:BG,30,0))</f>
        <v/>
      </c>
      <c r="T572" s="223"/>
      <c r="U572" s="234" t="str">
        <f>IF(A572="","",VLOOKUP(A572,'IHS DATABASE'!C:AG,31,0))</f>
        <v/>
      </c>
      <c r="V572" s="13"/>
      <c r="W572" s="13"/>
      <c r="X572" s="13"/>
      <c r="Y572" s="237">
        <f t="shared" si="77"/>
        <v>0</v>
      </c>
      <c r="Z572" s="237">
        <f t="shared" si="78"/>
        <v>0</v>
      </c>
      <c r="AA572" s="237" t="str">
        <f t="shared" si="79"/>
        <v>OK</v>
      </c>
      <c r="AB572" s="238"/>
      <c r="AC572" s="238"/>
      <c r="AD572" s="238"/>
      <c r="AE572" s="239"/>
      <c r="AG572" s="245"/>
      <c r="AH572" s="245"/>
      <c r="AI572" s="246"/>
      <c r="AJ572" s="246"/>
      <c r="AK572" s="240">
        <f t="shared" si="80"/>
        <v>0</v>
      </c>
      <c r="AL572" s="240">
        <f t="shared" si="81"/>
        <v>0</v>
      </c>
      <c r="AM572" s="247" t="e">
        <f t="shared" si="82"/>
        <v>#DIV/0!</v>
      </c>
      <c r="AN572" s="240" t="str">
        <f>IF(A572="","",VLOOKUP(A572,'IHS DATABASE'!C:H,6,0))</f>
        <v/>
      </c>
      <c r="AO572" s="240"/>
      <c r="AP572" s="248"/>
      <c r="AQ572" s="248"/>
      <c r="AR572" s="222"/>
      <c r="AS572" s="222"/>
      <c r="AT572" s="222">
        <f t="shared" si="83"/>
        <v>0</v>
      </c>
      <c r="AU572" s="222"/>
      <c r="AV572" s="249"/>
      <c r="AW572" s="249"/>
      <c r="AX572" s="222"/>
      <c r="AY572" s="222"/>
      <c r="AZ572" s="222"/>
      <c r="BA572" s="222"/>
      <c r="BB572" s="249"/>
      <c r="BC572" s="249"/>
      <c r="BD572" s="249"/>
      <c r="BE572" s="249"/>
    </row>
    <row r="573" spans="1:57">
      <c r="A573" s="221"/>
      <c r="B573" s="222" t="str">
        <f>IF(A573="","",VLOOKUP(A573,'IHS DATABASE'!C:D,2,0))</f>
        <v/>
      </c>
      <c r="C573" s="223" t="str">
        <f>IF(A573="","",VLOOKUP(A573,'IHS DATABASE'!C:AD,27,0))</f>
        <v/>
      </c>
      <c r="D573" s="223"/>
      <c r="E573" s="223" t="str">
        <f>IF(A573="","",VLOOKUP(A573,'IHS DATABASE'!C:G,5,0))</f>
        <v/>
      </c>
      <c r="F573" s="223" t="str">
        <f>IF(A573="","",VLOOKUP(A573,'IHS DATABASE'!C:AB,26,0))</f>
        <v/>
      </c>
      <c r="G573" s="222" t="str">
        <f>IF(A573="","",VLOOKUP(A573,'IHS DATABASE'!C:X,22,0))</f>
        <v/>
      </c>
      <c r="H573" s="224"/>
      <c r="I573" s="223" t="str">
        <f>IF(A573="","",VLOOKUP(A573,'IHS DATABASE'!C:W,21,0))</f>
        <v/>
      </c>
      <c r="J573" s="223" t="str">
        <f>IF(A573="","",VLOOKUP(A573,'IHS DATABASE'!C:T,18,0))</f>
        <v/>
      </c>
      <c r="K573" s="223"/>
      <c r="L573" s="223"/>
      <c r="M573" s="223" t="str">
        <f>IF(A573="","",VLOOKUP(A573,'IHS DATABASE'!C:U,19,0))</f>
        <v/>
      </c>
      <c r="Q573" s="233"/>
      <c r="R573" s="234"/>
      <c r="S573" s="234" t="str">
        <f>IF(A573="","",VLOOKUP(A573,'IHS DATABASE'!C:BG,30,0))</f>
        <v/>
      </c>
      <c r="T573" s="223"/>
      <c r="U573" s="234" t="str">
        <f>IF(A573="","",VLOOKUP(A573,'IHS DATABASE'!C:AG,31,0))</f>
        <v/>
      </c>
      <c r="V573" s="13"/>
      <c r="W573" s="13"/>
      <c r="X573" s="13"/>
      <c r="Y573" s="237">
        <f t="shared" si="77"/>
        <v>0</v>
      </c>
      <c r="Z573" s="237">
        <f t="shared" si="78"/>
        <v>0</v>
      </c>
      <c r="AA573" s="237" t="str">
        <f t="shared" si="79"/>
        <v>OK</v>
      </c>
      <c r="AB573" s="238"/>
      <c r="AC573" s="238"/>
      <c r="AD573" s="238"/>
      <c r="AE573" s="239"/>
      <c r="AG573" s="245"/>
      <c r="AH573" s="245"/>
      <c r="AI573" s="246"/>
      <c r="AJ573" s="246"/>
      <c r="AK573" s="240">
        <f t="shared" si="80"/>
        <v>0</v>
      </c>
      <c r="AL573" s="240">
        <f t="shared" si="81"/>
        <v>0</v>
      </c>
      <c r="AM573" s="247" t="e">
        <f t="shared" si="82"/>
        <v>#DIV/0!</v>
      </c>
      <c r="AN573" s="240" t="str">
        <f>IF(A573="","",VLOOKUP(A573,'IHS DATABASE'!C:H,6,0))</f>
        <v/>
      </c>
      <c r="AO573" s="240"/>
      <c r="AP573" s="248"/>
      <c r="AQ573" s="248"/>
      <c r="AR573" s="222"/>
      <c r="AS573" s="222"/>
      <c r="AT573" s="222">
        <f t="shared" si="83"/>
        <v>0</v>
      </c>
      <c r="AU573" s="222"/>
      <c r="AV573" s="249"/>
      <c r="AW573" s="249"/>
      <c r="AX573" s="222"/>
      <c r="AY573" s="222"/>
      <c r="AZ573" s="222"/>
      <c r="BA573" s="222"/>
      <c r="BB573" s="249"/>
      <c r="BC573" s="249"/>
      <c r="BD573" s="249"/>
      <c r="BE573" s="249"/>
    </row>
    <row r="574" spans="1:57">
      <c r="A574" s="221"/>
      <c r="B574" s="222" t="str">
        <f>IF(A574="","",VLOOKUP(A574,'IHS DATABASE'!C:D,2,0))</f>
        <v/>
      </c>
      <c r="C574" s="223" t="str">
        <f>IF(A574="","",VLOOKUP(A574,'IHS DATABASE'!C:AD,27,0))</f>
        <v/>
      </c>
      <c r="D574" s="223"/>
      <c r="E574" s="223" t="str">
        <f>IF(A574="","",VLOOKUP(A574,'IHS DATABASE'!C:G,5,0))</f>
        <v/>
      </c>
      <c r="F574" s="223" t="str">
        <f>IF(A574="","",VLOOKUP(A574,'IHS DATABASE'!C:AB,26,0))</f>
        <v/>
      </c>
      <c r="G574" s="222" t="str">
        <f>IF(A574="","",VLOOKUP(A574,'IHS DATABASE'!C:X,22,0))</f>
        <v/>
      </c>
      <c r="H574" s="224"/>
      <c r="I574" s="223" t="str">
        <f>IF(A574="","",VLOOKUP(A574,'IHS DATABASE'!C:W,21,0))</f>
        <v/>
      </c>
      <c r="J574" s="223" t="str">
        <f>IF(A574="","",VLOOKUP(A574,'IHS DATABASE'!C:T,18,0))</f>
        <v/>
      </c>
      <c r="K574" s="223"/>
      <c r="L574" s="223"/>
      <c r="M574" s="223" t="str">
        <f>IF(A574="","",VLOOKUP(A574,'IHS DATABASE'!C:U,19,0))</f>
        <v/>
      </c>
      <c r="Q574" s="233"/>
      <c r="R574" s="234"/>
      <c r="S574" s="234" t="str">
        <f>IF(A574="","",VLOOKUP(A574,'IHS DATABASE'!C:BG,30,0))</f>
        <v/>
      </c>
      <c r="T574" s="223"/>
      <c r="U574" s="234" t="str">
        <f>IF(A574="","",VLOOKUP(A574,'IHS DATABASE'!C:AG,31,0))</f>
        <v/>
      </c>
      <c r="V574" s="13"/>
      <c r="W574" s="13"/>
      <c r="X574" s="13"/>
      <c r="Y574" s="237">
        <f t="shared" si="77"/>
        <v>0</v>
      </c>
      <c r="Z574" s="237">
        <f t="shared" si="78"/>
        <v>0</v>
      </c>
      <c r="AA574" s="237" t="str">
        <f t="shared" si="79"/>
        <v>OK</v>
      </c>
      <c r="AB574" s="238"/>
      <c r="AC574" s="238"/>
      <c r="AD574" s="238"/>
      <c r="AE574" s="239"/>
      <c r="AG574" s="245"/>
      <c r="AH574" s="245"/>
      <c r="AI574" s="246"/>
      <c r="AJ574" s="246"/>
      <c r="AK574" s="240">
        <f t="shared" si="80"/>
        <v>0</v>
      </c>
      <c r="AL574" s="240">
        <f t="shared" si="81"/>
        <v>0</v>
      </c>
      <c r="AM574" s="247" t="e">
        <f t="shared" si="82"/>
        <v>#DIV/0!</v>
      </c>
      <c r="AN574" s="240" t="str">
        <f>IF(A574="","",VLOOKUP(A574,'IHS DATABASE'!C:H,6,0))</f>
        <v/>
      </c>
      <c r="AO574" s="240"/>
      <c r="AP574" s="248"/>
      <c r="AQ574" s="248"/>
      <c r="AR574" s="222"/>
      <c r="AS574" s="222"/>
      <c r="AT574" s="222">
        <f t="shared" si="83"/>
        <v>0</v>
      </c>
      <c r="AU574" s="222"/>
      <c r="AV574" s="249"/>
      <c r="AW574" s="249"/>
      <c r="AX574" s="222"/>
      <c r="AY574" s="222"/>
      <c r="AZ574" s="222"/>
      <c r="BA574" s="222"/>
      <c r="BB574" s="249"/>
      <c r="BC574" s="249"/>
      <c r="BD574" s="249"/>
      <c r="BE574" s="249"/>
    </row>
    <row r="575" spans="1:57">
      <c r="A575" s="221"/>
      <c r="B575" s="222" t="str">
        <f>IF(A575="","",VLOOKUP(A575,'IHS DATABASE'!C:D,2,0))</f>
        <v/>
      </c>
      <c r="C575" s="223" t="str">
        <f>IF(A575="","",VLOOKUP(A575,'IHS DATABASE'!C:AD,27,0))</f>
        <v/>
      </c>
      <c r="D575" s="223"/>
      <c r="E575" s="223" t="str">
        <f>IF(A575="","",VLOOKUP(A575,'IHS DATABASE'!C:G,5,0))</f>
        <v/>
      </c>
      <c r="F575" s="223" t="str">
        <f>IF(A575="","",VLOOKUP(A575,'IHS DATABASE'!C:AB,26,0))</f>
        <v/>
      </c>
      <c r="G575" s="222" t="str">
        <f>IF(A575="","",VLOOKUP(A575,'IHS DATABASE'!C:X,22,0))</f>
        <v/>
      </c>
      <c r="H575" s="224"/>
      <c r="I575" s="223" t="str">
        <f>IF(A575="","",VLOOKUP(A575,'IHS DATABASE'!C:W,21,0))</f>
        <v/>
      </c>
      <c r="J575" s="223" t="str">
        <f>IF(A575="","",VLOOKUP(A575,'IHS DATABASE'!C:T,18,0))</f>
        <v/>
      </c>
      <c r="K575" s="223"/>
      <c r="L575" s="223"/>
      <c r="M575" s="223" t="str">
        <f>IF(A575="","",VLOOKUP(A575,'IHS DATABASE'!C:U,19,0))</f>
        <v/>
      </c>
      <c r="Q575" s="233"/>
      <c r="R575" s="234"/>
      <c r="S575" s="234" t="str">
        <f>IF(A575="","",VLOOKUP(A575,'IHS DATABASE'!C:BG,30,0))</f>
        <v/>
      </c>
      <c r="T575" s="223"/>
      <c r="U575" s="234" t="str">
        <f>IF(A575="","",VLOOKUP(A575,'IHS DATABASE'!C:AG,31,0))</f>
        <v/>
      </c>
      <c r="V575" s="13"/>
      <c r="W575" s="13"/>
      <c r="X575" s="13"/>
      <c r="Y575" s="237">
        <f t="shared" si="77"/>
        <v>0</v>
      </c>
      <c r="Z575" s="237">
        <f t="shared" si="78"/>
        <v>0</v>
      </c>
      <c r="AA575" s="237" t="str">
        <f t="shared" si="79"/>
        <v>OK</v>
      </c>
      <c r="AB575" s="238"/>
      <c r="AC575" s="238"/>
      <c r="AD575" s="238"/>
      <c r="AE575" s="239"/>
      <c r="AG575" s="245"/>
      <c r="AH575" s="245"/>
      <c r="AI575" s="246"/>
      <c r="AJ575" s="246"/>
      <c r="AK575" s="240">
        <f t="shared" si="80"/>
        <v>0</v>
      </c>
      <c r="AL575" s="240">
        <f t="shared" si="81"/>
        <v>0</v>
      </c>
      <c r="AM575" s="247" t="e">
        <f t="shared" si="82"/>
        <v>#DIV/0!</v>
      </c>
      <c r="AN575" s="240" t="str">
        <f>IF(A575="","",VLOOKUP(A575,'IHS DATABASE'!C:H,6,0))</f>
        <v/>
      </c>
      <c r="AO575" s="240"/>
      <c r="AP575" s="248"/>
      <c r="AQ575" s="248"/>
      <c r="AR575" s="222"/>
      <c r="AS575" s="222"/>
      <c r="AT575" s="222">
        <f t="shared" si="83"/>
        <v>0</v>
      </c>
      <c r="AU575" s="222"/>
      <c r="AV575" s="249"/>
      <c r="AW575" s="249"/>
      <c r="AX575" s="222"/>
      <c r="AY575" s="222"/>
      <c r="AZ575" s="222"/>
      <c r="BA575" s="222"/>
      <c r="BB575" s="249"/>
      <c r="BC575" s="249"/>
      <c r="BD575" s="249"/>
      <c r="BE575" s="249"/>
    </row>
    <row r="576" spans="1:57">
      <c r="A576" s="221"/>
      <c r="B576" s="222" t="str">
        <f>IF(A576="","",VLOOKUP(A576,'IHS DATABASE'!C:D,2,0))</f>
        <v/>
      </c>
      <c r="C576" s="223" t="str">
        <f>IF(A576="","",VLOOKUP(A576,'IHS DATABASE'!C:AD,27,0))</f>
        <v/>
      </c>
      <c r="D576" s="223"/>
      <c r="E576" s="223" t="str">
        <f>IF(A576="","",VLOOKUP(A576,'IHS DATABASE'!C:G,5,0))</f>
        <v/>
      </c>
      <c r="F576" s="223" t="str">
        <f>IF(A576="","",VLOOKUP(A576,'IHS DATABASE'!C:AB,26,0))</f>
        <v/>
      </c>
      <c r="G576" s="222" t="str">
        <f>IF(A576="","",VLOOKUP(A576,'IHS DATABASE'!C:X,22,0))</f>
        <v/>
      </c>
      <c r="H576" s="224"/>
      <c r="I576" s="223" t="str">
        <f>IF(A576="","",VLOOKUP(A576,'IHS DATABASE'!C:W,21,0))</f>
        <v/>
      </c>
      <c r="J576" s="223" t="str">
        <f>IF(A576="","",VLOOKUP(A576,'IHS DATABASE'!C:T,18,0))</f>
        <v/>
      </c>
      <c r="K576" s="223"/>
      <c r="L576" s="223"/>
      <c r="M576" s="223" t="str">
        <f>IF(A576="","",VLOOKUP(A576,'IHS DATABASE'!C:U,19,0))</f>
        <v/>
      </c>
      <c r="Q576" s="233"/>
      <c r="R576" s="234"/>
      <c r="S576" s="234" t="str">
        <f>IF(A576="","",VLOOKUP(A576,'IHS DATABASE'!C:BG,30,0))</f>
        <v/>
      </c>
      <c r="T576" s="223"/>
      <c r="U576" s="234" t="str">
        <f>IF(A576="","",VLOOKUP(A576,'IHS DATABASE'!C:AG,31,0))</f>
        <v/>
      </c>
      <c r="V576" s="13"/>
      <c r="W576" s="13"/>
      <c r="X576" s="13"/>
      <c r="Y576" s="237">
        <f t="shared" si="77"/>
        <v>0</v>
      </c>
      <c r="Z576" s="237">
        <f t="shared" si="78"/>
        <v>0</v>
      </c>
      <c r="AA576" s="237" t="str">
        <f t="shared" si="79"/>
        <v>OK</v>
      </c>
      <c r="AB576" s="238"/>
      <c r="AC576" s="238"/>
      <c r="AD576" s="238"/>
      <c r="AE576" s="239"/>
      <c r="AG576" s="245"/>
      <c r="AH576" s="245"/>
      <c r="AI576" s="246"/>
      <c r="AJ576" s="246"/>
      <c r="AK576" s="240">
        <f t="shared" si="80"/>
        <v>0</v>
      </c>
      <c r="AL576" s="240">
        <f t="shared" si="81"/>
        <v>0</v>
      </c>
      <c r="AM576" s="247" t="e">
        <f t="shared" si="82"/>
        <v>#DIV/0!</v>
      </c>
      <c r="AN576" s="240" t="str">
        <f>IF(A576="","",VLOOKUP(A576,'IHS DATABASE'!C:H,6,0))</f>
        <v/>
      </c>
      <c r="AO576" s="240"/>
      <c r="AP576" s="248"/>
      <c r="AQ576" s="248"/>
      <c r="AR576" s="222"/>
      <c r="AS576" s="222"/>
      <c r="AT576" s="222">
        <f t="shared" si="83"/>
        <v>0</v>
      </c>
      <c r="AU576" s="222"/>
      <c r="AV576" s="249"/>
      <c r="AW576" s="249"/>
      <c r="AX576" s="222"/>
      <c r="AY576" s="222"/>
      <c r="AZ576" s="222"/>
      <c r="BA576" s="222"/>
      <c r="BB576" s="249"/>
      <c r="BC576" s="249"/>
      <c r="BD576" s="249"/>
      <c r="BE576" s="249"/>
    </row>
    <row r="577" spans="1:57">
      <c r="A577" s="221"/>
      <c r="B577" s="222" t="str">
        <f>IF(A577="","",VLOOKUP(A577,'IHS DATABASE'!C:D,2,0))</f>
        <v/>
      </c>
      <c r="C577" s="223" t="str">
        <f>IF(A577="","",VLOOKUP(A577,'IHS DATABASE'!C:AD,27,0))</f>
        <v/>
      </c>
      <c r="D577" s="223"/>
      <c r="E577" s="223" t="str">
        <f>IF(A577="","",VLOOKUP(A577,'IHS DATABASE'!C:G,5,0))</f>
        <v/>
      </c>
      <c r="F577" s="223" t="str">
        <f>IF(A577="","",VLOOKUP(A577,'IHS DATABASE'!C:AB,26,0))</f>
        <v/>
      </c>
      <c r="G577" s="222" t="str">
        <f>IF(A577="","",VLOOKUP(A577,'IHS DATABASE'!C:X,22,0))</f>
        <v/>
      </c>
      <c r="H577" s="224"/>
      <c r="I577" s="223" t="str">
        <f>IF(A577="","",VLOOKUP(A577,'IHS DATABASE'!C:W,21,0))</f>
        <v/>
      </c>
      <c r="J577" s="223" t="str">
        <f>IF(A577="","",VLOOKUP(A577,'IHS DATABASE'!C:T,18,0))</f>
        <v/>
      </c>
      <c r="K577" s="223"/>
      <c r="L577" s="223"/>
      <c r="M577" s="223" t="str">
        <f>IF(A577="","",VLOOKUP(A577,'IHS DATABASE'!C:U,19,0))</f>
        <v/>
      </c>
      <c r="Q577" s="233"/>
      <c r="R577" s="234"/>
      <c r="S577" s="234" t="str">
        <f>IF(A577="","",VLOOKUP(A577,'IHS DATABASE'!C:BG,30,0))</f>
        <v/>
      </c>
      <c r="T577" s="223"/>
      <c r="U577" s="234" t="str">
        <f>IF(A577="","",VLOOKUP(A577,'IHS DATABASE'!C:AG,31,0))</f>
        <v/>
      </c>
      <c r="V577" s="13"/>
      <c r="W577" s="13"/>
      <c r="X577" s="13"/>
      <c r="Y577" s="237">
        <f t="shared" si="77"/>
        <v>0</v>
      </c>
      <c r="Z577" s="237">
        <f t="shared" si="78"/>
        <v>0</v>
      </c>
      <c r="AA577" s="237" t="str">
        <f t="shared" si="79"/>
        <v>OK</v>
      </c>
      <c r="AB577" s="238"/>
      <c r="AC577" s="238"/>
      <c r="AD577" s="238"/>
      <c r="AE577" s="239"/>
      <c r="AG577" s="245"/>
      <c r="AH577" s="245"/>
      <c r="AI577" s="246"/>
      <c r="AJ577" s="246"/>
      <c r="AK577" s="240">
        <f t="shared" si="80"/>
        <v>0</v>
      </c>
      <c r="AL577" s="240">
        <f t="shared" si="81"/>
        <v>0</v>
      </c>
      <c r="AM577" s="247" t="e">
        <f t="shared" si="82"/>
        <v>#DIV/0!</v>
      </c>
      <c r="AN577" s="240" t="str">
        <f>IF(A577="","",VLOOKUP(A577,'IHS DATABASE'!C:H,6,0))</f>
        <v/>
      </c>
      <c r="AO577" s="240"/>
      <c r="AP577" s="248"/>
      <c r="AQ577" s="248"/>
      <c r="AR577" s="222"/>
      <c r="AS577" s="222"/>
      <c r="AT577" s="222">
        <f t="shared" si="83"/>
        <v>0</v>
      </c>
      <c r="AU577" s="222"/>
      <c r="AV577" s="249"/>
      <c r="AW577" s="249"/>
      <c r="AX577" s="222"/>
      <c r="AY577" s="222"/>
      <c r="AZ577" s="222"/>
      <c r="BA577" s="222"/>
      <c r="BB577" s="249"/>
      <c r="BC577" s="249"/>
      <c r="BD577" s="249"/>
      <c r="BE577" s="249"/>
    </row>
    <row r="578" spans="1:57">
      <c r="A578" s="221"/>
      <c r="B578" s="222" t="str">
        <f>IF(A578="","",VLOOKUP(A578,'IHS DATABASE'!C:D,2,0))</f>
        <v/>
      </c>
      <c r="C578" s="223" t="str">
        <f>IF(A578="","",VLOOKUP(A578,'IHS DATABASE'!C:AD,27,0))</f>
        <v/>
      </c>
      <c r="D578" s="223"/>
      <c r="E578" s="223" t="str">
        <f>IF(A578="","",VLOOKUP(A578,'IHS DATABASE'!C:G,5,0))</f>
        <v/>
      </c>
      <c r="F578" s="223" t="str">
        <f>IF(A578="","",VLOOKUP(A578,'IHS DATABASE'!C:AB,26,0))</f>
        <v/>
      </c>
      <c r="G578" s="222" t="str">
        <f>IF(A578="","",VLOOKUP(A578,'IHS DATABASE'!C:X,22,0))</f>
        <v/>
      </c>
      <c r="H578" s="224"/>
      <c r="I578" s="223" t="str">
        <f>IF(A578="","",VLOOKUP(A578,'IHS DATABASE'!C:W,21,0))</f>
        <v/>
      </c>
      <c r="J578" s="223" t="str">
        <f>IF(A578="","",VLOOKUP(A578,'IHS DATABASE'!C:T,18,0))</f>
        <v/>
      </c>
      <c r="K578" s="223"/>
      <c r="L578" s="223"/>
      <c r="M578" s="223" t="str">
        <f>IF(A578="","",VLOOKUP(A578,'IHS DATABASE'!C:U,19,0))</f>
        <v/>
      </c>
      <c r="Q578" s="233"/>
      <c r="R578" s="234"/>
      <c r="S578" s="234" t="str">
        <f>IF(A578="","",VLOOKUP(A578,'IHS DATABASE'!C:BG,30,0))</f>
        <v/>
      </c>
      <c r="T578" s="223"/>
      <c r="U578" s="234" t="str">
        <f>IF(A578="","",VLOOKUP(A578,'IHS DATABASE'!C:AG,31,0))</f>
        <v/>
      </c>
      <c r="V578" s="13"/>
      <c r="W578" s="13"/>
      <c r="X578" s="13"/>
      <c r="Y578" s="237">
        <f t="shared" si="77"/>
        <v>0</v>
      </c>
      <c r="Z578" s="237">
        <f t="shared" si="78"/>
        <v>0</v>
      </c>
      <c r="AA578" s="237" t="str">
        <f t="shared" si="79"/>
        <v>OK</v>
      </c>
      <c r="AB578" s="238"/>
      <c r="AC578" s="238"/>
      <c r="AD578" s="238"/>
      <c r="AE578" s="239"/>
      <c r="AG578" s="245"/>
      <c r="AH578" s="245"/>
      <c r="AI578" s="246"/>
      <c r="AJ578" s="246"/>
      <c r="AK578" s="240">
        <f t="shared" si="80"/>
        <v>0</v>
      </c>
      <c r="AL578" s="240">
        <f t="shared" si="81"/>
        <v>0</v>
      </c>
      <c r="AM578" s="247" t="e">
        <f t="shared" si="82"/>
        <v>#DIV/0!</v>
      </c>
      <c r="AN578" s="240" t="str">
        <f>IF(A578="","",VLOOKUP(A578,'IHS DATABASE'!C:H,6,0))</f>
        <v/>
      </c>
      <c r="AO578" s="240"/>
      <c r="AP578" s="248"/>
      <c r="AQ578" s="248"/>
      <c r="AR578" s="222"/>
      <c r="AS578" s="222"/>
      <c r="AT578" s="222">
        <f t="shared" si="83"/>
        <v>0</v>
      </c>
      <c r="AU578" s="222"/>
      <c r="AV578" s="249"/>
      <c r="AW578" s="249"/>
      <c r="AX578" s="222"/>
      <c r="AY578" s="222"/>
      <c r="AZ578" s="222"/>
      <c r="BA578" s="222"/>
      <c r="BB578" s="249"/>
      <c r="BC578" s="249"/>
      <c r="BD578" s="249"/>
      <c r="BE578" s="249"/>
    </row>
    <row r="579" spans="1:57">
      <c r="A579" s="221"/>
      <c r="B579" s="222" t="str">
        <f>IF(A579="","",VLOOKUP(A579,'IHS DATABASE'!C:D,2,0))</f>
        <v/>
      </c>
      <c r="C579" s="223" t="str">
        <f>IF(A579="","",VLOOKUP(A579,'IHS DATABASE'!C:AD,27,0))</f>
        <v/>
      </c>
      <c r="D579" s="223"/>
      <c r="E579" s="223" t="str">
        <f>IF(A579="","",VLOOKUP(A579,'IHS DATABASE'!C:G,5,0))</f>
        <v/>
      </c>
      <c r="F579" s="223" t="str">
        <f>IF(A579="","",VLOOKUP(A579,'IHS DATABASE'!C:AB,26,0))</f>
        <v/>
      </c>
      <c r="G579" s="222" t="str">
        <f>IF(A579="","",VLOOKUP(A579,'IHS DATABASE'!C:X,22,0))</f>
        <v/>
      </c>
      <c r="H579" s="224"/>
      <c r="I579" s="223" t="str">
        <f>IF(A579="","",VLOOKUP(A579,'IHS DATABASE'!C:W,21,0))</f>
        <v/>
      </c>
      <c r="J579" s="223" t="str">
        <f>IF(A579="","",VLOOKUP(A579,'IHS DATABASE'!C:T,18,0))</f>
        <v/>
      </c>
      <c r="K579" s="223"/>
      <c r="L579" s="223"/>
      <c r="M579" s="223" t="str">
        <f>IF(A579="","",VLOOKUP(A579,'IHS DATABASE'!C:U,19,0))</f>
        <v/>
      </c>
      <c r="Q579" s="233"/>
      <c r="R579" s="234"/>
      <c r="S579" s="234" t="str">
        <f>IF(A579="","",VLOOKUP(A579,'IHS DATABASE'!C:BG,30,0))</f>
        <v/>
      </c>
      <c r="T579" s="223"/>
      <c r="U579" s="234" t="str">
        <f>IF(A579="","",VLOOKUP(A579,'IHS DATABASE'!C:AG,31,0))</f>
        <v/>
      </c>
      <c r="V579" s="13"/>
      <c r="W579" s="13"/>
      <c r="X579" s="13"/>
      <c r="Y579" s="237">
        <f t="shared" si="77"/>
        <v>0</v>
      </c>
      <c r="Z579" s="237">
        <f t="shared" si="78"/>
        <v>0</v>
      </c>
      <c r="AA579" s="237" t="str">
        <f t="shared" si="79"/>
        <v>OK</v>
      </c>
      <c r="AB579" s="238"/>
      <c r="AC579" s="238"/>
      <c r="AD579" s="238"/>
      <c r="AE579" s="239"/>
      <c r="AG579" s="245"/>
      <c r="AH579" s="245"/>
      <c r="AI579" s="246"/>
      <c r="AJ579" s="246"/>
      <c r="AK579" s="240">
        <f t="shared" si="80"/>
        <v>0</v>
      </c>
      <c r="AL579" s="240">
        <f t="shared" si="81"/>
        <v>0</v>
      </c>
      <c r="AM579" s="247" t="e">
        <f t="shared" si="82"/>
        <v>#DIV/0!</v>
      </c>
      <c r="AN579" s="240" t="str">
        <f>IF(A579="","",VLOOKUP(A579,'IHS DATABASE'!C:H,6,0))</f>
        <v/>
      </c>
      <c r="AO579" s="240"/>
      <c r="AP579" s="248"/>
      <c r="AQ579" s="248"/>
      <c r="AR579" s="222"/>
      <c r="AS579" s="222"/>
      <c r="AT579" s="222">
        <f t="shared" si="83"/>
        <v>0</v>
      </c>
      <c r="AU579" s="222"/>
      <c r="AV579" s="249"/>
      <c r="AW579" s="249"/>
      <c r="AX579" s="222"/>
      <c r="AY579" s="222"/>
      <c r="AZ579" s="222"/>
      <c r="BA579" s="222"/>
      <c r="BB579" s="249"/>
      <c r="BC579" s="249"/>
      <c r="BD579" s="249"/>
      <c r="BE579" s="249"/>
    </row>
    <row r="580" spans="1:57">
      <c r="A580" s="221"/>
      <c r="B580" s="222" t="str">
        <f>IF(A580="","",VLOOKUP(A580,'IHS DATABASE'!C:D,2,0))</f>
        <v/>
      </c>
      <c r="C580" s="223" t="str">
        <f>IF(A580="","",VLOOKUP(A580,'IHS DATABASE'!C:AD,27,0))</f>
        <v/>
      </c>
      <c r="D580" s="223"/>
      <c r="E580" s="223" t="str">
        <f>IF(A580="","",VLOOKUP(A580,'IHS DATABASE'!C:G,5,0))</f>
        <v/>
      </c>
      <c r="F580" s="223" t="str">
        <f>IF(A580="","",VLOOKUP(A580,'IHS DATABASE'!C:AB,26,0))</f>
        <v/>
      </c>
      <c r="G580" s="222" t="str">
        <f>IF(A580="","",VLOOKUP(A580,'IHS DATABASE'!C:X,22,0))</f>
        <v/>
      </c>
      <c r="H580" s="224"/>
      <c r="I580" s="223" t="str">
        <f>IF(A580="","",VLOOKUP(A580,'IHS DATABASE'!C:W,21,0))</f>
        <v/>
      </c>
      <c r="J580" s="223" t="str">
        <f>IF(A580="","",VLOOKUP(A580,'IHS DATABASE'!C:T,18,0))</f>
        <v/>
      </c>
      <c r="K580" s="223"/>
      <c r="L580" s="223"/>
      <c r="M580" s="223" t="str">
        <f>IF(A580="","",VLOOKUP(A580,'IHS DATABASE'!C:U,19,0))</f>
        <v/>
      </c>
      <c r="Q580" s="233"/>
      <c r="R580" s="234"/>
      <c r="S580" s="234" t="str">
        <f>IF(A580="","",VLOOKUP(A580,'IHS DATABASE'!C:BG,30,0))</f>
        <v/>
      </c>
      <c r="T580" s="223"/>
      <c r="U580" s="234" t="str">
        <f>IF(A580="","",VLOOKUP(A580,'IHS DATABASE'!C:AG,31,0))</f>
        <v/>
      </c>
      <c r="V580" s="13"/>
      <c r="W580" s="13"/>
      <c r="X580" s="13"/>
      <c r="Y580" s="237">
        <f t="shared" si="77"/>
        <v>0</v>
      </c>
      <c r="Z580" s="237">
        <f t="shared" si="78"/>
        <v>0</v>
      </c>
      <c r="AA580" s="237" t="str">
        <f t="shared" si="79"/>
        <v>OK</v>
      </c>
      <c r="AB580" s="238"/>
      <c r="AC580" s="238"/>
      <c r="AD580" s="238"/>
      <c r="AE580" s="239"/>
      <c r="AG580" s="245"/>
      <c r="AH580" s="245"/>
      <c r="AI580" s="246"/>
      <c r="AJ580" s="246"/>
      <c r="AK580" s="240">
        <f t="shared" si="80"/>
        <v>0</v>
      </c>
      <c r="AL580" s="240">
        <f t="shared" si="81"/>
        <v>0</v>
      </c>
      <c r="AM580" s="247" t="e">
        <f t="shared" si="82"/>
        <v>#DIV/0!</v>
      </c>
      <c r="AN580" s="240" t="str">
        <f>IF(A580="","",VLOOKUP(A580,'IHS DATABASE'!C:H,6,0))</f>
        <v/>
      </c>
      <c r="AO580" s="240"/>
      <c r="AP580" s="248"/>
      <c r="AQ580" s="248"/>
      <c r="AR580" s="222"/>
      <c r="AS580" s="222"/>
      <c r="AT580" s="222">
        <f t="shared" si="83"/>
        <v>0</v>
      </c>
      <c r="AU580" s="222"/>
      <c r="AV580" s="249"/>
      <c r="AW580" s="249"/>
      <c r="AX580" s="222"/>
      <c r="AY580" s="222"/>
      <c r="AZ580" s="222"/>
      <c r="BA580" s="222"/>
      <c r="BB580" s="249"/>
      <c r="BC580" s="249"/>
      <c r="BD580" s="249"/>
      <c r="BE580" s="249"/>
    </row>
    <row r="581" spans="1:57">
      <c r="A581" s="221"/>
      <c r="B581" s="222" t="str">
        <f>IF(A581="","",VLOOKUP(A581,'IHS DATABASE'!C:D,2,0))</f>
        <v/>
      </c>
      <c r="C581" s="223" t="str">
        <f>IF(A581="","",VLOOKUP(A581,'IHS DATABASE'!C:AD,27,0))</f>
        <v/>
      </c>
      <c r="D581" s="223"/>
      <c r="E581" s="223" t="str">
        <f>IF(A581="","",VLOOKUP(A581,'IHS DATABASE'!C:G,5,0))</f>
        <v/>
      </c>
      <c r="F581" s="223" t="str">
        <f>IF(A581="","",VLOOKUP(A581,'IHS DATABASE'!C:AB,26,0))</f>
        <v/>
      </c>
      <c r="G581" s="222" t="str">
        <f>IF(A581="","",VLOOKUP(A581,'IHS DATABASE'!C:X,22,0))</f>
        <v/>
      </c>
      <c r="H581" s="224"/>
      <c r="I581" s="223" t="str">
        <f>IF(A581="","",VLOOKUP(A581,'IHS DATABASE'!C:W,21,0))</f>
        <v/>
      </c>
      <c r="J581" s="223" t="str">
        <f>IF(A581="","",VLOOKUP(A581,'IHS DATABASE'!C:T,18,0))</f>
        <v/>
      </c>
      <c r="K581" s="223"/>
      <c r="L581" s="223"/>
      <c r="M581" s="223" t="str">
        <f>IF(A581="","",VLOOKUP(A581,'IHS DATABASE'!C:U,19,0))</f>
        <v/>
      </c>
      <c r="Q581" s="233"/>
      <c r="R581" s="234"/>
      <c r="S581" s="234" t="str">
        <f>IF(A581="","",VLOOKUP(A581,'IHS DATABASE'!C:BG,30,0))</f>
        <v/>
      </c>
      <c r="T581" s="223"/>
      <c r="U581" s="234" t="str">
        <f>IF(A581="","",VLOOKUP(A581,'IHS DATABASE'!C:AG,31,0))</f>
        <v/>
      </c>
      <c r="V581" s="13"/>
      <c r="W581" s="13"/>
      <c r="X581" s="13"/>
      <c r="Y581" s="237">
        <f t="shared" si="77"/>
        <v>0</v>
      </c>
      <c r="Z581" s="237">
        <f t="shared" si="78"/>
        <v>0</v>
      </c>
      <c r="AA581" s="237" t="str">
        <f t="shared" si="79"/>
        <v>OK</v>
      </c>
      <c r="AB581" s="238"/>
      <c r="AC581" s="238"/>
      <c r="AD581" s="238"/>
      <c r="AE581" s="239"/>
      <c r="AG581" s="245"/>
      <c r="AH581" s="245"/>
      <c r="AI581" s="246"/>
      <c r="AJ581" s="246"/>
      <c r="AK581" s="240">
        <f t="shared" si="80"/>
        <v>0</v>
      </c>
      <c r="AL581" s="240">
        <f t="shared" si="81"/>
        <v>0</v>
      </c>
      <c r="AM581" s="247" t="e">
        <f t="shared" si="82"/>
        <v>#DIV/0!</v>
      </c>
      <c r="AN581" s="240" t="str">
        <f>IF(A581="","",VLOOKUP(A581,'IHS DATABASE'!C:H,6,0))</f>
        <v/>
      </c>
      <c r="AO581" s="240"/>
      <c r="AP581" s="248"/>
      <c r="AQ581" s="248"/>
      <c r="AR581" s="222"/>
      <c r="AS581" s="222"/>
      <c r="AT581" s="222">
        <f t="shared" si="83"/>
        <v>0</v>
      </c>
      <c r="AU581" s="222"/>
      <c r="AV581" s="249"/>
      <c r="AW581" s="249"/>
      <c r="AX581" s="222"/>
      <c r="AY581" s="222"/>
      <c r="AZ581" s="222"/>
      <c r="BA581" s="222"/>
      <c r="BB581" s="249"/>
      <c r="BC581" s="249"/>
      <c r="BD581" s="249"/>
      <c r="BE581" s="249"/>
    </row>
    <row r="582" spans="1:57">
      <c r="A582" s="221"/>
      <c r="B582" s="222" t="str">
        <f>IF(A582="","",VLOOKUP(A582,'IHS DATABASE'!C:D,2,0))</f>
        <v/>
      </c>
      <c r="C582" s="223" t="str">
        <f>IF(A582="","",VLOOKUP(A582,'IHS DATABASE'!C:AD,27,0))</f>
        <v/>
      </c>
      <c r="D582" s="223"/>
      <c r="E582" s="223" t="str">
        <f>IF(A582="","",VLOOKUP(A582,'IHS DATABASE'!C:G,5,0))</f>
        <v/>
      </c>
      <c r="F582" s="223" t="str">
        <f>IF(A582="","",VLOOKUP(A582,'IHS DATABASE'!C:AB,26,0))</f>
        <v/>
      </c>
      <c r="G582" s="222" t="str">
        <f>IF(A582="","",VLOOKUP(A582,'IHS DATABASE'!C:X,22,0))</f>
        <v/>
      </c>
      <c r="H582" s="224"/>
      <c r="I582" s="223" t="str">
        <f>IF(A582="","",VLOOKUP(A582,'IHS DATABASE'!C:W,21,0))</f>
        <v/>
      </c>
      <c r="J582" s="223" t="str">
        <f>IF(A582="","",VLOOKUP(A582,'IHS DATABASE'!C:T,18,0))</f>
        <v/>
      </c>
      <c r="K582" s="223"/>
      <c r="L582" s="223"/>
      <c r="M582" s="223" t="str">
        <f>IF(A582="","",VLOOKUP(A582,'IHS DATABASE'!C:U,19,0))</f>
        <v/>
      </c>
      <c r="Q582" s="233"/>
      <c r="R582" s="234"/>
      <c r="S582" s="234" t="str">
        <f>IF(A582="","",VLOOKUP(A582,'IHS DATABASE'!C:BG,30,0))</f>
        <v/>
      </c>
      <c r="T582" s="223"/>
      <c r="U582" s="234" t="str">
        <f>IF(A582="","",VLOOKUP(A582,'IHS DATABASE'!C:AG,31,0))</f>
        <v/>
      </c>
      <c r="V582" s="13"/>
      <c r="W582" s="13"/>
      <c r="X582" s="13"/>
      <c r="Y582" s="237">
        <f t="shared" si="77"/>
        <v>0</v>
      </c>
      <c r="Z582" s="237">
        <f t="shared" si="78"/>
        <v>0</v>
      </c>
      <c r="AA582" s="237" t="str">
        <f t="shared" si="79"/>
        <v>OK</v>
      </c>
      <c r="AB582" s="238"/>
      <c r="AC582" s="238"/>
      <c r="AD582" s="238"/>
      <c r="AE582" s="239"/>
      <c r="AG582" s="245"/>
      <c r="AH582" s="245"/>
      <c r="AI582" s="246"/>
      <c r="AJ582" s="246"/>
      <c r="AK582" s="240">
        <f t="shared" si="80"/>
        <v>0</v>
      </c>
      <c r="AL582" s="240">
        <f t="shared" si="81"/>
        <v>0</v>
      </c>
      <c r="AM582" s="247" t="e">
        <f t="shared" si="82"/>
        <v>#DIV/0!</v>
      </c>
      <c r="AN582" s="240" t="str">
        <f>IF(A582="","",VLOOKUP(A582,'IHS DATABASE'!C:H,6,0))</f>
        <v/>
      </c>
      <c r="AO582" s="240"/>
      <c r="AP582" s="248"/>
      <c r="AQ582" s="248"/>
      <c r="AR582" s="222"/>
      <c r="AS582" s="222"/>
      <c r="AT582" s="222">
        <f t="shared" si="83"/>
        <v>0</v>
      </c>
      <c r="AU582" s="222"/>
      <c r="AV582" s="249"/>
      <c r="AW582" s="249"/>
      <c r="AX582" s="222"/>
      <c r="AY582" s="222"/>
      <c r="AZ582" s="222"/>
      <c r="BA582" s="222"/>
      <c r="BB582" s="249"/>
      <c r="BC582" s="249"/>
      <c r="BD582" s="249"/>
      <c r="BE582" s="249"/>
    </row>
    <row r="583" spans="1:57">
      <c r="A583" s="221"/>
      <c r="B583" s="222" t="str">
        <f>IF(A583="","",VLOOKUP(A583,'IHS DATABASE'!C:D,2,0))</f>
        <v/>
      </c>
      <c r="C583" s="223" t="str">
        <f>IF(A583="","",VLOOKUP(A583,'IHS DATABASE'!C:AD,27,0))</f>
        <v/>
      </c>
      <c r="D583" s="223"/>
      <c r="E583" s="223" t="str">
        <f>IF(A583="","",VLOOKUP(A583,'IHS DATABASE'!C:G,5,0))</f>
        <v/>
      </c>
      <c r="F583" s="223" t="str">
        <f>IF(A583="","",VLOOKUP(A583,'IHS DATABASE'!C:AB,26,0))</f>
        <v/>
      </c>
      <c r="G583" s="222" t="str">
        <f>IF(A583="","",VLOOKUP(A583,'IHS DATABASE'!C:X,22,0))</f>
        <v/>
      </c>
      <c r="H583" s="224"/>
      <c r="I583" s="223" t="str">
        <f>IF(A583="","",VLOOKUP(A583,'IHS DATABASE'!C:W,21,0))</f>
        <v/>
      </c>
      <c r="J583" s="223" t="str">
        <f>IF(A583="","",VLOOKUP(A583,'IHS DATABASE'!C:T,18,0))</f>
        <v/>
      </c>
      <c r="K583" s="223"/>
      <c r="L583" s="223"/>
      <c r="M583" s="223" t="str">
        <f>IF(A583="","",VLOOKUP(A583,'IHS DATABASE'!C:U,19,0))</f>
        <v/>
      </c>
      <c r="Q583" s="233"/>
      <c r="R583" s="234"/>
      <c r="S583" s="234" t="str">
        <f>IF(A583="","",VLOOKUP(A583,'IHS DATABASE'!C:BG,30,0))</f>
        <v/>
      </c>
      <c r="T583" s="223"/>
      <c r="U583" s="234" t="str">
        <f>IF(A583="","",VLOOKUP(A583,'IHS DATABASE'!C:AG,31,0))</f>
        <v/>
      </c>
      <c r="V583" s="13"/>
      <c r="W583" s="13"/>
      <c r="X583" s="13"/>
      <c r="Y583" s="237">
        <f t="shared" si="77"/>
        <v>0</v>
      </c>
      <c r="Z583" s="237">
        <f t="shared" si="78"/>
        <v>0</v>
      </c>
      <c r="AA583" s="237" t="str">
        <f t="shared" si="79"/>
        <v>OK</v>
      </c>
      <c r="AB583" s="238"/>
      <c r="AC583" s="238"/>
      <c r="AD583" s="238"/>
      <c r="AE583" s="239"/>
      <c r="AG583" s="245"/>
      <c r="AH583" s="245"/>
      <c r="AI583" s="246"/>
      <c r="AJ583" s="246"/>
      <c r="AK583" s="240">
        <f t="shared" si="80"/>
        <v>0</v>
      </c>
      <c r="AL583" s="240">
        <f t="shared" si="81"/>
        <v>0</v>
      </c>
      <c r="AM583" s="247" t="e">
        <f t="shared" si="82"/>
        <v>#DIV/0!</v>
      </c>
      <c r="AN583" s="240" t="str">
        <f>IF(A583="","",VLOOKUP(A583,'IHS DATABASE'!C:H,6,0))</f>
        <v/>
      </c>
      <c r="AO583" s="240"/>
      <c r="AP583" s="248"/>
      <c r="AQ583" s="248"/>
      <c r="AR583" s="222"/>
      <c r="AS583" s="222"/>
      <c r="AT583" s="222">
        <f t="shared" si="83"/>
        <v>0</v>
      </c>
      <c r="AU583" s="222"/>
      <c r="AV583" s="249"/>
      <c r="AW583" s="249"/>
      <c r="AX583" s="222"/>
      <c r="AY583" s="222"/>
      <c r="AZ583" s="222"/>
      <c r="BA583" s="222"/>
      <c r="BB583" s="249"/>
      <c r="BC583" s="249"/>
      <c r="BD583" s="249"/>
      <c r="BE583" s="249"/>
    </row>
    <row r="584" spans="1:57">
      <c r="A584" s="221"/>
      <c r="B584" s="222" t="str">
        <f>IF(A584="","",VLOOKUP(A584,'IHS DATABASE'!C:D,2,0))</f>
        <v/>
      </c>
      <c r="C584" s="223" t="str">
        <f>IF(A584="","",VLOOKUP(A584,'IHS DATABASE'!C:AD,27,0))</f>
        <v/>
      </c>
      <c r="D584" s="223"/>
      <c r="E584" s="223" t="str">
        <f>IF(A584="","",VLOOKUP(A584,'IHS DATABASE'!C:G,5,0))</f>
        <v/>
      </c>
      <c r="F584" s="223" t="str">
        <f>IF(A584="","",VLOOKUP(A584,'IHS DATABASE'!C:AB,26,0))</f>
        <v/>
      </c>
      <c r="G584" s="222" t="str">
        <f>IF(A584="","",VLOOKUP(A584,'IHS DATABASE'!C:X,22,0))</f>
        <v/>
      </c>
      <c r="H584" s="224"/>
      <c r="I584" s="223" t="str">
        <f>IF(A584="","",VLOOKUP(A584,'IHS DATABASE'!C:W,21,0))</f>
        <v/>
      </c>
      <c r="J584" s="223" t="str">
        <f>IF(A584="","",VLOOKUP(A584,'IHS DATABASE'!C:T,18,0))</f>
        <v/>
      </c>
      <c r="K584" s="223"/>
      <c r="L584" s="223"/>
      <c r="M584" s="223" t="str">
        <f>IF(A584="","",VLOOKUP(A584,'IHS DATABASE'!C:U,19,0))</f>
        <v/>
      </c>
      <c r="Q584" s="233"/>
      <c r="R584" s="234"/>
      <c r="S584" s="234" t="str">
        <f>IF(A584="","",VLOOKUP(A584,'IHS DATABASE'!C:BG,30,0))</f>
        <v/>
      </c>
      <c r="T584" s="223"/>
      <c r="U584" s="234" t="str">
        <f>IF(A584="","",VLOOKUP(A584,'IHS DATABASE'!C:AG,31,0))</f>
        <v/>
      </c>
      <c r="V584" s="13"/>
      <c r="W584" s="13"/>
      <c r="X584" s="13"/>
      <c r="Y584" s="237">
        <f t="shared" si="77"/>
        <v>0</v>
      </c>
      <c r="Z584" s="237">
        <f t="shared" si="78"/>
        <v>0</v>
      </c>
      <c r="AA584" s="237" t="str">
        <f t="shared" si="79"/>
        <v>OK</v>
      </c>
      <c r="AB584" s="238"/>
      <c r="AC584" s="238"/>
      <c r="AD584" s="238"/>
      <c r="AE584" s="239"/>
      <c r="AG584" s="245"/>
      <c r="AH584" s="245"/>
      <c r="AI584" s="246"/>
      <c r="AJ584" s="246"/>
      <c r="AK584" s="240">
        <f t="shared" si="80"/>
        <v>0</v>
      </c>
      <c r="AL584" s="240">
        <f t="shared" si="81"/>
        <v>0</v>
      </c>
      <c r="AM584" s="247" t="e">
        <f t="shared" si="82"/>
        <v>#DIV/0!</v>
      </c>
      <c r="AN584" s="240" t="str">
        <f>IF(A584="","",VLOOKUP(A584,'IHS DATABASE'!C:H,6,0))</f>
        <v/>
      </c>
      <c r="AO584" s="240"/>
      <c r="AP584" s="248"/>
      <c r="AQ584" s="248"/>
      <c r="AR584" s="222"/>
      <c r="AS584" s="222"/>
      <c r="AT584" s="222">
        <f t="shared" si="83"/>
        <v>0</v>
      </c>
      <c r="AU584" s="222"/>
      <c r="AV584" s="249"/>
      <c r="AW584" s="249"/>
      <c r="AX584" s="222"/>
      <c r="AY584" s="222"/>
      <c r="AZ584" s="222"/>
      <c r="BA584" s="222"/>
      <c r="BB584" s="249"/>
      <c r="BC584" s="249"/>
      <c r="BD584" s="249"/>
      <c r="BE584" s="249"/>
    </row>
    <row r="585" spans="1:57">
      <c r="A585" s="221"/>
      <c r="B585" s="222" t="str">
        <f>IF(A585="","",VLOOKUP(A585,'IHS DATABASE'!C:D,2,0))</f>
        <v/>
      </c>
      <c r="C585" s="223" t="str">
        <f>IF(A585="","",VLOOKUP(A585,'IHS DATABASE'!C:AD,27,0))</f>
        <v/>
      </c>
      <c r="D585" s="223"/>
      <c r="E585" s="223" t="str">
        <f>IF(A585="","",VLOOKUP(A585,'IHS DATABASE'!C:G,5,0))</f>
        <v/>
      </c>
      <c r="F585" s="223" t="str">
        <f>IF(A585="","",VLOOKUP(A585,'IHS DATABASE'!C:AB,26,0))</f>
        <v/>
      </c>
      <c r="G585" s="222" t="str">
        <f>IF(A585="","",VLOOKUP(A585,'IHS DATABASE'!C:X,22,0))</f>
        <v/>
      </c>
      <c r="H585" s="224"/>
      <c r="I585" s="223" t="str">
        <f>IF(A585="","",VLOOKUP(A585,'IHS DATABASE'!C:W,21,0))</f>
        <v/>
      </c>
      <c r="J585" s="223" t="str">
        <f>IF(A585="","",VLOOKUP(A585,'IHS DATABASE'!C:T,18,0))</f>
        <v/>
      </c>
      <c r="K585" s="223"/>
      <c r="L585" s="223"/>
      <c r="M585" s="223" t="str">
        <f>IF(A585="","",VLOOKUP(A585,'IHS DATABASE'!C:U,19,0))</f>
        <v/>
      </c>
      <c r="Q585" s="233"/>
      <c r="R585" s="234"/>
      <c r="S585" s="234" t="str">
        <f>IF(A585="","",VLOOKUP(A585,'IHS DATABASE'!C:BG,30,0))</f>
        <v/>
      </c>
      <c r="T585" s="223"/>
      <c r="U585" s="234" t="str">
        <f>IF(A585="","",VLOOKUP(A585,'IHS DATABASE'!C:AG,31,0))</f>
        <v/>
      </c>
      <c r="V585" s="13"/>
      <c r="W585" s="13"/>
      <c r="X585" s="13"/>
      <c r="Y585" s="237">
        <f t="shared" si="77"/>
        <v>0</v>
      </c>
      <c r="Z585" s="237">
        <f t="shared" si="78"/>
        <v>0</v>
      </c>
      <c r="AA585" s="237" t="str">
        <f t="shared" si="79"/>
        <v>OK</v>
      </c>
      <c r="AB585" s="238"/>
      <c r="AC585" s="238"/>
      <c r="AD585" s="238"/>
      <c r="AE585" s="239"/>
      <c r="AG585" s="245"/>
      <c r="AH585" s="245"/>
      <c r="AI585" s="246"/>
      <c r="AJ585" s="246"/>
      <c r="AK585" s="240">
        <f t="shared" si="80"/>
        <v>0</v>
      </c>
      <c r="AL585" s="240">
        <f t="shared" si="81"/>
        <v>0</v>
      </c>
      <c r="AM585" s="247" t="e">
        <f t="shared" si="82"/>
        <v>#DIV/0!</v>
      </c>
      <c r="AN585" s="240" t="str">
        <f>IF(A585="","",VLOOKUP(A585,'IHS DATABASE'!C:H,6,0))</f>
        <v/>
      </c>
      <c r="AO585" s="240"/>
      <c r="AP585" s="248"/>
      <c r="AQ585" s="248"/>
      <c r="AR585" s="222"/>
      <c r="AS585" s="222"/>
      <c r="AT585" s="222">
        <f t="shared" si="83"/>
        <v>0</v>
      </c>
      <c r="AU585" s="222"/>
      <c r="AV585" s="249"/>
      <c r="AW585" s="249"/>
      <c r="AX585" s="222"/>
      <c r="AY585" s="222"/>
      <c r="AZ585" s="222"/>
      <c r="BA585" s="222"/>
      <c r="BB585" s="249"/>
      <c r="BC585" s="249"/>
      <c r="BD585" s="249"/>
      <c r="BE585" s="249"/>
    </row>
    <row r="586" spans="1:57">
      <c r="A586" s="221"/>
      <c r="B586" s="222" t="str">
        <f>IF(A586="","",VLOOKUP(A586,'IHS DATABASE'!C:D,2,0))</f>
        <v/>
      </c>
      <c r="C586" s="223" t="str">
        <f>IF(A586="","",VLOOKUP(A586,'IHS DATABASE'!C:AD,27,0))</f>
        <v/>
      </c>
      <c r="D586" s="223"/>
      <c r="E586" s="223" t="str">
        <f>IF(A586="","",VLOOKUP(A586,'IHS DATABASE'!C:G,5,0))</f>
        <v/>
      </c>
      <c r="F586" s="223" t="str">
        <f>IF(A586="","",VLOOKUP(A586,'IHS DATABASE'!C:AB,26,0))</f>
        <v/>
      </c>
      <c r="G586" s="222" t="str">
        <f>IF(A586="","",VLOOKUP(A586,'IHS DATABASE'!C:X,22,0))</f>
        <v/>
      </c>
      <c r="H586" s="224"/>
      <c r="I586" s="223" t="str">
        <f>IF(A586="","",VLOOKUP(A586,'IHS DATABASE'!C:W,21,0))</f>
        <v/>
      </c>
      <c r="J586" s="223" t="str">
        <f>IF(A586="","",VLOOKUP(A586,'IHS DATABASE'!C:T,18,0))</f>
        <v/>
      </c>
      <c r="K586" s="223"/>
      <c r="L586" s="223"/>
      <c r="M586" s="223" t="str">
        <f>IF(A586="","",VLOOKUP(A586,'IHS DATABASE'!C:U,19,0))</f>
        <v/>
      </c>
      <c r="Q586" s="233"/>
      <c r="R586" s="234"/>
      <c r="S586" s="234" t="str">
        <f>IF(A586="","",VLOOKUP(A586,'IHS DATABASE'!C:BG,30,0))</f>
        <v/>
      </c>
      <c r="T586" s="223"/>
      <c r="U586" s="234" t="str">
        <f>IF(A586="","",VLOOKUP(A586,'IHS DATABASE'!C:AG,31,0))</f>
        <v/>
      </c>
      <c r="V586" s="13"/>
      <c r="W586" s="13"/>
      <c r="X586" s="13"/>
      <c r="Y586" s="237">
        <f t="shared" si="77"/>
        <v>0</v>
      </c>
      <c r="Z586" s="237">
        <f t="shared" si="78"/>
        <v>0</v>
      </c>
      <c r="AA586" s="237" t="str">
        <f t="shared" si="79"/>
        <v>OK</v>
      </c>
      <c r="AB586" s="238"/>
      <c r="AC586" s="238"/>
      <c r="AD586" s="238"/>
      <c r="AE586" s="239"/>
      <c r="AG586" s="245"/>
      <c r="AH586" s="245"/>
      <c r="AI586" s="246"/>
      <c r="AJ586" s="246"/>
      <c r="AK586" s="240">
        <f t="shared" si="80"/>
        <v>0</v>
      </c>
      <c r="AL586" s="240">
        <f t="shared" si="81"/>
        <v>0</v>
      </c>
      <c r="AM586" s="247" t="e">
        <f t="shared" si="82"/>
        <v>#DIV/0!</v>
      </c>
      <c r="AN586" s="240" t="str">
        <f>IF(A586="","",VLOOKUP(A586,'IHS DATABASE'!C:H,6,0))</f>
        <v/>
      </c>
      <c r="AO586" s="240"/>
      <c r="AP586" s="248"/>
      <c r="AQ586" s="248"/>
      <c r="AR586" s="222"/>
      <c r="AS586" s="222"/>
      <c r="AT586" s="222">
        <f t="shared" si="83"/>
        <v>0</v>
      </c>
      <c r="AU586" s="222"/>
      <c r="AV586" s="249"/>
      <c r="AW586" s="249"/>
      <c r="AX586" s="222"/>
      <c r="AY586" s="222"/>
      <c r="AZ586" s="222"/>
      <c r="BA586" s="222"/>
      <c r="BB586" s="249"/>
      <c r="BC586" s="249"/>
      <c r="BD586" s="249"/>
      <c r="BE586" s="249"/>
    </row>
    <row r="587" spans="1:57">
      <c r="A587" s="221"/>
      <c r="B587" s="222" t="str">
        <f>IF(A587="","",VLOOKUP(A587,'IHS DATABASE'!C:D,2,0))</f>
        <v/>
      </c>
      <c r="C587" s="223" t="str">
        <f>IF(A587="","",VLOOKUP(A587,'IHS DATABASE'!C:AD,27,0))</f>
        <v/>
      </c>
      <c r="D587" s="223"/>
      <c r="E587" s="223" t="str">
        <f>IF(A587="","",VLOOKUP(A587,'IHS DATABASE'!C:G,5,0))</f>
        <v/>
      </c>
      <c r="F587" s="223" t="str">
        <f>IF(A587="","",VLOOKUP(A587,'IHS DATABASE'!C:AB,26,0))</f>
        <v/>
      </c>
      <c r="G587" s="222" t="str">
        <f>IF(A587="","",VLOOKUP(A587,'IHS DATABASE'!C:X,22,0))</f>
        <v/>
      </c>
      <c r="H587" s="224"/>
      <c r="I587" s="223" t="str">
        <f>IF(A587="","",VLOOKUP(A587,'IHS DATABASE'!C:W,21,0))</f>
        <v/>
      </c>
      <c r="J587" s="223" t="str">
        <f>IF(A587="","",VLOOKUP(A587,'IHS DATABASE'!C:T,18,0))</f>
        <v/>
      </c>
      <c r="K587" s="223"/>
      <c r="L587" s="223"/>
      <c r="M587" s="223" t="str">
        <f>IF(A587="","",VLOOKUP(A587,'IHS DATABASE'!C:U,19,0))</f>
        <v/>
      </c>
      <c r="Q587" s="233"/>
      <c r="R587" s="234"/>
      <c r="S587" s="234" t="str">
        <f>IF(A587="","",VLOOKUP(A587,'IHS DATABASE'!C:BG,30,0))</f>
        <v/>
      </c>
      <c r="T587" s="223"/>
      <c r="U587" s="234" t="str">
        <f>IF(A587="","",VLOOKUP(A587,'IHS DATABASE'!C:AG,31,0))</f>
        <v/>
      </c>
      <c r="V587" s="13"/>
      <c r="W587" s="13"/>
      <c r="X587" s="13"/>
      <c r="Y587" s="237">
        <f t="shared" ref="Y587:Y650" si="84">X587-W587</f>
        <v>0</v>
      </c>
      <c r="Z587" s="237">
        <f t="shared" ref="Z587:Z650" si="85">(O587-P587)*24</f>
        <v>0</v>
      </c>
      <c r="AA587" s="237" t="str">
        <f t="shared" ref="AA587:AA650" si="86">IF(Y587&gt;Z587,"inconsitent RH","OK")</f>
        <v>OK</v>
      </c>
      <c r="AB587" s="238"/>
      <c r="AC587" s="238"/>
      <c r="AD587" s="238"/>
      <c r="AE587" s="239"/>
      <c r="AG587" s="245"/>
      <c r="AH587" s="245"/>
      <c r="AI587" s="246"/>
      <c r="AJ587" s="246"/>
      <c r="AK587" s="240">
        <f t="shared" ref="AK587:AK650" si="87">AJ587+AI587</f>
        <v>0</v>
      </c>
      <c r="AL587" s="240">
        <f t="shared" ref="AL587:AL650" si="88">AF587-AI587</f>
        <v>0</v>
      </c>
      <c r="AM587" s="247" t="e">
        <f t="shared" ref="AM587:AM650" si="89">AL587/Y587</f>
        <v>#DIV/0!</v>
      </c>
      <c r="AN587" s="240" t="str">
        <f>IF(A587="","",VLOOKUP(A587,'IHS DATABASE'!C:H,6,0))</f>
        <v/>
      </c>
      <c r="AO587" s="240"/>
      <c r="AP587" s="248"/>
      <c r="AQ587" s="248"/>
      <c r="AR587" s="222"/>
      <c r="AS587" s="222"/>
      <c r="AT587" s="222">
        <f t="shared" ref="AT587:AT650" si="90">AR587-AS587</f>
        <v>0</v>
      </c>
      <c r="AU587" s="222"/>
      <c r="AV587" s="249"/>
      <c r="AW587" s="249"/>
      <c r="AX587" s="222"/>
      <c r="AY587" s="222"/>
      <c r="AZ587" s="222"/>
      <c r="BA587" s="222"/>
      <c r="BB587" s="249"/>
      <c r="BC587" s="249"/>
      <c r="BD587" s="249"/>
      <c r="BE587" s="249"/>
    </row>
    <row r="588" spans="1:57">
      <c r="A588" s="221"/>
      <c r="B588" s="222" t="str">
        <f>IF(A588="","",VLOOKUP(A588,'IHS DATABASE'!C:D,2,0))</f>
        <v/>
      </c>
      <c r="C588" s="223" t="str">
        <f>IF(A588="","",VLOOKUP(A588,'IHS DATABASE'!C:AD,27,0))</f>
        <v/>
      </c>
      <c r="D588" s="223"/>
      <c r="E588" s="223" t="str">
        <f>IF(A588="","",VLOOKUP(A588,'IHS DATABASE'!C:G,5,0))</f>
        <v/>
      </c>
      <c r="F588" s="223" t="str">
        <f>IF(A588="","",VLOOKUP(A588,'IHS DATABASE'!C:AB,26,0))</f>
        <v/>
      </c>
      <c r="G588" s="222" t="str">
        <f>IF(A588="","",VLOOKUP(A588,'IHS DATABASE'!C:X,22,0))</f>
        <v/>
      </c>
      <c r="H588" s="224"/>
      <c r="I588" s="223" t="str">
        <f>IF(A588="","",VLOOKUP(A588,'IHS DATABASE'!C:W,21,0))</f>
        <v/>
      </c>
      <c r="J588" s="223" t="str">
        <f>IF(A588="","",VLOOKUP(A588,'IHS DATABASE'!C:T,18,0))</f>
        <v/>
      </c>
      <c r="K588" s="223"/>
      <c r="L588" s="223"/>
      <c r="M588" s="223" t="str">
        <f>IF(A588="","",VLOOKUP(A588,'IHS DATABASE'!C:U,19,0))</f>
        <v/>
      </c>
      <c r="Q588" s="233"/>
      <c r="R588" s="234"/>
      <c r="S588" s="234" t="str">
        <f>IF(A588="","",VLOOKUP(A588,'IHS DATABASE'!C:BG,30,0))</f>
        <v/>
      </c>
      <c r="T588" s="223"/>
      <c r="U588" s="234" t="str">
        <f>IF(A588="","",VLOOKUP(A588,'IHS DATABASE'!C:AG,31,0))</f>
        <v/>
      </c>
      <c r="V588" s="13"/>
      <c r="W588" s="13"/>
      <c r="X588" s="13"/>
      <c r="Y588" s="237">
        <f t="shared" si="84"/>
        <v>0</v>
      </c>
      <c r="Z588" s="237">
        <f t="shared" si="85"/>
        <v>0</v>
      </c>
      <c r="AA588" s="237" t="str">
        <f t="shared" si="86"/>
        <v>OK</v>
      </c>
      <c r="AB588" s="238"/>
      <c r="AC588" s="238"/>
      <c r="AD588" s="238"/>
      <c r="AE588" s="239"/>
      <c r="AG588" s="245"/>
      <c r="AH588" s="245"/>
      <c r="AI588" s="246"/>
      <c r="AJ588" s="246"/>
      <c r="AK588" s="240">
        <f t="shared" si="87"/>
        <v>0</v>
      </c>
      <c r="AL588" s="240">
        <f t="shared" si="88"/>
        <v>0</v>
      </c>
      <c r="AM588" s="247" t="e">
        <f t="shared" si="89"/>
        <v>#DIV/0!</v>
      </c>
      <c r="AN588" s="240" t="str">
        <f>IF(A588="","",VLOOKUP(A588,'IHS DATABASE'!C:H,6,0))</f>
        <v/>
      </c>
      <c r="AO588" s="240"/>
      <c r="AP588" s="248"/>
      <c r="AQ588" s="248"/>
      <c r="AR588" s="222"/>
      <c r="AS588" s="222"/>
      <c r="AT588" s="222">
        <f t="shared" si="90"/>
        <v>0</v>
      </c>
      <c r="AU588" s="222"/>
      <c r="AV588" s="249"/>
      <c r="AW588" s="249"/>
      <c r="AX588" s="222"/>
      <c r="AY588" s="222"/>
      <c r="AZ588" s="222"/>
      <c r="BA588" s="222"/>
      <c r="BB588" s="249"/>
      <c r="BC588" s="249"/>
      <c r="BD588" s="249"/>
      <c r="BE588" s="249"/>
    </row>
    <row r="589" spans="1:57">
      <c r="A589" s="221"/>
      <c r="B589" s="222" t="str">
        <f>IF(A589="","",VLOOKUP(A589,'IHS DATABASE'!C:D,2,0))</f>
        <v/>
      </c>
      <c r="C589" s="223" t="str">
        <f>IF(A589="","",VLOOKUP(A589,'IHS DATABASE'!C:AD,27,0))</f>
        <v/>
      </c>
      <c r="D589" s="223"/>
      <c r="E589" s="223" t="str">
        <f>IF(A589="","",VLOOKUP(A589,'IHS DATABASE'!C:G,5,0))</f>
        <v/>
      </c>
      <c r="F589" s="223" t="str">
        <f>IF(A589="","",VLOOKUP(A589,'IHS DATABASE'!C:AB,26,0))</f>
        <v/>
      </c>
      <c r="G589" s="222" t="str">
        <f>IF(A589="","",VLOOKUP(A589,'IHS DATABASE'!C:X,22,0))</f>
        <v/>
      </c>
      <c r="H589" s="224"/>
      <c r="I589" s="223" t="str">
        <f>IF(A589="","",VLOOKUP(A589,'IHS DATABASE'!C:W,21,0))</f>
        <v/>
      </c>
      <c r="J589" s="223" t="str">
        <f>IF(A589="","",VLOOKUP(A589,'IHS DATABASE'!C:T,18,0))</f>
        <v/>
      </c>
      <c r="K589" s="223"/>
      <c r="L589" s="223"/>
      <c r="M589" s="223" t="str">
        <f>IF(A589="","",VLOOKUP(A589,'IHS DATABASE'!C:U,19,0))</f>
        <v/>
      </c>
      <c r="Q589" s="233"/>
      <c r="R589" s="234"/>
      <c r="S589" s="234" t="str">
        <f>IF(A589="","",VLOOKUP(A589,'IHS DATABASE'!C:BG,30,0))</f>
        <v/>
      </c>
      <c r="T589" s="223"/>
      <c r="U589" s="234" t="str">
        <f>IF(A589="","",VLOOKUP(A589,'IHS DATABASE'!C:AG,31,0))</f>
        <v/>
      </c>
      <c r="V589" s="13"/>
      <c r="W589" s="13"/>
      <c r="X589" s="13"/>
      <c r="Y589" s="237">
        <f t="shared" si="84"/>
        <v>0</v>
      </c>
      <c r="Z589" s="237">
        <f t="shared" si="85"/>
        <v>0</v>
      </c>
      <c r="AA589" s="237" t="str">
        <f t="shared" si="86"/>
        <v>OK</v>
      </c>
      <c r="AB589" s="238"/>
      <c r="AC589" s="238"/>
      <c r="AD589" s="238"/>
      <c r="AE589" s="239"/>
      <c r="AG589" s="245"/>
      <c r="AH589" s="245"/>
      <c r="AI589" s="246"/>
      <c r="AJ589" s="246"/>
      <c r="AK589" s="240">
        <f t="shared" si="87"/>
        <v>0</v>
      </c>
      <c r="AL589" s="240">
        <f t="shared" si="88"/>
        <v>0</v>
      </c>
      <c r="AM589" s="247" t="e">
        <f t="shared" si="89"/>
        <v>#DIV/0!</v>
      </c>
      <c r="AN589" s="240" t="str">
        <f>IF(A589="","",VLOOKUP(A589,'IHS DATABASE'!C:H,6,0))</f>
        <v/>
      </c>
      <c r="AO589" s="240"/>
      <c r="AP589" s="248"/>
      <c r="AQ589" s="248"/>
      <c r="AR589" s="222"/>
      <c r="AS589" s="222"/>
      <c r="AT589" s="222">
        <f t="shared" si="90"/>
        <v>0</v>
      </c>
      <c r="AU589" s="222"/>
      <c r="AV589" s="249"/>
      <c r="AW589" s="249"/>
      <c r="AX589" s="222"/>
      <c r="AY589" s="222"/>
      <c r="AZ589" s="222"/>
      <c r="BA589" s="222"/>
      <c r="BB589" s="249"/>
      <c r="BC589" s="249"/>
      <c r="BD589" s="249"/>
      <c r="BE589" s="249"/>
    </row>
    <row r="590" spans="1:57">
      <c r="A590" s="221"/>
      <c r="B590" s="222" t="str">
        <f>IF(A590="","",VLOOKUP(A590,'IHS DATABASE'!C:D,2,0))</f>
        <v/>
      </c>
      <c r="C590" s="223" t="str">
        <f>IF(A590="","",VLOOKUP(A590,'IHS DATABASE'!C:AD,27,0))</f>
        <v/>
      </c>
      <c r="D590" s="223"/>
      <c r="E590" s="223" t="str">
        <f>IF(A590="","",VLOOKUP(A590,'IHS DATABASE'!C:G,5,0))</f>
        <v/>
      </c>
      <c r="F590" s="223" t="str">
        <f>IF(A590="","",VLOOKUP(A590,'IHS DATABASE'!C:AB,26,0))</f>
        <v/>
      </c>
      <c r="G590" s="222" t="str">
        <f>IF(A590="","",VLOOKUP(A590,'IHS DATABASE'!C:X,22,0))</f>
        <v/>
      </c>
      <c r="H590" s="224"/>
      <c r="I590" s="223" t="str">
        <f>IF(A590="","",VLOOKUP(A590,'IHS DATABASE'!C:W,21,0))</f>
        <v/>
      </c>
      <c r="J590" s="223" t="str">
        <f>IF(A590="","",VLOOKUP(A590,'IHS DATABASE'!C:T,18,0))</f>
        <v/>
      </c>
      <c r="K590" s="223"/>
      <c r="L590" s="223"/>
      <c r="M590" s="223" t="str">
        <f>IF(A590="","",VLOOKUP(A590,'IHS DATABASE'!C:U,19,0))</f>
        <v/>
      </c>
      <c r="Q590" s="233"/>
      <c r="R590" s="234"/>
      <c r="S590" s="234" t="str">
        <f>IF(A590="","",VLOOKUP(A590,'IHS DATABASE'!C:BG,30,0))</f>
        <v/>
      </c>
      <c r="T590" s="223"/>
      <c r="U590" s="234" t="str">
        <f>IF(A590="","",VLOOKUP(A590,'IHS DATABASE'!C:AG,31,0))</f>
        <v/>
      </c>
      <c r="V590" s="13"/>
      <c r="W590" s="13"/>
      <c r="X590" s="13"/>
      <c r="Y590" s="237">
        <f t="shared" si="84"/>
        <v>0</v>
      </c>
      <c r="Z590" s="237">
        <f t="shared" si="85"/>
        <v>0</v>
      </c>
      <c r="AA590" s="237" t="str">
        <f t="shared" si="86"/>
        <v>OK</v>
      </c>
      <c r="AB590" s="238"/>
      <c r="AC590" s="238"/>
      <c r="AD590" s="238"/>
      <c r="AE590" s="239"/>
      <c r="AG590" s="245"/>
      <c r="AH590" s="245"/>
      <c r="AI590" s="246"/>
      <c r="AJ590" s="246"/>
      <c r="AK590" s="240">
        <f t="shared" si="87"/>
        <v>0</v>
      </c>
      <c r="AL590" s="240">
        <f t="shared" si="88"/>
        <v>0</v>
      </c>
      <c r="AM590" s="247" t="e">
        <f t="shared" si="89"/>
        <v>#DIV/0!</v>
      </c>
      <c r="AN590" s="240" t="str">
        <f>IF(A590="","",VLOOKUP(A590,'IHS DATABASE'!C:H,6,0))</f>
        <v/>
      </c>
      <c r="AO590" s="240"/>
      <c r="AP590" s="248"/>
      <c r="AQ590" s="248"/>
      <c r="AR590" s="222"/>
      <c r="AS590" s="222"/>
      <c r="AT590" s="222">
        <f t="shared" si="90"/>
        <v>0</v>
      </c>
      <c r="AU590" s="222"/>
      <c r="AV590" s="249"/>
      <c r="AW590" s="249"/>
      <c r="AX590" s="222"/>
      <c r="AY590" s="222"/>
      <c r="AZ590" s="222"/>
      <c r="BA590" s="222"/>
      <c r="BB590" s="249"/>
      <c r="BC590" s="249"/>
      <c r="BD590" s="249"/>
      <c r="BE590" s="249"/>
    </row>
    <row r="591" spans="1:57">
      <c r="A591" s="221"/>
      <c r="B591" s="222" t="str">
        <f>IF(A591="","",VLOOKUP(A591,'IHS DATABASE'!C:D,2,0))</f>
        <v/>
      </c>
      <c r="C591" s="223" t="str">
        <f>IF(A591="","",VLOOKUP(A591,'IHS DATABASE'!C:AD,27,0))</f>
        <v/>
      </c>
      <c r="D591" s="223"/>
      <c r="E591" s="223" t="str">
        <f>IF(A591="","",VLOOKUP(A591,'IHS DATABASE'!C:G,5,0))</f>
        <v/>
      </c>
      <c r="F591" s="223" t="str">
        <f>IF(A591="","",VLOOKUP(A591,'IHS DATABASE'!C:AB,26,0))</f>
        <v/>
      </c>
      <c r="G591" s="222" t="str">
        <f>IF(A591="","",VLOOKUP(A591,'IHS DATABASE'!C:X,22,0))</f>
        <v/>
      </c>
      <c r="H591" s="224"/>
      <c r="I591" s="223" t="str">
        <f>IF(A591="","",VLOOKUP(A591,'IHS DATABASE'!C:W,21,0))</f>
        <v/>
      </c>
      <c r="J591" s="223" t="str">
        <f>IF(A591="","",VLOOKUP(A591,'IHS DATABASE'!C:T,18,0))</f>
        <v/>
      </c>
      <c r="K591" s="223"/>
      <c r="L591" s="223"/>
      <c r="M591" s="223" t="str">
        <f>IF(A591="","",VLOOKUP(A591,'IHS DATABASE'!C:U,19,0))</f>
        <v/>
      </c>
      <c r="Q591" s="233"/>
      <c r="R591" s="234"/>
      <c r="S591" s="234" t="str">
        <f>IF(A591="","",VLOOKUP(A591,'IHS DATABASE'!C:BG,30,0))</f>
        <v/>
      </c>
      <c r="T591" s="223"/>
      <c r="U591" s="234" t="str">
        <f>IF(A591="","",VLOOKUP(A591,'IHS DATABASE'!C:AG,31,0))</f>
        <v/>
      </c>
      <c r="V591" s="13"/>
      <c r="W591" s="13"/>
      <c r="X591" s="13"/>
      <c r="Y591" s="237">
        <f t="shared" si="84"/>
        <v>0</v>
      </c>
      <c r="Z591" s="237">
        <f t="shared" si="85"/>
        <v>0</v>
      </c>
      <c r="AA591" s="237" t="str">
        <f t="shared" si="86"/>
        <v>OK</v>
      </c>
      <c r="AB591" s="238"/>
      <c r="AC591" s="238"/>
      <c r="AD591" s="238"/>
      <c r="AE591" s="239"/>
      <c r="AG591" s="245"/>
      <c r="AH591" s="245"/>
      <c r="AI591" s="246"/>
      <c r="AJ591" s="246"/>
      <c r="AK591" s="240">
        <f t="shared" si="87"/>
        <v>0</v>
      </c>
      <c r="AL591" s="240">
        <f t="shared" si="88"/>
        <v>0</v>
      </c>
      <c r="AM591" s="247" t="e">
        <f t="shared" si="89"/>
        <v>#DIV/0!</v>
      </c>
      <c r="AN591" s="240" t="str">
        <f>IF(A591="","",VLOOKUP(A591,'IHS DATABASE'!C:H,6,0))</f>
        <v/>
      </c>
      <c r="AO591" s="240"/>
      <c r="AP591" s="248"/>
      <c r="AQ591" s="248"/>
      <c r="AR591" s="222"/>
      <c r="AS591" s="222"/>
      <c r="AT591" s="222">
        <f t="shared" si="90"/>
        <v>0</v>
      </c>
      <c r="AU591" s="222"/>
      <c r="AV591" s="249"/>
      <c r="AW591" s="249"/>
      <c r="AX591" s="222"/>
      <c r="AY591" s="222"/>
      <c r="AZ591" s="222"/>
      <c r="BA591" s="222"/>
      <c r="BB591" s="249"/>
      <c r="BC591" s="249"/>
      <c r="BD591" s="249"/>
      <c r="BE591" s="249"/>
    </row>
    <row r="592" spans="1:57">
      <c r="A592" s="221"/>
      <c r="B592" s="222" t="str">
        <f>IF(A592="","",VLOOKUP(A592,'IHS DATABASE'!C:D,2,0))</f>
        <v/>
      </c>
      <c r="C592" s="223" t="str">
        <f>IF(A592="","",VLOOKUP(A592,'IHS DATABASE'!C:AD,27,0))</f>
        <v/>
      </c>
      <c r="D592" s="223"/>
      <c r="E592" s="223" t="str">
        <f>IF(A592="","",VLOOKUP(A592,'IHS DATABASE'!C:G,5,0))</f>
        <v/>
      </c>
      <c r="F592" s="223" t="str">
        <f>IF(A592="","",VLOOKUP(A592,'IHS DATABASE'!C:AB,26,0))</f>
        <v/>
      </c>
      <c r="G592" s="222" t="str">
        <f>IF(A592="","",VLOOKUP(A592,'IHS DATABASE'!C:X,22,0))</f>
        <v/>
      </c>
      <c r="H592" s="224"/>
      <c r="I592" s="223" t="str">
        <f>IF(A592="","",VLOOKUP(A592,'IHS DATABASE'!C:W,21,0))</f>
        <v/>
      </c>
      <c r="J592" s="223" t="str">
        <f>IF(A592="","",VLOOKUP(A592,'IHS DATABASE'!C:T,18,0))</f>
        <v/>
      </c>
      <c r="K592" s="223"/>
      <c r="L592" s="223"/>
      <c r="M592" s="223" t="str">
        <f>IF(A592="","",VLOOKUP(A592,'IHS DATABASE'!C:U,19,0))</f>
        <v/>
      </c>
      <c r="Q592" s="233"/>
      <c r="R592" s="234"/>
      <c r="S592" s="234" t="str">
        <f>IF(A592="","",VLOOKUP(A592,'IHS DATABASE'!C:BG,30,0))</f>
        <v/>
      </c>
      <c r="T592" s="223"/>
      <c r="U592" s="234" t="str">
        <f>IF(A592="","",VLOOKUP(A592,'IHS DATABASE'!C:AG,31,0))</f>
        <v/>
      </c>
      <c r="V592" s="13"/>
      <c r="W592" s="13"/>
      <c r="X592" s="13"/>
      <c r="Y592" s="237">
        <f t="shared" si="84"/>
        <v>0</v>
      </c>
      <c r="Z592" s="237">
        <f t="shared" si="85"/>
        <v>0</v>
      </c>
      <c r="AA592" s="237" t="str">
        <f t="shared" si="86"/>
        <v>OK</v>
      </c>
      <c r="AB592" s="238"/>
      <c r="AC592" s="238"/>
      <c r="AD592" s="238"/>
      <c r="AE592" s="239"/>
      <c r="AG592" s="245"/>
      <c r="AH592" s="245"/>
      <c r="AI592" s="246"/>
      <c r="AJ592" s="246"/>
      <c r="AK592" s="240">
        <f t="shared" si="87"/>
        <v>0</v>
      </c>
      <c r="AL592" s="240">
        <f t="shared" si="88"/>
        <v>0</v>
      </c>
      <c r="AM592" s="247" t="e">
        <f t="shared" si="89"/>
        <v>#DIV/0!</v>
      </c>
      <c r="AN592" s="240" t="str">
        <f>IF(A592="","",VLOOKUP(A592,'IHS DATABASE'!C:H,6,0))</f>
        <v/>
      </c>
      <c r="AO592" s="240"/>
      <c r="AP592" s="248"/>
      <c r="AQ592" s="248"/>
      <c r="AR592" s="222"/>
      <c r="AS592" s="222"/>
      <c r="AT592" s="222">
        <f t="shared" si="90"/>
        <v>0</v>
      </c>
      <c r="AU592" s="222"/>
      <c r="AV592" s="249"/>
      <c r="AW592" s="249"/>
      <c r="AX592" s="222"/>
      <c r="AY592" s="222"/>
      <c r="AZ592" s="222"/>
      <c r="BA592" s="222"/>
      <c r="BB592" s="249"/>
      <c r="BC592" s="249"/>
      <c r="BD592" s="249"/>
      <c r="BE592" s="249"/>
    </row>
    <row r="593" spans="1:57">
      <c r="A593" s="221"/>
      <c r="B593" s="222" t="str">
        <f>IF(A593="","",VLOOKUP(A593,'IHS DATABASE'!C:D,2,0))</f>
        <v/>
      </c>
      <c r="C593" s="223" t="str">
        <f>IF(A593="","",VLOOKUP(A593,'IHS DATABASE'!C:AD,27,0))</f>
        <v/>
      </c>
      <c r="D593" s="223"/>
      <c r="E593" s="223" t="str">
        <f>IF(A593="","",VLOOKUP(A593,'IHS DATABASE'!C:G,5,0))</f>
        <v/>
      </c>
      <c r="F593" s="223" t="str">
        <f>IF(A593="","",VLOOKUP(A593,'IHS DATABASE'!C:AB,26,0))</f>
        <v/>
      </c>
      <c r="G593" s="222" t="str">
        <f>IF(A593="","",VLOOKUP(A593,'IHS DATABASE'!C:X,22,0))</f>
        <v/>
      </c>
      <c r="H593" s="224"/>
      <c r="I593" s="223" t="str">
        <f>IF(A593="","",VLOOKUP(A593,'IHS DATABASE'!C:W,21,0))</f>
        <v/>
      </c>
      <c r="J593" s="223" t="str">
        <f>IF(A593="","",VLOOKUP(A593,'IHS DATABASE'!C:T,18,0))</f>
        <v/>
      </c>
      <c r="K593" s="223"/>
      <c r="L593" s="223"/>
      <c r="M593" s="223" t="str">
        <f>IF(A593="","",VLOOKUP(A593,'IHS DATABASE'!C:U,19,0))</f>
        <v/>
      </c>
      <c r="Q593" s="233"/>
      <c r="R593" s="234"/>
      <c r="S593" s="234" t="str">
        <f>IF(A593="","",VLOOKUP(A593,'IHS DATABASE'!C:BG,30,0))</f>
        <v/>
      </c>
      <c r="T593" s="223"/>
      <c r="U593" s="234" t="str">
        <f>IF(A593="","",VLOOKUP(A593,'IHS DATABASE'!C:AG,31,0))</f>
        <v/>
      </c>
      <c r="V593" s="13"/>
      <c r="W593" s="13"/>
      <c r="X593" s="13"/>
      <c r="Y593" s="237">
        <f t="shared" si="84"/>
        <v>0</v>
      </c>
      <c r="Z593" s="237">
        <f t="shared" si="85"/>
        <v>0</v>
      </c>
      <c r="AA593" s="237" t="str">
        <f t="shared" si="86"/>
        <v>OK</v>
      </c>
      <c r="AB593" s="238"/>
      <c r="AC593" s="238"/>
      <c r="AD593" s="238"/>
      <c r="AE593" s="239"/>
      <c r="AG593" s="245"/>
      <c r="AH593" s="245"/>
      <c r="AI593" s="246"/>
      <c r="AJ593" s="246"/>
      <c r="AK593" s="240">
        <f t="shared" si="87"/>
        <v>0</v>
      </c>
      <c r="AL593" s="240">
        <f t="shared" si="88"/>
        <v>0</v>
      </c>
      <c r="AM593" s="247" t="e">
        <f t="shared" si="89"/>
        <v>#DIV/0!</v>
      </c>
      <c r="AN593" s="240" t="str">
        <f>IF(A593="","",VLOOKUP(A593,'IHS DATABASE'!C:H,6,0))</f>
        <v/>
      </c>
      <c r="AO593" s="240"/>
      <c r="AP593" s="248"/>
      <c r="AQ593" s="248"/>
      <c r="AR593" s="222"/>
      <c r="AS593" s="222"/>
      <c r="AT593" s="222">
        <f t="shared" si="90"/>
        <v>0</v>
      </c>
      <c r="AU593" s="222"/>
      <c r="AV593" s="249"/>
      <c r="AW593" s="249"/>
      <c r="AX593" s="222"/>
      <c r="AY593" s="222"/>
      <c r="AZ593" s="222"/>
      <c r="BA593" s="222"/>
      <c r="BB593" s="249"/>
      <c r="BC593" s="249"/>
      <c r="BD593" s="249"/>
      <c r="BE593" s="249"/>
    </row>
    <row r="594" spans="1:57">
      <c r="A594" s="221"/>
      <c r="B594" s="222" t="str">
        <f>IF(A594="","",VLOOKUP(A594,'IHS DATABASE'!C:D,2,0))</f>
        <v/>
      </c>
      <c r="C594" s="223" t="str">
        <f>IF(A594="","",VLOOKUP(A594,'IHS DATABASE'!C:AD,27,0))</f>
        <v/>
      </c>
      <c r="D594" s="223"/>
      <c r="E594" s="223" t="str">
        <f>IF(A594="","",VLOOKUP(A594,'IHS DATABASE'!C:G,5,0))</f>
        <v/>
      </c>
      <c r="F594" s="223" t="str">
        <f>IF(A594="","",VLOOKUP(A594,'IHS DATABASE'!C:AB,26,0))</f>
        <v/>
      </c>
      <c r="G594" s="222" t="str">
        <f>IF(A594="","",VLOOKUP(A594,'IHS DATABASE'!C:X,22,0))</f>
        <v/>
      </c>
      <c r="H594" s="224"/>
      <c r="I594" s="223" t="str">
        <f>IF(A594="","",VLOOKUP(A594,'IHS DATABASE'!C:W,21,0))</f>
        <v/>
      </c>
      <c r="J594" s="223" t="str">
        <f>IF(A594="","",VLOOKUP(A594,'IHS DATABASE'!C:T,18,0))</f>
        <v/>
      </c>
      <c r="K594" s="223"/>
      <c r="L594" s="223"/>
      <c r="M594" s="223" t="str">
        <f>IF(A594="","",VLOOKUP(A594,'IHS DATABASE'!C:U,19,0))</f>
        <v/>
      </c>
      <c r="Q594" s="233"/>
      <c r="R594" s="234"/>
      <c r="S594" s="234" t="str">
        <f>IF(A594="","",VLOOKUP(A594,'IHS DATABASE'!C:BG,30,0))</f>
        <v/>
      </c>
      <c r="T594" s="223"/>
      <c r="U594" s="234" t="str">
        <f>IF(A594="","",VLOOKUP(A594,'IHS DATABASE'!C:AG,31,0))</f>
        <v/>
      </c>
      <c r="V594" s="13"/>
      <c r="W594" s="13"/>
      <c r="X594" s="13"/>
      <c r="Y594" s="237">
        <f t="shared" si="84"/>
        <v>0</v>
      </c>
      <c r="Z594" s="237">
        <f t="shared" si="85"/>
        <v>0</v>
      </c>
      <c r="AA594" s="237" t="str">
        <f t="shared" si="86"/>
        <v>OK</v>
      </c>
      <c r="AB594" s="238"/>
      <c r="AC594" s="238"/>
      <c r="AD594" s="238"/>
      <c r="AE594" s="239"/>
      <c r="AG594" s="245"/>
      <c r="AH594" s="245"/>
      <c r="AI594" s="246"/>
      <c r="AJ594" s="246"/>
      <c r="AK594" s="240">
        <f t="shared" si="87"/>
        <v>0</v>
      </c>
      <c r="AL594" s="240">
        <f t="shared" si="88"/>
        <v>0</v>
      </c>
      <c r="AM594" s="247" t="e">
        <f t="shared" si="89"/>
        <v>#DIV/0!</v>
      </c>
      <c r="AN594" s="240" t="str">
        <f>IF(A594="","",VLOOKUP(A594,'IHS DATABASE'!C:H,6,0))</f>
        <v/>
      </c>
      <c r="AO594" s="240"/>
      <c r="AP594" s="248"/>
      <c r="AQ594" s="248"/>
      <c r="AR594" s="222"/>
      <c r="AS594" s="222"/>
      <c r="AT594" s="222">
        <f t="shared" si="90"/>
        <v>0</v>
      </c>
      <c r="AU594" s="222"/>
      <c r="AV594" s="249"/>
      <c r="AW594" s="249"/>
      <c r="AX594" s="222"/>
      <c r="AY594" s="222"/>
      <c r="AZ594" s="222"/>
      <c r="BA594" s="222"/>
      <c r="BB594" s="249"/>
      <c r="BC594" s="249"/>
      <c r="BD594" s="249"/>
      <c r="BE594" s="249"/>
    </row>
    <row r="595" spans="1:57">
      <c r="A595" s="221"/>
      <c r="B595" s="222" t="str">
        <f>IF(A595="","",VLOOKUP(A595,'IHS DATABASE'!C:D,2,0))</f>
        <v/>
      </c>
      <c r="C595" s="223" t="str">
        <f>IF(A595="","",VLOOKUP(A595,'IHS DATABASE'!C:AD,27,0))</f>
        <v/>
      </c>
      <c r="D595" s="223"/>
      <c r="E595" s="223" t="str">
        <f>IF(A595="","",VLOOKUP(A595,'IHS DATABASE'!C:G,5,0))</f>
        <v/>
      </c>
      <c r="F595" s="223" t="str">
        <f>IF(A595="","",VLOOKUP(A595,'IHS DATABASE'!C:AB,26,0))</f>
        <v/>
      </c>
      <c r="G595" s="222" t="str">
        <f>IF(A595="","",VLOOKUP(A595,'IHS DATABASE'!C:X,22,0))</f>
        <v/>
      </c>
      <c r="H595" s="224"/>
      <c r="I595" s="223" t="str">
        <f>IF(A595="","",VLOOKUP(A595,'IHS DATABASE'!C:W,21,0))</f>
        <v/>
      </c>
      <c r="J595" s="223" t="str">
        <f>IF(A595="","",VLOOKUP(A595,'IHS DATABASE'!C:T,18,0))</f>
        <v/>
      </c>
      <c r="K595" s="223"/>
      <c r="L595" s="223"/>
      <c r="M595" s="223" t="str">
        <f>IF(A595="","",VLOOKUP(A595,'IHS DATABASE'!C:U,19,0))</f>
        <v/>
      </c>
      <c r="Q595" s="233"/>
      <c r="R595" s="234"/>
      <c r="S595" s="234" t="str">
        <f>IF(A595="","",VLOOKUP(A595,'IHS DATABASE'!C:BG,30,0))</f>
        <v/>
      </c>
      <c r="T595" s="223"/>
      <c r="U595" s="234" t="str">
        <f>IF(A595="","",VLOOKUP(A595,'IHS DATABASE'!C:AG,31,0))</f>
        <v/>
      </c>
      <c r="V595" s="13"/>
      <c r="W595" s="13"/>
      <c r="X595" s="13"/>
      <c r="Y595" s="237">
        <f t="shared" si="84"/>
        <v>0</v>
      </c>
      <c r="Z595" s="237">
        <f t="shared" si="85"/>
        <v>0</v>
      </c>
      <c r="AA595" s="237" t="str">
        <f t="shared" si="86"/>
        <v>OK</v>
      </c>
      <c r="AB595" s="238"/>
      <c r="AC595" s="238"/>
      <c r="AD595" s="238"/>
      <c r="AE595" s="239"/>
      <c r="AG595" s="245"/>
      <c r="AH595" s="245"/>
      <c r="AI595" s="246"/>
      <c r="AJ595" s="246"/>
      <c r="AK595" s="240">
        <f t="shared" si="87"/>
        <v>0</v>
      </c>
      <c r="AL595" s="240">
        <f t="shared" si="88"/>
        <v>0</v>
      </c>
      <c r="AM595" s="247" t="e">
        <f t="shared" si="89"/>
        <v>#DIV/0!</v>
      </c>
      <c r="AN595" s="240" t="str">
        <f>IF(A595="","",VLOOKUP(A595,'IHS DATABASE'!C:H,6,0))</f>
        <v/>
      </c>
      <c r="AO595" s="240"/>
      <c r="AP595" s="248"/>
      <c r="AQ595" s="248"/>
      <c r="AR595" s="222"/>
      <c r="AS595" s="222"/>
      <c r="AT595" s="222">
        <f t="shared" si="90"/>
        <v>0</v>
      </c>
      <c r="AU595" s="222"/>
      <c r="AV595" s="249"/>
      <c r="AW595" s="249"/>
      <c r="AX595" s="222"/>
      <c r="AY595" s="222"/>
      <c r="AZ595" s="222"/>
      <c r="BA595" s="222"/>
      <c r="BB595" s="249"/>
      <c r="BC595" s="249"/>
      <c r="BD595" s="249"/>
      <c r="BE595" s="249"/>
    </row>
    <row r="596" spans="1:57">
      <c r="A596" s="221"/>
      <c r="B596" s="222" t="str">
        <f>IF(A596="","",VLOOKUP(A596,'IHS DATABASE'!C:D,2,0))</f>
        <v/>
      </c>
      <c r="C596" s="223" t="str">
        <f>IF(A596="","",VLOOKUP(A596,'IHS DATABASE'!C:AD,27,0))</f>
        <v/>
      </c>
      <c r="D596" s="223"/>
      <c r="E596" s="223" t="str">
        <f>IF(A596="","",VLOOKUP(A596,'IHS DATABASE'!C:G,5,0))</f>
        <v/>
      </c>
      <c r="F596" s="223" t="str">
        <f>IF(A596="","",VLOOKUP(A596,'IHS DATABASE'!C:AB,26,0))</f>
        <v/>
      </c>
      <c r="G596" s="222" t="str">
        <f>IF(A596="","",VLOOKUP(A596,'IHS DATABASE'!C:X,22,0))</f>
        <v/>
      </c>
      <c r="H596" s="224"/>
      <c r="I596" s="223" t="str">
        <f>IF(A596="","",VLOOKUP(A596,'IHS DATABASE'!C:W,21,0))</f>
        <v/>
      </c>
      <c r="J596" s="223" t="str">
        <f>IF(A596="","",VLOOKUP(A596,'IHS DATABASE'!C:T,18,0))</f>
        <v/>
      </c>
      <c r="K596" s="223"/>
      <c r="L596" s="223"/>
      <c r="M596" s="223" t="str">
        <f>IF(A596="","",VLOOKUP(A596,'IHS DATABASE'!C:U,19,0))</f>
        <v/>
      </c>
      <c r="Q596" s="233"/>
      <c r="R596" s="234"/>
      <c r="S596" s="234" t="str">
        <f>IF(A596="","",VLOOKUP(A596,'IHS DATABASE'!C:BG,30,0))</f>
        <v/>
      </c>
      <c r="T596" s="223"/>
      <c r="U596" s="234" t="str">
        <f>IF(A596="","",VLOOKUP(A596,'IHS DATABASE'!C:AG,31,0))</f>
        <v/>
      </c>
      <c r="V596" s="13"/>
      <c r="W596" s="13"/>
      <c r="X596" s="13"/>
      <c r="Y596" s="237">
        <f t="shared" si="84"/>
        <v>0</v>
      </c>
      <c r="Z596" s="237">
        <f t="shared" si="85"/>
        <v>0</v>
      </c>
      <c r="AA596" s="237" t="str">
        <f t="shared" si="86"/>
        <v>OK</v>
      </c>
      <c r="AB596" s="238"/>
      <c r="AC596" s="238"/>
      <c r="AD596" s="238"/>
      <c r="AE596" s="239"/>
      <c r="AG596" s="245"/>
      <c r="AH596" s="245"/>
      <c r="AI596" s="246"/>
      <c r="AJ596" s="246"/>
      <c r="AK596" s="240">
        <f t="shared" si="87"/>
        <v>0</v>
      </c>
      <c r="AL596" s="240">
        <f t="shared" si="88"/>
        <v>0</v>
      </c>
      <c r="AM596" s="247" t="e">
        <f t="shared" si="89"/>
        <v>#DIV/0!</v>
      </c>
      <c r="AN596" s="240" t="str">
        <f>IF(A596="","",VLOOKUP(A596,'IHS DATABASE'!C:H,6,0))</f>
        <v/>
      </c>
      <c r="AO596" s="240"/>
      <c r="AP596" s="248"/>
      <c r="AQ596" s="248"/>
      <c r="AR596" s="222"/>
      <c r="AS596" s="222"/>
      <c r="AT596" s="222">
        <f t="shared" si="90"/>
        <v>0</v>
      </c>
      <c r="AU596" s="222"/>
      <c r="AV596" s="249"/>
      <c r="AW596" s="249"/>
      <c r="AX596" s="222"/>
      <c r="AY596" s="222"/>
      <c r="AZ596" s="222"/>
      <c r="BA596" s="222"/>
      <c r="BB596" s="249"/>
      <c r="BC596" s="249"/>
      <c r="BD596" s="249"/>
      <c r="BE596" s="249"/>
    </row>
    <row r="597" spans="1:57">
      <c r="A597" s="221"/>
      <c r="B597" s="222" t="str">
        <f>IF(A597="","",VLOOKUP(A597,'IHS DATABASE'!C:D,2,0))</f>
        <v/>
      </c>
      <c r="C597" s="223" t="str">
        <f>IF(A597="","",VLOOKUP(A597,'IHS DATABASE'!C:AD,27,0))</f>
        <v/>
      </c>
      <c r="D597" s="223"/>
      <c r="E597" s="223" t="str">
        <f>IF(A597="","",VLOOKUP(A597,'IHS DATABASE'!C:G,5,0))</f>
        <v/>
      </c>
      <c r="F597" s="223" t="str">
        <f>IF(A597="","",VLOOKUP(A597,'IHS DATABASE'!C:AB,26,0))</f>
        <v/>
      </c>
      <c r="G597" s="222" t="str">
        <f>IF(A597="","",VLOOKUP(A597,'IHS DATABASE'!C:X,22,0))</f>
        <v/>
      </c>
      <c r="H597" s="224"/>
      <c r="I597" s="223" t="str">
        <f>IF(A597="","",VLOOKUP(A597,'IHS DATABASE'!C:W,21,0))</f>
        <v/>
      </c>
      <c r="J597" s="223" t="str">
        <f>IF(A597="","",VLOOKUP(A597,'IHS DATABASE'!C:T,18,0))</f>
        <v/>
      </c>
      <c r="K597" s="223"/>
      <c r="L597" s="223"/>
      <c r="M597" s="223" t="str">
        <f>IF(A597="","",VLOOKUP(A597,'IHS DATABASE'!C:U,19,0))</f>
        <v/>
      </c>
      <c r="Q597" s="233"/>
      <c r="R597" s="234"/>
      <c r="S597" s="234" t="str">
        <f>IF(A597="","",VLOOKUP(A597,'IHS DATABASE'!C:BG,30,0))</f>
        <v/>
      </c>
      <c r="T597" s="223"/>
      <c r="U597" s="234" t="str">
        <f>IF(A597="","",VLOOKUP(A597,'IHS DATABASE'!C:AG,31,0))</f>
        <v/>
      </c>
      <c r="V597" s="13"/>
      <c r="W597" s="13"/>
      <c r="X597" s="13"/>
      <c r="Y597" s="237">
        <f t="shared" si="84"/>
        <v>0</v>
      </c>
      <c r="Z597" s="237">
        <f t="shared" si="85"/>
        <v>0</v>
      </c>
      <c r="AA597" s="237" t="str">
        <f t="shared" si="86"/>
        <v>OK</v>
      </c>
      <c r="AB597" s="238"/>
      <c r="AC597" s="238"/>
      <c r="AD597" s="238"/>
      <c r="AE597" s="239"/>
      <c r="AG597" s="245"/>
      <c r="AH597" s="245"/>
      <c r="AI597" s="246"/>
      <c r="AJ597" s="246"/>
      <c r="AK597" s="240">
        <f t="shared" si="87"/>
        <v>0</v>
      </c>
      <c r="AL597" s="240">
        <f t="shared" si="88"/>
        <v>0</v>
      </c>
      <c r="AM597" s="247" t="e">
        <f t="shared" si="89"/>
        <v>#DIV/0!</v>
      </c>
      <c r="AN597" s="240" t="str">
        <f>IF(A597="","",VLOOKUP(A597,'IHS DATABASE'!C:H,6,0))</f>
        <v/>
      </c>
      <c r="AO597" s="240"/>
      <c r="AP597" s="248"/>
      <c r="AQ597" s="248"/>
      <c r="AR597" s="222"/>
      <c r="AS597" s="222"/>
      <c r="AT597" s="222">
        <f t="shared" si="90"/>
        <v>0</v>
      </c>
      <c r="AU597" s="222"/>
      <c r="AV597" s="249"/>
      <c r="AW597" s="249"/>
      <c r="AX597" s="222"/>
      <c r="AY597" s="222"/>
      <c r="AZ597" s="222"/>
      <c r="BA597" s="222"/>
      <c r="BB597" s="249"/>
      <c r="BC597" s="249"/>
      <c r="BD597" s="249"/>
      <c r="BE597" s="249"/>
    </row>
    <row r="598" spans="1:57">
      <c r="A598" s="221"/>
      <c r="B598" s="222" t="str">
        <f>IF(A598="","",VLOOKUP(A598,'IHS DATABASE'!C:D,2,0))</f>
        <v/>
      </c>
      <c r="C598" s="223" t="str">
        <f>IF(A598="","",VLOOKUP(A598,'IHS DATABASE'!C:AD,27,0))</f>
        <v/>
      </c>
      <c r="D598" s="223"/>
      <c r="E598" s="223" t="str">
        <f>IF(A598="","",VLOOKUP(A598,'IHS DATABASE'!C:G,5,0))</f>
        <v/>
      </c>
      <c r="F598" s="223" t="str">
        <f>IF(A598="","",VLOOKUP(A598,'IHS DATABASE'!C:AB,26,0))</f>
        <v/>
      </c>
      <c r="G598" s="222" t="str">
        <f>IF(A598="","",VLOOKUP(A598,'IHS DATABASE'!C:X,22,0))</f>
        <v/>
      </c>
      <c r="H598" s="224"/>
      <c r="I598" s="223" t="str">
        <f>IF(A598="","",VLOOKUP(A598,'IHS DATABASE'!C:W,21,0))</f>
        <v/>
      </c>
      <c r="J598" s="223" t="str">
        <f>IF(A598="","",VLOOKUP(A598,'IHS DATABASE'!C:T,18,0))</f>
        <v/>
      </c>
      <c r="K598" s="223"/>
      <c r="L598" s="223"/>
      <c r="M598" s="223" t="str">
        <f>IF(A598="","",VLOOKUP(A598,'IHS DATABASE'!C:U,19,0))</f>
        <v/>
      </c>
      <c r="Q598" s="233"/>
      <c r="R598" s="234"/>
      <c r="S598" s="234" t="str">
        <f>IF(A598="","",VLOOKUP(A598,'IHS DATABASE'!C:BG,30,0))</f>
        <v/>
      </c>
      <c r="T598" s="223"/>
      <c r="U598" s="234" t="str">
        <f>IF(A598="","",VLOOKUP(A598,'IHS DATABASE'!C:AG,31,0))</f>
        <v/>
      </c>
      <c r="V598" s="13"/>
      <c r="W598" s="13"/>
      <c r="X598" s="13"/>
      <c r="Y598" s="237">
        <f t="shared" si="84"/>
        <v>0</v>
      </c>
      <c r="Z598" s="237">
        <f t="shared" si="85"/>
        <v>0</v>
      </c>
      <c r="AA598" s="237" t="str">
        <f t="shared" si="86"/>
        <v>OK</v>
      </c>
      <c r="AB598" s="238"/>
      <c r="AC598" s="238"/>
      <c r="AD598" s="238"/>
      <c r="AE598" s="239"/>
      <c r="AG598" s="245"/>
      <c r="AH598" s="245"/>
      <c r="AI598" s="246"/>
      <c r="AJ598" s="246"/>
      <c r="AK598" s="240">
        <f t="shared" si="87"/>
        <v>0</v>
      </c>
      <c r="AL598" s="240">
        <f t="shared" si="88"/>
        <v>0</v>
      </c>
      <c r="AM598" s="247" t="e">
        <f t="shared" si="89"/>
        <v>#DIV/0!</v>
      </c>
      <c r="AN598" s="240" t="str">
        <f>IF(A598="","",VLOOKUP(A598,'IHS DATABASE'!C:H,6,0))</f>
        <v/>
      </c>
      <c r="AO598" s="240"/>
      <c r="AP598" s="248"/>
      <c r="AQ598" s="248"/>
      <c r="AR598" s="222"/>
      <c r="AS598" s="222"/>
      <c r="AT598" s="222">
        <f t="shared" si="90"/>
        <v>0</v>
      </c>
      <c r="AU598" s="222"/>
      <c r="AV598" s="249"/>
      <c r="AW598" s="249"/>
      <c r="AX598" s="222"/>
      <c r="AY598" s="222"/>
      <c r="AZ598" s="222"/>
      <c r="BA598" s="222"/>
      <c r="BB598" s="249"/>
      <c r="BC598" s="249"/>
      <c r="BD598" s="249"/>
      <c r="BE598" s="249"/>
    </row>
    <row r="599" spans="1:57">
      <c r="A599" s="221"/>
      <c r="B599" s="222" t="str">
        <f>IF(A599="","",VLOOKUP(A599,'IHS DATABASE'!C:D,2,0))</f>
        <v/>
      </c>
      <c r="C599" s="223" t="str">
        <f>IF(A599="","",VLOOKUP(A599,'IHS DATABASE'!C:AD,27,0))</f>
        <v/>
      </c>
      <c r="D599" s="223"/>
      <c r="E599" s="223" t="str">
        <f>IF(A599="","",VLOOKUP(A599,'IHS DATABASE'!C:G,5,0))</f>
        <v/>
      </c>
      <c r="F599" s="223" t="str">
        <f>IF(A599="","",VLOOKUP(A599,'IHS DATABASE'!C:AB,26,0))</f>
        <v/>
      </c>
      <c r="G599" s="222" t="str">
        <f>IF(A599="","",VLOOKUP(A599,'IHS DATABASE'!C:X,22,0))</f>
        <v/>
      </c>
      <c r="H599" s="224"/>
      <c r="I599" s="223" t="str">
        <f>IF(A599="","",VLOOKUP(A599,'IHS DATABASE'!C:W,21,0))</f>
        <v/>
      </c>
      <c r="J599" s="223" t="str">
        <f>IF(A599="","",VLOOKUP(A599,'IHS DATABASE'!C:T,18,0))</f>
        <v/>
      </c>
      <c r="K599" s="223"/>
      <c r="L599" s="223"/>
      <c r="M599" s="223" t="str">
        <f>IF(A599="","",VLOOKUP(A599,'IHS DATABASE'!C:U,19,0))</f>
        <v/>
      </c>
      <c r="Q599" s="233"/>
      <c r="R599" s="234"/>
      <c r="S599" s="234" t="str">
        <f>IF(A599="","",VLOOKUP(A599,'IHS DATABASE'!C:BG,30,0))</f>
        <v/>
      </c>
      <c r="T599" s="223"/>
      <c r="U599" s="234" t="str">
        <f>IF(A599="","",VLOOKUP(A599,'IHS DATABASE'!C:AG,31,0))</f>
        <v/>
      </c>
      <c r="V599" s="13"/>
      <c r="W599" s="13"/>
      <c r="X599" s="13"/>
      <c r="Y599" s="237">
        <f t="shared" si="84"/>
        <v>0</v>
      </c>
      <c r="Z599" s="237">
        <f t="shared" si="85"/>
        <v>0</v>
      </c>
      <c r="AA599" s="237" t="str">
        <f t="shared" si="86"/>
        <v>OK</v>
      </c>
      <c r="AB599" s="238"/>
      <c r="AC599" s="238"/>
      <c r="AD599" s="238"/>
      <c r="AE599" s="239"/>
      <c r="AG599" s="245"/>
      <c r="AH599" s="245"/>
      <c r="AI599" s="246"/>
      <c r="AJ599" s="246"/>
      <c r="AK599" s="240">
        <f t="shared" si="87"/>
        <v>0</v>
      </c>
      <c r="AL599" s="240">
        <f t="shared" si="88"/>
        <v>0</v>
      </c>
      <c r="AM599" s="247" t="e">
        <f t="shared" si="89"/>
        <v>#DIV/0!</v>
      </c>
      <c r="AN599" s="240" t="str">
        <f>IF(A599="","",VLOOKUP(A599,'IHS DATABASE'!C:H,6,0))</f>
        <v/>
      </c>
      <c r="AO599" s="240"/>
      <c r="AP599" s="248"/>
      <c r="AQ599" s="248"/>
      <c r="AR599" s="222"/>
      <c r="AS599" s="222"/>
      <c r="AT599" s="222">
        <f t="shared" si="90"/>
        <v>0</v>
      </c>
      <c r="AU599" s="222"/>
      <c r="AV599" s="249"/>
      <c r="AW599" s="249"/>
      <c r="AX599" s="222"/>
      <c r="AY599" s="222"/>
      <c r="AZ599" s="222"/>
      <c r="BA599" s="222"/>
      <c r="BB599" s="249"/>
      <c r="BC599" s="249"/>
      <c r="BD599" s="249"/>
      <c r="BE599" s="249"/>
    </row>
    <row r="600" spans="1:57">
      <c r="A600" s="221"/>
      <c r="B600" s="222" t="str">
        <f>IF(A600="","",VLOOKUP(A600,'IHS DATABASE'!C:D,2,0))</f>
        <v/>
      </c>
      <c r="C600" s="223" t="str">
        <f>IF(A600="","",VLOOKUP(A600,'IHS DATABASE'!C:AD,27,0))</f>
        <v/>
      </c>
      <c r="D600" s="223"/>
      <c r="E600" s="223" t="str">
        <f>IF(A600="","",VLOOKUP(A600,'IHS DATABASE'!C:G,5,0))</f>
        <v/>
      </c>
      <c r="F600" s="223" t="str">
        <f>IF(A600="","",VLOOKUP(A600,'IHS DATABASE'!C:AB,26,0))</f>
        <v/>
      </c>
      <c r="G600" s="222" t="str">
        <f>IF(A600="","",VLOOKUP(A600,'IHS DATABASE'!C:X,22,0))</f>
        <v/>
      </c>
      <c r="H600" s="224"/>
      <c r="I600" s="223" t="str">
        <f>IF(A600="","",VLOOKUP(A600,'IHS DATABASE'!C:W,21,0))</f>
        <v/>
      </c>
      <c r="J600" s="223" t="str">
        <f>IF(A600="","",VLOOKUP(A600,'IHS DATABASE'!C:T,18,0))</f>
        <v/>
      </c>
      <c r="K600" s="223"/>
      <c r="L600" s="223"/>
      <c r="M600" s="223" t="str">
        <f>IF(A600="","",VLOOKUP(A600,'IHS DATABASE'!C:U,19,0))</f>
        <v/>
      </c>
      <c r="Q600" s="233"/>
      <c r="R600" s="234"/>
      <c r="S600" s="234" t="str">
        <f>IF(A600="","",VLOOKUP(A600,'IHS DATABASE'!C:BG,30,0))</f>
        <v/>
      </c>
      <c r="T600" s="223"/>
      <c r="U600" s="234" t="str">
        <f>IF(A600="","",VLOOKUP(A600,'IHS DATABASE'!C:AG,31,0))</f>
        <v/>
      </c>
      <c r="V600" s="13"/>
      <c r="W600" s="13"/>
      <c r="X600" s="13"/>
      <c r="Y600" s="237">
        <f t="shared" si="84"/>
        <v>0</v>
      </c>
      <c r="Z600" s="237">
        <f t="shared" si="85"/>
        <v>0</v>
      </c>
      <c r="AA600" s="237" t="str">
        <f t="shared" si="86"/>
        <v>OK</v>
      </c>
      <c r="AB600" s="238"/>
      <c r="AC600" s="238"/>
      <c r="AD600" s="238"/>
      <c r="AE600" s="239"/>
      <c r="AG600" s="245"/>
      <c r="AH600" s="245"/>
      <c r="AI600" s="246"/>
      <c r="AJ600" s="246"/>
      <c r="AK600" s="240">
        <f t="shared" si="87"/>
        <v>0</v>
      </c>
      <c r="AL600" s="240">
        <f t="shared" si="88"/>
        <v>0</v>
      </c>
      <c r="AM600" s="247" t="e">
        <f t="shared" si="89"/>
        <v>#DIV/0!</v>
      </c>
      <c r="AN600" s="240" t="str">
        <f>IF(A600="","",VLOOKUP(A600,'IHS DATABASE'!C:H,6,0))</f>
        <v/>
      </c>
      <c r="AO600" s="240"/>
      <c r="AP600" s="248"/>
      <c r="AQ600" s="248"/>
      <c r="AR600" s="222"/>
      <c r="AS600" s="222"/>
      <c r="AT600" s="222">
        <f t="shared" si="90"/>
        <v>0</v>
      </c>
      <c r="AU600" s="222"/>
      <c r="AV600" s="249"/>
      <c r="AW600" s="249"/>
      <c r="AX600" s="222"/>
      <c r="AY600" s="222"/>
      <c r="AZ600" s="222"/>
      <c r="BA600" s="222"/>
      <c r="BB600" s="249"/>
      <c r="BC600" s="249"/>
      <c r="BD600" s="249"/>
      <c r="BE600" s="249"/>
    </row>
    <row r="601" spans="1:57">
      <c r="A601" s="221"/>
      <c r="B601" s="222" t="str">
        <f>IF(A601="","",VLOOKUP(A601,'IHS DATABASE'!C:D,2,0))</f>
        <v/>
      </c>
      <c r="C601" s="223" t="str">
        <f>IF(A601="","",VLOOKUP(A601,'IHS DATABASE'!C:AD,27,0))</f>
        <v/>
      </c>
      <c r="D601" s="223"/>
      <c r="E601" s="223" t="str">
        <f>IF(A601="","",VLOOKUP(A601,'IHS DATABASE'!C:G,5,0))</f>
        <v/>
      </c>
      <c r="F601" s="223" t="str">
        <f>IF(A601="","",VLOOKUP(A601,'IHS DATABASE'!C:AB,26,0))</f>
        <v/>
      </c>
      <c r="G601" s="222" t="str">
        <f>IF(A601="","",VLOOKUP(A601,'IHS DATABASE'!C:X,22,0))</f>
        <v/>
      </c>
      <c r="H601" s="224"/>
      <c r="I601" s="223" t="str">
        <f>IF(A601="","",VLOOKUP(A601,'IHS DATABASE'!C:W,21,0))</f>
        <v/>
      </c>
      <c r="J601" s="223" t="str">
        <f>IF(A601="","",VLOOKUP(A601,'IHS DATABASE'!C:T,18,0))</f>
        <v/>
      </c>
      <c r="K601" s="223"/>
      <c r="L601" s="223"/>
      <c r="M601" s="223" t="str">
        <f>IF(A601="","",VLOOKUP(A601,'IHS DATABASE'!C:U,19,0))</f>
        <v/>
      </c>
      <c r="Q601" s="233"/>
      <c r="R601" s="234"/>
      <c r="S601" s="234" t="str">
        <f>IF(A601="","",VLOOKUP(A601,'IHS DATABASE'!C:BG,30,0))</f>
        <v/>
      </c>
      <c r="T601" s="223"/>
      <c r="U601" s="234" t="str">
        <f>IF(A601="","",VLOOKUP(A601,'IHS DATABASE'!C:AG,31,0))</f>
        <v/>
      </c>
      <c r="V601" s="13"/>
      <c r="W601" s="13"/>
      <c r="X601" s="13"/>
      <c r="Y601" s="237">
        <f t="shared" si="84"/>
        <v>0</v>
      </c>
      <c r="Z601" s="237">
        <f t="shared" si="85"/>
        <v>0</v>
      </c>
      <c r="AA601" s="237" t="str">
        <f t="shared" si="86"/>
        <v>OK</v>
      </c>
      <c r="AB601" s="238"/>
      <c r="AC601" s="238"/>
      <c r="AD601" s="238"/>
      <c r="AE601" s="239"/>
      <c r="AG601" s="245"/>
      <c r="AH601" s="245"/>
      <c r="AI601" s="246"/>
      <c r="AJ601" s="246"/>
      <c r="AK601" s="240">
        <f t="shared" si="87"/>
        <v>0</v>
      </c>
      <c r="AL601" s="240">
        <f t="shared" si="88"/>
        <v>0</v>
      </c>
      <c r="AM601" s="247" t="e">
        <f t="shared" si="89"/>
        <v>#DIV/0!</v>
      </c>
      <c r="AN601" s="240" t="str">
        <f>IF(A601="","",VLOOKUP(A601,'IHS DATABASE'!C:H,6,0))</f>
        <v/>
      </c>
      <c r="AO601" s="240"/>
      <c r="AP601" s="248"/>
      <c r="AQ601" s="248"/>
      <c r="AR601" s="222"/>
      <c r="AS601" s="222"/>
      <c r="AT601" s="222">
        <f t="shared" si="90"/>
        <v>0</v>
      </c>
      <c r="AU601" s="222"/>
      <c r="AV601" s="249"/>
      <c r="AW601" s="249"/>
      <c r="AX601" s="222"/>
      <c r="AY601" s="222"/>
      <c r="AZ601" s="222"/>
      <c r="BA601" s="222"/>
      <c r="BB601" s="249"/>
      <c r="BC601" s="249"/>
      <c r="BD601" s="249"/>
      <c r="BE601" s="249"/>
    </row>
    <row r="602" spans="1:57">
      <c r="A602" s="221"/>
      <c r="B602" s="222" t="str">
        <f>IF(A602="","",VLOOKUP(A602,'IHS DATABASE'!C:D,2,0))</f>
        <v/>
      </c>
      <c r="C602" s="223" t="str">
        <f>IF(A602="","",VLOOKUP(A602,'IHS DATABASE'!C:AD,27,0))</f>
        <v/>
      </c>
      <c r="D602" s="223"/>
      <c r="E602" s="223" t="str">
        <f>IF(A602="","",VLOOKUP(A602,'IHS DATABASE'!C:G,5,0))</f>
        <v/>
      </c>
      <c r="F602" s="223" t="str">
        <f>IF(A602="","",VLOOKUP(A602,'IHS DATABASE'!C:AB,26,0))</f>
        <v/>
      </c>
      <c r="G602" s="222" t="str">
        <f>IF(A602="","",VLOOKUP(A602,'IHS DATABASE'!C:X,22,0))</f>
        <v/>
      </c>
      <c r="H602" s="224"/>
      <c r="I602" s="223" t="str">
        <f>IF(A602="","",VLOOKUP(A602,'IHS DATABASE'!C:W,21,0))</f>
        <v/>
      </c>
      <c r="J602" s="223" t="str">
        <f>IF(A602="","",VLOOKUP(A602,'IHS DATABASE'!C:T,18,0))</f>
        <v/>
      </c>
      <c r="K602" s="223"/>
      <c r="L602" s="223"/>
      <c r="M602" s="223" t="str">
        <f>IF(A602="","",VLOOKUP(A602,'IHS DATABASE'!C:U,19,0))</f>
        <v/>
      </c>
      <c r="Q602" s="233"/>
      <c r="R602" s="234"/>
      <c r="S602" s="234" t="str">
        <f>IF(A602="","",VLOOKUP(A602,'IHS DATABASE'!C:BG,30,0))</f>
        <v/>
      </c>
      <c r="T602" s="223"/>
      <c r="U602" s="234" t="str">
        <f>IF(A602="","",VLOOKUP(A602,'IHS DATABASE'!C:AG,31,0))</f>
        <v/>
      </c>
      <c r="V602" s="13"/>
      <c r="W602" s="13"/>
      <c r="X602" s="13"/>
      <c r="Y602" s="237">
        <f t="shared" si="84"/>
        <v>0</v>
      </c>
      <c r="Z602" s="237">
        <f t="shared" si="85"/>
        <v>0</v>
      </c>
      <c r="AA602" s="237" t="str">
        <f t="shared" si="86"/>
        <v>OK</v>
      </c>
      <c r="AB602" s="238"/>
      <c r="AC602" s="238"/>
      <c r="AD602" s="238"/>
      <c r="AE602" s="239"/>
      <c r="AG602" s="245"/>
      <c r="AH602" s="245"/>
      <c r="AI602" s="246"/>
      <c r="AJ602" s="246"/>
      <c r="AK602" s="240">
        <f t="shared" si="87"/>
        <v>0</v>
      </c>
      <c r="AL602" s="240">
        <f t="shared" si="88"/>
        <v>0</v>
      </c>
      <c r="AM602" s="247" t="e">
        <f t="shared" si="89"/>
        <v>#DIV/0!</v>
      </c>
      <c r="AN602" s="240" t="str">
        <f>IF(A602="","",VLOOKUP(A602,'IHS DATABASE'!C:H,6,0))</f>
        <v/>
      </c>
      <c r="AO602" s="240"/>
      <c r="AP602" s="248"/>
      <c r="AQ602" s="248"/>
      <c r="AR602" s="222"/>
      <c r="AS602" s="222"/>
      <c r="AT602" s="222">
        <f t="shared" si="90"/>
        <v>0</v>
      </c>
      <c r="AU602" s="222"/>
      <c r="AV602" s="249"/>
      <c r="AW602" s="249"/>
      <c r="AX602" s="222"/>
      <c r="AY602" s="222"/>
      <c r="AZ602" s="222"/>
      <c r="BA602" s="222"/>
      <c r="BB602" s="249"/>
      <c r="BC602" s="249"/>
      <c r="BD602" s="249"/>
      <c r="BE602" s="249"/>
    </row>
    <row r="603" spans="1:57">
      <c r="A603" s="221"/>
      <c r="B603" s="222" t="str">
        <f>IF(A603="","",VLOOKUP(A603,'IHS DATABASE'!C:D,2,0))</f>
        <v/>
      </c>
      <c r="C603" s="223" t="str">
        <f>IF(A603="","",VLOOKUP(A603,'IHS DATABASE'!C:AD,27,0))</f>
        <v/>
      </c>
      <c r="D603" s="223"/>
      <c r="E603" s="223" t="str">
        <f>IF(A603="","",VLOOKUP(A603,'IHS DATABASE'!C:G,5,0))</f>
        <v/>
      </c>
      <c r="F603" s="223" t="str">
        <f>IF(A603="","",VLOOKUP(A603,'IHS DATABASE'!C:AB,26,0))</f>
        <v/>
      </c>
      <c r="G603" s="222" t="str">
        <f>IF(A603="","",VLOOKUP(A603,'IHS DATABASE'!C:X,22,0))</f>
        <v/>
      </c>
      <c r="H603" s="224"/>
      <c r="I603" s="223" t="str">
        <f>IF(A603="","",VLOOKUP(A603,'IHS DATABASE'!C:W,21,0))</f>
        <v/>
      </c>
      <c r="J603" s="223" t="str">
        <f>IF(A603="","",VLOOKUP(A603,'IHS DATABASE'!C:T,18,0))</f>
        <v/>
      </c>
      <c r="K603" s="223"/>
      <c r="L603" s="223"/>
      <c r="M603" s="223" t="str">
        <f>IF(A603="","",VLOOKUP(A603,'IHS DATABASE'!C:U,19,0))</f>
        <v/>
      </c>
      <c r="Q603" s="233"/>
      <c r="R603" s="234"/>
      <c r="S603" s="234" t="str">
        <f>IF(A603="","",VLOOKUP(A603,'IHS DATABASE'!C:BG,30,0))</f>
        <v/>
      </c>
      <c r="T603" s="223"/>
      <c r="U603" s="234" t="str">
        <f>IF(A603="","",VLOOKUP(A603,'IHS DATABASE'!C:AG,31,0))</f>
        <v/>
      </c>
      <c r="V603" s="13"/>
      <c r="W603" s="13"/>
      <c r="X603" s="13"/>
      <c r="Y603" s="237">
        <f t="shared" si="84"/>
        <v>0</v>
      </c>
      <c r="Z603" s="237">
        <f t="shared" si="85"/>
        <v>0</v>
      </c>
      <c r="AA603" s="237" t="str">
        <f t="shared" si="86"/>
        <v>OK</v>
      </c>
      <c r="AB603" s="238"/>
      <c r="AC603" s="238"/>
      <c r="AD603" s="238"/>
      <c r="AE603" s="239"/>
      <c r="AG603" s="245"/>
      <c r="AH603" s="245"/>
      <c r="AI603" s="246"/>
      <c r="AJ603" s="246"/>
      <c r="AK603" s="240">
        <f t="shared" si="87"/>
        <v>0</v>
      </c>
      <c r="AL603" s="240">
        <f t="shared" si="88"/>
        <v>0</v>
      </c>
      <c r="AM603" s="247" t="e">
        <f t="shared" si="89"/>
        <v>#DIV/0!</v>
      </c>
      <c r="AN603" s="240" t="str">
        <f>IF(A603="","",VLOOKUP(A603,'IHS DATABASE'!C:H,6,0))</f>
        <v/>
      </c>
      <c r="AO603" s="240"/>
      <c r="AP603" s="248"/>
      <c r="AQ603" s="248"/>
      <c r="AR603" s="222"/>
      <c r="AS603" s="222"/>
      <c r="AT603" s="222">
        <f t="shared" si="90"/>
        <v>0</v>
      </c>
      <c r="AU603" s="222"/>
      <c r="AV603" s="249"/>
      <c r="AW603" s="249"/>
      <c r="AX603" s="222"/>
      <c r="AY603" s="222"/>
      <c r="AZ603" s="222"/>
      <c r="BA603" s="222"/>
      <c r="BB603" s="249"/>
      <c r="BC603" s="249"/>
      <c r="BD603" s="249"/>
      <c r="BE603" s="249"/>
    </row>
    <row r="604" spans="1:57">
      <c r="A604" s="221"/>
      <c r="B604" s="222" t="str">
        <f>IF(A604="","",VLOOKUP(A604,'IHS DATABASE'!C:D,2,0))</f>
        <v/>
      </c>
      <c r="C604" s="223" t="str">
        <f>IF(A604="","",VLOOKUP(A604,'IHS DATABASE'!C:AD,27,0))</f>
        <v/>
      </c>
      <c r="D604" s="223"/>
      <c r="E604" s="223" t="str">
        <f>IF(A604="","",VLOOKUP(A604,'IHS DATABASE'!C:G,5,0))</f>
        <v/>
      </c>
      <c r="F604" s="223" t="str">
        <f>IF(A604="","",VLOOKUP(A604,'IHS DATABASE'!C:AB,26,0))</f>
        <v/>
      </c>
      <c r="G604" s="222" t="str">
        <f>IF(A604="","",VLOOKUP(A604,'IHS DATABASE'!C:X,22,0))</f>
        <v/>
      </c>
      <c r="H604" s="224"/>
      <c r="I604" s="223" t="str">
        <f>IF(A604="","",VLOOKUP(A604,'IHS DATABASE'!C:W,21,0))</f>
        <v/>
      </c>
      <c r="J604" s="223" t="str">
        <f>IF(A604="","",VLOOKUP(A604,'IHS DATABASE'!C:T,18,0))</f>
        <v/>
      </c>
      <c r="K604" s="223"/>
      <c r="L604" s="223"/>
      <c r="M604" s="223" t="str">
        <f>IF(A604="","",VLOOKUP(A604,'IHS DATABASE'!C:U,19,0))</f>
        <v/>
      </c>
      <c r="Q604" s="233"/>
      <c r="R604" s="234"/>
      <c r="S604" s="234" t="str">
        <f>IF(A604="","",VLOOKUP(A604,'IHS DATABASE'!C:BG,30,0))</f>
        <v/>
      </c>
      <c r="T604" s="223"/>
      <c r="U604" s="234" t="str">
        <f>IF(A604="","",VLOOKUP(A604,'IHS DATABASE'!C:AG,31,0))</f>
        <v/>
      </c>
      <c r="V604" s="13"/>
      <c r="W604" s="13"/>
      <c r="X604" s="13"/>
      <c r="Y604" s="237">
        <f t="shared" si="84"/>
        <v>0</v>
      </c>
      <c r="Z604" s="237">
        <f t="shared" si="85"/>
        <v>0</v>
      </c>
      <c r="AA604" s="237" t="str">
        <f t="shared" si="86"/>
        <v>OK</v>
      </c>
      <c r="AB604" s="238"/>
      <c r="AC604" s="238"/>
      <c r="AD604" s="238"/>
      <c r="AE604" s="239"/>
      <c r="AG604" s="245"/>
      <c r="AH604" s="245"/>
      <c r="AI604" s="246"/>
      <c r="AJ604" s="246"/>
      <c r="AK604" s="240">
        <f t="shared" si="87"/>
        <v>0</v>
      </c>
      <c r="AL604" s="240">
        <f t="shared" si="88"/>
        <v>0</v>
      </c>
      <c r="AM604" s="247" t="e">
        <f t="shared" si="89"/>
        <v>#DIV/0!</v>
      </c>
      <c r="AN604" s="240" t="str">
        <f>IF(A604="","",VLOOKUP(A604,'IHS DATABASE'!C:H,6,0))</f>
        <v/>
      </c>
      <c r="AO604" s="240"/>
      <c r="AP604" s="248"/>
      <c r="AQ604" s="248"/>
      <c r="AR604" s="222"/>
      <c r="AS604" s="222"/>
      <c r="AT604" s="222">
        <f t="shared" si="90"/>
        <v>0</v>
      </c>
      <c r="AU604" s="222"/>
      <c r="AV604" s="249"/>
      <c r="AW604" s="249"/>
      <c r="AX604" s="222"/>
      <c r="AY604" s="222"/>
      <c r="AZ604" s="222"/>
      <c r="BA604" s="222"/>
      <c r="BB604" s="249"/>
      <c r="BC604" s="249"/>
      <c r="BD604" s="249"/>
      <c r="BE604" s="249"/>
    </row>
    <row r="605" spans="1:57">
      <c r="A605" s="221"/>
      <c r="B605" s="222" t="str">
        <f>IF(A605="","",VLOOKUP(A605,'IHS DATABASE'!C:D,2,0))</f>
        <v/>
      </c>
      <c r="C605" s="223" t="str">
        <f>IF(A605="","",VLOOKUP(A605,'IHS DATABASE'!C:AD,27,0))</f>
        <v/>
      </c>
      <c r="D605" s="223"/>
      <c r="E605" s="223" t="str">
        <f>IF(A605="","",VLOOKUP(A605,'IHS DATABASE'!C:G,5,0))</f>
        <v/>
      </c>
      <c r="F605" s="223" t="str">
        <f>IF(A605="","",VLOOKUP(A605,'IHS DATABASE'!C:AB,26,0))</f>
        <v/>
      </c>
      <c r="G605" s="222" t="str">
        <f>IF(A605="","",VLOOKUP(A605,'IHS DATABASE'!C:X,22,0))</f>
        <v/>
      </c>
      <c r="H605" s="224"/>
      <c r="I605" s="223" t="str">
        <f>IF(A605="","",VLOOKUP(A605,'IHS DATABASE'!C:W,21,0))</f>
        <v/>
      </c>
      <c r="J605" s="223" t="str">
        <f>IF(A605="","",VLOOKUP(A605,'IHS DATABASE'!C:T,18,0))</f>
        <v/>
      </c>
      <c r="K605" s="223"/>
      <c r="L605" s="223"/>
      <c r="M605" s="223" t="str">
        <f>IF(A605="","",VLOOKUP(A605,'IHS DATABASE'!C:U,19,0))</f>
        <v/>
      </c>
      <c r="Q605" s="233"/>
      <c r="R605" s="234"/>
      <c r="S605" s="234" t="str">
        <f>IF(A605="","",VLOOKUP(A605,'IHS DATABASE'!C:BG,30,0))</f>
        <v/>
      </c>
      <c r="T605" s="223"/>
      <c r="U605" s="234" t="str">
        <f>IF(A605="","",VLOOKUP(A605,'IHS DATABASE'!C:AG,31,0))</f>
        <v/>
      </c>
      <c r="V605" s="13"/>
      <c r="W605" s="13"/>
      <c r="X605" s="13"/>
      <c r="Y605" s="237">
        <f t="shared" si="84"/>
        <v>0</v>
      </c>
      <c r="Z605" s="237">
        <f t="shared" si="85"/>
        <v>0</v>
      </c>
      <c r="AA605" s="237" t="str">
        <f t="shared" si="86"/>
        <v>OK</v>
      </c>
      <c r="AB605" s="238"/>
      <c r="AC605" s="238"/>
      <c r="AD605" s="238"/>
      <c r="AE605" s="239"/>
      <c r="AG605" s="245"/>
      <c r="AH605" s="245"/>
      <c r="AI605" s="246"/>
      <c r="AJ605" s="246"/>
      <c r="AK605" s="240">
        <f t="shared" si="87"/>
        <v>0</v>
      </c>
      <c r="AL605" s="240">
        <f t="shared" si="88"/>
        <v>0</v>
      </c>
      <c r="AM605" s="247" t="e">
        <f t="shared" si="89"/>
        <v>#DIV/0!</v>
      </c>
      <c r="AN605" s="240" t="str">
        <f>IF(A605="","",VLOOKUP(A605,'IHS DATABASE'!C:H,6,0))</f>
        <v/>
      </c>
      <c r="AO605" s="240"/>
      <c r="AP605" s="248"/>
      <c r="AQ605" s="248"/>
      <c r="AR605" s="222"/>
      <c r="AS605" s="222"/>
      <c r="AT605" s="222">
        <f t="shared" si="90"/>
        <v>0</v>
      </c>
      <c r="AU605" s="222"/>
      <c r="AV605" s="249"/>
      <c r="AW605" s="249"/>
      <c r="AX605" s="222"/>
      <c r="AY605" s="222"/>
      <c r="AZ605" s="222"/>
      <c r="BA605" s="222"/>
      <c r="BB605" s="249"/>
      <c r="BC605" s="249"/>
      <c r="BD605" s="249"/>
      <c r="BE605" s="249"/>
    </row>
    <row r="606" spans="1:57">
      <c r="A606" s="221"/>
      <c r="B606" s="222" t="str">
        <f>IF(A606="","",VLOOKUP(A606,'IHS DATABASE'!C:D,2,0))</f>
        <v/>
      </c>
      <c r="C606" s="223" t="str">
        <f>IF(A606="","",VLOOKUP(A606,'IHS DATABASE'!C:AD,27,0))</f>
        <v/>
      </c>
      <c r="D606" s="223"/>
      <c r="E606" s="223" t="str">
        <f>IF(A606="","",VLOOKUP(A606,'IHS DATABASE'!C:G,5,0))</f>
        <v/>
      </c>
      <c r="F606" s="223" t="str">
        <f>IF(A606="","",VLOOKUP(A606,'IHS DATABASE'!C:AB,26,0))</f>
        <v/>
      </c>
      <c r="G606" s="222" t="str">
        <f>IF(A606="","",VLOOKUP(A606,'IHS DATABASE'!C:X,22,0))</f>
        <v/>
      </c>
      <c r="H606" s="224"/>
      <c r="I606" s="223" t="str">
        <f>IF(A606="","",VLOOKUP(A606,'IHS DATABASE'!C:W,21,0))</f>
        <v/>
      </c>
      <c r="J606" s="223" t="str">
        <f>IF(A606="","",VLOOKUP(A606,'IHS DATABASE'!C:T,18,0))</f>
        <v/>
      </c>
      <c r="K606" s="223"/>
      <c r="L606" s="223"/>
      <c r="M606" s="223" t="str">
        <f>IF(A606="","",VLOOKUP(A606,'IHS DATABASE'!C:U,19,0))</f>
        <v/>
      </c>
      <c r="Q606" s="233"/>
      <c r="R606" s="234"/>
      <c r="S606" s="234" t="str">
        <f>IF(A606="","",VLOOKUP(A606,'IHS DATABASE'!C:BG,30,0))</f>
        <v/>
      </c>
      <c r="T606" s="223"/>
      <c r="U606" s="234" t="str">
        <f>IF(A606="","",VLOOKUP(A606,'IHS DATABASE'!C:AG,31,0))</f>
        <v/>
      </c>
      <c r="V606" s="13"/>
      <c r="W606" s="13"/>
      <c r="X606" s="13"/>
      <c r="Y606" s="237">
        <f t="shared" si="84"/>
        <v>0</v>
      </c>
      <c r="Z606" s="237">
        <f t="shared" si="85"/>
        <v>0</v>
      </c>
      <c r="AA606" s="237" t="str">
        <f t="shared" si="86"/>
        <v>OK</v>
      </c>
      <c r="AB606" s="238"/>
      <c r="AC606" s="238"/>
      <c r="AD606" s="238"/>
      <c r="AE606" s="239"/>
      <c r="AG606" s="245"/>
      <c r="AH606" s="245"/>
      <c r="AI606" s="246"/>
      <c r="AJ606" s="246"/>
      <c r="AK606" s="240">
        <f t="shared" si="87"/>
        <v>0</v>
      </c>
      <c r="AL606" s="240">
        <f t="shared" si="88"/>
        <v>0</v>
      </c>
      <c r="AM606" s="247" t="e">
        <f t="shared" si="89"/>
        <v>#DIV/0!</v>
      </c>
      <c r="AN606" s="240" t="str">
        <f>IF(A606="","",VLOOKUP(A606,'IHS DATABASE'!C:H,6,0))</f>
        <v/>
      </c>
      <c r="AO606" s="240"/>
      <c r="AP606" s="248"/>
      <c r="AQ606" s="248"/>
      <c r="AR606" s="222"/>
      <c r="AS606" s="222"/>
      <c r="AT606" s="222">
        <f t="shared" si="90"/>
        <v>0</v>
      </c>
      <c r="AU606" s="222"/>
      <c r="AV606" s="249"/>
      <c r="AW606" s="249"/>
      <c r="AX606" s="222"/>
      <c r="AY606" s="222"/>
      <c r="AZ606" s="222"/>
      <c r="BA606" s="222"/>
      <c r="BB606" s="249"/>
      <c r="BC606" s="249"/>
      <c r="BD606" s="249"/>
      <c r="BE606" s="249"/>
    </row>
    <row r="607" spans="1:57">
      <c r="A607" s="221"/>
      <c r="B607" s="222" t="str">
        <f>IF(A607="","",VLOOKUP(A607,'IHS DATABASE'!C:D,2,0))</f>
        <v/>
      </c>
      <c r="C607" s="223" t="str">
        <f>IF(A607="","",VLOOKUP(A607,'IHS DATABASE'!C:AD,27,0))</f>
        <v/>
      </c>
      <c r="D607" s="223"/>
      <c r="E607" s="223" t="str">
        <f>IF(A607="","",VLOOKUP(A607,'IHS DATABASE'!C:G,5,0))</f>
        <v/>
      </c>
      <c r="F607" s="223" t="str">
        <f>IF(A607="","",VLOOKUP(A607,'IHS DATABASE'!C:AB,26,0))</f>
        <v/>
      </c>
      <c r="G607" s="222" t="str">
        <f>IF(A607="","",VLOOKUP(A607,'IHS DATABASE'!C:X,22,0))</f>
        <v/>
      </c>
      <c r="H607" s="224"/>
      <c r="I607" s="223" t="str">
        <f>IF(A607="","",VLOOKUP(A607,'IHS DATABASE'!C:W,21,0))</f>
        <v/>
      </c>
      <c r="J607" s="223" t="str">
        <f>IF(A607="","",VLOOKUP(A607,'IHS DATABASE'!C:T,18,0))</f>
        <v/>
      </c>
      <c r="K607" s="223"/>
      <c r="L607" s="223"/>
      <c r="M607" s="223" t="str">
        <f>IF(A607="","",VLOOKUP(A607,'IHS DATABASE'!C:U,19,0))</f>
        <v/>
      </c>
      <c r="Q607" s="233"/>
      <c r="R607" s="234"/>
      <c r="S607" s="234" t="str">
        <f>IF(A607="","",VLOOKUP(A607,'IHS DATABASE'!C:BG,30,0))</f>
        <v/>
      </c>
      <c r="T607" s="223"/>
      <c r="U607" s="234" t="str">
        <f>IF(A607="","",VLOOKUP(A607,'IHS DATABASE'!C:AG,31,0))</f>
        <v/>
      </c>
      <c r="V607" s="13"/>
      <c r="W607" s="13"/>
      <c r="X607" s="13"/>
      <c r="Y607" s="237">
        <f t="shared" si="84"/>
        <v>0</v>
      </c>
      <c r="Z607" s="237">
        <f t="shared" si="85"/>
        <v>0</v>
      </c>
      <c r="AA607" s="237" t="str">
        <f t="shared" si="86"/>
        <v>OK</v>
      </c>
      <c r="AB607" s="238"/>
      <c r="AC607" s="238"/>
      <c r="AD607" s="238"/>
      <c r="AE607" s="239"/>
      <c r="AG607" s="245"/>
      <c r="AH607" s="245"/>
      <c r="AI607" s="246"/>
      <c r="AJ607" s="246"/>
      <c r="AK607" s="240">
        <f t="shared" si="87"/>
        <v>0</v>
      </c>
      <c r="AL607" s="240">
        <f t="shared" si="88"/>
        <v>0</v>
      </c>
      <c r="AM607" s="247" t="e">
        <f t="shared" si="89"/>
        <v>#DIV/0!</v>
      </c>
      <c r="AN607" s="240" t="str">
        <f>IF(A607="","",VLOOKUP(A607,'IHS DATABASE'!C:H,6,0))</f>
        <v/>
      </c>
      <c r="AO607" s="240"/>
      <c r="AP607" s="248"/>
      <c r="AQ607" s="248"/>
      <c r="AR607" s="222"/>
      <c r="AS607" s="222"/>
      <c r="AT607" s="222">
        <f t="shared" si="90"/>
        <v>0</v>
      </c>
      <c r="AU607" s="222"/>
      <c r="AV607" s="249"/>
      <c r="AW607" s="249"/>
      <c r="AX607" s="222"/>
      <c r="AY607" s="222"/>
      <c r="AZ607" s="222"/>
      <c r="BA607" s="222"/>
      <c r="BB607" s="249"/>
      <c r="BC607" s="249"/>
      <c r="BD607" s="249"/>
      <c r="BE607" s="249"/>
    </row>
    <row r="608" spans="1:57">
      <c r="A608" s="221"/>
      <c r="B608" s="222" t="str">
        <f>IF(A608="","",VLOOKUP(A608,'IHS DATABASE'!C:D,2,0))</f>
        <v/>
      </c>
      <c r="C608" s="223" t="str">
        <f>IF(A608="","",VLOOKUP(A608,'IHS DATABASE'!C:AD,27,0))</f>
        <v/>
      </c>
      <c r="D608" s="223"/>
      <c r="E608" s="223" t="str">
        <f>IF(A608="","",VLOOKUP(A608,'IHS DATABASE'!C:G,5,0))</f>
        <v/>
      </c>
      <c r="F608" s="223" t="str">
        <f>IF(A608="","",VLOOKUP(A608,'IHS DATABASE'!C:AB,26,0))</f>
        <v/>
      </c>
      <c r="G608" s="222" t="str">
        <f>IF(A608="","",VLOOKUP(A608,'IHS DATABASE'!C:X,22,0))</f>
        <v/>
      </c>
      <c r="H608" s="224"/>
      <c r="I608" s="223" t="str">
        <f>IF(A608="","",VLOOKUP(A608,'IHS DATABASE'!C:W,21,0))</f>
        <v/>
      </c>
      <c r="J608" s="223" t="str">
        <f>IF(A608="","",VLOOKUP(A608,'IHS DATABASE'!C:T,18,0))</f>
        <v/>
      </c>
      <c r="K608" s="223"/>
      <c r="L608" s="223"/>
      <c r="M608" s="223" t="str">
        <f>IF(A608="","",VLOOKUP(A608,'IHS DATABASE'!C:U,19,0))</f>
        <v/>
      </c>
      <c r="Q608" s="233"/>
      <c r="R608" s="234"/>
      <c r="S608" s="234" t="str">
        <f>IF(A608="","",VLOOKUP(A608,'IHS DATABASE'!C:BG,30,0))</f>
        <v/>
      </c>
      <c r="T608" s="223"/>
      <c r="U608" s="234" t="str">
        <f>IF(A608="","",VLOOKUP(A608,'IHS DATABASE'!C:AG,31,0))</f>
        <v/>
      </c>
      <c r="V608" s="13"/>
      <c r="W608" s="13"/>
      <c r="X608" s="13"/>
      <c r="Y608" s="237">
        <f t="shared" si="84"/>
        <v>0</v>
      </c>
      <c r="Z608" s="237">
        <f t="shared" si="85"/>
        <v>0</v>
      </c>
      <c r="AA608" s="237" t="str">
        <f t="shared" si="86"/>
        <v>OK</v>
      </c>
      <c r="AB608" s="238"/>
      <c r="AC608" s="238"/>
      <c r="AD608" s="238"/>
      <c r="AE608" s="239"/>
      <c r="AG608" s="245"/>
      <c r="AH608" s="245"/>
      <c r="AI608" s="246"/>
      <c r="AJ608" s="246"/>
      <c r="AK608" s="240">
        <f t="shared" si="87"/>
        <v>0</v>
      </c>
      <c r="AL608" s="240">
        <f t="shared" si="88"/>
        <v>0</v>
      </c>
      <c r="AM608" s="247" t="e">
        <f t="shared" si="89"/>
        <v>#DIV/0!</v>
      </c>
      <c r="AN608" s="240" t="str">
        <f>IF(A608="","",VLOOKUP(A608,'IHS DATABASE'!C:H,6,0))</f>
        <v/>
      </c>
      <c r="AO608" s="240"/>
      <c r="AP608" s="248"/>
      <c r="AQ608" s="248"/>
      <c r="AR608" s="222"/>
      <c r="AS608" s="222"/>
      <c r="AT608" s="222">
        <f t="shared" si="90"/>
        <v>0</v>
      </c>
      <c r="AU608" s="222"/>
      <c r="AV608" s="249"/>
      <c r="AW608" s="249"/>
      <c r="AX608" s="222"/>
      <c r="AY608" s="222"/>
      <c r="AZ608" s="222"/>
      <c r="BA608" s="222"/>
      <c r="BB608" s="249"/>
      <c r="BC608" s="249"/>
      <c r="BD608" s="249"/>
      <c r="BE608" s="249"/>
    </row>
    <row r="609" spans="1:57">
      <c r="A609" s="221"/>
      <c r="B609" s="222" t="str">
        <f>IF(A609="","",VLOOKUP(A609,'IHS DATABASE'!C:D,2,0))</f>
        <v/>
      </c>
      <c r="C609" s="223" t="str">
        <f>IF(A609="","",VLOOKUP(A609,'IHS DATABASE'!C:AD,27,0))</f>
        <v/>
      </c>
      <c r="D609" s="223"/>
      <c r="E609" s="223" t="str">
        <f>IF(A609="","",VLOOKUP(A609,'IHS DATABASE'!C:G,5,0))</f>
        <v/>
      </c>
      <c r="F609" s="223" t="str">
        <f>IF(A609="","",VLOOKUP(A609,'IHS DATABASE'!C:AB,26,0))</f>
        <v/>
      </c>
      <c r="G609" s="222" t="str">
        <f>IF(A609="","",VLOOKUP(A609,'IHS DATABASE'!C:X,22,0))</f>
        <v/>
      </c>
      <c r="H609" s="224"/>
      <c r="I609" s="223" t="str">
        <f>IF(A609="","",VLOOKUP(A609,'IHS DATABASE'!C:W,21,0))</f>
        <v/>
      </c>
      <c r="J609" s="223" t="str">
        <f>IF(A609="","",VLOOKUP(A609,'IHS DATABASE'!C:T,18,0))</f>
        <v/>
      </c>
      <c r="K609" s="223"/>
      <c r="L609" s="223"/>
      <c r="M609" s="223" t="str">
        <f>IF(A609="","",VLOOKUP(A609,'IHS DATABASE'!C:U,19,0))</f>
        <v/>
      </c>
      <c r="Q609" s="233"/>
      <c r="R609" s="234"/>
      <c r="S609" s="234" t="str">
        <f>IF(A609="","",VLOOKUP(A609,'IHS DATABASE'!C:BG,30,0))</f>
        <v/>
      </c>
      <c r="T609" s="223"/>
      <c r="U609" s="234" t="str">
        <f>IF(A609="","",VLOOKUP(A609,'IHS DATABASE'!C:AG,31,0))</f>
        <v/>
      </c>
      <c r="V609" s="13"/>
      <c r="W609" s="13"/>
      <c r="X609" s="13"/>
      <c r="Y609" s="237">
        <f t="shared" si="84"/>
        <v>0</v>
      </c>
      <c r="Z609" s="237">
        <f t="shared" si="85"/>
        <v>0</v>
      </c>
      <c r="AA609" s="237" t="str">
        <f t="shared" si="86"/>
        <v>OK</v>
      </c>
      <c r="AB609" s="238"/>
      <c r="AC609" s="238"/>
      <c r="AD609" s="238"/>
      <c r="AE609" s="239"/>
      <c r="AG609" s="245"/>
      <c r="AH609" s="245"/>
      <c r="AI609" s="246"/>
      <c r="AJ609" s="246"/>
      <c r="AK609" s="240">
        <f t="shared" si="87"/>
        <v>0</v>
      </c>
      <c r="AL609" s="240">
        <f t="shared" si="88"/>
        <v>0</v>
      </c>
      <c r="AM609" s="247" t="e">
        <f t="shared" si="89"/>
        <v>#DIV/0!</v>
      </c>
      <c r="AN609" s="240" t="str">
        <f>IF(A609="","",VLOOKUP(A609,'IHS DATABASE'!C:H,6,0))</f>
        <v/>
      </c>
      <c r="AO609" s="240"/>
      <c r="AP609" s="248"/>
      <c r="AQ609" s="248"/>
      <c r="AR609" s="222"/>
      <c r="AS609" s="222"/>
      <c r="AT609" s="222">
        <f t="shared" si="90"/>
        <v>0</v>
      </c>
      <c r="AU609" s="222"/>
      <c r="AV609" s="249"/>
      <c r="AW609" s="249"/>
      <c r="AX609" s="222"/>
      <c r="AY609" s="222"/>
      <c r="AZ609" s="222"/>
      <c r="BA609" s="222"/>
      <c r="BB609" s="249"/>
      <c r="BC609" s="249"/>
      <c r="BD609" s="249"/>
      <c r="BE609" s="249"/>
    </row>
    <row r="610" spans="1:57">
      <c r="A610" s="221"/>
      <c r="B610" s="222" t="str">
        <f>IF(A610="","",VLOOKUP(A610,'IHS DATABASE'!C:D,2,0))</f>
        <v/>
      </c>
      <c r="C610" s="223" t="str">
        <f>IF(A610="","",VLOOKUP(A610,'IHS DATABASE'!C:AD,27,0))</f>
        <v/>
      </c>
      <c r="D610" s="223"/>
      <c r="E610" s="223" t="str">
        <f>IF(A610="","",VLOOKUP(A610,'IHS DATABASE'!C:G,5,0))</f>
        <v/>
      </c>
      <c r="F610" s="223" t="str">
        <f>IF(A610="","",VLOOKUP(A610,'IHS DATABASE'!C:AB,26,0))</f>
        <v/>
      </c>
      <c r="G610" s="222" t="str">
        <f>IF(A610="","",VLOOKUP(A610,'IHS DATABASE'!C:X,22,0))</f>
        <v/>
      </c>
      <c r="H610" s="224"/>
      <c r="I610" s="223" t="str">
        <f>IF(A610="","",VLOOKUP(A610,'IHS DATABASE'!C:W,21,0))</f>
        <v/>
      </c>
      <c r="J610" s="223" t="str">
        <f>IF(A610="","",VLOOKUP(A610,'IHS DATABASE'!C:T,18,0))</f>
        <v/>
      </c>
      <c r="K610" s="223"/>
      <c r="L610" s="223"/>
      <c r="M610" s="223" t="str">
        <f>IF(A610="","",VLOOKUP(A610,'IHS DATABASE'!C:U,19,0))</f>
        <v/>
      </c>
      <c r="Q610" s="233"/>
      <c r="R610" s="234"/>
      <c r="S610" s="234" t="str">
        <f>IF(A610="","",VLOOKUP(A610,'IHS DATABASE'!C:BG,30,0))</f>
        <v/>
      </c>
      <c r="T610" s="223"/>
      <c r="U610" s="234" t="str">
        <f>IF(A610="","",VLOOKUP(A610,'IHS DATABASE'!C:AG,31,0))</f>
        <v/>
      </c>
      <c r="V610" s="13"/>
      <c r="W610" s="13"/>
      <c r="X610" s="13"/>
      <c r="Y610" s="237">
        <f t="shared" si="84"/>
        <v>0</v>
      </c>
      <c r="Z610" s="237">
        <f t="shared" si="85"/>
        <v>0</v>
      </c>
      <c r="AA610" s="237" t="str">
        <f t="shared" si="86"/>
        <v>OK</v>
      </c>
      <c r="AB610" s="238"/>
      <c r="AC610" s="238"/>
      <c r="AD610" s="238"/>
      <c r="AE610" s="239"/>
      <c r="AG610" s="245"/>
      <c r="AH610" s="245"/>
      <c r="AI610" s="246"/>
      <c r="AJ610" s="246"/>
      <c r="AK610" s="240">
        <f t="shared" si="87"/>
        <v>0</v>
      </c>
      <c r="AL610" s="240">
        <f t="shared" si="88"/>
        <v>0</v>
      </c>
      <c r="AM610" s="247" t="e">
        <f t="shared" si="89"/>
        <v>#DIV/0!</v>
      </c>
      <c r="AN610" s="240" t="str">
        <f>IF(A610="","",VLOOKUP(A610,'IHS DATABASE'!C:H,6,0))</f>
        <v/>
      </c>
      <c r="AO610" s="240"/>
      <c r="AP610" s="248"/>
      <c r="AQ610" s="248"/>
      <c r="AR610" s="222"/>
      <c r="AS610" s="222"/>
      <c r="AT610" s="222">
        <f t="shared" si="90"/>
        <v>0</v>
      </c>
      <c r="AU610" s="222"/>
      <c r="AV610" s="249"/>
      <c r="AW610" s="249"/>
      <c r="AX610" s="222"/>
      <c r="AY610" s="222"/>
      <c r="AZ610" s="222"/>
      <c r="BA610" s="222"/>
      <c r="BB610" s="249"/>
      <c r="BC610" s="249"/>
      <c r="BD610" s="249"/>
      <c r="BE610" s="249"/>
    </row>
    <row r="611" spans="1:57">
      <c r="A611" s="221"/>
      <c r="B611" s="222" t="str">
        <f>IF(A611="","",VLOOKUP(A611,'IHS DATABASE'!C:D,2,0))</f>
        <v/>
      </c>
      <c r="C611" s="223" t="str">
        <f>IF(A611="","",VLOOKUP(A611,'IHS DATABASE'!C:AD,27,0))</f>
        <v/>
      </c>
      <c r="D611" s="223"/>
      <c r="E611" s="223" t="str">
        <f>IF(A611="","",VLOOKUP(A611,'IHS DATABASE'!C:G,5,0))</f>
        <v/>
      </c>
      <c r="F611" s="223" t="str">
        <f>IF(A611="","",VLOOKUP(A611,'IHS DATABASE'!C:AB,26,0))</f>
        <v/>
      </c>
      <c r="G611" s="222" t="str">
        <f>IF(A611="","",VLOOKUP(A611,'IHS DATABASE'!C:X,22,0))</f>
        <v/>
      </c>
      <c r="H611" s="224"/>
      <c r="I611" s="223" t="str">
        <f>IF(A611="","",VLOOKUP(A611,'IHS DATABASE'!C:W,21,0))</f>
        <v/>
      </c>
      <c r="J611" s="223" t="str">
        <f>IF(A611="","",VLOOKUP(A611,'IHS DATABASE'!C:T,18,0))</f>
        <v/>
      </c>
      <c r="K611" s="223"/>
      <c r="L611" s="223"/>
      <c r="M611" s="223" t="str">
        <f>IF(A611="","",VLOOKUP(A611,'IHS DATABASE'!C:U,19,0))</f>
        <v/>
      </c>
      <c r="Q611" s="233"/>
      <c r="R611" s="234"/>
      <c r="S611" s="234" t="str">
        <f>IF(A611="","",VLOOKUP(A611,'IHS DATABASE'!C:BG,30,0))</f>
        <v/>
      </c>
      <c r="T611" s="223"/>
      <c r="U611" s="234" t="str">
        <f>IF(A611="","",VLOOKUP(A611,'IHS DATABASE'!C:AG,31,0))</f>
        <v/>
      </c>
      <c r="V611" s="13"/>
      <c r="W611" s="13"/>
      <c r="X611" s="13"/>
      <c r="Y611" s="237">
        <f t="shared" si="84"/>
        <v>0</v>
      </c>
      <c r="Z611" s="237">
        <f t="shared" si="85"/>
        <v>0</v>
      </c>
      <c r="AA611" s="237" t="str">
        <f t="shared" si="86"/>
        <v>OK</v>
      </c>
      <c r="AB611" s="238"/>
      <c r="AC611" s="238"/>
      <c r="AD611" s="238"/>
      <c r="AE611" s="239"/>
      <c r="AG611" s="245"/>
      <c r="AH611" s="245"/>
      <c r="AI611" s="246"/>
      <c r="AJ611" s="246"/>
      <c r="AK611" s="240">
        <f t="shared" si="87"/>
        <v>0</v>
      </c>
      <c r="AL611" s="240">
        <f t="shared" si="88"/>
        <v>0</v>
      </c>
      <c r="AM611" s="247" t="e">
        <f t="shared" si="89"/>
        <v>#DIV/0!</v>
      </c>
      <c r="AN611" s="240" t="str">
        <f>IF(A611="","",VLOOKUP(A611,'IHS DATABASE'!C:H,6,0))</f>
        <v/>
      </c>
      <c r="AO611" s="240"/>
      <c r="AP611" s="248"/>
      <c r="AQ611" s="248"/>
      <c r="AR611" s="222"/>
      <c r="AS611" s="222"/>
      <c r="AT611" s="222">
        <f t="shared" si="90"/>
        <v>0</v>
      </c>
      <c r="AU611" s="222"/>
      <c r="AV611" s="249"/>
      <c r="AW611" s="249"/>
      <c r="AX611" s="222"/>
      <c r="AY611" s="222"/>
      <c r="AZ611" s="222"/>
      <c r="BA611" s="222"/>
      <c r="BB611" s="249"/>
      <c r="BC611" s="249"/>
      <c r="BD611" s="249"/>
      <c r="BE611" s="249"/>
    </row>
    <row r="612" spans="1:57">
      <c r="A612" s="221"/>
      <c r="B612" s="222" t="str">
        <f>IF(A612="","",VLOOKUP(A612,'IHS DATABASE'!C:D,2,0))</f>
        <v/>
      </c>
      <c r="C612" s="223" t="str">
        <f>IF(A612="","",VLOOKUP(A612,'IHS DATABASE'!C:AD,27,0))</f>
        <v/>
      </c>
      <c r="D612" s="223"/>
      <c r="E612" s="223" t="str">
        <f>IF(A612="","",VLOOKUP(A612,'IHS DATABASE'!C:G,5,0))</f>
        <v/>
      </c>
      <c r="F612" s="223" t="str">
        <f>IF(A612="","",VLOOKUP(A612,'IHS DATABASE'!C:AB,26,0))</f>
        <v/>
      </c>
      <c r="G612" s="222" t="str">
        <f>IF(A612="","",VLOOKUP(A612,'IHS DATABASE'!C:X,22,0))</f>
        <v/>
      </c>
      <c r="H612" s="224"/>
      <c r="I612" s="223" t="str">
        <f>IF(A612="","",VLOOKUP(A612,'IHS DATABASE'!C:W,21,0))</f>
        <v/>
      </c>
      <c r="J612" s="223" t="str">
        <f>IF(A612="","",VLOOKUP(A612,'IHS DATABASE'!C:T,18,0))</f>
        <v/>
      </c>
      <c r="K612" s="223"/>
      <c r="L612" s="223"/>
      <c r="M612" s="223" t="str">
        <f>IF(A612="","",VLOOKUP(A612,'IHS DATABASE'!C:U,19,0))</f>
        <v/>
      </c>
      <c r="Q612" s="233"/>
      <c r="R612" s="234"/>
      <c r="S612" s="234" t="str">
        <f>IF(A612="","",VLOOKUP(A612,'IHS DATABASE'!C:BG,30,0))</f>
        <v/>
      </c>
      <c r="T612" s="223"/>
      <c r="U612" s="234" t="str">
        <f>IF(A612="","",VLOOKUP(A612,'IHS DATABASE'!C:AG,31,0))</f>
        <v/>
      </c>
      <c r="V612" s="13"/>
      <c r="W612" s="13"/>
      <c r="X612" s="13"/>
      <c r="Y612" s="237">
        <f t="shared" si="84"/>
        <v>0</v>
      </c>
      <c r="Z612" s="237">
        <f t="shared" si="85"/>
        <v>0</v>
      </c>
      <c r="AA612" s="237" t="str">
        <f t="shared" si="86"/>
        <v>OK</v>
      </c>
      <c r="AB612" s="238"/>
      <c r="AC612" s="238"/>
      <c r="AD612" s="238"/>
      <c r="AE612" s="239"/>
      <c r="AG612" s="245"/>
      <c r="AH612" s="245"/>
      <c r="AI612" s="246"/>
      <c r="AJ612" s="246"/>
      <c r="AK612" s="240">
        <f t="shared" si="87"/>
        <v>0</v>
      </c>
      <c r="AL612" s="240">
        <f t="shared" si="88"/>
        <v>0</v>
      </c>
      <c r="AM612" s="247" t="e">
        <f t="shared" si="89"/>
        <v>#DIV/0!</v>
      </c>
      <c r="AN612" s="240" t="str">
        <f>IF(A612="","",VLOOKUP(A612,'IHS DATABASE'!C:H,6,0))</f>
        <v/>
      </c>
      <c r="AO612" s="240"/>
      <c r="AP612" s="248"/>
      <c r="AQ612" s="248"/>
      <c r="AR612" s="222"/>
      <c r="AS612" s="222"/>
      <c r="AT612" s="222">
        <f t="shared" si="90"/>
        <v>0</v>
      </c>
      <c r="AU612" s="222"/>
      <c r="AV612" s="249"/>
      <c r="AW612" s="249"/>
      <c r="AX612" s="222"/>
      <c r="AY612" s="222"/>
      <c r="AZ612" s="222"/>
      <c r="BA612" s="222"/>
      <c r="BB612" s="249"/>
      <c r="BC612" s="249"/>
      <c r="BD612" s="249"/>
      <c r="BE612" s="249"/>
    </row>
    <row r="613" spans="1:57">
      <c r="A613" s="221"/>
      <c r="B613" s="222" t="str">
        <f>IF(A613="","",VLOOKUP(A613,'IHS DATABASE'!C:D,2,0))</f>
        <v/>
      </c>
      <c r="C613" s="223" t="str">
        <f>IF(A613="","",VLOOKUP(A613,'IHS DATABASE'!C:AD,27,0))</f>
        <v/>
      </c>
      <c r="D613" s="223"/>
      <c r="E613" s="223" t="str">
        <f>IF(A613="","",VLOOKUP(A613,'IHS DATABASE'!C:G,5,0))</f>
        <v/>
      </c>
      <c r="F613" s="223" t="str">
        <f>IF(A613="","",VLOOKUP(A613,'IHS DATABASE'!C:AB,26,0))</f>
        <v/>
      </c>
      <c r="G613" s="222" t="str">
        <f>IF(A613="","",VLOOKUP(A613,'IHS DATABASE'!C:X,22,0))</f>
        <v/>
      </c>
      <c r="H613" s="224"/>
      <c r="I613" s="223" t="str">
        <f>IF(A613="","",VLOOKUP(A613,'IHS DATABASE'!C:W,21,0))</f>
        <v/>
      </c>
      <c r="J613" s="223" t="str">
        <f>IF(A613="","",VLOOKUP(A613,'IHS DATABASE'!C:T,18,0))</f>
        <v/>
      </c>
      <c r="K613" s="223"/>
      <c r="L613" s="223"/>
      <c r="M613" s="223" t="str">
        <f>IF(A613="","",VLOOKUP(A613,'IHS DATABASE'!C:U,19,0))</f>
        <v/>
      </c>
      <c r="Q613" s="233"/>
      <c r="R613" s="234"/>
      <c r="S613" s="234" t="str">
        <f>IF(A613="","",VLOOKUP(A613,'IHS DATABASE'!C:BG,30,0))</f>
        <v/>
      </c>
      <c r="T613" s="223"/>
      <c r="U613" s="234" t="str">
        <f>IF(A613="","",VLOOKUP(A613,'IHS DATABASE'!C:AG,31,0))</f>
        <v/>
      </c>
      <c r="V613" s="13"/>
      <c r="W613" s="13"/>
      <c r="X613" s="13"/>
      <c r="Y613" s="237">
        <f t="shared" si="84"/>
        <v>0</v>
      </c>
      <c r="Z613" s="237">
        <f t="shared" si="85"/>
        <v>0</v>
      </c>
      <c r="AA613" s="237" t="str">
        <f t="shared" si="86"/>
        <v>OK</v>
      </c>
      <c r="AB613" s="238"/>
      <c r="AC613" s="238"/>
      <c r="AD613" s="238"/>
      <c r="AE613" s="239"/>
      <c r="AG613" s="245"/>
      <c r="AH613" s="245"/>
      <c r="AI613" s="246"/>
      <c r="AJ613" s="246"/>
      <c r="AK613" s="240">
        <f t="shared" si="87"/>
        <v>0</v>
      </c>
      <c r="AL613" s="240">
        <f t="shared" si="88"/>
        <v>0</v>
      </c>
      <c r="AM613" s="247" t="e">
        <f t="shared" si="89"/>
        <v>#DIV/0!</v>
      </c>
      <c r="AN613" s="240" t="str">
        <f>IF(A613="","",VLOOKUP(A613,'IHS DATABASE'!C:H,6,0))</f>
        <v/>
      </c>
      <c r="AO613" s="240"/>
      <c r="AP613" s="248"/>
      <c r="AQ613" s="248"/>
      <c r="AR613" s="222"/>
      <c r="AS613" s="222"/>
      <c r="AT613" s="222">
        <f t="shared" si="90"/>
        <v>0</v>
      </c>
      <c r="AU613" s="222"/>
      <c r="AV613" s="249"/>
      <c r="AW613" s="249"/>
      <c r="AX613" s="222"/>
      <c r="AY613" s="222"/>
      <c r="AZ613" s="222"/>
      <c r="BA613" s="222"/>
      <c r="BB613" s="249"/>
      <c r="BC613" s="249"/>
      <c r="BD613" s="249"/>
      <c r="BE613" s="249"/>
    </row>
    <row r="614" spans="1:57">
      <c r="A614" s="221"/>
      <c r="B614" s="222" t="str">
        <f>IF(A614="","",VLOOKUP(A614,'IHS DATABASE'!C:D,2,0))</f>
        <v/>
      </c>
      <c r="C614" s="223" t="str">
        <f>IF(A614="","",VLOOKUP(A614,'IHS DATABASE'!C:AD,27,0))</f>
        <v/>
      </c>
      <c r="D614" s="223"/>
      <c r="E614" s="223" t="str">
        <f>IF(A614="","",VLOOKUP(A614,'IHS DATABASE'!C:G,5,0))</f>
        <v/>
      </c>
      <c r="F614" s="223" t="str">
        <f>IF(A614="","",VLOOKUP(A614,'IHS DATABASE'!C:AB,26,0))</f>
        <v/>
      </c>
      <c r="G614" s="222" t="str">
        <f>IF(A614="","",VLOOKUP(A614,'IHS DATABASE'!C:X,22,0))</f>
        <v/>
      </c>
      <c r="H614" s="224"/>
      <c r="I614" s="223" t="str">
        <f>IF(A614="","",VLOOKUP(A614,'IHS DATABASE'!C:W,21,0))</f>
        <v/>
      </c>
      <c r="J614" s="223" t="str">
        <f>IF(A614="","",VLOOKUP(A614,'IHS DATABASE'!C:T,18,0))</f>
        <v/>
      </c>
      <c r="K614" s="223"/>
      <c r="L614" s="223"/>
      <c r="M614" s="223" t="str">
        <f>IF(A614="","",VLOOKUP(A614,'IHS DATABASE'!C:U,19,0))</f>
        <v/>
      </c>
      <c r="Q614" s="233"/>
      <c r="R614" s="234"/>
      <c r="S614" s="234" t="str">
        <f>IF(A614="","",VLOOKUP(A614,'IHS DATABASE'!C:BG,30,0))</f>
        <v/>
      </c>
      <c r="T614" s="223"/>
      <c r="U614" s="234" t="str">
        <f>IF(A614="","",VLOOKUP(A614,'IHS DATABASE'!C:AG,31,0))</f>
        <v/>
      </c>
      <c r="V614" s="13"/>
      <c r="W614" s="13"/>
      <c r="X614" s="13"/>
      <c r="Y614" s="237">
        <f t="shared" si="84"/>
        <v>0</v>
      </c>
      <c r="Z614" s="237">
        <f t="shared" si="85"/>
        <v>0</v>
      </c>
      <c r="AA614" s="237" t="str">
        <f t="shared" si="86"/>
        <v>OK</v>
      </c>
      <c r="AB614" s="238"/>
      <c r="AC614" s="238"/>
      <c r="AD614" s="238"/>
      <c r="AE614" s="239"/>
      <c r="AG614" s="245"/>
      <c r="AH614" s="245"/>
      <c r="AI614" s="246"/>
      <c r="AJ614" s="246"/>
      <c r="AK614" s="240">
        <f t="shared" si="87"/>
        <v>0</v>
      </c>
      <c r="AL614" s="240">
        <f t="shared" si="88"/>
        <v>0</v>
      </c>
      <c r="AM614" s="247" t="e">
        <f t="shared" si="89"/>
        <v>#DIV/0!</v>
      </c>
      <c r="AN614" s="240" t="str">
        <f>IF(A614="","",VLOOKUP(A614,'IHS DATABASE'!C:H,6,0))</f>
        <v/>
      </c>
      <c r="AO614" s="240"/>
      <c r="AP614" s="248"/>
      <c r="AQ614" s="248"/>
      <c r="AR614" s="222"/>
      <c r="AS614" s="222"/>
      <c r="AT614" s="222">
        <f t="shared" si="90"/>
        <v>0</v>
      </c>
      <c r="AU614" s="222"/>
      <c r="AV614" s="249"/>
      <c r="AW614" s="249"/>
      <c r="AX614" s="222"/>
      <c r="AY614" s="222"/>
      <c r="AZ614" s="222"/>
      <c r="BA614" s="222"/>
      <c r="BB614" s="249"/>
      <c r="BC614" s="249"/>
      <c r="BD614" s="249"/>
      <c r="BE614" s="249"/>
    </row>
    <row r="615" spans="1:57">
      <c r="A615" s="221"/>
      <c r="B615" s="222" t="str">
        <f>IF(A615="","",VLOOKUP(A615,'IHS DATABASE'!C:D,2,0))</f>
        <v/>
      </c>
      <c r="C615" s="223" t="str">
        <f>IF(A615="","",VLOOKUP(A615,'IHS DATABASE'!C:AD,27,0))</f>
        <v/>
      </c>
      <c r="D615" s="223"/>
      <c r="E615" s="223" t="str">
        <f>IF(A615="","",VLOOKUP(A615,'IHS DATABASE'!C:G,5,0))</f>
        <v/>
      </c>
      <c r="F615" s="223" t="str">
        <f>IF(A615="","",VLOOKUP(A615,'IHS DATABASE'!C:AB,26,0))</f>
        <v/>
      </c>
      <c r="G615" s="222" t="str">
        <f>IF(A615="","",VLOOKUP(A615,'IHS DATABASE'!C:X,22,0))</f>
        <v/>
      </c>
      <c r="H615" s="224"/>
      <c r="I615" s="223" t="str">
        <f>IF(A615="","",VLOOKUP(A615,'IHS DATABASE'!C:W,21,0))</f>
        <v/>
      </c>
      <c r="J615" s="223" t="str">
        <f>IF(A615="","",VLOOKUP(A615,'IHS DATABASE'!C:T,18,0))</f>
        <v/>
      </c>
      <c r="K615" s="223"/>
      <c r="L615" s="223"/>
      <c r="M615" s="223" t="str">
        <f>IF(A615="","",VLOOKUP(A615,'IHS DATABASE'!C:U,19,0))</f>
        <v/>
      </c>
      <c r="Q615" s="233"/>
      <c r="R615" s="234"/>
      <c r="S615" s="234" t="str">
        <f>IF(A615="","",VLOOKUP(A615,'IHS DATABASE'!C:BG,30,0))</f>
        <v/>
      </c>
      <c r="T615" s="223"/>
      <c r="U615" s="234" t="str">
        <f>IF(A615="","",VLOOKUP(A615,'IHS DATABASE'!C:AG,31,0))</f>
        <v/>
      </c>
      <c r="V615" s="13"/>
      <c r="W615" s="13"/>
      <c r="X615" s="13"/>
      <c r="Y615" s="237">
        <f t="shared" si="84"/>
        <v>0</v>
      </c>
      <c r="Z615" s="237">
        <f t="shared" si="85"/>
        <v>0</v>
      </c>
      <c r="AA615" s="237" t="str">
        <f t="shared" si="86"/>
        <v>OK</v>
      </c>
      <c r="AB615" s="238"/>
      <c r="AC615" s="238"/>
      <c r="AD615" s="238"/>
      <c r="AE615" s="239"/>
      <c r="AG615" s="245"/>
      <c r="AH615" s="245"/>
      <c r="AI615" s="246"/>
      <c r="AJ615" s="246"/>
      <c r="AK615" s="240">
        <f t="shared" si="87"/>
        <v>0</v>
      </c>
      <c r="AL615" s="240">
        <f t="shared" si="88"/>
        <v>0</v>
      </c>
      <c r="AM615" s="247" t="e">
        <f t="shared" si="89"/>
        <v>#DIV/0!</v>
      </c>
      <c r="AN615" s="240" t="str">
        <f>IF(A615="","",VLOOKUP(A615,'IHS DATABASE'!C:H,6,0))</f>
        <v/>
      </c>
      <c r="AO615" s="240"/>
      <c r="AP615" s="248"/>
      <c r="AQ615" s="248"/>
      <c r="AR615" s="222"/>
      <c r="AS615" s="222"/>
      <c r="AT615" s="222">
        <f t="shared" si="90"/>
        <v>0</v>
      </c>
      <c r="AU615" s="222"/>
      <c r="AV615" s="249"/>
      <c r="AW615" s="249"/>
      <c r="AX615" s="222"/>
      <c r="AY615" s="222"/>
      <c r="AZ615" s="222"/>
      <c r="BA615" s="222"/>
      <c r="BB615" s="249"/>
      <c r="BC615" s="249"/>
      <c r="BD615" s="249"/>
      <c r="BE615" s="249"/>
    </row>
    <row r="616" spans="1:57">
      <c r="A616" s="221"/>
      <c r="B616" s="222" t="str">
        <f>IF(A616="","",VLOOKUP(A616,'IHS DATABASE'!C:D,2,0))</f>
        <v/>
      </c>
      <c r="C616" s="223" t="str">
        <f>IF(A616="","",VLOOKUP(A616,'IHS DATABASE'!C:AD,27,0))</f>
        <v/>
      </c>
      <c r="D616" s="223"/>
      <c r="E616" s="223" t="str">
        <f>IF(A616="","",VLOOKUP(A616,'IHS DATABASE'!C:G,5,0))</f>
        <v/>
      </c>
      <c r="F616" s="223" t="str">
        <f>IF(A616="","",VLOOKUP(A616,'IHS DATABASE'!C:AB,26,0))</f>
        <v/>
      </c>
      <c r="G616" s="222" t="str">
        <f>IF(A616="","",VLOOKUP(A616,'IHS DATABASE'!C:X,22,0))</f>
        <v/>
      </c>
      <c r="H616" s="224"/>
      <c r="I616" s="223" t="str">
        <f>IF(A616="","",VLOOKUP(A616,'IHS DATABASE'!C:W,21,0))</f>
        <v/>
      </c>
      <c r="J616" s="223" t="str">
        <f>IF(A616="","",VLOOKUP(A616,'IHS DATABASE'!C:T,18,0))</f>
        <v/>
      </c>
      <c r="K616" s="223"/>
      <c r="L616" s="223"/>
      <c r="M616" s="223" t="str">
        <f>IF(A616="","",VLOOKUP(A616,'IHS DATABASE'!C:U,19,0))</f>
        <v/>
      </c>
      <c r="Q616" s="233"/>
      <c r="R616" s="234"/>
      <c r="S616" s="234" t="str">
        <f>IF(A616="","",VLOOKUP(A616,'IHS DATABASE'!C:BG,30,0))</f>
        <v/>
      </c>
      <c r="T616" s="223"/>
      <c r="U616" s="234" t="str">
        <f>IF(A616="","",VLOOKUP(A616,'IHS DATABASE'!C:AG,31,0))</f>
        <v/>
      </c>
      <c r="V616" s="13"/>
      <c r="W616" s="13"/>
      <c r="X616" s="13"/>
      <c r="Y616" s="237">
        <f t="shared" si="84"/>
        <v>0</v>
      </c>
      <c r="Z616" s="237">
        <f t="shared" si="85"/>
        <v>0</v>
      </c>
      <c r="AA616" s="237" t="str">
        <f t="shared" si="86"/>
        <v>OK</v>
      </c>
      <c r="AB616" s="238"/>
      <c r="AC616" s="238"/>
      <c r="AD616" s="238"/>
      <c r="AE616" s="239"/>
      <c r="AG616" s="245"/>
      <c r="AH616" s="245"/>
      <c r="AI616" s="246"/>
      <c r="AJ616" s="246"/>
      <c r="AK616" s="240">
        <f t="shared" si="87"/>
        <v>0</v>
      </c>
      <c r="AL616" s="240">
        <f t="shared" si="88"/>
        <v>0</v>
      </c>
      <c r="AM616" s="247" t="e">
        <f t="shared" si="89"/>
        <v>#DIV/0!</v>
      </c>
      <c r="AN616" s="240" t="str">
        <f>IF(A616="","",VLOOKUP(A616,'IHS DATABASE'!C:H,6,0))</f>
        <v/>
      </c>
      <c r="AO616" s="240"/>
      <c r="AP616" s="248"/>
      <c r="AQ616" s="248"/>
      <c r="AR616" s="222"/>
      <c r="AS616" s="222"/>
      <c r="AT616" s="222">
        <f t="shared" si="90"/>
        <v>0</v>
      </c>
      <c r="AU616" s="222"/>
      <c r="AV616" s="249"/>
      <c r="AW616" s="249"/>
      <c r="AX616" s="222"/>
      <c r="AY616" s="222"/>
      <c r="AZ616" s="222"/>
      <c r="BA616" s="222"/>
      <c r="BB616" s="249"/>
      <c r="BC616" s="249"/>
      <c r="BD616" s="249"/>
      <c r="BE616" s="249"/>
    </row>
    <row r="617" spans="1:57">
      <c r="A617" s="221"/>
      <c r="B617" s="222" t="str">
        <f>IF(A617="","",VLOOKUP(A617,'IHS DATABASE'!C:D,2,0))</f>
        <v/>
      </c>
      <c r="C617" s="223" t="str">
        <f>IF(A617="","",VLOOKUP(A617,'IHS DATABASE'!C:AD,27,0))</f>
        <v/>
      </c>
      <c r="D617" s="223"/>
      <c r="E617" s="223" t="str">
        <f>IF(A617="","",VLOOKUP(A617,'IHS DATABASE'!C:G,5,0))</f>
        <v/>
      </c>
      <c r="F617" s="223" t="str">
        <f>IF(A617="","",VLOOKUP(A617,'IHS DATABASE'!C:AB,26,0))</f>
        <v/>
      </c>
      <c r="G617" s="222" t="str">
        <f>IF(A617="","",VLOOKUP(A617,'IHS DATABASE'!C:X,22,0))</f>
        <v/>
      </c>
      <c r="H617" s="224"/>
      <c r="I617" s="223" t="str">
        <f>IF(A617="","",VLOOKUP(A617,'IHS DATABASE'!C:W,21,0))</f>
        <v/>
      </c>
      <c r="J617" s="223" t="str">
        <f>IF(A617="","",VLOOKUP(A617,'IHS DATABASE'!C:T,18,0))</f>
        <v/>
      </c>
      <c r="K617" s="223"/>
      <c r="L617" s="223"/>
      <c r="M617" s="223" t="str">
        <f>IF(A617="","",VLOOKUP(A617,'IHS DATABASE'!C:U,19,0))</f>
        <v/>
      </c>
      <c r="Q617" s="233"/>
      <c r="R617" s="234"/>
      <c r="S617" s="234" t="str">
        <f>IF(A617="","",VLOOKUP(A617,'IHS DATABASE'!C:BG,30,0))</f>
        <v/>
      </c>
      <c r="T617" s="223"/>
      <c r="U617" s="234" t="str">
        <f>IF(A617="","",VLOOKUP(A617,'IHS DATABASE'!C:AG,31,0))</f>
        <v/>
      </c>
      <c r="V617" s="13"/>
      <c r="W617" s="13"/>
      <c r="X617" s="13"/>
      <c r="Y617" s="237">
        <f t="shared" si="84"/>
        <v>0</v>
      </c>
      <c r="Z617" s="237">
        <f t="shared" si="85"/>
        <v>0</v>
      </c>
      <c r="AA617" s="237" t="str">
        <f t="shared" si="86"/>
        <v>OK</v>
      </c>
      <c r="AB617" s="238"/>
      <c r="AC617" s="238"/>
      <c r="AD617" s="238"/>
      <c r="AE617" s="239"/>
      <c r="AG617" s="245"/>
      <c r="AH617" s="245"/>
      <c r="AI617" s="246"/>
      <c r="AJ617" s="246"/>
      <c r="AK617" s="240">
        <f t="shared" si="87"/>
        <v>0</v>
      </c>
      <c r="AL617" s="240">
        <f t="shared" si="88"/>
        <v>0</v>
      </c>
      <c r="AM617" s="247" t="e">
        <f t="shared" si="89"/>
        <v>#DIV/0!</v>
      </c>
      <c r="AN617" s="240" t="str">
        <f>IF(A617="","",VLOOKUP(A617,'IHS DATABASE'!C:H,6,0))</f>
        <v/>
      </c>
      <c r="AO617" s="240"/>
      <c r="AP617" s="248"/>
      <c r="AQ617" s="248"/>
      <c r="AR617" s="222"/>
      <c r="AS617" s="222"/>
      <c r="AT617" s="222">
        <f t="shared" si="90"/>
        <v>0</v>
      </c>
      <c r="AU617" s="222"/>
      <c r="AV617" s="249"/>
      <c r="AW617" s="249"/>
      <c r="AX617" s="222"/>
      <c r="AY617" s="222"/>
      <c r="AZ617" s="222"/>
      <c r="BA617" s="222"/>
      <c r="BB617" s="249"/>
      <c r="BC617" s="249"/>
      <c r="BD617" s="249"/>
      <c r="BE617" s="249"/>
    </row>
    <row r="618" spans="1:57">
      <c r="A618" s="221"/>
      <c r="B618" s="222" t="str">
        <f>IF(A618="","",VLOOKUP(A618,'IHS DATABASE'!C:D,2,0))</f>
        <v/>
      </c>
      <c r="C618" s="223" t="str">
        <f>IF(A618="","",VLOOKUP(A618,'IHS DATABASE'!C:AD,27,0))</f>
        <v/>
      </c>
      <c r="D618" s="223"/>
      <c r="E618" s="223" t="str">
        <f>IF(A618="","",VLOOKUP(A618,'IHS DATABASE'!C:G,5,0))</f>
        <v/>
      </c>
      <c r="F618" s="223" t="str">
        <f>IF(A618="","",VLOOKUP(A618,'IHS DATABASE'!C:AB,26,0))</f>
        <v/>
      </c>
      <c r="G618" s="222" t="str">
        <f>IF(A618="","",VLOOKUP(A618,'IHS DATABASE'!C:X,22,0))</f>
        <v/>
      </c>
      <c r="H618" s="224"/>
      <c r="I618" s="223" t="str">
        <f>IF(A618="","",VLOOKUP(A618,'IHS DATABASE'!C:W,21,0))</f>
        <v/>
      </c>
      <c r="J618" s="223" t="str">
        <f>IF(A618="","",VLOOKUP(A618,'IHS DATABASE'!C:T,18,0))</f>
        <v/>
      </c>
      <c r="K618" s="223"/>
      <c r="L618" s="223"/>
      <c r="M618" s="223" t="str">
        <f>IF(A618="","",VLOOKUP(A618,'IHS DATABASE'!C:U,19,0))</f>
        <v/>
      </c>
      <c r="Q618" s="233"/>
      <c r="R618" s="234"/>
      <c r="S618" s="234" t="str">
        <f>IF(A618="","",VLOOKUP(A618,'IHS DATABASE'!C:BG,30,0))</f>
        <v/>
      </c>
      <c r="T618" s="223"/>
      <c r="U618" s="234" t="str">
        <f>IF(A618="","",VLOOKUP(A618,'IHS DATABASE'!C:AG,31,0))</f>
        <v/>
      </c>
      <c r="V618" s="13"/>
      <c r="W618" s="13"/>
      <c r="X618" s="13"/>
      <c r="Y618" s="237">
        <f t="shared" si="84"/>
        <v>0</v>
      </c>
      <c r="Z618" s="237">
        <f t="shared" si="85"/>
        <v>0</v>
      </c>
      <c r="AA618" s="237" t="str">
        <f t="shared" si="86"/>
        <v>OK</v>
      </c>
      <c r="AB618" s="238"/>
      <c r="AC618" s="238"/>
      <c r="AD618" s="238"/>
      <c r="AE618" s="239"/>
      <c r="AG618" s="245"/>
      <c r="AH618" s="245"/>
      <c r="AI618" s="246"/>
      <c r="AJ618" s="246"/>
      <c r="AK618" s="240">
        <f t="shared" si="87"/>
        <v>0</v>
      </c>
      <c r="AL618" s="240">
        <f t="shared" si="88"/>
        <v>0</v>
      </c>
      <c r="AM618" s="247" t="e">
        <f t="shared" si="89"/>
        <v>#DIV/0!</v>
      </c>
      <c r="AN618" s="240" t="str">
        <f>IF(A618="","",VLOOKUP(A618,'IHS DATABASE'!C:H,6,0))</f>
        <v/>
      </c>
      <c r="AO618" s="240"/>
      <c r="AP618" s="248"/>
      <c r="AQ618" s="248"/>
      <c r="AR618" s="222"/>
      <c r="AS618" s="222"/>
      <c r="AT618" s="222">
        <f t="shared" si="90"/>
        <v>0</v>
      </c>
      <c r="AU618" s="222"/>
      <c r="AV618" s="249"/>
      <c r="AW618" s="249"/>
      <c r="AX618" s="222"/>
      <c r="AY618" s="222"/>
      <c r="AZ618" s="222"/>
      <c r="BA618" s="222"/>
      <c r="BB618" s="249"/>
      <c r="BC618" s="249"/>
      <c r="BD618" s="249"/>
      <c r="BE618" s="249"/>
    </row>
    <row r="619" spans="1:57">
      <c r="A619" s="221"/>
      <c r="B619" s="222" t="str">
        <f>IF(A619="","",VLOOKUP(A619,'IHS DATABASE'!C:D,2,0))</f>
        <v/>
      </c>
      <c r="C619" s="223" t="str">
        <f>IF(A619="","",VLOOKUP(A619,'IHS DATABASE'!C:AD,27,0))</f>
        <v/>
      </c>
      <c r="D619" s="223"/>
      <c r="E619" s="223" t="str">
        <f>IF(A619="","",VLOOKUP(A619,'IHS DATABASE'!C:G,5,0))</f>
        <v/>
      </c>
      <c r="F619" s="223" t="str">
        <f>IF(A619="","",VLOOKUP(A619,'IHS DATABASE'!C:AB,26,0))</f>
        <v/>
      </c>
      <c r="G619" s="222" t="str">
        <f>IF(A619="","",VLOOKUP(A619,'IHS DATABASE'!C:X,22,0))</f>
        <v/>
      </c>
      <c r="H619" s="224"/>
      <c r="I619" s="223" t="str">
        <f>IF(A619="","",VLOOKUP(A619,'IHS DATABASE'!C:W,21,0))</f>
        <v/>
      </c>
      <c r="J619" s="223" t="str">
        <f>IF(A619="","",VLOOKUP(A619,'IHS DATABASE'!C:T,18,0))</f>
        <v/>
      </c>
      <c r="K619" s="223"/>
      <c r="L619" s="223"/>
      <c r="M619" s="223" t="str">
        <f>IF(A619="","",VLOOKUP(A619,'IHS DATABASE'!C:U,19,0))</f>
        <v/>
      </c>
      <c r="Q619" s="233"/>
      <c r="R619" s="234"/>
      <c r="S619" s="234" t="str">
        <f>IF(A619="","",VLOOKUP(A619,'IHS DATABASE'!C:BG,30,0))</f>
        <v/>
      </c>
      <c r="T619" s="223"/>
      <c r="U619" s="234" t="str">
        <f>IF(A619="","",VLOOKUP(A619,'IHS DATABASE'!C:AG,31,0))</f>
        <v/>
      </c>
      <c r="V619" s="13"/>
      <c r="W619" s="13"/>
      <c r="X619" s="13"/>
      <c r="Y619" s="237">
        <f t="shared" si="84"/>
        <v>0</v>
      </c>
      <c r="Z619" s="237">
        <f t="shared" si="85"/>
        <v>0</v>
      </c>
      <c r="AA619" s="237" t="str">
        <f t="shared" si="86"/>
        <v>OK</v>
      </c>
      <c r="AB619" s="238"/>
      <c r="AC619" s="238"/>
      <c r="AD619" s="238"/>
      <c r="AE619" s="239"/>
      <c r="AG619" s="245"/>
      <c r="AH619" s="245"/>
      <c r="AI619" s="246"/>
      <c r="AJ619" s="246"/>
      <c r="AK619" s="240">
        <f t="shared" si="87"/>
        <v>0</v>
      </c>
      <c r="AL619" s="240">
        <f t="shared" si="88"/>
        <v>0</v>
      </c>
      <c r="AM619" s="247" t="e">
        <f t="shared" si="89"/>
        <v>#DIV/0!</v>
      </c>
      <c r="AN619" s="240" t="str">
        <f>IF(A619="","",VLOOKUP(A619,'IHS DATABASE'!C:H,6,0))</f>
        <v/>
      </c>
      <c r="AO619" s="240"/>
      <c r="AP619" s="248"/>
      <c r="AQ619" s="248"/>
      <c r="AR619" s="222"/>
      <c r="AS619" s="222"/>
      <c r="AT619" s="222">
        <f t="shared" si="90"/>
        <v>0</v>
      </c>
      <c r="AU619" s="222"/>
      <c r="AV619" s="249"/>
      <c r="AW619" s="249"/>
      <c r="AX619" s="222"/>
      <c r="AY619" s="222"/>
      <c r="AZ619" s="222"/>
      <c r="BA619" s="222"/>
      <c r="BB619" s="249"/>
      <c r="BC619" s="249"/>
      <c r="BD619" s="249"/>
      <c r="BE619" s="249"/>
    </row>
    <row r="620" spans="1:57">
      <c r="A620" s="221"/>
      <c r="B620" s="222" t="str">
        <f>IF(A620="","",VLOOKUP(A620,'IHS DATABASE'!C:D,2,0))</f>
        <v/>
      </c>
      <c r="C620" s="223" t="str">
        <f>IF(A620="","",VLOOKUP(A620,'IHS DATABASE'!C:AD,27,0))</f>
        <v/>
      </c>
      <c r="D620" s="223"/>
      <c r="E620" s="223" t="str">
        <f>IF(A620="","",VLOOKUP(A620,'IHS DATABASE'!C:G,5,0))</f>
        <v/>
      </c>
      <c r="F620" s="223" t="str">
        <f>IF(A620="","",VLOOKUP(A620,'IHS DATABASE'!C:AB,26,0))</f>
        <v/>
      </c>
      <c r="G620" s="222" t="str">
        <f>IF(A620="","",VLOOKUP(A620,'IHS DATABASE'!C:X,22,0))</f>
        <v/>
      </c>
      <c r="H620" s="224"/>
      <c r="I620" s="223" t="str">
        <f>IF(A620="","",VLOOKUP(A620,'IHS DATABASE'!C:W,21,0))</f>
        <v/>
      </c>
      <c r="J620" s="223" t="str">
        <f>IF(A620="","",VLOOKUP(A620,'IHS DATABASE'!C:T,18,0))</f>
        <v/>
      </c>
      <c r="K620" s="223"/>
      <c r="L620" s="223"/>
      <c r="M620" s="223" t="str">
        <f>IF(A620="","",VLOOKUP(A620,'IHS DATABASE'!C:U,19,0))</f>
        <v/>
      </c>
      <c r="Q620" s="233"/>
      <c r="R620" s="234"/>
      <c r="S620" s="234" t="str">
        <f>IF(A620="","",VLOOKUP(A620,'IHS DATABASE'!C:BG,30,0))</f>
        <v/>
      </c>
      <c r="T620" s="223"/>
      <c r="U620" s="234" t="str">
        <f>IF(A620="","",VLOOKUP(A620,'IHS DATABASE'!C:AG,31,0))</f>
        <v/>
      </c>
      <c r="V620" s="13"/>
      <c r="W620" s="13"/>
      <c r="X620" s="13"/>
      <c r="Y620" s="237">
        <f t="shared" si="84"/>
        <v>0</v>
      </c>
      <c r="Z620" s="237">
        <f t="shared" si="85"/>
        <v>0</v>
      </c>
      <c r="AA620" s="237" t="str">
        <f t="shared" si="86"/>
        <v>OK</v>
      </c>
      <c r="AB620" s="238"/>
      <c r="AC620" s="238"/>
      <c r="AD620" s="238"/>
      <c r="AE620" s="239"/>
      <c r="AG620" s="245"/>
      <c r="AH620" s="245"/>
      <c r="AI620" s="246"/>
      <c r="AJ620" s="246"/>
      <c r="AK620" s="240">
        <f t="shared" si="87"/>
        <v>0</v>
      </c>
      <c r="AL620" s="240">
        <f t="shared" si="88"/>
        <v>0</v>
      </c>
      <c r="AM620" s="247" t="e">
        <f t="shared" si="89"/>
        <v>#DIV/0!</v>
      </c>
      <c r="AN620" s="240" t="str">
        <f>IF(A620="","",VLOOKUP(A620,'IHS DATABASE'!C:H,6,0))</f>
        <v/>
      </c>
      <c r="AO620" s="240"/>
      <c r="AP620" s="248"/>
      <c r="AQ620" s="248"/>
      <c r="AR620" s="222"/>
      <c r="AS620" s="222"/>
      <c r="AT620" s="222">
        <f t="shared" si="90"/>
        <v>0</v>
      </c>
      <c r="AU620" s="222"/>
      <c r="AV620" s="249"/>
      <c r="AW620" s="249"/>
      <c r="AX620" s="222"/>
      <c r="AY620" s="222"/>
      <c r="AZ620" s="222"/>
      <c r="BA620" s="222"/>
      <c r="BB620" s="249"/>
      <c r="BC620" s="249"/>
      <c r="BD620" s="249"/>
      <c r="BE620" s="249"/>
    </row>
    <row r="621" spans="1:57">
      <c r="A621" s="221"/>
      <c r="B621" s="222" t="str">
        <f>IF(A621="","",VLOOKUP(A621,'IHS DATABASE'!C:D,2,0))</f>
        <v/>
      </c>
      <c r="C621" s="223" t="str">
        <f>IF(A621="","",VLOOKUP(A621,'IHS DATABASE'!C:AD,27,0))</f>
        <v/>
      </c>
      <c r="D621" s="223"/>
      <c r="E621" s="223" t="str">
        <f>IF(A621="","",VLOOKUP(A621,'IHS DATABASE'!C:G,5,0))</f>
        <v/>
      </c>
      <c r="F621" s="223" t="str">
        <f>IF(A621="","",VLOOKUP(A621,'IHS DATABASE'!C:AB,26,0))</f>
        <v/>
      </c>
      <c r="G621" s="222" t="str">
        <f>IF(A621="","",VLOOKUP(A621,'IHS DATABASE'!C:X,22,0))</f>
        <v/>
      </c>
      <c r="H621" s="224"/>
      <c r="I621" s="223" t="str">
        <f>IF(A621="","",VLOOKUP(A621,'IHS DATABASE'!C:W,21,0))</f>
        <v/>
      </c>
      <c r="J621" s="223" t="str">
        <f>IF(A621="","",VLOOKUP(A621,'IHS DATABASE'!C:T,18,0))</f>
        <v/>
      </c>
      <c r="K621" s="223"/>
      <c r="L621" s="223"/>
      <c r="M621" s="223" t="str">
        <f>IF(A621="","",VLOOKUP(A621,'IHS DATABASE'!C:U,19,0))</f>
        <v/>
      </c>
      <c r="Q621" s="233"/>
      <c r="R621" s="234"/>
      <c r="S621" s="234" t="str">
        <f>IF(A621="","",VLOOKUP(A621,'IHS DATABASE'!C:BG,30,0))</f>
        <v/>
      </c>
      <c r="T621" s="223"/>
      <c r="U621" s="234" t="str">
        <f>IF(A621="","",VLOOKUP(A621,'IHS DATABASE'!C:AG,31,0))</f>
        <v/>
      </c>
      <c r="V621" s="13"/>
      <c r="W621" s="13"/>
      <c r="X621" s="13"/>
      <c r="Y621" s="237">
        <f t="shared" si="84"/>
        <v>0</v>
      </c>
      <c r="Z621" s="237">
        <f t="shared" si="85"/>
        <v>0</v>
      </c>
      <c r="AA621" s="237" t="str">
        <f t="shared" si="86"/>
        <v>OK</v>
      </c>
      <c r="AB621" s="238"/>
      <c r="AC621" s="238"/>
      <c r="AD621" s="238"/>
      <c r="AE621" s="239"/>
      <c r="AG621" s="245"/>
      <c r="AH621" s="245"/>
      <c r="AI621" s="246"/>
      <c r="AJ621" s="246"/>
      <c r="AK621" s="240">
        <f t="shared" si="87"/>
        <v>0</v>
      </c>
      <c r="AL621" s="240">
        <f t="shared" si="88"/>
        <v>0</v>
      </c>
      <c r="AM621" s="247" t="e">
        <f t="shared" si="89"/>
        <v>#DIV/0!</v>
      </c>
      <c r="AN621" s="240" t="str">
        <f>IF(A621="","",VLOOKUP(A621,'IHS DATABASE'!C:H,6,0))</f>
        <v/>
      </c>
      <c r="AO621" s="240"/>
      <c r="AP621" s="248"/>
      <c r="AQ621" s="248"/>
      <c r="AR621" s="222"/>
      <c r="AS621" s="222"/>
      <c r="AT621" s="222">
        <f t="shared" si="90"/>
        <v>0</v>
      </c>
      <c r="AU621" s="222"/>
      <c r="AV621" s="249"/>
      <c r="AW621" s="249"/>
      <c r="AX621" s="222"/>
      <c r="AY621" s="222"/>
      <c r="AZ621" s="222"/>
      <c r="BA621" s="222"/>
      <c r="BB621" s="249"/>
      <c r="BC621" s="249"/>
      <c r="BD621" s="249"/>
      <c r="BE621" s="249"/>
    </row>
    <row r="622" spans="1:57">
      <c r="A622" s="221"/>
      <c r="B622" s="222" t="str">
        <f>IF(A622="","",VLOOKUP(A622,'IHS DATABASE'!C:D,2,0))</f>
        <v/>
      </c>
      <c r="C622" s="223" t="str">
        <f>IF(A622="","",VLOOKUP(A622,'IHS DATABASE'!C:AD,27,0))</f>
        <v/>
      </c>
      <c r="D622" s="223"/>
      <c r="E622" s="223" t="str">
        <f>IF(A622="","",VLOOKUP(A622,'IHS DATABASE'!C:G,5,0))</f>
        <v/>
      </c>
      <c r="F622" s="223" t="str">
        <f>IF(A622="","",VLOOKUP(A622,'IHS DATABASE'!C:AB,26,0))</f>
        <v/>
      </c>
      <c r="G622" s="222" t="str">
        <f>IF(A622="","",VLOOKUP(A622,'IHS DATABASE'!C:X,22,0))</f>
        <v/>
      </c>
      <c r="H622" s="224"/>
      <c r="I622" s="223" t="str">
        <f>IF(A622="","",VLOOKUP(A622,'IHS DATABASE'!C:W,21,0))</f>
        <v/>
      </c>
      <c r="J622" s="223" t="str">
        <f>IF(A622="","",VLOOKUP(A622,'IHS DATABASE'!C:T,18,0))</f>
        <v/>
      </c>
      <c r="K622" s="223"/>
      <c r="L622" s="223"/>
      <c r="M622" s="223" t="str">
        <f>IF(A622="","",VLOOKUP(A622,'IHS DATABASE'!C:U,19,0))</f>
        <v/>
      </c>
      <c r="Q622" s="233"/>
      <c r="R622" s="234"/>
      <c r="S622" s="234" t="str">
        <f>IF(A622="","",VLOOKUP(A622,'IHS DATABASE'!C:BG,30,0))</f>
        <v/>
      </c>
      <c r="T622" s="223"/>
      <c r="U622" s="234" t="str">
        <f>IF(A622="","",VLOOKUP(A622,'IHS DATABASE'!C:AG,31,0))</f>
        <v/>
      </c>
      <c r="V622" s="13"/>
      <c r="W622" s="13"/>
      <c r="X622" s="13"/>
      <c r="Y622" s="237">
        <f t="shared" si="84"/>
        <v>0</v>
      </c>
      <c r="Z622" s="237">
        <f t="shared" si="85"/>
        <v>0</v>
      </c>
      <c r="AA622" s="237" t="str">
        <f t="shared" si="86"/>
        <v>OK</v>
      </c>
      <c r="AB622" s="238"/>
      <c r="AC622" s="238"/>
      <c r="AD622" s="238"/>
      <c r="AE622" s="239"/>
      <c r="AG622" s="245"/>
      <c r="AH622" s="245"/>
      <c r="AI622" s="246"/>
      <c r="AJ622" s="246"/>
      <c r="AK622" s="240">
        <f t="shared" si="87"/>
        <v>0</v>
      </c>
      <c r="AL622" s="240">
        <f t="shared" si="88"/>
        <v>0</v>
      </c>
      <c r="AM622" s="247" t="e">
        <f t="shared" si="89"/>
        <v>#DIV/0!</v>
      </c>
      <c r="AN622" s="240" t="str">
        <f>IF(A622="","",VLOOKUP(A622,'IHS DATABASE'!C:H,6,0))</f>
        <v/>
      </c>
      <c r="AO622" s="240"/>
      <c r="AP622" s="248"/>
      <c r="AQ622" s="248"/>
      <c r="AR622" s="222"/>
      <c r="AS622" s="222"/>
      <c r="AT622" s="222">
        <f t="shared" si="90"/>
        <v>0</v>
      </c>
      <c r="AU622" s="222"/>
      <c r="AV622" s="249"/>
      <c r="AW622" s="249"/>
      <c r="AX622" s="222"/>
      <c r="AY622" s="222"/>
      <c r="AZ622" s="222"/>
      <c r="BA622" s="222"/>
      <c r="BB622" s="249"/>
      <c r="BC622" s="249"/>
      <c r="BD622" s="249"/>
      <c r="BE622" s="249"/>
    </row>
    <row r="623" spans="1:57">
      <c r="A623" s="221"/>
      <c r="B623" s="222" t="str">
        <f>IF(A623="","",VLOOKUP(A623,'IHS DATABASE'!C:D,2,0))</f>
        <v/>
      </c>
      <c r="C623" s="223" t="str">
        <f>IF(A623="","",VLOOKUP(A623,'IHS DATABASE'!C:AD,27,0))</f>
        <v/>
      </c>
      <c r="D623" s="223"/>
      <c r="E623" s="223" t="str">
        <f>IF(A623="","",VLOOKUP(A623,'IHS DATABASE'!C:G,5,0))</f>
        <v/>
      </c>
      <c r="F623" s="223" t="str">
        <f>IF(A623="","",VLOOKUP(A623,'IHS DATABASE'!C:AB,26,0))</f>
        <v/>
      </c>
      <c r="G623" s="222" t="str">
        <f>IF(A623="","",VLOOKUP(A623,'IHS DATABASE'!C:X,22,0))</f>
        <v/>
      </c>
      <c r="H623" s="224"/>
      <c r="I623" s="223" t="str">
        <f>IF(A623="","",VLOOKUP(A623,'IHS DATABASE'!C:W,21,0))</f>
        <v/>
      </c>
      <c r="J623" s="223" t="str">
        <f>IF(A623="","",VLOOKUP(A623,'IHS DATABASE'!C:T,18,0))</f>
        <v/>
      </c>
      <c r="K623" s="223"/>
      <c r="L623" s="223"/>
      <c r="M623" s="223" t="str">
        <f>IF(A623="","",VLOOKUP(A623,'IHS DATABASE'!C:U,19,0))</f>
        <v/>
      </c>
      <c r="Q623" s="233"/>
      <c r="R623" s="234"/>
      <c r="S623" s="234" t="str">
        <f>IF(A623="","",VLOOKUP(A623,'IHS DATABASE'!C:BG,30,0))</f>
        <v/>
      </c>
      <c r="T623" s="223"/>
      <c r="U623" s="234" t="str">
        <f>IF(A623="","",VLOOKUP(A623,'IHS DATABASE'!C:AG,31,0))</f>
        <v/>
      </c>
      <c r="V623" s="13"/>
      <c r="W623" s="13"/>
      <c r="X623" s="13"/>
      <c r="Y623" s="237">
        <f t="shared" si="84"/>
        <v>0</v>
      </c>
      <c r="Z623" s="237">
        <f t="shared" si="85"/>
        <v>0</v>
      </c>
      <c r="AA623" s="237" t="str">
        <f t="shared" si="86"/>
        <v>OK</v>
      </c>
      <c r="AB623" s="238"/>
      <c r="AC623" s="238"/>
      <c r="AD623" s="238"/>
      <c r="AE623" s="239"/>
      <c r="AG623" s="245"/>
      <c r="AH623" s="245"/>
      <c r="AI623" s="246"/>
      <c r="AJ623" s="246"/>
      <c r="AK623" s="240">
        <f t="shared" si="87"/>
        <v>0</v>
      </c>
      <c r="AL623" s="240">
        <f t="shared" si="88"/>
        <v>0</v>
      </c>
      <c r="AM623" s="247" t="e">
        <f t="shared" si="89"/>
        <v>#DIV/0!</v>
      </c>
      <c r="AN623" s="240" t="str">
        <f>IF(A623="","",VLOOKUP(A623,'IHS DATABASE'!C:H,6,0))</f>
        <v/>
      </c>
      <c r="AO623" s="240"/>
      <c r="AP623" s="248"/>
      <c r="AQ623" s="248"/>
      <c r="AR623" s="222"/>
      <c r="AS623" s="222"/>
      <c r="AT623" s="222">
        <f t="shared" si="90"/>
        <v>0</v>
      </c>
      <c r="AU623" s="222"/>
      <c r="AV623" s="249"/>
      <c r="AW623" s="249"/>
      <c r="AX623" s="222"/>
      <c r="AY623" s="222"/>
      <c r="AZ623" s="222"/>
      <c r="BA623" s="222"/>
      <c r="BB623" s="249"/>
      <c r="BC623" s="249"/>
      <c r="BD623" s="249"/>
      <c r="BE623" s="249"/>
    </row>
    <row r="624" spans="1:57">
      <c r="A624" s="221"/>
      <c r="B624" s="222" t="str">
        <f>IF(A624="","",VLOOKUP(A624,'IHS DATABASE'!C:D,2,0))</f>
        <v/>
      </c>
      <c r="C624" s="223" t="str">
        <f>IF(A624="","",VLOOKUP(A624,'IHS DATABASE'!C:AD,27,0))</f>
        <v/>
      </c>
      <c r="D624" s="223"/>
      <c r="E624" s="223" t="str">
        <f>IF(A624="","",VLOOKUP(A624,'IHS DATABASE'!C:G,5,0))</f>
        <v/>
      </c>
      <c r="F624" s="223" t="str">
        <f>IF(A624="","",VLOOKUP(A624,'IHS DATABASE'!C:AB,26,0))</f>
        <v/>
      </c>
      <c r="G624" s="222" t="str">
        <f>IF(A624="","",VLOOKUP(A624,'IHS DATABASE'!C:X,22,0))</f>
        <v/>
      </c>
      <c r="H624" s="224"/>
      <c r="I624" s="223" t="str">
        <f>IF(A624="","",VLOOKUP(A624,'IHS DATABASE'!C:W,21,0))</f>
        <v/>
      </c>
      <c r="J624" s="223" t="str">
        <f>IF(A624="","",VLOOKUP(A624,'IHS DATABASE'!C:T,18,0))</f>
        <v/>
      </c>
      <c r="K624" s="223"/>
      <c r="L624" s="223"/>
      <c r="M624" s="223" t="str">
        <f>IF(A624="","",VLOOKUP(A624,'IHS DATABASE'!C:U,19,0))</f>
        <v/>
      </c>
      <c r="Q624" s="233"/>
      <c r="R624" s="234"/>
      <c r="S624" s="234" t="str">
        <f>IF(A624="","",VLOOKUP(A624,'IHS DATABASE'!C:BG,30,0))</f>
        <v/>
      </c>
      <c r="T624" s="223"/>
      <c r="U624" s="234" t="str">
        <f>IF(A624="","",VLOOKUP(A624,'IHS DATABASE'!C:AG,31,0))</f>
        <v/>
      </c>
      <c r="V624" s="13"/>
      <c r="W624" s="13"/>
      <c r="X624" s="13"/>
      <c r="Y624" s="237">
        <f t="shared" si="84"/>
        <v>0</v>
      </c>
      <c r="Z624" s="237">
        <f t="shared" si="85"/>
        <v>0</v>
      </c>
      <c r="AA624" s="237" t="str">
        <f t="shared" si="86"/>
        <v>OK</v>
      </c>
      <c r="AB624" s="238"/>
      <c r="AC624" s="238"/>
      <c r="AD624" s="238"/>
      <c r="AE624" s="239"/>
      <c r="AG624" s="245"/>
      <c r="AH624" s="245"/>
      <c r="AI624" s="246"/>
      <c r="AJ624" s="246"/>
      <c r="AK624" s="240">
        <f t="shared" si="87"/>
        <v>0</v>
      </c>
      <c r="AL624" s="240">
        <f t="shared" si="88"/>
        <v>0</v>
      </c>
      <c r="AM624" s="247" t="e">
        <f t="shared" si="89"/>
        <v>#DIV/0!</v>
      </c>
      <c r="AN624" s="240" t="str">
        <f>IF(A624="","",VLOOKUP(A624,'IHS DATABASE'!C:H,6,0))</f>
        <v/>
      </c>
      <c r="AO624" s="240"/>
      <c r="AP624" s="248"/>
      <c r="AQ624" s="248"/>
      <c r="AR624" s="222"/>
      <c r="AS624" s="222"/>
      <c r="AT624" s="222">
        <f t="shared" si="90"/>
        <v>0</v>
      </c>
      <c r="AU624" s="222"/>
      <c r="AV624" s="249"/>
      <c r="AW624" s="249"/>
      <c r="AX624" s="222"/>
      <c r="AY624" s="222"/>
      <c r="AZ624" s="222"/>
      <c r="BA624" s="222"/>
      <c r="BB624" s="249"/>
      <c r="BC624" s="249"/>
      <c r="BD624" s="249"/>
      <c r="BE624" s="249"/>
    </row>
    <row r="625" spans="1:57">
      <c r="A625" s="221"/>
      <c r="B625" s="222" t="str">
        <f>IF(A625="","",VLOOKUP(A625,'IHS DATABASE'!C:D,2,0))</f>
        <v/>
      </c>
      <c r="C625" s="223" t="str">
        <f>IF(A625="","",VLOOKUP(A625,'IHS DATABASE'!C:AD,27,0))</f>
        <v/>
      </c>
      <c r="D625" s="223"/>
      <c r="E625" s="223" t="str">
        <f>IF(A625="","",VLOOKUP(A625,'IHS DATABASE'!C:G,5,0))</f>
        <v/>
      </c>
      <c r="F625" s="223" t="str">
        <f>IF(A625="","",VLOOKUP(A625,'IHS DATABASE'!C:AB,26,0))</f>
        <v/>
      </c>
      <c r="G625" s="222" t="str">
        <f>IF(A625="","",VLOOKUP(A625,'IHS DATABASE'!C:X,22,0))</f>
        <v/>
      </c>
      <c r="H625" s="224"/>
      <c r="I625" s="223" t="str">
        <f>IF(A625="","",VLOOKUP(A625,'IHS DATABASE'!C:W,21,0))</f>
        <v/>
      </c>
      <c r="J625" s="223" t="str">
        <f>IF(A625="","",VLOOKUP(A625,'IHS DATABASE'!C:T,18,0))</f>
        <v/>
      </c>
      <c r="K625" s="223"/>
      <c r="L625" s="223"/>
      <c r="M625" s="223" t="str">
        <f>IF(A625="","",VLOOKUP(A625,'IHS DATABASE'!C:U,19,0))</f>
        <v/>
      </c>
      <c r="Q625" s="233"/>
      <c r="R625" s="234"/>
      <c r="S625" s="234" t="str">
        <f>IF(A625="","",VLOOKUP(A625,'IHS DATABASE'!C:BG,30,0))</f>
        <v/>
      </c>
      <c r="T625" s="223"/>
      <c r="U625" s="234" t="str">
        <f>IF(A625="","",VLOOKUP(A625,'IHS DATABASE'!C:AG,31,0))</f>
        <v/>
      </c>
      <c r="V625" s="13"/>
      <c r="W625" s="13"/>
      <c r="X625" s="13"/>
      <c r="Y625" s="237">
        <f t="shared" si="84"/>
        <v>0</v>
      </c>
      <c r="Z625" s="237">
        <f t="shared" si="85"/>
        <v>0</v>
      </c>
      <c r="AA625" s="237" t="str">
        <f t="shared" si="86"/>
        <v>OK</v>
      </c>
      <c r="AB625" s="238"/>
      <c r="AC625" s="238"/>
      <c r="AD625" s="238"/>
      <c r="AE625" s="239"/>
      <c r="AG625" s="245"/>
      <c r="AH625" s="245"/>
      <c r="AI625" s="246"/>
      <c r="AJ625" s="246"/>
      <c r="AK625" s="240">
        <f t="shared" si="87"/>
        <v>0</v>
      </c>
      <c r="AL625" s="240">
        <f t="shared" si="88"/>
        <v>0</v>
      </c>
      <c r="AM625" s="247" t="e">
        <f t="shared" si="89"/>
        <v>#DIV/0!</v>
      </c>
      <c r="AN625" s="240" t="str">
        <f>IF(A625="","",VLOOKUP(A625,'IHS DATABASE'!C:H,6,0))</f>
        <v/>
      </c>
      <c r="AO625" s="240"/>
      <c r="AP625" s="248"/>
      <c r="AQ625" s="248"/>
      <c r="AR625" s="222"/>
      <c r="AS625" s="222"/>
      <c r="AT625" s="222">
        <f t="shared" si="90"/>
        <v>0</v>
      </c>
      <c r="AU625" s="222"/>
      <c r="AV625" s="249"/>
      <c r="AW625" s="249"/>
      <c r="AX625" s="222"/>
      <c r="AY625" s="222"/>
      <c r="AZ625" s="222"/>
      <c r="BA625" s="222"/>
      <c r="BB625" s="249"/>
      <c r="BC625" s="249"/>
      <c r="BD625" s="249"/>
      <c r="BE625" s="249"/>
    </row>
    <row r="626" spans="1:57">
      <c r="A626" s="221"/>
      <c r="B626" s="222" t="str">
        <f>IF(A626="","",VLOOKUP(A626,'IHS DATABASE'!C:D,2,0))</f>
        <v/>
      </c>
      <c r="C626" s="223" t="str">
        <f>IF(A626="","",VLOOKUP(A626,'IHS DATABASE'!C:AD,27,0))</f>
        <v/>
      </c>
      <c r="D626" s="223"/>
      <c r="E626" s="223" t="str">
        <f>IF(A626="","",VLOOKUP(A626,'IHS DATABASE'!C:G,5,0))</f>
        <v/>
      </c>
      <c r="F626" s="223" t="str">
        <f>IF(A626="","",VLOOKUP(A626,'IHS DATABASE'!C:AB,26,0))</f>
        <v/>
      </c>
      <c r="G626" s="222" t="str">
        <f>IF(A626="","",VLOOKUP(A626,'IHS DATABASE'!C:X,22,0))</f>
        <v/>
      </c>
      <c r="H626" s="224"/>
      <c r="I626" s="223" t="str">
        <f>IF(A626="","",VLOOKUP(A626,'IHS DATABASE'!C:W,21,0))</f>
        <v/>
      </c>
      <c r="J626" s="223" t="str">
        <f>IF(A626="","",VLOOKUP(A626,'IHS DATABASE'!C:T,18,0))</f>
        <v/>
      </c>
      <c r="K626" s="223"/>
      <c r="L626" s="223"/>
      <c r="M626" s="223" t="str">
        <f>IF(A626="","",VLOOKUP(A626,'IHS DATABASE'!C:U,19,0))</f>
        <v/>
      </c>
      <c r="Q626" s="233"/>
      <c r="R626" s="234"/>
      <c r="S626" s="234" t="str">
        <f>IF(A626="","",VLOOKUP(A626,'IHS DATABASE'!C:BG,30,0))</f>
        <v/>
      </c>
      <c r="T626" s="223"/>
      <c r="U626" s="234" t="str">
        <f>IF(A626="","",VLOOKUP(A626,'IHS DATABASE'!C:AG,31,0))</f>
        <v/>
      </c>
      <c r="V626" s="13"/>
      <c r="W626" s="13"/>
      <c r="X626" s="13"/>
      <c r="Y626" s="237">
        <f t="shared" si="84"/>
        <v>0</v>
      </c>
      <c r="Z626" s="237">
        <f t="shared" si="85"/>
        <v>0</v>
      </c>
      <c r="AA626" s="237" t="str">
        <f t="shared" si="86"/>
        <v>OK</v>
      </c>
      <c r="AB626" s="238"/>
      <c r="AC626" s="238"/>
      <c r="AD626" s="238"/>
      <c r="AE626" s="239"/>
      <c r="AG626" s="245"/>
      <c r="AH626" s="245"/>
      <c r="AI626" s="246"/>
      <c r="AJ626" s="246"/>
      <c r="AK626" s="240">
        <f t="shared" si="87"/>
        <v>0</v>
      </c>
      <c r="AL626" s="240">
        <f t="shared" si="88"/>
        <v>0</v>
      </c>
      <c r="AM626" s="247" t="e">
        <f t="shared" si="89"/>
        <v>#DIV/0!</v>
      </c>
      <c r="AN626" s="240" t="str">
        <f>IF(A626="","",VLOOKUP(A626,'IHS DATABASE'!C:H,6,0))</f>
        <v/>
      </c>
      <c r="AO626" s="240"/>
      <c r="AP626" s="248"/>
      <c r="AQ626" s="248"/>
      <c r="AR626" s="222"/>
      <c r="AS626" s="222"/>
      <c r="AT626" s="222">
        <f t="shared" si="90"/>
        <v>0</v>
      </c>
      <c r="AU626" s="222"/>
      <c r="AV626" s="249"/>
      <c r="AW626" s="249"/>
      <c r="AX626" s="222"/>
      <c r="AY626" s="222"/>
      <c r="AZ626" s="222"/>
      <c r="BA626" s="222"/>
      <c r="BB626" s="249"/>
      <c r="BC626" s="249"/>
      <c r="BD626" s="249"/>
      <c r="BE626" s="249"/>
    </row>
    <row r="627" spans="1:57">
      <c r="A627" s="221"/>
      <c r="B627" s="222" t="str">
        <f>IF(A627="","",VLOOKUP(A627,'IHS DATABASE'!C:D,2,0))</f>
        <v/>
      </c>
      <c r="C627" s="223" t="str">
        <f>IF(A627="","",VLOOKUP(A627,'IHS DATABASE'!C:AD,27,0))</f>
        <v/>
      </c>
      <c r="D627" s="223"/>
      <c r="E627" s="223" t="str">
        <f>IF(A627="","",VLOOKUP(A627,'IHS DATABASE'!C:G,5,0))</f>
        <v/>
      </c>
      <c r="F627" s="223" t="str">
        <f>IF(A627="","",VLOOKUP(A627,'IHS DATABASE'!C:AB,26,0))</f>
        <v/>
      </c>
      <c r="G627" s="222" t="str">
        <f>IF(A627="","",VLOOKUP(A627,'IHS DATABASE'!C:X,22,0))</f>
        <v/>
      </c>
      <c r="H627" s="224"/>
      <c r="I627" s="223" t="str">
        <f>IF(A627="","",VLOOKUP(A627,'IHS DATABASE'!C:W,21,0))</f>
        <v/>
      </c>
      <c r="J627" s="223" t="str">
        <f>IF(A627="","",VLOOKUP(A627,'IHS DATABASE'!C:T,18,0))</f>
        <v/>
      </c>
      <c r="K627" s="223"/>
      <c r="L627" s="223"/>
      <c r="M627" s="223" t="str">
        <f>IF(A627="","",VLOOKUP(A627,'IHS DATABASE'!C:U,19,0))</f>
        <v/>
      </c>
      <c r="Q627" s="233"/>
      <c r="R627" s="234"/>
      <c r="S627" s="234" t="str">
        <f>IF(A627="","",VLOOKUP(A627,'IHS DATABASE'!C:BG,30,0))</f>
        <v/>
      </c>
      <c r="T627" s="223"/>
      <c r="U627" s="234" t="str">
        <f>IF(A627="","",VLOOKUP(A627,'IHS DATABASE'!C:AG,31,0))</f>
        <v/>
      </c>
      <c r="V627" s="13"/>
      <c r="W627" s="13"/>
      <c r="X627" s="13"/>
      <c r="Y627" s="237">
        <f t="shared" si="84"/>
        <v>0</v>
      </c>
      <c r="Z627" s="237">
        <f t="shared" si="85"/>
        <v>0</v>
      </c>
      <c r="AA627" s="237" t="str">
        <f t="shared" si="86"/>
        <v>OK</v>
      </c>
      <c r="AB627" s="238"/>
      <c r="AC627" s="238"/>
      <c r="AD627" s="238"/>
      <c r="AE627" s="239"/>
      <c r="AG627" s="245"/>
      <c r="AH627" s="245"/>
      <c r="AI627" s="246"/>
      <c r="AJ627" s="246"/>
      <c r="AK627" s="240">
        <f t="shared" si="87"/>
        <v>0</v>
      </c>
      <c r="AL627" s="240">
        <f t="shared" si="88"/>
        <v>0</v>
      </c>
      <c r="AM627" s="247" t="e">
        <f t="shared" si="89"/>
        <v>#DIV/0!</v>
      </c>
      <c r="AN627" s="240" t="str">
        <f>IF(A627="","",VLOOKUP(A627,'IHS DATABASE'!C:H,6,0))</f>
        <v/>
      </c>
      <c r="AO627" s="240"/>
      <c r="AP627" s="248"/>
      <c r="AQ627" s="248"/>
      <c r="AR627" s="222"/>
      <c r="AS627" s="222"/>
      <c r="AT627" s="222">
        <f t="shared" si="90"/>
        <v>0</v>
      </c>
      <c r="AU627" s="222"/>
      <c r="AV627" s="249"/>
      <c r="AW627" s="249"/>
      <c r="AX627" s="222"/>
      <c r="AY627" s="222"/>
      <c r="AZ627" s="222"/>
      <c r="BA627" s="222"/>
      <c r="BB627" s="249"/>
      <c r="BC627" s="249"/>
      <c r="BD627" s="249"/>
      <c r="BE627" s="249"/>
    </row>
    <row r="628" spans="1:57">
      <c r="A628" s="221"/>
      <c r="B628" s="222" t="str">
        <f>IF(A628="","",VLOOKUP(A628,'IHS DATABASE'!C:D,2,0))</f>
        <v/>
      </c>
      <c r="C628" s="223" t="str">
        <f>IF(A628="","",VLOOKUP(A628,'IHS DATABASE'!C:AD,27,0))</f>
        <v/>
      </c>
      <c r="D628" s="223"/>
      <c r="E628" s="223" t="str">
        <f>IF(A628="","",VLOOKUP(A628,'IHS DATABASE'!C:G,5,0))</f>
        <v/>
      </c>
      <c r="F628" s="223" t="str">
        <f>IF(A628="","",VLOOKUP(A628,'IHS DATABASE'!C:AB,26,0))</f>
        <v/>
      </c>
      <c r="G628" s="222" t="str">
        <f>IF(A628="","",VLOOKUP(A628,'IHS DATABASE'!C:X,22,0))</f>
        <v/>
      </c>
      <c r="H628" s="224"/>
      <c r="I628" s="223" t="str">
        <f>IF(A628="","",VLOOKUP(A628,'IHS DATABASE'!C:W,21,0))</f>
        <v/>
      </c>
      <c r="J628" s="223" t="str">
        <f>IF(A628="","",VLOOKUP(A628,'IHS DATABASE'!C:T,18,0))</f>
        <v/>
      </c>
      <c r="K628" s="223"/>
      <c r="L628" s="223"/>
      <c r="M628" s="223" t="str">
        <f>IF(A628="","",VLOOKUP(A628,'IHS DATABASE'!C:U,19,0))</f>
        <v/>
      </c>
      <c r="Q628" s="233"/>
      <c r="R628" s="234"/>
      <c r="S628" s="234" t="str">
        <f>IF(A628="","",VLOOKUP(A628,'IHS DATABASE'!C:BG,30,0))</f>
        <v/>
      </c>
      <c r="T628" s="223"/>
      <c r="U628" s="234" t="str">
        <f>IF(A628="","",VLOOKUP(A628,'IHS DATABASE'!C:AG,31,0))</f>
        <v/>
      </c>
      <c r="V628" s="13"/>
      <c r="W628" s="13"/>
      <c r="X628" s="13"/>
      <c r="Y628" s="237">
        <f t="shared" si="84"/>
        <v>0</v>
      </c>
      <c r="Z628" s="237">
        <f t="shared" si="85"/>
        <v>0</v>
      </c>
      <c r="AA628" s="237" t="str">
        <f t="shared" si="86"/>
        <v>OK</v>
      </c>
      <c r="AB628" s="238"/>
      <c r="AC628" s="238"/>
      <c r="AD628" s="238"/>
      <c r="AE628" s="239"/>
      <c r="AG628" s="245"/>
      <c r="AH628" s="245"/>
      <c r="AI628" s="246"/>
      <c r="AJ628" s="246"/>
      <c r="AK628" s="240">
        <f t="shared" si="87"/>
        <v>0</v>
      </c>
      <c r="AL628" s="240">
        <f t="shared" si="88"/>
        <v>0</v>
      </c>
      <c r="AM628" s="247" t="e">
        <f t="shared" si="89"/>
        <v>#DIV/0!</v>
      </c>
      <c r="AN628" s="240" t="str">
        <f>IF(A628="","",VLOOKUP(A628,'IHS DATABASE'!C:H,6,0))</f>
        <v/>
      </c>
      <c r="AO628" s="240"/>
      <c r="AP628" s="248"/>
      <c r="AQ628" s="248"/>
      <c r="AR628" s="222"/>
      <c r="AS628" s="222"/>
      <c r="AT628" s="222">
        <f t="shared" si="90"/>
        <v>0</v>
      </c>
      <c r="AU628" s="222"/>
      <c r="AV628" s="249"/>
      <c r="AW628" s="249"/>
      <c r="AX628" s="222"/>
      <c r="AY628" s="222"/>
      <c r="AZ628" s="222"/>
      <c r="BA628" s="222"/>
      <c r="BB628" s="249"/>
      <c r="BC628" s="249"/>
      <c r="BD628" s="249"/>
      <c r="BE628" s="249"/>
    </row>
    <row r="629" spans="1:57">
      <c r="A629" s="221"/>
      <c r="B629" s="222" t="str">
        <f>IF(A629="","",VLOOKUP(A629,'IHS DATABASE'!C:D,2,0))</f>
        <v/>
      </c>
      <c r="C629" s="223" t="str">
        <f>IF(A629="","",VLOOKUP(A629,'IHS DATABASE'!C:AD,27,0))</f>
        <v/>
      </c>
      <c r="D629" s="223"/>
      <c r="E629" s="223" t="str">
        <f>IF(A629="","",VLOOKUP(A629,'IHS DATABASE'!C:G,5,0))</f>
        <v/>
      </c>
      <c r="F629" s="223" t="str">
        <f>IF(A629="","",VLOOKUP(A629,'IHS DATABASE'!C:AB,26,0))</f>
        <v/>
      </c>
      <c r="G629" s="222" t="str">
        <f>IF(A629="","",VLOOKUP(A629,'IHS DATABASE'!C:X,22,0))</f>
        <v/>
      </c>
      <c r="H629" s="224"/>
      <c r="I629" s="223" t="str">
        <f>IF(A629="","",VLOOKUP(A629,'IHS DATABASE'!C:W,21,0))</f>
        <v/>
      </c>
      <c r="J629" s="223" t="str">
        <f>IF(A629="","",VLOOKUP(A629,'IHS DATABASE'!C:T,18,0))</f>
        <v/>
      </c>
      <c r="K629" s="223"/>
      <c r="L629" s="223"/>
      <c r="M629" s="223" t="str">
        <f>IF(A629="","",VLOOKUP(A629,'IHS DATABASE'!C:U,19,0))</f>
        <v/>
      </c>
      <c r="Q629" s="233"/>
      <c r="R629" s="234"/>
      <c r="S629" s="234" t="str">
        <f>IF(A629="","",VLOOKUP(A629,'IHS DATABASE'!C:BG,30,0))</f>
        <v/>
      </c>
      <c r="T629" s="223"/>
      <c r="U629" s="234" t="str">
        <f>IF(A629="","",VLOOKUP(A629,'IHS DATABASE'!C:AG,31,0))</f>
        <v/>
      </c>
      <c r="V629" s="13"/>
      <c r="W629" s="13"/>
      <c r="X629" s="13"/>
      <c r="Y629" s="237">
        <f t="shared" si="84"/>
        <v>0</v>
      </c>
      <c r="Z629" s="237">
        <f t="shared" si="85"/>
        <v>0</v>
      </c>
      <c r="AA629" s="237" t="str">
        <f t="shared" si="86"/>
        <v>OK</v>
      </c>
      <c r="AB629" s="238"/>
      <c r="AC629" s="238"/>
      <c r="AD629" s="238"/>
      <c r="AE629" s="239"/>
      <c r="AG629" s="245"/>
      <c r="AH629" s="245"/>
      <c r="AI629" s="246"/>
      <c r="AJ629" s="246"/>
      <c r="AK629" s="240">
        <f t="shared" si="87"/>
        <v>0</v>
      </c>
      <c r="AL629" s="240">
        <f t="shared" si="88"/>
        <v>0</v>
      </c>
      <c r="AM629" s="247" t="e">
        <f t="shared" si="89"/>
        <v>#DIV/0!</v>
      </c>
      <c r="AN629" s="240" t="str">
        <f>IF(A629="","",VLOOKUP(A629,'IHS DATABASE'!C:H,6,0))</f>
        <v/>
      </c>
      <c r="AO629" s="240"/>
      <c r="AP629" s="248"/>
      <c r="AQ629" s="248"/>
      <c r="AR629" s="222"/>
      <c r="AS629" s="222"/>
      <c r="AT629" s="222">
        <f t="shared" si="90"/>
        <v>0</v>
      </c>
      <c r="AU629" s="222"/>
      <c r="AV629" s="249"/>
      <c r="AW629" s="249"/>
      <c r="AX629" s="222"/>
      <c r="AY629" s="222"/>
      <c r="AZ629" s="222"/>
      <c r="BA629" s="222"/>
      <c r="BB629" s="249"/>
      <c r="BC629" s="249"/>
      <c r="BD629" s="249"/>
      <c r="BE629" s="249"/>
    </row>
    <row r="630" spans="1:57">
      <c r="A630" s="221"/>
      <c r="B630" s="222" t="str">
        <f>IF(A630="","",VLOOKUP(A630,'IHS DATABASE'!C:D,2,0))</f>
        <v/>
      </c>
      <c r="C630" s="223" t="str">
        <f>IF(A630="","",VLOOKUP(A630,'IHS DATABASE'!C:AD,27,0))</f>
        <v/>
      </c>
      <c r="D630" s="223"/>
      <c r="E630" s="223" t="str">
        <f>IF(A630="","",VLOOKUP(A630,'IHS DATABASE'!C:G,5,0))</f>
        <v/>
      </c>
      <c r="F630" s="223" t="str">
        <f>IF(A630="","",VLOOKUP(A630,'IHS DATABASE'!C:AB,26,0))</f>
        <v/>
      </c>
      <c r="G630" s="222" t="str">
        <f>IF(A630="","",VLOOKUP(A630,'IHS DATABASE'!C:X,22,0))</f>
        <v/>
      </c>
      <c r="H630" s="224"/>
      <c r="I630" s="223" t="str">
        <f>IF(A630="","",VLOOKUP(A630,'IHS DATABASE'!C:W,21,0))</f>
        <v/>
      </c>
      <c r="J630" s="223" t="str">
        <f>IF(A630="","",VLOOKUP(A630,'IHS DATABASE'!C:T,18,0))</f>
        <v/>
      </c>
      <c r="K630" s="223"/>
      <c r="L630" s="223"/>
      <c r="M630" s="223" t="str">
        <f>IF(A630="","",VLOOKUP(A630,'IHS DATABASE'!C:U,19,0))</f>
        <v/>
      </c>
      <c r="Q630" s="233"/>
      <c r="R630" s="234"/>
      <c r="S630" s="234" t="str">
        <f>IF(A630="","",VLOOKUP(A630,'IHS DATABASE'!C:BG,30,0))</f>
        <v/>
      </c>
      <c r="T630" s="223"/>
      <c r="U630" s="234" t="str">
        <f>IF(A630="","",VLOOKUP(A630,'IHS DATABASE'!C:AG,31,0))</f>
        <v/>
      </c>
      <c r="V630" s="13"/>
      <c r="W630" s="13"/>
      <c r="X630" s="13"/>
      <c r="Y630" s="237">
        <f t="shared" si="84"/>
        <v>0</v>
      </c>
      <c r="Z630" s="237">
        <f t="shared" si="85"/>
        <v>0</v>
      </c>
      <c r="AA630" s="237" t="str">
        <f t="shared" si="86"/>
        <v>OK</v>
      </c>
      <c r="AB630" s="238"/>
      <c r="AC630" s="238"/>
      <c r="AD630" s="238"/>
      <c r="AE630" s="239"/>
      <c r="AG630" s="245"/>
      <c r="AH630" s="245"/>
      <c r="AI630" s="246"/>
      <c r="AJ630" s="246"/>
      <c r="AK630" s="240">
        <f t="shared" si="87"/>
        <v>0</v>
      </c>
      <c r="AL630" s="240">
        <f t="shared" si="88"/>
        <v>0</v>
      </c>
      <c r="AM630" s="247" t="e">
        <f t="shared" si="89"/>
        <v>#DIV/0!</v>
      </c>
      <c r="AN630" s="240" t="str">
        <f>IF(A630="","",VLOOKUP(A630,'IHS DATABASE'!C:H,6,0))</f>
        <v/>
      </c>
      <c r="AO630" s="240"/>
      <c r="AP630" s="248"/>
      <c r="AQ630" s="248"/>
      <c r="AR630" s="222"/>
      <c r="AS630" s="222"/>
      <c r="AT630" s="222">
        <f t="shared" si="90"/>
        <v>0</v>
      </c>
      <c r="AU630" s="222"/>
      <c r="AV630" s="249"/>
      <c r="AW630" s="249"/>
      <c r="AX630" s="222"/>
      <c r="AY630" s="222"/>
      <c r="AZ630" s="222"/>
      <c r="BA630" s="222"/>
      <c r="BB630" s="249"/>
      <c r="BC630" s="249"/>
      <c r="BD630" s="249"/>
      <c r="BE630" s="249"/>
    </row>
    <row r="631" spans="1:57">
      <c r="A631" s="221"/>
      <c r="B631" s="222" t="str">
        <f>IF(A631="","",VLOOKUP(A631,'IHS DATABASE'!C:D,2,0))</f>
        <v/>
      </c>
      <c r="C631" s="223" t="str">
        <f>IF(A631="","",VLOOKUP(A631,'IHS DATABASE'!C:AD,27,0))</f>
        <v/>
      </c>
      <c r="D631" s="223"/>
      <c r="E631" s="223" t="str">
        <f>IF(A631="","",VLOOKUP(A631,'IHS DATABASE'!C:G,5,0))</f>
        <v/>
      </c>
      <c r="F631" s="223" t="str">
        <f>IF(A631="","",VLOOKUP(A631,'IHS DATABASE'!C:AB,26,0))</f>
        <v/>
      </c>
      <c r="G631" s="222" t="str">
        <f>IF(A631="","",VLOOKUP(A631,'IHS DATABASE'!C:X,22,0))</f>
        <v/>
      </c>
      <c r="H631" s="224"/>
      <c r="I631" s="223" t="str">
        <f>IF(A631="","",VLOOKUP(A631,'IHS DATABASE'!C:W,21,0))</f>
        <v/>
      </c>
      <c r="J631" s="223" t="str">
        <f>IF(A631="","",VLOOKUP(A631,'IHS DATABASE'!C:T,18,0))</f>
        <v/>
      </c>
      <c r="K631" s="223"/>
      <c r="L631" s="223"/>
      <c r="M631" s="223" t="str">
        <f>IF(A631="","",VLOOKUP(A631,'IHS DATABASE'!C:U,19,0))</f>
        <v/>
      </c>
      <c r="Q631" s="233"/>
      <c r="R631" s="234"/>
      <c r="S631" s="234" t="str">
        <f>IF(A631="","",VLOOKUP(A631,'IHS DATABASE'!C:BG,30,0))</f>
        <v/>
      </c>
      <c r="T631" s="223"/>
      <c r="U631" s="234" t="str">
        <f>IF(A631="","",VLOOKUP(A631,'IHS DATABASE'!C:AG,31,0))</f>
        <v/>
      </c>
      <c r="V631" s="13"/>
      <c r="W631" s="13"/>
      <c r="X631" s="13"/>
      <c r="Y631" s="237">
        <f t="shared" si="84"/>
        <v>0</v>
      </c>
      <c r="Z631" s="237">
        <f t="shared" si="85"/>
        <v>0</v>
      </c>
      <c r="AA631" s="237" t="str">
        <f t="shared" si="86"/>
        <v>OK</v>
      </c>
      <c r="AB631" s="238"/>
      <c r="AC631" s="238"/>
      <c r="AD631" s="238"/>
      <c r="AE631" s="239"/>
      <c r="AG631" s="245"/>
      <c r="AH631" s="245"/>
      <c r="AI631" s="246"/>
      <c r="AJ631" s="246"/>
      <c r="AK631" s="240">
        <f t="shared" si="87"/>
        <v>0</v>
      </c>
      <c r="AL631" s="240">
        <f t="shared" si="88"/>
        <v>0</v>
      </c>
      <c r="AM631" s="247" t="e">
        <f t="shared" si="89"/>
        <v>#DIV/0!</v>
      </c>
      <c r="AN631" s="240" t="str">
        <f>IF(A631="","",VLOOKUP(A631,'IHS DATABASE'!C:H,6,0))</f>
        <v/>
      </c>
      <c r="AO631" s="240"/>
      <c r="AP631" s="248"/>
      <c r="AQ631" s="248"/>
      <c r="AR631" s="222"/>
      <c r="AS631" s="222"/>
      <c r="AT631" s="222">
        <f t="shared" si="90"/>
        <v>0</v>
      </c>
      <c r="AU631" s="222"/>
      <c r="AV631" s="249"/>
      <c r="AW631" s="249"/>
      <c r="AX631" s="222"/>
      <c r="AY631" s="222"/>
      <c r="AZ631" s="222"/>
      <c r="BA631" s="222"/>
      <c r="BB631" s="249"/>
      <c r="BC631" s="249"/>
      <c r="BD631" s="249"/>
      <c r="BE631" s="249"/>
    </row>
    <row r="632" spans="1:57">
      <c r="A632" s="221"/>
      <c r="B632" s="222" t="str">
        <f>IF(A632="","",VLOOKUP(A632,'IHS DATABASE'!C:D,2,0))</f>
        <v/>
      </c>
      <c r="C632" s="223" t="str">
        <f>IF(A632="","",VLOOKUP(A632,'IHS DATABASE'!C:AD,27,0))</f>
        <v/>
      </c>
      <c r="D632" s="223"/>
      <c r="E632" s="223" t="str">
        <f>IF(A632="","",VLOOKUP(A632,'IHS DATABASE'!C:G,5,0))</f>
        <v/>
      </c>
      <c r="F632" s="223" t="str">
        <f>IF(A632="","",VLOOKUP(A632,'IHS DATABASE'!C:AB,26,0))</f>
        <v/>
      </c>
      <c r="G632" s="222" t="str">
        <f>IF(A632="","",VLOOKUP(A632,'IHS DATABASE'!C:X,22,0))</f>
        <v/>
      </c>
      <c r="H632" s="224"/>
      <c r="I632" s="223" t="str">
        <f>IF(A632="","",VLOOKUP(A632,'IHS DATABASE'!C:W,21,0))</f>
        <v/>
      </c>
      <c r="J632" s="223" t="str">
        <f>IF(A632="","",VLOOKUP(A632,'IHS DATABASE'!C:T,18,0))</f>
        <v/>
      </c>
      <c r="K632" s="223"/>
      <c r="L632" s="223"/>
      <c r="M632" s="223" t="str">
        <f>IF(A632="","",VLOOKUP(A632,'IHS DATABASE'!C:U,19,0))</f>
        <v/>
      </c>
      <c r="Q632" s="233"/>
      <c r="R632" s="234"/>
      <c r="S632" s="234" t="str">
        <f>IF(A632="","",VLOOKUP(A632,'IHS DATABASE'!C:BG,30,0))</f>
        <v/>
      </c>
      <c r="T632" s="223"/>
      <c r="U632" s="234" t="str">
        <f>IF(A632="","",VLOOKUP(A632,'IHS DATABASE'!C:AG,31,0))</f>
        <v/>
      </c>
      <c r="V632" s="13"/>
      <c r="W632" s="13"/>
      <c r="X632" s="13"/>
      <c r="Y632" s="237">
        <f t="shared" si="84"/>
        <v>0</v>
      </c>
      <c r="Z632" s="237">
        <f t="shared" si="85"/>
        <v>0</v>
      </c>
      <c r="AA632" s="237" t="str">
        <f t="shared" si="86"/>
        <v>OK</v>
      </c>
      <c r="AB632" s="238"/>
      <c r="AC632" s="238"/>
      <c r="AD632" s="238"/>
      <c r="AE632" s="239"/>
      <c r="AG632" s="245"/>
      <c r="AH632" s="245"/>
      <c r="AI632" s="246"/>
      <c r="AJ632" s="246"/>
      <c r="AK632" s="240">
        <f t="shared" si="87"/>
        <v>0</v>
      </c>
      <c r="AL632" s="240">
        <f t="shared" si="88"/>
        <v>0</v>
      </c>
      <c r="AM632" s="247" t="e">
        <f t="shared" si="89"/>
        <v>#DIV/0!</v>
      </c>
      <c r="AN632" s="240" t="str">
        <f>IF(A632="","",VLOOKUP(A632,'IHS DATABASE'!C:H,6,0))</f>
        <v/>
      </c>
      <c r="AO632" s="240"/>
      <c r="AP632" s="248"/>
      <c r="AQ632" s="248"/>
      <c r="AR632" s="222"/>
      <c r="AS632" s="222"/>
      <c r="AT632" s="222">
        <f t="shared" si="90"/>
        <v>0</v>
      </c>
      <c r="AU632" s="222"/>
      <c r="AV632" s="249"/>
      <c r="AW632" s="249"/>
      <c r="AX632" s="222"/>
      <c r="AY632" s="222"/>
      <c r="AZ632" s="222"/>
      <c r="BA632" s="222"/>
      <c r="BB632" s="249"/>
      <c r="BC632" s="249"/>
      <c r="BD632" s="249"/>
      <c r="BE632" s="249"/>
    </row>
    <row r="633" spans="1:57">
      <c r="A633" s="221"/>
      <c r="B633" s="222" t="str">
        <f>IF(A633="","",VLOOKUP(A633,'IHS DATABASE'!C:D,2,0))</f>
        <v/>
      </c>
      <c r="C633" s="223" t="str">
        <f>IF(A633="","",VLOOKUP(A633,'IHS DATABASE'!C:AD,27,0))</f>
        <v/>
      </c>
      <c r="D633" s="223"/>
      <c r="E633" s="223" t="str">
        <f>IF(A633="","",VLOOKUP(A633,'IHS DATABASE'!C:G,5,0))</f>
        <v/>
      </c>
      <c r="F633" s="223" t="str">
        <f>IF(A633="","",VLOOKUP(A633,'IHS DATABASE'!C:AB,26,0))</f>
        <v/>
      </c>
      <c r="G633" s="222" t="str">
        <f>IF(A633="","",VLOOKUP(A633,'IHS DATABASE'!C:X,22,0))</f>
        <v/>
      </c>
      <c r="H633" s="224"/>
      <c r="I633" s="223" t="str">
        <f>IF(A633="","",VLOOKUP(A633,'IHS DATABASE'!C:W,21,0))</f>
        <v/>
      </c>
      <c r="J633" s="223" t="str">
        <f>IF(A633="","",VLOOKUP(A633,'IHS DATABASE'!C:T,18,0))</f>
        <v/>
      </c>
      <c r="K633" s="223"/>
      <c r="L633" s="223"/>
      <c r="M633" s="223" t="str">
        <f>IF(A633="","",VLOOKUP(A633,'IHS DATABASE'!C:U,19,0))</f>
        <v/>
      </c>
      <c r="Q633" s="233"/>
      <c r="R633" s="234"/>
      <c r="S633" s="234" t="str">
        <f>IF(A633="","",VLOOKUP(A633,'IHS DATABASE'!C:BG,30,0))</f>
        <v/>
      </c>
      <c r="T633" s="223"/>
      <c r="U633" s="234" t="str">
        <f>IF(A633="","",VLOOKUP(A633,'IHS DATABASE'!C:AG,31,0))</f>
        <v/>
      </c>
      <c r="V633" s="13"/>
      <c r="W633" s="13"/>
      <c r="X633" s="13"/>
      <c r="Y633" s="237">
        <f t="shared" si="84"/>
        <v>0</v>
      </c>
      <c r="Z633" s="237">
        <f t="shared" si="85"/>
        <v>0</v>
      </c>
      <c r="AA633" s="237" t="str">
        <f t="shared" si="86"/>
        <v>OK</v>
      </c>
      <c r="AB633" s="238"/>
      <c r="AC633" s="238"/>
      <c r="AD633" s="238"/>
      <c r="AE633" s="239"/>
      <c r="AG633" s="245"/>
      <c r="AH633" s="245"/>
      <c r="AI633" s="246"/>
      <c r="AJ633" s="246"/>
      <c r="AK633" s="240">
        <f t="shared" si="87"/>
        <v>0</v>
      </c>
      <c r="AL633" s="240">
        <f t="shared" si="88"/>
        <v>0</v>
      </c>
      <c r="AM633" s="247" t="e">
        <f t="shared" si="89"/>
        <v>#DIV/0!</v>
      </c>
      <c r="AN633" s="240" t="str">
        <f>IF(A633="","",VLOOKUP(A633,'IHS DATABASE'!C:H,6,0))</f>
        <v/>
      </c>
      <c r="AO633" s="240"/>
      <c r="AP633" s="248"/>
      <c r="AQ633" s="248"/>
      <c r="AR633" s="222"/>
      <c r="AS633" s="222"/>
      <c r="AT633" s="222">
        <f t="shared" si="90"/>
        <v>0</v>
      </c>
      <c r="AU633" s="222"/>
      <c r="AV633" s="249"/>
      <c r="AW633" s="249"/>
      <c r="AX633" s="222"/>
      <c r="AY633" s="222"/>
      <c r="AZ633" s="222"/>
      <c r="BA633" s="222"/>
      <c r="BB633" s="249"/>
      <c r="BC633" s="249"/>
      <c r="BD633" s="249"/>
      <c r="BE633" s="249"/>
    </row>
    <row r="634" spans="1:57">
      <c r="A634" s="221"/>
      <c r="B634" s="222" t="str">
        <f>IF(A634="","",VLOOKUP(A634,'IHS DATABASE'!C:D,2,0))</f>
        <v/>
      </c>
      <c r="C634" s="223" t="str">
        <f>IF(A634="","",VLOOKUP(A634,'IHS DATABASE'!C:AD,27,0))</f>
        <v/>
      </c>
      <c r="D634" s="223"/>
      <c r="E634" s="223" t="str">
        <f>IF(A634="","",VLOOKUP(A634,'IHS DATABASE'!C:G,5,0))</f>
        <v/>
      </c>
      <c r="F634" s="223" t="str">
        <f>IF(A634="","",VLOOKUP(A634,'IHS DATABASE'!C:AB,26,0))</f>
        <v/>
      </c>
      <c r="G634" s="222" t="str">
        <f>IF(A634="","",VLOOKUP(A634,'IHS DATABASE'!C:X,22,0))</f>
        <v/>
      </c>
      <c r="H634" s="224"/>
      <c r="I634" s="223" t="str">
        <f>IF(A634="","",VLOOKUP(A634,'IHS DATABASE'!C:W,21,0))</f>
        <v/>
      </c>
      <c r="J634" s="223" t="str">
        <f>IF(A634="","",VLOOKUP(A634,'IHS DATABASE'!C:T,18,0))</f>
        <v/>
      </c>
      <c r="K634" s="223"/>
      <c r="L634" s="223"/>
      <c r="M634" s="223" t="str">
        <f>IF(A634="","",VLOOKUP(A634,'IHS DATABASE'!C:U,19,0))</f>
        <v/>
      </c>
      <c r="Q634" s="233"/>
      <c r="R634" s="234"/>
      <c r="S634" s="234" t="str">
        <f>IF(A634="","",VLOOKUP(A634,'IHS DATABASE'!C:BG,30,0))</f>
        <v/>
      </c>
      <c r="T634" s="223"/>
      <c r="U634" s="234" t="str">
        <f>IF(A634="","",VLOOKUP(A634,'IHS DATABASE'!C:AG,31,0))</f>
        <v/>
      </c>
      <c r="V634" s="13"/>
      <c r="W634" s="13"/>
      <c r="X634" s="13"/>
      <c r="Y634" s="237">
        <f t="shared" si="84"/>
        <v>0</v>
      </c>
      <c r="Z634" s="237">
        <f t="shared" si="85"/>
        <v>0</v>
      </c>
      <c r="AA634" s="237" t="str">
        <f t="shared" si="86"/>
        <v>OK</v>
      </c>
      <c r="AB634" s="238"/>
      <c r="AC634" s="238"/>
      <c r="AD634" s="238"/>
      <c r="AE634" s="239"/>
      <c r="AG634" s="245"/>
      <c r="AH634" s="245"/>
      <c r="AI634" s="246"/>
      <c r="AJ634" s="246"/>
      <c r="AK634" s="240">
        <f t="shared" si="87"/>
        <v>0</v>
      </c>
      <c r="AL634" s="240">
        <f t="shared" si="88"/>
        <v>0</v>
      </c>
      <c r="AM634" s="247" t="e">
        <f t="shared" si="89"/>
        <v>#DIV/0!</v>
      </c>
      <c r="AN634" s="240" t="str">
        <f>IF(A634="","",VLOOKUP(A634,'IHS DATABASE'!C:H,6,0))</f>
        <v/>
      </c>
      <c r="AO634" s="240"/>
      <c r="AP634" s="248"/>
      <c r="AQ634" s="248"/>
      <c r="AR634" s="222"/>
      <c r="AS634" s="222"/>
      <c r="AT634" s="222">
        <f t="shared" si="90"/>
        <v>0</v>
      </c>
      <c r="AU634" s="222"/>
      <c r="AV634" s="249"/>
      <c r="AW634" s="249"/>
      <c r="AX634" s="222"/>
      <c r="AY634" s="222"/>
      <c r="AZ634" s="222"/>
      <c r="BA634" s="222"/>
      <c r="BB634" s="249"/>
      <c r="BC634" s="249"/>
      <c r="BD634" s="249"/>
      <c r="BE634" s="249"/>
    </row>
    <row r="635" spans="1:57">
      <c r="A635" s="221"/>
      <c r="B635" s="222" t="str">
        <f>IF(A635="","",VLOOKUP(A635,'IHS DATABASE'!C:D,2,0))</f>
        <v/>
      </c>
      <c r="C635" s="223" t="str">
        <f>IF(A635="","",VLOOKUP(A635,'IHS DATABASE'!C:AD,27,0))</f>
        <v/>
      </c>
      <c r="D635" s="223"/>
      <c r="E635" s="223" t="str">
        <f>IF(A635="","",VLOOKUP(A635,'IHS DATABASE'!C:G,5,0))</f>
        <v/>
      </c>
      <c r="F635" s="223" t="str">
        <f>IF(A635="","",VLOOKUP(A635,'IHS DATABASE'!C:AB,26,0))</f>
        <v/>
      </c>
      <c r="G635" s="222" t="str">
        <f>IF(A635="","",VLOOKUP(A635,'IHS DATABASE'!C:X,22,0))</f>
        <v/>
      </c>
      <c r="H635" s="224"/>
      <c r="I635" s="223" t="str">
        <f>IF(A635="","",VLOOKUP(A635,'IHS DATABASE'!C:W,21,0))</f>
        <v/>
      </c>
      <c r="J635" s="223" t="str">
        <f>IF(A635="","",VLOOKUP(A635,'IHS DATABASE'!C:T,18,0))</f>
        <v/>
      </c>
      <c r="K635" s="223"/>
      <c r="L635" s="223"/>
      <c r="M635" s="223" t="str">
        <f>IF(A635="","",VLOOKUP(A635,'IHS DATABASE'!C:U,19,0))</f>
        <v/>
      </c>
      <c r="Q635" s="233"/>
      <c r="R635" s="234"/>
      <c r="S635" s="234" t="str">
        <f>IF(A635="","",VLOOKUP(A635,'IHS DATABASE'!C:BG,30,0))</f>
        <v/>
      </c>
      <c r="T635" s="223"/>
      <c r="U635" s="234" t="str">
        <f>IF(A635="","",VLOOKUP(A635,'IHS DATABASE'!C:AG,31,0))</f>
        <v/>
      </c>
      <c r="V635" s="13"/>
      <c r="W635" s="13"/>
      <c r="X635" s="13"/>
      <c r="Y635" s="237">
        <f t="shared" si="84"/>
        <v>0</v>
      </c>
      <c r="Z635" s="237">
        <f t="shared" si="85"/>
        <v>0</v>
      </c>
      <c r="AA635" s="237" t="str">
        <f t="shared" si="86"/>
        <v>OK</v>
      </c>
      <c r="AB635" s="238"/>
      <c r="AC635" s="238"/>
      <c r="AD635" s="238"/>
      <c r="AE635" s="239"/>
      <c r="AG635" s="245"/>
      <c r="AH635" s="245"/>
      <c r="AI635" s="246"/>
      <c r="AJ635" s="246"/>
      <c r="AK635" s="240">
        <f t="shared" si="87"/>
        <v>0</v>
      </c>
      <c r="AL635" s="240">
        <f t="shared" si="88"/>
        <v>0</v>
      </c>
      <c r="AM635" s="247" t="e">
        <f t="shared" si="89"/>
        <v>#DIV/0!</v>
      </c>
      <c r="AN635" s="240" t="str">
        <f>IF(A635="","",VLOOKUP(A635,'IHS DATABASE'!C:H,6,0))</f>
        <v/>
      </c>
      <c r="AO635" s="240"/>
      <c r="AP635" s="248"/>
      <c r="AQ635" s="248"/>
      <c r="AR635" s="222"/>
      <c r="AS635" s="222"/>
      <c r="AT635" s="222">
        <f t="shared" si="90"/>
        <v>0</v>
      </c>
      <c r="AU635" s="222"/>
      <c r="AV635" s="249"/>
      <c r="AW635" s="249"/>
      <c r="AX635" s="222"/>
      <c r="AY635" s="222"/>
      <c r="AZ635" s="222"/>
      <c r="BA635" s="222"/>
      <c r="BB635" s="249"/>
      <c r="BC635" s="249"/>
      <c r="BD635" s="249"/>
      <c r="BE635" s="249"/>
    </row>
    <row r="636" spans="1:57">
      <c r="A636" s="221"/>
      <c r="B636" s="222" t="str">
        <f>IF(A636="","",VLOOKUP(A636,'IHS DATABASE'!C:D,2,0))</f>
        <v/>
      </c>
      <c r="C636" s="223" t="str">
        <f>IF(A636="","",VLOOKUP(A636,'IHS DATABASE'!C:AD,27,0))</f>
        <v/>
      </c>
      <c r="D636" s="223"/>
      <c r="E636" s="223" t="str">
        <f>IF(A636="","",VLOOKUP(A636,'IHS DATABASE'!C:G,5,0))</f>
        <v/>
      </c>
      <c r="F636" s="223" t="str">
        <f>IF(A636="","",VLOOKUP(A636,'IHS DATABASE'!C:AB,26,0))</f>
        <v/>
      </c>
      <c r="G636" s="222" t="str">
        <f>IF(A636="","",VLOOKUP(A636,'IHS DATABASE'!C:X,22,0))</f>
        <v/>
      </c>
      <c r="H636" s="224"/>
      <c r="I636" s="223" t="str">
        <f>IF(A636="","",VLOOKUP(A636,'IHS DATABASE'!C:W,21,0))</f>
        <v/>
      </c>
      <c r="J636" s="223" t="str">
        <f>IF(A636="","",VLOOKUP(A636,'IHS DATABASE'!C:T,18,0))</f>
        <v/>
      </c>
      <c r="K636" s="223"/>
      <c r="L636" s="223"/>
      <c r="M636" s="223" t="str">
        <f>IF(A636="","",VLOOKUP(A636,'IHS DATABASE'!C:U,19,0))</f>
        <v/>
      </c>
      <c r="Q636" s="233"/>
      <c r="R636" s="234"/>
      <c r="S636" s="234" t="str">
        <f>IF(A636="","",VLOOKUP(A636,'IHS DATABASE'!C:BG,30,0))</f>
        <v/>
      </c>
      <c r="T636" s="223"/>
      <c r="U636" s="234" t="str">
        <f>IF(A636="","",VLOOKUP(A636,'IHS DATABASE'!C:AG,31,0))</f>
        <v/>
      </c>
      <c r="V636" s="13"/>
      <c r="W636" s="13"/>
      <c r="X636" s="13"/>
      <c r="Y636" s="237">
        <f t="shared" si="84"/>
        <v>0</v>
      </c>
      <c r="Z636" s="237">
        <f t="shared" si="85"/>
        <v>0</v>
      </c>
      <c r="AA636" s="237" t="str">
        <f t="shared" si="86"/>
        <v>OK</v>
      </c>
      <c r="AB636" s="238"/>
      <c r="AC636" s="238"/>
      <c r="AD636" s="238"/>
      <c r="AE636" s="239"/>
      <c r="AG636" s="245"/>
      <c r="AH636" s="245"/>
      <c r="AI636" s="246"/>
      <c r="AJ636" s="246"/>
      <c r="AK636" s="240">
        <f t="shared" si="87"/>
        <v>0</v>
      </c>
      <c r="AL636" s="240">
        <f t="shared" si="88"/>
        <v>0</v>
      </c>
      <c r="AM636" s="247" t="e">
        <f t="shared" si="89"/>
        <v>#DIV/0!</v>
      </c>
      <c r="AN636" s="240" t="str">
        <f>IF(A636="","",VLOOKUP(A636,'IHS DATABASE'!C:H,6,0))</f>
        <v/>
      </c>
      <c r="AO636" s="240"/>
      <c r="AP636" s="248"/>
      <c r="AQ636" s="248"/>
      <c r="AR636" s="222"/>
      <c r="AS636" s="222"/>
      <c r="AT636" s="222">
        <f t="shared" si="90"/>
        <v>0</v>
      </c>
      <c r="AU636" s="222"/>
      <c r="AV636" s="249"/>
      <c r="AW636" s="249"/>
      <c r="AX636" s="222"/>
      <c r="AY636" s="222"/>
      <c r="AZ636" s="222"/>
      <c r="BA636" s="222"/>
      <c r="BB636" s="249"/>
      <c r="BC636" s="249"/>
      <c r="BD636" s="249"/>
      <c r="BE636" s="249"/>
    </row>
    <row r="637" spans="1:57">
      <c r="A637" s="221"/>
      <c r="B637" s="222" t="str">
        <f>IF(A637="","",VLOOKUP(A637,'IHS DATABASE'!C:D,2,0))</f>
        <v/>
      </c>
      <c r="C637" s="223" t="str">
        <f>IF(A637="","",VLOOKUP(A637,'IHS DATABASE'!C:AD,27,0))</f>
        <v/>
      </c>
      <c r="D637" s="223"/>
      <c r="E637" s="223" t="str">
        <f>IF(A637="","",VLOOKUP(A637,'IHS DATABASE'!C:G,5,0))</f>
        <v/>
      </c>
      <c r="F637" s="223" t="str">
        <f>IF(A637="","",VLOOKUP(A637,'IHS DATABASE'!C:AB,26,0))</f>
        <v/>
      </c>
      <c r="G637" s="222" t="str">
        <f>IF(A637="","",VLOOKUP(A637,'IHS DATABASE'!C:X,22,0))</f>
        <v/>
      </c>
      <c r="H637" s="224"/>
      <c r="I637" s="223" t="str">
        <f>IF(A637="","",VLOOKUP(A637,'IHS DATABASE'!C:W,21,0))</f>
        <v/>
      </c>
      <c r="J637" s="223" t="str">
        <f>IF(A637="","",VLOOKUP(A637,'IHS DATABASE'!C:T,18,0))</f>
        <v/>
      </c>
      <c r="K637" s="223"/>
      <c r="L637" s="223"/>
      <c r="M637" s="223" t="str">
        <f>IF(A637="","",VLOOKUP(A637,'IHS DATABASE'!C:U,19,0))</f>
        <v/>
      </c>
      <c r="Q637" s="233"/>
      <c r="R637" s="234"/>
      <c r="S637" s="234" t="str">
        <f>IF(A637="","",VLOOKUP(A637,'IHS DATABASE'!C:BG,30,0))</f>
        <v/>
      </c>
      <c r="T637" s="223"/>
      <c r="U637" s="234" t="str">
        <f>IF(A637="","",VLOOKUP(A637,'IHS DATABASE'!C:AG,31,0))</f>
        <v/>
      </c>
      <c r="V637" s="13"/>
      <c r="W637" s="13"/>
      <c r="X637" s="13"/>
      <c r="Y637" s="237">
        <f t="shared" si="84"/>
        <v>0</v>
      </c>
      <c r="Z637" s="237">
        <f t="shared" si="85"/>
        <v>0</v>
      </c>
      <c r="AA637" s="237" t="str">
        <f t="shared" si="86"/>
        <v>OK</v>
      </c>
      <c r="AB637" s="238"/>
      <c r="AC637" s="238"/>
      <c r="AD637" s="238"/>
      <c r="AE637" s="239"/>
      <c r="AG637" s="245"/>
      <c r="AH637" s="245"/>
      <c r="AI637" s="246"/>
      <c r="AJ637" s="246"/>
      <c r="AK637" s="240">
        <f t="shared" si="87"/>
        <v>0</v>
      </c>
      <c r="AL637" s="240">
        <f t="shared" si="88"/>
        <v>0</v>
      </c>
      <c r="AM637" s="247" t="e">
        <f t="shared" si="89"/>
        <v>#DIV/0!</v>
      </c>
      <c r="AN637" s="240" t="str">
        <f>IF(A637="","",VLOOKUP(A637,'IHS DATABASE'!C:H,6,0))</f>
        <v/>
      </c>
      <c r="AO637" s="240"/>
      <c r="AP637" s="248"/>
      <c r="AQ637" s="248"/>
      <c r="AR637" s="222"/>
      <c r="AS637" s="222"/>
      <c r="AT637" s="222">
        <f t="shared" si="90"/>
        <v>0</v>
      </c>
      <c r="AU637" s="222"/>
      <c r="AV637" s="249"/>
      <c r="AW637" s="249"/>
      <c r="AX637" s="222"/>
      <c r="AY637" s="222"/>
      <c r="AZ637" s="222"/>
      <c r="BA637" s="222"/>
      <c r="BB637" s="249"/>
      <c r="BC637" s="249"/>
      <c r="BD637" s="249"/>
      <c r="BE637" s="249"/>
    </row>
    <row r="638" spans="1:57">
      <c r="A638" s="221"/>
      <c r="B638" s="222" t="str">
        <f>IF(A638="","",VLOOKUP(A638,'IHS DATABASE'!C:D,2,0))</f>
        <v/>
      </c>
      <c r="C638" s="223" t="str">
        <f>IF(A638="","",VLOOKUP(A638,'IHS DATABASE'!C:AD,27,0))</f>
        <v/>
      </c>
      <c r="D638" s="223"/>
      <c r="E638" s="223" t="str">
        <f>IF(A638="","",VLOOKUP(A638,'IHS DATABASE'!C:G,5,0))</f>
        <v/>
      </c>
      <c r="F638" s="223" t="str">
        <f>IF(A638="","",VLOOKUP(A638,'IHS DATABASE'!C:AB,26,0))</f>
        <v/>
      </c>
      <c r="G638" s="222" t="str">
        <f>IF(A638="","",VLOOKUP(A638,'IHS DATABASE'!C:X,22,0))</f>
        <v/>
      </c>
      <c r="H638" s="224"/>
      <c r="I638" s="223" t="str">
        <f>IF(A638="","",VLOOKUP(A638,'IHS DATABASE'!C:W,21,0))</f>
        <v/>
      </c>
      <c r="J638" s="223" t="str">
        <f>IF(A638="","",VLOOKUP(A638,'IHS DATABASE'!C:T,18,0))</f>
        <v/>
      </c>
      <c r="K638" s="223"/>
      <c r="L638" s="223"/>
      <c r="M638" s="223" t="str">
        <f>IF(A638="","",VLOOKUP(A638,'IHS DATABASE'!C:U,19,0))</f>
        <v/>
      </c>
      <c r="Q638" s="233"/>
      <c r="R638" s="234"/>
      <c r="S638" s="234" t="str">
        <f>IF(A638="","",VLOOKUP(A638,'IHS DATABASE'!C:BG,30,0))</f>
        <v/>
      </c>
      <c r="T638" s="223"/>
      <c r="U638" s="234" t="str">
        <f>IF(A638="","",VLOOKUP(A638,'IHS DATABASE'!C:AG,31,0))</f>
        <v/>
      </c>
      <c r="V638" s="13"/>
      <c r="W638" s="13"/>
      <c r="X638" s="13"/>
      <c r="Y638" s="237">
        <f t="shared" si="84"/>
        <v>0</v>
      </c>
      <c r="Z638" s="237">
        <f t="shared" si="85"/>
        <v>0</v>
      </c>
      <c r="AA638" s="237" t="str">
        <f t="shared" si="86"/>
        <v>OK</v>
      </c>
      <c r="AB638" s="238"/>
      <c r="AC638" s="238"/>
      <c r="AD638" s="238"/>
      <c r="AE638" s="239"/>
      <c r="AG638" s="245"/>
      <c r="AH638" s="245"/>
      <c r="AI638" s="246"/>
      <c r="AJ638" s="246"/>
      <c r="AK638" s="240">
        <f t="shared" si="87"/>
        <v>0</v>
      </c>
      <c r="AL638" s="240">
        <f t="shared" si="88"/>
        <v>0</v>
      </c>
      <c r="AM638" s="247" t="e">
        <f t="shared" si="89"/>
        <v>#DIV/0!</v>
      </c>
      <c r="AN638" s="240" t="str">
        <f>IF(A638="","",VLOOKUP(A638,'IHS DATABASE'!C:H,6,0))</f>
        <v/>
      </c>
      <c r="AO638" s="240"/>
      <c r="AP638" s="248"/>
      <c r="AQ638" s="248"/>
      <c r="AR638" s="222"/>
      <c r="AS638" s="222"/>
      <c r="AT638" s="222">
        <f t="shared" si="90"/>
        <v>0</v>
      </c>
      <c r="AU638" s="222"/>
      <c r="AV638" s="249"/>
      <c r="AW638" s="249"/>
      <c r="AX638" s="222"/>
      <c r="AY638" s="222"/>
      <c r="AZ638" s="222"/>
      <c r="BA638" s="222"/>
      <c r="BB638" s="249"/>
      <c r="BC638" s="249"/>
      <c r="BD638" s="249"/>
      <c r="BE638" s="249"/>
    </row>
    <row r="639" spans="1:57">
      <c r="A639" s="221"/>
      <c r="B639" s="222" t="str">
        <f>IF(A639="","",VLOOKUP(A639,'IHS DATABASE'!C:D,2,0))</f>
        <v/>
      </c>
      <c r="C639" s="223" t="str">
        <f>IF(A639="","",VLOOKUP(A639,'IHS DATABASE'!C:AD,27,0))</f>
        <v/>
      </c>
      <c r="D639" s="223"/>
      <c r="E639" s="223" t="str">
        <f>IF(A639="","",VLOOKUP(A639,'IHS DATABASE'!C:G,5,0))</f>
        <v/>
      </c>
      <c r="F639" s="223" t="str">
        <f>IF(A639="","",VLOOKUP(A639,'IHS DATABASE'!C:AB,26,0))</f>
        <v/>
      </c>
      <c r="G639" s="222" t="str">
        <f>IF(A639="","",VLOOKUP(A639,'IHS DATABASE'!C:X,22,0))</f>
        <v/>
      </c>
      <c r="H639" s="224"/>
      <c r="I639" s="223" t="str">
        <f>IF(A639="","",VLOOKUP(A639,'IHS DATABASE'!C:W,21,0))</f>
        <v/>
      </c>
      <c r="J639" s="223" t="str">
        <f>IF(A639="","",VLOOKUP(A639,'IHS DATABASE'!C:T,18,0))</f>
        <v/>
      </c>
      <c r="K639" s="223"/>
      <c r="L639" s="223"/>
      <c r="M639" s="223" t="str">
        <f>IF(A639="","",VLOOKUP(A639,'IHS DATABASE'!C:U,19,0))</f>
        <v/>
      </c>
      <c r="Q639" s="233"/>
      <c r="R639" s="234"/>
      <c r="S639" s="234" t="str">
        <f>IF(A639="","",VLOOKUP(A639,'IHS DATABASE'!C:BG,30,0))</f>
        <v/>
      </c>
      <c r="T639" s="223"/>
      <c r="U639" s="234" t="str">
        <f>IF(A639="","",VLOOKUP(A639,'IHS DATABASE'!C:AG,31,0))</f>
        <v/>
      </c>
      <c r="V639" s="13"/>
      <c r="W639" s="13"/>
      <c r="X639" s="13"/>
      <c r="Y639" s="237">
        <f t="shared" si="84"/>
        <v>0</v>
      </c>
      <c r="Z639" s="237">
        <f t="shared" si="85"/>
        <v>0</v>
      </c>
      <c r="AA639" s="237" t="str">
        <f t="shared" si="86"/>
        <v>OK</v>
      </c>
      <c r="AB639" s="238"/>
      <c r="AC639" s="238"/>
      <c r="AD639" s="238"/>
      <c r="AE639" s="239"/>
      <c r="AG639" s="245"/>
      <c r="AH639" s="245"/>
      <c r="AI639" s="246"/>
      <c r="AJ639" s="246"/>
      <c r="AK639" s="240">
        <f t="shared" si="87"/>
        <v>0</v>
      </c>
      <c r="AL639" s="240">
        <f t="shared" si="88"/>
        <v>0</v>
      </c>
      <c r="AM639" s="247" t="e">
        <f t="shared" si="89"/>
        <v>#DIV/0!</v>
      </c>
      <c r="AN639" s="240" t="str">
        <f>IF(A639="","",VLOOKUP(A639,'IHS DATABASE'!C:H,6,0))</f>
        <v/>
      </c>
      <c r="AO639" s="240"/>
      <c r="AP639" s="248"/>
      <c r="AQ639" s="248"/>
      <c r="AR639" s="222"/>
      <c r="AS639" s="222"/>
      <c r="AT639" s="222">
        <f t="shared" si="90"/>
        <v>0</v>
      </c>
      <c r="AU639" s="222"/>
      <c r="AV639" s="249"/>
      <c r="AW639" s="249"/>
      <c r="AX639" s="222"/>
      <c r="AY639" s="222"/>
      <c r="AZ639" s="222"/>
      <c r="BA639" s="222"/>
      <c r="BB639" s="249"/>
      <c r="BC639" s="249"/>
      <c r="BD639" s="249"/>
      <c r="BE639" s="249"/>
    </row>
    <row r="640" spans="1:57">
      <c r="A640" s="221"/>
      <c r="B640" s="222" t="str">
        <f>IF(A640="","",VLOOKUP(A640,'IHS DATABASE'!C:D,2,0))</f>
        <v/>
      </c>
      <c r="C640" s="223" t="str">
        <f>IF(A640="","",VLOOKUP(A640,'IHS DATABASE'!C:AD,27,0))</f>
        <v/>
      </c>
      <c r="D640" s="223"/>
      <c r="E640" s="223" t="str">
        <f>IF(A640="","",VLOOKUP(A640,'IHS DATABASE'!C:G,5,0))</f>
        <v/>
      </c>
      <c r="F640" s="223" t="str">
        <f>IF(A640="","",VLOOKUP(A640,'IHS DATABASE'!C:AB,26,0))</f>
        <v/>
      </c>
      <c r="G640" s="222" t="str">
        <f>IF(A640="","",VLOOKUP(A640,'IHS DATABASE'!C:X,22,0))</f>
        <v/>
      </c>
      <c r="H640" s="224"/>
      <c r="I640" s="223" t="str">
        <f>IF(A640="","",VLOOKUP(A640,'IHS DATABASE'!C:W,21,0))</f>
        <v/>
      </c>
      <c r="J640" s="223" t="str">
        <f>IF(A640="","",VLOOKUP(A640,'IHS DATABASE'!C:T,18,0))</f>
        <v/>
      </c>
      <c r="K640" s="223"/>
      <c r="L640" s="223"/>
      <c r="M640" s="223" t="str">
        <f>IF(A640="","",VLOOKUP(A640,'IHS DATABASE'!C:U,19,0))</f>
        <v/>
      </c>
      <c r="Q640" s="233"/>
      <c r="R640" s="234"/>
      <c r="S640" s="234" t="str">
        <f>IF(A640="","",VLOOKUP(A640,'IHS DATABASE'!C:BG,30,0))</f>
        <v/>
      </c>
      <c r="T640" s="223"/>
      <c r="U640" s="234" t="str">
        <f>IF(A640="","",VLOOKUP(A640,'IHS DATABASE'!C:AG,31,0))</f>
        <v/>
      </c>
      <c r="V640" s="13"/>
      <c r="W640" s="13"/>
      <c r="X640" s="13"/>
      <c r="Y640" s="237">
        <f t="shared" si="84"/>
        <v>0</v>
      </c>
      <c r="Z640" s="237">
        <f t="shared" si="85"/>
        <v>0</v>
      </c>
      <c r="AA640" s="237" t="str">
        <f t="shared" si="86"/>
        <v>OK</v>
      </c>
      <c r="AB640" s="238"/>
      <c r="AC640" s="238"/>
      <c r="AD640" s="238"/>
      <c r="AE640" s="239"/>
      <c r="AG640" s="245"/>
      <c r="AH640" s="245"/>
      <c r="AI640" s="246"/>
      <c r="AJ640" s="246"/>
      <c r="AK640" s="240">
        <f t="shared" si="87"/>
        <v>0</v>
      </c>
      <c r="AL640" s="240">
        <f t="shared" si="88"/>
        <v>0</v>
      </c>
      <c r="AM640" s="247" t="e">
        <f t="shared" si="89"/>
        <v>#DIV/0!</v>
      </c>
      <c r="AN640" s="240" t="str">
        <f>IF(A640="","",VLOOKUP(A640,'IHS DATABASE'!C:H,6,0))</f>
        <v/>
      </c>
      <c r="AO640" s="240"/>
      <c r="AP640" s="248"/>
      <c r="AQ640" s="248"/>
      <c r="AR640" s="222"/>
      <c r="AS640" s="222"/>
      <c r="AT640" s="222">
        <f t="shared" si="90"/>
        <v>0</v>
      </c>
      <c r="AU640" s="222"/>
      <c r="AV640" s="249"/>
      <c r="AW640" s="249"/>
      <c r="AX640" s="222"/>
      <c r="AY640" s="222"/>
      <c r="AZ640" s="222"/>
      <c r="BA640" s="222"/>
      <c r="BB640" s="249"/>
      <c r="BC640" s="249"/>
      <c r="BD640" s="249"/>
      <c r="BE640" s="249"/>
    </row>
    <row r="641" spans="1:57">
      <c r="A641" s="221"/>
      <c r="B641" s="222" t="str">
        <f>IF(A641="","",VLOOKUP(A641,'IHS DATABASE'!C:D,2,0))</f>
        <v/>
      </c>
      <c r="C641" s="223" t="str">
        <f>IF(A641="","",VLOOKUP(A641,'IHS DATABASE'!C:AD,27,0))</f>
        <v/>
      </c>
      <c r="D641" s="223"/>
      <c r="E641" s="223" t="str">
        <f>IF(A641="","",VLOOKUP(A641,'IHS DATABASE'!C:G,5,0))</f>
        <v/>
      </c>
      <c r="F641" s="223" t="str">
        <f>IF(A641="","",VLOOKUP(A641,'IHS DATABASE'!C:AB,26,0))</f>
        <v/>
      </c>
      <c r="G641" s="222" t="str">
        <f>IF(A641="","",VLOOKUP(A641,'IHS DATABASE'!C:X,22,0))</f>
        <v/>
      </c>
      <c r="H641" s="224"/>
      <c r="I641" s="223" t="str">
        <f>IF(A641="","",VLOOKUP(A641,'IHS DATABASE'!C:W,21,0))</f>
        <v/>
      </c>
      <c r="J641" s="223" t="str">
        <f>IF(A641="","",VLOOKUP(A641,'IHS DATABASE'!C:T,18,0))</f>
        <v/>
      </c>
      <c r="K641" s="223"/>
      <c r="L641" s="223"/>
      <c r="M641" s="223" t="str">
        <f>IF(A641="","",VLOOKUP(A641,'IHS DATABASE'!C:U,19,0))</f>
        <v/>
      </c>
      <c r="Q641" s="233"/>
      <c r="R641" s="234"/>
      <c r="S641" s="234" t="str">
        <f>IF(A641="","",VLOOKUP(A641,'IHS DATABASE'!C:BG,30,0))</f>
        <v/>
      </c>
      <c r="T641" s="223"/>
      <c r="U641" s="234" t="str">
        <f>IF(A641="","",VLOOKUP(A641,'IHS DATABASE'!C:AG,31,0))</f>
        <v/>
      </c>
      <c r="V641" s="13"/>
      <c r="W641" s="13"/>
      <c r="X641" s="13"/>
      <c r="Y641" s="237">
        <f t="shared" si="84"/>
        <v>0</v>
      </c>
      <c r="Z641" s="237">
        <f t="shared" si="85"/>
        <v>0</v>
      </c>
      <c r="AA641" s="237" t="str">
        <f t="shared" si="86"/>
        <v>OK</v>
      </c>
      <c r="AB641" s="238"/>
      <c r="AC641" s="238"/>
      <c r="AD641" s="238"/>
      <c r="AE641" s="239"/>
      <c r="AG641" s="245"/>
      <c r="AH641" s="245"/>
      <c r="AI641" s="246"/>
      <c r="AJ641" s="246"/>
      <c r="AK641" s="240">
        <f t="shared" si="87"/>
        <v>0</v>
      </c>
      <c r="AL641" s="240">
        <f t="shared" si="88"/>
        <v>0</v>
      </c>
      <c r="AM641" s="247" t="e">
        <f t="shared" si="89"/>
        <v>#DIV/0!</v>
      </c>
      <c r="AN641" s="240" t="str">
        <f>IF(A641="","",VLOOKUP(A641,'IHS DATABASE'!C:H,6,0))</f>
        <v/>
      </c>
      <c r="AO641" s="240"/>
      <c r="AP641" s="248"/>
      <c r="AQ641" s="248"/>
      <c r="AR641" s="222"/>
      <c r="AS641" s="222"/>
      <c r="AT641" s="222">
        <f t="shared" si="90"/>
        <v>0</v>
      </c>
      <c r="AU641" s="222"/>
      <c r="AV641" s="249"/>
      <c r="AW641" s="249"/>
      <c r="AX641" s="222"/>
      <c r="AY641" s="222"/>
      <c r="AZ641" s="222"/>
      <c r="BA641" s="222"/>
      <c r="BB641" s="249"/>
      <c r="BC641" s="249"/>
      <c r="BD641" s="249"/>
      <c r="BE641" s="249"/>
    </row>
    <row r="642" spans="1:57">
      <c r="A642" s="221"/>
      <c r="B642" s="222" t="str">
        <f>IF(A642="","",VLOOKUP(A642,'IHS DATABASE'!C:D,2,0))</f>
        <v/>
      </c>
      <c r="C642" s="223" t="str">
        <f>IF(A642="","",VLOOKUP(A642,'IHS DATABASE'!C:AD,27,0))</f>
        <v/>
      </c>
      <c r="D642" s="223"/>
      <c r="E642" s="223" t="str">
        <f>IF(A642="","",VLOOKUP(A642,'IHS DATABASE'!C:G,5,0))</f>
        <v/>
      </c>
      <c r="F642" s="223" t="str">
        <f>IF(A642="","",VLOOKUP(A642,'IHS DATABASE'!C:AB,26,0))</f>
        <v/>
      </c>
      <c r="G642" s="222" t="str">
        <f>IF(A642="","",VLOOKUP(A642,'IHS DATABASE'!C:X,22,0))</f>
        <v/>
      </c>
      <c r="H642" s="224"/>
      <c r="I642" s="223" t="str">
        <f>IF(A642="","",VLOOKUP(A642,'IHS DATABASE'!C:W,21,0))</f>
        <v/>
      </c>
      <c r="J642" s="223" t="str">
        <f>IF(A642="","",VLOOKUP(A642,'IHS DATABASE'!C:T,18,0))</f>
        <v/>
      </c>
      <c r="K642" s="223"/>
      <c r="L642" s="223"/>
      <c r="M642" s="223" t="str">
        <f>IF(A642="","",VLOOKUP(A642,'IHS DATABASE'!C:U,19,0))</f>
        <v/>
      </c>
      <c r="Q642" s="233"/>
      <c r="R642" s="234"/>
      <c r="S642" s="234" t="str">
        <f>IF(A642="","",VLOOKUP(A642,'IHS DATABASE'!C:BG,30,0))</f>
        <v/>
      </c>
      <c r="T642" s="223"/>
      <c r="U642" s="234" t="str">
        <f>IF(A642="","",VLOOKUP(A642,'IHS DATABASE'!C:AG,31,0))</f>
        <v/>
      </c>
      <c r="V642" s="13"/>
      <c r="W642" s="13"/>
      <c r="X642" s="13"/>
      <c r="Y642" s="237">
        <f t="shared" si="84"/>
        <v>0</v>
      </c>
      <c r="Z642" s="237">
        <f t="shared" si="85"/>
        <v>0</v>
      </c>
      <c r="AA642" s="237" t="str">
        <f t="shared" si="86"/>
        <v>OK</v>
      </c>
      <c r="AB642" s="238"/>
      <c r="AC642" s="238"/>
      <c r="AD642" s="238"/>
      <c r="AE642" s="239"/>
      <c r="AG642" s="245"/>
      <c r="AH642" s="245"/>
      <c r="AI642" s="246"/>
      <c r="AJ642" s="246"/>
      <c r="AK642" s="240">
        <f t="shared" si="87"/>
        <v>0</v>
      </c>
      <c r="AL642" s="240">
        <f t="shared" si="88"/>
        <v>0</v>
      </c>
      <c r="AM642" s="247" t="e">
        <f t="shared" si="89"/>
        <v>#DIV/0!</v>
      </c>
      <c r="AN642" s="240" t="str">
        <f>IF(A642="","",VLOOKUP(A642,'IHS DATABASE'!C:H,6,0))</f>
        <v/>
      </c>
      <c r="AO642" s="240"/>
      <c r="AP642" s="248"/>
      <c r="AQ642" s="248"/>
      <c r="AR642" s="222"/>
      <c r="AS642" s="222"/>
      <c r="AT642" s="222">
        <f t="shared" si="90"/>
        <v>0</v>
      </c>
      <c r="AU642" s="222"/>
      <c r="AV642" s="249"/>
      <c r="AW642" s="249"/>
      <c r="AX642" s="222"/>
      <c r="AY642" s="222"/>
      <c r="AZ642" s="222"/>
      <c r="BA642" s="222"/>
      <c r="BB642" s="249"/>
      <c r="BC642" s="249"/>
      <c r="BD642" s="249"/>
      <c r="BE642" s="249"/>
    </row>
    <row r="643" spans="1:57">
      <c r="A643" s="221"/>
      <c r="B643" s="222" t="str">
        <f>IF(A643="","",VLOOKUP(A643,'IHS DATABASE'!C:D,2,0))</f>
        <v/>
      </c>
      <c r="C643" s="223" t="str">
        <f>IF(A643="","",VLOOKUP(A643,'IHS DATABASE'!C:AD,27,0))</f>
        <v/>
      </c>
      <c r="D643" s="223"/>
      <c r="E643" s="223" t="str">
        <f>IF(A643="","",VLOOKUP(A643,'IHS DATABASE'!C:G,5,0))</f>
        <v/>
      </c>
      <c r="F643" s="223" t="str">
        <f>IF(A643="","",VLOOKUP(A643,'IHS DATABASE'!C:AB,26,0))</f>
        <v/>
      </c>
      <c r="G643" s="222" t="str">
        <f>IF(A643="","",VLOOKUP(A643,'IHS DATABASE'!C:X,22,0))</f>
        <v/>
      </c>
      <c r="H643" s="224"/>
      <c r="I643" s="223" t="str">
        <f>IF(A643="","",VLOOKUP(A643,'IHS DATABASE'!C:W,21,0))</f>
        <v/>
      </c>
      <c r="J643" s="223" t="str">
        <f>IF(A643="","",VLOOKUP(A643,'IHS DATABASE'!C:T,18,0))</f>
        <v/>
      </c>
      <c r="K643" s="223"/>
      <c r="L643" s="223"/>
      <c r="M643" s="223" t="str">
        <f>IF(A643="","",VLOOKUP(A643,'IHS DATABASE'!C:U,19,0))</f>
        <v/>
      </c>
      <c r="Q643" s="233"/>
      <c r="R643" s="234"/>
      <c r="S643" s="234" t="str">
        <f>IF(A643="","",VLOOKUP(A643,'IHS DATABASE'!C:BG,30,0))</f>
        <v/>
      </c>
      <c r="T643" s="223"/>
      <c r="U643" s="234" t="str">
        <f>IF(A643="","",VLOOKUP(A643,'IHS DATABASE'!C:AG,31,0))</f>
        <v/>
      </c>
      <c r="V643" s="13"/>
      <c r="W643" s="13"/>
      <c r="X643" s="13"/>
      <c r="Y643" s="237">
        <f t="shared" si="84"/>
        <v>0</v>
      </c>
      <c r="Z643" s="237">
        <f t="shared" si="85"/>
        <v>0</v>
      </c>
      <c r="AA643" s="237" t="str">
        <f t="shared" si="86"/>
        <v>OK</v>
      </c>
      <c r="AB643" s="238"/>
      <c r="AC643" s="238"/>
      <c r="AD643" s="238"/>
      <c r="AE643" s="239"/>
      <c r="AG643" s="245"/>
      <c r="AH643" s="245"/>
      <c r="AI643" s="246"/>
      <c r="AJ643" s="246"/>
      <c r="AK643" s="240">
        <f t="shared" si="87"/>
        <v>0</v>
      </c>
      <c r="AL643" s="240">
        <f t="shared" si="88"/>
        <v>0</v>
      </c>
      <c r="AM643" s="247" t="e">
        <f t="shared" si="89"/>
        <v>#DIV/0!</v>
      </c>
      <c r="AN643" s="240" t="str">
        <f>IF(A643="","",VLOOKUP(A643,'IHS DATABASE'!C:H,6,0))</f>
        <v/>
      </c>
      <c r="AO643" s="240"/>
      <c r="AP643" s="248"/>
      <c r="AQ643" s="248"/>
      <c r="AR643" s="222"/>
      <c r="AS643" s="222"/>
      <c r="AT643" s="222">
        <f t="shared" si="90"/>
        <v>0</v>
      </c>
      <c r="AU643" s="222"/>
      <c r="AV643" s="249"/>
      <c r="AW643" s="249"/>
      <c r="AX643" s="222"/>
      <c r="AY643" s="222"/>
      <c r="AZ643" s="222"/>
      <c r="BA643" s="222"/>
      <c r="BB643" s="249"/>
      <c r="BC643" s="249"/>
      <c r="BD643" s="249"/>
      <c r="BE643" s="249"/>
    </row>
    <row r="644" spans="1:57">
      <c r="A644" s="221"/>
      <c r="B644" s="222" t="str">
        <f>IF(A644="","",VLOOKUP(A644,'IHS DATABASE'!C:D,2,0))</f>
        <v/>
      </c>
      <c r="C644" s="223" t="str">
        <f>IF(A644="","",VLOOKUP(A644,'IHS DATABASE'!C:AD,27,0))</f>
        <v/>
      </c>
      <c r="D644" s="223"/>
      <c r="E644" s="223" t="str">
        <f>IF(A644="","",VLOOKUP(A644,'IHS DATABASE'!C:G,5,0))</f>
        <v/>
      </c>
      <c r="F644" s="223" t="str">
        <f>IF(A644="","",VLOOKUP(A644,'IHS DATABASE'!C:AB,26,0))</f>
        <v/>
      </c>
      <c r="G644" s="222" t="str">
        <f>IF(A644="","",VLOOKUP(A644,'IHS DATABASE'!C:X,22,0))</f>
        <v/>
      </c>
      <c r="H644" s="224"/>
      <c r="I644" s="223" t="str">
        <f>IF(A644="","",VLOOKUP(A644,'IHS DATABASE'!C:W,21,0))</f>
        <v/>
      </c>
      <c r="J644" s="223" t="str">
        <f>IF(A644="","",VLOOKUP(A644,'IHS DATABASE'!C:T,18,0))</f>
        <v/>
      </c>
      <c r="K644" s="223"/>
      <c r="L644" s="223"/>
      <c r="M644" s="223" t="str">
        <f>IF(A644="","",VLOOKUP(A644,'IHS DATABASE'!C:U,19,0))</f>
        <v/>
      </c>
      <c r="Q644" s="233"/>
      <c r="R644" s="234"/>
      <c r="S644" s="234" t="str">
        <f>IF(A644="","",VLOOKUP(A644,'IHS DATABASE'!C:BG,30,0))</f>
        <v/>
      </c>
      <c r="T644" s="223"/>
      <c r="U644" s="234" t="str">
        <f>IF(A644="","",VLOOKUP(A644,'IHS DATABASE'!C:AG,31,0))</f>
        <v/>
      </c>
      <c r="V644" s="13"/>
      <c r="W644" s="13"/>
      <c r="X644" s="13"/>
      <c r="Y644" s="237">
        <f t="shared" si="84"/>
        <v>0</v>
      </c>
      <c r="Z644" s="237">
        <f t="shared" si="85"/>
        <v>0</v>
      </c>
      <c r="AA644" s="237" t="str">
        <f t="shared" si="86"/>
        <v>OK</v>
      </c>
      <c r="AB644" s="238"/>
      <c r="AC644" s="238"/>
      <c r="AD644" s="238"/>
      <c r="AE644" s="239"/>
      <c r="AG644" s="245"/>
      <c r="AH644" s="245"/>
      <c r="AI644" s="246"/>
      <c r="AJ644" s="246"/>
      <c r="AK644" s="240">
        <f t="shared" si="87"/>
        <v>0</v>
      </c>
      <c r="AL644" s="240">
        <f t="shared" si="88"/>
        <v>0</v>
      </c>
      <c r="AM644" s="247" t="e">
        <f t="shared" si="89"/>
        <v>#DIV/0!</v>
      </c>
      <c r="AN644" s="240" t="str">
        <f>IF(A644="","",VLOOKUP(A644,'IHS DATABASE'!C:H,6,0))</f>
        <v/>
      </c>
      <c r="AO644" s="240"/>
      <c r="AP644" s="248"/>
      <c r="AQ644" s="248"/>
      <c r="AR644" s="222"/>
      <c r="AS644" s="222"/>
      <c r="AT644" s="222">
        <f t="shared" si="90"/>
        <v>0</v>
      </c>
      <c r="AU644" s="222"/>
      <c r="AV644" s="249"/>
      <c r="AW644" s="249"/>
      <c r="AX644" s="222"/>
      <c r="AY644" s="222"/>
      <c r="AZ644" s="222"/>
      <c r="BA644" s="222"/>
      <c r="BB644" s="249"/>
      <c r="BC644" s="249"/>
      <c r="BD644" s="249"/>
      <c r="BE644" s="249"/>
    </row>
    <row r="645" spans="1:57">
      <c r="A645" s="221"/>
      <c r="B645" s="222" t="str">
        <f>IF(A645="","",VLOOKUP(A645,'IHS DATABASE'!C:D,2,0))</f>
        <v/>
      </c>
      <c r="C645" s="223" t="str">
        <f>IF(A645="","",VLOOKUP(A645,'IHS DATABASE'!C:AD,27,0))</f>
        <v/>
      </c>
      <c r="D645" s="223"/>
      <c r="E645" s="223" t="str">
        <f>IF(A645="","",VLOOKUP(A645,'IHS DATABASE'!C:G,5,0))</f>
        <v/>
      </c>
      <c r="F645" s="223" t="str">
        <f>IF(A645="","",VLOOKUP(A645,'IHS DATABASE'!C:AB,26,0))</f>
        <v/>
      </c>
      <c r="G645" s="222" t="str">
        <f>IF(A645="","",VLOOKUP(A645,'IHS DATABASE'!C:X,22,0))</f>
        <v/>
      </c>
      <c r="H645" s="224"/>
      <c r="I645" s="223" t="str">
        <f>IF(A645="","",VLOOKUP(A645,'IHS DATABASE'!C:W,21,0))</f>
        <v/>
      </c>
      <c r="J645" s="223" t="str">
        <f>IF(A645="","",VLOOKUP(A645,'IHS DATABASE'!C:T,18,0))</f>
        <v/>
      </c>
      <c r="K645" s="223"/>
      <c r="L645" s="223"/>
      <c r="M645" s="223" t="str">
        <f>IF(A645="","",VLOOKUP(A645,'IHS DATABASE'!C:U,19,0))</f>
        <v/>
      </c>
      <c r="Q645" s="233"/>
      <c r="R645" s="234"/>
      <c r="S645" s="234" t="str">
        <f>IF(A645="","",VLOOKUP(A645,'IHS DATABASE'!C:BG,30,0))</f>
        <v/>
      </c>
      <c r="T645" s="223"/>
      <c r="U645" s="234" t="str">
        <f>IF(A645="","",VLOOKUP(A645,'IHS DATABASE'!C:AG,31,0))</f>
        <v/>
      </c>
      <c r="V645" s="13"/>
      <c r="W645" s="13"/>
      <c r="X645" s="13"/>
      <c r="Y645" s="237">
        <f t="shared" si="84"/>
        <v>0</v>
      </c>
      <c r="Z645" s="237">
        <f t="shared" si="85"/>
        <v>0</v>
      </c>
      <c r="AA645" s="237" t="str">
        <f t="shared" si="86"/>
        <v>OK</v>
      </c>
      <c r="AB645" s="238"/>
      <c r="AC645" s="238"/>
      <c r="AD645" s="238"/>
      <c r="AE645" s="239"/>
      <c r="AG645" s="245"/>
      <c r="AH645" s="245"/>
      <c r="AI645" s="246"/>
      <c r="AJ645" s="246"/>
      <c r="AK645" s="240">
        <f t="shared" si="87"/>
        <v>0</v>
      </c>
      <c r="AL645" s="240">
        <f t="shared" si="88"/>
        <v>0</v>
      </c>
      <c r="AM645" s="247" t="e">
        <f t="shared" si="89"/>
        <v>#DIV/0!</v>
      </c>
      <c r="AN645" s="240" t="str">
        <f>IF(A645="","",VLOOKUP(A645,'IHS DATABASE'!C:H,6,0))</f>
        <v/>
      </c>
      <c r="AO645" s="240"/>
      <c r="AP645" s="248"/>
      <c r="AQ645" s="248"/>
      <c r="AR645" s="222"/>
      <c r="AS645" s="222"/>
      <c r="AT645" s="222">
        <f t="shared" si="90"/>
        <v>0</v>
      </c>
      <c r="AU645" s="222"/>
      <c r="AV645" s="249"/>
      <c r="AW645" s="249"/>
      <c r="AX645" s="222"/>
      <c r="AY645" s="222"/>
      <c r="AZ645" s="222"/>
      <c r="BA645" s="222"/>
      <c r="BB645" s="249"/>
      <c r="BC645" s="249"/>
      <c r="BD645" s="249"/>
      <c r="BE645" s="249"/>
    </row>
    <row r="646" spans="1:57">
      <c r="A646" s="221"/>
      <c r="B646" s="222" t="str">
        <f>IF(A646="","",VLOOKUP(A646,'IHS DATABASE'!C:D,2,0))</f>
        <v/>
      </c>
      <c r="C646" s="223" t="str">
        <f>IF(A646="","",VLOOKUP(A646,'IHS DATABASE'!C:AD,27,0))</f>
        <v/>
      </c>
      <c r="D646" s="223"/>
      <c r="E646" s="223" t="str">
        <f>IF(A646="","",VLOOKUP(A646,'IHS DATABASE'!C:G,5,0))</f>
        <v/>
      </c>
      <c r="F646" s="223" t="str">
        <f>IF(A646="","",VLOOKUP(A646,'IHS DATABASE'!C:AB,26,0))</f>
        <v/>
      </c>
      <c r="G646" s="222" t="str">
        <f>IF(A646="","",VLOOKUP(A646,'IHS DATABASE'!C:X,22,0))</f>
        <v/>
      </c>
      <c r="H646" s="224"/>
      <c r="I646" s="223" t="str">
        <f>IF(A646="","",VLOOKUP(A646,'IHS DATABASE'!C:W,21,0))</f>
        <v/>
      </c>
      <c r="J646" s="223" t="str">
        <f>IF(A646="","",VLOOKUP(A646,'IHS DATABASE'!C:T,18,0))</f>
        <v/>
      </c>
      <c r="K646" s="223"/>
      <c r="L646" s="223"/>
      <c r="M646" s="223" t="str">
        <f>IF(A646="","",VLOOKUP(A646,'IHS DATABASE'!C:U,19,0))</f>
        <v/>
      </c>
      <c r="Q646" s="233"/>
      <c r="R646" s="234"/>
      <c r="S646" s="234" t="str">
        <f>IF(A646="","",VLOOKUP(A646,'IHS DATABASE'!C:BG,30,0))</f>
        <v/>
      </c>
      <c r="T646" s="223"/>
      <c r="U646" s="234" t="str">
        <f>IF(A646="","",VLOOKUP(A646,'IHS DATABASE'!C:AG,31,0))</f>
        <v/>
      </c>
      <c r="V646" s="13"/>
      <c r="W646" s="13"/>
      <c r="X646" s="13"/>
      <c r="Y646" s="237">
        <f t="shared" si="84"/>
        <v>0</v>
      </c>
      <c r="Z646" s="237">
        <f t="shared" si="85"/>
        <v>0</v>
      </c>
      <c r="AA646" s="237" t="str">
        <f t="shared" si="86"/>
        <v>OK</v>
      </c>
      <c r="AB646" s="238"/>
      <c r="AC646" s="238"/>
      <c r="AD646" s="238"/>
      <c r="AE646" s="239"/>
      <c r="AG646" s="245"/>
      <c r="AH646" s="245"/>
      <c r="AI646" s="246"/>
      <c r="AJ646" s="246"/>
      <c r="AK646" s="240">
        <f t="shared" si="87"/>
        <v>0</v>
      </c>
      <c r="AL646" s="240">
        <f t="shared" si="88"/>
        <v>0</v>
      </c>
      <c r="AM646" s="247" t="e">
        <f t="shared" si="89"/>
        <v>#DIV/0!</v>
      </c>
      <c r="AN646" s="240" t="str">
        <f>IF(A646="","",VLOOKUP(A646,'IHS DATABASE'!C:H,6,0))</f>
        <v/>
      </c>
      <c r="AO646" s="240"/>
      <c r="AP646" s="248"/>
      <c r="AQ646" s="248"/>
      <c r="AR646" s="222"/>
      <c r="AS646" s="222"/>
      <c r="AT646" s="222">
        <f t="shared" si="90"/>
        <v>0</v>
      </c>
      <c r="AU646" s="222"/>
      <c r="AV646" s="249"/>
      <c r="AW646" s="249"/>
      <c r="AX646" s="222"/>
      <c r="AY646" s="222"/>
      <c r="AZ646" s="222"/>
      <c r="BA646" s="222"/>
      <c r="BB646" s="249"/>
      <c r="BC646" s="249"/>
      <c r="BD646" s="249"/>
      <c r="BE646" s="249"/>
    </row>
    <row r="647" spans="1:57">
      <c r="A647" s="221"/>
      <c r="B647" s="222" t="str">
        <f>IF(A647="","",VLOOKUP(A647,'IHS DATABASE'!C:D,2,0))</f>
        <v/>
      </c>
      <c r="C647" s="223" t="str">
        <f>IF(A647="","",VLOOKUP(A647,'IHS DATABASE'!C:AD,27,0))</f>
        <v/>
      </c>
      <c r="D647" s="223"/>
      <c r="E647" s="223" t="str">
        <f>IF(A647="","",VLOOKUP(A647,'IHS DATABASE'!C:G,5,0))</f>
        <v/>
      </c>
      <c r="F647" s="223" t="str">
        <f>IF(A647="","",VLOOKUP(A647,'IHS DATABASE'!C:AB,26,0))</f>
        <v/>
      </c>
      <c r="G647" s="222" t="str">
        <f>IF(A647="","",VLOOKUP(A647,'IHS DATABASE'!C:X,22,0))</f>
        <v/>
      </c>
      <c r="H647" s="224"/>
      <c r="I647" s="223" t="str">
        <f>IF(A647="","",VLOOKUP(A647,'IHS DATABASE'!C:W,21,0))</f>
        <v/>
      </c>
      <c r="J647" s="223" t="str">
        <f>IF(A647="","",VLOOKUP(A647,'IHS DATABASE'!C:T,18,0))</f>
        <v/>
      </c>
      <c r="K647" s="223"/>
      <c r="L647" s="223"/>
      <c r="M647" s="223" t="str">
        <f>IF(A647="","",VLOOKUP(A647,'IHS DATABASE'!C:U,19,0))</f>
        <v/>
      </c>
      <c r="Q647" s="233"/>
      <c r="R647" s="234"/>
      <c r="S647" s="234" t="str">
        <f>IF(A647="","",VLOOKUP(A647,'IHS DATABASE'!C:BG,30,0))</f>
        <v/>
      </c>
      <c r="T647" s="223"/>
      <c r="U647" s="234" t="str">
        <f>IF(A647="","",VLOOKUP(A647,'IHS DATABASE'!C:AG,31,0))</f>
        <v/>
      </c>
      <c r="V647" s="13"/>
      <c r="W647" s="13"/>
      <c r="X647" s="13"/>
      <c r="Y647" s="237">
        <f t="shared" si="84"/>
        <v>0</v>
      </c>
      <c r="Z647" s="237">
        <f t="shared" si="85"/>
        <v>0</v>
      </c>
      <c r="AA647" s="237" t="str">
        <f t="shared" si="86"/>
        <v>OK</v>
      </c>
      <c r="AB647" s="238"/>
      <c r="AC647" s="238"/>
      <c r="AD647" s="238"/>
      <c r="AE647" s="239"/>
      <c r="AG647" s="245"/>
      <c r="AH647" s="245"/>
      <c r="AI647" s="246"/>
      <c r="AJ647" s="246"/>
      <c r="AK647" s="240">
        <f t="shared" si="87"/>
        <v>0</v>
      </c>
      <c r="AL647" s="240">
        <f t="shared" si="88"/>
        <v>0</v>
      </c>
      <c r="AM647" s="247" t="e">
        <f t="shared" si="89"/>
        <v>#DIV/0!</v>
      </c>
      <c r="AN647" s="240" t="str">
        <f>IF(A647="","",VLOOKUP(A647,'IHS DATABASE'!C:H,6,0))</f>
        <v/>
      </c>
      <c r="AO647" s="240"/>
      <c r="AP647" s="248"/>
      <c r="AQ647" s="248"/>
      <c r="AR647" s="222"/>
      <c r="AS647" s="222"/>
      <c r="AT647" s="222">
        <f t="shared" si="90"/>
        <v>0</v>
      </c>
      <c r="AU647" s="222"/>
      <c r="AV647" s="249"/>
      <c r="AW647" s="249"/>
      <c r="AX647" s="222"/>
      <c r="AY647" s="222"/>
      <c r="AZ647" s="222"/>
      <c r="BA647" s="222"/>
      <c r="BB647" s="249"/>
      <c r="BC647" s="249"/>
      <c r="BD647" s="249"/>
      <c r="BE647" s="249"/>
    </row>
    <row r="648" spans="1:57">
      <c r="A648" s="221"/>
      <c r="B648" s="222" t="str">
        <f>IF(A648="","",VLOOKUP(A648,'IHS DATABASE'!C:D,2,0))</f>
        <v/>
      </c>
      <c r="C648" s="223" t="str">
        <f>IF(A648="","",VLOOKUP(A648,'IHS DATABASE'!C:AD,27,0))</f>
        <v/>
      </c>
      <c r="D648" s="223"/>
      <c r="E648" s="223" t="str">
        <f>IF(A648="","",VLOOKUP(A648,'IHS DATABASE'!C:G,5,0))</f>
        <v/>
      </c>
      <c r="F648" s="223" t="str">
        <f>IF(A648="","",VLOOKUP(A648,'IHS DATABASE'!C:AB,26,0))</f>
        <v/>
      </c>
      <c r="G648" s="222" t="str">
        <f>IF(A648="","",VLOOKUP(A648,'IHS DATABASE'!C:X,22,0))</f>
        <v/>
      </c>
      <c r="H648" s="224"/>
      <c r="I648" s="223" t="str">
        <f>IF(A648="","",VLOOKUP(A648,'IHS DATABASE'!C:W,21,0))</f>
        <v/>
      </c>
      <c r="J648" s="223" t="str">
        <f>IF(A648="","",VLOOKUP(A648,'IHS DATABASE'!C:T,18,0))</f>
        <v/>
      </c>
      <c r="K648" s="223"/>
      <c r="L648" s="223"/>
      <c r="M648" s="223" t="str">
        <f>IF(A648="","",VLOOKUP(A648,'IHS DATABASE'!C:U,19,0))</f>
        <v/>
      </c>
      <c r="Q648" s="233"/>
      <c r="R648" s="234"/>
      <c r="S648" s="234" t="str">
        <f>IF(A648="","",VLOOKUP(A648,'IHS DATABASE'!C:BG,30,0))</f>
        <v/>
      </c>
      <c r="T648" s="223"/>
      <c r="U648" s="234" t="str">
        <f>IF(A648="","",VLOOKUP(A648,'IHS DATABASE'!C:AG,31,0))</f>
        <v/>
      </c>
      <c r="V648" s="13"/>
      <c r="W648" s="13"/>
      <c r="X648" s="13"/>
      <c r="Y648" s="237">
        <f t="shared" si="84"/>
        <v>0</v>
      </c>
      <c r="Z648" s="237">
        <f t="shared" si="85"/>
        <v>0</v>
      </c>
      <c r="AA648" s="237" t="str">
        <f t="shared" si="86"/>
        <v>OK</v>
      </c>
      <c r="AB648" s="238"/>
      <c r="AC648" s="238"/>
      <c r="AD648" s="238"/>
      <c r="AE648" s="239"/>
      <c r="AG648" s="245"/>
      <c r="AH648" s="245"/>
      <c r="AI648" s="246"/>
      <c r="AJ648" s="246"/>
      <c r="AK648" s="240">
        <f t="shared" si="87"/>
        <v>0</v>
      </c>
      <c r="AL648" s="240">
        <f t="shared" si="88"/>
        <v>0</v>
      </c>
      <c r="AM648" s="247" t="e">
        <f t="shared" si="89"/>
        <v>#DIV/0!</v>
      </c>
      <c r="AN648" s="240" t="str">
        <f>IF(A648="","",VLOOKUP(A648,'IHS DATABASE'!C:H,6,0))</f>
        <v/>
      </c>
      <c r="AO648" s="240"/>
      <c r="AP648" s="248"/>
      <c r="AQ648" s="248"/>
      <c r="AR648" s="222"/>
      <c r="AS648" s="222"/>
      <c r="AT648" s="222">
        <f t="shared" si="90"/>
        <v>0</v>
      </c>
      <c r="AU648" s="222"/>
      <c r="AV648" s="249"/>
      <c r="AW648" s="249"/>
      <c r="AX648" s="222"/>
      <c r="AY648" s="222"/>
      <c r="AZ648" s="222"/>
      <c r="BA648" s="222"/>
      <c r="BB648" s="249"/>
      <c r="BC648" s="249"/>
      <c r="BD648" s="249"/>
      <c r="BE648" s="249"/>
    </row>
    <row r="649" spans="1:57">
      <c r="A649" s="221"/>
      <c r="B649" s="222" t="str">
        <f>IF(A649="","",VLOOKUP(A649,'IHS DATABASE'!C:D,2,0))</f>
        <v/>
      </c>
      <c r="C649" s="223" t="str">
        <f>IF(A649="","",VLOOKUP(A649,'IHS DATABASE'!C:AD,27,0))</f>
        <v/>
      </c>
      <c r="D649" s="223"/>
      <c r="E649" s="223" t="str">
        <f>IF(A649="","",VLOOKUP(A649,'IHS DATABASE'!C:G,5,0))</f>
        <v/>
      </c>
      <c r="F649" s="223" t="str">
        <f>IF(A649="","",VLOOKUP(A649,'IHS DATABASE'!C:AB,26,0))</f>
        <v/>
      </c>
      <c r="G649" s="222" t="str">
        <f>IF(A649="","",VLOOKUP(A649,'IHS DATABASE'!C:X,22,0))</f>
        <v/>
      </c>
      <c r="H649" s="224"/>
      <c r="I649" s="223" t="str">
        <f>IF(A649="","",VLOOKUP(A649,'IHS DATABASE'!C:W,21,0))</f>
        <v/>
      </c>
      <c r="J649" s="223" t="str">
        <f>IF(A649="","",VLOOKUP(A649,'IHS DATABASE'!C:T,18,0))</f>
        <v/>
      </c>
      <c r="K649" s="223"/>
      <c r="L649" s="223"/>
      <c r="M649" s="223" t="str">
        <f>IF(A649="","",VLOOKUP(A649,'IHS DATABASE'!C:U,19,0))</f>
        <v/>
      </c>
      <c r="Q649" s="233"/>
      <c r="R649" s="234"/>
      <c r="S649" s="234" t="str">
        <f>IF(A649="","",VLOOKUP(A649,'IHS DATABASE'!C:BG,30,0))</f>
        <v/>
      </c>
      <c r="T649" s="223"/>
      <c r="U649" s="234" t="str">
        <f>IF(A649="","",VLOOKUP(A649,'IHS DATABASE'!C:AG,31,0))</f>
        <v/>
      </c>
      <c r="V649" s="13"/>
      <c r="W649" s="13"/>
      <c r="X649" s="13"/>
      <c r="Y649" s="237">
        <f t="shared" si="84"/>
        <v>0</v>
      </c>
      <c r="Z649" s="237">
        <f t="shared" si="85"/>
        <v>0</v>
      </c>
      <c r="AA649" s="237" t="str">
        <f t="shared" si="86"/>
        <v>OK</v>
      </c>
      <c r="AB649" s="238"/>
      <c r="AC649" s="238"/>
      <c r="AD649" s="238"/>
      <c r="AE649" s="239"/>
      <c r="AG649" s="245"/>
      <c r="AH649" s="245"/>
      <c r="AI649" s="246"/>
      <c r="AJ649" s="246"/>
      <c r="AK649" s="240">
        <f t="shared" si="87"/>
        <v>0</v>
      </c>
      <c r="AL649" s="240">
        <f t="shared" si="88"/>
        <v>0</v>
      </c>
      <c r="AM649" s="247" t="e">
        <f t="shared" si="89"/>
        <v>#DIV/0!</v>
      </c>
      <c r="AN649" s="240" t="str">
        <f>IF(A649="","",VLOOKUP(A649,'IHS DATABASE'!C:H,6,0))</f>
        <v/>
      </c>
      <c r="AO649" s="240"/>
      <c r="AP649" s="248"/>
      <c r="AQ649" s="248"/>
      <c r="AR649" s="222"/>
      <c r="AS649" s="222"/>
      <c r="AT649" s="222">
        <f t="shared" si="90"/>
        <v>0</v>
      </c>
      <c r="AU649" s="222"/>
      <c r="AV649" s="249"/>
      <c r="AW649" s="249"/>
      <c r="AX649" s="222"/>
      <c r="AY649" s="222"/>
      <c r="AZ649" s="222"/>
      <c r="BA649" s="222"/>
      <c r="BB649" s="249"/>
      <c r="BC649" s="249"/>
      <c r="BD649" s="249"/>
      <c r="BE649" s="249"/>
    </row>
    <row r="650" spans="1:57">
      <c r="A650" s="221"/>
      <c r="B650" s="222" t="str">
        <f>IF(A650="","",VLOOKUP(A650,'IHS DATABASE'!C:D,2,0))</f>
        <v/>
      </c>
      <c r="C650" s="223" t="str">
        <f>IF(A650="","",VLOOKUP(A650,'IHS DATABASE'!C:AD,27,0))</f>
        <v/>
      </c>
      <c r="D650" s="223"/>
      <c r="E650" s="223" t="str">
        <f>IF(A650="","",VLOOKUP(A650,'IHS DATABASE'!C:G,5,0))</f>
        <v/>
      </c>
      <c r="F650" s="223" t="str">
        <f>IF(A650="","",VLOOKUP(A650,'IHS DATABASE'!C:AB,26,0))</f>
        <v/>
      </c>
      <c r="G650" s="222" t="str">
        <f>IF(A650="","",VLOOKUP(A650,'IHS DATABASE'!C:X,22,0))</f>
        <v/>
      </c>
      <c r="H650" s="224"/>
      <c r="I650" s="223" t="str">
        <f>IF(A650="","",VLOOKUP(A650,'IHS DATABASE'!C:W,21,0))</f>
        <v/>
      </c>
      <c r="J650" s="223" t="str">
        <f>IF(A650="","",VLOOKUP(A650,'IHS DATABASE'!C:T,18,0))</f>
        <v/>
      </c>
      <c r="K650" s="223"/>
      <c r="L650" s="223"/>
      <c r="M650" s="223" t="str">
        <f>IF(A650="","",VLOOKUP(A650,'IHS DATABASE'!C:U,19,0))</f>
        <v/>
      </c>
      <c r="Q650" s="233"/>
      <c r="R650" s="234"/>
      <c r="S650" s="234" t="str">
        <f>IF(A650="","",VLOOKUP(A650,'IHS DATABASE'!C:BG,30,0))</f>
        <v/>
      </c>
      <c r="T650" s="223"/>
      <c r="U650" s="234" t="str">
        <f>IF(A650="","",VLOOKUP(A650,'IHS DATABASE'!C:AG,31,0))</f>
        <v/>
      </c>
      <c r="V650" s="13"/>
      <c r="W650" s="13"/>
      <c r="X650" s="13"/>
      <c r="Y650" s="237">
        <f t="shared" si="84"/>
        <v>0</v>
      </c>
      <c r="Z650" s="237">
        <f t="shared" si="85"/>
        <v>0</v>
      </c>
      <c r="AA650" s="237" t="str">
        <f t="shared" si="86"/>
        <v>OK</v>
      </c>
      <c r="AB650" s="238"/>
      <c r="AC650" s="238"/>
      <c r="AD650" s="238"/>
      <c r="AE650" s="239"/>
      <c r="AG650" s="245"/>
      <c r="AH650" s="245"/>
      <c r="AI650" s="246"/>
      <c r="AJ650" s="246"/>
      <c r="AK650" s="240">
        <f t="shared" si="87"/>
        <v>0</v>
      </c>
      <c r="AL650" s="240">
        <f t="shared" si="88"/>
        <v>0</v>
      </c>
      <c r="AM650" s="247" t="e">
        <f t="shared" si="89"/>
        <v>#DIV/0!</v>
      </c>
      <c r="AN650" s="240" t="str">
        <f>IF(A650="","",VLOOKUP(A650,'IHS DATABASE'!C:H,6,0))</f>
        <v/>
      </c>
      <c r="AO650" s="240"/>
      <c r="AP650" s="248"/>
      <c r="AQ650" s="248"/>
      <c r="AR650" s="222"/>
      <c r="AS650" s="222"/>
      <c r="AT650" s="222">
        <f t="shared" si="90"/>
        <v>0</v>
      </c>
      <c r="AU650" s="222"/>
      <c r="AV650" s="249"/>
      <c r="AW650" s="249"/>
      <c r="AX650" s="222"/>
      <c r="AY650" s="222"/>
      <c r="AZ650" s="222"/>
      <c r="BA650" s="222"/>
      <c r="BB650" s="249"/>
      <c r="BC650" s="249"/>
      <c r="BD650" s="249"/>
      <c r="BE650" s="249"/>
    </row>
    <row r="651" spans="1:57">
      <c r="A651" s="221"/>
      <c r="B651" s="222" t="str">
        <f>IF(A651="","",VLOOKUP(A651,'IHS DATABASE'!C:D,2,0))</f>
        <v/>
      </c>
      <c r="C651" s="223" t="str">
        <f>IF(A651="","",VLOOKUP(A651,'IHS DATABASE'!C:AD,27,0))</f>
        <v/>
      </c>
      <c r="D651" s="223"/>
      <c r="E651" s="223" t="str">
        <f>IF(A651="","",VLOOKUP(A651,'IHS DATABASE'!C:G,5,0))</f>
        <v/>
      </c>
      <c r="F651" s="223" t="str">
        <f>IF(A651="","",VLOOKUP(A651,'IHS DATABASE'!C:AB,26,0))</f>
        <v/>
      </c>
      <c r="G651" s="222" t="str">
        <f>IF(A651="","",VLOOKUP(A651,'IHS DATABASE'!C:X,22,0))</f>
        <v/>
      </c>
      <c r="H651" s="224"/>
      <c r="I651" s="223" t="str">
        <f>IF(A651="","",VLOOKUP(A651,'IHS DATABASE'!C:W,21,0))</f>
        <v/>
      </c>
      <c r="J651" s="223" t="str">
        <f>IF(A651="","",VLOOKUP(A651,'IHS DATABASE'!C:T,18,0))</f>
        <v/>
      </c>
      <c r="K651" s="223"/>
      <c r="L651" s="223"/>
      <c r="M651" s="223" t="str">
        <f>IF(A651="","",VLOOKUP(A651,'IHS DATABASE'!C:U,19,0))</f>
        <v/>
      </c>
      <c r="Q651" s="233"/>
      <c r="R651" s="234"/>
      <c r="S651" s="234" t="str">
        <f>IF(A651="","",VLOOKUP(A651,'IHS DATABASE'!C:BG,30,0))</f>
        <v/>
      </c>
      <c r="T651" s="223"/>
      <c r="U651" s="234" t="str">
        <f>IF(A651="","",VLOOKUP(A651,'IHS DATABASE'!C:AG,31,0))</f>
        <v/>
      </c>
      <c r="V651" s="13"/>
      <c r="W651" s="13"/>
      <c r="X651" s="13"/>
      <c r="Y651" s="237">
        <f t="shared" ref="Y651:Y714" si="91">X651-W651</f>
        <v>0</v>
      </c>
      <c r="Z651" s="237">
        <f t="shared" ref="Z651:Z714" si="92">(O651-P651)*24</f>
        <v>0</v>
      </c>
      <c r="AA651" s="237" t="str">
        <f t="shared" ref="AA651:AA714" si="93">IF(Y651&gt;Z651,"inconsitent RH","OK")</f>
        <v>OK</v>
      </c>
      <c r="AB651" s="238"/>
      <c r="AC651" s="238"/>
      <c r="AD651" s="238"/>
      <c r="AE651" s="239"/>
      <c r="AG651" s="245"/>
      <c r="AH651" s="245"/>
      <c r="AI651" s="246"/>
      <c r="AJ651" s="246"/>
      <c r="AK651" s="240">
        <f t="shared" ref="AK651:AK714" si="94">AJ651+AI651</f>
        <v>0</v>
      </c>
      <c r="AL651" s="240">
        <f t="shared" ref="AL651:AL714" si="95">AF651-AI651</f>
        <v>0</v>
      </c>
      <c r="AM651" s="247" t="e">
        <f t="shared" ref="AM651:AM714" si="96">AL651/Y651</f>
        <v>#DIV/0!</v>
      </c>
      <c r="AN651" s="240" t="str">
        <f>IF(A651="","",VLOOKUP(A651,'IHS DATABASE'!C:H,6,0))</f>
        <v/>
      </c>
      <c r="AO651" s="240"/>
      <c r="AP651" s="248"/>
      <c r="AQ651" s="248"/>
      <c r="AR651" s="222"/>
      <c r="AS651" s="222"/>
      <c r="AT651" s="222">
        <f t="shared" ref="AT651:AT714" si="97">AR651-AS651</f>
        <v>0</v>
      </c>
      <c r="AU651" s="222"/>
      <c r="AV651" s="249"/>
      <c r="AW651" s="249"/>
      <c r="AX651" s="222"/>
      <c r="AY651" s="222"/>
      <c r="AZ651" s="222"/>
      <c r="BA651" s="222"/>
      <c r="BB651" s="249"/>
      <c r="BC651" s="249"/>
      <c r="BD651" s="249"/>
      <c r="BE651" s="249"/>
    </row>
    <row r="652" spans="1:57">
      <c r="A652" s="221"/>
      <c r="B652" s="222" t="str">
        <f>IF(A652="","",VLOOKUP(A652,'IHS DATABASE'!C:D,2,0))</f>
        <v/>
      </c>
      <c r="C652" s="223" t="str">
        <f>IF(A652="","",VLOOKUP(A652,'IHS DATABASE'!C:AD,27,0))</f>
        <v/>
      </c>
      <c r="D652" s="223"/>
      <c r="E652" s="223" t="str">
        <f>IF(A652="","",VLOOKUP(A652,'IHS DATABASE'!C:G,5,0))</f>
        <v/>
      </c>
      <c r="F652" s="223" t="str">
        <f>IF(A652="","",VLOOKUP(A652,'IHS DATABASE'!C:AB,26,0))</f>
        <v/>
      </c>
      <c r="G652" s="222" t="str">
        <f>IF(A652="","",VLOOKUP(A652,'IHS DATABASE'!C:X,22,0))</f>
        <v/>
      </c>
      <c r="H652" s="224"/>
      <c r="I652" s="223" t="str">
        <f>IF(A652="","",VLOOKUP(A652,'IHS DATABASE'!C:W,21,0))</f>
        <v/>
      </c>
      <c r="J652" s="223" t="str">
        <f>IF(A652="","",VLOOKUP(A652,'IHS DATABASE'!C:T,18,0))</f>
        <v/>
      </c>
      <c r="K652" s="223"/>
      <c r="L652" s="223"/>
      <c r="M652" s="223" t="str">
        <f>IF(A652="","",VLOOKUP(A652,'IHS DATABASE'!C:U,19,0))</f>
        <v/>
      </c>
      <c r="Q652" s="233"/>
      <c r="R652" s="234"/>
      <c r="S652" s="234" t="str">
        <f>IF(A652="","",VLOOKUP(A652,'IHS DATABASE'!C:BG,30,0))</f>
        <v/>
      </c>
      <c r="T652" s="223"/>
      <c r="U652" s="234" t="str">
        <f>IF(A652="","",VLOOKUP(A652,'IHS DATABASE'!C:AG,31,0))</f>
        <v/>
      </c>
      <c r="V652" s="13"/>
      <c r="W652" s="13"/>
      <c r="X652" s="13"/>
      <c r="Y652" s="237">
        <f t="shared" si="91"/>
        <v>0</v>
      </c>
      <c r="Z652" s="237">
        <f t="shared" si="92"/>
        <v>0</v>
      </c>
      <c r="AA652" s="237" t="str">
        <f t="shared" si="93"/>
        <v>OK</v>
      </c>
      <c r="AB652" s="238"/>
      <c r="AC652" s="238"/>
      <c r="AD652" s="238"/>
      <c r="AE652" s="239"/>
      <c r="AG652" s="245"/>
      <c r="AH652" s="245"/>
      <c r="AI652" s="246"/>
      <c r="AJ652" s="246"/>
      <c r="AK652" s="240">
        <f t="shared" si="94"/>
        <v>0</v>
      </c>
      <c r="AL652" s="240">
        <f t="shared" si="95"/>
        <v>0</v>
      </c>
      <c r="AM652" s="247" t="e">
        <f t="shared" si="96"/>
        <v>#DIV/0!</v>
      </c>
      <c r="AN652" s="240" t="str">
        <f>IF(A652="","",VLOOKUP(A652,'IHS DATABASE'!C:H,6,0))</f>
        <v/>
      </c>
      <c r="AO652" s="240"/>
      <c r="AP652" s="248"/>
      <c r="AQ652" s="248"/>
      <c r="AR652" s="222"/>
      <c r="AS652" s="222"/>
      <c r="AT652" s="222">
        <f t="shared" si="97"/>
        <v>0</v>
      </c>
      <c r="AU652" s="222"/>
      <c r="AV652" s="249"/>
      <c r="AW652" s="249"/>
      <c r="AX652" s="222"/>
      <c r="AY652" s="222"/>
      <c r="AZ652" s="222"/>
      <c r="BA652" s="222"/>
      <c r="BB652" s="249"/>
      <c r="BC652" s="249"/>
      <c r="BD652" s="249"/>
      <c r="BE652" s="249"/>
    </row>
    <row r="653" spans="1:57">
      <c r="A653" s="221"/>
      <c r="B653" s="222" t="str">
        <f>IF(A653="","",VLOOKUP(A653,'IHS DATABASE'!C:D,2,0))</f>
        <v/>
      </c>
      <c r="C653" s="223" t="str">
        <f>IF(A653="","",VLOOKUP(A653,'IHS DATABASE'!C:AD,27,0))</f>
        <v/>
      </c>
      <c r="D653" s="223"/>
      <c r="E653" s="223" t="str">
        <f>IF(A653="","",VLOOKUP(A653,'IHS DATABASE'!C:G,5,0))</f>
        <v/>
      </c>
      <c r="F653" s="223" t="str">
        <f>IF(A653="","",VLOOKUP(A653,'IHS DATABASE'!C:AB,26,0))</f>
        <v/>
      </c>
      <c r="G653" s="222" t="str">
        <f>IF(A653="","",VLOOKUP(A653,'IHS DATABASE'!C:X,22,0))</f>
        <v/>
      </c>
      <c r="H653" s="224"/>
      <c r="I653" s="223" t="str">
        <f>IF(A653="","",VLOOKUP(A653,'IHS DATABASE'!C:W,21,0))</f>
        <v/>
      </c>
      <c r="J653" s="223" t="str">
        <f>IF(A653="","",VLOOKUP(A653,'IHS DATABASE'!C:T,18,0))</f>
        <v/>
      </c>
      <c r="K653" s="223"/>
      <c r="L653" s="223"/>
      <c r="M653" s="223" t="str">
        <f>IF(A653="","",VLOOKUP(A653,'IHS DATABASE'!C:U,19,0))</f>
        <v/>
      </c>
      <c r="Q653" s="233"/>
      <c r="R653" s="234"/>
      <c r="S653" s="234" t="str">
        <f>IF(A653="","",VLOOKUP(A653,'IHS DATABASE'!C:BG,30,0))</f>
        <v/>
      </c>
      <c r="T653" s="223"/>
      <c r="U653" s="234" t="str">
        <f>IF(A653="","",VLOOKUP(A653,'IHS DATABASE'!C:AG,31,0))</f>
        <v/>
      </c>
      <c r="V653" s="13"/>
      <c r="W653" s="13"/>
      <c r="X653" s="13"/>
      <c r="Y653" s="237">
        <f t="shared" si="91"/>
        <v>0</v>
      </c>
      <c r="Z653" s="237">
        <f t="shared" si="92"/>
        <v>0</v>
      </c>
      <c r="AA653" s="237" t="str">
        <f t="shared" si="93"/>
        <v>OK</v>
      </c>
      <c r="AB653" s="238"/>
      <c r="AC653" s="238"/>
      <c r="AD653" s="238"/>
      <c r="AE653" s="239"/>
      <c r="AG653" s="245"/>
      <c r="AH653" s="245"/>
      <c r="AI653" s="246"/>
      <c r="AJ653" s="246"/>
      <c r="AK653" s="240">
        <f t="shared" si="94"/>
        <v>0</v>
      </c>
      <c r="AL653" s="240">
        <f t="shared" si="95"/>
        <v>0</v>
      </c>
      <c r="AM653" s="247" t="e">
        <f t="shared" si="96"/>
        <v>#DIV/0!</v>
      </c>
      <c r="AN653" s="240" t="str">
        <f>IF(A653="","",VLOOKUP(A653,'IHS DATABASE'!C:H,6,0))</f>
        <v/>
      </c>
      <c r="AO653" s="240"/>
      <c r="AP653" s="248"/>
      <c r="AQ653" s="248"/>
      <c r="AR653" s="222"/>
      <c r="AS653" s="222"/>
      <c r="AT653" s="222">
        <f t="shared" si="97"/>
        <v>0</v>
      </c>
      <c r="AU653" s="222"/>
      <c r="AV653" s="249"/>
      <c r="AW653" s="249"/>
      <c r="AX653" s="222"/>
      <c r="AY653" s="222"/>
      <c r="AZ653" s="222"/>
      <c r="BA653" s="222"/>
      <c r="BB653" s="249"/>
      <c r="BC653" s="249"/>
      <c r="BD653" s="249"/>
      <c r="BE653" s="249"/>
    </row>
    <row r="654" spans="1:57">
      <c r="A654" s="221"/>
      <c r="B654" s="222" t="str">
        <f>IF(A654="","",VLOOKUP(A654,'IHS DATABASE'!C:D,2,0))</f>
        <v/>
      </c>
      <c r="C654" s="223" t="str">
        <f>IF(A654="","",VLOOKUP(A654,'IHS DATABASE'!C:AD,27,0))</f>
        <v/>
      </c>
      <c r="D654" s="223"/>
      <c r="E654" s="223" t="str">
        <f>IF(A654="","",VLOOKUP(A654,'IHS DATABASE'!C:G,5,0))</f>
        <v/>
      </c>
      <c r="F654" s="223" t="str">
        <f>IF(A654="","",VLOOKUP(A654,'IHS DATABASE'!C:AB,26,0))</f>
        <v/>
      </c>
      <c r="G654" s="222" t="str">
        <f>IF(A654="","",VLOOKUP(A654,'IHS DATABASE'!C:X,22,0))</f>
        <v/>
      </c>
      <c r="H654" s="224"/>
      <c r="I654" s="223" t="str">
        <f>IF(A654="","",VLOOKUP(A654,'IHS DATABASE'!C:W,21,0))</f>
        <v/>
      </c>
      <c r="J654" s="223" t="str">
        <f>IF(A654="","",VLOOKUP(A654,'IHS DATABASE'!C:T,18,0))</f>
        <v/>
      </c>
      <c r="K654" s="223"/>
      <c r="L654" s="223"/>
      <c r="M654" s="223" t="str">
        <f>IF(A654="","",VLOOKUP(A654,'IHS DATABASE'!C:U,19,0))</f>
        <v/>
      </c>
      <c r="Q654" s="233"/>
      <c r="R654" s="234"/>
      <c r="S654" s="234" t="str">
        <f>IF(A654="","",VLOOKUP(A654,'IHS DATABASE'!C:BG,30,0))</f>
        <v/>
      </c>
      <c r="T654" s="223"/>
      <c r="U654" s="234" t="str">
        <f>IF(A654="","",VLOOKUP(A654,'IHS DATABASE'!C:AG,31,0))</f>
        <v/>
      </c>
      <c r="V654" s="13"/>
      <c r="W654" s="13"/>
      <c r="X654" s="13"/>
      <c r="Y654" s="237">
        <f t="shared" si="91"/>
        <v>0</v>
      </c>
      <c r="Z654" s="237">
        <f t="shared" si="92"/>
        <v>0</v>
      </c>
      <c r="AA654" s="237" t="str">
        <f t="shared" si="93"/>
        <v>OK</v>
      </c>
      <c r="AB654" s="238"/>
      <c r="AC654" s="238"/>
      <c r="AD654" s="238"/>
      <c r="AE654" s="239"/>
      <c r="AG654" s="245"/>
      <c r="AH654" s="245"/>
      <c r="AI654" s="246"/>
      <c r="AJ654" s="246"/>
      <c r="AK654" s="240">
        <f t="shared" si="94"/>
        <v>0</v>
      </c>
      <c r="AL654" s="240">
        <f t="shared" si="95"/>
        <v>0</v>
      </c>
      <c r="AM654" s="247" t="e">
        <f t="shared" si="96"/>
        <v>#DIV/0!</v>
      </c>
      <c r="AN654" s="240" t="str">
        <f>IF(A654="","",VLOOKUP(A654,'IHS DATABASE'!C:H,6,0))</f>
        <v/>
      </c>
      <c r="AO654" s="240"/>
      <c r="AP654" s="248"/>
      <c r="AQ654" s="248"/>
      <c r="AR654" s="222"/>
      <c r="AS654" s="222"/>
      <c r="AT654" s="222">
        <f t="shared" si="97"/>
        <v>0</v>
      </c>
      <c r="AU654" s="222"/>
      <c r="AV654" s="249"/>
      <c r="AW654" s="249"/>
      <c r="AX654" s="222"/>
      <c r="AY654" s="222"/>
      <c r="AZ654" s="222"/>
      <c r="BA654" s="222"/>
      <c r="BB654" s="249"/>
      <c r="BC654" s="249"/>
      <c r="BD654" s="249"/>
      <c r="BE654" s="249"/>
    </row>
    <row r="655" spans="1:57">
      <c r="A655" s="221"/>
      <c r="B655" s="222" t="str">
        <f>IF(A655="","",VLOOKUP(A655,'IHS DATABASE'!C:D,2,0))</f>
        <v/>
      </c>
      <c r="C655" s="223" t="str">
        <f>IF(A655="","",VLOOKUP(A655,'IHS DATABASE'!C:AD,27,0))</f>
        <v/>
      </c>
      <c r="D655" s="223"/>
      <c r="E655" s="223" t="str">
        <f>IF(A655="","",VLOOKUP(A655,'IHS DATABASE'!C:G,5,0))</f>
        <v/>
      </c>
      <c r="F655" s="223" t="str">
        <f>IF(A655="","",VLOOKUP(A655,'IHS DATABASE'!C:AB,26,0))</f>
        <v/>
      </c>
      <c r="G655" s="222" t="str">
        <f>IF(A655="","",VLOOKUP(A655,'IHS DATABASE'!C:X,22,0))</f>
        <v/>
      </c>
      <c r="H655" s="224"/>
      <c r="I655" s="223" t="str">
        <f>IF(A655="","",VLOOKUP(A655,'IHS DATABASE'!C:W,21,0))</f>
        <v/>
      </c>
      <c r="J655" s="223" t="str">
        <f>IF(A655="","",VLOOKUP(A655,'IHS DATABASE'!C:T,18,0))</f>
        <v/>
      </c>
      <c r="K655" s="223"/>
      <c r="L655" s="223"/>
      <c r="M655" s="223" t="str">
        <f>IF(A655="","",VLOOKUP(A655,'IHS DATABASE'!C:U,19,0))</f>
        <v/>
      </c>
      <c r="Q655" s="233"/>
      <c r="R655" s="234"/>
      <c r="S655" s="234" t="str">
        <f>IF(A655="","",VLOOKUP(A655,'IHS DATABASE'!C:BG,30,0))</f>
        <v/>
      </c>
      <c r="T655" s="223"/>
      <c r="U655" s="234" t="str">
        <f>IF(A655="","",VLOOKUP(A655,'IHS DATABASE'!C:AG,31,0))</f>
        <v/>
      </c>
      <c r="V655" s="13"/>
      <c r="W655" s="13"/>
      <c r="X655" s="13"/>
      <c r="Y655" s="237">
        <f t="shared" si="91"/>
        <v>0</v>
      </c>
      <c r="Z655" s="237">
        <f t="shared" si="92"/>
        <v>0</v>
      </c>
      <c r="AA655" s="237" t="str">
        <f t="shared" si="93"/>
        <v>OK</v>
      </c>
      <c r="AB655" s="238"/>
      <c r="AC655" s="238"/>
      <c r="AD655" s="238"/>
      <c r="AE655" s="239"/>
      <c r="AG655" s="245"/>
      <c r="AH655" s="245"/>
      <c r="AI655" s="246"/>
      <c r="AJ655" s="246"/>
      <c r="AK655" s="240">
        <f t="shared" si="94"/>
        <v>0</v>
      </c>
      <c r="AL655" s="240">
        <f t="shared" si="95"/>
        <v>0</v>
      </c>
      <c r="AM655" s="247" t="e">
        <f t="shared" si="96"/>
        <v>#DIV/0!</v>
      </c>
      <c r="AN655" s="240" t="str">
        <f>IF(A655="","",VLOOKUP(A655,'IHS DATABASE'!C:H,6,0))</f>
        <v/>
      </c>
      <c r="AO655" s="240"/>
      <c r="AP655" s="248"/>
      <c r="AQ655" s="248"/>
      <c r="AR655" s="222"/>
      <c r="AS655" s="222"/>
      <c r="AT655" s="222">
        <f t="shared" si="97"/>
        <v>0</v>
      </c>
      <c r="AU655" s="222"/>
      <c r="AV655" s="249"/>
      <c r="AW655" s="249"/>
      <c r="AX655" s="222"/>
      <c r="AY655" s="222"/>
      <c r="AZ655" s="222"/>
      <c r="BA655" s="222"/>
      <c r="BB655" s="249"/>
      <c r="BC655" s="249"/>
      <c r="BD655" s="249"/>
      <c r="BE655" s="249"/>
    </row>
    <row r="656" spans="1:57">
      <c r="A656" s="221"/>
      <c r="B656" s="222" t="str">
        <f>IF(A656="","",VLOOKUP(A656,'IHS DATABASE'!C:D,2,0))</f>
        <v/>
      </c>
      <c r="C656" s="223" t="str">
        <f>IF(A656="","",VLOOKUP(A656,'IHS DATABASE'!C:AD,27,0))</f>
        <v/>
      </c>
      <c r="D656" s="223"/>
      <c r="E656" s="223" t="str">
        <f>IF(A656="","",VLOOKUP(A656,'IHS DATABASE'!C:G,5,0))</f>
        <v/>
      </c>
      <c r="F656" s="223" t="str">
        <f>IF(A656="","",VLOOKUP(A656,'IHS DATABASE'!C:AB,26,0))</f>
        <v/>
      </c>
      <c r="G656" s="222" t="str">
        <f>IF(A656="","",VLOOKUP(A656,'IHS DATABASE'!C:X,22,0))</f>
        <v/>
      </c>
      <c r="H656" s="224"/>
      <c r="I656" s="223" t="str">
        <f>IF(A656="","",VLOOKUP(A656,'IHS DATABASE'!C:W,21,0))</f>
        <v/>
      </c>
      <c r="J656" s="223" t="str">
        <f>IF(A656="","",VLOOKUP(A656,'IHS DATABASE'!C:T,18,0))</f>
        <v/>
      </c>
      <c r="K656" s="223"/>
      <c r="L656" s="223"/>
      <c r="M656" s="223" t="str">
        <f>IF(A656="","",VLOOKUP(A656,'IHS DATABASE'!C:U,19,0))</f>
        <v/>
      </c>
      <c r="Q656" s="233"/>
      <c r="R656" s="234"/>
      <c r="S656" s="234" t="str">
        <f>IF(A656="","",VLOOKUP(A656,'IHS DATABASE'!C:BG,30,0))</f>
        <v/>
      </c>
      <c r="T656" s="223"/>
      <c r="U656" s="234" t="str">
        <f>IF(A656="","",VLOOKUP(A656,'IHS DATABASE'!C:AG,31,0))</f>
        <v/>
      </c>
      <c r="V656" s="13"/>
      <c r="W656" s="13"/>
      <c r="X656" s="13"/>
      <c r="Y656" s="237">
        <f t="shared" si="91"/>
        <v>0</v>
      </c>
      <c r="Z656" s="237">
        <f t="shared" si="92"/>
        <v>0</v>
      </c>
      <c r="AA656" s="237" t="str">
        <f t="shared" si="93"/>
        <v>OK</v>
      </c>
      <c r="AB656" s="238"/>
      <c r="AC656" s="238"/>
      <c r="AD656" s="238"/>
      <c r="AE656" s="239"/>
      <c r="AG656" s="245"/>
      <c r="AH656" s="245"/>
      <c r="AI656" s="246"/>
      <c r="AJ656" s="246"/>
      <c r="AK656" s="240">
        <f t="shared" si="94"/>
        <v>0</v>
      </c>
      <c r="AL656" s="240">
        <f t="shared" si="95"/>
        <v>0</v>
      </c>
      <c r="AM656" s="247" t="e">
        <f t="shared" si="96"/>
        <v>#DIV/0!</v>
      </c>
      <c r="AN656" s="240" t="str">
        <f>IF(A656="","",VLOOKUP(A656,'IHS DATABASE'!C:H,6,0))</f>
        <v/>
      </c>
      <c r="AO656" s="240"/>
      <c r="AP656" s="248"/>
      <c r="AQ656" s="248"/>
      <c r="AR656" s="222"/>
      <c r="AS656" s="222"/>
      <c r="AT656" s="222">
        <f t="shared" si="97"/>
        <v>0</v>
      </c>
      <c r="AU656" s="222"/>
      <c r="AV656" s="249"/>
      <c r="AW656" s="249"/>
      <c r="AX656" s="222"/>
      <c r="AY656" s="222"/>
      <c r="AZ656" s="222"/>
      <c r="BA656" s="222"/>
      <c r="BB656" s="249"/>
      <c r="BC656" s="249"/>
      <c r="BD656" s="249"/>
      <c r="BE656" s="249"/>
    </row>
    <row r="657" spans="1:57">
      <c r="A657" s="221"/>
      <c r="B657" s="222" t="str">
        <f>IF(A657="","",VLOOKUP(A657,'IHS DATABASE'!C:D,2,0))</f>
        <v/>
      </c>
      <c r="C657" s="223" t="str">
        <f>IF(A657="","",VLOOKUP(A657,'IHS DATABASE'!C:AD,27,0))</f>
        <v/>
      </c>
      <c r="D657" s="223"/>
      <c r="E657" s="223" t="str">
        <f>IF(A657="","",VLOOKUP(A657,'IHS DATABASE'!C:G,5,0))</f>
        <v/>
      </c>
      <c r="F657" s="223" t="str">
        <f>IF(A657="","",VLOOKUP(A657,'IHS DATABASE'!C:AB,26,0))</f>
        <v/>
      </c>
      <c r="G657" s="222" t="str">
        <f>IF(A657="","",VLOOKUP(A657,'IHS DATABASE'!C:X,22,0))</f>
        <v/>
      </c>
      <c r="H657" s="224"/>
      <c r="I657" s="223" t="str">
        <f>IF(A657="","",VLOOKUP(A657,'IHS DATABASE'!C:W,21,0))</f>
        <v/>
      </c>
      <c r="J657" s="223" t="str">
        <f>IF(A657="","",VLOOKUP(A657,'IHS DATABASE'!C:T,18,0))</f>
        <v/>
      </c>
      <c r="K657" s="223"/>
      <c r="L657" s="223"/>
      <c r="M657" s="223" t="str">
        <f>IF(A657="","",VLOOKUP(A657,'IHS DATABASE'!C:U,19,0))</f>
        <v/>
      </c>
      <c r="Q657" s="233"/>
      <c r="R657" s="234"/>
      <c r="S657" s="234" t="str">
        <f>IF(A657="","",VLOOKUP(A657,'IHS DATABASE'!C:BG,30,0))</f>
        <v/>
      </c>
      <c r="T657" s="223"/>
      <c r="U657" s="234" t="str">
        <f>IF(A657="","",VLOOKUP(A657,'IHS DATABASE'!C:AG,31,0))</f>
        <v/>
      </c>
      <c r="V657" s="13"/>
      <c r="W657" s="13"/>
      <c r="X657" s="13"/>
      <c r="Y657" s="237">
        <f t="shared" si="91"/>
        <v>0</v>
      </c>
      <c r="Z657" s="237">
        <f t="shared" si="92"/>
        <v>0</v>
      </c>
      <c r="AA657" s="237" t="str">
        <f t="shared" si="93"/>
        <v>OK</v>
      </c>
      <c r="AB657" s="238"/>
      <c r="AC657" s="238"/>
      <c r="AD657" s="238"/>
      <c r="AE657" s="239"/>
      <c r="AG657" s="245"/>
      <c r="AH657" s="245"/>
      <c r="AI657" s="246"/>
      <c r="AJ657" s="246"/>
      <c r="AK657" s="240">
        <f t="shared" si="94"/>
        <v>0</v>
      </c>
      <c r="AL657" s="240">
        <f t="shared" si="95"/>
        <v>0</v>
      </c>
      <c r="AM657" s="247" t="e">
        <f t="shared" si="96"/>
        <v>#DIV/0!</v>
      </c>
      <c r="AN657" s="240" t="str">
        <f>IF(A657="","",VLOOKUP(A657,'IHS DATABASE'!C:H,6,0))</f>
        <v/>
      </c>
      <c r="AO657" s="240"/>
      <c r="AP657" s="248"/>
      <c r="AQ657" s="248"/>
      <c r="AR657" s="222"/>
      <c r="AS657" s="222"/>
      <c r="AT657" s="222">
        <f t="shared" si="97"/>
        <v>0</v>
      </c>
      <c r="AU657" s="222"/>
      <c r="AV657" s="249"/>
      <c r="AW657" s="249"/>
      <c r="AX657" s="222"/>
      <c r="AY657" s="222"/>
      <c r="AZ657" s="222"/>
      <c r="BA657" s="222"/>
      <c r="BB657" s="249"/>
      <c r="BC657" s="249"/>
      <c r="BD657" s="249"/>
      <c r="BE657" s="249"/>
    </row>
    <row r="658" spans="1:57">
      <c r="A658" s="221"/>
      <c r="B658" s="222" t="str">
        <f>IF(A658="","",VLOOKUP(A658,'IHS DATABASE'!C:D,2,0))</f>
        <v/>
      </c>
      <c r="C658" s="223" t="str">
        <f>IF(A658="","",VLOOKUP(A658,'IHS DATABASE'!C:AD,27,0))</f>
        <v/>
      </c>
      <c r="D658" s="223"/>
      <c r="E658" s="223" t="str">
        <f>IF(A658="","",VLOOKUP(A658,'IHS DATABASE'!C:G,5,0))</f>
        <v/>
      </c>
      <c r="F658" s="223" t="str">
        <f>IF(A658="","",VLOOKUP(A658,'IHS DATABASE'!C:AB,26,0))</f>
        <v/>
      </c>
      <c r="G658" s="222" t="str">
        <f>IF(A658="","",VLOOKUP(A658,'IHS DATABASE'!C:X,22,0))</f>
        <v/>
      </c>
      <c r="H658" s="224"/>
      <c r="I658" s="223" t="str">
        <f>IF(A658="","",VLOOKUP(A658,'IHS DATABASE'!C:W,21,0))</f>
        <v/>
      </c>
      <c r="J658" s="223" t="str">
        <f>IF(A658="","",VLOOKUP(A658,'IHS DATABASE'!C:T,18,0))</f>
        <v/>
      </c>
      <c r="K658" s="223"/>
      <c r="L658" s="223"/>
      <c r="M658" s="223" t="str">
        <f>IF(A658="","",VLOOKUP(A658,'IHS DATABASE'!C:U,19,0))</f>
        <v/>
      </c>
      <c r="Q658" s="233"/>
      <c r="R658" s="234"/>
      <c r="S658" s="234" t="str">
        <f>IF(A658="","",VLOOKUP(A658,'IHS DATABASE'!C:BG,30,0))</f>
        <v/>
      </c>
      <c r="T658" s="223"/>
      <c r="U658" s="234" t="str">
        <f>IF(A658="","",VLOOKUP(A658,'IHS DATABASE'!C:AG,31,0))</f>
        <v/>
      </c>
      <c r="V658" s="13"/>
      <c r="W658" s="13"/>
      <c r="X658" s="13"/>
      <c r="Y658" s="237">
        <f t="shared" si="91"/>
        <v>0</v>
      </c>
      <c r="Z658" s="237">
        <f t="shared" si="92"/>
        <v>0</v>
      </c>
      <c r="AA658" s="237" t="str">
        <f t="shared" si="93"/>
        <v>OK</v>
      </c>
      <c r="AB658" s="238"/>
      <c r="AC658" s="238"/>
      <c r="AD658" s="238"/>
      <c r="AE658" s="239"/>
      <c r="AG658" s="245"/>
      <c r="AH658" s="245"/>
      <c r="AI658" s="246"/>
      <c r="AJ658" s="246"/>
      <c r="AK658" s="240">
        <f t="shared" si="94"/>
        <v>0</v>
      </c>
      <c r="AL658" s="240">
        <f t="shared" si="95"/>
        <v>0</v>
      </c>
      <c r="AM658" s="247" t="e">
        <f t="shared" si="96"/>
        <v>#DIV/0!</v>
      </c>
      <c r="AN658" s="240" t="str">
        <f>IF(A658="","",VLOOKUP(A658,'IHS DATABASE'!C:H,6,0))</f>
        <v/>
      </c>
      <c r="AO658" s="240"/>
      <c r="AP658" s="248"/>
      <c r="AQ658" s="248"/>
      <c r="AR658" s="222"/>
      <c r="AS658" s="222"/>
      <c r="AT658" s="222">
        <f t="shared" si="97"/>
        <v>0</v>
      </c>
      <c r="AU658" s="222"/>
      <c r="AV658" s="249"/>
      <c r="AW658" s="249"/>
      <c r="AX658" s="222"/>
      <c r="AY658" s="222"/>
      <c r="AZ658" s="222"/>
      <c r="BA658" s="222"/>
      <c r="BB658" s="249"/>
      <c r="BC658" s="249"/>
      <c r="BD658" s="249"/>
      <c r="BE658" s="249"/>
    </row>
    <row r="659" spans="1:57">
      <c r="A659" s="221"/>
      <c r="B659" s="222" t="str">
        <f>IF(A659="","",VLOOKUP(A659,'IHS DATABASE'!C:D,2,0))</f>
        <v/>
      </c>
      <c r="C659" s="223" t="str">
        <f>IF(A659="","",VLOOKUP(A659,'IHS DATABASE'!C:AD,27,0))</f>
        <v/>
      </c>
      <c r="D659" s="223"/>
      <c r="E659" s="223" t="str">
        <f>IF(A659="","",VLOOKUP(A659,'IHS DATABASE'!C:G,5,0))</f>
        <v/>
      </c>
      <c r="F659" s="223" t="str">
        <f>IF(A659="","",VLOOKUP(A659,'IHS DATABASE'!C:AB,26,0))</f>
        <v/>
      </c>
      <c r="G659" s="222" t="str">
        <f>IF(A659="","",VLOOKUP(A659,'IHS DATABASE'!C:X,22,0))</f>
        <v/>
      </c>
      <c r="H659" s="224"/>
      <c r="I659" s="223" t="str">
        <f>IF(A659="","",VLOOKUP(A659,'IHS DATABASE'!C:W,21,0))</f>
        <v/>
      </c>
      <c r="J659" s="223" t="str">
        <f>IF(A659="","",VLOOKUP(A659,'IHS DATABASE'!C:T,18,0))</f>
        <v/>
      </c>
      <c r="K659" s="223"/>
      <c r="L659" s="223"/>
      <c r="M659" s="223" t="str">
        <f>IF(A659="","",VLOOKUP(A659,'IHS DATABASE'!C:U,19,0))</f>
        <v/>
      </c>
      <c r="Q659" s="233"/>
      <c r="R659" s="234"/>
      <c r="S659" s="234" t="str">
        <f>IF(A659="","",VLOOKUP(A659,'IHS DATABASE'!C:BG,30,0))</f>
        <v/>
      </c>
      <c r="T659" s="223"/>
      <c r="U659" s="234" t="str">
        <f>IF(A659="","",VLOOKUP(A659,'IHS DATABASE'!C:AG,31,0))</f>
        <v/>
      </c>
      <c r="V659" s="13"/>
      <c r="W659" s="13"/>
      <c r="X659" s="13"/>
      <c r="Y659" s="237">
        <f t="shared" si="91"/>
        <v>0</v>
      </c>
      <c r="Z659" s="237">
        <f t="shared" si="92"/>
        <v>0</v>
      </c>
      <c r="AA659" s="237" t="str">
        <f t="shared" si="93"/>
        <v>OK</v>
      </c>
      <c r="AB659" s="238"/>
      <c r="AC659" s="238"/>
      <c r="AD659" s="238"/>
      <c r="AE659" s="239"/>
      <c r="AG659" s="245"/>
      <c r="AH659" s="245"/>
      <c r="AI659" s="246"/>
      <c r="AJ659" s="246"/>
      <c r="AK659" s="240">
        <f t="shared" si="94"/>
        <v>0</v>
      </c>
      <c r="AL659" s="240">
        <f t="shared" si="95"/>
        <v>0</v>
      </c>
      <c r="AM659" s="247" t="e">
        <f t="shared" si="96"/>
        <v>#DIV/0!</v>
      </c>
      <c r="AN659" s="240" t="str">
        <f>IF(A659="","",VLOOKUP(A659,'IHS DATABASE'!C:H,6,0))</f>
        <v/>
      </c>
      <c r="AO659" s="240"/>
      <c r="AP659" s="248"/>
      <c r="AQ659" s="248"/>
      <c r="AR659" s="222"/>
      <c r="AS659" s="222"/>
      <c r="AT659" s="222">
        <f t="shared" si="97"/>
        <v>0</v>
      </c>
      <c r="AU659" s="222"/>
      <c r="AV659" s="249"/>
      <c r="AW659" s="249"/>
      <c r="AX659" s="222"/>
      <c r="AY659" s="222"/>
      <c r="AZ659" s="222"/>
      <c r="BA659" s="222"/>
      <c r="BB659" s="249"/>
      <c r="BC659" s="249"/>
      <c r="BD659" s="249"/>
      <c r="BE659" s="249"/>
    </row>
    <row r="660" spans="1:57">
      <c r="A660" s="221"/>
      <c r="B660" s="222" t="str">
        <f>IF(A660="","",VLOOKUP(A660,'IHS DATABASE'!C:D,2,0))</f>
        <v/>
      </c>
      <c r="C660" s="223" t="str">
        <f>IF(A660="","",VLOOKUP(A660,'IHS DATABASE'!C:AD,27,0))</f>
        <v/>
      </c>
      <c r="D660" s="223"/>
      <c r="E660" s="223" t="str">
        <f>IF(A660="","",VLOOKUP(A660,'IHS DATABASE'!C:G,5,0))</f>
        <v/>
      </c>
      <c r="F660" s="223" t="str">
        <f>IF(A660="","",VLOOKUP(A660,'IHS DATABASE'!C:AB,26,0))</f>
        <v/>
      </c>
      <c r="G660" s="222" t="str">
        <f>IF(A660="","",VLOOKUP(A660,'IHS DATABASE'!C:X,22,0))</f>
        <v/>
      </c>
      <c r="H660" s="224"/>
      <c r="I660" s="223" t="str">
        <f>IF(A660="","",VLOOKUP(A660,'IHS DATABASE'!C:W,21,0))</f>
        <v/>
      </c>
      <c r="J660" s="223" t="str">
        <f>IF(A660="","",VLOOKUP(A660,'IHS DATABASE'!C:T,18,0))</f>
        <v/>
      </c>
      <c r="K660" s="223"/>
      <c r="L660" s="223"/>
      <c r="M660" s="223" t="str">
        <f>IF(A660="","",VLOOKUP(A660,'IHS DATABASE'!C:U,19,0))</f>
        <v/>
      </c>
      <c r="Q660" s="233"/>
      <c r="R660" s="234"/>
      <c r="S660" s="234" t="str">
        <f>IF(A660="","",VLOOKUP(A660,'IHS DATABASE'!C:BG,30,0))</f>
        <v/>
      </c>
      <c r="T660" s="223"/>
      <c r="U660" s="234" t="str">
        <f>IF(A660="","",VLOOKUP(A660,'IHS DATABASE'!C:AG,31,0))</f>
        <v/>
      </c>
      <c r="V660" s="13"/>
      <c r="W660" s="13"/>
      <c r="X660" s="13"/>
      <c r="Y660" s="237">
        <f t="shared" si="91"/>
        <v>0</v>
      </c>
      <c r="Z660" s="237">
        <f t="shared" si="92"/>
        <v>0</v>
      </c>
      <c r="AA660" s="237" t="str">
        <f t="shared" si="93"/>
        <v>OK</v>
      </c>
      <c r="AB660" s="238"/>
      <c r="AC660" s="238"/>
      <c r="AD660" s="238"/>
      <c r="AE660" s="239"/>
      <c r="AG660" s="245"/>
      <c r="AH660" s="245"/>
      <c r="AI660" s="246"/>
      <c r="AJ660" s="246"/>
      <c r="AK660" s="240">
        <f t="shared" si="94"/>
        <v>0</v>
      </c>
      <c r="AL660" s="240">
        <f t="shared" si="95"/>
        <v>0</v>
      </c>
      <c r="AM660" s="247" t="e">
        <f t="shared" si="96"/>
        <v>#DIV/0!</v>
      </c>
      <c r="AN660" s="240" t="str">
        <f>IF(A660="","",VLOOKUP(A660,'IHS DATABASE'!C:H,6,0))</f>
        <v/>
      </c>
      <c r="AO660" s="240"/>
      <c r="AP660" s="248"/>
      <c r="AQ660" s="248"/>
      <c r="AR660" s="222"/>
      <c r="AS660" s="222"/>
      <c r="AT660" s="222">
        <f t="shared" si="97"/>
        <v>0</v>
      </c>
      <c r="AU660" s="222"/>
      <c r="AV660" s="249"/>
      <c r="AW660" s="249"/>
      <c r="AX660" s="222"/>
      <c r="AY660" s="222"/>
      <c r="AZ660" s="222"/>
      <c r="BA660" s="222"/>
      <c r="BB660" s="249"/>
      <c r="BC660" s="249"/>
      <c r="BD660" s="249"/>
      <c r="BE660" s="249"/>
    </row>
    <row r="661" spans="1:57">
      <c r="A661" s="221"/>
      <c r="B661" s="222" t="str">
        <f>IF(A661="","",VLOOKUP(A661,'IHS DATABASE'!C:D,2,0))</f>
        <v/>
      </c>
      <c r="C661" s="223" t="str">
        <f>IF(A661="","",VLOOKUP(A661,'IHS DATABASE'!C:AD,27,0))</f>
        <v/>
      </c>
      <c r="D661" s="223"/>
      <c r="E661" s="223" t="str">
        <f>IF(A661="","",VLOOKUP(A661,'IHS DATABASE'!C:G,5,0))</f>
        <v/>
      </c>
      <c r="F661" s="223" t="str">
        <f>IF(A661="","",VLOOKUP(A661,'IHS DATABASE'!C:AB,26,0))</f>
        <v/>
      </c>
      <c r="G661" s="222" t="str">
        <f>IF(A661="","",VLOOKUP(A661,'IHS DATABASE'!C:X,22,0))</f>
        <v/>
      </c>
      <c r="H661" s="224"/>
      <c r="I661" s="223" t="str">
        <f>IF(A661="","",VLOOKUP(A661,'IHS DATABASE'!C:W,21,0))</f>
        <v/>
      </c>
      <c r="J661" s="223" t="str">
        <f>IF(A661="","",VLOOKUP(A661,'IHS DATABASE'!C:T,18,0))</f>
        <v/>
      </c>
      <c r="K661" s="223"/>
      <c r="L661" s="223"/>
      <c r="M661" s="223" t="str">
        <f>IF(A661="","",VLOOKUP(A661,'IHS DATABASE'!C:U,19,0))</f>
        <v/>
      </c>
      <c r="Q661" s="233"/>
      <c r="R661" s="234"/>
      <c r="S661" s="234" t="str">
        <f>IF(A661="","",VLOOKUP(A661,'IHS DATABASE'!C:BG,30,0))</f>
        <v/>
      </c>
      <c r="T661" s="223"/>
      <c r="U661" s="234" t="str">
        <f>IF(A661="","",VLOOKUP(A661,'IHS DATABASE'!C:AG,31,0))</f>
        <v/>
      </c>
      <c r="V661" s="13"/>
      <c r="W661" s="13"/>
      <c r="X661" s="13"/>
      <c r="Y661" s="237">
        <f t="shared" si="91"/>
        <v>0</v>
      </c>
      <c r="Z661" s="237">
        <f t="shared" si="92"/>
        <v>0</v>
      </c>
      <c r="AA661" s="237" t="str">
        <f t="shared" si="93"/>
        <v>OK</v>
      </c>
      <c r="AB661" s="238"/>
      <c r="AC661" s="238"/>
      <c r="AD661" s="238"/>
      <c r="AE661" s="239"/>
      <c r="AG661" s="245"/>
      <c r="AH661" s="245"/>
      <c r="AI661" s="246"/>
      <c r="AJ661" s="246"/>
      <c r="AK661" s="240">
        <f t="shared" si="94"/>
        <v>0</v>
      </c>
      <c r="AL661" s="240">
        <f t="shared" si="95"/>
        <v>0</v>
      </c>
      <c r="AM661" s="247" t="e">
        <f t="shared" si="96"/>
        <v>#DIV/0!</v>
      </c>
      <c r="AN661" s="240" t="str">
        <f>IF(A661="","",VLOOKUP(A661,'IHS DATABASE'!C:H,6,0))</f>
        <v/>
      </c>
      <c r="AO661" s="240"/>
      <c r="AP661" s="248"/>
      <c r="AQ661" s="248"/>
      <c r="AR661" s="222"/>
      <c r="AS661" s="222"/>
      <c r="AT661" s="222">
        <f t="shared" si="97"/>
        <v>0</v>
      </c>
      <c r="AU661" s="222"/>
      <c r="AV661" s="249"/>
      <c r="AW661" s="249"/>
      <c r="AX661" s="222"/>
      <c r="AY661" s="222"/>
      <c r="AZ661" s="222"/>
      <c r="BA661" s="222"/>
      <c r="BB661" s="249"/>
      <c r="BC661" s="249"/>
      <c r="BD661" s="249"/>
      <c r="BE661" s="249"/>
    </row>
    <row r="662" spans="1:57">
      <c r="A662" s="221"/>
      <c r="B662" s="222" t="str">
        <f>IF(A662="","",VLOOKUP(A662,'IHS DATABASE'!C:D,2,0))</f>
        <v/>
      </c>
      <c r="C662" s="223" t="str">
        <f>IF(A662="","",VLOOKUP(A662,'IHS DATABASE'!C:AD,27,0))</f>
        <v/>
      </c>
      <c r="D662" s="223"/>
      <c r="E662" s="223" t="str">
        <f>IF(A662="","",VLOOKUP(A662,'IHS DATABASE'!C:G,5,0))</f>
        <v/>
      </c>
      <c r="F662" s="223" t="str">
        <f>IF(A662="","",VLOOKUP(A662,'IHS DATABASE'!C:AB,26,0))</f>
        <v/>
      </c>
      <c r="G662" s="222" t="str">
        <f>IF(A662="","",VLOOKUP(A662,'IHS DATABASE'!C:X,22,0))</f>
        <v/>
      </c>
      <c r="H662" s="224"/>
      <c r="I662" s="223" t="str">
        <f>IF(A662="","",VLOOKUP(A662,'IHS DATABASE'!C:W,21,0))</f>
        <v/>
      </c>
      <c r="J662" s="223" t="str">
        <f>IF(A662="","",VLOOKUP(A662,'IHS DATABASE'!C:T,18,0))</f>
        <v/>
      </c>
      <c r="K662" s="223"/>
      <c r="L662" s="223"/>
      <c r="M662" s="223" t="str">
        <f>IF(A662="","",VLOOKUP(A662,'IHS DATABASE'!C:U,19,0))</f>
        <v/>
      </c>
      <c r="Q662" s="233"/>
      <c r="R662" s="234"/>
      <c r="S662" s="234" t="str">
        <f>IF(A662="","",VLOOKUP(A662,'IHS DATABASE'!C:BG,30,0))</f>
        <v/>
      </c>
      <c r="T662" s="223"/>
      <c r="U662" s="234" t="str">
        <f>IF(A662="","",VLOOKUP(A662,'IHS DATABASE'!C:AG,31,0))</f>
        <v/>
      </c>
      <c r="V662" s="13"/>
      <c r="W662" s="13"/>
      <c r="X662" s="13"/>
      <c r="Y662" s="237">
        <f t="shared" si="91"/>
        <v>0</v>
      </c>
      <c r="Z662" s="237">
        <f t="shared" si="92"/>
        <v>0</v>
      </c>
      <c r="AA662" s="237" t="str">
        <f t="shared" si="93"/>
        <v>OK</v>
      </c>
      <c r="AB662" s="238"/>
      <c r="AC662" s="238"/>
      <c r="AD662" s="238"/>
      <c r="AE662" s="239"/>
      <c r="AG662" s="245"/>
      <c r="AH662" s="245"/>
      <c r="AI662" s="246"/>
      <c r="AJ662" s="246"/>
      <c r="AK662" s="240">
        <f t="shared" si="94"/>
        <v>0</v>
      </c>
      <c r="AL662" s="240">
        <f t="shared" si="95"/>
        <v>0</v>
      </c>
      <c r="AM662" s="247" t="e">
        <f t="shared" si="96"/>
        <v>#DIV/0!</v>
      </c>
      <c r="AN662" s="240" t="str">
        <f>IF(A662="","",VLOOKUP(A662,'IHS DATABASE'!C:H,6,0))</f>
        <v/>
      </c>
      <c r="AO662" s="240"/>
      <c r="AP662" s="248"/>
      <c r="AQ662" s="248"/>
      <c r="AR662" s="222"/>
      <c r="AS662" s="222"/>
      <c r="AT662" s="222">
        <f t="shared" si="97"/>
        <v>0</v>
      </c>
      <c r="AU662" s="222"/>
      <c r="AV662" s="249"/>
      <c r="AW662" s="249"/>
      <c r="AX662" s="222"/>
      <c r="AY662" s="222"/>
      <c r="AZ662" s="222"/>
      <c r="BA662" s="222"/>
      <c r="BB662" s="249"/>
      <c r="BC662" s="249"/>
      <c r="BD662" s="249"/>
      <c r="BE662" s="249"/>
    </row>
    <row r="663" spans="1:57">
      <c r="A663" s="221"/>
      <c r="B663" s="222" t="str">
        <f>IF(A663="","",VLOOKUP(A663,'IHS DATABASE'!C:D,2,0))</f>
        <v/>
      </c>
      <c r="C663" s="223" t="str">
        <f>IF(A663="","",VLOOKUP(A663,'IHS DATABASE'!C:AD,27,0))</f>
        <v/>
      </c>
      <c r="D663" s="223"/>
      <c r="E663" s="223" t="str">
        <f>IF(A663="","",VLOOKUP(A663,'IHS DATABASE'!C:G,5,0))</f>
        <v/>
      </c>
      <c r="F663" s="223" t="str">
        <f>IF(A663="","",VLOOKUP(A663,'IHS DATABASE'!C:AB,26,0))</f>
        <v/>
      </c>
      <c r="G663" s="222" t="str">
        <f>IF(A663="","",VLOOKUP(A663,'IHS DATABASE'!C:X,22,0))</f>
        <v/>
      </c>
      <c r="H663" s="224"/>
      <c r="I663" s="223" t="str">
        <f>IF(A663="","",VLOOKUP(A663,'IHS DATABASE'!C:W,21,0))</f>
        <v/>
      </c>
      <c r="J663" s="223" t="str">
        <f>IF(A663="","",VLOOKUP(A663,'IHS DATABASE'!C:T,18,0))</f>
        <v/>
      </c>
      <c r="K663" s="223"/>
      <c r="L663" s="223"/>
      <c r="M663" s="223" t="str">
        <f>IF(A663="","",VLOOKUP(A663,'IHS DATABASE'!C:U,19,0))</f>
        <v/>
      </c>
      <c r="Q663" s="233"/>
      <c r="R663" s="234"/>
      <c r="S663" s="234" t="str">
        <f>IF(A663="","",VLOOKUP(A663,'IHS DATABASE'!C:BG,30,0))</f>
        <v/>
      </c>
      <c r="T663" s="223"/>
      <c r="U663" s="234" t="str">
        <f>IF(A663="","",VLOOKUP(A663,'IHS DATABASE'!C:AG,31,0))</f>
        <v/>
      </c>
      <c r="V663" s="13"/>
      <c r="W663" s="13"/>
      <c r="X663" s="13"/>
      <c r="Y663" s="237">
        <f t="shared" si="91"/>
        <v>0</v>
      </c>
      <c r="Z663" s="237">
        <f t="shared" si="92"/>
        <v>0</v>
      </c>
      <c r="AA663" s="237" t="str">
        <f t="shared" si="93"/>
        <v>OK</v>
      </c>
      <c r="AB663" s="238"/>
      <c r="AC663" s="238"/>
      <c r="AD663" s="238"/>
      <c r="AE663" s="239"/>
      <c r="AG663" s="245"/>
      <c r="AH663" s="245"/>
      <c r="AI663" s="246"/>
      <c r="AJ663" s="246"/>
      <c r="AK663" s="240">
        <f t="shared" si="94"/>
        <v>0</v>
      </c>
      <c r="AL663" s="240">
        <f t="shared" si="95"/>
        <v>0</v>
      </c>
      <c r="AM663" s="247" t="e">
        <f t="shared" si="96"/>
        <v>#DIV/0!</v>
      </c>
      <c r="AN663" s="240" t="str">
        <f>IF(A663="","",VLOOKUP(A663,'IHS DATABASE'!C:H,6,0))</f>
        <v/>
      </c>
      <c r="AO663" s="240"/>
      <c r="AP663" s="248"/>
      <c r="AQ663" s="248"/>
      <c r="AR663" s="222"/>
      <c r="AS663" s="222"/>
      <c r="AT663" s="222">
        <f t="shared" si="97"/>
        <v>0</v>
      </c>
      <c r="AU663" s="222"/>
      <c r="AV663" s="249"/>
      <c r="AW663" s="249"/>
      <c r="AX663" s="222"/>
      <c r="AY663" s="222"/>
      <c r="AZ663" s="222"/>
      <c r="BA663" s="222"/>
      <c r="BB663" s="249"/>
      <c r="BC663" s="249"/>
      <c r="BD663" s="249"/>
      <c r="BE663" s="249"/>
    </row>
    <row r="664" spans="1:57">
      <c r="A664" s="221"/>
      <c r="B664" s="222" t="str">
        <f>IF(A664="","",VLOOKUP(A664,'IHS DATABASE'!C:D,2,0))</f>
        <v/>
      </c>
      <c r="C664" s="223" t="str">
        <f>IF(A664="","",VLOOKUP(A664,'IHS DATABASE'!C:AD,27,0))</f>
        <v/>
      </c>
      <c r="D664" s="223"/>
      <c r="E664" s="223" t="str">
        <f>IF(A664="","",VLOOKUP(A664,'IHS DATABASE'!C:G,5,0))</f>
        <v/>
      </c>
      <c r="F664" s="223" t="str">
        <f>IF(A664="","",VLOOKUP(A664,'IHS DATABASE'!C:AB,26,0))</f>
        <v/>
      </c>
      <c r="G664" s="222" t="str">
        <f>IF(A664="","",VLOOKUP(A664,'IHS DATABASE'!C:X,22,0))</f>
        <v/>
      </c>
      <c r="H664" s="224"/>
      <c r="I664" s="223" t="str">
        <f>IF(A664="","",VLOOKUP(A664,'IHS DATABASE'!C:W,21,0))</f>
        <v/>
      </c>
      <c r="J664" s="223" t="str">
        <f>IF(A664="","",VLOOKUP(A664,'IHS DATABASE'!C:T,18,0))</f>
        <v/>
      </c>
      <c r="K664" s="223"/>
      <c r="L664" s="223"/>
      <c r="M664" s="223" t="str">
        <f>IF(A664="","",VLOOKUP(A664,'IHS DATABASE'!C:U,19,0))</f>
        <v/>
      </c>
      <c r="Q664" s="233"/>
      <c r="R664" s="234"/>
      <c r="S664" s="234" t="str">
        <f>IF(A664="","",VLOOKUP(A664,'IHS DATABASE'!C:BG,30,0))</f>
        <v/>
      </c>
      <c r="T664" s="223"/>
      <c r="U664" s="234" t="str">
        <f>IF(A664="","",VLOOKUP(A664,'IHS DATABASE'!C:AG,31,0))</f>
        <v/>
      </c>
      <c r="V664" s="13"/>
      <c r="W664" s="13"/>
      <c r="X664" s="13"/>
      <c r="Y664" s="237">
        <f t="shared" si="91"/>
        <v>0</v>
      </c>
      <c r="Z664" s="237">
        <f t="shared" si="92"/>
        <v>0</v>
      </c>
      <c r="AA664" s="237" t="str">
        <f t="shared" si="93"/>
        <v>OK</v>
      </c>
      <c r="AB664" s="238"/>
      <c r="AC664" s="238"/>
      <c r="AD664" s="238"/>
      <c r="AE664" s="239"/>
      <c r="AG664" s="245"/>
      <c r="AH664" s="245"/>
      <c r="AI664" s="246"/>
      <c r="AJ664" s="246"/>
      <c r="AK664" s="240">
        <f t="shared" si="94"/>
        <v>0</v>
      </c>
      <c r="AL664" s="240">
        <f t="shared" si="95"/>
        <v>0</v>
      </c>
      <c r="AM664" s="247" t="e">
        <f t="shared" si="96"/>
        <v>#DIV/0!</v>
      </c>
      <c r="AN664" s="240" t="str">
        <f>IF(A664="","",VLOOKUP(A664,'IHS DATABASE'!C:H,6,0))</f>
        <v/>
      </c>
      <c r="AO664" s="240"/>
      <c r="AP664" s="248"/>
      <c r="AQ664" s="248"/>
      <c r="AR664" s="222"/>
      <c r="AS664" s="222"/>
      <c r="AT664" s="222">
        <f t="shared" si="97"/>
        <v>0</v>
      </c>
      <c r="AU664" s="222"/>
      <c r="AV664" s="249"/>
      <c r="AW664" s="249"/>
      <c r="AX664" s="222"/>
      <c r="AY664" s="222"/>
      <c r="AZ664" s="222"/>
      <c r="BA664" s="222"/>
      <c r="BB664" s="249"/>
      <c r="BC664" s="249"/>
      <c r="BD664" s="249"/>
      <c r="BE664" s="249"/>
    </row>
    <row r="665" spans="1:57">
      <c r="A665" s="221"/>
      <c r="B665" s="222" t="str">
        <f>IF(A665="","",VLOOKUP(A665,'IHS DATABASE'!C:D,2,0))</f>
        <v/>
      </c>
      <c r="C665" s="223" t="str">
        <f>IF(A665="","",VLOOKUP(A665,'IHS DATABASE'!C:AD,27,0))</f>
        <v/>
      </c>
      <c r="D665" s="223"/>
      <c r="E665" s="223" t="str">
        <f>IF(A665="","",VLOOKUP(A665,'IHS DATABASE'!C:G,5,0))</f>
        <v/>
      </c>
      <c r="F665" s="223" t="str">
        <f>IF(A665="","",VLOOKUP(A665,'IHS DATABASE'!C:AB,26,0))</f>
        <v/>
      </c>
      <c r="G665" s="222" t="str">
        <f>IF(A665="","",VLOOKUP(A665,'IHS DATABASE'!C:X,22,0))</f>
        <v/>
      </c>
      <c r="H665" s="224"/>
      <c r="I665" s="223" t="str">
        <f>IF(A665="","",VLOOKUP(A665,'IHS DATABASE'!C:W,21,0))</f>
        <v/>
      </c>
      <c r="J665" s="223" t="str">
        <f>IF(A665="","",VLOOKUP(A665,'IHS DATABASE'!C:T,18,0))</f>
        <v/>
      </c>
      <c r="K665" s="223"/>
      <c r="L665" s="223"/>
      <c r="M665" s="223" t="str">
        <f>IF(A665="","",VLOOKUP(A665,'IHS DATABASE'!C:U,19,0))</f>
        <v/>
      </c>
      <c r="Q665" s="233"/>
      <c r="R665" s="234"/>
      <c r="S665" s="234" t="str">
        <f>IF(A665="","",VLOOKUP(A665,'IHS DATABASE'!C:BG,30,0))</f>
        <v/>
      </c>
      <c r="T665" s="223"/>
      <c r="U665" s="234" t="str">
        <f>IF(A665="","",VLOOKUP(A665,'IHS DATABASE'!C:AG,31,0))</f>
        <v/>
      </c>
      <c r="V665" s="13"/>
      <c r="W665" s="13"/>
      <c r="X665" s="13"/>
      <c r="Y665" s="237">
        <f t="shared" si="91"/>
        <v>0</v>
      </c>
      <c r="Z665" s="237">
        <f t="shared" si="92"/>
        <v>0</v>
      </c>
      <c r="AA665" s="237" t="str">
        <f t="shared" si="93"/>
        <v>OK</v>
      </c>
      <c r="AB665" s="238"/>
      <c r="AC665" s="238"/>
      <c r="AD665" s="238"/>
      <c r="AE665" s="239"/>
      <c r="AG665" s="245"/>
      <c r="AH665" s="245"/>
      <c r="AI665" s="246"/>
      <c r="AJ665" s="246"/>
      <c r="AK665" s="240">
        <f t="shared" si="94"/>
        <v>0</v>
      </c>
      <c r="AL665" s="240">
        <f t="shared" si="95"/>
        <v>0</v>
      </c>
      <c r="AM665" s="247" t="e">
        <f t="shared" si="96"/>
        <v>#DIV/0!</v>
      </c>
      <c r="AN665" s="240" t="str">
        <f>IF(A665="","",VLOOKUP(A665,'IHS DATABASE'!C:H,6,0))</f>
        <v/>
      </c>
      <c r="AO665" s="240"/>
      <c r="AP665" s="248"/>
      <c r="AQ665" s="248"/>
      <c r="AR665" s="222"/>
      <c r="AS665" s="222"/>
      <c r="AT665" s="222">
        <f t="shared" si="97"/>
        <v>0</v>
      </c>
      <c r="AU665" s="222"/>
      <c r="AV665" s="249"/>
      <c r="AW665" s="249"/>
      <c r="AX665" s="222"/>
      <c r="AY665" s="222"/>
      <c r="AZ665" s="222"/>
      <c r="BA665" s="222"/>
      <c r="BB665" s="249"/>
      <c r="BC665" s="249"/>
      <c r="BD665" s="249"/>
      <c r="BE665" s="249"/>
    </row>
    <row r="666" spans="1:57">
      <c r="A666" s="221"/>
      <c r="B666" s="222" t="str">
        <f>IF(A666="","",VLOOKUP(A666,'IHS DATABASE'!C:D,2,0))</f>
        <v/>
      </c>
      <c r="C666" s="223" t="str">
        <f>IF(A666="","",VLOOKUP(A666,'IHS DATABASE'!C:AD,27,0))</f>
        <v/>
      </c>
      <c r="D666" s="223"/>
      <c r="E666" s="223" t="str">
        <f>IF(A666="","",VLOOKUP(A666,'IHS DATABASE'!C:G,5,0))</f>
        <v/>
      </c>
      <c r="F666" s="223" t="str">
        <f>IF(A666="","",VLOOKUP(A666,'IHS DATABASE'!C:AB,26,0))</f>
        <v/>
      </c>
      <c r="G666" s="222" t="str">
        <f>IF(A666="","",VLOOKUP(A666,'IHS DATABASE'!C:X,22,0))</f>
        <v/>
      </c>
      <c r="H666" s="224"/>
      <c r="I666" s="223" t="str">
        <f>IF(A666="","",VLOOKUP(A666,'IHS DATABASE'!C:W,21,0))</f>
        <v/>
      </c>
      <c r="J666" s="223" t="str">
        <f>IF(A666="","",VLOOKUP(A666,'IHS DATABASE'!C:T,18,0))</f>
        <v/>
      </c>
      <c r="K666" s="223"/>
      <c r="L666" s="223"/>
      <c r="M666" s="223" t="str">
        <f>IF(A666="","",VLOOKUP(A666,'IHS DATABASE'!C:U,19,0))</f>
        <v/>
      </c>
      <c r="Q666" s="233"/>
      <c r="R666" s="234"/>
      <c r="S666" s="234" t="str">
        <f>IF(A666="","",VLOOKUP(A666,'IHS DATABASE'!C:BG,30,0))</f>
        <v/>
      </c>
      <c r="T666" s="223"/>
      <c r="U666" s="234" t="str">
        <f>IF(A666="","",VLOOKUP(A666,'IHS DATABASE'!C:AG,31,0))</f>
        <v/>
      </c>
      <c r="V666" s="13"/>
      <c r="W666" s="13"/>
      <c r="X666" s="13"/>
      <c r="Y666" s="237">
        <f t="shared" si="91"/>
        <v>0</v>
      </c>
      <c r="Z666" s="237">
        <f t="shared" si="92"/>
        <v>0</v>
      </c>
      <c r="AA666" s="237" t="str">
        <f t="shared" si="93"/>
        <v>OK</v>
      </c>
      <c r="AB666" s="238"/>
      <c r="AC666" s="238"/>
      <c r="AD666" s="238"/>
      <c r="AE666" s="239"/>
      <c r="AG666" s="245"/>
      <c r="AH666" s="245"/>
      <c r="AI666" s="246"/>
      <c r="AJ666" s="246"/>
      <c r="AK666" s="240">
        <f t="shared" si="94"/>
        <v>0</v>
      </c>
      <c r="AL666" s="240">
        <f t="shared" si="95"/>
        <v>0</v>
      </c>
      <c r="AM666" s="247" t="e">
        <f t="shared" si="96"/>
        <v>#DIV/0!</v>
      </c>
      <c r="AN666" s="240" t="str">
        <f>IF(A666="","",VLOOKUP(A666,'IHS DATABASE'!C:H,6,0))</f>
        <v/>
      </c>
      <c r="AO666" s="240"/>
      <c r="AP666" s="248"/>
      <c r="AQ666" s="248"/>
      <c r="AR666" s="222"/>
      <c r="AS666" s="222"/>
      <c r="AT666" s="222">
        <f t="shared" si="97"/>
        <v>0</v>
      </c>
      <c r="AU666" s="222"/>
      <c r="AV666" s="249"/>
      <c r="AW666" s="249"/>
      <c r="AX666" s="222"/>
      <c r="AY666" s="222"/>
      <c r="AZ666" s="222"/>
      <c r="BA666" s="222"/>
      <c r="BB666" s="249"/>
      <c r="BC666" s="249"/>
      <c r="BD666" s="249"/>
      <c r="BE666" s="249"/>
    </row>
    <row r="667" spans="1:57">
      <c r="A667" s="221"/>
      <c r="B667" s="222" t="str">
        <f>IF(A667="","",VLOOKUP(A667,'IHS DATABASE'!C:D,2,0))</f>
        <v/>
      </c>
      <c r="C667" s="223" t="str">
        <f>IF(A667="","",VLOOKUP(A667,'IHS DATABASE'!C:AD,27,0))</f>
        <v/>
      </c>
      <c r="D667" s="223"/>
      <c r="E667" s="223" t="str">
        <f>IF(A667="","",VLOOKUP(A667,'IHS DATABASE'!C:G,5,0))</f>
        <v/>
      </c>
      <c r="F667" s="223" t="str">
        <f>IF(A667="","",VLOOKUP(A667,'IHS DATABASE'!C:AB,26,0))</f>
        <v/>
      </c>
      <c r="G667" s="222" t="str">
        <f>IF(A667="","",VLOOKUP(A667,'IHS DATABASE'!C:X,22,0))</f>
        <v/>
      </c>
      <c r="H667" s="224"/>
      <c r="I667" s="223" t="str">
        <f>IF(A667="","",VLOOKUP(A667,'IHS DATABASE'!C:W,21,0))</f>
        <v/>
      </c>
      <c r="J667" s="223" t="str">
        <f>IF(A667="","",VLOOKUP(A667,'IHS DATABASE'!C:T,18,0))</f>
        <v/>
      </c>
      <c r="K667" s="223"/>
      <c r="L667" s="223"/>
      <c r="M667" s="223" t="str">
        <f>IF(A667="","",VLOOKUP(A667,'IHS DATABASE'!C:U,19,0))</f>
        <v/>
      </c>
      <c r="Q667" s="233"/>
      <c r="R667" s="234"/>
      <c r="S667" s="234" t="str">
        <f>IF(A667="","",VLOOKUP(A667,'IHS DATABASE'!C:BG,30,0))</f>
        <v/>
      </c>
      <c r="T667" s="223"/>
      <c r="U667" s="234" t="str">
        <f>IF(A667="","",VLOOKUP(A667,'IHS DATABASE'!C:AG,31,0))</f>
        <v/>
      </c>
      <c r="V667" s="13"/>
      <c r="W667" s="13"/>
      <c r="X667" s="13"/>
      <c r="Y667" s="237">
        <f t="shared" si="91"/>
        <v>0</v>
      </c>
      <c r="Z667" s="237">
        <f t="shared" si="92"/>
        <v>0</v>
      </c>
      <c r="AA667" s="237" t="str">
        <f t="shared" si="93"/>
        <v>OK</v>
      </c>
      <c r="AB667" s="238"/>
      <c r="AC667" s="238"/>
      <c r="AD667" s="238"/>
      <c r="AE667" s="239"/>
      <c r="AG667" s="245"/>
      <c r="AH667" s="245"/>
      <c r="AI667" s="246"/>
      <c r="AJ667" s="246"/>
      <c r="AK667" s="240">
        <f t="shared" si="94"/>
        <v>0</v>
      </c>
      <c r="AL667" s="240">
        <f t="shared" si="95"/>
        <v>0</v>
      </c>
      <c r="AM667" s="247" t="e">
        <f t="shared" si="96"/>
        <v>#DIV/0!</v>
      </c>
      <c r="AN667" s="240" t="str">
        <f>IF(A667="","",VLOOKUP(A667,'IHS DATABASE'!C:H,6,0))</f>
        <v/>
      </c>
      <c r="AO667" s="240"/>
      <c r="AP667" s="248"/>
      <c r="AQ667" s="248"/>
      <c r="AR667" s="222"/>
      <c r="AS667" s="222"/>
      <c r="AT667" s="222">
        <f t="shared" si="97"/>
        <v>0</v>
      </c>
      <c r="AU667" s="222"/>
      <c r="AV667" s="249"/>
      <c r="AW667" s="249"/>
      <c r="AX667" s="222"/>
      <c r="AY667" s="222"/>
      <c r="AZ667" s="222"/>
      <c r="BA667" s="222"/>
      <c r="BB667" s="249"/>
      <c r="BC667" s="249"/>
      <c r="BD667" s="249"/>
      <c r="BE667" s="249"/>
    </row>
    <row r="668" spans="1:57">
      <c r="A668" s="221"/>
      <c r="B668" s="222" t="str">
        <f>IF(A668="","",VLOOKUP(A668,'IHS DATABASE'!C:D,2,0))</f>
        <v/>
      </c>
      <c r="C668" s="223" t="str">
        <f>IF(A668="","",VLOOKUP(A668,'IHS DATABASE'!C:AD,27,0))</f>
        <v/>
      </c>
      <c r="D668" s="223"/>
      <c r="E668" s="223" t="str">
        <f>IF(A668="","",VLOOKUP(A668,'IHS DATABASE'!C:G,5,0))</f>
        <v/>
      </c>
      <c r="F668" s="223" t="str">
        <f>IF(A668="","",VLOOKUP(A668,'IHS DATABASE'!C:AB,26,0))</f>
        <v/>
      </c>
      <c r="G668" s="222" t="str">
        <f>IF(A668="","",VLOOKUP(A668,'IHS DATABASE'!C:X,22,0))</f>
        <v/>
      </c>
      <c r="H668" s="224"/>
      <c r="I668" s="223" t="str">
        <f>IF(A668="","",VLOOKUP(A668,'IHS DATABASE'!C:W,21,0))</f>
        <v/>
      </c>
      <c r="J668" s="223" t="str">
        <f>IF(A668="","",VLOOKUP(A668,'IHS DATABASE'!C:T,18,0))</f>
        <v/>
      </c>
      <c r="K668" s="223"/>
      <c r="L668" s="223"/>
      <c r="M668" s="223" t="str">
        <f>IF(A668="","",VLOOKUP(A668,'IHS DATABASE'!C:U,19,0))</f>
        <v/>
      </c>
      <c r="Q668" s="233"/>
      <c r="R668" s="234"/>
      <c r="S668" s="234" t="str">
        <f>IF(A668="","",VLOOKUP(A668,'IHS DATABASE'!C:BG,30,0))</f>
        <v/>
      </c>
      <c r="T668" s="223"/>
      <c r="U668" s="234" t="str">
        <f>IF(A668="","",VLOOKUP(A668,'IHS DATABASE'!C:AG,31,0))</f>
        <v/>
      </c>
      <c r="V668" s="13"/>
      <c r="W668" s="13"/>
      <c r="X668" s="13"/>
      <c r="Y668" s="237">
        <f t="shared" si="91"/>
        <v>0</v>
      </c>
      <c r="Z668" s="237">
        <f t="shared" si="92"/>
        <v>0</v>
      </c>
      <c r="AA668" s="237" t="str">
        <f t="shared" si="93"/>
        <v>OK</v>
      </c>
      <c r="AB668" s="238"/>
      <c r="AC668" s="238"/>
      <c r="AD668" s="238"/>
      <c r="AE668" s="239"/>
      <c r="AG668" s="245"/>
      <c r="AH668" s="245"/>
      <c r="AI668" s="246"/>
      <c r="AJ668" s="246"/>
      <c r="AK668" s="240">
        <f t="shared" si="94"/>
        <v>0</v>
      </c>
      <c r="AL668" s="240">
        <f t="shared" si="95"/>
        <v>0</v>
      </c>
      <c r="AM668" s="247" t="e">
        <f t="shared" si="96"/>
        <v>#DIV/0!</v>
      </c>
      <c r="AN668" s="240" t="str">
        <f>IF(A668="","",VLOOKUP(A668,'IHS DATABASE'!C:H,6,0))</f>
        <v/>
      </c>
      <c r="AO668" s="240"/>
      <c r="AP668" s="248"/>
      <c r="AQ668" s="248"/>
      <c r="AR668" s="222"/>
      <c r="AS668" s="222"/>
      <c r="AT668" s="222">
        <f t="shared" si="97"/>
        <v>0</v>
      </c>
      <c r="AU668" s="222"/>
      <c r="AV668" s="249"/>
      <c r="AW668" s="249"/>
      <c r="AX668" s="222"/>
      <c r="AY668" s="222"/>
      <c r="AZ668" s="222"/>
      <c r="BA668" s="222"/>
      <c r="BB668" s="249"/>
      <c r="BC668" s="249"/>
      <c r="BD668" s="249"/>
      <c r="BE668" s="249"/>
    </row>
    <row r="669" spans="1:57">
      <c r="A669" s="221"/>
      <c r="B669" s="222" t="str">
        <f>IF(A669="","",VLOOKUP(A669,'IHS DATABASE'!C:D,2,0))</f>
        <v/>
      </c>
      <c r="C669" s="223" t="str">
        <f>IF(A669="","",VLOOKUP(A669,'IHS DATABASE'!C:AD,27,0))</f>
        <v/>
      </c>
      <c r="D669" s="223"/>
      <c r="E669" s="223" t="str">
        <f>IF(A669="","",VLOOKUP(A669,'IHS DATABASE'!C:G,5,0))</f>
        <v/>
      </c>
      <c r="F669" s="223" t="str">
        <f>IF(A669="","",VLOOKUP(A669,'IHS DATABASE'!C:AB,26,0))</f>
        <v/>
      </c>
      <c r="G669" s="222" t="str">
        <f>IF(A669="","",VLOOKUP(A669,'IHS DATABASE'!C:X,22,0))</f>
        <v/>
      </c>
      <c r="H669" s="224"/>
      <c r="I669" s="223" t="str">
        <f>IF(A669="","",VLOOKUP(A669,'IHS DATABASE'!C:W,21,0))</f>
        <v/>
      </c>
      <c r="J669" s="223" t="str">
        <f>IF(A669="","",VLOOKUP(A669,'IHS DATABASE'!C:T,18,0))</f>
        <v/>
      </c>
      <c r="K669" s="223"/>
      <c r="L669" s="223"/>
      <c r="M669" s="223" t="str">
        <f>IF(A669="","",VLOOKUP(A669,'IHS DATABASE'!C:U,19,0))</f>
        <v/>
      </c>
      <c r="Q669" s="233"/>
      <c r="R669" s="234"/>
      <c r="S669" s="234" t="str">
        <f>IF(A669="","",VLOOKUP(A669,'IHS DATABASE'!C:BG,30,0))</f>
        <v/>
      </c>
      <c r="T669" s="223"/>
      <c r="U669" s="234" t="str">
        <f>IF(A669="","",VLOOKUP(A669,'IHS DATABASE'!C:AG,31,0))</f>
        <v/>
      </c>
      <c r="V669" s="13"/>
      <c r="W669" s="13"/>
      <c r="X669" s="13"/>
      <c r="Y669" s="237">
        <f t="shared" si="91"/>
        <v>0</v>
      </c>
      <c r="Z669" s="237">
        <f t="shared" si="92"/>
        <v>0</v>
      </c>
      <c r="AA669" s="237" t="str">
        <f t="shared" si="93"/>
        <v>OK</v>
      </c>
      <c r="AB669" s="238"/>
      <c r="AC669" s="238"/>
      <c r="AD669" s="238"/>
      <c r="AE669" s="239"/>
      <c r="AG669" s="245"/>
      <c r="AH669" s="245"/>
      <c r="AI669" s="246"/>
      <c r="AJ669" s="246"/>
      <c r="AK669" s="240">
        <f t="shared" si="94"/>
        <v>0</v>
      </c>
      <c r="AL669" s="240">
        <f t="shared" si="95"/>
        <v>0</v>
      </c>
      <c r="AM669" s="247" t="e">
        <f t="shared" si="96"/>
        <v>#DIV/0!</v>
      </c>
      <c r="AN669" s="240" t="str">
        <f>IF(A669="","",VLOOKUP(A669,'IHS DATABASE'!C:H,6,0))</f>
        <v/>
      </c>
      <c r="AO669" s="240"/>
      <c r="AP669" s="248"/>
      <c r="AQ669" s="248"/>
      <c r="AR669" s="222"/>
      <c r="AS669" s="222"/>
      <c r="AT669" s="222">
        <f t="shared" si="97"/>
        <v>0</v>
      </c>
      <c r="AU669" s="222"/>
      <c r="AV669" s="249"/>
      <c r="AW669" s="249"/>
      <c r="AX669" s="222"/>
      <c r="AY669" s="222"/>
      <c r="AZ669" s="222"/>
      <c r="BA669" s="222"/>
      <c r="BB669" s="249"/>
      <c r="BC669" s="249"/>
      <c r="BD669" s="249"/>
      <c r="BE669" s="249"/>
    </row>
    <row r="670" spans="1:57">
      <c r="A670" s="221"/>
      <c r="B670" s="222" t="str">
        <f>IF(A670="","",VLOOKUP(A670,'IHS DATABASE'!C:D,2,0))</f>
        <v/>
      </c>
      <c r="C670" s="223" t="str">
        <f>IF(A670="","",VLOOKUP(A670,'IHS DATABASE'!C:AD,27,0))</f>
        <v/>
      </c>
      <c r="D670" s="223"/>
      <c r="E670" s="223" t="str">
        <f>IF(A670="","",VLOOKUP(A670,'IHS DATABASE'!C:G,5,0))</f>
        <v/>
      </c>
      <c r="F670" s="223" t="str">
        <f>IF(A670="","",VLOOKUP(A670,'IHS DATABASE'!C:AB,26,0))</f>
        <v/>
      </c>
      <c r="G670" s="222" t="str">
        <f>IF(A670="","",VLOOKUP(A670,'IHS DATABASE'!C:X,22,0))</f>
        <v/>
      </c>
      <c r="H670" s="224"/>
      <c r="I670" s="223" t="str">
        <f>IF(A670="","",VLOOKUP(A670,'IHS DATABASE'!C:W,21,0))</f>
        <v/>
      </c>
      <c r="J670" s="223" t="str">
        <f>IF(A670="","",VLOOKUP(A670,'IHS DATABASE'!C:T,18,0))</f>
        <v/>
      </c>
      <c r="K670" s="223"/>
      <c r="L670" s="223"/>
      <c r="M670" s="223" t="str">
        <f>IF(A670="","",VLOOKUP(A670,'IHS DATABASE'!C:U,19,0))</f>
        <v/>
      </c>
      <c r="Q670" s="233"/>
      <c r="R670" s="234"/>
      <c r="S670" s="234" t="str">
        <f>IF(A670="","",VLOOKUP(A670,'IHS DATABASE'!C:BG,30,0))</f>
        <v/>
      </c>
      <c r="T670" s="223"/>
      <c r="U670" s="234" t="str">
        <f>IF(A670="","",VLOOKUP(A670,'IHS DATABASE'!C:AG,31,0))</f>
        <v/>
      </c>
      <c r="V670" s="13"/>
      <c r="W670" s="13"/>
      <c r="X670" s="13"/>
      <c r="Y670" s="237">
        <f t="shared" si="91"/>
        <v>0</v>
      </c>
      <c r="Z670" s="237">
        <f t="shared" si="92"/>
        <v>0</v>
      </c>
      <c r="AA670" s="237" t="str">
        <f t="shared" si="93"/>
        <v>OK</v>
      </c>
      <c r="AB670" s="238"/>
      <c r="AC670" s="238"/>
      <c r="AD670" s="238"/>
      <c r="AE670" s="239"/>
      <c r="AG670" s="245"/>
      <c r="AH670" s="245"/>
      <c r="AI670" s="246"/>
      <c r="AJ670" s="246"/>
      <c r="AK670" s="240">
        <f t="shared" si="94"/>
        <v>0</v>
      </c>
      <c r="AL670" s="240">
        <f t="shared" si="95"/>
        <v>0</v>
      </c>
      <c r="AM670" s="247" t="e">
        <f t="shared" si="96"/>
        <v>#DIV/0!</v>
      </c>
      <c r="AN670" s="240" t="str">
        <f>IF(A670="","",VLOOKUP(A670,'IHS DATABASE'!C:H,6,0))</f>
        <v/>
      </c>
      <c r="AO670" s="240"/>
      <c r="AP670" s="248"/>
      <c r="AQ670" s="248"/>
      <c r="AR670" s="222"/>
      <c r="AS670" s="222"/>
      <c r="AT670" s="222">
        <f t="shared" si="97"/>
        <v>0</v>
      </c>
      <c r="AU670" s="222"/>
      <c r="AV670" s="249"/>
      <c r="AW670" s="249"/>
      <c r="AX670" s="222"/>
      <c r="AY670" s="222"/>
      <c r="AZ670" s="222"/>
      <c r="BA670" s="222"/>
      <c r="BB670" s="249"/>
      <c r="BC670" s="249"/>
      <c r="BD670" s="249"/>
      <c r="BE670" s="249"/>
    </row>
    <row r="671" spans="1:57">
      <c r="A671" s="221"/>
      <c r="B671" s="222" t="str">
        <f>IF(A671="","",VLOOKUP(A671,'IHS DATABASE'!C:D,2,0))</f>
        <v/>
      </c>
      <c r="C671" s="223" t="str">
        <f>IF(A671="","",VLOOKUP(A671,'IHS DATABASE'!C:AD,27,0))</f>
        <v/>
      </c>
      <c r="D671" s="223"/>
      <c r="E671" s="223" t="str">
        <f>IF(A671="","",VLOOKUP(A671,'IHS DATABASE'!C:G,5,0))</f>
        <v/>
      </c>
      <c r="F671" s="223" t="str">
        <f>IF(A671="","",VLOOKUP(A671,'IHS DATABASE'!C:AB,26,0))</f>
        <v/>
      </c>
      <c r="G671" s="222" t="str">
        <f>IF(A671="","",VLOOKUP(A671,'IHS DATABASE'!C:X,22,0))</f>
        <v/>
      </c>
      <c r="H671" s="224"/>
      <c r="I671" s="223" t="str">
        <f>IF(A671="","",VLOOKUP(A671,'IHS DATABASE'!C:W,21,0))</f>
        <v/>
      </c>
      <c r="J671" s="223" t="str">
        <f>IF(A671="","",VLOOKUP(A671,'IHS DATABASE'!C:T,18,0))</f>
        <v/>
      </c>
      <c r="K671" s="223"/>
      <c r="L671" s="223"/>
      <c r="M671" s="223" t="str">
        <f>IF(A671="","",VLOOKUP(A671,'IHS DATABASE'!C:U,19,0))</f>
        <v/>
      </c>
      <c r="Q671" s="233"/>
      <c r="R671" s="234"/>
      <c r="S671" s="234" t="str">
        <f>IF(A671="","",VLOOKUP(A671,'IHS DATABASE'!C:BG,30,0))</f>
        <v/>
      </c>
      <c r="T671" s="223"/>
      <c r="U671" s="234" t="str">
        <f>IF(A671="","",VLOOKUP(A671,'IHS DATABASE'!C:AG,31,0))</f>
        <v/>
      </c>
      <c r="V671" s="13"/>
      <c r="W671" s="13"/>
      <c r="X671" s="13"/>
      <c r="Y671" s="237">
        <f t="shared" si="91"/>
        <v>0</v>
      </c>
      <c r="Z671" s="237">
        <f t="shared" si="92"/>
        <v>0</v>
      </c>
      <c r="AA671" s="237" t="str">
        <f t="shared" si="93"/>
        <v>OK</v>
      </c>
      <c r="AB671" s="238"/>
      <c r="AC671" s="238"/>
      <c r="AD671" s="238"/>
      <c r="AE671" s="239"/>
      <c r="AG671" s="245"/>
      <c r="AH671" s="245"/>
      <c r="AI671" s="246"/>
      <c r="AJ671" s="246"/>
      <c r="AK671" s="240">
        <f t="shared" si="94"/>
        <v>0</v>
      </c>
      <c r="AL671" s="240">
        <f t="shared" si="95"/>
        <v>0</v>
      </c>
      <c r="AM671" s="247" t="e">
        <f t="shared" si="96"/>
        <v>#DIV/0!</v>
      </c>
      <c r="AN671" s="240" t="str">
        <f>IF(A671="","",VLOOKUP(A671,'IHS DATABASE'!C:H,6,0))</f>
        <v/>
      </c>
      <c r="AO671" s="240"/>
      <c r="AP671" s="248"/>
      <c r="AQ671" s="248"/>
      <c r="AR671" s="222"/>
      <c r="AS671" s="222"/>
      <c r="AT671" s="222">
        <f t="shared" si="97"/>
        <v>0</v>
      </c>
      <c r="AU671" s="222"/>
      <c r="AV671" s="249"/>
      <c r="AW671" s="249"/>
      <c r="AX671" s="222"/>
      <c r="AY671" s="222"/>
      <c r="AZ671" s="222"/>
      <c r="BA671" s="222"/>
      <c r="BB671" s="249"/>
      <c r="BC671" s="249"/>
      <c r="BD671" s="249"/>
      <c r="BE671" s="249"/>
    </row>
    <row r="672" spans="1:57">
      <c r="A672" s="221"/>
      <c r="B672" s="222" t="str">
        <f>IF(A672="","",VLOOKUP(A672,'IHS DATABASE'!C:D,2,0))</f>
        <v/>
      </c>
      <c r="C672" s="223" t="str">
        <f>IF(A672="","",VLOOKUP(A672,'IHS DATABASE'!C:AD,27,0))</f>
        <v/>
      </c>
      <c r="D672" s="223"/>
      <c r="E672" s="223" t="str">
        <f>IF(A672="","",VLOOKUP(A672,'IHS DATABASE'!C:G,5,0))</f>
        <v/>
      </c>
      <c r="F672" s="223" t="str">
        <f>IF(A672="","",VLOOKUP(A672,'IHS DATABASE'!C:AB,26,0))</f>
        <v/>
      </c>
      <c r="G672" s="222" t="str">
        <f>IF(A672="","",VLOOKUP(A672,'IHS DATABASE'!C:X,22,0))</f>
        <v/>
      </c>
      <c r="H672" s="224"/>
      <c r="I672" s="223" t="str">
        <f>IF(A672="","",VLOOKUP(A672,'IHS DATABASE'!C:W,21,0))</f>
        <v/>
      </c>
      <c r="J672" s="223" t="str">
        <f>IF(A672="","",VLOOKUP(A672,'IHS DATABASE'!C:T,18,0))</f>
        <v/>
      </c>
      <c r="K672" s="223"/>
      <c r="L672" s="223"/>
      <c r="M672" s="223" t="str">
        <f>IF(A672="","",VLOOKUP(A672,'IHS DATABASE'!C:U,19,0))</f>
        <v/>
      </c>
      <c r="Q672" s="233"/>
      <c r="R672" s="234"/>
      <c r="S672" s="234" t="str">
        <f>IF(A672="","",VLOOKUP(A672,'IHS DATABASE'!C:BG,30,0))</f>
        <v/>
      </c>
      <c r="T672" s="223"/>
      <c r="U672" s="234" t="str">
        <f>IF(A672="","",VLOOKUP(A672,'IHS DATABASE'!C:AG,31,0))</f>
        <v/>
      </c>
      <c r="V672" s="13"/>
      <c r="W672" s="13"/>
      <c r="X672" s="13"/>
      <c r="Y672" s="237">
        <f t="shared" si="91"/>
        <v>0</v>
      </c>
      <c r="Z672" s="237">
        <f t="shared" si="92"/>
        <v>0</v>
      </c>
      <c r="AA672" s="237" t="str">
        <f t="shared" si="93"/>
        <v>OK</v>
      </c>
      <c r="AB672" s="238"/>
      <c r="AC672" s="238"/>
      <c r="AD672" s="238"/>
      <c r="AE672" s="239"/>
      <c r="AG672" s="245"/>
      <c r="AH672" s="245"/>
      <c r="AI672" s="246"/>
      <c r="AJ672" s="246"/>
      <c r="AK672" s="240">
        <f t="shared" si="94"/>
        <v>0</v>
      </c>
      <c r="AL672" s="240">
        <f t="shared" si="95"/>
        <v>0</v>
      </c>
      <c r="AM672" s="247" t="e">
        <f t="shared" si="96"/>
        <v>#DIV/0!</v>
      </c>
      <c r="AN672" s="240" t="str">
        <f>IF(A672="","",VLOOKUP(A672,'IHS DATABASE'!C:H,6,0))</f>
        <v/>
      </c>
      <c r="AO672" s="240"/>
      <c r="AP672" s="248"/>
      <c r="AQ672" s="248"/>
      <c r="AR672" s="222"/>
      <c r="AS672" s="222"/>
      <c r="AT672" s="222">
        <f t="shared" si="97"/>
        <v>0</v>
      </c>
      <c r="AU672" s="222"/>
      <c r="AV672" s="249"/>
      <c r="AW672" s="249"/>
      <c r="AX672" s="222"/>
      <c r="AY672" s="222"/>
      <c r="AZ672" s="222"/>
      <c r="BA672" s="222"/>
      <c r="BB672" s="249"/>
      <c r="BC672" s="249"/>
      <c r="BD672" s="249"/>
      <c r="BE672" s="249"/>
    </row>
    <row r="673" spans="1:57">
      <c r="A673" s="221"/>
      <c r="B673" s="222" t="str">
        <f>IF(A673="","",VLOOKUP(A673,'IHS DATABASE'!C:D,2,0))</f>
        <v/>
      </c>
      <c r="C673" s="223" t="str">
        <f>IF(A673="","",VLOOKUP(A673,'IHS DATABASE'!C:AD,27,0))</f>
        <v/>
      </c>
      <c r="D673" s="223"/>
      <c r="E673" s="223" t="str">
        <f>IF(A673="","",VLOOKUP(A673,'IHS DATABASE'!C:G,5,0))</f>
        <v/>
      </c>
      <c r="F673" s="223" t="str">
        <f>IF(A673="","",VLOOKUP(A673,'IHS DATABASE'!C:AB,26,0))</f>
        <v/>
      </c>
      <c r="G673" s="222" t="str">
        <f>IF(A673="","",VLOOKUP(A673,'IHS DATABASE'!C:X,22,0))</f>
        <v/>
      </c>
      <c r="H673" s="224"/>
      <c r="I673" s="223" t="str">
        <f>IF(A673="","",VLOOKUP(A673,'IHS DATABASE'!C:W,21,0))</f>
        <v/>
      </c>
      <c r="J673" s="223" t="str">
        <f>IF(A673="","",VLOOKUP(A673,'IHS DATABASE'!C:T,18,0))</f>
        <v/>
      </c>
      <c r="K673" s="223"/>
      <c r="L673" s="223"/>
      <c r="M673" s="223" t="str">
        <f>IF(A673="","",VLOOKUP(A673,'IHS DATABASE'!C:U,19,0))</f>
        <v/>
      </c>
      <c r="Q673" s="233"/>
      <c r="R673" s="234"/>
      <c r="S673" s="234" t="str">
        <f>IF(A673="","",VLOOKUP(A673,'IHS DATABASE'!C:BG,30,0))</f>
        <v/>
      </c>
      <c r="T673" s="223"/>
      <c r="U673" s="234" t="str">
        <f>IF(A673="","",VLOOKUP(A673,'IHS DATABASE'!C:AG,31,0))</f>
        <v/>
      </c>
      <c r="V673" s="13"/>
      <c r="W673" s="13"/>
      <c r="X673" s="13"/>
      <c r="Y673" s="237">
        <f t="shared" si="91"/>
        <v>0</v>
      </c>
      <c r="Z673" s="237">
        <f t="shared" si="92"/>
        <v>0</v>
      </c>
      <c r="AA673" s="237" t="str">
        <f t="shared" si="93"/>
        <v>OK</v>
      </c>
      <c r="AB673" s="238"/>
      <c r="AC673" s="238"/>
      <c r="AD673" s="238"/>
      <c r="AE673" s="239"/>
      <c r="AG673" s="245"/>
      <c r="AH673" s="245"/>
      <c r="AI673" s="246"/>
      <c r="AJ673" s="246"/>
      <c r="AK673" s="240">
        <f t="shared" si="94"/>
        <v>0</v>
      </c>
      <c r="AL673" s="240">
        <f t="shared" si="95"/>
        <v>0</v>
      </c>
      <c r="AM673" s="247" t="e">
        <f t="shared" si="96"/>
        <v>#DIV/0!</v>
      </c>
      <c r="AN673" s="240" t="str">
        <f>IF(A673="","",VLOOKUP(A673,'IHS DATABASE'!C:H,6,0))</f>
        <v/>
      </c>
      <c r="AO673" s="240"/>
      <c r="AP673" s="248"/>
      <c r="AQ673" s="248"/>
      <c r="AR673" s="222"/>
      <c r="AS673" s="222"/>
      <c r="AT673" s="222">
        <f t="shared" si="97"/>
        <v>0</v>
      </c>
      <c r="AU673" s="222"/>
      <c r="AV673" s="249"/>
      <c r="AW673" s="249"/>
      <c r="AX673" s="222"/>
      <c r="AY673" s="222"/>
      <c r="AZ673" s="222"/>
      <c r="BA673" s="222"/>
      <c r="BB673" s="249"/>
      <c r="BC673" s="249"/>
      <c r="BD673" s="249"/>
      <c r="BE673" s="249"/>
    </row>
    <row r="674" spans="1:57">
      <c r="A674" s="221"/>
      <c r="B674" s="222" t="str">
        <f>IF(A674="","",VLOOKUP(A674,'IHS DATABASE'!C:D,2,0))</f>
        <v/>
      </c>
      <c r="C674" s="223" t="str">
        <f>IF(A674="","",VLOOKUP(A674,'IHS DATABASE'!C:AD,27,0))</f>
        <v/>
      </c>
      <c r="D674" s="223"/>
      <c r="E674" s="223" t="str">
        <f>IF(A674="","",VLOOKUP(A674,'IHS DATABASE'!C:G,5,0))</f>
        <v/>
      </c>
      <c r="F674" s="223" t="str">
        <f>IF(A674="","",VLOOKUP(A674,'IHS DATABASE'!C:AB,26,0))</f>
        <v/>
      </c>
      <c r="G674" s="222" t="str">
        <f>IF(A674="","",VLOOKUP(A674,'IHS DATABASE'!C:X,22,0))</f>
        <v/>
      </c>
      <c r="H674" s="224"/>
      <c r="I674" s="223" t="str">
        <f>IF(A674="","",VLOOKUP(A674,'IHS DATABASE'!C:W,21,0))</f>
        <v/>
      </c>
      <c r="J674" s="223" t="str">
        <f>IF(A674="","",VLOOKUP(A674,'IHS DATABASE'!C:T,18,0))</f>
        <v/>
      </c>
      <c r="K674" s="223"/>
      <c r="L674" s="223"/>
      <c r="M674" s="223" t="str">
        <f>IF(A674="","",VLOOKUP(A674,'IHS DATABASE'!C:U,19,0))</f>
        <v/>
      </c>
      <c r="Q674" s="233"/>
      <c r="R674" s="234"/>
      <c r="S674" s="234" t="str">
        <f>IF(A674="","",VLOOKUP(A674,'IHS DATABASE'!C:BG,30,0))</f>
        <v/>
      </c>
      <c r="T674" s="223"/>
      <c r="U674" s="234" t="str">
        <f>IF(A674="","",VLOOKUP(A674,'IHS DATABASE'!C:AG,31,0))</f>
        <v/>
      </c>
      <c r="V674" s="13"/>
      <c r="W674" s="13"/>
      <c r="X674" s="13"/>
      <c r="Y674" s="237">
        <f t="shared" si="91"/>
        <v>0</v>
      </c>
      <c r="Z674" s="237">
        <f t="shared" si="92"/>
        <v>0</v>
      </c>
      <c r="AA674" s="237" t="str">
        <f t="shared" si="93"/>
        <v>OK</v>
      </c>
      <c r="AB674" s="238"/>
      <c r="AC674" s="238"/>
      <c r="AD674" s="238"/>
      <c r="AE674" s="239"/>
      <c r="AG674" s="245"/>
      <c r="AH674" s="245"/>
      <c r="AI674" s="246"/>
      <c r="AJ674" s="246"/>
      <c r="AK674" s="240">
        <f t="shared" si="94"/>
        <v>0</v>
      </c>
      <c r="AL674" s="240">
        <f t="shared" si="95"/>
        <v>0</v>
      </c>
      <c r="AM674" s="247" t="e">
        <f t="shared" si="96"/>
        <v>#DIV/0!</v>
      </c>
      <c r="AN674" s="240" t="str">
        <f>IF(A674="","",VLOOKUP(A674,'IHS DATABASE'!C:H,6,0))</f>
        <v/>
      </c>
      <c r="AO674" s="240"/>
      <c r="AP674" s="248"/>
      <c r="AQ674" s="248"/>
      <c r="AR674" s="222"/>
      <c r="AS674" s="222"/>
      <c r="AT674" s="222">
        <f t="shared" si="97"/>
        <v>0</v>
      </c>
      <c r="AU674" s="222"/>
      <c r="AV674" s="249"/>
      <c r="AW674" s="249"/>
      <c r="AX674" s="222"/>
      <c r="AY674" s="222"/>
      <c r="AZ674" s="222"/>
      <c r="BA674" s="222"/>
      <c r="BB674" s="249"/>
      <c r="BC674" s="249"/>
      <c r="BD674" s="249"/>
      <c r="BE674" s="249"/>
    </row>
    <row r="675" spans="1:57">
      <c r="A675" s="221"/>
      <c r="B675" s="222" t="str">
        <f>IF(A675="","",VLOOKUP(A675,'IHS DATABASE'!C:D,2,0))</f>
        <v/>
      </c>
      <c r="C675" s="223" t="str">
        <f>IF(A675="","",VLOOKUP(A675,'IHS DATABASE'!C:AD,27,0))</f>
        <v/>
      </c>
      <c r="D675" s="223"/>
      <c r="E675" s="223" t="str">
        <f>IF(A675="","",VLOOKUP(A675,'IHS DATABASE'!C:G,5,0))</f>
        <v/>
      </c>
      <c r="F675" s="223" t="str">
        <f>IF(A675="","",VLOOKUP(A675,'IHS DATABASE'!C:AB,26,0))</f>
        <v/>
      </c>
      <c r="G675" s="222" t="str">
        <f>IF(A675="","",VLOOKUP(A675,'IHS DATABASE'!C:X,22,0))</f>
        <v/>
      </c>
      <c r="H675" s="224"/>
      <c r="I675" s="223" t="str">
        <f>IF(A675="","",VLOOKUP(A675,'IHS DATABASE'!C:W,21,0))</f>
        <v/>
      </c>
      <c r="J675" s="223" t="str">
        <f>IF(A675="","",VLOOKUP(A675,'IHS DATABASE'!C:T,18,0))</f>
        <v/>
      </c>
      <c r="K675" s="223"/>
      <c r="L675" s="223"/>
      <c r="M675" s="223" t="str">
        <f>IF(A675="","",VLOOKUP(A675,'IHS DATABASE'!C:U,19,0))</f>
        <v/>
      </c>
      <c r="Q675" s="233"/>
      <c r="R675" s="234"/>
      <c r="S675" s="234" t="str">
        <f>IF(A675="","",VLOOKUP(A675,'IHS DATABASE'!C:BG,30,0))</f>
        <v/>
      </c>
      <c r="T675" s="223"/>
      <c r="U675" s="234" t="str">
        <f>IF(A675="","",VLOOKUP(A675,'IHS DATABASE'!C:AG,31,0))</f>
        <v/>
      </c>
      <c r="V675" s="13"/>
      <c r="W675" s="13"/>
      <c r="X675" s="13"/>
      <c r="Y675" s="237">
        <f t="shared" si="91"/>
        <v>0</v>
      </c>
      <c r="Z675" s="237">
        <f t="shared" si="92"/>
        <v>0</v>
      </c>
      <c r="AA675" s="237" t="str">
        <f t="shared" si="93"/>
        <v>OK</v>
      </c>
      <c r="AB675" s="238"/>
      <c r="AC675" s="238"/>
      <c r="AD675" s="238"/>
      <c r="AE675" s="239"/>
      <c r="AG675" s="245"/>
      <c r="AH675" s="245"/>
      <c r="AI675" s="246"/>
      <c r="AJ675" s="246"/>
      <c r="AK675" s="240">
        <f t="shared" si="94"/>
        <v>0</v>
      </c>
      <c r="AL675" s="240">
        <f t="shared" si="95"/>
        <v>0</v>
      </c>
      <c r="AM675" s="247" t="e">
        <f t="shared" si="96"/>
        <v>#DIV/0!</v>
      </c>
      <c r="AN675" s="240" t="str">
        <f>IF(A675="","",VLOOKUP(A675,'IHS DATABASE'!C:H,6,0))</f>
        <v/>
      </c>
      <c r="AO675" s="240"/>
      <c r="AP675" s="248"/>
      <c r="AQ675" s="248"/>
      <c r="AR675" s="222"/>
      <c r="AS675" s="222"/>
      <c r="AT675" s="222">
        <f t="shared" si="97"/>
        <v>0</v>
      </c>
      <c r="AU675" s="222"/>
      <c r="AV675" s="249"/>
      <c r="AW675" s="249"/>
      <c r="AX675" s="222"/>
      <c r="AY675" s="222"/>
      <c r="AZ675" s="222"/>
      <c r="BA675" s="222"/>
      <c r="BB675" s="249"/>
      <c r="BC675" s="249"/>
      <c r="BD675" s="249"/>
      <c r="BE675" s="249"/>
    </row>
    <row r="676" spans="1:57">
      <c r="A676" s="221"/>
      <c r="B676" s="222" t="str">
        <f>IF(A676="","",VLOOKUP(A676,'IHS DATABASE'!C:D,2,0))</f>
        <v/>
      </c>
      <c r="C676" s="223" t="str">
        <f>IF(A676="","",VLOOKUP(A676,'IHS DATABASE'!C:AD,27,0))</f>
        <v/>
      </c>
      <c r="D676" s="223"/>
      <c r="E676" s="223" t="str">
        <f>IF(A676="","",VLOOKUP(A676,'IHS DATABASE'!C:G,5,0))</f>
        <v/>
      </c>
      <c r="F676" s="223" t="str">
        <f>IF(A676="","",VLOOKUP(A676,'IHS DATABASE'!C:AB,26,0))</f>
        <v/>
      </c>
      <c r="G676" s="222" t="str">
        <f>IF(A676="","",VLOOKUP(A676,'IHS DATABASE'!C:X,22,0))</f>
        <v/>
      </c>
      <c r="H676" s="224"/>
      <c r="I676" s="223" t="str">
        <f>IF(A676="","",VLOOKUP(A676,'IHS DATABASE'!C:W,21,0))</f>
        <v/>
      </c>
      <c r="J676" s="223" t="str">
        <f>IF(A676="","",VLOOKUP(A676,'IHS DATABASE'!C:T,18,0))</f>
        <v/>
      </c>
      <c r="K676" s="223"/>
      <c r="L676" s="223"/>
      <c r="M676" s="223" t="str">
        <f>IF(A676="","",VLOOKUP(A676,'IHS DATABASE'!C:U,19,0))</f>
        <v/>
      </c>
      <c r="Q676" s="233"/>
      <c r="R676" s="234"/>
      <c r="S676" s="234" t="str">
        <f>IF(A676="","",VLOOKUP(A676,'IHS DATABASE'!C:BG,30,0))</f>
        <v/>
      </c>
      <c r="T676" s="223"/>
      <c r="U676" s="234" t="str">
        <f>IF(A676="","",VLOOKUP(A676,'IHS DATABASE'!C:AG,31,0))</f>
        <v/>
      </c>
      <c r="V676" s="13"/>
      <c r="W676" s="13"/>
      <c r="X676" s="13"/>
      <c r="Y676" s="237">
        <f t="shared" si="91"/>
        <v>0</v>
      </c>
      <c r="Z676" s="237">
        <f t="shared" si="92"/>
        <v>0</v>
      </c>
      <c r="AA676" s="237" t="str">
        <f t="shared" si="93"/>
        <v>OK</v>
      </c>
      <c r="AB676" s="238"/>
      <c r="AC676" s="238"/>
      <c r="AD676" s="238"/>
      <c r="AE676" s="239"/>
      <c r="AG676" s="245"/>
      <c r="AH676" s="245"/>
      <c r="AI676" s="246"/>
      <c r="AJ676" s="246"/>
      <c r="AK676" s="240">
        <f t="shared" si="94"/>
        <v>0</v>
      </c>
      <c r="AL676" s="240">
        <f t="shared" si="95"/>
        <v>0</v>
      </c>
      <c r="AM676" s="247" t="e">
        <f t="shared" si="96"/>
        <v>#DIV/0!</v>
      </c>
      <c r="AN676" s="240" t="str">
        <f>IF(A676="","",VLOOKUP(A676,'IHS DATABASE'!C:H,6,0))</f>
        <v/>
      </c>
      <c r="AO676" s="240"/>
      <c r="AP676" s="248"/>
      <c r="AQ676" s="248"/>
      <c r="AR676" s="222"/>
      <c r="AS676" s="222"/>
      <c r="AT676" s="222">
        <f t="shared" si="97"/>
        <v>0</v>
      </c>
      <c r="AU676" s="222"/>
      <c r="AV676" s="249"/>
      <c r="AW676" s="249"/>
      <c r="AX676" s="222"/>
      <c r="AY676" s="222"/>
      <c r="AZ676" s="222"/>
      <c r="BA676" s="222"/>
      <c r="BB676" s="249"/>
      <c r="BC676" s="249"/>
      <c r="BD676" s="249"/>
      <c r="BE676" s="249"/>
    </row>
    <row r="677" spans="1:57">
      <c r="A677" s="221"/>
      <c r="B677" s="222" t="str">
        <f>IF(A677="","",VLOOKUP(A677,'IHS DATABASE'!C:D,2,0))</f>
        <v/>
      </c>
      <c r="C677" s="223" t="str">
        <f>IF(A677="","",VLOOKUP(A677,'IHS DATABASE'!C:AD,27,0))</f>
        <v/>
      </c>
      <c r="D677" s="223"/>
      <c r="E677" s="223" t="str">
        <f>IF(A677="","",VLOOKUP(A677,'IHS DATABASE'!C:G,5,0))</f>
        <v/>
      </c>
      <c r="F677" s="223" t="str">
        <f>IF(A677="","",VLOOKUP(A677,'IHS DATABASE'!C:AB,26,0))</f>
        <v/>
      </c>
      <c r="G677" s="222" t="str">
        <f>IF(A677="","",VLOOKUP(A677,'IHS DATABASE'!C:X,22,0))</f>
        <v/>
      </c>
      <c r="H677" s="224"/>
      <c r="I677" s="223" t="str">
        <f>IF(A677="","",VLOOKUP(A677,'IHS DATABASE'!C:W,21,0))</f>
        <v/>
      </c>
      <c r="J677" s="223" t="str">
        <f>IF(A677="","",VLOOKUP(A677,'IHS DATABASE'!C:T,18,0))</f>
        <v/>
      </c>
      <c r="K677" s="223"/>
      <c r="L677" s="223"/>
      <c r="M677" s="223" t="str">
        <f>IF(A677="","",VLOOKUP(A677,'IHS DATABASE'!C:U,19,0))</f>
        <v/>
      </c>
      <c r="Q677" s="233"/>
      <c r="R677" s="234"/>
      <c r="S677" s="234" t="str">
        <f>IF(A677="","",VLOOKUP(A677,'IHS DATABASE'!C:BG,30,0))</f>
        <v/>
      </c>
      <c r="T677" s="223"/>
      <c r="U677" s="234" t="str">
        <f>IF(A677="","",VLOOKUP(A677,'IHS DATABASE'!C:AG,31,0))</f>
        <v/>
      </c>
      <c r="V677" s="13"/>
      <c r="W677" s="13"/>
      <c r="X677" s="13"/>
      <c r="Y677" s="237">
        <f t="shared" si="91"/>
        <v>0</v>
      </c>
      <c r="Z677" s="237">
        <f t="shared" si="92"/>
        <v>0</v>
      </c>
      <c r="AA677" s="237" t="str">
        <f t="shared" si="93"/>
        <v>OK</v>
      </c>
      <c r="AB677" s="238"/>
      <c r="AC677" s="238"/>
      <c r="AD677" s="238"/>
      <c r="AE677" s="239"/>
      <c r="AG677" s="245"/>
      <c r="AH677" s="245"/>
      <c r="AI677" s="246"/>
      <c r="AJ677" s="246"/>
      <c r="AK677" s="240">
        <f t="shared" si="94"/>
        <v>0</v>
      </c>
      <c r="AL677" s="240">
        <f t="shared" si="95"/>
        <v>0</v>
      </c>
      <c r="AM677" s="247" t="e">
        <f t="shared" si="96"/>
        <v>#DIV/0!</v>
      </c>
      <c r="AN677" s="240" t="str">
        <f>IF(A677="","",VLOOKUP(A677,'IHS DATABASE'!C:H,6,0))</f>
        <v/>
      </c>
      <c r="AO677" s="240"/>
      <c r="AP677" s="248"/>
      <c r="AQ677" s="248"/>
      <c r="AR677" s="222"/>
      <c r="AS677" s="222"/>
      <c r="AT677" s="222">
        <f t="shared" si="97"/>
        <v>0</v>
      </c>
      <c r="AU677" s="222"/>
      <c r="AV677" s="249"/>
      <c r="AW677" s="249"/>
      <c r="AX677" s="222"/>
      <c r="AY677" s="222"/>
      <c r="AZ677" s="222"/>
      <c r="BA677" s="222"/>
      <c r="BB677" s="249"/>
      <c r="BC677" s="249"/>
      <c r="BD677" s="249"/>
      <c r="BE677" s="249"/>
    </row>
    <row r="678" spans="1:57">
      <c r="A678" s="221"/>
      <c r="B678" s="222" t="str">
        <f>IF(A678="","",VLOOKUP(A678,'IHS DATABASE'!C:D,2,0))</f>
        <v/>
      </c>
      <c r="C678" s="223" t="str">
        <f>IF(A678="","",VLOOKUP(A678,'IHS DATABASE'!C:AD,27,0))</f>
        <v/>
      </c>
      <c r="D678" s="223"/>
      <c r="E678" s="223" t="str">
        <f>IF(A678="","",VLOOKUP(A678,'IHS DATABASE'!C:G,5,0))</f>
        <v/>
      </c>
      <c r="F678" s="223" t="str">
        <f>IF(A678="","",VLOOKUP(A678,'IHS DATABASE'!C:AB,26,0))</f>
        <v/>
      </c>
      <c r="G678" s="222" t="str">
        <f>IF(A678="","",VLOOKUP(A678,'IHS DATABASE'!C:X,22,0))</f>
        <v/>
      </c>
      <c r="H678" s="224"/>
      <c r="I678" s="223" t="str">
        <f>IF(A678="","",VLOOKUP(A678,'IHS DATABASE'!C:W,21,0))</f>
        <v/>
      </c>
      <c r="J678" s="223" t="str">
        <f>IF(A678="","",VLOOKUP(A678,'IHS DATABASE'!C:T,18,0))</f>
        <v/>
      </c>
      <c r="K678" s="223"/>
      <c r="L678" s="223"/>
      <c r="M678" s="223" t="str">
        <f>IF(A678="","",VLOOKUP(A678,'IHS DATABASE'!C:U,19,0))</f>
        <v/>
      </c>
      <c r="Q678" s="233"/>
      <c r="R678" s="234"/>
      <c r="S678" s="234" t="str">
        <f>IF(A678="","",VLOOKUP(A678,'IHS DATABASE'!C:BG,30,0))</f>
        <v/>
      </c>
      <c r="T678" s="223"/>
      <c r="U678" s="234" t="str">
        <f>IF(A678="","",VLOOKUP(A678,'IHS DATABASE'!C:AG,31,0))</f>
        <v/>
      </c>
      <c r="V678" s="13"/>
      <c r="W678" s="13"/>
      <c r="X678" s="13"/>
      <c r="Y678" s="237">
        <f t="shared" si="91"/>
        <v>0</v>
      </c>
      <c r="Z678" s="237">
        <f t="shared" si="92"/>
        <v>0</v>
      </c>
      <c r="AA678" s="237" t="str">
        <f t="shared" si="93"/>
        <v>OK</v>
      </c>
      <c r="AB678" s="238"/>
      <c r="AC678" s="238"/>
      <c r="AD678" s="238"/>
      <c r="AE678" s="239"/>
      <c r="AG678" s="245"/>
      <c r="AH678" s="245"/>
      <c r="AI678" s="246"/>
      <c r="AJ678" s="246"/>
      <c r="AK678" s="240">
        <f t="shared" si="94"/>
        <v>0</v>
      </c>
      <c r="AL678" s="240">
        <f t="shared" si="95"/>
        <v>0</v>
      </c>
      <c r="AM678" s="247" t="e">
        <f t="shared" si="96"/>
        <v>#DIV/0!</v>
      </c>
      <c r="AN678" s="240" t="str">
        <f>IF(A678="","",VLOOKUP(A678,'IHS DATABASE'!C:H,6,0))</f>
        <v/>
      </c>
      <c r="AO678" s="240"/>
      <c r="AP678" s="248"/>
      <c r="AQ678" s="248"/>
      <c r="AR678" s="222"/>
      <c r="AS678" s="222"/>
      <c r="AT678" s="222">
        <f t="shared" si="97"/>
        <v>0</v>
      </c>
      <c r="AU678" s="222"/>
      <c r="AV678" s="249"/>
      <c r="AW678" s="249"/>
      <c r="AX678" s="222"/>
      <c r="AY678" s="222"/>
      <c r="AZ678" s="222"/>
      <c r="BA678" s="222"/>
      <c r="BB678" s="249"/>
      <c r="BC678" s="249"/>
      <c r="BD678" s="249"/>
      <c r="BE678" s="249"/>
    </row>
    <row r="679" spans="1:57">
      <c r="A679" s="221"/>
      <c r="B679" s="222" t="str">
        <f>IF(A679="","",VLOOKUP(A679,'IHS DATABASE'!C:D,2,0))</f>
        <v/>
      </c>
      <c r="C679" s="223" t="str">
        <f>IF(A679="","",VLOOKUP(A679,'IHS DATABASE'!C:AD,27,0))</f>
        <v/>
      </c>
      <c r="D679" s="223"/>
      <c r="E679" s="223" t="str">
        <f>IF(A679="","",VLOOKUP(A679,'IHS DATABASE'!C:G,5,0))</f>
        <v/>
      </c>
      <c r="F679" s="223" t="str">
        <f>IF(A679="","",VLOOKUP(A679,'IHS DATABASE'!C:AB,26,0))</f>
        <v/>
      </c>
      <c r="G679" s="222" t="str">
        <f>IF(A679="","",VLOOKUP(A679,'IHS DATABASE'!C:X,22,0))</f>
        <v/>
      </c>
      <c r="H679" s="224"/>
      <c r="I679" s="223" t="str">
        <f>IF(A679="","",VLOOKUP(A679,'IHS DATABASE'!C:W,21,0))</f>
        <v/>
      </c>
      <c r="J679" s="223" t="str">
        <f>IF(A679="","",VLOOKUP(A679,'IHS DATABASE'!C:T,18,0))</f>
        <v/>
      </c>
      <c r="K679" s="223"/>
      <c r="L679" s="223"/>
      <c r="M679" s="223" t="str">
        <f>IF(A679="","",VLOOKUP(A679,'IHS DATABASE'!C:U,19,0))</f>
        <v/>
      </c>
      <c r="Q679" s="233"/>
      <c r="R679" s="234"/>
      <c r="S679" s="234" t="str">
        <f>IF(A679="","",VLOOKUP(A679,'IHS DATABASE'!C:BG,30,0))</f>
        <v/>
      </c>
      <c r="T679" s="223"/>
      <c r="U679" s="234" t="str">
        <f>IF(A679="","",VLOOKUP(A679,'IHS DATABASE'!C:AG,31,0))</f>
        <v/>
      </c>
      <c r="V679" s="13"/>
      <c r="W679" s="13"/>
      <c r="X679" s="13"/>
      <c r="Y679" s="237">
        <f t="shared" si="91"/>
        <v>0</v>
      </c>
      <c r="Z679" s="237">
        <f t="shared" si="92"/>
        <v>0</v>
      </c>
      <c r="AA679" s="237" t="str">
        <f t="shared" si="93"/>
        <v>OK</v>
      </c>
      <c r="AB679" s="238"/>
      <c r="AC679" s="238"/>
      <c r="AD679" s="238"/>
      <c r="AE679" s="239"/>
      <c r="AG679" s="245"/>
      <c r="AH679" s="245"/>
      <c r="AI679" s="246"/>
      <c r="AJ679" s="246"/>
      <c r="AK679" s="240">
        <f t="shared" si="94"/>
        <v>0</v>
      </c>
      <c r="AL679" s="240">
        <f t="shared" si="95"/>
        <v>0</v>
      </c>
      <c r="AM679" s="247" t="e">
        <f t="shared" si="96"/>
        <v>#DIV/0!</v>
      </c>
      <c r="AN679" s="240" t="str">
        <f>IF(A679="","",VLOOKUP(A679,'IHS DATABASE'!C:H,6,0))</f>
        <v/>
      </c>
      <c r="AO679" s="240"/>
      <c r="AP679" s="248"/>
      <c r="AQ679" s="248"/>
      <c r="AR679" s="222"/>
      <c r="AS679" s="222"/>
      <c r="AT679" s="222">
        <f t="shared" si="97"/>
        <v>0</v>
      </c>
      <c r="AU679" s="222"/>
      <c r="AV679" s="249"/>
      <c r="AW679" s="249"/>
      <c r="AX679" s="222"/>
      <c r="AY679" s="222"/>
      <c r="AZ679" s="222"/>
      <c r="BA679" s="222"/>
      <c r="BB679" s="249"/>
      <c r="BC679" s="249"/>
      <c r="BD679" s="249"/>
      <c r="BE679" s="249"/>
    </row>
    <row r="680" spans="1:57">
      <c r="A680" s="221"/>
      <c r="B680" s="222" t="str">
        <f>IF(A680="","",VLOOKUP(A680,'IHS DATABASE'!C:D,2,0))</f>
        <v/>
      </c>
      <c r="C680" s="223" t="str">
        <f>IF(A680="","",VLOOKUP(A680,'IHS DATABASE'!C:AD,27,0))</f>
        <v/>
      </c>
      <c r="D680" s="223"/>
      <c r="E680" s="223" t="str">
        <f>IF(A680="","",VLOOKUP(A680,'IHS DATABASE'!C:G,5,0))</f>
        <v/>
      </c>
      <c r="F680" s="223" t="str">
        <f>IF(A680="","",VLOOKUP(A680,'IHS DATABASE'!C:AB,26,0))</f>
        <v/>
      </c>
      <c r="G680" s="222" t="str">
        <f>IF(A680="","",VLOOKUP(A680,'IHS DATABASE'!C:X,22,0))</f>
        <v/>
      </c>
      <c r="H680" s="224"/>
      <c r="I680" s="223" t="str">
        <f>IF(A680="","",VLOOKUP(A680,'IHS DATABASE'!C:W,21,0))</f>
        <v/>
      </c>
      <c r="J680" s="223" t="str">
        <f>IF(A680="","",VLOOKUP(A680,'IHS DATABASE'!C:T,18,0))</f>
        <v/>
      </c>
      <c r="K680" s="223"/>
      <c r="L680" s="223"/>
      <c r="M680" s="223" t="str">
        <f>IF(A680="","",VLOOKUP(A680,'IHS DATABASE'!C:U,19,0))</f>
        <v/>
      </c>
      <c r="Q680" s="233"/>
      <c r="R680" s="234"/>
      <c r="S680" s="234" t="str">
        <f>IF(A680="","",VLOOKUP(A680,'IHS DATABASE'!C:BG,30,0))</f>
        <v/>
      </c>
      <c r="T680" s="223"/>
      <c r="U680" s="234" t="str">
        <f>IF(A680="","",VLOOKUP(A680,'IHS DATABASE'!C:AG,31,0))</f>
        <v/>
      </c>
      <c r="V680" s="13"/>
      <c r="W680" s="13"/>
      <c r="X680" s="13"/>
      <c r="Y680" s="237">
        <f t="shared" si="91"/>
        <v>0</v>
      </c>
      <c r="Z680" s="237">
        <f t="shared" si="92"/>
        <v>0</v>
      </c>
      <c r="AA680" s="237" t="str">
        <f t="shared" si="93"/>
        <v>OK</v>
      </c>
      <c r="AB680" s="238"/>
      <c r="AC680" s="238"/>
      <c r="AD680" s="238"/>
      <c r="AE680" s="239"/>
      <c r="AG680" s="245"/>
      <c r="AH680" s="245"/>
      <c r="AI680" s="246"/>
      <c r="AJ680" s="246"/>
      <c r="AK680" s="240">
        <f t="shared" si="94"/>
        <v>0</v>
      </c>
      <c r="AL680" s="240">
        <f t="shared" si="95"/>
        <v>0</v>
      </c>
      <c r="AM680" s="247" t="e">
        <f t="shared" si="96"/>
        <v>#DIV/0!</v>
      </c>
      <c r="AN680" s="240" t="str">
        <f>IF(A680="","",VLOOKUP(A680,'IHS DATABASE'!C:H,6,0))</f>
        <v/>
      </c>
      <c r="AO680" s="240"/>
      <c r="AP680" s="248"/>
      <c r="AQ680" s="248"/>
      <c r="AR680" s="222"/>
      <c r="AS680" s="222"/>
      <c r="AT680" s="222">
        <f t="shared" si="97"/>
        <v>0</v>
      </c>
      <c r="AU680" s="222"/>
      <c r="AV680" s="249"/>
      <c r="AW680" s="249"/>
      <c r="AX680" s="222"/>
      <c r="AY680" s="222"/>
      <c r="AZ680" s="222"/>
      <c r="BA680" s="222"/>
      <c r="BB680" s="249"/>
      <c r="BC680" s="249"/>
      <c r="BD680" s="249"/>
      <c r="BE680" s="249"/>
    </row>
    <row r="681" spans="1:57">
      <c r="A681" s="221"/>
      <c r="B681" s="222" t="str">
        <f>IF(A681="","",VLOOKUP(A681,'IHS DATABASE'!C:D,2,0))</f>
        <v/>
      </c>
      <c r="C681" s="223" t="str">
        <f>IF(A681="","",VLOOKUP(A681,'IHS DATABASE'!C:AD,27,0))</f>
        <v/>
      </c>
      <c r="D681" s="223"/>
      <c r="E681" s="223" t="str">
        <f>IF(A681="","",VLOOKUP(A681,'IHS DATABASE'!C:G,5,0))</f>
        <v/>
      </c>
      <c r="F681" s="223" t="str">
        <f>IF(A681="","",VLOOKUP(A681,'IHS DATABASE'!C:AB,26,0))</f>
        <v/>
      </c>
      <c r="G681" s="222" t="str">
        <f>IF(A681="","",VLOOKUP(A681,'IHS DATABASE'!C:X,22,0))</f>
        <v/>
      </c>
      <c r="H681" s="224"/>
      <c r="I681" s="223" t="str">
        <f>IF(A681="","",VLOOKUP(A681,'IHS DATABASE'!C:W,21,0))</f>
        <v/>
      </c>
      <c r="J681" s="223" t="str">
        <f>IF(A681="","",VLOOKUP(A681,'IHS DATABASE'!C:T,18,0))</f>
        <v/>
      </c>
      <c r="K681" s="223"/>
      <c r="L681" s="223"/>
      <c r="M681" s="223" t="str">
        <f>IF(A681="","",VLOOKUP(A681,'IHS DATABASE'!C:U,19,0))</f>
        <v/>
      </c>
      <c r="Q681" s="233"/>
      <c r="R681" s="234"/>
      <c r="S681" s="234" t="str">
        <f>IF(A681="","",VLOOKUP(A681,'IHS DATABASE'!C:BG,30,0))</f>
        <v/>
      </c>
      <c r="T681" s="223"/>
      <c r="U681" s="234" t="str">
        <f>IF(A681="","",VLOOKUP(A681,'IHS DATABASE'!C:AG,31,0))</f>
        <v/>
      </c>
      <c r="V681" s="13"/>
      <c r="W681" s="13"/>
      <c r="X681" s="13"/>
      <c r="Y681" s="237">
        <f t="shared" si="91"/>
        <v>0</v>
      </c>
      <c r="Z681" s="237">
        <f t="shared" si="92"/>
        <v>0</v>
      </c>
      <c r="AA681" s="237" t="str">
        <f t="shared" si="93"/>
        <v>OK</v>
      </c>
      <c r="AB681" s="238"/>
      <c r="AC681" s="238"/>
      <c r="AD681" s="238"/>
      <c r="AE681" s="239"/>
      <c r="AG681" s="245"/>
      <c r="AH681" s="245"/>
      <c r="AI681" s="246"/>
      <c r="AJ681" s="246"/>
      <c r="AK681" s="240">
        <f t="shared" si="94"/>
        <v>0</v>
      </c>
      <c r="AL681" s="240">
        <f t="shared" si="95"/>
        <v>0</v>
      </c>
      <c r="AM681" s="247" t="e">
        <f t="shared" si="96"/>
        <v>#DIV/0!</v>
      </c>
      <c r="AN681" s="240" t="str">
        <f>IF(A681="","",VLOOKUP(A681,'IHS DATABASE'!C:H,6,0))</f>
        <v/>
      </c>
      <c r="AO681" s="240"/>
      <c r="AP681" s="248"/>
      <c r="AQ681" s="248"/>
      <c r="AR681" s="222"/>
      <c r="AS681" s="222"/>
      <c r="AT681" s="222">
        <f t="shared" si="97"/>
        <v>0</v>
      </c>
      <c r="AU681" s="222"/>
      <c r="AV681" s="249"/>
      <c r="AW681" s="249"/>
      <c r="AX681" s="222"/>
      <c r="AY681" s="222"/>
      <c r="AZ681" s="222"/>
      <c r="BA681" s="222"/>
      <c r="BB681" s="249"/>
      <c r="BC681" s="249"/>
      <c r="BD681" s="249"/>
      <c r="BE681" s="249"/>
    </row>
    <row r="682" spans="1:57">
      <c r="A682" s="221"/>
      <c r="B682" s="222" t="str">
        <f>IF(A682="","",VLOOKUP(A682,'IHS DATABASE'!C:D,2,0))</f>
        <v/>
      </c>
      <c r="C682" s="223" t="str">
        <f>IF(A682="","",VLOOKUP(A682,'IHS DATABASE'!C:AD,27,0))</f>
        <v/>
      </c>
      <c r="D682" s="223"/>
      <c r="E682" s="223" t="str">
        <f>IF(A682="","",VLOOKUP(A682,'IHS DATABASE'!C:G,5,0))</f>
        <v/>
      </c>
      <c r="F682" s="223" t="str">
        <f>IF(A682="","",VLOOKUP(A682,'IHS DATABASE'!C:AB,26,0))</f>
        <v/>
      </c>
      <c r="G682" s="222" t="str">
        <f>IF(A682="","",VLOOKUP(A682,'IHS DATABASE'!C:X,22,0))</f>
        <v/>
      </c>
      <c r="H682" s="224"/>
      <c r="I682" s="223" t="str">
        <f>IF(A682="","",VLOOKUP(A682,'IHS DATABASE'!C:W,21,0))</f>
        <v/>
      </c>
      <c r="J682" s="223" t="str">
        <f>IF(A682="","",VLOOKUP(A682,'IHS DATABASE'!C:T,18,0))</f>
        <v/>
      </c>
      <c r="K682" s="223"/>
      <c r="L682" s="223"/>
      <c r="M682" s="223" t="str">
        <f>IF(A682="","",VLOOKUP(A682,'IHS DATABASE'!C:U,19,0))</f>
        <v/>
      </c>
      <c r="Q682" s="233"/>
      <c r="R682" s="234"/>
      <c r="S682" s="234" t="str">
        <f>IF(A682="","",VLOOKUP(A682,'IHS DATABASE'!C:BG,30,0))</f>
        <v/>
      </c>
      <c r="T682" s="223"/>
      <c r="U682" s="234" t="str">
        <f>IF(A682="","",VLOOKUP(A682,'IHS DATABASE'!C:AG,31,0))</f>
        <v/>
      </c>
      <c r="V682" s="13"/>
      <c r="W682" s="13"/>
      <c r="X682" s="13"/>
      <c r="Y682" s="237">
        <f t="shared" si="91"/>
        <v>0</v>
      </c>
      <c r="Z682" s="237">
        <f t="shared" si="92"/>
        <v>0</v>
      </c>
      <c r="AA682" s="237" t="str">
        <f t="shared" si="93"/>
        <v>OK</v>
      </c>
      <c r="AB682" s="238"/>
      <c r="AC682" s="238"/>
      <c r="AD682" s="238"/>
      <c r="AE682" s="239"/>
      <c r="AG682" s="245"/>
      <c r="AH682" s="245"/>
      <c r="AI682" s="246"/>
      <c r="AJ682" s="246"/>
      <c r="AK682" s="240">
        <f t="shared" si="94"/>
        <v>0</v>
      </c>
      <c r="AL682" s="240">
        <f t="shared" si="95"/>
        <v>0</v>
      </c>
      <c r="AM682" s="247" t="e">
        <f t="shared" si="96"/>
        <v>#DIV/0!</v>
      </c>
      <c r="AN682" s="240" t="str">
        <f>IF(A682="","",VLOOKUP(A682,'IHS DATABASE'!C:H,6,0))</f>
        <v/>
      </c>
      <c r="AO682" s="240"/>
      <c r="AP682" s="248"/>
      <c r="AQ682" s="248"/>
      <c r="AR682" s="222"/>
      <c r="AS682" s="222"/>
      <c r="AT682" s="222">
        <f t="shared" si="97"/>
        <v>0</v>
      </c>
      <c r="AU682" s="222"/>
      <c r="AV682" s="249"/>
      <c r="AW682" s="249"/>
      <c r="AX682" s="222"/>
      <c r="AY682" s="222"/>
      <c r="AZ682" s="222"/>
      <c r="BA682" s="222"/>
      <c r="BB682" s="249"/>
      <c r="BC682" s="249"/>
      <c r="BD682" s="249"/>
      <c r="BE682" s="249"/>
    </row>
    <row r="683" spans="1:57">
      <c r="A683" s="221"/>
      <c r="B683" s="222" t="str">
        <f>IF(A683="","",VLOOKUP(A683,'IHS DATABASE'!C:D,2,0))</f>
        <v/>
      </c>
      <c r="C683" s="223" t="str">
        <f>IF(A683="","",VLOOKUP(A683,'IHS DATABASE'!C:AD,27,0))</f>
        <v/>
      </c>
      <c r="D683" s="223"/>
      <c r="E683" s="223" t="str">
        <f>IF(A683="","",VLOOKUP(A683,'IHS DATABASE'!C:G,5,0))</f>
        <v/>
      </c>
      <c r="F683" s="223" t="str">
        <f>IF(A683="","",VLOOKUP(A683,'IHS DATABASE'!C:AB,26,0))</f>
        <v/>
      </c>
      <c r="G683" s="222" t="str">
        <f>IF(A683="","",VLOOKUP(A683,'IHS DATABASE'!C:X,22,0))</f>
        <v/>
      </c>
      <c r="H683" s="224"/>
      <c r="I683" s="223" t="str">
        <f>IF(A683="","",VLOOKUP(A683,'IHS DATABASE'!C:W,21,0))</f>
        <v/>
      </c>
      <c r="J683" s="223" t="str">
        <f>IF(A683="","",VLOOKUP(A683,'IHS DATABASE'!C:T,18,0))</f>
        <v/>
      </c>
      <c r="K683" s="223"/>
      <c r="L683" s="223"/>
      <c r="M683" s="223" t="str">
        <f>IF(A683="","",VLOOKUP(A683,'IHS DATABASE'!C:U,19,0))</f>
        <v/>
      </c>
      <c r="Q683" s="233"/>
      <c r="R683" s="234"/>
      <c r="S683" s="234" t="str">
        <f>IF(A683="","",VLOOKUP(A683,'IHS DATABASE'!C:BG,30,0))</f>
        <v/>
      </c>
      <c r="T683" s="223"/>
      <c r="U683" s="234" t="str">
        <f>IF(A683="","",VLOOKUP(A683,'IHS DATABASE'!C:AG,31,0))</f>
        <v/>
      </c>
      <c r="V683" s="13"/>
      <c r="W683" s="13"/>
      <c r="X683" s="13"/>
      <c r="Y683" s="237">
        <f t="shared" si="91"/>
        <v>0</v>
      </c>
      <c r="Z683" s="237">
        <f t="shared" si="92"/>
        <v>0</v>
      </c>
      <c r="AA683" s="237" t="str">
        <f t="shared" si="93"/>
        <v>OK</v>
      </c>
      <c r="AB683" s="238"/>
      <c r="AC683" s="238"/>
      <c r="AD683" s="238"/>
      <c r="AE683" s="239"/>
      <c r="AG683" s="245"/>
      <c r="AH683" s="245"/>
      <c r="AI683" s="246"/>
      <c r="AJ683" s="246"/>
      <c r="AK683" s="240">
        <f t="shared" si="94"/>
        <v>0</v>
      </c>
      <c r="AL683" s="240">
        <f t="shared" si="95"/>
        <v>0</v>
      </c>
      <c r="AM683" s="247" t="e">
        <f t="shared" si="96"/>
        <v>#DIV/0!</v>
      </c>
      <c r="AN683" s="240" t="str">
        <f>IF(A683="","",VLOOKUP(A683,'IHS DATABASE'!C:H,6,0))</f>
        <v/>
      </c>
      <c r="AO683" s="240"/>
      <c r="AP683" s="248"/>
      <c r="AQ683" s="248"/>
      <c r="AR683" s="222"/>
      <c r="AS683" s="222"/>
      <c r="AT683" s="222">
        <f t="shared" si="97"/>
        <v>0</v>
      </c>
      <c r="AU683" s="222"/>
      <c r="AV683" s="249"/>
      <c r="AW683" s="249"/>
      <c r="AX683" s="222"/>
      <c r="AY683" s="222"/>
      <c r="AZ683" s="222"/>
      <c r="BA683" s="222"/>
      <c r="BB683" s="249"/>
      <c r="BC683" s="249"/>
      <c r="BD683" s="249"/>
      <c r="BE683" s="249"/>
    </row>
    <row r="684" spans="1:57">
      <c r="A684" s="221"/>
      <c r="B684" s="222" t="str">
        <f>IF(A684="","",VLOOKUP(A684,'IHS DATABASE'!C:D,2,0))</f>
        <v/>
      </c>
      <c r="C684" s="223" t="str">
        <f>IF(A684="","",VLOOKUP(A684,'IHS DATABASE'!C:AD,27,0))</f>
        <v/>
      </c>
      <c r="D684" s="223"/>
      <c r="E684" s="223" t="str">
        <f>IF(A684="","",VLOOKUP(A684,'IHS DATABASE'!C:G,5,0))</f>
        <v/>
      </c>
      <c r="F684" s="223" t="str">
        <f>IF(A684="","",VLOOKUP(A684,'IHS DATABASE'!C:AB,26,0))</f>
        <v/>
      </c>
      <c r="G684" s="222" t="str">
        <f>IF(A684="","",VLOOKUP(A684,'IHS DATABASE'!C:X,22,0))</f>
        <v/>
      </c>
      <c r="H684" s="224"/>
      <c r="I684" s="223" t="str">
        <f>IF(A684="","",VLOOKUP(A684,'IHS DATABASE'!C:W,21,0))</f>
        <v/>
      </c>
      <c r="J684" s="223" t="str">
        <f>IF(A684="","",VLOOKUP(A684,'IHS DATABASE'!C:T,18,0))</f>
        <v/>
      </c>
      <c r="K684" s="223"/>
      <c r="L684" s="223"/>
      <c r="M684" s="223" t="str">
        <f>IF(A684="","",VLOOKUP(A684,'IHS DATABASE'!C:U,19,0))</f>
        <v/>
      </c>
      <c r="Q684" s="233"/>
      <c r="R684" s="234"/>
      <c r="S684" s="234" t="str">
        <f>IF(A684="","",VLOOKUP(A684,'IHS DATABASE'!C:BG,30,0))</f>
        <v/>
      </c>
      <c r="T684" s="223"/>
      <c r="U684" s="234" t="str">
        <f>IF(A684="","",VLOOKUP(A684,'IHS DATABASE'!C:AG,31,0))</f>
        <v/>
      </c>
      <c r="V684" s="13"/>
      <c r="W684" s="13"/>
      <c r="X684" s="13"/>
      <c r="Y684" s="237">
        <f t="shared" si="91"/>
        <v>0</v>
      </c>
      <c r="Z684" s="237">
        <f t="shared" si="92"/>
        <v>0</v>
      </c>
      <c r="AA684" s="237" t="str">
        <f t="shared" si="93"/>
        <v>OK</v>
      </c>
      <c r="AB684" s="238"/>
      <c r="AC684" s="238"/>
      <c r="AD684" s="238"/>
      <c r="AE684" s="239"/>
      <c r="AG684" s="245"/>
      <c r="AH684" s="245"/>
      <c r="AI684" s="246"/>
      <c r="AJ684" s="246"/>
      <c r="AK684" s="240">
        <f t="shared" si="94"/>
        <v>0</v>
      </c>
      <c r="AL684" s="240">
        <f t="shared" si="95"/>
        <v>0</v>
      </c>
      <c r="AM684" s="247" t="e">
        <f t="shared" si="96"/>
        <v>#DIV/0!</v>
      </c>
      <c r="AN684" s="240" t="str">
        <f>IF(A684="","",VLOOKUP(A684,'IHS DATABASE'!C:H,6,0))</f>
        <v/>
      </c>
      <c r="AO684" s="240"/>
      <c r="AP684" s="248"/>
      <c r="AQ684" s="248"/>
      <c r="AR684" s="222"/>
      <c r="AS684" s="222"/>
      <c r="AT684" s="222">
        <f t="shared" si="97"/>
        <v>0</v>
      </c>
      <c r="AU684" s="222"/>
      <c r="AV684" s="249"/>
      <c r="AW684" s="249"/>
      <c r="AX684" s="222"/>
      <c r="AY684" s="222"/>
      <c r="AZ684" s="222"/>
      <c r="BA684" s="222"/>
      <c r="BB684" s="249"/>
      <c r="BC684" s="249"/>
      <c r="BD684" s="249"/>
      <c r="BE684" s="249"/>
    </row>
    <row r="685" spans="1:57">
      <c r="A685" s="221"/>
      <c r="B685" s="222" t="str">
        <f>IF(A685="","",VLOOKUP(A685,'IHS DATABASE'!C:D,2,0))</f>
        <v/>
      </c>
      <c r="C685" s="223" t="str">
        <f>IF(A685="","",VLOOKUP(A685,'IHS DATABASE'!C:AD,27,0))</f>
        <v/>
      </c>
      <c r="D685" s="223"/>
      <c r="E685" s="223" t="str">
        <f>IF(A685="","",VLOOKUP(A685,'IHS DATABASE'!C:G,5,0))</f>
        <v/>
      </c>
      <c r="F685" s="223" t="str">
        <f>IF(A685="","",VLOOKUP(A685,'IHS DATABASE'!C:AB,26,0))</f>
        <v/>
      </c>
      <c r="G685" s="222" t="str">
        <f>IF(A685="","",VLOOKUP(A685,'IHS DATABASE'!C:X,22,0))</f>
        <v/>
      </c>
      <c r="H685" s="224"/>
      <c r="I685" s="223" t="str">
        <f>IF(A685="","",VLOOKUP(A685,'IHS DATABASE'!C:W,21,0))</f>
        <v/>
      </c>
      <c r="J685" s="223" t="str">
        <f>IF(A685="","",VLOOKUP(A685,'IHS DATABASE'!C:T,18,0))</f>
        <v/>
      </c>
      <c r="K685" s="223"/>
      <c r="L685" s="223"/>
      <c r="M685" s="223" t="str">
        <f>IF(A685="","",VLOOKUP(A685,'IHS DATABASE'!C:U,19,0))</f>
        <v/>
      </c>
      <c r="Q685" s="233"/>
      <c r="R685" s="234"/>
      <c r="S685" s="234" t="str">
        <f>IF(A685="","",VLOOKUP(A685,'IHS DATABASE'!C:BG,30,0))</f>
        <v/>
      </c>
      <c r="T685" s="223"/>
      <c r="U685" s="234" t="str">
        <f>IF(A685="","",VLOOKUP(A685,'IHS DATABASE'!C:AG,31,0))</f>
        <v/>
      </c>
      <c r="V685" s="13"/>
      <c r="W685" s="13"/>
      <c r="X685" s="13"/>
      <c r="Y685" s="237">
        <f t="shared" si="91"/>
        <v>0</v>
      </c>
      <c r="Z685" s="237">
        <f t="shared" si="92"/>
        <v>0</v>
      </c>
      <c r="AA685" s="237" t="str">
        <f t="shared" si="93"/>
        <v>OK</v>
      </c>
      <c r="AB685" s="238"/>
      <c r="AC685" s="238"/>
      <c r="AD685" s="238"/>
      <c r="AE685" s="239"/>
      <c r="AG685" s="245"/>
      <c r="AH685" s="245"/>
      <c r="AI685" s="246"/>
      <c r="AJ685" s="246"/>
      <c r="AK685" s="240">
        <f t="shared" si="94"/>
        <v>0</v>
      </c>
      <c r="AL685" s="240">
        <f t="shared" si="95"/>
        <v>0</v>
      </c>
      <c r="AM685" s="247" t="e">
        <f t="shared" si="96"/>
        <v>#DIV/0!</v>
      </c>
      <c r="AN685" s="240" t="str">
        <f>IF(A685="","",VLOOKUP(A685,'IHS DATABASE'!C:H,6,0))</f>
        <v/>
      </c>
      <c r="AO685" s="240"/>
      <c r="AP685" s="248"/>
      <c r="AQ685" s="248"/>
      <c r="AR685" s="222"/>
      <c r="AS685" s="222"/>
      <c r="AT685" s="222">
        <f t="shared" si="97"/>
        <v>0</v>
      </c>
      <c r="AU685" s="222"/>
      <c r="AV685" s="249"/>
      <c r="AW685" s="249"/>
      <c r="AX685" s="222"/>
      <c r="AY685" s="222"/>
      <c r="AZ685" s="222"/>
      <c r="BA685" s="222"/>
      <c r="BB685" s="249"/>
      <c r="BC685" s="249"/>
      <c r="BD685" s="249"/>
      <c r="BE685" s="249"/>
    </row>
    <row r="686" spans="1:57">
      <c r="A686" s="221"/>
      <c r="B686" s="222" t="str">
        <f>IF(A686="","",VLOOKUP(A686,'IHS DATABASE'!C:D,2,0))</f>
        <v/>
      </c>
      <c r="C686" s="223" t="str">
        <f>IF(A686="","",VLOOKUP(A686,'IHS DATABASE'!C:AD,27,0))</f>
        <v/>
      </c>
      <c r="D686" s="223"/>
      <c r="E686" s="223" t="str">
        <f>IF(A686="","",VLOOKUP(A686,'IHS DATABASE'!C:G,5,0))</f>
        <v/>
      </c>
      <c r="F686" s="223" t="str">
        <f>IF(A686="","",VLOOKUP(A686,'IHS DATABASE'!C:AB,26,0))</f>
        <v/>
      </c>
      <c r="G686" s="222" t="str">
        <f>IF(A686="","",VLOOKUP(A686,'IHS DATABASE'!C:X,22,0))</f>
        <v/>
      </c>
      <c r="H686" s="224"/>
      <c r="I686" s="223" t="str">
        <f>IF(A686="","",VLOOKUP(A686,'IHS DATABASE'!C:W,21,0))</f>
        <v/>
      </c>
      <c r="J686" s="223" t="str">
        <f>IF(A686="","",VLOOKUP(A686,'IHS DATABASE'!C:T,18,0))</f>
        <v/>
      </c>
      <c r="K686" s="223"/>
      <c r="L686" s="223"/>
      <c r="M686" s="223" t="str">
        <f>IF(A686="","",VLOOKUP(A686,'IHS DATABASE'!C:U,19,0))</f>
        <v/>
      </c>
      <c r="Q686" s="233"/>
      <c r="R686" s="234"/>
      <c r="S686" s="234" t="str">
        <f>IF(A686="","",VLOOKUP(A686,'IHS DATABASE'!C:BG,30,0))</f>
        <v/>
      </c>
      <c r="T686" s="223"/>
      <c r="U686" s="234" t="str">
        <f>IF(A686="","",VLOOKUP(A686,'IHS DATABASE'!C:AG,31,0))</f>
        <v/>
      </c>
      <c r="V686" s="13"/>
      <c r="W686" s="13"/>
      <c r="X686" s="13"/>
      <c r="Y686" s="237">
        <f t="shared" si="91"/>
        <v>0</v>
      </c>
      <c r="Z686" s="237">
        <f t="shared" si="92"/>
        <v>0</v>
      </c>
      <c r="AA686" s="237" t="str">
        <f t="shared" si="93"/>
        <v>OK</v>
      </c>
      <c r="AB686" s="238"/>
      <c r="AC686" s="238"/>
      <c r="AD686" s="238"/>
      <c r="AE686" s="239"/>
      <c r="AG686" s="245"/>
      <c r="AH686" s="245"/>
      <c r="AI686" s="246"/>
      <c r="AJ686" s="246"/>
      <c r="AK686" s="240">
        <f t="shared" si="94"/>
        <v>0</v>
      </c>
      <c r="AL686" s="240">
        <f t="shared" si="95"/>
        <v>0</v>
      </c>
      <c r="AM686" s="247" t="e">
        <f t="shared" si="96"/>
        <v>#DIV/0!</v>
      </c>
      <c r="AN686" s="240" t="str">
        <f>IF(A686="","",VLOOKUP(A686,'IHS DATABASE'!C:H,6,0))</f>
        <v/>
      </c>
      <c r="AO686" s="240"/>
      <c r="AP686" s="248"/>
      <c r="AQ686" s="248"/>
      <c r="AR686" s="222"/>
      <c r="AS686" s="222"/>
      <c r="AT686" s="222">
        <f t="shared" si="97"/>
        <v>0</v>
      </c>
      <c r="AU686" s="222"/>
      <c r="AV686" s="249"/>
      <c r="AW686" s="249"/>
      <c r="AX686" s="222"/>
      <c r="AY686" s="222"/>
      <c r="AZ686" s="222"/>
      <c r="BA686" s="222"/>
      <c r="BB686" s="249"/>
      <c r="BC686" s="249"/>
      <c r="BD686" s="249"/>
      <c r="BE686" s="249"/>
    </row>
    <row r="687" spans="1:57">
      <c r="A687" s="221"/>
      <c r="B687" s="222" t="str">
        <f>IF(A687="","",VLOOKUP(A687,'IHS DATABASE'!C:D,2,0))</f>
        <v/>
      </c>
      <c r="C687" s="223" t="str">
        <f>IF(A687="","",VLOOKUP(A687,'IHS DATABASE'!C:AD,27,0))</f>
        <v/>
      </c>
      <c r="D687" s="223"/>
      <c r="E687" s="223" t="str">
        <f>IF(A687="","",VLOOKUP(A687,'IHS DATABASE'!C:G,5,0))</f>
        <v/>
      </c>
      <c r="F687" s="223" t="str">
        <f>IF(A687="","",VLOOKUP(A687,'IHS DATABASE'!C:AB,26,0))</f>
        <v/>
      </c>
      <c r="G687" s="222" t="str">
        <f>IF(A687="","",VLOOKUP(A687,'IHS DATABASE'!C:X,22,0))</f>
        <v/>
      </c>
      <c r="H687" s="224"/>
      <c r="I687" s="223" t="str">
        <f>IF(A687="","",VLOOKUP(A687,'IHS DATABASE'!C:W,21,0))</f>
        <v/>
      </c>
      <c r="J687" s="223" t="str">
        <f>IF(A687="","",VLOOKUP(A687,'IHS DATABASE'!C:T,18,0))</f>
        <v/>
      </c>
      <c r="K687" s="223"/>
      <c r="L687" s="223"/>
      <c r="M687" s="223" t="str">
        <f>IF(A687="","",VLOOKUP(A687,'IHS DATABASE'!C:U,19,0))</f>
        <v/>
      </c>
      <c r="Q687" s="233"/>
      <c r="R687" s="234"/>
      <c r="S687" s="234" t="str">
        <f>IF(A687="","",VLOOKUP(A687,'IHS DATABASE'!C:BG,30,0))</f>
        <v/>
      </c>
      <c r="T687" s="223"/>
      <c r="U687" s="234" t="str">
        <f>IF(A687="","",VLOOKUP(A687,'IHS DATABASE'!C:AG,31,0))</f>
        <v/>
      </c>
      <c r="V687" s="13"/>
      <c r="W687" s="13"/>
      <c r="X687" s="13"/>
      <c r="Y687" s="237">
        <f t="shared" si="91"/>
        <v>0</v>
      </c>
      <c r="Z687" s="237">
        <f t="shared" si="92"/>
        <v>0</v>
      </c>
      <c r="AA687" s="237" t="str">
        <f t="shared" si="93"/>
        <v>OK</v>
      </c>
      <c r="AB687" s="238"/>
      <c r="AC687" s="238"/>
      <c r="AD687" s="238"/>
      <c r="AE687" s="239"/>
      <c r="AG687" s="245"/>
      <c r="AH687" s="245"/>
      <c r="AI687" s="246"/>
      <c r="AJ687" s="246"/>
      <c r="AK687" s="240">
        <f t="shared" si="94"/>
        <v>0</v>
      </c>
      <c r="AL687" s="240">
        <f t="shared" si="95"/>
        <v>0</v>
      </c>
      <c r="AM687" s="247" t="e">
        <f t="shared" si="96"/>
        <v>#DIV/0!</v>
      </c>
      <c r="AN687" s="240" t="str">
        <f>IF(A687="","",VLOOKUP(A687,'IHS DATABASE'!C:H,6,0))</f>
        <v/>
      </c>
      <c r="AO687" s="240"/>
      <c r="AP687" s="248"/>
      <c r="AQ687" s="248"/>
      <c r="AR687" s="222"/>
      <c r="AS687" s="222"/>
      <c r="AT687" s="222">
        <f t="shared" si="97"/>
        <v>0</v>
      </c>
      <c r="AU687" s="222"/>
      <c r="AV687" s="249"/>
      <c r="AW687" s="249"/>
      <c r="AX687" s="222"/>
      <c r="AY687" s="222"/>
      <c r="AZ687" s="222"/>
      <c r="BA687" s="222"/>
      <c r="BB687" s="249"/>
      <c r="BC687" s="249"/>
      <c r="BD687" s="249"/>
      <c r="BE687" s="249"/>
    </row>
    <row r="688" spans="1:57">
      <c r="A688" s="221"/>
      <c r="B688" s="222" t="str">
        <f>IF(A688="","",VLOOKUP(A688,'IHS DATABASE'!C:D,2,0))</f>
        <v/>
      </c>
      <c r="C688" s="223" t="str">
        <f>IF(A688="","",VLOOKUP(A688,'IHS DATABASE'!C:AD,27,0))</f>
        <v/>
      </c>
      <c r="D688" s="223"/>
      <c r="E688" s="223" t="str">
        <f>IF(A688="","",VLOOKUP(A688,'IHS DATABASE'!C:G,5,0))</f>
        <v/>
      </c>
      <c r="F688" s="223" t="str">
        <f>IF(A688="","",VLOOKUP(A688,'IHS DATABASE'!C:AB,26,0))</f>
        <v/>
      </c>
      <c r="G688" s="222" t="str">
        <f>IF(A688="","",VLOOKUP(A688,'IHS DATABASE'!C:X,22,0))</f>
        <v/>
      </c>
      <c r="H688" s="224"/>
      <c r="I688" s="223" t="str">
        <f>IF(A688="","",VLOOKUP(A688,'IHS DATABASE'!C:W,21,0))</f>
        <v/>
      </c>
      <c r="J688" s="223" t="str">
        <f>IF(A688="","",VLOOKUP(A688,'IHS DATABASE'!C:T,18,0))</f>
        <v/>
      </c>
      <c r="K688" s="223"/>
      <c r="L688" s="223"/>
      <c r="M688" s="223" t="str">
        <f>IF(A688="","",VLOOKUP(A688,'IHS DATABASE'!C:U,19,0))</f>
        <v/>
      </c>
      <c r="Q688" s="233"/>
      <c r="R688" s="234"/>
      <c r="S688" s="234" t="str">
        <f>IF(A688="","",VLOOKUP(A688,'IHS DATABASE'!C:BG,30,0))</f>
        <v/>
      </c>
      <c r="T688" s="223"/>
      <c r="U688" s="234" t="str">
        <f>IF(A688="","",VLOOKUP(A688,'IHS DATABASE'!C:AG,31,0))</f>
        <v/>
      </c>
      <c r="V688" s="13"/>
      <c r="W688" s="13"/>
      <c r="X688" s="13"/>
      <c r="Y688" s="237">
        <f t="shared" si="91"/>
        <v>0</v>
      </c>
      <c r="Z688" s="237">
        <f t="shared" si="92"/>
        <v>0</v>
      </c>
      <c r="AA688" s="237" t="str">
        <f t="shared" si="93"/>
        <v>OK</v>
      </c>
      <c r="AB688" s="238"/>
      <c r="AC688" s="238"/>
      <c r="AD688" s="238"/>
      <c r="AE688" s="239"/>
      <c r="AG688" s="245"/>
      <c r="AH688" s="245"/>
      <c r="AI688" s="246"/>
      <c r="AJ688" s="246"/>
      <c r="AK688" s="240">
        <f t="shared" si="94"/>
        <v>0</v>
      </c>
      <c r="AL688" s="240">
        <f t="shared" si="95"/>
        <v>0</v>
      </c>
      <c r="AM688" s="247" t="e">
        <f t="shared" si="96"/>
        <v>#DIV/0!</v>
      </c>
      <c r="AN688" s="240" t="str">
        <f>IF(A688="","",VLOOKUP(A688,'IHS DATABASE'!C:H,6,0))</f>
        <v/>
      </c>
      <c r="AO688" s="240"/>
      <c r="AP688" s="248"/>
      <c r="AQ688" s="248"/>
      <c r="AR688" s="222"/>
      <c r="AS688" s="222"/>
      <c r="AT688" s="222">
        <f t="shared" si="97"/>
        <v>0</v>
      </c>
      <c r="AU688" s="222"/>
      <c r="AV688" s="249"/>
      <c r="AW688" s="249"/>
      <c r="AX688" s="222"/>
      <c r="AY688" s="222"/>
      <c r="AZ688" s="222"/>
      <c r="BA688" s="222"/>
      <c r="BB688" s="249"/>
      <c r="BC688" s="249"/>
      <c r="BD688" s="249"/>
      <c r="BE688" s="249"/>
    </row>
    <row r="689" spans="1:57">
      <c r="A689" s="221"/>
      <c r="B689" s="222" t="str">
        <f>IF(A689="","",VLOOKUP(A689,'IHS DATABASE'!C:D,2,0))</f>
        <v/>
      </c>
      <c r="C689" s="223" t="str">
        <f>IF(A689="","",VLOOKUP(A689,'IHS DATABASE'!C:AD,27,0))</f>
        <v/>
      </c>
      <c r="D689" s="223"/>
      <c r="E689" s="223" t="str">
        <f>IF(A689="","",VLOOKUP(A689,'IHS DATABASE'!C:G,5,0))</f>
        <v/>
      </c>
      <c r="F689" s="223" t="str">
        <f>IF(A689="","",VLOOKUP(A689,'IHS DATABASE'!C:AB,26,0))</f>
        <v/>
      </c>
      <c r="G689" s="222" t="str">
        <f>IF(A689="","",VLOOKUP(A689,'IHS DATABASE'!C:X,22,0))</f>
        <v/>
      </c>
      <c r="H689" s="224"/>
      <c r="I689" s="223" t="str">
        <f>IF(A689="","",VLOOKUP(A689,'IHS DATABASE'!C:W,21,0))</f>
        <v/>
      </c>
      <c r="J689" s="223" t="str">
        <f>IF(A689="","",VLOOKUP(A689,'IHS DATABASE'!C:T,18,0))</f>
        <v/>
      </c>
      <c r="K689" s="223"/>
      <c r="L689" s="223"/>
      <c r="M689" s="223" t="str">
        <f>IF(A689="","",VLOOKUP(A689,'IHS DATABASE'!C:U,19,0))</f>
        <v/>
      </c>
      <c r="Q689" s="233"/>
      <c r="R689" s="234"/>
      <c r="S689" s="234" t="str">
        <f>IF(A689="","",VLOOKUP(A689,'IHS DATABASE'!C:BG,30,0))</f>
        <v/>
      </c>
      <c r="T689" s="223"/>
      <c r="U689" s="234" t="str">
        <f>IF(A689="","",VLOOKUP(A689,'IHS DATABASE'!C:AG,31,0))</f>
        <v/>
      </c>
      <c r="V689" s="13"/>
      <c r="W689" s="13"/>
      <c r="X689" s="13"/>
      <c r="Y689" s="237">
        <f t="shared" si="91"/>
        <v>0</v>
      </c>
      <c r="Z689" s="237">
        <f t="shared" si="92"/>
        <v>0</v>
      </c>
      <c r="AA689" s="237" t="str">
        <f t="shared" si="93"/>
        <v>OK</v>
      </c>
      <c r="AB689" s="238"/>
      <c r="AC689" s="238"/>
      <c r="AD689" s="238"/>
      <c r="AE689" s="239"/>
      <c r="AG689" s="245"/>
      <c r="AH689" s="245"/>
      <c r="AI689" s="246"/>
      <c r="AJ689" s="246"/>
      <c r="AK689" s="240">
        <f t="shared" si="94"/>
        <v>0</v>
      </c>
      <c r="AL689" s="240">
        <f t="shared" si="95"/>
        <v>0</v>
      </c>
      <c r="AM689" s="247" t="e">
        <f t="shared" si="96"/>
        <v>#DIV/0!</v>
      </c>
      <c r="AN689" s="240" t="str">
        <f>IF(A689="","",VLOOKUP(A689,'IHS DATABASE'!C:H,6,0))</f>
        <v/>
      </c>
      <c r="AO689" s="240"/>
      <c r="AP689" s="248"/>
      <c r="AQ689" s="248"/>
      <c r="AR689" s="222"/>
      <c r="AS689" s="222"/>
      <c r="AT689" s="222">
        <f t="shared" si="97"/>
        <v>0</v>
      </c>
      <c r="AU689" s="222"/>
      <c r="AV689" s="249"/>
      <c r="AW689" s="249"/>
      <c r="AX689" s="222"/>
      <c r="AY689" s="222"/>
      <c r="AZ689" s="222"/>
      <c r="BA689" s="222"/>
      <c r="BB689" s="249"/>
      <c r="BC689" s="249"/>
      <c r="BD689" s="249"/>
      <c r="BE689" s="249"/>
    </row>
    <row r="690" spans="1:57">
      <c r="A690" s="221"/>
      <c r="B690" s="222" t="str">
        <f>IF(A690="","",VLOOKUP(A690,'IHS DATABASE'!C:D,2,0))</f>
        <v/>
      </c>
      <c r="C690" s="223" t="str">
        <f>IF(A690="","",VLOOKUP(A690,'IHS DATABASE'!C:AD,27,0))</f>
        <v/>
      </c>
      <c r="D690" s="223"/>
      <c r="E690" s="223" t="str">
        <f>IF(A690="","",VLOOKUP(A690,'IHS DATABASE'!C:G,5,0))</f>
        <v/>
      </c>
      <c r="F690" s="223" t="str">
        <f>IF(A690="","",VLOOKUP(A690,'IHS DATABASE'!C:AB,26,0))</f>
        <v/>
      </c>
      <c r="G690" s="222" t="str">
        <f>IF(A690="","",VLOOKUP(A690,'IHS DATABASE'!C:X,22,0))</f>
        <v/>
      </c>
      <c r="H690" s="224"/>
      <c r="I690" s="223" t="str">
        <f>IF(A690="","",VLOOKUP(A690,'IHS DATABASE'!C:W,21,0))</f>
        <v/>
      </c>
      <c r="J690" s="223" t="str">
        <f>IF(A690="","",VLOOKUP(A690,'IHS DATABASE'!C:T,18,0))</f>
        <v/>
      </c>
      <c r="K690" s="223"/>
      <c r="L690" s="223"/>
      <c r="M690" s="223" t="str">
        <f>IF(A690="","",VLOOKUP(A690,'IHS DATABASE'!C:U,19,0))</f>
        <v/>
      </c>
      <c r="Q690" s="233"/>
      <c r="R690" s="234"/>
      <c r="S690" s="234" t="str">
        <f>IF(A690="","",VLOOKUP(A690,'IHS DATABASE'!C:BG,30,0))</f>
        <v/>
      </c>
      <c r="T690" s="223"/>
      <c r="U690" s="234" t="str">
        <f>IF(A690="","",VLOOKUP(A690,'IHS DATABASE'!C:AG,31,0))</f>
        <v/>
      </c>
      <c r="V690" s="13"/>
      <c r="W690" s="13"/>
      <c r="X690" s="13"/>
      <c r="Y690" s="237">
        <f t="shared" si="91"/>
        <v>0</v>
      </c>
      <c r="Z690" s="237">
        <f t="shared" si="92"/>
        <v>0</v>
      </c>
      <c r="AA690" s="237" t="str">
        <f t="shared" si="93"/>
        <v>OK</v>
      </c>
      <c r="AB690" s="238"/>
      <c r="AC690" s="238"/>
      <c r="AD690" s="238"/>
      <c r="AE690" s="239"/>
      <c r="AG690" s="245"/>
      <c r="AH690" s="245"/>
      <c r="AI690" s="246"/>
      <c r="AJ690" s="246"/>
      <c r="AK690" s="240">
        <f t="shared" si="94"/>
        <v>0</v>
      </c>
      <c r="AL690" s="240">
        <f t="shared" si="95"/>
        <v>0</v>
      </c>
      <c r="AM690" s="247" t="e">
        <f t="shared" si="96"/>
        <v>#DIV/0!</v>
      </c>
      <c r="AN690" s="240" t="str">
        <f>IF(A690="","",VLOOKUP(A690,'IHS DATABASE'!C:H,6,0))</f>
        <v/>
      </c>
      <c r="AO690" s="240"/>
      <c r="AP690" s="248"/>
      <c r="AQ690" s="248"/>
      <c r="AR690" s="222"/>
      <c r="AS690" s="222"/>
      <c r="AT690" s="222">
        <f t="shared" si="97"/>
        <v>0</v>
      </c>
      <c r="AU690" s="222"/>
      <c r="AV690" s="249"/>
      <c r="AW690" s="249"/>
      <c r="AX690" s="222"/>
      <c r="AY690" s="222"/>
      <c r="AZ690" s="222"/>
      <c r="BA690" s="222"/>
      <c r="BB690" s="249"/>
      <c r="BC690" s="249"/>
      <c r="BD690" s="249"/>
      <c r="BE690" s="249"/>
    </row>
    <row r="691" spans="1:57">
      <c r="A691" s="221"/>
      <c r="B691" s="222" t="str">
        <f>IF(A691="","",VLOOKUP(A691,'IHS DATABASE'!C:D,2,0))</f>
        <v/>
      </c>
      <c r="C691" s="223" t="str">
        <f>IF(A691="","",VLOOKUP(A691,'IHS DATABASE'!C:AD,27,0))</f>
        <v/>
      </c>
      <c r="D691" s="223"/>
      <c r="E691" s="223" t="str">
        <f>IF(A691="","",VLOOKUP(A691,'IHS DATABASE'!C:G,5,0))</f>
        <v/>
      </c>
      <c r="F691" s="223" t="str">
        <f>IF(A691="","",VLOOKUP(A691,'IHS DATABASE'!C:AB,26,0))</f>
        <v/>
      </c>
      <c r="G691" s="222" t="str">
        <f>IF(A691="","",VLOOKUP(A691,'IHS DATABASE'!C:X,22,0))</f>
        <v/>
      </c>
      <c r="H691" s="224"/>
      <c r="I691" s="223" t="str">
        <f>IF(A691="","",VLOOKUP(A691,'IHS DATABASE'!C:W,21,0))</f>
        <v/>
      </c>
      <c r="J691" s="223" t="str">
        <f>IF(A691="","",VLOOKUP(A691,'IHS DATABASE'!C:T,18,0))</f>
        <v/>
      </c>
      <c r="K691" s="223"/>
      <c r="L691" s="223"/>
      <c r="M691" s="223" t="str">
        <f>IF(A691="","",VLOOKUP(A691,'IHS DATABASE'!C:U,19,0))</f>
        <v/>
      </c>
      <c r="Q691" s="233"/>
      <c r="R691" s="234"/>
      <c r="S691" s="234" t="str">
        <f>IF(A691="","",VLOOKUP(A691,'IHS DATABASE'!C:BG,30,0))</f>
        <v/>
      </c>
      <c r="T691" s="223"/>
      <c r="U691" s="234" t="str">
        <f>IF(A691="","",VLOOKUP(A691,'IHS DATABASE'!C:AG,31,0))</f>
        <v/>
      </c>
      <c r="V691" s="13"/>
      <c r="W691" s="13"/>
      <c r="X691" s="13"/>
      <c r="Y691" s="237">
        <f t="shared" si="91"/>
        <v>0</v>
      </c>
      <c r="Z691" s="237">
        <f t="shared" si="92"/>
        <v>0</v>
      </c>
      <c r="AA691" s="237" t="str">
        <f t="shared" si="93"/>
        <v>OK</v>
      </c>
      <c r="AB691" s="238"/>
      <c r="AC691" s="238"/>
      <c r="AD691" s="238"/>
      <c r="AE691" s="239"/>
      <c r="AG691" s="245"/>
      <c r="AH691" s="245"/>
      <c r="AI691" s="246"/>
      <c r="AJ691" s="246"/>
      <c r="AK691" s="240">
        <f t="shared" si="94"/>
        <v>0</v>
      </c>
      <c r="AL691" s="240">
        <f t="shared" si="95"/>
        <v>0</v>
      </c>
      <c r="AM691" s="247" t="e">
        <f t="shared" si="96"/>
        <v>#DIV/0!</v>
      </c>
      <c r="AN691" s="240" t="str">
        <f>IF(A691="","",VLOOKUP(A691,'IHS DATABASE'!C:H,6,0))</f>
        <v/>
      </c>
      <c r="AO691" s="240"/>
      <c r="AP691" s="248"/>
      <c r="AQ691" s="248"/>
      <c r="AR691" s="222"/>
      <c r="AS691" s="222"/>
      <c r="AT691" s="222">
        <f t="shared" si="97"/>
        <v>0</v>
      </c>
      <c r="AU691" s="222"/>
      <c r="AV691" s="249"/>
      <c r="AW691" s="249"/>
      <c r="AX691" s="222"/>
      <c r="AY691" s="222"/>
      <c r="AZ691" s="222"/>
      <c r="BA691" s="222"/>
      <c r="BB691" s="249"/>
      <c r="BC691" s="249"/>
      <c r="BD691" s="249"/>
      <c r="BE691" s="249"/>
    </row>
    <row r="692" spans="1:57">
      <c r="A692" s="221"/>
      <c r="B692" s="222" t="str">
        <f>IF(A692="","",VLOOKUP(A692,'IHS DATABASE'!C:D,2,0))</f>
        <v/>
      </c>
      <c r="C692" s="223" t="str">
        <f>IF(A692="","",VLOOKUP(A692,'IHS DATABASE'!C:AD,27,0))</f>
        <v/>
      </c>
      <c r="D692" s="223"/>
      <c r="E692" s="223" t="str">
        <f>IF(A692="","",VLOOKUP(A692,'IHS DATABASE'!C:G,5,0))</f>
        <v/>
      </c>
      <c r="F692" s="223" t="str">
        <f>IF(A692="","",VLOOKUP(A692,'IHS DATABASE'!C:AB,26,0))</f>
        <v/>
      </c>
      <c r="G692" s="222" t="str">
        <f>IF(A692="","",VLOOKUP(A692,'IHS DATABASE'!C:X,22,0))</f>
        <v/>
      </c>
      <c r="H692" s="224"/>
      <c r="I692" s="223" t="str">
        <f>IF(A692="","",VLOOKUP(A692,'IHS DATABASE'!C:W,21,0))</f>
        <v/>
      </c>
      <c r="J692" s="223" t="str">
        <f>IF(A692="","",VLOOKUP(A692,'IHS DATABASE'!C:T,18,0))</f>
        <v/>
      </c>
      <c r="K692" s="223"/>
      <c r="L692" s="223"/>
      <c r="M692" s="223" t="str">
        <f>IF(A692="","",VLOOKUP(A692,'IHS DATABASE'!C:U,19,0))</f>
        <v/>
      </c>
      <c r="Q692" s="233"/>
      <c r="R692" s="234"/>
      <c r="S692" s="234" t="str">
        <f>IF(A692="","",VLOOKUP(A692,'IHS DATABASE'!C:BG,30,0))</f>
        <v/>
      </c>
      <c r="T692" s="223"/>
      <c r="U692" s="234" t="str">
        <f>IF(A692="","",VLOOKUP(A692,'IHS DATABASE'!C:AG,31,0))</f>
        <v/>
      </c>
      <c r="V692" s="13"/>
      <c r="W692" s="13"/>
      <c r="X692" s="13"/>
      <c r="Y692" s="237">
        <f t="shared" si="91"/>
        <v>0</v>
      </c>
      <c r="Z692" s="237">
        <f t="shared" si="92"/>
        <v>0</v>
      </c>
      <c r="AA692" s="237" t="str">
        <f t="shared" si="93"/>
        <v>OK</v>
      </c>
      <c r="AB692" s="238"/>
      <c r="AC692" s="238"/>
      <c r="AD692" s="238"/>
      <c r="AE692" s="239"/>
      <c r="AG692" s="245"/>
      <c r="AH692" s="245"/>
      <c r="AI692" s="246"/>
      <c r="AJ692" s="246"/>
      <c r="AK692" s="240">
        <f t="shared" si="94"/>
        <v>0</v>
      </c>
      <c r="AL692" s="240">
        <f t="shared" si="95"/>
        <v>0</v>
      </c>
      <c r="AM692" s="247" t="e">
        <f t="shared" si="96"/>
        <v>#DIV/0!</v>
      </c>
      <c r="AN692" s="240" t="str">
        <f>IF(A692="","",VLOOKUP(A692,'IHS DATABASE'!C:H,6,0))</f>
        <v/>
      </c>
      <c r="AO692" s="240"/>
      <c r="AP692" s="248"/>
      <c r="AQ692" s="248"/>
      <c r="AR692" s="222"/>
      <c r="AS692" s="222"/>
      <c r="AT692" s="222">
        <f t="shared" si="97"/>
        <v>0</v>
      </c>
      <c r="AU692" s="222"/>
      <c r="AV692" s="249"/>
      <c r="AW692" s="249"/>
      <c r="AX692" s="222"/>
      <c r="AY692" s="222"/>
      <c r="AZ692" s="222"/>
      <c r="BA692" s="222"/>
      <c r="BB692" s="249"/>
      <c r="BC692" s="249"/>
      <c r="BD692" s="249"/>
      <c r="BE692" s="249"/>
    </row>
    <row r="693" spans="1:57">
      <c r="A693" s="221"/>
      <c r="B693" s="222" t="str">
        <f>IF(A693="","",VLOOKUP(A693,'IHS DATABASE'!C:D,2,0))</f>
        <v/>
      </c>
      <c r="C693" s="223" t="str">
        <f>IF(A693="","",VLOOKUP(A693,'IHS DATABASE'!C:AD,27,0))</f>
        <v/>
      </c>
      <c r="D693" s="223"/>
      <c r="E693" s="223" t="str">
        <f>IF(A693="","",VLOOKUP(A693,'IHS DATABASE'!C:G,5,0))</f>
        <v/>
      </c>
      <c r="F693" s="223" t="str">
        <f>IF(A693="","",VLOOKUP(A693,'IHS DATABASE'!C:AB,26,0))</f>
        <v/>
      </c>
      <c r="G693" s="222" t="str">
        <f>IF(A693="","",VLOOKUP(A693,'IHS DATABASE'!C:X,22,0))</f>
        <v/>
      </c>
      <c r="H693" s="224"/>
      <c r="I693" s="223" t="str">
        <f>IF(A693="","",VLOOKUP(A693,'IHS DATABASE'!C:W,21,0))</f>
        <v/>
      </c>
      <c r="J693" s="223" t="str">
        <f>IF(A693="","",VLOOKUP(A693,'IHS DATABASE'!C:T,18,0))</f>
        <v/>
      </c>
      <c r="K693" s="223"/>
      <c r="L693" s="223"/>
      <c r="M693" s="223" t="str">
        <f>IF(A693="","",VLOOKUP(A693,'IHS DATABASE'!C:U,19,0))</f>
        <v/>
      </c>
      <c r="Q693" s="233"/>
      <c r="R693" s="234"/>
      <c r="S693" s="234" t="str">
        <f>IF(A693="","",VLOOKUP(A693,'IHS DATABASE'!C:BG,30,0))</f>
        <v/>
      </c>
      <c r="T693" s="223"/>
      <c r="U693" s="234" t="str">
        <f>IF(A693="","",VLOOKUP(A693,'IHS DATABASE'!C:AG,31,0))</f>
        <v/>
      </c>
      <c r="V693" s="13"/>
      <c r="W693" s="13"/>
      <c r="X693" s="13"/>
      <c r="Y693" s="237">
        <f t="shared" si="91"/>
        <v>0</v>
      </c>
      <c r="Z693" s="237">
        <f t="shared" si="92"/>
        <v>0</v>
      </c>
      <c r="AA693" s="237" t="str">
        <f t="shared" si="93"/>
        <v>OK</v>
      </c>
      <c r="AB693" s="238"/>
      <c r="AC693" s="238"/>
      <c r="AD693" s="238"/>
      <c r="AE693" s="239"/>
      <c r="AG693" s="245"/>
      <c r="AH693" s="245"/>
      <c r="AI693" s="246"/>
      <c r="AJ693" s="246"/>
      <c r="AK693" s="240">
        <f t="shared" si="94"/>
        <v>0</v>
      </c>
      <c r="AL693" s="240">
        <f t="shared" si="95"/>
        <v>0</v>
      </c>
      <c r="AM693" s="247" t="e">
        <f t="shared" si="96"/>
        <v>#DIV/0!</v>
      </c>
      <c r="AN693" s="240" t="str">
        <f>IF(A693="","",VLOOKUP(A693,'IHS DATABASE'!C:H,6,0))</f>
        <v/>
      </c>
      <c r="AO693" s="240"/>
      <c r="AP693" s="248"/>
      <c r="AQ693" s="248"/>
      <c r="AR693" s="222"/>
      <c r="AS693" s="222"/>
      <c r="AT693" s="222">
        <f t="shared" si="97"/>
        <v>0</v>
      </c>
      <c r="AU693" s="222"/>
      <c r="AV693" s="249"/>
      <c r="AW693" s="249"/>
      <c r="AX693" s="222"/>
      <c r="AY693" s="222"/>
      <c r="AZ693" s="222"/>
      <c r="BA693" s="222"/>
      <c r="BB693" s="249"/>
      <c r="BC693" s="249"/>
      <c r="BD693" s="249"/>
      <c r="BE693" s="249"/>
    </row>
    <row r="694" spans="1:57">
      <c r="A694" s="221"/>
      <c r="B694" s="222" t="str">
        <f>IF(A694="","",VLOOKUP(A694,'IHS DATABASE'!C:D,2,0))</f>
        <v/>
      </c>
      <c r="C694" s="223" t="str">
        <f>IF(A694="","",VLOOKUP(A694,'IHS DATABASE'!C:AD,27,0))</f>
        <v/>
      </c>
      <c r="D694" s="223"/>
      <c r="E694" s="223" t="str">
        <f>IF(A694="","",VLOOKUP(A694,'IHS DATABASE'!C:G,5,0))</f>
        <v/>
      </c>
      <c r="F694" s="223" t="str">
        <f>IF(A694="","",VLOOKUP(A694,'IHS DATABASE'!C:AB,26,0))</f>
        <v/>
      </c>
      <c r="G694" s="222" t="str">
        <f>IF(A694="","",VLOOKUP(A694,'IHS DATABASE'!C:X,22,0))</f>
        <v/>
      </c>
      <c r="H694" s="224"/>
      <c r="I694" s="223" t="str">
        <f>IF(A694="","",VLOOKUP(A694,'IHS DATABASE'!C:W,21,0))</f>
        <v/>
      </c>
      <c r="J694" s="223" t="str">
        <f>IF(A694="","",VLOOKUP(A694,'IHS DATABASE'!C:T,18,0))</f>
        <v/>
      </c>
      <c r="K694" s="223"/>
      <c r="L694" s="223"/>
      <c r="M694" s="223" t="str">
        <f>IF(A694="","",VLOOKUP(A694,'IHS DATABASE'!C:U,19,0))</f>
        <v/>
      </c>
      <c r="Q694" s="233"/>
      <c r="R694" s="234"/>
      <c r="S694" s="234" t="str">
        <f>IF(A694="","",VLOOKUP(A694,'IHS DATABASE'!C:BG,30,0))</f>
        <v/>
      </c>
      <c r="T694" s="223"/>
      <c r="U694" s="234" t="str">
        <f>IF(A694="","",VLOOKUP(A694,'IHS DATABASE'!C:AG,31,0))</f>
        <v/>
      </c>
      <c r="V694" s="13"/>
      <c r="W694" s="13"/>
      <c r="X694" s="13"/>
      <c r="Y694" s="237">
        <f t="shared" si="91"/>
        <v>0</v>
      </c>
      <c r="Z694" s="237">
        <f t="shared" si="92"/>
        <v>0</v>
      </c>
      <c r="AA694" s="237" t="str">
        <f t="shared" si="93"/>
        <v>OK</v>
      </c>
      <c r="AB694" s="238"/>
      <c r="AC694" s="238"/>
      <c r="AD694" s="238"/>
      <c r="AE694" s="239"/>
      <c r="AG694" s="245"/>
      <c r="AH694" s="245"/>
      <c r="AI694" s="246"/>
      <c r="AJ694" s="246"/>
      <c r="AK694" s="240">
        <f t="shared" si="94"/>
        <v>0</v>
      </c>
      <c r="AL694" s="240">
        <f t="shared" si="95"/>
        <v>0</v>
      </c>
      <c r="AM694" s="247" t="e">
        <f t="shared" si="96"/>
        <v>#DIV/0!</v>
      </c>
      <c r="AN694" s="240" t="str">
        <f>IF(A694="","",VLOOKUP(A694,'IHS DATABASE'!C:H,6,0))</f>
        <v/>
      </c>
      <c r="AO694" s="240"/>
      <c r="AP694" s="248"/>
      <c r="AQ694" s="248"/>
      <c r="AR694" s="222"/>
      <c r="AS694" s="222"/>
      <c r="AT694" s="222">
        <f t="shared" si="97"/>
        <v>0</v>
      </c>
      <c r="AU694" s="222"/>
      <c r="AV694" s="249"/>
      <c r="AW694" s="249"/>
      <c r="AX694" s="222"/>
      <c r="AY694" s="222"/>
      <c r="AZ694" s="222"/>
      <c r="BA694" s="222"/>
      <c r="BB694" s="249"/>
      <c r="BC694" s="249"/>
      <c r="BD694" s="249"/>
      <c r="BE694" s="249"/>
    </row>
    <row r="695" spans="1:57">
      <c r="A695" s="221"/>
      <c r="B695" s="222" t="str">
        <f>IF(A695="","",VLOOKUP(A695,'IHS DATABASE'!C:D,2,0))</f>
        <v/>
      </c>
      <c r="C695" s="223" t="str">
        <f>IF(A695="","",VLOOKUP(A695,'IHS DATABASE'!C:AD,27,0))</f>
        <v/>
      </c>
      <c r="D695" s="223"/>
      <c r="E695" s="223" t="str">
        <f>IF(A695="","",VLOOKUP(A695,'IHS DATABASE'!C:G,5,0))</f>
        <v/>
      </c>
      <c r="F695" s="223" t="str">
        <f>IF(A695="","",VLOOKUP(A695,'IHS DATABASE'!C:AB,26,0))</f>
        <v/>
      </c>
      <c r="G695" s="222" t="str">
        <f>IF(A695="","",VLOOKUP(A695,'IHS DATABASE'!C:X,22,0))</f>
        <v/>
      </c>
      <c r="H695" s="224"/>
      <c r="I695" s="223" t="str">
        <f>IF(A695="","",VLOOKUP(A695,'IHS DATABASE'!C:W,21,0))</f>
        <v/>
      </c>
      <c r="J695" s="223" t="str">
        <f>IF(A695="","",VLOOKUP(A695,'IHS DATABASE'!C:T,18,0))</f>
        <v/>
      </c>
      <c r="K695" s="223"/>
      <c r="L695" s="223"/>
      <c r="M695" s="223" t="str">
        <f>IF(A695="","",VLOOKUP(A695,'IHS DATABASE'!C:U,19,0))</f>
        <v/>
      </c>
      <c r="Q695" s="233"/>
      <c r="R695" s="234"/>
      <c r="S695" s="234" t="str">
        <f>IF(A695="","",VLOOKUP(A695,'IHS DATABASE'!C:BG,30,0))</f>
        <v/>
      </c>
      <c r="T695" s="223"/>
      <c r="U695" s="234" t="str">
        <f>IF(A695="","",VLOOKUP(A695,'IHS DATABASE'!C:AG,31,0))</f>
        <v/>
      </c>
      <c r="V695" s="13"/>
      <c r="W695" s="13"/>
      <c r="X695" s="13"/>
      <c r="Y695" s="237">
        <f t="shared" si="91"/>
        <v>0</v>
      </c>
      <c r="Z695" s="237">
        <f t="shared" si="92"/>
        <v>0</v>
      </c>
      <c r="AA695" s="237" t="str">
        <f t="shared" si="93"/>
        <v>OK</v>
      </c>
      <c r="AB695" s="238"/>
      <c r="AC695" s="238"/>
      <c r="AD695" s="238"/>
      <c r="AE695" s="239"/>
      <c r="AG695" s="245"/>
      <c r="AH695" s="245"/>
      <c r="AI695" s="246"/>
      <c r="AJ695" s="246"/>
      <c r="AK695" s="240">
        <f t="shared" si="94"/>
        <v>0</v>
      </c>
      <c r="AL695" s="240">
        <f t="shared" si="95"/>
        <v>0</v>
      </c>
      <c r="AM695" s="247" t="e">
        <f t="shared" si="96"/>
        <v>#DIV/0!</v>
      </c>
      <c r="AN695" s="240" t="str">
        <f>IF(A695="","",VLOOKUP(A695,'IHS DATABASE'!C:H,6,0))</f>
        <v/>
      </c>
      <c r="AO695" s="240"/>
      <c r="AP695" s="248"/>
      <c r="AQ695" s="248"/>
      <c r="AR695" s="222"/>
      <c r="AS695" s="222"/>
      <c r="AT695" s="222">
        <f t="shared" si="97"/>
        <v>0</v>
      </c>
      <c r="AU695" s="222"/>
      <c r="AV695" s="249"/>
      <c r="AW695" s="249"/>
      <c r="AX695" s="222"/>
      <c r="AY695" s="222"/>
      <c r="AZ695" s="222"/>
      <c r="BA695" s="222"/>
      <c r="BB695" s="249"/>
      <c r="BC695" s="249"/>
      <c r="BD695" s="249"/>
      <c r="BE695" s="249"/>
    </row>
    <row r="696" spans="1:57">
      <c r="A696" s="221"/>
      <c r="B696" s="222" t="str">
        <f>IF(A696="","",VLOOKUP(A696,'IHS DATABASE'!C:D,2,0))</f>
        <v/>
      </c>
      <c r="C696" s="223" t="str">
        <f>IF(A696="","",VLOOKUP(A696,'IHS DATABASE'!C:AD,27,0))</f>
        <v/>
      </c>
      <c r="D696" s="223"/>
      <c r="E696" s="223" t="str">
        <f>IF(A696="","",VLOOKUP(A696,'IHS DATABASE'!C:G,5,0))</f>
        <v/>
      </c>
      <c r="F696" s="223" t="str">
        <f>IF(A696="","",VLOOKUP(A696,'IHS DATABASE'!C:AB,26,0))</f>
        <v/>
      </c>
      <c r="G696" s="222" t="str">
        <f>IF(A696="","",VLOOKUP(A696,'IHS DATABASE'!C:X,22,0))</f>
        <v/>
      </c>
      <c r="H696" s="224"/>
      <c r="I696" s="223" t="str">
        <f>IF(A696="","",VLOOKUP(A696,'IHS DATABASE'!C:W,21,0))</f>
        <v/>
      </c>
      <c r="J696" s="223" t="str">
        <f>IF(A696="","",VLOOKUP(A696,'IHS DATABASE'!C:T,18,0))</f>
        <v/>
      </c>
      <c r="K696" s="223"/>
      <c r="L696" s="223"/>
      <c r="M696" s="223" t="str">
        <f>IF(A696="","",VLOOKUP(A696,'IHS DATABASE'!C:U,19,0))</f>
        <v/>
      </c>
      <c r="Q696" s="233"/>
      <c r="R696" s="234"/>
      <c r="S696" s="234" t="str">
        <f>IF(A696="","",VLOOKUP(A696,'IHS DATABASE'!C:BG,30,0))</f>
        <v/>
      </c>
      <c r="T696" s="223"/>
      <c r="U696" s="234" t="str">
        <f>IF(A696="","",VLOOKUP(A696,'IHS DATABASE'!C:AG,31,0))</f>
        <v/>
      </c>
      <c r="V696" s="13"/>
      <c r="W696" s="13"/>
      <c r="X696" s="13"/>
      <c r="Y696" s="237">
        <f t="shared" si="91"/>
        <v>0</v>
      </c>
      <c r="Z696" s="237">
        <f t="shared" si="92"/>
        <v>0</v>
      </c>
      <c r="AA696" s="237" t="str">
        <f t="shared" si="93"/>
        <v>OK</v>
      </c>
      <c r="AB696" s="238"/>
      <c r="AC696" s="238"/>
      <c r="AD696" s="238"/>
      <c r="AE696" s="239"/>
      <c r="AG696" s="245"/>
      <c r="AH696" s="245"/>
      <c r="AI696" s="246"/>
      <c r="AJ696" s="246"/>
      <c r="AK696" s="240">
        <f t="shared" si="94"/>
        <v>0</v>
      </c>
      <c r="AL696" s="240">
        <f t="shared" si="95"/>
        <v>0</v>
      </c>
      <c r="AM696" s="247" t="e">
        <f t="shared" si="96"/>
        <v>#DIV/0!</v>
      </c>
      <c r="AN696" s="240" t="str">
        <f>IF(A696="","",VLOOKUP(A696,'IHS DATABASE'!C:H,6,0))</f>
        <v/>
      </c>
      <c r="AO696" s="240"/>
      <c r="AP696" s="248"/>
      <c r="AQ696" s="248"/>
      <c r="AR696" s="222"/>
      <c r="AS696" s="222"/>
      <c r="AT696" s="222">
        <f t="shared" si="97"/>
        <v>0</v>
      </c>
      <c r="AU696" s="222"/>
      <c r="AV696" s="249"/>
      <c r="AW696" s="249"/>
      <c r="AX696" s="222"/>
      <c r="AY696" s="222"/>
      <c r="AZ696" s="222"/>
      <c r="BA696" s="222"/>
      <c r="BB696" s="249"/>
      <c r="BC696" s="249"/>
      <c r="BD696" s="249"/>
      <c r="BE696" s="249"/>
    </row>
    <row r="697" spans="1:57">
      <c r="A697" s="221"/>
      <c r="B697" s="222" t="str">
        <f>IF(A697="","",VLOOKUP(A697,'IHS DATABASE'!C:D,2,0))</f>
        <v/>
      </c>
      <c r="C697" s="223" t="str">
        <f>IF(A697="","",VLOOKUP(A697,'IHS DATABASE'!C:AD,27,0))</f>
        <v/>
      </c>
      <c r="D697" s="223"/>
      <c r="E697" s="223" t="str">
        <f>IF(A697="","",VLOOKUP(A697,'IHS DATABASE'!C:G,5,0))</f>
        <v/>
      </c>
      <c r="F697" s="223" t="str">
        <f>IF(A697="","",VLOOKUP(A697,'IHS DATABASE'!C:AB,26,0))</f>
        <v/>
      </c>
      <c r="G697" s="222" t="str">
        <f>IF(A697="","",VLOOKUP(A697,'IHS DATABASE'!C:X,22,0))</f>
        <v/>
      </c>
      <c r="H697" s="224"/>
      <c r="I697" s="223" t="str">
        <f>IF(A697="","",VLOOKUP(A697,'IHS DATABASE'!C:W,21,0))</f>
        <v/>
      </c>
      <c r="J697" s="223" t="str">
        <f>IF(A697="","",VLOOKUP(A697,'IHS DATABASE'!C:T,18,0))</f>
        <v/>
      </c>
      <c r="K697" s="223"/>
      <c r="L697" s="223"/>
      <c r="M697" s="223" t="str">
        <f>IF(A697="","",VLOOKUP(A697,'IHS DATABASE'!C:U,19,0))</f>
        <v/>
      </c>
      <c r="Q697" s="233"/>
      <c r="R697" s="234"/>
      <c r="S697" s="234" t="str">
        <f>IF(A697="","",VLOOKUP(A697,'IHS DATABASE'!C:BG,30,0))</f>
        <v/>
      </c>
      <c r="T697" s="223"/>
      <c r="U697" s="234" t="str">
        <f>IF(A697="","",VLOOKUP(A697,'IHS DATABASE'!C:AG,31,0))</f>
        <v/>
      </c>
      <c r="V697" s="13"/>
      <c r="W697" s="13"/>
      <c r="X697" s="13"/>
      <c r="Y697" s="237">
        <f t="shared" si="91"/>
        <v>0</v>
      </c>
      <c r="Z697" s="237">
        <f t="shared" si="92"/>
        <v>0</v>
      </c>
      <c r="AA697" s="237" t="str">
        <f t="shared" si="93"/>
        <v>OK</v>
      </c>
      <c r="AB697" s="238"/>
      <c r="AC697" s="238"/>
      <c r="AD697" s="238"/>
      <c r="AE697" s="239"/>
      <c r="AG697" s="245"/>
      <c r="AH697" s="245"/>
      <c r="AI697" s="246"/>
      <c r="AJ697" s="246"/>
      <c r="AK697" s="240">
        <f t="shared" si="94"/>
        <v>0</v>
      </c>
      <c r="AL697" s="240">
        <f t="shared" si="95"/>
        <v>0</v>
      </c>
      <c r="AM697" s="247" t="e">
        <f t="shared" si="96"/>
        <v>#DIV/0!</v>
      </c>
      <c r="AN697" s="240" t="str">
        <f>IF(A697="","",VLOOKUP(A697,'IHS DATABASE'!C:H,6,0))</f>
        <v/>
      </c>
      <c r="AO697" s="240"/>
      <c r="AP697" s="248"/>
      <c r="AQ697" s="248"/>
      <c r="AR697" s="222"/>
      <c r="AS697" s="222"/>
      <c r="AT697" s="222">
        <f t="shared" si="97"/>
        <v>0</v>
      </c>
      <c r="AU697" s="222"/>
      <c r="AV697" s="249"/>
      <c r="AW697" s="249"/>
      <c r="AX697" s="222"/>
      <c r="AY697" s="222"/>
      <c r="AZ697" s="222"/>
      <c r="BA697" s="222"/>
      <c r="BB697" s="249"/>
      <c r="BC697" s="249"/>
      <c r="BD697" s="249"/>
      <c r="BE697" s="249"/>
    </row>
    <row r="698" spans="1:57">
      <c r="A698" s="221"/>
      <c r="B698" s="222" t="str">
        <f>IF(A698="","",VLOOKUP(A698,'IHS DATABASE'!C:D,2,0))</f>
        <v/>
      </c>
      <c r="C698" s="223" t="str">
        <f>IF(A698="","",VLOOKUP(A698,'IHS DATABASE'!C:AD,27,0))</f>
        <v/>
      </c>
      <c r="D698" s="223"/>
      <c r="E698" s="223" t="str">
        <f>IF(A698="","",VLOOKUP(A698,'IHS DATABASE'!C:G,5,0))</f>
        <v/>
      </c>
      <c r="F698" s="223" t="str">
        <f>IF(A698="","",VLOOKUP(A698,'IHS DATABASE'!C:AB,26,0))</f>
        <v/>
      </c>
      <c r="G698" s="222" t="str">
        <f>IF(A698="","",VLOOKUP(A698,'IHS DATABASE'!C:X,22,0))</f>
        <v/>
      </c>
      <c r="H698" s="224"/>
      <c r="I698" s="223" t="str">
        <f>IF(A698="","",VLOOKUP(A698,'IHS DATABASE'!C:W,21,0))</f>
        <v/>
      </c>
      <c r="J698" s="223" t="str">
        <f>IF(A698="","",VLOOKUP(A698,'IHS DATABASE'!C:T,18,0))</f>
        <v/>
      </c>
      <c r="K698" s="223"/>
      <c r="L698" s="223"/>
      <c r="M698" s="223" t="str">
        <f>IF(A698="","",VLOOKUP(A698,'IHS DATABASE'!C:U,19,0))</f>
        <v/>
      </c>
      <c r="Q698" s="233"/>
      <c r="R698" s="234"/>
      <c r="S698" s="234" t="str">
        <f>IF(A698="","",VLOOKUP(A698,'IHS DATABASE'!C:BG,30,0))</f>
        <v/>
      </c>
      <c r="T698" s="223"/>
      <c r="U698" s="234" t="str">
        <f>IF(A698="","",VLOOKUP(A698,'IHS DATABASE'!C:AG,31,0))</f>
        <v/>
      </c>
      <c r="V698" s="13"/>
      <c r="W698" s="13"/>
      <c r="X698" s="13"/>
      <c r="Y698" s="237">
        <f t="shared" si="91"/>
        <v>0</v>
      </c>
      <c r="Z698" s="237">
        <f t="shared" si="92"/>
        <v>0</v>
      </c>
      <c r="AA698" s="237" t="str">
        <f t="shared" si="93"/>
        <v>OK</v>
      </c>
      <c r="AB698" s="238"/>
      <c r="AC698" s="238"/>
      <c r="AD698" s="238"/>
      <c r="AE698" s="239"/>
      <c r="AG698" s="245"/>
      <c r="AH698" s="245"/>
      <c r="AI698" s="246"/>
      <c r="AJ698" s="246"/>
      <c r="AK698" s="240">
        <f t="shared" si="94"/>
        <v>0</v>
      </c>
      <c r="AL698" s="240">
        <f t="shared" si="95"/>
        <v>0</v>
      </c>
      <c r="AM698" s="247" t="e">
        <f t="shared" si="96"/>
        <v>#DIV/0!</v>
      </c>
      <c r="AN698" s="240" t="str">
        <f>IF(A698="","",VLOOKUP(A698,'IHS DATABASE'!C:H,6,0))</f>
        <v/>
      </c>
      <c r="AO698" s="240"/>
      <c r="AP698" s="248"/>
      <c r="AQ698" s="248"/>
      <c r="AR698" s="222"/>
      <c r="AS698" s="222"/>
      <c r="AT698" s="222">
        <f t="shared" si="97"/>
        <v>0</v>
      </c>
      <c r="AU698" s="222"/>
      <c r="AV698" s="249"/>
      <c r="AW698" s="249"/>
      <c r="AX698" s="222"/>
      <c r="AY698" s="222"/>
      <c r="AZ698" s="222"/>
      <c r="BA698" s="222"/>
      <c r="BB698" s="249"/>
      <c r="BC698" s="249"/>
      <c r="BD698" s="249"/>
      <c r="BE698" s="249"/>
    </row>
    <row r="699" spans="1:57">
      <c r="A699" s="221"/>
      <c r="B699" s="222" t="str">
        <f>IF(A699="","",VLOOKUP(A699,'IHS DATABASE'!C:D,2,0))</f>
        <v/>
      </c>
      <c r="C699" s="223" t="str">
        <f>IF(A699="","",VLOOKUP(A699,'IHS DATABASE'!C:AD,27,0))</f>
        <v/>
      </c>
      <c r="D699" s="223"/>
      <c r="E699" s="223" t="str">
        <f>IF(A699="","",VLOOKUP(A699,'IHS DATABASE'!C:G,5,0))</f>
        <v/>
      </c>
      <c r="F699" s="223" t="str">
        <f>IF(A699="","",VLOOKUP(A699,'IHS DATABASE'!C:AB,26,0))</f>
        <v/>
      </c>
      <c r="G699" s="222" t="str">
        <f>IF(A699="","",VLOOKUP(A699,'IHS DATABASE'!C:X,22,0))</f>
        <v/>
      </c>
      <c r="H699" s="224"/>
      <c r="I699" s="223" t="str">
        <f>IF(A699="","",VLOOKUP(A699,'IHS DATABASE'!C:W,21,0))</f>
        <v/>
      </c>
      <c r="J699" s="223" t="str">
        <f>IF(A699="","",VLOOKUP(A699,'IHS DATABASE'!C:T,18,0))</f>
        <v/>
      </c>
      <c r="K699" s="223"/>
      <c r="L699" s="223"/>
      <c r="M699" s="223" t="str">
        <f>IF(A699="","",VLOOKUP(A699,'IHS DATABASE'!C:U,19,0))</f>
        <v/>
      </c>
      <c r="Q699" s="233"/>
      <c r="R699" s="234"/>
      <c r="S699" s="234" t="str">
        <f>IF(A699="","",VLOOKUP(A699,'IHS DATABASE'!C:BG,30,0))</f>
        <v/>
      </c>
      <c r="T699" s="223"/>
      <c r="U699" s="234" t="str">
        <f>IF(A699="","",VLOOKUP(A699,'IHS DATABASE'!C:AG,31,0))</f>
        <v/>
      </c>
      <c r="V699" s="13"/>
      <c r="W699" s="13"/>
      <c r="X699" s="13"/>
      <c r="Y699" s="237">
        <f t="shared" si="91"/>
        <v>0</v>
      </c>
      <c r="Z699" s="237">
        <f t="shared" si="92"/>
        <v>0</v>
      </c>
      <c r="AA699" s="237" t="str">
        <f t="shared" si="93"/>
        <v>OK</v>
      </c>
      <c r="AB699" s="238"/>
      <c r="AC699" s="238"/>
      <c r="AD699" s="238"/>
      <c r="AE699" s="239"/>
      <c r="AG699" s="245"/>
      <c r="AH699" s="245"/>
      <c r="AI699" s="246"/>
      <c r="AJ699" s="246"/>
      <c r="AK699" s="240">
        <f t="shared" si="94"/>
        <v>0</v>
      </c>
      <c r="AL699" s="240">
        <f t="shared" si="95"/>
        <v>0</v>
      </c>
      <c r="AM699" s="247" t="e">
        <f t="shared" si="96"/>
        <v>#DIV/0!</v>
      </c>
      <c r="AN699" s="240" t="str">
        <f>IF(A699="","",VLOOKUP(A699,'IHS DATABASE'!C:H,6,0))</f>
        <v/>
      </c>
      <c r="AO699" s="240"/>
      <c r="AP699" s="248"/>
      <c r="AQ699" s="248"/>
      <c r="AR699" s="222"/>
      <c r="AS699" s="222"/>
      <c r="AT699" s="222">
        <f t="shared" si="97"/>
        <v>0</v>
      </c>
      <c r="AU699" s="222"/>
      <c r="AV699" s="249"/>
      <c r="AW699" s="249"/>
      <c r="AX699" s="222"/>
      <c r="AY699" s="222"/>
      <c r="AZ699" s="222"/>
      <c r="BA699" s="222"/>
      <c r="BB699" s="249"/>
      <c r="BC699" s="249"/>
      <c r="BD699" s="249"/>
      <c r="BE699" s="249"/>
    </row>
    <row r="700" spans="1:57">
      <c r="A700" s="221"/>
      <c r="B700" s="222" t="str">
        <f>IF(A700="","",VLOOKUP(A700,'IHS DATABASE'!C:D,2,0))</f>
        <v/>
      </c>
      <c r="C700" s="223" t="str">
        <f>IF(A700="","",VLOOKUP(A700,'IHS DATABASE'!C:AD,27,0))</f>
        <v/>
      </c>
      <c r="D700" s="223"/>
      <c r="E700" s="223" t="str">
        <f>IF(A700="","",VLOOKUP(A700,'IHS DATABASE'!C:G,5,0))</f>
        <v/>
      </c>
      <c r="F700" s="223" t="str">
        <f>IF(A700="","",VLOOKUP(A700,'IHS DATABASE'!C:AB,26,0))</f>
        <v/>
      </c>
      <c r="G700" s="222" t="str">
        <f>IF(A700="","",VLOOKUP(A700,'IHS DATABASE'!C:X,22,0))</f>
        <v/>
      </c>
      <c r="H700" s="224"/>
      <c r="I700" s="223" t="str">
        <f>IF(A700="","",VLOOKUP(A700,'IHS DATABASE'!C:W,21,0))</f>
        <v/>
      </c>
      <c r="J700" s="223" t="str">
        <f>IF(A700="","",VLOOKUP(A700,'IHS DATABASE'!C:T,18,0))</f>
        <v/>
      </c>
      <c r="K700" s="223"/>
      <c r="L700" s="223"/>
      <c r="M700" s="223" t="str">
        <f>IF(A700="","",VLOOKUP(A700,'IHS DATABASE'!C:U,19,0))</f>
        <v/>
      </c>
      <c r="Q700" s="233"/>
      <c r="R700" s="234"/>
      <c r="S700" s="234" t="str">
        <f>IF(A700="","",VLOOKUP(A700,'IHS DATABASE'!C:BG,30,0))</f>
        <v/>
      </c>
      <c r="T700" s="223"/>
      <c r="U700" s="234" t="str">
        <f>IF(A700="","",VLOOKUP(A700,'IHS DATABASE'!C:AG,31,0))</f>
        <v/>
      </c>
      <c r="V700" s="13"/>
      <c r="W700" s="13"/>
      <c r="X700" s="13"/>
      <c r="Y700" s="237">
        <f t="shared" si="91"/>
        <v>0</v>
      </c>
      <c r="Z700" s="237">
        <f t="shared" si="92"/>
        <v>0</v>
      </c>
      <c r="AA700" s="237" t="str">
        <f t="shared" si="93"/>
        <v>OK</v>
      </c>
      <c r="AB700" s="238"/>
      <c r="AC700" s="238"/>
      <c r="AD700" s="238"/>
      <c r="AE700" s="239"/>
      <c r="AG700" s="245"/>
      <c r="AH700" s="245"/>
      <c r="AI700" s="246"/>
      <c r="AJ700" s="246"/>
      <c r="AK700" s="240">
        <f t="shared" si="94"/>
        <v>0</v>
      </c>
      <c r="AL700" s="240">
        <f t="shared" si="95"/>
        <v>0</v>
      </c>
      <c r="AM700" s="247" t="e">
        <f t="shared" si="96"/>
        <v>#DIV/0!</v>
      </c>
      <c r="AN700" s="240" t="str">
        <f>IF(A700="","",VLOOKUP(A700,'IHS DATABASE'!C:H,6,0))</f>
        <v/>
      </c>
      <c r="AO700" s="240"/>
      <c r="AP700" s="248"/>
      <c r="AQ700" s="248"/>
      <c r="AR700" s="222"/>
      <c r="AS700" s="222"/>
      <c r="AT700" s="222">
        <f t="shared" si="97"/>
        <v>0</v>
      </c>
      <c r="AU700" s="222"/>
      <c r="AV700" s="249"/>
      <c r="AW700" s="249"/>
      <c r="AX700" s="222"/>
      <c r="AY700" s="222"/>
      <c r="AZ700" s="222"/>
      <c r="BA700" s="222"/>
      <c r="BB700" s="249"/>
      <c r="BC700" s="249"/>
      <c r="BD700" s="249"/>
      <c r="BE700" s="249"/>
    </row>
    <row r="701" spans="1:57">
      <c r="A701" s="221"/>
      <c r="B701" s="222" t="str">
        <f>IF(A701="","",VLOOKUP(A701,'IHS DATABASE'!C:D,2,0))</f>
        <v/>
      </c>
      <c r="C701" s="223" t="str">
        <f>IF(A701="","",VLOOKUP(A701,'IHS DATABASE'!C:AD,27,0))</f>
        <v/>
      </c>
      <c r="D701" s="223"/>
      <c r="E701" s="223" t="str">
        <f>IF(A701="","",VLOOKUP(A701,'IHS DATABASE'!C:G,5,0))</f>
        <v/>
      </c>
      <c r="F701" s="223" t="str">
        <f>IF(A701="","",VLOOKUP(A701,'IHS DATABASE'!C:AB,26,0))</f>
        <v/>
      </c>
      <c r="G701" s="222" t="str">
        <f>IF(A701="","",VLOOKUP(A701,'IHS DATABASE'!C:X,22,0))</f>
        <v/>
      </c>
      <c r="H701" s="224"/>
      <c r="I701" s="223" t="str">
        <f>IF(A701="","",VLOOKUP(A701,'IHS DATABASE'!C:W,21,0))</f>
        <v/>
      </c>
      <c r="J701" s="223" t="str">
        <f>IF(A701="","",VLOOKUP(A701,'IHS DATABASE'!C:T,18,0))</f>
        <v/>
      </c>
      <c r="K701" s="223"/>
      <c r="L701" s="223"/>
      <c r="M701" s="223" t="str">
        <f>IF(A701="","",VLOOKUP(A701,'IHS DATABASE'!C:U,19,0))</f>
        <v/>
      </c>
      <c r="Q701" s="233"/>
      <c r="R701" s="234"/>
      <c r="S701" s="234" t="str">
        <f>IF(A701="","",VLOOKUP(A701,'IHS DATABASE'!C:BG,30,0))</f>
        <v/>
      </c>
      <c r="T701" s="223"/>
      <c r="U701" s="234" t="str">
        <f>IF(A701="","",VLOOKUP(A701,'IHS DATABASE'!C:AG,31,0))</f>
        <v/>
      </c>
      <c r="V701" s="13"/>
      <c r="W701" s="13"/>
      <c r="X701" s="13"/>
      <c r="Y701" s="237">
        <f t="shared" si="91"/>
        <v>0</v>
      </c>
      <c r="Z701" s="237">
        <f t="shared" si="92"/>
        <v>0</v>
      </c>
      <c r="AA701" s="237" t="str">
        <f t="shared" si="93"/>
        <v>OK</v>
      </c>
      <c r="AB701" s="238"/>
      <c r="AC701" s="238"/>
      <c r="AD701" s="238"/>
      <c r="AE701" s="239"/>
      <c r="AG701" s="245"/>
      <c r="AH701" s="245"/>
      <c r="AI701" s="246"/>
      <c r="AJ701" s="246"/>
      <c r="AK701" s="240">
        <f t="shared" si="94"/>
        <v>0</v>
      </c>
      <c r="AL701" s="240">
        <f t="shared" si="95"/>
        <v>0</v>
      </c>
      <c r="AM701" s="247" t="e">
        <f t="shared" si="96"/>
        <v>#DIV/0!</v>
      </c>
      <c r="AN701" s="240" t="str">
        <f>IF(A701="","",VLOOKUP(A701,'IHS DATABASE'!C:H,6,0))</f>
        <v/>
      </c>
      <c r="AO701" s="240"/>
      <c r="AP701" s="248"/>
      <c r="AQ701" s="248"/>
      <c r="AR701" s="222"/>
      <c r="AS701" s="222"/>
      <c r="AT701" s="222">
        <f t="shared" si="97"/>
        <v>0</v>
      </c>
      <c r="AU701" s="222"/>
      <c r="AV701" s="249"/>
      <c r="AW701" s="249"/>
      <c r="AX701" s="222"/>
      <c r="AY701" s="222"/>
      <c r="AZ701" s="222"/>
      <c r="BA701" s="222"/>
      <c r="BB701" s="249"/>
      <c r="BC701" s="249"/>
      <c r="BD701" s="249"/>
      <c r="BE701" s="249"/>
    </row>
    <row r="702" spans="1:57">
      <c r="A702" s="221"/>
      <c r="B702" s="222" t="str">
        <f>IF(A702="","",VLOOKUP(A702,'IHS DATABASE'!C:D,2,0))</f>
        <v/>
      </c>
      <c r="C702" s="223" t="str">
        <f>IF(A702="","",VLOOKUP(A702,'IHS DATABASE'!C:AD,27,0))</f>
        <v/>
      </c>
      <c r="D702" s="223"/>
      <c r="E702" s="223" t="str">
        <f>IF(A702="","",VLOOKUP(A702,'IHS DATABASE'!C:G,5,0))</f>
        <v/>
      </c>
      <c r="F702" s="223" t="str">
        <f>IF(A702="","",VLOOKUP(A702,'IHS DATABASE'!C:AB,26,0))</f>
        <v/>
      </c>
      <c r="G702" s="222" t="str">
        <f>IF(A702="","",VLOOKUP(A702,'IHS DATABASE'!C:X,22,0))</f>
        <v/>
      </c>
      <c r="H702" s="224"/>
      <c r="I702" s="223" t="str">
        <f>IF(A702="","",VLOOKUP(A702,'IHS DATABASE'!C:W,21,0))</f>
        <v/>
      </c>
      <c r="J702" s="223" t="str">
        <f>IF(A702="","",VLOOKUP(A702,'IHS DATABASE'!C:T,18,0))</f>
        <v/>
      </c>
      <c r="K702" s="223"/>
      <c r="L702" s="223"/>
      <c r="M702" s="223" t="str">
        <f>IF(A702="","",VLOOKUP(A702,'IHS DATABASE'!C:U,19,0))</f>
        <v/>
      </c>
      <c r="Q702" s="233"/>
      <c r="R702" s="234"/>
      <c r="S702" s="234" t="str">
        <f>IF(A702="","",VLOOKUP(A702,'IHS DATABASE'!C:BG,30,0))</f>
        <v/>
      </c>
      <c r="T702" s="223"/>
      <c r="U702" s="234" t="str">
        <f>IF(A702="","",VLOOKUP(A702,'IHS DATABASE'!C:AG,31,0))</f>
        <v/>
      </c>
      <c r="V702" s="13"/>
      <c r="W702" s="13"/>
      <c r="X702" s="13"/>
      <c r="Y702" s="237">
        <f t="shared" si="91"/>
        <v>0</v>
      </c>
      <c r="Z702" s="237">
        <f t="shared" si="92"/>
        <v>0</v>
      </c>
      <c r="AA702" s="237" t="str">
        <f t="shared" si="93"/>
        <v>OK</v>
      </c>
      <c r="AB702" s="238"/>
      <c r="AC702" s="238"/>
      <c r="AD702" s="238"/>
      <c r="AE702" s="239"/>
      <c r="AG702" s="245"/>
      <c r="AH702" s="245"/>
      <c r="AI702" s="246"/>
      <c r="AJ702" s="246"/>
      <c r="AK702" s="240">
        <f t="shared" si="94"/>
        <v>0</v>
      </c>
      <c r="AL702" s="240">
        <f t="shared" si="95"/>
        <v>0</v>
      </c>
      <c r="AM702" s="247" t="e">
        <f t="shared" si="96"/>
        <v>#DIV/0!</v>
      </c>
      <c r="AN702" s="240" t="str">
        <f>IF(A702="","",VLOOKUP(A702,'IHS DATABASE'!C:H,6,0))</f>
        <v/>
      </c>
      <c r="AO702" s="240"/>
      <c r="AP702" s="248"/>
      <c r="AQ702" s="248"/>
      <c r="AR702" s="222"/>
      <c r="AS702" s="222"/>
      <c r="AT702" s="222">
        <f t="shared" si="97"/>
        <v>0</v>
      </c>
      <c r="AU702" s="222"/>
      <c r="AV702" s="249"/>
      <c r="AW702" s="249"/>
      <c r="AX702" s="222"/>
      <c r="AY702" s="222"/>
      <c r="AZ702" s="222"/>
      <c r="BA702" s="222"/>
      <c r="BB702" s="249"/>
      <c r="BC702" s="249"/>
      <c r="BD702" s="249"/>
      <c r="BE702" s="249"/>
    </row>
    <row r="703" spans="1:57">
      <c r="A703" s="221"/>
      <c r="B703" s="222" t="str">
        <f>IF(A703="","",VLOOKUP(A703,'IHS DATABASE'!C:D,2,0))</f>
        <v/>
      </c>
      <c r="C703" s="223" t="str">
        <f>IF(A703="","",VLOOKUP(A703,'IHS DATABASE'!C:AD,27,0))</f>
        <v/>
      </c>
      <c r="D703" s="223"/>
      <c r="E703" s="223" t="str">
        <f>IF(A703="","",VLOOKUP(A703,'IHS DATABASE'!C:G,5,0))</f>
        <v/>
      </c>
      <c r="F703" s="223" t="str">
        <f>IF(A703="","",VLOOKUP(A703,'IHS DATABASE'!C:AB,26,0))</f>
        <v/>
      </c>
      <c r="G703" s="222" t="str">
        <f>IF(A703="","",VLOOKUP(A703,'IHS DATABASE'!C:X,22,0))</f>
        <v/>
      </c>
      <c r="H703" s="224"/>
      <c r="I703" s="223" t="str">
        <f>IF(A703="","",VLOOKUP(A703,'IHS DATABASE'!C:W,21,0))</f>
        <v/>
      </c>
      <c r="J703" s="223" t="str">
        <f>IF(A703="","",VLOOKUP(A703,'IHS DATABASE'!C:T,18,0))</f>
        <v/>
      </c>
      <c r="K703" s="223"/>
      <c r="L703" s="223"/>
      <c r="M703" s="223" t="str">
        <f>IF(A703="","",VLOOKUP(A703,'IHS DATABASE'!C:U,19,0))</f>
        <v/>
      </c>
      <c r="Q703" s="233"/>
      <c r="R703" s="234"/>
      <c r="S703" s="234" t="str">
        <f>IF(A703="","",VLOOKUP(A703,'IHS DATABASE'!C:BG,30,0))</f>
        <v/>
      </c>
      <c r="T703" s="223"/>
      <c r="U703" s="234" t="str">
        <f>IF(A703="","",VLOOKUP(A703,'IHS DATABASE'!C:AG,31,0))</f>
        <v/>
      </c>
      <c r="V703" s="13"/>
      <c r="W703" s="13"/>
      <c r="X703" s="13"/>
      <c r="Y703" s="237">
        <f t="shared" si="91"/>
        <v>0</v>
      </c>
      <c r="Z703" s="237">
        <f t="shared" si="92"/>
        <v>0</v>
      </c>
      <c r="AA703" s="237" t="str">
        <f t="shared" si="93"/>
        <v>OK</v>
      </c>
      <c r="AB703" s="238"/>
      <c r="AC703" s="238"/>
      <c r="AD703" s="238"/>
      <c r="AE703" s="239"/>
      <c r="AG703" s="245"/>
      <c r="AH703" s="245"/>
      <c r="AI703" s="246"/>
      <c r="AJ703" s="246"/>
      <c r="AK703" s="240">
        <f t="shared" si="94"/>
        <v>0</v>
      </c>
      <c r="AL703" s="240">
        <f t="shared" si="95"/>
        <v>0</v>
      </c>
      <c r="AM703" s="247" t="e">
        <f t="shared" si="96"/>
        <v>#DIV/0!</v>
      </c>
      <c r="AN703" s="240" t="str">
        <f>IF(A703="","",VLOOKUP(A703,'IHS DATABASE'!C:H,6,0))</f>
        <v/>
      </c>
      <c r="AO703" s="240"/>
      <c r="AP703" s="248"/>
      <c r="AQ703" s="248"/>
      <c r="AR703" s="222"/>
      <c r="AS703" s="222"/>
      <c r="AT703" s="222">
        <f t="shared" si="97"/>
        <v>0</v>
      </c>
      <c r="AU703" s="222"/>
      <c r="AV703" s="249"/>
      <c r="AW703" s="249"/>
      <c r="AX703" s="222"/>
      <c r="AY703" s="222"/>
      <c r="AZ703" s="222"/>
      <c r="BA703" s="222"/>
      <c r="BB703" s="249"/>
      <c r="BC703" s="249"/>
      <c r="BD703" s="249"/>
      <c r="BE703" s="249"/>
    </row>
    <row r="704" spans="1:57">
      <c r="A704" s="221"/>
      <c r="B704" s="222" t="str">
        <f>IF(A704="","",VLOOKUP(A704,'IHS DATABASE'!C:D,2,0))</f>
        <v/>
      </c>
      <c r="C704" s="223" t="str">
        <f>IF(A704="","",VLOOKUP(A704,'IHS DATABASE'!C:AD,27,0))</f>
        <v/>
      </c>
      <c r="D704" s="223"/>
      <c r="E704" s="223" t="str">
        <f>IF(A704="","",VLOOKUP(A704,'IHS DATABASE'!C:G,5,0))</f>
        <v/>
      </c>
      <c r="F704" s="223" t="str">
        <f>IF(A704="","",VLOOKUP(A704,'IHS DATABASE'!C:AB,26,0))</f>
        <v/>
      </c>
      <c r="G704" s="222" t="str">
        <f>IF(A704="","",VLOOKUP(A704,'IHS DATABASE'!C:X,22,0))</f>
        <v/>
      </c>
      <c r="H704" s="224"/>
      <c r="I704" s="223" t="str">
        <f>IF(A704="","",VLOOKUP(A704,'IHS DATABASE'!C:W,21,0))</f>
        <v/>
      </c>
      <c r="J704" s="223" t="str">
        <f>IF(A704="","",VLOOKUP(A704,'IHS DATABASE'!C:T,18,0))</f>
        <v/>
      </c>
      <c r="K704" s="223"/>
      <c r="L704" s="223"/>
      <c r="M704" s="223" t="str">
        <f>IF(A704="","",VLOOKUP(A704,'IHS DATABASE'!C:U,19,0))</f>
        <v/>
      </c>
      <c r="Q704" s="233"/>
      <c r="R704" s="234"/>
      <c r="S704" s="234" t="str">
        <f>IF(A704="","",VLOOKUP(A704,'IHS DATABASE'!C:BG,30,0))</f>
        <v/>
      </c>
      <c r="T704" s="223"/>
      <c r="U704" s="234" t="str">
        <f>IF(A704="","",VLOOKUP(A704,'IHS DATABASE'!C:AG,31,0))</f>
        <v/>
      </c>
      <c r="V704" s="13"/>
      <c r="W704" s="13"/>
      <c r="X704" s="13"/>
      <c r="Y704" s="237">
        <f t="shared" si="91"/>
        <v>0</v>
      </c>
      <c r="Z704" s="237">
        <f t="shared" si="92"/>
        <v>0</v>
      </c>
      <c r="AA704" s="237" t="str">
        <f t="shared" si="93"/>
        <v>OK</v>
      </c>
      <c r="AB704" s="238"/>
      <c r="AC704" s="238"/>
      <c r="AD704" s="238"/>
      <c r="AE704" s="239"/>
      <c r="AG704" s="245"/>
      <c r="AH704" s="245"/>
      <c r="AI704" s="246"/>
      <c r="AJ704" s="246"/>
      <c r="AK704" s="240">
        <f t="shared" si="94"/>
        <v>0</v>
      </c>
      <c r="AL704" s="240">
        <f t="shared" si="95"/>
        <v>0</v>
      </c>
      <c r="AM704" s="247" t="e">
        <f t="shared" si="96"/>
        <v>#DIV/0!</v>
      </c>
      <c r="AN704" s="240" t="str">
        <f>IF(A704="","",VLOOKUP(A704,'IHS DATABASE'!C:H,6,0))</f>
        <v/>
      </c>
      <c r="AO704" s="240"/>
      <c r="AP704" s="248"/>
      <c r="AQ704" s="248"/>
      <c r="AR704" s="222"/>
      <c r="AS704" s="222"/>
      <c r="AT704" s="222">
        <f t="shared" si="97"/>
        <v>0</v>
      </c>
      <c r="AU704" s="222"/>
      <c r="AV704" s="249"/>
      <c r="AW704" s="249"/>
      <c r="AX704" s="222"/>
      <c r="AY704" s="222"/>
      <c r="AZ704" s="222"/>
      <c r="BA704" s="222"/>
      <c r="BB704" s="249"/>
      <c r="BC704" s="249"/>
      <c r="BD704" s="249"/>
      <c r="BE704" s="249"/>
    </row>
    <row r="705" spans="1:57">
      <c r="A705" s="221"/>
      <c r="B705" s="222" t="str">
        <f>IF(A705="","",VLOOKUP(A705,'IHS DATABASE'!C:D,2,0))</f>
        <v/>
      </c>
      <c r="C705" s="223" t="str">
        <f>IF(A705="","",VLOOKUP(A705,'IHS DATABASE'!C:AD,27,0))</f>
        <v/>
      </c>
      <c r="D705" s="223"/>
      <c r="E705" s="223" t="str">
        <f>IF(A705="","",VLOOKUP(A705,'IHS DATABASE'!C:G,5,0))</f>
        <v/>
      </c>
      <c r="F705" s="223" t="str">
        <f>IF(A705="","",VLOOKUP(A705,'IHS DATABASE'!C:AB,26,0))</f>
        <v/>
      </c>
      <c r="G705" s="222" t="str">
        <f>IF(A705="","",VLOOKUP(A705,'IHS DATABASE'!C:X,22,0))</f>
        <v/>
      </c>
      <c r="H705" s="224"/>
      <c r="I705" s="223" t="str">
        <f>IF(A705="","",VLOOKUP(A705,'IHS DATABASE'!C:W,21,0))</f>
        <v/>
      </c>
      <c r="J705" s="223" t="str">
        <f>IF(A705="","",VLOOKUP(A705,'IHS DATABASE'!C:T,18,0))</f>
        <v/>
      </c>
      <c r="K705" s="223"/>
      <c r="L705" s="223"/>
      <c r="M705" s="223" t="str">
        <f>IF(A705="","",VLOOKUP(A705,'IHS DATABASE'!C:U,19,0))</f>
        <v/>
      </c>
      <c r="Q705" s="233"/>
      <c r="R705" s="234"/>
      <c r="S705" s="234" t="str">
        <f>IF(A705="","",VLOOKUP(A705,'IHS DATABASE'!C:BG,30,0))</f>
        <v/>
      </c>
      <c r="T705" s="223"/>
      <c r="U705" s="234" t="str">
        <f>IF(A705="","",VLOOKUP(A705,'IHS DATABASE'!C:AG,31,0))</f>
        <v/>
      </c>
      <c r="V705" s="13"/>
      <c r="W705" s="13"/>
      <c r="X705" s="13"/>
      <c r="Y705" s="237">
        <f t="shared" si="91"/>
        <v>0</v>
      </c>
      <c r="Z705" s="237">
        <f t="shared" si="92"/>
        <v>0</v>
      </c>
      <c r="AA705" s="237" t="str">
        <f t="shared" si="93"/>
        <v>OK</v>
      </c>
      <c r="AB705" s="238"/>
      <c r="AC705" s="238"/>
      <c r="AD705" s="238"/>
      <c r="AE705" s="239"/>
      <c r="AG705" s="245"/>
      <c r="AH705" s="245"/>
      <c r="AI705" s="246"/>
      <c r="AJ705" s="246"/>
      <c r="AK705" s="240">
        <f t="shared" si="94"/>
        <v>0</v>
      </c>
      <c r="AL705" s="240">
        <f t="shared" si="95"/>
        <v>0</v>
      </c>
      <c r="AM705" s="247" t="e">
        <f t="shared" si="96"/>
        <v>#DIV/0!</v>
      </c>
      <c r="AN705" s="240" t="str">
        <f>IF(A705="","",VLOOKUP(A705,'IHS DATABASE'!C:H,6,0))</f>
        <v/>
      </c>
      <c r="AO705" s="240"/>
      <c r="AP705" s="248"/>
      <c r="AQ705" s="248"/>
      <c r="AR705" s="222"/>
      <c r="AS705" s="222"/>
      <c r="AT705" s="222">
        <f t="shared" si="97"/>
        <v>0</v>
      </c>
      <c r="AU705" s="222"/>
      <c r="AV705" s="249"/>
      <c r="AW705" s="249"/>
      <c r="AX705" s="222"/>
      <c r="AY705" s="222"/>
      <c r="AZ705" s="222"/>
      <c r="BA705" s="222"/>
      <c r="BB705" s="249"/>
      <c r="BC705" s="249"/>
      <c r="BD705" s="249"/>
      <c r="BE705" s="249"/>
    </row>
    <row r="706" spans="1:57">
      <c r="A706" s="221"/>
      <c r="B706" s="222" t="str">
        <f>IF(A706="","",VLOOKUP(A706,'IHS DATABASE'!C:D,2,0))</f>
        <v/>
      </c>
      <c r="C706" s="223" t="str">
        <f>IF(A706="","",VLOOKUP(A706,'IHS DATABASE'!C:AD,27,0))</f>
        <v/>
      </c>
      <c r="D706" s="223"/>
      <c r="E706" s="223" t="str">
        <f>IF(A706="","",VLOOKUP(A706,'IHS DATABASE'!C:G,5,0))</f>
        <v/>
      </c>
      <c r="F706" s="223" t="str">
        <f>IF(A706="","",VLOOKUP(A706,'IHS DATABASE'!C:AB,26,0))</f>
        <v/>
      </c>
      <c r="G706" s="222" t="str">
        <f>IF(A706="","",VLOOKUP(A706,'IHS DATABASE'!C:X,22,0))</f>
        <v/>
      </c>
      <c r="H706" s="224"/>
      <c r="I706" s="223" t="str">
        <f>IF(A706="","",VLOOKUP(A706,'IHS DATABASE'!C:W,21,0))</f>
        <v/>
      </c>
      <c r="J706" s="223" t="str">
        <f>IF(A706="","",VLOOKUP(A706,'IHS DATABASE'!C:T,18,0))</f>
        <v/>
      </c>
      <c r="K706" s="223"/>
      <c r="L706" s="223"/>
      <c r="M706" s="223" t="str">
        <f>IF(A706="","",VLOOKUP(A706,'IHS DATABASE'!C:U,19,0))</f>
        <v/>
      </c>
      <c r="Q706" s="233"/>
      <c r="R706" s="234"/>
      <c r="S706" s="234" t="str">
        <f>IF(A706="","",VLOOKUP(A706,'IHS DATABASE'!C:BG,30,0))</f>
        <v/>
      </c>
      <c r="T706" s="223"/>
      <c r="U706" s="234" t="str">
        <f>IF(A706="","",VLOOKUP(A706,'IHS DATABASE'!C:AG,31,0))</f>
        <v/>
      </c>
      <c r="V706" s="13"/>
      <c r="W706" s="13"/>
      <c r="X706" s="13"/>
      <c r="Y706" s="237">
        <f t="shared" si="91"/>
        <v>0</v>
      </c>
      <c r="Z706" s="237">
        <f t="shared" si="92"/>
        <v>0</v>
      </c>
      <c r="AA706" s="237" t="str">
        <f t="shared" si="93"/>
        <v>OK</v>
      </c>
      <c r="AB706" s="238"/>
      <c r="AC706" s="238"/>
      <c r="AD706" s="238"/>
      <c r="AE706" s="239"/>
      <c r="AG706" s="245"/>
      <c r="AH706" s="245"/>
      <c r="AI706" s="246"/>
      <c r="AJ706" s="246"/>
      <c r="AK706" s="240">
        <f t="shared" si="94"/>
        <v>0</v>
      </c>
      <c r="AL706" s="240">
        <f t="shared" si="95"/>
        <v>0</v>
      </c>
      <c r="AM706" s="247" t="e">
        <f t="shared" si="96"/>
        <v>#DIV/0!</v>
      </c>
      <c r="AN706" s="240" t="str">
        <f>IF(A706="","",VLOOKUP(A706,'IHS DATABASE'!C:H,6,0))</f>
        <v/>
      </c>
      <c r="AO706" s="240"/>
      <c r="AP706" s="248"/>
      <c r="AQ706" s="248"/>
      <c r="AR706" s="222"/>
      <c r="AS706" s="222"/>
      <c r="AT706" s="222">
        <f t="shared" si="97"/>
        <v>0</v>
      </c>
      <c r="AU706" s="222"/>
      <c r="AV706" s="249"/>
      <c r="AW706" s="249"/>
      <c r="AX706" s="222"/>
      <c r="AY706" s="222"/>
      <c r="AZ706" s="222"/>
      <c r="BA706" s="222"/>
      <c r="BB706" s="249"/>
      <c r="BC706" s="249"/>
      <c r="BD706" s="249"/>
      <c r="BE706" s="249"/>
    </row>
    <row r="707" spans="1:57">
      <c r="A707" s="221"/>
      <c r="B707" s="222" t="str">
        <f>IF(A707="","",VLOOKUP(A707,'IHS DATABASE'!C:D,2,0))</f>
        <v/>
      </c>
      <c r="C707" s="223" t="str">
        <f>IF(A707="","",VLOOKUP(A707,'IHS DATABASE'!C:AD,27,0))</f>
        <v/>
      </c>
      <c r="D707" s="223"/>
      <c r="E707" s="223" t="str">
        <f>IF(A707="","",VLOOKUP(A707,'IHS DATABASE'!C:G,5,0))</f>
        <v/>
      </c>
      <c r="F707" s="223" t="str">
        <f>IF(A707="","",VLOOKUP(A707,'IHS DATABASE'!C:AB,26,0))</f>
        <v/>
      </c>
      <c r="G707" s="222" t="str">
        <f>IF(A707="","",VLOOKUP(A707,'IHS DATABASE'!C:X,22,0))</f>
        <v/>
      </c>
      <c r="H707" s="224"/>
      <c r="I707" s="223" t="str">
        <f>IF(A707="","",VLOOKUP(A707,'IHS DATABASE'!C:W,21,0))</f>
        <v/>
      </c>
      <c r="J707" s="223" t="str">
        <f>IF(A707="","",VLOOKUP(A707,'IHS DATABASE'!C:T,18,0))</f>
        <v/>
      </c>
      <c r="K707" s="223"/>
      <c r="L707" s="223"/>
      <c r="M707" s="223" t="str">
        <f>IF(A707="","",VLOOKUP(A707,'IHS DATABASE'!C:U,19,0))</f>
        <v/>
      </c>
      <c r="Q707" s="233"/>
      <c r="R707" s="234"/>
      <c r="S707" s="234" t="str">
        <f>IF(A707="","",VLOOKUP(A707,'IHS DATABASE'!C:BG,30,0))</f>
        <v/>
      </c>
      <c r="T707" s="223"/>
      <c r="U707" s="234" t="str">
        <f>IF(A707="","",VLOOKUP(A707,'IHS DATABASE'!C:AG,31,0))</f>
        <v/>
      </c>
      <c r="V707" s="13"/>
      <c r="W707" s="13"/>
      <c r="X707" s="13"/>
      <c r="Y707" s="237">
        <f t="shared" si="91"/>
        <v>0</v>
      </c>
      <c r="Z707" s="237">
        <f t="shared" si="92"/>
        <v>0</v>
      </c>
      <c r="AA707" s="237" t="str">
        <f t="shared" si="93"/>
        <v>OK</v>
      </c>
      <c r="AB707" s="238"/>
      <c r="AC707" s="238"/>
      <c r="AD707" s="238"/>
      <c r="AE707" s="239"/>
      <c r="AG707" s="245"/>
      <c r="AH707" s="245"/>
      <c r="AI707" s="246"/>
      <c r="AJ707" s="246"/>
      <c r="AK707" s="240">
        <f t="shared" si="94"/>
        <v>0</v>
      </c>
      <c r="AL707" s="240">
        <f t="shared" si="95"/>
        <v>0</v>
      </c>
      <c r="AM707" s="247" t="e">
        <f t="shared" si="96"/>
        <v>#DIV/0!</v>
      </c>
      <c r="AN707" s="240" t="str">
        <f>IF(A707="","",VLOOKUP(A707,'IHS DATABASE'!C:H,6,0))</f>
        <v/>
      </c>
      <c r="AO707" s="240"/>
      <c r="AP707" s="248"/>
      <c r="AQ707" s="248"/>
      <c r="AR707" s="222"/>
      <c r="AS707" s="222"/>
      <c r="AT707" s="222">
        <f t="shared" si="97"/>
        <v>0</v>
      </c>
      <c r="AU707" s="222"/>
      <c r="AV707" s="249"/>
      <c r="AW707" s="249"/>
      <c r="AX707" s="222"/>
      <c r="AY707" s="222"/>
      <c r="AZ707" s="222"/>
      <c r="BA707" s="222"/>
      <c r="BB707" s="249"/>
      <c r="BC707" s="249"/>
      <c r="BD707" s="249"/>
      <c r="BE707" s="249"/>
    </row>
    <row r="708" spans="1:57">
      <c r="A708" s="221"/>
      <c r="B708" s="222" t="str">
        <f>IF(A708="","",VLOOKUP(A708,'IHS DATABASE'!C:D,2,0))</f>
        <v/>
      </c>
      <c r="C708" s="223" t="str">
        <f>IF(A708="","",VLOOKUP(A708,'IHS DATABASE'!C:AD,27,0))</f>
        <v/>
      </c>
      <c r="D708" s="223"/>
      <c r="E708" s="223" t="str">
        <f>IF(A708="","",VLOOKUP(A708,'IHS DATABASE'!C:G,5,0))</f>
        <v/>
      </c>
      <c r="F708" s="223" t="str">
        <f>IF(A708="","",VLOOKUP(A708,'IHS DATABASE'!C:AB,26,0))</f>
        <v/>
      </c>
      <c r="G708" s="222" t="str">
        <f>IF(A708="","",VLOOKUP(A708,'IHS DATABASE'!C:X,22,0))</f>
        <v/>
      </c>
      <c r="H708" s="224"/>
      <c r="I708" s="223" t="str">
        <f>IF(A708="","",VLOOKUP(A708,'IHS DATABASE'!C:W,21,0))</f>
        <v/>
      </c>
      <c r="J708" s="223" t="str">
        <f>IF(A708="","",VLOOKUP(A708,'IHS DATABASE'!C:T,18,0))</f>
        <v/>
      </c>
      <c r="K708" s="223"/>
      <c r="L708" s="223"/>
      <c r="M708" s="223" t="str">
        <f>IF(A708="","",VLOOKUP(A708,'IHS DATABASE'!C:U,19,0))</f>
        <v/>
      </c>
      <c r="Q708" s="233"/>
      <c r="R708" s="234"/>
      <c r="S708" s="234" t="str">
        <f>IF(A708="","",VLOOKUP(A708,'IHS DATABASE'!C:BG,30,0))</f>
        <v/>
      </c>
      <c r="T708" s="223"/>
      <c r="U708" s="234" t="str">
        <f>IF(A708="","",VLOOKUP(A708,'IHS DATABASE'!C:AG,31,0))</f>
        <v/>
      </c>
      <c r="V708" s="13"/>
      <c r="W708" s="13"/>
      <c r="X708" s="13"/>
      <c r="Y708" s="237">
        <f t="shared" si="91"/>
        <v>0</v>
      </c>
      <c r="Z708" s="237">
        <f t="shared" si="92"/>
        <v>0</v>
      </c>
      <c r="AA708" s="237" t="str">
        <f t="shared" si="93"/>
        <v>OK</v>
      </c>
      <c r="AB708" s="238"/>
      <c r="AC708" s="238"/>
      <c r="AD708" s="238"/>
      <c r="AE708" s="239"/>
      <c r="AG708" s="245"/>
      <c r="AH708" s="245"/>
      <c r="AI708" s="246"/>
      <c r="AJ708" s="246"/>
      <c r="AK708" s="240">
        <f t="shared" si="94"/>
        <v>0</v>
      </c>
      <c r="AL708" s="240">
        <f t="shared" si="95"/>
        <v>0</v>
      </c>
      <c r="AM708" s="247" t="e">
        <f t="shared" si="96"/>
        <v>#DIV/0!</v>
      </c>
      <c r="AN708" s="240" t="str">
        <f>IF(A708="","",VLOOKUP(A708,'IHS DATABASE'!C:H,6,0))</f>
        <v/>
      </c>
      <c r="AO708" s="240"/>
      <c r="AP708" s="248"/>
      <c r="AQ708" s="248"/>
      <c r="AR708" s="222"/>
      <c r="AS708" s="222"/>
      <c r="AT708" s="222">
        <f t="shared" si="97"/>
        <v>0</v>
      </c>
      <c r="AU708" s="222"/>
      <c r="AV708" s="249"/>
      <c r="AW708" s="249"/>
      <c r="AX708" s="222"/>
      <c r="AY708" s="222"/>
      <c r="AZ708" s="222"/>
      <c r="BA708" s="222"/>
      <c r="BB708" s="249"/>
      <c r="BC708" s="249"/>
      <c r="BD708" s="249"/>
      <c r="BE708" s="249"/>
    </row>
    <row r="709" spans="1:57">
      <c r="A709" s="221"/>
      <c r="B709" s="222" t="str">
        <f>IF(A709="","",VLOOKUP(A709,'IHS DATABASE'!C:D,2,0))</f>
        <v/>
      </c>
      <c r="C709" s="223" t="str">
        <f>IF(A709="","",VLOOKUP(A709,'IHS DATABASE'!C:AD,27,0))</f>
        <v/>
      </c>
      <c r="D709" s="223"/>
      <c r="E709" s="223" t="str">
        <f>IF(A709="","",VLOOKUP(A709,'IHS DATABASE'!C:G,5,0))</f>
        <v/>
      </c>
      <c r="F709" s="223" t="str">
        <f>IF(A709="","",VLOOKUP(A709,'IHS DATABASE'!C:AB,26,0))</f>
        <v/>
      </c>
      <c r="G709" s="222" t="str">
        <f>IF(A709="","",VLOOKUP(A709,'IHS DATABASE'!C:X,22,0))</f>
        <v/>
      </c>
      <c r="H709" s="224"/>
      <c r="I709" s="223" t="str">
        <f>IF(A709="","",VLOOKUP(A709,'IHS DATABASE'!C:W,21,0))</f>
        <v/>
      </c>
      <c r="J709" s="223" t="str">
        <f>IF(A709="","",VLOOKUP(A709,'IHS DATABASE'!C:T,18,0))</f>
        <v/>
      </c>
      <c r="K709" s="223"/>
      <c r="L709" s="223"/>
      <c r="M709" s="223" t="str">
        <f>IF(A709="","",VLOOKUP(A709,'IHS DATABASE'!C:U,19,0))</f>
        <v/>
      </c>
      <c r="Q709" s="233"/>
      <c r="R709" s="234"/>
      <c r="S709" s="234" t="str">
        <f>IF(A709="","",VLOOKUP(A709,'IHS DATABASE'!C:BG,30,0))</f>
        <v/>
      </c>
      <c r="T709" s="223"/>
      <c r="U709" s="234" t="str">
        <f>IF(A709="","",VLOOKUP(A709,'IHS DATABASE'!C:AG,31,0))</f>
        <v/>
      </c>
      <c r="V709" s="13"/>
      <c r="W709" s="13"/>
      <c r="X709" s="13"/>
      <c r="Y709" s="237">
        <f t="shared" si="91"/>
        <v>0</v>
      </c>
      <c r="Z709" s="237">
        <f t="shared" si="92"/>
        <v>0</v>
      </c>
      <c r="AA709" s="237" t="str">
        <f t="shared" si="93"/>
        <v>OK</v>
      </c>
      <c r="AB709" s="238"/>
      <c r="AC709" s="238"/>
      <c r="AD709" s="238"/>
      <c r="AE709" s="239"/>
      <c r="AG709" s="245"/>
      <c r="AH709" s="245"/>
      <c r="AI709" s="246"/>
      <c r="AJ709" s="246"/>
      <c r="AK709" s="240">
        <f t="shared" si="94"/>
        <v>0</v>
      </c>
      <c r="AL709" s="240">
        <f t="shared" si="95"/>
        <v>0</v>
      </c>
      <c r="AM709" s="247" t="e">
        <f t="shared" si="96"/>
        <v>#DIV/0!</v>
      </c>
      <c r="AN709" s="240" t="str">
        <f>IF(A709="","",VLOOKUP(A709,'IHS DATABASE'!C:H,6,0))</f>
        <v/>
      </c>
      <c r="AO709" s="240"/>
      <c r="AP709" s="248"/>
      <c r="AQ709" s="248"/>
      <c r="AR709" s="222"/>
      <c r="AS709" s="222"/>
      <c r="AT709" s="222">
        <f t="shared" si="97"/>
        <v>0</v>
      </c>
      <c r="AU709" s="222"/>
      <c r="AV709" s="249"/>
      <c r="AW709" s="249"/>
      <c r="AX709" s="222"/>
      <c r="AY709" s="222"/>
      <c r="AZ709" s="222"/>
      <c r="BA709" s="222"/>
      <c r="BB709" s="249"/>
      <c r="BC709" s="249"/>
      <c r="BD709" s="249"/>
      <c r="BE709" s="249"/>
    </row>
    <row r="710" spans="1:57">
      <c r="A710" s="221"/>
      <c r="B710" s="222" t="str">
        <f>IF(A710="","",VLOOKUP(A710,'IHS DATABASE'!C:D,2,0))</f>
        <v/>
      </c>
      <c r="C710" s="223" t="str">
        <f>IF(A710="","",VLOOKUP(A710,'IHS DATABASE'!C:AD,27,0))</f>
        <v/>
      </c>
      <c r="D710" s="223"/>
      <c r="E710" s="223" t="str">
        <f>IF(A710="","",VLOOKUP(A710,'IHS DATABASE'!C:G,5,0))</f>
        <v/>
      </c>
      <c r="F710" s="223" t="str">
        <f>IF(A710="","",VLOOKUP(A710,'IHS DATABASE'!C:AB,26,0))</f>
        <v/>
      </c>
      <c r="G710" s="222" t="str">
        <f>IF(A710="","",VLOOKUP(A710,'IHS DATABASE'!C:X,22,0))</f>
        <v/>
      </c>
      <c r="H710" s="224"/>
      <c r="I710" s="223" t="str">
        <f>IF(A710="","",VLOOKUP(A710,'IHS DATABASE'!C:W,21,0))</f>
        <v/>
      </c>
      <c r="J710" s="223" t="str">
        <f>IF(A710="","",VLOOKUP(A710,'IHS DATABASE'!C:T,18,0))</f>
        <v/>
      </c>
      <c r="K710" s="223"/>
      <c r="L710" s="223"/>
      <c r="M710" s="223" t="str">
        <f>IF(A710="","",VLOOKUP(A710,'IHS DATABASE'!C:U,19,0))</f>
        <v/>
      </c>
      <c r="Q710" s="233"/>
      <c r="R710" s="234"/>
      <c r="S710" s="234" t="str">
        <f>IF(A710="","",VLOOKUP(A710,'IHS DATABASE'!C:BG,30,0))</f>
        <v/>
      </c>
      <c r="T710" s="223"/>
      <c r="U710" s="234" t="str">
        <f>IF(A710="","",VLOOKUP(A710,'IHS DATABASE'!C:AG,31,0))</f>
        <v/>
      </c>
      <c r="V710" s="13"/>
      <c r="W710" s="13"/>
      <c r="X710" s="13"/>
      <c r="Y710" s="237">
        <f t="shared" si="91"/>
        <v>0</v>
      </c>
      <c r="Z710" s="237">
        <f t="shared" si="92"/>
        <v>0</v>
      </c>
      <c r="AA710" s="237" t="str">
        <f t="shared" si="93"/>
        <v>OK</v>
      </c>
      <c r="AB710" s="238"/>
      <c r="AC710" s="238"/>
      <c r="AD710" s="238"/>
      <c r="AE710" s="239"/>
      <c r="AG710" s="245"/>
      <c r="AH710" s="245"/>
      <c r="AI710" s="246"/>
      <c r="AJ710" s="246"/>
      <c r="AK710" s="240">
        <f t="shared" si="94"/>
        <v>0</v>
      </c>
      <c r="AL710" s="240">
        <f t="shared" si="95"/>
        <v>0</v>
      </c>
      <c r="AM710" s="247" t="e">
        <f t="shared" si="96"/>
        <v>#DIV/0!</v>
      </c>
      <c r="AN710" s="240" t="str">
        <f>IF(A710="","",VLOOKUP(A710,'IHS DATABASE'!C:H,6,0))</f>
        <v/>
      </c>
      <c r="AO710" s="240"/>
      <c r="AP710" s="248"/>
      <c r="AQ710" s="248"/>
      <c r="AR710" s="222"/>
      <c r="AS710" s="222"/>
      <c r="AT710" s="222">
        <f t="shared" si="97"/>
        <v>0</v>
      </c>
      <c r="AU710" s="222"/>
      <c r="AV710" s="249"/>
      <c r="AW710" s="249"/>
      <c r="AX710" s="222"/>
      <c r="AY710" s="222"/>
      <c r="AZ710" s="222"/>
      <c r="BA710" s="222"/>
      <c r="BB710" s="249"/>
      <c r="BC710" s="249"/>
      <c r="BD710" s="249"/>
      <c r="BE710" s="249"/>
    </row>
    <row r="711" spans="1:57">
      <c r="A711" s="221"/>
      <c r="B711" s="222" t="str">
        <f>IF(A711="","",VLOOKUP(A711,'IHS DATABASE'!C:D,2,0))</f>
        <v/>
      </c>
      <c r="C711" s="223" t="str">
        <f>IF(A711="","",VLOOKUP(A711,'IHS DATABASE'!C:AD,27,0))</f>
        <v/>
      </c>
      <c r="D711" s="223"/>
      <c r="E711" s="223" t="str">
        <f>IF(A711="","",VLOOKUP(A711,'IHS DATABASE'!C:G,5,0))</f>
        <v/>
      </c>
      <c r="F711" s="223" t="str">
        <f>IF(A711="","",VLOOKUP(A711,'IHS DATABASE'!C:AB,26,0))</f>
        <v/>
      </c>
      <c r="G711" s="222" t="str">
        <f>IF(A711="","",VLOOKUP(A711,'IHS DATABASE'!C:X,22,0))</f>
        <v/>
      </c>
      <c r="H711" s="224"/>
      <c r="I711" s="223" t="str">
        <f>IF(A711="","",VLOOKUP(A711,'IHS DATABASE'!C:W,21,0))</f>
        <v/>
      </c>
      <c r="J711" s="223" t="str">
        <f>IF(A711="","",VLOOKUP(A711,'IHS DATABASE'!C:T,18,0))</f>
        <v/>
      </c>
      <c r="K711" s="223"/>
      <c r="L711" s="223"/>
      <c r="M711" s="223" t="str">
        <f>IF(A711="","",VLOOKUP(A711,'IHS DATABASE'!C:U,19,0))</f>
        <v/>
      </c>
      <c r="Q711" s="233"/>
      <c r="R711" s="234"/>
      <c r="S711" s="234" t="str">
        <f>IF(A711="","",VLOOKUP(A711,'IHS DATABASE'!C:BG,30,0))</f>
        <v/>
      </c>
      <c r="T711" s="223"/>
      <c r="U711" s="234" t="str">
        <f>IF(A711="","",VLOOKUP(A711,'IHS DATABASE'!C:AG,31,0))</f>
        <v/>
      </c>
      <c r="V711" s="13"/>
      <c r="W711" s="13"/>
      <c r="X711" s="13"/>
      <c r="Y711" s="237">
        <f t="shared" si="91"/>
        <v>0</v>
      </c>
      <c r="Z711" s="237">
        <f t="shared" si="92"/>
        <v>0</v>
      </c>
      <c r="AA711" s="237" t="str">
        <f t="shared" si="93"/>
        <v>OK</v>
      </c>
      <c r="AB711" s="238"/>
      <c r="AC711" s="238"/>
      <c r="AD711" s="238"/>
      <c r="AE711" s="239"/>
      <c r="AG711" s="245"/>
      <c r="AH711" s="245"/>
      <c r="AI711" s="246"/>
      <c r="AJ711" s="246"/>
      <c r="AK711" s="240">
        <f t="shared" si="94"/>
        <v>0</v>
      </c>
      <c r="AL711" s="240">
        <f t="shared" si="95"/>
        <v>0</v>
      </c>
      <c r="AM711" s="247" t="e">
        <f t="shared" si="96"/>
        <v>#DIV/0!</v>
      </c>
      <c r="AN711" s="240" t="str">
        <f>IF(A711="","",VLOOKUP(A711,'IHS DATABASE'!C:H,6,0))</f>
        <v/>
      </c>
      <c r="AO711" s="240"/>
      <c r="AP711" s="248"/>
      <c r="AQ711" s="248"/>
      <c r="AR711" s="222"/>
      <c r="AS711" s="222"/>
      <c r="AT711" s="222">
        <f t="shared" si="97"/>
        <v>0</v>
      </c>
      <c r="AU711" s="222"/>
      <c r="AV711" s="249"/>
      <c r="AW711" s="249"/>
      <c r="AX711" s="222"/>
      <c r="AY711" s="222"/>
      <c r="AZ711" s="222"/>
      <c r="BA711" s="222"/>
      <c r="BB711" s="249"/>
      <c r="BC711" s="249"/>
      <c r="BD711" s="249"/>
      <c r="BE711" s="249"/>
    </row>
    <row r="712" spans="1:57">
      <c r="A712" s="221"/>
      <c r="B712" s="222" t="str">
        <f>IF(A712="","",VLOOKUP(A712,'IHS DATABASE'!C:D,2,0))</f>
        <v/>
      </c>
      <c r="C712" s="223" t="str">
        <f>IF(A712="","",VLOOKUP(A712,'IHS DATABASE'!C:AD,27,0))</f>
        <v/>
      </c>
      <c r="D712" s="223"/>
      <c r="E712" s="223" t="str">
        <f>IF(A712="","",VLOOKUP(A712,'IHS DATABASE'!C:G,5,0))</f>
        <v/>
      </c>
      <c r="F712" s="223" t="str">
        <f>IF(A712="","",VLOOKUP(A712,'IHS DATABASE'!C:AB,26,0))</f>
        <v/>
      </c>
      <c r="G712" s="222" t="str">
        <f>IF(A712="","",VLOOKUP(A712,'IHS DATABASE'!C:X,22,0))</f>
        <v/>
      </c>
      <c r="H712" s="224"/>
      <c r="I712" s="223" t="str">
        <f>IF(A712="","",VLOOKUP(A712,'IHS DATABASE'!C:W,21,0))</f>
        <v/>
      </c>
      <c r="J712" s="223" t="str">
        <f>IF(A712="","",VLOOKUP(A712,'IHS DATABASE'!C:T,18,0))</f>
        <v/>
      </c>
      <c r="K712" s="223"/>
      <c r="L712" s="223"/>
      <c r="M712" s="223" t="str">
        <f>IF(A712="","",VLOOKUP(A712,'IHS DATABASE'!C:U,19,0))</f>
        <v/>
      </c>
      <c r="Q712" s="233"/>
      <c r="R712" s="234"/>
      <c r="S712" s="234" t="str">
        <f>IF(A712="","",VLOOKUP(A712,'IHS DATABASE'!C:BG,30,0))</f>
        <v/>
      </c>
      <c r="T712" s="223"/>
      <c r="U712" s="234" t="str">
        <f>IF(A712="","",VLOOKUP(A712,'IHS DATABASE'!C:AG,31,0))</f>
        <v/>
      </c>
      <c r="V712" s="13"/>
      <c r="W712" s="13"/>
      <c r="X712" s="13"/>
      <c r="Y712" s="237">
        <f t="shared" si="91"/>
        <v>0</v>
      </c>
      <c r="Z712" s="237">
        <f t="shared" si="92"/>
        <v>0</v>
      </c>
      <c r="AA712" s="237" t="str">
        <f t="shared" si="93"/>
        <v>OK</v>
      </c>
      <c r="AB712" s="238"/>
      <c r="AC712" s="238"/>
      <c r="AD712" s="238"/>
      <c r="AE712" s="239"/>
      <c r="AG712" s="245"/>
      <c r="AH712" s="245"/>
      <c r="AI712" s="246"/>
      <c r="AJ712" s="246"/>
      <c r="AK712" s="240">
        <f t="shared" si="94"/>
        <v>0</v>
      </c>
      <c r="AL712" s="240">
        <f t="shared" si="95"/>
        <v>0</v>
      </c>
      <c r="AM712" s="247" t="e">
        <f t="shared" si="96"/>
        <v>#DIV/0!</v>
      </c>
      <c r="AN712" s="240" t="str">
        <f>IF(A712="","",VLOOKUP(A712,'IHS DATABASE'!C:H,6,0))</f>
        <v/>
      </c>
      <c r="AO712" s="240"/>
      <c r="AP712" s="248"/>
      <c r="AQ712" s="248"/>
      <c r="AR712" s="222"/>
      <c r="AS712" s="222"/>
      <c r="AT712" s="222">
        <f t="shared" si="97"/>
        <v>0</v>
      </c>
      <c r="AU712" s="222"/>
      <c r="AV712" s="249"/>
      <c r="AW712" s="249"/>
      <c r="AX712" s="222"/>
      <c r="AY712" s="222"/>
      <c r="AZ712" s="222"/>
      <c r="BA712" s="222"/>
      <c r="BB712" s="249"/>
      <c r="BC712" s="249"/>
      <c r="BD712" s="249"/>
      <c r="BE712" s="249"/>
    </row>
    <row r="713" spans="1:57">
      <c r="A713" s="221"/>
      <c r="B713" s="222" t="str">
        <f>IF(A713="","",VLOOKUP(A713,'IHS DATABASE'!C:D,2,0))</f>
        <v/>
      </c>
      <c r="C713" s="223" t="str">
        <f>IF(A713="","",VLOOKUP(A713,'IHS DATABASE'!C:AD,27,0))</f>
        <v/>
      </c>
      <c r="D713" s="223"/>
      <c r="E713" s="223" t="str">
        <f>IF(A713="","",VLOOKUP(A713,'IHS DATABASE'!C:G,5,0))</f>
        <v/>
      </c>
      <c r="F713" s="223" t="str">
        <f>IF(A713="","",VLOOKUP(A713,'IHS DATABASE'!C:AB,26,0))</f>
        <v/>
      </c>
      <c r="G713" s="222" t="str">
        <f>IF(A713="","",VLOOKUP(A713,'IHS DATABASE'!C:X,22,0))</f>
        <v/>
      </c>
      <c r="H713" s="224"/>
      <c r="I713" s="223" t="str">
        <f>IF(A713="","",VLOOKUP(A713,'IHS DATABASE'!C:W,21,0))</f>
        <v/>
      </c>
      <c r="J713" s="223" t="str">
        <f>IF(A713="","",VLOOKUP(A713,'IHS DATABASE'!C:T,18,0))</f>
        <v/>
      </c>
      <c r="K713" s="223"/>
      <c r="L713" s="223"/>
      <c r="M713" s="223" t="str">
        <f>IF(A713="","",VLOOKUP(A713,'IHS DATABASE'!C:U,19,0))</f>
        <v/>
      </c>
      <c r="Q713" s="233"/>
      <c r="R713" s="234"/>
      <c r="S713" s="234" t="str">
        <f>IF(A713="","",VLOOKUP(A713,'IHS DATABASE'!C:BG,30,0))</f>
        <v/>
      </c>
      <c r="T713" s="223"/>
      <c r="U713" s="234" t="str">
        <f>IF(A713="","",VLOOKUP(A713,'IHS DATABASE'!C:AG,31,0))</f>
        <v/>
      </c>
      <c r="V713" s="13"/>
      <c r="W713" s="13"/>
      <c r="X713" s="13"/>
      <c r="Y713" s="237">
        <f t="shared" si="91"/>
        <v>0</v>
      </c>
      <c r="Z713" s="237">
        <f t="shared" si="92"/>
        <v>0</v>
      </c>
      <c r="AA713" s="237" t="str">
        <f t="shared" si="93"/>
        <v>OK</v>
      </c>
      <c r="AB713" s="238"/>
      <c r="AC713" s="238"/>
      <c r="AD713" s="238"/>
      <c r="AE713" s="239"/>
      <c r="AG713" s="245"/>
      <c r="AH713" s="245"/>
      <c r="AI713" s="246"/>
      <c r="AJ713" s="246"/>
      <c r="AK713" s="240">
        <f t="shared" si="94"/>
        <v>0</v>
      </c>
      <c r="AL713" s="240">
        <f t="shared" si="95"/>
        <v>0</v>
      </c>
      <c r="AM713" s="247" t="e">
        <f t="shared" si="96"/>
        <v>#DIV/0!</v>
      </c>
      <c r="AN713" s="240" t="str">
        <f>IF(A713="","",VLOOKUP(A713,'IHS DATABASE'!C:H,6,0))</f>
        <v/>
      </c>
      <c r="AO713" s="240"/>
      <c r="AP713" s="248"/>
      <c r="AQ713" s="248"/>
      <c r="AR713" s="222"/>
      <c r="AS713" s="222"/>
      <c r="AT713" s="222">
        <f t="shared" si="97"/>
        <v>0</v>
      </c>
      <c r="AU713" s="222"/>
      <c r="AV713" s="249"/>
      <c r="AW713" s="249"/>
      <c r="AX713" s="222"/>
      <c r="AY713" s="222"/>
      <c r="AZ713" s="222"/>
      <c r="BA713" s="222"/>
      <c r="BB713" s="249"/>
      <c r="BC713" s="249"/>
      <c r="BD713" s="249"/>
      <c r="BE713" s="249"/>
    </row>
    <row r="714" spans="1:57">
      <c r="A714" s="221"/>
      <c r="B714" s="222" t="str">
        <f>IF(A714="","",VLOOKUP(A714,'IHS DATABASE'!C:D,2,0))</f>
        <v/>
      </c>
      <c r="C714" s="223" t="str">
        <f>IF(A714="","",VLOOKUP(A714,'IHS DATABASE'!C:AD,27,0))</f>
        <v/>
      </c>
      <c r="D714" s="223"/>
      <c r="E714" s="223" t="str">
        <f>IF(A714="","",VLOOKUP(A714,'IHS DATABASE'!C:G,5,0))</f>
        <v/>
      </c>
      <c r="F714" s="223" t="str">
        <f>IF(A714="","",VLOOKUP(A714,'IHS DATABASE'!C:AB,26,0))</f>
        <v/>
      </c>
      <c r="G714" s="222" t="str">
        <f>IF(A714="","",VLOOKUP(A714,'IHS DATABASE'!C:X,22,0))</f>
        <v/>
      </c>
      <c r="H714" s="224"/>
      <c r="I714" s="223" t="str">
        <f>IF(A714="","",VLOOKUP(A714,'IHS DATABASE'!C:W,21,0))</f>
        <v/>
      </c>
      <c r="J714" s="223" t="str">
        <f>IF(A714="","",VLOOKUP(A714,'IHS DATABASE'!C:T,18,0))</f>
        <v/>
      </c>
      <c r="K714" s="223"/>
      <c r="L714" s="223"/>
      <c r="M714" s="223" t="str">
        <f>IF(A714="","",VLOOKUP(A714,'IHS DATABASE'!C:U,19,0))</f>
        <v/>
      </c>
      <c r="Q714" s="233"/>
      <c r="R714" s="234"/>
      <c r="S714" s="234" t="str">
        <f>IF(A714="","",VLOOKUP(A714,'IHS DATABASE'!C:BG,30,0))</f>
        <v/>
      </c>
      <c r="T714" s="223"/>
      <c r="U714" s="234" t="str">
        <f>IF(A714="","",VLOOKUP(A714,'IHS DATABASE'!C:AG,31,0))</f>
        <v/>
      </c>
      <c r="V714" s="13"/>
      <c r="W714" s="13"/>
      <c r="X714" s="13"/>
      <c r="Y714" s="237">
        <f t="shared" si="91"/>
        <v>0</v>
      </c>
      <c r="Z714" s="237">
        <f t="shared" si="92"/>
        <v>0</v>
      </c>
      <c r="AA714" s="237" t="str">
        <f t="shared" si="93"/>
        <v>OK</v>
      </c>
      <c r="AB714" s="238"/>
      <c r="AC714" s="238"/>
      <c r="AD714" s="238"/>
      <c r="AE714" s="239"/>
      <c r="AG714" s="245"/>
      <c r="AH714" s="245"/>
      <c r="AI714" s="246"/>
      <c r="AJ714" s="246"/>
      <c r="AK714" s="240">
        <f t="shared" si="94"/>
        <v>0</v>
      </c>
      <c r="AL714" s="240">
        <f t="shared" si="95"/>
        <v>0</v>
      </c>
      <c r="AM714" s="247" t="e">
        <f t="shared" si="96"/>
        <v>#DIV/0!</v>
      </c>
      <c r="AN714" s="240" t="str">
        <f>IF(A714="","",VLOOKUP(A714,'IHS DATABASE'!C:H,6,0))</f>
        <v/>
      </c>
      <c r="AO714" s="240"/>
      <c r="AP714" s="248"/>
      <c r="AQ714" s="248"/>
      <c r="AR714" s="222"/>
      <c r="AS714" s="222"/>
      <c r="AT714" s="222">
        <f t="shared" si="97"/>
        <v>0</v>
      </c>
      <c r="AU714" s="222"/>
      <c r="AV714" s="249"/>
      <c r="AW714" s="249"/>
      <c r="AX714" s="222"/>
      <c r="AY714" s="222"/>
      <c r="AZ714" s="222"/>
      <c r="BA714" s="222"/>
      <c r="BB714" s="249"/>
      <c r="BC714" s="249"/>
      <c r="BD714" s="249"/>
      <c r="BE714" s="249"/>
    </row>
    <row r="715" spans="1:57">
      <c r="A715" s="221"/>
      <c r="B715" s="222" t="str">
        <f>IF(A715="","",VLOOKUP(A715,'IHS DATABASE'!C:D,2,0))</f>
        <v/>
      </c>
      <c r="C715" s="223" t="str">
        <f>IF(A715="","",VLOOKUP(A715,'IHS DATABASE'!C:AD,27,0))</f>
        <v/>
      </c>
      <c r="D715" s="223"/>
      <c r="E715" s="223" t="str">
        <f>IF(A715="","",VLOOKUP(A715,'IHS DATABASE'!C:G,5,0))</f>
        <v/>
      </c>
      <c r="F715" s="223" t="str">
        <f>IF(A715="","",VLOOKUP(A715,'IHS DATABASE'!C:AB,26,0))</f>
        <v/>
      </c>
      <c r="G715" s="222" t="str">
        <f>IF(A715="","",VLOOKUP(A715,'IHS DATABASE'!C:X,22,0))</f>
        <v/>
      </c>
      <c r="H715" s="224"/>
      <c r="I715" s="223" t="str">
        <f>IF(A715="","",VLOOKUP(A715,'IHS DATABASE'!C:W,21,0))</f>
        <v/>
      </c>
      <c r="J715" s="223" t="str">
        <f>IF(A715="","",VLOOKUP(A715,'IHS DATABASE'!C:T,18,0))</f>
        <v/>
      </c>
      <c r="K715" s="223"/>
      <c r="L715" s="223"/>
      <c r="M715" s="223" t="str">
        <f>IF(A715="","",VLOOKUP(A715,'IHS DATABASE'!C:U,19,0))</f>
        <v/>
      </c>
      <c r="Q715" s="233"/>
      <c r="R715" s="234"/>
      <c r="S715" s="234" t="str">
        <f>IF(A715="","",VLOOKUP(A715,'IHS DATABASE'!C:BG,30,0))</f>
        <v/>
      </c>
      <c r="T715" s="223"/>
      <c r="U715" s="234" t="str">
        <f>IF(A715="","",VLOOKUP(A715,'IHS DATABASE'!C:AG,31,0))</f>
        <v/>
      </c>
      <c r="V715" s="13"/>
      <c r="W715" s="13"/>
      <c r="X715" s="13"/>
      <c r="Y715" s="237">
        <f t="shared" ref="Y715:Y778" si="98">X715-W715</f>
        <v>0</v>
      </c>
      <c r="Z715" s="237">
        <f t="shared" ref="Z715:Z778" si="99">(O715-P715)*24</f>
        <v>0</v>
      </c>
      <c r="AA715" s="237" t="str">
        <f t="shared" ref="AA715:AA778" si="100">IF(Y715&gt;Z715,"inconsitent RH","OK")</f>
        <v>OK</v>
      </c>
      <c r="AB715" s="238"/>
      <c r="AC715" s="238"/>
      <c r="AD715" s="238"/>
      <c r="AE715" s="239"/>
      <c r="AG715" s="245"/>
      <c r="AH715" s="245"/>
      <c r="AI715" s="246"/>
      <c r="AJ715" s="246"/>
      <c r="AK715" s="240">
        <f t="shared" ref="AK715:AK778" si="101">AJ715+AI715</f>
        <v>0</v>
      </c>
      <c r="AL715" s="240">
        <f t="shared" ref="AL715:AL778" si="102">AF715-AI715</f>
        <v>0</v>
      </c>
      <c r="AM715" s="247" t="e">
        <f t="shared" ref="AM715:AM778" si="103">AL715/Y715</f>
        <v>#DIV/0!</v>
      </c>
      <c r="AN715" s="240" t="str">
        <f>IF(A715="","",VLOOKUP(A715,'IHS DATABASE'!C:H,6,0))</f>
        <v/>
      </c>
      <c r="AO715" s="240"/>
      <c r="AP715" s="248"/>
      <c r="AQ715" s="248"/>
      <c r="AR715" s="222"/>
      <c r="AS715" s="222"/>
      <c r="AT715" s="222">
        <f t="shared" ref="AT715:AT778" si="104">AR715-AS715</f>
        <v>0</v>
      </c>
      <c r="AU715" s="222"/>
      <c r="AV715" s="249"/>
      <c r="AW715" s="249"/>
      <c r="AX715" s="222"/>
      <c r="AY715" s="222"/>
      <c r="AZ715" s="222"/>
      <c r="BA715" s="222"/>
      <c r="BB715" s="249"/>
      <c r="BC715" s="249"/>
      <c r="BD715" s="249"/>
      <c r="BE715" s="249"/>
    </row>
    <row r="716" spans="1:57">
      <c r="A716" s="221"/>
      <c r="B716" s="222" t="str">
        <f>IF(A716="","",VLOOKUP(A716,'IHS DATABASE'!C:D,2,0))</f>
        <v/>
      </c>
      <c r="C716" s="223" t="str">
        <f>IF(A716="","",VLOOKUP(A716,'IHS DATABASE'!C:AD,27,0))</f>
        <v/>
      </c>
      <c r="D716" s="223"/>
      <c r="E716" s="223" t="str">
        <f>IF(A716="","",VLOOKUP(A716,'IHS DATABASE'!C:G,5,0))</f>
        <v/>
      </c>
      <c r="F716" s="223" t="str">
        <f>IF(A716="","",VLOOKUP(A716,'IHS DATABASE'!C:AB,26,0))</f>
        <v/>
      </c>
      <c r="G716" s="222" t="str">
        <f>IF(A716="","",VLOOKUP(A716,'IHS DATABASE'!C:X,22,0))</f>
        <v/>
      </c>
      <c r="H716" s="224"/>
      <c r="I716" s="223" t="str">
        <f>IF(A716="","",VLOOKUP(A716,'IHS DATABASE'!C:W,21,0))</f>
        <v/>
      </c>
      <c r="J716" s="223" t="str">
        <f>IF(A716="","",VLOOKUP(A716,'IHS DATABASE'!C:T,18,0))</f>
        <v/>
      </c>
      <c r="K716" s="223"/>
      <c r="L716" s="223"/>
      <c r="M716" s="223" t="str">
        <f>IF(A716="","",VLOOKUP(A716,'IHS DATABASE'!C:U,19,0))</f>
        <v/>
      </c>
      <c r="Q716" s="233"/>
      <c r="R716" s="234"/>
      <c r="S716" s="234" t="str">
        <f>IF(A716="","",VLOOKUP(A716,'IHS DATABASE'!C:BG,30,0))</f>
        <v/>
      </c>
      <c r="T716" s="223"/>
      <c r="U716" s="234" t="str">
        <f>IF(A716="","",VLOOKUP(A716,'IHS DATABASE'!C:AG,31,0))</f>
        <v/>
      </c>
      <c r="V716" s="13"/>
      <c r="W716" s="13"/>
      <c r="X716" s="13"/>
      <c r="Y716" s="237">
        <f t="shared" si="98"/>
        <v>0</v>
      </c>
      <c r="Z716" s="237">
        <f t="shared" si="99"/>
        <v>0</v>
      </c>
      <c r="AA716" s="237" t="str">
        <f t="shared" si="100"/>
        <v>OK</v>
      </c>
      <c r="AB716" s="238"/>
      <c r="AC716" s="238"/>
      <c r="AD716" s="238"/>
      <c r="AE716" s="239"/>
      <c r="AG716" s="245"/>
      <c r="AH716" s="245"/>
      <c r="AI716" s="246"/>
      <c r="AJ716" s="246"/>
      <c r="AK716" s="240">
        <f t="shared" si="101"/>
        <v>0</v>
      </c>
      <c r="AL716" s="240">
        <f t="shared" si="102"/>
        <v>0</v>
      </c>
      <c r="AM716" s="247" t="e">
        <f t="shared" si="103"/>
        <v>#DIV/0!</v>
      </c>
      <c r="AN716" s="240" t="str">
        <f>IF(A716="","",VLOOKUP(A716,'IHS DATABASE'!C:H,6,0))</f>
        <v/>
      </c>
      <c r="AO716" s="240"/>
      <c r="AP716" s="248"/>
      <c r="AQ716" s="248"/>
      <c r="AR716" s="222"/>
      <c r="AS716" s="222"/>
      <c r="AT716" s="222">
        <f t="shared" si="104"/>
        <v>0</v>
      </c>
      <c r="AU716" s="222"/>
      <c r="AV716" s="249"/>
      <c r="AW716" s="249"/>
      <c r="AX716" s="222"/>
      <c r="AY716" s="222"/>
      <c r="AZ716" s="222"/>
      <c r="BA716" s="222"/>
      <c r="BB716" s="249"/>
      <c r="BC716" s="249"/>
      <c r="BD716" s="249"/>
      <c r="BE716" s="249"/>
    </row>
    <row r="717" spans="1:57">
      <c r="A717" s="221"/>
      <c r="B717" s="222" t="str">
        <f>IF(A717="","",VLOOKUP(A717,'IHS DATABASE'!C:D,2,0))</f>
        <v/>
      </c>
      <c r="C717" s="223" t="str">
        <f>IF(A717="","",VLOOKUP(A717,'IHS DATABASE'!C:AD,27,0))</f>
        <v/>
      </c>
      <c r="D717" s="223"/>
      <c r="E717" s="223" t="str">
        <f>IF(A717="","",VLOOKUP(A717,'IHS DATABASE'!C:G,5,0))</f>
        <v/>
      </c>
      <c r="F717" s="223" t="str">
        <f>IF(A717="","",VLOOKUP(A717,'IHS DATABASE'!C:AB,26,0))</f>
        <v/>
      </c>
      <c r="G717" s="222" t="str">
        <f>IF(A717="","",VLOOKUP(A717,'IHS DATABASE'!C:X,22,0))</f>
        <v/>
      </c>
      <c r="H717" s="224"/>
      <c r="I717" s="223" t="str">
        <f>IF(A717="","",VLOOKUP(A717,'IHS DATABASE'!C:W,21,0))</f>
        <v/>
      </c>
      <c r="J717" s="223" t="str">
        <f>IF(A717="","",VLOOKUP(A717,'IHS DATABASE'!C:T,18,0))</f>
        <v/>
      </c>
      <c r="K717" s="223"/>
      <c r="L717" s="223"/>
      <c r="M717" s="223" t="str">
        <f>IF(A717="","",VLOOKUP(A717,'IHS DATABASE'!C:U,19,0))</f>
        <v/>
      </c>
      <c r="Q717" s="233"/>
      <c r="R717" s="234"/>
      <c r="S717" s="234" t="str">
        <f>IF(A717="","",VLOOKUP(A717,'IHS DATABASE'!C:BG,30,0))</f>
        <v/>
      </c>
      <c r="T717" s="223"/>
      <c r="U717" s="234" t="str">
        <f>IF(A717="","",VLOOKUP(A717,'IHS DATABASE'!C:AG,31,0))</f>
        <v/>
      </c>
      <c r="V717" s="13"/>
      <c r="W717" s="13"/>
      <c r="X717" s="13"/>
      <c r="Y717" s="237">
        <f t="shared" si="98"/>
        <v>0</v>
      </c>
      <c r="Z717" s="237">
        <f t="shared" si="99"/>
        <v>0</v>
      </c>
      <c r="AA717" s="237" t="str">
        <f t="shared" si="100"/>
        <v>OK</v>
      </c>
      <c r="AB717" s="238"/>
      <c r="AC717" s="238"/>
      <c r="AD717" s="238"/>
      <c r="AE717" s="239"/>
      <c r="AG717" s="245"/>
      <c r="AH717" s="245"/>
      <c r="AI717" s="246"/>
      <c r="AJ717" s="246"/>
      <c r="AK717" s="240">
        <f t="shared" si="101"/>
        <v>0</v>
      </c>
      <c r="AL717" s="240">
        <f t="shared" si="102"/>
        <v>0</v>
      </c>
      <c r="AM717" s="247" t="e">
        <f t="shared" si="103"/>
        <v>#DIV/0!</v>
      </c>
      <c r="AN717" s="240" t="str">
        <f>IF(A717="","",VLOOKUP(A717,'IHS DATABASE'!C:H,6,0))</f>
        <v/>
      </c>
      <c r="AO717" s="240"/>
      <c r="AP717" s="248"/>
      <c r="AQ717" s="248"/>
      <c r="AR717" s="222"/>
      <c r="AS717" s="222"/>
      <c r="AT717" s="222">
        <f t="shared" si="104"/>
        <v>0</v>
      </c>
      <c r="AU717" s="222"/>
      <c r="AV717" s="249"/>
      <c r="AW717" s="249"/>
      <c r="AX717" s="222"/>
      <c r="AY717" s="222"/>
      <c r="AZ717" s="222"/>
      <c r="BA717" s="222"/>
      <c r="BB717" s="249"/>
      <c r="BC717" s="249"/>
      <c r="BD717" s="249"/>
      <c r="BE717" s="249"/>
    </row>
    <row r="718" spans="1:57">
      <c r="A718" s="221"/>
      <c r="B718" s="222" t="str">
        <f>IF(A718="","",VLOOKUP(A718,'IHS DATABASE'!C:D,2,0))</f>
        <v/>
      </c>
      <c r="C718" s="223" t="str">
        <f>IF(A718="","",VLOOKUP(A718,'IHS DATABASE'!C:AD,27,0))</f>
        <v/>
      </c>
      <c r="D718" s="223"/>
      <c r="E718" s="223" t="str">
        <f>IF(A718="","",VLOOKUP(A718,'IHS DATABASE'!C:G,5,0))</f>
        <v/>
      </c>
      <c r="F718" s="223" t="str">
        <f>IF(A718="","",VLOOKUP(A718,'IHS DATABASE'!C:AB,26,0))</f>
        <v/>
      </c>
      <c r="G718" s="222" t="str">
        <f>IF(A718="","",VLOOKUP(A718,'IHS DATABASE'!C:X,22,0))</f>
        <v/>
      </c>
      <c r="H718" s="224"/>
      <c r="I718" s="223" t="str">
        <f>IF(A718="","",VLOOKUP(A718,'IHS DATABASE'!C:W,21,0))</f>
        <v/>
      </c>
      <c r="J718" s="223" t="str">
        <f>IF(A718="","",VLOOKUP(A718,'IHS DATABASE'!C:T,18,0))</f>
        <v/>
      </c>
      <c r="K718" s="223"/>
      <c r="L718" s="223"/>
      <c r="M718" s="223" t="str">
        <f>IF(A718="","",VLOOKUP(A718,'IHS DATABASE'!C:U,19,0))</f>
        <v/>
      </c>
      <c r="Q718" s="233"/>
      <c r="R718" s="234"/>
      <c r="S718" s="234" t="str">
        <f>IF(A718="","",VLOOKUP(A718,'IHS DATABASE'!C:BG,30,0))</f>
        <v/>
      </c>
      <c r="T718" s="223"/>
      <c r="U718" s="234" t="str">
        <f>IF(A718="","",VLOOKUP(A718,'IHS DATABASE'!C:AG,31,0))</f>
        <v/>
      </c>
      <c r="V718" s="13"/>
      <c r="W718" s="13"/>
      <c r="X718" s="13"/>
      <c r="Y718" s="237">
        <f t="shared" si="98"/>
        <v>0</v>
      </c>
      <c r="Z718" s="237">
        <f t="shared" si="99"/>
        <v>0</v>
      </c>
      <c r="AA718" s="237" t="str">
        <f t="shared" si="100"/>
        <v>OK</v>
      </c>
      <c r="AB718" s="238"/>
      <c r="AC718" s="238"/>
      <c r="AD718" s="238"/>
      <c r="AE718" s="239"/>
      <c r="AG718" s="245"/>
      <c r="AH718" s="245"/>
      <c r="AI718" s="246"/>
      <c r="AJ718" s="246"/>
      <c r="AK718" s="240">
        <f t="shared" si="101"/>
        <v>0</v>
      </c>
      <c r="AL718" s="240">
        <f t="shared" si="102"/>
        <v>0</v>
      </c>
      <c r="AM718" s="247" t="e">
        <f t="shared" si="103"/>
        <v>#DIV/0!</v>
      </c>
      <c r="AN718" s="240" t="str">
        <f>IF(A718="","",VLOOKUP(A718,'IHS DATABASE'!C:H,6,0))</f>
        <v/>
      </c>
      <c r="AO718" s="240"/>
      <c r="AP718" s="248"/>
      <c r="AQ718" s="248"/>
      <c r="AR718" s="222"/>
      <c r="AS718" s="222"/>
      <c r="AT718" s="222">
        <f t="shared" si="104"/>
        <v>0</v>
      </c>
      <c r="AU718" s="222"/>
      <c r="AV718" s="249"/>
      <c r="AW718" s="249"/>
      <c r="AX718" s="222"/>
      <c r="AY718" s="222"/>
      <c r="AZ718" s="222"/>
      <c r="BA718" s="222"/>
      <c r="BB718" s="249"/>
      <c r="BC718" s="249"/>
      <c r="BD718" s="249"/>
      <c r="BE718" s="249"/>
    </row>
    <row r="719" spans="1:57">
      <c r="A719" s="221"/>
      <c r="B719" s="222" t="str">
        <f>IF(A719="","",VLOOKUP(A719,'IHS DATABASE'!C:D,2,0))</f>
        <v/>
      </c>
      <c r="C719" s="223" t="str">
        <f>IF(A719="","",VLOOKUP(A719,'IHS DATABASE'!C:AD,27,0))</f>
        <v/>
      </c>
      <c r="D719" s="223"/>
      <c r="E719" s="223" t="str">
        <f>IF(A719="","",VLOOKUP(A719,'IHS DATABASE'!C:G,5,0))</f>
        <v/>
      </c>
      <c r="F719" s="223" t="str">
        <f>IF(A719="","",VLOOKUP(A719,'IHS DATABASE'!C:AB,26,0))</f>
        <v/>
      </c>
      <c r="G719" s="222" t="str">
        <f>IF(A719="","",VLOOKUP(A719,'IHS DATABASE'!C:X,22,0))</f>
        <v/>
      </c>
      <c r="H719" s="224"/>
      <c r="I719" s="223" t="str">
        <f>IF(A719="","",VLOOKUP(A719,'IHS DATABASE'!C:W,21,0))</f>
        <v/>
      </c>
      <c r="J719" s="223" t="str">
        <f>IF(A719="","",VLOOKUP(A719,'IHS DATABASE'!C:T,18,0))</f>
        <v/>
      </c>
      <c r="K719" s="223"/>
      <c r="L719" s="223"/>
      <c r="M719" s="223" t="str">
        <f>IF(A719="","",VLOOKUP(A719,'IHS DATABASE'!C:U,19,0))</f>
        <v/>
      </c>
      <c r="Q719" s="233"/>
      <c r="R719" s="234"/>
      <c r="S719" s="234" t="str">
        <f>IF(A719="","",VLOOKUP(A719,'IHS DATABASE'!C:BG,30,0))</f>
        <v/>
      </c>
      <c r="T719" s="223"/>
      <c r="U719" s="234" t="str">
        <f>IF(A719="","",VLOOKUP(A719,'IHS DATABASE'!C:AG,31,0))</f>
        <v/>
      </c>
      <c r="V719" s="13"/>
      <c r="W719" s="13"/>
      <c r="X719" s="13"/>
      <c r="Y719" s="237">
        <f t="shared" si="98"/>
        <v>0</v>
      </c>
      <c r="Z719" s="237">
        <f t="shared" si="99"/>
        <v>0</v>
      </c>
      <c r="AA719" s="237" t="str">
        <f t="shared" si="100"/>
        <v>OK</v>
      </c>
      <c r="AB719" s="238"/>
      <c r="AC719" s="238"/>
      <c r="AD719" s="238"/>
      <c r="AE719" s="239"/>
      <c r="AG719" s="245"/>
      <c r="AH719" s="245"/>
      <c r="AI719" s="246"/>
      <c r="AJ719" s="246"/>
      <c r="AK719" s="240">
        <f t="shared" si="101"/>
        <v>0</v>
      </c>
      <c r="AL719" s="240">
        <f t="shared" si="102"/>
        <v>0</v>
      </c>
      <c r="AM719" s="247" t="e">
        <f t="shared" si="103"/>
        <v>#DIV/0!</v>
      </c>
      <c r="AN719" s="240" t="str">
        <f>IF(A719="","",VLOOKUP(A719,'IHS DATABASE'!C:H,6,0))</f>
        <v/>
      </c>
      <c r="AO719" s="240"/>
      <c r="AP719" s="248"/>
      <c r="AQ719" s="248"/>
      <c r="AR719" s="222"/>
      <c r="AS719" s="222"/>
      <c r="AT719" s="222">
        <f t="shared" si="104"/>
        <v>0</v>
      </c>
      <c r="AU719" s="222"/>
      <c r="AV719" s="249"/>
      <c r="AW719" s="249"/>
      <c r="AX719" s="222"/>
      <c r="AY719" s="222"/>
      <c r="AZ719" s="222"/>
      <c r="BA719" s="222"/>
      <c r="BB719" s="249"/>
      <c r="BC719" s="249"/>
      <c r="BD719" s="249"/>
      <c r="BE719" s="249"/>
    </row>
    <row r="720" spans="1:57">
      <c r="A720" s="221"/>
      <c r="B720" s="222" t="str">
        <f>IF(A720="","",VLOOKUP(A720,'IHS DATABASE'!C:D,2,0))</f>
        <v/>
      </c>
      <c r="C720" s="223" t="str">
        <f>IF(A720="","",VLOOKUP(A720,'IHS DATABASE'!C:AD,27,0))</f>
        <v/>
      </c>
      <c r="D720" s="223"/>
      <c r="E720" s="223" t="str">
        <f>IF(A720="","",VLOOKUP(A720,'IHS DATABASE'!C:G,5,0))</f>
        <v/>
      </c>
      <c r="F720" s="223" t="str">
        <f>IF(A720="","",VLOOKUP(A720,'IHS DATABASE'!C:AB,26,0))</f>
        <v/>
      </c>
      <c r="G720" s="222" t="str">
        <f>IF(A720="","",VLOOKUP(A720,'IHS DATABASE'!C:X,22,0))</f>
        <v/>
      </c>
      <c r="H720" s="224"/>
      <c r="I720" s="223" t="str">
        <f>IF(A720="","",VLOOKUP(A720,'IHS DATABASE'!C:W,21,0))</f>
        <v/>
      </c>
      <c r="J720" s="223" t="str">
        <f>IF(A720="","",VLOOKUP(A720,'IHS DATABASE'!C:T,18,0))</f>
        <v/>
      </c>
      <c r="K720" s="223"/>
      <c r="L720" s="223"/>
      <c r="M720" s="223" t="str">
        <f>IF(A720="","",VLOOKUP(A720,'IHS DATABASE'!C:U,19,0))</f>
        <v/>
      </c>
      <c r="Q720" s="233"/>
      <c r="R720" s="234"/>
      <c r="S720" s="234" t="str">
        <f>IF(A720="","",VLOOKUP(A720,'IHS DATABASE'!C:BG,30,0))</f>
        <v/>
      </c>
      <c r="T720" s="223"/>
      <c r="U720" s="234" t="str">
        <f>IF(A720="","",VLOOKUP(A720,'IHS DATABASE'!C:AG,31,0))</f>
        <v/>
      </c>
      <c r="V720" s="13"/>
      <c r="W720" s="13"/>
      <c r="X720" s="13"/>
      <c r="Y720" s="237">
        <f t="shared" si="98"/>
        <v>0</v>
      </c>
      <c r="Z720" s="237">
        <f t="shared" si="99"/>
        <v>0</v>
      </c>
      <c r="AA720" s="237" t="str">
        <f t="shared" si="100"/>
        <v>OK</v>
      </c>
      <c r="AB720" s="238"/>
      <c r="AC720" s="238"/>
      <c r="AD720" s="238"/>
      <c r="AE720" s="239"/>
      <c r="AG720" s="245"/>
      <c r="AH720" s="245"/>
      <c r="AI720" s="246"/>
      <c r="AJ720" s="246"/>
      <c r="AK720" s="240">
        <f t="shared" si="101"/>
        <v>0</v>
      </c>
      <c r="AL720" s="240">
        <f t="shared" si="102"/>
        <v>0</v>
      </c>
      <c r="AM720" s="247" t="e">
        <f t="shared" si="103"/>
        <v>#DIV/0!</v>
      </c>
      <c r="AN720" s="240" t="str">
        <f>IF(A720="","",VLOOKUP(A720,'IHS DATABASE'!C:H,6,0))</f>
        <v/>
      </c>
      <c r="AO720" s="240"/>
      <c r="AP720" s="248"/>
      <c r="AQ720" s="248"/>
      <c r="AR720" s="222"/>
      <c r="AS720" s="222"/>
      <c r="AT720" s="222">
        <f t="shared" si="104"/>
        <v>0</v>
      </c>
      <c r="AU720" s="222"/>
      <c r="AV720" s="249"/>
      <c r="AW720" s="249"/>
      <c r="AX720" s="222"/>
      <c r="AY720" s="222"/>
      <c r="AZ720" s="222"/>
      <c r="BA720" s="222"/>
      <c r="BB720" s="249"/>
      <c r="BC720" s="249"/>
      <c r="BD720" s="249"/>
      <c r="BE720" s="249"/>
    </row>
    <row r="721" spans="1:57">
      <c r="A721" s="221"/>
      <c r="B721" s="222" t="str">
        <f>IF(A721="","",VLOOKUP(A721,'IHS DATABASE'!C:D,2,0))</f>
        <v/>
      </c>
      <c r="C721" s="223" t="str">
        <f>IF(A721="","",VLOOKUP(A721,'IHS DATABASE'!C:AD,27,0))</f>
        <v/>
      </c>
      <c r="D721" s="223"/>
      <c r="E721" s="223" t="str">
        <f>IF(A721="","",VLOOKUP(A721,'IHS DATABASE'!C:G,5,0))</f>
        <v/>
      </c>
      <c r="F721" s="223" t="str">
        <f>IF(A721="","",VLOOKUP(A721,'IHS DATABASE'!C:AB,26,0))</f>
        <v/>
      </c>
      <c r="G721" s="222" t="str">
        <f>IF(A721="","",VLOOKUP(A721,'IHS DATABASE'!C:X,22,0))</f>
        <v/>
      </c>
      <c r="H721" s="224"/>
      <c r="I721" s="223" t="str">
        <f>IF(A721="","",VLOOKUP(A721,'IHS DATABASE'!C:W,21,0))</f>
        <v/>
      </c>
      <c r="J721" s="223" t="str">
        <f>IF(A721="","",VLOOKUP(A721,'IHS DATABASE'!C:T,18,0))</f>
        <v/>
      </c>
      <c r="K721" s="223"/>
      <c r="L721" s="223"/>
      <c r="M721" s="223" t="str">
        <f>IF(A721="","",VLOOKUP(A721,'IHS DATABASE'!C:U,19,0))</f>
        <v/>
      </c>
      <c r="Q721" s="233"/>
      <c r="R721" s="234"/>
      <c r="S721" s="234" t="str">
        <f>IF(A721="","",VLOOKUP(A721,'IHS DATABASE'!C:BG,30,0))</f>
        <v/>
      </c>
      <c r="T721" s="223"/>
      <c r="U721" s="234" t="str">
        <f>IF(A721="","",VLOOKUP(A721,'IHS DATABASE'!C:AG,31,0))</f>
        <v/>
      </c>
      <c r="V721" s="13"/>
      <c r="W721" s="13"/>
      <c r="X721" s="13"/>
      <c r="Y721" s="237">
        <f t="shared" si="98"/>
        <v>0</v>
      </c>
      <c r="Z721" s="237">
        <f t="shared" si="99"/>
        <v>0</v>
      </c>
      <c r="AA721" s="237" t="str">
        <f t="shared" si="100"/>
        <v>OK</v>
      </c>
      <c r="AB721" s="238"/>
      <c r="AC721" s="238"/>
      <c r="AD721" s="238"/>
      <c r="AE721" s="239"/>
      <c r="AG721" s="245"/>
      <c r="AH721" s="245"/>
      <c r="AI721" s="246"/>
      <c r="AJ721" s="246"/>
      <c r="AK721" s="240">
        <f t="shared" si="101"/>
        <v>0</v>
      </c>
      <c r="AL721" s="240">
        <f t="shared" si="102"/>
        <v>0</v>
      </c>
      <c r="AM721" s="247" t="e">
        <f t="shared" si="103"/>
        <v>#DIV/0!</v>
      </c>
      <c r="AN721" s="240" t="str">
        <f>IF(A721="","",VLOOKUP(A721,'IHS DATABASE'!C:H,6,0))</f>
        <v/>
      </c>
      <c r="AO721" s="240"/>
      <c r="AP721" s="248"/>
      <c r="AQ721" s="248"/>
      <c r="AR721" s="222"/>
      <c r="AS721" s="222"/>
      <c r="AT721" s="222">
        <f t="shared" si="104"/>
        <v>0</v>
      </c>
      <c r="AU721" s="222"/>
      <c r="AV721" s="249"/>
      <c r="AW721" s="249"/>
      <c r="AX721" s="222"/>
      <c r="AY721" s="222"/>
      <c r="AZ721" s="222"/>
      <c r="BA721" s="222"/>
      <c r="BB721" s="249"/>
      <c r="BC721" s="249"/>
      <c r="BD721" s="249"/>
      <c r="BE721" s="249"/>
    </row>
    <row r="722" spans="1:57">
      <c r="A722" s="221"/>
      <c r="B722" s="222" t="str">
        <f>IF(A722="","",VLOOKUP(A722,'IHS DATABASE'!C:D,2,0))</f>
        <v/>
      </c>
      <c r="C722" s="223" t="str">
        <f>IF(A722="","",VLOOKUP(A722,'IHS DATABASE'!C:AD,27,0))</f>
        <v/>
      </c>
      <c r="D722" s="223"/>
      <c r="E722" s="223" t="str">
        <f>IF(A722="","",VLOOKUP(A722,'IHS DATABASE'!C:G,5,0))</f>
        <v/>
      </c>
      <c r="F722" s="223" t="str">
        <f>IF(A722="","",VLOOKUP(A722,'IHS DATABASE'!C:AB,26,0))</f>
        <v/>
      </c>
      <c r="G722" s="222" t="str">
        <f>IF(A722="","",VLOOKUP(A722,'IHS DATABASE'!C:X,22,0))</f>
        <v/>
      </c>
      <c r="H722" s="224"/>
      <c r="I722" s="223" t="str">
        <f>IF(A722="","",VLOOKUP(A722,'IHS DATABASE'!C:W,21,0))</f>
        <v/>
      </c>
      <c r="J722" s="223" t="str">
        <f>IF(A722="","",VLOOKUP(A722,'IHS DATABASE'!C:T,18,0))</f>
        <v/>
      </c>
      <c r="K722" s="223"/>
      <c r="L722" s="223"/>
      <c r="M722" s="223" t="str">
        <f>IF(A722="","",VLOOKUP(A722,'IHS DATABASE'!C:U,19,0))</f>
        <v/>
      </c>
      <c r="Q722" s="233"/>
      <c r="R722" s="234"/>
      <c r="S722" s="234" t="str">
        <f>IF(A722="","",VLOOKUP(A722,'IHS DATABASE'!C:BG,30,0))</f>
        <v/>
      </c>
      <c r="T722" s="223"/>
      <c r="U722" s="234" t="str">
        <f>IF(A722="","",VLOOKUP(A722,'IHS DATABASE'!C:AG,31,0))</f>
        <v/>
      </c>
      <c r="V722" s="13"/>
      <c r="W722" s="13"/>
      <c r="X722" s="13"/>
      <c r="Y722" s="237">
        <f t="shared" si="98"/>
        <v>0</v>
      </c>
      <c r="Z722" s="237">
        <f t="shared" si="99"/>
        <v>0</v>
      </c>
      <c r="AA722" s="237" t="str">
        <f t="shared" si="100"/>
        <v>OK</v>
      </c>
      <c r="AB722" s="238"/>
      <c r="AC722" s="238"/>
      <c r="AD722" s="238"/>
      <c r="AE722" s="239"/>
      <c r="AG722" s="245"/>
      <c r="AH722" s="245"/>
      <c r="AI722" s="246"/>
      <c r="AJ722" s="246"/>
      <c r="AK722" s="240">
        <f t="shared" si="101"/>
        <v>0</v>
      </c>
      <c r="AL722" s="240">
        <f t="shared" si="102"/>
        <v>0</v>
      </c>
      <c r="AM722" s="247" t="e">
        <f t="shared" si="103"/>
        <v>#DIV/0!</v>
      </c>
      <c r="AN722" s="240" t="str">
        <f>IF(A722="","",VLOOKUP(A722,'IHS DATABASE'!C:H,6,0))</f>
        <v/>
      </c>
      <c r="AO722" s="240"/>
      <c r="AP722" s="248"/>
      <c r="AQ722" s="248"/>
      <c r="AR722" s="222"/>
      <c r="AS722" s="222"/>
      <c r="AT722" s="222">
        <f t="shared" si="104"/>
        <v>0</v>
      </c>
      <c r="AU722" s="222"/>
      <c r="AV722" s="249"/>
      <c r="AW722" s="249"/>
      <c r="AX722" s="222"/>
      <c r="AY722" s="222"/>
      <c r="AZ722" s="222"/>
      <c r="BA722" s="222"/>
      <c r="BB722" s="249"/>
      <c r="BC722" s="249"/>
      <c r="BD722" s="249"/>
      <c r="BE722" s="249"/>
    </row>
    <row r="723" spans="1:57">
      <c r="A723" s="221"/>
      <c r="B723" s="222" t="str">
        <f>IF(A723="","",VLOOKUP(A723,'IHS DATABASE'!C:D,2,0))</f>
        <v/>
      </c>
      <c r="C723" s="223" t="str">
        <f>IF(A723="","",VLOOKUP(A723,'IHS DATABASE'!C:AD,27,0))</f>
        <v/>
      </c>
      <c r="D723" s="223"/>
      <c r="E723" s="223" t="str">
        <f>IF(A723="","",VLOOKUP(A723,'IHS DATABASE'!C:G,5,0))</f>
        <v/>
      </c>
      <c r="F723" s="223" t="str">
        <f>IF(A723="","",VLOOKUP(A723,'IHS DATABASE'!C:AB,26,0))</f>
        <v/>
      </c>
      <c r="G723" s="222" t="str">
        <f>IF(A723="","",VLOOKUP(A723,'IHS DATABASE'!C:X,22,0))</f>
        <v/>
      </c>
      <c r="H723" s="224"/>
      <c r="I723" s="223" t="str">
        <f>IF(A723="","",VLOOKUP(A723,'IHS DATABASE'!C:W,21,0))</f>
        <v/>
      </c>
      <c r="J723" s="223" t="str">
        <f>IF(A723="","",VLOOKUP(A723,'IHS DATABASE'!C:T,18,0))</f>
        <v/>
      </c>
      <c r="K723" s="223"/>
      <c r="L723" s="223"/>
      <c r="M723" s="223" t="str">
        <f>IF(A723="","",VLOOKUP(A723,'IHS DATABASE'!C:U,19,0))</f>
        <v/>
      </c>
      <c r="Q723" s="233"/>
      <c r="R723" s="234"/>
      <c r="S723" s="234" t="str">
        <f>IF(A723="","",VLOOKUP(A723,'IHS DATABASE'!C:BG,30,0))</f>
        <v/>
      </c>
      <c r="T723" s="223"/>
      <c r="U723" s="234" t="str">
        <f>IF(A723="","",VLOOKUP(A723,'IHS DATABASE'!C:AG,31,0))</f>
        <v/>
      </c>
      <c r="V723" s="13"/>
      <c r="W723" s="13"/>
      <c r="X723" s="13"/>
      <c r="Y723" s="237">
        <f t="shared" si="98"/>
        <v>0</v>
      </c>
      <c r="Z723" s="237">
        <f t="shared" si="99"/>
        <v>0</v>
      </c>
      <c r="AA723" s="237" t="str">
        <f t="shared" si="100"/>
        <v>OK</v>
      </c>
      <c r="AB723" s="238"/>
      <c r="AC723" s="238"/>
      <c r="AD723" s="238"/>
      <c r="AE723" s="239"/>
      <c r="AG723" s="245"/>
      <c r="AH723" s="245"/>
      <c r="AI723" s="246"/>
      <c r="AJ723" s="246"/>
      <c r="AK723" s="240">
        <f t="shared" si="101"/>
        <v>0</v>
      </c>
      <c r="AL723" s="240">
        <f t="shared" si="102"/>
        <v>0</v>
      </c>
      <c r="AM723" s="247" t="e">
        <f t="shared" si="103"/>
        <v>#DIV/0!</v>
      </c>
      <c r="AN723" s="240" t="str">
        <f>IF(A723="","",VLOOKUP(A723,'IHS DATABASE'!C:H,6,0))</f>
        <v/>
      </c>
      <c r="AO723" s="240"/>
      <c r="AP723" s="248"/>
      <c r="AQ723" s="248"/>
      <c r="AR723" s="222"/>
      <c r="AS723" s="222"/>
      <c r="AT723" s="222">
        <f t="shared" si="104"/>
        <v>0</v>
      </c>
      <c r="AU723" s="222"/>
      <c r="AV723" s="249"/>
      <c r="AW723" s="249"/>
      <c r="AX723" s="222"/>
      <c r="AY723" s="222"/>
      <c r="AZ723" s="222"/>
      <c r="BA723" s="222"/>
      <c r="BB723" s="249"/>
      <c r="BC723" s="249"/>
      <c r="BD723" s="249"/>
      <c r="BE723" s="249"/>
    </row>
    <row r="724" spans="1:57">
      <c r="A724" s="221"/>
      <c r="B724" s="222" t="str">
        <f>IF(A724="","",VLOOKUP(A724,'IHS DATABASE'!C:D,2,0))</f>
        <v/>
      </c>
      <c r="C724" s="223" t="str">
        <f>IF(A724="","",VLOOKUP(A724,'IHS DATABASE'!C:AD,27,0))</f>
        <v/>
      </c>
      <c r="D724" s="223"/>
      <c r="E724" s="223" t="str">
        <f>IF(A724="","",VLOOKUP(A724,'IHS DATABASE'!C:G,5,0))</f>
        <v/>
      </c>
      <c r="F724" s="223" t="str">
        <f>IF(A724="","",VLOOKUP(A724,'IHS DATABASE'!C:AB,26,0))</f>
        <v/>
      </c>
      <c r="G724" s="222" t="str">
        <f>IF(A724="","",VLOOKUP(A724,'IHS DATABASE'!C:X,22,0))</f>
        <v/>
      </c>
      <c r="H724" s="224"/>
      <c r="I724" s="223" t="str">
        <f>IF(A724="","",VLOOKUP(A724,'IHS DATABASE'!C:W,21,0))</f>
        <v/>
      </c>
      <c r="J724" s="223" t="str">
        <f>IF(A724="","",VLOOKUP(A724,'IHS DATABASE'!C:T,18,0))</f>
        <v/>
      </c>
      <c r="K724" s="223"/>
      <c r="L724" s="223"/>
      <c r="M724" s="223" t="str">
        <f>IF(A724="","",VLOOKUP(A724,'IHS DATABASE'!C:U,19,0))</f>
        <v/>
      </c>
      <c r="Q724" s="233"/>
      <c r="R724" s="234"/>
      <c r="S724" s="234" t="str">
        <f>IF(A724="","",VLOOKUP(A724,'IHS DATABASE'!C:BG,30,0))</f>
        <v/>
      </c>
      <c r="T724" s="223"/>
      <c r="U724" s="234" t="str">
        <f>IF(A724="","",VLOOKUP(A724,'IHS DATABASE'!C:AG,31,0))</f>
        <v/>
      </c>
      <c r="V724" s="13"/>
      <c r="W724" s="13"/>
      <c r="X724" s="13"/>
      <c r="Y724" s="237">
        <f t="shared" si="98"/>
        <v>0</v>
      </c>
      <c r="Z724" s="237">
        <f t="shared" si="99"/>
        <v>0</v>
      </c>
      <c r="AA724" s="237" t="str">
        <f t="shared" si="100"/>
        <v>OK</v>
      </c>
      <c r="AB724" s="238"/>
      <c r="AC724" s="238"/>
      <c r="AD724" s="238"/>
      <c r="AE724" s="239"/>
      <c r="AG724" s="245"/>
      <c r="AH724" s="245"/>
      <c r="AI724" s="246"/>
      <c r="AJ724" s="246"/>
      <c r="AK724" s="240">
        <f t="shared" si="101"/>
        <v>0</v>
      </c>
      <c r="AL724" s="240">
        <f t="shared" si="102"/>
        <v>0</v>
      </c>
      <c r="AM724" s="247" t="e">
        <f t="shared" si="103"/>
        <v>#DIV/0!</v>
      </c>
      <c r="AN724" s="240" t="str">
        <f>IF(A724="","",VLOOKUP(A724,'IHS DATABASE'!C:H,6,0))</f>
        <v/>
      </c>
      <c r="AO724" s="240"/>
      <c r="AP724" s="248"/>
      <c r="AQ724" s="248"/>
      <c r="AR724" s="222"/>
      <c r="AS724" s="222"/>
      <c r="AT724" s="222">
        <f t="shared" si="104"/>
        <v>0</v>
      </c>
      <c r="AU724" s="222"/>
      <c r="AV724" s="249"/>
      <c r="AW724" s="249"/>
      <c r="AX724" s="222"/>
      <c r="AY724" s="222"/>
      <c r="AZ724" s="222"/>
      <c r="BA724" s="222"/>
      <c r="BB724" s="249"/>
      <c r="BC724" s="249"/>
      <c r="BD724" s="249"/>
      <c r="BE724" s="249"/>
    </row>
    <row r="725" spans="1:57">
      <c r="A725" s="221"/>
      <c r="B725" s="222" t="str">
        <f>IF(A725="","",VLOOKUP(A725,'IHS DATABASE'!C:D,2,0))</f>
        <v/>
      </c>
      <c r="C725" s="223" t="str">
        <f>IF(A725="","",VLOOKUP(A725,'IHS DATABASE'!C:AD,27,0))</f>
        <v/>
      </c>
      <c r="D725" s="223"/>
      <c r="E725" s="223" t="str">
        <f>IF(A725="","",VLOOKUP(A725,'IHS DATABASE'!C:G,5,0))</f>
        <v/>
      </c>
      <c r="F725" s="223" t="str">
        <f>IF(A725="","",VLOOKUP(A725,'IHS DATABASE'!C:AB,26,0))</f>
        <v/>
      </c>
      <c r="G725" s="222" t="str">
        <f>IF(A725="","",VLOOKUP(A725,'IHS DATABASE'!C:X,22,0))</f>
        <v/>
      </c>
      <c r="H725" s="224"/>
      <c r="I725" s="223" t="str">
        <f>IF(A725="","",VLOOKUP(A725,'IHS DATABASE'!C:W,21,0))</f>
        <v/>
      </c>
      <c r="J725" s="223" t="str">
        <f>IF(A725="","",VLOOKUP(A725,'IHS DATABASE'!C:T,18,0))</f>
        <v/>
      </c>
      <c r="K725" s="223"/>
      <c r="L725" s="223"/>
      <c r="M725" s="223" t="str">
        <f>IF(A725="","",VLOOKUP(A725,'IHS DATABASE'!C:U,19,0))</f>
        <v/>
      </c>
      <c r="Q725" s="233"/>
      <c r="R725" s="234"/>
      <c r="S725" s="234" t="str">
        <f>IF(A725="","",VLOOKUP(A725,'IHS DATABASE'!C:BG,30,0))</f>
        <v/>
      </c>
      <c r="T725" s="223"/>
      <c r="U725" s="234" t="str">
        <f>IF(A725="","",VLOOKUP(A725,'IHS DATABASE'!C:AG,31,0))</f>
        <v/>
      </c>
      <c r="V725" s="13"/>
      <c r="W725" s="13"/>
      <c r="X725" s="13"/>
      <c r="Y725" s="237">
        <f t="shared" si="98"/>
        <v>0</v>
      </c>
      <c r="Z725" s="237">
        <f t="shared" si="99"/>
        <v>0</v>
      </c>
      <c r="AA725" s="237" t="str">
        <f t="shared" si="100"/>
        <v>OK</v>
      </c>
      <c r="AB725" s="238"/>
      <c r="AC725" s="238"/>
      <c r="AD725" s="238"/>
      <c r="AE725" s="239"/>
      <c r="AG725" s="245"/>
      <c r="AH725" s="245"/>
      <c r="AI725" s="246"/>
      <c r="AJ725" s="246"/>
      <c r="AK725" s="240">
        <f t="shared" si="101"/>
        <v>0</v>
      </c>
      <c r="AL725" s="240">
        <f t="shared" si="102"/>
        <v>0</v>
      </c>
      <c r="AM725" s="247" t="e">
        <f t="shared" si="103"/>
        <v>#DIV/0!</v>
      </c>
      <c r="AN725" s="240" t="str">
        <f>IF(A725="","",VLOOKUP(A725,'IHS DATABASE'!C:H,6,0))</f>
        <v/>
      </c>
      <c r="AO725" s="240"/>
      <c r="AP725" s="248"/>
      <c r="AQ725" s="248"/>
      <c r="AR725" s="222"/>
      <c r="AS725" s="222"/>
      <c r="AT725" s="222">
        <f t="shared" si="104"/>
        <v>0</v>
      </c>
      <c r="AU725" s="222"/>
      <c r="AV725" s="249"/>
      <c r="AW725" s="249"/>
      <c r="AX725" s="222"/>
      <c r="AY725" s="222"/>
      <c r="AZ725" s="222"/>
      <c r="BA725" s="222"/>
      <c r="BB725" s="249"/>
      <c r="BC725" s="249"/>
      <c r="BD725" s="249"/>
      <c r="BE725" s="249"/>
    </row>
    <row r="726" spans="1:57">
      <c r="A726" s="221"/>
      <c r="B726" s="222" t="str">
        <f>IF(A726="","",VLOOKUP(A726,'IHS DATABASE'!C:D,2,0))</f>
        <v/>
      </c>
      <c r="C726" s="223" t="str">
        <f>IF(A726="","",VLOOKUP(A726,'IHS DATABASE'!C:AD,27,0))</f>
        <v/>
      </c>
      <c r="D726" s="223"/>
      <c r="E726" s="223" t="str">
        <f>IF(A726="","",VLOOKUP(A726,'IHS DATABASE'!C:G,5,0))</f>
        <v/>
      </c>
      <c r="F726" s="223" t="str">
        <f>IF(A726="","",VLOOKUP(A726,'IHS DATABASE'!C:AB,26,0))</f>
        <v/>
      </c>
      <c r="G726" s="222" t="str">
        <f>IF(A726="","",VLOOKUP(A726,'IHS DATABASE'!C:X,22,0))</f>
        <v/>
      </c>
      <c r="H726" s="224"/>
      <c r="I726" s="223" t="str">
        <f>IF(A726="","",VLOOKUP(A726,'IHS DATABASE'!C:W,21,0))</f>
        <v/>
      </c>
      <c r="J726" s="223" t="str">
        <f>IF(A726="","",VLOOKUP(A726,'IHS DATABASE'!C:T,18,0))</f>
        <v/>
      </c>
      <c r="K726" s="223"/>
      <c r="L726" s="223"/>
      <c r="M726" s="223" t="str">
        <f>IF(A726="","",VLOOKUP(A726,'IHS DATABASE'!C:U,19,0))</f>
        <v/>
      </c>
      <c r="Q726" s="233"/>
      <c r="R726" s="234"/>
      <c r="S726" s="234" t="str">
        <f>IF(A726="","",VLOOKUP(A726,'IHS DATABASE'!C:BG,30,0))</f>
        <v/>
      </c>
      <c r="T726" s="223"/>
      <c r="U726" s="234" t="str">
        <f>IF(A726="","",VLOOKUP(A726,'IHS DATABASE'!C:AG,31,0))</f>
        <v/>
      </c>
      <c r="V726" s="13"/>
      <c r="W726" s="13"/>
      <c r="X726" s="13"/>
      <c r="Y726" s="237">
        <f t="shared" si="98"/>
        <v>0</v>
      </c>
      <c r="Z726" s="237">
        <f t="shared" si="99"/>
        <v>0</v>
      </c>
      <c r="AA726" s="237" t="str">
        <f t="shared" si="100"/>
        <v>OK</v>
      </c>
      <c r="AB726" s="238"/>
      <c r="AC726" s="238"/>
      <c r="AD726" s="238"/>
      <c r="AE726" s="239"/>
      <c r="AG726" s="245"/>
      <c r="AH726" s="245"/>
      <c r="AI726" s="246"/>
      <c r="AJ726" s="246"/>
      <c r="AK726" s="240">
        <f t="shared" si="101"/>
        <v>0</v>
      </c>
      <c r="AL726" s="240">
        <f t="shared" si="102"/>
        <v>0</v>
      </c>
      <c r="AM726" s="247" t="e">
        <f t="shared" si="103"/>
        <v>#DIV/0!</v>
      </c>
      <c r="AN726" s="240" t="str">
        <f>IF(A726="","",VLOOKUP(A726,'IHS DATABASE'!C:H,6,0))</f>
        <v/>
      </c>
      <c r="AO726" s="240"/>
      <c r="AP726" s="248"/>
      <c r="AQ726" s="248"/>
      <c r="AR726" s="222"/>
      <c r="AS726" s="222"/>
      <c r="AT726" s="222">
        <f t="shared" si="104"/>
        <v>0</v>
      </c>
      <c r="AU726" s="222"/>
      <c r="AV726" s="249"/>
      <c r="AW726" s="249"/>
      <c r="AX726" s="222"/>
      <c r="AY726" s="222"/>
      <c r="AZ726" s="222"/>
      <c r="BA726" s="222"/>
      <c r="BB726" s="249"/>
      <c r="BC726" s="249"/>
      <c r="BD726" s="249"/>
      <c r="BE726" s="249"/>
    </row>
    <row r="727" spans="1:57">
      <c r="A727" s="221"/>
      <c r="B727" s="222" t="str">
        <f>IF(A727="","",VLOOKUP(A727,'IHS DATABASE'!C:D,2,0))</f>
        <v/>
      </c>
      <c r="C727" s="223" t="str">
        <f>IF(A727="","",VLOOKUP(A727,'IHS DATABASE'!C:AD,27,0))</f>
        <v/>
      </c>
      <c r="D727" s="223"/>
      <c r="E727" s="223" t="str">
        <f>IF(A727="","",VLOOKUP(A727,'IHS DATABASE'!C:G,5,0))</f>
        <v/>
      </c>
      <c r="F727" s="223" t="str">
        <f>IF(A727="","",VLOOKUP(A727,'IHS DATABASE'!C:AB,26,0))</f>
        <v/>
      </c>
      <c r="G727" s="222" t="str">
        <f>IF(A727="","",VLOOKUP(A727,'IHS DATABASE'!C:X,22,0))</f>
        <v/>
      </c>
      <c r="H727" s="224"/>
      <c r="I727" s="223" t="str">
        <f>IF(A727="","",VLOOKUP(A727,'IHS DATABASE'!C:W,21,0))</f>
        <v/>
      </c>
      <c r="J727" s="223" t="str">
        <f>IF(A727="","",VLOOKUP(A727,'IHS DATABASE'!C:T,18,0))</f>
        <v/>
      </c>
      <c r="K727" s="223"/>
      <c r="L727" s="223"/>
      <c r="M727" s="223" t="str">
        <f>IF(A727="","",VLOOKUP(A727,'IHS DATABASE'!C:U,19,0))</f>
        <v/>
      </c>
      <c r="Q727" s="233"/>
      <c r="R727" s="234"/>
      <c r="S727" s="234" t="str">
        <f>IF(A727="","",VLOOKUP(A727,'IHS DATABASE'!C:BG,30,0))</f>
        <v/>
      </c>
      <c r="T727" s="223"/>
      <c r="U727" s="234" t="str">
        <f>IF(A727="","",VLOOKUP(A727,'IHS DATABASE'!C:AG,31,0))</f>
        <v/>
      </c>
      <c r="V727" s="13"/>
      <c r="W727" s="13"/>
      <c r="X727" s="13"/>
      <c r="Y727" s="237">
        <f t="shared" si="98"/>
        <v>0</v>
      </c>
      <c r="Z727" s="237">
        <f t="shared" si="99"/>
        <v>0</v>
      </c>
      <c r="AA727" s="237" t="str">
        <f t="shared" si="100"/>
        <v>OK</v>
      </c>
      <c r="AB727" s="238"/>
      <c r="AC727" s="238"/>
      <c r="AD727" s="238"/>
      <c r="AE727" s="239"/>
      <c r="AG727" s="245"/>
      <c r="AH727" s="245"/>
      <c r="AI727" s="246"/>
      <c r="AJ727" s="246"/>
      <c r="AK727" s="240">
        <f t="shared" si="101"/>
        <v>0</v>
      </c>
      <c r="AL727" s="240">
        <f t="shared" si="102"/>
        <v>0</v>
      </c>
      <c r="AM727" s="247" t="e">
        <f t="shared" si="103"/>
        <v>#DIV/0!</v>
      </c>
      <c r="AN727" s="240" t="str">
        <f>IF(A727="","",VLOOKUP(A727,'IHS DATABASE'!C:H,6,0))</f>
        <v/>
      </c>
      <c r="AO727" s="240"/>
      <c r="AP727" s="248"/>
      <c r="AQ727" s="248"/>
      <c r="AR727" s="222"/>
      <c r="AS727" s="222"/>
      <c r="AT727" s="222">
        <f t="shared" si="104"/>
        <v>0</v>
      </c>
      <c r="AU727" s="222"/>
      <c r="AV727" s="249"/>
      <c r="AW727" s="249"/>
      <c r="AX727" s="222"/>
      <c r="AY727" s="222"/>
      <c r="AZ727" s="222"/>
      <c r="BA727" s="222"/>
      <c r="BB727" s="249"/>
      <c r="BC727" s="249"/>
      <c r="BD727" s="249"/>
      <c r="BE727" s="249"/>
    </row>
    <row r="728" spans="1:57">
      <c r="A728" s="221"/>
      <c r="B728" s="222" t="str">
        <f>IF(A728="","",VLOOKUP(A728,'IHS DATABASE'!C:D,2,0))</f>
        <v/>
      </c>
      <c r="C728" s="223" t="str">
        <f>IF(A728="","",VLOOKUP(A728,'IHS DATABASE'!C:AD,27,0))</f>
        <v/>
      </c>
      <c r="D728" s="223"/>
      <c r="E728" s="223" t="str">
        <f>IF(A728="","",VLOOKUP(A728,'IHS DATABASE'!C:G,5,0))</f>
        <v/>
      </c>
      <c r="F728" s="223" t="str">
        <f>IF(A728="","",VLOOKUP(A728,'IHS DATABASE'!C:AB,26,0))</f>
        <v/>
      </c>
      <c r="G728" s="222" t="str">
        <f>IF(A728="","",VLOOKUP(A728,'IHS DATABASE'!C:X,22,0))</f>
        <v/>
      </c>
      <c r="H728" s="224"/>
      <c r="I728" s="223" t="str">
        <f>IF(A728="","",VLOOKUP(A728,'IHS DATABASE'!C:W,21,0))</f>
        <v/>
      </c>
      <c r="J728" s="223" t="str">
        <f>IF(A728="","",VLOOKUP(A728,'IHS DATABASE'!C:T,18,0))</f>
        <v/>
      </c>
      <c r="K728" s="223"/>
      <c r="L728" s="223"/>
      <c r="M728" s="223" t="str">
        <f>IF(A728="","",VLOOKUP(A728,'IHS DATABASE'!C:U,19,0))</f>
        <v/>
      </c>
      <c r="Q728" s="233"/>
      <c r="R728" s="234"/>
      <c r="S728" s="234" t="str">
        <f>IF(A728="","",VLOOKUP(A728,'IHS DATABASE'!C:BG,30,0))</f>
        <v/>
      </c>
      <c r="T728" s="223"/>
      <c r="U728" s="234" t="str">
        <f>IF(A728="","",VLOOKUP(A728,'IHS DATABASE'!C:AG,31,0))</f>
        <v/>
      </c>
      <c r="V728" s="13"/>
      <c r="W728" s="13"/>
      <c r="X728" s="13"/>
      <c r="Y728" s="237">
        <f t="shared" si="98"/>
        <v>0</v>
      </c>
      <c r="Z728" s="237">
        <f t="shared" si="99"/>
        <v>0</v>
      </c>
      <c r="AA728" s="237" t="str">
        <f t="shared" si="100"/>
        <v>OK</v>
      </c>
      <c r="AB728" s="238"/>
      <c r="AC728" s="238"/>
      <c r="AD728" s="238"/>
      <c r="AE728" s="239"/>
      <c r="AG728" s="245"/>
      <c r="AH728" s="245"/>
      <c r="AI728" s="246"/>
      <c r="AJ728" s="246"/>
      <c r="AK728" s="240">
        <f t="shared" si="101"/>
        <v>0</v>
      </c>
      <c r="AL728" s="240">
        <f t="shared" si="102"/>
        <v>0</v>
      </c>
      <c r="AM728" s="247" t="e">
        <f t="shared" si="103"/>
        <v>#DIV/0!</v>
      </c>
      <c r="AN728" s="240" t="str">
        <f>IF(A728="","",VLOOKUP(A728,'IHS DATABASE'!C:H,6,0))</f>
        <v/>
      </c>
      <c r="AO728" s="240"/>
      <c r="AP728" s="248"/>
      <c r="AQ728" s="248"/>
      <c r="AR728" s="222"/>
      <c r="AS728" s="222"/>
      <c r="AT728" s="222">
        <f t="shared" si="104"/>
        <v>0</v>
      </c>
      <c r="AU728" s="222"/>
      <c r="AV728" s="249"/>
      <c r="AW728" s="249"/>
      <c r="AX728" s="222"/>
      <c r="AY728" s="222"/>
      <c r="AZ728" s="222"/>
      <c r="BA728" s="222"/>
      <c r="BB728" s="249"/>
      <c r="BC728" s="249"/>
      <c r="BD728" s="249"/>
      <c r="BE728" s="249"/>
    </row>
    <row r="729" spans="1:57">
      <c r="A729" s="221"/>
      <c r="B729" s="222" t="str">
        <f>IF(A729="","",VLOOKUP(A729,'IHS DATABASE'!C:D,2,0))</f>
        <v/>
      </c>
      <c r="C729" s="223" t="str">
        <f>IF(A729="","",VLOOKUP(A729,'IHS DATABASE'!C:AD,27,0))</f>
        <v/>
      </c>
      <c r="D729" s="223"/>
      <c r="E729" s="223" t="str">
        <f>IF(A729="","",VLOOKUP(A729,'IHS DATABASE'!C:G,5,0))</f>
        <v/>
      </c>
      <c r="F729" s="223" t="str">
        <f>IF(A729="","",VLOOKUP(A729,'IHS DATABASE'!C:AB,26,0))</f>
        <v/>
      </c>
      <c r="G729" s="222" t="str">
        <f>IF(A729="","",VLOOKUP(A729,'IHS DATABASE'!C:X,22,0))</f>
        <v/>
      </c>
      <c r="H729" s="224"/>
      <c r="I729" s="223" t="str">
        <f>IF(A729="","",VLOOKUP(A729,'IHS DATABASE'!C:W,21,0))</f>
        <v/>
      </c>
      <c r="J729" s="223" t="str">
        <f>IF(A729="","",VLOOKUP(A729,'IHS DATABASE'!C:T,18,0))</f>
        <v/>
      </c>
      <c r="K729" s="223"/>
      <c r="L729" s="223"/>
      <c r="M729" s="223" t="str">
        <f>IF(A729="","",VLOOKUP(A729,'IHS DATABASE'!C:U,19,0))</f>
        <v/>
      </c>
      <c r="Q729" s="233"/>
      <c r="R729" s="234"/>
      <c r="S729" s="234" t="str">
        <f>IF(A729="","",VLOOKUP(A729,'IHS DATABASE'!C:BG,30,0))</f>
        <v/>
      </c>
      <c r="T729" s="223"/>
      <c r="U729" s="234" t="str">
        <f>IF(A729="","",VLOOKUP(A729,'IHS DATABASE'!C:AG,31,0))</f>
        <v/>
      </c>
      <c r="V729" s="13"/>
      <c r="W729" s="13"/>
      <c r="X729" s="13"/>
      <c r="Y729" s="237">
        <f t="shared" si="98"/>
        <v>0</v>
      </c>
      <c r="Z729" s="237">
        <f t="shared" si="99"/>
        <v>0</v>
      </c>
      <c r="AA729" s="237" t="str">
        <f t="shared" si="100"/>
        <v>OK</v>
      </c>
      <c r="AB729" s="238"/>
      <c r="AC729" s="238"/>
      <c r="AD729" s="238"/>
      <c r="AE729" s="239"/>
      <c r="AG729" s="245"/>
      <c r="AH729" s="245"/>
      <c r="AI729" s="246"/>
      <c r="AJ729" s="246"/>
      <c r="AK729" s="240">
        <f t="shared" si="101"/>
        <v>0</v>
      </c>
      <c r="AL729" s="240">
        <f t="shared" si="102"/>
        <v>0</v>
      </c>
      <c r="AM729" s="247" t="e">
        <f t="shared" si="103"/>
        <v>#DIV/0!</v>
      </c>
      <c r="AN729" s="240" t="str">
        <f>IF(A729="","",VLOOKUP(A729,'IHS DATABASE'!C:H,6,0))</f>
        <v/>
      </c>
      <c r="AO729" s="240"/>
      <c r="AP729" s="248"/>
      <c r="AQ729" s="248"/>
      <c r="AR729" s="222"/>
      <c r="AS729" s="222"/>
      <c r="AT729" s="222">
        <f t="shared" si="104"/>
        <v>0</v>
      </c>
      <c r="AU729" s="222"/>
      <c r="AV729" s="249"/>
      <c r="AW729" s="249"/>
      <c r="AX729" s="222"/>
      <c r="AY729" s="222"/>
      <c r="AZ729" s="222"/>
      <c r="BA729" s="222"/>
      <c r="BB729" s="249"/>
      <c r="BC729" s="249"/>
      <c r="BD729" s="249"/>
      <c r="BE729" s="249"/>
    </row>
    <row r="730" spans="1:57">
      <c r="A730" s="221"/>
      <c r="B730" s="222" t="str">
        <f>IF(A730="","",VLOOKUP(A730,'IHS DATABASE'!C:D,2,0))</f>
        <v/>
      </c>
      <c r="C730" s="223" t="str">
        <f>IF(A730="","",VLOOKUP(A730,'IHS DATABASE'!C:AD,27,0))</f>
        <v/>
      </c>
      <c r="D730" s="223"/>
      <c r="E730" s="223" t="str">
        <f>IF(A730="","",VLOOKUP(A730,'IHS DATABASE'!C:G,5,0))</f>
        <v/>
      </c>
      <c r="F730" s="223" t="str">
        <f>IF(A730="","",VLOOKUP(A730,'IHS DATABASE'!C:AB,26,0))</f>
        <v/>
      </c>
      <c r="G730" s="222" t="str">
        <f>IF(A730="","",VLOOKUP(A730,'IHS DATABASE'!C:X,22,0))</f>
        <v/>
      </c>
      <c r="H730" s="224"/>
      <c r="I730" s="223" t="str">
        <f>IF(A730="","",VLOOKUP(A730,'IHS DATABASE'!C:W,21,0))</f>
        <v/>
      </c>
      <c r="J730" s="223" t="str">
        <f>IF(A730="","",VLOOKUP(A730,'IHS DATABASE'!C:T,18,0))</f>
        <v/>
      </c>
      <c r="K730" s="223"/>
      <c r="L730" s="223"/>
      <c r="M730" s="223" t="str">
        <f>IF(A730="","",VLOOKUP(A730,'IHS DATABASE'!C:U,19,0))</f>
        <v/>
      </c>
      <c r="Q730" s="233"/>
      <c r="R730" s="234"/>
      <c r="S730" s="234" t="str">
        <f>IF(A730="","",VLOOKUP(A730,'IHS DATABASE'!C:BG,30,0))</f>
        <v/>
      </c>
      <c r="T730" s="223"/>
      <c r="U730" s="234" t="str">
        <f>IF(A730="","",VLOOKUP(A730,'IHS DATABASE'!C:AG,31,0))</f>
        <v/>
      </c>
      <c r="V730" s="13"/>
      <c r="W730" s="13"/>
      <c r="X730" s="13"/>
      <c r="Y730" s="237">
        <f t="shared" si="98"/>
        <v>0</v>
      </c>
      <c r="Z730" s="237">
        <f t="shared" si="99"/>
        <v>0</v>
      </c>
      <c r="AA730" s="237" t="str">
        <f t="shared" si="100"/>
        <v>OK</v>
      </c>
      <c r="AB730" s="238"/>
      <c r="AC730" s="238"/>
      <c r="AD730" s="238"/>
      <c r="AE730" s="239"/>
      <c r="AG730" s="245"/>
      <c r="AH730" s="245"/>
      <c r="AI730" s="246"/>
      <c r="AJ730" s="246"/>
      <c r="AK730" s="240">
        <f t="shared" si="101"/>
        <v>0</v>
      </c>
      <c r="AL730" s="240">
        <f t="shared" si="102"/>
        <v>0</v>
      </c>
      <c r="AM730" s="247" t="e">
        <f t="shared" si="103"/>
        <v>#DIV/0!</v>
      </c>
      <c r="AN730" s="240" t="str">
        <f>IF(A730="","",VLOOKUP(A730,'IHS DATABASE'!C:H,6,0))</f>
        <v/>
      </c>
      <c r="AO730" s="240"/>
      <c r="AP730" s="248"/>
      <c r="AQ730" s="248"/>
      <c r="AR730" s="222"/>
      <c r="AS730" s="222"/>
      <c r="AT730" s="222">
        <f t="shared" si="104"/>
        <v>0</v>
      </c>
      <c r="AU730" s="222"/>
      <c r="AV730" s="249"/>
      <c r="AW730" s="249"/>
      <c r="AX730" s="222"/>
      <c r="AY730" s="222"/>
      <c r="AZ730" s="222"/>
      <c r="BA730" s="222"/>
      <c r="BB730" s="249"/>
      <c r="BC730" s="249"/>
      <c r="BD730" s="249"/>
      <c r="BE730" s="249"/>
    </row>
    <row r="731" spans="1:57">
      <c r="A731" s="221"/>
      <c r="B731" s="222" t="str">
        <f>IF(A731="","",VLOOKUP(A731,'IHS DATABASE'!C:D,2,0))</f>
        <v/>
      </c>
      <c r="C731" s="223" t="str">
        <f>IF(A731="","",VLOOKUP(A731,'IHS DATABASE'!C:AD,27,0))</f>
        <v/>
      </c>
      <c r="D731" s="223"/>
      <c r="E731" s="223" t="str">
        <f>IF(A731="","",VLOOKUP(A731,'IHS DATABASE'!C:G,5,0))</f>
        <v/>
      </c>
      <c r="F731" s="223" t="str">
        <f>IF(A731="","",VLOOKUP(A731,'IHS DATABASE'!C:AB,26,0))</f>
        <v/>
      </c>
      <c r="G731" s="222" t="str">
        <f>IF(A731="","",VLOOKUP(A731,'IHS DATABASE'!C:X,22,0))</f>
        <v/>
      </c>
      <c r="H731" s="224"/>
      <c r="I731" s="223" t="str">
        <f>IF(A731="","",VLOOKUP(A731,'IHS DATABASE'!C:W,21,0))</f>
        <v/>
      </c>
      <c r="J731" s="223" t="str">
        <f>IF(A731="","",VLOOKUP(A731,'IHS DATABASE'!C:T,18,0))</f>
        <v/>
      </c>
      <c r="K731" s="223"/>
      <c r="L731" s="223"/>
      <c r="M731" s="223" t="str">
        <f>IF(A731="","",VLOOKUP(A731,'IHS DATABASE'!C:U,19,0))</f>
        <v/>
      </c>
      <c r="Q731" s="233"/>
      <c r="R731" s="234"/>
      <c r="S731" s="234" t="str">
        <f>IF(A731="","",VLOOKUP(A731,'IHS DATABASE'!C:BG,30,0))</f>
        <v/>
      </c>
      <c r="T731" s="223"/>
      <c r="U731" s="234" t="str">
        <f>IF(A731="","",VLOOKUP(A731,'IHS DATABASE'!C:AG,31,0))</f>
        <v/>
      </c>
      <c r="V731" s="13"/>
      <c r="W731" s="13"/>
      <c r="X731" s="13"/>
      <c r="Y731" s="237">
        <f t="shared" si="98"/>
        <v>0</v>
      </c>
      <c r="Z731" s="237">
        <f t="shared" si="99"/>
        <v>0</v>
      </c>
      <c r="AA731" s="237" t="str">
        <f t="shared" si="100"/>
        <v>OK</v>
      </c>
      <c r="AB731" s="238"/>
      <c r="AC731" s="238"/>
      <c r="AD731" s="238"/>
      <c r="AE731" s="239"/>
      <c r="AG731" s="245"/>
      <c r="AH731" s="245"/>
      <c r="AI731" s="246"/>
      <c r="AJ731" s="246"/>
      <c r="AK731" s="240">
        <f t="shared" si="101"/>
        <v>0</v>
      </c>
      <c r="AL731" s="240">
        <f t="shared" si="102"/>
        <v>0</v>
      </c>
      <c r="AM731" s="247" t="e">
        <f t="shared" si="103"/>
        <v>#DIV/0!</v>
      </c>
      <c r="AN731" s="240" t="str">
        <f>IF(A731="","",VLOOKUP(A731,'IHS DATABASE'!C:H,6,0))</f>
        <v/>
      </c>
      <c r="AO731" s="240"/>
      <c r="AP731" s="248"/>
      <c r="AQ731" s="248"/>
      <c r="AR731" s="222"/>
      <c r="AS731" s="222"/>
      <c r="AT731" s="222">
        <f t="shared" si="104"/>
        <v>0</v>
      </c>
      <c r="AU731" s="222"/>
      <c r="AV731" s="249"/>
      <c r="AW731" s="249"/>
      <c r="AX731" s="222"/>
      <c r="AY731" s="222"/>
      <c r="AZ731" s="222"/>
      <c r="BA731" s="222"/>
      <c r="BB731" s="249"/>
      <c r="BC731" s="249"/>
      <c r="BD731" s="249"/>
      <c r="BE731" s="249"/>
    </row>
    <row r="732" spans="1:57">
      <c r="A732" s="221"/>
      <c r="B732" s="222" t="str">
        <f>IF(A732="","",VLOOKUP(A732,'IHS DATABASE'!C:D,2,0))</f>
        <v/>
      </c>
      <c r="C732" s="223" t="str">
        <f>IF(A732="","",VLOOKUP(A732,'IHS DATABASE'!C:AD,27,0))</f>
        <v/>
      </c>
      <c r="D732" s="223"/>
      <c r="E732" s="223" t="str">
        <f>IF(A732="","",VLOOKUP(A732,'IHS DATABASE'!C:G,5,0))</f>
        <v/>
      </c>
      <c r="F732" s="223" t="str">
        <f>IF(A732="","",VLOOKUP(A732,'IHS DATABASE'!C:AB,26,0))</f>
        <v/>
      </c>
      <c r="G732" s="222" t="str">
        <f>IF(A732="","",VLOOKUP(A732,'IHS DATABASE'!C:X,22,0))</f>
        <v/>
      </c>
      <c r="H732" s="224"/>
      <c r="I732" s="223" t="str">
        <f>IF(A732="","",VLOOKUP(A732,'IHS DATABASE'!C:W,21,0))</f>
        <v/>
      </c>
      <c r="J732" s="223" t="str">
        <f>IF(A732="","",VLOOKUP(A732,'IHS DATABASE'!C:T,18,0))</f>
        <v/>
      </c>
      <c r="K732" s="223"/>
      <c r="L732" s="223"/>
      <c r="M732" s="223" t="str">
        <f>IF(A732="","",VLOOKUP(A732,'IHS DATABASE'!C:U,19,0))</f>
        <v/>
      </c>
      <c r="Q732" s="233"/>
      <c r="R732" s="234"/>
      <c r="S732" s="234" t="str">
        <f>IF(A732="","",VLOOKUP(A732,'IHS DATABASE'!C:BG,30,0))</f>
        <v/>
      </c>
      <c r="T732" s="223"/>
      <c r="U732" s="234" t="str">
        <f>IF(A732="","",VLOOKUP(A732,'IHS DATABASE'!C:AG,31,0))</f>
        <v/>
      </c>
      <c r="V732" s="13"/>
      <c r="W732" s="13"/>
      <c r="X732" s="13"/>
      <c r="Y732" s="237">
        <f t="shared" si="98"/>
        <v>0</v>
      </c>
      <c r="Z732" s="237">
        <f t="shared" si="99"/>
        <v>0</v>
      </c>
      <c r="AA732" s="237" t="str">
        <f t="shared" si="100"/>
        <v>OK</v>
      </c>
      <c r="AB732" s="238"/>
      <c r="AC732" s="238"/>
      <c r="AD732" s="238"/>
      <c r="AE732" s="239"/>
      <c r="AG732" s="245"/>
      <c r="AH732" s="245"/>
      <c r="AI732" s="246"/>
      <c r="AJ732" s="246"/>
      <c r="AK732" s="240">
        <f t="shared" si="101"/>
        <v>0</v>
      </c>
      <c r="AL732" s="240">
        <f t="shared" si="102"/>
        <v>0</v>
      </c>
      <c r="AM732" s="247" t="e">
        <f t="shared" si="103"/>
        <v>#DIV/0!</v>
      </c>
      <c r="AN732" s="240" t="str">
        <f>IF(A732="","",VLOOKUP(A732,'IHS DATABASE'!C:H,6,0))</f>
        <v/>
      </c>
      <c r="AO732" s="240"/>
      <c r="AP732" s="248"/>
      <c r="AQ732" s="248"/>
      <c r="AR732" s="222"/>
      <c r="AS732" s="222"/>
      <c r="AT732" s="222">
        <f t="shared" si="104"/>
        <v>0</v>
      </c>
      <c r="AU732" s="222"/>
      <c r="AV732" s="249"/>
      <c r="AW732" s="249"/>
      <c r="AX732" s="222"/>
      <c r="AY732" s="222"/>
      <c r="AZ732" s="222"/>
      <c r="BA732" s="222"/>
      <c r="BB732" s="249"/>
      <c r="BC732" s="249"/>
      <c r="BD732" s="249"/>
      <c r="BE732" s="249"/>
    </row>
    <row r="733" spans="1:57">
      <c r="A733" s="221"/>
      <c r="B733" s="222" t="str">
        <f>IF(A733="","",VLOOKUP(A733,'IHS DATABASE'!C:D,2,0))</f>
        <v/>
      </c>
      <c r="C733" s="223" t="str">
        <f>IF(A733="","",VLOOKUP(A733,'IHS DATABASE'!C:AD,27,0))</f>
        <v/>
      </c>
      <c r="D733" s="223"/>
      <c r="E733" s="223" t="str">
        <f>IF(A733="","",VLOOKUP(A733,'IHS DATABASE'!C:G,5,0))</f>
        <v/>
      </c>
      <c r="F733" s="223" t="str">
        <f>IF(A733="","",VLOOKUP(A733,'IHS DATABASE'!C:AB,26,0))</f>
        <v/>
      </c>
      <c r="G733" s="222" t="str">
        <f>IF(A733="","",VLOOKUP(A733,'IHS DATABASE'!C:X,22,0))</f>
        <v/>
      </c>
      <c r="H733" s="224"/>
      <c r="I733" s="223" t="str">
        <f>IF(A733="","",VLOOKUP(A733,'IHS DATABASE'!C:W,21,0))</f>
        <v/>
      </c>
      <c r="J733" s="223" t="str">
        <f>IF(A733="","",VLOOKUP(A733,'IHS DATABASE'!C:T,18,0))</f>
        <v/>
      </c>
      <c r="K733" s="223"/>
      <c r="L733" s="223"/>
      <c r="M733" s="223" t="str">
        <f>IF(A733="","",VLOOKUP(A733,'IHS DATABASE'!C:U,19,0))</f>
        <v/>
      </c>
      <c r="Q733" s="233"/>
      <c r="R733" s="234"/>
      <c r="S733" s="234" t="str">
        <f>IF(A733="","",VLOOKUP(A733,'IHS DATABASE'!C:BG,30,0))</f>
        <v/>
      </c>
      <c r="T733" s="223"/>
      <c r="U733" s="234" t="str">
        <f>IF(A733="","",VLOOKUP(A733,'IHS DATABASE'!C:AG,31,0))</f>
        <v/>
      </c>
      <c r="V733" s="13"/>
      <c r="W733" s="13"/>
      <c r="X733" s="13"/>
      <c r="Y733" s="237">
        <f t="shared" si="98"/>
        <v>0</v>
      </c>
      <c r="Z733" s="237">
        <f t="shared" si="99"/>
        <v>0</v>
      </c>
      <c r="AA733" s="237" t="str">
        <f t="shared" si="100"/>
        <v>OK</v>
      </c>
      <c r="AB733" s="238"/>
      <c r="AC733" s="238"/>
      <c r="AD733" s="238"/>
      <c r="AE733" s="239"/>
      <c r="AG733" s="245"/>
      <c r="AH733" s="245"/>
      <c r="AI733" s="246"/>
      <c r="AJ733" s="246"/>
      <c r="AK733" s="240">
        <f t="shared" si="101"/>
        <v>0</v>
      </c>
      <c r="AL733" s="240">
        <f t="shared" si="102"/>
        <v>0</v>
      </c>
      <c r="AM733" s="247" t="e">
        <f t="shared" si="103"/>
        <v>#DIV/0!</v>
      </c>
      <c r="AN733" s="240" t="str">
        <f>IF(A733="","",VLOOKUP(A733,'IHS DATABASE'!C:H,6,0))</f>
        <v/>
      </c>
      <c r="AO733" s="240"/>
      <c r="AP733" s="248"/>
      <c r="AQ733" s="248"/>
      <c r="AR733" s="222"/>
      <c r="AS733" s="222"/>
      <c r="AT733" s="222">
        <f t="shared" si="104"/>
        <v>0</v>
      </c>
      <c r="AU733" s="222"/>
      <c r="AV733" s="249"/>
      <c r="AW733" s="249"/>
      <c r="AX733" s="222"/>
      <c r="AY733" s="222"/>
      <c r="AZ733" s="222"/>
      <c r="BA733" s="222"/>
      <c r="BB733" s="249"/>
      <c r="BC733" s="249"/>
      <c r="BD733" s="249"/>
      <c r="BE733" s="249"/>
    </row>
    <row r="734" spans="1:57">
      <c r="A734" s="221"/>
      <c r="B734" s="222" t="str">
        <f>IF(A734="","",VLOOKUP(A734,'IHS DATABASE'!C:D,2,0))</f>
        <v/>
      </c>
      <c r="C734" s="223" t="str">
        <f>IF(A734="","",VLOOKUP(A734,'IHS DATABASE'!C:AD,27,0))</f>
        <v/>
      </c>
      <c r="D734" s="223"/>
      <c r="E734" s="223" t="str">
        <f>IF(A734="","",VLOOKUP(A734,'IHS DATABASE'!C:G,5,0))</f>
        <v/>
      </c>
      <c r="F734" s="223" t="str">
        <f>IF(A734="","",VLOOKUP(A734,'IHS DATABASE'!C:AB,26,0))</f>
        <v/>
      </c>
      <c r="G734" s="222" t="str">
        <f>IF(A734="","",VLOOKUP(A734,'IHS DATABASE'!C:X,22,0))</f>
        <v/>
      </c>
      <c r="H734" s="224"/>
      <c r="I734" s="223" t="str">
        <f>IF(A734="","",VLOOKUP(A734,'IHS DATABASE'!C:W,21,0))</f>
        <v/>
      </c>
      <c r="J734" s="223" t="str">
        <f>IF(A734="","",VLOOKUP(A734,'IHS DATABASE'!C:T,18,0))</f>
        <v/>
      </c>
      <c r="K734" s="223"/>
      <c r="L734" s="223"/>
      <c r="M734" s="223" t="str">
        <f>IF(A734="","",VLOOKUP(A734,'IHS DATABASE'!C:U,19,0))</f>
        <v/>
      </c>
      <c r="Q734" s="233"/>
      <c r="R734" s="234"/>
      <c r="S734" s="234" t="str">
        <f>IF(A734="","",VLOOKUP(A734,'IHS DATABASE'!C:BG,30,0))</f>
        <v/>
      </c>
      <c r="T734" s="223"/>
      <c r="U734" s="234" t="str">
        <f>IF(A734="","",VLOOKUP(A734,'IHS DATABASE'!C:AG,31,0))</f>
        <v/>
      </c>
      <c r="V734" s="13"/>
      <c r="W734" s="13"/>
      <c r="X734" s="13"/>
      <c r="Y734" s="237">
        <f t="shared" si="98"/>
        <v>0</v>
      </c>
      <c r="Z734" s="237">
        <f t="shared" si="99"/>
        <v>0</v>
      </c>
      <c r="AA734" s="237" t="str">
        <f t="shared" si="100"/>
        <v>OK</v>
      </c>
      <c r="AB734" s="238"/>
      <c r="AC734" s="238"/>
      <c r="AD734" s="238"/>
      <c r="AE734" s="239"/>
      <c r="AG734" s="245"/>
      <c r="AH734" s="245"/>
      <c r="AI734" s="246"/>
      <c r="AJ734" s="246"/>
      <c r="AK734" s="240">
        <f t="shared" si="101"/>
        <v>0</v>
      </c>
      <c r="AL734" s="240">
        <f t="shared" si="102"/>
        <v>0</v>
      </c>
      <c r="AM734" s="247" t="e">
        <f t="shared" si="103"/>
        <v>#DIV/0!</v>
      </c>
      <c r="AN734" s="240" t="str">
        <f>IF(A734="","",VLOOKUP(A734,'IHS DATABASE'!C:H,6,0))</f>
        <v/>
      </c>
      <c r="AO734" s="240"/>
      <c r="AP734" s="248"/>
      <c r="AQ734" s="248"/>
      <c r="AR734" s="222"/>
      <c r="AS734" s="222"/>
      <c r="AT734" s="222">
        <f t="shared" si="104"/>
        <v>0</v>
      </c>
      <c r="AU734" s="222"/>
      <c r="AV734" s="249"/>
      <c r="AW734" s="249"/>
      <c r="AX734" s="222"/>
      <c r="AY734" s="222"/>
      <c r="AZ734" s="222"/>
      <c r="BA734" s="222"/>
      <c r="BB734" s="249"/>
      <c r="BC734" s="249"/>
      <c r="BD734" s="249"/>
      <c r="BE734" s="249"/>
    </row>
    <row r="735" spans="1:57">
      <c r="A735" s="221"/>
      <c r="B735" s="222" t="str">
        <f>IF(A735="","",VLOOKUP(A735,'IHS DATABASE'!C:D,2,0))</f>
        <v/>
      </c>
      <c r="C735" s="223" t="str">
        <f>IF(A735="","",VLOOKUP(A735,'IHS DATABASE'!C:AD,27,0))</f>
        <v/>
      </c>
      <c r="D735" s="223"/>
      <c r="E735" s="223" t="str">
        <f>IF(A735="","",VLOOKUP(A735,'IHS DATABASE'!C:G,5,0))</f>
        <v/>
      </c>
      <c r="F735" s="223" t="str">
        <f>IF(A735="","",VLOOKUP(A735,'IHS DATABASE'!C:AB,26,0))</f>
        <v/>
      </c>
      <c r="G735" s="222" t="str">
        <f>IF(A735="","",VLOOKUP(A735,'IHS DATABASE'!C:X,22,0))</f>
        <v/>
      </c>
      <c r="H735" s="224"/>
      <c r="I735" s="223" t="str">
        <f>IF(A735="","",VLOOKUP(A735,'IHS DATABASE'!C:W,21,0))</f>
        <v/>
      </c>
      <c r="J735" s="223" t="str">
        <f>IF(A735="","",VLOOKUP(A735,'IHS DATABASE'!C:T,18,0))</f>
        <v/>
      </c>
      <c r="K735" s="223"/>
      <c r="L735" s="223"/>
      <c r="M735" s="223" t="str">
        <f>IF(A735="","",VLOOKUP(A735,'IHS DATABASE'!C:U,19,0))</f>
        <v/>
      </c>
      <c r="Q735" s="233"/>
      <c r="R735" s="234"/>
      <c r="S735" s="234" t="str">
        <f>IF(A735="","",VLOOKUP(A735,'IHS DATABASE'!C:BG,30,0))</f>
        <v/>
      </c>
      <c r="T735" s="223"/>
      <c r="U735" s="234" t="str">
        <f>IF(A735="","",VLOOKUP(A735,'IHS DATABASE'!C:AG,31,0))</f>
        <v/>
      </c>
      <c r="V735" s="13"/>
      <c r="W735" s="13"/>
      <c r="X735" s="13"/>
      <c r="Y735" s="237">
        <f t="shared" si="98"/>
        <v>0</v>
      </c>
      <c r="Z735" s="237">
        <f t="shared" si="99"/>
        <v>0</v>
      </c>
      <c r="AA735" s="237" t="str">
        <f t="shared" si="100"/>
        <v>OK</v>
      </c>
      <c r="AB735" s="238"/>
      <c r="AC735" s="238"/>
      <c r="AD735" s="238"/>
      <c r="AE735" s="239"/>
      <c r="AG735" s="245"/>
      <c r="AH735" s="245"/>
      <c r="AI735" s="246"/>
      <c r="AJ735" s="246"/>
      <c r="AK735" s="240">
        <f t="shared" si="101"/>
        <v>0</v>
      </c>
      <c r="AL735" s="240">
        <f t="shared" si="102"/>
        <v>0</v>
      </c>
      <c r="AM735" s="247" t="e">
        <f t="shared" si="103"/>
        <v>#DIV/0!</v>
      </c>
      <c r="AN735" s="240" t="str">
        <f>IF(A735="","",VLOOKUP(A735,'IHS DATABASE'!C:H,6,0))</f>
        <v/>
      </c>
      <c r="AO735" s="240"/>
      <c r="AP735" s="248"/>
      <c r="AQ735" s="248"/>
      <c r="AR735" s="222"/>
      <c r="AS735" s="222"/>
      <c r="AT735" s="222">
        <f t="shared" si="104"/>
        <v>0</v>
      </c>
      <c r="AU735" s="222"/>
      <c r="AV735" s="249"/>
      <c r="AW735" s="249"/>
      <c r="AX735" s="222"/>
      <c r="AY735" s="222"/>
      <c r="AZ735" s="222"/>
      <c r="BA735" s="222"/>
      <c r="BB735" s="249"/>
      <c r="BC735" s="249"/>
      <c r="BD735" s="249"/>
      <c r="BE735" s="249"/>
    </row>
    <row r="736" spans="1:57">
      <c r="A736" s="221"/>
      <c r="B736" s="222" t="str">
        <f>IF(A736="","",VLOOKUP(A736,'IHS DATABASE'!C:D,2,0))</f>
        <v/>
      </c>
      <c r="C736" s="223" t="str">
        <f>IF(A736="","",VLOOKUP(A736,'IHS DATABASE'!C:AD,27,0))</f>
        <v/>
      </c>
      <c r="D736" s="223"/>
      <c r="E736" s="223" t="str">
        <f>IF(A736="","",VLOOKUP(A736,'IHS DATABASE'!C:G,5,0))</f>
        <v/>
      </c>
      <c r="F736" s="223" t="str">
        <f>IF(A736="","",VLOOKUP(A736,'IHS DATABASE'!C:AB,26,0))</f>
        <v/>
      </c>
      <c r="G736" s="222" t="str">
        <f>IF(A736="","",VLOOKUP(A736,'IHS DATABASE'!C:X,22,0))</f>
        <v/>
      </c>
      <c r="H736" s="224"/>
      <c r="I736" s="223" t="str">
        <f>IF(A736="","",VLOOKUP(A736,'IHS DATABASE'!C:W,21,0))</f>
        <v/>
      </c>
      <c r="J736" s="223" t="str">
        <f>IF(A736="","",VLOOKUP(A736,'IHS DATABASE'!C:T,18,0))</f>
        <v/>
      </c>
      <c r="K736" s="223"/>
      <c r="L736" s="223"/>
      <c r="M736" s="223" t="str">
        <f>IF(A736="","",VLOOKUP(A736,'IHS DATABASE'!C:U,19,0))</f>
        <v/>
      </c>
      <c r="Q736" s="233"/>
      <c r="R736" s="234"/>
      <c r="S736" s="234" t="str">
        <f>IF(A736="","",VLOOKUP(A736,'IHS DATABASE'!C:BG,30,0))</f>
        <v/>
      </c>
      <c r="T736" s="223"/>
      <c r="U736" s="234" t="str">
        <f>IF(A736="","",VLOOKUP(A736,'IHS DATABASE'!C:AG,31,0))</f>
        <v/>
      </c>
      <c r="V736" s="13"/>
      <c r="W736" s="13"/>
      <c r="X736" s="13"/>
      <c r="Y736" s="237">
        <f t="shared" si="98"/>
        <v>0</v>
      </c>
      <c r="Z736" s="237">
        <f t="shared" si="99"/>
        <v>0</v>
      </c>
      <c r="AA736" s="237" t="str">
        <f t="shared" si="100"/>
        <v>OK</v>
      </c>
      <c r="AB736" s="238"/>
      <c r="AC736" s="238"/>
      <c r="AD736" s="238"/>
      <c r="AE736" s="239"/>
      <c r="AG736" s="245"/>
      <c r="AH736" s="245"/>
      <c r="AI736" s="246"/>
      <c r="AJ736" s="246"/>
      <c r="AK736" s="240">
        <f t="shared" si="101"/>
        <v>0</v>
      </c>
      <c r="AL736" s="240">
        <f t="shared" si="102"/>
        <v>0</v>
      </c>
      <c r="AM736" s="247" t="e">
        <f t="shared" si="103"/>
        <v>#DIV/0!</v>
      </c>
      <c r="AN736" s="240" t="str">
        <f>IF(A736="","",VLOOKUP(A736,'IHS DATABASE'!C:H,6,0))</f>
        <v/>
      </c>
      <c r="AO736" s="240"/>
      <c r="AP736" s="248"/>
      <c r="AQ736" s="248"/>
      <c r="AR736" s="222"/>
      <c r="AS736" s="222"/>
      <c r="AT736" s="222">
        <f t="shared" si="104"/>
        <v>0</v>
      </c>
      <c r="AU736" s="222"/>
      <c r="AV736" s="249"/>
      <c r="AW736" s="249"/>
      <c r="AX736" s="222"/>
      <c r="AY736" s="222"/>
      <c r="AZ736" s="222"/>
      <c r="BA736" s="222"/>
      <c r="BB736" s="249"/>
      <c r="BC736" s="249"/>
      <c r="BD736" s="249"/>
      <c r="BE736" s="249"/>
    </row>
    <row r="737" spans="1:57">
      <c r="A737" s="221"/>
      <c r="B737" s="222" t="str">
        <f>IF(A737="","",VLOOKUP(A737,'IHS DATABASE'!C:D,2,0))</f>
        <v/>
      </c>
      <c r="C737" s="223" t="str">
        <f>IF(A737="","",VLOOKUP(A737,'IHS DATABASE'!C:AD,27,0))</f>
        <v/>
      </c>
      <c r="D737" s="223"/>
      <c r="E737" s="223" t="str">
        <f>IF(A737="","",VLOOKUP(A737,'IHS DATABASE'!C:G,5,0))</f>
        <v/>
      </c>
      <c r="F737" s="223" t="str">
        <f>IF(A737="","",VLOOKUP(A737,'IHS DATABASE'!C:AB,26,0))</f>
        <v/>
      </c>
      <c r="G737" s="222" t="str">
        <f>IF(A737="","",VLOOKUP(A737,'IHS DATABASE'!C:X,22,0))</f>
        <v/>
      </c>
      <c r="H737" s="224"/>
      <c r="I737" s="223" t="str">
        <f>IF(A737="","",VLOOKUP(A737,'IHS DATABASE'!C:W,21,0))</f>
        <v/>
      </c>
      <c r="J737" s="223" t="str">
        <f>IF(A737="","",VLOOKUP(A737,'IHS DATABASE'!C:T,18,0))</f>
        <v/>
      </c>
      <c r="K737" s="223"/>
      <c r="L737" s="223"/>
      <c r="M737" s="223" t="str">
        <f>IF(A737="","",VLOOKUP(A737,'IHS DATABASE'!C:U,19,0))</f>
        <v/>
      </c>
      <c r="Q737" s="233"/>
      <c r="R737" s="234"/>
      <c r="S737" s="234" t="str">
        <f>IF(A737="","",VLOOKUP(A737,'IHS DATABASE'!C:BG,30,0))</f>
        <v/>
      </c>
      <c r="T737" s="223"/>
      <c r="U737" s="234" t="str">
        <f>IF(A737="","",VLOOKUP(A737,'IHS DATABASE'!C:AG,31,0))</f>
        <v/>
      </c>
      <c r="V737" s="13"/>
      <c r="W737" s="13"/>
      <c r="X737" s="13"/>
      <c r="Y737" s="237">
        <f t="shared" si="98"/>
        <v>0</v>
      </c>
      <c r="Z737" s="237">
        <f t="shared" si="99"/>
        <v>0</v>
      </c>
      <c r="AA737" s="237" t="str">
        <f t="shared" si="100"/>
        <v>OK</v>
      </c>
      <c r="AB737" s="238"/>
      <c r="AC737" s="238"/>
      <c r="AD737" s="238"/>
      <c r="AE737" s="239"/>
      <c r="AG737" s="245"/>
      <c r="AH737" s="245"/>
      <c r="AI737" s="246"/>
      <c r="AJ737" s="246"/>
      <c r="AK737" s="240">
        <f t="shared" si="101"/>
        <v>0</v>
      </c>
      <c r="AL737" s="240">
        <f t="shared" si="102"/>
        <v>0</v>
      </c>
      <c r="AM737" s="247" t="e">
        <f t="shared" si="103"/>
        <v>#DIV/0!</v>
      </c>
      <c r="AN737" s="240" t="str">
        <f>IF(A737="","",VLOOKUP(A737,'IHS DATABASE'!C:H,6,0))</f>
        <v/>
      </c>
      <c r="AO737" s="240"/>
      <c r="AP737" s="248"/>
      <c r="AQ737" s="248"/>
      <c r="AR737" s="222"/>
      <c r="AS737" s="222"/>
      <c r="AT737" s="222">
        <f t="shared" si="104"/>
        <v>0</v>
      </c>
      <c r="AU737" s="222"/>
      <c r="AV737" s="249"/>
      <c r="AW737" s="249"/>
      <c r="AX737" s="222"/>
      <c r="AY737" s="222"/>
      <c r="AZ737" s="222"/>
      <c r="BA737" s="222"/>
      <c r="BB737" s="249"/>
      <c r="BC737" s="249"/>
      <c r="BD737" s="249"/>
      <c r="BE737" s="249"/>
    </row>
    <row r="738" spans="1:57">
      <c r="A738" s="221"/>
      <c r="B738" s="222" t="str">
        <f>IF(A738="","",VLOOKUP(A738,'IHS DATABASE'!C:D,2,0))</f>
        <v/>
      </c>
      <c r="C738" s="223" t="str">
        <f>IF(A738="","",VLOOKUP(A738,'IHS DATABASE'!C:AD,27,0))</f>
        <v/>
      </c>
      <c r="D738" s="223"/>
      <c r="E738" s="223" t="str">
        <f>IF(A738="","",VLOOKUP(A738,'IHS DATABASE'!C:G,5,0))</f>
        <v/>
      </c>
      <c r="F738" s="223" t="str">
        <f>IF(A738="","",VLOOKUP(A738,'IHS DATABASE'!C:AB,26,0))</f>
        <v/>
      </c>
      <c r="G738" s="222" t="str">
        <f>IF(A738="","",VLOOKUP(A738,'IHS DATABASE'!C:X,22,0))</f>
        <v/>
      </c>
      <c r="H738" s="224"/>
      <c r="I738" s="223" t="str">
        <f>IF(A738="","",VLOOKUP(A738,'IHS DATABASE'!C:W,21,0))</f>
        <v/>
      </c>
      <c r="J738" s="223" t="str">
        <f>IF(A738="","",VLOOKUP(A738,'IHS DATABASE'!C:T,18,0))</f>
        <v/>
      </c>
      <c r="K738" s="223"/>
      <c r="L738" s="223"/>
      <c r="M738" s="223" t="str">
        <f>IF(A738="","",VLOOKUP(A738,'IHS DATABASE'!C:U,19,0))</f>
        <v/>
      </c>
      <c r="Q738" s="233"/>
      <c r="R738" s="234"/>
      <c r="S738" s="234" t="str">
        <f>IF(A738="","",VLOOKUP(A738,'IHS DATABASE'!C:BG,30,0))</f>
        <v/>
      </c>
      <c r="T738" s="223"/>
      <c r="U738" s="234" t="str">
        <f>IF(A738="","",VLOOKUP(A738,'IHS DATABASE'!C:AG,31,0))</f>
        <v/>
      </c>
      <c r="V738" s="13"/>
      <c r="W738" s="13"/>
      <c r="X738" s="13"/>
      <c r="Y738" s="237">
        <f t="shared" si="98"/>
        <v>0</v>
      </c>
      <c r="Z738" s="237">
        <f t="shared" si="99"/>
        <v>0</v>
      </c>
      <c r="AA738" s="237" t="str">
        <f t="shared" si="100"/>
        <v>OK</v>
      </c>
      <c r="AB738" s="238"/>
      <c r="AC738" s="238"/>
      <c r="AD738" s="238"/>
      <c r="AE738" s="239"/>
      <c r="AG738" s="245"/>
      <c r="AH738" s="245"/>
      <c r="AI738" s="246"/>
      <c r="AJ738" s="246"/>
      <c r="AK738" s="240">
        <f t="shared" si="101"/>
        <v>0</v>
      </c>
      <c r="AL738" s="240">
        <f t="shared" si="102"/>
        <v>0</v>
      </c>
      <c r="AM738" s="247" t="e">
        <f t="shared" si="103"/>
        <v>#DIV/0!</v>
      </c>
      <c r="AN738" s="240" t="str">
        <f>IF(A738="","",VLOOKUP(A738,'IHS DATABASE'!C:H,6,0))</f>
        <v/>
      </c>
      <c r="AO738" s="240"/>
      <c r="AP738" s="248"/>
      <c r="AQ738" s="248"/>
      <c r="AR738" s="222"/>
      <c r="AS738" s="222"/>
      <c r="AT738" s="222">
        <f t="shared" si="104"/>
        <v>0</v>
      </c>
      <c r="AU738" s="222"/>
      <c r="AV738" s="249"/>
      <c r="AW738" s="249"/>
      <c r="AX738" s="222"/>
      <c r="AY738" s="222"/>
      <c r="AZ738" s="222"/>
      <c r="BA738" s="222"/>
      <c r="BB738" s="249"/>
      <c r="BC738" s="249"/>
      <c r="BD738" s="249"/>
      <c r="BE738" s="249"/>
    </row>
    <row r="739" spans="1:57">
      <c r="A739" s="221"/>
      <c r="B739" s="222" t="str">
        <f>IF(A739="","",VLOOKUP(A739,'IHS DATABASE'!C:D,2,0))</f>
        <v/>
      </c>
      <c r="C739" s="223" t="str">
        <f>IF(A739="","",VLOOKUP(A739,'IHS DATABASE'!C:AD,27,0))</f>
        <v/>
      </c>
      <c r="D739" s="223"/>
      <c r="E739" s="223" t="str">
        <f>IF(A739="","",VLOOKUP(A739,'IHS DATABASE'!C:G,5,0))</f>
        <v/>
      </c>
      <c r="F739" s="223" t="str">
        <f>IF(A739="","",VLOOKUP(A739,'IHS DATABASE'!C:AB,26,0))</f>
        <v/>
      </c>
      <c r="G739" s="222" t="str">
        <f>IF(A739="","",VLOOKUP(A739,'IHS DATABASE'!C:X,22,0))</f>
        <v/>
      </c>
      <c r="H739" s="224"/>
      <c r="I739" s="223" t="str">
        <f>IF(A739="","",VLOOKUP(A739,'IHS DATABASE'!C:W,21,0))</f>
        <v/>
      </c>
      <c r="J739" s="223" t="str">
        <f>IF(A739="","",VLOOKUP(A739,'IHS DATABASE'!C:T,18,0))</f>
        <v/>
      </c>
      <c r="K739" s="223"/>
      <c r="L739" s="223"/>
      <c r="M739" s="223" t="str">
        <f>IF(A739="","",VLOOKUP(A739,'IHS DATABASE'!C:U,19,0))</f>
        <v/>
      </c>
      <c r="Q739" s="233"/>
      <c r="R739" s="234"/>
      <c r="S739" s="234" t="str">
        <f>IF(A739="","",VLOOKUP(A739,'IHS DATABASE'!C:BG,30,0))</f>
        <v/>
      </c>
      <c r="T739" s="223"/>
      <c r="U739" s="234" t="str">
        <f>IF(A739="","",VLOOKUP(A739,'IHS DATABASE'!C:AG,31,0))</f>
        <v/>
      </c>
      <c r="V739" s="13"/>
      <c r="W739" s="13"/>
      <c r="X739" s="13"/>
      <c r="Y739" s="237">
        <f t="shared" si="98"/>
        <v>0</v>
      </c>
      <c r="Z739" s="237">
        <f t="shared" si="99"/>
        <v>0</v>
      </c>
      <c r="AA739" s="237" t="str">
        <f t="shared" si="100"/>
        <v>OK</v>
      </c>
      <c r="AB739" s="238"/>
      <c r="AC739" s="238"/>
      <c r="AD739" s="238"/>
      <c r="AE739" s="239"/>
      <c r="AG739" s="245"/>
      <c r="AH739" s="245"/>
      <c r="AI739" s="246"/>
      <c r="AJ739" s="246"/>
      <c r="AK739" s="240">
        <f t="shared" si="101"/>
        <v>0</v>
      </c>
      <c r="AL739" s="240">
        <f t="shared" si="102"/>
        <v>0</v>
      </c>
      <c r="AM739" s="247" t="e">
        <f t="shared" si="103"/>
        <v>#DIV/0!</v>
      </c>
      <c r="AN739" s="240" t="str">
        <f>IF(A739="","",VLOOKUP(A739,'IHS DATABASE'!C:H,6,0))</f>
        <v/>
      </c>
      <c r="AO739" s="240"/>
      <c r="AP739" s="248"/>
      <c r="AQ739" s="248"/>
      <c r="AR739" s="222"/>
      <c r="AS739" s="222"/>
      <c r="AT739" s="222">
        <f t="shared" si="104"/>
        <v>0</v>
      </c>
      <c r="AU739" s="222"/>
      <c r="AV739" s="249"/>
      <c r="AW739" s="249"/>
      <c r="AX739" s="222"/>
      <c r="AY739" s="222"/>
      <c r="AZ739" s="222"/>
      <c r="BA739" s="222"/>
      <c r="BB739" s="249"/>
      <c r="BC739" s="249"/>
      <c r="BD739" s="249"/>
      <c r="BE739" s="249"/>
    </row>
    <row r="740" spans="1:57">
      <c r="A740" s="221"/>
      <c r="B740" s="222" t="str">
        <f>IF(A740="","",VLOOKUP(A740,'IHS DATABASE'!C:D,2,0))</f>
        <v/>
      </c>
      <c r="C740" s="223" t="str">
        <f>IF(A740="","",VLOOKUP(A740,'IHS DATABASE'!C:AD,27,0))</f>
        <v/>
      </c>
      <c r="D740" s="223"/>
      <c r="E740" s="223" t="str">
        <f>IF(A740="","",VLOOKUP(A740,'IHS DATABASE'!C:G,5,0))</f>
        <v/>
      </c>
      <c r="F740" s="223" t="str">
        <f>IF(A740="","",VLOOKUP(A740,'IHS DATABASE'!C:AB,26,0))</f>
        <v/>
      </c>
      <c r="G740" s="222" t="str">
        <f>IF(A740="","",VLOOKUP(A740,'IHS DATABASE'!C:X,22,0))</f>
        <v/>
      </c>
      <c r="H740" s="224"/>
      <c r="I740" s="223" t="str">
        <f>IF(A740="","",VLOOKUP(A740,'IHS DATABASE'!C:W,21,0))</f>
        <v/>
      </c>
      <c r="J740" s="223" t="str">
        <f>IF(A740="","",VLOOKUP(A740,'IHS DATABASE'!C:T,18,0))</f>
        <v/>
      </c>
      <c r="K740" s="223"/>
      <c r="L740" s="223"/>
      <c r="M740" s="223" t="str">
        <f>IF(A740="","",VLOOKUP(A740,'IHS DATABASE'!C:U,19,0))</f>
        <v/>
      </c>
      <c r="Q740" s="233"/>
      <c r="R740" s="234"/>
      <c r="S740" s="234" t="str">
        <f>IF(A740="","",VLOOKUP(A740,'IHS DATABASE'!C:BG,30,0))</f>
        <v/>
      </c>
      <c r="T740" s="223"/>
      <c r="U740" s="234" t="str">
        <f>IF(A740="","",VLOOKUP(A740,'IHS DATABASE'!C:AG,31,0))</f>
        <v/>
      </c>
      <c r="V740" s="13"/>
      <c r="W740" s="13"/>
      <c r="X740" s="13"/>
      <c r="Y740" s="237">
        <f t="shared" si="98"/>
        <v>0</v>
      </c>
      <c r="Z740" s="237">
        <f t="shared" si="99"/>
        <v>0</v>
      </c>
      <c r="AA740" s="237" t="str">
        <f t="shared" si="100"/>
        <v>OK</v>
      </c>
      <c r="AB740" s="238"/>
      <c r="AC740" s="238"/>
      <c r="AD740" s="238"/>
      <c r="AE740" s="239"/>
      <c r="AG740" s="245"/>
      <c r="AH740" s="245"/>
      <c r="AI740" s="246"/>
      <c r="AJ740" s="246"/>
      <c r="AK740" s="240">
        <f t="shared" si="101"/>
        <v>0</v>
      </c>
      <c r="AL740" s="240">
        <f t="shared" si="102"/>
        <v>0</v>
      </c>
      <c r="AM740" s="247" t="e">
        <f t="shared" si="103"/>
        <v>#DIV/0!</v>
      </c>
      <c r="AN740" s="240" t="str">
        <f>IF(A740="","",VLOOKUP(A740,'IHS DATABASE'!C:H,6,0))</f>
        <v/>
      </c>
      <c r="AO740" s="240"/>
      <c r="AP740" s="248"/>
      <c r="AQ740" s="248"/>
      <c r="AR740" s="222"/>
      <c r="AS740" s="222"/>
      <c r="AT740" s="222">
        <f t="shared" si="104"/>
        <v>0</v>
      </c>
      <c r="AU740" s="222"/>
      <c r="AV740" s="249"/>
      <c r="AW740" s="249"/>
      <c r="AX740" s="222"/>
      <c r="AY740" s="222"/>
      <c r="AZ740" s="222"/>
      <c r="BA740" s="222"/>
      <c r="BB740" s="249"/>
      <c r="BC740" s="249"/>
      <c r="BD740" s="249"/>
      <c r="BE740" s="249"/>
    </row>
    <row r="741" spans="1:57">
      <c r="A741" s="221"/>
      <c r="B741" s="222" t="str">
        <f>IF(A741="","",VLOOKUP(A741,'IHS DATABASE'!C:D,2,0))</f>
        <v/>
      </c>
      <c r="C741" s="223" t="str">
        <f>IF(A741="","",VLOOKUP(A741,'IHS DATABASE'!C:AD,27,0))</f>
        <v/>
      </c>
      <c r="D741" s="223"/>
      <c r="E741" s="223" t="str">
        <f>IF(A741="","",VLOOKUP(A741,'IHS DATABASE'!C:G,5,0))</f>
        <v/>
      </c>
      <c r="F741" s="223" t="str">
        <f>IF(A741="","",VLOOKUP(A741,'IHS DATABASE'!C:AB,26,0))</f>
        <v/>
      </c>
      <c r="G741" s="222" t="str">
        <f>IF(A741="","",VLOOKUP(A741,'IHS DATABASE'!C:X,22,0))</f>
        <v/>
      </c>
      <c r="H741" s="224"/>
      <c r="I741" s="223" t="str">
        <f>IF(A741="","",VLOOKUP(A741,'IHS DATABASE'!C:W,21,0))</f>
        <v/>
      </c>
      <c r="J741" s="223" t="str">
        <f>IF(A741="","",VLOOKUP(A741,'IHS DATABASE'!C:T,18,0))</f>
        <v/>
      </c>
      <c r="K741" s="223"/>
      <c r="L741" s="223"/>
      <c r="M741" s="223" t="str">
        <f>IF(A741="","",VLOOKUP(A741,'IHS DATABASE'!C:U,19,0))</f>
        <v/>
      </c>
      <c r="Q741" s="233"/>
      <c r="R741" s="234"/>
      <c r="S741" s="234" t="str">
        <f>IF(A741="","",VLOOKUP(A741,'IHS DATABASE'!C:BG,30,0))</f>
        <v/>
      </c>
      <c r="T741" s="223"/>
      <c r="U741" s="234" t="str">
        <f>IF(A741="","",VLOOKUP(A741,'IHS DATABASE'!C:AG,31,0))</f>
        <v/>
      </c>
      <c r="V741" s="13"/>
      <c r="W741" s="13"/>
      <c r="X741" s="13"/>
      <c r="Y741" s="237">
        <f t="shared" si="98"/>
        <v>0</v>
      </c>
      <c r="Z741" s="237">
        <f t="shared" si="99"/>
        <v>0</v>
      </c>
      <c r="AA741" s="237" t="str">
        <f t="shared" si="100"/>
        <v>OK</v>
      </c>
      <c r="AB741" s="238"/>
      <c r="AC741" s="238"/>
      <c r="AD741" s="238"/>
      <c r="AE741" s="239"/>
      <c r="AG741" s="245"/>
      <c r="AH741" s="245"/>
      <c r="AI741" s="246"/>
      <c r="AJ741" s="246"/>
      <c r="AK741" s="240">
        <f t="shared" si="101"/>
        <v>0</v>
      </c>
      <c r="AL741" s="240">
        <f t="shared" si="102"/>
        <v>0</v>
      </c>
      <c r="AM741" s="247" t="e">
        <f t="shared" si="103"/>
        <v>#DIV/0!</v>
      </c>
      <c r="AN741" s="240" t="str">
        <f>IF(A741="","",VLOOKUP(A741,'IHS DATABASE'!C:H,6,0))</f>
        <v/>
      </c>
      <c r="AO741" s="240"/>
      <c r="AP741" s="248"/>
      <c r="AQ741" s="248"/>
      <c r="AR741" s="222"/>
      <c r="AS741" s="222"/>
      <c r="AT741" s="222">
        <f t="shared" si="104"/>
        <v>0</v>
      </c>
      <c r="AU741" s="222"/>
      <c r="AV741" s="249"/>
      <c r="AW741" s="249"/>
      <c r="AX741" s="222"/>
      <c r="AY741" s="222"/>
      <c r="AZ741" s="222"/>
      <c r="BA741" s="222"/>
      <c r="BB741" s="249"/>
      <c r="BC741" s="249"/>
      <c r="BD741" s="249"/>
      <c r="BE741" s="249"/>
    </row>
    <row r="742" spans="1:57">
      <c r="A742" s="221"/>
      <c r="B742" s="222" t="str">
        <f>IF(A742="","",VLOOKUP(A742,'IHS DATABASE'!C:D,2,0))</f>
        <v/>
      </c>
      <c r="C742" s="223" t="str">
        <f>IF(A742="","",VLOOKUP(A742,'IHS DATABASE'!C:AD,27,0))</f>
        <v/>
      </c>
      <c r="D742" s="223"/>
      <c r="E742" s="223" t="str">
        <f>IF(A742="","",VLOOKUP(A742,'IHS DATABASE'!C:G,5,0))</f>
        <v/>
      </c>
      <c r="F742" s="223" t="str">
        <f>IF(A742="","",VLOOKUP(A742,'IHS DATABASE'!C:AB,26,0))</f>
        <v/>
      </c>
      <c r="G742" s="222" t="str">
        <f>IF(A742="","",VLOOKUP(A742,'IHS DATABASE'!C:X,22,0))</f>
        <v/>
      </c>
      <c r="H742" s="224"/>
      <c r="I742" s="223" t="str">
        <f>IF(A742="","",VLOOKUP(A742,'IHS DATABASE'!C:W,21,0))</f>
        <v/>
      </c>
      <c r="J742" s="223" t="str">
        <f>IF(A742="","",VLOOKUP(A742,'IHS DATABASE'!C:T,18,0))</f>
        <v/>
      </c>
      <c r="K742" s="223"/>
      <c r="L742" s="223"/>
      <c r="M742" s="223" t="str">
        <f>IF(A742="","",VLOOKUP(A742,'IHS DATABASE'!C:U,19,0))</f>
        <v/>
      </c>
      <c r="Q742" s="233"/>
      <c r="R742" s="234"/>
      <c r="S742" s="234" t="str">
        <f>IF(A742="","",VLOOKUP(A742,'IHS DATABASE'!C:BG,30,0))</f>
        <v/>
      </c>
      <c r="T742" s="223"/>
      <c r="U742" s="234" t="str">
        <f>IF(A742="","",VLOOKUP(A742,'IHS DATABASE'!C:AG,31,0))</f>
        <v/>
      </c>
      <c r="V742" s="13"/>
      <c r="W742" s="13"/>
      <c r="X742" s="13"/>
      <c r="Y742" s="237">
        <f t="shared" si="98"/>
        <v>0</v>
      </c>
      <c r="Z742" s="237">
        <f t="shared" si="99"/>
        <v>0</v>
      </c>
      <c r="AA742" s="237" t="str">
        <f t="shared" si="100"/>
        <v>OK</v>
      </c>
      <c r="AB742" s="238"/>
      <c r="AC742" s="238"/>
      <c r="AD742" s="238"/>
      <c r="AE742" s="239"/>
      <c r="AG742" s="245"/>
      <c r="AH742" s="245"/>
      <c r="AI742" s="246"/>
      <c r="AJ742" s="246"/>
      <c r="AK742" s="240">
        <f t="shared" si="101"/>
        <v>0</v>
      </c>
      <c r="AL742" s="240">
        <f t="shared" si="102"/>
        <v>0</v>
      </c>
      <c r="AM742" s="247" t="e">
        <f t="shared" si="103"/>
        <v>#DIV/0!</v>
      </c>
      <c r="AN742" s="240" t="str">
        <f>IF(A742="","",VLOOKUP(A742,'IHS DATABASE'!C:H,6,0))</f>
        <v/>
      </c>
      <c r="AO742" s="240"/>
      <c r="AP742" s="248"/>
      <c r="AQ742" s="248"/>
      <c r="AR742" s="222"/>
      <c r="AS742" s="222"/>
      <c r="AT742" s="222">
        <f t="shared" si="104"/>
        <v>0</v>
      </c>
      <c r="AU742" s="222"/>
      <c r="AV742" s="249"/>
      <c r="AW742" s="249"/>
      <c r="AX742" s="222"/>
      <c r="AY742" s="222"/>
      <c r="AZ742" s="222"/>
      <c r="BA742" s="222"/>
      <c r="BB742" s="249"/>
      <c r="BC742" s="249"/>
      <c r="BD742" s="249"/>
      <c r="BE742" s="249"/>
    </row>
    <row r="743" spans="1:57">
      <c r="A743" s="221"/>
      <c r="B743" s="222" t="str">
        <f>IF(A743="","",VLOOKUP(A743,'IHS DATABASE'!C:D,2,0))</f>
        <v/>
      </c>
      <c r="C743" s="223" t="str">
        <f>IF(A743="","",VLOOKUP(A743,'IHS DATABASE'!C:AD,27,0))</f>
        <v/>
      </c>
      <c r="D743" s="223"/>
      <c r="E743" s="223" t="str">
        <f>IF(A743="","",VLOOKUP(A743,'IHS DATABASE'!C:G,5,0))</f>
        <v/>
      </c>
      <c r="F743" s="223" t="str">
        <f>IF(A743="","",VLOOKUP(A743,'IHS DATABASE'!C:AB,26,0))</f>
        <v/>
      </c>
      <c r="G743" s="222" t="str">
        <f>IF(A743="","",VLOOKUP(A743,'IHS DATABASE'!C:X,22,0))</f>
        <v/>
      </c>
      <c r="H743" s="224"/>
      <c r="I743" s="223" t="str">
        <f>IF(A743="","",VLOOKUP(A743,'IHS DATABASE'!C:W,21,0))</f>
        <v/>
      </c>
      <c r="J743" s="223" t="str">
        <f>IF(A743="","",VLOOKUP(A743,'IHS DATABASE'!C:T,18,0))</f>
        <v/>
      </c>
      <c r="K743" s="223"/>
      <c r="L743" s="223"/>
      <c r="M743" s="223" t="str">
        <f>IF(A743="","",VLOOKUP(A743,'IHS DATABASE'!C:U,19,0))</f>
        <v/>
      </c>
      <c r="Q743" s="233"/>
      <c r="R743" s="234"/>
      <c r="S743" s="234" t="str">
        <f>IF(A743="","",VLOOKUP(A743,'IHS DATABASE'!C:BG,30,0))</f>
        <v/>
      </c>
      <c r="T743" s="223"/>
      <c r="U743" s="234" t="str">
        <f>IF(A743="","",VLOOKUP(A743,'IHS DATABASE'!C:AG,31,0))</f>
        <v/>
      </c>
      <c r="V743" s="13"/>
      <c r="W743" s="13"/>
      <c r="X743" s="13"/>
      <c r="Y743" s="237">
        <f t="shared" si="98"/>
        <v>0</v>
      </c>
      <c r="Z743" s="237">
        <f t="shared" si="99"/>
        <v>0</v>
      </c>
      <c r="AA743" s="237" t="str">
        <f t="shared" si="100"/>
        <v>OK</v>
      </c>
      <c r="AB743" s="238"/>
      <c r="AC743" s="238"/>
      <c r="AD743" s="238"/>
      <c r="AE743" s="239"/>
      <c r="AG743" s="245"/>
      <c r="AH743" s="245"/>
      <c r="AI743" s="246"/>
      <c r="AJ743" s="246"/>
      <c r="AK743" s="240">
        <f t="shared" si="101"/>
        <v>0</v>
      </c>
      <c r="AL743" s="240">
        <f t="shared" si="102"/>
        <v>0</v>
      </c>
      <c r="AM743" s="247" t="e">
        <f t="shared" si="103"/>
        <v>#DIV/0!</v>
      </c>
      <c r="AN743" s="240" t="str">
        <f>IF(A743="","",VLOOKUP(A743,'IHS DATABASE'!C:H,6,0))</f>
        <v/>
      </c>
      <c r="AO743" s="240"/>
      <c r="AP743" s="248"/>
      <c r="AQ743" s="248"/>
      <c r="AR743" s="222"/>
      <c r="AS743" s="222"/>
      <c r="AT743" s="222">
        <f t="shared" si="104"/>
        <v>0</v>
      </c>
      <c r="AU743" s="222"/>
      <c r="AV743" s="249"/>
      <c r="AW743" s="249"/>
      <c r="AX743" s="222"/>
      <c r="AY743" s="222"/>
      <c r="AZ743" s="222"/>
      <c r="BA743" s="222"/>
      <c r="BB743" s="249"/>
      <c r="BC743" s="249"/>
      <c r="BD743" s="249"/>
      <c r="BE743" s="249"/>
    </row>
    <row r="744" spans="1:57">
      <c r="A744" s="221"/>
      <c r="B744" s="222" t="str">
        <f>IF(A744="","",VLOOKUP(A744,'IHS DATABASE'!C:D,2,0))</f>
        <v/>
      </c>
      <c r="C744" s="223" t="str">
        <f>IF(A744="","",VLOOKUP(A744,'IHS DATABASE'!C:AD,27,0))</f>
        <v/>
      </c>
      <c r="D744" s="223"/>
      <c r="E744" s="223" t="str">
        <f>IF(A744="","",VLOOKUP(A744,'IHS DATABASE'!C:G,5,0))</f>
        <v/>
      </c>
      <c r="F744" s="223" t="str">
        <f>IF(A744="","",VLOOKUP(A744,'IHS DATABASE'!C:AB,26,0))</f>
        <v/>
      </c>
      <c r="G744" s="222" t="str">
        <f>IF(A744="","",VLOOKUP(A744,'IHS DATABASE'!C:X,22,0))</f>
        <v/>
      </c>
      <c r="H744" s="224"/>
      <c r="I744" s="223" t="str">
        <f>IF(A744="","",VLOOKUP(A744,'IHS DATABASE'!C:W,21,0))</f>
        <v/>
      </c>
      <c r="J744" s="223" t="str">
        <f>IF(A744="","",VLOOKUP(A744,'IHS DATABASE'!C:T,18,0))</f>
        <v/>
      </c>
      <c r="K744" s="223"/>
      <c r="L744" s="223"/>
      <c r="M744" s="223" t="str">
        <f>IF(A744="","",VLOOKUP(A744,'IHS DATABASE'!C:U,19,0))</f>
        <v/>
      </c>
      <c r="Q744" s="233"/>
      <c r="R744" s="234"/>
      <c r="S744" s="234" t="str">
        <f>IF(A744="","",VLOOKUP(A744,'IHS DATABASE'!C:BG,30,0))</f>
        <v/>
      </c>
      <c r="T744" s="223"/>
      <c r="U744" s="234" t="str">
        <f>IF(A744="","",VLOOKUP(A744,'IHS DATABASE'!C:AG,31,0))</f>
        <v/>
      </c>
      <c r="V744" s="13"/>
      <c r="W744" s="13"/>
      <c r="X744" s="13"/>
      <c r="Y744" s="237">
        <f t="shared" si="98"/>
        <v>0</v>
      </c>
      <c r="Z744" s="237">
        <f t="shared" si="99"/>
        <v>0</v>
      </c>
      <c r="AA744" s="237" t="str">
        <f t="shared" si="100"/>
        <v>OK</v>
      </c>
      <c r="AB744" s="238"/>
      <c r="AC744" s="238"/>
      <c r="AD744" s="238"/>
      <c r="AE744" s="239"/>
      <c r="AG744" s="245"/>
      <c r="AH744" s="245"/>
      <c r="AI744" s="246"/>
      <c r="AJ744" s="246"/>
      <c r="AK744" s="240">
        <f t="shared" si="101"/>
        <v>0</v>
      </c>
      <c r="AL744" s="240">
        <f t="shared" si="102"/>
        <v>0</v>
      </c>
      <c r="AM744" s="247" t="e">
        <f t="shared" si="103"/>
        <v>#DIV/0!</v>
      </c>
      <c r="AN744" s="240" t="str">
        <f>IF(A744="","",VLOOKUP(A744,'IHS DATABASE'!C:H,6,0))</f>
        <v/>
      </c>
      <c r="AO744" s="240"/>
      <c r="AP744" s="248"/>
      <c r="AQ744" s="248"/>
      <c r="AR744" s="222"/>
      <c r="AS744" s="222"/>
      <c r="AT744" s="222">
        <f t="shared" si="104"/>
        <v>0</v>
      </c>
      <c r="AU744" s="222"/>
      <c r="AV744" s="249"/>
      <c r="AW744" s="249"/>
      <c r="AX744" s="222"/>
      <c r="AY744" s="222"/>
      <c r="AZ744" s="222"/>
      <c r="BA744" s="222"/>
      <c r="BB744" s="249"/>
      <c r="BC744" s="249"/>
      <c r="BD744" s="249"/>
      <c r="BE744" s="249"/>
    </row>
    <row r="745" spans="1:57">
      <c r="A745" s="221"/>
      <c r="B745" s="222" t="str">
        <f>IF(A745="","",VLOOKUP(A745,'IHS DATABASE'!C:D,2,0))</f>
        <v/>
      </c>
      <c r="C745" s="223" t="str">
        <f>IF(A745="","",VLOOKUP(A745,'IHS DATABASE'!C:AD,27,0))</f>
        <v/>
      </c>
      <c r="D745" s="223"/>
      <c r="E745" s="223" t="str">
        <f>IF(A745="","",VLOOKUP(A745,'IHS DATABASE'!C:G,5,0))</f>
        <v/>
      </c>
      <c r="F745" s="223" t="str">
        <f>IF(A745="","",VLOOKUP(A745,'IHS DATABASE'!C:AB,26,0))</f>
        <v/>
      </c>
      <c r="G745" s="222" t="str">
        <f>IF(A745="","",VLOOKUP(A745,'IHS DATABASE'!C:X,22,0))</f>
        <v/>
      </c>
      <c r="H745" s="224"/>
      <c r="I745" s="223" t="str">
        <f>IF(A745="","",VLOOKUP(A745,'IHS DATABASE'!C:W,21,0))</f>
        <v/>
      </c>
      <c r="J745" s="223" t="str">
        <f>IF(A745="","",VLOOKUP(A745,'IHS DATABASE'!C:T,18,0))</f>
        <v/>
      </c>
      <c r="K745" s="223"/>
      <c r="L745" s="223"/>
      <c r="M745" s="223" t="str">
        <f>IF(A745="","",VLOOKUP(A745,'IHS DATABASE'!C:U,19,0))</f>
        <v/>
      </c>
      <c r="Q745" s="233"/>
      <c r="R745" s="234"/>
      <c r="S745" s="234" t="str">
        <f>IF(A745="","",VLOOKUP(A745,'IHS DATABASE'!C:BG,30,0))</f>
        <v/>
      </c>
      <c r="T745" s="223"/>
      <c r="U745" s="234" t="str">
        <f>IF(A745="","",VLOOKUP(A745,'IHS DATABASE'!C:AG,31,0))</f>
        <v/>
      </c>
      <c r="V745" s="13"/>
      <c r="W745" s="13"/>
      <c r="X745" s="13"/>
      <c r="Y745" s="237">
        <f t="shared" si="98"/>
        <v>0</v>
      </c>
      <c r="Z745" s="237">
        <f t="shared" si="99"/>
        <v>0</v>
      </c>
      <c r="AA745" s="237" t="str">
        <f t="shared" si="100"/>
        <v>OK</v>
      </c>
      <c r="AB745" s="238"/>
      <c r="AC745" s="238"/>
      <c r="AD745" s="238"/>
      <c r="AE745" s="239"/>
      <c r="AG745" s="245"/>
      <c r="AH745" s="245"/>
      <c r="AI745" s="246"/>
      <c r="AJ745" s="246"/>
      <c r="AK745" s="240">
        <f t="shared" si="101"/>
        <v>0</v>
      </c>
      <c r="AL745" s="240">
        <f t="shared" si="102"/>
        <v>0</v>
      </c>
      <c r="AM745" s="247" t="e">
        <f t="shared" si="103"/>
        <v>#DIV/0!</v>
      </c>
      <c r="AN745" s="240" t="str">
        <f>IF(A745="","",VLOOKUP(A745,'IHS DATABASE'!C:H,6,0))</f>
        <v/>
      </c>
      <c r="AO745" s="240"/>
      <c r="AP745" s="248"/>
      <c r="AQ745" s="248"/>
      <c r="AR745" s="222"/>
      <c r="AS745" s="222"/>
      <c r="AT745" s="222">
        <f t="shared" si="104"/>
        <v>0</v>
      </c>
      <c r="AU745" s="222"/>
      <c r="AV745" s="249"/>
      <c r="AW745" s="249"/>
      <c r="AX745" s="222"/>
      <c r="AY745" s="222"/>
      <c r="AZ745" s="222"/>
      <c r="BA745" s="222"/>
      <c r="BB745" s="249"/>
      <c r="BC745" s="249"/>
      <c r="BD745" s="249"/>
      <c r="BE745" s="249"/>
    </row>
    <row r="746" spans="1:57">
      <c r="A746" s="221"/>
      <c r="B746" s="222" t="str">
        <f>IF(A746="","",VLOOKUP(A746,'IHS DATABASE'!C:D,2,0))</f>
        <v/>
      </c>
      <c r="C746" s="223" t="str">
        <f>IF(A746="","",VLOOKUP(A746,'IHS DATABASE'!C:AD,27,0))</f>
        <v/>
      </c>
      <c r="D746" s="223"/>
      <c r="E746" s="223" t="str">
        <f>IF(A746="","",VLOOKUP(A746,'IHS DATABASE'!C:G,5,0))</f>
        <v/>
      </c>
      <c r="F746" s="223" t="str">
        <f>IF(A746="","",VLOOKUP(A746,'IHS DATABASE'!C:AB,26,0))</f>
        <v/>
      </c>
      <c r="G746" s="222" t="str">
        <f>IF(A746="","",VLOOKUP(A746,'IHS DATABASE'!C:X,22,0))</f>
        <v/>
      </c>
      <c r="H746" s="224"/>
      <c r="I746" s="223" t="str">
        <f>IF(A746="","",VLOOKUP(A746,'IHS DATABASE'!C:W,21,0))</f>
        <v/>
      </c>
      <c r="J746" s="223" t="str">
        <f>IF(A746="","",VLOOKUP(A746,'IHS DATABASE'!C:T,18,0))</f>
        <v/>
      </c>
      <c r="K746" s="223"/>
      <c r="L746" s="223"/>
      <c r="M746" s="223" t="str">
        <f>IF(A746="","",VLOOKUP(A746,'IHS DATABASE'!C:U,19,0))</f>
        <v/>
      </c>
      <c r="Q746" s="233"/>
      <c r="R746" s="234"/>
      <c r="S746" s="234" t="str">
        <f>IF(A746="","",VLOOKUP(A746,'IHS DATABASE'!C:BG,30,0))</f>
        <v/>
      </c>
      <c r="T746" s="223"/>
      <c r="U746" s="234" t="str">
        <f>IF(A746="","",VLOOKUP(A746,'IHS DATABASE'!C:AG,31,0))</f>
        <v/>
      </c>
      <c r="V746" s="13"/>
      <c r="W746" s="13"/>
      <c r="X746" s="13"/>
      <c r="Y746" s="237">
        <f t="shared" si="98"/>
        <v>0</v>
      </c>
      <c r="Z746" s="237">
        <f t="shared" si="99"/>
        <v>0</v>
      </c>
      <c r="AA746" s="237" t="str">
        <f t="shared" si="100"/>
        <v>OK</v>
      </c>
      <c r="AB746" s="238"/>
      <c r="AC746" s="238"/>
      <c r="AD746" s="238"/>
      <c r="AE746" s="239"/>
      <c r="AG746" s="245"/>
      <c r="AH746" s="245"/>
      <c r="AI746" s="246"/>
      <c r="AJ746" s="246"/>
      <c r="AK746" s="240">
        <f t="shared" si="101"/>
        <v>0</v>
      </c>
      <c r="AL746" s="240">
        <f t="shared" si="102"/>
        <v>0</v>
      </c>
      <c r="AM746" s="247" t="e">
        <f t="shared" si="103"/>
        <v>#DIV/0!</v>
      </c>
      <c r="AN746" s="240" t="str">
        <f>IF(A746="","",VLOOKUP(A746,'IHS DATABASE'!C:H,6,0))</f>
        <v/>
      </c>
      <c r="AO746" s="240"/>
      <c r="AP746" s="248"/>
      <c r="AQ746" s="248"/>
      <c r="AR746" s="222"/>
      <c r="AS746" s="222"/>
      <c r="AT746" s="222">
        <f t="shared" si="104"/>
        <v>0</v>
      </c>
      <c r="AU746" s="222"/>
      <c r="AV746" s="249"/>
      <c r="AW746" s="249"/>
      <c r="AX746" s="222"/>
      <c r="AY746" s="222"/>
      <c r="AZ746" s="222"/>
      <c r="BA746" s="222"/>
      <c r="BB746" s="249"/>
      <c r="BC746" s="249"/>
      <c r="BD746" s="249"/>
      <c r="BE746" s="249"/>
    </row>
    <row r="747" spans="1:57">
      <c r="A747" s="221"/>
      <c r="B747" s="222" t="str">
        <f>IF(A747="","",VLOOKUP(A747,'IHS DATABASE'!C:D,2,0))</f>
        <v/>
      </c>
      <c r="C747" s="223" t="str">
        <f>IF(A747="","",VLOOKUP(A747,'IHS DATABASE'!C:AD,27,0))</f>
        <v/>
      </c>
      <c r="D747" s="223"/>
      <c r="E747" s="223" t="str">
        <f>IF(A747="","",VLOOKUP(A747,'IHS DATABASE'!C:G,5,0))</f>
        <v/>
      </c>
      <c r="F747" s="223" t="str">
        <f>IF(A747="","",VLOOKUP(A747,'IHS DATABASE'!C:AB,26,0))</f>
        <v/>
      </c>
      <c r="G747" s="222" t="str">
        <f>IF(A747="","",VLOOKUP(A747,'IHS DATABASE'!C:X,22,0))</f>
        <v/>
      </c>
      <c r="H747" s="224"/>
      <c r="I747" s="223" t="str">
        <f>IF(A747="","",VLOOKUP(A747,'IHS DATABASE'!C:W,21,0))</f>
        <v/>
      </c>
      <c r="J747" s="223" t="str">
        <f>IF(A747="","",VLOOKUP(A747,'IHS DATABASE'!C:T,18,0))</f>
        <v/>
      </c>
      <c r="K747" s="223"/>
      <c r="L747" s="223"/>
      <c r="M747" s="223" t="str">
        <f>IF(A747="","",VLOOKUP(A747,'IHS DATABASE'!C:U,19,0))</f>
        <v/>
      </c>
      <c r="Q747" s="233"/>
      <c r="R747" s="234"/>
      <c r="S747" s="234" t="str">
        <f>IF(A747="","",VLOOKUP(A747,'IHS DATABASE'!C:BG,30,0))</f>
        <v/>
      </c>
      <c r="T747" s="223"/>
      <c r="U747" s="234" t="str">
        <f>IF(A747="","",VLOOKUP(A747,'IHS DATABASE'!C:AG,31,0))</f>
        <v/>
      </c>
      <c r="V747" s="13"/>
      <c r="W747" s="13"/>
      <c r="X747" s="13"/>
      <c r="Y747" s="237">
        <f t="shared" si="98"/>
        <v>0</v>
      </c>
      <c r="Z747" s="237">
        <f t="shared" si="99"/>
        <v>0</v>
      </c>
      <c r="AA747" s="237" t="str">
        <f t="shared" si="100"/>
        <v>OK</v>
      </c>
      <c r="AB747" s="238"/>
      <c r="AC747" s="238"/>
      <c r="AD747" s="238"/>
      <c r="AE747" s="239"/>
      <c r="AG747" s="245"/>
      <c r="AH747" s="245"/>
      <c r="AI747" s="246"/>
      <c r="AJ747" s="246"/>
      <c r="AK747" s="240">
        <f t="shared" si="101"/>
        <v>0</v>
      </c>
      <c r="AL747" s="240">
        <f t="shared" si="102"/>
        <v>0</v>
      </c>
      <c r="AM747" s="247" t="e">
        <f t="shared" si="103"/>
        <v>#DIV/0!</v>
      </c>
      <c r="AN747" s="240" t="str">
        <f>IF(A747="","",VLOOKUP(A747,'IHS DATABASE'!C:H,6,0))</f>
        <v/>
      </c>
      <c r="AO747" s="240"/>
      <c r="AP747" s="248"/>
      <c r="AQ747" s="248"/>
      <c r="AR747" s="222"/>
      <c r="AS747" s="222"/>
      <c r="AT747" s="222">
        <f t="shared" si="104"/>
        <v>0</v>
      </c>
      <c r="AU747" s="222"/>
      <c r="AV747" s="249"/>
      <c r="AW747" s="249"/>
      <c r="AX747" s="222"/>
      <c r="AY747" s="222"/>
      <c r="AZ747" s="222"/>
      <c r="BA747" s="222"/>
      <c r="BB747" s="249"/>
      <c r="BC747" s="249"/>
      <c r="BD747" s="249"/>
      <c r="BE747" s="249"/>
    </row>
    <row r="748" spans="1:57">
      <c r="A748" s="221"/>
      <c r="B748" s="222" t="str">
        <f>IF(A748="","",VLOOKUP(A748,'IHS DATABASE'!C:D,2,0))</f>
        <v/>
      </c>
      <c r="C748" s="223" t="str">
        <f>IF(A748="","",VLOOKUP(A748,'IHS DATABASE'!C:AD,27,0))</f>
        <v/>
      </c>
      <c r="D748" s="223"/>
      <c r="E748" s="223" t="str">
        <f>IF(A748="","",VLOOKUP(A748,'IHS DATABASE'!C:G,5,0))</f>
        <v/>
      </c>
      <c r="F748" s="223" t="str">
        <f>IF(A748="","",VLOOKUP(A748,'IHS DATABASE'!C:AB,26,0))</f>
        <v/>
      </c>
      <c r="G748" s="222" t="str">
        <f>IF(A748="","",VLOOKUP(A748,'IHS DATABASE'!C:X,22,0))</f>
        <v/>
      </c>
      <c r="H748" s="224"/>
      <c r="I748" s="223" t="str">
        <f>IF(A748="","",VLOOKUP(A748,'IHS DATABASE'!C:W,21,0))</f>
        <v/>
      </c>
      <c r="J748" s="223" t="str">
        <f>IF(A748="","",VLOOKUP(A748,'IHS DATABASE'!C:T,18,0))</f>
        <v/>
      </c>
      <c r="K748" s="223"/>
      <c r="L748" s="223"/>
      <c r="M748" s="223" t="str">
        <f>IF(A748="","",VLOOKUP(A748,'IHS DATABASE'!C:U,19,0))</f>
        <v/>
      </c>
      <c r="Q748" s="233"/>
      <c r="R748" s="234"/>
      <c r="S748" s="234" t="str">
        <f>IF(A748="","",VLOOKUP(A748,'IHS DATABASE'!C:BG,30,0))</f>
        <v/>
      </c>
      <c r="T748" s="223"/>
      <c r="U748" s="234" t="str">
        <f>IF(A748="","",VLOOKUP(A748,'IHS DATABASE'!C:AG,31,0))</f>
        <v/>
      </c>
      <c r="V748" s="13"/>
      <c r="W748" s="13"/>
      <c r="X748" s="13"/>
      <c r="Y748" s="237">
        <f t="shared" si="98"/>
        <v>0</v>
      </c>
      <c r="Z748" s="237">
        <f t="shared" si="99"/>
        <v>0</v>
      </c>
      <c r="AA748" s="237" t="str">
        <f t="shared" si="100"/>
        <v>OK</v>
      </c>
      <c r="AB748" s="238"/>
      <c r="AC748" s="238"/>
      <c r="AD748" s="238"/>
      <c r="AE748" s="239"/>
      <c r="AG748" s="245"/>
      <c r="AH748" s="245"/>
      <c r="AI748" s="246"/>
      <c r="AJ748" s="246"/>
      <c r="AK748" s="240">
        <f t="shared" si="101"/>
        <v>0</v>
      </c>
      <c r="AL748" s="240">
        <f t="shared" si="102"/>
        <v>0</v>
      </c>
      <c r="AM748" s="247" t="e">
        <f t="shared" si="103"/>
        <v>#DIV/0!</v>
      </c>
      <c r="AN748" s="240" t="str">
        <f>IF(A748="","",VLOOKUP(A748,'IHS DATABASE'!C:H,6,0))</f>
        <v/>
      </c>
      <c r="AO748" s="240"/>
      <c r="AP748" s="248"/>
      <c r="AQ748" s="248"/>
      <c r="AR748" s="222"/>
      <c r="AS748" s="222"/>
      <c r="AT748" s="222">
        <f t="shared" si="104"/>
        <v>0</v>
      </c>
      <c r="AU748" s="222"/>
      <c r="AV748" s="249"/>
      <c r="AW748" s="249"/>
      <c r="AX748" s="222"/>
      <c r="AY748" s="222"/>
      <c r="AZ748" s="222"/>
      <c r="BA748" s="222"/>
      <c r="BB748" s="249"/>
      <c r="BC748" s="249"/>
      <c r="BD748" s="249"/>
      <c r="BE748" s="249"/>
    </row>
    <row r="749" spans="1:57">
      <c r="A749" s="221"/>
      <c r="B749" s="222" t="str">
        <f>IF(A749="","",VLOOKUP(A749,'IHS DATABASE'!C:D,2,0))</f>
        <v/>
      </c>
      <c r="C749" s="223" t="str">
        <f>IF(A749="","",VLOOKUP(A749,'IHS DATABASE'!C:AD,27,0))</f>
        <v/>
      </c>
      <c r="D749" s="223"/>
      <c r="E749" s="223" t="str">
        <f>IF(A749="","",VLOOKUP(A749,'IHS DATABASE'!C:G,5,0))</f>
        <v/>
      </c>
      <c r="F749" s="223" t="str">
        <f>IF(A749="","",VLOOKUP(A749,'IHS DATABASE'!C:AB,26,0))</f>
        <v/>
      </c>
      <c r="G749" s="222" t="str">
        <f>IF(A749="","",VLOOKUP(A749,'IHS DATABASE'!C:X,22,0))</f>
        <v/>
      </c>
      <c r="H749" s="224"/>
      <c r="I749" s="223" t="str">
        <f>IF(A749="","",VLOOKUP(A749,'IHS DATABASE'!C:W,21,0))</f>
        <v/>
      </c>
      <c r="J749" s="223" t="str">
        <f>IF(A749="","",VLOOKUP(A749,'IHS DATABASE'!C:T,18,0))</f>
        <v/>
      </c>
      <c r="K749" s="223"/>
      <c r="L749" s="223"/>
      <c r="M749" s="223" t="str">
        <f>IF(A749="","",VLOOKUP(A749,'IHS DATABASE'!C:U,19,0))</f>
        <v/>
      </c>
      <c r="Q749" s="233"/>
      <c r="R749" s="234"/>
      <c r="S749" s="234" t="str">
        <f>IF(A749="","",VLOOKUP(A749,'IHS DATABASE'!C:BG,30,0))</f>
        <v/>
      </c>
      <c r="T749" s="223"/>
      <c r="U749" s="234" t="str">
        <f>IF(A749="","",VLOOKUP(A749,'IHS DATABASE'!C:AG,31,0))</f>
        <v/>
      </c>
      <c r="V749" s="13"/>
      <c r="W749" s="13"/>
      <c r="X749" s="13"/>
      <c r="Y749" s="237">
        <f t="shared" si="98"/>
        <v>0</v>
      </c>
      <c r="Z749" s="237">
        <f t="shared" si="99"/>
        <v>0</v>
      </c>
      <c r="AA749" s="237" t="str">
        <f t="shared" si="100"/>
        <v>OK</v>
      </c>
      <c r="AB749" s="238"/>
      <c r="AC749" s="238"/>
      <c r="AD749" s="238"/>
      <c r="AE749" s="239"/>
      <c r="AG749" s="245"/>
      <c r="AH749" s="245"/>
      <c r="AI749" s="246"/>
      <c r="AJ749" s="246"/>
      <c r="AK749" s="240">
        <f t="shared" si="101"/>
        <v>0</v>
      </c>
      <c r="AL749" s="240">
        <f t="shared" si="102"/>
        <v>0</v>
      </c>
      <c r="AM749" s="247" t="e">
        <f t="shared" si="103"/>
        <v>#DIV/0!</v>
      </c>
      <c r="AN749" s="240" t="str">
        <f>IF(A749="","",VLOOKUP(A749,'IHS DATABASE'!C:H,6,0))</f>
        <v/>
      </c>
      <c r="AO749" s="240"/>
      <c r="AP749" s="248"/>
      <c r="AQ749" s="248"/>
      <c r="AR749" s="222"/>
      <c r="AS749" s="222"/>
      <c r="AT749" s="222">
        <f t="shared" si="104"/>
        <v>0</v>
      </c>
      <c r="AU749" s="222"/>
      <c r="AV749" s="249"/>
      <c r="AW749" s="249"/>
      <c r="AX749" s="222"/>
      <c r="AY749" s="222"/>
      <c r="AZ749" s="222"/>
      <c r="BA749" s="222"/>
      <c r="BB749" s="249"/>
      <c r="BC749" s="249"/>
      <c r="BD749" s="249"/>
      <c r="BE749" s="249"/>
    </row>
    <row r="750" spans="1:57">
      <c r="A750" s="221"/>
      <c r="B750" s="222" t="str">
        <f>IF(A750="","",VLOOKUP(A750,'IHS DATABASE'!C:D,2,0))</f>
        <v/>
      </c>
      <c r="C750" s="223" t="str">
        <f>IF(A750="","",VLOOKUP(A750,'IHS DATABASE'!C:AD,27,0))</f>
        <v/>
      </c>
      <c r="D750" s="223"/>
      <c r="E750" s="223" t="str">
        <f>IF(A750="","",VLOOKUP(A750,'IHS DATABASE'!C:G,5,0))</f>
        <v/>
      </c>
      <c r="F750" s="223" t="str">
        <f>IF(A750="","",VLOOKUP(A750,'IHS DATABASE'!C:AB,26,0))</f>
        <v/>
      </c>
      <c r="G750" s="222" t="str">
        <f>IF(A750="","",VLOOKUP(A750,'IHS DATABASE'!C:X,22,0))</f>
        <v/>
      </c>
      <c r="H750" s="224"/>
      <c r="I750" s="223" t="str">
        <f>IF(A750="","",VLOOKUP(A750,'IHS DATABASE'!C:W,21,0))</f>
        <v/>
      </c>
      <c r="J750" s="223" t="str">
        <f>IF(A750="","",VLOOKUP(A750,'IHS DATABASE'!C:T,18,0))</f>
        <v/>
      </c>
      <c r="K750" s="223"/>
      <c r="L750" s="223"/>
      <c r="M750" s="223" t="str">
        <f>IF(A750="","",VLOOKUP(A750,'IHS DATABASE'!C:U,19,0))</f>
        <v/>
      </c>
      <c r="Q750" s="233"/>
      <c r="R750" s="234"/>
      <c r="S750" s="234" t="str">
        <f>IF(A750="","",VLOOKUP(A750,'IHS DATABASE'!C:BG,30,0))</f>
        <v/>
      </c>
      <c r="T750" s="223"/>
      <c r="U750" s="234" t="str">
        <f>IF(A750="","",VLOOKUP(A750,'IHS DATABASE'!C:AG,31,0))</f>
        <v/>
      </c>
      <c r="V750" s="13"/>
      <c r="W750" s="13"/>
      <c r="X750" s="13"/>
      <c r="Y750" s="237">
        <f t="shared" si="98"/>
        <v>0</v>
      </c>
      <c r="Z750" s="237">
        <f t="shared" si="99"/>
        <v>0</v>
      </c>
      <c r="AA750" s="237" t="str">
        <f t="shared" si="100"/>
        <v>OK</v>
      </c>
      <c r="AB750" s="238"/>
      <c r="AC750" s="238"/>
      <c r="AD750" s="238"/>
      <c r="AE750" s="239"/>
      <c r="AG750" s="245"/>
      <c r="AH750" s="245"/>
      <c r="AI750" s="246"/>
      <c r="AJ750" s="246"/>
      <c r="AK750" s="240">
        <f t="shared" si="101"/>
        <v>0</v>
      </c>
      <c r="AL750" s="240">
        <f t="shared" si="102"/>
        <v>0</v>
      </c>
      <c r="AM750" s="247" t="e">
        <f t="shared" si="103"/>
        <v>#DIV/0!</v>
      </c>
      <c r="AN750" s="240" t="str">
        <f>IF(A750="","",VLOOKUP(A750,'IHS DATABASE'!C:H,6,0))</f>
        <v/>
      </c>
      <c r="AO750" s="240"/>
      <c r="AP750" s="248"/>
      <c r="AQ750" s="248"/>
      <c r="AR750" s="222"/>
      <c r="AS750" s="222"/>
      <c r="AT750" s="222">
        <f t="shared" si="104"/>
        <v>0</v>
      </c>
      <c r="AU750" s="222"/>
      <c r="AV750" s="249"/>
      <c r="AW750" s="249"/>
      <c r="AX750" s="222"/>
      <c r="AY750" s="222"/>
      <c r="AZ750" s="222"/>
      <c r="BA750" s="222"/>
      <c r="BB750" s="249"/>
      <c r="BC750" s="249"/>
      <c r="BD750" s="249"/>
      <c r="BE750" s="249"/>
    </row>
    <row r="751" spans="1:57">
      <c r="A751" s="221"/>
      <c r="B751" s="222" t="str">
        <f>IF(A751="","",VLOOKUP(A751,'IHS DATABASE'!C:D,2,0))</f>
        <v/>
      </c>
      <c r="C751" s="223" t="str">
        <f>IF(A751="","",VLOOKUP(A751,'IHS DATABASE'!C:AD,27,0))</f>
        <v/>
      </c>
      <c r="D751" s="223"/>
      <c r="E751" s="223" t="str">
        <f>IF(A751="","",VLOOKUP(A751,'IHS DATABASE'!C:G,5,0))</f>
        <v/>
      </c>
      <c r="F751" s="223" t="str">
        <f>IF(A751="","",VLOOKUP(A751,'IHS DATABASE'!C:AB,26,0))</f>
        <v/>
      </c>
      <c r="G751" s="222" t="str">
        <f>IF(A751="","",VLOOKUP(A751,'IHS DATABASE'!C:X,22,0))</f>
        <v/>
      </c>
      <c r="H751" s="224"/>
      <c r="I751" s="223" t="str">
        <f>IF(A751="","",VLOOKUP(A751,'IHS DATABASE'!C:W,21,0))</f>
        <v/>
      </c>
      <c r="J751" s="223" t="str">
        <f>IF(A751="","",VLOOKUP(A751,'IHS DATABASE'!C:T,18,0))</f>
        <v/>
      </c>
      <c r="K751" s="223"/>
      <c r="L751" s="223"/>
      <c r="M751" s="223" t="str">
        <f>IF(A751="","",VLOOKUP(A751,'IHS DATABASE'!C:U,19,0))</f>
        <v/>
      </c>
      <c r="Q751" s="233"/>
      <c r="R751" s="234"/>
      <c r="S751" s="234" t="str">
        <f>IF(A751="","",VLOOKUP(A751,'IHS DATABASE'!C:BG,30,0))</f>
        <v/>
      </c>
      <c r="T751" s="223"/>
      <c r="U751" s="234" t="str">
        <f>IF(A751="","",VLOOKUP(A751,'IHS DATABASE'!C:AG,31,0))</f>
        <v/>
      </c>
      <c r="V751" s="13"/>
      <c r="W751" s="13"/>
      <c r="X751" s="13"/>
      <c r="Y751" s="237">
        <f t="shared" si="98"/>
        <v>0</v>
      </c>
      <c r="Z751" s="237">
        <f t="shared" si="99"/>
        <v>0</v>
      </c>
      <c r="AA751" s="237" t="str">
        <f t="shared" si="100"/>
        <v>OK</v>
      </c>
      <c r="AB751" s="238"/>
      <c r="AC751" s="238"/>
      <c r="AD751" s="238"/>
      <c r="AE751" s="239"/>
      <c r="AG751" s="245"/>
      <c r="AH751" s="245"/>
      <c r="AI751" s="246"/>
      <c r="AJ751" s="246"/>
      <c r="AK751" s="240">
        <f t="shared" si="101"/>
        <v>0</v>
      </c>
      <c r="AL751" s="240">
        <f t="shared" si="102"/>
        <v>0</v>
      </c>
      <c r="AM751" s="247" t="e">
        <f t="shared" si="103"/>
        <v>#DIV/0!</v>
      </c>
      <c r="AN751" s="240" t="str">
        <f>IF(A751="","",VLOOKUP(A751,'IHS DATABASE'!C:H,6,0))</f>
        <v/>
      </c>
      <c r="AO751" s="240"/>
      <c r="AP751" s="248"/>
      <c r="AQ751" s="248"/>
      <c r="AR751" s="222"/>
      <c r="AS751" s="222"/>
      <c r="AT751" s="222">
        <f t="shared" si="104"/>
        <v>0</v>
      </c>
      <c r="AU751" s="222"/>
      <c r="AV751" s="249"/>
      <c r="AW751" s="249"/>
      <c r="AX751" s="222"/>
      <c r="AY751" s="222"/>
      <c r="AZ751" s="222"/>
      <c r="BA751" s="222"/>
      <c r="BB751" s="249"/>
      <c r="BC751" s="249"/>
      <c r="BD751" s="249"/>
      <c r="BE751" s="249"/>
    </row>
    <row r="752" spans="1:57">
      <c r="A752" s="221"/>
      <c r="B752" s="222" t="str">
        <f>IF(A752="","",VLOOKUP(A752,'IHS DATABASE'!C:D,2,0))</f>
        <v/>
      </c>
      <c r="C752" s="223" t="str">
        <f>IF(A752="","",VLOOKUP(A752,'IHS DATABASE'!C:AD,27,0))</f>
        <v/>
      </c>
      <c r="D752" s="223"/>
      <c r="E752" s="223" t="str">
        <f>IF(A752="","",VLOOKUP(A752,'IHS DATABASE'!C:G,5,0))</f>
        <v/>
      </c>
      <c r="F752" s="223" t="str">
        <f>IF(A752="","",VLOOKUP(A752,'IHS DATABASE'!C:AB,26,0))</f>
        <v/>
      </c>
      <c r="G752" s="222" t="str">
        <f>IF(A752="","",VLOOKUP(A752,'IHS DATABASE'!C:X,22,0))</f>
        <v/>
      </c>
      <c r="H752" s="224"/>
      <c r="I752" s="223" t="str">
        <f>IF(A752="","",VLOOKUP(A752,'IHS DATABASE'!C:W,21,0))</f>
        <v/>
      </c>
      <c r="J752" s="223" t="str">
        <f>IF(A752="","",VLOOKUP(A752,'IHS DATABASE'!C:T,18,0))</f>
        <v/>
      </c>
      <c r="K752" s="223"/>
      <c r="L752" s="223"/>
      <c r="M752" s="223" t="str">
        <f>IF(A752="","",VLOOKUP(A752,'IHS DATABASE'!C:U,19,0))</f>
        <v/>
      </c>
      <c r="Q752" s="233"/>
      <c r="R752" s="234"/>
      <c r="S752" s="234" t="str">
        <f>IF(A752="","",VLOOKUP(A752,'IHS DATABASE'!C:BG,30,0))</f>
        <v/>
      </c>
      <c r="T752" s="223"/>
      <c r="U752" s="234" t="str">
        <f>IF(A752="","",VLOOKUP(A752,'IHS DATABASE'!C:AG,31,0))</f>
        <v/>
      </c>
      <c r="V752" s="13"/>
      <c r="W752" s="13"/>
      <c r="X752" s="13"/>
      <c r="Y752" s="237">
        <f t="shared" si="98"/>
        <v>0</v>
      </c>
      <c r="Z752" s="237">
        <f t="shared" si="99"/>
        <v>0</v>
      </c>
      <c r="AA752" s="237" t="str">
        <f t="shared" si="100"/>
        <v>OK</v>
      </c>
      <c r="AB752" s="238"/>
      <c r="AC752" s="238"/>
      <c r="AD752" s="238"/>
      <c r="AE752" s="239"/>
      <c r="AG752" s="245"/>
      <c r="AH752" s="245"/>
      <c r="AI752" s="246"/>
      <c r="AJ752" s="246"/>
      <c r="AK752" s="240">
        <f t="shared" si="101"/>
        <v>0</v>
      </c>
      <c r="AL752" s="240">
        <f t="shared" si="102"/>
        <v>0</v>
      </c>
      <c r="AM752" s="247" t="e">
        <f t="shared" si="103"/>
        <v>#DIV/0!</v>
      </c>
      <c r="AN752" s="240" t="str">
        <f>IF(A752="","",VLOOKUP(A752,'IHS DATABASE'!C:H,6,0))</f>
        <v/>
      </c>
      <c r="AO752" s="240"/>
      <c r="AP752" s="248"/>
      <c r="AQ752" s="248"/>
      <c r="AR752" s="222"/>
      <c r="AS752" s="222"/>
      <c r="AT752" s="222">
        <f t="shared" si="104"/>
        <v>0</v>
      </c>
      <c r="AU752" s="222"/>
      <c r="AV752" s="249"/>
      <c r="AW752" s="249"/>
      <c r="AX752" s="222"/>
      <c r="AY752" s="222"/>
      <c r="AZ752" s="222"/>
      <c r="BA752" s="222"/>
      <c r="BB752" s="249"/>
      <c r="BC752" s="249"/>
      <c r="BD752" s="249"/>
      <c r="BE752" s="249"/>
    </row>
    <row r="753" spans="1:57">
      <c r="A753" s="221"/>
      <c r="B753" s="222" t="str">
        <f>IF(A753="","",VLOOKUP(A753,'IHS DATABASE'!C:D,2,0))</f>
        <v/>
      </c>
      <c r="C753" s="223" t="str">
        <f>IF(A753="","",VLOOKUP(A753,'IHS DATABASE'!C:AD,27,0))</f>
        <v/>
      </c>
      <c r="D753" s="223"/>
      <c r="E753" s="223" t="str">
        <f>IF(A753="","",VLOOKUP(A753,'IHS DATABASE'!C:G,5,0))</f>
        <v/>
      </c>
      <c r="F753" s="223" t="str">
        <f>IF(A753="","",VLOOKUP(A753,'IHS DATABASE'!C:AB,26,0))</f>
        <v/>
      </c>
      <c r="G753" s="222" t="str">
        <f>IF(A753="","",VLOOKUP(A753,'IHS DATABASE'!C:X,22,0))</f>
        <v/>
      </c>
      <c r="H753" s="224"/>
      <c r="I753" s="223" t="str">
        <f>IF(A753="","",VLOOKUP(A753,'IHS DATABASE'!C:W,21,0))</f>
        <v/>
      </c>
      <c r="J753" s="223" t="str">
        <f>IF(A753="","",VLOOKUP(A753,'IHS DATABASE'!C:T,18,0))</f>
        <v/>
      </c>
      <c r="K753" s="223"/>
      <c r="L753" s="223"/>
      <c r="M753" s="223" t="str">
        <f>IF(A753="","",VLOOKUP(A753,'IHS DATABASE'!C:U,19,0))</f>
        <v/>
      </c>
      <c r="Q753" s="233"/>
      <c r="R753" s="234"/>
      <c r="S753" s="234" t="str">
        <f>IF(A753="","",VLOOKUP(A753,'IHS DATABASE'!C:BG,30,0))</f>
        <v/>
      </c>
      <c r="T753" s="223"/>
      <c r="U753" s="234" t="str">
        <f>IF(A753="","",VLOOKUP(A753,'IHS DATABASE'!C:AG,31,0))</f>
        <v/>
      </c>
      <c r="V753" s="13"/>
      <c r="W753" s="13"/>
      <c r="X753" s="13"/>
      <c r="Y753" s="237">
        <f t="shared" si="98"/>
        <v>0</v>
      </c>
      <c r="Z753" s="237">
        <f t="shared" si="99"/>
        <v>0</v>
      </c>
      <c r="AA753" s="237" t="str">
        <f t="shared" si="100"/>
        <v>OK</v>
      </c>
      <c r="AB753" s="238"/>
      <c r="AC753" s="238"/>
      <c r="AD753" s="238"/>
      <c r="AE753" s="239"/>
      <c r="AG753" s="245"/>
      <c r="AH753" s="245"/>
      <c r="AI753" s="246"/>
      <c r="AJ753" s="246"/>
      <c r="AK753" s="240">
        <f t="shared" si="101"/>
        <v>0</v>
      </c>
      <c r="AL753" s="240">
        <f t="shared" si="102"/>
        <v>0</v>
      </c>
      <c r="AM753" s="247" t="e">
        <f t="shared" si="103"/>
        <v>#DIV/0!</v>
      </c>
      <c r="AN753" s="240" t="str">
        <f>IF(A753="","",VLOOKUP(A753,'IHS DATABASE'!C:H,6,0))</f>
        <v/>
      </c>
      <c r="AO753" s="240"/>
      <c r="AP753" s="248"/>
      <c r="AQ753" s="248"/>
      <c r="AR753" s="222"/>
      <c r="AS753" s="222"/>
      <c r="AT753" s="222">
        <f t="shared" si="104"/>
        <v>0</v>
      </c>
      <c r="AU753" s="222"/>
      <c r="AV753" s="249"/>
      <c r="AW753" s="249"/>
      <c r="AX753" s="222"/>
      <c r="AY753" s="222"/>
      <c r="AZ753" s="222"/>
      <c r="BA753" s="222"/>
      <c r="BB753" s="249"/>
      <c r="BC753" s="249"/>
      <c r="BD753" s="249"/>
      <c r="BE753" s="249"/>
    </row>
    <row r="754" spans="1:57">
      <c r="A754" s="221"/>
      <c r="B754" s="222" t="str">
        <f>IF(A754="","",VLOOKUP(A754,'IHS DATABASE'!C:D,2,0))</f>
        <v/>
      </c>
      <c r="C754" s="223" t="str">
        <f>IF(A754="","",VLOOKUP(A754,'IHS DATABASE'!C:AD,27,0))</f>
        <v/>
      </c>
      <c r="D754" s="223"/>
      <c r="E754" s="223" t="str">
        <f>IF(A754="","",VLOOKUP(A754,'IHS DATABASE'!C:G,5,0))</f>
        <v/>
      </c>
      <c r="F754" s="223" t="str">
        <f>IF(A754="","",VLOOKUP(A754,'IHS DATABASE'!C:AB,26,0))</f>
        <v/>
      </c>
      <c r="G754" s="222" t="str">
        <f>IF(A754="","",VLOOKUP(A754,'IHS DATABASE'!C:X,22,0))</f>
        <v/>
      </c>
      <c r="H754" s="224"/>
      <c r="I754" s="223" t="str">
        <f>IF(A754="","",VLOOKUP(A754,'IHS DATABASE'!C:W,21,0))</f>
        <v/>
      </c>
      <c r="J754" s="223" t="str">
        <f>IF(A754="","",VLOOKUP(A754,'IHS DATABASE'!C:T,18,0))</f>
        <v/>
      </c>
      <c r="K754" s="223"/>
      <c r="L754" s="223"/>
      <c r="M754" s="223" t="str">
        <f>IF(A754="","",VLOOKUP(A754,'IHS DATABASE'!C:U,19,0))</f>
        <v/>
      </c>
      <c r="Q754" s="233"/>
      <c r="R754" s="234"/>
      <c r="S754" s="234" t="str">
        <f>IF(A754="","",VLOOKUP(A754,'IHS DATABASE'!C:BG,30,0))</f>
        <v/>
      </c>
      <c r="T754" s="223"/>
      <c r="U754" s="234" t="str">
        <f>IF(A754="","",VLOOKUP(A754,'IHS DATABASE'!C:AG,31,0))</f>
        <v/>
      </c>
      <c r="V754" s="13"/>
      <c r="W754" s="13"/>
      <c r="X754" s="13"/>
      <c r="Y754" s="237">
        <f t="shared" si="98"/>
        <v>0</v>
      </c>
      <c r="Z754" s="237">
        <f t="shared" si="99"/>
        <v>0</v>
      </c>
      <c r="AA754" s="237" t="str">
        <f t="shared" si="100"/>
        <v>OK</v>
      </c>
      <c r="AB754" s="238"/>
      <c r="AC754" s="238"/>
      <c r="AD754" s="238"/>
      <c r="AE754" s="239"/>
      <c r="AG754" s="245"/>
      <c r="AH754" s="245"/>
      <c r="AI754" s="246"/>
      <c r="AJ754" s="246"/>
      <c r="AK754" s="240">
        <f t="shared" si="101"/>
        <v>0</v>
      </c>
      <c r="AL754" s="240">
        <f t="shared" si="102"/>
        <v>0</v>
      </c>
      <c r="AM754" s="247" t="e">
        <f t="shared" si="103"/>
        <v>#DIV/0!</v>
      </c>
      <c r="AN754" s="240" t="str">
        <f>IF(A754="","",VLOOKUP(A754,'IHS DATABASE'!C:H,6,0))</f>
        <v/>
      </c>
      <c r="AO754" s="240"/>
      <c r="AP754" s="248"/>
      <c r="AQ754" s="248"/>
      <c r="AR754" s="222"/>
      <c r="AS754" s="222"/>
      <c r="AT754" s="222">
        <f t="shared" si="104"/>
        <v>0</v>
      </c>
      <c r="AU754" s="222"/>
      <c r="AV754" s="249"/>
      <c r="AW754" s="249"/>
      <c r="AX754" s="222"/>
      <c r="AY754" s="222"/>
      <c r="AZ754" s="222"/>
      <c r="BA754" s="222"/>
      <c r="BB754" s="249"/>
      <c r="BC754" s="249"/>
      <c r="BD754" s="249"/>
      <c r="BE754" s="249"/>
    </row>
    <row r="755" spans="1:57">
      <c r="A755" s="221"/>
      <c r="B755" s="222" t="str">
        <f>IF(A755="","",VLOOKUP(A755,'IHS DATABASE'!C:D,2,0))</f>
        <v/>
      </c>
      <c r="C755" s="223" t="str">
        <f>IF(A755="","",VLOOKUP(A755,'IHS DATABASE'!C:AD,27,0))</f>
        <v/>
      </c>
      <c r="D755" s="223"/>
      <c r="E755" s="223" t="str">
        <f>IF(A755="","",VLOOKUP(A755,'IHS DATABASE'!C:G,5,0))</f>
        <v/>
      </c>
      <c r="F755" s="223" t="str">
        <f>IF(A755="","",VLOOKUP(A755,'IHS DATABASE'!C:AB,26,0))</f>
        <v/>
      </c>
      <c r="G755" s="222" t="str">
        <f>IF(A755="","",VLOOKUP(A755,'IHS DATABASE'!C:X,22,0))</f>
        <v/>
      </c>
      <c r="H755" s="224"/>
      <c r="I755" s="223" t="str">
        <f>IF(A755="","",VLOOKUP(A755,'IHS DATABASE'!C:W,21,0))</f>
        <v/>
      </c>
      <c r="J755" s="223" t="str">
        <f>IF(A755="","",VLOOKUP(A755,'IHS DATABASE'!C:T,18,0))</f>
        <v/>
      </c>
      <c r="K755" s="223"/>
      <c r="L755" s="223"/>
      <c r="M755" s="223" t="str">
        <f>IF(A755="","",VLOOKUP(A755,'IHS DATABASE'!C:U,19,0))</f>
        <v/>
      </c>
      <c r="Q755" s="233"/>
      <c r="R755" s="234"/>
      <c r="S755" s="234" t="str">
        <f>IF(A755="","",VLOOKUP(A755,'IHS DATABASE'!C:BG,30,0))</f>
        <v/>
      </c>
      <c r="T755" s="223"/>
      <c r="U755" s="234" t="str">
        <f>IF(A755="","",VLOOKUP(A755,'IHS DATABASE'!C:AG,31,0))</f>
        <v/>
      </c>
      <c r="V755" s="13"/>
      <c r="W755" s="13"/>
      <c r="X755" s="13"/>
      <c r="Y755" s="237">
        <f t="shared" si="98"/>
        <v>0</v>
      </c>
      <c r="Z755" s="237">
        <f t="shared" si="99"/>
        <v>0</v>
      </c>
      <c r="AA755" s="237" t="str">
        <f t="shared" si="100"/>
        <v>OK</v>
      </c>
      <c r="AB755" s="238"/>
      <c r="AC755" s="238"/>
      <c r="AD755" s="238"/>
      <c r="AE755" s="239"/>
      <c r="AG755" s="245"/>
      <c r="AH755" s="245"/>
      <c r="AI755" s="246"/>
      <c r="AJ755" s="246"/>
      <c r="AK755" s="240">
        <f t="shared" si="101"/>
        <v>0</v>
      </c>
      <c r="AL755" s="240">
        <f t="shared" si="102"/>
        <v>0</v>
      </c>
      <c r="AM755" s="247" t="e">
        <f t="shared" si="103"/>
        <v>#DIV/0!</v>
      </c>
      <c r="AN755" s="240" t="str">
        <f>IF(A755="","",VLOOKUP(A755,'IHS DATABASE'!C:H,6,0))</f>
        <v/>
      </c>
      <c r="AO755" s="240"/>
      <c r="AP755" s="248"/>
      <c r="AQ755" s="248"/>
      <c r="AR755" s="222"/>
      <c r="AS755" s="222"/>
      <c r="AT755" s="222">
        <f t="shared" si="104"/>
        <v>0</v>
      </c>
      <c r="AU755" s="222"/>
      <c r="AV755" s="249"/>
      <c r="AW755" s="249"/>
      <c r="AX755" s="222"/>
      <c r="AY755" s="222"/>
      <c r="AZ755" s="222"/>
      <c r="BA755" s="222"/>
      <c r="BB755" s="249"/>
      <c r="BC755" s="249"/>
      <c r="BD755" s="249"/>
      <c r="BE755" s="249"/>
    </row>
    <row r="756" spans="1:57">
      <c r="A756" s="221"/>
      <c r="B756" s="222" t="str">
        <f>IF(A756="","",VLOOKUP(A756,'IHS DATABASE'!C:D,2,0))</f>
        <v/>
      </c>
      <c r="C756" s="223" t="str">
        <f>IF(A756="","",VLOOKUP(A756,'IHS DATABASE'!C:AD,27,0))</f>
        <v/>
      </c>
      <c r="D756" s="223"/>
      <c r="E756" s="223" t="str">
        <f>IF(A756="","",VLOOKUP(A756,'IHS DATABASE'!C:G,5,0))</f>
        <v/>
      </c>
      <c r="F756" s="223" t="str">
        <f>IF(A756="","",VLOOKUP(A756,'IHS DATABASE'!C:AB,26,0))</f>
        <v/>
      </c>
      <c r="G756" s="222" t="str">
        <f>IF(A756="","",VLOOKUP(A756,'IHS DATABASE'!C:X,22,0))</f>
        <v/>
      </c>
      <c r="H756" s="224"/>
      <c r="I756" s="223" t="str">
        <f>IF(A756="","",VLOOKUP(A756,'IHS DATABASE'!C:W,21,0))</f>
        <v/>
      </c>
      <c r="J756" s="223" t="str">
        <f>IF(A756="","",VLOOKUP(A756,'IHS DATABASE'!C:T,18,0))</f>
        <v/>
      </c>
      <c r="K756" s="223"/>
      <c r="L756" s="223"/>
      <c r="M756" s="223" t="str">
        <f>IF(A756="","",VLOOKUP(A756,'IHS DATABASE'!C:U,19,0))</f>
        <v/>
      </c>
      <c r="Q756" s="233"/>
      <c r="R756" s="234"/>
      <c r="S756" s="234" t="str">
        <f>IF(A756="","",VLOOKUP(A756,'IHS DATABASE'!C:BG,30,0))</f>
        <v/>
      </c>
      <c r="T756" s="223"/>
      <c r="U756" s="234" t="str">
        <f>IF(A756="","",VLOOKUP(A756,'IHS DATABASE'!C:AG,31,0))</f>
        <v/>
      </c>
      <c r="V756" s="13"/>
      <c r="W756" s="13"/>
      <c r="X756" s="13"/>
      <c r="Y756" s="237">
        <f t="shared" si="98"/>
        <v>0</v>
      </c>
      <c r="Z756" s="237">
        <f t="shared" si="99"/>
        <v>0</v>
      </c>
      <c r="AA756" s="237" t="str">
        <f t="shared" si="100"/>
        <v>OK</v>
      </c>
      <c r="AB756" s="238"/>
      <c r="AC756" s="238"/>
      <c r="AD756" s="238"/>
      <c r="AE756" s="239"/>
      <c r="AG756" s="245"/>
      <c r="AH756" s="245"/>
      <c r="AI756" s="246"/>
      <c r="AJ756" s="246"/>
      <c r="AK756" s="240">
        <f t="shared" si="101"/>
        <v>0</v>
      </c>
      <c r="AL756" s="240">
        <f t="shared" si="102"/>
        <v>0</v>
      </c>
      <c r="AM756" s="247" t="e">
        <f t="shared" si="103"/>
        <v>#DIV/0!</v>
      </c>
      <c r="AN756" s="240" t="str">
        <f>IF(A756="","",VLOOKUP(A756,'IHS DATABASE'!C:H,6,0))</f>
        <v/>
      </c>
      <c r="AO756" s="240"/>
      <c r="AP756" s="248"/>
      <c r="AQ756" s="248"/>
      <c r="AR756" s="222"/>
      <c r="AS756" s="222"/>
      <c r="AT756" s="222">
        <f t="shared" si="104"/>
        <v>0</v>
      </c>
      <c r="AU756" s="222"/>
      <c r="AV756" s="249"/>
      <c r="AW756" s="249"/>
      <c r="AX756" s="222"/>
      <c r="AY756" s="222"/>
      <c r="AZ756" s="222"/>
      <c r="BA756" s="222"/>
      <c r="BB756" s="249"/>
      <c r="BC756" s="249"/>
      <c r="BD756" s="249"/>
      <c r="BE756" s="249"/>
    </row>
    <row r="757" spans="1:57">
      <c r="A757" s="221"/>
      <c r="B757" s="222" t="str">
        <f>IF(A757="","",VLOOKUP(A757,'IHS DATABASE'!C:D,2,0))</f>
        <v/>
      </c>
      <c r="C757" s="223" t="str">
        <f>IF(A757="","",VLOOKUP(A757,'IHS DATABASE'!C:AD,27,0))</f>
        <v/>
      </c>
      <c r="D757" s="223"/>
      <c r="E757" s="223" t="str">
        <f>IF(A757="","",VLOOKUP(A757,'IHS DATABASE'!C:G,5,0))</f>
        <v/>
      </c>
      <c r="F757" s="223" t="str">
        <f>IF(A757="","",VLOOKUP(A757,'IHS DATABASE'!C:AB,26,0))</f>
        <v/>
      </c>
      <c r="G757" s="222" t="str">
        <f>IF(A757="","",VLOOKUP(A757,'IHS DATABASE'!C:X,22,0))</f>
        <v/>
      </c>
      <c r="H757" s="224"/>
      <c r="I757" s="223" t="str">
        <f>IF(A757="","",VLOOKUP(A757,'IHS DATABASE'!C:W,21,0))</f>
        <v/>
      </c>
      <c r="J757" s="223" t="str">
        <f>IF(A757="","",VLOOKUP(A757,'IHS DATABASE'!C:T,18,0))</f>
        <v/>
      </c>
      <c r="K757" s="223"/>
      <c r="L757" s="223"/>
      <c r="M757" s="223" t="str">
        <f>IF(A757="","",VLOOKUP(A757,'IHS DATABASE'!C:U,19,0))</f>
        <v/>
      </c>
      <c r="Q757" s="233"/>
      <c r="R757" s="234"/>
      <c r="S757" s="234" t="str">
        <f>IF(A757="","",VLOOKUP(A757,'IHS DATABASE'!C:BG,30,0))</f>
        <v/>
      </c>
      <c r="T757" s="223"/>
      <c r="U757" s="234" t="str">
        <f>IF(A757="","",VLOOKUP(A757,'IHS DATABASE'!C:AG,31,0))</f>
        <v/>
      </c>
      <c r="V757" s="13"/>
      <c r="W757" s="13"/>
      <c r="X757" s="13"/>
      <c r="Y757" s="237">
        <f t="shared" si="98"/>
        <v>0</v>
      </c>
      <c r="Z757" s="237">
        <f t="shared" si="99"/>
        <v>0</v>
      </c>
      <c r="AA757" s="237" t="str">
        <f t="shared" si="100"/>
        <v>OK</v>
      </c>
      <c r="AB757" s="238"/>
      <c r="AC757" s="238"/>
      <c r="AD757" s="238"/>
      <c r="AE757" s="239"/>
      <c r="AG757" s="245"/>
      <c r="AH757" s="245"/>
      <c r="AI757" s="246"/>
      <c r="AJ757" s="246"/>
      <c r="AK757" s="240">
        <f t="shared" si="101"/>
        <v>0</v>
      </c>
      <c r="AL757" s="240">
        <f t="shared" si="102"/>
        <v>0</v>
      </c>
      <c r="AM757" s="247" t="e">
        <f t="shared" si="103"/>
        <v>#DIV/0!</v>
      </c>
      <c r="AN757" s="240" t="str">
        <f>IF(A757="","",VLOOKUP(A757,'IHS DATABASE'!C:H,6,0))</f>
        <v/>
      </c>
      <c r="AO757" s="240"/>
      <c r="AP757" s="248"/>
      <c r="AQ757" s="248"/>
      <c r="AR757" s="222"/>
      <c r="AS757" s="222"/>
      <c r="AT757" s="222">
        <f t="shared" si="104"/>
        <v>0</v>
      </c>
      <c r="AU757" s="222"/>
      <c r="AV757" s="249"/>
      <c r="AW757" s="249"/>
      <c r="AX757" s="222"/>
      <c r="AY757" s="222"/>
      <c r="AZ757" s="222"/>
      <c r="BA757" s="222"/>
      <c r="BB757" s="249"/>
      <c r="BC757" s="249"/>
      <c r="BD757" s="249"/>
      <c r="BE757" s="249"/>
    </row>
    <row r="758" spans="1:57">
      <c r="A758" s="221"/>
      <c r="B758" s="222" t="str">
        <f>IF(A758="","",VLOOKUP(A758,'IHS DATABASE'!C:D,2,0))</f>
        <v/>
      </c>
      <c r="C758" s="223" t="str">
        <f>IF(A758="","",VLOOKUP(A758,'IHS DATABASE'!C:AD,27,0))</f>
        <v/>
      </c>
      <c r="D758" s="223"/>
      <c r="E758" s="223" t="str">
        <f>IF(A758="","",VLOOKUP(A758,'IHS DATABASE'!C:G,5,0))</f>
        <v/>
      </c>
      <c r="F758" s="223" t="str">
        <f>IF(A758="","",VLOOKUP(A758,'IHS DATABASE'!C:AB,26,0))</f>
        <v/>
      </c>
      <c r="G758" s="222" t="str">
        <f>IF(A758="","",VLOOKUP(A758,'IHS DATABASE'!C:X,22,0))</f>
        <v/>
      </c>
      <c r="H758" s="224"/>
      <c r="I758" s="223" t="str">
        <f>IF(A758="","",VLOOKUP(A758,'IHS DATABASE'!C:W,21,0))</f>
        <v/>
      </c>
      <c r="J758" s="223" t="str">
        <f>IF(A758="","",VLOOKUP(A758,'IHS DATABASE'!C:T,18,0))</f>
        <v/>
      </c>
      <c r="K758" s="223"/>
      <c r="L758" s="223"/>
      <c r="M758" s="223" t="str">
        <f>IF(A758="","",VLOOKUP(A758,'IHS DATABASE'!C:U,19,0))</f>
        <v/>
      </c>
      <c r="Q758" s="233"/>
      <c r="R758" s="234"/>
      <c r="S758" s="234" t="str">
        <f>IF(A758="","",VLOOKUP(A758,'IHS DATABASE'!C:BG,30,0))</f>
        <v/>
      </c>
      <c r="T758" s="223"/>
      <c r="U758" s="234" t="str">
        <f>IF(A758="","",VLOOKUP(A758,'IHS DATABASE'!C:AG,31,0))</f>
        <v/>
      </c>
      <c r="V758" s="13"/>
      <c r="W758" s="13"/>
      <c r="X758" s="13"/>
      <c r="Y758" s="237">
        <f t="shared" si="98"/>
        <v>0</v>
      </c>
      <c r="Z758" s="237">
        <f t="shared" si="99"/>
        <v>0</v>
      </c>
      <c r="AA758" s="237" t="str">
        <f t="shared" si="100"/>
        <v>OK</v>
      </c>
      <c r="AB758" s="238"/>
      <c r="AC758" s="238"/>
      <c r="AD758" s="238"/>
      <c r="AE758" s="239"/>
      <c r="AG758" s="245"/>
      <c r="AH758" s="245"/>
      <c r="AI758" s="246"/>
      <c r="AJ758" s="246"/>
      <c r="AK758" s="240">
        <f t="shared" si="101"/>
        <v>0</v>
      </c>
      <c r="AL758" s="240">
        <f t="shared" si="102"/>
        <v>0</v>
      </c>
      <c r="AM758" s="247" t="e">
        <f t="shared" si="103"/>
        <v>#DIV/0!</v>
      </c>
      <c r="AN758" s="240" t="str">
        <f>IF(A758="","",VLOOKUP(A758,'IHS DATABASE'!C:H,6,0))</f>
        <v/>
      </c>
      <c r="AO758" s="240"/>
      <c r="AP758" s="248"/>
      <c r="AQ758" s="248"/>
      <c r="AR758" s="222"/>
      <c r="AS758" s="222"/>
      <c r="AT758" s="222">
        <f t="shared" si="104"/>
        <v>0</v>
      </c>
      <c r="AU758" s="222"/>
      <c r="AV758" s="249"/>
      <c r="AW758" s="249"/>
      <c r="AX758" s="222"/>
      <c r="AY758" s="222"/>
      <c r="AZ758" s="222"/>
      <c r="BA758" s="222"/>
      <c r="BB758" s="249"/>
      <c r="BC758" s="249"/>
      <c r="BD758" s="249"/>
      <c r="BE758" s="249"/>
    </row>
    <row r="759" spans="1:57">
      <c r="A759" s="221"/>
      <c r="B759" s="222" t="str">
        <f>IF(A759="","",VLOOKUP(A759,'IHS DATABASE'!C:D,2,0))</f>
        <v/>
      </c>
      <c r="C759" s="223" t="str">
        <f>IF(A759="","",VLOOKUP(A759,'IHS DATABASE'!C:AD,27,0))</f>
        <v/>
      </c>
      <c r="D759" s="223"/>
      <c r="E759" s="223" t="str">
        <f>IF(A759="","",VLOOKUP(A759,'IHS DATABASE'!C:G,5,0))</f>
        <v/>
      </c>
      <c r="F759" s="223" t="str">
        <f>IF(A759="","",VLOOKUP(A759,'IHS DATABASE'!C:AB,26,0))</f>
        <v/>
      </c>
      <c r="G759" s="222" t="str">
        <f>IF(A759="","",VLOOKUP(A759,'IHS DATABASE'!C:X,22,0))</f>
        <v/>
      </c>
      <c r="H759" s="224"/>
      <c r="I759" s="223" t="str">
        <f>IF(A759="","",VLOOKUP(A759,'IHS DATABASE'!C:W,21,0))</f>
        <v/>
      </c>
      <c r="J759" s="223" t="str">
        <f>IF(A759="","",VLOOKUP(A759,'IHS DATABASE'!C:T,18,0))</f>
        <v/>
      </c>
      <c r="K759" s="223"/>
      <c r="L759" s="223"/>
      <c r="M759" s="223" t="str">
        <f>IF(A759="","",VLOOKUP(A759,'IHS DATABASE'!C:U,19,0))</f>
        <v/>
      </c>
      <c r="Q759" s="233"/>
      <c r="R759" s="234"/>
      <c r="S759" s="234" t="str">
        <f>IF(A759="","",VLOOKUP(A759,'IHS DATABASE'!C:BG,30,0))</f>
        <v/>
      </c>
      <c r="T759" s="223"/>
      <c r="U759" s="234" t="str">
        <f>IF(A759="","",VLOOKUP(A759,'IHS DATABASE'!C:AG,31,0))</f>
        <v/>
      </c>
      <c r="V759" s="13"/>
      <c r="W759" s="13"/>
      <c r="X759" s="13"/>
      <c r="Y759" s="237">
        <f t="shared" si="98"/>
        <v>0</v>
      </c>
      <c r="Z759" s="237">
        <f t="shared" si="99"/>
        <v>0</v>
      </c>
      <c r="AA759" s="237" t="str">
        <f t="shared" si="100"/>
        <v>OK</v>
      </c>
      <c r="AB759" s="238"/>
      <c r="AC759" s="238"/>
      <c r="AD759" s="238"/>
      <c r="AE759" s="239"/>
      <c r="AG759" s="245"/>
      <c r="AH759" s="245"/>
      <c r="AI759" s="246"/>
      <c r="AJ759" s="246"/>
      <c r="AK759" s="240">
        <f t="shared" si="101"/>
        <v>0</v>
      </c>
      <c r="AL759" s="240">
        <f t="shared" si="102"/>
        <v>0</v>
      </c>
      <c r="AM759" s="247" t="e">
        <f t="shared" si="103"/>
        <v>#DIV/0!</v>
      </c>
      <c r="AN759" s="240" t="str">
        <f>IF(A759="","",VLOOKUP(A759,'IHS DATABASE'!C:H,6,0))</f>
        <v/>
      </c>
      <c r="AO759" s="240"/>
      <c r="AP759" s="248"/>
      <c r="AQ759" s="248"/>
      <c r="AR759" s="222"/>
      <c r="AS759" s="222"/>
      <c r="AT759" s="222">
        <f t="shared" si="104"/>
        <v>0</v>
      </c>
      <c r="AU759" s="222"/>
      <c r="AV759" s="249"/>
      <c r="AW759" s="249"/>
      <c r="AX759" s="222"/>
      <c r="AY759" s="222"/>
      <c r="AZ759" s="222"/>
      <c r="BA759" s="222"/>
      <c r="BB759" s="249"/>
      <c r="BC759" s="249"/>
      <c r="BD759" s="249"/>
      <c r="BE759" s="249"/>
    </row>
    <row r="760" spans="1:57">
      <c r="A760" s="221"/>
      <c r="B760" s="222" t="str">
        <f>IF(A760="","",VLOOKUP(A760,'IHS DATABASE'!C:D,2,0))</f>
        <v/>
      </c>
      <c r="C760" s="223" t="str">
        <f>IF(A760="","",VLOOKUP(A760,'IHS DATABASE'!C:AD,27,0))</f>
        <v/>
      </c>
      <c r="D760" s="223"/>
      <c r="E760" s="223" t="str">
        <f>IF(A760="","",VLOOKUP(A760,'IHS DATABASE'!C:G,5,0))</f>
        <v/>
      </c>
      <c r="F760" s="223" t="str">
        <f>IF(A760="","",VLOOKUP(A760,'IHS DATABASE'!C:AB,26,0))</f>
        <v/>
      </c>
      <c r="G760" s="222" t="str">
        <f>IF(A760="","",VLOOKUP(A760,'IHS DATABASE'!C:X,22,0))</f>
        <v/>
      </c>
      <c r="H760" s="224"/>
      <c r="I760" s="223" t="str">
        <f>IF(A760="","",VLOOKUP(A760,'IHS DATABASE'!C:W,21,0))</f>
        <v/>
      </c>
      <c r="J760" s="223" t="str">
        <f>IF(A760="","",VLOOKUP(A760,'IHS DATABASE'!C:T,18,0))</f>
        <v/>
      </c>
      <c r="K760" s="223"/>
      <c r="L760" s="223"/>
      <c r="M760" s="223" t="str">
        <f>IF(A760="","",VLOOKUP(A760,'IHS DATABASE'!C:U,19,0))</f>
        <v/>
      </c>
      <c r="Q760" s="233"/>
      <c r="R760" s="234"/>
      <c r="S760" s="234" t="str">
        <f>IF(A760="","",VLOOKUP(A760,'IHS DATABASE'!C:BG,30,0))</f>
        <v/>
      </c>
      <c r="T760" s="223"/>
      <c r="U760" s="234" t="str">
        <f>IF(A760="","",VLOOKUP(A760,'IHS DATABASE'!C:AG,31,0))</f>
        <v/>
      </c>
      <c r="V760" s="13"/>
      <c r="W760" s="13"/>
      <c r="X760" s="13"/>
      <c r="Y760" s="237">
        <f t="shared" si="98"/>
        <v>0</v>
      </c>
      <c r="Z760" s="237">
        <f t="shared" si="99"/>
        <v>0</v>
      </c>
      <c r="AA760" s="237" t="str">
        <f t="shared" si="100"/>
        <v>OK</v>
      </c>
      <c r="AB760" s="238"/>
      <c r="AC760" s="238"/>
      <c r="AD760" s="238"/>
      <c r="AE760" s="239"/>
      <c r="AG760" s="245"/>
      <c r="AH760" s="245"/>
      <c r="AI760" s="246"/>
      <c r="AJ760" s="246"/>
      <c r="AK760" s="240">
        <f t="shared" si="101"/>
        <v>0</v>
      </c>
      <c r="AL760" s="240">
        <f t="shared" si="102"/>
        <v>0</v>
      </c>
      <c r="AM760" s="247" t="e">
        <f t="shared" si="103"/>
        <v>#DIV/0!</v>
      </c>
      <c r="AN760" s="240" t="str">
        <f>IF(A760="","",VLOOKUP(A760,'IHS DATABASE'!C:H,6,0))</f>
        <v/>
      </c>
      <c r="AO760" s="240"/>
      <c r="AP760" s="248"/>
      <c r="AQ760" s="248"/>
      <c r="AR760" s="222"/>
      <c r="AS760" s="222"/>
      <c r="AT760" s="222">
        <f t="shared" si="104"/>
        <v>0</v>
      </c>
      <c r="AU760" s="222"/>
      <c r="AV760" s="249"/>
      <c r="AW760" s="249"/>
      <c r="AX760" s="222"/>
      <c r="AY760" s="222"/>
      <c r="AZ760" s="222"/>
      <c r="BA760" s="222"/>
      <c r="BB760" s="249"/>
      <c r="BC760" s="249"/>
      <c r="BD760" s="249"/>
      <c r="BE760" s="249"/>
    </row>
    <row r="761" spans="1:57">
      <c r="A761" s="221"/>
      <c r="B761" s="222" t="str">
        <f>IF(A761="","",VLOOKUP(A761,'IHS DATABASE'!C:D,2,0))</f>
        <v/>
      </c>
      <c r="C761" s="223" t="str">
        <f>IF(A761="","",VLOOKUP(A761,'IHS DATABASE'!C:AD,27,0))</f>
        <v/>
      </c>
      <c r="D761" s="223"/>
      <c r="E761" s="223" t="str">
        <f>IF(A761="","",VLOOKUP(A761,'IHS DATABASE'!C:G,5,0))</f>
        <v/>
      </c>
      <c r="F761" s="223" t="str">
        <f>IF(A761="","",VLOOKUP(A761,'IHS DATABASE'!C:AB,26,0))</f>
        <v/>
      </c>
      <c r="G761" s="222" t="str">
        <f>IF(A761="","",VLOOKUP(A761,'IHS DATABASE'!C:X,22,0))</f>
        <v/>
      </c>
      <c r="H761" s="224"/>
      <c r="I761" s="223" t="str">
        <f>IF(A761="","",VLOOKUP(A761,'IHS DATABASE'!C:W,21,0))</f>
        <v/>
      </c>
      <c r="J761" s="223" t="str">
        <f>IF(A761="","",VLOOKUP(A761,'IHS DATABASE'!C:T,18,0))</f>
        <v/>
      </c>
      <c r="K761" s="223"/>
      <c r="L761" s="223"/>
      <c r="M761" s="223" t="str">
        <f>IF(A761="","",VLOOKUP(A761,'IHS DATABASE'!C:U,19,0))</f>
        <v/>
      </c>
      <c r="Q761" s="233"/>
      <c r="R761" s="234"/>
      <c r="S761" s="234" t="str">
        <f>IF(A761="","",VLOOKUP(A761,'IHS DATABASE'!C:BG,30,0))</f>
        <v/>
      </c>
      <c r="T761" s="223"/>
      <c r="U761" s="234" t="str">
        <f>IF(A761="","",VLOOKUP(A761,'IHS DATABASE'!C:AG,31,0))</f>
        <v/>
      </c>
      <c r="V761" s="13"/>
      <c r="W761" s="13"/>
      <c r="X761" s="13"/>
      <c r="Y761" s="237">
        <f t="shared" si="98"/>
        <v>0</v>
      </c>
      <c r="Z761" s="237">
        <f t="shared" si="99"/>
        <v>0</v>
      </c>
      <c r="AA761" s="237" t="str">
        <f t="shared" si="100"/>
        <v>OK</v>
      </c>
      <c r="AB761" s="238"/>
      <c r="AC761" s="238"/>
      <c r="AD761" s="238"/>
      <c r="AE761" s="239"/>
      <c r="AG761" s="245"/>
      <c r="AH761" s="245"/>
      <c r="AI761" s="246"/>
      <c r="AJ761" s="246"/>
      <c r="AK761" s="240">
        <f t="shared" si="101"/>
        <v>0</v>
      </c>
      <c r="AL761" s="240">
        <f t="shared" si="102"/>
        <v>0</v>
      </c>
      <c r="AM761" s="247" t="e">
        <f t="shared" si="103"/>
        <v>#DIV/0!</v>
      </c>
      <c r="AN761" s="240" t="str">
        <f>IF(A761="","",VLOOKUP(A761,'IHS DATABASE'!C:H,6,0))</f>
        <v/>
      </c>
      <c r="AO761" s="240"/>
      <c r="AP761" s="248"/>
      <c r="AQ761" s="248"/>
      <c r="AR761" s="222"/>
      <c r="AS761" s="222"/>
      <c r="AT761" s="222">
        <f t="shared" si="104"/>
        <v>0</v>
      </c>
      <c r="AU761" s="222"/>
      <c r="AV761" s="249"/>
      <c r="AW761" s="249"/>
      <c r="AX761" s="222"/>
      <c r="AY761" s="222"/>
      <c r="AZ761" s="222"/>
      <c r="BA761" s="222"/>
      <c r="BB761" s="249"/>
      <c r="BC761" s="249"/>
      <c r="BD761" s="249"/>
      <c r="BE761" s="249"/>
    </row>
    <row r="762" spans="1:57">
      <c r="A762" s="221"/>
      <c r="B762" s="222" t="str">
        <f>IF(A762="","",VLOOKUP(A762,'IHS DATABASE'!C:D,2,0))</f>
        <v/>
      </c>
      <c r="C762" s="223" t="str">
        <f>IF(A762="","",VLOOKUP(A762,'IHS DATABASE'!C:AD,27,0))</f>
        <v/>
      </c>
      <c r="D762" s="223"/>
      <c r="E762" s="223" t="str">
        <f>IF(A762="","",VLOOKUP(A762,'IHS DATABASE'!C:G,5,0))</f>
        <v/>
      </c>
      <c r="F762" s="223" t="str">
        <f>IF(A762="","",VLOOKUP(A762,'IHS DATABASE'!C:AB,26,0))</f>
        <v/>
      </c>
      <c r="G762" s="222" t="str">
        <f>IF(A762="","",VLOOKUP(A762,'IHS DATABASE'!C:X,22,0))</f>
        <v/>
      </c>
      <c r="H762" s="224"/>
      <c r="I762" s="223" t="str">
        <f>IF(A762="","",VLOOKUP(A762,'IHS DATABASE'!C:W,21,0))</f>
        <v/>
      </c>
      <c r="J762" s="223" t="str">
        <f>IF(A762="","",VLOOKUP(A762,'IHS DATABASE'!C:T,18,0))</f>
        <v/>
      </c>
      <c r="K762" s="223"/>
      <c r="L762" s="223"/>
      <c r="M762" s="223" t="str">
        <f>IF(A762="","",VLOOKUP(A762,'IHS DATABASE'!C:U,19,0))</f>
        <v/>
      </c>
      <c r="Q762" s="233"/>
      <c r="R762" s="234"/>
      <c r="S762" s="234" t="str">
        <f>IF(A762="","",VLOOKUP(A762,'IHS DATABASE'!C:BG,30,0))</f>
        <v/>
      </c>
      <c r="T762" s="223"/>
      <c r="U762" s="234" t="str">
        <f>IF(A762="","",VLOOKUP(A762,'IHS DATABASE'!C:AG,31,0))</f>
        <v/>
      </c>
      <c r="V762" s="13"/>
      <c r="W762" s="13"/>
      <c r="X762" s="13"/>
      <c r="Y762" s="237">
        <f t="shared" si="98"/>
        <v>0</v>
      </c>
      <c r="Z762" s="237">
        <f t="shared" si="99"/>
        <v>0</v>
      </c>
      <c r="AA762" s="237" t="str">
        <f t="shared" si="100"/>
        <v>OK</v>
      </c>
      <c r="AB762" s="238"/>
      <c r="AC762" s="238"/>
      <c r="AD762" s="238"/>
      <c r="AE762" s="239"/>
      <c r="AG762" s="245"/>
      <c r="AH762" s="245"/>
      <c r="AI762" s="246"/>
      <c r="AJ762" s="246"/>
      <c r="AK762" s="240">
        <f t="shared" si="101"/>
        <v>0</v>
      </c>
      <c r="AL762" s="240">
        <f t="shared" si="102"/>
        <v>0</v>
      </c>
      <c r="AM762" s="247" t="e">
        <f t="shared" si="103"/>
        <v>#DIV/0!</v>
      </c>
      <c r="AN762" s="240" t="str">
        <f>IF(A762="","",VLOOKUP(A762,'IHS DATABASE'!C:H,6,0))</f>
        <v/>
      </c>
      <c r="AO762" s="240"/>
      <c r="AP762" s="248"/>
      <c r="AQ762" s="248"/>
      <c r="AR762" s="222"/>
      <c r="AS762" s="222"/>
      <c r="AT762" s="222">
        <f t="shared" si="104"/>
        <v>0</v>
      </c>
      <c r="AU762" s="222"/>
      <c r="AV762" s="249"/>
      <c r="AW762" s="249"/>
      <c r="AX762" s="222"/>
      <c r="AY762" s="222"/>
      <c r="AZ762" s="222"/>
      <c r="BA762" s="222"/>
      <c r="BB762" s="249"/>
      <c r="BC762" s="249"/>
      <c r="BD762" s="249"/>
      <c r="BE762" s="249"/>
    </row>
    <row r="763" spans="1:57">
      <c r="A763" s="221"/>
      <c r="B763" s="222" t="str">
        <f>IF(A763="","",VLOOKUP(A763,'IHS DATABASE'!C:D,2,0))</f>
        <v/>
      </c>
      <c r="C763" s="223" t="str">
        <f>IF(A763="","",VLOOKUP(A763,'IHS DATABASE'!C:AD,27,0))</f>
        <v/>
      </c>
      <c r="D763" s="223"/>
      <c r="E763" s="223" t="str">
        <f>IF(A763="","",VLOOKUP(A763,'IHS DATABASE'!C:G,5,0))</f>
        <v/>
      </c>
      <c r="F763" s="223" t="str">
        <f>IF(A763="","",VLOOKUP(A763,'IHS DATABASE'!C:AB,26,0))</f>
        <v/>
      </c>
      <c r="G763" s="222" t="str">
        <f>IF(A763="","",VLOOKUP(A763,'IHS DATABASE'!C:X,22,0))</f>
        <v/>
      </c>
      <c r="H763" s="224"/>
      <c r="I763" s="223" t="str">
        <f>IF(A763="","",VLOOKUP(A763,'IHS DATABASE'!C:W,21,0))</f>
        <v/>
      </c>
      <c r="J763" s="223" t="str">
        <f>IF(A763="","",VLOOKUP(A763,'IHS DATABASE'!C:T,18,0))</f>
        <v/>
      </c>
      <c r="K763" s="223"/>
      <c r="L763" s="223"/>
      <c r="M763" s="223" t="str">
        <f>IF(A763="","",VLOOKUP(A763,'IHS DATABASE'!C:U,19,0))</f>
        <v/>
      </c>
      <c r="Q763" s="233"/>
      <c r="R763" s="234"/>
      <c r="S763" s="234" t="str">
        <f>IF(A763="","",VLOOKUP(A763,'IHS DATABASE'!C:BG,30,0))</f>
        <v/>
      </c>
      <c r="T763" s="223"/>
      <c r="U763" s="234" t="str">
        <f>IF(A763="","",VLOOKUP(A763,'IHS DATABASE'!C:AG,31,0))</f>
        <v/>
      </c>
      <c r="V763" s="13"/>
      <c r="W763" s="13"/>
      <c r="X763" s="13"/>
      <c r="Y763" s="237">
        <f t="shared" si="98"/>
        <v>0</v>
      </c>
      <c r="Z763" s="237">
        <f t="shared" si="99"/>
        <v>0</v>
      </c>
      <c r="AA763" s="237" t="str">
        <f t="shared" si="100"/>
        <v>OK</v>
      </c>
      <c r="AB763" s="238"/>
      <c r="AC763" s="238"/>
      <c r="AD763" s="238"/>
      <c r="AE763" s="239"/>
      <c r="AG763" s="245"/>
      <c r="AH763" s="245"/>
      <c r="AI763" s="246"/>
      <c r="AJ763" s="246"/>
      <c r="AK763" s="240">
        <f t="shared" si="101"/>
        <v>0</v>
      </c>
      <c r="AL763" s="240">
        <f t="shared" si="102"/>
        <v>0</v>
      </c>
      <c r="AM763" s="247" t="e">
        <f t="shared" si="103"/>
        <v>#DIV/0!</v>
      </c>
      <c r="AN763" s="240" t="str">
        <f>IF(A763="","",VLOOKUP(A763,'IHS DATABASE'!C:H,6,0))</f>
        <v/>
      </c>
      <c r="AO763" s="240"/>
      <c r="AP763" s="248"/>
      <c r="AQ763" s="248"/>
      <c r="AR763" s="222"/>
      <c r="AS763" s="222"/>
      <c r="AT763" s="222">
        <f t="shared" si="104"/>
        <v>0</v>
      </c>
      <c r="AU763" s="222"/>
      <c r="AV763" s="249"/>
      <c r="AW763" s="249"/>
      <c r="AX763" s="222"/>
      <c r="AY763" s="222"/>
      <c r="AZ763" s="222"/>
      <c r="BA763" s="222"/>
      <c r="BB763" s="249"/>
      <c r="BC763" s="249"/>
      <c r="BD763" s="249"/>
      <c r="BE763" s="249"/>
    </row>
    <row r="764" spans="1:57">
      <c r="A764" s="221"/>
      <c r="B764" s="222" t="str">
        <f>IF(A764="","",VLOOKUP(A764,'IHS DATABASE'!C:D,2,0))</f>
        <v/>
      </c>
      <c r="C764" s="223" t="str">
        <f>IF(A764="","",VLOOKUP(A764,'IHS DATABASE'!C:AD,27,0))</f>
        <v/>
      </c>
      <c r="D764" s="223"/>
      <c r="E764" s="223" t="str">
        <f>IF(A764="","",VLOOKUP(A764,'IHS DATABASE'!C:G,5,0))</f>
        <v/>
      </c>
      <c r="F764" s="223" t="str">
        <f>IF(A764="","",VLOOKUP(A764,'IHS DATABASE'!C:AB,26,0))</f>
        <v/>
      </c>
      <c r="G764" s="222" t="str">
        <f>IF(A764="","",VLOOKUP(A764,'IHS DATABASE'!C:X,22,0))</f>
        <v/>
      </c>
      <c r="H764" s="224"/>
      <c r="I764" s="223" t="str">
        <f>IF(A764="","",VLOOKUP(A764,'IHS DATABASE'!C:W,21,0))</f>
        <v/>
      </c>
      <c r="J764" s="223" t="str">
        <f>IF(A764="","",VLOOKUP(A764,'IHS DATABASE'!C:T,18,0))</f>
        <v/>
      </c>
      <c r="K764" s="223"/>
      <c r="L764" s="223"/>
      <c r="M764" s="223" t="str">
        <f>IF(A764="","",VLOOKUP(A764,'IHS DATABASE'!C:U,19,0))</f>
        <v/>
      </c>
      <c r="Q764" s="233"/>
      <c r="R764" s="234"/>
      <c r="S764" s="234" t="str">
        <f>IF(A764="","",VLOOKUP(A764,'IHS DATABASE'!C:BG,30,0))</f>
        <v/>
      </c>
      <c r="T764" s="223"/>
      <c r="U764" s="234" t="str">
        <f>IF(A764="","",VLOOKUP(A764,'IHS DATABASE'!C:AG,31,0))</f>
        <v/>
      </c>
      <c r="V764" s="13"/>
      <c r="W764" s="13"/>
      <c r="X764" s="13"/>
      <c r="Y764" s="237">
        <f t="shared" si="98"/>
        <v>0</v>
      </c>
      <c r="Z764" s="237">
        <f t="shared" si="99"/>
        <v>0</v>
      </c>
      <c r="AA764" s="237" t="str">
        <f t="shared" si="100"/>
        <v>OK</v>
      </c>
      <c r="AB764" s="238"/>
      <c r="AC764" s="238"/>
      <c r="AD764" s="238"/>
      <c r="AE764" s="239"/>
      <c r="AG764" s="245"/>
      <c r="AH764" s="245"/>
      <c r="AI764" s="246"/>
      <c r="AJ764" s="246"/>
      <c r="AK764" s="240">
        <f t="shared" si="101"/>
        <v>0</v>
      </c>
      <c r="AL764" s="240">
        <f t="shared" si="102"/>
        <v>0</v>
      </c>
      <c r="AM764" s="247" t="e">
        <f t="shared" si="103"/>
        <v>#DIV/0!</v>
      </c>
      <c r="AN764" s="240" t="str">
        <f>IF(A764="","",VLOOKUP(A764,'IHS DATABASE'!C:H,6,0))</f>
        <v/>
      </c>
      <c r="AO764" s="240"/>
      <c r="AP764" s="248"/>
      <c r="AQ764" s="248"/>
      <c r="AR764" s="222"/>
      <c r="AS764" s="222"/>
      <c r="AT764" s="222">
        <f t="shared" si="104"/>
        <v>0</v>
      </c>
      <c r="AU764" s="222"/>
      <c r="AV764" s="249"/>
      <c r="AW764" s="249"/>
      <c r="AX764" s="222"/>
      <c r="AY764" s="222"/>
      <c r="AZ764" s="222"/>
      <c r="BA764" s="222"/>
      <c r="BB764" s="249"/>
      <c r="BC764" s="249"/>
      <c r="BD764" s="249"/>
      <c r="BE764" s="249"/>
    </row>
    <row r="765" spans="1:57">
      <c r="A765" s="221"/>
      <c r="B765" s="222" t="str">
        <f>IF(A765="","",VLOOKUP(A765,'IHS DATABASE'!C:D,2,0))</f>
        <v/>
      </c>
      <c r="C765" s="223" t="str">
        <f>IF(A765="","",VLOOKUP(A765,'IHS DATABASE'!C:AD,27,0))</f>
        <v/>
      </c>
      <c r="D765" s="223"/>
      <c r="E765" s="223" t="str">
        <f>IF(A765="","",VLOOKUP(A765,'IHS DATABASE'!C:G,5,0))</f>
        <v/>
      </c>
      <c r="F765" s="223" t="str">
        <f>IF(A765="","",VLOOKUP(A765,'IHS DATABASE'!C:AB,26,0))</f>
        <v/>
      </c>
      <c r="G765" s="222" t="str">
        <f>IF(A765="","",VLOOKUP(A765,'IHS DATABASE'!C:X,22,0))</f>
        <v/>
      </c>
      <c r="H765" s="224"/>
      <c r="I765" s="223" t="str">
        <f>IF(A765="","",VLOOKUP(A765,'IHS DATABASE'!C:W,21,0))</f>
        <v/>
      </c>
      <c r="J765" s="223" t="str">
        <f>IF(A765="","",VLOOKUP(A765,'IHS DATABASE'!C:T,18,0))</f>
        <v/>
      </c>
      <c r="K765" s="223"/>
      <c r="L765" s="223"/>
      <c r="M765" s="223" t="str">
        <f>IF(A765="","",VLOOKUP(A765,'IHS DATABASE'!C:U,19,0))</f>
        <v/>
      </c>
      <c r="Q765" s="233"/>
      <c r="R765" s="234"/>
      <c r="S765" s="234" t="str">
        <f>IF(A765="","",VLOOKUP(A765,'IHS DATABASE'!C:BG,30,0))</f>
        <v/>
      </c>
      <c r="T765" s="223"/>
      <c r="U765" s="234" t="str">
        <f>IF(A765="","",VLOOKUP(A765,'IHS DATABASE'!C:AG,31,0))</f>
        <v/>
      </c>
      <c r="V765" s="13"/>
      <c r="W765" s="13"/>
      <c r="X765" s="13"/>
      <c r="Y765" s="237">
        <f t="shared" si="98"/>
        <v>0</v>
      </c>
      <c r="Z765" s="237">
        <f t="shared" si="99"/>
        <v>0</v>
      </c>
      <c r="AA765" s="237" t="str">
        <f t="shared" si="100"/>
        <v>OK</v>
      </c>
      <c r="AB765" s="238"/>
      <c r="AC765" s="238"/>
      <c r="AD765" s="238"/>
      <c r="AE765" s="239"/>
      <c r="AG765" s="245"/>
      <c r="AH765" s="245"/>
      <c r="AI765" s="246"/>
      <c r="AJ765" s="246"/>
      <c r="AK765" s="240">
        <f t="shared" si="101"/>
        <v>0</v>
      </c>
      <c r="AL765" s="240">
        <f t="shared" si="102"/>
        <v>0</v>
      </c>
      <c r="AM765" s="247" t="e">
        <f t="shared" si="103"/>
        <v>#DIV/0!</v>
      </c>
      <c r="AN765" s="240" t="str">
        <f>IF(A765="","",VLOOKUP(A765,'IHS DATABASE'!C:H,6,0))</f>
        <v/>
      </c>
      <c r="AO765" s="240"/>
      <c r="AP765" s="248"/>
      <c r="AQ765" s="248"/>
      <c r="AR765" s="222"/>
      <c r="AS765" s="222"/>
      <c r="AT765" s="222">
        <f t="shared" si="104"/>
        <v>0</v>
      </c>
      <c r="AU765" s="222"/>
      <c r="AV765" s="249"/>
      <c r="AW765" s="249"/>
      <c r="AX765" s="222"/>
      <c r="AY765" s="222"/>
      <c r="AZ765" s="222"/>
      <c r="BA765" s="222"/>
      <c r="BB765" s="249"/>
      <c r="BC765" s="249"/>
      <c r="BD765" s="249"/>
      <c r="BE765" s="249"/>
    </row>
    <row r="766" spans="1:57">
      <c r="A766" s="221"/>
      <c r="B766" s="222" t="str">
        <f>IF(A766="","",VLOOKUP(A766,'IHS DATABASE'!C:D,2,0))</f>
        <v/>
      </c>
      <c r="C766" s="223" t="str">
        <f>IF(A766="","",VLOOKUP(A766,'IHS DATABASE'!C:AD,27,0))</f>
        <v/>
      </c>
      <c r="D766" s="223"/>
      <c r="E766" s="223" t="str">
        <f>IF(A766="","",VLOOKUP(A766,'IHS DATABASE'!C:G,5,0))</f>
        <v/>
      </c>
      <c r="F766" s="223" t="str">
        <f>IF(A766="","",VLOOKUP(A766,'IHS DATABASE'!C:AB,26,0))</f>
        <v/>
      </c>
      <c r="G766" s="222" t="str">
        <f>IF(A766="","",VLOOKUP(A766,'IHS DATABASE'!C:X,22,0))</f>
        <v/>
      </c>
      <c r="H766" s="224"/>
      <c r="I766" s="223" t="str">
        <f>IF(A766="","",VLOOKUP(A766,'IHS DATABASE'!C:W,21,0))</f>
        <v/>
      </c>
      <c r="J766" s="223" t="str">
        <f>IF(A766="","",VLOOKUP(A766,'IHS DATABASE'!C:T,18,0))</f>
        <v/>
      </c>
      <c r="K766" s="223"/>
      <c r="L766" s="223"/>
      <c r="M766" s="223" t="str">
        <f>IF(A766="","",VLOOKUP(A766,'IHS DATABASE'!C:U,19,0))</f>
        <v/>
      </c>
      <c r="Q766" s="233"/>
      <c r="R766" s="234"/>
      <c r="S766" s="234" t="str">
        <f>IF(A766="","",VLOOKUP(A766,'IHS DATABASE'!C:BG,30,0))</f>
        <v/>
      </c>
      <c r="T766" s="223"/>
      <c r="U766" s="234" t="str">
        <f>IF(A766="","",VLOOKUP(A766,'IHS DATABASE'!C:AG,31,0))</f>
        <v/>
      </c>
      <c r="V766" s="13"/>
      <c r="W766" s="13"/>
      <c r="X766" s="13"/>
      <c r="Y766" s="237">
        <f t="shared" si="98"/>
        <v>0</v>
      </c>
      <c r="Z766" s="237">
        <f t="shared" si="99"/>
        <v>0</v>
      </c>
      <c r="AA766" s="237" t="str">
        <f t="shared" si="100"/>
        <v>OK</v>
      </c>
      <c r="AB766" s="238"/>
      <c r="AC766" s="238"/>
      <c r="AD766" s="238"/>
      <c r="AE766" s="239"/>
      <c r="AG766" s="245"/>
      <c r="AH766" s="245"/>
      <c r="AI766" s="246"/>
      <c r="AJ766" s="246"/>
      <c r="AK766" s="240">
        <f t="shared" si="101"/>
        <v>0</v>
      </c>
      <c r="AL766" s="240">
        <f t="shared" si="102"/>
        <v>0</v>
      </c>
      <c r="AM766" s="247" t="e">
        <f t="shared" si="103"/>
        <v>#DIV/0!</v>
      </c>
      <c r="AN766" s="240" t="str">
        <f>IF(A766="","",VLOOKUP(A766,'IHS DATABASE'!C:H,6,0))</f>
        <v/>
      </c>
      <c r="AO766" s="240"/>
      <c r="AP766" s="248"/>
      <c r="AQ766" s="248"/>
      <c r="AR766" s="222"/>
      <c r="AS766" s="222"/>
      <c r="AT766" s="222">
        <f t="shared" si="104"/>
        <v>0</v>
      </c>
      <c r="AU766" s="222"/>
      <c r="AV766" s="249"/>
      <c r="AW766" s="249"/>
      <c r="AX766" s="222"/>
      <c r="AY766" s="222"/>
      <c r="AZ766" s="222"/>
      <c r="BA766" s="222"/>
      <c r="BB766" s="249"/>
      <c r="BC766" s="249"/>
      <c r="BD766" s="249"/>
      <c r="BE766" s="249"/>
    </row>
    <row r="767" spans="1:57">
      <c r="A767" s="221"/>
      <c r="B767" s="222" t="str">
        <f>IF(A767="","",VLOOKUP(A767,'IHS DATABASE'!C:D,2,0))</f>
        <v/>
      </c>
      <c r="C767" s="223" t="str">
        <f>IF(A767="","",VLOOKUP(A767,'IHS DATABASE'!C:AD,27,0))</f>
        <v/>
      </c>
      <c r="D767" s="223"/>
      <c r="E767" s="223" t="str">
        <f>IF(A767="","",VLOOKUP(A767,'IHS DATABASE'!C:G,5,0))</f>
        <v/>
      </c>
      <c r="F767" s="223" t="str">
        <f>IF(A767="","",VLOOKUP(A767,'IHS DATABASE'!C:AB,26,0))</f>
        <v/>
      </c>
      <c r="G767" s="222" t="str">
        <f>IF(A767="","",VLOOKUP(A767,'IHS DATABASE'!C:X,22,0))</f>
        <v/>
      </c>
      <c r="H767" s="224"/>
      <c r="I767" s="223" t="str">
        <f>IF(A767="","",VLOOKUP(A767,'IHS DATABASE'!C:W,21,0))</f>
        <v/>
      </c>
      <c r="J767" s="223" t="str">
        <f>IF(A767="","",VLOOKUP(A767,'IHS DATABASE'!C:T,18,0))</f>
        <v/>
      </c>
      <c r="K767" s="223"/>
      <c r="L767" s="223"/>
      <c r="M767" s="223" t="str">
        <f>IF(A767="","",VLOOKUP(A767,'IHS DATABASE'!C:U,19,0))</f>
        <v/>
      </c>
      <c r="Q767" s="233"/>
      <c r="R767" s="234"/>
      <c r="S767" s="234" t="str">
        <f>IF(A767="","",VLOOKUP(A767,'IHS DATABASE'!C:BG,30,0))</f>
        <v/>
      </c>
      <c r="T767" s="223"/>
      <c r="U767" s="234" t="str">
        <f>IF(A767="","",VLOOKUP(A767,'IHS DATABASE'!C:AG,31,0))</f>
        <v/>
      </c>
      <c r="V767" s="13"/>
      <c r="W767" s="13"/>
      <c r="X767" s="13"/>
      <c r="Y767" s="237">
        <f t="shared" si="98"/>
        <v>0</v>
      </c>
      <c r="Z767" s="237">
        <f t="shared" si="99"/>
        <v>0</v>
      </c>
      <c r="AA767" s="237" t="str">
        <f t="shared" si="100"/>
        <v>OK</v>
      </c>
      <c r="AB767" s="238"/>
      <c r="AC767" s="238"/>
      <c r="AD767" s="238"/>
      <c r="AE767" s="239"/>
      <c r="AG767" s="245"/>
      <c r="AH767" s="245"/>
      <c r="AI767" s="246"/>
      <c r="AJ767" s="246"/>
      <c r="AK767" s="240">
        <f t="shared" si="101"/>
        <v>0</v>
      </c>
      <c r="AL767" s="240">
        <f t="shared" si="102"/>
        <v>0</v>
      </c>
      <c r="AM767" s="247" t="e">
        <f t="shared" si="103"/>
        <v>#DIV/0!</v>
      </c>
      <c r="AN767" s="240" t="str">
        <f>IF(A767="","",VLOOKUP(A767,'IHS DATABASE'!C:H,6,0))</f>
        <v/>
      </c>
      <c r="AO767" s="240"/>
      <c r="AP767" s="248"/>
      <c r="AQ767" s="248"/>
      <c r="AR767" s="222"/>
      <c r="AS767" s="222"/>
      <c r="AT767" s="222">
        <f t="shared" si="104"/>
        <v>0</v>
      </c>
      <c r="AU767" s="222"/>
      <c r="AV767" s="249"/>
      <c r="AW767" s="249"/>
      <c r="AX767" s="222"/>
      <c r="AY767" s="222"/>
      <c r="AZ767" s="222"/>
      <c r="BA767" s="222"/>
      <c r="BB767" s="249"/>
      <c r="BC767" s="249"/>
      <c r="BD767" s="249"/>
      <c r="BE767" s="249"/>
    </row>
    <row r="768" spans="1:57">
      <c r="A768" s="221"/>
      <c r="B768" s="222" t="str">
        <f>IF(A768="","",VLOOKUP(A768,'IHS DATABASE'!C:D,2,0))</f>
        <v/>
      </c>
      <c r="C768" s="223" t="str">
        <f>IF(A768="","",VLOOKUP(A768,'IHS DATABASE'!C:AD,27,0))</f>
        <v/>
      </c>
      <c r="D768" s="223"/>
      <c r="E768" s="223" t="str">
        <f>IF(A768="","",VLOOKUP(A768,'IHS DATABASE'!C:G,5,0))</f>
        <v/>
      </c>
      <c r="F768" s="223" t="str">
        <f>IF(A768="","",VLOOKUP(A768,'IHS DATABASE'!C:AB,26,0))</f>
        <v/>
      </c>
      <c r="G768" s="222" t="str">
        <f>IF(A768="","",VLOOKUP(A768,'IHS DATABASE'!C:X,22,0))</f>
        <v/>
      </c>
      <c r="H768" s="224"/>
      <c r="I768" s="223" t="str">
        <f>IF(A768="","",VLOOKUP(A768,'IHS DATABASE'!C:W,21,0))</f>
        <v/>
      </c>
      <c r="J768" s="223" t="str">
        <f>IF(A768="","",VLOOKUP(A768,'IHS DATABASE'!C:T,18,0))</f>
        <v/>
      </c>
      <c r="K768" s="223"/>
      <c r="L768" s="223"/>
      <c r="M768" s="223" t="str">
        <f>IF(A768="","",VLOOKUP(A768,'IHS DATABASE'!C:U,19,0))</f>
        <v/>
      </c>
      <c r="Q768" s="233"/>
      <c r="R768" s="234"/>
      <c r="S768" s="234" t="str">
        <f>IF(A768="","",VLOOKUP(A768,'IHS DATABASE'!C:BG,30,0))</f>
        <v/>
      </c>
      <c r="T768" s="223"/>
      <c r="U768" s="234" t="str">
        <f>IF(A768="","",VLOOKUP(A768,'IHS DATABASE'!C:AG,31,0))</f>
        <v/>
      </c>
      <c r="V768" s="13"/>
      <c r="W768" s="13"/>
      <c r="X768" s="13"/>
      <c r="Y768" s="237">
        <f t="shared" si="98"/>
        <v>0</v>
      </c>
      <c r="Z768" s="237">
        <f t="shared" si="99"/>
        <v>0</v>
      </c>
      <c r="AA768" s="237" t="str">
        <f t="shared" si="100"/>
        <v>OK</v>
      </c>
      <c r="AB768" s="238"/>
      <c r="AC768" s="238"/>
      <c r="AD768" s="238"/>
      <c r="AE768" s="239"/>
      <c r="AG768" s="245"/>
      <c r="AH768" s="245"/>
      <c r="AI768" s="246"/>
      <c r="AJ768" s="246"/>
      <c r="AK768" s="240">
        <f t="shared" si="101"/>
        <v>0</v>
      </c>
      <c r="AL768" s="240">
        <f t="shared" si="102"/>
        <v>0</v>
      </c>
      <c r="AM768" s="247" t="e">
        <f t="shared" si="103"/>
        <v>#DIV/0!</v>
      </c>
      <c r="AN768" s="240" t="str">
        <f>IF(A768="","",VLOOKUP(A768,'IHS DATABASE'!C:H,6,0))</f>
        <v/>
      </c>
      <c r="AO768" s="240"/>
      <c r="AP768" s="248"/>
      <c r="AQ768" s="248"/>
      <c r="AR768" s="222"/>
      <c r="AS768" s="222"/>
      <c r="AT768" s="222">
        <f t="shared" si="104"/>
        <v>0</v>
      </c>
      <c r="AU768" s="222"/>
      <c r="AV768" s="249"/>
      <c r="AW768" s="249"/>
      <c r="AX768" s="222"/>
      <c r="AY768" s="222"/>
      <c r="AZ768" s="222"/>
      <c r="BA768" s="222"/>
      <c r="BB768" s="249"/>
      <c r="BC768" s="249"/>
      <c r="BD768" s="249"/>
      <c r="BE768" s="249"/>
    </row>
    <row r="769" spans="1:57">
      <c r="A769" s="221"/>
      <c r="B769" s="222" t="str">
        <f>IF(A769="","",VLOOKUP(A769,'IHS DATABASE'!C:D,2,0))</f>
        <v/>
      </c>
      <c r="C769" s="223" t="str">
        <f>IF(A769="","",VLOOKUP(A769,'IHS DATABASE'!C:AD,27,0))</f>
        <v/>
      </c>
      <c r="D769" s="223"/>
      <c r="E769" s="223" t="str">
        <f>IF(A769="","",VLOOKUP(A769,'IHS DATABASE'!C:G,5,0))</f>
        <v/>
      </c>
      <c r="F769" s="223" t="str">
        <f>IF(A769="","",VLOOKUP(A769,'IHS DATABASE'!C:AB,26,0))</f>
        <v/>
      </c>
      <c r="G769" s="222" t="str">
        <f>IF(A769="","",VLOOKUP(A769,'IHS DATABASE'!C:X,22,0))</f>
        <v/>
      </c>
      <c r="H769" s="224"/>
      <c r="I769" s="223" t="str">
        <f>IF(A769="","",VLOOKUP(A769,'IHS DATABASE'!C:W,21,0))</f>
        <v/>
      </c>
      <c r="J769" s="223" t="str">
        <f>IF(A769="","",VLOOKUP(A769,'IHS DATABASE'!C:T,18,0))</f>
        <v/>
      </c>
      <c r="K769" s="223"/>
      <c r="L769" s="223"/>
      <c r="M769" s="223" t="str">
        <f>IF(A769="","",VLOOKUP(A769,'IHS DATABASE'!C:U,19,0))</f>
        <v/>
      </c>
      <c r="Q769" s="233"/>
      <c r="R769" s="234"/>
      <c r="S769" s="234" t="str">
        <f>IF(A769="","",VLOOKUP(A769,'IHS DATABASE'!C:BG,30,0))</f>
        <v/>
      </c>
      <c r="T769" s="223"/>
      <c r="U769" s="234" t="str">
        <f>IF(A769="","",VLOOKUP(A769,'IHS DATABASE'!C:AG,31,0))</f>
        <v/>
      </c>
      <c r="V769" s="13"/>
      <c r="W769" s="13"/>
      <c r="X769" s="13"/>
      <c r="Y769" s="237">
        <f t="shared" si="98"/>
        <v>0</v>
      </c>
      <c r="Z769" s="237">
        <f t="shared" si="99"/>
        <v>0</v>
      </c>
      <c r="AA769" s="237" t="str">
        <f t="shared" si="100"/>
        <v>OK</v>
      </c>
      <c r="AB769" s="238"/>
      <c r="AC769" s="238"/>
      <c r="AD769" s="238"/>
      <c r="AE769" s="239"/>
      <c r="AG769" s="245"/>
      <c r="AH769" s="245"/>
      <c r="AI769" s="246"/>
      <c r="AJ769" s="246"/>
      <c r="AK769" s="240">
        <f t="shared" si="101"/>
        <v>0</v>
      </c>
      <c r="AL769" s="240">
        <f t="shared" si="102"/>
        <v>0</v>
      </c>
      <c r="AM769" s="247" t="e">
        <f t="shared" si="103"/>
        <v>#DIV/0!</v>
      </c>
      <c r="AN769" s="240" t="str">
        <f>IF(A769="","",VLOOKUP(A769,'IHS DATABASE'!C:H,6,0))</f>
        <v/>
      </c>
      <c r="AO769" s="240"/>
      <c r="AP769" s="248"/>
      <c r="AQ769" s="248"/>
      <c r="AR769" s="222"/>
      <c r="AS769" s="222"/>
      <c r="AT769" s="222">
        <f t="shared" si="104"/>
        <v>0</v>
      </c>
      <c r="AU769" s="222"/>
      <c r="AV769" s="249"/>
      <c r="AW769" s="249"/>
      <c r="AX769" s="222"/>
      <c r="AY769" s="222"/>
      <c r="AZ769" s="222"/>
      <c r="BA769" s="222"/>
      <c r="BB769" s="249"/>
      <c r="BC769" s="249"/>
      <c r="BD769" s="249"/>
      <c r="BE769" s="249"/>
    </row>
    <row r="770" spans="1:57">
      <c r="A770" s="221"/>
      <c r="B770" s="222" t="str">
        <f>IF(A770="","",VLOOKUP(A770,'IHS DATABASE'!C:D,2,0))</f>
        <v/>
      </c>
      <c r="C770" s="223" t="str">
        <f>IF(A770="","",VLOOKUP(A770,'IHS DATABASE'!C:AD,27,0))</f>
        <v/>
      </c>
      <c r="D770" s="223"/>
      <c r="E770" s="223" t="str">
        <f>IF(A770="","",VLOOKUP(A770,'IHS DATABASE'!C:G,5,0))</f>
        <v/>
      </c>
      <c r="F770" s="223" t="str">
        <f>IF(A770="","",VLOOKUP(A770,'IHS DATABASE'!C:AB,26,0))</f>
        <v/>
      </c>
      <c r="G770" s="222" t="str">
        <f>IF(A770="","",VLOOKUP(A770,'IHS DATABASE'!C:X,22,0))</f>
        <v/>
      </c>
      <c r="H770" s="224"/>
      <c r="I770" s="223" t="str">
        <f>IF(A770="","",VLOOKUP(A770,'IHS DATABASE'!C:W,21,0))</f>
        <v/>
      </c>
      <c r="J770" s="223" t="str">
        <f>IF(A770="","",VLOOKUP(A770,'IHS DATABASE'!C:T,18,0))</f>
        <v/>
      </c>
      <c r="K770" s="223"/>
      <c r="L770" s="223"/>
      <c r="M770" s="223" t="str">
        <f>IF(A770="","",VLOOKUP(A770,'IHS DATABASE'!C:U,19,0))</f>
        <v/>
      </c>
      <c r="Q770" s="233"/>
      <c r="R770" s="234"/>
      <c r="S770" s="234" t="str">
        <f>IF(A770="","",VLOOKUP(A770,'IHS DATABASE'!C:BG,30,0))</f>
        <v/>
      </c>
      <c r="T770" s="223"/>
      <c r="U770" s="234" t="str">
        <f>IF(A770="","",VLOOKUP(A770,'IHS DATABASE'!C:AG,31,0))</f>
        <v/>
      </c>
      <c r="V770" s="13"/>
      <c r="W770" s="13"/>
      <c r="X770" s="13"/>
      <c r="Y770" s="237">
        <f t="shared" si="98"/>
        <v>0</v>
      </c>
      <c r="Z770" s="237">
        <f t="shared" si="99"/>
        <v>0</v>
      </c>
      <c r="AA770" s="237" t="str">
        <f t="shared" si="100"/>
        <v>OK</v>
      </c>
      <c r="AB770" s="238"/>
      <c r="AC770" s="238"/>
      <c r="AD770" s="238"/>
      <c r="AE770" s="239"/>
      <c r="AG770" s="245"/>
      <c r="AH770" s="245"/>
      <c r="AI770" s="246"/>
      <c r="AJ770" s="246"/>
      <c r="AK770" s="240">
        <f t="shared" si="101"/>
        <v>0</v>
      </c>
      <c r="AL770" s="240">
        <f t="shared" si="102"/>
        <v>0</v>
      </c>
      <c r="AM770" s="247" t="e">
        <f t="shared" si="103"/>
        <v>#DIV/0!</v>
      </c>
      <c r="AN770" s="240" t="str">
        <f>IF(A770="","",VLOOKUP(A770,'IHS DATABASE'!C:H,6,0))</f>
        <v/>
      </c>
      <c r="AO770" s="240"/>
      <c r="AP770" s="248"/>
      <c r="AQ770" s="248"/>
      <c r="AR770" s="222"/>
      <c r="AS770" s="222"/>
      <c r="AT770" s="222">
        <f t="shared" si="104"/>
        <v>0</v>
      </c>
      <c r="AU770" s="222"/>
      <c r="AV770" s="249"/>
      <c r="AW770" s="249"/>
      <c r="AX770" s="222"/>
      <c r="AY770" s="222"/>
      <c r="AZ770" s="222"/>
      <c r="BA770" s="222"/>
      <c r="BB770" s="249"/>
      <c r="BC770" s="249"/>
      <c r="BD770" s="249"/>
      <c r="BE770" s="249"/>
    </row>
    <row r="771" spans="1:57">
      <c r="A771" s="221"/>
      <c r="B771" s="222" t="str">
        <f>IF(A771="","",VLOOKUP(A771,'IHS DATABASE'!C:D,2,0))</f>
        <v/>
      </c>
      <c r="C771" s="223" t="str">
        <f>IF(A771="","",VLOOKUP(A771,'IHS DATABASE'!C:AD,27,0))</f>
        <v/>
      </c>
      <c r="D771" s="223"/>
      <c r="E771" s="223" t="str">
        <f>IF(A771="","",VLOOKUP(A771,'IHS DATABASE'!C:G,5,0))</f>
        <v/>
      </c>
      <c r="F771" s="223" t="str">
        <f>IF(A771="","",VLOOKUP(A771,'IHS DATABASE'!C:AB,26,0))</f>
        <v/>
      </c>
      <c r="G771" s="222" t="str">
        <f>IF(A771="","",VLOOKUP(A771,'IHS DATABASE'!C:X,22,0))</f>
        <v/>
      </c>
      <c r="H771" s="224"/>
      <c r="I771" s="223" t="str">
        <f>IF(A771="","",VLOOKUP(A771,'IHS DATABASE'!C:W,21,0))</f>
        <v/>
      </c>
      <c r="J771" s="223" t="str">
        <f>IF(A771="","",VLOOKUP(A771,'IHS DATABASE'!C:T,18,0))</f>
        <v/>
      </c>
      <c r="K771" s="223"/>
      <c r="L771" s="223"/>
      <c r="M771" s="223" t="str">
        <f>IF(A771="","",VLOOKUP(A771,'IHS DATABASE'!C:U,19,0))</f>
        <v/>
      </c>
      <c r="Q771" s="233"/>
      <c r="R771" s="234"/>
      <c r="S771" s="234" t="str">
        <f>IF(A771="","",VLOOKUP(A771,'IHS DATABASE'!C:BG,30,0))</f>
        <v/>
      </c>
      <c r="T771" s="223"/>
      <c r="U771" s="234" t="str">
        <f>IF(A771="","",VLOOKUP(A771,'IHS DATABASE'!C:AG,31,0))</f>
        <v/>
      </c>
      <c r="V771" s="13"/>
      <c r="W771" s="13"/>
      <c r="X771" s="13"/>
      <c r="Y771" s="237">
        <f t="shared" si="98"/>
        <v>0</v>
      </c>
      <c r="Z771" s="237">
        <f t="shared" si="99"/>
        <v>0</v>
      </c>
      <c r="AA771" s="237" t="str">
        <f t="shared" si="100"/>
        <v>OK</v>
      </c>
      <c r="AB771" s="238"/>
      <c r="AC771" s="238"/>
      <c r="AD771" s="238"/>
      <c r="AE771" s="239"/>
      <c r="AG771" s="245"/>
      <c r="AH771" s="245"/>
      <c r="AI771" s="246"/>
      <c r="AJ771" s="246"/>
      <c r="AK771" s="240">
        <f t="shared" si="101"/>
        <v>0</v>
      </c>
      <c r="AL771" s="240">
        <f t="shared" si="102"/>
        <v>0</v>
      </c>
      <c r="AM771" s="247" t="e">
        <f t="shared" si="103"/>
        <v>#DIV/0!</v>
      </c>
      <c r="AN771" s="240" t="str">
        <f>IF(A771="","",VLOOKUP(A771,'IHS DATABASE'!C:H,6,0))</f>
        <v/>
      </c>
      <c r="AO771" s="240"/>
      <c r="AP771" s="248"/>
      <c r="AQ771" s="248"/>
      <c r="AR771" s="222"/>
      <c r="AS771" s="222"/>
      <c r="AT771" s="222">
        <f t="shared" si="104"/>
        <v>0</v>
      </c>
      <c r="AU771" s="222"/>
      <c r="AV771" s="249"/>
      <c r="AW771" s="249"/>
      <c r="AX771" s="222"/>
      <c r="AY771" s="222"/>
      <c r="AZ771" s="222"/>
      <c r="BA771" s="222"/>
      <c r="BB771" s="249"/>
      <c r="BC771" s="249"/>
      <c r="BD771" s="249"/>
      <c r="BE771" s="249"/>
    </row>
    <row r="772" spans="1:57">
      <c r="A772" s="221"/>
      <c r="B772" s="222" t="str">
        <f>IF(A772="","",VLOOKUP(A772,'IHS DATABASE'!C:D,2,0))</f>
        <v/>
      </c>
      <c r="C772" s="223" t="str">
        <f>IF(A772="","",VLOOKUP(A772,'IHS DATABASE'!C:AD,27,0))</f>
        <v/>
      </c>
      <c r="D772" s="223"/>
      <c r="E772" s="223" t="str">
        <f>IF(A772="","",VLOOKUP(A772,'IHS DATABASE'!C:G,5,0))</f>
        <v/>
      </c>
      <c r="F772" s="223" t="str">
        <f>IF(A772="","",VLOOKUP(A772,'IHS DATABASE'!C:AB,26,0))</f>
        <v/>
      </c>
      <c r="G772" s="222" t="str">
        <f>IF(A772="","",VLOOKUP(A772,'IHS DATABASE'!C:X,22,0))</f>
        <v/>
      </c>
      <c r="H772" s="224"/>
      <c r="I772" s="223" t="str">
        <f>IF(A772="","",VLOOKUP(A772,'IHS DATABASE'!C:W,21,0))</f>
        <v/>
      </c>
      <c r="J772" s="223" t="str">
        <f>IF(A772="","",VLOOKUP(A772,'IHS DATABASE'!C:T,18,0))</f>
        <v/>
      </c>
      <c r="K772" s="223"/>
      <c r="L772" s="223"/>
      <c r="M772" s="223" t="str">
        <f>IF(A772="","",VLOOKUP(A772,'IHS DATABASE'!C:U,19,0))</f>
        <v/>
      </c>
      <c r="Q772" s="233"/>
      <c r="R772" s="234"/>
      <c r="S772" s="234" t="str">
        <f>IF(A772="","",VLOOKUP(A772,'IHS DATABASE'!C:BG,30,0))</f>
        <v/>
      </c>
      <c r="T772" s="223"/>
      <c r="U772" s="234" t="str">
        <f>IF(A772="","",VLOOKUP(A772,'IHS DATABASE'!C:AG,31,0))</f>
        <v/>
      </c>
      <c r="V772" s="13"/>
      <c r="W772" s="13"/>
      <c r="X772" s="13"/>
      <c r="Y772" s="237">
        <f t="shared" si="98"/>
        <v>0</v>
      </c>
      <c r="Z772" s="237">
        <f t="shared" si="99"/>
        <v>0</v>
      </c>
      <c r="AA772" s="237" t="str">
        <f t="shared" si="100"/>
        <v>OK</v>
      </c>
      <c r="AB772" s="238"/>
      <c r="AC772" s="238"/>
      <c r="AD772" s="238"/>
      <c r="AE772" s="239"/>
      <c r="AG772" s="245"/>
      <c r="AH772" s="245"/>
      <c r="AI772" s="246"/>
      <c r="AJ772" s="246"/>
      <c r="AK772" s="240">
        <f t="shared" si="101"/>
        <v>0</v>
      </c>
      <c r="AL772" s="240">
        <f t="shared" si="102"/>
        <v>0</v>
      </c>
      <c r="AM772" s="247" t="e">
        <f t="shared" si="103"/>
        <v>#DIV/0!</v>
      </c>
      <c r="AN772" s="240" t="str">
        <f>IF(A772="","",VLOOKUP(A772,'IHS DATABASE'!C:H,6,0))</f>
        <v/>
      </c>
      <c r="AO772" s="240"/>
      <c r="AP772" s="248"/>
      <c r="AQ772" s="248"/>
      <c r="AR772" s="222"/>
      <c r="AS772" s="222"/>
      <c r="AT772" s="222">
        <f t="shared" si="104"/>
        <v>0</v>
      </c>
      <c r="AU772" s="222"/>
      <c r="AV772" s="249"/>
      <c r="AW772" s="249"/>
      <c r="AX772" s="222"/>
      <c r="AY772" s="222"/>
      <c r="AZ772" s="222"/>
      <c r="BA772" s="222"/>
      <c r="BB772" s="249"/>
      <c r="BC772" s="249"/>
      <c r="BD772" s="249"/>
      <c r="BE772" s="249"/>
    </row>
    <row r="773" spans="1:57">
      <c r="A773" s="221"/>
      <c r="B773" s="222" t="str">
        <f>IF(A773="","",VLOOKUP(A773,'IHS DATABASE'!C:D,2,0))</f>
        <v/>
      </c>
      <c r="C773" s="223" t="str">
        <f>IF(A773="","",VLOOKUP(A773,'IHS DATABASE'!C:AD,27,0))</f>
        <v/>
      </c>
      <c r="D773" s="223"/>
      <c r="E773" s="223" t="str">
        <f>IF(A773="","",VLOOKUP(A773,'IHS DATABASE'!C:G,5,0))</f>
        <v/>
      </c>
      <c r="F773" s="223" t="str">
        <f>IF(A773="","",VLOOKUP(A773,'IHS DATABASE'!C:AB,26,0))</f>
        <v/>
      </c>
      <c r="G773" s="222" t="str">
        <f>IF(A773="","",VLOOKUP(A773,'IHS DATABASE'!C:X,22,0))</f>
        <v/>
      </c>
      <c r="H773" s="224"/>
      <c r="I773" s="223" t="str">
        <f>IF(A773="","",VLOOKUP(A773,'IHS DATABASE'!C:W,21,0))</f>
        <v/>
      </c>
      <c r="J773" s="223" t="str">
        <f>IF(A773="","",VLOOKUP(A773,'IHS DATABASE'!C:T,18,0))</f>
        <v/>
      </c>
      <c r="K773" s="223"/>
      <c r="L773" s="223"/>
      <c r="M773" s="223" t="str">
        <f>IF(A773="","",VLOOKUP(A773,'IHS DATABASE'!C:U,19,0))</f>
        <v/>
      </c>
      <c r="Q773" s="233"/>
      <c r="R773" s="234"/>
      <c r="S773" s="234" t="str">
        <f>IF(A773="","",VLOOKUP(A773,'IHS DATABASE'!C:BG,30,0))</f>
        <v/>
      </c>
      <c r="T773" s="223"/>
      <c r="U773" s="234" t="str">
        <f>IF(A773="","",VLOOKUP(A773,'IHS DATABASE'!C:AG,31,0))</f>
        <v/>
      </c>
      <c r="V773" s="13"/>
      <c r="W773" s="13"/>
      <c r="X773" s="13"/>
      <c r="Y773" s="237">
        <f t="shared" si="98"/>
        <v>0</v>
      </c>
      <c r="Z773" s="237">
        <f t="shared" si="99"/>
        <v>0</v>
      </c>
      <c r="AA773" s="237" t="str">
        <f t="shared" si="100"/>
        <v>OK</v>
      </c>
      <c r="AB773" s="238"/>
      <c r="AC773" s="238"/>
      <c r="AD773" s="238"/>
      <c r="AE773" s="239"/>
      <c r="AG773" s="245"/>
      <c r="AH773" s="245"/>
      <c r="AI773" s="246"/>
      <c r="AJ773" s="246"/>
      <c r="AK773" s="240">
        <f t="shared" si="101"/>
        <v>0</v>
      </c>
      <c r="AL773" s="240">
        <f t="shared" si="102"/>
        <v>0</v>
      </c>
      <c r="AM773" s="247" t="e">
        <f t="shared" si="103"/>
        <v>#DIV/0!</v>
      </c>
      <c r="AN773" s="240" t="str">
        <f>IF(A773="","",VLOOKUP(A773,'IHS DATABASE'!C:H,6,0))</f>
        <v/>
      </c>
      <c r="AO773" s="240"/>
      <c r="AP773" s="248"/>
      <c r="AQ773" s="248"/>
      <c r="AR773" s="222"/>
      <c r="AS773" s="222"/>
      <c r="AT773" s="222">
        <f t="shared" si="104"/>
        <v>0</v>
      </c>
      <c r="AU773" s="222"/>
      <c r="AV773" s="249"/>
      <c r="AW773" s="249"/>
      <c r="AX773" s="222"/>
      <c r="AY773" s="222"/>
      <c r="AZ773" s="222"/>
      <c r="BA773" s="222"/>
      <c r="BB773" s="249"/>
      <c r="BC773" s="249"/>
      <c r="BD773" s="249"/>
      <c r="BE773" s="249"/>
    </row>
    <row r="774" spans="1:57">
      <c r="A774" s="221"/>
      <c r="B774" s="222" t="str">
        <f>IF(A774="","",VLOOKUP(A774,'IHS DATABASE'!C:D,2,0))</f>
        <v/>
      </c>
      <c r="C774" s="223" t="str">
        <f>IF(A774="","",VLOOKUP(A774,'IHS DATABASE'!C:AD,27,0))</f>
        <v/>
      </c>
      <c r="D774" s="223"/>
      <c r="E774" s="223" t="str">
        <f>IF(A774="","",VLOOKUP(A774,'IHS DATABASE'!C:G,5,0))</f>
        <v/>
      </c>
      <c r="F774" s="223" t="str">
        <f>IF(A774="","",VLOOKUP(A774,'IHS DATABASE'!C:AB,26,0))</f>
        <v/>
      </c>
      <c r="G774" s="222" t="str">
        <f>IF(A774="","",VLOOKUP(A774,'IHS DATABASE'!C:X,22,0))</f>
        <v/>
      </c>
      <c r="H774" s="224"/>
      <c r="I774" s="223" t="str">
        <f>IF(A774="","",VLOOKUP(A774,'IHS DATABASE'!C:W,21,0))</f>
        <v/>
      </c>
      <c r="J774" s="223" t="str">
        <f>IF(A774="","",VLOOKUP(A774,'IHS DATABASE'!C:T,18,0))</f>
        <v/>
      </c>
      <c r="K774" s="223"/>
      <c r="L774" s="223"/>
      <c r="M774" s="223" t="str">
        <f>IF(A774="","",VLOOKUP(A774,'IHS DATABASE'!C:U,19,0))</f>
        <v/>
      </c>
      <c r="Q774" s="233"/>
      <c r="R774" s="234"/>
      <c r="S774" s="234" t="str">
        <f>IF(A774="","",VLOOKUP(A774,'IHS DATABASE'!C:BG,30,0))</f>
        <v/>
      </c>
      <c r="T774" s="223"/>
      <c r="U774" s="234" t="str">
        <f>IF(A774="","",VLOOKUP(A774,'IHS DATABASE'!C:AG,31,0))</f>
        <v/>
      </c>
      <c r="V774" s="13"/>
      <c r="W774" s="13"/>
      <c r="X774" s="13"/>
      <c r="Y774" s="237">
        <f t="shared" si="98"/>
        <v>0</v>
      </c>
      <c r="Z774" s="237">
        <f t="shared" si="99"/>
        <v>0</v>
      </c>
      <c r="AA774" s="237" t="str">
        <f t="shared" si="100"/>
        <v>OK</v>
      </c>
      <c r="AB774" s="238"/>
      <c r="AC774" s="238"/>
      <c r="AD774" s="238"/>
      <c r="AE774" s="239"/>
      <c r="AG774" s="245"/>
      <c r="AH774" s="245"/>
      <c r="AI774" s="246"/>
      <c r="AJ774" s="246"/>
      <c r="AK774" s="240">
        <f t="shared" si="101"/>
        <v>0</v>
      </c>
      <c r="AL774" s="240">
        <f t="shared" si="102"/>
        <v>0</v>
      </c>
      <c r="AM774" s="247" t="e">
        <f t="shared" si="103"/>
        <v>#DIV/0!</v>
      </c>
      <c r="AN774" s="240" t="str">
        <f>IF(A774="","",VLOOKUP(A774,'IHS DATABASE'!C:H,6,0))</f>
        <v/>
      </c>
      <c r="AO774" s="240"/>
      <c r="AP774" s="248"/>
      <c r="AQ774" s="248"/>
      <c r="AR774" s="222"/>
      <c r="AS774" s="222"/>
      <c r="AT774" s="222">
        <f t="shared" si="104"/>
        <v>0</v>
      </c>
      <c r="AU774" s="222"/>
      <c r="AV774" s="249"/>
      <c r="AW774" s="249"/>
      <c r="AX774" s="222"/>
      <c r="AY774" s="222"/>
      <c r="AZ774" s="222"/>
      <c r="BA774" s="222"/>
      <c r="BB774" s="249"/>
      <c r="BC774" s="249"/>
      <c r="BD774" s="249"/>
      <c r="BE774" s="249"/>
    </row>
    <row r="775" spans="1:57">
      <c r="A775" s="221"/>
      <c r="B775" s="222" t="str">
        <f>IF(A775="","",VLOOKUP(A775,'IHS DATABASE'!C:D,2,0))</f>
        <v/>
      </c>
      <c r="C775" s="223" t="str">
        <f>IF(A775="","",VLOOKUP(A775,'IHS DATABASE'!C:AD,27,0))</f>
        <v/>
      </c>
      <c r="D775" s="223"/>
      <c r="E775" s="223" t="str">
        <f>IF(A775="","",VLOOKUP(A775,'IHS DATABASE'!C:G,5,0))</f>
        <v/>
      </c>
      <c r="F775" s="223" t="str">
        <f>IF(A775="","",VLOOKUP(A775,'IHS DATABASE'!C:AB,26,0))</f>
        <v/>
      </c>
      <c r="G775" s="222" t="str">
        <f>IF(A775="","",VLOOKUP(A775,'IHS DATABASE'!C:X,22,0))</f>
        <v/>
      </c>
      <c r="H775" s="224"/>
      <c r="I775" s="223" t="str">
        <f>IF(A775="","",VLOOKUP(A775,'IHS DATABASE'!C:W,21,0))</f>
        <v/>
      </c>
      <c r="J775" s="223" t="str">
        <f>IF(A775="","",VLOOKUP(A775,'IHS DATABASE'!C:T,18,0))</f>
        <v/>
      </c>
      <c r="K775" s="223"/>
      <c r="L775" s="223"/>
      <c r="M775" s="223" t="str">
        <f>IF(A775="","",VLOOKUP(A775,'IHS DATABASE'!C:U,19,0))</f>
        <v/>
      </c>
      <c r="Q775" s="233"/>
      <c r="R775" s="234"/>
      <c r="S775" s="234" t="str">
        <f>IF(A775="","",VLOOKUP(A775,'IHS DATABASE'!C:BG,30,0))</f>
        <v/>
      </c>
      <c r="T775" s="223"/>
      <c r="U775" s="234" t="str">
        <f>IF(A775="","",VLOOKUP(A775,'IHS DATABASE'!C:AG,31,0))</f>
        <v/>
      </c>
      <c r="V775" s="13"/>
      <c r="W775" s="13"/>
      <c r="X775" s="13"/>
      <c r="Y775" s="237">
        <f t="shared" si="98"/>
        <v>0</v>
      </c>
      <c r="Z775" s="237">
        <f t="shared" si="99"/>
        <v>0</v>
      </c>
      <c r="AA775" s="237" t="str">
        <f t="shared" si="100"/>
        <v>OK</v>
      </c>
      <c r="AB775" s="238"/>
      <c r="AC775" s="238"/>
      <c r="AD775" s="238"/>
      <c r="AE775" s="239"/>
      <c r="AG775" s="245"/>
      <c r="AH775" s="245"/>
      <c r="AI775" s="246"/>
      <c r="AJ775" s="246"/>
      <c r="AK775" s="240">
        <f t="shared" si="101"/>
        <v>0</v>
      </c>
      <c r="AL775" s="240">
        <f t="shared" si="102"/>
        <v>0</v>
      </c>
      <c r="AM775" s="247" t="e">
        <f t="shared" si="103"/>
        <v>#DIV/0!</v>
      </c>
      <c r="AN775" s="240" t="str">
        <f>IF(A775="","",VLOOKUP(A775,'IHS DATABASE'!C:H,6,0))</f>
        <v/>
      </c>
      <c r="AO775" s="240"/>
      <c r="AP775" s="248"/>
      <c r="AQ775" s="248"/>
      <c r="AR775" s="222"/>
      <c r="AS775" s="222"/>
      <c r="AT775" s="222">
        <f t="shared" si="104"/>
        <v>0</v>
      </c>
      <c r="AU775" s="222"/>
      <c r="AV775" s="249"/>
      <c r="AW775" s="249"/>
      <c r="AX775" s="222"/>
      <c r="AY775" s="222"/>
      <c r="AZ775" s="222"/>
      <c r="BA775" s="222"/>
      <c r="BB775" s="249"/>
      <c r="BC775" s="249"/>
      <c r="BD775" s="249"/>
      <c r="BE775" s="249"/>
    </row>
    <row r="776" spans="1:57">
      <c r="A776" s="221"/>
      <c r="B776" s="222" t="str">
        <f>IF(A776="","",VLOOKUP(A776,'IHS DATABASE'!C:D,2,0))</f>
        <v/>
      </c>
      <c r="C776" s="223" t="str">
        <f>IF(A776="","",VLOOKUP(A776,'IHS DATABASE'!C:AD,27,0))</f>
        <v/>
      </c>
      <c r="D776" s="223"/>
      <c r="E776" s="223" t="str">
        <f>IF(A776="","",VLOOKUP(A776,'IHS DATABASE'!C:G,5,0))</f>
        <v/>
      </c>
      <c r="F776" s="223" t="str">
        <f>IF(A776="","",VLOOKUP(A776,'IHS DATABASE'!C:AB,26,0))</f>
        <v/>
      </c>
      <c r="G776" s="222" t="str">
        <f>IF(A776="","",VLOOKUP(A776,'IHS DATABASE'!C:X,22,0))</f>
        <v/>
      </c>
      <c r="H776" s="224"/>
      <c r="I776" s="223" t="str">
        <f>IF(A776="","",VLOOKUP(A776,'IHS DATABASE'!C:W,21,0))</f>
        <v/>
      </c>
      <c r="J776" s="223" t="str">
        <f>IF(A776="","",VLOOKUP(A776,'IHS DATABASE'!C:T,18,0))</f>
        <v/>
      </c>
      <c r="K776" s="223"/>
      <c r="L776" s="223"/>
      <c r="M776" s="223" t="str">
        <f>IF(A776="","",VLOOKUP(A776,'IHS DATABASE'!C:U,19,0))</f>
        <v/>
      </c>
      <c r="Q776" s="233"/>
      <c r="R776" s="234"/>
      <c r="S776" s="234" t="str">
        <f>IF(A776="","",VLOOKUP(A776,'IHS DATABASE'!C:BG,30,0))</f>
        <v/>
      </c>
      <c r="T776" s="223"/>
      <c r="U776" s="234" t="str">
        <f>IF(A776="","",VLOOKUP(A776,'IHS DATABASE'!C:AG,31,0))</f>
        <v/>
      </c>
      <c r="V776" s="13"/>
      <c r="W776" s="13"/>
      <c r="X776" s="13"/>
      <c r="Y776" s="237">
        <f t="shared" si="98"/>
        <v>0</v>
      </c>
      <c r="Z776" s="237">
        <f t="shared" si="99"/>
        <v>0</v>
      </c>
      <c r="AA776" s="237" t="str">
        <f t="shared" si="100"/>
        <v>OK</v>
      </c>
      <c r="AB776" s="238"/>
      <c r="AC776" s="238"/>
      <c r="AD776" s="238"/>
      <c r="AE776" s="239"/>
      <c r="AG776" s="245"/>
      <c r="AH776" s="245"/>
      <c r="AI776" s="246"/>
      <c r="AJ776" s="246"/>
      <c r="AK776" s="240">
        <f t="shared" si="101"/>
        <v>0</v>
      </c>
      <c r="AL776" s="240">
        <f t="shared" si="102"/>
        <v>0</v>
      </c>
      <c r="AM776" s="247" t="e">
        <f t="shared" si="103"/>
        <v>#DIV/0!</v>
      </c>
      <c r="AN776" s="240" t="str">
        <f>IF(A776="","",VLOOKUP(A776,'IHS DATABASE'!C:H,6,0))</f>
        <v/>
      </c>
      <c r="AO776" s="240"/>
      <c r="AP776" s="248"/>
      <c r="AQ776" s="248"/>
      <c r="AR776" s="222"/>
      <c r="AS776" s="222"/>
      <c r="AT776" s="222">
        <f t="shared" si="104"/>
        <v>0</v>
      </c>
      <c r="AU776" s="222"/>
      <c r="AV776" s="249"/>
      <c r="AW776" s="249"/>
      <c r="AX776" s="222"/>
      <c r="AY776" s="222"/>
      <c r="AZ776" s="222"/>
      <c r="BA776" s="222"/>
      <c r="BB776" s="249"/>
      <c r="BC776" s="249"/>
      <c r="BD776" s="249"/>
      <c r="BE776" s="249"/>
    </row>
    <row r="777" spans="1:57">
      <c r="A777" s="221"/>
      <c r="B777" s="222" t="str">
        <f>IF(A777="","",VLOOKUP(A777,'IHS DATABASE'!C:D,2,0))</f>
        <v/>
      </c>
      <c r="C777" s="223" t="str">
        <f>IF(A777="","",VLOOKUP(A777,'IHS DATABASE'!C:AD,27,0))</f>
        <v/>
      </c>
      <c r="D777" s="223"/>
      <c r="E777" s="223" t="str">
        <f>IF(A777="","",VLOOKUP(A777,'IHS DATABASE'!C:G,5,0))</f>
        <v/>
      </c>
      <c r="F777" s="223" t="str">
        <f>IF(A777="","",VLOOKUP(A777,'IHS DATABASE'!C:AB,26,0))</f>
        <v/>
      </c>
      <c r="G777" s="222" t="str">
        <f>IF(A777="","",VLOOKUP(A777,'IHS DATABASE'!C:X,22,0))</f>
        <v/>
      </c>
      <c r="H777" s="224"/>
      <c r="I777" s="223" t="str">
        <f>IF(A777="","",VLOOKUP(A777,'IHS DATABASE'!C:W,21,0))</f>
        <v/>
      </c>
      <c r="J777" s="223" t="str">
        <f>IF(A777="","",VLOOKUP(A777,'IHS DATABASE'!C:T,18,0))</f>
        <v/>
      </c>
      <c r="K777" s="223"/>
      <c r="L777" s="223"/>
      <c r="M777" s="223" t="str">
        <f>IF(A777="","",VLOOKUP(A777,'IHS DATABASE'!C:U,19,0))</f>
        <v/>
      </c>
      <c r="Q777" s="233"/>
      <c r="R777" s="234"/>
      <c r="S777" s="234" t="str">
        <f>IF(A777="","",VLOOKUP(A777,'IHS DATABASE'!C:BG,30,0))</f>
        <v/>
      </c>
      <c r="T777" s="223"/>
      <c r="U777" s="234" t="str">
        <f>IF(A777="","",VLOOKUP(A777,'IHS DATABASE'!C:AG,31,0))</f>
        <v/>
      </c>
      <c r="V777" s="13"/>
      <c r="W777" s="13"/>
      <c r="X777" s="13"/>
      <c r="Y777" s="237">
        <f t="shared" si="98"/>
        <v>0</v>
      </c>
      <c r="Z777" s="237">
        <f t="shared" si="99"/>
        <v>0</v>
      </c>
      <c r="AA777" s="237" t="str">
        <f t="shared" si="100"/>
        <v>OK</v>
      </c>
      <c r="AB777" s="238"/>
      <c r="AC777" s="238"/>
      <c r="AD777" s="238"/>
      <c r="AE777" s="239"/>
      <c r="AG777" s="245"/>
      <c r="AH777" s="245"/>
      <c r="AI777" s="246"/>
      <c r="AJ777" s="246"/>
      <c r="AK777" s="240">
        <f t="shared" si="101"/>
        <v>0</v>
      </c>
      <c r="AL777" s="240">
        <f t="shared" si="102"/>
        <v>0</v>
      </c>
      <c r="AM777" s="247" t="e">
        <f t="shared" si="103"/>
        <v>#DIV/0!</v>
      </c>
      <c r="AN777" s="240" t="str">
        <f>IF(A777="","",VLOOKUP(A777,'IHS DATABASE'!C:H,6,0))</f>
        <v/>
      </c>
      <c r="AO777" s="240"/>
      <c r="AP777" s="248"/>
      <c r="AQ777" s="248"/>
      <c r="AR777" s="222"/>
      <c r="AS777" s="222"/>
      <c r="AT777" s="222">
        <f t="shared" si="104"/>
        <v>0</v>
      </c>
      <c r="AU777" s="222"/>
      <c r="AV777" s="249"/>
      <c r="AW777" s="249"/>
      <c r="AX777" s="222"/>
      <c r="AY777" s="222"/>
      <c r="AZ777" s="222"/>
      <c r="BA777" s="222"/>
      <c r="BB777" s="249"/>
      <c r="BC777" s="249"/>
      <c r="BD777" s="249"/>
      <c r="BE777" s="249"/>
    </row>
    <row r="778" spans="1:57">
      <c r="A778" s="221"/>
      <c r="B778" s="222" t="str">
        <f>IF(A778="","",VLOOKUP(A778,'IHS DATABASE'!C:D,2,0))</f>
        <v/>
      </c>
      <c r="C778" s="223" t="str">
        <f>IF(A778="","",VLOOKUP(A778,'IHS DATABASE'!C:AD,27,0))</f>
        <v/>
      </c>
      <c r="D778" s="223"/>
      <c r="E778" s="223" t="str">
        <f>IF(A778="","",VLOOKUP(A778,'IHS DATABASE'!C:G,5,0))</f>
        <v/>
      </c>
      <c r="F778" s="223" t="str">
        <f>IF(A778="","",VLOOKUP(A778,'IHS DATABASE'!C:AB,26,0))</f>
        <v/>
      </c>
      <c r="G778" s="222" t="str">
        <f>IF(A778="","",VLOOKUP(A778,'IHS DATABASE'!C:X,22,0))</f>
        <v/>
      </c>
      <c r="H778" s="224"/>
      <c r="I778" s="223" t="str">
        <f>IF(A778="","",VLOOKUP(A778,'IHS DATABASE'!C:W,21,0))</f>
        <v/>
      </c>
      <c r="J778" s="223" t="str">
        <f>IF(A778="","",VLOOKUP(A778,'IHS DATABASE'!C:T,18,0))</f>
        <v/>
      </c>
      <c r="K778" s="223"/>
      <c r="L778" s="223"/>
      <c r="M778" s="223" t="str">
        <f>IF(A778="","",VLOOKUP(A778,'IHS DATABASE'!C:U,19,0))</f>
        <v/>
      </c>
      <c r="Q778" s="233"/>
      <c r="R778" s="234"/>
      <c r="S778" s="234" t="str">
        <f>IF(A778="","",VLOOKUP(A778,'IHS DATABASE'!C:BG,30,0))</f>
        <v/>
      </c>
      <c r="T778" s="223"/>
      <c r="U778" s="234" t="str">
        <f>IF(A778="","",VLOOKUP(A778,'IHS DATABASE'!C:AG,31,0))</f>
        <v/>
      </c>
      <c r="V778" s="13"/>
      <c r="W778" s="13"/>
      <c r="X778" s="13"/>
      <c r="Y778" s="237">
        <f t="shared" si="98"/>
        <v>0</v>
      </c>
      <c r="Z778" s="237">
        <f t="shared" si="99"/>
        <v>0</v>
      </c>
      <c r="AA778" s="237" t="str">
        <f t="shared" si="100"/>
        <v>OK</v>
      </c>
      <c r="AB778" s="238"/>
      <c r="AC778" s="238"/>
      <c r="AD778" s="238"/>
      <c r="AE778" s="239"/>
      <c r="AG778" s="245"/>
      <c r="AH778" s="245"/>
      <c r="AI778" s="246"/>
      <c r="AJ778" s="246"/>
      <c r="AK778" s="240">
        <f t="shared" si="101"/>
        <v>0</v>
      </c>
      <c r="AL778" s="240">
        <f t="shared" si="102"/>
        <v>0</v>
      </c>
      <c r="AM778" s="247" t="e">
        <f t="shared" si="103"/>
        <v>#DIV/0!</v>
      </c>
      <c r="AN778" s="240" t="str">
        <f>IF(A778="","",VLOOKUP(A778,'IHS DATABASE'!C:H,6,0))</f>
        <v/>
      </c>
      <c r="AO778" s="240"/>
      <c r="AP778" s="248"/>
      <c r="AQ778" s="248"/>
      <c r="AR778" s="222"/>
      <c r="AS778" s="222"/>
      <c r="AT778" s="222">
        <f t="shared" si="104"/>
        <v>0</v>
      </c>
      <c r="AU778" s="222"/>
      <c r="AV778" s="249"/>
      <c r="AW778" s="249"/>
      <c r="AX778" s="222"/>
      <c r="AY778" s="222"/>
      <c r="AZ778" s="222"/>
      <c r="BA778" s="222"/>
      <c r="BB778" s="249"/>
      <c r="BC778" s="249"/>
      <c r="BD778" s="249"/>
      <c r="BE778" s="249"/>
    </row>
    <row r="779" spans="1:57">
      <c r="A779" s="221"/>
      <c r="B779" s="222" t="str">
        <f>IF(A779="","",VLOOKUP(A779,'IHS DATABASE'!C:D,2,0))</f>
        <v/>
      </c>
      <c r="C779" s="223" t="str">
        <f>IF(A779="","",VLOOKUP(A779,'IHS DATABASE'!C:AD,27,0))</f>
        <v/>
      </c>
      <c r="D779" s="223"/>
      <c r="E779" s="223" t="str">
        <f>IF(A779="","",VLOOKUP(A779,'IHS DATABASE'!C:G,5,0))</f>
        <v/>
      </c>
      <c r="F779" s="223" t="str">
        <f>IF(A779="","",VLOOKUP(A779,'IHS DATABASE'!C:AB,26,0))</f>
        <v/>
      </c>
      <c r="G779" s="222" t="str">
        <f>IF(A779="","",VLOOKUP(A779,'IHS DATABASE'!C:X,22,0))</f>
        <v/>
      </c>
      <c r="H779" s="224"/>
      <c r="I779" s="223" t="str">
        <f>IF(A779="","",VLOOKUP(A779,'IHS DATABASE'!C:W,21,0))</f>
        <v/>
      </c>
      <c r="J779" s="223" t="str">
        <f>IF(A779="","",VLOOKUP(A779,'IHS DATABASE'!C:T,18,0))</f>
        <v/>
      </c>
      <c r="K779" s="223"/>
      <c r="L779" s="223"/>
      <c r="M779" s="223" t="str">
        <f>IF(A779="","",VLOOKUP(A779,'IHS DATABASE'!C:U,19,0))</f>
        <v/>
      </c>
      <c r="Q779" s="233"/>
      <c r="R779" s="234"/>
      <c r="S779" s="234" t="str">
        <f>IF(A779="","",VLOOKUP(A779,'IHS DATABASE'!C:BG,30,0))</f>
        <v/>
      </c>
      <c r="T779" s="223"/>
      <c r="U779" s="234" t="str">
        <f>IF(A779="","",VLOOKUP(A779,'IHS DATABASE'!C:AG,31,0))</f>
        <v/>
      </c>
      <c r="V779" s="13"/>
      <c r="W779" s="13"/>
      <c r="X779" s="13"/>
      <c r="Y779" s="237">
        <f t="shared" ref="Y779:Y842" si="105">X779-W779</f>
        <v>0</v>
      </c>
      <c r="Z779" s="237">
        <f t="shared" ref="Z779:Z842" si="106">(O779-P779)*24</f>
        <v>0</v>
      </c>
      <c r="AA779" s="237" t="str">
        <f t="shared" ref="AA779:AA842" si="107">IF(Y779&gt;Z779,"inconsitent RH","OK")</f>
        <v>OK</v>
      </c>
      <c r="AB779" s="238"/>
      <c r="AC779" s="238"/>
      <c r="AD779" s="238"/>
      <c r="AE779" s="239"/>
      <c r="AG779" s="245"/>
      <c r="AH779" s="245"/>
      <c r="AI779" s="246"/>
      <c r="AJ779" s="246"/>
      <c r="AK779" s="240">
        <f t="shared" ref="AK779:AK842" si="108">AJ779+AI779</f>
        <v>0</v>
      </c>
      <c r="AL779" s="240">
        <f t="shared" ref="AL779:AL842" si="109">AF779-AI779</f>
        <v>0</v>
      </c>
      <c r="AM779" s="247" t="e">
        <f t="shared" ref="AM779:AM842" si="110">AL779/Y779</f>
        <v>#DIV/0!</v>
      </c>
      <c r="AN779" s="240" t="str">
        <f>IF(A779="","",VLOOKUP(A779,'IHS DATABASE'!C:H,6,0))</f>
        <v/>
      </c>
      <c r="AO779" s="240"/>
      <c r="AP779" s="248"/>
      <c r="AQ779" s="248"/>
      <c r="AR779" s="222"/>
      <c r="AS779" s="222"/>
      <c r="AT779" s="222">
        <f t="shared" ref="AT779:AT842" si="111">AR779-AS779</f>
        <v>0</v>
      </c>
      <c r="AU779" s="222"/>
      <c r="AV779" s="249"/>
      <c r="AW779" s="249"/>
      <c r="AX779" s="222"/>
      <c r="AY779" s="222"/>
      <c r="AZ779" s="222"/>
      <c r="BA779" s="222"/>
      <c r="BB779" s="249"/>
      <c r="BC779" s="249"/>
      <c r="BD779" s="249"/>
      <c r="BE779" s="249"/>
    </row>
    <row r="780" spans="1:57">
      <c r="A780" s="221"/>
      <c r="B780" s="222" t="str">
        <f>IF(A780="","",VLOOKUP(A780,'IHS DATABASE'!C:D,2,0))</f>
        <v/>
      </c>
      <c r="C780" s="223" t="str">
        <f>IF(A780="","",VLOOKUP(A780,'IHS DATABASE'!C:AD,27,0))</f>
        <v/>
      </c>
      <c r="D780" s="223"/>
      <c r="E780" s="223" t="str">
        <f>IF(A780="","",VLOOKUP(A780,'IHS DATABASE'!C:G,5,0))</f>
        <v/>
      </c>
      <c r="F780" s="223" t="str">
        <f>IF(A780="","",VLOOKUP(A780,'IHS DATABASE'!C:AB,26,0))</f>
        <v/>
      </c>
      <c r="G780" s="222" t="str">
        <f>IF(A780="","",VLOOKUP(A780,'IHS DATABASE'!C:X,22,0))</f>
        <v/>
      </c>
      <c r="H780" s="224"/>
      <c r="I780" s="223" t="str">
        <f>IF(A780="","",VLOOKUP(A780,'IHS DATABASE'!C:W,21,0))</f>
        <v/>
      </c>
      <c r="J780" s="223" t="str">
        <f>IF(A780="","",VLOOKUP(A780,'IHS DATABASE'!C:T,18,0))</f>
        <v/>
      </c>
      <c r="K780" s="223"/>
      <c r="L780" s="223"/>
      <c r="M780" s="223" t="str">
        <f>IF(A780="","",VLOOKUP(A780,'IHS DATABASE'!C:U,19,0))</f>
        <v/>
      </c>
      <c r="Q780" s="233"/>
      <c r="R780" s="234"/>
      <c r="S780" s="234" t="str">
        <f>IF(A780="","",VLOOKUP(A780,'IHS DATABASE'!C:BG,30,0))</f>
        <v/>
      </c>
      <c r="T780" s="223"/>
      <c r="U780" s="234" t="str">
        <f>IF(A780="","",VLOOKUP(A780,'IHS DATABASE'!C:AG,31,0))</f>
        <v/>
      </c>
      <c r="V780" s="13"/>
      <c r="W780" s="13"/>
      <c r="X780" s="13"/>
      <c r="Y780" s="237">
        <f t="shared" si="105"/>
        <v>0</v>
      </c>
      <c r="Z780" s="237">
        <f t="shared" si="106"/>
        <v>0</v>
      </c>
      <c r="AA780" s="237" t="str">
        <f t="shared" si="107"/>
        <v>OK</v>
      </c>
      <c r="AB780" s="238"/>
      <c r="AC780" s="238"/>
      <c r="AD780" s="238"/>
      <c r="AE780" s="239"/>
      <c r="AG780" s="245"/>
      <c r="AH780" s="245"/>
      <c r="AI780" s="246"/>
      <c r="AJ780" s="246"/>
      <c r="AK780" s="240">
        <f t="shared" si="108"/>
        <v>0</v>
      </c>
      <c r="AL780" s="240">
        <f t="shared" si="109"/>
        <v>0</v>
      </c>
      <c r="AM780" s="247" t="e">
        <f t="shared" si="110"/>
        <v>#DIV/0!</v>
      </c>
      <c r="AN780" s="240" t="str">
        <f>IF(A780="","",VLOOKUP(A780,'IHS DATABASE'!C:H,6,0))</f>
        <v/>
      </c>
      <c r="AO780" s="240"/>
      <c r="AP780" s="248"/>
      <c r="AQ780" s="248"/>
      <c r="AR780" s="222"/>
      <c r="AS780" s="222"/>
      <c r="AT780" s="222">
        <f t="shared" si="111"/>
        <v>0</v>
      </c>
      <c r="AU780" s="222"/>
      <c r="AV780" s="249"/>
      <c r="AW780" s="249"/>
      <c r="AX780" s="222"/>
      <c r="AY780" s="222"/>
      <c r="AZ780" s="222"/>
      <c r="BA780" s="222"/>
      <c r="BB780" s="249"/>
      <c r="BC780" s="249"/>
      <c r="BD780" s="249"/>
      <c r="BE780" s="249"/>
    </row>
    <row r="781" spans="1:57">
      <c r="A781" s="221"/>
      <c r="B781" s="222" t="str">
        <f>IF(A781="","",VLOOKUP(A781,'IHS DATABASE'!C:D,2,0))</f>
        <v/>
      </c>
      <c r="C781" s="223" t="str">
        <f>IF(A781="","",VLOOKUP(A781,'IHS DATABASE'!C:AD,27,0))</f>
        <v/>
      </c>
      <c r="D781" s="223"/>
      <c r="E781" s="223" t="str">
        <f>IF(A781="","",VLOOKUP(A781,'IHS DATABASE'!C:G,5,0))</f>
        <v/>
      </c>
      <c r="F781" s="223" t="str">
        <f>IF(A781="","",VLOOKUP(A781,'IHS DATABASE'!C:AB,26,0))</f>
        <v/>
      </c>
      <c r="G781" s="222" t="str">
        <f>IF(A781="","",VLOOKUP(A781,'IHS DATABASE'!C:X,22,0))</f>
        <v/>
      </c>
      <c r="H781" s="224"/>
      <c r="I781" s="223" t="str">
        <f>IF(A781="","",VLOOKUP(A781,'IHS DATABASE'!C:W,21,0))</f>
        <v/>
      </c>
      <c r="J781" s="223" t="str">
        <f>IF(A781="","",VLOOKUP(A781,'IHS DATABASE'!C:T,18,0))</f>
        <v/>
      </c>
      <c r="K781" s="223"/>
      <c r="L781" s="223"/>
      <c r="M781" s="223" t="str">
        <f>IF(A781="","",VLOOKUP(A781,'IHS DATABASE'!C:U,19,0))</f>
        <v/>
      </c>
      <c r="Q781" s="233"/>
      <c r="R781" s="234"/>
      <c r="S781" s="234" t="str">
        <f>IF(A781="","",VLOOKUP(A781,'IHS DATABASE'!C:BG,30,0))</f>
        <v/>
      </c>
      <c r="T781" s="223"/>
      <c r="U781" s="234" t="str">
        <f>IF(A781="","",VLOOKUP(A781,'IHS DATABASE'!C:AG,31,0))</f>
        <v/>
      </c>
      <c r="V781" s="13"/>
      <c r="W781" s="13"/>
      <c r="X781" s="13"/>
      <c r="Y781" s="237">
        <f t="shared" si="105"/>
        <v>0</v>
      </c>
      <c r="Z781" s="237">
        <f t="shared" si="106"/>
        <v>0</v>
      </c>
      <c r="AA781" s="237" t="str">
        <f t="shared" si="107"/>
        <v>OK</v>
      </c>
      <c r="AB781" s="238"/>
      <c r="AC781" s="238"/>
      <c r="AD781" s="238"/>
      <c r="AE781" s="239"/>
      <c r="AG781" s="245"/>
      <c r="AH781" s="245"/>
      <c r="AI781" s="246"/>
      <c r="AJ781" s="246"/>
      <c r="AK781" s="240">
        <f t="shared" si="108"/>
        <v>0</v>
      </c>
      <c r="AL781" s="240">
        <f t="shared" si="109"/>
        <v>0</v>
      </c>
      <c r="AM781" s="247" t="e">
        <f t="shared" si="110"/>
        <v>#DIV/0!</v>
      </c>
      <c r="AN781" s="240" t="str">
        <f>IF(A781="","",VLOOKUP(A781,'IHS DATABASE'!C:H,6,0))</f>
        <v/>
      </c>
      <c r="AO781" s="240"/>
      <c r="AP781" s="248"/>
      <c r="AQ781" s="248"/>
      <c r="AR781" s="222"/>
      <c r="AS781" s="222"/>
      <c r="AT781" s="222">
        <f t="shared" si="111"/>
        <v>0</v>
      </c>
      <c r="AU781" s="222"/>
      <c r="AV781" s="249"/>
      <c r="AW781" s="249"/>
      <c r="AX781" s="222"/>
      <c r="AY781" s="222"/>
      <c r="AZ781" s="222"/>
      <c r="BA781" s="222"/>
      <c r="BB781" s="249"/>
      <c r="BC781" s="249"/>
      <c r="BD781" s="249"/>
      <c r="BE781" s="249"/>
    </row>
    <row r="782" spans="1:57">
      <c r="A782" s="221"/>
      <c r="B782" s="222" t="str">
        <f>IF(A782="","",VLOOKUP(A782,'IHS DATABASE'!C:D,2,0))</f>
        <v/>
      </c>
      <c r="C782" s="223" t="str">
        <f>IF(A782="","",VLOOKUP(A782,'IHS DATABASE'!C:AD,27,0))</f>
        <v/>
      </c>
      <c r="D782" s="223"/>
      <c r="E782" s="223" t="str">
        <f>IF(A782="","",VLOOKUP(A782,'IHS DATABASE'!C:G,5,0))</f>
        <v/>
      </c>
      <c r="F782" s="223" t="str">
        <f>IF(A782="","",VLOOKUP(A782,'IHS DATABASE'!C:AB,26,0))</f>
        <v/>
      </c>
      <c r="G782" s="222" t="str">
        <f>IF(A782="","",VLOOKUP(A782,'IHS DATABASE'!C:X,22,0))</f>
        <v/>
      </c>
      <c r="H782" s="224"/>
      <c r="I782" s="223" t="str">
        <f>IF(A782="","",VLOOKUP(A782,'IHS DATABASE'!C:W,21,0))</f>
        <v/>
      </c>
      <c r="J782" s="223" t="str">
        <f>IF(A782="","",VLOOKUP(A782,'IHS DATABASE'!C:T,18,0))</f>
        <v/>
      </c>
      <c r="K782" s="223"/>
      <c r="L782" s="223"/>
      <c r="M782" s="223" t="str">
        <f>IF(A782="","",VLOOKUP(A782,'IHS DATABASE'!C:U,19,0))</f>
        <v/>
      </c>
      <c r="Q782" s="233"/>
      <c r="R782" s="234"/>
      <c r="S782" s="234" t="str">
        <f>IF(A782="","",VLOOKUP(A782,'IHS DATABASE'!C:BG,30,0))</f>
        <v/>
      </c>
      <c r="T782" s="223"/>
      <c r="U782" s="234" t="str">
        <f>IF(A782="","",VLOOKUP(A782,'IHS DATABASE'!C:AG,31,0))</f>
        <v/>
      </c>
      <c r="V782" s="13"/>
      <c r="W782" s="13"/>
      <c r="X782" s="13"/>
      <c r="Y782" s="237">
        <f t="shared" si="105"/>
        <v>0</v>
      </c>
      <c r="Z782" s="237">
        <f t="shared" si="106"/>
        <v>0</v>
      </c>
      <c r="AA782" s="237" t="str">
        <f t="shared" si="107"/>
        <v>OK</v>
      </c>
      <c r="AB782" s="238"/>
      <c r="AC782" s="238"/>
      <c r="AD782" s="238"/>
      <c r="AE782" s="239"/>
      <c r="AG782" s="245"/>
      <c r="AH782" s="245"/>
      <c r="AI782" s="246"/>
      <c r="AJ782" s="246"/>
      <c r="AK782" s="240">
        <f t="shared" si="108"/>
        <v>0</v>
      </c>
      <c r="AL782" s="240">
        <f t="shared" si="109"/>
        <v>0</v>
      </c>
      <c r="AM782" s="247" t="e">
        <f t="shared" si="110"/>
        <v>#DIV/0!</v>
      </c>
      <c r="AN782" s="240" t="str">
        <f>IF(A782="","",VLOOKUP(A782,'IHS DATABASE'!C:H,6,0))</f>
        <v/>
      </c>
      <c r="AO782" s="240"/>
      <c r="AP782" s="248"/>
      <c r="AQ782" s="248"/>
      <c r="AR782" s="222"/>
      <c r="AS782" s="222"/>
      <c r="AT782" s="222">
        <f t="shared" si="111"/>
        <v>0</v>
      </c>
      <c r="AU782" s="222"/>
      <c r="AV782" s="249"/>
      <c r="AW782" s="249"/>
      <c r="AX782" s="222"/>
      <c r="AY782" s="222"/>
      <c r="AZ782" s="222"/>
      <c r="BA782" s="222"/>
      <c r="BB782" s="249"/>
      <c r="BC782" s="249"/>
      <c r="BD782" s="249"/>
      <c r="BE782" s="249"/>
    </row>
    <row r="783" spans="1:57">
      <c r="A783" s="221"/>
      <c r="B783" s="222" t="str">
        <f>IF(A783="","",VLOOKUP(A783,'IHS DATABASE'!C:D,2,0))</f>
        <v/>
      </c>
      <c r="C783" s="223" t="str">
        <f>IF(A783="","",VLOOKUP(A783,'IHS DATABASE'!C:AD,27,0))</f>
        <v/>
      </c>
      <c r="D783" s="223"/>
      <c r="E783" s="223" t="str">
        <f>IF(A783="","",VLOOKUP(A783,'IHS DATABASE'!C:G,5,0))</f>
        <v/>
      </c>
      <c r="F783" s="223" t="str">
        <f>IF(A783="","",VLOOKUP(A783,'IHS DATABASE'!C:AB,26,0))</f>
        <v/>
      </c>
      <c r="G783" s="222" t="str">
        <f>IF(A783="","",VLOOKUP(A783,'IHS DATABASE'!C:X,22,0))</f>
        <v/>
      </c>
      <c r="H783" s="224"/>
      <c r="I783" s="223" t="str">
        <f>IF(A783="","",VLOOKUP(A783,'IHS DATABASE'!C:W,21,0))</f>
        <v/>
      </c>
      <c r="J783" s="223" t="str">
        <f>IF(A783="","",VLOOKUP(A783,'IHS DATABASE'!C:T,18,0))</f>
        <v/>
      </c>
      <c r="K783" s="223"/>
      <c r="L783" s="223"/>
      <c r="M783" s="223" t="str">
        <f>IF(A783="","",VLOOKUP(A783,'IHS DATABASE'!C:U,19,0))</f>
        <v/>
      </c>
      <c r="Q783" s="233"/>
      <c r="R783" s="234"/>
      <c r="S783" s="234" t="str">
        <f>IF(A783="","",VLOOKUP(A783,'IHS DATABASE'!C:BG,30,0))</f>
        <v/>
      </c>
      <c r="T783" s="223"/>
      <c r="U783" s="234" t="str">
        <f>IF(A783="","",VLOOKUP(A783,'IHS DATABASE'!C:AG,31,0))</f>
        <v/>
      </c>
      <c r="V783" s="13"/>
      <c r="W783" s="13"/>
      <c r="X783" s="13"/>
      <c r="Y783" s="237">
        <f t="shared" si="105"/>
        <v>0</v>
      </c>
      <c r="Z783" s="237">
        <f t="shared" si="106"/>
        <v>0</v>
      </c>
      <c r="AA783" s="237" t="str">
        <f t="shared" si="107"/>
        <v>OK</v>
      </c>
      <c r="AB783" s="238"/>
      <c r="AC783" s="238"/>
      <c r="AD783" s="238"/>
      <c r="AE783" s="239"/>
      <c r="AG783" s="245"/>
      <c r="AH783" s="245"/>
      <c r="AI783" s="246"/>
      <c r="AJ783" s="246"/>
      <c r="AK783" s="240">
        <f t="shared" si="108"/>
        <v>0</v>
      </c>
      <c r="AL783" s="240">
        <f t="shared" si="109"/>
        <v>0</v>
      </c>
      <c r="AM783" s="247" t="e">
        <f t="shared" si="110"/>
        <v>#DIV/0!</v>
      </c>
      <c r="AN783" s="240" t="str">
        <f>IF(A783="","",VLOOKUP(A783,'IHS DATABASE'!C:H,6,0))</f>
        <v/>
      </c>
      <c r="AO783" s="240"/>
      <c r="AP783" s="248"/>
      <c r="AQ783" s="248"/>
      <c r="AR783" s="222"/>
      <c r="AS783" s="222"/>
      <c r="AT783" s="222">
        <f t="shared" si="111"/>
        <v>0</v>
      </c>
      <c r="AU783" s="222"/>
      <c r="AV783" s="249"/>
      <c r="AW783" s="249"/>
      <c r="AX783" s="222"/>
      <c r="AY783" s="222"/>
      <c r="AZ783" s="222"/>
      <c r="BA783" s="222"/>
      <c r="BB783" s="249"/>
      <c r="BC783" s="249"/>
      <c r="BD783" s="249"/>
      <c r="BE783" s="249"/>
    </row>
    <row r="784" spans="1:57">
      <c r="A784" s="221"/>
      <c r="B784" s="222" t="str">
        <f>IF(A784="","",VLOOKUP(A784,'IHS DATABASE'!C:D,2,0))</f>
        <v/>
      </c>
      <c r="C784" s="223" t="str">
        <f>IF(A784="","",VLOOKUP(A784,'IHS DATABASE'!C:AD,27,0))</f>
        <v/>
      </c>
      <c r="D784" s="223"/>
      <c r="E784" s="223" t="str">
        <f>IF(A784="","",VLOOKUP(A784,'IHS DATABASE'!C:G,5,0))</f>
        <v/>
      </c>
      <c r="F784" s="223" t="str">
        <f>IF(A784="","",VLOOKUP(A784,'IHS DATABASE'!C:AB,26,0))</f>
        <v/>
      </c>
      <c r="G784" s="222" t="str">
        <f>IF(A784="","",VLOOKUP(A784,'IHS DATABASE'!C:X,22,0))</f>
        <v/>
      </c>
      <c r="H784" s="224"/>
      <c r="I784" s="223" t="str">
        <f>IF(A784="","",VLOOKUP(A784,'IHS DATABASE'!C:W,21,0))</f>
        <v/>
      </c>
      <c r="J784" s="223" t="str">
        <f>IF(A784="","",VLOOKUP(A784,'IHS DATABASE'!C:T,18,0))</f>
        <v/>
      </c>
      <c r="K784" s="223"/>
      <c r="L784" s="223"/>
      <c r="M784" s="223" t="str">
        <f>IF(A784="","",VLOOKUP(A784,'IHS DATABASE'!C:U,19,0))</f>
        <v/>
      </c>
      <c r="Q784" s="233"/>
      <c r="R784" s="234"/>
      <c r="S784" s="234" t="str">
        <f>IF(A784="","",VLOOKUP(A784,'IHS DATABASE'!C:BG,30,0))</f>
        <v/>
      </c>
      <c r="T784" s="223"/>
      <c r="U784" s="234" t="str">
        <f>IF(A784="","",VLOOKUP(A784,'IHS DATABASE'!C:AG,31,0))</f>
        <v/>
      </c>
      <c r="V784" s="13"/>
      <c r="W784" s="13"/>
      <c r="X784" s="13"/>
      <c r="Y784" s="237">
        <f t="shared" si="105"/>
        <v>0</v>
      </c>
      <c r="Z784" s="237">
        <f t="shared" si="106"/>
        <v>0</v>
      </c>
      <c r="AA784" s="237" t="str">
        <f t="shared" si="107"/>
        <v>OK</v>
      </c>
      <c r="AB784" s="238"/>
      <c r="AC784" s="238"/>
      <c r="AD784" s="238"/>
      <c r="AE784" s="239"/>
      <c r="AG784" s="245"/>
      <c r="AH784" s="245"/>
      <c r="AI784" s="246"/>
      <c r="AJ784" s="246"/>
      <c r="AK784" s="240">
        <f t="shared" si="108"/>
        <v>0</v>
      </c>
      <c r="AL784" s="240">
        <f t="shared" si="109"/>
        <v>0</v>
      </c>
      <c r="AM784" s="247" t="e">
        <f t="shared" si="110"/>
        <v>#DIV/0!</v>
      </c>
      <c r="AN784" s="240" t="str">
        <f>IF(A784="","",VLOOKUP(A784,'IHS DATABASE'!C:H,6,0))</f>
        <v/>
      </c>
      <c r="AO784" s="240"/>
      <c r="AP784" s="248"/>
      <c r="AQ784" s="248"/>
      <c r="AR784" s="222"/>
      <c r="AS784" s="222"/>
      <c r="AT784" s="222">
        <f t="shared" si="111"/>
        <v>0</v>
      </c>
      <c r="AU784" s="222"/>
      <c r="AV784" s="249"/>
      <c r="AW784" s="249"/>
      <c r="AX784" s="222"/>
      <c r="AY784" s="222"/>
      <c r="AZ784" s="222"/>
      <c r="BA784" s="222"/>
      <c r="BB784" s="249"/>
      <c r="BC784" s="249"/>
      <c r="BD784" s="249"/>
      <c r="BE784" s="249"/>
    </row>
    <row r="785" spans="1:57">
      <c r="A785" s="221"/>
      <c r="B785" s="222" t="str">
        <f>IF(A785="","",VLOOKUP(A785,'IHS DATABASE'!C:D,2,0))</f>
        <v/>
      </c>
      <c r="C785" s="223" t="str">
        <f>IF(A785="","",VLOOKUP(A785,'IHS DATABASE'!C:AD,27,0))</f>
        <v/>
      </c>
      <c r="D785" s="223"/>
      <c r="E785" s="223" t="str">
        <f>IF(A785="","",VLOOKUP(A785,'IHS DATABASE'!C:G,5,0))</f>
        <v/>
      </c>
      <c r="F785" s="223" t="str">
        <f>IF(A785="","",VLOOKUP(A785,'IHS DATABASE'!C:AB,26,0))</f>
        <v/>
      </c>
      <c r="G785" s="222" t="str">
        <f>IF(A785="","",VLOOKUP(A785,'IHS DATABASE'!C:X,22,0))</f>
        <v/>
      </c>
      <c r="H785" s="224"/>
      <c r="I785" s="223" t="str">
        <f>IF(A785="","",VLOOKUP(A785,'IHS DATABASE'!C:W,21,0))</f>
        <v/>
      </c>
      <c r="J785" s="223" t="str">
        <f>IF(A785="","",VLOOKUP(A785,'IHS DATABASE'!C:T,18,0))</f>
        <v/>
      </c>
      <c r="K785" s="223"/>
      <c r="L785" s="223"/>
      <c r="M785" s="223" t="str">
        <f>IF(A785="","",VLOOKUP(A785,'IHS DATABASE'!C:U,19,0))</f>
        <v/>
      </c>
      <c r="Q785" s="233"/>
      <c r="R785" s="234"/>
      <c r="S785" s="234" t="str">
        <f>IF(A785="","",VLOOKUP(A785,'IHS DATABASE'!C:BG,30,0))</f>
        <v/>
      </c>
      <c r="T785" s="223"/>
      <c r="U785" s="234" t="str">
        <f>IF(A785="","",VLOOKUP(A785,'IHS DATABASE'!C:AG,31,0))</f>
        <v/>
      </c>
      <c r="V785" s="13"/>
      <c r="W785" s="13"/>
      <c r="X785" s="13"/>
      <c r="Y785" s="237">
        <f t="shared" si="105"/>
        <v>0</v>
      </c>
      <c r="Z785" s="237">
        <f t="shared" si="106"/>
        <v>0</v>
      </c>
      <c r="AA785" s="237" t="str">
        <f t="shared" si="107"/>
        <v>OK</v>
      </c>
      <c r="AB785" s="238"/>
      <c r="AC785" s="238"/>
      <c r="AD785" s="238"/>
      <c r="AE785" s="239"/>
      <c r="AG785" s="245"/>
      <c r="AH785" s="245"/>
      <c r="AI785" s="246"/>
      <c r="AJ785" s="246"/>
      <c r="AK785" s="240">
        <f t="shared" si="108"/>
        <v>0</v>
      </c>
      <c r="AL785" s="240">
        <f t="shared" si="109"/>
        <v>0</v>
      </c>
      <c r="AM785" s="247" t="e">
        <f t="shared" si="110"/>
        <v>#DIV/0!</v>
      </c>
      <c r="AN785" s="240" t="str">
        <f>IF(A785="","",VLOOKUP(A785,'IHS DATABASE'!C:H,6,0))</f>
        <v/>
      </c>
      <c r="AO785" s="240"/>
      <c r="AP785" s="248"/>
      <c r="AQ785" s="248"/>
      <c r="AR785" s="222"/>
      <c r="AS785" s="222"/>
      <c r="AT785" s="222">
        <f t="shared" si="111"/>
        <v>0</v>
      </c>
      <c r="AU785" s="222"/>
      <c r="AV785" s="249"/>
      <c r="AW785" s="249"/>
      <c r="AX785" s="222"/>
      <c r="AY785" s="222"/>
      <c r="AZ785" s="222"/>
      <c r="BA785" s="222"/>
      <c r="BB785" s="249"/>
      <c r="BC785" s="249"/>
      <c r="BD785" s="249"/>
      <c r="BE785" s="249"/>
    </row>
    <row r="786" spans="1:57">
      <c r="A786" s="221"/>
      <c r="B786" s="222" t="str">
        <f>IF(A786="","",VLOOKUP(A786,'IHS DATABASE'!C:D,2,0))</f>
        <v/>
      </c>
      <c r="C786" s="223" t="str">
        <f>IF(A786="","",VLOOKUP(A786,'IHS DATABASE'!C:AD,27,0))</f>
        <v/>
      </c>
      <c r="D786" s="223"/>
      <c r="E786" s="223" t="str">
        <f>IF(A786="","",VLOOKUP(A786,'IHS DATABASE'!C:G,5,0))</f>
        <v/>
      </c>
      <c r="F786" s="223" t="str">
        <f>IF(A786="","",VLOOKUP(A786,'IHS DATABASE'!C:AB,26,0))</f>
        <v/>
      </c>
      <c r="G786" s="222" t="str">
        <f>IF(A786="","",VLOOKUP(A786,'IHS DATABASE'!C:X,22,0))</f>
        <v/>
      </c>
      <c r="H786" s="224"/>
      <c r="I786" s="223" t="str">
        <f>IF(A786="","",VLOOKUP(A786,'IHS DATABASE'!C:W,21,0))</f>
        <v/>
      </c>
      <c r="J786" s="223" t="str">
        <f>IF(A786="","",VLOOKUP(A786,'IHS DATABASE'!C:T,18,0))</f>
        <v/>
      </c>
      <c r="K786" s="223"/>
      <c r="L786" s="223"/>
      <c r="M786" s="223" t="str">
        <f>IF(A786="","",VLOOKUP(A786,'IHS DATABASE'!C:U,19,0))</f>
        <v/>
      </c>
      <c r="Q786" s="233"/>
      <c r="R786" s="234"/>
      <c r="S786" s="234" t="str">
        <f>IF(A786="","",VLOOKUP(A786,'IHS DATABASE'!C:BG,30,0))</f>
        <v/>
      </c>
      <c r="T786" s="223"/>
      <c r="U786" s="234" t="str">
        <f>IF(A786="","",VLOOKUP(A786,'IHS DATABASE'!C:AG,31,0))</f>
        <v/>
      </c>
      <c r="V786" s="13"/>
      <c r="W786" s="13"/>
      <c r="X786" s="13"/>
      <c r="Y786" s="237">
        <f t="shared" si="105"/>
        <v>0</v>
      </c>
      <c r="Z786" s="237">
        <f t="shared" si="106"/>
        <v>0</v>
      </c>
      <c r="AA786" s="237" t="str">
        <f t="shared" si="107"/>
        <v>OK</v>
      </c>
      <c r="AB786" s="238"/>
      <c r="AC786" s="238"/>
      <c r="AD786" s="238"/>
      <c r="AE786" s="239"/>
      <c r="AG786" s="245"/>
      <c r="AH786" s="245"/>
      <c r="AI786" s="246"/>
      <c r="AJ786" s="246"/>
      <c r="AK786" s="240">
        <f t="shared" si="108"/>
        <v>0</v>
      </c>
      <c r="AL786" s="240">
        <f t="shared" si="109"/>
        <v>0</v>
      </c>
      <c r="AM786" s="247" t="e">
        <f t="shared" si="110"/>
        <v>#DIV/0!</v>
      </c>
      <c r="AN786" s="240" t="str">
        <f>IF(A786="","",VLOOKUP(A786,'IHS DATABASE'!C:H,6,0))</f>
        <v/>
      </c>
      <c r="AO786" s="240"/>
      <c r="AP786" s="248"/>
      <c r="AQ786" s="248"/>
      <c r="AR786" s="222"/>
      <c r="AS786" s="222"/>
      <c r="AT786" s="222">
        <f t="shared" si="111"/>
        <v>0</v>
      </c>
      <c r="AU786" s="222"/>
      <c r="AV786" s="249"/>
      <c r="AW786" s="249"/>
      <c r="AX786" s="222"/>
      <c r="AY786" s="222"/>
      <c r="AZ786" s="222"/>
      <c r="BA786" s="222"/>
      <c r="BB786" s="249"/>
      <c r="BC786" s="249"/>
      <c r="BD786" s="249"/>
      <c r="BE786" s="249"/>
    </row>
    <row r="787" spans="1:57">
      <c r="A787" s="221"/>
      <c r="B787" s="222" t="str">
        <f>IF(A787="","",VLOOKUP(A787,'IHS DATABASE'!C:D,2,0))</f>
        <v/>
      </c>
      <c r="C787" s="223" t="str">
        <f>IF(A787="","",VLOOKUP(A787,'IHS DATABASE'!C:AD,27,0))</f>
        <v/>
      </c>
      <c r="D787" s="223"/>
      <c r="E787" s="223" t="str">
        <f>IF(A787="","",VLOOKUP(A787,'IHS DATABASE'!C:G,5,0))</f>
        <v/>
      </c>
      <c r="F787" s="223" t="str">
        <f>IF(A787="","",VLOOKUP(A787,'IHS DATABASE'!C:AB,26,0))</f>
        <v/>
      </c>
      <c r="G787" s="222" t="str">
        <f>IF(A787="","",VLOOKUP(A787,'IHS DATABASE'!C:X,22,0))</f>
        <v/>
      </c>
      <c r="H787" s="224"/>
      <c r="I787" s="223" t="str">
        <f>IF(A787="","",VLOOKUP(A787,'IHS DATABASE'!C:W,21,0))</f>
        <v/>
      </c>
      <c r="J787" s="223" t="str">
        <f>IF(A787="","",VLOOKUP(A787,'IHS DATABASE'!C:T,18,0))</f>
        <v/>
      </c>
      <c r="K787" s="223"/>
      <c r="L787" s="223"/>
      <c r="M787" s="223" t="str">
        <f>IF(A787="","",VLOOKUP(A787,'IHS DATABASE'!C:U,19,0))</f>
        <v/>
      </c>
      <c r="Q787" s="233"/>
      <c r="R787" s="234"/>
      <c r="S787" s="234" t="str">
        <f>IF(A787="","",VLOOKUP(A787,'IHS DATABASE'!C:BG,30,0))</f>
        <v/>
      </c>
      <c r="T787" s="223"/>
      <c r="U787" s="234" t="str">
        <f>IF(A787="","",VLOOKUP(A787,'IHS DATABASE'!C:AG,31,0))</f>
        <v/>
      </c>
      <c r="V787" s="13"/>
      <c r="W787" s="13"/>
      <c r="X787" s="13"/>
      <c r="Y787" s="237">
        <f t="shared" si="105"/>
        <v>0</v>
      </c>
      <c r="Z787" s="237">
        <f t="shared" si="106"/>
        <v>0</v>
      </c>
      <c r="AA787" s="237" t="str">
        <f t="shared" si="107"/>
        <v>OK</v>
      </c>
      <c r="AB787" s="238"/>
      <c r="AC787" s="238"/>
      <c r="AD787" s="238"/>
      <c r="AE787" s="239"/>
      <c r="AG787" s="245"/>
      <c r="AH787" s="245"/>
      <c r="AI787" s="246"/>
      <c r="AJ787" s="246"/>
      <c r="AK787" s="240">
        <f t="shared" si="108"/>
        <v>0</v>
      </c>
      <c r="AL787" s="240">
        <f t="shared" si="109"/>
        <v>0</v>
      </c>
      <c r="AM787" s="247" t="e">
        <f t="shared" si="110"/>
        <v>#DIV/0!</v>
      </c>
      <c r="AN787" s="240" t="str">
        <f>IF(A787="","",VLOOKUP(A787,'IHS DATABASE'!C:H,6,0))</f>
        <v/>
      </c>
      <c r="AO787" s="240"/>
      <c r="AP787" s="248"/>
      <c r="AQ787" s="248"/>
      <c r="AR787" s="222"/>
      <c r="AS787" s="222"/>
      <c r="AT787" s="222">
        <f t="shared" si="111"/>
        <v>0</v>
      </c>
      <c r="AU787" s="222"/>
      <c r="AV787" s="249"/>
      <c r="AW787" s="249"/>
      <c r="AX787" s="222"/>
      <c r="AY787" s="222"/>
      <c r="AZ787" s="222"/>
      <c r="BA787" s="222"/>
      <c r="BB787" s="249"/>
      <c r="BC787" s="249"/>
      <c r="BD787" s="249"/>
      <c r="BE787" s="249"/>
    </row>
    <row r="788" spans="1:57">
      <c r="A788" s="221"/>
      <c r="B788" s="222" t="str">
        <f>IF(A788="","",VLOOKUP(A788,'IHS DATABASE'!C:D,2,0))</f>
        <v/>
      </c>
      <c r="C788" s="223" t="str">
        <f>IF(A788="","",VLOOKUP(A788,'IHS DATABASE'!C:AD,27,0))</f>
        <v/>
      </c>
      <c r="D788" s="223"/>
      <c r="E788" s="223" t="str">
        <f>IF(A788="","",VLOOKUP(A788,'IHS DATABASE'!C:G,5,0))</f>
        <v/>
      </c>
      <c r="F788" s="223" t="str">
        <f>IF(A788="","",VLOOKUP(A788,'IHS DATABASE'!C:AB,26,0))</f>
        <v/>
      </c>
      <c r="G788" s="222" t="str">
        <f>IF(A788="","",VLOOKUP(A788,'IHS DATABASE'!C:X,22,0))</f>
        <v/>
      </c>
      <c r="H788" s="224"/>
      <c r="I788" s="223" t="str">
        <f>IF(A788="","",VLOOKUP(A788,'IHS DATABASE'!C:W,21,0))</f>
        <v/>
      </c>
      <c r="J788" s="223" t="str">
        <f>IF(A788="","",VLOOKUP(A788,'IHS DATABASE'!C:T,18,0))</f>
        <v/>
      </c>
      <c r="K788" s="223"/>
      <c r="L788" s="223"/>
      <c r="M788" s="223" t="str">
        <f>IF(A788="","",VLOOKUP(A788,'IHS DATABASE'!C:U,19,0))</f>
        <v/>
      </c>
      <c r="Q788" s="233"/>
      <c r="R788" s="234"/>
      <c r="S788" s="234" t="str">
        <f>IF(A788="","",VLOOKUP(A788,'IHS DATABASE'!C:BG,30,0))</f>
        <v/>
      </c>
      <c r="T788" s="223"/>
      <c r="U788" s="234" t="str">
        <f>IF(A788="","",VLOOKUP(A788,'IHS DATABASE'!C:AG,31,0))</f>
        <v/>
      </c>
      <c r="V788" s="13"/>
      <c r="W788" s="13"/>
      <c r="X788" s="13"/>
      <c r="Y788" s="237">
        <f t="shared" si="105"/>
        <v>0</v>
      </c>
      <c r="Z788" s="237">
        <f t="shared" si="106"/>
        <v>0</v>
      </c>
      <c r="AA788" s="237" t="str">
        <f t="shared" si="107"/>
        <v>OK</v>
      </c>
      <c r="AB788" s="238"/>
      <c r="AC788" s="238"/>
      <c r="AD788" s="238"/>
      <c r="AE788" s="239"/>
      <c r="AG788" s="245"/>
      <c r="AH788" s="245"/>
      <c r="AI788" s="246"/>
      <c r="AJ788" s="246"/>
      <c r="AK788" s="240">
        <f t="shared" si="108"/>
        <v>0</v>
      </c>
      <c r="AL788" s="240">
        <f t="shared" si="109"/>
        <v>0</v>
      </c>
      <c r="AM788" s="247" t="e">
        <f t="shared" si="110"/>
        <v>#DIV/0!</v>
      </c>
      <c r="AN788" s="240" t="str">
        <f>IF(A788="","",VLOOKUP(A788,'IHS DATABASE'!C:H,6,0))</f>
        <v/>
      </c>
      <c r="AO788" s="240"/>
      <c r="AP788" s="248"/>
      <c r="AQ788" s="248"/>
      <c r="AR788" s="222"/>
      <c r="AS788" s="222"/>
      <c r="AT788" s="222">
        <f t="shared" si="111"/>
        <v>0</v>
      </c>
      <c r="AU788" s="222"/>
      <c r="AV788" s="249"/>
      <c r="AW788" s="249"/>
      <c r="AX788" s="222"/>
      <c r="AY788" s="222"/>
      <c r="AZ788" s="222"/>
      <c r="BA788" s="222"/>
      <c r="BB788" s="249"/>
      <c r="BC788" s="249"/>
      <c r="BD788" s="249"/>
      <c r="BE788" s="249"/>
    </row>
    <row r="789" spans="1:57">
      <c r="A789" s="221"/>
      <c r="B789" s="222" t="str">
        <f>IF(A789="","",VLOOKUP(A789,'IHS DATABASE'!C:D,2,0))</f>
        <v/>
      </c>
      <c r="C789" s="223" t="str">
        <f>IF(A789="","",VLOOKUP(A789,'IHS DATABASE'!C:AD,27,0))</f>
        <v/>
      </c>
      <c r="D789" s="223"/>
      <c r="E789" s="223" t="str">
        <f>IF(A789="","",VLOOKUP(A789,'IHS DATABASE'!C:G,5,0))</f>
        <v/>
      </c>
      <c r="F789" s="223" t="str">
        <f>IF(A789="","",VLOOKUP(A789,'IHS DATABASE'!C:AB,26,0))</f>
        <v/>
      </c>
      <c r="G789" s="222" t="str">
        <f>IF(A789="","",VLOOKUP(A789,'IHS DATABASE'!C:X,22,0))</f>
        <v/>
      </c>
      <c r="H789" s="224"/>
      <c r="I789" s="223" t="str">
        <f>IF(A789="","",VLOOKUP(A789,'IHS DATABASE'!C:W,21,0))</f>
        <v/>
      </c>
      <c r="J789" s="223" t="str">
        <f>IF(A789="","",VLOOKUP(A789,'IHS DATABASE'!C:T,18,0))</f>
        <v/>
      </c>
      <c r="K789" s="223"/>
      <c r="L789" s="223"/>
      <c r="M789" s="223" t="str">
        <f>IF(A789="","",VLOOKUP(A789,'IHS DATABASE'!C:U,19,0))</f>
        <v/>
      </c>
      <c r="Q789" s="233"/>
      <c r="R789" s="234"/>
      <c r="S789" s="234" t="str">
        <f>IF(A789="","",VLOOKUP(A789,'IHS DATABASE'!C:BG,30,0))</f>
        <v/>
      </c>
      <c r="T789" s="223"/>
      <c r="U789" s="234" t="str">
        <f>IF(A789="","",VLOOKUP(A789,'IHS DATABASE'!C:AG,31,0))</f>
        <v/>
      </c>
      <c r="V789" s="13"/>
      <c r="W789" s="13"/>
      <c r="X789" s="13"/>
      <c r="Y789" s="237">
        <f t="shared" si="105"/>
        <v>0</v>
      </c>
      <c r="Z789" s="237">
        <f t="shared" si="106"/>
        <v>0</v>
      </c>
      <c r="AA789" s="237" t="str">
        <f t="shared" si="107"/>
        <v>OK</v>
      </c>
      <c r="AB789" s="238"/>
      <c r="AC789" s="238"/>
      <c r="AD789" s="238"/>
      <c r="AE789" s="239"/>
      <c r="AG789" s="245"/>
      <c r="AH789" s="245"/>
      <c r="AI789" s="246"/>
      <c r="AJ789" s="246"/>
      <c r="AK789" s="240">
        <f t="shared" si="108"/>
        <v>0</v>
      </c>
      <c r="AL789" s="240">
        <f t="shared" si="109"/>
        <v>0</v>
      </c>
      <c r="AM789" s="247" t="e">
        <f t="shared" si="110"/>
        <v>#DIV/0!</v>
      </c>
      <c r="AN789" s="240" t="str">
        <f>IF(A789="","",VLOOKUP(A789,'IHS DATABASE'!C:H,6,0))</f>
        <v/>
      </c>
      <c r="AO789" s="240"/>
      <c r="AP789" s="248"/>
      <c r="AQ789" s="248"/>
      <c r="AR789" s="222"/>
      <c r="AS789" s="222"/>
      <c r="AT789" s="222">
        <f t="shared" si="111"/>
        <v>0</v>
      </c>
      <c r="AU789" s="222"/>
      <c r="AV789" s="249"/>
      <c r="AW789" s="249"/>
      <c r="AX789" s="222"/>
      <c r="AY789" s="222"/>
      <c r="AZ789" s="222"/>
      <c r="BA789" s="222"/>
      <c r="BB789" s="249"/>
      <c r="BC789" s="249"/>
      <c r="BD789" s="249"/>
      <c r="BE789" s="249"/>
    </row>
    <row r="790" spans="1:57">
      <c r="A790" s="221"/>
      <c r="B790" s="222" t="str">
        <f>IF(A790="","",VLOOKUP(A790,'IHS DATABASE'!C:D,2,0))</f>
        <v/>
      </c>
      <c r="C790" s="223" t="str">
        <f>IF(A790="","",VLOOKUP(A790,'IHS DATABASE'!C:AD,27,0))</f>
        <v/>
      </c>
      <c r="D790" s="223"/>
      <c r="E790" s="223" t="str">
        <f>IF(A790="","",VLOOKUP(A790,'IHS DATABASE'!C:G,5,0))</f>
        <v/>
      </c>
      <c r="F790" s="223" t="str">
        <f>IF(A790="","",VLOOKUP(A790,'IHS DATABASE'!C:AB,26,0))</f>
        <v/>
      </c>
      <c r="G790" s="222" t="str">
        <f>IF(A790="","",VLOOKUP(A790,'IHS DATABASE'!C:X,22,0))</f>
        <v/>
      </c>
      <c r="H790" s="224"/>
      <c r="I790" s="223" t="str">
        <f>IF(A790="","",VLOOKUP(A790,'IHS DATABASE'!C:W,21,0))</f>
        <v/>
      </c>
      <c r="J790" s="223" t="str">
        <f>IF(A790="","",VLOOKUP(A790,'IHS DATABASE'!C:T,18,0))</f>
        <v/>
      </c>
      <c r="K790" s="223"/>
      <c r="L790" s="223"/>
      <c r="M790" s="223" t="str">
        <f>IF(A790="","",VLOOKUP(A790,'IHS DATABASE'!C:U,19,0))</f>
        <v/>
      </c>
      <c r="Q790" s="233"/>
      <c r="R790" s="234"/>
      <c r="S790" s="234" t="str">
        <f>IF(A790="","",VLOOKUP(A790,'IHS DATABASE'!C:BG,30,0))</f>
        <v/>
      </c>
      <c r="T790" s="223"/>
      <c r="U790" s="234" t="str">
        <f>IF(A790="","",VLOOKUP(A790,'IHS DATABASE'!C:AG,31,0))</f>
        <v/>
      </c>
      <c r="V790" s="13"/>
      <c r="W790" s="13"/>
      <c r="X790" s="13"/>
      <c r="Y790" s="237">
        <f t="shared" si="105"/>
        <v>0</v>
      </c>
      <c r="Z790" s="237">
        <f t="shared" si="106"/>
        <v>0</v>
      </c>
      <c r="AA790" s="237" t="str">
        <f t="shared" si="107"/>
        <v>OK</v>
      </c>
      <c r="AB790" s="238"/>
      <c r="AC790" s="238"/>
      <c r="AD790" s="238"/>
      <c r="AE790" s="239"/>
      <c r="AG790" s="245"/>
      <c r="AH790" s="245"/>
      <c r="AI790" s="246"/>
      <c r="AJ790" s="246"/>
      <c r="AK790" s="240">
        <f t="shared" si="108"/>
        <v>0</v>
      </c>
      <c r="AL790" s="240">
        <f t="shared" si="109"/>
        <v>0</v>
      </c>
      <c r="AM790" s="247" t="e">
        <f t="shared" si="110"/>
        <v>#DIV/0!</v>
      </c>
      <c r="AN790" s="240" t="str">
        <f>IF(A790="","",VLOOKUP(A790,'IHS DATABASE'!C:H,6,0))</f>
        <v/>
      </c>
      <c r="AO790" s="240"/>
      <c r="AP790" s="248"/>
      <c r="AQ790" s="248"/>
      <c r="AR790" s="222"/>
      <c r="AS790" s="222"/>
      <c r="AT790" s="222">
        <f t="shared" si="111"/>
        <v>0</v>
      </c>
      <c r="AU790" s="222"/>
      <c r="AV790" s="249"/>
      <c r="AW790" s="249"/>
      <c r="AX790" s="222"/>
      <c r="AY790" s="222"/>
      <c r="AZ790" s="222"/>
      <c r="BA790" s="222"/>
      <c r="BB790" s="249"/>
      <c r="BC790" s="249"/>
      <c r="BD790" s="249"/>
      <c r="BE790" s="249"/>
    </row>
    <row r="791" spans="1:57">
      <c r="A791" s="221"/>
      <c r="B791" s="222" t="str">
        <f>IF(A791="","",VLOOKUP(A791,'IHS DATABASE'!C:D,2,0))</f>
        <v/>
      </c>
      <c r="C791" s="223" t="str">
        <f>IF(A791="","",VLOOKUP(A791,'IHS DATABASE'!C:AD,27,0))</f>
        <v/>
      </c>
      <c r="D791" s="223"/>
      <c r="E791" s="223" t="str">
        <f>IF(A791="","",VLOOKUP(A791,'IHS DATABASE'!C:G,5,0))</f>
        <v/>
      </c>
      <c r="F791" s="223" t="str">
        <f>IF(A791="","",VLOOKUP(A791,'IHS DATABASE'!C:AB,26,0))</f>
        <v/>
      </c>
      <c r="G791" s="222" t="str">
        <f>IF(A791="","",VLOOKUP(A791,'IHS DATABASE'!C:X,22,0))</f>
        <v/>
      </c>
      <c r="H791" s="224"/>
      <c r="I791" s="223" t="str">
        <f>IF(A791="","",VLOOKUP(A791,'IHS DATABASE'!C:W,21,0))</f>
        <v/>
      </c>
      <c r="J791" s="223" t="str">
        <f>IF(A791="","",VLOOKUP(A791,'IHS DATABASE'!C:T,18,0))</f>
        <v/>
      </c>
      <c r="K791" s="223"/>
      <c r="L791" s="223"/>
      <c r="M791" s="223" t="str">
        <f>IF(A791="","",VLOOKUP(A791,'IHS DATABASE'!C:U,19,0))</f>
        <v/>
      </c>
      <c r="Q791" s="233"/>
      <c r="R791" s="234"/>
      <c r="S791" s="234" t="str">
        <f>IF(A791="","",VLOOKUP(A791,'IHS DATABASE'!C:BG,30,0))</f>
        <v/>
      </c>
      <c r="T791" s="223"/>
      <c r="U791" s="234" t="str">
        <f>IF(A791="","",VLOOKUP(A791,'IHS DATABASE'!C:AG,31,0))</f>
        <v/>
      </c>
      <c r="V791" s="13"/>
      <c r="W791" s="13"/>
      <c r="X791" s="13"/>
      <c r="Y791" s="237">
        <f t="shared" si="105"/>
        <v>0</v>
      </c>
      <c r="Z791" s="237">
        <f t="shared" si="106"/>
        <v>0</v>
      </c>
      <c r="AA791" s="237" t="str">
        <f t="shared" si="107"/>
        <v>OK</v>
      </c>
      <c r="AB791" s="238"/>
      <c r="AC791" s="238"/>
      <c r="AD791" s="238"/>
      <c r="AE791" s="239"/>
      <c r="AG791" s="245"/>
      <c r="AH791" s="245"/>
      <c r="AI791" s="246"/>
      <c r="AJ791" s="246"/>
      <c r="AK791" s="240">
        <f t="shared" si="108"/>
        <v>0</v>
      </c>
      <c r="AL791" s="240">
        <f t="shared" si="109"/>
        <v>0</v>
      </c>
      <c r="AM791" s="247" t="e">
        <f t="shared" si="110"/>
        <v>#DIV/0!</v>
      </c>
      <c r="AN791" s="240" t="str">
        <f>IF(A791="","",VLOOKUP(A791,'IHS DATABASE'!C:H,6,0))</f>
        <v/>
      </c>
      <c r="AO791" s="240"/>
      <c r="AP791" s="248"/>
      <c r="AQ791" s="248"/>
      <c r="AR791" s="222"/>
      <c r="AS791" s="222"/>
      <c r="AT791" s="222">
        <f t="shared" si="111"/>
        <v>0</v>
      </c>
      <c r="AU791" s="222"/>
      <c r="AV791" s="249"/>
      <c r="AW791" s="249"/>
      <c r="AX791" s="222"/>
      <c r="AY791" s="222"/>
      <c r="AZ791" s="222"/>
      <c r="BA791" s="222"/>
      <c r="BB791" s="249"/>
      <c r="BC791" s="249"/>
      <c r="BD791" s="249"/>
      <c r="BE791" s="249"/>
    </row>
    <row r="792" spans="1:57">
      <c r="A792" s="221"/>
      <c r="B792" s="222" t="str">
        <f>IF(A792="","",VLOOKUP(A792,'IHS DATABASE'!C:D,2,0))</f>
        <v/>
      </c>
      <c r="C792" s="223" t="str">
        <f>IF(A792="","",VLOOKUP(A792,'IHS DATABASE'!C:AD,27,0))</f>
        <v/>
      </c>
      <c r="D792" s="223"/>
      <c r="E792" s="223" t="str">
        <f>IF(A792="","",VLOOKUP(A792,'IHS DATABASE'!C:G,5,0))</f>
        <v/>
      </c>
      <c r="F792" s="223" t="str">
        <f>IF(A792="","",VLOOKUP(A792,'IHS DATABASE'!C:AB,26,0))</f>
        <v/>
      </c>
      <c r="G792" s="222" t="str">
        <f>IF(A792="","",VLOOKUP(A792,'IHS DATABASE'!C:X,22,0))</f>
        <v/>
      </c>
      <c r="H792" s="224"/>
      <c r="I792" s="223" t="str">
        <f>IF(A792="","",VLOOKUP(A792,'IHS DATABASE'!C:W,21,0))</f>
        <v/>
      </c>
      <c r="J792" s="223" t="str">
        <f>IF(A792="","",VLOOKUP(A792,'IHS DATABASE'!C:T,18,0))</f>
        <v/>
      </c>
      <c r="K792" s="223"/>
      <c r="L792" s="223"/>
      <c r="M792" s="223" t="str">
        <f>IF(A792="","",VLOOKUP(A792,'IHS DATABASE'!C:U,19,0))</f>
        <v/>
      </c>
      <c r="Q792" s="233"/>
      <c r="R792" s="234"/>
      <c r="S792" s="234" t="str">
        <f>IF(A792="","",VLOOKUP(A792,'IHS DATABASE'!C:BG,30,0))</f>
        <v/>
      </c>
      <c r="T792" s="223"/>
      <c r="U792" s="234" t="str">
        <f>IF(A792="","",VLOOKUP(A792,'IHS DATABASE'!C:AG,31,0))</f>
        <v/>
      </c>
      <c r="V792" s="13"/>
      <c r="W792" s="13"/>
      <c r="X792" s="13"/>
      <c r="Y792" s="237">
        <f t="shared" si="105"/>
        <v>0</v>
      </c>
      <c r="Z792" s="237">
        <f t="shared" si="106"/>
        <v>0</v>
      </c>
      <c r="AA792" s="237" t="str">
        <f t="shared" si="107"/>
        <v>OK</v>
      </c>
      <c r="AB792" s="238"/>
      <c r="AC792" s="238"/>
      <c r="AD792" s="238"/>
      <c r="AE792" s="239"/>
      <c r="AG792" s="245"/>
      <c r="AH792" s="245"/>
      <c r="AI792" s="246"/>
      <c r="AJ792" s="246"/>
      <c r="AK792" s="240">
        <f t="shared" si="108"/>
        <v>0</v>
      </c>
      <c r="AL792" s="240">
        <f t="shared" si="109"/>
        <v>0</v>
      </c>
      <c r="AM792" s="247" t="e">
        <f t="shared" si="110"/>
        <v>#DIV/0!</v>
      </c>
      <c r="AN792" s="240" t="str">
        <f>IF(A792="","",VLOOKUP(A792,'IHS DATABASE'!C:H,6,0))</f>
        <v/>
      </c>
      <c r="AO792" s="240"/>
      <c r="AP792" s="248"/>
      <c r="AQ792" s="248"/>
      <c r="AR792" s="222"/>
      <c r="AS792" s="222"/>
      <c r="AT792" s="222">
        <f t="shared" si="111"/>
        <v>0</v>
      </c>
      <c r="AU792" s="222"/>
      <c r="AV792" s="249"/>
      <c r="AW792" s="249"/>
      <c r="AX792" s="222"/>
      <c r="AY792" s="222"/>
      <c r="AZ792" s="222"/>
      <c r="BA792" s="222"/>
      <c r="BB792" s="249"/>
      <c r="BC792" s="249"/>
      <c r="BD792" s="249"/>
      <c r="BE792" s="249"/>
    </row>
    <row r="793" spans="1:57">
      <c r="A793" s="221"/>
      <c r="B793" s="222" t="str">
        <f>IF(A793="","",VLOOKUP(A793,'IHS DATABASE'!C:D,2,0))</f>
        <v/>
      </c>
      <c r="C793" s="223" t="str">
        <f>IF(A793="","",VLOOKUP(A793,'IHS DATABASE'!C:AD,27,0))</f>
        <v/>
      </c>
      <c r="D793" s="223"/>
      <c r="E793" s="223" t="str">
        <f>IF(A793="","",VLOOKUP(A793,'IHS DATABASE'!C:G,5,0))</f>
        <v/>
      </c>
      <c r="F793" s="223" t="str">
        <f>IF(A793="","",VLOOKUP(A793,'IHS DATABASE'!C:AB,26,0))</f>
        <v/>
      </c>
      <c r="G793" s="222" t="str">
        <f>IF(A793="","",VLOOKUP(A793,'IHS DATABASE'!C:X,22,0))</f>
        <v/>
      </c>
      <c r="H793" s="224"/>
      <c r="I793" s="223" t="str">
        <f>IF(A793="","",VLOOKUP(A793,'IHS DATABASE'!C:W,21,0))</f>
        <v/>
      </c>
      <c r="J793" s="223" t="str">
        <f>IF(A793="","",VLOOKUP(A793,'IHS DATABASE'!C:T,18,0))</f>
        <v/>
      </c>
      <c r="K793" s="223"/>
      <c r="L793" s="223"/>
      <c r="M793" s="223" t="str">
        <f>IF(A793="","",VLOOKUP(A793,'IHS DATABASE'!C:U,19,0))</f>
        <v/>
      </c>
      <c r="Q793" s="233"/>
      <c r="R793" s="234"/>
      <c r="S793" s="234" t="str">
        <f>IF(A793="","",VLOOKUP(A793,'IHS DATABASE'!C:BG,30,0))</f>
        <v/>
      </c>
      <c r="T793" s="223"/>
      <c r="U793" s="234" t="str">
        <f>IF(A793="","",VLOOKUP(A793,'IHS DATABASE'!C:AG,31,0))</f>
        <v/>
      </c>
      <c r="V793" s="13"/>
      <c r="W793" s="13"/>
      <c r="X793" s="13"/>
      <c r="Y793" s="237">
        <f t="shared" si="105"/>
        <v>0</v>
      </c>
      <c r="Z793" s="237">
        <f t="shared" si="106"/>
        <v>0</v>
      </c>
      <c r="AA793" s="237" t="str">
        <f t="shared" si="107"/>
        <v>OK</v>
      </c>
      <c r="AB793" s="238"/>
      <c r="AC793" s="238"/>
      <c r="AD793" s="238"/>
      <c r="AE793" s="239"/>
      <c r="AG793" s="245"/>
      <c r="AH793" s="245"/>
      <c r="AI793" s="246"/>
      <c r="AJ793" s="246"/>
      <c r="AK793" s="240">
        <f t="shared" si="108"/>
        <v>0</v>
      </c>
      <c r="AL793" s="240">
        <f t="shared" si="109"/>
        <v>0</v>
      </c>
      <c r="AM793" s="247" t="e">
        <f t="shared" si="110"/>
        <v>#DIV/0!</v>
      </c>
      <c r="AN793" s="240" t="str">
        <f>IF(A793="","",VLOOKUP(A793,'IHS DATABASE'!C:H,6,0))</f>
        <v/>
      </c>
      <c r="AO793" s="240"/>
      <c r="AP793" s="248"/>
      <c r="AQ793" s="248"/>
      <c r="AR793" s="222"/>
      <c r="AS793" s="222"/>
      <c r="AT793" s="222">
        <f t="shared" si="111"/>
        <v>0</v>
      </c>
      <c r="AU793" s="222"/>
      <c r="AV793" s="249"/>
      <c r="AW793" s="249"/>
      <c r="AX793" s="222"/>
      <c r="AY793" s="222"/>
      <c r="AZ793" s="222"/>
      <c r="BA793" s="222"/>
      <c r="BB793" s="249"/>
      <c r="BC793" s="249"/>
      <c r="BD793" s="249"/>
      <c r="BE793" s="249"/>
    </row>
    <row r="794" spans="1:57">
      <c r="A794" s="221"/>
      <c r="B794" s="222" t="str">
        <f>IF(A794="","",VLOOKUP(A794,'IHS DATABASE'!C:D,2,0))</f>
        <v/>
      </c>
      <c r="C794" s="223" t="str">
        <f>IF(A794="","",VLOOKUP(A794,'IHS DATABASE'!C:AD,27,0))</f>
        <v/>
      </c>
      <c r="D794" s="223"/>
      <c r="E794" s="223" t="str">
        <f>IF(A794="","",VLOOKUP(A794,'IHS DATABASE'!C:G,5,0))</f>
        <v/>
      </c>
      <c r="F794" s="223" t="str">
        <f>IF(A794="","",VLOOKUP(A794,'IHS DATABASE'!C:AB,26,0))</f>
        <v/>
      </c>
      <c r="G794" s="222" t="str">
        <f>IF(A794="","",VLOOKUP(A794,'IHS DATABASE'!C:X,22,0))</f>
        <v/>
      </c>
      <c r="H794" s="224"/>
      <c r="I794" s="223" t="str">
        <f>IF(A794="","",VLOOKUP(A794,'IHS DATABASE'!C:W,21,0))</f>
        <v/>
      </c>
      <c r="J794" s="223" t="str">
        <f>IF(A794="","",VLOOKUP(A794,'IHS DATABASE'!C:T,18,0))</f>
        <v/>
      </c>
      <c r="K794" s="223"/>
      <c r="L794" s="223"/>
      <c r="M794" s="223" t="str">
        <f>IF(A794="","",VLOOKUP(A794,'IHS DATABASE'!C:U,19,0))</f>
        <v/>
      </c>
      <c r="Q794" s="233"/>
      <c r="R794" s="234"/>
      <c r="S794" s="234" t="str">
        <f>IF(A794="","",VLOOKUP(A794,'IHS DATABASE'!C:BG,30,0))</f>
        <v/>
      </c>
      <c r="T794" s="223"/>
      <c r="U794" s="234" t="str">
        <f>IF(A794="","",VLOOKUP(A794,'IHS DATABASE'!C:AG,31,0))</f>
        <v/>
      </c>
      <c r="V794" s="13"/>
      <c r="W794" s="13"/>
      <c r="X794" s="13"/>
      <c r="Y794" s="237">
        <f t="shared" si="105"/>
        <v>0</v>
      </c>
      <c r="Z794" s="237">
        <f t="shared" si="106"/>
        <v>0</v>
      </c>
      <c r="AA794" s="237" t="str">
        <f t="shared" si="107"/>
        <v>OK</v>
      </c>
      <c r="AB794" s="238"/>
      <c r="AC794" s="238"/>
      <c r="AD794" s="238"/>
      <c r="AE794" s="239"/>
      <c r="AG794" s="245"/>
      <c r="AH794" s="245"/>
      <c r="AI794" s="246"/>
      <c r="AJ794" s="246"/>
      <c r="AK794" s="240">
        <f t="shared" si="108"/>
        <v>0</v>
      </c>
      <c r="AL794" s="240">
        <f t="shared" si="109"/>
        <v>0</v>
      </c>
      <c r="AM794" s="247" t="e">
        <f t="shared" si="110"/>
        <v>#DIV/0!</v>
      </c>
      <c r="AN794" s="240" t="str">
        <f>IF(A794="","",VLOOKUP(A794,'IHS DATABASE'!C:H,6,0))</f>
        <v/>
      </c>
      <c r="AO794" s="240"/>
      <c r="AP794" s="248"/>
      <c r="AQ794" s="248"/>
      <c r="AR794" s="222"/>
      <c r="AS794" s="222"/>
      <c r="AT794" s="222">
        <f t="shared" si="111"/>
        <v>0</v>
      </c>
      <c r="AU794" s="222"/>
      <c r="AV794" s="249"/>
      <c r="AW794" s="249"/>
      <c r="AX794" s="222"/>
      <c r="AY794" s="222"/>
      <c r="AZ794" s="222"/>
      <c r="BA794" s="222"/>
      <c r="BB794" s="249"/>
      <c r="BC794" s="249"/>
      <c r="BD794" s="249"/>
      <c r="BE794" s="249"/>
    </row>
    <row r="795" spans="1:57">
      <c r="A795" s="221"/>
      <c r="B795" s="222" t="str">
        <f>IF(A795="","",VLOOKUP(A795,'IHS DATABASE'!C:D,2,0))</f>
        <v/>
      </c>
      <c r="C795" s="223" t="str">
        <f>IF(A795="","",VLOOKUP(A795,'IHS DATABASE'!C:AD,27,0))</f>
        <v/>
      </c>
      <c r="D795" s="223"/>
      <c r="E795" s="223" t="str">
        <f>IF(A795="","",VLOOKUP(A795,'IHS DATABASE'!C:G,5,0))</f>
        <v/>
      </c>
      <c r="F795" s="223" t="str">
        <f>IF(A795="","",VLOOKUP(A795,'IHS DATABASE'!C:AB,26,0))</f>
        <v/>
      </c>
      <c r="G795" s="222" t="str">
        <f>IF(A795="","",VLOOKUP(A795,'IHS DATABASE'!C:X,22,0))</f>
        <v/>
      </c>
      <c r="H795" s="224"/>
      <c r="I795" s="223" t="str">
        <f>IF(A795="","",VLOOKUP(A795,'IHS DATABASE'!C:W,21,0))</f>
        <v/>
      </c>
      <c r="J795" s="223" t="str">
        <f>IF(A795="","",VLOOKUP(A795,'IHS DATABASE'!C:T,18,0))</f>
        <v/>
      </c>
      <c r="K795" s="223"/>
      <c r="L795" s="223"/>
      <c r="M795" s="223" t="str">
        <f>IF(A795="","",VLOOKUP(A795,'IHS DATABASE'!C:U,19,0))</f>
        <v/>
      </c>
      <c r="Q795" s="233"/>
      <c r="R795" s="234"/>
      <c r="S795" s="234" t="str">
        <f>IF(A795="","",VLOOKUP(A795,'IHS DATABASE'!C:BG,30,0))</f>
        <v/>
      </c>
      <c r="T795" s="223"/>
      <c r="U795" s="234" t="str">
        <f>IF(A795="","",VLOOKUP(A795,'IHS DATABASE'!C:AG,31,0))</f>
        <v/>
      </c>
      <c r="V795" s="13"/>
      <c r="W795" s="13"/>
      <c r="X795" s="13"/>
      <c r="Y795" s="237">
        <f t="shared" si="105"/>
        <v>0</v>
      </c>
      <c r="Z795" s="237">
        <f t="shared" si="106"/>
        <v>0</v>
      </c>
      <c r="AA795" s="237" t="str">
        <f t="shared" si="107"/>
        <v>OK</v>
      </c>
      <c r="AB795" s="238"/>
      <c r="AC795" s="238"/>
      <c r="AD795" s="238"/>
      <c r="AE795" s="239"/>
      <c r="AG795" s="245"/>
      <c r="AH795" s="245"/>
      <c r="AI795" s="246"/>
      <c r="AJ795" s="246"/>
      <c r="AK795" s="240">
        <f t="shared" si="108"/>
        <v>0</v>
      </c>
      <c r="AL795" s="240">
        <f t="shared" si="109"/>
        <v>0</v>
      </c>
      <c r="AM795" s="247" t="e">
        <f t="shared" si="110"/>
        <v>#DIV/0!</v>
      </c>
      <c r="AN795" s="240" t="str">
        <f>IF(A795="","",VLOOKUP(A795,'IHS DATABASE'!C:H,6,0))</f>
        <v/>
      </c>
      <c r="AO795" s="240"/>
      <c r="AP795" s="248"/>
      <c r="AQ795" s="248"/>
      <c r="AR795" s="222"/>
      <c r="AS795" s="222"/>
      <c r="AT795" s="222">
        <f t="shared" si="111"/>
        <v>0</v>
      </c>
      <c r="AU795" s="222"/>
      <c r="AV795" s="249"/>
      <c r="AW795" s="249"/>
      <c r="AX795" s="222"/>
      <c r="AY795" s="222"/>
      <c r="AZ795" s="222"/>
      <c r="BA795" s="222"/>
      <c r="BB795" s="249"/>
      <c r="BC795" s="249"/>
      <c r="BD795" s="249"/>
      <c r="BE795" s="249"/>
    </row>
    <row r="796" spans="1:57">
      <c r="A796" s="221"/>
      <c r="B796" s="222" t="str">
        <f>IF(A796="","",VLOOKUP(A796,'IHS DATABASE'!C:D,2,0))</f>
        <v/>
      </c>
      <c r="C796" s="223" t="str">
        <f>IF(A796="","",VLOOKUP(A796,'IHS DATABASE'!C:AD,27,0))</f>
        <v/>
      </c>
      <c r="D796" s="223"/>
      <c r="E796" s="223" t="str">
        <f>IF(A796="","",VLOOKUP(A796,'IHS DATABASE'!C:G,5,0))</f>
        <v/>
      </c>
      <c r="F796" s="223" t="str">
        <f>IF(A796="","",VLOOKUP(A796,'IHS DATABASE'!C:AB,26,0))</f>
        <v/>
      </c>
      <c r="G796" s="222" t="str">
        <f>IF(A796="","",VLOOKUP(A796,'IHS DATABASE'!C:X,22,0))</f>
        <v/>
      </c>
      <c r="H796" s="224"/>
      <c r="I796" s="223" t="str">
        <f>IF(A796="","",VLOOKUP(A796,'IHS DATABASE'!C:W,21,0))</f>
        <v/>
      </c>
      <c r="J796" s="223" t="str">
        <f>IF(A796="","",VLOOKUP(A796,'IHS DATABASE'!C:T,18,0))</f>
        <v/>
      </c>
      <c r="K796" s="223"/>
      <c r="L796" s="223"/>
      <c r="M796" s="223" t="str">
        <f>IF(A796="","",VLOOKUP(A796,'IHS DATABASE'!C:U,19,0))</f>
        <v/>
      </c>
      <c r="Q796" s="233"/>
      <c r="R796" s="234"/>
      <c r="S796" s="234" t="str">
        <f>IF(A796="","",VLOOKUP(A796,'IHS DATABASE'!C:BG,30,0))</f>
        <v/>
      </c>
      <c r="T796" s="223"/>
      <c r="U796" s="234" t="str">
        <f>IF(A796="","",VLOOKUP(A796,'IHS DATABASE'!C:AG,31,0))</f>
        <v/>
      </c>
      <c r="V796" s="13"/>
      <c r="W796" s="13"/>
      <c r="X796" s="13"/>
      <c r="Y796" s="237">
        <f t="shared" si="105"/>
        <v>0</v>
      </c>
      <c r="Z796" s="237">
        <f t="shared" si="106"/>
        <v>0</v>
      </c>
      <c r="AA796" s="237" t="str">
        <f t="shared" si="107"/>
        <v>OK</v>
      </c>
      <c r="AB796" s="238"/>
      <c r="AC796" s="238"/>
      <c r="AD796" s="238"/>
      <c r="AE796" s="239"/>
      <c r="AG796" s="245"/>
      <c r="AH796" s="245"/>
      <c r="AI796" s="246"/>
      <c r="AJ796" s="246"/>
      <c r="AK796" s="240">
        <f t="shared" si="108"/>
        <v>0</v>
      </c>
      <c r="AL796" s="240">
        <f t="shared" si="109"/>
        <v>0</v>
      </c>
      <c r="AM796" s="247" t="e">
        <f t="shared" si="110"/>
        <v>#DIV/0!</v>
      </c>
      <c r="AN796" s="240" t="str">
        <f>IF(A796="","",VLOOKUP(A796,'IHS DATABASE'!C:H,6,0))</f>
        <v/>
      </c>
      <c r="AO796" s="240"/>
      <c r="AP796" s="248"/>
      <c r="AQ796" s="248"/>
      <c r="AR796" s="222"/>
      <c r="AS796" s="222"/>
      <c r="AT796" s="222">
        <f t="shared" si="111"/>
        <v>0</v>
      </c>
      <c r="AU796" s="222"/>
      <c r="AV796" s="249"/>
      <c r="AW796" s="249"/>
      <c r="AX796" s="222"/>
      <c r="AY796" s="222"/>
      <c r="AZ796" s="222"/>
      <c r="BA796" s="222"/>
      <c r="BB796" s="249"/>
      <c r="BC796" s="249"/>
      <c r="BD796" s="249"/>
      <c r="BE796" s="249"/>
    </row>
    <row r="797" spans="1:57">
      <c r="A797" s="221"/>
      <c r="B797" s="222" t="str">
        <f>IF(A797="","",VLOOKUP(A797,'IHS DATABASE'!C:D,2,0))</f>
        <v/>
      </c>
      <c r="C797" s="223" t="str">
        <f>IF(A797="","",VLOOKUP(A797,'IHS DATABASE'!C:AD,27,0))</f>
        <v/>
      </c>
      <c r="D797" s="223"/>
      <c r="E797" s="223" t="str">
        <f>IF(A797="","",VLOOKUP(A797,'IHS DATABASE'!C:G,5,0))</f>
        <v/>
      </c>
      <c r="F797" s="223" t="str">
        <f>IF(A797="","",VLOOKUP(A797,'IHS DATABASE'!C:AB,26,0))</f>
        <v/>
      </c>
      <c r="G797" s="222" t="str">
        <f>IF(A797="","",VLOOKUP(A797,'IHS DATABASE'!C:X,22,0))</f>
        <v/>
      </c>
      <c r="H797" s="224"/>
      <c r="I797" s="223" t="str">
        <f>IF(A797="","",VLOOKUP(A797,'IHS DATABASE'!C:W,21,0))</f>
        <v/>
      </c>
      <c r="J797" s="223" t="str">
        <f>IF(A797="","",VLOOKUP(A797,'IHS DATABASE'!C:T,18,0))</f>
        <v/>
      </c>
      <c r="K797" s="223"/>
      <c r="L797" s="223"/>
      <c r="M797" s="223" t="str">
        <f>IF(A797="","",VLOOKUP(A797,'IHS DATABASE'!C:U,19,0))</f>
        <v/>
      </c>
      <c r="Q797" s="233"/>
      <c r="R797" s="234"/>
      <c r="S797" s="234" t="str">
        <f>IF(A797="","",VLOOKUP(A797,'IHS DATABASE'!C:BG,30,0))</f>
        <v/>
      </c>
      <c r="T797" s="223"/>
      <c r="U797" s="234" t="str">
        <f>IF(A797="","",VLOOKUP(A797,'IHS DATABASE'!C:AG,31,0))</f>
        <v/>
      </c>
      <c r="V797" s="13"/>
      <c r="W797" s="13"/>
      <c r="X797" s="13"/>
      <c r="Y797" s="237">
        <f t="shared" si="105"/>
        <v>0</v>
      </c>
      <c r="Z797" s="237">
        <f t="shared" si="106"/>
        <v>0</v>
      </c>
      <c r="AA797" s="237" t="str">
        <f t="shared" si="107"/>
        <v>OK</v>
      </c>
      <c r="AB797" s="238"/>
      <c r="AC797" s="238"/>
      <c r="AD797" s="238"/>
      <c r="AE797" s="239"/>
      <c r="AG797" s="245"/>
      <c r="AH797" s="245"/>
      <c r="AI797" s="246"/>
      <c r="AJ797" s="246"/>
      <c r="AK797" s="240">
        <f t="shared" si="108"/>
        <v>0</v>
      </c>
      <c r="AL797" s="240">
        <f t="shared" si="109"/>
        <v>0</v>
      </c>
      <c r="AM797" s="247" t="e">
        <f t="shared" si="110"/>
        <v>#DIV/0!</v>
      </c>
      <c r="AN797" s="240" t="str">
        <f>IF(A797="","",VLOOKUP(A797,'IHS DATABASE'!C:H,6,0))</f>
        <v/>
      </c>
      <c r="AO797" s="240"/>
      <c r="AP797" s="248"/>
      <c r="AQ797" s="248"/>
      <c r="AR797" s="222"/>
      <c r="AS797" s="222"/>
      <c r="AT797" s="222">
        <f t="shared" si="111"/>
        <v>0</v>
      </c>
      <c r="AU797" s="222"/>
      <c r="AV797" s="249"/>
      <c r="AW797" s="249"/>
      <c r="AX797" s="222"/>
      <c r="AY797" s="222"/>
      <c r="AZ797" s="222"/>
      <c r="BA797" s="222"/>
      <c r="BB797" s="249"/>
      <c r="BC797" s="249"/>
      <c r="BD797" s="249"/>
      <c r="BE797" s="249"/>
    </row>
    <row r="798" spans="1:57">
      <c r="A798" s="221"/>
      <c r="B798" s="222" t="str">
        <f>IF(A798="","",VLOOKUP(A798,'IHS DATABASE'!C:D,2,0))</f>
        <v/>
      </c>
      <c r="C798" s="223" t="str">
        <f>IF(A798="","",VLOOKUP(A798,'IHS DATABASE'!C:AD,27,0))</f>
        <v/>
      </c>
      <c r="D798" s="223"/>
      <c r="E798" s="223" t="str">
        <f>IF(A798="","",VLOOKUP(A798,'IHS DATABASE'!C:G,5,0))</f>
        <v/>
      </c>
      <c r="F798" s="223" t="str">
        <f>IF(A798="","",VLOOKUP(A798,'IHS DATABASE'!C:AB,26,0))</f>
        <v/>
      </c>
      <c r="G798" s="222" t="str">
        <f>IF(A798="","",VLOOKUP(A798,'IHS DATABASE'!C:X,22,0))</f>
        <v/>
      </c>
      <c r="H798" s="224"/>
      <c r="I798" s="223" t="str">
        <f>IF(A798="","",VLOOKUP(A798,'IHS DATABASE'!C:W,21,0))</f>
        <v/>
      </c>
      <c r="J798" s="223" t="str">
        <f>IF(A798="","",VLOOKUP(A798,'IHS DATABASE'!C:T,18,0))</f>
        <v/>
      </c>
      <c r="K798" s="223"/>
      <c r="L798" s="223"/>
      <c r="M798" s="223" t="str">
        <f>IF(A798="","",VLOOKUP(A798,'IHS DATABASE'!C:U,19,0))</f>
        <v/>
      </c>
      <c r="Q798" s="233"/>
      <c r="R798" s="234"/>
      <c r="S798" s="234" t="str">
        <f>IF(A798="","",VLOOKUP(A798,'IHS DATABASE'!C:BG,30,0))</f>
        <v/>
      </c>
      <c r="T798" s="223"/>
      <c r="U798" s="234" t="str">
        <f>IF(A798="","",VLOOKUP(A798,'IHS DATABASE'!C:AG,31,0))</f>
        <v/>
      </c>
      <c r="V798" s="13"/>
      <c r="W798" s="13"/>
      <c r="X798" s="13"/>
      <c r="Y798" s="237">
        <f t="shared" si="105"/>
        <v>0</v>
      </c>
      <c r="Z798" s="237">
        <f t="shared" si="106"/>
        <v>0</v>
      </c>
      <c r="AA798" s="237" t="str">
        <f t="shared" si="107"/>
        <v>OK</v>
      </c>
      <c r="AB798" s="238"/>
      <c r="AC798" s="238"/>
      <c r="AD798" s="238"/>
      <c r="AE798" s="239"/>
      <c r="AG798" s="245"/>
      <c r="AH798" s="245"/>
      <c r="AI798" s="246"/>
      <c r="AJ798" s="246"/>
      <c r="AK798" s="240">
        <f t="shared" si="108"/>
        <v>0</v>
      </c>
      <c r="AL798" s="240">
        <f t="shared" si="109"/>
        <v>0</v>
      </c>
      <c r="AM798" s="247" t="e">
        <f t="shared" si="110"/>
        <v>#DIV/0!</v>
      </c>
      <c r="AN798" s="240" t="str">
        <f>IF(A798="","",VLOOKUP(A798,'IHS DATABASE'!C:H,6,0))</f>
        <v/>
      </c>
      <c r="AO798" s="240"/>
      <c r="AP798" s="248"/>
      <c r="AQ798" s="248"/>
      <c r="AR798" s="222"/>
      <c r="AS798" s="222"/>
      <c r="AT798" s="222">
        <f t="shared" si="111"/>
        <v>0</v>
      </c>
      <c r="AU798" s="222"/>
      <c r="AV798" s="249"/>
      <c r="AW798" s="249"/>
      <c r="AX798" s="222"/>
      <c r="AY798" s="222"/>
      <c r="AZ798" s="222"/>
      <c r="BA798" s="222"/>
      <c r="BB798" s="249"/>
      <c r="BC798" s="249"/>
      <c r="BD798" s="249"/>
      <c r="BE798" s="249"/>
    </row>
    <row r="799" spans="1:57">
      <c r="A799" s="221"/>
      <c r="B799" s="222" t="str">
        <f>IF(A799="","",VLOOKUP(A799,'IHS DATABASE'!C:D,2,0))</f>
        <v/>
      </c>
      <c r="C799" s="223" t="str">
        <f>IF(A799="","",VLOOKUP(A799,'IHS DATABASE'!C:AD,27,0))</f>
        <v/>
      </c>
      <c r="D799" s="223"/>
      <c r="E799" s="223" t="str">
        <f>IF(A799="","",VLOOKUP(A799,'IHS DATABASE'!C:G,5,0))</f>
        <v/>
      </c>
      <c r="F799" s="223" t="str">
        <f>IF(A799="","",VLOOKUP(A799,'IHS DATABASE'!C:AB,26,0))</f>
        <v/>
      </c>
      <c r="G799" s="222" t="str">
        <f>IF(A799="","",VLOOKUP(A799,'IHS DATABASE'!C:X,22,0))</f>
        <v/>
      </c>
      <c r="H799" s="224"/>
      <c r="I799" s="223" t="str">
        <f>IF(A799="","",VLOOKUP(A799,'IHS DATABASE'!C:W,21,0))</f>
        <v/>
      </c>
      <c r="J799" s="223" t="str">
        <f>IF(A799="","",VLOOKUP(A799,'IHS DATABASE'!C:T,18,0))</f>
        <v/>
      </c>
      <c r="K799" s="223"/>
      <c r="L799" s="223"/>
      <c r="M799" s="223" t="str">
        <f>IF(A799="","",VLOOKUP(A799,'IHS DATABASE'!C:U,19,0))</f>
        <v/>
      </c>
      <c r="Q799" s="233"/>
      <c r="R799" s="234"/>
      <c r="S799" s="234" t="str">
        <f>IF(A799="","",VLOOKUP(A799,'IHS DATABASE'!C:BG,30,0))</f>
        <v/>
      </c>
      <c r="T799" s="223"/>
      <c r="U799" s="234" t="str">
        <f>IF(A799="","",VLOOKUP(A799,'IHS DATABASE'!C:AG,31,0))</f>
        <v/>
      </c>
      <c r="V799" s="13"/>
      <c r="W799" s="13"/>
      <c r="X799" s="13"/>
      <c r="Y799" s="237">
        <f t="shared" si="105"/>
        <v>0</v>
      </c>
      <c r="Z799" s="237">
        <f t="shared" si="106"/>
        <v>0</v>
      </c>
      <c r="AA799" s="237" t="str">
        <f t="shared" si="107"/>
        <v>OK</v>
      </c>
      <c r="AB799" s="238"/>
      <c r="AC799" s="238"/>
      <c r="AD799" s="238"/>
      <c r="AE799" s="239"/>
      <c r="AG799" s="245"/>
      <c r="AH799" s="245"/>
      <c r="AI799" s="246"/>
      <c r="AJ799" s="246"/>
      <c r="AK799" s="240">
        <f t="shared" si="108"/>
        <v>0</v>
      </c>
      <c r="AL799" s="240">
        <f t="shared" si="109"/>
        <v>0</v>
      </c>
      <c r="AM799" s="247" t="e">
        <f t="shared" si="110"/>
        <v>#DIV/0!</v>
      </c>
      <c r="AN799" s="240" t="str">
        <f>IF(A799="","",VLOOKUP(A799,'IHS DATABASE'!C:H,6,0))</f>
        <v/>
      </c>
      <c r="AO799" s="240"/>
      <c r="AP799" s="248"/>
      <c r="AQ799" s="248"/>
      <c r="AR799" s="222"/>
      <c r="AS799" s="222"/>
      <c r="AT799" s="222">
        <f t="shared" si="111"/>
        <v>0</v>
      </c>
      <c r="AU799" s="222"/>
      <c r="AV799" s="249"/>
      <c r="AW799" s="249"/>
      <c r="AX799" s="222"/>
      <c r="AY799" s="222"/>
      <c r="AZ799" s="222"/>
      <c r="BA799" s="222"/>
      <c r="BB799" s="249"/>
      <c r="BC799" s="249"/>
      <c r="BD799" s="249"/>
      <c r="BE799" s="249"/>
    </row>
    <row r="800" spans="1:57">
      <c r="A800" s="221"/>
      <c r="B800" s="222" t="str">
        <f>IF(A800="","",VLOOKUP(A800,'IHS DATABASE'!C:D,2,0))</f>
        <v/>
      </c>
      <c r="C800" s="223" t="str">
        <f>IF(A800="","",VLOOKUP(A800,'IHS DATABASE'!C:AD,27,0))</f>
        <v/>
      </c>
      <c r="D800" s="223"/>
      <c r="E800" s="223" t="str">
        <f>IF(A800="","",VLOOKUP(A800,'IHS DATABASE'!C:G,5,0))</f>
        <v/>
      </c>
      <c r="F800" s="223" t="str">
        <f>IF(A800="","",VLOOKUP(A800,'IHS DATABASE'!C:AB,26,0))</f>
        <v/>
      </c>
      <c r="G800" s="222" t="str">
        <f>IF(A800="","",VLOOKUP(A800,'IHS DATABASE'!C:X,22,0))</f>
        <v/>
      </c>
      <c r="H800" s="224"/>
      <c r="I800" s="223" t="str">
        <f>IF(A800="","",VLOOKUP(A800,'IHS DATABASE'!C:W,21,0))</f>
        <v/>
      </c>
      <c r="J800" s="223" t="str">
        <f>IF(A800="","",VLOOKUP(A800,'IHS DATABASE'!C:T,18,0))</f>
        <v/>
      </c>
      <c r="K800" s="223"/>
      <c r="L800" s="223"/>
      <c r="M800" s="223" t="str">
        <f>IF(A800="","",VLOOKUP(A800,'IHS DATABASE'!C:U,19,0))</f>
        <v/>
      </c>
      <c r="Q800" s="233"/>
      <c r="R800" s="234"/>
      <c r="S800" s="234" t="str">
        <f>IF(A800="","",VLOOKUP(A800,'IHS DATABASE'!C:BG,30,0))</f>
        <v/>
      </c>
      <c r="T800" s="223"/>
      <c r="U800" s="234" t="str">
        <f>IF(A800="","",VLOOKUP(A800,'IHS DATABASE'!C:AG,31,0))</f>
        <v/>
      </c>
      <c r="V800" s="13"/>
      <c r="W800" s="13"/>
      <c r="X800" s="13"/>
      <c r="Y800" s="237">
        <f t="shared" si="105"/>
        <v>0</v>
      </c>
      <c r="Z800" s="237">
        <f t="shared" si="106"/>
        <v>0</v>
      </c>
      <c r="AA800" s="237" t="str">
        <f t="shared" si="107"/>
        <v>OK</v>
      </c>
      <c r="AB800" s="238"/>
      <c r="AC800" s="238"/>
      <c r="AD800" s="238"/>
      <c r="AE800" s="239"/>
      <c r="AG800" s="245"/>
      <c r="AH800" s="245"/>
      <c r="AI800" s="246"/>
      <c r="AJ800" s="246"/>
      <c r="AK800" s="240">
        <f t="shared" si="108"/>
        <v>0</v>
      </c>
      <c r="AL800" s="240">
        <f t="shared" si="109"/>
        <v>0</v>
      </c>
      <c r="AM800" s="247" t="e">
        <f t="shared" si="110"/>
        <v>#DIV/0!</v>
      </c>
      <c r="AN800" s="240" t="str">
        <f>IF(A800="","",VLOOKUP(A800,'IHS DATABASE'!C:H,6,0))</f>
        <v/>
      </c>
      <c r="AO800" s="240"/>
      <c r="AP800" s="248"/>
      <c r="AQ800" s="248"/>
      <c r="AR800" s="222"/>
      <c r="AS800" s="222"/>
      <c r="AT800" s="222">
        <f t="shared" si="111"/>
        <v>0</v>
      </c>
      <c r="AU800" s="222"/>
      <c r="AV800" s="249"/>
      <c r="AW800" s="249"/>
      <c r="AX800" s="222"/>
      <c r="AY800" s="222"/>
      <c r="AZ800" s="222"/>
      <c r="BA800" s="222"/>
      <c r="BB800" s="249"/>
      <c r="BC800" s="249"/>
      <c r="BD800" s="249"/>
      <c r="BE800" s="249"/>
    </row>
    <row r="801" spans="1:57">
      <c r="A801" s="221"/>
      <c r="B801" s="222" t="str">
        <f>IF(A801="","",VLOOKUP(A801,'IHS DATABASE'!C:D,2,0))</f>
        <v/>
      </c>
      <c r="C801" s="223" t="str">
        <f>IF(A801="","",VLOOKUP(A801,'IHS DATABASE'!C:AD,27,0))</f>
        <v/>
      </c>
      <c r="D801" s="223"/>
      <c r="E801" s="223" t="str">
        <f>IF(A801="","",VLOOKUP(A801,'IHS DATABASE'!C:G,5,0))</f>
        <v/>
      </c>
      <c r="F801" s="223" t="str">
        <f>IF(A801="","",VLOOKUP(A801,'IHS DATABASE'!C:AB,26,0))</f>
        <v/>
      </c>
      <c r="G801" s="222" t="str">
        <f>IF(A801="","",VLOOKUP(A801,'IHS DATABASE'!C:X,22,0))</f>
        <v/>
      </c>
      <c r="H801" s="224"/>
      <c r="I801" s="223" t="str">
        <f>IF(A801="","",VLOOKUP(A801,'IHS DATABASE'!C:W,21,0))</f>
        <v/>
      </c>
      <c r="J801" s="223" t="str">
        <f>IF(A801="","",VLOOKUP(A801,'IHS DATABASE'!C:T,18,0))</f>
        <v/>
      </c>
      <c r="K801" s="223"/>
      <c r="L801" s="223"/>
      <c r="M801" s="223" t="str">
        <f>IF(A801="","",VLOOKUP(A801,'IHS DATABASE'!C:U,19,0))</f>
        <v/>
      </c>
      <c r="Q801" s="233"/>
      <c r="R801" s="234"/>
      <c r="S801" s="234" t="str">
        <f>IF(A801="","",VLOOKUP(A801,'IHS DATABASE'!C:BG,30,0))</f>
        <v/>
      </c>
      <c r="T801" s="223"/>
      <c r="U801" s="234" t="str">
        <f>IF(A801="","",VLOOKUP(A801,'IHS DATABASE'!C:AG,31,0))</f>
        <v/>
      </c>
      <c r="V801" s="13"/>
      <c r="W801" s="13"/>
      <c r="X801" s="13"/>
      <c r="Y801" s="237">
        <f t="shared" si="105"/>
        <v>0</v>
      </c>
      <c r="Z801" s="237">
        <f t="shared" si="106"/>
        <v>0</v>
      </c>
      <c r="AA801" s="237" t="str">
        <f t="shared" si="107"/>
        <v>OK</v>
      </c>
      <c r="AB801" s="238"/>
      <c r="AC801" s="238"/>
      <c r="AD801" s="238"/>
      <c r="AE801" s="239"/>
      <c r="AG801" s="245"/>
      <c r="AH801" s="245"/>
      <c r="AI801" s="246"/>
      <c r="AJ801" s="246"/>
      <c r="AK801" s="240">
        <f t="shared" si="108"/>
        <v>0</v>
      </c>
      <c r="AL801" s="240">
        <f t="shared" si="109"/>
        <v>0</v>
      </c>
      <c r="AM801" s="247" t="e">
        <f t="shared" si="110"/>
        <v>#DIV/0!</v>
      </c>
      <c r="AN801" s="240" t="str">
        <f>IF(A801="","",VLOOKUP(A801,'IHS DATABASE'!C:H,6,0))</f>
        <v/>
      </c>
      <c r="AO801" s="240"/>
      <c r="AP801" s="248"/>
      <c r="AQ801" s="248"/>
      <c r="AR801" s="222"/>
      <c r="AS801" s="222"/>
      <c r="AT801" s="222">
        <f t="shared" si="111"/>
        <v>0</v>
      </c>
      <c r="AU801" s="222"/>
      <c r="AV801" s="249"/>
      <c r="AW801" s="249"/>
      <c r="AX801" s="222"/>
      <c r="AY801" s="222"/>
      <c r="AZ801" s="222"/>
      <c r="BA801" s="222"/>
      <c r="BB801" s="249"/>
      <c r="BC801" s="249"/>
      <c r="BD801" s="249"/>
      <c r="BE801" s="249"/>
    </row>
    <row r="802" spans="1:57">
      <c r="A802" s="221"/>
      <c r="B802" s="222" t="str">
        <f>IF(A802="","",VLOOKUP(A802,'IHS DATABASE'!C:D,2,0))</f>
        <v/>
      </c>
      <c r="C802" s="223" t="str">
        <f>IF(A802="","",VLOOKUP(A802,'IHS DATABASE'!C:AD,27,0))</f>
        <v/>
      </c>
      <c r="D802" s="223"/>
      <c r="E802" s="223" t="str">
        <f>IF(A802="","",VLOOKUP(A802,'IHS DATABASE'!C:G,5,0))</f>
        <v/>
      </c>
      <c r="F802" s="223" t="str">
        <f>IF(A802="","",VLOOKUP(A802,'IHS DATABASE'!C:AB,26,0))</f>
        <v/>
      </c>
      <c r="G802" s="222" t="str">
        <f>IF(A802="","",VLOOKUP(A802,'IHS DATABASE'!C:X,22,0))</f>
        <v/>
      </c>
      <c r="H802" s="224"/>
      <c r="I802" s="223" t="str">
        <f>IF(A802="","",VLOOKUP(A802,'IHS DATABASE'!C:W,21,0))</f>
        <v/>
      </c>
      <c r="J802" s="223" t="str">
        <f>IF(A802="","",VLOOKUP(A802,'IHS DATABASE'!C:T,18,0))</f>
        <v/>
      </c>
      <c r="K802" s="223"/>
      <c r="L802" s="223"/>
      <c r="M802" s="223" t="str">
        <f>IF(A802="","",VLOOKUP(A802,'IHS DATABASE'!C:U,19,0))</f>
        <v/>
      </c>
      <c r="Q802" s="233"/>
      <c r="R802" s="234"/>
      <c r="S802" s="234" t="str">
        <f>IF(A802="","",VLOOKUP(A802,'IHS DATABASE'!C:BG,30,0))</f>
        <v/>
      </c>
      <c r="T802" s="223"/>
      <c r="U802" s="234" t="str">
        <f>IF(A802="","",VLOOKUP(A802,'IHS DATABASE'!C:AG,31,0))</f>
        <v/>
      </c>
      <c r="V802" s="13"/>
      <c r="W802" s="13"/>
      <c r="X802" s="13"/>
      <c r="Y802" s="237">
        <f t="shared" si="105"/>
        <v>0</v>
      </c>
      <c r="Z802" s="237">
        <f t="shared" si="106"/>
        <v>0</v>
      </c>
      <c r="AA802" s="237" t="str">
        <f t="shared" si="107"/>
        <v>OK</v>
      </c>
      <c r="AB802" s="238"/>
      <c r="AC802" s="238"/>
      <c r="AD802" s="238"/>
      <c r="AE802" s="239"/>
      <c r="AG802" s="245"/>
      <c r="AH802" s="245"/>
      <c r="AI802" s="246"/>
      <c r="AJ802" s="246"/>
      <c r="AK802" s="240">
        <f t="shared" si="108"/>
        <v>0</v>
      </c>
      <c r="AL802" s="240">
        <f t="shared" si="109"/>
        <v>0</v>
      </c>
      <c r="AM802" s="247" t="e">
        <f t="shared" si="110"/>
        <v>#DIV/0!</v>
      </c>
      <c r="AN802" s="240" t="str">
        <f>IF(A802="","",VLOOKUP(A802,'IHS DATABASE'!C:H,6,0))</f>
        <v/>
      </c>
      <c r="AO802" s="240"/>
      <c r="AP802" s="248"/>
      <c r="AQ802" s="248"/>
      <c r="AR802" s="222"/>
      <c r="AS802" s="222"/>
      <c r="AT802" s="222">
        <f t="shared" si="111"/>
        <v>0</v>
      </c>
      <c r="AU802" s="222"/>
      <c r="AV802" s="249"/>
      <c r="AW802" s="249"/>
      <c r="AX802" s="222"/>
      <c r="AY802" s="222"/>
      <c r="AZ802" s="222"/>
      <c r="BA802" s="222"/>
      <c r="BB802" s="249"/>
      <c r="BC802" s="249"/>
      <c r="BD802" s="249"/>
      <c r="BE802" s="249"/>
    </row>
    <row r="803" spans="1:57">
      <c r="A803" s="221"/>
      <c r="B803" s="222" t="str">
        <f>IF(A803="","",VLOOKUP(A803,'IHS DATABASE'!C:D,2,0))</f>
        <v/>
      </c>
      <c r="C803" s="223" t="str">
        <f>IF(A803="","",VLOOKUP(A803,'IHS DATABASE'!C:AD,27,0))</f>
        <v/>
      </c>
      <c r="D803" s="223"/>
      <c r="E803" s="223" t="str">
        <f>IF(A803="","",VLOOKUP(A803,'IHS DATABASE'!C:G,5,0))</f>
        <v/>
      </c>
      <c r="F803" s="223" t="str">
        <f>IF(A803="","",VLOOKUP(A803,'IHS DATABASE'!C:AB,26,0))</f>
        <v/>
      </c>
      <c r="G803" s="222" t="str">
        <f>IF(A803="","",VLOOKUP(A803,'IHS DATABASE'!C:X,22,0))</f>
        <v/>
      </c>
      <c r="H803" s="224"/>
      <c r="I803" s="223" t="str">
        <f>IF(A803="","",VLOOKUP(A803,'IHS DATABASE'!C:W,21,0))</f>
        <v/>
      </c>
      <c r="J803" s="223" t="str">
        <f>IF(A803="","",VLOOKUP(A803,'IHS DATABASE'!C:T,18,0))</f>
        <v/>
      </c>
      <c r="K803" s="223"/>
      <c r="L803" s="223"/>
      <c r="M803" s="223" t="str">
        <f>IF(A803="","",VLOOKUP(A803,'IHS DATABASE'!C:U,19,0))</f>
        <v/>
      </c>
      <c r="Q803" s="233"/>
      <c r="R803" s="234"/>
      <c r="S803" s="234" t="str">
        <f>IF(A803="","",VLOOKUP(A803,'IHS DATABASE'!C:BG,30,0))</f>
        <v/>
      </c>
      <c r="T803" s="223"/>
      <c r="U803" s="234" t="str">
        <f>IF(A803="","",VLOOKUP(A803,'IHS DATABASE'!C:AG,31,0))</f>
        <v/>
      </c>
      <c r="V803" s="13"/>
      <c r="W803" s="13"/>
      <c r="X803" s="13"/>
      <c r="Y803" s="237">
        <f t="shared" si="105"/>
        <v>0</v>
      </c>
      <c r="Z803" s="237">
        <f t="shared" si="106"/>
        <v>0</v>
      </c>
      <c r="AA803" s="237" t="str">
        <f t="shared" si="107"/>
        <v>OK</v>
      </c>
      <c r="AB803" s="238"/>
      <c r="AC803" s="238"/>
      <c r="AD803" s="238"/>
      <c r="AE803" s="239"/>
      <c r="AG803" s="245"/>
      <c r="AH803" s="245"/>
      <c r="AI803" s="246"/>
      <c r="AJ803" s="246"/>
      <c r="AK803" s="240">
        <f t="shared" si="108"/>
        <v>0</v>
      </c>
      <c r="AL803" s="240">
        <f t="shared" si="109"/>
        <v>0</v>
      </c>
      <c r="AM803" s="247" t="e">
        <f t="shared" si="110"/>
        <v>#DIV/0!</v>
      </c>
      <c r="AN803" s="240" t="str">
        <f>IF(A803="","",VLOOKUP(A803,'IHS DATABASE'!C:H,6,0))</f>
        <v/>
      </c>
      <c r="AO803" s="240"/>
      <c r="AP803" s="248"/>
      <c r="AQ803" s="248"/>
      <c r="AR803" s="222"/>
      <c r="AS803" s="222"/>
      <c r="AT803" s="222">
        <f t="shared" si="111"/>
        <v>0</v>
      </c>
      <c r="AU803" s="222"/>
      <c r="AV803" s="249"/>
      <c r="AW803" s="249"/>
      <c r="AX803" s="222"/>
      <c r="AY803" s="222"/>
      <c r="AZ803" s="222"/>
      <c r="BA803" s="222"/>
      <c r="BB803" s="249"/>
      <c r="BC803" s="249"/>
      <c r="BD803" s="249"/>
      <c r="BE803" s="249"/>
    </row>
    <row r="804" spans="1:57">
      <c r="A804" s="221"/>
      <c r="B804" s="222" t="str">
        <f>IF(A804="","",VLOOKUP(A804,'IHS DATABASE'!C:D,2,0))</f>
        <v/>
      </c>
      <c r="C804" s="223" t="str">
        <f>IF(A804="","",VLOOKUP(A804,'IHS DATABASE'!C:AD,27,0))</f>
        <v/>
      </c>
      <c r="D804" s="223"/>
      <c r="E804" s="223" t="str">
        <f>IF(A804="","",VLOOKUP(A804,'IHS DATABASE'!C:G,5,0))</f>
        <v/>
      </c>
      <c r="F804" s="223" t="str">
        <f>IF(A804="","",VLOOKUP(A804,'IHS DATABASE'!C:AB,26,0))</f>
        <v/>
      </c>
      <c r="G804" s="222" t="str">
        <f>IF(A804="","",VLOOKUP(A804,'IHS DATABASE'!C:X,22,0))</f>
        <v/>
      </c>
      <c r="H804" s="224"/>
      <c r="I804" s="223" t="str">
        <f>IF(A804="","",VLOOKUP(A804,'IHS DATABASE'!C:W,21,0))</f>
        <v/>
      </c>
      <c r="J804" s="223" t="str">
        <f>IF(A804="","",VLOOKUP(A804,'IHS DATABASE'!C:T,18,0))</f>
        <v/>
      </c>
      <c r="K804" s="223"/>
      <c r="L804" s="223"/>
      <c r="M804" s="223" t="str">
        <f>IF(A804="","",VLOOKUP(A804,'IHS DATABASE'!C:U,19,0))</f>
        <v/>
      </c>
      <c r="Q804" s="233"/>
      <c r="R804" s="234"/>
      <c r="S804" s="234" t="str">
        <f>IF(A804="","",VLOOKUP(A804,'IHS DATABASE'!C:BG,30,0))</f>
        <v/>
      </c>
      <c r="T804" s="223"/>
      <c r="U804" s="234" t="str">
        <f>IF(A804="","",VLOOKUP(A804,'IHS DATABASE'!C:AG,31,0))</f>
        <v/>
      </c>
      <c r="V804" s="13"/>
      <c r="W804" s="13"/>
      <c r="X804" s="13"/>
      <c r="Y804" s="237">
        <f t="shared" si="105"/>
        <v>0</v>
      </c>
      <c r="Z804" s="237">
        <f t="shared" si="106"/>
        <v>0</v>
      </c>
      <c r="AA804" s="237" t="str">
        <f t="shared" si="107"/>
        <v>OK</v>
      </c>
      <c r="AB804" s="238"/>
      <c r="AC804" s="238"/>
      <c r="AD804" s="238"/>
      <c r="AE804" s="239"/>
      <c r="AG804" s="245"/>
      <c r="AH804" s="245"/>
      <c r="AI804" s="246"/>
      <c r="AJ804" s="246"/>
      <c r="AK804" s="240">
        <f t="shared" si="108"/>
        <v>0</v>
      </c>
      <c r="AL804" s="240">
        <f t="shared" si="109"/>
        <v>0</v>
      </c>
      <c r="AM804" s="247" t="e">
        <f t="shared" si="110"/>
        <v>#DIV/0!</v>
      </c>
      <c r="AN804" s="240" t="str">
        <f>IF(A804="","",VLOOKUP(A804,'IHS DATABASE'!C:H,6,0))</f>
        <v/>
      </c>
      <c r="AO804" s="240"/>
      <c r="AP804" s="248"/>
      <c r="AQ804" s="248"/>
      <c r="AR804" s="222"/>
      <c r="AS804" s="222"/>
      <c r="AT804" s="222">
        <f t="shared" si="111"/>
        <v>0</v>
      </c>
      <c r="AU804" s="222"/>
      <c r="AV804" s="249"/>
      <c r="AW804" s="249"/>
      <c r="AX804" s="222"/>
      <c r="AY804" s="222"/>
      <c r="AZ804" s="222"/>
      <c r="BA804" s="222"/>
      <c r="BB804" s="249"/>
      <c r="BC804" s="249"/>
      <c r="BD804" s="249"/>
      <c r="BE804" s="249"/>
    </row>
    <row r="805" spans="1:57">
      <c r="A805" s="221"/>
      <c r="B805" s="222" t="str">
        <f>IF(A805="","",VLOOKUP(A805,'IHS DATABASE'!C:D,2,0))</f>
        <v/>
      </c>
      <c r="C805" s="223" t="str">
        <f>IF(A805="","",VLOOKUP(A805,'IHS DATABASE'!C:AD,27,0))</f>
        <v/>
      </c>
      <c r="D805" s="223"/>
      <c r="E805" s="223" t="str">
        <f>IF(A805="","",VLOOKUP(A805,'IHS DATABASE'!C:G,5,0))</f>
        <v/>
      </c>
      <c r="F805" s="223" t="str">
        <f>IF(A805="","",VLOOKUP(A805,'IHS DATABASE'!C:AB,26,0))</f>
        <v/>
      </c>
      <c r="G805" s="222" t="str">
        <f>IF(A805="","",VLOOKUP(A805,'IHS DATABASE'!C:X,22,0))</f>
        <v/>
      </c>
      <c r="H805" s="224"/>
      <c r="I805" s="223" t="str">
        <f>IF(A805="","",VLOOKUP(A805,'IHS DATABASE'!C:W,21,0))</f>
        <v/>
      </c>
      <c r="J805" s="223" t="str">
        <f>IF(A805="","",VLOOKUP(A805,'IHS DATABASE'!C:T,18,0))</f>
        <v/>
      </c>
      <c r="K805" s="223"/>
      <c r="L805" s="223"/>
      <c r="M805" s="223" t="str">
        <f>IF(A805="","",VLOOKUP(A805,'IHS DATABASE'!C:U,19,0))</f>
        <v/>
      </c>
      <c r="Q805" s="233"/>
      <c r="R805" s="234"/>
      <c r="S805" s="234" t="str">
        <f>IF(A805="","",VLOOKUP(A805,'IHS DATABASE'!C:BG,30,0))</f>
        <v/>
      </c>
      <c r="T805" s="223"/>
      <c r="U805" s="234" t="str">
        <f>IF(A805="","",VLOOKUP(A805,'IHS DATABASE'!C:AG,31,0))</f>
        <v/>
      </c>
      <c r="V805" s="13"/>
      <c r="W805" s="13"/>
      <c r="X805" s="13"/>
      <c r="Y805" s="237">
        <f t="shared" si="105"/>
        <v>0</v>
      </c>
      <c r="Z805" s="237">
        <f t="shared" si="106"/>
        <v>0</v>
      </c>
      <c r="AA805" s="237" t="str">
        <f t="shared" si="107"/>
        <v>OK</v>
      </c>
      <c r="AB805" s="238"/>
      <c r="AC805" s="238"/>
      <c r="AD805" s="238"/>
      <c r="AE805" s="239"/>
      <c r="AG805" s="245"/>
      <c r="AH805" s="245"/>
      <c r="AI805" s="246"/>
      <c r="AJ805" s="246"/>
      <c r="AK805" s="240">
        <f t="shared" si="108"/>
        <v>0</v>
      </c>
      <c r="AL805" s="240">
        <f t="shared" si="109"/>
        <v>0</v>
      </c>
      <c r="AM805" s="247" t="e">
        <f t="shared" si="110"/>
        <v>#DIV/0!</v>
      </c>
      <c r="AN805" s="240" t="str">
        <f>IF(A805="","",VLOOKUP(A805,'IHS DATABASE'!C:H,6,0))</f>
        <v/>
      </c>
      <c r="AO805" s="240"/>
      <c r="AP805" s="248"/>
      <c r="AQ805" s="248"/>
      <c r="AR805" s="222"/>
      <c r="AS805" s="222"/>
      <c r="AT805" s="222">
        <f t="shared" si="111"/>
        <v>0</v>
      </c>
      <c r="AU805" s="222"/>
      <c r="AV805" s="249"/>
      <c r="AW805" s="249"/>
      <c r="AX805" s="222"/>
      <c r="AY805" s="222"/>
      <c r="AZ805" s="222"/>
      <c r="BA805" s="222"/>
      <c r="BB805" s="249"/>
      <c r="BC805" s="249"/>
      <c r="BD805" s="249"/>
      <c r="BE805" s="249"/>
    </row>
    <row r="806" spans="1:57">
      <c r="A806" s="221"/>
      <c r="B806" s="222" t="str">
        <f>IF(A806="","",VLOOKUP(A806,'IHS DATABASE'!C:D,2,0))</f>
        <v/>
      </c>
      <c r="C806" s="223" t="str">
        <f>IF(A806="","",VLOOKUP(A806,'IHS DATABASE'!C:AD,27,0))</f>
        <v/>
      </c>
      <c r="D806" s="223"/>
      <c r="E806" s="223" t="str">
        <f>IF(A806="","",VLOOKUP(A806,'IHS DATABASE'!C:G,5,0))</f>
        <v/>
      </c>
      <c r="F806" s="223" t="str">
        <f>IF(A806="","",VLOOKUP(A806,'IHS DATABASE'!C:AB,26,0))</f>
        <v/>
      </c>
      <c r="G806" s="222" t="str">
        <f>IF(A806="","",VLOOKUP(A806,'IHS DATABASE'!C:X,22,0))</f>
        <v/>
      </c>
      <c r="H806" s="224"/>
      <c r="I806" s="223" t="str">
        <f>IF(A806="","",VLOOKUP(A806,'IHS DATABASE'!C:W,21,0))</f>
        <v/>
      </c>
      <c r="J806" s="223" t="str">
        <f>IF(A806="","",VLOOKUP(A806,'IHS DATABASE'!C:T,18,0))</f>
        <v/>
      </c>
      <c r="K806" s="223"/>
      <c r="L806" s="223"/>
      <c r="M806" s="223" t="str">
        <f>IF(A806="","",VLOOKUP(A806,'IHS DATABASE'!C:U,19,0))</f>
        <v/>
      </c>
      <c r="Q806" s="233"/>
      <c r="R806" s="234"/>
      <c r="S806" s="234" t="str">
        <f>IF(A806="","",VLOOKUP(A806,'IHS DATABASE'!C:BG,30,0))</f>
        <v/>
      </c>
      <c r="T806" s="223"/>
      <c r="U806" s="234" t="str">
        <f>IF(A806="","",VLOOKUP(A806,'IHS DATABASE'!C:AG,31,0))</f>
        <v/>
      </c>
      <c r="V806" s="13"/>
      <c r="W806" s="13"/>
      <c r="X806" s="13"/>
      <c r="Y806" s="237">
        <f t="shared" si="105"/>
        <v>0</v>
      </c>
      <c r="Z806" s="237">
        <f t="shared" si="106"/>
        <v>0</v>
      </c>
      <c r="AA806" s="237" t="str">
        <f t="shared" si="107"/>
        <v>OK</v>
      </c>
      <c r="AB806" s="238"/>
      <c r="AC806" s="238"/>
      <c r="AD806" s="238"/>
      <c r="AE806" s="239"/>
      <c r="AG806" s="245"/>
      <c r="AH806" s="245"/>
      <c r="AI806" s="246"/>
      <c r="AJ806" s="246"/>
      <c r="AK806" s="240">
        <f t="shared" si="108"/>
        <v>0</v>
      </c>
      <c r="AL806" s="240">
        <f t="shared" si="109"/>
        <v>0</v>
      </c>
      <c r="AM806" s="247" t="e">
        <f t="shared" si="110"/>
        <v>#DIV/0!</v>
      </c>
      <c r="AN806" s="240" t="str">
        <f>IF(A806="","",VLOOKUP(A806,'IHS DATABASE'!C:H,6,0))</f>
        <v/>
      </c>
      <c r="AO806" s="240"/>
      <c r="AP806" s="248"/>
      <c r="AQ806" s="248"/>
      <c r="AR806" s="222"/>
      <c r="AS806" s="222"/>
      <c r="AT806" s="222">
        <f t="shared" si="111"/>
        <v>0</v>
      </c>
      <c r="AU806" s="222"/>
      <c r="AV806" s="249"/>
      <c r="AW806" s="249"/>
      <c r="AX806" s="222"/>
      <c r="AY806" s="222"/>
      <c r="AZ806" s="222"/>
      <c r="BA806" s="222"/>
      <c r="BB806" s="249"/>
      <c r="BC806" s="249"/>
      <c r="BD806" s="249"/>
      <c r="BE806" s="249"/>
    </row>
    <row r="807" spans="1:57">
      <c r="A807" s="221"/>
      <c r="B807" s="222" t="str">
        <f>IF(A807="","",VLOOKUP(A807,'IHS DATABASE'!C:D,2,0))</f>
        <v/>
      </c>
      <c r="C807" s="223" t="str">
        <f>IF(A807="","",VLOOKUP(A807,'IHS DATABASE'!C:AD,27,0))</f>
        <v/>
      </c>
      <c r="D807" s="223"/>
      <c r="E807" s="223" t="str">
        <f>IF(A807="","",VLOOKUP(A807,'IHS DATABASE'!C:G,5,0))</f>
        <v/>
      </c>
      <c r="F807" s="223" t="str">
        <f>IF(A807="","",VLOOKUP(A807,'IHS DATABASE'!C:AB,26,0))</f>
        <v/>
      </c>
      <c r="G807" s="222" t="str">
        <f>IF(A807="","",VLOOKUP(A807,'IHS DATABASE'!C:X,22,0))</f>
        <v/>
      </c>
      <c r="H807" s="224"/>
      <c r="I807" s="223" t="str">
        <f>IF(A807="","",VLOOKUP(A807,'IHS DATABASE'!C:W,21,0))</f>
        <v/>
      </c>
      <c r="J807" s="223" t="str">
        <f>IF(A807="","",VLOOKUP(A807,'IHS DATABASE'!C:T,18,0))</f>
        <v/>
      </c>
      <c r="K807" s="223"/>
      <c r="L807" s="223"/>
      <c r="M807" s="223" t="str">
        <f>IF(A807="","",VLOOKUP(A807,'IHS DATABASE'!C:U,19,0))</f>
        <v/>
      </c>
      <c r="Q807" s="233"/>
      <c r="R807" s="234"/>
      <c r="S807" s="234" t="str">
        <f>IF(A807="","",VLOOKUP(A807,'IHS DATABASE'!C:BG,30,0))</f>
        <v/>
      </c>
      <c r="T807" s="223"/>
      <c r="U807" s="234" t="str">
        <f>IF(A807="","",VLOOKUP(A807,'IHS DATABASE'!C:AG,31,0))</f>
        <v/>
      </c>
      <c r="V807" s="13"/>
      <c r="W807" s="13"/>
      <c r="X807" s="13"/>
      <c r="Y807" s="237">
        <f t="shared" si="105"/>
        <v>0</v>
      </c>
      <c r="Z807" s="237">
        <f t="shared" si="106"/>
        <v>0</v>
      </c>
      <c r="AA807" s="237" t="str">
        <f t="shared" si="107"/>
        <v>OK</v>
      </c>
      <c r="AB807" s="238"/>
      <c r="AC807" s="238"/>
      <c r="AD807" s="238"/>
      <c r="AE807" s="239"/>
      <c r="AG807" s="245"/>
      <c r="AH807" s="245"/>
      <c r="AI807" s="246"/>
      <c r="AJ807" s="246"/>
      <c r="AK807" s="240">
        <f t="shared" si="108"/>
        <v>0</v>
      </c>
      <c r="AL807" s="240">
        <f t="shared" si="109"/>
        <v>0</v>
      </c>
      <c r="AM807" s="247" t="e">
        <f t="shared" si="110"/>
        <v>#DIV/0!</v>
      </c>
      <c r="AN807" s="240" t="str">
        <f>IF(A807="","",VLOOKUP(A807,'IHS DATABASE'!C:H,6,0))</f>
        <v/>
      </c>
      <c r="AO807" s="240"/>
      <c r="AP807" s="248"/>
      <c r="AQ807" s="248"/>
      <c r="AR807" s="222"/>
      <c r="AS807" s="222"/>
      <c r="AT807" s="222">
        <f t="shared" si="111"/>
        <v>0</v>
      </c>
      <c r="AU807" s="222"/>
      <c r="AV807" s="249"/>
      <c r="AW807" s="249"/>
      <c r="AX807" s="222"/>
      <c r="AY807" s="222"/>
      <c r="AZ807" s="222"/>
      <c r="BA807" s="222"/>
      <c r="BB807" s="249"/>
      <c r="BC807" s="249"/>
      <c r="BD807" s="249"/>
      <c r="BE807" s="249"/>
    </row>
    <row r="808" spans="1:57">
      <c r="A808" s="221"/>
      <c r="B808" s="222" t="str">
        <f>IF(A808="","",VLOOKUP(A808,'IHS DATABASE'!C:D,2,0))</f>
        <v/>
      </c>
      <c r="C808" s="223" t="str">
        <f>IF(A808="","",VLOOKUP(A808,'IHS DATABASE'!C:AD,27,0))</f>
        <v/>
      </c>
      <c r="D808" s="223"/>
      <c r="E808" s="223" t="str">
        <f>IF(A808="","",VLOOKUP(A808,'IHS DATABASE'!C:G,5,0))</f>
        <v/>
      </c>
      <c r="F808" s="223" t="str">
        <f>IF(A808="","",VLOOKUP(A808,'IHS DATABASE'!C:AB,26,0))</f>
        <v/>
      </c>
      <c r="G808" s="222" t="str">
        <f>IF(A808="","",VLOOKUP(A808,'IHS DATABASE'!C:X,22,0))</f>
        <v/>
      </c>
      <c r="H808" s="224"/>
      <c r="I808" s="223" t="str">
        <f>IF(A808="","",VLOOKUP(A808,'IHS DATABASE'!C:W,21,0))</f>
        <v/>
      </c>
      <c r="J808" s="223" t="str">
        <f>IF(A808="","",VLOOKUP(A808,'IHS DATABASE'!C:T,18,0))</f>
        <v/>
      </c>
      <c r="K808" s="223"/>
      <c r="L808" s="223"/>
      <c r="M808" s="223" t="str">
        <f>IF(A808="","",VLOOKUP(A808,'IHS DATABASE'!C:U,19,0))</f>
        <v/>
      </c>
      <c r="Q808" s="233"/>
      <c r="R808" s="234"/>
      <c r="S808" s="234" t="str">
        <f>IF(A808="","",VLOOKUP(A808,'IHS DATABASE'!C:BG,30,0))</f>
        <v/>
      </c>
      <c r="T808" s="223"/>
      <c r="U808" s="234" t="str">
        <f>IF(A808="","",VLOOKUP(A808,'IHS DATABASE'!C:AG,31,0))</f>
        <v/>
      </c>
      <c r="V808" s="13"/>
      <c r="W808" s="13"/>
      <c r="X808" s="13"/>
      <c r="Y808" s="237">
        <f t="shared" si="105"/>
        <v>0</v>
      </c>
      <c r="Z808" s="237">
        <f t="shared" si="106"/>
        <v>0</v>
      </c>
      <c r="AA808" s="237" t="str">
        <f t="shared" si="107"/>
        <v>OK</v>
      </c>
      <c r="AB808" s="238"/>
      <c r="AC808" s="238"/>
      <c r="AD808" s="238"/>
      <c r="AE808" s="239"/>
      <c r="AG808" s="245"/>
      <c r="AH808" s="245"/>
      <c r="AI808" s="246"/>
      <c r="AJ808" s="246"/>
      <c r="AK808" s="240">
        <f t="shared" si="108"/>
        <v>0</v>
      </c>
      <c r="AL808" s="240">
        <f t="shared" si="109"/>
        <v>0</v>
      </c>
      <c r="AM808" s="247" t="e">
        <f t="shared" si="110"/>
        <v>#DIV/0!</v>
      </c>
      <c r="AN808" s="240" t="str">
        <f>IF(A808="","",VLOOKUP(A808,'IHS DATABASE'!C:H,6,0))</f>
        <v/>
      </c>
      <c r="AO808" s="240"/>
      <c r="AP808" s="248"/>
      <c r="AQ808" s="248"/>
      <c r="AR808" s="222"/>
      <c r="AS808" s="222"/>
      <c r="AT808" s="222">
        <f t="shared" si="111"/>
        <v>0</v>
      </c>
      <c r="AU808" s="222"/>
      <c r="AV808" s="249"/>
      <c r="AW808" s="249"/>
      <c r="AX808" s="222"/>
      <c r="AY808" s="222"/>
      <c r="AZ808" s="222"/>
      <c r="BA808" s="222"/>
      <c r="BB808" s="249"/>
      <c r="BC808" s="249"/>
      <c r="BD808" s="249"/>
      <c r="BE808" s="249"/>
    </row>
    <row r="809" spans="1:57">
      <c r="A809" s="221"/>
      <c r="B809" s="222" t="str">
        <f>IF(A809="","",VLOOKUP(A809,'IHS DATABASE'!C:D,2,0))</f>
        <v/>
      </c>
      <c r="C809" s="223" t="str">
        <f>IF(A809="","",VLOOKUP(A809,'IHS DATABASE'!C:AD,27,0))</f>
        <v/>
      </c>
      <c r="D809" s="223"/>
      <c r="E809" s="223" t="str">
        <f>IF(A809="","",VLOOKUP(A809,'IHS DATABASE'!C:G,5,0))</f>
        <v/>
      </c>
      <c r="F809" s="223" t="str">
        <f>IF(A809="","",VLOOKUP(A809,'IHS DATABASE'!C:AB,26,0))</f>
        <v/>
      </c>
      <c r="G809" s="222" t="str">
        <f>IF(A809="","",VLOOKUP(A809,'IHS DATABASE'!C:X,22,0))</f>
        <v/>
      </c>
      <c r="H809" s="224"/>
      <c r="I809" s="223" t="str">
        <f>IF(A809="","",VLOOKUP(A809,'IHS DATABASE'!C:W,21,0))</f>
        <v/>
      </c>
      <c r="J809" s="223" t="str">
        <f>IF(A809="","",VLOOKUP(A809,'IHS DATABASE'!C:T,18,0))</f>
        <v/>
      </c>
      <c r="K809" s="223"/>
      <c r="L809" s="223"/>
      <c r="M809" s="223" t="str">
        <f>IF(A809="","",VLOOKUP(A809,'IHS DATABASE'!C:U,19,0))</f>
        <v/>
      </c>
      <c r="Q809" s="233"/>
      <c r="R809" s="234"/>
      <c r="S809" s="234" t="str">
        <f>IF(A809="","",VLOOKUP(A809,'IHS DATABASE'!C:BG,30,0))</f>
        <v/>
      </c>
      <c r="T809" s="223"/>
      <c r="U809" s="234" t="str">
        <f>IF(A809="","",VLOOKUP(A809,'IHS DATABASE'!C:AG,31,0))</f>
        <v/>
      </c>
      <c r="V809" s="13"/>
      <c r="W809" s="13"/>
      <c r="X809" s="13"/>
      <c r="Y809" s="237">
        <f t="shared" si="105"/>
        <v>0</v>
      </c>
      <c r="Z809" s="237">
        <f t="shared" si="106"/>
        <v>0</v>
      </c>
      <c r="AA809" s="237" t="str">
        <f t="shared" si="107"/>
        <v>OK</v>
      </c>
      <c r="AB809" s="238"/>
      <c r="AC809" s="238"/>
      <c r="AD809" s="238"/>
      <c r="AE809" s="239"/>
      <c r="AG809" s="245"/>
      <c r="AH809" s="245"/>
      <c r="AI809" s="246"/>
      <c r="AJ809" s="246"/>
      <c r="AK809" s="240">
        <f t="shared" si="108"/>
        <v>0</v>
      </c>
      <c r="AL809" s="240">
        <f t="shared" si="109"/>
        <v>0</v>
      </c>
      <c r="AM809" s="247" t="e">
        <f t="shared" si="110"/>
        <v>#DIV/0!</v>
      </c>
      <c r="AN809" s="240" t="str">
        <f>IF(A809="","",VLOOKUP(A809,'IHS DATABASE'!C:H,6,0))</f>
        <v/>
      </c>
      <c r="AO809" s="240"/>
      <c r="AP809" s="248"/>
      <c r="AQ809" s="248"/>
      <c r="AR809" s="222"/>
      <c r="AS809" s="222"/>
      <c r="AT809" s="222">
        <f t="shared" si="111"/>
        <v>0</v>
      </c>
      <c r="AU809" s="222"/>
      <c r="AV809" s="249"/>
      <c r="AW809" s="249"/>
      <c r="AX809" s="222"/>
      <c r="AY809" s="222"/>
      <c r="AZ809" s="222"/>
      <c r="BA809" s="222"/>
      <c r="BB809" s="249"/>
      <c r="BC809" s="249"/>
      <c r="BD809" s="249"/>
      <c r="BE809" s="249"/>
    </row>
    <row r="810" spans="1:57">
      <c r="A810" s="221"/>
      <c r="B810" s="222" t="str">
        <f>IF(A810="","",VLOOKUP(A810,'IHS DATABASE'!C:D,2,0))</f>
        <v/>
      </c>
      <c r="C810" s="223" t="str">
        <f>IF(A810="","",VLOOKUP(A810,'IHS DATABASE'!C:AD,27,0))</f>
        <v/>
      </c>
      <c r="D810" s="223"/>
      <c r="E810" s="223" t="str">
        <f>IF(A810="","",VLOOKUP(A810,'IHS DATABASE'!C:G,5,0))</f>
        <v/>
      </c>
      <c r="F810" s="223" t="str">
        <f>IF(A810="","",VLOOKUP(A810,'IHS DATABASE'!C:AB,26,0))</f>
        <v/>
      </c>
      <c r="G810" s="222" t="str">
        <f>IF(A810="","",VLOOKUP(A810,'IHS DATABASE'!C:X,22,0))</f>
        <v/>
      </c>
      <c r="H810" s="224"/>
      <c r="I810" s="223" t="str">
        <f>IF(A810="","",VLOOKUP(A810,'IHS DATABASE'!C:W,21,0))</f>
        <v/>
      </c>
      <c r="J810" s="223" t="str">
        <f>IF(A810="","",VLOOKUP(A810,'IHS DATABASE'!C:T,18,0))</f>
        <v/>
      </c>
      <c r="K810" s="223"/>
      <c r="L810" s="223"/>
      <c r="M810" s="223" t="str">
        <f>IF(A810="","",VLOOKUP(A810,'IHS DATABASE'!C:U,19,0))</f>
        <v/>
      </c>
      <c r="Q810" s="233"/>
      <c r="R810" s="234"/>
      <c r="S810" s="234" t="str">
        <f>IF(A810="","",VLOOKUP(A810,'IHS DATABASE'!C:BG,30,0))</f>
        <v/>
      </c>
      <c r="T810" s="223"/>
      <c r="U810" s="234" t="str">
        <f>IF(A810="","",VLOOKUP(A810,'IHS DATABASE'!C:AG,31,0))</f>
        <v/>
      </c>
      <c r="V810" s="13"/>
      <c r="W810" s="13"/>
      <c r="X810" s="13"/>
      <c r="Y810" s="237">
        <f t="shared" si="105"/>
        <v>0</v>
      </c>
      <c r="Z810" s="237">
        <f t="shared" si="106"/>
        <v>0</v>
      </c>
      <c r="AA810" s="237" t="str">
        <f t="shared" si="107"/>
        <v>OK</v>
      </c>
      <c r="AB810" s="238"/>
      <c r="AC810" s="238"/>
      <c r="AD810" s="238"/>
      <c r="AE810" s="239"/>
      <c r="AG810" s="245"/>
      <c r="AH810" s="245"/>
      <c r="AI810" s="246"/>
      <c r="AJ810" s="246"/>
      <c r="AK810" s="240">
        <f t="shared" si="108"/>
        <v>0</v>
      </c>
      <c r="AL810" s="240">
        <f t="shared" si="109"/>
        <v>0</v>
      </c>
      <c r="AM810" s="247" t="e">
        <f t="shared" si="110"/>
        <v>#DIV/0!</v>
      </c>
      <c r="AN810" s="240" t="str">
        <f>IF(A810="","",VLOOKUP(A810,'IHS DATABASE'!C:H,6,0))</f>
        <v/>
      </c>
      <c r="AO810" s="240"/>
      <c r="AP810" s="248"/>
      <c r="AQ810" s="248"/>
      <c r="AR810" s="222"/>
      <c r="AS810" s="222"/>
      <c r="AT810" s="222">
        <f t="shared" si="111"/>
        <v>0</v>
      </c>
      <c r="AU810" s="222"/>
      <c r="AV810" s="249"/>
      <c r="AW810" s="249"/>
      <c r="AX810" s="222"/>
      <c r="AY810" s="222"/>
      <c r="AZ810" s="222"/>
      <c r="BA810" s="222"/>
      <c r="BB810" s="249"/>
      <c r="BC810" s="249"/>
      <c r="BD810" s="249"/>
      <c r="BE810" s="249"/>
    </row>
    <row r="811" spans="1:57">
      <c r="A811" s="221"/>
      <c r="B811" s="222" t="str">
        <f>IF(A811="","",VLOOKUP(A811,'IHS DATABASE'!C:D,2,0))</f>
        <v/>
      </c>
      <c r="C811" s="223" t="str">
        <f>IF(A811="","",VLOOKUP(A811,'IHS DATABASE'!C:AD,27,0))</f>
        <v/>
      </c>
      <c r="D811" s="223"/>
      <c r="E811" s="223" t="str">
        <f>IF(A811="","",VLOOKUP(A811,'IHS DATABASE'!C:G,5,0))</f>
        <v/>
      </c>
      <c r="F811" s="223" t="str">
        <f>IF(A811="","",VLOOKUP(A811,'IHS DATABASE'!C:AB,26,0))</f>
        <v/>
      </c>
      <c r="G811" s="222" t="str">
        <f>IF(A811="","",VLOOKUP(A811,'IHS DATABASE'!C:X,22,0))</f>
        <v/>
      </c>
      <c r="H811" s="224"/>
      <c r="I811" s="223" t="str">
        <f>IF(A811="","",VLOOKUP(A811,'IHS DATABASE'!C:W,21,0))</f>
        <v/>
      </c>
      <c r="J811" s="223" t="str">
        <f>IF(A811="","",VLOOKUP(A811,'IHS DATABASE'!C:T,18,0))</f>
        <v/>
      </c>
      <c r="K811" s="223"/>
      <c r="L811" s="223"/>
      <c r="M811" s="223" t="str">
        <f>IF(A811="","",VLOOKUP(A811,'IHS DATABASE'!C:U,19,0))</f>
        <v/>
      </c>
      <c r="Q811" s="233"/>
      <c r="R811" s="234"/>
      <c r="S811" s="234" t="str">
        <f>IF(A811="","",VLOOKUP(A811,'IHS DATABASE'!C:BG,30,0))</f>
        <v/>
      </c>
      <c r="T811" s="223"/>
      <c r="U811" s="234" t="str">
        <f>IF(A811="","",VLOOKUP(A811,'IHS DATABASE'!C:AG,31,0))</f>
        <v/>
      </c>
      <c r="V811" s="13"/>
      <c r="W811" s="13"/>
      <c r="X811" s="13"/>
      <c r="Y811" s="237">
        <f t="shared" si="105"/>
        <v>0</v>
      </c>
      <c r="Z811" s="237">
        <f t="shared" si="106"/>
        <v>0</v>
      </c>
      <c r="AA811" s="237" t="str">
        <f t="shared" si="107"/>
        <v>OK</v>
      </c>
      <c r="AB811" s="238"/>
      <c r="AC811" s="238"/>
      <c r="AD811" s="238"/>
      <c r="AE811" s="239"/>
      <c r="AG811" s="245"/>
      <c r="AH811" s="245"/>
      <c r="AI811" s="246"/>
      <c r="AJ811" s="246"/>
      <c r="AK811" s="240">
        <f t="shared" si="108"/>
        <v>0</v>
      </c>
      <c r="AL811" s="240">
        <f t="shared" si="109"/>
        <v>0</v>
      </c>
      <c r="AM811" s="247" t="e">
        <f t="shared" si="110"/>
        <v>#DIV/0!</v>
      </c>
      <c r="AN811" s="240" t="str">
        <f>IF(A811="","",VLOOKUP(A811,'IHS DATABASE'!C:H,6,0))</f>
        <v/>
      </c>
      <c r="AO811" s="240"/>
      <c r="AP811" s="248"/>
      <c r="AQ811" s="248"/>
      <c r="AR811" s="222"/>
      <c r="AS811" s="222"/>
      <c r="AT811" s="222">
        <f t="shared" si="111"/>
        <v>0</v>
      </c>
      <c r="AU811" s="222"/>
      <c r="AV811" s="249"/>
      <c r="AW811" s="249"/>
      <c r="AX811" s="222"/>
      <c r="AY811" s="222"/>
      <c r="AZ811" s="222"/>
      <c r="BA811" s="222"/>
      <c r="BB811" s="249"/>
      <c r="BC811" s="249"/>
      <c r="BD811" s="249"/>
      <c r="BE811" s="249"/>
    </row>
    <row r="812" spans="1:57">
      <c r="A812" s="221"/>
      <c r="B812" s="222" t="str">
        <f>IF(A812="","",VLOOKUP(A812,'IHS DATABASE'!C:D,2,0))</f>
        <v/>
      </c>
      <c r="C812" s="223" t="str">
        <f>IF(A812="","",VLOOKUP(A812,'IHS DATABASE'!C:AD,27,0))</f>
        <v/>
      </c>
      <c r="D812" s="223"/>
      <c r="E812" s="223" t="str">
        <f>IF(A812="","",VLOOKUP(A812,'IHS DATABASE'!C:G,5,0))</f>
        <v/>
      </c>
      <c r="F812" s="223" t="str">
        <f>IF(A812="","",VLOOKUP(A812,'IHS DATABASE'!C:AB,26,0))</f>
        <v/>
      </c>
      <c r="G812" s="222" t="str">
        <f>IF(A812="","",VLOOKUP(A812,'IHS DATABASE'!C:X,22,0))</f>
        <v/>
      </c>
      <c r="H812" s="224"/>
      <c r="I812" s="223" t="str">
        <f>IF(A812="","",VLOOKUP(A812,'IHS DATABASE'!C:W,21,0))</f>
        <v/>
      </c>
      <c r="J812" s="223" t="str">
        <f>IF(A812="","",VLOOKUP(A812,'IHS DATABASE'!C:T,18,0))</f>
        <v/>
      </c>
      <c r="K812" s="223"/>
      <c r="L812" s="223"/>
      <c r="M812" s="223" t="str">
        <f>IF(A812="","",VLOOKUP(A812,'IHS DATABASE'!C:U,19,0))</f>
        <v/>
      </c>
      <c r="Q812" s="233"/>
      <c r="R812" s="234"/>
      <c r="S812" s="234" t="str">
        <f>IF(A812="","",VLOOKUP(A812,'IHS DATABASE'!C:BG,30,0))</f>
        <v/>
      </c>
      <c r="T812" s="223"/>
      <c r="U812" s="234" t="str">
        <f>IF(A812="","",VLOOKUP(A812,'IHS DATABASE'!C:AG,31,0))</f>
        <v/>
      </c>
      <c r="V812" s="13"/>
      <c r="W812" s="13"/>
      <c r="X812" s="13"/>
      <c r="Y812" s="237">
        <f t="shared" si="105"/>
        <v>0</v>
      </c>
      <c r="Z812" s="237">
        <f t="shared" si="106"/>
        <v>0</v>
      </c>
      <c r="AA812" s="237" t="str">
        <f t="shared" si="107"/>
        <v>OK</v>
      </c>
      <c r="AB812" s="238"/>
      <c r="AC812" s="238"/>
      <c r="AD812" s="238"/>
      <c r="AE812" s="239"/>
      <c r="AG812" s="245"/>
      <c r="AH812" s="245"/>
      <c r="AI812" s="246"/>
      <c r="AJ812" s="246"/>
      <c r="AK812" s="240">
        <f t="shared" si="108"/>
        <v>0</v>
      </c>
      <c r="AL812" s="240">
        <f t="shared" si="109"/>
        <v>0</v>
      </c>
      <c r="AM812" s="247" t="e">
        <f t="shared" si="110"/>
        <v>#DIV/0!</v>
      </c>
      <c r="AN812" s="240" t="str">
        <f>IF(A812="","",VLOOKUP(A812,'IHS DATABASE'!C:H,6,0))</f>
        <v/>
      </c>
      <c r="AO812" s="240"/>
      <c r="AP812" s="248"/>
      <c r="AQ812" s="248"/>
      <c r="AR812" s="222"/>
      <c r="AS812" s="222"/>
      <c r="AT812" s="222">
        <f t="shared" si="111"/>
        <v>0</v>
      </c>
      <c r="AU812" s="222"/>
      <c r="AV812" s="249"/>
      <c r="AW812" s="249"/>
      <c r="AX812" s="222"/>
      <c r="AY812" s="222"/>
      <c r="AZ812" s="222"/>
      <c r="BA812" s="222"/>
      <c r="BB812" s="249"/>
      <c r="BC812" s="249"/>
      <c r="BD812" s="249"/>
      <c r="BE812" s="249"/>
    </row>
    <row r="813" spans="1:57">
      <c r="A813" s="221"/>
      <c r="B813" s="222" t="str">
        <f>IF(A813="","",VLOOKUP(A813,'IHS DATABASE'!C:D,2,0))</f>
        <v/>
      </c>
      <c r="C813" s="223" t="str">
        <f>IF(A813="","",VLOOKUP(A813,'IHS DATABASE'!C:AD,27,0))</f>
        <v/>
      </c>
      <c r="D813" s="223"/>
      <c r="E813" s="223" t="str">
        <f>IF(A813="","",VLOOKUP(A813,'IHS DATABASE'!C:G,5,0))</f>
        <v/>
      </c>
      <c r="F813" s="223" t="str">
        <f>IF(A813="","",VLOOKUP(A813,'IHS DATABASE'!C:AB,26,0))</f>
        <v/>
      </c>
      <c r="G813" s="222" t="str">
        <f>IF(A813="","",VLOOKUP(A813,'IHS DATABASE'!C:X,22,0))</f>
        <v/>
      </c>
      <c r="H813" s="224"/>
      <c r="I813" s="223" t="str">
        <f>IF(A813="","",VLOOKUP(A813,'IHS DATABASE'!C:W,21,0))</f>
        <v/>
      </c>
      <c r="J813" s="223" t="str">
        <f>IF(A813="","",VLOOKUP(A813,'IHS DATABASE'!C:T,18,0))</f>
        <v/>
      </c>
      <c r="K813" s="223"/>
      <c r="L813" s="223"/>
      <c r="M813" s="223" t="str">
        <f>IF(A813="","",VLOOKUP(A813,'IHS DATABASE'!C:U,19,0))</f>
        <v/>
      </c>
      <c r="Q813" s="233"/>
      <c r="R813" s="234"/>
      <c r="S813" s="234" t="str">
        <f>IF(A813="","",VLOOKUP(A813,'IHS DATABASE'!C:BG,30,0))</f>
        <v/>
      </c>
      <c r="T813" s="223"/>
      <c r="U813" s="234" t="str">
        <f>IF(A813="","",VLOOKUP(A813,'IHS DATABASE'!C:AG,31,0))</f>
        <v/>
      </c>
      <c r="V813" s="13"/>
      <c r="W813" s="13"/>
      <c r="X813" s="13"/>
      <c r="Y813" s="237">
        <f t="shared" si="105"/>
        <v>0</v>
      </c>
      <c r="Z813" s="237">
        <f t="shared" si="106"/>
        <v>0</v>
      </c>
      <c r="AA813" s="237" t="str">
        <f t="shared" si="107"/>
        <v>OK</v>
      </c>
      <c r="AB813" s="238"/>
      <c r="AC813" s="238"/>
      <c r="AD813" s="238"/>
      <c r="AE813" s="239"/>
      <c r="AG813" s="245"/>
      <c r="AH813" s="245"/>
      <c r="AI813" s="246"/>
      <c r="AJ813" s="246"/>
      <c r="AK813" s="240">
        <f t="shared" si="108"/>
        <v>0</v>
      </c>
      <c r="AL813" s="240">
        <f t="shared" si="109"/>
        <v>0</v>
      </c>
      <c r="AM813" s="247" t="e">
        <f t="shared" si="110"/>
        <v>#DIV/0!</v>
      </c>
      <c r="AN813" s="240" t="str">
        <f>IF(A813="","",VLOOKUP(A813,'IHS DATABASE'!C:H,6,0))</f>
        <v/>
      </c>
      <c r="AO813" s="240"/>
      <c r="AP813" s="248"/>
      <c r="AQ813" s="248"/>
      <c r="AR813" s="222"/>
      <c r="AS813" s="222"/>
      <c r="AT813" s="222">
        <f t="shared" si="111"/>
        <v>0</v>
      </c>
      <c r="AU813" s="222"/>
      <c r="AV813" s="249"/>
      <c r="AW813" s="249"/>
      <c r="AX813" s="222"/>
      <c r="AY813" s="222"/>
      <c r="AZ813" s="222"/>
      <c r="BA813" s="222"/>
      <c r="BB813" s="249"/>
      <c r="BC813" s="249"/>
      <c r="BD813" s="249"/>
      <c r="BE813" s="249"/>
    </row>
    <row r="814" spans="1:57">
      <c r="A814" s="221"/>
      <c r="B814" s="222" t="str">
        <f>IF(A814="","",VLOOKUP(A814,'IHS DATABASE'!C:D,2,0))</f>
        <v/>
      </c>
      <c r="C814" s="223" t="str">
        <f>IF(A814="","",VLOOKUP(A814,'IHS DATABASE'!C:AD,27,0))</f>
        <v/>
      </c>
      <c r="D814" s="223"/>
      <c r="E814" s="223" t="str">
        <f>IF(A814="","",VLOOKUP(A814,'IHS DATABASE'!C:G,5,0))</f>
        <v/>
      </c>
      <c r="F814" s="223" t="str">
        <f>IF(A814="","",VLOOKUP(A814,'IHS DATABASE'!C:AB,26,0))</f>
        <v/>
      </c>
      <c r="G814" s="222" t="str">
        <f>IF(A814="","",VLOOKUP(A814,'IHS DATABASE'!C:X,22,0))</f>
        <v/>
      </c>
      <c r="H814" s="224"/>
      <c r="I814" s="223" t="str">
        <f>IF(A814="","",VLOOKUP(A814,'IHS DATABASE'!C:W,21,0))</f>
        <v/>
      </c>
      <c r="J814" s="223" t="str">
        <f>IF(A814="","",VLOOKUP(A814,'IHS DATABASE'!C:T,18,0))</f>
        <v/>
      </c>
      <c r="K814" s="223"/>
      <c r="L814" s="223"/>
      <c r="M814" s="223" t="str">
        <f>IF(A814="","",VLOOKUP(A814,'IHS DATABASE'!C:U,19,0))</f>
        <v/>
      </c>
      <c r="Q814" s="233"/>
      <c r="R814" s="234"/>
      <c r="S814" s="234" t="str">
        <f>IF(A814="","",VLOOKUP(A814,'IHS DATABASE'!C:BG,30,0))</f>
        <v/>
      </c>
      <c r="T814" s="223"/>
      <c r="U814" s="234" t="str">
        <f>IF(A814="","",VLOOKUP(A814,'IHS DATABASE'!C:AG,31,0))</f>
        <v/>
      </c>
      <c r="V814" s="13"/>
      <c r="W814" s="13"/>
      <c r="X814" s="13"/>
      <c r="Y814" s="237">
        <f t="shared" si="105"/>
        <v>0</v>
      </c>
      <c r="Z814" s="237">
        <f t="shared" si="106"/>
        <v>0</v>
      </c>
      <c r="AA814" s="237" t="str">
        <f t="shared" si="107"/>
        <v>OK</v>
      </c>
      <c r="AB814" s="238"/>
      <c r="AC814" s="238"/>
      <c r="AD814" s="238"/>
      <c r="AE814" s="239"/>
      <c r="AG814" s="245"/>
      <c r="AH814" s="245"/>
      <c r="AI814" s="246"/>
      <c r="AJ814" s="246"/>
      <c r="AK814" s="240">
        <f t="shared" si="108"/>
        <v>0</v>
      </c>
      <c r="AL814" s="240">
        <f t="shared" si="109"/>
        <v>0</v>
      </c>
      <c r="AM814" s="247" t="e">
        <f t="shared" si="110"/>
        <v>#DIV/0!</v>
      </c>
      <c r="AN814" s="240" t="str">
        <f>IF(A814="","",VLOOKUP(A814,'IHS DATABASE'!C:H,6,0))</f>
        <v/>
      </c>
      <c r="AO814" s="240"/>
      <c r="AP814" s="248"/>
      <c r="AQ814" s="248"/>
      <c r="AR814" s="222"/>
      <c r="AS814" s="222"/>
      <c r="AT814" s="222">
        <f t="shared" si="111"/>
        <v>0</v>
      </c>
      <c r="AU814" s="222"/>
      <c r="AV814" s="249"/>
      <c r="AW814" s="249"/>
      <c r="AX814" s="222"/>
      <c r="AY814" s="222"/>
      <c r="AZ814" s="222"/>
      <c r="BA814" s="222"/>
      <c r="BB814" s="249"/>
      <c r="BC814" s="249"/>
      <c r="BD814" s="249"/>
      <c r="BE814" s="249"/>
    </row>
    <row r="815" spans="1:57">
      <c r="A815" s="221"/>
      <c r="B815" s="222" t="str">
        <f>IF(A815="","",VLOOKUP(A815,'IHS DATABASE'!C:D,2,0))</f>
        <v/>
      </c>
      <c r="C815" s="223" t="str">
        <f>IF(A815="","",VLOOKUP(A815,'IHS DATABASE'!C:AD,27,0))</f>
        <v/>
      </c>
      <c r="D815" s="223"/>
      <c r="E815" s="223" t="str">
        <f>IF(A815="","",VLOOKUP(A815,'IHS DATABASE'!C:G,5,0))</f>
        <v/>
      </c>
      <c r="F815" s="223" t="str">
        <f>IF(A815="","",VLOOKUP(A815,'IHS DATABASE'!C:AB,26,0))</f>
        <v/>
      </c>
      <c r="G815" s="222" t="str">
        <f>IF(A815="","",VLOOKUP(A815,'IHS DATABASE'!C:X,22,0))</f>
        <v/>
      </c>
      <c r="H815" s="224"/>
      <c r="I815" s="223" t="str">
        <f>IF(A815="","",VLOOKUP(A815,'IHS DATABASE'!C:W,21,0))</f>
        <v/>
      </c>
      <c r="J815" s="223" t="str">
        <f>IF(A815="","",VLOOKUP(A815,'IHS DATABASE'!C:T,18,0))</f>
        <v/>
      </c>
      <c r="K815" s="223"/>
      <c r="L815" s="223"/>
      <c r="M815" s="223" t="str">
        <f>IF(A815="","",VLOOKUP(A815,'IHS DATABASE'!C:U,19,0))</f>
        <v/>
      </c>
      <c r="Q815" s="233"/>
      <c r="R815" s="234"/>
      <c r="S815" s="234" t="str">
        <f>IF(A815="","",VLOOKUP(A815,'IHS DATABASE'!C:BG,30,0))</f>
        <v/>
      </c>
      <c r="T815" s="223"/>
      <c r="U815" s="234" t="str">
        <f>IF(A815="","",VLOOKUP(A815,'IHS DATABASE'!C:AG,31,0))</f>
        <v/>
      </c>
      <c r="V815" s="13"/>
      <c r="W815" s="13"/>
      <c r="X815" s="13"/>
      <c r="Y815" s="237">
        <f t="shared" si="105"/>
        <v>0</v>
      </c>
      <c r="Z815" s="237">
        <f t="shared" si="106"/>
        <v>0</v>
      </c>
      <c r="AA815" s="237" t="str">
        <f t="shared" si="107"/>
        <v>OK</v>
      </c>
      <c r="AB815" s="238"/>
      <c r="AC815" s="238"/>
      <c r="AD815" s="238"/>
      <c r="AE815" s="239"/>
      <c r="AG815" s="245"/>
      <c r="AH815" s="245"/>
      <c r="AI815" s="246"/>
      <c r="AJ815" s="246"/>
      <c r="AK815" s="240">
        <f t="shared" si="108"/>
        <v>0</v>
      </c>
      <c r="AL815" s="240">
        <f t="shared" si="109"/>
        <v>0</v>
      </c>
      <c r="AM815" s="247" t="e">
        <f t="shared" si="110"/>
        <v>#DIV/0!</v>
      </c>
      <c r="AN815" s="240" t="str">
        <f>IF(A815="","",VLOOKUP(A815,'IHS DATABASE'!C:H,6,0))</f>
        <v/>
      </c>
      <c r="AO815" s="240"/>
      <c r="AP815" s="248"/>
      <c r="AQ815" s="248"/>
      <c r="AR815" s="222"/>
      <c r="AS815" s="222"/>
      <c r="AT815" s="222">
        <f t="shared" si="111"/>
        <v>0</v>
      </c>
      <c r="AU815" s="222"/>
      <c r="AV815" s="249"/>
      <c r="AW815" s="249"/>
      <c r="AX815" s="222"/>
      <c r="AY815" s="222"/>
      <c r="AZ815" s="222"/>
      <c r="BA815" s="222"/>
      <c r="BB815" s="249"/>
      <c r="BC815" s="249"/>
      <c r="BD815" s="249"/>
      <c r="BE815" s="249"/>
    </row>
    <row r="816" spans="1:57">
      <c r="A816" s="221"/>
      <c r="B816" s="222" t="str">
        <f>IF(A816="","",VLOOKUP(A816,'IHS DATABASE'!C:D,2,0))</f>
        <v/>
      </c>
      <c r="C816" s="223" t="str">
        <f>IF(A816="","",VLOOKUP(A816,'IHS DATABASE'!C:AD,27,0))</f>
        <v/>
      </c>
      <c r="D816" s="223"/>
      <c r="E816" s="223" t="str">
        <f>IF(A816="","",VLOOKUP(A816,'IHS DATABASE'!C:G,5,0))</f>
        <v/>
      </c>
      <c r="F816" s="223" t="str">
        <f>IF(A816="","",VLOOKUP(A816,'IHS DATABASE'!C:AB,26,0))</f>
        <v/>
      </c>
      <c r="G816" s="222" t="str">
        <f>IF(A816="","",VLOOKUP(A816,'IHS DATABASE'!C:X,22,0))</f>
        <v/>
      </c>
      <c r="H816" s="224"/>
      <c r="I816" s="223" t="str">
        <f>IF(A816="","",VLOOKUP(A816,'IHS DATABASE'!C:W,21,0))</f>
        <v/>
      </c>
      <c r="J816" s="223" t="str">
        <f>IF(A816="","",VLOOKUP(A816,'IHS DATABASE'!C:T,18,0))</f>
        <v/>
      </c>
      <c r="K816" s="223"/>
      <c r="L816" s="223"/>
      <c r="M816" s="223" t="str">
        <f>IF(A816="","",VLOOKUP(A816,'IHS DATABASE'!C:U,19,0))</f>
        <v/>
      </c>
      <c r="Q816" s="233"/>
      <c r="R816" s="234"/>
      <c r="S816" s="234" t="str">
        <f>IF(A816="","",VLOOKUP(A816,'IHS DATABASE'!C:BG,30,0))</f>
        <v/>
      </c>
      <c r="T816" s="223"/>
      <c r="U816" s="234" t="str">
        <f>IF(A816="","",VLOOKUP(A816,'IHS DATABASE'!C:AG,31,0))</f>
        <v/>
      </c>
      <c r="V816" s="13"/>
      <c r="W816" s="13"/>
      <c r="X816" s="13"/>
      <c r="Y816" s="237">
        <f t="shared" si="105"/>
        <v>0</v>
      </c>
      <c r="Z816" s="237">
        <f t="shared" si="106"/>
        <v>0</v>
      </c>
      <c r="AA816" s="237" t="str">
        <f t="shared" si="107"/>
        <v>OK</v>
      </c>
      <c r="AB816" s="238"/>
      <c r="AC816" s="238"/>
      <c r="AD816" s="238"/>
      <c r="AE816" s="239"/>
      <c r="AG816" s="245"/>
      <c r="AH816" s="245"/>
      <c r="AI816" s="246"/>
      <c r="AJ816" s="246"/>
      <c r="AK816" s="240">
        <f t="shared" si="108"/>
        <v>0</v>
      </c>
      <c r="AL816" s="240">
        <f t="shared" si="109"/>
        <v>0</v>
      </c>
      <c r="AM816" s="247" t="e">
        <f t="shared" si="110"/>
        <v>#DIV/0!</v>
      </c>
      <c r="AN816" s="240" t="str">
        <f>IF(A816="","",VLOOKUP(A816,'IHS DATABASE'!C:H,6,0))</f>
        <v/>
      </c>
      <c r="AO816" s="240"/>
      <c r="AP816" s="248"/>
      <c r="AQ816" s="248"/>
      <c r="AR816" s="222"/>
      <c r="AS816" s="222"/>
      <c r="AT816" s="222">
        <f t="shared" si="111"/>
        <v>0</v>
      </c>
      <c r="AU816" s="222"/>
      <c r="AV816" s="249"/>
      <c r="AW816" s="249"/>
      <c r="AX816" s="222"/>
      <c r="AY816" s="222"/>
      <c r="AZ816" s="222"/>
      <c r="BA816" s="222"/>
      <c r="BB816" s="249"/>
      <c r="BC816" s="249"/>
      <c r="BD816" s="249"/>
      <c r="BE816" s="249"/>
    </row>
    <row r="817" spans="1:57">
      <c r="A817" s="221"/>
      <c r="B817" s="222" t="str">
        <f>IF(A817="","",VLOOKUP(A817,'IHS DATABASE'!C:D,2,0))</f>
        <v/>
      </c>
      <c r="C817" s="223" t="str">
        <f>IF(A817="","",VLOOKUP(A817,'IHS DATABASE'!C:AD,27,0))</f>
        <v/>
      </c>
      <c r="D817" s="223"/>
      <c r="E817" s="223" t="str">
        <f>IF(A817="","",VLOOKUP(A817,'IHS DATABASE'!C:G,5,0))</f>
        <v/>
      </c>
      <c r="F817" s="223" t="str">
        <f>IF(A817="","",VLOOKUP(A817,'IHS DATABASE'!C:AB,26,0))</f>
        <v/>
      </c>
      <c r="G817" s="222" t="str">
        <f>IF(A817="","",VLOOKUP(A817,'IHS DATABASE'!C:X,22,0))</f>
        <v/>
      </c>
      <c r="H817" s="224"/>
      <c r="I817" s="223" t="str">
        <f>IF(A817="","",VLOOKUP(A817,'IHS DATABASE'!C:W,21,0))</f>
        <v/>
      </c>
      <c r="J817" s="223" t="str">
        <f>IF(A817="","",VLOOKUP(A817,'IHS DATABASE'!C:T,18,0))</f>
        <v/>
      </c>
      <c r="K817" s="223"/>
      <c r="L817" s="223"/>
      <c r="M817" s="223" t="str">
        <f>IF(A817="","",VLOOKUP(A817,'IHS DATABASE'!C:U,19,0))</f>
        <v/>
      </c>
      <c r="Q817" s="233"/>
      <c r="R817" s="234"/>
      <c r="S817" s="234" t="str">
        <f>IF(A817="","",VLOOKUP(A817,'IHS DATABASE'!C:BG,30,0))</f>
        <v/>
      </c>
      <c r="T817" s="223"/>
      <c r="U817" s="234" t="str">
        <f>IF(A817="","",VLOOKUP(A817,'IHS DATABASE'!C:AG,31,0))</f>
        <v/>
      </c>
      <c r="V817" s="13"/>
      <c r="W817" s="13"/>
      <c r="X817" s="13"/>
      <c r="Y817" s="237">
        <f t="shared" si="105"/>
        <v>0</v>
      </c>
      <c r="Z817" s="237">
        <f t="shared" si="106"/>
        <v>0</v>
      </c>
      <c r="AA817" s="237" t="str">
        <f t="shared" si="107"/>
        <v>OK</v>
      </c>
      <c r="AB817" s="238"/>
      <c r="AC817" s="238"/>
      <c r="AD817" s="238"/>
      <c r="AE817" s="239"/>
      <c r="AG817" s="245"/>
      <c r="AH817" s="245"/>
      <c r="AI817" s="246"/>
      <c r="AJ817" s="246"/>
      <c r="AK817" s="240">
        <f t="shared" si="108"/>
        <v>0</v>
      </c>
      <c r="AL817" s="240">
        <f t="shared" si="109"/>
        <v>0</v>
      </c>
      <c r="AM817" s="247" t="e">
        <f t="shared" si="110"/>
        <v>#DIV/0!</v>
      </c>
      <c r="AN817" s="240" t="str">
        <f>IF(A817="","",VLOOKUP(A817,'IHS DATABASE'!C:H,6,0))</f>
        <v/>
      </c>
      <c r="AO817" s="240"/>
      <c r="AP817" s="248"/>
      <c r="AQ817" s="248"/>
      <c r="AR817" s="222"/>
      <c r="AS817" s="222"/>
      <c r="AT817" s="222">
        <f t="shared" si="111"/>
        <v>0</v>
      </c>
      <c r="AU817" s="222"/>
      <c r="AV817" s="249"/>
      <c r="AW817" s="249"/>
      <c r="AX817" s="222"/>
      <c r="AY817" s="222"/>
      <c r="AZ817" s="222"/>
      <c r="BA817" s="222"/>
      <c r="BB817" s="249"/>
      <c r="BC817" s="249"/>
      <c r="BD817" s="249"/>
      <c r="BE817" s="249"/>
    </row>
    <row r="818" spans="1:57">
      <c r="A818" s="221"/>
      <c r="B818" s="222" t="str">
        <f>IF(A818="","",VLOOKUP(A818,'IHS DATABASE'!C:D,2,0))</f>
        <v/>
      </c>
      <c r="C818" s="223" t="str">
        <f>IF(A818="","",VLOOKUP(A818,'IHS DATABASE'!C:AD,27,0))</f>
        <v/>
      </c>
      <c r="D818" s="223"/>
      <c r="E818" s="223" t="str">
        <f>IF(A818="","",VLOOKUP(A818,'IHS DATABASE'!C:G,5,0))</f>
        <v/>
      </c>
      <c r="F818" s="223" t="str">
        <f>IF(A818="","",VLOOKUP(A818,'IHS DATABASE'!C:AB,26,0))</f>
        <v/>
      </c>
      <c r="G818" s="222" t="str">
        <f>IF(A818="","",VLOOKUP(A818,'IHS DATABASE'!C:X,22,0))</f>
        <v/>
      </c>
      <c r="H818" s="224"/>
      <c r="I818" s="223" t="str">
        <f>IF(A818="","",VLOOKUP(A818,'IHS DATABASE'!C:W,21,0))</f>
        <v/>
      </c>
      <c r="J818" s="223" t="str">
        <f>IF(A818="","",VLOOKUP(A818,'IHS DATABASE'!C:T,18,0))</f>
        <v/>
      </c>
      <c r="K818" s="223"/>
      <c r="L818" s="223"/>
      <c r="M818" s="223" t="str">
        <f>IF(A818="","",VLOOKUP(A818,'IHS DATABASE'!C:U,19,0))</f>
        <v/>
      </c>
      <c r="Q818" s="233"/>
      <c r="R818" s="234"/>
      <c r="S818" s="234" t="str">
        <f>IF(A818="","",VLOOKUP(A818,'IHS DATABASE'!C:BG,30,0))</f>
        <v/>
      </c>
      <c r="T818" s="223"/>
      <c r="U818" s="234" t="str">
        <f>IF(A818="","",VLOOKUP(A818,'IHS DATABASE'!C:AG,31,0))</f>
        <v/>
      </c>
      <c r="V818" s="13"/>
      <c r="W818" s="13"/>
      <c r="X818" s="13"/>
      <c r="Y818" s="237">
        <f t="shared" si="105"/>
        <v>0</v>
      </c>
      <c r="Z818" s="237">
        <f t="shared" si="106"/>
        <v>0</v>
      </c>
      <c r="AA818" s="237" t="str">
        <f t="shared" si="107"/>
        <v>OK</v>
      </c>
      <c r="AB818" s="238"/>
      <c r="AC818" s="238"/>
      <c r="AD818" s="238"/>
      <c r="AE818" s="239"/>
      <c r="AG818" s="245"/>
      <c r="AH818" s="245"/>
      <c r="AI818" s="246"/>
      <c r="AJ818" s="246"/>
      <c r="AK818" s="240">
        <f t="shared" si="108"/>
        <v>0</v>
      </c>
      <c r="AL818" s="240">
        <f t="shared" si="109"/>
        <v>0</v>
      </c>
      <c r="AM818" s="247" t="e">
        <f t="shared" si="110"/>
        <v>#DIV/0!</v>
      </c>
      <c r="AN818" s="240" t="str">
        <f>IF(A818="","",VLOOKUP(A818,'IHS DATABASE'!C:H,6,0))</f>
        <v/>
      </c>
      <c r="AO818" s="240"/>
      <c r="AP818" s="248"/>
      <c r="AQ818" s="248"/>
      <c r="AR818" s="222"/>
      <c r="AS818" s="222"/>
      <c r="AT818" s="222">
        <f t="shared" si="111"/>
        <v>0</v>
      </c>
      <c r="AU818" s="222"/>
      <c r="AV818" s="249"/>
      <c r="AW818" s="249"/>
      <c r="AX818" s="222"/>
      <c r="AY818" s="222"/>
      <c r="AZ818" s="222"/>
      <c r="BA818" s="222"/>
      <c r="BB818" s="249"/>
      <c r="BC818" s="249"/>
      <c r="BD818" s="249"/>
      <c r="BE818" s="249"/>
    </row>
    <row r="819" spans="1:57">
      <c r="A819" s="221"/>
      <c r="B819" s="222" t="str">
        <f>IF(A819="","",VLOOKUP(A819,'IHS DATABASE'!C:D,2,0))</f>
        <v/>
      </c>
      <c r="C819" s="223" t="str">
        <f>IF(A819="","",VLOOKUP(A819,'IHS DATABASE'!C:AD,27,0))</f>
        <v/>
      </c>
      <c r="D819" s="223"/>
      <c r="E819" s="223" t="str">
        <f>IF(A819="","",VLOOKUP(A819,'IHS DATABASE'!C:G,5,0))</f>
        <v/>
      </c>
      <c r="F819" s="223" t="str">
        <f>IF(A819="","",VLOOKUP(A819,'IHS DATABASE'!C:AB,26,0))</f>
        <v/>
      </c>
      <c r="G819" s="222" t="str">
        <f>IF(A819="","",VLOOKUP(A819,'IHS DATABASE'!C:X,22,0))</f>
        <v/>
      </c>
      <c r="H819" s="224"/>
      <c r="I819" s="223" t="str">
        <f>IF(A819="","",VLOOKUP(A819,'IHS DATABASE'!C:W,21,0))</f>
        <v/>
      </c>
      <c r="J819" s="223" t="str">
        <f>IF(A819="","",VLOOKUP(A819,'IHS DATABASE'!C:T,18,0))</f>
        <v/>
      </c>
      <c r="K819" s="223"/>
      <c r="L819" s="223"/>
      <c r="M819" s="223" t="str">
        <f>IF(A819="","",VLOOKUP(A819,'IHS DATABASE'!C:U,19,0))</f>
        <v/>
      </c>
      <c r="Q819" s="233"/>
      <c r="R819" s="234"/>
      <c r="S819" s="234" t="str">
        <f>IF(A819="","",VLOOKUP(A819,'IHS DATABASE'!C:BG,30,0))</f>
        <v/>
      </c>
      <c r="T819" s="223"/>
      <c r="U819" s="234" t="str">
        <f>IF(A819="","",VLOOKUP(A819,'IHS DATABASE'!C:AG,31,0))</f>
        <v/>
      </c>
      <c r="V819" s="13"/>
      <c r="W819" s="13"/>
      <c r="X819" s="13"/>
      <c r="Y819" s="237">
        <f t="shared" si="105"/>
        <v>0</v>
      </c>
      <c r="Z819" s="237">
        <f t="shared" si="106"/>
        <v>0</v>
      </c>
      <c r="AA819" s="237" t="str">
        <f t="shared" si="107"/>
        <v>OK</v>
      </c>
      <c r="AB819" s="238"/>
      <c r="AC819" s="238"/>
      <c r="AD819" s="238"/>
      <c r="AE819" s="239"/>
      <c r="AG819" s="245"/>
      <c r="AH819" s="245"/>
      <c r="AI819" s="246"/>
      <c r="AJ819" s="246"/>
      <c r="AK819" s="240">
        <f t="shared" si="108"/>
        <v>0</v>
      </c>
      <c r="AL819" s="240">
        <f t="shared" si="109"/>
        <v>0</v>
      </c>
      <c r="AM819" s="247" t="e">
        <f t="shared" si="110"/>
        <v>#DIV/0!</v>
      </c>
      <c r="AN819" s="240" t="str">
        <f>IF(A819="","",VLOOKUP(A819,'IHS DATABASE'!C:H,6,0))</f>
        <v/>
      </c>
      <c r="AO819" s="240"/>
      <c r="AP819" s="248"/>
      <c r="AQ819" s="248"/>
      <c r="AR819" s="222"/>
      <c r="AS819" s="222"/>
      <c r="AT819" s="222">
        <f t="shared" si="111"/>
        <v>0</v>
      </c>
      <c r="AU819" s="222"/>
      <c r="AV819" s="249"/>
      <c r="AW819" s="249"/>
      <c r="AX819" s="222"/>
      <c r="AY819" s="222"/>
      <c r="AZ819" s="222"/>
      <c r="BA819" s="222"/>
      <c r="BB819" s="249"/>
      <c r="BC819" s="249"/>
      <c r="BD819" s="249"/>
      <c r="BE819" s="249"/>
    </row>
    <row r="820" spans="1:57">
      <c r="A820" s="221"/>
      <c r="B820" s="222" t="str">
        <f>IF(A820="","",VLOOKUP(A820,'IHS DATABASE'!C:D,2,0))</f>
        <v/>
      </c>
      <c r="C820" s="223" t="str">
        <f>IF(A820="","",VLOOKUP(A820,'IHS DATABASE'!C:AD,27,0))</f>
        <v/>
      </c>
      <c r="D820" s="223"/>
      <c r="E820" s="223" t="str">
        <f>IF(A820="","",VLOOKUP(A820,'IHS DATABASE'!C:G,5,0))</f>
        <v/>
      </c>
      <c r="F820" s="223" t="str">
        <f>IF(A820="","",VLOOKUP(A820,'IHS DATABASE'!C:AB,26,0))</f>
        <v/>
      </c>
      <c r="G820" s="222" t="str">
        <f>IF(A820="","",VLOOKUP(A820,'IHS DATABASE'!C:X,22,0))</f>
        <v/>
      </c>
      <c r="H820" s="224"/>
      <c r="I820" s="223" t="str">
        <f>IF(A820="","",VLOOKUP(A820,'IHS DATABASE'!C:W,21,0))</f>
        <v/>
      </c>
      <c r="J820" s="223" t="str">
        <f>IF(A820="","",VLOOKUP(A820,'IHS DATABASE'!C:T,18,0))</f>
        <v/>
      </c>
      <c r="K820" s="223"/>
      <c r="L820" s="223"/>
      <c r="M820" s="223" t="str">
        <f>IF(A820="","",VLOOKUP(A820,'IHS DATABASE'!C:U,19,0))</f>
        <v/>
      </c>
      <c r="Q820" s="233"/>
      <c r="R820" s="234"/>
      <c r="S820" s="234" t="str">
        <f>IF(A820="","",VLOOKUP(A820,'IHS DATABASE'!C:BG,30,0))</f>
        <v/>
      </c>
      <c r="T820" s="223"/>
      <c r="U820" s="234" t="str">
        <f>IF(A820="","",VLOOKUP(A820,'IHS DATABASE'!C:AG,31,0))</f>
        <v/>
      </c>
      <c r="V820" s="13"/>
      <c r="W820" s="13"/>
      <c r="X820" s="13"/>
      <c r="Y820" s="237">
        <f t="shared" si="105"/>
        <v>0</v>
      </c>
      <c r="Z820" s="237">
        <f t="shared" si="106"/>
        <v>0</v>
      </c>
      <c r="AA820" s="237" t="str">
        <f t="shared" si="107"/>
        <v>OK</v>
      </c>
      <c r="AB820" s="238"/>
      <c r="AC820" s="238"/>
      <c r="AD820" s="238"/>
      <c r="AE820" s="239"/>
      <c r="AG820" s="245"/>
      <c r="AH820" s="245"/>
      <c r="AI820" s="246"/>
      <c r="AJ820" s="246"/>
      <c r="AK820" s="240">
        <f t="shared" si="108"/>
        <v>0</v>
      </c>
      <c r="AL820" s="240">
        <f t="shared" si="109"/>
        <v>0</v>
      </c>
      <c r="AM820" s="247" t="e">
        <f t="shared" si="110"/>
        <v>#DIV/0!</v>
      </c>
      <c r="AN820" s="240" t="str">
        <f>IF(A820="","",VLOOKUP(A820,'IHS DATABASE'!C:H,6,0))</f>
        <v/>
      </c>
      <c r="AO820" s="240"/>
      <c r="AP820" s="248"/>
      <c r="AQ820" s="248"/>
      <c r="AR820" s="222"/>
      <c r="AS820" s="222"/>
      <c r="AT820" s="222">
        <f t="shared" si="111"/>
        <v>0</v>
      </c>
      <c r="AU820" s="222"/>
      <c r="AV820" s="249"/>
      <c r="AW820" s="249"/>
      <c r="AX820" s="222"/>
      <c r="AY820" s="222"/>
      <c r="AZ820" s="222"/>
      <c r="BA820" s="222"/>
      <c r="BB820" s="249"/>
      <c r="BC820" s="249"/>
      <c r="BD820" s="249"/>
      <c r="BE820" s="249"/>
    </row>
    <row r="821" spans="1:57">
      <c r="A821" s="221"/>
      <c r="B821" s="222" t="str">
        <f>IF(A821="","",VLOOKUP(A821,'IHS DATABASE'!C:D,2,0))</f>
        <v/>
      </c>
      <c r="C821" s="223" t="str">
        <f>IF(A821="","",VLOOKUP(A821,'IHS DATABASE'!C:AD,27,0))</f>
        <v/>
      </c>
      <c r="D821" s="223"/>
      <c r="E821" s="223" t="str">
        <f>IF(A821="","",VLOOKUP(A821,'IHS DATABASE'!C:G,5,0))</f>
        <v/>
      </c>
      <c r="F821" s="223" t="str">
        <f>IF(A821="","",VLOOKUP(A821,'IHS DATABASE'!C:AB,26,0))</f>
        <v/>
      </c>
      <c r="G821" s="222" t="str">
        <f>IF(A821="","",VLOOKUP(A821,'IHS DATABASE'!C:X,22,0))</f>
        <v/>
      </c>
      <c r="H821" s="224"/>
      <c r="I821" s="223" t="str">
        <f>IF(A821="","",VLOOKUP(A821,'IHS DATABASE'!C:W,21,0))</f>
        <v/>
      </c>
      <c r="J821" s="223" t="str">
        <f>IF(A821="","",VLOOKUP(A821,'IHS DATABASE'!C:T,18,0))</f>
        <v/>
      </c>
      <c r="K821" s="223"/>
      <c r="L821" s="223"/>
      <c r="M821" s="223" t="str">
        <f>IF(A821="","",VLOOKUP(A821,'IHS DATABASE'!C:U,19,0))</f>
        <v/>
      </c>
      <c r="Q821" s="233"/>
      <c r="R821" s="234"/>
      <c r="S821" s="234" t="str">
        <f>IF(A821="","",VLOOKUP(A821,'IHS DATABASE'!C:BG,30,0))</f>
        <v/>
      </c>
      <c r="T821" s="223"/>
      <c r="U821" s="234" t="str">
        <f>IF(A821="","",VLOOKUP(A821,'IHS DATABASE'!C:AG,31,0))</f>
        <v/>
      </c>
      <c r="V821" s="13"/>
      <c r="W821" s="13"/>
      <c r="X821" s="13"/>
      <c r="Y821" s="237">
        <f t="shared" si="105"/>
        <v>0</v>
      </c>
      <c r="Z821" s="237">
        <f t="shared" si="106"/>
        <v>0</v>
      </c>
      <c r="AA821" s="237" t="str">
        <f t="shared" si="107"/>
        <v>OK</v>
      </c>
      <c r="AB821" s="238"/>
      <c r="AC821" s="238"/>
      <c r="AD821" s="238"/>
      <c r="AE821" s="239"/>
      <c r="AG821" s="245"/>
      <c r="AH821" s="245"/>
      <c r="AI821" s="246"/>
      <c r="AJ821" s="246"/>
      <c r="AK821" s="240">
        <f t="shared" si="108"/>
        <v>0</v>
      </c>
      <c r="AL821" s="240">
        <f t="shared" si="109"/>
        <v>0</v>
      </c>
      <c r="AM821" s="247" t="e">
        <f t="shared" si="110"/>
        <v>#DIV/0!</v>
      </c>
      <c r="AN821" s="240" t="str">
        <f>IF(A821="","",VLOOKUP(A821,'IHS DATABASE'!C:H,6,0))</f>
        <v/>
      </c>
      <c r="AO821" s="240"/>
      <c r="AP821" s="248"/>
      <c r="AQ821" s="248"/>
      <c r="AR821" s="222"/>
      <c r="AS821" s="222"/>
      <c r="AT821" s="222">
        <f t="shared" si="111"/>
        <v>0</v>
      </c>
      <c r="AU821" s="222"/>
      <c r="AV821" s="249"/>
      <c r="AW821" s="249"/>
      <c r="AX821" s="222"/>
      <c r="AY821" s="222"/>
      <c r="AZ821" s="222"/>
      <c r="BA821" s="222"/>
      <c r="BB821" s="249"/>
      <c r="BC821" s="249"/>
      <c r="BD821" s="249"/>
      <c r="BE821" s="249"/>
    </row>
    <row r="822" spans="1:57">
      <c r="A822" s="221"/>
      <c r="B822" s="222" t="str">
        <f>IF(A822="","",VLOOKUP(A822,'IHS DATABASE'!C:D,2,0))</f>
        <v/>
      </c>
      <c r="C822" s="223" t="str">
        <f>IF(A822="","",VLOOKUP(A822,'IHS DATABASE'!C:AD,27,0))</f>
        <v/>
      </c>
      <c r="D822" s="223"/>
      <c r="E822" s="223" t="str">
        <f>IF(A822="","",VLOOKUP(A822,'IHS DATABASE'!C:G,5,0))</f>
        <v/>
      </c>
      <c r="F822" s="223" t="str">
        <f>IF(A822="","",VLOOKUP(A822,'IHS DATABASE'!C:AB,26,0))</f>
        <v/>
      </c>
      <c r="G822" s="222" t="str">
        <f>IF(A822="","",VLOOKUP(A822,'IHS DATABASE'!C:X,22,0))</f>
        <v/>
      </c>
      <c r="H822" s="224"/>
      <c r="I822" s="223" t="str">
        <f>IF(A822="","",VLOOKUP(A822,'IHS DATABASE'!C:W,21,0))</f>
        <v/>
      </c>
      <c r="J822" s="223" t="str">
        <f>IF(A822="","",VLOOKUP(A822,'IHS DATABASE'!C:T,18,0))</f>
        <v/>
      </c>
      <c r="K822" s="223"/>
      <c r="L822" s="223"/>
      <c r="M822" s="223" t="str">
        <f>IF(A822="","",VLOOKUP(A822,'IHS DATABASE'!C:U,19,0))</f>
        <v/>
      </c>
      <c r="Q822" s="233"/>
      <c r="R822" s="234"/>
      <c r="S822" s="234" t="str">
        <f>IF(A822="","",VLOOKUP(A822,'IHS DATABASE'!C:BG,30,0))</f>
        <v/>
      </c>
      <c r="T822" s="223"/>
      <c r="U822" s="234" t="str">
        <f>IF(A822="","",VLOOKUP(A822,'IHS DATABASE'!C:AG,31,0))</f>
        <v/>
      </c>
      <c r="V822" s="13"/>
      <c r="W822" s="13"/>
      <c r="X822" s="13"/>
      <c r="Y822" s="237">
        <f t="shared" si="105"/>
        <v>0</v>
      </c>
      <c r="Z822" s="237">
        <f t="shared" si="106"/>
        <v>0</v>
      </c>
      <c r="AA822" s="237" t="str">
        <f t="shared" si="107"/>
        <v>OK</v>
      </c>
      <c r="AB822" s="238"/>
      <c r="AC822" s="238"/>
      <c r="AD822" s="238"/>
      <c r="AE822" s="239"/>
      <c r="AG822" s="245"/>
      <c r="AH822" s="245"/>
      <c r="AI822" s="246"/>
      <c r="AJ822" s="246"/>
      <c r="AK822" s="240">
        <f t="shared" si="108"/>
        <v>0</v>
      </c>
      <c r="AL822" s="240">
        <f t="shared" si="109"/>
        <v>0</v>
      </c>
      <c r="AM822" s="247" t="e">
        <f t="shared" si="110"/>
        <v>#DIV/0!</v>
      </c>
      <c r="AN822" s="240" t="str">
        <f>IF(A822="","",VLOOKUP(A822,'IHS DATABASE'!C:H,6,0))</f>
        <v/>
      </c>
      <c r="AO822" s="240"/>
      <c r="AP822" s="248"/>
      <c r="AQ822" s="248"/>
      <c r="AR822" s="222"/>
      <c r="AS822" s="222"/>
      <c r="AT822" s="222">
        <f t="shared" si="111"/>
        <v>0</v>
      </c>
      <c r="AU822" s="222"/>
      <c r="AV822" s="249"/>
      <c r="AW822" s="249"/>
      <c r="AX822" s="222"/>
      <c r="AY822" s="222"/>
      <c r="AZ822" s="222"/>
      <c r="BA822" s="222"/>
      <c r="BB822" s="249"/>
      <c r="BC822" s="249"/>
      <c r="BD822" s="249"/>
      <c r="BE822" s="249"/>
    </row>
    <row r="823" spans="1:57">
      <c r="A823" s="221"/>
      <c r="B823" s="222" t="str">
        <f>IF(A823="","",VLOOKUP(A823,'IHS DATABASE'!C:D,2,0))</f>
        <v/>
      </c>
      <c r="C823" s="223" t="str">
        <f>IF(A823="","",VLOOKUP(A823,'IHS DATABASE'!C:AD,27,0))</f>
        <v/>
      </c>
      <c r="D823" s="223"/>
      <c r="E823" s="223" t="str">
        <f>IF(A823="","",VLOOKUP(A823,'IHS DATABASE'!C:G,5,0))</f>
        <v/>
      </c>
      <c r="F823" s="223" t="str">
        <f>IF(A823="","",VLOOKUP(A823,'IHS DATABASE'!C:AB,26,0))</f>
        <v/>
      </c>
      <c r="G823" s="222" t="str">
        <f>IF(A823="","",VLOOKUP(A823,'IHS DATABASE'!C:X,22,0))</f>
        <v/>
      </c>
      <c r="H823" s="224"/>
      <c r="I823" s="223" t="str">
        <f>IF(A823="","",VLOOKUP(A823,'IHS DATABASE'!C:W,21,0))</f>
        <v/>
      </c>
      <c r="J823" s="223" t="str">
        <f>IF(A823="","",VLOOKUP(A823,'IHS DATABASE'!C:T,18,0))</f>
        <v/>
      </c>
      <c r="K823" s="223"/>
      <c r="L823" s="223"/>
      <c r="M823" s="223" t="str">
        <f>IF(A823="","",VLOOKUP(A823,'IHS DATABASE'!C:U,19,0))</f>
        <v/>
      </c>
      <c r="Q823" s="233"/>
      <c r="R823" s="234"/>
      <c r="S823" s="234" t="str">
        <f>IF(A823="","",VLOOKUP(A823,'IHS DATABASE'!C:BG,30,0))</f>
        <v/>
      </c>
      <c r="T823" s="223"/>
      <c r="U823" s="234" t="str">
        <f>IF(A823="","",VLOOKUP(A823,'IHS DATABASE'!C:AG,31,0))</f>
        <v/>
      </c>
      <c r="V823" s="13"/>
      <c r="W823" s="13"/>
      <c r="X823" s="13"/>
      <c r="Y823" s="237">
        <f t="shared" si="105"/>
        <v>0</v>
      </c>
      <c r="Z823" s="237">
        <f t="shared" si="106"/>
        <v>0</v>
      </c>
      <c r="AA823" s="237" t="str">
        <f t="shared" si="107"/>
        <v>OK</v>
      </c>
      <c r="AB823" s="238"/>
      <c r="AC823" s="238"/>
      <c r="AD823" s="238"/>
      <c r="AE823" s="239"/>
      <c r="AG823" s="245"/>
      <c r="AH823" s="245"/>
      <c r="AI823" s="246"/>
      <c r="AJ823" s="246"/>
      <c r="AK823" s="240">
        <f t="shared" si="108"/>
        <v>0</v>
      </c>
      <c r="AL823" s="240">
        <f t="shared" si="109"/>
        <v>0</v>
      </c>
      <c r="AM823" s="247" t="e">
        <f t="shared" si="110"/>
        <v>#DIV/0!</v>
      </c>
      <c r="AN823" s="240" t="str">
        <f>IF(A823="","",VLOOKUP(A823,'IHS DATABASE'!C:H,6,0))</f>
        <v/>
      </c>
      <c r="AO823" s="240"/>
      <c r="AP823" s="248"/>
      <c r="AQ823" s="248"/>
      <c r="AR823" s="222"/>
      <c r="AS823" s="222"/>
      <c r="AT823" s="222">
        <f t="shared" si="111"/>
        <v>0</v>
      </c>
      <c r="AU823" s="222"/>
      <c r="AV823" s="249"/>
      <c r="AW823" s="249"/>
      <c r="AX823" s="222"/>
      <c r="AY823" s="222"/>
      <c r="AZ823" s="222"/>
      <c r="BA823" s="222"/>
      <c r="BB823" s="249"/>
      <c r="BC823" s="249"/>
      <c r="BD823" s="249"/>
      <c r="BE823" s="249"/>
    </row>
    <row r="824" spans="1:57">
      <c r="A824" s="221"/>
      <c r="B824" s="222" t="str">
        <f>IF(A824="","",VLOOKUP(A824,'IHS DATABASE'!C:D,2,0))</f>
        <v/>
      </c>
      <c r="C824" s="223" t="str">
        <f>IF(A824="","",VLOOKUP(A824,'IHS DATABASE'!C:AD,27,0))</f>
        <v/>
      </c>
      <c r="D824" s="223"/>
      <c r="E824" s="223" t="str">
        <f>IF(A824="","",VLOOKUP(A824,'IHS DATABASE'!C:G,5,0))</f>
        <v/>
      </c>
      <c r="F824" s="223" t="str">
        <f>IF(A824="","",VLOOKUP(A824,'IHS DATABASE'!C:AB,26,0))</f>
        <v/>
      </c>
      <c r="G824" s="222" t="str">
        <f>IF(A824="","",VLOOKUP(A824,'IHS DATABASE'!C:X,22,0))</f>
        <v/>
      </c>
      <c r="H824" s="224"/>
      <c r="I824" s="223" t="str">
        <f>IF(A824="","",VLOOKUP(A824,'IHS DATABASE'!C:W,21,0))</f>
        <v/>
      </c>
      <c r="J824" s="223" t="str">
        <f>IF(A824="","",VLOOKUP(A824,'IHS DATABASE'!C:T,18,0))</f>
        <v/>
      </c>
      <c r="K824" s="223"/>
      <c r="L824" s="223"/>
      <c r="M824" s="223" t="str">
        <f>IF(A824="","",VLOOKUP(A824,'IHS DATABASE'!C:U,19,0))</f>
        <v/>
      </c>
      <c r="Q824" s="233"/>
      <c r="R824" s="234"/>
      <c r="S824" s="234" t="str">
        <f>IF(A824="","",VLOOKUP(A824,'IHS DATABASE'!C:BG,30,0))</f>
        <v/>
      </c>
      <c r="T824" s="223"/>
      <c r="U824" s="234" t="str">
        <f>IF(A824="","",VLOOKUP(A824,'IHS DATABASE'!C:AG,31,0))</f>
        <v/>
      </c>
      <c r="V824" s="13"/>
      <c r="W824" s="13"/>
      <c r="X824" s="13"/>
      <c r="Y824" s="237">
        <f t="shared" si="105"/>
        <v>0</v>
      </c>
      <c r="Z824" s="237">
        <f t="shared" si="106"/>
        <v>0</v>
      </c>
      <c r="AA824" s="237" t="str">
        <f t="shared" si="107"/>
        <v>OK</v>
      </c>
      <c r="AB824" s="238"/>
      <c r="AC824" s="238"/>
      <c r="AD824" s="238"/>
      <c r="AE824" s="239"/>
      <c r="AG824" s="245"/>
      <c r="AH824" s="245"/>
      <c r="AI824" s="246"/>
      <c r="AJ824" s="246"/>
      <c r="AK824" s="240">
        <f t="shared" si="108"/>
        <v>0</v>
      </c>
      <c r="AL824" s="240">
        <f t="shared" si="109"/>
        <v>0</v>
      </c>
      <c r="AM824" s="247" t="e">
        <f t="shared" si="110"/>
        <v>#DIV/0!</v>
      </c>
      <c r="AN824" s="240" t="str">
        <f>IF(A824="","",VLOOKUP(A824,'IHS DATABASE'!C:H,6,0))</f>
        <v/>
      </c>
      <c r="AO824" s="240"/>
      <c r="AP824" s="248"/>
      <c r="AQ824" s="248"/>
      <c r="AR824" s="222"/>
      <c r="AS824" s="222"/>
      <c r="AT824" s="222">
        <f t="shared" si="111"/>
        <v>0</v>
      </c>
      <c r="AU824" s="222"/>
      <c r="AV824" s="249"/>
      <c r="AW824" s="249"/>
      <c r="AX824" s="222"/>
      <c r="AY824" s="222"/>
      <c r="AZ824" s="222"/>
      <c r="BA824" s="222"/>
      <c r="BB824" s="249"/>
      <c r="BC824" s="249"/>
      <c r="BD824" s="249"/>
      <c r="BE824" s="249"/>
    </row>
    <row r="825" spans="1:57">
      <c r="A825" s="221"/>
      <c r="B825" s="222" t="str">
        <f>IF(A825="","",VLOOKUP(A825,'IHS DATABASE'!C:D,2,0))</f>
        <v/>
      </c>
      <c r="C825" s="223" t="str">
        <f>IF(A825="","",VLOOKUP(A825,'IHS DATABASE'!C:AD,27,0))</f>
        <v/>
      </c>
      <c r="D825" s="223"/>
      <c r="E825" s="223" t="str">
        <f>IF(A825="","",VLOOKUP(A825,'IHS DATABASE'!C:G,5,0))</f>
        <v/>
      </c>
      <c r="F825" s="223" t="str">
        <f>IF(A825="","",VLOOKUP(A825,'IHS DATABASE'!C:AB,26,0))</f>
        <v/>
      </c>
      <c r="G825" s="222" t="str">
        <f>IF(A825="","",VLOOKUP(A825,'IHS DATABASE'!C:X,22,0))</f>
        <v/>
      </c>
      <c r="H825" s="224"/>
      <c r="I825" s="223" t="str">
        <f>IF(A825="","",VLOOKUP(A825,'IHS DATABASE'!C:W,21,0))</f>
        <v/>
      </c>
      <c r="J825" s="223" t="str">
        <f>IF(A825="","",VLOOKUP(A825,'IHS DATABASE'!C:T,18,0))</f>
        <v/>
      </c>
      <c r="K825" s="223"/>
      <c r="L825" s="223"/>
      <c r="M825" s="223" t="str">
        <f>IF(A825="","",VLOOKUP(A825,'IHS DATABASE'!C:U,19,0))</f>
        <v/>
      </c>
      <c r="Q825" s="233"/>
      <c r="R825" s="234"/>
      <c r="S825" s="234" t="str">
        <f>IF(A825="","",VLOOKUP(A825,'IHS DATABASE'!C:BG,30,0))</f>
        <v/>
      </c>
      <c r="T825" s="223"/>
      <c r="U825" s="234" t="str">
        <f>IF(A825="","",VLOOKUP(A825,'IHS DATABASE'!C:AG,31,0))</f>
        <v/>
      </c>
      <c r="V825" s="13"/>
      <c r="W825" s="13"/>
      <c r="X825" s="13"/>
      <c r="Y825" s="237">
        <f t="shared" si="105"/>
        <v>0</v>
      </c>
      <c r="Z825" s="237">
        <f t="shared" si="106"/>
        <v>0</v>
      </c>
      <c r="AA825" s="237" t="str">
        <f t="shared" si="107"/>
        <v>OK</v>
      </c>
      <c r="AB825" s="238"/>
      <c r="AC825" s="238"/>
      <c r="AD825" s="238"/>
      <c r="AE825" s="239"/>
      <c r="AG825" s="245"/>
      <c r="AH825" s="245"/>
      <c r="AI825" s="246"/>
      <c r="AJ825" s="246"/>
      <c r="AK825" s="240">
        <f t="shared" si="108"/>
        <v>0</v>
      </c>
      <c r="AL825" s="240">
        <f t="shared" si="109"/>
        <v>0</v>
      </c>
      <c r="AM825" s="247" t="e">
        <f t="shared" si="110"/>
        <v>#DIV/0!</v>
      </c>
      <c r="AN825" s="240" t="str">
        <f>IF(A825="","",VLOOKUP(A825,'IHS DATABASE'!C:H,6,0))</f>
        <v/>
      </c>
      <c r="AO825" s="240"/>
      <c r="AP825" s="248"/>
      <c r="AQ825" s="248"/>
      <c r="AR825" s="222"/>
      <c r="AS825" s="222"/>
      <c r="AT825" s="222">
        <f t="shared" si="111"/>
        <v>0</v>
      </c>
      <c r="AU825" s="222"/>
      <c r="AV825" s="249"/>
      <c r="AW825" s="249"/>
      <c r="AX825" s="222"/>
      <c r="AY825" s="222"/>
      <c r="AZ825" s="222"/>
      <c r="BA825" s="222"/>
      <c r="BB825" s="249"/>
      <c r="BC825" s="249"/>
      <c r="BD825" s="249"/>
      <c r="BE825" s="249"/>
    </row>
    <row r="826" spans="1:57">
      <c r="A826" s="221"/>
      <c r="B826" s="222" t="str">
        <f>IF(A826="","",VLOOKUP(A826,'IHS DATABASE'!C:D,2,0))</f>
        <v/>
      </c>
      <c r="C826" s="223" t="str">
        <f>IF(A826="","",VLOOKUP(A826,'IHS DATABASE'!C:AD,27,0))</f>
        <v/>
      </c>
      <c r="D826" s="223"/>
      <c r="E826" s="223" t="str">
        <f>IF(A826="","",VLOOKUP(A826,'IHS DATABASE'!C:G,5,0))</f>
        <v/>
      </c>
      <c r="F826" s="223" t="str">
        <f>IF(A826="","",VLOOKUP(A826,'IHS DATABASE'!C:AB,26,0))</f>
        <v/>
      </c>
      <c r="G826" s="222" t="str">
        <f>IF(A826="","",VLOOKUP(A826,'IHS DATABASE'!C:X,22,0))</f>
        <v/>
      </c>
      <c r="H826" s="224"/>
      <c r="I826" s="223" t="str">
        <f>IF(A826="","",VLOOKUP(A826,'IHS DATABASE'!C:W,21,0))</f>
        <v/>
      </c>
      <c r="J826" s="223" t="str">
        <f>IF(A826="","",VLOOKUP(A826,'IHS DATABASE'!C:T,18,0))</f>
        <v/>
      </c>
      <c r="K826" s="223"/>
      <c r="L826" s="223"/>
      <c r="M826" s="223" t="str">
        <f>IF(A826="","",VLOOKUP(A826,'IHS DATABASE'!C:U,19,0))</f>
        <v/>
      </c>
      <c r="Q826" s="233"/>
      <c r="R826" s="234"/>
      <c r="S826" s="234" t="str">
        <f>IF(A826="","",VLOOKUP(A826,'IHS DATABASE'!C:BG,30,0))</f>
        <v/>
      </c>
      <c r="T826" s="223"/>
      <c r="U826" s="234" t="str">
        <f>IF(A826="","",VLOOKUP(A826,'IHS DATABASE'!C:AG,31,0))</f>
        <v/>
      </c>
      <c r="V826" s="13"/>
      <c r="W826" s="13"/>
      <c r="X826" s="13"/>
      <c r="Y826" s="237">
        <f t="shared" si="105"/>
        <v>0</v>
      </c>
      <c r="Z826" s="237">
        <f t="shared" si="106"/>
        <v>0</v>
      </c>
      <c r="AA826" s="237" t="str">
        <f t="shared" si="107"/>
        <v>OK</v>
      </c>
      <c r="AB826" s="238"/>
      <c r="AC826" s="238"/>
      <c r="AD826" s="238"/>
      <c r="AE826" s="239"/>
      <c r="AG826" s="245"/>
      <c r="AH826" s="245"/>
      <c r="AI826" s="246"/>
      <c r="AJ826" s="246"/>
      <c r="AK826" s="240">
        <f t="shared" si="108"/>
        <v>0</v>
      </c>
      <c r="AL826" s="240">
        <f t="shared" si="109"/>
        <v>0</v>
      </c>
      <c r="AM826" s="247" t="e">
        <f t="shared" si="110"/>
        <v>#DIV/0!</v>
      </c>
      <c r="AN826" s="240" t="str">
        <f>IF(A826="","",VLOOKUP(A826,'IHS DATABASE'!C:H,6,0))</f>
        <v/>
      </c>
      <c r="AO826" s="240"/>
      <c r="AP826" s="248"/>
      <c r="AQ826" s="248"/>
      <c r="AR826" s="222"/>
      <c r="AS826" s="222"/>
      <c r="AT826" s="222">
        <f t="shared" si="111"/>
        <v>0</v>
      </c>
      <c r="AU826" s="222"/>
      <c r="AV826" s="249"/>
      <c r="AW826" s="249"/>
      <c r="AX826" s="222"/>
      <c r="AY826" s="222"/>
      <c r="AZ826" s="222"/>
      <c r="BA826" s="222"/>
      <c r="BB826" s="249"/>
      <c r="BC826" s="249"/>
      <c r="BD826" s="249"/>
      <c r="BE826" s="249"/>
    </row>
    <row r="827" spans="1:57">
      <c r="A827" s="221"/>
      <c r="B827" s="222" t="str">
        <f>IF(A827="","",VLOOKUP(A827,'IHS DATABASE'!C:D,2,0))</f>
        <v/>
      </c>
      <c r="C827" s="223" t="str">
        <f>IF(A827="","",VLOOKUP(A827,'IHS DATABASE'!C:AD,27,0))</f>
        <v/>
      </c>
      <c r="D827" s="223"/>
      <c r="E827" s="223" t="str">
        <f>IF(A827="","",VLOOKUP(A827,'IHS DATABASE'!C:G,5,0))</f>
        <v/>
      </c>
      <c r="F827" s="223" t="str">
        <f>IF(A827="","",VLOOKUP(A827,'IHS DATABASE'!C:AB,26,0))</f>
        <v/>
      </c>
      <c r="G827" s="222" t="str">
        <f>IF(A827="","",VLOOKUP(A827,'IHS DATABASE'!C:X,22,0))</f>
        <v/>
      </c>
      <c r="H827" s="224"/>
      <c r="I827" s="223" t="str">
        <f>IF(A827="","",VLOOKUP(A827,'IHS DATABASE'!C:W,21,0))</f>
        <v/>
      </c>
      <c r="J827" s="223" t="str">
        <f>IF(A827="","",VLOOKUP(A827,'IHS DATABASE'!C:T,18,0))</f>
        <v/>
      </c>
      <c r="K827" s="223"/>
      <c r="L827" s="223"/>
      <c r="M827" s="223" t="str">
        <f>IF(A827="","",VLOOKUP(A827,'IHS DATABASE'!C:U,19,0))</f>
        <v/>
      </c>
      <c r="Q827" s="233"/>
      <c r="R827" s="234"/>
      <c r="S827" s="234" t="str">
        <f>IF(A827="","",VLOOKUP(A827,'IHS DATABASE'!C:BG,30,0))</f>
        <v/>
      </c>
      <c r="T827" s="223"/>
      <c r="U827" s="234" t="str">
        <f>IF(A827="","",VLOOKUP(A827,'IHS DATABASE'!C:AG,31,0))</f>
        <v/>
      </c>
      <c r="V827" s="13"/>
      <c r="W827" s="13"/>
      <c r="X827" s="13"/>
      <c r="Y827" s="237">
        <f t="shared" si="105"/>
        <v>0</v>
      </c>
      <c r="Z827" s="237">
        <f t="shared" si="106"/>
        <v>0</v>
      </c>
      <c r="AA827" s="237" t="str">
        <f t="shared" si="107"/>
        <v>OK</v>
      </c>
      <c r="AB827" s="238"/>
      <c r="AC827" s="238"/>
      <c r="AD827" s="238"/>
      <c r="AE827" s="239"/>
      <c r="AG827" s="245"/>
      <c r="AH827" s="245"/>
      <c r="AI827" s="246"/>
      <c r="AJ827" s="246"/>
      <c r="AK827" s="240">
        <f t="shared" si="108"/>
        <v>0</v>
      </c>
      <c r="AL827" s="240">
        <f t="shared" si="109"/>
        <v>0</v>
      </c>
      <c r="AM827" s="247" t="e">
        <f t="shared" si="110"/>
        <v>#DIV/0!</v>
      </c>
      <c r="AN827" s="240" t="str">
        <f>IF(A827="","",VLOOKUP(A827,'IHS DATABASE'!C:H,6,0))</f>
        <v/>
      </c>
      <c r="AO827" s="240"/>
      <c r="AP827" s="248"/>
      <c r="AQ827" s="248"/>
      <c r="AR827" s="222"/>
      <c r="AS827" s="222"/>
      <c r="AT827" s="222">
        <f t="shared" si="111"/>
        <v>0</v>
      </c>
      <c r="AU827" s="222"/>
      <c r="AV827" s="249"/>
      <c r="AW827" s="249"/>
      <c r="AX827" s="222"/>
      <c r="AY827" s="222"/>
      <c r="AZ827" s="222"/>
      <c r="BA827" s="222"/>
      <c r="BB827" s="249"/>
      <c r="BC827" s="249"/>
      <c r="BD827" s="249"/>
      <c r="BE827" s="249"/>
    </row>
    <row r="828" spans="1:57">
      <c r="A828" s="221"/>
      <c r="B828" s="222" t="str">
        <f>IF(A828="","",VLOOKUP(A828,'IHS DATABASE'!C:D,2,0))</f>
        <v/>
      </c>
      <c r="C828" s="223" t="str">
        <f>IF(A828="","",VLOOKUP(A828,'IHS DATABASE'!C:AD,27,0))</f>
        <v/>
      </c>
      <c r="D828" s="223"/>
      <c r="E828" s="223" t="str">
        <f>IF(A828="","",VLOOKUP(A828,'IHS DATABASE'!C:G,5,0))</f>
        <v/>
      </c>
      <c r="F828" s="223" t="str">
        <f>IF(A828="","",VLOOKUP(A828,'IHS DATABASE'!C:AB,26,0))</f>
        <v/>
      </c>
      <c r="G828" s="222" t="str">
        <f>IF(A828="","",VLOOKUP(A828,'IHS DATABASE'!C:X,22,0))</f>
        <v/>
      </c>
      <c r="H828" s="224"/>
      <c r="I828" s="223" t="str">
        <f>IF(A828="","",VLOOKUP(A828,'IHS DATABASE'!C:W,21,0))</f>
        <v/>
      </c>
      <c r="J828" s="223" t="str">
        <f>IF(A828="","",VLOOKUP(A828,'IHS DATABASE'!C:T,18,0))</f>
        <v/>
      </c>
      <c r="K828" s="223"/>
      <c r="L828" s="223"/>
      <c r="M828" s="223" t="str">
        <f>IF(A828="","",VLOOKUP(A828,'IHS DATABASE'!C:U,19,0))</f>
        <v/>
      </c>
      <c r="Q828" s="233"/>
      <c r="R828" s="234"/>
      <c r="S828" s="234" t="str">
        <f>IF(A828="","",VLOOKUP(A828,'IHS DATABASE'!C:BG,30,0))</f>
        <v/>
      </c>
      <c r="T828" s="223"/>
      <c r="U828" s="234" t="str">
        <f>IF(A828="","",VLOOKUP(A828,'IHS DATABASE'!C:AG,31,0))</f>
        <v/>
      </c>
      <c r="V828" s="13"/>
      <c r="W828" s="13"/>
      <c r="X828" s="13"/>
      <c r="Y828" s="237">
        <f t="shared" si="105"/>
        <v>0</v>
      </c>
      <c r="Z828" s="237">
        <f t="shared" si="106"/>
        <v>0</v>
      </c>
      <c r="AA828" s="237" t="str">
        <f t="shared" si="107"/>
        <v>OK</v>
      </c>
      <c r="AB828" s="238"/>
      <c r="AC828" s="238"/>
      <c r="AD828" s="238"/>
      <c r="AE828" s="239"/>
      <c r="AG828" s="245"/>
      <c r="AH828" s="245"/>
      <c r="AI828" s="246"/>
      <c r="AJ828" s="246"/>
      <c r="AK828" s="240">
        <f t="shared" si="108"/>
        <v>0</v>
      </c>
      <c r="AL828" s="240">
        <f t="shared" si="109"/>
        <v>0</v>
      </c>
      <c r="AM828" s="247" t="e">
        <f t="shared" si="110"/>
        <v>#DIV/0!</v>
      </c>
      <c r="AN828" s="240" t="str">
        <f>IF(A828="","",VLOOKUP(A828,'IHS DATABASE'!C:H,6,0))</f>
        <v/>
      </c>
      <c r="AO828" s="240"/>
      <c r="AP828" s="248"/>
      <c r="AQ828" s="248"/>
      <c r="AR828" s="222"/>
      <c r="AS828" s="222"/>
      <c r="AT828" s="222">
        <f t="shared" si="111"/>
        <v>0</v>
      </c>
      <c r="AU828" s="222"/>
      <c r="AV828" s="249"/>
      <c r="AW828" s="249"/>
      <c r="AX828" s="222"/>
      <c r="AY828" s="222"/>
      <c r="AZ828" s="222"/>
      <c r="BA828" s="222"/>
      <c r="BB828" s="249"/>
      <c r="BC828" s="249"/>
      <c r="BD828" s="249"/>
      <c r="BE828" s="249"/>
    </row>
    <row r="829" spans="1:57">
      <c r="A829" s="221"/>
      <c r="B829" s="222" t="str">
        <f>IF(A829="","",VLOOKUP(A829,'IHS DATABASE'!C:D,2,0))</f>
        <v/>
      </c>
      <c r="C829" s="223" t="str">
        <f>IF(A829="","",VLOOKUP(A829,'IHS DATABASE'!C:AD,27,0))</f>
        <v/>
      </c>
      <c r="D829" s="223"/>
      <c r="E829" s="223" t="str">
        <f>IF(A829="","",VLOOKUP(A829,'IHS DATABASE'!C:G,5,0))</f>
        <v/>
      </c>
      <c r="F829" s="223" t="str">
        <f>IF(A829="","",VLOOKUP(A829,'IHS DATABASE'!C:AB,26,0))</f>
        <v/>
      </c>
      <c r="G829" s="222" t="str">
        <f>IF(A829="","",VLOOKUP(A829,'IHS DATABASE'!C:X,22,0))</f>
        <v/>
      </c>
      <c r="H829" s="224"/>
      <c r="I829" s="223" t="str">
        <f>IF(A829="","",VLOOKUP(A829,'IHS DATABASE'!C:W,21,0))</f>
        <v/>
      </c>
      <c r="J829" s="223" t="str">
        <f>IF(A829="","",VLOOKUP(A829,'IHS DATABASE'!C:T,18,0))</f>
        <v/>
      </c>
      <c r="K829" s="223"/>
      <c r="L829" s="223"/>
      <c r="M829" s="223" t="str">
        <f>IF(A829="","",VLOOKUP(A829,'IHS DATABASE'!C:U,19,0))</f>
        <v/>
      </c>
      <c r="Q829" s="233"/>
      <c r="R829" s="234"/>
      <c r="S829" s="234" t="str">
        <f>IF(A829="","",VLOOKUP(A829,'IHS DATABASE'!C:BG,30,0))</f>
        <v/>
      </c>
      <c r="T829" s="223"/>
      <c r="U829" s="234" t="str">
        <f>IF(A829="","",VLOOKUP(A829,'IHS DATABASE'!C:AG,31,0))</f>
        <v/>
      </c>
      <c r="V829" s="13"/>
      <c r="W829" s="13"/>
      <c r="X829" s="13"/>
      <c r="Y829" s="237">
        <f t="shared" si="105"/>
        <v>0</v>
      </c>
      <c r="Z829" s="237">
        <f t="shared" si="106"/>
        <v>0</v>
      </c>
      <c r="AA829" s="237" t="str">
        <f t="shared" si="107"/>
        <v>OK</v>
      </c>
      <c r="AB829" s="238"/>
      <c r="AC829" s="238"/>
      <c r="AD829" s="238"/>
      <c r="AE829" s="239"/>
      <c r="AG829" s="245"/>
      <c r="AH829" s="245"/>
      <c r="AI829" s="246"/>
      <c r="AJ829" s="246"/>
      <c r="AK829" s="240">
        <f t="shared" si="108"/>
        <v>0</v>
      </c>
      <c r="AL829" s="240">
        <f t="shared" si="109"/>
        <v>0</v>
      </c>
      <c r="AM829" s="247" t="e">
        <f t="shared" si="110"/>
        <v>#DIV/0!</v>
      </c>
      <c r="AN829" s="240" t="str">
        <f>IF(A829="","",VLOOKUP(A829,'IHS DATABASE'!C:H,6,0))</f>
        <v/>
      </c>
      <c r="AO829" s="240"/>
      <c r="AP829" s="248"/>
      <c r="AQ829" s="248"/>
      <c r="AR829" s="222"/>
      <c r="AS829" s="222"/>
      <c r="AT829" s="222">
        <f t="shared" si="111"/>
        <v>0</v>
      </c>
      <c r="AU829" s="222"/>
      <c r="AV829" s="249"/>
      <c r="AW829" s="249"/>
      <c r="AX829" s="222"/>
      <c r="AY829" s="222"/>
      <c r="AZ829" s="222"/>
      <c r="BA829" s="222"/>
      <c r="BB829" s="249"/>
      <c r="BC829" s="249"/>
      <c r="BD829" s="249"/>
      <c r="BE829" s="249"/>
    </row>
    <row r="830" spans="1:57">
      <c r="A830" s="221"/>
      <c r="B830" s="222" t="str">
        <f>IF(A830="","",VLOOKUP(A830,'IHS DATABASE'!C:D,2,0))</f>
        <v/>
      </c>
      <c r="C830" s="223" t="str">
        <f>IF(A830="","",VLOOKUP(A830,'IHS DATABASE'!C:AD,27,0))</f>
        <v/>
      </c>
      <c r="D830" s="223"/>
      <c r="E830" s="223" t="str">
        <f>IF(A830="","",VLOOKUP(A830,'IHS DATABASE'!C:G,5,0))</f>
        <v/>
      </c>
      <c r="F830" s="223" t="str">
        <f>IF(A830="","",VLOOKUP(A830,'IHS DATABASE'!C:AB,26,0))</f>
        <v/>
      </c>
      <c r="G830" s="222" t="str">
        <f>IF(A830="","",VLOOKUP(A830,'IHS DATABASE'!C:X,22,0))</f>
        <v/>
      </c>
      <c r="H830" s="224"/>
      <c r="I830" s="223" t="str">
        <f>IF(A830="","",VLOOKUP(A830,'IHS DATABASE'!C:W,21,0))</f>
        <v/>
      </c>
      <c r="J830" s="223" t="str">
        <f>IF(A830="","",VLOOKUP(A830,'IHS DATABASE'!C:T,18,0))</f>
        <v/>
      </c>
      <c r="K830" s="223"/>
      <c r="L830" s="223"/>
      <c r="M830" s="223" t="str">
        <f>IF(A830="","",VLOOKUP(A830,'IHS DATABASE'!C:U,19,0))</f>
        <v/>
      </c>
      <c r="Q830" s="233"/>
      <c r="R830" s="234"/>
      <c r="S830" s="234" t="str">
        <f>IF(A830="","",VLOOKUP(A830,'IHS DATABASE'!C:BG,30,0))</f>
        <v/>
      </c>
      <c r="T830" s="223"/>
      <c r="U830" s="234" t="str">
        <f>IF(A830="","",VLOOKUP(A830,'IHS DATABASE'!C:AG,31,0))</f>
        <v/>
      </c>
      <c r="V830" s="13"/>
      <c r="W830" s="13"/>
      <c r="X830" s="13"/>
      <c r="Y830" s="237">
        <f t="shared" si="105"/>
        <v>0</v>
      </c>
      <c r="Z830" s="237">
        <f t="shared" si="106"/>
        <v>0</v>
      </c>
      <c r="AA830" s="237" t="str">
        <f t="shared" si="107"/>
        <v>OK</v>
      </c>
      <c r="AB830" s="238"/>
      <c r="AC830" s="238"/>
      <c r="AD830" s="238"/>
      <c r="AE830" s="239"/>
      <c r="AG830" s="245"/>
      <c r="AH830" s="245"/>
      <c r="AI830" s="246"/>
      <c r="AJ830" s="246"/>
      <c r="AK830" s="240">
        <f t="shared" si="108"/>
        <v>0</v>
      </c>
      <c r="AL830" s="240">
        <f t="shared" si="109"/>
        <v>0</v>
      </c>
      <c r="AM830" s="247" t="e">
        <f t="shared" si="110"/>
        <v>#DIV/0!</v>
      </c>
      <c r="AN830" s="240" t="str">
        <f>IF(A830="","",VLOOKUP(A830,'IHS DATABASE'!C:H,6,0))</f>
        <v/>
      </c>
      <c r="AO830" s="240"/>
      <c r="AP830" s="248"/>
      <c r="AQ830" s="248"/>
      <c r="AR830" s="222"/>
      <c r="AS830" s="222"/>
      <c r="AT830" s="222">
        <f t="shared" si="111"/>
        <v>0</v>
      </c>
      <c r="AU830" s="222"/>
      <c r="AV830" s="249"/>
      <c r="AW830" s="249"/>
      <c r="AX830" s="222"/>
      <c r="AY830" s="222"/>
      <c r="AZ830" s="222"/>
      <c r="BA830" s="222"/>
      <c r="BB830" s="249"/>
      <c r="BC830" s="249"/>
      <c r="BD830" s="249"/>
      <c r="BE830" s="249"/>
    </row>
    <row r="831" spans="1:57">
      <c r="A831" s="221"/>
      <c r="B831" s="222" t="str">
        <f>IF(A831="","",VLOOKUP(A831,'IHS DATABASE'!C:D,2,0))</f>
        <v/>
      </c>
      <c r="C831" s="223" t="str">
        <f>IF(A831="","",VLOOKUP(A831,'IHS DATABASE'!C:AD,27,0))</f>
        <v/>
      </c>
      <c r="D831" s="223"/>
      <c r="E831" s="223" t="str">
        <f>IF(A831="","",VLOOKUP(A831,'IHS DATABASE'!C:G,5,0))</f>
        <v/>
      </c>
      <c r="F831" s="223" t="str">
        <f>IF(A831="","",VLOOKUP(A831,'IHS DATABASE'!C:AB,26,0))</f>
        <v/>
      </c>
      <c r="G831" s="222" t="str">
        <f>IF(A831="","",VLOOKUP(A831,'IHS DATABASE'!C:X,22,0))</f>
        <v/>
      </c>
      <c r="H831" s="224"/>
      <c r="I831" s="223" t="str">
        <f>IF(A831="","",VLOOKUP(A831,'IHS DATABASE'!C:W,21,0))</f>
        <v/>
      </c>
      <c r="J831" s="223" t="str">
        <f>IF(A831="","",VLOOKUP(A831,'IHS DATABASE'!C:T,18,0))</f>
        <v/>
      </c>
      <c r="K831" s="223"/>
      <c r="L831" s="223"/>
      <c r="M831" s="223" t="str">
        <f>IF(A831="","",VLOOKUP(A831,'IHS DATABASE'!C:U,19,0))</f>
        <v/>
      </c>
      <c r="Q831" s="233"/>
      <c r="R831" s="234"/>
      <c r="S831" s="234" t="str">
        <f>IF(A831="","",VLOOKUP(A831,'IHS DATABASE'!C:BG,30,0))</f>
        <v/>
      </c>
      <c r="T831" s="223"/>
      <c r="U831" s="234" t="str">
        <f>IF(A831="","",VLOOKUP(A831,'IHS DATABASE'!C:AG,31,0))</f>
        <v/>
      </c>
      <c r="V831" s="13"/>
      <c r="W831" s="13"/>
      <c r="X831" s="13"/>
      <c r="Y831" s="237">
        <f t="shared" si="105"/>
        <v>0</v>
      </c>
      <c r="Z831" s="237">
        <f t="shared" si="106"/>
        <v>0</v>
      </c>
      <c r="AA831" s="237" t="str">
        <f t="shared" si="107"/>
        <v>OK</v>
      </c>
      <c r="AB831" s="238"/>
      <c r="AC831" s="238"/>
      <c r="AD831" s="238"/>
      <c r="AE831" s="239"/>
      <c r="AG831" s="245"/>
      <c r="AH831" s="245"/>
      <c r="AI831" s="246"/>
      <c r="AJ831" s="246"/>
      <c r="AK831" s="240">
        <f t="shared" si="108"/>
        <v>0</v>
      </c>
      <c r="AL831" s="240">
        <f t="shared" si="109"/>
        <v>0</v>
      </c>
      <c r="AM831" s="247" t="e">
        <f t="shared" si="110"/>
        <v>#DIV/0!</v>
      </c>
      <c r="AN831" s="240" t="str">
        <f>IF(A831="","",VLOOKUP(A831,'IHS DATABASE'!C:H,6,0))</f>
        <v/>
      </c>
      <c r="AO831" s="240"/>
      <c r="AP831" s="248"/>
      <c r="AQ831" s="248"/>
      <c r="AR831" s="222"/>
      <c r="AS831" s="222"/>
      <c r="AT831" s="222">
        <f t="shared" si="111"/>
        <v>0</v>
      </c>
      <c r="AU831" s="222"/>
      <c r="AV831" s="249"/>
      <c r="AW831" s="249"/>
      <c r="AX831" s="222"/>
      <c r="AY831" s="222"/>
      <c r="AZ831" s="222"/>
      <c r="BA831" s="222"/>
      <c r="BB831" s="249"/>
      <c r="BC831" s="249"/>
      <c r="BD831" s="249"/>
      <c r="BE831" s="249"/>
    </row>
    <row r="832" spans="1:57">
      <c r="A832" s="221"/>
      <c r="B832" s="222" t="str">
        <f>IF(A832="","",VLOOKUP(A832,'IHS DATABASE'!C:D,2,0))</f>
        <v/>
      </c>
      <c r="C832" s="223" t="str">
        <f>IF(A832="","",VLOOKUP(A832,'IHS DATABASE'!C:AD,27,0))</f>
        <v/>
      </c>
      <c r="D832" s="223"/>
      <c r="E832" s="223" t="str">
        <f>IF(A832="","",VLOOKUP(A832,'IHS DATABASE'!C:G,5,0))</f>
        <v/>
      </c>
      <c r="F832" s="223" t="str">
        <f>IF(A832="","",VLOOKUP(A832,'IHS DATABASE'!C:AB,26,0))</f>
        <v/>
      </c>
      <c r="G832" s="222" t="str">
        <f>IF(A832="","",VLOOKUP(A832,'IHS DATABASE'!C:X,22,0))</f>
        <v/>
      </c>
      <c r="H832" s="224"/>
      <c r="I832" s="223" t="str">
        <f>IF(A832="","",VLOOKUP(A832,'IHS DATABASE'!C:W,21,0))</f>
        <v/>
      </c>
      <c r="J832" s="223" t="str">
        <f>IF(A832="","",VLOOKUP(A832,'IHS DATABASE'!C:T,18,0))</f>
        <v/>
      </c>
      <c r="K832" s="223"/>
      <c r="L832" s="223"/>
      <c r="M832" s="223" t="str">
        <f>IF(A832="","",VLOOKUP(A832,'IHS DATABASE'!C:U,19,0))</f>
        <v/>
      </c>
      <c r="Q832" s="233"/>
      <c r="R832" s="234"/>
      <c r="S832" s="234" t="str">
        <f>IF(A832="","",VLOOKUP(A832,'IHS DATABASE'!C:BG,30,0))</f>
        <v/>
      </c>
      <c r="T832" s="223"/>
      <c r="U832" s="234" t="str">
        <f>IF(A832="","",VLOOKUP(A832,'IHS DATABASE'!C:AG,31,0))</f>
        <v/>
      </c>
      <c r="V832" s="13"/>
      <c r="W832" s="13"/>
      <c r="X832" s="13"/>
      <c r="Y832" s="237">
        <f t="shared" si="105"/>
        <v>0</v>
      </c>
      <c r="Z832" s="237">
        <f t="shared" si="106"/>
        <v>0</v>
      </c>
      <c r="AA832" s="237" t="str">
        <f t="shared" si="107"/>
        <v>OK</v>
      </c>
      <c r="AB832" s="238"/>
      <c r="AC832" s="238"/>
      <c r="AD832" s="238"/>
      <c r="AE832" s="239"/>
      <c r="AG832" s="245"/>
      <c r="AH832" s="245"/>
      <c r="AI832" s="246"/>
      <c r="AJ832" s="246"/>
      <c r="AK832" s="240">
        <f t="shared" si="108"/>
        <v>0</v>
      </c>
      <c r="AL832" s="240">
        <f t="shared" si="109"/>
        <v>0</v>
      </c>
      <c r="AM832" s="247" t="e">
        <f t="shared" si="110"/>
        <v>#DIV/0!</v>
      </c>
      <c r="AN832" s="240" t="str">
        <f>IF(A832="","",VLOOKUP(A832,'IHS DATABASE'!C:H,6,0))</f>
        <v/>
      </c>
      <c r="AO832" s="240"/>
      <c r="AP832" s="248"/>
      <c r="AQ832" s="248"/>
      <c r="AR832" s="222"/>
      <c r="AS832" s="222"/>
      <c r="AT832" s="222">
        <f t="shared" si="111"/>
        <v>0</v>
      </c>
      <c r="AU832" s="222"/>
      <c r="AV832" s="249"/>
      <c r="AW832" s="249"/>
      <c r="AX832" s="222"/>
      <c r="AY832" s="222"/>
      <c r="AZ832" s="222"/>
      <c r="BA832" s="222"/>
      <c r="BB832" s="249"/>
      <c r="BC832" s="249"/>
      <c r="BD832" s="249"/>
      <c r="BE832" s="249"/>
    </row>
    <row r="833" spans="1:57">
      <c r="A833" s="221"/>
      <c r="B833" s="222" t="str">
        <f>IF(A833="","",VLOOKUP(A833,'IHS DATABASE'!C:D,2,0))</f>
        <v/>
      </c>
      <c r="C833" s="223" t="str">
        <f>IF(A833="","",VLOOKUP(A833,'IHS DATABASE'!C:AD,27,0))</f>
        <v/>
      </c>
      <c r="D833" s="223"/>
      <c r="E833" s="223" t="str">
        <f>IF(A833="","",VLOOKUP(A833,'IHS DATABASE'!C:G,5,0))</f>
        <v/>
      </c>
      <c r="F833" s="223" t="str">
        <f>IF(A833="","",VLOOKUP(A833,'IHS DATABASE'!C:AB,26,0))</f>
        <v/>
      </c>
      <c r="G833" s="222" t="str">
        <f>IF(A833="","",VLOOKUP(A833,'IHS DATABASE'!C:X,22,0))</f>
        <v/>
      </c>
      <c r="H833" s="224"/>
      <c r="I833" s="223" t="str">
        <f>IF(A833="","",VLOOKUP(A833,'IHS DATABASE'!C:W,21,0))</f>
        <v/>
      </c>
      <c r="J833" s="223" t="str">
        <f>IF(A833="","",VLOOKUP(A833,'IHS DATABASE'!C:T,18,0))</f>
        <v/>
      </c>
      <c r="K833" s="223"/>
      <c r="L833" s="223"/>
      <c r="M833" s="223" t="str">
        <f>IF(A833="","",VLOOKUP(A833,'IHS DATABASE'!C:U,19,0))</f>
        <v/>
      </c>
      <c r="Q833" s="233"/>
      <c r="R833" s="234"/>
      <c r="S833" s="234" t="str">
        <f>IF(A833="","",VLOOKUP(A833,'IHS DATABASE'!C:BG,30,0))</f>
        <v/>
      </c>
      <c r="T833" s="223"/>
      <c r="U833" s="234" t="str">
        <f>IF(A833="","",VLOOKUP(A833,'IHS DATABASE'!C:AG,31,0))</f>
        <v/>
      </c>
      <c r="V833" s="13"/>
      <c r="W833" s="13"/>
      <c r="X833" s="13"/>
      <c r="Y833" s="237">
        <f t="shared" si="105"/>
        <v>0</v>
      </c>
      <c r="Z833" s="237">
        <f t="shared" si="106"/>
        <v>0</v>
      </c>
      <c r="AA833" s="237" t="str">
        <f t="shared" si="107"/>
        <v>OK</v>
      </c>
      <c r="AB833" s="238"/>
      <c r="AC833" s="238"/>
      <c r="AD833" s="238"/>
      <c r="AE833" s="239"/>
      <c r="AG833" s="245"/>
      <c r="AH833" s="245"/>
      <c r="AI833" s="246"/>
      <c r="AJ833" s="246"/>
      <c r="AK833" s="240">
        <f t="shared" si="108"/>
        <v>0</v>
      </c>
      <c r="AL833" s="240">
        <f t="shared" si="109"/>
        <v>0</v>
      </c>
      <c r="AM833" s="247" t="e">
        <f t="shared" si="110"/>
        <v>#DIV/0!</v>
      </c>
      <c r="AN833" s="240" t="str">
        <f>IF(A833="","",VLOOKUP(A833,'IHS DATABASE'!C:H,6,0))</f>
        <v/>
      </c>
      <c r="AO833" s="240"/>
      <c r="AP833" s="248"/>
      <c r="AQ833" s="248"/>
      <c r="AR833" s="222"/>
      <c r="AS833" s="222"/>
      <c r="AT833" s="222">
        <f t="shared" si="111"/>
        <v>0</v>
      </c>
      <c r="AU833" s="222"/>
      <c r="AV833" s="249"/>
      <c r="AW833" s="249"/>
      <c r="AX833" s="222"/>
      <c r="AY833" s="222"/>
      <c r="AZ833" s="222"/>
      <c r="BA833" s="222"/>
      <c r="BB833" s="249"/>
      <c r="BC833" s="249"/>
      <c r="BD833" s="249"/>
      <c r="BE833" s="249"/>
    </row>
    <row r="834" spans="1:57">
      <c r="A834" s="221"/>
      <c r="B834" s="222" t="str">
        <f>IF(A834="","",VLOOKUP(A834,'IHS DATABASE'!C:D,2,0))</f>
        <v/>
      </c>
      <c r="C834" s="223" t="str">
        <f>IF(A834="","",VLOOKUP(A834,'IHS DATABASE'!C:AD,27,0))</f>
        <v/>
      </c>
      <c r="D834" s="223"/>
      <c r="E834" s="223" t="str">
        <f>IF(A834="","",VLOOKUP(A834,'IHS DATABASE'!C:G,5,0))</f>
        <v/>
      </c>
      <c r="F834" s="223" t="str">
        <f>IF(A834="","",VLOOKUP(A834,'IHS DATABASE'!C:AB,26,0))</f>
        <v/>
      </c>
      <c r="G834" s="222" t="str">
        <f>IF(A834="","",VLOOKUP(A834,'IHS DATABASE'!C:X,22,0))</f>
        <v/>
      </c>
      <c r="H834" s="224"/>
      <c r="I834" s="223" t="str">
        <f>IF(A834="","",VLOOKUP(A834,'IHS DATABASE'!C:W,21,0))</f>
        <v/>
      </c>
      <c r="J834" s="223" t="str">
        <f>IF(A834="","",VLOOKUP(A834,'IHS DATABASE'!C:T,18,0))</f>
        <v/>
      </c>
      <c r="K834" s="223"/>
      <c r="L834" s="223"/>
      <c r="M834" s="223" t="str">
        <f>IF(A834="","",VLOOKUP(A834,'IHS DATABASE'!C:U,19,0))</f>
        <v/>
      </c>
      <c r="Q834" s="233"/>
      <c r="R834" s="234"/>
      <c r="S834" s="234" t="str">
        <f>IF(A834="","",VLOOKUP(A834,'IHS DATABASE'!C:BG,30,0))</f>
        <v/>
      </c>
      <c r="T834" s="223"/>
      <c r="U834" s="234" t="str">
        <f>IF(A834="","",VLOOKUP(A834,'IHS DATABASE'!C:AG,31,0))</f>
        <v/>
      </c>
      <c r="V834" s="13"/>
      <c r="W834" s="13"/>
      <c r="X834" s="13"/>
      <c r="Y834" s="237">
        <f t="shared" si="105"/>
        <v>0</v>
      </c>
      <c r="Z834" s="237">
        <f t="shared" si="106"/>
        <v>0</v>
      </c>
      <c r="AA834" s="237" t="str">
        <f t="shared" si="107"/>
        <v>OK</v>
      </c>
      <c r="AB834" s="238"/>
      <c r="AC834" s="238"/>
      <c r="AD834" s="238"/>
      <c r="AE834" s="239"/>
      <c r="AG834" s="245"/>
      <c r="AH834" s="245"/>
      <c r="AI834" s="246"/>
      <c r="AJ834" s="246"/>
      <c r="AK834" s="240">
        <f t="shared" si="108"/>
        <v>0</v>
      </c>
      <c r="AL834" s="240">
        <f t="shared" si="109"/>
        <v>0</v>
      </c>
      <c r="AM834" s="247" t="e">
        <f t="shared" si="110"/>
        <v>#DIV/0!</v>
      </c>
      <c r="AN834" s="240" t="str">
        <f>IF(A834="","",VLOOKUP(A834,'IHS DATABASE'!C:H,6,0))</f>
        <v/>
      </c>
      <c r="AO834" s="240"/>
      <c r="AP834" s="248"/>
      <c r="AQ834" s="248"/>
      <c r="AR834" s="222"/>
      <c r="AS834" s="222"/>
      <c r="AT834" s="222">
        <f t="shared" si="111"/>
        <v>0</v>
      </c>
      <c r="AU834" s="222"/>
      <c r="AV834" s="249"/>
      <c r="AW834" s="249"/>
      <c r="AX834" s="222"/>
      <c r="AY834" s="222"/>
      <c r="AZ834" s="222"/>
      <c r="BA834" s="222"/>
      <c r="BB834" s="249"/>
      <c r="BC834" s="249"/>
      <c r="BD834" s="249"/>
      <c r="BE834" s="249"/>
    </row>
    <row r="835" spans="1:57">
      <c r="A835" s="221"/>
      <c r="B835" s="222" t="str">
        <f>IF(A835="","",VLOOKUP(A835,'IHS DATABASE'!C:D,2,0))</f>
        <v/>
      </c>
      <c r="C835" s="223" t="str">
        <f>IF(A835="","",VLOOKUP(A835,'IHS DATABASE'!C:AD,27,0))</f>
        <v/>
      </c>
      <c r="D835" s="223"/>
      <c r="E835" s="223" t="str">
        <f>IF(A835="","",VLOOKUP(A835,'IHS DATABASE'!C:G,5,0))</f>
        <v/>
      </c>
      <c r="F835" s="223" t="str">
        <f>IF(A835="","",VLOOKUP(A835,'IHS DATABASE'!C:AB,26,0))</f>
        <v/>
      </c>
      <c r="G835" s="222" t="str">
        <f>IF(A835="","",VLOOKUP(A835,'IHS DATABASE'!C:X,22,0))</f>
        <v/>
      </c>
      <c r="H835" s="224"/>
      <c r="I835" s="223" t="str">
        <f>IF(A835="","",VLOOKUP(A835,'IHS DATABASE'!C:W,21,0))</f>
        <v/>
      </c>
      <c r="J835" s="223" t="str">
        <f>IF(A835="","",VLOOKUP(A835,'IHS DATABASE'!C:T,18,0))</f>
        <v/>
      </c>
      <c r="K835" s="223"/>
      <c r="L835" s="223"/>
      <c r="M835" s="223" t="str">
        <f>IF(A835="","",VLOOKUP(A835,'IHS DATABASE'!C:U,19,0))</f>
        <v/>
      </c>
      <c r="Q835" s="233"/>
      <c r="R835" s="234"/>
      <c r="S835" s="234" t="str">
        <f>IF(A835="","",VLOOKUP(A835,'IHS DATABASE'!C:BG,30,0))</f>
        <v/>
      </c>
      <c r="T835" s="223"/>
      <c r="U835" s="234" t="str">
        <f>IF(A835="","",VLOOKUP(A835,'IHS DATABASE'!C:AG,31,0))</f>
        <v/>
      </c>
      <c r="V835" s="13"/>
      <c r="W835" s="13"/>
      <c r="X835" s="13"/>
      <c r="Y835" s="237">
        <f t="shared" si="105"/>
        <v>0</v>
      </c>
      <c r="Z835" s="237">
        <f t="shared" si="106"/>
        <v>0</v>
      </c>
      <c r="AA835" s="237" t="str">
        <f t="shared" si="107"/>
        <v>OK</v>
      </c>
      <c r="AB835" s="238"/>
      <c r="AC835" s="238"/>
      <c r="AD835" s="238"/>
      <c r="AE835" s="239"/>
      <c r="AG835" s="245"/>
      <c r="AH835" s="245"/>
      <c r="AI835" s="246"/>
      <c r="AJ835" s="246"/>
      <c r="AK835" s="240">
        <f t="shared" si="108"/>
        <v>0</v>
      </c>
      <c r="AL835" s="240">
        <f t="shared" si="109"/>
        <v>0</v>
      </c>
      <c r="AM835" s="247" t="e">
        <f t="shared" si="110"/>
        <v>#DIV/0!</v>
      </c>
      <c r="AN835" s="240" t="str">
        <f>IF(A835="","",VLOOKUP(A835,'IHS DATABASE'!C:H,6,0))</f>
        <v/>
      </c>
      <c r="AO835" s="240"/>
      <c r="AP835" s="248"/>
      <c r="AQ835" s="248"/>
      <c r="AR835" s="222"/>
      <c r="AS835" s="222"/>
      <c r="AT835" s="222">
        <f t="shared" si="111"/>
        <v>0</v>
      </c>
      <c r="AU835" s="222"/>
      <c r="AV835" s="249"/>
      <c r="AW835" s="249"/>
      <c r="AX835" s="222"/>
      <c r="AY835" s="222"/>
      <c r="AZ835" s="222"/>
      <c r="BA835" s="222"/>
      <c r="BB835" s="249"/>
      <c r="BC835" s="249"/>
      <c r="BD835" s="249"/>
      <c r="BE835" s="249"/>
    </row>
    <row r="836" spans="1:57">
      <c r="A836" s="221"/>
      <c r="B836" s="222" t="str">
        <f>IF(A836="","",VLOOKUP(A836,'IHS DATABASE'!C:D,2,0))</f>
        <v/>
      </c>
      <c r="C836" s="223" t="str">
        <f>IF(A836="","",VLOOKUP(A836,'IHS DATABASE'!C:AD,27,0))</f>
        <v/>
      </c>
      <c r="D836" s="223"/>
      <c r="E836" s="223" t="str">
        <f>IF(A836="","",VLOOKUP(A836,'IHS DATABASE'!C:G,5,0))</f>
        <v/>
      </c>
      <c r="F836" s="223" t="str">
        <f>IF(A836="","",VLOOKUP(A836,'IHS DATABASE'!C:AB,26,0))</f>
        <v/>
      </c>
      <c r="G836" s="222" t="str">
        <f>IF(A836="","",VLOOKUP(A836,'IHS DATABASE'!C:X,22,0))</f>
        <v/>
      </c>
      <c r="H836" s="224"/>
      <c r="I836" s="223" t="str">
        <f>IF(A836="","",VLOOKUP(A836,'IHS DATABASE'!C:W,21,0))</f>
        <v/>
      </c>
      <c r="J836" s="223" t="str">
        <f>IF(A836="","",VLOOKUP(A836,'IHS DATABASE'!C:T,18,0))</f>
        <v/>
      </c>
      <c r="K836" s="223"/>
      <c r="L836" s="223"/>
      <c r="M836" s="223" t="str">
        <f>IF(A836="","",VLOOKUP(A836,'IHS DATABASE'!C:U,19,0))</f>
        <v/>
      </c>
      <c r="Q836" s="233"/>
      <c r="R836" s="234"/>
      <c r="S836" s="234" t="str">
        <f>IF(A836="","",VLOOKUP(A836,'IHS DATABASE'!C:BG,30,0))</f>
        <v/>
      </c>
      <c r="T836" s="223"/>
      <c r="U836" s="234" t="str">
        <f>IF(A836="","",VLOOKUP(A836,'IHS DATABASE'!C:AG,31,0))</f>
        <v/>
      </c>
      <c r="V836" s="13"/>
      <c r="W836" s="13"/>
      <c r="X836" s="13"/>
      <c r="Y836" s="237">
        <f t="shared" si="105"/>
        <v>0</v>
      </c>
      <c r="Z836" s="237">
        <f t="shared" si="106"/>
        <v>0</v>
      </c>
      <c r="AA836" s="237" t="str">
        <f t="shared" si="107"/>
        <v>OK</v>
      </c>
      <c r="AB836" s="238"/>
      <c r="AC836" s="238"/>
      <c r="AD836" s="238"/>
      <c r="AE836" s="239"/>
      <c r="AG836" s="245"/>
      <c r="AH836" s="245"/>
      <c r="AI836" s="246"/>
      <c r="AJ836" s="246"/>
      <c r="AK836" s="240">
        <f t="shared" si="108"/>
        <v>0</v>
      </c>
      <c r="AL836" s="240">
        <f t="shared" si="109"/>
        <v>0</v>
      </c>
      <c r="AM836" s="247" t="e">
        <f t="shared" si="110"/>
        <v>#DIV/0!</v>
      </c>
      <c r="AN836" s="240" t="str">
        <f>IF(A836="","",VLOOKUP(A836,'IHS DATABASE'!C:H,6,0))</f>
        <v/>
      </c>
      <c r="AO836" s="240"/>
      <c r="AP836" s="248"/>
      <c r="AQ836" s="248"/>
      <c r="AR836" s="222"/>
      <c r="AS836" s="222"/>
      <c r="AT836" s="222">
        <f t="shared" si="111"/>
        <v>0</v>
      </c>
      <c r="AU836" s="222"/>
      <c r="AV836" s="249"/>
      <c r="AW836" s="249"/>
      <c r="AX836" s="222"/>
      <c r="AY836" s="222"/>
      <c r="AZ836" s="222"/>
      <c r="BA836" s="222"/>
      <c r="BB836" s="249"/>
      <c r="BC836" s="249"/>
      <c r="BD836" s="249"/>
      <c r="BE836" s="249"/>
    </row>
    <row r="837" spans="1:57">
      <c r="A837" s="221"/>
      <c r="B837" s="222" t="str">
        <f>IF(A837="","",VLOOKUP(A837,'IHS DATABASE'!C:D,2,0))</f>
        <v/>
      </c>
      <c r="C837" s="223" t="str">
        <f>IF(A837="","",VLOOKUP(A837,'IHS DATABASE'!C:AD,27,0))</f>
        <v/>
      </c>
      <c r="D837" s="223"/>
      <c r="E837" s="223" t="str">
        <f>IF(A837="","",VLOOKUP(A837,'IHS DATABASE'!C:G,5,0))</f>
        <v/>
      </c>
      <c r="F837" s="223" t="str">
        <f>IF(A837="","",VLOOKUP(A837,'IHS DATABASE'!C:AB,26,0))</f>
        <v/>
      </c>
      <c r="G837" s="222" t="str">
        <f>IF(A837="","",VLOOKUP(A837,'IHS DATABASE'!C:X,22,0))</f>
        <v/>
      </c>
      <c r="H837" s="224"/>
      <c r="I837" s="223" t="str">
        <f>IF(A837="","",VLOOKUP(A837,'IHS DATABASE'!C:W,21,0))</f>
        <v/>
      </c>
      <c r="J837" s="223" t="str">
        <f>IF(A837="","",VLOOKUP(A837,'IHS DATABASE'!C:T,18,0))</f>
        <v/>
      </c>
      <c r="K837" s="223"/>
      <c r="L837" s="223"/>
      <c r="M837" s="223" t="str">
        <f>IF(A837="","",VLOOKUP(A837,'IHS DATABASE'!C:U,19,0))</f>
        <v/>
      </c>
      <c r="Q837" s="233"/>
      <c r="R837" s="234"/>
      <c r="S837" s="234" t="str">
        <f>IF(A837="","",VLOOKUP(A837,'IHS DATABASE'!C:BG,30,0))</f>
        <v/>
      </c>
      <c r="T837" s="223"/>
      <c r="U837" s="234" t="str">
        <f>IF(A837="","",VLOOKUP(A837,'IHS DATABASE'!C:AG,31,0))</f>
        <v/>
      </c>
      <c r="V837" s="13"/>
      <c r="W837" s="13"/>
      <c r="X837" s="13"/>
      <c r="Y837" s="237">
        <f t="shared" si="105"/>
        <v>0</v>
      </c>
      <c r="Z837" s="237">
        <f t="shared" si="106"/>
        <v>0</v>
      </c>
      <c r="AA837" s="237" t="str">
        <f t="shared" si="107"/>
        <v>OK</v>
      </c>
      <c r="AB837" s="238"/>
      <c r="AC837" s="238"/>
      <c r="AD837" s="238"/>
      <c r="AE837" s="239"/>
      <c r="AG837" s="245"/>
      <c r="AH837" s="245"/>
      <c r="AI837" s="246"/>
      <c r="AJ837" s="246"/>
      <c r="AK837" s="240">
        <f t="shared" si="108"/>
        <v>0</v>
      </c>
      <c r="AL837" s="240">
        <f t="shared" si="109"/>
        <v>0</v>
      </c>
      <c r="AM837" s="247" t="e">
        <f t="shared" si="110"/>
        <v>#DIV/0!</v>
      </c>
      <c r="AN837" s="240" t="str">
        <f>IF(A837="","",VLOOKUP(A837,'IHS DATABASE'!C:H,6,0))</f>
        <v/>
      </c>
      <c r="AO837" s="240"/>
      <c r="AP837" s="248"/>
      <c r="AQ837" s="248"/>
      <c r="AR837" s="222"/>
      <c r="AS837" s="222"/>
      <c r="AT837" s="222">
        <f t="shared" si="111"/>
        <v>0</v>
      </c>
      <c r="AU837" s="222"/>
      <c r="AV837" s="249"/>
      <c r="AW837" s="249"/>
      <c r="AX837" s="222"/>
      <c r="AY837" s="222"/>
      <c r="AZ837" s="222"/>
      <c r="BA837" s="222"/>
      <c r="BB837" s="249"/>
      <c r="BC837" s="249"/>
      <c r="BD837" s="249"/>
      <c r="BE837" s="249"/>
    </row>
    <row r="838" spans="1:57">
      <c r="A838" s="221"/>
      <c r="B838" s="222" t="str">
        <f>IF(A838="","",VLOOKUP(A838,'IHS DATABASE'!C:D,2,0))</f>
        <v/>
      </c>
      <c r="C838" s="223" t="str">
        <f>IF(A838="","",VLOOKUP(A838,'IHS DATABASE'!C:AD,27,0))</f>
        <v/>
      </c>
      <c r="D838" s="223"/>
      <c r="E838" s="223" t="str">
        <f>IF(A838="","",VLOOKUP(A838,'IHS DATABASE'!C:G,5,0))</f>
        <v/>
      </c>
      <c r="F838" s="223" t="str">
        <f>IF(A838="","",VLOOKUP(A838,'IHS DATABASE'!C:AB,26,0))</f>
        <v/>
      </c>
      <c r="G838" s="222" t="str">
        <f>IF(A838="","",VLOOKUP(A838,'IHS DATABASE'!C:X,22,0))</f>
        <v/>
      </c>
      <c r="H838" s="224"/>
      <c r="I838" s="223" t="str">
        <f>IF(A838="","",VLOOKUP(A838,'IHS DATABASE'!C:W,21,0))</f>
        <v/>
      </c>
      <c r="J838" s="223" t="str">
        <f>IF(A838="","",VLOOKUP(A838,'IHS DATABASE'!C:T,18,0))</f>
        <v/>
      </c>
      <c r="K838" s="223"/>
      <c r="L838" s="223"/>
      <c r="M838" s="223" t="str">
        <f>IF(A838="","",VLOOKUP(A838,'IHS DATABASE'!C:U,19,0))</f>
        <v/>
      </c>
      <c r="Q838" s="233"/>
      <c r="R838" s="234"/>
      <c r="S838" s="234" t="str">
        <f>IF(A838="","",VLOOKUP(A838,'IHS DATABASE'!C:BG,30,0))</f>
        <v/>
      </c>
      <c r="T838" s="223"/>
      <c r="U838" s="234" t="str">
        <f>IF(A838="","",VLOOKUP(A838,'IHS DATABASE'!C:AG,31,0))</f>
        <v/>
      </c>
      <c r="V838" s="13"/>
      <c r="W838" s="13"/>
      <c r="X838" s="13"/>
      <c r="Y838" s="237">
        <f t="shared" si="105"/>
        <v>0</v>
      </c>
      <c r="Z838" s="237">
        <f t="shared" si="106"/>
        <v>0</v>
      </c>
      <c r="AA838" s="237" t="str">
        <f t="shared" si="107"/>
        <v>OK</v>
      </c>
      <c r="AB838" s="238"/>
      <c r="AC838" s="238"/>
      <c r="AD838" s="238"/>
      <c r="AE838" s="239"/>
      <c r="AG838" s="245"/>
      <c r="AH838" s="245"/>
      <c r="AI838" s="246"/>
      <c r="AJ838" s="246"/>
      <c r="AK838" s="240">
        <f t="shared" si="108"/>
        <v>0</v>
      </c>
      <c r="AL838" s="240">
        <f t="shared" si="109"/>
        <v>0</v>
      </c>
      <c r="AM838" s="247" t="e">
        <f t="shared" si="110"/>
        <v>#DIV/0!</v>
      </c>
      <c r="AN838" s="240" t="str">
        <f>IF(A838="","",VLOOKUP(A838,'IHS DATABASE'!C:H,6,0))</f>
        <v/>
      </c>
      <c r="AO838" s="240"/>
      <c r="AP838" s="248"/>
      <c r="AQ838" s="248"/>
      <c r="AR838" s="222"/>
      <c r="AS838" s="222"/>
      <c r="AT838" s="222">
        <f t="shared" si="111"/>
        <v>0</v>
      </c>
      <c r="AU838" s="222"/>
      <c r="AV838" s="249"/>
      <c r="AW838" s="249"/>
      <c r="AX838" s="222"/>
      <c r="AY838" s="222"/>
      <c r="AZ838" s="222"/>
      <c r="BA838" s="222"/>
      <c r="BB838" s="249"/>
      <c r="BC838" s="249"/>
      <c r="BD838" s="249"/>
      <c r="BE838" s="249"/>
    </row>
    <row r="839" spans="1:57">
      <c r="A839" s="221"/>
      <c r="B839" s="222" t="str">
        <f>IF(A839="","",VLOOKUP(A839,'IHS DATABASE'!C:D,2,0))</f>
        <v/>
      </c>
      <c r="C839" s="223" t="str">
        <f>IF(A839="","",VLOOKUP(A839,'IHS DATABASE'!C:AD,27,0))</f>
        <v/>
      </c>
      <c r="D839" s="223"/>
      <c r="E839" s="223" t="str">
        <f>IF(A839="","",VLOOKUP(A839,'IHS DATABASE'!C:G,5,0))</f>
        <v/>
      </c>
      <c r="F839" s="223" t="str">
        <f>IF(A839="","",VLOOKUP(A839,'IHS DATABASE'!C:AB,26,0))</f>
        <v/>
      </c>
      <c r="G839" s="222" t="str">
        <f>IF(A839="","",VLOOKUP(A839,'IHS DATABASE'!C:X,22,0))</f>
        <v/>
      </c>
      <c r="H839" s="224"/>
      <c r="I839" s="223" t="str">
        <f>IF(A839="","",VLOOKUP(A839,'IHS DATABASE'!C:W,21,0))</f>
        <v/>
      </c>
      <c r="J839" s="223" t="str">
        <f>IF(A839="","",VLOOKUP(A839,'IHS DATABASE'!C:T,18,0))</f>
        <v/>
      </c>
      <c r="K839" s="223"/>
      <c r="L839" s="223"/>
      <c r="M839" s="223" t="str">
        <f>IF(A839="","",VLOOKUP(A839,'IHS DATABASE'!C:U,19,0))</f>
        <v/>
      </c>
      <c r="Q839" s="233"/>
      <c r="R839" s="234"/>
      <c r="S839" s="234" t="str">
        <f>IF(A839="","",VLOOKUP(A839,'IHS DATABASE'!C:BG,30,0))</f>
        <v/>
      </c>
      <c r="T839" s="223"/>
      <c r="U839" s="234" t="str">
        <f>IF(A839="","",VLOOKUP(A839,'IHS DATABASE'!C:AG,31,0))</f>
        <v/>
      </c>
      <c r="V839" s="13"/>
      <c r="W839" s="13"/>
      <c r="X839" s="13"/>
      <c r="Y839" s="237">
        <f t="shared" si="105"/>
        <v>0</v>
      </c>
      <c r="Z839" s="237">
        <f t="shared" si="106"/>
        <v>0</v>
      </c>
      <c r="AA839" s="237" t="str">
        <f t="shared" si="107"/>
        <v>OK</v>
      </c>
      <c r="AB839" s="238"/>
      <c r="AC839" s="238"/>
      <c r="AD839" s="238"/>
      <c r="AE839" s="239"/>
      <c r="AG839" s="245"/>
      <c r="AH839" s="245"/>
      <c r="AI839" s="246"/>
      <c r="AJ839" s="246"/>
      <c r="AK839" s="240">
        <f t="shared" si="108"/>
        <v>0</v>
      </c>
      <c r="AL839" s="240">
        <f t="shared" si="109"/>
        <v>0</v>
      </c>
      <c r="AM839" s="247" t="e">
        <f t="shared" si="110"/>
        <v>#DIV/0!</v>
      </c>
      <c r="AN839" s="240" t="str">
        <f>IF(A839="","",VLOOKUP(A839,'IHS DATABASE'!C:H,6,0))</f>
        <v/>
      </c>
      <c r="AO839" s="240"/>
      <c r="AP839" s="248"/>
      <c r="AQ839" s="248"/>
      <c r="AR839" s="222"/>
      <c r="AS839" s="222"/>
      <c r="AT839" s="222">
        <f t="shared" si="111"/>
        <v>0</v>
      </c>
      <c r="AU839" s="222"/>
      <c r="AV839" s="249"/>
      <c r="AW839" s="249"/>
      <c r="AX839" s="222"/>
      <c r="AY839" s="222"/>
      <c r="AZ839" s="222"/>
      <c r="BA839" s="222"/>
      <c r="BB839" s="249"/>
      <c r="BC839" s="249"/>
      <c r="BD839" s="249"/>
      <c r="BE839" s="249"/>
    </row>
    <row r="840" spans="1:57">
      <c r="A840" s="221"/>
      <c r="B840" s="222" t="str">
        <f>IF(A840="","",VLOOKUP(A840,'IHS DATABASE'!C:D,2,0))</f>
        <v/>
      </c>
      <c r="C840" s="223" t="str">
        <f>IF(A840="","",VLOOKUP(A840,'IHS DATABASE'!C:AD,27,0))</f>
        <v/>
      </c>
      <c r="D840" s="223"/>
      <c r="E840" s="223" t="str">
        <f>IF(A840="","",VLOOKUP(A840,'IHS DATABASE'!C:G,5,0))</f>
        <v/>
      </c>
      <c r="F840" s="223" t="str">
        <f>IF(A840="","",VLOOKUP(A840,'IHS DATABASE'!C:AB,26,0))</f>
        <v/>
      </c>
      <c r="G840" s="222" t="str">
        <f>IF(A840="","",VLOOKUP(A840,'IHS DATABASE'!C:X,22,0))</f>
        <v/>
      </c>
      <c r="H840" s="224"/>
      <c r="I840" s="223" t="str">
        <f>IF(A840="","",VLOOKUP(A840,'IHS DATABASE'!C:W,21,0))</f>
        <v/>
      </c>
      <c r="J840" s="223" t="str">
        <f>IF(A840="","",VLOOKUP(A840,'IHS DATABASE'!C:T,18,0))</f>
        <v/>
      </c>
      <c r="K840" s="223"/>
      <c r="L840" s="223"/>
      <c r="M840" s="223" t="str">
        <f>IF(A840="","",VLOOKUP(A840,'IHS DATABASE'!C:U,19,0))</f>
        <v/>
      </c>
      <c r="Q840" s="233"/>
      <c r="R840" s="234"/>
      <c r="S840" s="234" t="str">
        <f>IF(A840="","",VLOOKUP(A840,'IHS DATABASE'!C:BG,30,0))</f>
        <v/>
      </c>
      <c r="T840" s="223"/>
      <c r="U840" s="234" t="str">
        <f>IF(A840="","",VLOOKUP(A840,'IHS DATABASE'!C:AG,31,0))</f>
        <v/>
      </c>
      <c r="V840" s="13"/>
      <c r="W840" s="13"/>
      <c r="X840" s="13"/>
      <c r="Y840" s="237">
        <f t="shared" si="105"/>
        <v>0</v>
      </c>
      <c r="Z840" s="237">
        <f t="shared" si="106"/>
        <v>0</v>
      </c>
      <c r="AA840" s="237" t="str">
        <f t="shared" si="107"/>
        <v>OK</v>
      </c>
      <c r="AB840" s="238"/>
      <c r="AC840" s="238"/>
      <c r="AD840" s="238"/>
      <c r="AE840" s="239"/>
      <c r="AG840" s="245"/>
      <c r="AH840" s="245"/>
      <c r="AI840" s="246"/>
      <c r="AJ840" s="246"/>
      <c r="AK840" s="240">
        <f t="shared" si="108"/>
        <v>0</v>
      </c>
      <c r="AL840" s="240">
        <f t="shared" si="109"/>
        <v>0</v>
      </c>
      <c r="AM840" s="247" t="e">
        <f t="shared" si="110"/>
        <v>#DIV/0!</v>
      </c>
      <c r="AN840" s="240" t="str">
        <f>IF(A840="","",VLOOKUP(A840,'IHS DATABASE'!C:H,6,0))</f>
        <v/>
      </c>
      <c r="AO840" s="240"/>
      <c r="AP840" s="248"/>
      <c r="AQ840" s="248"/>
      <c r="AR840" s="222"/>
      <c r="AS840" s="222"/>
      <c r="AT840" s="222">
        <f t="shared" si="111"/>
        <v>0</v>
      </c>
      <c r="AU840" s="222"/>
      <c r="AV840" s="249"/>
      <c r="AW840" s="249"/>
      <c r="AX840" s="222"/>
      <c r="AY840" s="222"/>
      <c r="AZ840" s="222"/>
      <c r="BA840" s="222"/>
      <c r="BB840" s="249"/>
      <c r="BC840" s="249"/>
      <c r="BD840" s="249"/>
      <c r="BE840" s="249"/>
    </row>
    <row r="841" spans="1:57">
      <c r="A841" s="221"/>
      <c r="B841" s="222" t="str">
        <f>IF(A841="","",VLOOKUP(A841,'IHS DATABASE'!C:D,2,0))</f>
        <v/>
      </c>
      <c r="C841" s="223" t="str">
        <f>IF(A841="","",VLOOKUP(A841,'IHS DATABASE'!C:AD,27,0))</f>
        <v/>
      </c>
      <c r="D841" s="223"/>
      <c r="E841" s="223" t="str">
        <f>IF(A841="","",VLOOKUP(A841,'IHS DATABASE'!C:G,5,0))</f>
        <v/>
      </c>
      <c r="F841" s="223" t="str">
        <f>IF(A841="","",VLOOKUP(A841,'IHS DATABASE'!C:AB,26,0))</f>
        <v/>
      </c>
      <c r="G841" s="222" t="str">
        <f>IF(A841="","",VLOOKUP(A841,'IHS DATABASE'!C:X,22,0))</f>
        <v/>
      </c>
      <c r="H841" s="224"/>
      <c r="I841" s="223" t="str">
        <f>IF(A841="","",VLOOKUP(A841,'IHS DATABASE'!C:W,21,0))</f>
        <v/>
      </c>
      <c r="J841" s="223" t="str">
        <f>IF(A841="","",VLOOKUP(A841,'IHS DATABASE'!C:T,18,0))</f>
        <v/>
      </c>
      <c r="K841" s="223"/>
      <c r="L841" s="223"/>
      <c r="M841" s="223" t="str">
        <f>IF(A841="","",VLOOKUP(A841,'IHS DATABASE'!C:U,19,0))</f>
        <v/>
      </c>
      <c r="Q841" s="233"/>
      <c r="R841" s="234"/>
      <c r="S841" s="234" t="str">
        <f>IF(A841="","",VLOOKUP(A841,'IHS DATABASE'!C:BG,30,0))</f>
        <v/>
      </c>
      <c r="T841" s="223"/>
      <c r="U841" s="234" t="str">
        <f>IF(A841="","",VLOOKUP(A841,'IHS DATABASE'!C:AG,31,0))</f>
        <v/>
      </c>
      <c r="V841" s="13"/>
      <c r="W841" s="13"/>
      <c r="X841" s="13"/>
      <c r="Y841" s="237">
        <f t="shared" si="105"/>
        <v>0</v>
      </c>
      <c r="Z841" s="237">
        <f t="shared" si="106"/>
        <v>0</v>
      </c>
      <c r="AA841" s="237" t="str">
        <f t="shared" si="107"/>
        <v>OK</v>
      </c>
      <c r="AB841" s="238"/>
      <c r="AC841" s="238"/>
      <c r="AD841" s="238"/>
      <c r="AE841" s="239"/>
      <c r="AG841" s="245"/>
      <c r="AH841" s="245"/>
      <c r="AI841" s="246"/>
      <c r="AJ841" s="246"/>
      <c r="AK841" s="240">
        <f t="shared" si="108"/>
        <v>0</v>
      </c>
      <c r="AL841" s="240">
        <f t="shared" si="109"/>
        <v>0</v>
      </c>
      <c r="AM841" s="247" t="e">
        <f t="shared" si="110"/>
        <v>#DIV/0!</v>
      </c>
      <c r="AN841" s="240" t="str">
        <f>IF(A841="","",VLOOKUP(A841,'IHS DATABASE'!C:H,6,0))</f>
        <v/>
      </c>
      <c r="AO841" s="240"/>
      <c r="AP841" s="248"/>
      <c r="AQ841" s="248"/>
      <c r="AR841" s="222"/>
      <c r="AS841" s="222"/>
      <c r="AT841" s="222">
        <f t="shared" si="111"/>
        <v>0</v>
      </c>
      <c r="AU841" s="222"/>
      <c r="AV841" s="249"/>
      <c r="AW841" s="249"/>
      <c r="AX841" s="222"/>
      <c r="AY841" s="222"/>
      <c r="AZ841" s="222"/>
      <c r="BA841" s="222"/>
      <c r="BB841" s="249"/>
      <c r="BC841" s="249"/>
      <c r="BD841" s="249"/>
      <c r="BE841" s="249"/>
    </row>
    <row r="842" spans="1:57">
      <c r="A842" s="221"/>
      <c r="B842" s="222" t="str">
        <f>IF(A842="","",VLOOKUP(A842,'IHS DATABASE'!C:D,2,0))</f>
        <v/>
      </c>
      <c r="C842" s="223" t="str">
        <f>IF(A842="","",VLOOKUP(A842,'IHS DATABASE'!C:AD,27,0))</f>
        <v/>
      </c>
      <c r="D842" s="223"/>
      <c r="E842" s="223" t="str">
        <f>IF(A842="","",VLOOKUP(A842,'IHS DATABASE'!C:G,5,0))</f>
        <v/>
      </c>
      <c r="F842" s="223" t="str">
        <f>IF(A842="","",VLOOKUP(A842,'IHS DATABASE'!C:AB,26,0))</f>
        <v/>
      </c>
      <c r="G842" s="222" t="str">
        <f>IF(A842="","",VLOOKUP(A842,'IHS DATABASE'!C:X,22,0))</f>
        <v/>
      </c>
      <c r="H842" s="224"/>
      <c r="I842" s="223" t="str">
        <f>IF(A842="","",VLOOKUP(A842,'IHS DATABASE'!C:W,21,0))</f>
        <v/>
      </c>
      <c r="J842" s="223" t="str">
        <f>IF(A842="","",VLOOKUP(A842,'IHS DATABASE'!C:T,18,0))</f>
        <v/>
      </c>
      <c r="K842" s="223"/>
      <c r="L842" s="223"/>
      <c r="M842" s="223" t="str">
        <f>IF(A842="","",VLOOKUP(A842,'IHS DATABASE'!C:U,19,0))</f>
        <v/>
      </c>
      <c r="Q842" s="233"/>
      <c r="R842" s="234"/>
      <c r="S842" s="234" t="str">
        <f>IF(A842="","",VLOOKUP(A842,'IHS DATABASE'!C:BG,30,0))</f>
        <v/>
      </c>
      <c r="T842" s="223"/>
      <c r="U842" s="234" t="str">
        <f>IF(A842="","",VLOOKUP(A842,'IHS DATABASE'!C:AG,31,0))</f>
        <v/>
      </c>
      <c r="V842" s="13"/>
      <c r="W842" s="13"/>
      <c r="X842" s="13"/>
      <c r="Y842" s="237">
        <f t="shared" si="105"/>
        <v>0</v>
      </c>
      <c r="Z842" s="237">
        <f t="shared" si="106"/>
        <v>0</v>
      </c>
      <c r="AA842" s="237" t="str">
        <f t="shared" si="107"/>
        <v>OK</v>
      </c>
      <c r="AB842" s="238"/>
      <c r="AC842" s="238"/>
      <c r="AD842" s="238"/>
      <c r="AE842" s="239"/>
      <c r="AG842" s="245"/>
      <c r="AH842" s="245"/>
      <c r="AI842" s="246"/>
      <c r="AJ842" s="246"/>
      <c r="AK842" s="240">
        <f t="shared" si="108"/>
        <v>0</v>
      </c>
      <c r="AL842" s="240">
        <f t="shared" si="109"/>
        <v>0</v>
      </c>
      <c r="AM842" s="247" t="e">
        <f t="shared" si="110"/>
        <v>#DIV/0!</v>
      </c>
      <c r="AN842" s="240" t="str">
        <f>IF(A842="","",VLOOKUP(A842,'IHS DATABASE'!C:H,6,0))</f>
        <v/>
      </c>
      <c r="AO842" s="240"/>
      <c r="AP842" s="248"/>
      <c r="AQ842" s="248"/>
      <c r="AR842" s="222"/>
      <c r="AS842" s="222"/>
      <c r="AT842" s="222">
        <f t="shared" si="111"/>
        <v>0</v>
      </c>
      <c r="AU842" s="222"/>
      <c r="AV842" s="249"/>
      <c r="AW842" s="249"/>
      <c r="AX842" s="222"/>
      <c r="AY842" s="222"/>
      <c r="AZ842" s="222"/>
      <c r="BA842" s="222"/>
      <c r="BB842" s="249"/>
      <c r="BC842" s="249"/>
      <c r="BD842" s="249"/>
      <c r="BE842" s="249"/>
    </row>
    <row r="843" spans="1:57">
      <c r="A843" s="221"/>
      <c r="B843" s="222" t="str">
        <f>IF(A843="","",VLOOKUP(A843,'IHS DATABASE'!C:D,2,0))</f>
        <v/>
      </c>
      <c r="C843" s="223" t="str">
        <f>IF(A843="","",VLOOKUP(A843,'IHS DATABASE'!C:AD,27,0))</f>
        <v/>
      </c>
      <c r="D843" s="223"/>
      <c r="E843" s="223" t="str">
        <f>IF(A843="","",VLOOKUP(A843,'IHS DATABASE'!C:G,5,0))</f>
        <v/>
      </c>
      <c r="F843" s="223" t="str">
        <f>IF(A843="","",VLOOKUP(A843,'IHS DATABASE'!C:AB,26,0))</f>
        <v/>
      </c>
      <c r="G843" s="222" t="str">
        <f>IF(A843="","",VLOOKUP(A843,'IHS DATABASE'!C:X,22,0))</f>
        <v/>
      </c>
      <c r="H843" s="224"/>
      <c r="I843" s="223" t="str">
        <f>IF(A843="","",VLOOKUP(A843,'IHS DATABASE'!C:W,21,0))</f>
        <v/>
      </c>
      <c r="J843" s="223" t="str">
        <f>IF(A843="","",VLOOKUP(A843,'IHS DATABASE'!C:T,18,0))</f>
        <v/>
      </c>
      <c r="K843" s="223"/>
      <c r="L843" s="223"/>
      <c r="M843" s="223" t="str">
        <f>IF(A843="","",VLOOKUP(A843,'IHS DATABASE'!C:U,19,0))</f>
        <v/>
      </c>
      <c r="Q843" s="233"/>
      <c r="R843" s="234"/>
      <c r="S843" s="234" t="str">
        <f>IF(A843="","",VLOOKUP(A843,'IHS DATABASE'!C:BG,30,0))</f>
        <v/>
      </c>
      <c r="T843" s="223"/>
      <c r="U843" s="234" t="str">
        <f>IF(A843="","",VLOOKUP(A843,'IHS DATABASE'!C:AG,31,0))</f>
        <v/>
      </c>
      <c r="V843" s="13"/>
      <c r="W843" s="13"/>
      <c r="X843" s="13"/>
      <c r="Y843" s="237">
        <f t="shared" ref="Y843:Y855" si="112">X843-W843</f>
        <v>0</v>
      </c>
      <c r="Z843" s="237">
        <f t="shared" ref="Z843:Z855" si="113">(O843-P843)*24</f>
        <v>0</v>
      </c>
      <c r="AA843" s="237" t="str">
        <f t="shared" ref="AA843:AA855" si="114">IF(Y843&gt;Z843,"inconsitent RH","OK")</f>
        <v>OK</v>
      </c>
      <c r="AB843" s="238"/>
      <c r="AC843" s="238"/>
      <c r="AD843" s="238"/>
      <c r="AE843" s="239"/>
      <c r="AG843" s="245"/>
      <c r="AH843" s="245"/>
      <c r="AI843" s="246"/>
      <c r="AJ843" s="246"/>
      <c r="AK843" s="240">
        <f t="shared" ref="AK843:AK855" si="115">AJ843+AI843</f>
        <v>0</v>
      </c>
      <c r="AL843" s="240">
        <f t="shared" ref="AL843:AL855" si="116">AF843-AI843</f>
        <v>0</v>
      </c>
      <c r="AM843" s="247" t="e">
        <f t="shared" ref="AM843:AM855" si="117">AL843/Y843</f>
        <v>#DIV/0!</v>
      </c>
      <c r="AN843" s="240" t="str">
        <f>IF(A843="","",VLOOKUP(A843,'IHS DATABASE'!C:H,6,0))</f>
        <v/>
      </c>
      <c r="AO843" s="240"/>
      <c r="AP843" s="248"/>
      <c r="AQ843" s="248"/>
      <c r="AR843" s="222"/>
      <c r="AS843" s="222"/>
      <c r="AT843" s="222">
        <f t="shared" ref="AT843:AT855" si="118">AR843-AS843</f>
        <v>0</v>
      </c>
      <c r="AU843" s="222"/>
      <c r="AV843" s="249"/>
      <c r="AW843" s="249"/>
      <c r="AX843" s="222"/>
      <c r="AY843" s="222"/>
      <c r="AZ843" s="222"/>
      <c r="BA843" s="222"/>
      <c r="BB843" s="249"/>
      <c r="BC843" s="249"/>
      <c r="BD843" s="249"/>
      <c r="BE843" s="249"/>
    </row>
    <row r="844" spans="1:57">
      <c r="A844" s="221"/>
      <c r="B844" s="222" t="str">
        <f>IF(A844="","",VLOOKUP(A844,'IHS DATABASE'!C:D,2,0))</f>
        <v/>
      </c>
      <c r="C844" s="223" t="str">
        <f>IF(A844="","",VLOOKUP(A844,'IHS DATABASE'!C:AD,27,0))</f>
        <v/>
      </c>
      <c r="D844" s="223"/>
      <c r="E844" s="223" t="str">
        <f>IF(A844="","",VLOOKUP(A844,'IHS DATABASE'!C:G,5,0))</f>
        <v/>
      </c>
      <c r="F844" s="223" t="str">
        <f>IF(A844="","",VLOOKUP(A844,'IHS DATABASE'!C:AB,26,0))</f>
        <v/>
      </c>
      <c r="G844" s="222" t="str">
        <f>IF(A844="","",VLOOKUP(A844,'IHS DATABASE'!C:X,22,0))</f>
        <v/>
      </c>
      <c r="H844" s="224"/>
      <c r="I844" s="223" t="str">
        <f>IF(A844="","",VLOOKUP(A844,'IHS DATABASE'!C:W,21,0))</f>
        <v/>
      </c>
      <c r="J844" s="223" t="str">
        <f>IF(A844="","",VLOOKUP(A844,'IHS DATABASE'!C:T,18,0))</f>
        <v/>
      </c>
      <c r="K844" s="223"/>
      <c r="L844" s="223"/>
      <c r="M844" s="223" t="str">
        <f>IF(A844="","",VLOOKUP(A844,'IHS DATABASE'!C:U,19,0))</f>
        <v/>
      </c>
      <c r="Q844" s="233"/>
      <c r="R844" s="234"/>
      <c r="S844" s="234" t="str">
        <f>IF(A844="","",VLOOKUP(A844,'IHS DATABASE'!C:BG,30,0))</f>
        <v/>
      </c>
      <c r="T844" s="223"/>
      <c r="U844" s="234" t="str">
        <f>IF(A844="","",VLOOKUP(A844,'IHS DATABASE'!C:AG,31,0))</f>
        <v/>
      </c>
      <c r="V844" s="13"/>
      <c r="W844" s="13"/>
      <c r="X844" s="13"/>
      <c r="Y844" s="237">
        <f t="shared" si="112"/>
        <v>0</v>
      </c>
      <c r="Z844" s="237">
        <f t="shared" si="113"/>
        <v>0</v>
      </c>
      <c r="AA844" s="237" t="str">
        <f t="shared" si="114"/>
        <v>OK</v>
      </c>
      <c r="AB844" s="238"/>
      <c r="AC844" s="238"/>
      <c r="AD844" s="238"/>
      <c r="AE844" s="239"/>
      <c r="AG844" s="245"/>
      <c r="AH844" s="245"/>
      <c r="AI844" s="246"/>
      <c r="AJ844" s="246"/>
      <c r="AK844" s="240">
        <f t="shared" si="115"/>
        <v>0</v>
      </c>
      <c r="AL844" s="240">
        <f t="shared" si="116"/>
        <v>0</v>
      </c>
      <c r="AM844" s="247" t="e">
        <f t="shared" si="117"/>
        <v>#DIV/0!</v>
      </c>
      <c r="AN844" s="240" t="str">
        <f>IF(A844="","",VLOOKUP(A844,'IHS DATABASE'!C:H,6,0))</f>
        <v/>
      </c>
      <c r="AO844" s="240"/>
      <c r="AP844" s="248"/>
      <c r="AQ844" s="248"/>
      <c r="AR844" s="222"/>
      <c r="AS844" s="222"/>
      <c r="AT844" s="222">
        <f t="shared" si="118"/>
        <v>0</v>
      </c>
      <c r="AU844" s="222"/>
      <c r="AV844" s="249"/>
      <c r="AW844" s="249"/>
      <c r="AX844" s="222"/>
      <c r="AY844" s="222"/>
      <c r="AZ844" s="222"/>
      <c r="BA844" s="222"/>
      <c r="BB844" s="249"/>
      <c r="BC844" s="249"/>
      <c r="BD844" s="249"/>
      <c r="BE844" s="249"/>
    </row>
    <row r="845" spans="1:57">
      <c r="A845" s="221"/>
      <c r="B845" s="222" t="str">
        <f>IF(A845="","",VLOOKUP(A845,'IHS DATABASE'!C:D,2,0))</f>
        <v/>
      </c>
      <c r="C845" s="223" t="str">
        <f>IF(A845="","",VLOOKUP(A845,'IHS DATABASE'!C:AD,27,0))</f>
        <v/>
      </c>
      <c r="D845" s="223"/>
      <c r="E845" s="223" t="str">
        <f>IF(A845="","",VLOOKUP(A845,'IHS DATABASE'!C:G,5,0))</f>
        <v/>
      </c>
      <c r="F845" s="223" t="str">
        <f>IF(A845="","",VLOOKUP(A845,'IHS DATABASE'!C:AB,26,0))</f>
        <v/>
      </c>
      <c r="G845" s="222" t="str">
        <f>IF(A845="","",VLOOKUP(A845,'IHS DATABASE'!C:X,22,0))</f>
        <v/>
      </c>
      <c r="H845" s="224"/>
      <c r="I845" s="223" t="str">
        <f>IF(A845="","",VLOOKUP(A845,'IHS DATABASE'!C:W,21,0))</f>
        <v/>
      </c>
      <c r="J845" s="223" t="str">
        <f>IF(A845="","",VLOOKUP(A845,'IHS DATABASE'!C:T,18,0))</f>
        <v/>
      </c>
      <c r="K845" s="223"/>
      <c r="L845" s="223"/>
      <c r="M845" s="223" t="str">
        <f>IF(A845="","",VLOOKUP(A845,'IHS DATABASE'!C:U,19,0))</f>
        <v/>
      </c>
      <c r="Q845" s="233"/>
      <c r="R845" s="234"/>
      <c r="S845" s="234" t="str">
        <f>IF(A845="","",VLOOKUP(A845,'IHS DATABASE'!C:BG,30,0))</f>
        <v/>
      </c>
      <c r="T845" s="223"/>
      <c r="U845" s="234" t="str">
        <f>IF(A845="","",VLOOKUP(A845,'IHS DATABASE'!C:AG,31,0))</f>
        <v/>
      </c>
      <c r="V845" s="13"/>
      <c r="W845" s="13"/>
      <c r="X845" s="13"/>
      <c r="Y845" s="237">
        <f t="shared" si="112"/>
        <v>0</v>
      </c>
      <c r="Z845" s="237">
        <f t="shared" si="113"/>
        <v>0</v>
      </c>
      <c r="AA845" s="237" t="str">
        <f t="shared" si="114"/>
        <v>OK</v>
      </c>
      <c r="AB845" s="238"/>
      <c r="AC845" s="238"/>
      <c r="AD845" s="238"/>
      <c r="AE845" s="239"/>
      <c r="AG845" s="245"/>
      <c r="AH845" s="245"/>
      <c r="AI845" s="246"/>
      <c r="AJ845" s="246"/>
      <c r="AK845" s="240">
        <f t="shared" si="115"/>
        <v>0</v>
      </c>
      <c r="AL845" s="240">
        <f t="shared" si="116"/>
        <v>0</v>
      </c>
      <c r="AM845" s="247" t="e">
        <f t="shared" si="117"/>
        <v>#DIV/0!</v>
      </c>
      <c r="AN845" s="240" t="str">
        <f>IF(A845="","",VLOOKUP(A845,'IHS DATABASE'!C:H,6,0))</f>
        <v/>
      </c>
      <c r="AO845" s="240"/>
      <c r="AP845" s="248"/>
      <c r="AQ845" s="248"/>
      <c r="AR845" s="222"/>
      <c r="AS845" s="222"/>
      <c r="AT845" s="222">
        <f t="shared" si="118"/>
        <v>0</v>
      </c>
      <c r="AU845" s="222"/>
      <c r="AV845" s="249"/>
      <c r="AW845" s="249"/>
      <c r="AX845" s="222"/>
      <c r="AY845" s="222"/>
      <c r="AZ845" s="222"/>
      <c r="BA845" s="222"/>
      <c r="BB845" s="249"/>
      <c r="BC845" s="249"/>
      <c r="BD845" s="249"/>
      <c r="BE845" s="249"/>
    </row>
    <row r="846" spans="1:57">
      <c r="A846" s="221"/>
      <c r="B846" s="222" t="str">
        <f>IF(A846="","",VLOOKUP(A846,'IHS DATABASE'!C:D,2,0))</f>
        <v/>
      </c>
      <c r="C846" s="223" t="str">
        <f>IF(A846="","",VLOOKUP(A846,'IHS DATABASE'!C:AD,27,0))</f>
        <v/>
      </c>
      <c r="D846" s="223"/>
      <c r="E846" s="223" t="str">
        <f>IF(A846="","",VLOOKUP(A846,'IHS DATABASE'!C:G,5,0))</f>
        <v/>
      </c>
      <c r="F846" s="223" t="str">
        <f>IF(A846="","",VLOOKUP(A846,'IHS DATABASE'!C:AB,26,0))</f>
        <v/>
      </c>
      <c r="G846" s="222" t="str">
        <f>IF(A846="","",VLOOKUP(A846,'IHS DATABASE'!C:X,22,0))</f>
        <v/>
      </c>
      <c r="H846" s="224"/>
      <c r="I846" s="223" t="str">
        <f>IF(A846="","",VLOOKUP(A846,'IHS DATABASE'!C:W,21,0))</f>
        <v/>
      </c>
      <c r="J846" s="223" t="str">
        <f>IF(A846="","",VLOOKUP(A846,'IHS DATABASE'!C:T,18,0))</f>
        <v/>
      </c>
      <c r="K846" s="223"/>
      <c r="L846" s="223"/>
      <c r="M846" s="223" t="str">
        <f>IF(A846="","",VLOOKUP(A846,'IHS DATABASE'!C:U,19,0))</f>
        <v/>
      </c>
      <c r="Q846" s="233"/>
      <c r="R846" s="234"/>
      <c r="S846" s="234" t="str">
        <f>IF(A846="","",VLOOKUP(A846,'IHS DATABASE'!C:BG,30,0))</f>
        <v/>
      </c>
      <c r="T846" s="223"/>
      <c r="U846" s="234" t="str">
        <f>IF(A846="","",VLOOKUP(A846,'IHS DATABASE'!C:AG,31,0))</f>
        <v/>
      </c>
      <c r="V846" s="13"/>
      <c r="W846" s="13"/>
      <c r="X846" s="13"/>
      <c r="Y846" s="237">
        <f t="shared" si="112"/>
        <v>0</v>
      </c>
      <c r="Z846" s="237">
        <f t="shared" si="113"/>
        <v>0</v>
      </c>
      <c r="AA846" s="237" t="str">
        <f t="shared" si="114"/>
        <v>OK</v>
      </c>
      <c r="AB846" s="238"/>
      <c r="AC846" s="238"/>
      <c r="AD846" s="238"/>
      <c r="AE846" s="239"/>
      <c r="AG846" s="245"/>
      <c r="AH846" s="245"/>
      <c r="AI846" s="246"/>
      <c r="AJ846" s="246"/>
      <c r="AK846" s="240">
        <f t="shared" si="115"/>
        <v>0</v>
      </c>
      <c r="AL846" s="240">
        <f t="shared" si="116"/>
        <v>0</v>
      </c>
      <c r="AM846" s="247" t="e">
        <f t="shared" si="117"/>
        <v>#DIV/0!</v>
      </c>
      <c r="AN846" s="240" t="str">
        <f>IF(A846="","",VLOOKUP(A846,'IHS DATABASE'!C:H,6,0))</f>
        <v/>
      </c>
      <c r="AO846" s="240"/>
      <c r="AP846" s="248"/>
      <c r="AQ846" s="248"/>
      <c r="AR846" s="222"/>
      <c r="AS846" s="222"/>
      <c r="AT846" s="222">
        <f t="shared" si="118"/>
        <v>0</v>
      </c>
      <c r="AU846" s="222"/>
      <c r="AV846" s="249"/>
      <c r="AW846" s="249"/>
      <c r="AX846" s="222"/>
      <c r="AY846" s="222"/>
      <c r="AZ846" s="222"/>
      <c r="BA846" s="222"/>
      <c r="BB846" s="249"/>
      <c r="BC846" s="249"/>
      <c r="BD846" s="249"/>
      <c r="BE846" s="249"/>
    </row>
    <row r="847" spans="1:57">
      <c r="A847" s="221"/>
      <c r="B847" s="222" t="str">
        <f>IF(A847="","",VLOOKUP(A847,'IHS DATABASE'!C:D,2,0))</f>
        <v/>
      </c>
      <c r="C847" s="223" t="str">
        <f>IF(A847="","",VLOOKUP(A847,'IHS DATABASE'!C:AD,27,0))</f>
        <v/>
      </c>
      <c r="D847" s="223"/>
      <c r="E847" s="223" t="str">
        <f>IF(A847="","",VLOOKUP(A847,'IHS DATABASE'!C:G,5,0))</f>
        <v/>
      </c>
      <c r="F847" s="223" t="str">
        <f>IF(A847="","",VLOOKUP(A847,'IHS DATABASE'!C:AB,26,0))</f>
        <v/>
      </c>
      <c r="G847" s="222" t="str">
        <f>IF(A847="","",VLOOKUP(A847,'IHS DATABASE'!C:X,22,0))</f>
        <v/>
      </c>
      <c r="H847" s="224"/>
      <c r="I847" s="223" t="str">
        <f>IF(A847="","",VLOOKUP(A847,'IHS DATABASE'!C:W,21,0))</f>
        <v/>
      </c>
      <c r="J847" s="223" t="str">
        <f>IF(A847="","",VLOOKUP(A847,'IHS DATABASE'!C:T,18,0))</f>
        <v/>
      </c>
      <c r="K847" s="223"/>
      <c r="L847" s="223"/>
      <c r="M847" s="223" t="str">
        <f>IF(A847="","",VLOOKUP(A847,'IHS DATABASE'!C:U,19,0))</f>
        <v/>
      </c>
      <c r="Q847" s="233"/>
      <c r="R847" s="234"/>
      <c r="S847" s="234" t="str">
        <f>IF(A847="","",VLOOKUP(A847,'IHS DATABASE'!C:BG,30,0))</f>
        <v/>
      </c>
      <c r="T847" s="223"/>
      <c r="U847" s="234" t="str">
        <f>IF(A847="","",VLOOKUP(A847,'IHS DATABASE'!C:AG,31,0))</f>
        <v/>
      </c>
      <c r="V847" s="13"/>
      <c r="W847" s="13"/>
      <c r="X847" s="13"/>
      <c r="Y847" s="237">
        <f t="shared" si="112"/>
        <v>0</v>
      </c>
      <c r="Z847" s="237">
        <f t="shared" si="113"/>
        <v>0</v>
      </c>
      <c r="AA847" s="237" t="str">
        <f t="shared" si="114"/>
        <v>OK</v>
      </c>
      <c r="AB847" s="238"/>
      <c r="AC847" s="238"/>
      <c r="AD847" s="238"/>
      <c r="AE847" s="239"/>
      <c r="AG847" s="245"/>
      <c r="AH847" s="245"/>
      <c r="AI847" s="246"/>
      <c r="AJ847" s="246"/>
      <c r="AK847" s="240">
        <f t="shared" si="115"/>
        <v>0</v>
      </c>
      <c r="AL847" s="240">
        <f t="shared" si="116"/>
        <v>0</v>
      </c>
      <c r="AM847" s="247" t="e">
        <f t="shared" si="117"/>
        <v>#DIV/0!</v>
      </c>
      <c r="AN847" s="240" t="str">
        <f>IF(A847="","",VLOOKUP(A847,'IHS DATABASE'!C:H,6,0))</f>
        <v/>
      </c>
      <c r="AO847" s="240"/>
      <c r="AP847" s="248"/>
      <c r="AQ847" s="248"/>
      <c r="AR847" s="222"/>
      <c r="AS847" s="222"/>
      <c r="AT847" s="222">
        <f t="shared" si="118"/>
        <v>0</v>
      </c>
      <c r="AU847" s="222"/>
      <c r="AV847" s="249"/>
      <c r="AW847" s="249"/>
      <c r="AX847" s="222"/>
      <c r="AY847" s="222"/>
      <c r="AZ847" s="222"/>
      <c r="BA847" s="222"/>
      <c r="BB847" s="249"/>
      <c r="BC847" s="249"/>
      <c r="BD847" s="249"/>
      <c r="BE847" s="249"/>
    </row>
    <row r="848" spans="1:57">
      <c r="A848" s="221"/>
      <c r="B848" s="222" t="str">
        <f>IF(A848="","",VLOOKUP(A848,'IHS DATABASE'!C:D,2,0))</f>
        <v/>
      </c>
      <c r="C848" s="223" t="str">
        <f>IF(A848="","",VLOOKUP(A848,'IHS DATABASE'!C:AD,27,0))</f>
        <v/>
      </c>
      <c r="D848" s="223"/>
      <c r="E848" s="223" t="str">
        <f>IF(A848="","",VLOOKUP(A848,'IHS DATABASE'!C:G,5,0))</f>
        <v/>
      </c>
      <c r="F848" s="223" t="str">
        <f>IF(A848="","",VLOOKUP(A848,'IHS DATABASE'!C:AB,26,0))</f>
        <v/>
      </c>
      <c r="G848" s="222" t="str">
        <f>IF(A848="","",VLOOKUP(A848,'IHS DATABASE'!C:X,22,0))</f>
        <v/>
      </c>
      <c r="H848" s="224"/>
      <c r="I848" s="223" t="str">
        <f>IF(A848="","",VLOOKUP(A848,'IHS DATABASE'!C:W,21,0))</f>
        <v/>
      </c>
      <c r="J848" s="223" t="str">
        <f>IF(A848="","",VLOOKUP(A848,'IHS DATABASE'!C:T,18,0))</f>
        <v/>
      </c>
      <c r="K848" s="223"/>
      <c r="L848" s="223"/>
      <c r="M848" s="223" t="str">
        <f>IF(A848="","",VLOOKUP(A848,'IHS DATABASE'!C:U,19,0))</f>
        <v/>
      </c>
      <c r="Q848" s="233"/>
      <c r="R848" s="234"/>
      <c r="S848" s="234" t="str">
        <f>IF(A848="","",VLOOKUP(A848,'IHS DATABASE'!C:BG,30,0))</f>
        <v/>
      </c>
      <c r="T848" s="223"/>
      <c r="U848" s="234" t="str">
        <f>IF(A848="","",VLOOKUP(A848,'IHS DATABASE'!C:AG,31,0))</f>
        <v/>
      </c>
      <c r="V848" s="13"/>
      <c r="W848" s="13"/>
      <c r="X848" s="13"/>
      <c r="Y848" s="237">
        <f t="shared" si="112"/>
        <v>0</v>
      </c>
      <c r="Z848" s="237">
        <f t="shared" si="113"/>
        <v>0</v>
      </c>
      <c r="AA848" s="237" t="str">
        <f t="shared" si="114"/>
        <v>OK</v>
      </c>
      <c r="AB848" s="238"/>
      <c r="AC848" s="238"/>
      <c r="AD848" s="238"/>
      <c r="AE848" s="239"/>
      <c r="AG848" s="245"/>
      <c r="AH848" s="245"/>
      <c r="AI848" s="246"/>
      <c r="AJ848" s="246"/>
      <c r="AK848" s="240">
        <f t="shared" si="115"/>
        <v>0</v>
      </c>
      <c r="AL848" s="240">
        <f t="shared" si="116"/>
        <v>0</v>
      </c>
      <c r="AM848" s="247" t="e">
        <f t="shared" si="117"/>
        <v>#DIV/0!</v>
      </c>
      <c r="AN848" s="240" t="str">
        <f>IF(A848="","",VLOOKUP(A848,'IHS DATABASE'!C:H,6,0))</f>
        <v/>
      </c>
      <c r="AO848" s="240"/>
      <c r="AP848" s="248"/>
      <c r="AQ848" s="248"/>
      <c r="AR848" s="222"/>
      <c r="AS848" s="222"/>
      <c r="AT848" s="222">
        <f t="shared" si="118"/>
        <v>0</v>
      </c>
      <c r="AU848" s="222"/>
      <c r="AV848" s="249"/>
      <c r="AW848" s="249"/>
      <c r="AX848" s="222"/>
      <c r="AY848" s="222"/>
      <c r="AZ848" s="222"/>
      <c r="BA848" s="222"/>
      <c r="BB848" s="249"/>
      <c r="BC848" s="249"/>
      <c r="BD848" s="249"/>
      <c r="BE848" s="249"/>
    </row>
    <row r="849" spans="1:57">
      <c r="A849" s="221"/>
      <c r="B849" s="222" t="str">
        <f>IF(A849="","",VLOOKUP(A849,'IHS DATABASE'!C:D,2,0))</f>
        <v/>
      </c>
      <c r="C849" s="223" t="str">
        <f>IF(A849="","",VLOOKUP(A849,'IHS DATABASE'!C:AD,27,0))</f>
        <v/>
      </c>
      <c r="D849" s="223"/>
      <c r="E849" s="223" t="str">
        <f>IF(A849="","",VLOOKUP(A849,'IHS DATABASE'!C:G,5,0))</f>
        <v/>
      </c>
      <c r="F849" s="223" t="str">
        <f>IF(A849="","",VLOOKUP(A849,'IHS DATABASE'!C:AB,26,0))</f>
        <v/>
      </c>
      <c r="G849" s="222" t="str">
        <f>IF(A849="","",VLOOKUP(A849,'IHS DATABASE'!C:X,22,0))</f>
        <v/>
      </c>
      <c r="H849" s="224"/>
      <c r="I849" s="223" t="str">
        <f>IF(A849="","",VLOOKUP(A849,'IHS DATABASE'!C:W,21,0))</f>
        <v/>
      </c>
      <c r="J849" s="223" t="str">
        <f>IF(A849="","",VLOOKUP(A849,'IHS DATABASE'!C:T,18,0))</f>
        <v/>
      </c>
      <c r="K849" s="223"/>
      <c r="L849" s="223"/>
      <c r="M849" s="223" t="str">
        <f>IF(A849="","",VLOOKUP(A849,'IHS DATABASE'!C:U,19,0))</f>
        <v/>
      </c>
      <c r="Q849" s="233"/>
      <c r="R849" s="234"/>
      <c r="S849" s="234" t="str">
        <f>IF(A849="","",VLOOKUP(A849,'IHS DATABASE'!C:BG,30,0))</f>
        <v/>
      </c>
      <c r="T849" s="223"/>
      <c r="U849" s="234" t="str">
        <f>IF(A849="","",VLOOKUP(A849,'IHS DATABASE'!C:AG,31,0))</f>
        <v/>
      </c>
      <c r="V849" s="13"/>
      <c r="W849" s="13"/>
      <c r="X849" s="13"/>
      <c r="Y849" s="237">
        <f t="shared" si="112"/>
        <v>0</v>
      </c>
      <c r="Z849" s="237">
        <f t="shared" si="113"/>
        <v>0</v>
      </c>
      <c r="AA849" s="237" t="str">
        <f t="shared" si="114"/>
        <v>OK</v>
      </c>
      <c r="AB849" s="238"/>
      <c r="AC849" s="238"/>
      <c r="AD849" s="238"/>
      <c r="AE849" s="239"/>
      <c r="AG849" s="245"/>
      <c r="AH849" s="245"/>
      <c r="AI849" s="246"/>
      <c r="AJ849" s="246"/>
      <c r="AK849" s="240">
        <f t="shared" si="115"/>
        <v>0</v>
      </c>
      <c r="AL849" s="240">
        <f t="shared" si="116"/>
        <v>0</v>
      </c>
      <c r="AM849" s="247" t="e">
        <f t="shared" si="117"/>
        <v>#DIV/0!</v>
      </c>
      <c r="AN849" s="240" t="str">
        <f>IF(A849="","",VLOOKUP(A849,'IHS DATABASE'!C:H,6,0))</f>
        <v/>
      </c>
      <c r="AO849" s="240"/>
      <c r="AP849" s="248"/>
      <c r="AQ849" s="248"/>
      <c r="AR849" s="222"/>
      <c r="AS849" s="222"/>
      <c r="AT849" s="222">
        <f t="shared" si="118"/>
        <v>0</v>
      </c>
      <c r="AU849" s="222"/>
      <c r="AV849" s="249"/>
      <c r="AW849" s="249"/>
      <c r="AX849" s="222"/>
      <c r="AY849" s="222"/>
      <c r="AZ849" s="222"/>
      <c r="BA849" s="222"/>
      <c r="BB849" s="249"/>
      <c r="BC849" s="249"/>
      <c r="BD849" s="249"/>
      <c r="BE849" s="249"/>
    </row>
    <row r="850" spans="1:57">
      <c r="A850" s="221"/>
      <c r="B850" s="222" t="str">
        <f>IF(A850="","",VLOOKUP(A850,'IHS DATABASE'!C:D,2,0))</f>
        <v/>
      </c>
      <c r="C850" s="223" t="str">
        <f>IF(A850="","",VLOOKUP(A850,'IHS DATABASE'!C:AD,27,0))</f>
        <v/>
      </c>
      <c r="D850" s="223"/>
      <c r="E850" s="223" t="str">
        <f>IF(A850="","",VLOOKUP(A850,'IHS DATABASE'!C:G,5,0))</f>
        <v/>
      </c>
      <c r="F850" s="223" t="str">
        <f>IF(A850="","",VLOOKUP(A850,'IHS DATABASE'!C:AB,26,0))</f>
        <v/>
      </c>
      <c r="G850" s="222" t="str">
        <f>IF(A850="","",VLOOKUP(A850,'IHS DATABASE'!C:X,22,0))</f>
        <v/>
      </c>
      <c r="H850" s="224"/>
      <c r="I850" s="223" t="str">
        <f>IF(A850="","",VLOOKUP(A850,'IHS DATABASE'!C:W,21,0))</f>
        <v/>
      </c>
      <c r="J850" s="223" t="str">
        <f>IF(A850="","",VLOOKUP(A850,'IHS DATABASE'!C:T,18,0))</f>
        <v/>
      </c>
      <c r="K850" s="223"/>
      <c r="L850" s="223"/>
      <c r="M850" s="223" t="str">
        <f>IF(A850="","",VLOOKUP(A850,'IHS DATABASE'!C:U,19,0))</f>
        <v/>
      </c>
      <c r="Q850" s="233"/>
      <c r="R850" s="234"/>
      <c r="S850" s="234" t="str">
        <f>IF(A850="","",VLOOKUP(A850,'IHS DATABASE'!C:BG,30,0))</f>
        <v/>
      </c>
      <c r="T850" s="223"/>
      <c r="U850" s="234" t="str">
        <f>IF(A850="","",VLOOKUP(A850,'IHS DATABASE'!C:AG,31,0))</f>
        <v/>
      </c>
      <c r="V850" s="13"/>
      <c r="W850" s="13"/>
      <c r="X850" s="13"/>
      <c r="Y850" s="237">
        <f t="shared" si="112"/>
        <v>0</v>
      </c>
      <c r="Z850" s="237">
        <f t="shared" si="113"/>
        <v>0</v>
      </c>
      <c r="AA850" s="237" t="str">
        <f t="shared" si="114"/>
        <v>OK</v>
      </c>
      <c r="AB850" s="238"/>
      <c r="AC850" s="238"/>
      <c r="AD850" s="238"/>
      <c r="AE850" s="239"/>
      <c r="AG850" s="245"/>
      <c r="AH850" s="245"/>
      <c r="AI850" s="246"/>
      <c r="AJ850" s="246"/>
      <c r="AK850" s="240">
        <f t="shared" si="115"/>
        <v>0</v>
      </c>
      <c r="AL850" s="240">
        <f t="shared" si="116"/>
        <v>0</v>
      </c>
      <c r="AM850" s="247" t="e">
        <f t="shared" si="117"/>
        <v>#DIV/0!</v>
      </c>
      <c r="AN850" s="240" t="str">
        <f>IF(A850="","",VLOOKUP(A850,'IHS DATABASE'!C:H,6,0))</f>
        <v/>
      </c>
      <c r="AO850" s="240"/>
      <c r="AP850" s="248"/>
      <c r="AQ850" s="248"/>
      <c r="AR850" s="222"/>
      <c r="AS850" s="222"/>
      <c r="AT850" s="222">
        <f t="shared" si="118"/>
        <v>0</v>
      </c>
      <c r="AU850" s="222"/>
      <c r="AV850" s="249"/>
      <c r="AW850" s="249"/>
      <c r="AX850" s="222"/>
      <c r="AY850" s="222"/>
      <c r="AZ850" s="222"/>
      <c r="BA850" s="222"/>
      <c r="BB850" s="249"/>
      <c r="BC850" s="249"/>
      <c r="BD850" s="249"/>
      <c r="BE850" s="249"/>
    </row>
    <row r="851" spans="1:57">
      <c r="A851" s="221"/>
      <c r="B851" s="222" t="str">
        <f>IF(A851="","",VLOOKUP(A851,'IHS DATABASE'!C:D,2,0))</f>
        <v/>
      </c>
      <c r="C851" s="223" t="str">
        <f>IF(A851="","",VLOOKUP(A851,'IHS DATABASE'!C:AD,27,0))</f>
        <v/>
      </c>
      <c r="D851" s="223"/>
      <c r="E851" s="223" t="str">
        <f>IF(A851="","",VLOOKUP(A851,'IHS DATABASE'!C:G,5,0))</f>
        <v/>
      </c>
      <c r="F851" s="223" t="str">
        <f>IF(A851="","",VLOOKUP(A851,'IHS DATABASE'!C:AB,26,0))</f>
        <v/>
      </c>
      <c r="G851" s="222" t="str">
        <f>IF(A851="","",VLOOKUP(A851,'IHS DATABASE'!C:X,22,0))</f>
        <v/>
      </c>
      <c r="H851" s="224"/>
      <c r="I851" s="223" t="str">
        <f>IF(A851="","",VLOOKUP(A851,'IHS DATABASE'!C:W,21,0))</f>
        <v/>
      </c>
      <c r="J851" s="223" t="str">
        <f>IF(A851="","",VLOOKUP(A851,'IHS DATABASE'!C:T,18,0))</f>
        <v/>
      </c>
      <c r="K851" s="223"/>
      <c r="L851" s="223"/>
      <c r="M851" s="223" t="str">
        <f>IF(A851="","",VLOOKUP(A851,'IHS DATABASE'!C:U,19,0))</f>
        <v/>
      </c>
      <c r="Q851" s="233"/>
      <c r="R851" s="234"/>
      <c r="S851" s="234" t="str">
        <f>IF(A851="","",VLOOKUP(A851,'IHS DATABASE'!C:BG,30,0))</f>
        <v/>
      </c>
      <c r="T851" s="223"/>
      <c r="U851" s="234" t="str">
        <f>IF(A851="","",VLOOKUP(A851,'IHS DATABASE'!C:AG,31,0))</f>
        <v/>
      </c>
      <c r="V851" s="13"/>
      <c r="W851" s="13"/>
      <c r="X851" s="13"/>
      <c r="Y851" s="237">
        <f t="shared" si="112"/>
        <v>0</v>
      </c>
      <c r="Z851" s="237">
        <f t="shared" si="113"/>
        <v>0</v>
      </c>
      <c r="AA851" s="237" t="str">
        <f t="shared" si="114"/>
        <v>OK</v>
      </c>
      <c r="AB851" s="238"/>
      <c r="AC851" s="238"/>
      <c r="AD851" s="238"/>
      <c r="AE851" s="239"/>
      <c r="AG851" s="245"/>
      <c r="AH851" s="245"/>
      <c r="AI851" s="246"/>
      <c r="AJ851" s="246"/>
      <c r="AK851" s="240">
        <f t="shared" si="115"/>
        <v>0</v>
      </c>
      <c r="AL851" s="240">
        <f t="shared" si="116"/>
        <v>0</v>
      </c>
      <c r="AM851" s="247" t="e">
        <f t="shared" si="117"/>
        <v>#DIV/0!</v>
      </c>
      <c r="AN851" s="240" t="str">
        <f>IF(A851="","",VLOOKUP(A851,'IHS DATABASE'!C:H,6,0))</f>
        <v/>
      </c>
      <c r="AO851" s="240"/>
      <c r="AP851" s="248"/>
      <c r="AQ851" s="248"/>
      <c r="AR851" s="222"/>
      <c r="AS851" s="222"/>
      <c r="AT851" s="222">
        <f t="shared" si="118"/>
        <v>0</v>
      </c>
      <c r="AU851" s="222"/>
      <c r="AV851" s="249"/>
      <c r="AW851" s="249"/>
      <c r="AX851" s="222"/>
      <c r="AY851" s="222"/>
      <c r="AZ851" s="222"/>
      <c r="BA851" s="222"/>
      <c r="BB851" s="249"/>
      <c r="BC851" s="249"/>
      <c r="BD851" s="249"/>
      <c r="BE851" s="249"/>
    </row>
    <row r="852" spans="1:57">
      <c r="A852" s="221"/>
      <c r="B852" s="222" t="str">
        <f>IF(A852="","",VLOOKUP(A852,'IHS DATABASE'!C:D,2,0))</f>
        <v/>
      </c>
      <c r="C852" s="223" t="str">
        <f>IF(A852="","",VLOOKUP(A852,'IHS DATABASE'!C:AD,27,0))</f>
        <v/>
      </c>
      <c r="D852" s="223"/>
      <c r="E852" s="223" t="str">
        <f>IF(A852="","",VLOOKUP(A852,'IHS DATABASE'!C:G,5,0))</f>
        <v/>
      </c>
      <c r="F852" s="223" t="str">
        <f>IF(A852="","",VLOOKUP(A852,'IHS DATABASE'!C:AB,26,0))</f>
        <v/>
      </c>
      <c r="G852" s="222" t="str">
        <f>IF(A852="","",VLOOKUP(A852,'IHS DATABASE'!C:X,22,0))</f>
        <v/>
      </c>
      <c r="H852" s="224"/>
      <c r="I852" s="223" t="str">
        <f>IF(A852="","",VLOOKUP(A852,'IHS DATABASE'!C:W,21,0))</f>
        <v/>
      </c>
      <c r="J852" s="223" t="str">
        <f>IF(A852="","",VLOOKUP(A852,'IHS DATABASE'!C:T,18,0))</f>
        <v/>
      </c>
      <c r="K852" s="223"/>
      <c r="L852" s="223"/>
      <c r="M852" s="223" t="str">
        <f>IF(A852="","",VLOOKUP(A852,'IHS DATABASE'!C:U,19,0))</f>
        <v/>
      </c>
      <c r="Q852" s="233"/>
      <c r="R852" s="234"/>
      <c r="S852" s="234" t="str">
        <f>IF(A852="","",VLOOKUP(A852,'IHS DATABASE'!C:BG,30,0))</f>
        <v/>
      </c>
      <c r="T852" s="223"/>
      <c r="U852" s="234" t="str">
        <f>IF(A852="","",VLOOKUP(A852,'IHS DATABASE'!C:AG,31,0))</f>
        <v/>
      </c>
      <c r="V852" s="13"/>
      <c r="W852" s="13"/>
      <c r="X852" s="13"/>
      <c r="Y852" s="237">
        <f t="shared" si="112"/>
        <v>0</v>
      </c>
      <c r="Z852" s="237">
        <f t="shared" si="113"/>
        <v>0</v>
      </c>
      <c r="AA852" s="237" t="str">
        <f t="shared" si="114"/>
        <v>OK</v>
      </c>
      <c r="AB852" s="238"/>
      <c r="AC852" s="238"/>
      <c r="AD852" s="238"/>
      <c r="AE852" s="239"/>
      <c r="AG852" s="245"/>
      <c r="AH852" s="245"/>
      <c r="AI852" s="246"/>
      <c r="AJ852" s="246"/>
      <c r="AK852" s="240">
        <f t="shared" si="115"/>
        <v>0</v>
      </c>
      <c r="AL852" s="240">
        <f t="shared" si="116"/>
        <v>0</v>
      </c>
      <c r="AM852" s="247" t="e">
        <f t="shared" si="117"/>
        <v>#DIV/0!</v>
      </c>
      <c r="AN852" s="240" t="str">
        <f>IF(A852="","",VLOOKUP(A852,'IHS DATABASE'!C:H,6,0))</f>
        <v/>
      </c>
      <c r="AO852" s="240"/>
      <c r="AP852" s="248"/>
      <c r="AQ852" s="248"/>
      <c r="AR852" s="222"/>
      <c r="AS852" s="222"/>
      <c r="AT852" s="222">
        <f t="shared" si="118"/>
        <v>0</v>
      </c>
      <c r="AU852" s="222"/>
      <c r="AV852" s="249"/>
      <c r="AW852" s="249"/>
      <c r="AX852" s="222"/>
      <c r="AY852" s="222"/>
      <c r="AZ852" s="222"/>
      <c r="BA852" s="222"/>
      <c r="BB852" s="249"/>
      <c r="BC852" s="249"/>
      <c r="BD852" s="249"/>
      <c r="BE852" s="249"/>
    </row>
    <row r="853" spans="1:57">
      <c r="A853" s="221"/>
      <c r="B853" s="222" t="str">
        <f>IF(A853="","",VLOOKUP(A853,'IHS DATABASE'!C:D,2,0))</f>
        <v/>
      </c>
      <c r="C853" s="223" t="str">
        <f>IF(A853="","",VLOOKUP(A853,'IHS DATABASE'!C:AD,27,0))</f>
        <v/>
      </c>
      <c r="D853" s="223"/>
      <c r="E853" s="223" t="str">
        <f>IF(A853="","",VLOOKUP(A853,'IHS DATABASE'!C:G,5,0))</f>
        <v/>
      </c>
      <c r="F853" s="223" t="str">
        <f>IF(A853="","",VLOOKUP(A853,'IHS DATABASE'!C:AB,26,0))</f>
        <v/>
      </c>
      <c r="G853" s="222" t="str">
        <f>IF(A853="","",VLOOKUP(A853,'IHS DATABASE'!C:X,22,0))</f>
        <v/>
      </c>
      <c r="H853" s="224"/>
      <c r="I853" s="223" t="str">
        <f>IF(A853="","",VLOOKUP(A853,'IHS DATABASE'!C:W,21,0))</f>
        <v/>
      </c>
      <c r="J853" s="223" t="str">
        <f>IF(A853="","",VLOOKUP(A853,'IHS DATABASE'!C:T,18,0))</f>
        <v/>
      </c>
      <c r="K853" s="223"/>
      <c r="L853" s="223"/>
      <c r="M853" s="223" t="str">
        <f>IF(A853="","",VLOOKUP(A853,'IHS DATABASE'!C:U,19,0))</f>
        <v/>
      </c>
      <c r="Q853" s="233"/>
      <c r="R853" s="234"/>
      <c r="S853" s="234" t="str">
        <f>IF(A853="","",VLOOKUP(A853,'IHS DATABASE'!C:BG,30,0))</f>
        <v/>
      </c>
      <c r="T853" s="223"/>
      <c r="U853" s="234" t="str">
        <f>IF(A853="","",VLOOKUP(A853,'IHS DATABASE'!C:AG,31,0))</f>
        <v/>
      </c>
      <c r="V853" s="13"/>
      <c r="W853" s="13"/>
      <c r="X853" s="13"/>
      <c r="Y853" s="237">
        <f t="shared" si="112"/>
        <v>0</v>
      </c>
      <c r="Z853" s="237">
        <f t="shared" si="113"/>
        <v>0</v>
      </c>
      <c r="AA853" s="237" t="str">
        <f t="shared" si="114"/>
        <v>OK</v>
      </c>
      <c r="AB853" s="238"/>
      <c r="AC853" s="238"/>
      <c r="AD853" s="238"/>
      <c r="AE853" s="239"/>
      <c r="AG853" s="245"/>
      <c r="AH853" s="245"/>
      <c r="AI853" s="246"/>
      <c r="AJ853" s="246"/>
      <c r="AK853" s="240">
        <f t="shared" si="115"/>
        <v>0</v>
      </c>
      <c r="AL853" s="240">
        <f t="shared" si="116"/>
        <v>0</v>
      </c>
      <c r="AM853" s="247" t="e">
        <f t="shared" si="117"/>
        <v>#DIV/0!</v>
      </c>
      <c r="AN853" s="240" t="str">
        <f>IF(A853="","",VLOOKUP(A853,'IHS DATABASE'!C:H,6,0))</f>
        <v/>
      </c>
      <c r="AO853" s="240"/>
      <c r="AP853" s="248"/>
      <c r="AQ853" s="248"/>
      <c r="AR853" s="222"/>
      <c r="AS853" s="222"/>
      <c r="AT853" s="222">
        <f t="shared" si="118"/>
        <v>0</v>
      </c>
      <c r="AU853" s="222"/>
      <c r="AV853" s="249"/>
      <c r="AW853" s="249"/>
      <c r="AX853" s="222"/>
      <c r="AY853" s="222"/>
      <c r="AZ853" s="222"/>
      <c r="BA853" s="222"/>
      <c r="BB853" s="249"/>
      <c r="BC853" s="249"/>
      <c r="BD853" s="249"/>
      <c r="BE853" s="249"/>
    </row>
    <row r="854" spans="1:57">
      <c r="A854" s="221"/>
      <c r="B854" s="222" t="str">
        <f>IF(A854="","",VLOOKUP(A854,'IHS DATABASE'!C:D,2,0))</f>
        <v/>
      </c>
      <c r="C854" s="223" t="str">
        <f>IF(A854="","",VLOOKUP(A854,'IHS DATABASE'!C:AD,27,0))</f>
        <v/>
      </c>
      <c r="D854" s="223"/>
      <c r="E854" s="223" t="str">
        <f>IF(A854="","",VLOOKUP(A854,'IHS DATABASE'!C:G,5,0))</f>
        <v/>
      </c>
      <c r="F854" s="223" t="str">
        <f>IF(A854="","",VLOOKUP(A854,'IHS DATABASE'!C:AB,26,0))</f>
        <v/>
      </c>
      <c r="G854" s="222" t="str">
        <f>IF(A854="","",VLOOKUP(A854,'IHS DATABASE'!C:X,22,0))</f>
        <v/>
      </c>
      <c r="H854" s="224"/>
      <c r="I854" s="223" t="str">
        <f>IF(A854="","",VLOOKUP(A854,'IHS DATABASE'!C:W,21,0))</f>
        <v/>
      </c>
      <c r="J854" s="223" t="str">
        <f>IF(A854="","",VLOOKUP(A854,'IHS DATABASE'!C:T,18,0))</f>
        <v/>
      </c>
      <c r="K854" s="223"/>
      <c r="L854" s="223"/>
      <c r="M854" s="223" t="str">
        <f>IF(A854="","",VLOOKUP(A854,'IHS DATABASE'!C:U,19,0))</f>
        <v/>
      </c>
      <c r="Q854" s="233"/>
      <c r="R854" s="234"/>
      <c r="S854" s="234" t="str">
        <f>IF(A854="","",VLOOKUP(A854,'IHS DATABASE'!C:BG,30,0))</f>
        <v/>
      </c>
      <c r="T854" s="223"/>
      <c r="U854" s="234" t="str">
        <f>IF(A854="","",VLOOKUP(A854,'IHS DATABASE'!C:AG,31,0))</f>
        <v/>
      </c>
      <c r="V854" s="13"/>
      <c r="W854" s="13"/>
      <c r="X854" s="13"/>
      <c r="Y854" s="237">
        <f t="shared" si="112"/>
        <v>0</v>
      </c>
      <c r="Z854" s="237">
        <f t="shared" si="113"/>
        <v>0</v>
      </c>
      <c r="AA854" s="237" t="str">
        <f t="shared" si="114"/>
        <v>OK</v>
      </c>
      <c r="AB854" s="238"/>
      <c r="AC854" s="238"/>
      <c r="AD854" s="238"/>
      <c r="AE854" s="239"/>
      <c r="AG854" s="245"/>
      <c r="AH854" s="245"/>
      <c r="AI854" s="246"/>
      <c r="AJ854" s="246"/>
      <c r="AK854" s="240">
        <f t="shared" si="115"/>
        <v>0</v>
      </c>
      <c r="AL854" s="240">
        <f t="shared" si="116"/>
        <v>0</v>
      </c>
      <c r="AM854" s="247" t="e">
        <f t="shared" si="117"/>
        <v>#DIV/0!</v>
      </c>
      <c r="AN854" s="240" t="str">
        <f>IF(A854="","",VLOOKUP(A854,'IHS DATABASE'!C:H,6,0))</f>
        <v/>
      </c>
      <c r="AO854" s="240"/>
      <c r="AP854" s="248"/>
      <c r="AQ854" s="248"/>
      <c r="AR854" s="222"/>
      <c r="AS854" s="222"/>
      <c r="AT854" s="222">
        <f t="shared" si="118"/>
        <v>0</v>
      </c>
      <c r="AU854" s="222"/>
      <c r="AV854" s="249"/>
      <c r="AW854" s="249"/>
      <c r="AX854" s="222"/>
      <c r="AY854" s="222"/>
      <c r="AZ854" s="222"/>
      <c r="BA854" s="222"/>
      <c r="BB854" s="249"/>
      <c r="BC854" s="249"/>
      <c r="BD854" s="249"/>
      <c r="BE854" s="249"/>
    </row>
    <row r="855" spans="1:57">
      <c r="A855" s="221"/>
      <c r="B855" s="222" t="str">
        <f>IF(A855="","",VLOOKUP(A855,'IHS DATABASE'!C:D,2,0))</f>
        <v/>
      </c>
      <c r="C855" s="223" t="str">
        <f>IF(A855="","",VLOOKUP(A855,'IHS DATABASE'!C:AD,27,0))</f>
        <v/>
      </c>
      <c r="D855" s="223"/>
      <c r="E855" s="223" t="str">
        <f>IF(A855="","",VLOOKUP(A855,'IHS DATABASE'!C:G,5,0))</f>
        <v/>
      </c>
      <c r="F855" s="223" t="str">
        <f>IF(A855="","",VLOOKUP(A855,'IHS DATABASE'!C:AB,26,0))</f>
        <v/>
      </c>
      <c r="G855" s="222" t="str">
        <f>IF(A855="","",VLOOKUP(A855,'IHS DATABASE'!C:X,22,0))</f>
        <v/>
      </c>
      <c r="H855" s="224"/>
      <c r="I855" s="223" t="str">
        <f>IF(A855="","",VLOOKUP(A855,'IHS DATABASE'!C:W,21,0))</f>
        <v/>
      </c>
      <c r="J855" s="223" t="str">
        <f>IF(A855="","",VLOOKUP(A855,'IHS DATABASE'!C:T,18,0))</f>
        <v/>
      </c>
      <c r="K855" s="223"/>
      <c r="L855" s="223"/>
      <c r="M855" s="223" t="str">
        <f>IF(A855="","",VLOOKUP(A855,'IHS DATABASE'!C:U,19,0))</f>
        <v/>
      </c>
      <c r="Q855" s="233"/>
      <c r="R855" s="234"/>
      <c r="S855" s="234" t="str">
        <f>IF(A855="","",VLOOKUP(A855,'IHS DATABASE'!C:BG,30,0))</f>
        <v/>
      </c>
      <c r="T855" s="223"/>
      <c r="U855" s="234" t="str">
        <f>IF(A855="","",VLOOKUP(A855,'IHS DATABASE'!C:AG,31,0))</f>
        <v/>
      </c>
      <c r="V855" s="13"/>
      <c r="W855" s="13"/>
      <c r="X855" s="13"/>
      <c r="Y855" s="237">
        <f t="shared" si="112"/>
        <v>0</v>
      </c>
      <c r="Z855" s="237">
        <f t="shared" si="113"/>
        <v>0</v>
      </c>
      <c r="AA855" s="237" t="str">
        <f t="shared" si="114"/>
        <v>OK</v>
      </c>
      <c r="AB855" s="238"/>
      <c r="AC855" s="238"/>
      <c r="AD855" s="238"/>
      <c r="AE855" s="239"/>
      <c r="AG855" s="245"/>
      <c r="AH855" s="245"/>
      <c r="AI855" s="246"/>
      <c r="AJ855" s="246"/>
      <c r="AK855" s="240">
        <f t="shared" si="115"/>
        <v>0</v>
      </c>
      <c r="AL855" s="240">
        <f t="shared" si="116"/>
        <v>0</v>
      </c>
      <c r="AM855" s="247" t="e">
        <f t="shared" si="117"/>
        <v>#DIV/0!</v>
      </c>
      <c r="AN855" s="240" t="str">
        <f>IF(A855="","",VLOOKUP(A855,'IHS DATABASE'!C:H,6,0))</f>
        <v/>
      </c>
      <c r="AO855" s="240"/>
      <c r="AP855" s="248"/>
      <c r="AQ855" s="248"/>
      <c r="AR855" s="222"/>
      <c r="AS855" s="222"/>
      <c r="AT855" s="222">
        <f t="shared" si="118"/>
        <v>0</v>
      </c>
      <c r="AU855" s="222"/>
      <c r="AV855" s="249"/>
      <c r="AW855" s="249"/>
      <c r="AX855" s="222"/>
      <c r="AY855" s="222"/>
      <c r="AZ855" s="222"/>
      <c r="BA855" s="222"/>
      <c r="BB855" s="249"/>
      <c r="BC855" s="249"/>
      <c r="BD855" s="249"/>
      <c r="BE855" s="249"/>
    </row>
  </sheetData>
  <autoFilter xmlns:etc="http://www.wps.cn/officeDocument/2017/etCustomData" ref="A2:BE855" etc:filterBottomFollowUsedRange="0">
    <sortState ref="A2:BE855">
      <sortCondition ref="B2"/>
    </sortState>
    <extLst/>
  </autoFilter>
  <conditionalFormatting sqref="N3">
    <cfRule type="duplicateValues" dxfId="0" priority="2425"/>
  </conditionalFormatting>
  <conditionalFormatting sqref="AA3">
    <cfRule type="containsText" priority="2675" operator="between" text="inconsistent RH">
      <formula>NOT(ISERROR(SEARCH("inconsistent RH",AA3)))</formula>
    </cfRule>
  </conditionalFormatting>
  <conditionalFormatting sqref="N4">
    <cfRule type="duplicateValues" dxfId="0" priority="2424"/>
  </conditionalFormatting>
  <conditionalFormatting sqref="AA4">
    <cfRule type="containsText" priority="2674" operator="between" text="inconsistent RH">
      <formula>NOT(ISERROR(SEARCH("inconsistent RH",AA4)))</formula>
    </cfRule>
  </conditionalFormatting>
  <conditionalFormatting sqref="N5">
    <cfRule type="duplicateValues" dxfId="0" priority="2423"/>
  </conditionalFormatting>
  <conditionalFormatting sqref="AA5">
    <cfRule type="containsText" priority="2673" operator="between" text="inconsistent RH">
      <formula>NOT(ISERROR(SEARCH("inconsistent RH",AA5)))</formula>
    </cfRule>
  </conditionalFormatting>
  <conditionalFormatting sqref="N6">
    <cfRule type="duplicateValues" dxfId="0" priority="2422"/>
  </conditionalFormatting>
  <conditionalFormatting sqref="AA6">
    <cfRule type="containsText" priority="2672" operator="between" text="inconsistent RH">
      <formula>NOT(ISERROR(SEARCH("inconsistent RH",AA6)))</formula>
    </cfRule>
  </conditionalFormatting>
  <conditionalFormatting sqref="N7">
    <cfRule type="duplicateValues" dxfId="0" priority="2421"/>
  </conditionalFormatting>
  <conditionalFormatting sqref="AA7">
    <cfRule type="containsText" priority="2671" operator="between" text="inconsistent RH">
      <formula>NOT(ISERROR(SEARCH("inconsistent RH",AA7)))</formula>
    </cfRule>
  </conditionalFormatting>
  <conditionalFormatting sqref="N8">
    <cfRule type="duplicateValues" dxfId="0" priority="2420"/>
  </conditionalFormatting>
  <conditionalFormatting sqref="AA8">
    <cfRule type="containsText" priority="2670" operator="between" text="inconsistent RH">
      <formula>NOT(ISERROR(SEARCH("inconsistent RH",AA8)))</formula>
    </cfRule>
  </conditionalFormatting>
  <conditionalFormatting sqref="N9">
    <cfRule type="duplicateValues" dxfId="0" priority="2419"/>
  </conditionalFormatting>
  <conditionalFormatting sqref="AA9">
    <cfRule type="containsText" priority="2669" operator="between" text="inconsistent RH">
      <formula>NOT(ISERROR(SEARCH("inconsistent RH",AA9)))</formula>
    </cfRule>
  </conditionalFormatting>
  <conditionalFormatting sqref="N10">
    <cfRule type="duplicateValues" dxfId="0" priority="2418"/>
  </conditionalFormatting>
  <conditionalFormatting sqref="AA10">
    <cfRule type="containsText" priority="2668" operator="between" text="inconsistent RH">
      <formula>NOT(ISERROR(SEARCH("inconsistent RH",AA10)))</formula>
    </cfRule>
  </conditionalFormatting>
  <conditionalFormatting sqref="N11">
    <cfRule type="duplicateValues" dxfId="0" priority="2417"/>
  </conditionalFormatting>
  <conditionalFormatting sqref="AA11">
    <cfRule type="containsText" priority="2667" operator="between" text="inconsistent RH">
      <formula>NOT(ISERROR(SEARCH("inconsistent RH",AA11)))</formula>
    </cfRule>
  </conditionalFormatting>
  <conditionalFormatting sqref="N12">
    <cfRule type="duplicateValues" dxfId="0" priority="2416"/>
  </conditionalFormatting>
  <conditionalFormatting sqref="AA12">
    <cfRule type="containsText" priority="2666" operator="between" text="inconsistent RH">
      <formula>NOT(ISERROR(SEARCH("inconsistent RH",AA12)))</formula>
    </cfRule>
  </conditionalFormatting>
  <conditionalFormatting sqref="N13">
    <cfRule type="duplicateValues" dxfId="0" priority="2414"/>
  </conditionalFormatting>
  <conditionalFormatting sqref="AA13">
    <cfRule type="containsText" priority="2664" operator="between" text="inconsistent RH">
      <formula>NOT(ISERROR(SEARCH("inconsistent RH",AA13)))</formula>
    </cfRule>
  </conditionalFormatting>
  <conditionalFormatting sqref="N14">
    <cfRule type="duplicateValues" dxfId="0" priority="2413"/>
  </conditionalFormatting>
  <conditionalFormatting sqref="AA14">
    <cfRule type="containsText" priority="2663" operator="between" text="inconsistent RH">
      <formula>NOT(ISERROR(SEARCH("inconsistent RH",AA14)))</formula>
    </cfRule>
  </conditionalFormatting>
  <conditionalFormatting sqref="N15">
    <cfRule type="duplicateValues" dxfId="0" priority="2412"/>
  </conditionalFormatting>
  <conditionalFormatting sqref="AA15">
    <cfRule type="containsText" priority="2662" operator="between" text="inconsistent RH">
      <formula>NOT(ISERROR(SEARCH("inconsistent RH",AA15)))</formula>
    </cfRule>
  </conditionalFormatting>
  <conditionalFormatting sqref="N16">
    <cfRule type="duplicateValues" dxfId="0" priority="2411"/>
  </conditionalFormatting>
  <conditionalFormatting sqref="AA16">
    <cfRule type="containsText" priority="2661" operator="between" text="inconsistent RH">
      <formula>NOT(ISERROR(SEARCH("inconsistent RH",AA16)))</formula>
    </cfRule>
  </conditionalFormatting>
  <conditionalFormatting sqref="N17">
    <cfRule type="duplicateValues" dxfId="0" priority="2409"/>
  </conditionalFormatting>
  <conditionalFormatting sqref="AA17">
    <cfRule type="containsText" priority="2659" operator="between" text="inconsistent RH">
      <formula>NOT(ISERROR(SEARCH("inconsistent RH",AA17)))</formula>
    </cfRule>
  </conditionalFormatting>
  <conditionalFormatting sqref="N18">
    <cfRule type="duplicateValues" dxfId="0" priority="2408"/>
  </conditionalFormatting>
  <conditionalFormatting sqref="AA18">
    <cfRule type="containsText" priority="2658" operator="between" text="inconsistent RH">
      <formula>NOT(ISERROR(SEARCH("inconsistent RH",AA18)))</formula>
    </cfRule>
  </conditionalFormatting>
  <conditionalFormatting sqref="N19">
    <cfRule type="duplicateValues" dxfId="0" priority="2407"/>
  </conditionalFormatting>
  <conditionalFormatting sqref="AA19">
    <cfRule type="containsText" priority="2657" operator="between" text="inconsistent RH">
      <formula>NOT(ISERROR(SEARCH("inconsistent RH",AA19)))</formula>
    </cfRule>
  </conditionalFormatting>
  <conditionalFormatting sqref="N20">
    <cfRule type="duplicateValues" dxfId="0" priority="2406"/>
  </conditionalFormatting>
  <conditionalFormatting sqref="AA20">
    <cfRule type="containsText" priority="2656" operator="between" text="inconsistent RH">
      <formula>NOT(ISERROR(SEARCH("inconsistent RH",AA20)))</formula>
    </cfRule>
  </conditionalFormatting>
  <conditionalFormatting sqref="N21">
    <cfRule type="duplicateValues" dxfId="0" priority="2405"/>
  </conditionalFormatting>
  <conditionalFormatting sqref="AA21">
    <cfRule type="containsText" priority="2655" operator="between" text="inconsistent RH">
      <formula>NOT(ISERROR(SEARCH("inconsistent RH",AA21)))</formula>
    </cfRule>
  </conditionalFormatting>
  <conditionalFormatting sqref="N22">
    <cfRule type="duplicateValues" dxfId="0" priority="2404"/>
  </conditionalFormatting>
  <conditionalFormatting sqref="AA22">
    <cfRule type="containsText" priority="2654" operator="between" text="inconsistent RH">
      <formula>NOT(ISERROR(SEARCH("inconsistent RH",AA22)))</formula>
    </cfRule>
  </conditionalFormatting>
  <conditionalFormatting sqref="A23">
    <cfRule type="duplicateValues" dxfId="1" priority="1799"/>
  </conditionalFormatting>
  <conditionalFormatting sqref="N23">
    <cfRule type="duplicateValues" dxfId="0" priority="2403"/>
  </conditionalFormatting>
  <conditionalFormatting sqref="AA23">
    <cfRule type="containsText" priority="2653" operator="between" text="inconsistent RH">
      <formula>NOT(ISERROR(SEARCH("inconsistent RH",AA23)))</formula>
    </cfRule>
  </conditionalFormatting>
  <conditionalFormatting sqref="N24">
    <cfRule type="duplicateValues" dxfId="0" priority="2402"/>
  </conditionalFormatting>
  <conditionalFormatting sqref="AA24">
    <cfRule type="containsText" priority="2652" operator="between" text="inconsistent RH">
      <formula>NOT(ISERROR(SEARCH("inconsistent RH",AA24)))</formula>
    </cfRule>
  </conditionalFormatting>
  <conditionalFormatting sqref="N25">
    <cfRule type="duplicateValues" dxfId="0" priority="2401"/>
  </conditionalFormatting>
  <conditionalFormatting sqref="AA25">
    <cfRule type="containsText" priority="2651" operator="between" text="inconsistent RH">
      <formula>NOT(ISERROR(SEARCH("inconsistent RH",AA25)))</formula>
    </cfRule>
  </conditionalFormatting>
  <conditionalFormatting sqref="N26">
    <cfRule type="duplicateValues" dxfId="0" priority="2400"/>
  </conditionalFormatting>
  <conditionalFormatting sqref="AA26">
    <cfRule type="containsText" priority="2650" operator="between" text="inconsistent RH">
      <formula>NOT(ISERROR(SEARCH("inconsistent RH",AA26)))</formula>
    </cfRule>
  </conditionalFormatting>
  <conditionalFormatting sqref="N27">
    <cfRule type="duplicateValues" dxfId="0" priority="2399"/>
  </conditionalFormatting>
  <conditionalFormatting sqref="AA27">
    <cfRule type="containsText" priority="2649" operator="between" text="inconsistent RH">
      <formula>NOT(ISERROR(SEARCH("inconsistent RH",AA27)))</formula>
    </cfRule>
  </conditionalFormatting>
  <conditionalFormatting sqref="N28">
    <cfRule type="duplicateValues" dxfId="0" priority="2398"/>
  </conditionalFormatting>
  <conditionalFormatting sqref="AA28">
    <cfRule type="containsText" priority="2648" operator="between" text="inconsistent RH">
      <formula>NOT(ISERROR(SEARCH("inconsistent RH",AA28)))</formula>
    </cfRule>
  </conditionalFormatting>
  <conditionalFormatting sqref="A29">
    <cfRule type="duplicateValues" dxfId="1" priority="1798"/>
  </conditionalFormatting>
  <conditionalFormatting sqref="N29">
    <cfRule type="duplicateValues" dxfId="0" priority="2396"/>
  </conditionalFormatting>
  <conditionalFormatting sqref="AA29">
    <cfRule type="containsText" priority="2646" operator="between" text="inconsistent RH">
      <formula>NOT(ISERROR(SEARCH("inconsistent RH",AA29)))</formula>
    </cfRule>
  </conditionalFormatting>
  <conditionalFormatting sqref="N30">
    <cfRule type="duplicateValues" dxfId="0" priority="2395"/>
  </conditionalFormatting>
  <conditionalFormatting sqref="AA30">
    <cfRule type="containsText" priority="2645" operator="between" text="inconsistent RH">
      <formula>NOT(ISERROR(SEARCH("inconsistent RH",AA30)))</formula>
    </cfRule>
  </conditionalFormatting>
  <conditionalFormatting sqref="N31">
    <cfRule type="duplicateValues" dxfId="0" priority="2394"/>
  </conditionalFormatting>
  <conditionalFormatting sqref="AA31">
    <cfRule type="containsText" priority="2644" operator="between" text="inconsistent RH">
      <formula>NOT(ISERROR(SEARCH("inconsistent RH",AA31)))</formula>
    </cfRule>
  </conditionalFormatting>
  <conditionalFormatting sqref="N32">
    <cfRule type="duplicateValues" dxfId="0" priority="2393"/>
  </conditionalFormatting>
  <conditionalFormatting sqref="AA32">
    <cfRule type="containsText" priority="2643" operator="between" text="inconsistent RH">
      <formula>NOT(ISERROR(SEARCH("inconsistent RH",AA32)))</formula>
    </cfRule>
  </conditionalFormatting>
  <conditionalFormatting sqref="N33">
    <cfRule type="duplicateValues" dxfId="0" priority="2392"/>
  </conditionalFormatting>
  <conditionalFormatting sqref="AA33">
    <cfRule type="containsText" priority="2642" operator="between" text="inconsistent RH">
      <formula>NOT(ISERROR(SEARCH("inconsistent RH",AA33)))</formula>
    </cfRule>
  </conditionalFormatting>
  <conditionalFormatting sqref="N34">
    <cfRule type="duplicateValues" dxfId="0" priority="2391"/>
  </conditionalFormatting>
  <conditionalFormatting sqref="AA34">
    <cfRule type="containsText" priority="2641" operator="between" text="inconsistent RH">
      <formula>NOT(ISERROR(SEARCH("inconsistent RH",AA34)))</formula>
    </cfRule>
  </conditionalFormatting>
  <conditionalFormatting sqref="N35">
    <cfRule type="duplicateValues" dxfId="0" priority="2390"/>
  </conditionalFormatting>
  <conditionalFormatting sqref="AA35">
    <cfRule type="containsText" priority="2640" operator="between" text="inconsistent RH">
      <formula>NOT(ISERROR(SEARCH("inconsistent RH",AA35)))</formula>
    </cfRule>
  </conditionalFormatting>
  <conditionalFormatting sqref="N36">
    <cfRule type="duplicateValues" dxfId="0" priority="2389"/>
  </conditionalFormatting>
  <conditionalFormatting sqref="AA36">
    <cfRule type="containsText" priority="2639" operator="between" text="inconsistent RH">
      <formula>NOT(ISERROR(SEARCH("inconsistent RH",AA36)))</formula>
    </cfRule>
  </conditionalFormatting>
  <conditionalFormatting sqref="N37">
    <cfRule type="duplicateValues" dxfId="0" priority="2388"/>
  </conditionalFormatting>
  <conditionalFormatting sqref="AA37">
    <cfRule type="containsText" priority="2638" operator="between" text="inconsistent RH">
      <formula>NOT(ISERROR(SEARCH("inconsistent RH",AA37)))</formula>
    </cfRule>
  </conditionalFormatting>
  <conditionalFormatting sqref="N38">
    <cfRule type="duplicateValues" dxfId="0" priority="2387"/>
  </conditionalFormatting>
  <conditionalFormatting sqref="AA38">
    <cfRule type="containsText" priority="2637" operator="between" text="inconsistent RH">
      <formula>NOT(ISERROR(SEARCH("inconsistent RH",AA38)))</formula>
    </cfRule>
  </conditionalFormatting>
  <conditionalFormatting sqref="N39">
    <cfRule type="duplicateValues" dxfId="0" priority="2386"/>
  </conditionalFormatting>
  <conditionalFormatting sqref="AA39">
    <cfRule type="containsText" priority="2636" operator="between" text="inconsistent RH">
      <formula>NOT(ISERROR(SEARCH("inconsistent RH",AA39)))</formula>
    </cfRule>
  </conditionalFormatting>
  <conditionalFormatting sqref="N40">
    <cfRule type="duplicateValues" dxfId="0" priority="2385"/>
  </conditionalFormatting>
  <conditionalFormatting sqref="AA40">
    <cfRule type="containsText" priority="2635" operator="between" text="inconsistent RH">
      <formula>NOT(ISERROR(SEARCH("inconsistent RH",AA40)))</formula>
    </cfRule>
  </conditionalFormatting>
  <conditionalFormatting sqref="N41">
    <cfRule type="duplicateValues" dxfId="0" priority="2384"/>
  </conditionalFormatting>
  <conditionalFormatting sqref="AA41">
    <cfRule type="containsText" priority="2634" operator="between" text="inconsistent RH">
      <formula>NOT(ISERROR(SEARCH("inconsistent RH",AA41)))</formula>
    </cfRule>
  </conditionalFormatting>
  <conditionalFormatting sqref="N42">
    <cfRule type="duplicateValues" dxfId="0" priority="2383"/>
  </conditionalFormatting>
  <conditionalFormatting sqref="AA42">
    <cfRule type="containsText" priority="2633" operator="between" text="inconsistent RH">
      <formula>NOT(ISERROR(SEARCH("inconsistent RH",AA42)))</formula>
    </cfRule>
  </conditionalFormatting>
  <conditionalFormatting sqref="N43">
    <cfRule type="duplicateValues" dxfId="0" priority="2382"/>
  </conditionalFormatting>
  <conditionalFormatting sqref="AA43">
    <cfRule type="containsText" priority="2632" operator="between" text="inconsistent RH">
      <formula>NOT(ISERROR(SEARCH("inconsistent RH",AA43)))</formula>
    </cfRule>
  </conditionalFormatting>
  <conditionalFormatting sqref="N44">
    <cfRule type="duplicateValues" dxfId="0" priority="2381"/>
  </conditionalFormatting>
  <conditionalFormatting sqref="AA44">
    <cfRule type="containsText" priority="2631" operator="between" text="inconsistent RH">
      <formula>NOT(ISERROR(SEARCH("inconsistent RH",AA44)))</formula>
    </cfRule>
  </conditionalFormatting>
  <conditionalFormatting sqref="N45">
    <cfRule type="duplicateValues" dxfId="0" priority="2380"/>
  </conditionalFormatting>
  <conditionalFormatting sqref="AA45">
    <cfRule type="containsText" priority="2630" operator="between" text="inconsistent RH">
      <formula>NOT(ISERROR(SEARCH("inconsistent RH",AA45)))</formula>
    </cfRule>
  </conditionalFormatting>
  <conditionalFormatting sqref="N46">
    <cfRule type="duplicateValues" dxfId="0" priority="2379"/>
  </conditionalFormatting>
  <conditionalFormatting sqref="AA46">
    <cfRule type="containsText" priority="2629" operator="between" text="inconsistent RH">
      <formula>NOT(ISERROR(SEARCH("inconsistent RH",AA46)))</formula>
    </cfRule>
  </conditionalFormatting>
  <conditionalFormatting sqref="N47">
    <cfRule type="duplicateValues" dxfId="0" priority="2378"/>
  </conditionalFormatting>
  <conditionalFormatting sqref="AA47">
    <cfRule type="containsText" priority="2628" operator="between" text="inconsistent RH">
      <formula>NOT(ISERROR(SEARCH("inconsistent RH",AA47)))</formula>
    </cfRule>
  </conditionalFormatting>
  <conditionalFormatting sqref="N48">
    <cfRule type="duplicateValues" dxfId="0" priority="2377"/>
  </conditionalFormatting>
  <conditionalFormatting sqref="AA48">
    <cfRule type="containsText" priority="2627" operator="between" text="inconsistent RH">
      <formula>NOT(ISERROR(SEARCH("inconsistent RH",AA48)))</formula>
    </cfRule>
  </conditionalFormatting>
  <conditionalFormatting sqref="N49">
    <cfRule type="duplicateValues" dxfId="0" priority="2376"/>
  </conditionalFormatting>
  <conditionalFormatting sqref="AA49">
    <cfRule type="containsText" priority="2626" operator="between" text="inconsistent RH">
      <formula>NOT(ISERROR(SEARCH("inconsistent RH",AA49)))</formula>
    </cfRule>
  </conditionalFormatting>
  <conditionalFormatting sqref="N50">
    <cfRule type="duplicateValues" dxfId="0" priority="2375"/>
  </conditionalFormatting>
  <conditionalFormatting sqref="AA50">
    <cfRule type="containsText" priority="2625" operator="between" text="inconsistent RH">
      <formula>NOT(ISERROR(SEARCH("inconsistent RH",AA50)))</formula>
    </cfRule>
  </conditionalFormatting>
  <conditionalFormatting sqref="N51">
    <cfRule type="duplicateValues" dxfId="0" priority="2374"/>
  </conditionalFormatting>
  <conditionalFormatting sqref="AA51">
    <cfRule type="containsText" priority="2624" operator="between" text="inconsistent RH">
      <formula>NOT(ISERROR(SEARCH("inconsistent RH",AA51)))</formula>
    </cfRule>
  </conditionalFormatting>
  <conditionalFormatting sqref="N52">
    <cfRule type="duplicateValues" dxfId="0" priority="2373"/>
  </conditionalFormatting>
  <conditionalFormatting sqref="AA52">
    <cfRule type="containsText" priority="2623" operator="between" text="inconsistent RH">
      <formula>NOT(ISERROR(SEARCH("inconsistent RH",AA52)))</formula>
    </cfRule>
  </conditionalFormatting>
  <conditionalFormatting sqref="N53">
    <cfRule type="duplicateValues" dxfId="0" priority="2372"/>
  </conditionalFormatting>
  <conditionalFormatting sqref="AA53">
    <cfRule type="containsText" priority="2622" operator="between" text="inconsistent RH">
      <formula>NOT(ISERROR(SEARCH("inconsistent RH",AA53)))</formula>
    </cfRule>
  </conditionalFormatting>
  <conditionalFormatting sqref="N54">
    <cfRule type="duplicateValues" dxfId="0" priority="2371"/>
  </conditionalFormatting>
  <conditionalFormatting sqref="AA54">
    <cfRule type="containsText" priority="2621" operator="between" text="inconsistent RH">
      <formula>NOT(ISERROR(SEARCH("inconsistent RH",AA54)))</formula>
    </cfRule>
  </conditionalFormatting>
  <conditionalFormatting sqref="N55">
    <cfRule type="duplicateValues" dxfId="0" priority="2370"/>
  </conditionalFormatting>
  <conditionalFormatting sqref="AA55">
    <cfRule type="containsText" priority="2620" operator="between" text="inconsistent RH">
      <formula>NOT(ISERROR(SEARCH("inconsistent RH",AA55)))</formula>
    </cfRule>
  </conditionalFormatting>
  <conditionalFormatting sqref="N56">
    <cfRule type="duplicateValues" dxfId="0" priority="2369"/>
  </conditionalFormatting>
  <conditionalFormatting sqref="AA56">
    <cfRule type="containsText" priority="2619" operator="between" text="inconsistent RH">
      <formula>NOT(ISERROR(SEARCH("inconsistent RH",AA56)))</formula>
    </cfRule>
  </conditionalFormatting>
  <conditionalFormatting sqref="N57">
    <cfRule type="duplicateValues" dxfId="0" priority="2368"/>
  </conditionalFormatting>
  <conditionalFormatting sqref="AA57">
    <cfRule type="containsText" priority="2618" operator="between" text="inconsistent RH">
      <formula>NOT(ISERROR(SEARCH("inconsistent RH",AA57)))</formula>
    </cfRule>
  </conditionalFormatting>
  <conditionalFormatting sqref="N58">
    <cfRule type="duplicateValues" dxfId="0" priority="2367"/>
  </conditionalFormatting>
  <conditionalFormatting sqref="AA58">
    <cfRule type="containsText" priority="2617" operator="between" text="inconsistent RH">
      <formula>NOT(ISERROR(SEARCH("inconsistent RH",AA58)))</formula>
    </cfRule>
  </conditionalFormatting>
  <conditionalFormatting sqref="N59">
    <cfRule type="duplicateValues" dxfId="0" priority="2366"/>
  </conditionalFormatting>
  <conditionalFormatting sqref="AA59">
    <cfRule type="containsText" priority="2616" operator="between" text="inconsistent RH">
      <formula>NOT(ISERROR(SEARCH("inconsistent RH",AA59)))</formula>
    </cfRule>
  </conditionalFormatting>
  <conditionalFormatting sqref="N60">
    <cfRule type="duplicateValues" dxfId="0" priority="2365"/>
  </conditionalFormatting>
  <conditionalFormatting sqref="AA60">
    <cfRule type="containsText" priority="2615" operator="between" text="inconsistent RH">
      <formula>NOT(ISERROR(SEARCH("inconsistent RH",AA60)))</formula>
    </cfRule>
  </conditionalFormatting>
  <conditionalFormatting sqref="N61">
    <cfRule type="duplicateValues" dxfId="0" priority="2364"/>
  </conditionalFormatting>
  <conditionalFormatting sqref="AA61">
    <cfRule type="containsText" priority="2614" operator="between" text="inconsistent RH">
      <formula>NOT(ISERROR(SEARCH("inconsistent RH",AA61)))</formula>
    </cfRule>
  </conditionalFormatting>
  <conditionalFormatting sqref="N62">
    <cfRule type="duplicateValues" dxfId="0" priority="2363"/>
  </conditionalFormatting>
  <conditionalFormatting sqref="AA62">
    <cfRule type="containsText" priority="2613" operator="between" text="inconsistent RH">
      <formula>NOT(ISERROR(SEARCH("inconsistent RH",AA62)))</formula>
    </cfRule>
  </conditionalFormatting>
  <conditionalFormatting sqref="N63">
    <cfRule type="duplicateValues" dxfId="0" priority="2362"/>
  </conditionalFormatting>
  <conditionalFormatting sqref="AA63">
    <cfRule type="containsText" priority="2612" operator="between" text="inconsistent RH">
      <formula>NOT(ISERROR(SEARCH("inconsistent RH",AA63)))</formula>
    </cfRule>
  </conditionalFormatting>
  <conditionalFormatting sqref="N64">
    <cfRule type="duplicateValues" dxfId="0" priority="2361"/>
  </conditionalFormatting>
  <conditionalFormatting sqref="AA64">
    <cfRule type="containsText" priority="2611" operator="between" text="inconsistent RH">
      <formula>NOT(ISERROR(SEARCH("inconsistent RH",AA64)))</formula>
    </cfRule>
  </conditionalFormatting>
  <conditionalFormatting sqref="N65">
    <cfRule type="duplicateValues" dxfId="0" priority="2360"/>
  </conditionalFormatting>
  <conditionalFormatting sqref="AA65">
    <cfRule type="containsText" priority="2610" operator="between" text="inconsistent RH">
      <formula>NOT(ISERROR(SEARCH("inconsistent RH",AA65)))</formula>
    </cfRule>
  </conditionalFormatting>
  <conditionalFormatting sqref="N66">
    <cfRule type="duplicateValues" dxfId="0" priority="2359"/>
  </conditionalFormatting>
  <conditionalFormatting sqref="AA66">
    <cfRule type="containsText" priority="2609" operator="between" text="inconsistent RH">
      <formula>NOT(ISERROR(SEARCH("inconsistent RH",AA66)))</formula>
    </cfRule>
  </conditionalFormatting>
  <conditionalFormatting sqref="N67">
    <cfRule type="duplicateValues" dxfId="0" priority="2358"/>
  </conditionalFormatting>
  <conditionalFormatting sqref="AA67">
    <cfRule type="containsText" priority="2608" operator="between" text="inconsistent RH">
      <formula>NOT(ISERROR(SEARCH("inconsistent RH",AA67)))</formula>
    </cfRule>
  </conditionalFormatting>
  <conditionalFormatting sqref="N68">
    <cfRule type="duplicateValues" dxfId="0" priority="2357"/>
  </conditionalFormatting>
  <conditionalFormatting sqref="AA68">
    <cfRule type="containsText" priority="2607" operator="between" text="inconsistent RH">
      <formula>NOT(ISERROR(SEARCH("inconsistent RH",AA68)))</formula>
    </cfRule>
  </conditionalFormatting>
  <conditionalFormatting sqref="N69">
    <cfRule type="duplicateValues" dxfId="0" priority="2356"/>
  </conditionalFormatting>
  <conditionalFormatting sqref="AA69">
    <cfRule type="containsText" priority="2606" operator="between" text="inconsistent RH">
      <formula>NOT(ISERROR(SEARCH("inconsistent RH",AA69)))</formula>
    </cfRule>
  </conditionalFormatting>
  <conditionalFormatting sqref="N70">
    <cfRule type="duplicateValues" dxfId="0" priority="2355"/>
  </conditionalFormatting>
  <conditionalFormatting sqref="AA70">
    <cfRule type="containsText" priority="2605" operator="between" text="inconsistent RH">
      <formula>NOT(ISERROR(SEARCH("inconsistent RH",AA70)))</formula>
    </cfRule>
  </conditionalFormatting>
  <conditionalFormatting sqref="N71">
    <cfRule type="duplicateValues" dxfId="0" priority="2354"/>
  </conditionalFormatting>
  <conditionalFormatting sqref="AA71">
    <cfRule type="containsText" priority="2604" operator="between" text="inconsistent RH">
      <formula>NOT(ISERROR(SEARCH("inconsistent RH",AA71)))</formula>
    </cfRule>
  </conditionalFormatting>
  <conditionalFormatting sqref="N72">
    <cfRule type="duplicateValues" dxfId="0" priority="2353"/>
  </conditionalFormatting>
  <conditionalFormatting sqref="AA72">
    <cfRule type="containsText" priority="2603" operator="between" text="inconsistent RH">
      <formula>NOT(ISERROR(SEARCH("inconsistent RH",AA72)))</formula>
    </cfRule>
  </conditionalFormatting>
  <conditionalFormatting sqref="N73">
    <cfRule type="duplicateValues" dxfId="0" priority="2352"/>
  </conditionalFormatting>
  <conditionalFormatting sqref="AA73">
    <cfRule type="containsText" priority="2602" operator="between" text="inconsistent RH">
      <formula>NOT(ISERROR(SEARCH("inconsistent RH",AA73)))</formula>
    </cfRule>
  </conditionalFormatting>
  <conditionalFormatting sqref="N74">
    <cfRule type="duplicateValues" dxfId="0" priority="2351"/>
  </conditionalFormatting>
  <conditionalFormatting sqref="AA74">
    <cfRule type="containsText" priority="2601" operator="between" text="inconsistent RH">
      <formula>NOT(ISERROR(SEARCH("inconsistent RH",AA74)))</formula>
    </cfRule>
  </conditionalFormatting>
  <conditionalFormatting sqref="N75">
    <cfRule type="duplicateValues" dxfId="0" priority="2350"/>
  </conditionalFormatting>
  <conditionalFormatting sqref="AA75">
    <cfRule type="containsText" priority="2600" operator="between" text="inconsistent RH">
      <formula>NOT(ISERROR(SEARCH("inconsistent RH",AA75)))</formula>
    </cfRule>
  </conditionalFormatting>
  <conditionalFormatting sqref="N76">
    <cfRule type="duplicateValues" dxfId="0" priority="2349"/>
  </conditionalFormatting>
  <conditionalFormatting sqref="AA76">
    <cfRule type="containsText" priority="2599" operator="between" text="inconsistent RH">
      <formula>NOT(ISERROR(SEARCH("inconsistent RH",AA76)))</formula>
    </cfRule>
  </conditionalFormatting>
  <conditionalFormatting sqref="N77">
    <cfRule type="duplicateValues" dxfId="0" priority="2348"/>
  </conditionalFormatting>
  <conditionalFormatting sqref="AA77">
    <cfRule type="containsText" priority="2598" operator="between" text="inconsistent RH">
      <formula>NOT(ISERROR(SEARCH("inconsistent RH",AA77)))</formula>
    </cfRule>
  </conditionalFormatting>
  <conditionalFormatting sqref="N78">
    <cfRule type="duplicateValues" dxfId="0" priority="2347"/>
  </conditionalFormatting>
  <conditionalFormatting sqref="AA78">
    <cfRule type="containsText" priority="2597" operator="between" text="inconsistent RH">
      <formula>NOT(ISERROR(SEARCH("inconsistent RH",AA78)))</formula>
    </cfRule>
  </conditionalFormatting>
  <conditionalFormatting sqref="A79">
    <cfRule type="duplicateValues" dxfId="1" priority="2255"/>
  </conditionalFormatting>
  <conditionalFormatting sqref="N79">
    <cfRule type="duplicateValues" dxfId="0" priority="2346"/>
  </conditionalFormatting>
  <conditionalFormatting sqref="AA79">
    <cfRule type="containsText" priority="2596" operator="between" text="inconsistent RH">
      <formula>NOT(ISERROR(SEARCH("inconsistent RH",AA79)))</formula>
    </cfRule>
  </conditionalFormatting>
  <conditionalFormatting sqref="N80">
    <cfRule type="duplicateValues" dxfId="0" priority="2345"/>
  </conditionalFormatting>
  <conditionalFormatting sqref="AA80">
    <cfRule type="containsText" priority="2595" operator="between" text="inconsistent RH">
      <formula>NOT(ISERROR(SEARCH("inconsistent RH",AA80)))</formula>
    </cfRule>
  </conditionalFormatting>
  <conditionalFormatting sqref="N81">
    <cfRule type="duplicateValues" dxfId="0" priority="2344"/>
  </conditionalFormatting>
  <conditionalFormatting sqref="AA81">
    <cfRule type="containsText" priority="2594" operator="between" text="inconsistent RH">
      <formula>NOT(ISERROR(SEARCH("inconsistent RH",AA81)))</formula>
    </cfRule>
  </conditionalFormatting>
  <conditionalFormatting sqref="N82">
    <cfRule type="duplicateValues" dxfId="0" priority="2343"/>
  </conditionalFormatting>
  <conditionalFormatting sqref="AA82">
    <cfRule type="containsText" priority="2593" operator="between" text="inconsistent RH">
      <formula>NOT(ISERROR(SEARCH("inconsistent RH",AA82)))</formula>
    </cfRule>
  </conditionalFormatting>
  <conditionalFormatting sqref="N83">
    <cfRule type="duplicateValues" dxfId="0" priority="2342"/>
  </conditionalFormatting>
  <conditionalFormatting sqref="AA83">
    <cfRule type="containsText" priority="2592" operator="between" text="inconsistent RH">
      <formula>NOT(ISERROR(SEARCH("inconsistent RH",AA83)))</formula>
    </cfRule>
  </conditionalFormatting>
  <conditionalFormatting sqref="N84">
    <cfRule type="duplicateValues" dxfId="0" priority="2341"/>
  </conditionalFormatting>
  <conditionalFormatting sqref="AA84">
    <cfRule type="containsText" priority="2591" operator="between" text="inconsistent RH">
      <formula>NOT(ISERROR(SEARCH("inconsistent RH",AA84)))</formula>
    </cfRule>
  </conditionalFormatting>
  <conditionalFormatting sqref="N85">
    <cfRule type="duplicateValues" dxfId="0" priority="2340"/>
  </conditionalFormatting>
  <conditionalFormatting sqref="AA85">
    <cfRule type="containsText" priority="2590" operator="between" text="inconsistent RH">
      <formula>NOT(ISERROR(SEARCH("inconsistent RH",AA85)))</formula>
    </cfRule>
  </conditionalFormatting>
  <conditionalFormatting sqref="N86">
    <cfRule type="duplicateValues" dxfId="0" priority="2339"/>
  </conditionalFormatting>
  <conditionalFormatting sqref="AA86">
    <cfRule type="containsText" priority="2589" operator="between" text="inconsistent RH">
      <formula>NOT(ISERROR(SEARCH("inconsistent RH",AA86)))</formula>
    </cfRule>
  </conditionalFormatting>
  <conditionalFormatting sqref="N87">
    <cfRule type="duplicateValues" dxfId="0" priority="2338"/>
  </conditionalFormatting>
  <conditionalFormatting sqref="AA87">
    <cfRule type="containsText" priority="2588" operator="between" text="inconsistent RH">
      <formula>NOT(ISERROR(SEARCH("inconsistent RH",AA87)))</formula>
    </cfRule>
  </conditionalFormatting>
  <conditionalFormatting sqref="N88">
    <cfRule type="duplicateValues" dxfId="0" priority="2337"/>
  </conditionalFormatting>
  <conditionalFormatting sqref="AA88">
    <cfRule type="containsText" priority="2587" operator="between" text="inconsistent RH">
      <formula>NOT(ISERROR(SEARCH("inconsistent RH",AA88)))</formula>
    </cfRule>
  </conditionalFormatting>
  <conditionalFormatting sqref="N89">
    <cfRule type="duplicateValues" dxfId="0" priority="2336"/>
  </conditionalFormatting>
  <conditionalFormatting sqref="AA89">
    <cfRule type="containsText" priority="2586" operator="between" text="inconsistent RH">
      <formula>NOT(ISERROR(SEARCH("inconsistent RH",AA89)))</formula>
    </cfRule>
  </conditionalFormatting>
  <conditionalFormatting sqref="N90">
    <cfRule type="duplicateValues" dxfId="0" priority="2335"/>
  </conditionalFormatting>
  <conditionalFormatting sqref="AA90">
    <cfRule type="containsText" priority="2585" operator="between" text="inconsistent RH">
      <formula>NOT(ISERROR(SEARCH("inconsistent RH",AA90)))</formula>
    </cfRule>
  </conditionalFormatting>
  <conditionalFormatting sqref="N91">
    <cfRule type="duplicateValues" dxfId="0" priority="2334"/>
  </conditionalFormatting>
  <conditionalFormatting sqref="AA91">
    <cfRule type="containsText" priority="2584" operator="between" text="inconsistent RH">
      <formula>NOT(ISERROR(SEARCH("inconsistent RH",AA91)))</formula>
    </cfRule>
  </conditionalFormatting>
  <conditionalFormatting sqref="N92">
    <cfRule type="duplicateValues" dxfId="0" priority="2333"/>
  </conditionalFormatting>
  <conditionalFormatting sqref="AA92">
    <cfRule type="containsText" priority="2583" operator="between" text="inconsistent RH">
      <formula>NOT(ISERROR(SEARCH("inconsistent RH",AA92)))</formula>
    </cfRule>
  </conditionalFormatting>
  <conditionalFormatting sqref="N93">
    <cfRule type="duplicateValues" dxfId="0" priority="2332"/>
  </conditionalFormatting>
  <conditionalFormatting sqref="AA93">
    <cfRule type="containsText" priority="2582" operator="between" text="inconsistent RH">
      <formula>NOT(ISERROR(SEARCH("inconsistent RH",AA93)))</formula>
    </cfRule>
  </conditionalFormatting>
  <conditionalFormatting sqref="A94">
    <cfRule type="duplicateValues" dxfId="1" priority="1803"/>
  </conditionalFormatting>
  <conditionalFormatting sqref="N94">
    <cfRule type="duplicateValues" dxfId="0" priority="2331"/>
  </conditionalFormatting>
  <conditionalFormatting sqref="AA94">
    <cfRule type="containsText" priority="2581" operator="between" text="inconsistent RH">
      <formula>NOT(ISERROR(SEARCH("inconsistent RH",AA94)))</formula>
    </cfRule>
  </conditionalFormatting>
  <conditionalFormatting sqref="N95">
    <cfRule type="duplicateValues" dxfId="0" priority="2330"/>
  </conditionalFormatting>
  <conditionalFormatting sqref="AA95">
    <cfRule type="containsText" priority="2580" operator="between" text="inconsistent RH">
      <formula>NOT(ISERROR(SEARCH("inconsistent RH",AA95)))</formula>
    </cfRule>
  </conditionalFormatting>
  <conditionalFormatting sqref="N96">
    <cfRule type="duplicateValues" dxfId="0" priority="2329"/>
  </conditionalFormatting>
  <conditionalFormatting sqref="AA96">
    <cfRule type="containsText" priority="2579" operator="between" text="inconsistent RH">
      <formula>NOT(ISERROR(SEARCH("inconsistent RH",AA96)))</formula>
    </cfRule>
  </conditionalFormatting>
  <conditionalFormatting sqref="N97">
    <cfRule type="duplicateValues" dxfId="0" priority="2328"/>
  </conditionalFormatting>
  <conditionalFormatting sqref="AA97">
    <cfRule type="containsText" priority="2578" operator="between" text="inconsistent RH">
      <formula>NOT(ISERROR(SEARCH("inconsistent RH",AA97)))</formula>
    </cfRule>
  </conditionalFormatting>
  <conditionalFormatting sqref="N98">
    <cfRule type="duplicateValues" dxfId="0" priority="2327"/>
  </conditionalFormatting>
  <conditionalFormatting sqref="AA98">
    <cfRule type="containsText" priority="2577" operator="between" text="inconsistent RH">
      <formula>NOT(ISERROR(SEARCH("inconsistent RH",AA98)))</formula>
    </cfRule>
  </conditionalFormatting>
  <conditionalFormatting sqref="N99">
    <cfRule type="duplicateValues" dxfId="0" priority="2326"/>
  </conditionalFormatting>
  <conditionalFormatting sqref="AA99">
    <cfRule type="containsText" priority="2576" operator="between" text="inconsistent RH">
      <formula>NOT(ISERROR(SEARCH("inconsistent RH",AA99)))</formula>
    </cfRule>
  </conditionalFormatting>
  <conditionalFormatting sqref="N100">
    <cfRule type="duplicateValues" dxfId="0" priority="2325"/>
  </conditionalFormatting>
  <conditionalFormatting sqref="AA100">
    <cfRule type="containsText" priority="2575" operator="between" text="inconsistent RH">
      <formula>NOT(ISERROR(SEARCH("inconsistent RH",AA100)))</formula>
    </cfRule>
  </conditionalFormatting>
  <conditionalFormatting sqref="N101">
    <cfRule type="duplicateValues" dxfId="0" priority="2324"/>
  </conditionalFormatting>
  <conditionalFormatting sqref="AA101">
    <cfRule type="containsText" priority="2574" operator="between" text="inconsistent RH">
      <formula>NOT(ISERROR(SEARCH("inconsistent RH",AA101)))</formula>
    </cfRule>
  </conditionalFormatting>
  <conditionalFormatting sqref="N102">
    <cfRule type="duplicateValues" dxfId="0" priority="2323"/>
  </conditionalFormatting>
  <conditionalFormatting sqref="AA102">
    <cfRule type="containsText" priority="2573" operator="between" text="inconsistent RH">
      <formula>NOT(ISERROR(SEARCH("inconsistent RH",AA102)))</formula>
    </cfRule>
  </conditionalFormatting>
  <conditionalFormatting sqref="N103">
    <cfRule type="duplicateValues" dxfId="0" priority="2322"/>
  </conditionalFormatting>
  <conditionalFormatting sqref="AA103">
    <cfRule type="containsText" priority="2572" operator="between" text="inconsistent RH">
      <formula>NOT(ISERROR(SEARCH("inconsistent RH",AA103)))</formula>
    </cfRule>
  </conditionalFormatting>
  <conditionalFormatting sqref="N104">
    <cfRule type="duplicateValues" dxfId="0" priority="2321"/>
  </conditionalFormatting>
  <conditionalFormatting sqref="AA104">
    <cfRule type="containsText" priority="2571" operator="between" text="inconsistent RH">
      <formula>NOT(ISERROR(SEARCH("inconsistent RH",AA104)))</formula>
    </cfRule>
  </conditionalFormatting>
  <conditionalFormatting sqref="N105">
    <cfRule type="duplicateValues" dxfId="0" priority="2320"/>
  </conditionalFormatting>
  <conditionalFormatting sqref="AA105">
    <cfRule type="containsText" priority="2570" operator="between" text="inconsistent RH">
      <formula>NOT(ISERROR(SEARCH("inconsistent RH",AA105)))</formula>
    </cfRule>
  </conditionalFormatting>
  <conditionalFormatting sqref="N106">
    <cfRule type="duplicateValues" dxfId="0" priority="2319"/>
  </conditionalFormatting>
  <conditionalFormatting sqref="AA106">
    <cfRule type="containsText" priority="2569" operator="between" text="inconsistent RH">
      <formula>NOT(ISERROR(SEARCH("inconsistent RH",AA106)))</formula>
    </cfRule>
  </conditionalFormatting>
  <conditionalFormatting sqref="N107">
    <cfRule type="duplicateValues" dxfId="0" priority="2318"/>
  </conditionalFormatting>
  <conditionalFormatting sqref="AA107">
    <cfRule type="containsText" priority="2568" operator="between" text="inconsistent RH">
      <formula>NOT(ISERROR(SEARCH("inconsistent RH",AA107)))</formula>
    </cfRule>
  </conditionalFormatting>
  <conditionalFormatting sqref="N108">
    <cfRule type="duplicateValues" dxfId="0" priority="2317"/>
  </conditionalFormatting>
  <conditionalFormatting sqref="AA108">
    <cfRule type="containsText" priority="2567" operator="between" text="inconsistent RH">
      <formula>NOT(ISERROR(SEARCH("inconsistent RH",AA108)))</formula>
    </cfRule>
  </conditionalFormatting>
  <conditionalFormatting sqref="N109">
    <cfRule type="duplicateValues" dxfId="0" priority="2316"/>
  </conditionalFormatting>
  <conditionalFormatting sqref="AA109">
    <cfRule type="containsText" priority="2566" operator="between" text="inconsistent RH">
      <formula>NOT(ISERROR(SEARCH("inconsistent RH",AA109)))</formula>
    </cfRule>
  </conditionalFormatting>
  <conditionalFormatting sqref="N110">
    <cfRule type="duplicateValues" dxfId="0" priority="2315"/>
  </conditionalFormatting>
  <conditionalFormatting sqref="AA110">
    <cfRule type="containsText" priority="2565" operator="between" text="inconsistent RH">
      <formula>NOT(ISERROR(SEARCH("inconsistent RH",AA110)))</formula>
    </cfRule>
  </conditionalFormatting>
  <conditionalFormatting sqref="N111">
    <cfRule type="duplicateValues" dxfId="0" priority="2314"/>
  </conditionalFormatting>
  <conditionalFormatting sqref="AA111">
    <cfRule type="containsText" priority="2564" operator="between" text="inconsistent RH">
      <formula>NOT(ISERROR(SEARCH("inconsistent RH",AA111)))</formula>
    </cfRule>
  </conditionalFormatting>
  <conditionalFormatting sqref="N112">
    <cfRule type="duplicateValues" dxfId="0" priority="2313"/>
  </conditionalFormatting>
  <conditionalFormatting sqref="AA112">
    <cfRule type="containsText" priority="2563" operator="between" text="inconsistent RH">
      <formula>NOT(ISERROR(SEARCH("inconsistent RH",AA112)))</formula>
    </cfRule>
  </conditionalFormatting>
  <conditionalFormatting sqref="N113">
    <cfRule type="duplicateValues" dxfId="0" priority="2312"/>
  </conditionalFormatting>
  <conditionalFormatting sqref="AA113">
    <cfRule type="containsText" priority="2562" operator="between" text="inconsistent RH">
      <formula>NOT(ISERROR(SEARCH("inconsistent RH",AA113)))</formula>
    </cfRule>
  </conditionalFormatting>
  <conditionalFormatting sqref="N114">
    <cfRule type="duplicateValues" dxfId="0" priority="2311"/>
  </conditionalFormatting>
  <conditionalFormatting sqref="AA114">
    <cfRule type="containsText" priority="2561" operator="between" text="inconsistent RH">
      <formula>NOT(ISERROR(SEARCH("inconsistent RH",AA114)))</formula>
    </cfRule>
  </conditionalFormatting>
  <conditionalFormatting sqref="N115">
    <cfRule type="duplicateValues" dxfId="0" priority="2310"/>
  </conditionalFormatting>
  <conditionalFormatting sqref="AA115">
    <cfRule type="containsText" priority="2560" operator="between" text="inconsistent RH">
      <formula>NOT(ISERROR(SEARCH("inconsistent RH",AA115)))</formula>
    </cfRule>
  </conditionalFormatting>
  <conditionalFormatting sqref="N116">
    <cfRule type="duplicateValues" dxfId="0" priority="2309"/>
  </conditionalFormatting>
  <conditionalFormatting sqref="AA116">
    <cfRule type="containsText" priority="2559" operator="between" text="inconsistent RH">
      <formula>NOT(ISERROR(SEARCH("inconsistent RH",AA116)))</formula>
    </cfRule>
  </conditionalFormatting>
  <conditionalFormatting sqref="N117">
    <cfRule type="duplicateValues" dxfId="0" priority="2308"/>
  </conditionalFormatting>
  <conditionalFormatting sqref="AA117">
    <cfRule type="containsText" priority="2558" operator="between" text="inconsistent RH">
      <formula>NOT(ISERROR(SEARCH("inconsistent RH",AA117)))</formula>
    </cfRule>
  </conditionalFormatting>
  <conditionalFormatting sqref="N118">
    <cfRule type="duplicateValues" dxfId="0" priority="2307"/>
  </conditionalFormatting>
  <conditionalFormatting sqref="AA118">
    <cfRule type="containsText" priority="2557" operator="between" text="inconsistent RH">
      <formula>NOT(ISERROR(SEARCH("inconsistent RH",AA118)))</formula>
    </cfRule>
  </conditionalFormatting>
  <conditionalFormatting sqref="N119">
    <cfRule type="duplicateValues" dxfId="0" priority="2306"/>
  </conditionalFormatting>
  <conditionalFormatting sqref="AA119">
    <cfRule type="containsText" priority="2556" operator="between" text="inconsistent RH">
      <formula>NOT(ISERROR(SEARCH("inconsistent RH",AA119)))</formula>
    </cfRule>
  </conditionalFormatting>
  <conditionalFormatting sqref="N120">
    <cfRule type="duplicateValues" dxfId="0" priority="2305"/>
  </conditionalFormatting>
  <conditionalFormatting sqref="AA120">
    <cfRule type="containsText" priority="2555" operator="between" text="inconsistent RH">
      <formula>NOT(ISERROR(SEARCH("inconsistent RH",AA120)))</formula>
    </cfRule>
  </conditionalFormatting>
  <conditionalFormatting sqref="N121">
    <cfRule type="duplicateValues" dxfId="0" priority="2304"/>
  </conditionalFormatting>
  <conditionalFormatting sqref="AA121">
    <cfRule type="containsText" priority="2554" operator="between" text="inconsistent RH">
      <formula>NOT(ISERROR(SEARCH("inconsistent RH",AA121)))</formula>
    </cfRule>
  </conditionalFormatting>
  <conditionalFormatting sqref="N122">
    <cfRule type="duplicateValues" dxfId="0" priority="1954"/>
  </conditionalFormatting>
  <conditionalFormatting sqref="AA122">
    <cfRule type="containsText" priority="2104" operator="between" text="inconsistent RH">
      <formula>NOT(ISERROR(SEARCH("inconsistent RH",AA122)))</formula>
    </cfRule>
  </conditionalFormatting>
  <conditionalFormatting sqref="N123">
    <cfRule type="duplicateValues" dxfId="0" priority="1953"/>
  </conditionalFormatting>
  <conditionalFormatting sqref="AA123">
    <cfRule type="containsText" priority="2103" operator="between" text="inconsistent RH">
      <formula>NOT(ISERROR(SEARCH("inconsistent RH",AA123)))</formula>
    </cfRule>
  </conditionalFormatting>
  <conditionalFormatting sqref="N124">
    <cfRule type="duplicateValues" dxfId="0" priority="1952"/>
  </conditionalFormatting>
  <conditionalFormatting sqref="AA124">
    <cfRule type="containsText" priority="2102" operator="between" text="inconsistent RH">
      <formula>NOT(ISERROR(SEARCH("inconsistent RH",AA124)))</formula>
    </cfRule>
  </conditionalFormatting>
  <conditionalFormatting sqref="N125">
    <cfRule type="duplicateValues" dxfId="0" priority="1951"/>
  </conditionalFormatting>
  <conditionalFormatting sqref="AA125">
    <cfRule type="containsText" priority="2101" operator="between" text="inconsistent RH">
      <formula>NOT(ISERROR(SEARCH("inconsistent RH",AA125)))</formula>
    </cfRule>
  </conditionalFormatting>
  <conditionalFormatting sqref="N126">
    <cfRule type="duplicateValues" dxfId="0" priority="1950"/>
  </conditionalFormatting>
  <conditionalFormatting sqref="AA126">
    <cfRule type="containsText" priority="2100" operator="between" text="inconsistent RH">
      <formula>NOT(ISERROR(SEARCH("inconsistent RH",AA126)))</formula>
    </cfRule>
  </conditionalFormatting>
  <conditionalFormatting sqref="N127">
    <cfRule type="duplicateValues" dxfId="0" priority="1949"/>
  </conditionalFormatting>
  <conditionalFormatting sqref="AA127">
    <cfRule type="containsText" priority="2099" operator="between" text="inconsistent RH">
      <formula>NOT(ISERROR(SEARCH("inconsistent RH",AA127)))</formula>
    </cfRule>
  </conditionalFormatting>
  <conditionalFormatting sqref="N128">
    <cfRule type="duplicateValues" dxfId="0" priority="1948"/>
  </conditionalFormatting>
  <conditionalFormatting sqref="AA128">
    <cfRule type="containsText" priority="2098" operator="between" text="inconsistent RH">
      <formula>NOT(ISERROR(SEARCH("inconsistent RH",AA128)))</formula>
    </cfRule>
  </conditionalFormatting>
  <conditionalFormatting sqref="N129">
    <cfRule type="duplicateValues" dxfId="0" priority="1947"/>
  </conditionalFormatting>
  <conditionalFormatting sqref="AA129">
    <cfRule type="containsText" priority="2097" operator="between" text="inconsistent RH">
      <formula>NOT(ISERROR(SEARCH("inconsistent RH",AA129)))</formula>
    </cfRule>
  </conditionalFormatting>
  <conditionalFormatting sqref="N130">
    <cfRule type="duplicateValues" dxfId="0" priority="1946"/>
  </conditionalFormatting>
  <conditionalFormatting sqref="AA130">
    <cfRule type="containsText" priority="2096" operator="between" text="inconsistent RH">
      <formula>NOT(ISERROR(SEARCH("inconsistent RH",AA130)))</formula>
    </cfRule>
  </conditionalFormatting>
  <conditionalFormatting sqref="N131">
    <cfRule type="duplicateValues" dxfId="0" priority="1945"/>
  </conditionalFormatting>
  <conditionalFormatting sqref="AA131">
    <cfRule type="containsText" priority="2095" operator="between" text="inconsistent RH">
      <formula>NOT(ISERROR(SEARCH("inconsistent RH",AA131)))</formula>
    </cfRule>
  </conditionalFormatting>
  <conditionalFormatting sqref="N132">
    <cfRule type="duplicateValues" dxfId="0" priority="1944"/>
  </conditionalFormatting>
  <conditionalFormatting sqref="AA132">
    <cfRule type="containsText" priority="2094" operator="between" text="inconsistent RH">
      <formula>NOT(ISERROR(SEARCH("inconsistent RH",AA132)))</formula>
    </cfRule>
  </conditionalFormatting>
  <conditionalFormatting sqref="N133">
    <cfRule type="duplicateValues" dxfId="0" priority="1943"/>
  </conditionalFormatting>
  <conditionalFormatting sqref="AA133">
    <cfRule type="containsText" priority="2093" operator="between" text="inconsistent RH">
      <formula>NOT(ISERROR(SEARCH("inconsistent RH",AA133)))</formula>
    </cfRule>
  </conditionalFormatting>
  <conditionalFormatting sqref="N134">
    <cfRule type="duplicateValues" dxfId="0" priority="1942"/>
  </conditionalFormatting>
  <conditionalFormatting sqref="AA134">
    <cfRule type="containsText" priority="2092" operator="between" text="inconsistent RH">
      <formula>NOT(ISERROR(SEARCH("inconsistent RH",AA134)))</formula>
    </cfRule>
  </conditionalFormatting>
  <conditionalFormatting sqref="N135">
    <cfRule type="duplicateValues" dxfId="0" priority="1941"/>
  </conditionalFormatting>
  <conditionalFormatting sqref="AA135">
    <cfRule type="containsText" priority="2091" operator="between" text="inconsistent RH">
      <formula>NOT(ISERROR(SEARCH("inconsistent RH",AA135)))</formula>
    </cfRule>
  </conditionalFormatting>
  <conditionalFormatting sqref="N136">
    <cfRule type="duplicateValues" dxfId="0" priority="1940"/>
  </conditionalFormatting>
  <conditionalFormatting sqref="AA136">
    <cfRule type="containsText" priority="2090" operator="between" text="inconsistent RH">
      <formula>NOT(ISERROR(SEARCH("inconsistent RH",AA136)))</formula>
    </cfRule>
  </conditionalFormatting>
  <conditionalFormatting sqref="N137">
    <cfRule type="duplicateValues" dxfId="0" priority="1939"/>
  </conditionalFormatting>
  <conditionalFormatting sqref="AA137">
    <cfRule type="containsText" priority="2089" operator="between" text="inconsistent RH">
      <formula>NOT(ISERROR(SEARCH("inconsistent RH",AA137)))</formula>
    </cfRule>
  </conditionalFormatting>
  <conditionalFormatting sqref="N138">
    <cfRule type="duplicateValues" dxfId="0" priority="1938"/>
  </conditionalFormatting>
  <conditionalFormatting sqref="AA138">
    <cfRule type="containsText" priority="2088" operator="between" text="inconsistent RH">
      <formula>NOT(ISERROR(SEARCH("inconsistent RH",AA138)))</formula>
    </cfRule>
  </conditionalFormatting>
  <conditionalFormatting sqref="N139">
    <cfRule type="duplicateValues" dxfId="0" priority="1937"/>
  </conditionalFormatting>
  <conditionalFormatting sqref="AA139">
    <cfRule type="containsText" priority="2087" operator="between" text="inconsistent RH">
      <formula>NOT(ISERROR(SEARCH("inconsistent RH",AA139)))</formula>
    </cfRule>
  </conditionalFormatting>
  <conditionalFormatting sqref="N140">
    <cfRule type="duplicateValues" dxfId="0" priority="1936"/>
  </conditionalFormatting>
  <conditionalFormatting sqref="AA140">
    <cfRule type="containsText" priority="2086" operator="between" text="inconsistent RH">
      <formula>NOT(ISERROR(SEARCH("inconsistent RH",AA140)))</formula>
    </cfRule>
  </conditionalFormatting>
  <conditionalFormatting sqref="N141">
    <cfRule type="duplicateValues" dxfId="0" priority="1935"/>
  </conditionalFormatting>
  <conditionalFormatting sqref="AA141">
    <cfRule type="containsText" priority="2085" operator="between" text="inconsistent RH">
      <formula>NOT(ISERROR(SEARCH("inconsistent RH",AA141)))</formula>
    </cfRule>
  </conditionalFormatting>
  <conditionalFormatting sqref="N142">
    <cfRule type="duplicateValues" dxfId="0" priority="1934"/>
  </conditionalFormatting>
  <conditionalFormatting sqref="AA142">
    <cfRule type="containsText" priority="2084" operator="between" text="inconsistent RH">
      <formula>NOT(ISERROR(SEARCH("inconsistent RH",AA142)))</formula>
    </cfRule>
  </conditionalFormatting>
  <conditionalFormatting sqref="N143">
    <cfRule type="duplicateValues" dxfId="0" priority="1933"/>
  </conditionalFormatting>
  <conditionalFormatting sqref="AA143">
    <cfRule type="containsText" priority="2083" operator="between" text="inconsistent RH">
      <formula>NOT(ISERROR(SEARCH("inconsistent RH",AA143)))</formula>
    </cfRule>
  </conditionalFormatting>
  <conditionalFormatting sqref="N144">
    <cfRule type="duplicateValues" dxfId="0" priority="1932"/>
  </conditionalFormatting>
  <conditionalFormatting sqref="AA144">
    <cfRule type="containsText" priority="2082" operator="between" text="inconsistent RH">
      <formula>NOT(ISERROR(SEARCH("inconsistent RH",AA144)))</formula>
    </cfRule>
  </conditionalFormatting>
  <conditionalFormatting sqref="N145">
    <cfRule type="duplicateValues" dxfId="0" priority="1931"/>
  </conditionalFormatting>
  <conditionalFormatting sqref="AA145">
    <cfRule type="containsText" priority="2081" operator="between" text="inconsistent RH">
      <formula>NOT(ISERROR(SEARCH("inconsistent RH",AA145)))</formula>
    </cfRule>
  </conditionalFormatting>
  <conditionalFormatting sqref="N146">
    <cfRule type="duplicateValues" dxfId="0" priority="1930"/>
  </conditionalFormatting>
  <conditionalFormatting sqref="AA146">
    <cfRule type="containsText" priority="2080" operator="between" text="inconsistent RH">
      <formula>NOT(ISERROR(SEARCH("inconsistent RH",AA146)))</formula>
    </cfRule>
  </conditionalFormatting>
  <conditionalFormatting sqref="N147">
    <cfRule type="duplicateValues" dxfId="0" priority="1929"/>
  </conditionalFormatting>
  <conditionalFormatting sqref="AA147">
    <cfRule type="containsText" priority="2079" operator="between" text="inconsistent RH">
      <formula>NOT(ISERROR(SEARCH("inconsistent RH",AA147)))</formula>
    </cfRule>
  </conditionalFormatting>
  <conditionalFormatting sqref="N148">
    <cfRule type="duplicateValues" dxfId="0" priority="1928"/>
  </conditionalFormatting>
  <conditionalFormatting sqref="AA148">
    <cfRule type="containsText" priority="2078" operator="between" text="inconsistent RH">
      <formula>NOT(ISERROR(SEARCH("inconsistent RH",AA148)))</formula>
    </cfRule>
  </conditionalFormatting>
  <conditionalFormatting sqref="N149">
    <cfRule type="duplicateValues" dxfId="0" priority="1927"/>
  </conditionalFormatting>
  <conditionalFormatting sqref="AA149">
    <cfRule type="containsText" priority="2077" operator="between" text="inconsistent RH">
      <formula>NOT(ISERROR(SEARCH("inconsistent RH",AA149)))</formula>
    </cfRule>
  </conditionalFormatting>
  <conditionalFormatting sqref="N150">
    <cfRule type="duplicateValues" dxfId="0" priority="1926"/>
  </conditionalFormatting>
  <conditionalFormatting sqref="AA150">
    <cfRule type="containsText" priority="2076" operator="between" text="inconsistent RH">
      <formula>NOT(ISERROR(SEARCH("inconsistent RH",AA150)))</formula>
    </cfRule>
  </conditionalFormatting>
  <conditionalFormatting sqref="A151">
    <cfRule type="duplicateValues" dxfId="1" priority="1804"/>
  </conditionalFormatting>
  <conditionalFormatting sqref="N151">
    <cfRule type="duplicateValues" dxfId="0" priority="1925"/>
  </conditionalFormatting>
  <conditionalFormatting sqref="AA151">
    <cfRule type="containsText" priority="2075" operator="between" text="inconsistent RH">
      <formula>NOT(ISERROR(SEARCH("inconsistent RH",AA151)))</formula>
    </cfRule>
  </conditionalFormatting>
  <conditionalFormatting sqref="N152">
    <cfRule type="duplicateValues" dxfId="0" priority="1923"/>
  </conditionalFormatting>
  <conditionalFormatting sqref="AA152">
    <cfRule type="containsText" priority="2073" operator="between" text="inconsistent RH">
      <formula>NOT(ISERROR(SEARCH("inconsistent RH",AA152)))</formula>
    </cfRule>
  </conditionalFormatting>
  <conditionalFormatting sqref="N153">
    <cfRule type="duplicateValues" dxfId="0" priority="1922"/>
  </conditionalFormatting>
  <conditionalFormatting sqref="AA153">
    <cfRule type="containsText" priority="2072" operator="between" text="inconsistent RH">
      <formula>NOT(ISERROR(SEARCH("inconsistent RH",AA153)))</formula>
    </cfRule>
  </conditionalFormatting>
  <conditionalFormatting sqref="N154">
    <cfRule type="duplicateValues" dxfId="0" priority="1921"/>
  </conditionalFormatting>
  <conditionalFormatting sqref="AA154">
    <cfRule type="containsText" priority="2071" operator="between" text="inconsistent RH">
      <formula>NOT(ISERROR(SEARCH("inconsistent RH",AA154)))</formula>
    </cfRule>
  </conditionalFormatting>
  <conditionalFormatting sqref="N155">
    <cfRule type="duplicateValues" dxfId="0" priority="1920"/>
  </conditionalFormatting>
  <conditionalFormatting sqref="AA155">
    <cfRule type="containsText" priority="2070" operator="between" text="inconsistent RH">
      <formula>NOT(ISERROR(SEARCH("inconsistent RH",AA155)))</formula>
    </cfRule>
  </conditionalFormatting>
  <conditionalFormatting sqref="N156">
    <cfRule type="duplicateValues" dxfId="0" priority="1919"/>
  </conditionalFormatting>
  <conditionalFormatting sqref="AA156">
    <cfRule type="containsText" priority="2069" operator="between" text="inconsistent RH">
      <formula>NOT(ISERROR(SEARCH("inconsistent RH",AA156)))</formula>
    </cfRule>
  </conditionalFormatting>
  <conditionalFormatting sqref="N157">
    <cfRule type="duplicateValues" dxfId="0" priority="1918"/>
  </conditionalFormatting>
  <conditionalFormatting sqref="AA157">
    <cfRule type="containsText" priority="2068" operator="between" text="inconsistent RH">
      <formula>NOT(ISERROR(SEARCH("inconsistent RH",AA157)))</formula>
    </cfRule>
  </conditionalFormatting>
  <conditionalFormatting sqref="N158">
    <cfRule type="duplicateValues" dxfId="0" priority="1917"/>
  </conditionalFormatting>
  <conditionalFormatting sqref="AA158">
    <cfRule type="containsText" priority="2067" operator="between" text="inconsistent RH">
      <formula>NOT(ISERROR(SEARCH("inconsistent RH",AA158)))</formula>
    </cfRule>
  </conditionalFormatting>
  <conditionalFormatting sqref="N159">
    <cfRule type="duplicateValues" dxfId="0" priority="1916"/>
  </conditionalFormatting>
  <conditionalFormatting sqref="AA159">
    <cfRule type="containsText" priority="2066" operator="between" text="inconsistent RH">
      <formula>NOT(ISERROR(SEARCH("inconsistent RH",AA159)))</formula>
    </cfRule>
  </conditionalFormatting>
  <conditionalFormatting sqref="N160">
    <cfRule type="duplicateValues" dxfId="0" priority="1915"/>
  </conditionalFormatting>
  <conditionalFormatting sqref="AA160">
    <cfRule type="containsText" priority="2065" operator="between" text="inconsistent RH">
      <formula>NOT(ISERROR(SEARCH("inconsistent RH",AA160)))</formula>
    </cfRule>
  </conditionalFormatting>
  <conditionalFormatting sqref="N161">
    <cfRule type="duplicateValues" dxfId="0" priority="1914"/>
  </conditionalFormatting>
  <conditionalFormatting sqref="AA161">
    <cfRule type="containsText" priority="2064" operator="between" text="inconsistent RH">
      <formula>NOT(ISERROR(SEARCH("inconsistent RH",AA161)))</formula>
    </cfRule>
  </conditionalFormatting>
  <conditionalFormatting sqref="N162">
    <cfRule type="duplicateValues" dxfId="0" priority="1913"/>
  </conditionalFormatting>
  <conditionalFormatting sqref="AA162">
    <cfRule type="containsText" priority="2063" operator="between" text="inconsistent RH">
      <formula>NOT(ISERROR(SEARCH("inconsistent RH",AA162)))</formula>
    </cfRule>
  </conditionalFormatting>
  <conditionalFormatting sqref="N163">
    <cfRule type="duplicateValues" dxfId="0" priority="1912"/>
  </conditionalFormatting>
  <conditionalFormatting sqref="AA163">
    <cfRule type="containsText" priority="2062" operator="between" text="inconsistent RH">
      <formula>NOT(ISERROR(SEARCH("inconsistent RH",AA163)))</formula>
    </cfRule>
  </conditionalFormatting>
  <conditionalFormatting sqref="N164">
    <cfRule type="duplicateValues" dxfId="0" priority="1911"/>
  </conditionalFormatting>
  <conditionalFormatting sqref="AA164">
    <cfRule type="containsText" priority="2061" operator="between" text="inconsistent RH">
      <formula>NOT(ISERROR(SEARCH("inconsistent RH",AA164)))</formula>
    </cfRule>
  </conditionalFormatting>
  <conditionalFormatting sqref="N165">
    <cfRule type="duplicateValues" dxfId="0" priority="1910"/>
  </conditionalFormatting>
  <conditionalFormatting sqref="AA165">
    <cfRule type="containsText" priority="2060" operator="between" text="inconsistent RH">
      <formula>NOT(ISERROR(SEARCH("inconsistent RH",AA165)))</formula>
    </cfRule>
  </conditionalFormatting>
  <conditionalFormatting sqref="N166">
    <cfRule type="duplicateValues" dxfId="0" priority="1909"/>
  </conditionalFormatting>
  <conditionalFormatting sqref="AA166">
    <cfRule type="containsText" priority="2059" operator="between" text="inconsistent RH">
      <formula>NOT(ISERROR(SEARCH("inconsistent RH",AA166)))</formula>
    </cfRule>
  </conditionalFormatting>
  <conditionalFormatting sqref="N167">
    <cfRule type="duplicateValues" dxfId="0" priority="1908"/>
  </conditionalFormatting>
  <conditionalFormatting sqref="AA167">
    <cfRule type="containsText" priority="2058" operator="between" text="inconsistent RH">
      <formula>NOT(ISERROR(SEARCH("inconsistent RH",AA167)))</formula>
    </cfRule>
  </conditionalFormatting>
  <conditionalFormatting sqref="N168">
    <cfRule type="duplicateValues" dxfId="0" priority="1907"/>
  </conditionalFormatting>
  <conditionalFormatting sqref="AA168">
    <cfRule type="containsText" priority="2057" operator="between" text="inconsistent RH">
      <formula>NOT(ISERROR(SEARCH("inconsistent RH",AA168)))</formula>
    </cfRule>
  </conditionalFormatting>
  <conditionalFormatting sqref="N169">
    <cfRule type="duplicateValues" dxfId="0" priority="1906"/>
  </conditionalFormatting>
  <conditionalFormatting sqref="AA169">
    <cfRule type="containsText" priority="2056" operator="between" text="inconsistent RH">
      <formula>NOT(ISERROR(SEARCH("inconsistent RH",AA169)))</formula>
    </cfRule>
  </conditionalFormatting>
  <conditionalFormatting sqref="N170">
    <cfRule type="duplicateValues" dxfId="0" priority="1905"/>
  </conditionalFormatting>
  <conditionalFormatting sqref="AA170">
    <cfRule type="containsText" priority="2055" operator="between" text="inconsistent RH">
      <formula>NOT(ISERROR(SEARCH("inconsistent RH",AA170)))</formula>
    </cfRule>
  </conditionalFormatting>
  <conditionalFormatting sqref="N171">
    <cfRule type="duplicateValues" dxfId="0" priority="1904"/>
  </conditionalFormatting>
  <conditionalFormatting sqref="AA171">
    <cfRule type="containsText" priority="2054" operator="between" text="inconsistent RH">
      <formula>NOT(ISERROR(SEARCH("inconsistent RH",AA171)))</formula>
    </cfRule>
  </conditionalFormatting>
  <conditionalFormatting sqref="N172">
    <cfRule type="duplicateValues" dxfId="0" priority="1903"/>
  </conditionalFormatting>
  <conditionalFormatting sqref="AA172">
    <cfRule type="containsText" priority="2053" operator="between" text="inconsistent RH">
      <formula>NOT(ISERROR(SEARCH("inconsistent RH",AA172)))</formula>
    </cfRule>
  </conditionalFormatting>
  <conditionalFormatting sqref="N173">
    <cfRule type="duplicateValues" dxfId="0" priority="1902"/>
  </conditionalFormatting>
  <conditionalFormatting sqref="AA173">
    <cfRule type="containsText" priority="2052" operator="between" text="inconsistent RH">
      <formula>NOT(ISERROR(SEARCH("inconsistent RH",AA173)))</formula>
    </cfRule>
  </conditionalFormatting>
  <conditionalFormatting sqref="N174">
    <cfRule type="duplicateValues" dxfId="0" priority="1901"/>
  </conditionalFormatting>
  <conditionalFormatting sqref="AA174">
    <cfRule type="containsText" priority="2051" operator="between" text="inconsistent RH">
      <formula>NOT(ISERROR(SEARCH("inconsistent RH",AA174)))</formula>
    </cfRule>
  </conditionalFormatting>
  <conditionalFormatting sqref="N175">
    <cfRule type="duplicateValues" dxfId="0" priority="1900"/>
  </conditionalFormatting>
  <conditionalFormatting sqref="AA175">
    <cfRule type="containsText" priority="2050" operator="between" text="inconsistent RH">
      <formula>NOT(ISERROR(SEARCH("inconsistent RH",AA175)))</formula>
    </cfRule>
  </conditionalFormatting>
  <conditionalFormatting sqref="N176">
    <cfRule type="duplicateValues" dxfId="0" priority="1899"/>
  </conditionalFormatting>
  <conditionalFormatting sqref="AA176">
    <cfRule type="containsText" priority="2049" operator="between" text="inconsistent RH">
      <formula>NOT(ISERROR(SEARCH("inconsistent RH",AA176)))</formula>
    </cfRule>
  </conditionalFormatting>
  <conditionalFormatting sqref="N177">
    <cfRule type="duplicateValues" dxfId="0" priority="1898"/>
  </conditionalFormatting>
  <conditionalFormatting sqref="AA177">
    <cfRule type="containsText" priority="2048" operator="between" text="inconsistent RH">
      <formula>NOT(ISERROR(SEARCH("inconsistent RH",AA177)))</formula>
    </cfRule>
  </conditionalFormatting>
  <conditionalFormatting sqref="N178">
    <cfRule type="duplicateValues" dxfId="0" priority="1897"/>
  </conditionalFormatting>
  <conditionalFormatting sqref="AA178">
    <cfRule type="containsText" priority="2047" operator="between" text="inconsistent RH">
      <formula>NOT(ISERROR(SEARCH("inconsistent RH",AA178)))</formula>
    </cfRule>
  </conditionalFormatting>
  <conditionalFormatting sqref="N179">
    <cfRule type="duplicateValues" dxfId="0" priority="1896"/>
  </conditionalFormatting>
  <conditionalFormatting sqref="AA179">
    <cfRule type="containsText" priority="2046" operator="between" text="inconsistent RH">
      <formula>NOT(ISERROR(SEARCH("inconsistent RH",AA179)))</formula>
    </cfRule>
  </conditionalFormatting>
  <conditionalFormatting sqref="N180">
    <cfRule type="duplicateValues" dxfId="0" priority="1895"/>
  </conditionalFormatting>
  <conditionalFormatting sqref="AA180">
    <cfRule type="containsText" priority="2045" operator="between" text="inconsistent RH">
      <formula>NOT(ISERROR(SEARCH("inconsistent RH",AA180)))</formula>
    </cfRule>
  </conditionalFormatting>
  <conditionalFormatting sqref="N181">
    <cfRule type="duplicateValues" dxfId="0" priority="1894"/>
  </conditionalFormatting>
  <conditionalFormatting sqref="AA181">
    <cfRule type="containsText" priority="2044" operator="between" text="inconsistent RH">
      <formula>NOT(ISERROR(SEARCH("inconsistent RH",AA181)))</formula>
    </cfRule>
  </conditionalFormatting>
  <conditionalFormatting sqref="N182">
    <cfRule type="duplicateValues" dxfId="0" priority="1893"/>
  </conditionalFormatting>
  <conditionalFormatting sqref="AA182">
    <cfRule type="containsText" priority="2043" operator="between" text="inconsistent RH">
      <formula>NOT(ISERROR(SEARCH("inconsistent RH",AA182)))</formula>
    </cfRule>
  </conditionalFormatting>
  <conditionalFormatting sqref="N183">
    <cfRule type="duplicateValues" dxfId="0" priority="1892"/>
  </conditionalFormatting>
  <conditionalFormatting sqref="AA183">
    <cfRule type="containsText" priority="2042" operator="between" text="inconsistent RH">
      <formula>NOT(ISERROR(SEARCH("inconsistent RH",AA183)))</formula>
    </cfRule>
  </conditionalFormatting>
  <conditionalFormatting sqref="N184">
    <cfRule type="duplicateValues" dxfId="0" priority="1891"/>
  </conditionalFormatting>
  <conditionalFormatting sqref="AA184">
    <cfRule type="containsText" priority="2041" operator="between" text="inconsistent RH">
      <formula>NOT(ISERROR(SEARCH("inconsistent RH",AA184)))</formula>
    </cfRule>
  </conditionalFormatting>
  <conditionalFormatting sqref="N185">
    <cfRule type="duplicateValues" dxfId="0" priority="1890"/>
  </conditionalFormatting>
  <conditionalFormatting sqref="AA185">
    <cfRule type="containsText" priority="2040" operator="between" text="inconsistent RH">
      <formula>NOT(ISERROR(SEARCH("inconsistent RH",AA185)))</formula>
    </cfRule>
  </conditionalFormatting>
  <conditionalFormatting sqref="N186">
    <cfRule type="duplicateValues" dxfId="0" priority="1889"/>
  </conditionalFormatting>
  <conditionalFormatting sqref="AA186">
    <cfRule type="containsText" priority="2039" operator="between" text="inconsistent RH">
      <formula>NOT(ISERROR(SEARCH("inconsistent RH",AA186)))</formula>
    </cfRule>
  </conditionalFormatting>
  <conditionalFormatting sqref="N187">
    <cfRule type="duplicateValues" dxfId="0" priority="1888"/>
  </conditionalFormatting>
  <conditionalFormatting sqref="AA187">
    <cfRule type="containsText" priority="2038" operator="between" text="inconsistent RH">
      <formula>NOT(ISERROR(SEARCH("inconsistent RH",AA187)))</formula>
    </cfRule>
  </conditionalFormatting>
  <conditionalFormatting sqref="N188">
    <cfRule type="duplicateValues" dxfId="0" priority="1887"/>
  </conditionalFormatting>
  <conditionalFormatting sqref="AA188">
    <cfRule type="containsText" priority="2037" operator="between" text="inconsistent RH">
      <formula>NOT(ISERROR(SEARCH("inconsistent RH",AA188)))</formula>
    </cfRule>
  </conditionalFormatting>
  <conditionalFormatting sqref="N189">
    <cfRule type="duplicateValues" dxfId="0" priority="1886"/>
  </conditionalFormatting>
  <conditionalFormatting sqref="AA189">
    <cfRule type="containsText" priority="2036" operator="between" text="inconsistent RH">
      <formula>NOT(ISERROR(SEARCH("inconsistent RH",AA189)))</formula>
    </cfRule>
  </conditionalFormatting>
  <conditionalFormatting sqref="N190">
    <cfRule type="duplicateValues" dxfId="0" priority="1885"/>
  </conditionalFormatting>
  <conditionalFormatting sqref="AA190">
    <cfRule type="containsText" priority="2035" operator="between" text="inconsistent RH">
      <formula>NOT(ISERROR(SEARCH("inconsistent RH",AA190)))</formula>
    </cfRule>
  </conditionalFormatting>
  <conditionalFormatting sqref="N191">
    <cfRule type="duplicateValues" dxfId="0" priority="1884"/>
  </conditionalFormatting>
  <conditionalFormatting sqref="AA191">
    <cfRule type="containsText" priority="2034" operator="between" text="inconsistent RH">
      <formula>NOT(ISERROR(SEARCH("inconsistent RH",AA191)))</formula>
    </cfRule>
  </conditionalFormatting>
  <conditionalFormatting sqref="N192">
    <cfRule type="duplicateValues" dxfId="0" priority="1883"/>
  </conditionalFormatting>
  <conditionalFormatting sqref="AA192">
    <cfRule type="containsText" priority="2033" operator="between" text="inconsistent RH">
      <formula>NOT(ISERROR(SEARCH("inconsistent RH",AA192)))</formula>
    </cfRule>
  </conditionalFormatting>
  <conditionalFormatting sqref="N193">
    <cfRule type="duplicateValues" dxfId="0" priority="1882"/>
  </conditionalFormatting>
  <conditionalFormatting sqref="AA193">
    <cfRule type="containsText" priority="2032" operator="between" text="inconsistent RH">
      <formula>NOT(ISERROR(SEARCH("inconsistent RH",AA193)))</formula>
    </cfRule>
  </conditionalFormatting>
  <conditionalFormatting sqref="N194">
    <cfRule type="duplicateValues" dxfId="0" priority="1881"/>
  </conditionalFormatting>
  <conditionalFormatting sqref="AA194">
    <cfRule type="containsText" priority="2031" operator="between" text="inconsistent RH">
      <formula>NOT(ISERROR(SEARCH("inconsistent RH",AA194)))</formula>
    </cfRule>
  </conditionalFormatting>
  <conditionalFormatting sqref="N195">
    <cfRule type="duplicateValues" dxfId="0" priority="1880"/>
  </conditionalFormatting>
  <conditionalFormatting sqref="AA195">
    <cfRule type="containsText" priority="2030" operator="between" text="inconsistent RH">
      <formula>NOT(ISERROR(SEARCH("inconsistent RH",AA195)))</formula>
    </cfRule>
  </conditionalFormatting>
  <conditionalFormatting sqref="N196">
    <cfRule type="duplicateValues" dxfId="0" priority="1879"/>
  </conditionalFormatting>
  <conditionalFormatting sqref="AA196">
    <cfRule type="containsText" priority="2029" operator="between" text="inconsistent RH">
      <formula>NOT(ISERROR(SEARCH("inconsistent RH",AA196)))</formula>
    </cfRule>
  </conditionalFormatting>
  <conditionalFormatting sqref="N197">
    <cfRule type="duplicateValues" dxfId="0" priority="1878"/>
  </conditionalFormatting>
  <conditionalFormatting sqref="AA197">
    <cfRule type="containsText" priority="2028" operator="between" text="inconsistent RH">
      <formula>NOT(ISERROR(SEARCH("inconsistent RH",AA197)))</formula>
    </cfRule>
  </conditionalFormatting>
  <conditionalFormatting sqref="N198">
    <cfRule type="duplicateValues" dxfId="0" priority="1877"/>
  </conditionalFormatting>
  <conditionalFormatting sqref="AA198">
    <cfRule type="containsText" priority="2027" operator="between" text="inconsistent RH">
      <formula>NOT(ISERROR(SEARCH("inconsistent RH",AA198)))</formula>
    </cfRule>
  </conditionalFormatting>
  <conditionalFormatting sqref="N199">
    <cfRule type="duplicateValues" dxfId="0" priority="1876"/>
  </conditionalFormatting>
  <conditionalFormatting sqref="AA199">
    <cfRule type="containsText" priority="2026" operator="between" text="inconsistent RH">
      <formula>NOT(ISERROR(SEARCH("inconsistent RH",AA199)))</formula>
    </cfRule>
  </conditionalFormatting>
  <conditionalFormatting sqref="N200">
    <cfRule type="duplicateValues" dxfId="0" priority="1875"/>
  </conditionalFormatting>
  <conditionalFormatting sqref="AA200">
    <cfRule type="containsText" priority="2025" operator="between" text="inconsistent RH">
      <formula>NOT(ISERROR(SEARCH("inconsistent RH",AA200)))</formula>
    </cfRule>
  </conditionalFormatting>
  <conditionalFormatting sqref="N201">
    <cfRule type="duplicateValues" dxfId="0" priority="1874"/>
  </conditionalFormatting>
  <conditionalFormatting sqref="AA201">
    <cfRule type="containsText" priority="2024" operator="between" text="inconsistent RH">
      <formula>NOT(ISERROR(SEARCH("inconsistent RH",AA201)))</formula>
    </cfRule>
  </conditionalFormatting>
  <conditionalFormatting sqref="N202">
    <cfRule type="duplicateValues" dxfId="0" priority="1873"/>
  </conditionalFormatting>
  <conditionalFormatting sqref="AA202">
    <cfRule type="containsText" priority="2023" operator="between" text="inconsistent RH">
      <formula>NOT(ISERROR(SEARCH("inconsistent RH",AA202)))</formula>
    </cfRule>
  </conditionalFormatting>
  <conditionalFormatting sqref="N203">
    <cfRule type="duplicateValues" dxfId="0" priority="1872"/>
  </conditionalFormatting>
  <conditionalFormatting sqref="AA203">
    <cfRule type="containsText" priority="2022" operator="between" text="inconsistent RH">
      <formula>NOT(ISERROR(SEARCH("inconsistent RH",AA203)))</formula>
    </cfRule>
  </conditionalFormatting>
  <conditionalFormatting sqref="N204">
    <cfRule type="duplicateValues" dxfId="0" priority="1871"/>
  </conditionalFormatting>
  <conditionalFormatting sqref="AA204">
    <cfRule type="containsText" priority="2021" operator="between" text="inconsistent RH">
      <formula>NOT(ISERROR(SEARCH("inconsistent RH",AA204)))</formula>
    </cfRule>
  </conditionalFormatting>
  <conditionalFormatting sqref="N205">
    <cfRule type="duplicateValues" dxfId="0" priority="1870"/>
  </conditionalFormatting>
  <conditionalFormatting sqref="AA205">
    <cfRule type="containsText" priority="2020" operator="between" text="inconsistent RH">
      <formula>NOT(ISERROR(SEARCH("inconsistent RH",AA205)))</formula>
    </cfRule>
  </conditionalFormatting>
  <conditionalFormatting sqref="N206">
    <cfRule type="duplicateValues" dxfId="0" priority="1869"/>
  </conditionalFormatting>
  <conditionalFormatting sqref="AA206">
    <cfRule type="containsText" priority="2019" operator="between" text="inconsistent RH">
      <formula>NOT(ISERROR(SEARCH("inconsistent RH",AA206)))</formula>
    </cfRule>
  </conditionalFormatting>
  <conditionalFormatting sqref="N207">
    <cfRule type="duplicateValues" dxfId="0" priority="1868"/>
  </conditionalFormatting>
  <conditionalFormatting sqref="AA207">
    <cfRule type="containsText" priority="2018" operator="between" text="inconsistent RH">
      <formula>NOT(ISERROR(SEARCH("inconsistent RH",AA207)))</formula>
    </cfRule>
  </conditionalFormatting>
  <conditionalFormatting sqref="A208">
    <cfRule type="duplicateValues" dxfId="1" priority="1797"/>
  </conditionalFormatting>
  <conditionalFormatting sqref="N208">
    <cfRule type="duplicateValues" dxfId="0" priority="1867"/>
  </conditionalFormatting>
  <conditionalFormatting sqref="AA208">
    <cfRule type="containsText" priority="2017" operator="between" text="inconsistent RH">
      <formula>NOT(ISERROR(SEARCH("inconsistent RH",AA208)))</formula>
    </cfRule>
  </conditionalFormatting>
  <conditionalFormatting sqref="N209">
    <cfRule type="duplicateValues" dxfId="0" priority="1866"/>
  </conditionalFormatting>
  <conditionalFormatting sqref="AA209">
    <cfRule type="containsText" priority="2016" operator="between" text="inconsistent RH">
      <formula>NOT(ISERROR(SEARCH("inconsistent RH",AA209)))</formula>
    </cfRule>
  </conditionalFormatting>
  <conditionalFormatting sqref="N210">
    <cfRule type="duplicateValues" dxfId="0" priority="1865"/>
  </conditionalFormatting>
  <conditionalFormatting sqref="AA210">
    <cfRule type="containsText" priority="2015" operator="between" text="inconsistent RH">
      <formula>NOT(ISERROR(SEARCH("inconsistent RH",AA210)))</formula>
    </cfRule>
  </conditionalFormatting>
  <conditionalFormatting sqref="N211">
    <cfRule type="duplicateValues" dxfId="0" priority="1864"/>
  </conditionalFormatting>
  <conditionalFormatting sqref="AA211">
    <cfRule type="containsText" priority="2014" operator="between" text="inconsistent RH">
      <formula>NOT(ISERROR(SEARCH("inconsistent RH",AA211)))</formula>
    </cfRule>
  </conditionalFormatting>
  <conditionalFormatting sqref="N212">
    <cfRule type="duplicateValues" dxfId="0" priority="1863"/>
  </conditionalFormatting>
  <conditionalFormatting sqref="AA212">
    <cfRule type="containsText" priority="2013" operator="between" text="inconsistent RH">
      <formula>NOT(ISERROR(SEARCH("inconsistent RH",AA212)))</formula>
    </cfRule>
  </conditionalFormatting>
  <conditionalFormatting sqref="N213">
    <cfRule type="duplicateValues" dxfId="0" priority="1862"/>
  </conditionalFormatting>
  <conditionalFormatting sqref="AA213">
    <cfRule type="containsText" priority="2012" operator="between" text="inconsistent RH">
      <formula>NOT(ISERROR(SEARCH("inconsistent RH",AA213)))</formula>
    </cfRule>
  </conditionalFormatting>
  <conditionalFormatting sqref="N214">
    <cfRule type="duplicateValues" dxfId="0" priority="1861"/>
  </conditionalFormatting>
  <conditionalFormatting sqref="AA214">
    <cfRule type="containsText" priority="2011" operator="between" text="inconsistent RH">
      <formula>NOT(ISERROR(SEARCH("inconsistent RH",AA214)))</formula>
    </cfRule>
  </conditionalFormatting>
  <conditionalFormatting sqref="N215">
    <cfRule type="duplicateValues" dxfId="0" priority="1860"/>
  </conditionalFormatting>
  <conditionalFormatting sqref="AA215">
    <cfRule type="containsText" priority="2010" operator="between" text="inconsistent RH">
      <formula>NOT(ISERROR(SEARCH("inconsistent RH",AA215)))</formula>
    </cfRule>
  </conditionalFormatting>
  <conditionalFormatting sqref="N216">
    <cfRule type="duplicateValues" dxfId="0" priority="1859"/>
  </conditionalFormatting>
  <conditionalFormatting sqref="AA216">
    <cfRule type="containsText" priority="2009" operator="between" text="inconsistent RH">
      <formula>NOT(ISERROR(SEARCH("inconsistent RH",AA216)))</formula>
    </cfRule>
  </conditionalFormatting>
  <conditionalFormatting sqref="N217">
    <cfRule type="duplicateValues" dxfId="0" priority="1858"/>
  </conditionalFormatting>
  <conditionalFormatting sqref="AA217">
    <cfRule type="containsText" priority="2008" operator="between" text="inconsistent RH">
      <formula>NOT(ISERROR(SEARCH("inconsistent RH",AA217)))</formula>
    </cfRule>
  </conditionalFormatting>
  <conditionalFormatting sqref="N218">
    <cfRule type="duplicateValues" dxfId="0" priority="1857"/>
  </conditionalFormatting>
  <conditionalFormatting sqref="AA218">
    <cfRule type="containsText" priority="2007" operator="between" text="inconsistent RH">
      <formula>NOT(ISERROR(SEARCH("inconsistent RH",AA218)))</formula>
    </cfRule>
  </conditionalFormatting>
  <conditionalFormatting sqref="N219">
    <cfRule type="duplicateValues" dxfId="0" priority="1856"/>
  </conditionalFormatting>
  <conditionalFormatting sqref="AA219">
    <cfRule type="containsText" priority="2006" operator="between" text="inconsistent RH">
      <formula>NOT(ISERROR(SEARCH("inconsistent RH",AA219)))</formula>
    </cfRule>
  </conditionalFormatting>
  <conditionalFormatting sqref="N220">
    <cfRule type="duplicateValues" dxfId="0" priority="1855"/>
  </conditionalFormatting>
  <conditionalFormatting sqref="AA220">
    <cfRule type="containsText" priority="2005" operator="between" text="inconsistent RH">
      <formula>NOT(ISERROR(SEARCH("inconsistent RH",AA220)))</formula>
    </cfRule>
  </conditionalFormatting>
  <conditionalFormatting sqref="N221">
    <cfRule type="duplicateValues" dxfId="0" priority="1854"/>
  </conditionalFormatting>
  <conditionalFormatting sqref="AA221">
    <cfRule type="containsText" priority="2004" operator="between" text="inconsistent RH">
      <formula>NOT(ISERROR(SEARCH("inconsistent RH",AA221)))</formula>
    </cfRule>
  </conditionalFormatting>
  <conditionalFormatting sqref="N222">
    <cfRule type="duplicateValues" dxfId="0" priority="1853"/>
  </conditionalFormatting>
  <conditionalFormatting sqref="AA222">
    <cfRule type="containsText" priority="2003" operator="between" text="inconsistent RH">
      <formula>NOT(ISERROR(SEARCH("inconsistent RH",AA222)))</formula>
    </cfRule>
  </conditionalFormatting>
  <conditionalFormatting sqref="N223">
    <cfRule type="duplicateValues" dxfId="0" priority="1852"/>
  </conditionalFormatting>
  <conditionalFormatting sqref="AA223">
    <cfRule type="containsText" priority="2002" operator="between" text="inconsistent RH">
      <formula>NOT(ISERROR(SEARCH("inconsistent RH",AA223)))</formula>
    </cfRule>
  </conditionalFormatting>
  <conditionalFormatting sqref="N224">
    <cfRule type="duplicateValues" dxfId="0" priority="1851"/>
  </conditionalFormatting>
  <conditionalFormatting sqref="AA224">
    <cfRule type="containsText" priority="2001" operator="between" text="inconsistent RH">
      <formula>NOT(ISERROR(SEARCH("inconsistent RH",AA224)))</formula>
    </cfRule>
  </conditionalFormatting>
  <conditionalFormatting sqref="N225">
    <cfRule type="duplicateValues" dxfId="0" priority="1850"/>
  </conditionalFormatting>
  <conditionalFormatting sqref="AA225">
    <cfRule type="containsText" priority="2000" operator="between" text="inconsistent RH">
      <formula>NOT(ISERROR(SEARCH("inconsistent RH",AA225)))</formula>
    </cfRule>
  </conditionalFormatting>
  <conditionalFormatting sqref="N226">
    <cfRule type="duplicateValues" dxfId="0" priority="1849"/>
  </conditionalFormatting>
  <conditionalFormatting sqref="AA226">
    <cfRule type="containsText" priority="1999" operator="between" text="inconsistent RH">
      <formula>NOT(ISERROR(SEARCH("inconsistent RH",AA226)))</formula>
    </cfRule>
  </conditionalFormatting>
  <conditionalFormatting sqref="N227">
    <cfRule type="duplicateValues" dxfId="0" priority="1848"/>
  </conditionalFormatting>
  <conditionalFormatting sqref="AA227">
    <cfRule type="containsText" priority="1998" operator="between" text="inconsistent RH">
      <formula>NOT(ISERROR(SEARCH("inconsistent RH",AA227)))</formula>
    </cfRule>
  </conditionalFormatting>
  <conditionalFormatting sqref="N228">
    <cfRule type="duplicateValues" dxfId="0" priority="1847"/>
  </conditionalFormatting>
  <conditionalFormatting sqref="AA228">
    <cfRule type="containsText" priority="1997" operator="between" text="inconsistent RH">
      <formula>NOT(ISERROR(SEARCH("inconsistent RH",AA228)))</formula>
    </cfRule>
  </conditionalFormatting>
  <conditionalFormatting sqref="N229">
    <cfRule type="duplicateValues" dxfId="0" priority="1846"/>
  </conditionalFormatting>
  <conditionalFormatting sqref="AA229">
    <cfRule type="containsText" priority="1996" operator="between" text="inconsistent RH">
      <formula>NOT(ISERROR(SEARCH("inconsistent RH",AA229)))</formula>
    </cfRule>
  </conditionalFormatting>
  <conditionalFormatting sqref="N230">
    <cfRule type="duplicateValues" dxfId="0" priority="1845"/>
  </conditionalFormatting>
  <conditionalFormatting sqref="AA230">
    <cfRule type="containsText" priority="1995" operator="between" text="inconsistent RH">
      <formula>NOT(ISERROR(SEARCH("inconsistent RH",AA230)))</formula>
    </cfRule>
  </conditionalFormatting>
  <conditionalFormatting sqref="N231">
    <cfRule type="duplicateValues" dxfId="0" priority="1844"/>
  </conditionalFormatting>
  <conditionalFormatting sqref="AA231">
    <cfRule type="containsText" priority="1994" operator="between" text="inconsistent RH">
      <formula>NOT(ISERROR(SEARCH("inconsistent RH",AA231)))</formula>
    </cfRule>
  </conditionalFormatting>
  <conditionalFormatting sqref="N232">
    <cfRule type="duplicateValues" dxfId="0" priority="1843"/>
  </conditionalFormatting>
  <conditionalFormatting sqref="AA232">
    <cfRule type="containsText" priority="1993" operator="between" text="inconsistent RH">
      <formula>NOT(ISERROR(SEARCH("inconsistent RH",AA232)))</formula>
    </cfRule>
  </conditionalFormatting>
  <conditionalFormatting sqref="N233">
    <cfRule type="duplicateValues" dxfId="0" priority="1842"/>
  </conditionalFormatting>
  <conditionalFormatting sqref="AA233">
    <cfRule type="containsText" priority="1992" operator="between" text="inconsistent RH">
      <formula>NOT(ISERROR(SEARCH("inconsistent RH",AA233)))</formula>
    </cfRule>
  </conditionalFormatting>
  <conditionalFormatting sqref="N234">
    <cfRule type="duplicateValues" dxfId="0" priority="1841"/>
  </conditionalFormatting>
  <conditionalFormatting sqref="AA234">
    <cfRule type="containsText" priority="1991" operator="between" text="inconsistent RH">
      <formula>NOT(ISERROR(SEARCH("inconsistent RH",AA234)))</formula>
    </cfRule>
  </conditionalFormatting>
  <conditionalFormatting sqref="N235">
    <cfRule type="duplicateValues" dxfId="0" priority="1840"/>
  </conditionalFormatting>
  <conditionalFormatting sqref="AA235">
    <cfRule type="containsText" priority="1990" operator="between" text="inconsistent RH">
      <formula>NOT(ISERROR(SEARCH("inconsistent RH",AA235)))</formula>
    </cfRule>
  </conditionalFormatting>
  <conditionalFormatting sqref="N236">
    <cfRule type="duplicateValues" dxfId="0" priority="1839"/>
  </conditionalFormatting>
  <conditionalFormatting sqref="AA236">
    <cfRule type="containsText" priority="1989" operator="between" text="inconsistent RH">
      <formula>NOT(ISERROR(SEARCH("inconsistent RH",AA236)))</formula>
    </cfRule>
  </conditionalFormatting>
  <conditionalFormatting sqref="N237">
    <cfRule type="duplicateValues" dxfId="0" priority="1838"/>
  </conditionalFormatting>
  <conditionalFormatting sqref="AA237">
    <cfRule type="containsText" priority="1988" operator="between" text="inconsistent RH">
      <formula>NOT(ISERROR(SEARCH("inconsistent RH",AA237)))</formula>
    </cfRule>
  </conditionalFormatting>
  <conditionalFormatting sqref="N238">
    <cfRule type="duplicateValues" dxfId="0" priority="1837"/>
  </conditionalFormatting>
  <conditionalFormatting sqref="AA238">
    <cfRule type="containsText" priority="1987" operator="between" text="inconsistent RH">
      <formula>NOT(ISERROR(SEARCH("inconsistent RH",AA238)))</formula>
    </cfRule>
  </conditionalFormatting>
  <conditionalFormatting sqref="N239">
    <cfRule type="duplicateValues" dxfId="0" priority="1836"/>
  </conditionalFormatting>
  <conditionalFormatting sqref="AA239">
    <cfRule type="containsText" priority="1986" operator="between" text="inconsistent RH">
      <formula>NOT(ISERROR(SEARCH("inconsistent RH",AA239)))</formula>
    </cfRule>
  </conditionalFormatting>
  <conditionalFormatting sqref="N240">
    <cfRule type="duplicateValues" dxfId="0" priority="1835"/>
  </conditionalFormatting>
  <conditionalFormatting sqref="AA240">
    <cfRule type="containsText" priority="1985" operator="between" text="inconsistent RH">
      <formula>NOT(ISERROR(SEARCH("inconsistent RH",AA240)))</formula>
    </cfRule>
  </conditionalFormatting>
  <conditionalFormatting sqref="N241">
    <cfRule type="duplicateValues" dxfId="0" priority="1834"/>
  </conditionalFormatting>
  <conditionalFormatting sqref="AA241">
    <cfRule type="containsText" priority="1984" operator="between" text="inconsistent RH">
      <formula>NOT(ISERROR(SEARCH("inconsistent RH",AA241)))</formula>
    </cfRule>
  </conditionalFormatting>
  <conditionalFormatting sqref="N242">
    <cfRule type="duplicateValues" dxfId="0" priority="1833"/>
  </conditionalFormatting>
  <conditionalFormatting sqref="AA242">
    <cfRule type="containsText" priority="1983" operator="between" text="inconsistent RH">
      <formula>NOT(ISERROR(SEARCH("inconsistent RH",AA242)))</formula>
    </cfRule>
  </conditionalFormatting>
  <conditionalFormatting sqref="N243">
    <cfRule type="duplicateValues" dxfId="0" priority="1017"/>
  </conditionalFormatting>
  <conditionalFormatting sqref="AA243">
    <cfRule type="containsText" priority="1019" operator="between" text="inconsistent RH">
      <formula>NOT(ISERROR(SEARCH("inconsistent RH",AA243)))</formula>
    </cfRule>
  </conditionalFormatting>
  <conditionalFormatting sqref="N244">
    <cfRule type="duplicateValues" dxfId="0" priority="1016"/>
  </conditionalFormatting>
  <conditionalFormatting sqref="AA244">
    <cfRule type="containsText" priority="1018" operator="between" text="inconsistent RH">
      <formula>NOT(ISERROR(SEARCH("inconsistent RH",AA244)))</formula>
    </cfRule>
  </conditionalFormatting>
  <conditionalFormatting sqref="N245">
    <cfRule type="duplicateValues" dxfId="0" priority="1830"/>
  </conditionalFormatting>
  <conditionalFormatting sqref="AA245">
    <cfRule type="containsText" priority="1980" operator="between" text="inconsistent RH">
      <formula>NOT(ISERROR(SEARCH("inconsistent RH",AA245)))</formula>
    </cfRule>
  </conditionalFormatting>
  <conditionalFormatting sqref="N246">
    <cfRule type="duplicateValues" dxfId="0" priority="1829"/>
  </conditionalFormatting>
  <conditionalFormatting sqref="AA246">
    <cfRule type="containsText" priority="1979" operator="between" text="inconsistent RH">
      <formula>NOT(ISERROR(SEARCH("inconsistent RH",AA246)))</formula>
    </cfRule>
  </conditionalFormatting>
  <conditionalFormatting sqref="N247">
    <cfRule type="duplicateValues" dxfId="0" priority="1828"/>
  </conditionalFormatting>
  <conditionalFormatting sqref="AA247">
    <cfRule type="containsText" priority="1978" operator="between" text="inconsistent RH">
      <formula>NOT(ISERROR(SEARCH("inconsistent RH",AA247)))</formula>
    </cfRule>
  </conditionalFormatting>
  <conditionalFormatting sqref="N248">
    <cfRule type="duplicateValues" dxfId="0" priority="1827"/>
  </conditionalFormatting>
  <conditionalFormatting sqref="AA248">
    <cfRule type="containsText" priority="1977" operator="between" text="inconsistent RH">
      <formula>NOT(ISERROR(SEARCH("inconsistent RH",AA248)))</formula>
    </cfRule>
  </conditionalFormatting>
  <conditionalFormatting sqref="N249">
    <cfRule type="duplicateValues" dxfId="0" priority="1826"/>
  </conditionalFormatting>
  <conditionalFormatting sqref="AA249">
    <cfRule type="containsText" priority="1976" operator="between" text="inconsistent RH">
      <formula>NOT(ISERROR(SEARCH("inconsistent RH",AA249)))</formula>
    </cfRule>
  </conditionalFormatting>
  <conditionalFormatting sqref="N250">
    <cfRule type="duplicateValues" dxfId="0" priority="1825"/>
  </conditionalFormatting>
  <conditionalFormatting sqref="AA250">
    <cfRule type="containsText" priority="1975" operator="between" text="inconsistent RH">
      <formula>NOT(ISERROR(SEARCH("inconsistent RH",AA250)))</formula>
    </cfRule>
  </conditionalFormatting>
  <conditionalFormatting sqref="A251">
    <cfRule type="duplicateValues" dxfId="1" priority="1015"/>
  </conditionalFormatting>
  <conditionalFormatting sqref="N251">
    <cfRule type="duplicateValues" dxfId="0" priority="1824"/>
  </conditionalFormatting>
  <conditionalFormatting sqref="AA251">
    <cfRule type="containsText" priority="1974" operator="between" text="inconsistent RH">
      <formula>NOT(ISERROR(SEARCH("inconsistent RH",AA251)))</formula>
    </cfRule>
  </conditionalFormatting>
  <conditionalFormatting sqref="A252">
    <cfRule type="duplicateValues" dxfId="1" priority="1014"/>
  </conditionalFormatting>
  <conditionalFormatting sqref="N252">
    <cfRule type="duplicateValues" dxfId="0" priority="1823"/>
  </conditionalFormatting>
  <conditionalFormatting sqref="AA252">
    <cfRule type="containsText" priority="1973" operator="between" text="inconsistent RH">
      <formula>NOT(ISERROR(SEARCH("inconsistent RH",AA252)))</formula>
    </cfRule>
  </conditionalFormatting>
  <conditionalFormatting sqref="N253">
    <cfRule type="duplicateValues" dxfId="0" priority="1822"/>
  </conditionalFormatting>
  <conditionalFormatting sqref="AA253">
    <cfRule type="containsText" priority="1972" operator="between" text="inconsistent RH">
      <formula>NOT(ISERROR(SEARCH("inconsistent RH",AA253)))</formula>
    </cfRule>
  </conditionalFormatting>
  <conditionalFormatting sqref="A254">
    <cfRule type="duplicateValues" dxfId="1" priority="1013"/>
  </conditionalFormatting>
  <conditionalFormatting sqref="N254">
    <cfRule type="duplicateValues" dxfId="0" priority="1821"/>
  </conditionalFormatting>
  <conditionalFormatting sqref="AA254">
    <cfRule type="containsText" priority="1971" operator="between" text="inconsistent RH">
      <formula>NOT(ISERROR(SEARCH("inconsistent RH",AA254)))</formula>
    </cfRule>
  </conditionalFormatting>
  <conditionalFormatting sqref="N255">
    <cfRule type="duplicateValues" dxfId="0" priority="1817"/>
  </conditionalFormatting>
  <conditionalFormatting sqref="AA255">
    <cfRule type="containsText" priority="1967" operator="between" text="inconsistent RH">
      <formula>NOT(ISERROR(SEARCH("inconsistent RH",AA255)))</formula>
    </cfRule>
  </conditionalFormatting>
  <conditionalFormatting sqref="N256">
    <cfRule type="duplicateValues" dxfId="0" priority="1816"/>
  </conditionalFormatting>
  <conditionalFormatting sqref="AA256">
    <cfRule type="containsText" priority="1966" operator="between" text="inconsistent RH">
      <formula>NOT(ISERROR(SEARCH("inconsistent RH",AA256)))</formula>
    </cfRule>
  </conditionalFormatting>
  <conditionalFormatting sqref="N257">
    <cfRule type="duplicateValues" dxfId="0" priority="1815"/>
  </conditionalFormatting>
  <conditionalFormatting sqref="AA257">
    <cfRule type="containsText" priority="1965" operator="between" text="inconsistent RH">
      <formula>NOT(ISERROR(SEARCH("inconsistent RH",AA257)))</formula>
    </cfRule>
  </conditionalFormatting>
  <conditionalFormatting sqref="N258">
    <cfRule type="duplicateValues" dxfId="0" priority="1814"/>
  </conditionalFormatting>
  <conditionalFormatting sqref="AA258">
    <cfRule type="containsText" priority="1964" operator="between" text="inconsistent RH">
      <formula>NOT(ISERROR(SEARCH("inconsistent RH",AA258)))</formula>
    </cfRule>
  </conditionalFormatting>
  <conditionalFormatting sqref="N259">
    <cfRule type="duplicateValues" dxfId="0" priority="1813"/>
  </conditionalFormatting>
  <conditionalFormatting sqref="AA259">
    <cfRule type="containsText" priority="1963" operator="between" text="inconsistent RH">
      <formula>NOT(ISERROR(SEARCH("inconsistent RH",AA259)))</formula>
    </cfRule>
  </conditionalFormatting>
  <conditionalFormatting sqref="N260">
    <cfRule type="duplicateValues" dxfId="0" priority="1812"/>
  </conditionalFormatting>
  <conditionalFormatting sqref="AA260">
    <cfRule type="containsText" priority="1962" operator="between" text="inconsistent RH">
      <formula>NOT(ISERROR(SEARCH("inconsistent RH",AA260)))</formula>
    </cfRule>
  </conditionalFormatting>
  <conditionalFormatting sqref="N261">
    <cfRule type="duplicateValues" dxfId="0" priority="1811"/>
  </conditionalFormatting>
  <conditionalFormatting sqref="AA261">
    <cfRule type="containsText" priority="1961" operator="between" text="inconsistent RH">
      <formula>NOT(ISERROR(SEARCH("inconsistent RH",AA261)))</formula>
    </cfRule>
  </conditionalFormatting>
  <conditionalFormatting sqref="N262">
    <cfRule type="duplicateValues" dxfId="0" priority="1810"/>
  </conditionalFormatting>
  <conditionalFormatting sqref="AA262">
    <cfRule type="containsText" priority="1960" operator="between" text="inconsistent RH">
      <formula>NOT(ISERROR(SEARCH("inconsistent RH",AA262)))</formula>
    </cfRule>
  </conditionalFormatting>
  <conditionalFormatting sqref="N263">
    <cfRule type="duplicateValues" dxfId="0" priority="1809"/>
  </conditionalFormatting>
  <conditionalFormatting sqref="AA263">
    <cfRule type="containsText" priority="1959" operator="between" text="inconsistent RH">
      <formula>NOT(ISERROR(SEARCH("inconsistent RH",AA263)))</formula>
    </cfRule>
  </conditionalFormatting>
  <conditionalFormatting sqref="N264">
    <cfRule type="duplicateValues" dxfId="0" priority="1808"/>
  </conditionalFormatting>
  <conditionalFormatting sqref="AA264">
    <cfRule type="containsText" priority="1958" operator="between" text="inconsistent RH">
      <formula>NOT(ISERROR(SEARCH("inconsistent RH",AA264)))</formula>
    </cfRule>
  </conditionalFormatting>
  <conditionalFormatting sqref="N265">
    <cfRule type="duplicateValues" dxfId="0" priority="1807"/>
  </conditionalFormatting>
  <conditionalFormatting sqref="AA265">
    <cfRule type="containsText" priority="1957" operator="between" text="inconsistent RH">
      <formula>NOT(ISERROR(SEARCH("inconsistent RH",AA265)))</formula>
    </cfRule>
  </conditionalFormatting>
  <conditionalFormatting sqref="N266">
    <cfRule type="duplicateValues" dxfId="0" priority="1806"/>
  </conditionalFormatting>
  <conditionalFormatting sqref="AA266">
    <cfRule type="containsText" priority="1956" operator="between" text="inconsistent RH">
      <formula>NOT(ISERROR(SEARCH("inconsistent RH",AA266)))</formula>
    </cfRule>
  </conditionalFormatting>
  <conditionalFormatting sqref="N267">
    <cfRule type="duplicateValues" dxfId="0" priority="1278"/>
  </conditionalFormatting>
  <conditionalFormatting sqref="AA267">
    <cfRule type="containsText" priority="1535" operator="between" text="inconsistent RH">
      <formula>NOT(ISERROR(SEARCH("inconsistent RH",AA267)))</formula>
    </cfRule>
  </conditionalFormatting>
  <conditionalFormatting sqref="N268">
    <cfRule type="duplicateValues" dxfId="0" priority="1277"/>
  </conditionalFormatting>
  <conditionalFormatting sqref="AA268">
    <cfRule type="containsText" priority="1534" operator="between" text="inconsistent RH">
      <formula>NOT(ISERROR(SEARCH("inconsistent RH",AA268)))</formula>
    </cfRule>
  </conditionalFormatting>
  <conditionalFormatting sqref="N269">
    <cfRule type="duplicateValues" dxfId="0" priority="1276"/>
  </conditionalFormatting>
  <conditionalFormatting sqref="AA269">
    <cfRule type="containsText" priority="1533" operator="between" text="inconsistent RH">
      <formula>NOT(ISERROR(SEARCH("inconsistent RH",AA269)))</formula>
    </cfRule>
  </conditionalFormatting>
  <conditionalFormatting sqref="N270">
    <cfRule type="duplicateValues" dxfId="0" priority="1275"/>
  </conditionalFormatting>
  <conditionalFormatting sqref="AA270">
    <cfRule type="containsText" priority="1532" operator="between" text="inconsistent RH">
      <formula>NOT(ISERROR(SEARCH("inconsistent RH",AA270)))</formula>
    </cfRule>
  </conditionalFormatting>
  <conditionalFormatting sqref="N271">
    <cfRule type="duplicateValues" dxfId="0" priority="1274"/>
  </conditionalFormatting>
  <conditionalFormatting sqref="AA271">
    <cfRule type="containsText" priority="1531" operator="between" text="inconsistent RH">
      <formula>NOT(ISERROR(SEARCH("inconsistent RH",AA271)))</formula>
    </cfRule>
  </conditionalFormatting>
  <conditionalFormatting sqref="N272">
    <cfRule type="duplicateValues" dxfId="0" priority="1273"/>
  </conditionalFormatting>
  <conditionalFormatting sqref="AA272">
    <cfRule type="containsText" priority="1530" operator="between" text="inconsistent RH">
      <formula>NOT(ISERROR(SEARCH("inconsistent RH",AA272)))</formula>
    </cfRule>
  </conditionalFormatting>
  <conditionalFormatting sqref="N273">
    <cfRule type="duplicateValues" dxfId="0" priority="1272"/>
  </conditionalFormatting>
  <conditionalFormatting sqref="AA273">
    <cfRule type="containsText" priority="1529" operator="between" text="inconsistent RH">
      <formula>NOT(ISERROR(SEARCH("inconsistent RH",AA273)))</formula>
    </cfRule>
  </conditionalFormatting>
  <conditionalFormatting sqref="N274">
    <cfRule type="duplicateValues" dxfId="0" priority="1271"/>
  </conditionalFormatting>
  <conditionalFormatting sqref="AA274">
    <cfRule type="containsText" priority="1528" operator="between" text="inconsistent RH">
      <formula>NOT(ISERROR(SEARCH("inconsistent RH",AA274)))</formula>
    </cfRule>
  </conditionalFormatting>
  <conditionalFormatting sqref="N275">
    <cfRule type="duplicateValues" dxfId="0" priority="1270"/>
  </conditionalFormatting>
  <conditionalFormatting sqref="AA275">
    <cfRule type="containsText" priority="1527" operator="between" text="inconsistent RH">
      <formula>NOT(ISERROR(SEARCH("inconsistent RH",AA275)))</formula>
    </cfRule>
  </conditionalFormatting>
  <conditionalFormatting sqref="N276">
    <cfRule type="duplicateValues" dxfId="0" priority="1269"/>
  </conditionalFormatting>
  <conditionalFormatting sqref="AA276">
    <cfRule type="containsText" priority="1526" operator="between" text="inconsistent RH">
      <formula>NOT(ISERROR(SEARCH("inconsistent RH",AA276)))</formula>
    </cfRule>
  </conditionalFormatting>
  <conditionalFormatting sqref="N277">
    <cfRule type="duplicateValues" dxfId="0" priority="1268"/>
  </conditionalFormatting>
  <conditionalFormatting sqref="AA277">
    <cfRule type="containsText" priority="1525" operator="between" text="inconsistent RH">
      <formula>NOT(ISERROR(SEARCH("inconsistent RH",AA277)))</formula>
    </cfRule>
  </conditionalFormatting>
  <conditionalFormatting sqref="N278">
    <cfRule type="duplicateValues" dxfId="0" priority="1267"/>
  </conditionalFormatting>
  <conditionalFormatting sqref="AA278">
    <cfRule type="containsText" priority="1524" operator="between" text="inconsistent RH">
      <formula>NOT(ISERROR(SEARCH("inconsistent RH",AA278)))</formula>
    </cfRule>
  </conditionalFormatting>
  <conditionalFormatting sqref="N279">
    <cfRule type="duplicateValues" dxfId="0" priority="1266"/>
  </conditionalFormatting>
  <conditionalFormatting sqref="AA279">
    <cfRule type="containsText" priority="1523" operator="between" text="inconsistent RH">
      <formula>NOT(ISERROR(SEARCH("inconsistent RH",AA279)))</formula>
    </cfRule>
  </conditionalFormatting>
  <conditionalFormatting sqref="N280">
    <cfRule type="duplicateValues" dxfId="0" priority="1265"/>
  </conditionalFormatting>
  <conditionalFormatting sqref="AA280">
    <cfRule type="containsText" priority="1522" operator="between" text="inconsistent RH">
      <formula>NOT(ISERROR(SEARCH("inconsistent RH",AA280)))</formula>
    </cfRule>
  </conditionalFormatting>
  <conditionalFormatting sqref="N281">
    <cfRule type="duplicateValues" dxfId="0" priority="1264"/>
  </conditionalFormatting>
  <conditionalFormatting sqref="AA281">
    <cfRule type="containsText" priority="1521" operator="between" text="inconsistent RH">
      <formula>NOT(ISERROR(SEARCH("inconsistent RH",AA281)))</formula>
    </cfRule>
  </conditionalFormatting>
  <conditionalFormatting sqref="N282">
    <cfRule type="duplicateValues" dxfId="0" priority="1263"/>
  </conditionalFormatting>
  <conditionalFormatting sqref="AA282">
    <cfRule type="containsText" priority="1520" operator="between" text="inconsistent RH">
      <formula>NOT(ISERROR(SEARCH("inconsistent RH",AA282)))</formula>
    </cfRule>
  </conditionalFormatting>
  <conditionalFormatting sqref="N283">
    <cfRule type="duplicateValues" dxfId="0" priority="1262"/>
  </conditionalFormatting>
  <conditionalFormatting sqref="AA283">
    <cfRule type="containsText" priority="1519" operator="between" text="inconsistent RH">
      <formula>NOT(ISERROR(SEARCH("inconsistent RH",AA283)))</formula>
    </cfRule>
  </conditionalFormatting>
  <conditionalFormatting sqref="N284">
    <cfRule type="duplicateValues" dxfId="0" priority="1261"/>
  </conditionalFormatting>
  <conditionalFormatting sqref="AA284">
    <cfRule type="containsText" priority="1518" operator="between" text="inconsistent RH">
      <formula>NOT(ISERROR(SEARCH("inconsistent RH",AA284)))</formula>
    </cfRule>
  </conditionalFormatting>
  <conditionalFormatting sqref="N285">
    <cfRule type="duplicateValues" dxfId="0" priority="1260"/>
  </conditionalFormatting>
  <conditionalFormatting sqref="AA285">
    <cfRule type="containsText" priority="1517" operator="between" text="inconsistent RH">
      <formula>NOT(ISERROR(SEARCH("inconsistent RH",AA285)))</formula>
    </cfRule>
  </conditionalFormatting>
  <conditionalFormatting sqref="N286">
    <cfRule type="duplicateValues" dxfId="0" priority="1259"/>
  </conditionalFormatting>
  <conditionalFormatting sqref="AA286">
    <cfRule type="containsText" priority="1516" operator="between" text="inconsistent RH">
      <formula>NOT(ISERROR(SEARCH("inconsistent RH",AA286)))</formula>
    </cfRule>
  </conditionalFormatting>
  <conditionalFormatting sqref="N287">
    <cfRule type="duplicateValues" dxfId="0" priority="1258"/>
  </conditionalFormatting>
  <conditionalFormatting sqref="AA287">
    <cfRule type="containsText" priority="1515" operator="between" text="inconsistent RH">
      <formula>NOT(ISERROR(SEARCH("inconsistent RH",AA287)))</formula>
    </cfRule>
  </conditionalFormatting>
  <conditionalFormatting sqref="N288">
    <cfRule type="duplicateValues" dxfId="0" priority="1257"/>
  </conditionalFormatting>
  <conditionalFormatting sqref="AA288">
    <cfRule type="containsText" priority="1514" operator="between" text="inconsistent RH">
      <formula>NOT(ISERROR(SEARCH("inconsistent RH",AA288)))</formula>
    </cfRule>
  </conditionalFormatting>
  <conditionalFormatting sqref="N289">
    <cfRule type="duplicateValues" dxfId="0" priority="1256"/>
  </conditionalFormatting>
  <conditionalFormatting sqref="AA289">
    <cfRule type="containsText" priority="1513" operator="between" text="inconsistent RH">
      <formula>NOT(ISERROR(SEARCH("inconsistent RH",AA289)))</formula>
    </cfRule>
  </conditionalFormatting>
  <conditionalFormatting sqref="N290">
    <cfRule type="duplicateValues" dxfId="0" priority="1255"/>
  </conditionalFormatting>
  <conditionalFormatting sqref="AA290">
    <cfRule type="containsText" priority="1512" operator="between" text="inconsistent RH">
      <formula>NOT(ISERROR(SEARCH("inconsistent RH",AA290)))</formula>
    </cfRule>
  </conditionalFormatting>
  <conditionalFormatting sqref="N291">
    <cfRule type="duplicateValues" dxfId="0" priority="1254"/>
  </conditionalFormatting>
  <conditionalFormatting sqref="AA291">
    <cfRule type="containsText" priority="1511" operator="between" text="inconsistent RH">
      <formula>NOT(ISERROR(SEARCH("inconsistent RH",AA291)))</formula>
    </cfRule>
  </conditionalFormatting>
  <conditionalFormatting sqref="N292">
    <cfRule type="duplicateValues" dxfId="0" priority="1253"/>
  </conditionalFormatting>
  <conditionalFormatting sqref="AA292">
    <cfRule type="containsText" priority="1510" operator="between" text="inconsistent RH">
      <formula>NOT(ISERROR(SEARCH("inconsistent RH",AA292)))</formula>
    </cfRule>
  </conditionalFormatting>
  <conditionalFormatting sqref="N293">
    <cfRule type="duplicateValues" dxfId="0" priority="1252"/>
  </conditionalFormatting>
  <conditionalFormatting sqref="AA293">
    <cfRule type="containsText" priority="1509" operator="between" text="inconsistent RH">
      <formula>NOT(ISERROR(SEARCH("inconsistent RH",AA293)))</formula>
    </cfRule>
  </conditionalFormatting>
  <conditionalFormatting sqref="N294">
    <cfRule type="duplicateValues" dxfId="0" priority="1251"/>
  </conditionalFormatting>
  <conditionalFormatting sqref="AA294">
    <cfRule type="containsText" priority="1508" operator="between" text="inconsistent RH">
      <formula>NOT(ISERROR(SEARCH("inconsistent RH",AA294)))</formula>
    </cfRule>
  </conditionalFormatting>
  <conditionalFormatting sqref="N295">
    <cfRule type="duplicateValues" dxfId="0" priority="1250"/>
  </conditionalFormatting>
  <conditionalFormatting sqref="AA295">
    <cfRule type="containsText" priority="1507" operator="between" text="inconsistent RH">
      <formula>NOT(ISERROR(SEARCH("inconsistent RH",AA295)))</formula>
    </cfRule>
  </conditionalFormatting>
  <conditionalFormatting sqref="N296">
    <cfRule type="duplicateValues" dxfId="0" priority="1249"/>
  </conditionalFormatting>
  <conditionalFormatting sqref="AA296">
    <cfRule type="containsText" priority="1506" operator="between" text="inconsistent RH">
      <formula>NOT(ISERROR(SEARCH("inconsistent RH",AA296)))</formula>
    </cfRule>
  </conditionalFormatting>
  <conditionalFormatting sqref="N297">
    <cfRule type="duplicateValues" dxfId="0" priority="1248"/>
  </conditionalFormatting>
  <conditionalFormatting sqref="AA297">
    <cfRule type="containsText" priority="1505" operator="between" text="inconsistent RH">
      <formula>NOT(ISERROR(SEARCH("inconsistent RH",AA297)))</formula>
    </cfRule>
  </conditionalFormatting>
  <conditionalFormatting sqref="N298">
    <cfRule type="duplicateValues" dxfId="0" priority="1247"/>
  </conditionalFormatting>
  <conditionalFormatting sqref="AA298">
    <cfRule type="containsText" priority="1504" operator="between" text="inconsistent RH">
      <formula>NOT(ISERROR(SEARCH("inconsistent RH",AA298)))</formula>
    </cfRule>
  </conditionalFormatting>
  <conditionalFormatting sqref="N299">
    <cfRule type="duplicateValues" dxfId="0" priority="1246"/>
  </conditionalFormatting>
  <conditionalFormatting sqref="AA299">
    <cfRule type="containsText" priority="1503" operator="between" text="inconsistent RH">
      <formula>NOT(ISERROR(SEARCH("inconsistent RH",AA299)))</formula>
    </cfRule>
  </conditionalFormatting>
  <conditionalFormatting sqref="N300">
    <cfRule type="duplicateValues" dxfId="0" priority="1245"/>
  </conditionalFormatting>
  <conditionalFormatting sqref="AA300">
    <cfRule type="containsText" priority="1502" operator="between" text="inconsistent RH">
      <formula>NOT(ISERROR(SEARCH("inconsistent RH",AA300)))</formula>
    </cfRule>
  </conditionalFormatting>
  <conditionalFormatting sqref="N301">
    <cfRule type="duplicateValues" dxfId="0" priority="1244"/>
  </conditionalFormatting>
  <conditionalFormatting sqref="AA301">
    <cfRule type="containsText" priority="1501" operator="between" text="inconsistent RH">
      <formula>NOT(ISERROR(SEARCH("inconsistent RH",AA301)))</formula>
    </cfRule>
  </conditionalFormatting>
  <conditionalFormatting sqref="N302">
    <cfRule type="duplicateValues" dxfId="0" priority="1243"/>
  </conditionalFormatting>
  <conditionalFormatting sqref="AA302">
    <cfRule type="containsText" priority="1500" operator="between" text="inconsistent RH">
      <formula>NOT(ISERROR(SEARCH("inconsistent RH",AA302)))</formula>
    </cfRule>
  </conditionalFormatting>
  <conditionalFormatting sqref="N303">
    <cfRule type="duplicateValues" dxfId="0" priority="1242"/>
  </conditionalFormatting>
  <conditionalFormatting sqref="AA303">
    <cfRule type="containsText" priority="1499" operator="between" text="inconsistent RH">
      <formula>NOT(ISERROR(SEARCH("inconsistent RH",AA303)))</formula>
    </cfRule>
  </conditionalFormatting>
  <conditionalFormatting sqref="N304">
    <cfRule type="duplicateValues" dxfId="0" priority="1241"/>
  </conditionalFormatting>
  <conditionalFormatting sqref="AA304">
    <cfRule type="containsText" priority="1498" operator="between" text="inconsistent RH">
      <formula>NOT(ISERROR(SEARCH("inconsistent RH",AA304)))</formula>
    </cfRule>
  </conditionalFormatting>
  <conditionalFormatting sqref="N305">
    <cfRule type="duplicateValues" dxfId="0" priority="1240"/>
  </conditionalFormatting>
  <conditionalFormatting sqref="AA305">
    <cfRule type="containsText" priority="1497" operator="between" text="inconsistent RH">
      <formula>NOT(ISERROR(SEARCH("inconsistent RH",AA305)))</formula>
    </cfRule>
  </conditionalFormatting>
  <conditionalFormatting sqref="N306">
    <cfRule type="duplicateValues" dxfId="0" priority="1239"/>
  </conditionalFormatting>
  <conditionalFormatting sqref="AA306">
    <cfRule type="containsText" priority="1496" operator="between" text="inconsistent RH">
      <formula>NOT(ISERROR(SEARCH("inconsistent RH",AA306)))</formula>
    </cfRule>
  </conditionalFormatting>
  <conditionalFormatting sqref="N307">
    <cfRule type="duplicateValues" dxfId="0" priority="1238"/>
  </conditionalFormatting>
  <conditionalFormatting sqref="AA307">
    <cfRule type="containsText" priority="1495" operator="between" text="inconsistent RH">
      <formula>NOT(ISERROR(SEARCH("inconsistent RH",AA307)))</formula>
    </cfRule>
  </conditionalFormatting>
  <conditionalFormatting sqref="N308">
    <cfRule type="duplicateValues" dxfId="0" priority="1237"/>
  </conditionalFormatting>
  <conditionalFormatting sqref="AA308">
    <cfRule type="containsText" priority="1494" operator="between" text="inconsistent RH">
      <formula>NOT(ISERROR(SEARCH("inconsistent RH",AA308)))</formula>
    </cfRule>
  </conditionalFormatting>
  <conditionalFormatting sqref="N309">
    <cfRule type="duplicateValues" dxfId="0" priority="1236"/>
  </conditionalFormatting>
  <conditionalFormatting sqref="AA309">
    <cfRule type="containsText" priority="1493" operator="between" text="inconsistent RH">
      <formula>NOT(ISERROR(SEARCH("inconsistent RH",AA309)))</formula>
    </cfRule>
  </conditionalFormatting>
  <conditionalFormatting sqref="N310">
    <cfRule type="duplicateValues" dxfId="0" priority="1235"/>
  </conditionalFormatting>
  <conditionalFormatting sqref="AA310">
    <cfRule type="containsText" priority="1492" operator="between" text="inconsistent RH">
      <formula>NOT(ISERROR(SEARCH("inconsistent RH",AA310)))</formula>
    </cfRule>
  </conditionalFormatting>
  <conditionalFormatting sqref="N311">
    <cfRule type="duplicateValues" dxfId="0" priority="1234"/>
  </conditionalFormatting>
  <conditionalFormatting sqref="AA311">
    <cfRule type="containsText" priority="1491" operator="between" text="inconsistent RH">
      <formula>NOT(ISERROR(SEARCH("inconsistent RH",AA311)))</formula>
    </cfRule>
  </conditionalFormatting>
  <conditionalFormatting sqref="N312">
    <cfRule type="duplicateValues" dxfId="0" priority="1233"/>
  </conditionalFormatting>
  <conditionalFormatting sqref="AA312">
    <cfRule type="containsText" priority="1490" operator="between" text="inconsistent RH">
      <formula>NOT(ISERROR(SEARCH("inconsistent RH",AA312)))</formula>
    </cfRule>
  </conditionalFormatting>
  <conditionalFormatting sqref="N313">
    <cfRule type="duplicateValues" dxfId="0" priority="1232"/>
  </conditionalFormatting>
  <conditionalFormatting sqref="AA313">
    <cfRule type="containsText" priority="1489" operator="between" text="inconsistent RH">
      <formula>NOT(ISERROR(SEARCH("inconsistent RH",AA313)))</formula>
    </cfRule>
  </conditionalFormatting>
  <conditionalFormatting sqref="N314">
    <cfRule type="duplicateValues" dxfId="0" priority="1231"/>
  </conditionalFormatting>
  <conditionalFormatting sqref="AA314">
    <cfRule type="containsText" priority="1488" operator="between" text="inconsistent RH">
      <formula>NOT(ISERROR(SEARCH("inconsistent RH",AA314)))</formula>
    </cfRule>
  </conditionalFormatting>
  <conditionalFormatting sqref="N315">
    <cfRule type="duplicateValues" dxfId="0" priority="1230"/>
  </conditionalFormatting>
  <conditionalFormatting sqref="AA315">
    <cfRule type="containsText" priority="1487" operator="between" text="inconsistent RH">
      <formula>NOT(ISERROR(SEARCH("inconsistent RH",AA315)))</formula>
    </cfRule>
  </conditionalFormatting>
  <conditionalFormatting sqref="N316">
    <cfRule type="duplicateValues" dxfId="0" priority="1229"/>
  </conditionalFormatting>
  <conditionalFormatting sqref="AA316">
    <cfRule type="containsText" priority="1486" operator="between" text="inconsistent RH">
      <formula>NOT(ISERROR(SEARCH("inconsistent RH",AA316)))</formula>
    </cfRule>
  </conditionalFormatting>
  <conditionalFormatting sqref="N317">
    <cfRule type="duplicateValues" dxfId="0" priority="1228"/>
  </conditionalFormatting>
  <conditionalFormatting sqref="AA317">
    <cfRule type="containsText" priority="1485" operator="between" text="inconsistent RH">
      <formula>NOT(ISERROR(SEARCH("inconsistent RH",AA317)))</formula>
    </cfRule>
  </conditionalFormatting>
  <conditionalFormatting sqref="N318">
    <cfRule type="duplicateValues" dxfId="0" priority="1227"/>
  </conditionalFormatting>
  <conditionalFormatting sqref="AA318">
    <cfRule type="containsText" priority="1484" operator="between" text="inconsistent RH">
      <formula>NOT(ISERROR(SEARCH("inconsistent RH",AA318)))</formula>
    </cfRule>
  </conditionalFormatting>
  <conditionalFormatting sqref="N319">
    <cfRule type="duplicateValues" dxfId="0" priority="1226"/>
  </conditionalFormatting>
  <conditionalFormatting sqref="AA319">
    <cfRule type="containsText" priority="1483" operator="between" text="inconsistent RH">
      <formula>NOT(ISERROR(SEARCH("inconsistent RH",AA319)))</formula>
    </cfRule>
  </conditionalFormatting>
  <conditionalFormatting sqref="N320">
    <cfRule type="duplicateValues" dxfId="0" priority="1225"/>
  </conditionalFormatting>
  <conditionalFormatting sqref="AA320">
    <cfRule type="containsText" priority="1482" operator="between" text="inconsistent RH">
      <formula>NOT(ISERROR(SEARCH("inconsistent RH",AA320)))</formula>
    </cfRule>
  </conditionalFormatting>
  <conditionalFormatting sqref="N321">
    <cfRule type="duplicateValues" dxfId="0" priority="1224"/>
  </conditionalFormatting>
  <conditionalFormatting sqref="AA321">
    <cfRule type="containsText" priority="1481" operator="between" text="inconsistent RH">
      <formula>NOT(ISERROR(SEARCH("inconsistent RH",AA321)))</formula>
    </cfRule>
  </conditionalFormatting>
  <conditionalFormatting sqref="N322">
    <cfRule type="duplicateValues" dxfId="0" priority="1223"/>
  </conditionalFormatting>
  <conditionalFormatting sqref="AA322">
    <cfRule type="containsText" priority="1480" operator="between" text="inconsistent RH">
      <formula>NOT(ISERROR(SEARCH("inconsistent RH",AA322)))</formula>
    </cfRule>
  </conditionalFormatting>
  <conditionalFormatting sqref="N323">
    <cfRule type="duplicateValues" dxfId="0" priority="1222"/>
  </conditionalFormatting>
  <conditionalFormatting sqref="AA323">
    <cfRule type="containsText" priority="1479" operator="between" text="inconsistent RH">
      <formula>NOT(ISERROR(SEARCH("inconsistent RH",AA323)))</formula>
    </cfRule>
  </conditionalFormatting>
  <conditionalFormatting sqref="N324">
    <cfRule type="duplicateValues" dxfId="0" priority="1221"/>
  </conditionalFormatting>
  <conditionalFormatting sqref="AA324">
    <cfRule type="containsText" priority="1478" operator="between" text="inconsistent RH">
      <formula>NOT(ISERROR(SEARCH("inconsistent RH",AA324)))</formula>
    </cfRule>
  </conditionalFormatting>
  <conditionalFormatting sqref="N325">
    <cfRule type="duplicateValues" dxfId="0" priority="1220"/>
  </conditionalFormatting>
  <conditionalFormatting sqref="AA325">
    <cfRule type="containsText" priority="1477" operator="between" text="inconsistent RH">
      <formula>NOT(ISERROR(SEARCH("inconsistent RH",AA325)))</formula>
    </cfRule>
  </conditionalFormatting>
  <conditionalFormatting sqref="N326">
    <cfRule type="duplicateValues" dxfId="0" priority="1219"/>
  </conditionalFormatting>
  <conditionalFormatting sqref="AA326">
    <cfRule type="containsText" priority="1476" operator="between" text="inconsistent RH">
      <formula>NOT(ISERROR(SEARCH("inconsistent RH",AA326)))</formula>
    </cfRule>
  </conditionalFormatting>
  <conditionalFormatting sqref="N327">
    <cfRule type="duplicateValues" dxfId="0" priority="1218"/>
  </conditionalFormatting>
  <conditionalFormatting sqref="AA327">
    <cfRule type="containsText" priority="1475" operator="between" text="inconsistent RH">
      <formula>NOT(ISERROR(SEARCH("inconsistent RH",AA327)))</formula>
    </cfRule>
  </conditionalFormatting>
  <conditionalFormatting sqref="A328">
    <cfRule type="duplicateValues" dxfId="1" priority="1011"/>
  </conditionalFormatting>
  <conditionalFormatting sqref="N328">
    <cfRule type="duplicateValues" dxfId="0" priority="1217"/>
  </conditionalFormatting>
  <conditionalFormatting sqref="AA328">
    <cfRule type="containsText" priority="1474" operator="between" text="inconsistent RH">
      <formula>NOT(ISERROR(SEARCH("inconsistent RH",AA328)))</formula>
    </cfRule>
  </conditionalFormatting>
  <conditionalFormatting sqref="A329">
    <cfRule type="duplicateValues" dxfId="1" priority="1012"/>
  </conditionalFormatting>
  <conditionalFormatting sqref="N329">
    <cfRule type="duplicateValues" dxfId="0" priority="1216"/>
  </conditionalFormatting>
  <conditionalFormatting sqref="AA329">
    <cfRule type="containsText" priority="1473" operator="between" text="inconsistent RH">
      <formula>NOT(ISERROR(SEARCH("inconsistent RH",AA329)))</formula>
    </cfRule>
  </conditionalFormatting>
  <conditionalFormatting sqref="N330">
    <cfRule type="duplicateValues" dxfId="0" priority="1215"/>
  </conditionalFormatting>
  <conditionalFormatting sqref="AA330">
    <cfRule type="containsText" priority="1472" operator="between" text="inconsistent RH">
      <formula>NOT(ISERROR(SEARCH("inconsistent RH",AA330)))</formula>
    </cfRule>
  </conditionalFormatting>
  <conditionalFormatting sqref="N331">
    <cfRule type="duplicateValues" dxfId="0" priority="1214"/>
  </conditionalFormatting>
  <conditionalFormatting sqref="AA331">
    <cfRule type="containsText" priority="1471" operator="between" text="inconsistent RH">
      <formula>NOT(ISERROR(SEARCH("inconsistent RH",AA331)))</formula>
    </cfRule>
  </conditionalFormatting>
  <conditionalFormatting sqref="N332">
    <cfRule type="duplicateValues" dxfId="0" priority="1213"/>
  </conditionalFormatting>
  <conditionalFormatting sqref="AA332">
    <cfRule type="containsText" priority="1470" operator="between" text="inconsistent RH">
      <formula>NOT(ISERROR(SEARCH("inconsistent RH",AA332)))</formula>
    </cfRule>
  </conditionalFormatting>
  <conditionalFormatting sqref="N333">
    <cfRule type="duplicateValues" dxfId="0" priority="1211"/>
  </conditionalFormatting>
  <conditionalFormatting sqref="AA333">
    <cfRule type="containsText" priority="1468" operator="between" text="inconsistent RH">
      <formula>NOT(ISERROR(SEARCH("inconsistent RH",AA333)))</formula>
    </cfRule>
  </conditionalFormatting>
  <conditionalFormatting sqref="N334">
    <cfRule type="duplicateValues" dxfId="0" priority="1210"/>
  </conditionalFormatting>
  <conditionalFormatting sqref="AA334">
    <cfRule type="containsText" priority="1467" operator="between" text="inconsistent RH">
      <formula>NOT(ISERROR(SEARCH("inconsistent RH",AA334)))</formula>
    </cfRule>
  </conditionalFormatting>
  <conditionalFormatting sqref="N335">
    <cfRule type="duplicateValues" dxfId="0" priority="1209"/>
  </conditionalFormatting>
  <conditionalFormatting sqref="AA335">
    <cfRule type="containsText" priority="1466" operator="between" text="inconsistent RH">
      <formula>NOT(ISERROR(SEARCH("inconsistent RH",AA335)))</formula>
    </cfRule>
  </conditionalFormatting>
  <conditionalFormatting sqref="N336">
    <cfRule type="duplicateValues" dxfId="0" priority="1208"/>
  </conditionalFormatting>
  <conditionalFormatting sqref="AA336">
    <cfRule type="containsText" priority="1465" operator="between" text="inconsistent RH">
      <formula>NOT(ISERROR(SEARCH("inconsistent RH",AA336)))</formula>
    </cfRule>
  </conditionalFormatting>
  <conditionalFormatting sqref="N337">
    <cfRule type="duplicateValues" dxfId="0" priority="1207"/>
  </conditionalFormatting>
  <conditionalFormatting sqref="AA337">
    <cfRule type="containsText" priority="1464" operator="between" text="inconsistent RH">
      <formula>NOT(ISERROR(SEARCH("inconsistent RH",AA337)))</formula>
    </cfRule>
  </conditionalFormatting>
  <conditionalFormatting sqref="N338">
    <cfRule type="duplicateValues" dxfId="0" priority="1206"/>
  </conditionalFormatting>
  <conditionalFormatting sqref="AA338">
    <cfRule type="containsText" priority="1463" operator="between" text="inconsistent RH">
      <formula>NOT(ISERROR(SEARCH("inconsistent RH",AA338)))</formula>
    </cfRule>
  </conditionalFormatting>
  <conditionalFormatting sqref="N339">
    <cfRule type="duplicateValues" dxfId="0" priority="1205"/>
  </conditionalFormatting>
  <conditionalFormatting sqref="AA339">
    <cfRule type="containsText" priority="1462" operator="between" text="inconsistent RH">
      <formula>NOT(ISERROR(SEARCH("inconsistent RH",AA339)))</formula>
    </cfRule>
  </conditionalFormatting>
  <conditionalFormatting sqref="N340">
    <cfRule type="duplicateValues" dxfId="0" priority="1204"/>
  </conditionalFormatting>
  <conditionalFormatting sqref="AA340">
    <cfRule type="containsText" priority="1461" operator="between" text="inconsistent RH">
      <formula>NOT(ISERROR(SEARCH("inconsistent RH",AA340)))</formula>
    </cfRule>
  </conditionalFormatting>
  <conditionalFormatting sqref="N341">
    <cfRule type="duplicateValues" dxfId="0" priority="1203"/>
  </conditionalFormatting>
  <conditionalFormatting sqref="AA341">
    <cfRule type="containsText" priority="1460" operator="between" text="inconsistent RH">
      <formula>NOT(ISERROR(SEARCH("inconsistent RH",AA341)))</formula>
    </cfRule>
  </conditionalFormatting>
  <conditionalFormatting sqref="N342">
    <cfRule type="duplicateValues" dxfId="0" priority="1202"/>
  </conditionalFormatting>
  <conditionalFormatting sqref="AA342">
    <cfRule type="containsText" priority="1459" operator="between" text="inconsistent RH">
      <formula>NOT(ISERROR(SEARCH("inconsistent RH",AA342)))</formula>
    </cfRule>
  </conditionalFormatting>
  <conditionalFormatting sqref="N343">
    <cfRule type="duplicateValues" dxfId="0" priority="1201"/>
  </conditionalFormatting>
  <conditionalFormatting sqref="AA343">
    <cfRule type="containsText" priority="1458" operator="between" text="inconsistent RH">
      <formula>NOT(ISERROR(SEARCH("inconsistent RH",AA343)))</formula>
    </cfRule>
  </conditionalFormatting>
  <conditionalFormatting sqref="N344">
    <cfRule type="duplicateValues" dxfId="0" priority="1200"/>
  </conditionalFormatting>
  <conditionalFormatting sqref="AA344">
    <cfRule type="containsText" priority="1457" operator="between" text="inconsistent RH">
      <formula>NOT(ISERROR(SEARCH("inconsistent RH",AA344)))</formula>
    </cfRule>
  </conditionalFormatting>
  <conditionalFormatting sqref="N345">
    <cfRule type="duplicateValues" dxfId="0" priority="1199"/>
  </conditionalFormatting>
  <conditionalFormatting sqref="AA345">
    <cfRule type="containsText" priority="1456" operator="between" text="inconsistent RH">
      <formula>NOT(ISERROR(SEARCH("inconsistent RH",AA345)))</formula>
    </cfRule>
  </conditionalFormatting>
  <conditionalFormatting sqref="N346">
    <cfRule type="duplicateValues" dxfId="0" priority="1198"/>
  </conditionalFormatting>
  <conditionalFormatting sqref="AA346">
    <cfRule type="containsText" priority="1455" operator="between" text="inconsistent RH">
      <formula>NOT(ISERROR(SEARCH("inconsistent RH",AA346)))</formula>
    </cfRule>
  </conditionalFormatting>
  <conditionalFormatting sqref="N347">
    <cfRule type="duplicateValues" dxfId="0" priority="1197"/>
  </conditionalFormatting>
  <conditionalFormatting sqref="AA347">
    <cfRule type="containsText" priority="1454" operator="between" text="inconsistent RH">
      <formula>NOT(ISERROR(SEARCH("inconsistent RH",AA347)))</formula>
    </cfRule>
  </conditionalFormatting>
  <conditionalFormatting sqref="N348">
    <cfRule type="duplicateValues" dxfId="0" priority="1196"/>
  </conditionalFormatting>
  <conditionalFormatting sqref="AA348">
    <cfRule type="containsText" priority="1453" operator="between" text="inconsistent RH">
      <formula>NOT(ISERROR(SEARCH("inconsistent RH",AA348)))</formula>
    </cfRule>
  </conditionalFormatting>
  <conditionalFormatting sqref="N349">
    <cfRule type="duplicateValues" dxfId="0" priority="1195"/>
  </conditionalFormatting>
  <conditionalFormatting sqref="AA349">
    <cfRule type="containsText" priority="1452" operator="between" text="inconsistent RH">
      <formula>NOT(ISERROR(SEARCH("inconsistent RH",AA349)))</formula>
    </cfRule>
  </conditionalFormatting>
  <conditionalFormatting sqref="N350">
    <cfRule type="duplicateValues" dxfId="0" priority="1194"/>
  </conditionalFormatting>
  <conditionalFormatting sqref="AA350">
    <cfRule type="containsText" priority="1451" operator="between" text="inconsistent RH">
      <formula>NOT(ISERROR(SEARCH("inconsistent RH",AA350)))</formula>
    </cfRule>
  </conditionalFormatting>
  <conditionalFormatting sqref="N351">
    <cfRule type="duplicateValues" dxfId="0" priority="1193"/>
  </conditionalFormatting>
  <conditionalFormatting sqref="AA351">
    <cfRule type="containsText" priority="1450" operator="between" text="inconsistent RH">
      <formula>NOT(ISERROR(SEARCH("inconsistent RH",AA351)))</formula>
    </cfRule>
  </conditionalFormatting>
  <conditionalFormatting sqref="N352">
    <cfRule type="duplicateValues" dxfId="0" priority="1192"/>
  </conditionalFormatting>
  <conditionalFormatting sqref="AA352">
    <cfRule type="containsText" priority="1449" operator="between" text="inconsistent RH">
      <formula>NOT(ISERROR(SEARCH("inconsistent RH",AA352)))</formula>
    </cfRule>
  </conditionalFormatting>
  <conditionalFormatting sqref="N353">
    <cfRule type="duplicateValues" dxfId="0" priority="1191"/>
  </conditionalFormatting>
  <conditionalFormatting sqref="AA353">
    <cfRule type="containsText" priority="1448" operator="between" text="inconsistent RH">
      <formula>NOT(ISERROR(SEARCH("inconsistent RH",AA353)))</formula>
    </cfRule>
  </conditionalFormatting>
  <conditionalFormatting sqref="N354">
    <cfRule type="duplicateValues" dxfId="0" priority="1190"/>
  </conditionalFormatting>
  <conditionalFormatting sqref="AA354">
    <cfRule type="containsText" priority="1447" operator="between" text="inconsistent RH">
      <formula>NOT(ISERROR(SEARCH("inconsistent RH",AA354)))</formula>
    </cfRule>
  </conditionalFormatting>
  <conditionalFormatting sqref="N355">
    <cfRule type="duplicateValues" dxfId="0" priority="1189"/>
  </conditionalFormatting>
  <conditionalFormatting sqref="AA355">
    <cfRule type="containsText" priority="1446" operator="between" text="inconsistent RH">
      <formula>NOT(ISERROR(SEARCH("inconsistent RH",AA355)))</formula>
    </cfRule>
  </conditionalFormatting>
  <conditionalFormatting sqref="N356">
    <cfRule type="duplicateValues" dxfId="0" priority="1188"/>
  </conditionalFormatting>
  <conditionalFormatting sqref="AA356">
    <cfRule type="containsText" priority="1445" operator="between" text="inconsistent RH">
      <formula>NOT(ISERROR(SEARCH("inconsistent RH",AA356)))</formula>
    </cfRule>
  </conditionalFormatting>
  <conditionalFormatting sqref="N357">
    <cfRule type="duplicateValues" dxfId="0" priority="1187"/>
  </conditionalFormatting>
  <conditionalFormatting sqref="AA357">
    <cfRule type="containsText" priority="1444" operator="between" text="inconsistent RH">
      <formula>NOT(ISERROR(SEARCH("inconsistent RH",AA357)))</formula>
    </cfRule>
  </conditionalFormatting>
  <conditionalFormatting sqref="N358">
    <cfRule type="duplicateValues" dxfId="0" priority="1186"/>
  </conditionalFormatting>
  <conditionalFormatting sqref="AA358">
    <cfRule type="containsText" priority="1443" operator="between" text="inconsistent RH">
      <formula>NOT(ISERROR(SEARCH("inconsistent RH",AA358)))</formula>
    </cfRule>
  </conditionalFormatting>
  <conditionalFormatting sqref="N359">
    <cfRule type="duplicateValues" dxfId="0" priority="1185"/>
  </conditionalFormatting>
  <conditionalFormatting sqref="AA359">
    <cfRule type="containsText" priority="1442" operator="between" text="inconsistent RH">
      <formula>NOT(ISERROR(SEARCH("inconsistent RH",AA359)))</formula>
    </cfRule>
  </conditionalFormatting>
  <conditionalFormatting sqref="N360">
    <cfRule type="duplicateValues" dxfId="0" priority="1184"/>
  </conditionalFormatting>
  <conditionalFormatting sqref="AA360">
    <cfRule type="containsText" priority="1441" operator="between" text="inconsistent RH">
      <formula>NOT(ISERROR(SEARCH("inconsistent RH",AA360)))</formula>
    </cfRule>
  </conditionalFormatting>
  <conditionalFormatting sqref="N361">
    <cfRule type="duplicateValues" dxfId="0" priority="1183"/>
  </conditionalFormatting>
  <conditionalFormatting sqref="AA361">
    <cfRule type="containsText" priority="1440" operator="between" text="inconsistent RH">
      <formula>NOT(ISERROR(SEARCH("inconsistent RH",AA361)))</formula>
    </cfRule>
  </conditionalFormatting>
  <conditionalFormatting sqref="N362">
    <cfRule type="duplicateValues" dxfId="0" priority="1182"/>
  </conditionalFormatting>
  <conditionalFormatting sqref="AA362">
    <cfRule type="containsText" priority="1439" operator="between" text="inconsistent RH">
      <formula>NOT(ISERROR(SEARCH("inconsistent RH",AA362)))</formula>
    </cfRule>
  </conditionalFormatting>
  <conditionalFormatting sqref="N363">
    <cfRule type="duplicateValues" dxfId="0" priority="1181"/>
  </conditionalFormatting>
  <conditionalFormatting sqref="AA363">
    <cfRule type="containsText" priority="1438" operator="between" text="inconsistent RH">
      <formula>NOT(ISERROR(SEARCH("inconsistent RH",AA363)))</formula>
    </cfRule>
  </conditionalFormatting>
  <conditionalFormatting sqref="N364">
    <cfRule type="duplicateValues" dxfId="0" priority="1180"/>
  </conditionalFormatting>
  <conditionalFormatting sqref="AA364">
    <cfRule type="containsText" priority="1437" operator="between" text="inconsistent RH">
      <formula>NOT(ISERROR(SEARCH("inconsistent RH",AA364)))</formula>
    </cfRule>
  </conditionalFormatting>
  <conditionalFormatting sqref="A365">
    <cfRule type="duplicateValues" dxfId="1" priority="1010"/>
  </conditionalFormatting>
  <conditionalFormatting sqref="N365">
    <cfRule type="duplicateValues" dxfId="0" priority="1179"/>
  </conditionalFormatting>
  <conditionalFormatting sqref="AA365">
    <cfRule type="containsText" priority="1436" operator="between" text="inconsistent RH">
      <formula>NOT(ISERROR(SEARCH("inconsistent RH",AA365)))</formula>
    </cfRule>
  </conditionalFormatting>
  <conditionalFormatting sqref="A366">
    <cfRule type="duplicateValues" dxfId="1" priority="1009"/>
  </conditionalFormatting>
  <conditionalFormatting sqref="N366">
    <cfRule type="duplicateValues" dxfId="0" priority="1178"/>
  </conditionalFormatting>
  <conditionalFormatting sqref="AA366">
    <cfRule type="containsText" priority="1435" operator="between" text="inconsistent RH">
      <formula>NOT(ISERROR(SEARCH("inconsistent RH",AA366)))</formula>
    </cfRule>
  </conditionalFormatting>
  <conditionalFormatting sqref="A367">
    <cfRule type="duplicateValues" dxfId="1" priority="1008"/>
  </conditionalFormatting>
  <conditionalFormatting sqref="N367">
    <cfRule type="duplicateValues" dxfId="0" priority="1177"/>
  </conditionalFormatting>
  <conditionalFormatting sqref="AA367">
    <cfRule type="containsText" priority="1434" operator="between" text="inconsistent RH">
      <formula>NOT(ISERROR(SEARCH("inconsistent RH",AA367)))</formula>
    </cfRule>
  </conditionalFormatting>
  <conditionalFormatting sqref="N368">
    <cfRule type="duplicateValues" dxfId="0" priority="1176"/>
  </conditionalFormatting>
  <conditionalFormatting sqref="AA368">
    <cfRule type="containsText" priority="1433" operator="between" text="inconsistent RH">
      <formula>NOT(ISERROR(SEARCH("inconsistent RH",AA368)))</formula>
    </cfRule>
  </conditionalFormatting>
  <conditionalFormatting sqref="N369">
    <cfRule type="duplicateValues" dxfId="0" priority="1175"/>
  </conditionalFormatting>
  <conditionalFormatting sqref="AA369">
    <cfRule type="containsText" priority="1432" operator="between" text="inconsistent RH">
      <formula>NOT(ISERROR(SEARCH("inconsistent RH",AA369)))</formula>
    </cfRule>
  </conditionalFormatting>
  <conditionalFormatting sqref="N370">
    <cfRule type="duplicateValues" dxfId="0" priority="1174"/>
  </conditionalFormatting>
  <conditionalFormatting sqref="AA370">
    <cfRule type="containsText" priority="1431" operator="between" text="inconsistent RH">
      <formula>NOT(ISERROR(SEARCH("inconsistent RH",AA370)))</formula>
    </cfRule>
  </conditionalFormatting>
  <conditionalFormatting sqref="N371">
    <cfRule type="duplicateValues" dxfId="0" priority="1173"/>
  </conditionalFormatting>
  <conditionalFormatting sqref="AA371">
    <cfRule type="containsText" priority="1430" operator="between" text="inconsistent RH">
      <formula>NOT(ISERROR(SEARCH("inconsistent RH",AA371)))</formula>
    </cfRule>
  </conditionalFormatting>
  <conditionalFormatting sqref="A372">
    <cfRule type="duplicateValues" dxfId="1" priority="1007"/>
  </conditionalFormatting>
  <conditionalFormatting sqref="N372">
    <cfRule type="duplicateValues" dxfId="0" priority="1172"/>
  </conditionalFormatting>
  <conditionalFormatting sqref="AA372">
    <cfRule type="containsText" priority="1429" operator="between" text="inconsistent RH">
      <formula>NOT(ISERROR(SEARCH("inconsistent RH",AA372)))</formula>
    </cfRule>
  </conditionalFormatting>
  <conditionalFormatting sqref="A373">
    <cfRule type="duplicateValues" dxfId="1" priority="1006"/>
  </conditionalFormatting>
  <conditionalFormatting sqref="N373">
    <cfRule type="duplicateValues" dxfId="0" priority="1171"/>
  </conditionalFormatting>
  <conditionalFormatting sqref="AA373">
    <cfRule type="containsText" priority="1428" operator="between" text="inconsistent RH">
      <formula>NOT(ISERROR(SEARCH("inconsistent RH",AA373)))</formula>
    </cfRule>
  </conditionalFormatting>
  <conditionalFormatting sqref="N374">
    <cfRule type="duplicateValues" dxfId="0" priority="1170"/>
  </conditionalFormatting>
  <conditionalFormatting sqref="AA374">
    <cfRule type="containsText" priority="1427" operator="between" text="inconsistent RH">
      <formula>NOT(ISERROR(SEARCH("inconsistent RH",AA374)))</formula>
    </cfRule>
  </conditionalFormatting>
  <conditionalFormatting sqref="N375">
    <cfRule type="duplicateValues" dxfId="0" priority="1169"/>
  </conditionalFormatting>
  <conditionalFormatting sqref="AA375">
    <cfRule type="containsText" priority="1426" operator="between" text="inconsistent RH">
      <formula>NOT(ISERROR(SEARCH("inconsistent RH",AA375)))</formula>
    </cfRule>
  </conditionalFormatting>
  <conditionalFormatting sqref="N376">
    <cfRule type="duplicateValues" dxfId="0" priority="1168"/>
  </conditionalFormatting>
  <conditionalFormatting sqref="AA376">
    <cfRule type="containsText" priority="1425" operator="between" text="inconsistent RH">
      <formula>NOT(ISERROR(SEARCH("inconsistent RH",AA376)))</formula>
    </cfRule>
  </conditionalFormatting>
  <conditionalFormatting sqref="N377">
    <cfRule type="duplicateValues" dxfId="0" priority="1167"/>
  </conditionalFormatting>
  <conditionalFormatting sqref="AA377">
    <cfRule type="containsText" priority="1424" operator="between" text="inconsistent RH">
      <formula>NOT(ISERROR(SEARCH("inconsistent RH",AA377)))</formula>
    </cfRule>
  </conditionalFormatting>
  <conditionalFormatting sqref="A378">
    <cfRule type="duplicateValues" dxfId="1" priority="1005"/>
  </conditionalFormatting>
  <conditionalFormatting sqref="N378">
    <cfRule type="duplicateValues" dxfId="0" priority="1166"/>
  </conditionalFormatting>
  <conditionalFormatting sqref="AA378">
    <cfRule type="containsText" priority="1423" operator="between" text="inconsistent RH">
      <formula>NOT(ISERROR(SEARCH("inconsistent RH",AA378)))</formula>
    </cfRule>
  </conditionalFormatting>
  <conditionalFormatting sqref="N379">
    <cfRule type="duplicateValues" dxfId="0" priority="1165"/>
  </conditionalFormatting>
  <conditionalFormatting sqref="AA379">
    <cfRule type="containsText" priority="1422" operator="between" text="inconsistent RH">
      <formula>NOT(ISERROR(SEARCH("inconsistent RH",AA379)))</formula>
    </cfRule>
  </conditionalFormatting>
  <conditionalFormatting sqref="N380">
    <cfRule type="duplicateValues" dxfId="0" priority="1164"/>
  </conditionalFormatting>
  <conditionalFormatting sqref="AA380">
    <cfRule type="containsText" priority="1421" operator="between" text="inconsistent RH">
      <formula>NOT(ISERROR(SEARCH("inconsistent RH",AA380)))</formula>
    </cfRule>
  </conditionalFormatting>
  <conditionalFormatting sqref="N381">
    <cfRule type="duplicateValues" dxfId="0" priority="1163"/>
  </conditionalFormatting>
  <conditionalFormatting sqref="AA381">
    <cfRule type="containsText" priority="1420" operator="between" text="inconsistent RH">
      <formula>NOT(ISERROR(SEARCH("inconsistent RH",AA381)))</formula>
    </cfRule>
  </conditionalFormatting>
  <conditionalFormatting sqref="N382">
    <cfRule type="duplicateValues" dxfId="0" priority="1162"/>
  </conditionalFormatting>
  <conditionalFormatting sqref="AA382">
    <cfRule type="containsText" priority="1419" operator="between" text="inconsistent RH">
      <formula>NOT(ISERROR(SEARCH("inconsistent RH",AA382)))</formula>
    </cfRule>
  </conditionalFormatting>
  <conditionalFormatting sqref="N383">
    <cfRule type="duplicateValues" dxfId="0" priority="1161"/>
  </conditionalFormatting>
  <conditionalFormatting sqref="AA383">
    <cfRule type="containsText" priority="1418" operator="between" text="inconsistent RH">
      <formula>NOT(ISERROR(SEARCH("inconsistent RH",AA383)))</formula>
    </cfRule>
  </conditionalFormatting>
  <conditionalFormatting sqref="N384">
    <cfRule type="duplicateValues" dxfId="0" priority="1160"/>
  </conditionalFormatting>
  <conditionalFormatting sqref="AA384">
    <cfRule type="containsText" priority="1417" operator="between" text="inconsistent RH">
      <formula>NOT(ISERROR(SEARCH("inconsistent RH",AA384)))</formula>
    </cfRule>
  </conditionalFormatting>
  <conditionalFormatting sqref="N385">
    <cfRule type="duplicateValues" dxfId="0" priority="1159"/>
  </conditionalFormatting>
  <conditionalFormatting sqref="AA385">
    <cfRule type="containsText" priority="1416" operator="between" text="inconsistent RH">
      <formula>NOT(ISERROR(SEARCH("inconsistent RH",AA385)))</formula>
    </cfRule>
  </conditionalFormatting>
  <conditionalFormatting sqref="N386">
    <cfRule type="duplicateValues" dxfId="0" priority="1158"/>
  </conditionalFormatting>
  <conditionalFormatting sqref="AA386">
    <cfRule type="containsText" priority="1415" operator="between" text="inconsistent RH">
      <formula>NOT(ISERROR(SEARCH("inconsistent RH",AA386)))</formula>
    </cfRule>
  </conditionalFormatting>
  <conditionalFormatting sqref="N387">
    <cfRule type="duplicateValues" dxfId="0" priority="1157"/>
  </conditionalFormatting>
  <conditionalFormatting sqref="AA387">
    <cfRule type="containsText" priority="1414" operator="between" text="inconsistent RH">
      <formula>NOT(ISERROR(SEARCH("inconsistent RH",AA387)))</formula>
    </cfRule>
  </conditionalFormatting>
  <conditionalFormatting sqref="N388">
    <cfRule type="duplicateValues" dxfId="0" priority="1156"/>
  </conditionalFormatting>
  <conditionalFormatting sqref="AA388">
    <cfRule type="containsText" priority="1413" operator="between" text="inconsistent RH">
      <formula>NOT(ISERROR(SEARCH("inconsistent RH",AA388)))</formula>
    </cfRule>
  </conditionalFormatting>
  <conditionalFormatting sqref="N389">
    <cfRule type="duplicateValues" dxfId="0" priority="1155"/>
  </conditionalFormatting>
  <conditionalFormatting sqref="AA389">
    <cfRule type="containsText" priority="1412" operator="between" text="inconsistent RH">
      <formula>NOT(ISERROR(SEARCH("inconsistent RH",AA389)))</formula>
    </cfRule>
  </conditionalFormatting>
  <conditionalFormatting sqref="N390">
    <cfRule type="duplicateValues" dxfId="0" priority="1154"/>
  </conditionalFormatting>
  <conditionalFormatting sqref="AA390">
    <cfRule type="containsText" priority="1411" operator="between" text="inconsistent RH">
      <formula>NOT(ISERROR(SEARCH("inconsistent RH",AA390)))</formula>
    </cfRule>
  </conditionalFormatting>
  <conditionalFormatting sqref="N391">
    <cfRule type="duplicateValues" dxfId="0" priority="1153"/>
  </conditionalFormatting>
  <conditionalFormatting sqref="AA391">
    <cfRule type="containsText" priority="1410" operator="between" text="inconsistent RH">
      <formula>NOT(ISERROR(SEARCH("inconsistent RH",AA391)))</formula>
    </cfRule>
  </conditionalFormatting>
  <conditionalFormatting sqref="N392">
    <cfRule type="duplicateValues" dxfId="0" priority="1152"/>
  </conditionalFormatting>
  <conditionalFormatting sqref="AA392">
    <cfRule type="containsText" priority="1409" operator="between" text="inconsistent RH">
      <formula>NOT(ISERROR(SEARCH("inconsistent RH",AA392)))</formula>
    </cfRule>
  </conditionalFormatting>
  <conditionalFormatting sqref="N393">
    <cfRule type="duplicateValues" dxfId="0" priority="1151"/>
  </conditionalFormatting>
  <conditionalFormatting sqref="AA393">
    <cfRule type="containsText" priority="1408" operator="between" text="inconsistent RH">
      <formula>NOT(ISERROR(SEARCH("inconsistent RH",AA393)))</formula>
    </cfRule>
  </conditionalFormatting>
  <conditionalFormatting sqref="N394">
    <cfRule type="duplicateValues" dxfId="0" priority="1150"/>
  </conditionalFormatting>
  <conditionalFormatting sqref="AA394">
    <cfRule type="containsText" priority="1407" operator="between" text="inconsistent RH">
      <formula>NOT(ISERROR(SEARCH("inconsistent RH",AA394)))</formula>
    </cfRule>
  </conditionalFormatting>
  <conditionalFormatting sqref="N395">
    <cfRule type="duplicateValues" dxfId="0" priority="1149"/>
  </conditionalFormatting>
  <conditionalFormatting sqref="AA395">
    <cfRule type="containsText" priority="1406" operator="between" text="inconsistent RH">
      <formula>NOT(ISERROR(SEARCH("inconsistent RH",AA395)))</formula>
    </cfRule>
  </conditionalFormatting>
  <conditionalFormatting sqref="N396">
    <cfRule type="duplicateValues" dxfId="0" priority="1148"/>
  </conditionalFormatting>
  <conditionalFormatting sqref="AA396">
    <cfRule type="containsText" priority="1405" operator="between" text="inconsistent RH">
      <formula>NOT(ISERROR(SEARCH("inconsistent RH",AA396)))</formula>
    </cfRule>
  </conditionalFormatting>
  <conditionalFormatting sqref="N397">
    <cfRule type="duplicateValues" dxfId="0" priority="1147"/>
  </conditionalFormatting>
  <conditionalFormatting sqref="AA397">
    <cfRule type="containsText" priority="1404" operator="between" text="inconsistent RH">
      <formula>NOT(ISERROR(SEARCH("inconsistent RH",AA397)))</formula>
    </cfRule>
  </conditionalFormatting>
  <conditionalFormatting sqref="N398">
    <cfRule type="duplicateValues" dxfId="0" priority="1146"/>
  </conditionalFormatting>
  <conditionalFormatting sqref="AA398">
    <cfRule type="containsText" priority="1403" operator="between" text="inconsistent RH">
      <formula>NOT(ISERROR(SEARCH("inconsistent RH",AA398)))</formula>
    </cfRule>
  </conditionalFormatting>
  <conditionalFormatting sqref="N399">
    <cfRule type="duplicateValues" dxfId="0" priority="1145"/>
  </conditionalFormatting>
  <conditionalFormatting sqref="AA399">
    <cfRule type="containsText" priority="1402" operator="between" text="inconsistent RH">
      <formula>NOT(ISERROR(SEARCH("inconsistent RH",AA399)))</formula>
    </cfRule>
  </conditionalFormatting>
  <conditionalFormatting sqref="N400">
    <cfRule type="duplicateValues" dxfId="0" priority="1144"/>
  </conditionalFormatting>
  <conditionalFormatting sqref="AA400">
    <cfRule type="containsText" priority="1401" operator="between" text="inconsistent RH">
      <formula>NOT(ISERROR(SEARCH("inconsistent RH",AA400)))</formula>
    </cfRule>
  </conditionalFormatting>
  <conditionalFormatting sqref="N401">
    <cfRule type="duplicateValues" dxfId="0" priority="1143"/>
  </conditionalFormatting>
  <conditionalFormatting sqref="AA401">
    <cfRule type="containsText" priority="1400" operator="between" text="inconsistent RH">
      <formula>NOT(ISERROR(SEARCH("inconsistent RH",AA401)))</formula>
    </cfRule>
  </conditionalFormatting>
  <conditionalFormatting sqref="N402">
    <cfRule type="duplicateValues" dxfId="0" priority="1142"/>
  </conditionalFormatting>
  <conditionalFormatting sqref="AA402">
    <cfRule type="containsText" priority="1399" operator="between" text="inconsistent RH">
      <formula>NOT(ISERROR(SEARCH("inconsistent RH",AA402)))</formula>
    </cfRule>
  </conditionalFormatting>
  <conditionalFormatting sqref="N403">
    <cfRule type="duplicateValues" dxfId="0" priority="1141"/>
  </conditionalFormatting>
  <conditionalFormatting sqref="AA403">
    <cfRule type="containsText" priority="1398" operator="between" text="inconsistent RH">
      <formula>NOT(ISERROR(SEARCH("inconsistent RH",AA403)))</formula>
    </cfRule>
  </conditionalFormatting>
  <conditionalFormatting sqref="N404">
    <cfRule type="duplicateValues" dxfId="0" priority="1140"/>
  </conditionalFormatting>
  <conditionalFormatting sqref="AA404">
    <cfRule type="containsText" priority="1397" operator="between" text="inconsistent RH">
      <formula>NOT(ISERROR(SEARCH("inconsistent RH",AA404)))</formula>
    </cfRule>
  </conditionalFormatting>
  <conditionalFormatting sqref="N405">
    <cfRule type="duplicateValues" dxfId="0" priority="1139"/>
  </conditionalFormatting>
  <conditionalFormatting sqref="AA405">
    <cfRule type="containsText" priority="1396" operator="between" text="inconsistent RH">
      <formula>NOT(ISERROR(SEARCH("inconsistent RH",AA405)))</formula>
    </cfRule>
  </conditionalFormatting>
  <conditionalFormatting sqref="N406">
    <cfRule type="duplicateValues" dxfId="0" priority="1138"/>
  </conditionalFormatting>
  <conditionalFormatting sqref="AA406">
    <cfRule type="containsText" priority="1395" operator="between" text="inconsistent RH">
      <formula>NOT(ISERROR(SEARCH("inconsistent RH",AA406)))</formula>
    </cfRule>
  </conditionalFormatting>
  <conditionalFormatting sqref="N407">
    <cfRule type="duplicateValues" dxfId="0" priority="1137"/>
  </conditionalFormatting>
  <conditionalFormatting sqref="AA407">
    <cfRule type="containsText" priority="1394" operator="between" text="inconsistent RH">
      <formula>NOT(ISERROR(SEARCH("inconsistent RH",AA407)))</formula>
    </cfRule>
  </conditionalFormatting>
  <conditionalFormatting sqref="N408">
    <cfRule type="duplicateValues" dxfId="0" priority="1136"/>
  </conditionalFormatting>
  <conditionalFormatting sqref="AA408">
    <cfRule type="containsText" priority="1393" operator="between" text="inconsistent RH">
      <formula>NOT(ISERROR(SEARCH("inconsistent RH",AA408)))</formula>
    </cfRule>
  </conditionalFormatting>
  <conditionalFormatting sqref="N409">
    <cfRule type="duplicateValues" dxfId="0" priority="1135"/>
  </conditionalFormatting>
  <conditionalFormatting sqref="AA409">
    <cfRule type="containsText" priority="1392" operator="between" text="inconsistent RH">
      <formula>NOT(ISERROR(SEARCH("inconsistent RH",AA409)))</formula>
    </cfRule>
  </conditionalFormatting>
  <conditionalFormatting sqref="N410">
    <cfRule type="duplicateValues" dxfId="0" priority="1134"/>
  </conditionalFormatting>
  <conditionalFormatting sqref="AA410">
    <cfRule type="containsText" priority="1391" operator="between" text="inconsistent RH">
      <formula>NOT(ISERROR(SEARCH("inconsistent RH",AA410)))</formula>
    </cfRule>
  </conditionalFormatting>
  <conditionalFormatting sqref="N411">
    <cfRule type="duplicateValues" dxfId="0" priority="1133"/>
  </conditionalFormatting>
  <conditionalFormatting sqref="AA411">
    <cfRule type="containsText" priority="1390" operator="between" text="inconsistent RH">
      <formula>NOT(ISERROR(SEARCH("inconsistent RH",AA411)))</formula>
    </cfRule>
  </conditionalFormatting>
  <conditionalFormatting sqref="N412">
    <cfRule type="duplicateValues" dxfId="0" priority="1132"/>
  </conditionalFormatting>
  <conditionalFormatting sqref="AA412">
    <cfRule type="containsText" priority="1389" operator="between" text="inconsistent RH">
      <formula>NOT(ISERROR(SEARCH("inconsistent RH",AA412)))</formula>
    </cfRule>
  </conditionalFormatting>
  <conditionalFormatting sqref="N413">
    <cfRule type="duplicateValues" dxfId="0" priority="1131"/>
  </conditionalFormatting>
  <conditionalFormatting sqref="AA413">
    <cfRule type="containsText" priority="1388" operator="between" text="inconsistent RH">
      <formula>NOT(ISERROR(SEARCH("inconsistent RH",AA413)))</formula>
    </cfRule>
  </conditionalFormatting>
  <conditionalFormatting sqref="N414">
    <cfRule type="duplicateValues" dxfId="0" priority="1130"/>
  </conditionalFormatting>
  <conditionalFormatting sqref="AA414">
    <cfRule type="containsText" priority="1387" operator="between" text="inconsistent RH">
      <formula>NOT(ISERROR(SEARCH("inconsistent RH",AA414)))</formula>
    </cfRule>
  </conditionalFormatting>
  <conditionalFormatting sqref="N415">
    <cfRule type="duplicateValues" dxfId="0" priority="1129"/>
  </conditionalFormatting>
  <conditionalFormatting sqref="AA415">
    <cfRule type="containsText" priority="1386" operator="between" text="inconsistent RH">
      <formula>NOT(ISERROR(SEARCH("inconsistent RH",AA415)))</formula>
    </cfRule>
  </conditionalFormatting>
  <conditionalFormatting sqref="N416">
    <cfRule type="duplicateValues" dxfId="0" priority="1128"/>
  </conditionalFormatting>
  <conditionalFormatting sqref="AA416">
    <cfRule type="containsText" priority="1385" operator="between" text="inconsistent RH">
      <formula>NOT(ISERROR(SEARCH("inconsistent RH",AA416)))</formula>
    </cfRule>
  </conditionalFormatting>
  <conditionalFormatting sqref="N417">
    <cfRule type="duplicateValues" dxfId="0" priority="1127"/>
  </conditionalFormatting>
  <conditionalFormatting sqref="AA417">
    <cfRule type="containsText" priority="1384" operator="between" text="inconsistent RH">
      <formula>NOT(ISERROR(SEARCH("inconsistent RH",AA417)))</formula>
    </cfRule>
  </conditionalFormatting>
  <conditionalFormatting sqref="N418">
    <cfRule type="duplicateValues" dxfId="0" priority="1126"/>
  </conditionalFormatting>
  <conditionalFormatting sqref="AA418">
    <cfRule type="containsText" priority="1383" operator="between" text="inconsistent RH">
      <formula>NOT(ISERROR(SEARCH("inconsistent RH",AA418)))</formula>
    </cfRule>
  </conditionalFormatting>
  <conditionalFormatting sqref="N419">
    <cfRule type="duplicateValues" dxfId="0" priority="1125"/>
  </conditionalFormatting>
  <conditionalFormatting sqref="AA419">
    <cfRule type="containsText" priority="1382" operator="between" text="inconsistent RH">
      <formula>NOT(ISERROR(SEARCH("inconsistent RH",AA419)))</formula>
    </cfRule>
  </conditionalFormatting>
  <conditionalFormatting sqref="N420">
    <cfRule type="duplicateValues" dxfId="0" priority="1124"/>
  </conditionalFormatting>
  <conditionalFormatting sqref="AA420">
    <cfRule type="containsText" priority="1381" operator="between" text="inconsistent RH">
      <formula>NOT(ISERROR(SEARCH("inconsistent RH",AA420)))</formula>
    </cfRule>
  </conditionalFormatting>
  <conditionalFormatting sqref="N421">
    <cfRule type="duplicateValues" dxfId="0" priority="1123"/>
  </conditionalFormatting>
  <conditionalFormatting sqref="AA421">
    <cfRule type="containsText" priority="1380" operator="between" text="inconsistent RH">
      <formula>NOT(ISERROR(SEARCH("inconsistent RH",AA421)))</formula>
    </cfRule>
  </conditionalFormatting>
  <conditionalFormatting sqref="N422">
    <cfRule type="duplicateValues" dxfId="0" priority="1122"/>
  </conditionalFormatting>
  <conditionalFormatting sqref="AA422">
    <cfRule type="containsText" priority="1379" operator="between" text="inconsistent RH">
      <formula>NOT(ISERROR(SEARCH("inconsistent RH",AA422)))</formula>
    </cfRule>
  </conditionalFormatting>
  <conditionalFormatting sqref="N423">
    <cfRule type="duplicateValues" dxfId="0" priority="1121"/>
  </conditionalFormatting>
  <conditionalFormatting sqref="AA423">
    <cfRule type="containsText" priority="1378" operator="between" text="inconsistent RH">
      <formula>NOT(ISERROR(SEARCH("inconsistent RH",AA423)))</formula>
    </cfRule>
  </conditionalFormatting>
  <conditionalFormatting sqref="N424">
    <cfRule type="duplicateValues" dxfId="0" priority="1120"/>
  </conditionalFormatting>
  <conditionalFormatting sqref="AA424">
    <cfRule type="containsText" priority="1377" operator="between" text="inconsistent RH">
      <formula>NOT(ISERROR(SEARCH("inconsistent RH",AA424)))</formula>
    </cfRule>
  </conditionalFormatting>
  <conditionalFormatting sqref="N425">
    <cfRule type="duplicateValues" dxfId="0" priority="1119"/>
  </conditionalFormatting>
  <conditionalFormatting sqref="AA425">
    <cfRule type="containsText" priority="1376" operator="between" text="inconsistent RH">
      <formula>NOT(ISERROR(SEARCH("inconsistent RH",AA425)))</formula>
    </cfRule>
  </conditionalFormatting>
  <conditionalFormatting sqref="N426">
    <cfRule type="duplicateValues" dxfId="0" priority="1118"/>
  </conditionalFormatting>
  <conditionalFormatting sqref="AA426">
    <cfRule type="containsText" priority="1375" operator="between" text="inconsistent RH">
      <formula>NOT(ISERROR(SEARCH("inconsistent RH",AA426)))</formula>
    </cfRule>
  </conditionalFormatting>
  <conditionalFormatting sqref="N427">
    <cfRule type="duplicateValues" dxfId="0" priority="1117"/>
  </conditionalFormatting>
  <conditionalFormatting sqref="AA427">
    <cfRule type="containsText" priority="1374" operator="between" text="inconsistent RH">
      <formula>NOT(ISERROR(SEARCH("inconsistent RH",AA427)))</formula>
    </cfRule>
  </conditionalFormatting>
  <conditionalFormatting sqref="N428">
    <cfRule type="duplicateValues" dxfId="0" priority="1116"/>
  </conditionalFormatting>
  <conditionalFormatting sqref="AA428">
    <cfRule type="containsText" priority="1373" operator="between" text="inconsistent RH">
      <formula>NOT(ISERROR(SEARCH("inconsistent RH",AA428)))</formula>
    </cfRule>
  </conditionalFormatting>
  <conditionalFormatting sqref="A429">
    <cfRule type="duplicateValues" dxfId="1" priority="1004"/>
  </conditionalFormatting>
  <conditionalFormatting sqref="N429">
    <cfRule type="duplicateValues" dxfId="0" priority="1115"/>
  </conditionalFormatting>
  <conditionalFormatting sqref="AA429">
    <cfRule type="containsText" priority="1372" operator="between" text="inconsistent RH">
      <formula>NOT(ISERROR(SEARCH("inconsistent RH",AA429)))</formula>
    </cfRule>
  </conditionalFormatting>
  <conditionalFormatting sqref="N430">
    <cfRule type="duplicateValues" dxfId="0" priority="1114"/>
  </conditionalFormatting>
  <conditionalFormatting sqref="AA430">
    <cfRule type="containsText" priority="1371" operator="between" text="inconsistent RH">
      <formula>NOT(ISERROR(SEARCH("inconsistent RH",AA430)))</formula>
    </cfRule>
  </conditionalFormatting>
  <conditionalFormatting sqref="N431">
    <cfRule type="duplicateValues" dxfId="0" priority="1113"/>
  </conditionalFormatting>
  <conditionalFormatting sqref="AA431">
    <cfRule type="containsText" priority="1370" operator="between" text="inconsistent RH">
      <formula>NOT(ISERROR(SEARCH("inconsistent RH",AA431)))</formula>
    </cfRule>
  </conditionalFormatting>
  <conditionalFormatting sqref="N432">
    <cfRule type="duplicateValues" dxfId="0" priority="1112"/>
  </conditionalFormatting>
  <conditionalFormatting sqref="AA432">
    <cfRule type="containsText" priority="1369" operator="between" text="inconsistent RH">
      <formula>NOT(ISERROR(SEARCH("inconsistent RH",AA432)))</formula>
    </cfRule>
  </conditionalFormatting>
  <conditionalFormatting sqref="N433">
    <cfRule type="duplicateValues" dxfId="0" priority="1111"/>
  </conditionalFormatting>
  <conditionalFormatting sqref="AA433">
    <cfRule type="containsText" priority="1368" operator="between" text="inconsistent RH">
      <formula>NOT(ISERROR(SEARCH("inconsistent RH",AA433)))</formula>
    </cfRule>
  </conditionalFormatting>
  <conditionalFormatting sqref="N434">
    <cfRule type="duplicateValues" dxfId="0" priority="1110"/>
  </conditionalFormatting>
  <conditionalFormatting sqref="AA434">
    <cfRule type="containsText" priority="1367" operator="between" text="inconsistent RH">
      <formula>NOT(ISERROR(SEARCH("inconsistent RH",AA434)))</formula>
    </cfRule>
  </conditionalFormatting>
  <conditionalFormatting sqref="N435">
    <cfRule type="duplicateValues" dxfId="0" priority="1109"/>
  </conditionalFormatting>
  <conditionalFormatting sqref="AA435">
    <cfRule type="containsText" priority="1366" operator="between" text="inconsistent RH">
      <formula>NOT(ISERROR(SEARCH("inconsistent RH",AA435)))</formula>
    </cfRule>
  </conditionalFormatting>
  <conditionalFormatting sqref="N436">
    <cfRule type="duplicateValues" dxfId="0" priority="1108"/>
  </conditionalFormatting>
  <conditionalFormatting sqref="AA436">
    <cfRule type="containsText" priority="1365" operator="between" text="inconsistent RH">
      <formula>NOT(ISERROR(SEARCH("inconsistent RH",AA436)))</formula>
    </cfRule>
  </conditionalFormatting>
  <conditionalFormatting sqref="N437">
    <cfRule type="duplicateValues" dxfId="0" priority="1107"/>
  </conditionalFormatting>
  <conditionalFormatting sqref="AA437">
    <cfRule type="containsText" priority="1364" operator="between" text="inconsistent RH">
      <formula>NOT(ISERROR(SEARCH("inconsistent RH",AA437)))</formula>
    </cfRule>
  </conditionalFormatting>
  <conditionalFormatting sqref="N438">
    <cfRule type="duplicateValues" dxfId="0" priority="1106"/>
  </conditionalFormatting>
  <conditionalFormatting sqref="AA438">
    <cfRule type="containsText" priority="1363" operator="between" text="inconsistent RH">
      <formula>NOT(ISERROR(SEARCH("inconsistent RH",AA438)))</formula>
    </cfRule>
  </conditionalFormatting>
  <conditionalFormatting sqref="N439">
    <cfRule type="duplicateValues" dxfId="0" priority="1105"/>
  </conditionalFormatting>
  <conditionalFormatting sqref="AA439">
    <cfRule type="containsText" priority="1362" operator="between" text="inconsistent RH">
      <formula>NOT(ISERROR(SEARCH("inconsistent RH",AA439)))</formula>
    </cfRule>
  </conditionalFormatting>
  <conditionalFormatting sqref="N440">
    <cfRule type="duplicateValues" dxfId="0" priority="1104"/>
  </conditionalFormatting>
  <conditionalFormatting sqref="AA440">
    <cfRule type="containsText" priority="1361" operator="between" text="inconsistent RH">
      <formula>NOT(ISERROR(SEARCH("inconsistent RH",AA440)))</formula>
    </cfRule>
  </conditionalFormatting>
  <conditionalFormatting sqref="N441">
    <cfRule type="duplicateValues" dxfId="0" priority="1103"/>
  </conditionalFormatting>
  <conditionalFormatting sqref="AA441">
    <cfRule type="containsText" priority="1360" operator="between" text="inconsistent RH">
      <formula>NOT(ISERROR(SEARCH("inconsistent RH",AA441)))</formula>
    </cfRule>
  </conditionalFormatting>
  <conditionalFormatting sqref="N442">
    <cfRule type="duplicateValues" dxfId="0" priority="1102"/>
  </conditionalFormatting>
  <conditionalFormatting sqref="AA442">
    <cfRule type="containsText" priority="1359" operator="between" text="inconsistent RH">
      <formula>NOT(ISERROR(SEARCH("inconsistent RH",AA442)))</formula>
    </cfRule>
  </conditionalFormatting>
  <conditionalFormatting sqref="N443">
    <cfRule type="duplicateValues" dxfId="0" priority="1101"/>
  </conditionalFormatting>
  <conditionalFormatting sqref="AA443">
    <cfRule type="containsText" priority="1358" operator="between" text="inconsistent RH">
      <formula>NOT(ISERROR(SEARCH("inconsistent RH",AA443)))</formula>
    </cfRule>
  </conditionalFormatting>
  <conditionalFormatting sqref="N444">
    <cfRule type="duplicateValues" dxfId="0" priority="1100"/>
  </conditionalFormatting>
  <conditionalFormatting sqref="AA444">
    <cfRule type="containsText" priority="1357" operator="between" text="inconsistent RH">
      <formula>NOT(ISERROR(SEARCH("inconsistent RH",AA444)))</formula>
    </cfRule>
  </conditionalFormatting>
  <conditionalFormatting sqref="N445">
    <cfRule type="duplicateValues" dxfId="0" priority="1099"/>
  </conditionalFormatting>
  <conditionalFormatting sqref="AA445">
    <cfRule type="containsText" priority="1356" operator="between" text="inconsistent RH">
      <formula>NOT(ISERROR(SEARCH("inconsistent RH",AA445)))</formula>
    </cfRule>
  </conditionalFormatting>
  <conditionalFormatting sqref="N446">
    <cfRule type="duplicateValues" dxfId="0" priority="1098"/>
  </conditionalFormatting>
  <conditionalFormatting sqref="AA446">
    <cfRule type="containsText" priority="1355" operator="between" text="inconsistent RH">
      <formula>NOT(ISERROR(SEARCH("inconsistent RH",AA446)))</formula>
    </cfRule>
  </conditionalFormatting>
  <conditionalFormatting sqref="N447">
    <cfRule type="duplicateValues" dxfId="0" priority="1097"/>
  </conditionalFormatting>
  <conditionalFormatting sqref="AA447">
    <cfRule type="containsText" priority="1354" operator="between" text="inconsistent RH">
      <formula>NOT(ISERROR(SEARCH("inconsistent RH",AA447)))</formula>
    </cfRule>
  </conditionalFormatting>
  <conditionalFormatting sqref="N448">
    <cfRule type="duplicateValues" dxfId="0" priority="1096"/>
  </conditionalFormatting>
  <conditionalFormatting sqref="AA448">
    <cfRule type="containsText" priority="1353" operator="between" text="inconsistent RH">
      <formula>NOT(ISERROR(SEARCH("inconsistent RH",AA448)))</formula>
    </cfRule>
  </conditionalFormatting>
  <conditionalFormatting sqref="N449">
    <cfRule type="duplicateValues" dxfId="0" priority="1095"/>
  </conditionalFormatting>
  <conditionalFormatting sqref="AA449">
    <cfRule type="containsText" priority="1352" operator="between" text="inconsistent RH">
      <formula>NOT(ISERROR(SEARCH("inconsistent RH",AA449)))</formula>
    </cfRule>
  </conditionalFormatting>
  <conditionalFormatting sqref="N450">
    <cfRule type="duplicateValues" dxfId="0" priority="1094"/>
  </conditionalFormatting>
  <conditionalFormatting sqref="AA450">
    <cfRule type="containsText" priority="1351" operator="between" text="inconsistent RH">
      <formula>NOT(ISERROR(SEARCH("inconsistent RH",AA450)))</formula>
    </cfRule>
  </conditionalFormatting>
  <conditionalFormatting sqref="N451">
    <cfRule type="duplicateValues" dxfId="0" priority="1093"/>
  </conditionalFormatting>
  <conditionalFormatting sqref="AA451">
    <cfRule type="containsText" priority="1350" operator="between" text="inconsistent RH">
      <formula>NOT(ISERROR(SEARCH("inconsistent RH",AA451)))</formula>
    </cfRule>
  </conditionalFormatting>
  <conditionalFormatting sqref="N452">
    <cfRule type="duplicateValues" dxfId="0" priority="1092"/>
  </conditionalFormatting>
  <conditionalFormatting sqref="AA452">
    <cfRule type="containsText" priority="1349" operator="between" text="inconsistent RH">
      <formula>NOT(ISERROR(SEARCH("inconsistent RH",AA452)))</formula>
    </cfRule>
  </conditionalFormatting>
  <conditionalFormatting sqref="N453">
    <cfRule type="duplicateValues" dxfId="0" priority="1091"/>
  </conditionalFormatting>
  <conditionalFormatting sqref="AA453">
    <cfRule type="containsText" priority="1348" operator="between" text="inconsistent RH">
      <formula>NOT(ISERROR(SEARCH("inconsistent RH",AA453)))</formula>
    </cfRule>
  </conditionalFormatting>
  <conditionalFormatting sqref="N454">
    <cfRule type="duplicateValues" dxfId="0" priority="1090"/>
  </conditionalFormatting>
  <conditionalFormatting sqref="AA454">
    <cfRule type="containsText" priority="1347" operator="between" text="inconsistent RH">
      <formula>NOT(ISERROR(SEARCH("inconsistent RH",AA454)))</formula>
    </cfRule>
  </conditionalFormatting>
  <conditionalFormatting sqref="N455">
    <cfRule type="duplicateValues" dxfId="0" priority="1089"/>
  </conditionalFormatting>
  <conditionalFormatting sqref="AA455">
    <cfRule type="containsText" priority="1346" operator="between" text="inconsistent RH">
      <formula>NOT(ISERROR(SEARCH("inconsistent RH",AA455)))</formula>
    </cfRule>
  </conditionalFormatting>
  <conditionalFormatting sqref="N456">
    <cfRule type="duplicateValues" dxfId="0" priority="1088"/>
  </conditionalFormatting>
  <conditionalFormatting sqref="AA456">
    <cfRule type="containsText" priority="1345" operator="between" text="inconsistent RH">
      <formula>NOT(ISERROR(SEARCH("inconsistent RH",AA456)))</formula>
    </cfRule>
  </conditionalFormatting>
  <conditionalFormatting sqref="N457">
    <cfRule type="duplicateValues" dxfId="0" priority="1087"/>
  </conditionalFormatting>
  <conditionalFormatting sqref="AA457">
    <cfRule type="containsText" priority="1344" operator="between" text="inconsistent RH">
      <formula>NOT(ISERROR(SEARCH("inconsistent RH",AA457)))</formula>
    </cfRule>
  </conditionalFormatting>
  <conditionalFormatting sqref="N458">
    <cfRule type="duplicateValues" dxfId="0" priority="1086"/>
  </conditionalFormatting>
  <conditionalFormatting sqref="AA458">
    <cfRule type="containsText" priority="1343" operator="between" text="inconsistent RH">
      <formula>NOT(ISERROR(SEARCH("inconsistent RH",AA458)))</formula>
    </cfRule>
  </conditionalFormatting>
  <conditionalFormatting sqref="N459">
    <cfRule type="duplicateValues" dxfId="0" priority="1085"/>
  </conditionalFormatting>
  <conditionalFormatting sqref="AA459">
    <cfRule type="containsText" priority="1342" operator="between" text="inconsistent RH">
      <formula>NOT(ISERROR(SEARCH("inconsistent RH",AA459)))</formula>
    </cfRule>
  </conditionalFormatting>
  <conditionalFormatting sqref="N460">
    <cfRule type="duplicateValues" dxfId="0" priority="1084"/>
  </conditionalFormatting>
  <conditionalFormatting sqref="AA460">
    <cfRule type="containsText" priority="1341" operator="between" text="inconsistent RH">
      <formula>NOT(ISERROR(SEARCH("inconsistent RH",AA460)))</formula>
    </cfRule>
  </conditionalFormatting>
  <conditionalFormatting sqref="N461">
    <cfRule type="duplicateValues" dxfId="0" priority="1083"/>
  </conditionalFormatting>
  <conditionalFormatting sqref="AA461">
    <cfRule type="containsText" priority="1340" operator="between" text="inconsistent RH">
      <formula>NOT(ISERROR(SEARCH("inconsistent RH",AA461)))</formula>
    </cfRule>
  </conditionalFormatting>
  <conditionalFormatting sqref="N462">
    <cfRule type="duplicateValues" dxfId="0" priority="1082"/>
  </conditionalFormatting>
  <conditionalFormatting sqref="AA462">
    <cfRule type="containsText" priority="1339" operator="between" text="inconsistent RH">
      <formula>NOT(ISERROR(SEARCH("inconsistent RH",AA462)))</formula>
    </cfRule>
  </conditionalFormatting>
  <conditionalFormatting sqref="N463">
    <cfRule type="duplicateValues" dxfId="0" priority="1081"/>
  </conditionalFormatting>
  <conditionalFormatting sqref="AA463">
    <cfRule type="containsText" priority="1338" operator="between" text="inconsistent RH">
      <formula>NOT(ISERROR(SEARCH("inconsistent RH",AA463)))</formula>
    </cfRule>
  </conditionalFormatting>
  <conditionalFormatting sqref="N464">
    <cfRule type="duplicateValues" dxfId="0" priority="1080"/>
  </conditionalFormatting>
  <conditionalFormatting sqref="AA464">
    <cfRule type="containsText" priority="1337" operator="between" text="inconsistent RH">
      <formula>NOT(ISERROR(SEARCH("inconsistent RH",AA464)))</formula>
    </cfRule>
  </conditionalFormatting>
  <conditionalFormatting sqref="N465">
    <cfRule type="duplicateValues" dxfId="0" priority="1079"/>
  </conditionalFormatting>
  <conditionalFormatting sqref="AA465">
    <cfRule type="containsText" priority="1336" operator="between" text="inconsistent RH">
      <formula>NOT(ISERROR(SEARCH("inconsistent RH",AA465)))</formula>
    </cfRule>
  </conditionalFormatting>
  <conditionalFormatting sqref="N466">
    <cfRule type="duplicateValues" dxfId="0" priority="1078"/>
  </conditionalFormatting>
  <conditionalFormatting sqref="AA466">
    <cfRule type="containsText" priority="1335" operator="between" text="inconsistent RH">
      <formula>NOT(ISERROR(SEARCH("inconsistent RH",AA466)))</formula>
    </cfRule>
  </conditionalFormatting>
  <conditionalFormatting sqref="N467">
    <cfRule type="duplicateValues" dxfId="0" priority="1077"/>
  </conditionalFormatting>
  <conditionalFormatting sqref="AA467">
    <cfRule type="containsText" priority="1334" operator="between" text="inconsistent RH">
      <formula>NOT(ISERROR(SEARCH("inconsistent RH",AA467)))</formula>
    </cfRule>
  </conditionalFormatting>
  <conditionalFormatting sqref="N468">
    <cfRule type="duplicateValues" dxfId="0" priority="1076"/>
  </conditionalFormatting>
  <conditionalFormatting sqref="AA468">
    <cfRule type="containsText" priority="1333" operator="between" text="inconsistent RH">
      <formula>NOT(ISERROR(SEARCH("inconsistent RH",AA468)))</formula>
    </cfRule>
  </conditionalFormatting>
  <conditionalFormatting sqref="N469">
    <cfRule type="duplicateValues" dxfId="0" priority="1075"/>
  </conditionalFormatting>
  <conditionalFormatting sqref="AA469">
    <cfRule type="containsText" priority="1332" operator="between" text="inconsistent RH">
      <formula>NOT(ISERROR(SEARCH("inconsistent RH",AA469)))</formula>
    </cfRule>
  </conditionalFormatting>
  <conditionalFormatting sqref="N470">
    <cfRule type="duplicateValues" dxfId="0" priority="1074"/>
  </conditionalFormatting>
  <conditionalFormatting sqref="AA470">
    <cfRule type="containsText" priority="1331" operator="between" text="inconsistent RH">
      <formula>NOT(ISERROR(SEARCH("inconsistent RH",AA470)))</formula>
    </cfRule>
  </conditionalFormatting>
  <conditionalFormatting sqref="N471">
    <cfRule type="duplicateValues" dxfId="0" priority="1073"/>
  </conditionalFormatting>
  <conditionalFormatting sqref="AA471">
    <cfRule type="containsText" priority="1330" operator="between" text="inconsistent RH">
      <formula>NOT(ISERROR(SEARCH("inconsistent RH",AA471)))</formula>
    </cfRule>
  </conditionalFormatting>
  <conditionalFormatting sqref="N472">
    <cfRule type="duplicateValues" dxfId="0" priority="1072"/>
  </conditionalFormatting>
  <conditionalFormatting sqref="AA472">
    <cfRule type="containsText" priority="1329" operator="between" text="inconsistent RH">
      <formula>NOT(ISERROR(SEARCH("inconsistent RH",AA472)))</formula>
    </cfRule>
  </conditionalFormatting>
  <conditionalFormatting sqref="N473">
    <cfRule type="duplicateValues" dxfId="0" priority="1071"/>
  </conditionalFormatting>
  <conditionalFormatting sqref="AA473">
    <cfRule type="containsText" priority="1328" operator="between" text="inconsistent RH">
      <formula>NOT(ISERROR(SEARCH("inconsistent RH",AA473)))</formula>
    </cfRule>
  </conditionalFormatting>
  <conditionalFormatting sqref="N474">
    <cfRule type="duplicateValues" dxfId="0" priority="1070"/>
  </conditionalFormatting>
  <conditionalFormatting sqref="AA474">
    <cfRule type="containsText" priority="1327" operator="between" text="inconsistent RH">
      <formula>NOT(ISERROR(SEARCH("inconsistent RH",AA474)))</formula>
    </cfRule>
  </conditionalFormatting>
  <conditionalFormatting sqref="N475">
    <cfRule type="duplicateValues" dxfId="0" priority="1069"/>
  </conditionalFormatting>
  <conditionalFormatting sqref="AA475">
    <cfRule type="containsText" priority="1326" operator="between" text="inconsistent RH">
      <formula>NOT(ISERROR(SEARCH("inconsistent RH",AA475)))</formula>
    </cfRule>
  </conditionalFormatting>
  <conditionalFormatting sqref="N476">
    <cfRule type="duplicateValues" dxfId="0" priority="1068"/>
  </conditionalFormatting>
  <conditionalFormatting sqref="AA476">
    <cfRule type="containsText" priority="1325" operator="between" text="inconsistent RH">
      <formula>NOT(ISERROR(SEARCH("inconsistent RH",AA476)))</formula>
    </cfRule>
  </conditionalFormatting>
  <conditionalFormatting sqref="N477">
    <cfRule type="duplicateValues" dxfId="0" priority="1067"/>
  </conditionalFormatting>
  <conditionalFormatting sqref="AA477">
    <cfRule type="containsText" priority="1324" operator="between" text="inconsistent RH">
      <formula>NOT(ISERROR(SEARCH("inconsistent RH",AA477)))</formula>
    </cfRule>
  </conditionalFormatting>
  <conditionalFormatting sqref="N478">
    <cfRule type="duplicateValues" dxfId="0" priority="1066"/>
  </conditionalFormatting>
  <conditionalFormatting sqref="AA478">
    <cfRule type="containsText" priority="1323" operator="between" text="inconsistent RH">
      <formula>NOT(ISERROR(SEARCH("inconsistent RH",AA478)))</formula>
    </cfRule>
  </conditionalFormatting>
  <conditionalFormatting sqref="N479">
    <cfRule type="duplicateValues" dxfId="0" priority="1065"/>
  </conditionalFormatting>
  <conditionalFormatting sqref="AA479">
    <cfRule type="containsText" priority="1322" operator="between" text="inconsistent RH">
      <formula>NOT(ISERROR(SEARCH("inconsistent RH",AA479)))</formula>
    </cfRule>
  </conditionalFormatting>
  <conditionalFormatting sqref="N480">
    <cfRule type="duplicateValues" dxfId="0" priority="1064"/>
  </conditionalFormatting>
  <conditionalFormatting sqref="AA480">
    <cfRule type="containsText" priority="1321" operator="between" text="inconsistent RH">
      <formula>NOT(ISERROR(SEARCH("inconsistent RH",AA480)))</formula>
    </cfRule>
  </conditionalFormatting>
  <conditionalFormatting sqref="N481">
    <cfRule type="duplicateValues" dxfId="0" priority="1063"/>
  </conditionalFormatting>
  <conditionalFormatting sqref="AA481">
    <cfRule type="containsText" priority="1320" operator="between" text="inconsistent RH">
      <formula>NOT(ISERROR(SEARCH("inconsistent RH",AA481)))</formula>
    </cfRule>
  </conditionalFormatting>
  <conditionalFormatting sqref="N482">
    <cfRule type="duplicateValues" dxfId="0" priority="1062"/>
  </conditionalFormatting>
  <conditionalFormatting sqref="AA482">
    <cfRule type="containsText" priority="1319" operator="between" text="inconsistent RH">
      <formula>NOT(ISERROR(SEARCH("inconsistent RH",AA482)))</formula>
    </cfRule>
  </conditionalFormatting>
  <conditionalFormatting sqref="N483">
    <cfRule type="duplicateValues" dxfId="0" priority="1061"/>
  </conditionalFormatting>
  <conditionalFormatting sqref="AA483">
    <cfRule type="containsText" priority="1318" operator="between" text="inconsistent RH">
      <formula>NOT(ISERROR(SEARCH("inconsistent RH",AA483)))</formula>
    </cfRule>
  </conditionalFormatting>
  <conditionalFormatting sqref="N484">
    <cfRule type="duplicateValues" dxfId="0" priority="1060"/>
  </conditionalFormatting>
  <conditionalFormatting sqref="AA484">
    <cfRule type="containsText" priority="1317" operator="between" text="inconsistent RH">
      <formula>NOT(ISERROR(SEARCH("inconsistent RH",AA484)))</formula>
    </cfRule>
  </conditionalFormatting>
  <conditionalFormatting sqref="N485">
    <cfRule type="duplicateValues" dxfId="0" priority="1059"/>
  </conditionalFormatting>
  <conditionalFormatting sqref="AA485">
    <cfRule type="containsText" priority="1316" operator="between" text="inconsistent RH">
      <formula>NOT(ISERROR(SEARCH("inconsistent RH",AA485)))</formula>
    </cfRule>
  </conditionalFormatting>
  <conditionalFormatting sqref="N486">
    <cfRule type="duplicateValues" dxfId="0" priority="1058"/>
  </conditionalFormatting>
  <conditionalFormatting sqref="AA486">
    <cfRule type="containsText" priority="1315" operator="between" text="inconsistent RH">
      <formula>NOT(ISERROR(SEARCH("inconsistent RH",AA486)))</formula>
    </cfRule>
  </conditionalFormatting>
  <conditionalFormatting sqref="N487">
    <cfRule type="duplicateValues" dxfId="0" priority="1057"/>
  </conditionalFormatting>
  <conditionalFormatting sqref="AA487">
    <cfRule type="containsText" priority="1314" operator="between" text="inconsistent RH">
      <formula>NOT(ISERROR(SEARCH("inconsistent RH",AA487)))</formula>
    </cfRule>
  </conditionalFormatting>
  <conditionalFormatting sqref="N488">
    <cfRule type="duplicateValues" dxfId="0" priority="1056"/>
  </conditionalFormatting>
  <conditionalFormatting sqref="AA488">
    <cfRule type="containsText" priority="1313" operator="between" text="inconsistent RH">
      <formula>NOT(ISERROR(SEARCH("inconsistent RH",AA488)))</formula>
    </cfRule>
  </conditionalFormatting>
  <conditionalFormatting sqref="N489">
    <cfRule type="duplicateValues" dxfId="0" priority="1055"/>
  </conditionalFormatting>
  <conditionalFormatting sqref="AA489">
    <cfRule type="containsText" priority="1312" operator="between" text="inconsistent RH">
      <formula>NOT(ISERROR(SEARCH("inconsistent RH",AA489)))</formula>
    </cfRule>
  </conditionalFormatting>
  <conditionalFormatting sqref="N490">
    <cfRule type="duplicateValues" dxfId="0" priority="1054"/>
  </conditionalFormatting>
  <conditionalFormatting sqref="AA490">
    <cfRule type="containsText" priority="1311" operator="between" text="inconsistent RH">
      <formula>NOT(ISERROR(SEARCH("inconsistent RH",AA490)))</formula>
    </cfRule>
  </conditionalFormatting>
  <conditionalFormatting sqref="N491">
    <cfRule type="duplicateValues" dxfId="0" priority="1053"/>
  </conditionalFormatting>
  <conditionalFormatting sqref="AA491">
    <cfRule type="containsText" priority="1310" operator="between" text="inconsistent RH">
      <formula>NOT(ISERROR(SEARCH("inconsistent RH",AA491)))</formula>
    </cfRule>
  </conditionalFormatting>
  <conditionalFormatting sqref="N492">
    <cfRule type="duplicateValues" dxfId="0" priority="1052"/>
  </conditionalFormatting>
  <conditionalFormatting sqref="AA492">
    <cfRule type="containsText" priority="1309" operator="between" text="inconsistent RH">
      <formula>NOT(ISERROR(SEARCH("inconsistent RH",AA492)))</formula>
    </cfRule>
  </conditionalFormatting>
  <conditionalFormatting sqref="N493">
    <cfRule type="duplicateValues" dxfId="0" priority="1051"/>
  </conditionalFormatting>
  <conditionalFormatting sqref="AA493">
    <cfRule type="containsText" priority="1308" operator="between" text="inconsistent RH">
      <formula>NOT(ISERROR(SEARCH("inconsistent RH",AA493)))</formula>
    </cfRule>
  </conditionalFormatting>
  <conditionalFormatting sqref="N494">
    <cfRule type="duplicateValues" dxfId="0" priority="1050"/>
  </conditionalFormatting>
  <conditionalFormatting sqref="AA494">
    <cfRule type="containsText" priority="1307" operator="between" text="inconsistent RH">
      <formula>NOT(ISERROR(SEARCH("inconsistent RH",AA494)))</formula>
    </cfRule>
  </conditionalFormatting>
  <conditionalFormatting sqref="N495">
    <cfRule type="duplicateValues" dxfId="0" priority="1049"/>
  </conditionalFormatting>
  <conditionalFormatting sqref="AA495">
    <cfRule type="containsText" priority="1306" operator="between" text="inconsistent RH">
      <formula>NOT(ISERROR(SEARCH("inconsistent RH",AA495)))</formula>
    </cfRule>
  </conditionalFormatting>
  <conditionalFormatting sqref="N496">
    <cfRule type="duplicateValues" dxfId="0" priority="1048"/>
  </conditionalFormatting>
  <conditionalFormatting sqref="AA496">
    <cfRule type="containsText" priority="1305" operator="between" text="inconsistent RH">
      <formula>NOT(ISERROR(SEARCH("inconsistent RH",AA496)))</formula>
    </cfRule>
  </conditionalFormatting>
  <conditionalFormatting sqref="N497">
    <cfRule type="duplicateValues" dxfId="0" priority="1047"/>
  </conditionalFormatting>
  <conditionalFormatting sqref="AA497">
    <cfRule type="containsText" priority="1304" operator="between" text="inconsistent RH">
      <formula>NOT(ISERROR(SEARCH("inconsistent RH",AA497)))</formula>
    </cfRule>
  </conditionalFormatting>
  <conditionalFormatting sqref="N498">
    <cfRule type="duplicateValues" dxfId="0" priority="1046"/>
  </conditionalFormatting>
  <conditionalFormatting sqref="AA498">
    <cfRule type="containsText" priority="1303" operator="between" text="inconsistent RH">
      <formula>NOT(ISERROR(SEARCH("inconsistent RH",AA498)))</formula>
    </cfRule>
  </conditionalFormatting>
  <conditionalFormatting sqref="N499">
    <cfRule type="duplicateValues" dxfId="0" priority="1045"/>
  </conditionalFormatting>
  <conditionalFormatting sqref="AA499">
    <cfRule type="containsText" priority="1302" operator="between" text="inconsistent RH">
      <formula>NOT(ISERROR(SEARCH("inconsistent RH",AA499)))</formula>
    </cfRule>
  </conditionalFormatting>
  <conditionalFormatting sqref="N500">
    <cfRule type="duplicateValues" dxfId="0" priority="1044"/>
  </conditionalFormatting>
  <conditionalFormatting sqref="AA500">
    <cfRule type="containsText" priority="1301" operator="between" text="inconsistent RH">
      <formula>NOT(ISERROR(SEARCH("inconsistent RH",AA500)))</formula>
    </cfRule>
  </conditionalFormatting>
  <conditionalFormatting sqref="N501">
    <cfRule type="duplicateValues" dxfId="0" priority="1043"/>
  </conditionalFormatting>
  <conditionalFormatting sqref="AA501">
    <cfRule type="containsText" priority="1300" operator="between" text="inconsistent RH">
      <formula>NOT(ISERROR(SEARCH("inconsistent RH",AA501)))</formula>
    </cfRule>
  </conditionalFormatting>
  <conditionalFormatting sqref="N502">
    <cfRule type="duplicateValues" dxfId="0" priority="1042"/>
  </conditionalFormatting>
  <conditionalFormatting sqref="AA502">
    <cfRule type="containsText" priority="1299" operator="between" text="inconsistent RH">
      <formula>NOT(ISERROR(SEARCH("inconsistent RH",AA502)))</formula>
    </cfRule>
  </conditionalFormatting>
  <conditionalFormatting sqref="N503">
    <cfRule type="duplicateValues" dxfId="0" priority="1041"/>
  </conditionalFormatting>
  <conditionalFormatting sqref="AA503">
    <cfRule type="containsText" priority="1298" operator="between" text="inconsistent RH">
      <formula>NOT(ISERROR(SEARCH("inconsistent RH",AA503)))</formula>
    </cfRule>
  </conditionalFormatting>
  <conditionalFormatting sqref="N504">
    <cfRule type="duplicateValues" dxfId="0" priority="1040"/>
  </conditionalFormatting>
  <conditionalFormatting sqref="AA504">
    <cfRule type="containsText" priority="1297" operator="between" text="inconsistent RH">
      <formula>NOT(ISERROR(SEARCH("inconsistent RH",AA504)))</formula>
    </cfRule>
  </conditionalFormatting>
  <conditionalFormatting sqref="N505">
    <cfRule type="duplicateValues" dxfId="0" priority="1039"/>
  </conditionalFormatting>
  <conditionalFormatting sqref="AA505">
    <cfRule type="containsText" priority="1296" operator="between" text="inconsistent RH">
      <formula>NOT(ISERROR(SEARCH("inconsistent RH",AA505)))</formula>
    </cfRule>
  </conditionalFormatting>
  <conditionalFormatting sqref="N506">
    <cfRule type="duplicateValues" dxfId="0" priority="1038"/>
  </conditionalFormatting>
  <conditionalFormatting sqref="AA506">
    <cfRule type="containsText" priority="1295" operator="between" text="inconsistent RH">
      <formula>NOT(ISERROR(SEARCH("inconsistent RH",AA506)))</formula>
    </cfRule>
  </conditionalFormatting>
  <conditionalFormatting sqref="N507">
    <cfRule type="duplicateValues" dxfId="0" priority="1037"/>
  </conditionalFormatting>
  <conditionalFormatting sqref="AA507">
    <cfRule type="containsText" priority="1294" operator="between" text="inconsistent RH">
      <formula>NOT(ISERROR(SEARCH("inconsistent RH",AA507)))</formula>
    </cfRule>
  </conditionalFormatting>
  <conditionalFormatting sqref="N508">
    <cfRule type="duplicateValues" dxfId="0" priority="1036"/>
  </conditionalFormatting>
  <conditionalFormatting sqref="AA508">
    <cfRule type="containsText" priority="1293" operator="between" text="inconsistent RH">
      <formula>NOT(ISERROR(SEARCH("inconsistent RH",AA508)))</formula>
    </cfRule>
  </conditionalFormatting>
  <conditionalFormatting sqref="N509">
    <cfRule type="duplicateValues" dxfId="0" priority="1035"/>
  </conditionalFormatting>
  <conditionalFormatting sqref="AA509">
    <cfRule type="containsText" priority="1292" operator="between" text="inconsistent RH">
      <formula>NOT(ISERROR(SEARCH("inconsistent RH",AA509)))</formula>
    </cfRule>
  </conditionalFormatting>
  <conditionalFormatting sqref="N510">
    <cfRule type="duplicateValues" dxfId="0" priority="1034"/>
  </conditionalFormatting>
  <conditionalFormatting sqref="AA510">
    <cfRule type="containsText" priority="1291" operator="between" text="inconsistent RH">
      <formula>NOT(ISERROR(SEARCH("inconsistent RH",AA510)))</formula>
    </cfRule>
  </conditionalFormatting>
  <conditionalFormatting sqref="N511">
    <cfRule type="duplicateValues" dxfId="0" priority="1033"/>
  </conditionalFormatting>
  <conditionalFormatting sqref="AA511">
    <cfRule type="containsText" priority="1290" operator="between" text="inconsistent RH">
      <formula>NOT(ISERROR(SEARCH("inconsistent RH",AA511)))</formula>
    </cfRule>
  </conditionalFormatting>
  <conditionalFormatting sqref="N512">
    <cfRule type="duplicateValues" dxfId="0" priority="1032"/>
  </conditionalFormatting>
  <conditionalFormatting sqref="AA512">
    <cfRule type="containsText" priority="1289" operator="between" text="inconsistent RH">
      <formula>NOT(ISERROR(SEARCH("inconsistent RH",AA512)))</formula>
    </cfRule>
  </conditionalFormatting>
  <conditionalFormatting sqref="N513">
    <cfRule type="duplicateValues" dxfId="0" priority="1031"/>
  </conditionalFormatting>
  <conditionalFormatting sqref="AA513">
    <cfRule type="containsText" priority="1288" operator="between" text="inconsistent RH">
      <formula>NOT(ISERROR(SEARCH("inconsistent RH",AA513)))</formula>
    </cfRule>
  </conditionalFormatting>
  <conditionalFormatting sqref="N514">
    <cfRule type="duplicateValues" dxfId="0" priority="1030"/>
  </conditionalFormatting>
  <conditionalFormatting sqref="AA514">
    <cfRule type="containsText" priority="1287" operator="between" text="inconsistent RH">
      <formula>NOT(ISERROR(SEARCH("inconsistent RH",AA514)))</formula>
    </cfRule>
  </conditionalFormatting>
  <conditionalFormatting sqref="N515">
    <cfRule type="duplicateValues" dxfId="0" priority="1029"/>
  </conditionalFormatting>
  <conditionalFormatting sqref="AA515">
    <cfRule type="containsText" priority="1286" operator="between" text="inconsistent RH">
      <formula>NOT(ISERROR(SEARCH("inconsistent RH",AA515)))</formula>
    </cfRule>
  </conditionalFormatting>
  <conditionalFormatting sqref="N516">
    <cfRule type="duplicateValues" dxfId="0" priority="1028"/>
  </conditionalFormatting>
  <conditionalFormatting sqref="AA516">
    <cfRule type="containsText" priority="1285" operator="between" text="inconsistent RH">
      <formula>NOT(ISERROR(SEARCH("inconsistent RH",AA516)))</formula>
    </cfRule>
  </conditionalFormatting>
  <conditionalFormatting sqref="N517">
    <cfRule type="duplicateValues" dxfId="0" priority="1027"/>
  </conditionalFormatting>
  <conditionalFormatting sqref="AA517">
    <cfRule type="containsText" priority="1284" operator="between" text="inconsistent RH">
      <formula>NOT(ISERROR(SEARCH("inconsistent RH",AA517)))</formula>
    </cfRule>
  </conditionalFormatting>
  <conditionalFormatting sqref="N518">
    <cfRule type="duplicateValues" dxfId="0" priority="1026"/>
  </conditionalFormatting>
  <conditionalFormatting sqref="AA518">
    <cfRule type="containsText" priority="1283" operator="between" text="inconsistent RH">
      <formula>NOT(ISERROR(SEARCH("inconsistent RH",AA518)))</formula>
    </cfRule>
  </conditionalFormatting>
  <conditionalFormatting sqref="N519">
    <cfRule type="duplicateValues" dxfId="0" priority="1025"/>
  </conditionalFormatting>
  <conditionalFormatting sqref="AA519">
    <cfRule type="containsText" priority="1282" operator="between" text="inconsistent RH">
      <formula>NOT(ISERROR(SEARCH("inconsistent RH",AA519)))</formula>
    </cfRule>
  </conditionalFormatting>
  <conditionalFormatting sqref="N520">
    <cfRule type="duplicateValues" dxfId="0" priority="1024"/>
  </conditionalFormatting>
  <conditionalFormatting sqref="AA520">
    <cfRule type="containsText" priority="1281" operator="between" text="inconsistent RH">
      <formula>NOT(ISERROR(SEARCH("inconsistent RH",AA520)))</formula>
    </cfRule>
  </conditionalFormatting>
  <conditionalFormatting sqref="N521">
    <cfRule type="duplicateValues" dxfId="0" priority="1023"/>
  </conditionalFormatting>
  <conditionalFormatting sqref="AA521">
    <cfRule type="containsText" priority="1280" operator="between" text="inconsistent RH">
      <formula>NOT(ISERROR(SEARCH("inconsistent RH",AA521)))</formula>
    </cfRule>
  </conditionalFormatting>
  <conditionalFormatting sqref="N522">
    <cfRule type="duplicateValues" dxfId="0" priority="335"/>
  </conditionalFormatting>
  <conditionalFormatting sqref="AA522">
    <cfRule type="containsText" priority="669" operator="between" text="inconsistent RH">
      <formula>NOT(ISERROR(SEARCH("inconsistent RH",AA522)))</formula>
    </cfRule>
  </conditionalFormatting>
  <conditionalFormatting sqref="N523">
    <cfRule type="duplicateValues" dxfId="0" priority="334"/>
  </conditionalFormatting>
  <conditionalFormatting sqref="AA523">
    <cfRule type="containsText" priority="668" operator="between" text="inconsistent RH">
      <formula>NOT(ISERROR(SEARCH("inconsistent RH",AA523)))</formula>
    </cfRule>
  </conditionalFormatting>
  <conditionalFormatting sqref="N524">
    <cfRule type="duplicateValues" dxfId="0" priority="333"/>
  </conditionalFormatting>
  <conditionalFormatting sqref="AA524">
    <cfRule type="containsText" priority="667" operator="between" text="inconsistent RH">
      <formula>NOT(ISERROR(SEARCH("inconsistent RH",AA524)))</formula>
    </cfRule>
  </conditionalFormatting>
  <conditionalFormatting sqref="N525">
    <cfRule type="duplicateValues" dxfId="0" priority="332"/>
  </conditionalFormatting>
  <conditionalFormatting sqref="AA525">
    <cfRule type="containsText" priority="666" operator="between" text="inconsistent RH">
      <formula>NOT(ISERROR(SEARCH("inconsistent RH",AA525)))</formula>
    </cfRule>
  </conditionalFormatting>
  <conditionalFormatting sqref="N526">
    <cfRule type="duplicateValues" dxfId="0" priority="331"/>
  </conditionalFormatting>
  <conditionalFormatting sqref="AA526">
    <cfRule type="containsText" priority="665" operator="between" text="inconsistent RH">
      <formula>NOT(ISERROR(SEARCH("inconsistent RH",AA526)))</formula>
    </cfRule>
  </conditionalFormatting>
  <conditionalFormatting sqref="N527">
    <cfRule type="duplicateValues" dxfId="0" priority="330"/>
  </conditionalFormatting>
  <conditionalFormatting sqref="AA527">
    <cfRule type="containsText" priority="664" operator="between" text="inconsistent RH">
      <formula>NOT(ISERROR(SEARCH("inconsistent RH",AA527)))</formula>
    </cfRule>
  </conditionalFormatting>
  <conditionalFormatting sqref="N528">
    <cfRule type="duplicateValues" dxfId="0" priority="329"/>
  </conditionalFormatting>
  <conditionalFormatting sqref="AA528">
    <cfRule type="containsText" priority="663" operator="between" text="inconsistent RH">
      <formula>NOT(ISERROR(SEARCH("inconsistent RH",AA528)))</formula>
    </cfRule>
  </conditionalFormatting>
  <conditionalFormatting sqref="N529">
    <cfRule type="duplicateValues" dxfId="0" priority="328"/>
  </conditionalFormatting>
  <conditionalFormatting sqref="AA529">
    <cfRule type="containsText" priority="662" operator="between" text="inconsistent RH">
      <formula>NOT(ISERROR(SEARCH("inconsistent RH",AA529)))</formula>
    </cfRule>
  </conditionalFormatting>
  <conditionalFormatting sqref="N530">
    <cfRule type="duplicateValues" dxfId="0" priority="327"/>
  </conditionalFormatting>
  <conditionalFormatting sqref="AA530">
    <cfRule type="containsText" priority="661" operator="between" text="inconsistent RH">
      <formula>NOT(ISERROR(SEARCH("inconsistent RH",AA530)))</formula>
    </cfRule>
  </conditionalFormatting>
  <conditionalFormatting sqref="N531">
    <cfRule type="duplicateValues" dxfId="0" priority="326"/>
  </conditionalFormatting>
  <conditionalFormatting sqref="AA531">
    <cfRule type="containsText" priority="660" operator="between" text="inconsistent RH">
      <formula>NOT(ISERROR(SEARCH("inconsistent RH",AA531)))</formula>
    </cfRule>
  </conditionalFormatting>
  <conditionalFormatting sqref="N532">
    <cfRule type="duplicateValues" dxfId="0" priority="325"/>
  </conditionalFormatting>
  <conditionalFormatting sqref="AA532">
    <cfRule type="containsText" priority="659" operator="between" text="inconsistent RH">
      <formula>NOT(ISERROR(SEARCH("inconsistent RH",AA532)))</formula>
    </cfRule>
  </conditionalFormatting>
  <conditionalFormatting sqref="N533">
    <cfRule type="duplicateValues" dxfId="0" priority="324"/>
  </conditionalFormatting>
  <conditionalFormatting sqref="AA533">
    <cfRule type="containsText" priority="658" operator="between" text="inconsistent RH">
      <formula>NOT(ISERROR(SEARCH("inconsistent RH",AA533)))</formula>
    </cfRule>
  </conditionalFormatting>
  <conditionalFormatting sqref="N534">
    <cfRule type="duplicateValues" dxfId="0" priority="323"/>
  </conditionalFormatting>
  <conditionalFormatting sqref="AA534">
    <cfRule type="containsText" priority="657" operator="between" text="inconsistent RH">
      <formula>NOT(ISERROR(SEARCH("inconsistent RH",AA534)))</formula>
    </cfRule>
  </conditionalFormatting>
  <conditionalFormatting sqref="N535">
    <cfRule type="duplicateValues" dxfId="0" priority="322"/>
  </conditionalFormatting>
  <conditionalFormatting sqref="AA535">
    <cfRule type="containsText" priority="656" operator="between" text="inconsistent RH">
      <formula>NOT(ISERROR(SEARCH("inconsistent RH",AA535)))</formula>
    </cfRule>
  </conditionalFormatting>
  <conditionalFormatting sqref="N536">
    <cfRule type="duplicateValues" dxfId="0" priority="321"/>
  </conditionalFormatting>
  <conditionalFormatting sqref="AA536">
    <cfRule type="containsText" priority="655" operator="between" text="inconsistent RH">
      <formula>NOT(ISERROR(SEARCH("inconsistent RH",AA536)))</formula>
    </cfRule>
  </conditionalFormatting>
  <conditionalFormatting sqref="N537">
    <cfRule type="duplicateValues" dxfId="0" priority="320"/>
  </conditionalFormatting>
  <conditionalFormatting sqref="AA537">
    <cfRule type="containsText" priority="654" operator="between" text="inconsistent RH">
      <formula>NOT(ISERROR(SEARCH("inconsistent RH",AA537)))</formula>
    </cfRule>
  </conditionalFormatting>
  <conditionalFormatting sqref="N538">
    <cfRule type="duplicateValues" dxfId="0" priority="319"/>
  </conditionalFormatting>
  <conditionalFormatting sqref="AA538">
    <cfRule type="containsText" priority="653" operator="between" text="inconsistent RH">
      <formula>NOT(ISERROR(SEARCH("inconsistent RH",AA538)))</formula>
    </cfRule>
  </conditionalFormatting>
  <conditionalFormatting sqref="N539">
    <cfRule type="duplicateValues" dxfId="0" priority="318"/>
  </conditionalFormatting>
  <conditionalFormatting sqref="AA539">
    <cfRule type="containsText" priority="652" operator="between" text="inconsistent RH">
      <formula>NOT(ISERROR(SEARCH("inconsistent RH",AA539)))</formula>
    </cfRule>
  </conditionalFormatting>
  <conditionalFormatting sqref="N540">
    <cfRule type="duplicateValues" dxfId="0" priority="317"/>
  </conditionalFormatting>
  <conditionalFormatting sqref="AA540">
    <cfRule type="containsText" priority="651" operator="between" text="inconsistent RH">
      <formula>NOT(ISERROR(SEARCH("inconsistent RH",AA540)))</formula>
    </cfRule>
  </conditionalFormatting>
  <conditionalFormatting sqref="N541">
    <cfRule type="duplicateValues" dxfId="0" priority="316"/>
  </conditionalFormatting>
  <conditionalFormatting sqref="AA541">
    <cfRule type="containsText" priority="650" operator="between" text="inconsistent RH">
      <formula>NOT(ISERROR(SEARCH("inconsistent RH",AA541)))</formula>
    </cfRule>
  </conditionalFormatting>
  <conditionalFormatting sqref="N542">
    <cfRule type="duplicateValues" dxfId="0" priority="315"/>
  </conditionalFormatting>
  <conditionalFormatting sqref="AA542">
    <cfRule type="containsText" priority="649" operator="between" text="inconsistent RH">
      <formula>NOT(ISERROR(SEARCH("inconsistent RH",AA542)))</formula>
    </cfRule>
  </conditionalFormatting>
  <conditionalFormatting sqref="N543">
    <cfRule type="duplicateValues" dxfId="0" priority="314"/>
  </conditionalFormatting>
  <conditionalFormatting sqref="AA543">
    <cfRule type="containsText" priority="648" operator="between" text="inconsistent RH">
      <formula>NOT(ISERROR(SEARCH("inconsistent RH",AA543)))</formula>
    </cfRule>
  </conditionalFormatting>
  <conditionalFormatting sqref="A544">
    <cfRule type="duplicateValues" dxfId="1" priority="1"/>
  </conditionalFormatting>
  <conditionalFormatting sqref="N544">
    <cfRule type="duplicateValues" dxfId="0" priority="313"/>
  </conditionalFormatting>
  <conditionalFormatting sqref="AA544">
    <cfRule type="containsText" priority="647" operator="between" text="inconsistent RH">
      <formula>NOT(ISERROR(SEARCH("inconsistent RH",AA544)))</formula>
    </cfRule>
  </conditionalFormatting>
  <conditionalFormatting sqref="N545">
    <cfRule type="duplicateValues" dxfId="0" priority="312"/>
  </conditionalFormatting>
  <conditionalFormatting sqref="AA545">
    <cfRule type="containsText" priority="646" operator="between" text="inconsistent RH">
      <formula>NOT(ISERROR(SEARCH("inconsistent RH",AA545)))</formula>
    </cfRule>
  </conditionalFormatting>
  <conditionalFormatting sqref="N546">
    <cfRule type="duplicateValues" dxfId="0" priority="311"/>
  </conditionalFormatting>
  <conditionalFormatting sqref="AA546">
    <cfRule type="containsText" priority="645" operator="between" text="inconsistent RH">
      <formula>NOT(ISERROR(SEARCH("inconsistent RH",AA546)))</formula>
    </cfRule>
  </conditionalFormatting>
  <conditionalFormatting sqref="N547">
    <cfRule type="duplicateValues" dxfId="0" priority="310"/>
  </conditionalFormatting>
  <conditionalFormatting sqref="AA547">
    <cfRule type="containsText" priority="644" operator="between" text="inconsistent RH">
      <formula>NOT(ISERROR(SEARCH("inconsistent RH",AA547)))</formula>
    </cfRule>
  </conditionalFormatting>
  <conditionalFormatting sqref="N548">
    <cfRule type="duplicateValues" dxfId="0" priority="309"/>
  </conditionalFormatting>
  <conditionalFormatting sqref="AA548">
    <cfRule type="containsText" priority="643" operator="between" text="inconsistent RH">
      <formula>NOT(ISERROR(SEARCH("inconsistent RH",AA548)))</formula>
    </cfRule>
  </conditionalFormatting>
  <conditionalFormatting sqref="N549">
    <cfRule type="duplicateValues" dxfId="0" priority="308"/>
  </conditionalFormatting>
  <conditionalFormatting sqref="AA549">
    <cfRule type="containsText" priority="642" operator="between" text="inconsistent RH">
      <formula>NOT(ISERROR(SEARCH("inconsistent RH",AA549)))</formula>
    </cfRule>
  </conditionalFormatting>
  <conditionalFormatting sqref="N550">
    <cfRule type="duplicateValues" dxfId="0" priority="307"/>
  </conditionalFormatting>
  <conditionalFormatting sqref="AA550">
    <cfRule type="containsText" priority="641" operator="between" text="inconsistent RH">
      <formula>NOT(ISERROR(SEARCH("inconsistent RH",AA550)))</formula>
    </cfRule>
  </conditionalFormatting>
  <conditionalFormatting sqref="N551">
    <cfRule type="duplicateValues" dxfId="0" priority="306"/>
  </conditionalFormatting>
  <conditionalFormatting sqref="AA551">
    <cfRule type="containsText" priority="640" operator="between" text="inconsistent RH">
      <formula>NOT(ISERROR(SEARCH("inconsistent RH",AA551)))</formula>
    </cfRule>
  </conditionalFormatting>
  <conditionalFormatting sqref="N552">
    <cfRule type="duplicateValues" dxfId="0" priority="305"/>
  </conditionalFormatting>
  <conditionalFormatting sqref="AA552">
    <cfRule type="containsText" priority="639" operator="between" text="inconsistent RH">
      <formula>NOT(ISERROR(SEARCH("inconsistent RH",AA552)))</formula>
    </cfRule>
  </conditionalFormatting>
  <conditionalFormatting sqref="N553">
    <cfRule type="duplicateValues" dxfId="0" priority="304"/>
  </conditionalFormatting>
  <conditionalFormatting sqref="AA553">
    <cfRule type="containsText" priority="638" operator="between" text="inconsistent RH">
      <formula>NOT(ISERROR(SEARCH("inconsistent RH",AA553)))</formula>
    </cfRule>
  </conditionalFormatting>
  <conditionalFormatting sqref="N554">
    <cfRule type="duplicateValues" dxfId="0" priority="303"/>
  </conditionalFormatting>
  <conditionalFormatting sqref="AA554">
    <cfRule type="containsText" priority="637" operator="between" text="inconsistent RH">
      <formula>NOT(ISERROR(SEARCH("inconsistent RH",AA554)))</formula>
    </cfRule>
  </conditionalFormatting>
  <conditionalFormatting sqref="N555">
    <cfRule type="duplicateValues" dxfId="0" priority="302"/>
  </conditionalFormatting>
  <conditionalFormatting sqref="AA555">
    <cfRule type="containsText" priority="636" operator="between" text="inconsistent RH">
      <formula>NOT(ISERROR(SEARCH("inconsistent RH",AA555)))</formula>
    </cfRule>
  </conditionalFormatting>
  <conditionalFormatting sqref="N556">
    <cfRule type="duplicateValues" dxfId="0" priority="301"/>
  </conditionalFormatting>
  <conditionalFormatting sqref="AA556">
    <cfRule type="containsText" priority="635" operator="between" text="inconsistent RH">
      <formula>NOT(ISERROR(SEARCH("inconsistent RH",AA556)))</formula>
    </cfRule>
  </conditionalFormatting>
  <conditionalFormatting sqref="N557">
    <cfRule type="duplicateValues" dxfId="0" priority="300"/>
  </conditionalFormatting>
  <conditionalFormatting sqref="AA557">
    <cfRule type="containsText" priority="634" operator="between" text="inconsistent RH">
      <formula>NOT(ISERROR(SEARCH("inconsistent RH",AA557)))</formula>
    </cfRule>
  </conditionalFormatting>
  <conditionalFormatting sqref="N558">
    <cfRule type="duplicateValues" dxfId="0" priority="299"/>
  </conditionalFormatting>
  <conditionalFormatting sqref="AA558">
    <cfRule type="containsText" priority="633" operator="between" text="inconsistent RH">
      <formula>NOT(ISERROR(SEARCH("inconsistent RH",AA558)))</formula>
    </cfRule>
  </conditionalFormatting>
  <conditionalFormatting sqref="N559">
    <cfRule type="duplicateValues" dxfId="0" priority="298"/>
  </conditionalFormatting>
  <conditionalFormatting sqref="AA559">
    <cfRule type="containsText" priority="632" operator="between" text="inconsistent RH">
      <formula>NOT(ISERROR(SEARCH("inconsistent RH",AA559)))</formula>
    </cfRule>
  </conditionalFormatting>
  <conditionalFormatting sqref="N560">
    <cfRule type="duplicateValues" dxfId="0" priority="297"/>
  </conditionalFormatting>
  <conditionalFormatting sqref="AA560">
    <cfRule type="containsText" priority="631" operator="between" text="inconsistent RH">
      <formula>NOT(ISERROR(SEARCH("inconsistent RH",AA560)))</formula>
    </cfRule>
  </conditionalFormatting>
  <conditionalFormatting sqref="N561">
    <cfRule type="duplicateValues" dxfId="0" priority="296"/>
  </conditionalFormatting>
  <conditionalFormatting sqref="AA561">
    <cfRule type="containsText" priority="630" operator="between" text="inconsistent RH">
      <formula>NOT(ISERROR(SEARCH("inconsistent RH",AA561)))</formula>
    </cfRule>
  </conditionalFormatting>
  <conditionalFormatting sqref="N562">
    <cfRule type="duplicateValues" dxfId="0" priority="295"/>
  </conditionalFormatting>
  <conditionalFormatting sqref="AA562">
    <cfRule type="containsText" priority="629" operator="between" text="inconsistent RH">
      <formula>NOT(ISERROR(SEARCH("inconsistent RH",AA562)))</formula>
    </cfRule>
  </conditionalFormatting>
  <conditionalFormatting sqref="N563">
    <cfRule type="duplicateValues" dxfId="0" priority="294"/>
  </conditionalFormatting>
  <conditionalFormatting sqref="AA563">
    <cfRule type="containsText" priority="628" operator="between" text="inconsistent RH">
      <formula>NOT(ISERROR(SEARCH("inconsistent RH",AA563)))</formula>
    </cfRule>
  </conditionalFormatting>
  <conditionalFormatting sqref="N564">
    <cfRule type="duplicateValues" dxfId="0" priority="293"/>
  </conditionalFormatting>
  <conditionalFormatting sqref="AA564">
    <cfRule type="containsText" priority="627" operator="between" text="inconsistent RH">
      <formula>NOT(ISERROR(SEARCH("inconsistent RH",AA564)))</formula>
    </cfRule>
  </conditionalFormatting>
  <conditionalFormatting sqref="N565">
    <cfRule type="duplicateValues" dxfId="0" priority="292"/>
  </conditionalFormatting>
  <conditionalFormatting sqref="AA565">
    <cfRule type="containsText" priority="626" operator="between" text="inconsistent RH">
      <formula>NOT(ISERROR(SEARCH("inconsistent RH",AA565)))</formula>
    </cfRule>
  </conditionalFormatting>
  <conditionalFormatting sqref="N566">
    <cfRule type="duplicateValues" dxfId="0" priority="291"/>
  </conditionalFormatting>
  <conditionalFormatting sqref="AA566">
    <cfRule type="containsText" priority="625" operator="between" text="inconsistent RH">
      <formula>NOT(ISERROR(SEARCH("inconsistent RH",AA566)))</formula>
    </cfRule>
  </conditionalFormatting>
  <conditionalFormatting sqref="N567">
    <cfRule type="duplicateValues" dxfId="0" priority="290"/>
  </conditionalFormatting>
  <conditionalFormatting sqref="AA567">
    <cfRule type="containsText" priority="624" operator="between" text="inconsistent RH">
      <formula>NOT(ISERROR(SEARCH("inconsistent RH",AA567)))</formula>
    </cfRule>
  </conditionalFormatting>
  <conditionalFormatting sqref="N568">
    <cfRule type="duplicateValues" dxfId="0" priority="289"/>
  </conditionalFormatting>
  <conditionalFormatting sqref="AA568">
    <cfRule type="containsText" priority="623" operator="between" text="inconsistent RH">
      <formula>NOT(ISERROR(SEARCH("inconsistent RH",AA568)))</formula>
    </cfRule>
  </conditionalFormatting>
  <conditionalFormatting sqref="N569">
    <cfRule type="duplicateValues" dxfId="0" priority="288"/>
  </conditionalFormatting>
  <conditionalFormatting sqref="AA569">
    <cfRule type="containsText" priority="622" operator="between" text="inconsistent RH">
      <formula>NOT(ISERROR(SEARCH("inconsistent RH",AA569)))</formula>
    </cfRule>
  </conditionalFormatting>
  <conditionalFormatting sqref="N570">
    <cfRule type="duplicateValues" dxfId="0" priority="287"/>
  </conditionalFormatting>
  <conditionalFormatting sqref="AA570">
    <cfRule type="containsText" priority="621" operator="between" text="inconsistent RH">
      <formula>NOT(ISERROR(SEARCH("inconsistent RH",AA570)))</formula>
    </cfRule>
  </conditionalFormatting>
  <conditionalFormatting sqref="N571">
    <cfRule type="duplicateValues" dxfId="0" priority="286"/>
  </conditionalFormatting>
  <conditionalFormatting sqref="AA571">
    <cfRule type="containsText" priority="620" operator="between" text="inconsistent RH">
      <formula>NOT(ISERROR(SEARCH("inconsistent RH",AA571)))</formula>
    </cfRule>
  </conditionalFormatting>
  <conditionalFormatting sqref="N572">
    <cfRule type="duplicateValues" dxfId="0" priority="285"/>
  </conditionalFormatting>
  <conditionalFormatting sqref="AA572">
    <cfRule type="containsText" priority="619" operator="between" text="inconsistent RH">
      <formula>NOT(ISERROR(SEARCH("inconsistent RH",AA572)))</formula>
    </cfRule>
  </conditionalFormatting>
  <conditionalFormatting sqref="N573">
    <cfRule type="duplicateValues" dxfId="0" priority="284"/>
  </conditionalFormatting>
  <conditionalFormatting sqref="AA573">
    <cfRule type="containsText" priority="618" operator="between" text="inconsistent RH">
      <formula>NOT(ISERROR(SEARCH("inconsistent RH",AA573)))</formula>
    </cfRule>
  </conditionalFormatting>
  <conditionalFormatting sqref="N574">
    <cfRule type="duplicateValues" dxfId="0" priority="283"/>
  </conditionalFormatting>
  <conditionalFormatting sqref="AA574">
    <cfRule type="containsText" priority="617" operator="between" text="inconsistent RH">
      <formula>NOT(ISERROR(SEARCH("inconsistent RH",AA574)))</formula>
    </cfRule>
  </conditionalFormatting>
  <conditionalFormatting sqref="N575">
    <cfRule type="duplicateValues" dxfId="0" priority="282"/>
  </conditionalFormatting>
  <conditionalFormatting sqref="AA575">
    <cfRule type="containsText" priority="616" operator="between" text="inconsistent RH">
      <formula>NOT(ISERROR(SEARCH("inconsistent RH",AA575)))</formula>
    </cfRule>
  </conditionalFormatting>
  <conditionalFormatting sqref="N576">
    <cfRule type="duplicateValues" dxfId="0" priority="281"/>
  </conditionalFormatting>
  <conditionalFormatting sqref="AA576">
    <cfRule type="containsText" priority="615" operator="between" text="inconsistent RH">
      <formula>NOT(ISERROR(SEARCH("inconsistent RH",AA576)))</formula>
    </cfRule>
  </conditionalFormatting>
  <conditionalFormatting sqref="N577">
    <cfRule type="duplicateValues" dxfId="0" priority="280"/>
  </conditionalFormatting>
  <conditionalFormatting sqref="AA577">
    <cfRule type="containsText" priority="614" operator="between" text="inconsistent RH">
      <formula>NOT(ISERROR(SEARCH("inconsistent RH",AA577)))</formula>
    </cfRule>
  </conditionalFormatting>
  <conditionalFormatting sqref="N578">
    <cfRule type="duplicateValues" dxfId="0" priority="279"/>
  </conditionalFormatting>
  <conditionalFormatting sqref="AA578">
    <cfRule type="containsText" priority="613" operator="between" text="inconsistent RH">
      <formula>NOT(ISERROR(SEARCH("inconsistent RH",AA578)))</formula>
    </cfRule>
  </conditionalFormatting>
  <conditionalFormatting sqref="N579">
    <cfRule type="duplicateValues" dxfId="0" priority="278"/>
  </conditionalFormatting>
  <conditionalFormatting sqref="AA579">
    <cfRule type="containsText" priority="612" operator="between" text="inconsistent RH">
      <formula>NOT(ISERROR(SEARCH("inconsistent RH",AA579)))</formula>
    </cfRule>
  </conditionalFormatting>
  <conditionalFormatting sqref="N580">
    <cfRule type="duplicateValues" dxfId="0" priority="277"/>
  </conditionalFormatting>
  <conditionalFormatting sqref="AA580">
    <cfRule type="containsText" priority="611" operator="between" text="inconsistent RH">
      <formula>NOT(ISERROR(SEARCH("inconsistent RH",AA580)))</formula>
    </cfRule>
  </conditionalFormatting>
  <conditionalFormatting sqref="N581">
    <cfRule type="duplicateValues" dxfId="0" priority="276"/>
  </conditionalFormatting>
  <conditionalFormatting sqref="AA581">
    <cfRule type="containsText" priority="610" operator="between" text="inconsistent RH">
      <formula>NOT(ISERROR(SEARCH("inconsistent RH",AA581)))</formula>
    </cfRule>
  </conditionalFormatting>
  <conditionalFormatting sqref="N582">
    <cfRule type="duplicateValues" dxfId="0" priority="275"/>
  </conditionalFormatting>
  <conditionalFormatting sqref="AA582">
    <cfRule type="containsText" priority="609" operator="between" text="inconsistent RH">
      <formula>NOT(ISERROR(SEARCH("inconsistent RH",AA582)))</formula>
    </cfRule>
  </conditionalFormatting>
  <conditionalFormatting sqref="N583">
    <cfRule type="duplicateValues" dxfId="0" priority="274"/>
  </conditionalFormatting>
  <conditionalFormatting sqref="AA583">
    <cfRule type="containsText" priority="608" operator="between" text="inconsistent RH">
      <formula>NOT(ISERROR(SEARCH("inconsistent RH",AA583)))</formula>
    </cfRule>
  </conditionalFormatting>
  <conditionalFormatting sqref="N584">
    <cfRule type="duplicateValues" dxfId="0" priority="273"/>
  </conditionalFormatting>
  <conditionalFormatting sqref="AA584">
    <cfRule type="containsText" priority="607" operator="between" text="inconsistent RH">
      <formula>NOT(ISERROR(SEARCH("inconsistent RH",AA584)))</formula>
    </cfRule>
  </conditionalFormatting>
  <conditionalFormatting sqref="N585">
    <cfRule type="duplicateValues" dxfId="0" priority="272"/>
  </conditionalFormatting>
  <conditionalFormatting sqref="AA585">
    <cfRule type="containsText" priority="606" operator="between" text="inconsistent RH">
      <formula>NOT(ISERROR(SEARCH("inconsistent RH",AA585)))</formula>
    </cfRule>
  </conditionalFormatting>
  <conditionalFormatting sqref="N586">
    <cfRule type="duplicateValues" dxfId="0" priority="271"/>
  </conditionalFormatting>
  <conditionalFormatting sqref="AA586">
    <cfRule type="containsText" priority="605" operator="between" text="inconsistent RH">
      <formula>NOT(ISERROR(SEARCH("inconsistent RH",AA586)))</formula>
    </cfRule>
  </conditionalFormatting>
  <conditionalFormatting sqref="N587">
    <cfRule type="duplicateValues" dxfId="0" priority="270"/>
  </conditionalFormatting>
  <conditionalFormatting sqref="AA587">
    <cfRule type="containsText" priority="604" operator="between" text="inconsistent RH">
      <formula>NOT(ISERROR(SEARCH("inconsistent RH",AA587)))</formula>
    </cfRule>
  </conditionalFormatting>
  <conditionalFormatting sqref="N588">
    <cfRule type="duplicateValues" dxfId="0" priority="269"/>
  </conditionalFormatting>
  <conditionalFormatting sqref="AA588">
    <cfRule type="containsText" priority="603" operator="between" text="inconsistent RH">
      <formula>NOT(ISERROR(SEARCH("inconsistent RH",AA588)))</formula>
    </cfRule>
  </conditionalFormatting>
  <conditionalFormatting sqref="N589">
    <cfRule type="duplicateValues" dxfId="0" priority="268"/>
  </conditionalFormatting>
  <conditionalFormatting sqref="AA589">
    <cfRule type="containsText" priority="602" operator="between" text="inconsistent RH">
      <formula>NOT(ISERROR(SEARCH("inconsistent RH",AA589)))</formula>
    </cfRule>
  </conditionalFormatting>
  <conditionalFormatting sqref="N590">
    <cfRule type="duplicateValues" dxfId="0" priority="267"/>
  </conditionalFormatting>
  <conditionalFormatting sqref="AA590">
    <cfRule type="containsText" priority="601" operator="between" text="inconsistent RH">
      <formula>NOT(ISERROR(SEARCH("inconsistent RH",AA590)))</formula>
    </cfRule>
  </conditionalFormatting>
  <conditionalFormatting sqref="N591">
    <cfRule type="duplicateValues" dxfId="0" priority="266"/>
  </conditionalFormatting>
  <conditionalFormatting sqref="AA591">
    <cfRule type="containsText" priority="600" operator="between" text="inconsistent RH">
      <formula>NOT(ISERROR(SEARCH("inconsistent RH",AA591)))</formula>
    </cfRule>
  </conditionalFormatting>
  <conditionalFormatting sqref="N592">
    <cfRule type="duplicateValues" dxfId="0" priority="265"/>
  </conditionalFormatting>
  <conditionalFormatting sqref="AA592">
    <cfRule type="containsText" priority="599" operator="between" text="inconsistent RH">
      <formula>NOT(ISERROR(SEARCH("inconsistent RH",AA592)))</formula>
    </cfRule>
  </conditionalFormatting>
  <conditionalFormatting sqref="N593">
    <cfRule type="duplicateValues" dxfId="0" priority="264"/>
  </conditionalFormatting>
  <conditionalFormatting sqref="AA593">
    <cfRule type="containsText" priority="598" operator="between" text="inconsistent RH">
      <formula>NOT(ISERROR(SEARCH("inconsistent RH",AA593)))</formula>
    </cfRule>
  </conditionalFormatting>
  <conditionalFormatting sqref="N594">
    <cfRule type="duplicateValues" dxfId="0" priority="263"/>
  </conditionalFormatting>
  <conditionalFormatting sqref="AA594">
    <cfRule type="containsText" priority="597" operator="between" text="inconsistent RH">
      <formula>NOT(ISERROR(SEARCH("inconsistent RH",AA594)))</formula>
    </cfRule>
  </conditionalFormatting>
  <conditionalFormatting sqref="N595">
    <cfRule type="duplicateValues" dxfId="0" priority="262"/>
  </conditionalFormatting>
  <conditionalFormatting sqref="AA595">
    <cfRule type="containsText" priority="596" operator="between" text="inconsistent RH">
      <formula>NOT(ISERROR(SEARCH("inconsistent RH",AA595)))</formula>
    </cfRule>
  </conditionalFormatting>
  <conditionalFormatting sqref="N596">
    <cfRule type="duplicateValues" dxfId="0" priority="261"/>
  </conditionalFormatting>
  <conditionalFormatting sqref="AA596">
    <cfRule type="containsText" priority="595" operator="between" text="inconsistent RH">
      <formula>NOT(ISERROR(SEARCH("inconsistent RH",AA596)))</formula>
    </cfRule>
  </conditionalFormatting>
  <conditionalFormatting sqref="N597">
    <cfRule type="duplicateValues" dxfId="0" priority="260"/>
  </conditionalFormatting>
  <conditionalFormatting sqref="AA597">
    <cfRule type="containsText" priority="594" operator="between" text="inconsistent RH">
      <formula>NOT(ISERROR(SEARCH("inconsistent RH",AA597)))</formula>
    </cfRule>
  </conditionalFormatting>
  <conditionalFormatting sqref="N598">
    <cfRule type="duplicateValues" dxfId="0" priority="259"/>
  </conditionalFormatting>
  <conditionalFormatting sqref="AA598">
    <cfRule type="containsText" priority="593" operator="between" text="inconsistent RH">
      <formula>NOT(ISERROR(SEARCH("inconsistent RH",AA598)))</formula>
    </cfRule>
  </conditionalFormatting>
  <conditionalFormatting sqref="N599">
    <cfRule type="duplicateValues" dxfId="0" priority="258"/>
  </conditionalFormatting>
  <conditionalFormatting sqref="AA599">
    <cfRule type="containsText" priority="592" operator="between" text="inconsistent RH">
      <formula>NOT(ISERROR(SEARCH("inconsistent RH",AA599)))</formula>
    </cfRule>
  </conditionalFormatting>
  <conditionalFormatting sqref="N600">
    <cfRule type="duplicateValues" dxfId="0" priority="257"/>
  </conditionalFormatting>
  <conditionalFormatting sqref="AA600">
    <cfRule type="containsText" priority="591" operator="between" text="inconsistent RH">
      <formula>NOT(ISERROR(SEARCH("inconsistent RH",AA600)))</formula>
    </cfRule>
  </conditionalFormatting>
  <conditionalFormatting sqref="N601">
    <cfRule type="duplicateValues" dxfId="0" priority="256"/>
  </conditionalFormatting>
  <conditionalFormatting sqref="AA601">
    <cfRule type="containsText" priority="590" operator="between" text="inconsistent RH">
      <formula>NOT(ISERROR(SEARCH("inconsistent RH",AA601)))</formula>
    </cfRule>
  </conditionalFormatting>
  <conditionalFormatting sqref="N602">
    <cfRule type="duplicateValues" dxfId="0" priority="255"/>
  </conditionalFormatting>
  <conditionalFormatting sqref="AA602">
    <cfRule type="containsText" priority="589" operator="between" text="inconsistent RH">
      <formula>NOT(ISERROR(SEARCH("inconsistent RH",AA602)))</formula>
    </cfRule>
  </conditionalFormatting>
  <conditionalFormatting sqref="N603">
    <cfRule type="duplicateValues" dxfId="0" priority="254"/>
  </conditionalFormatting>
  <conditionalFormatting sqref="AA603">
    <cfRule type="containsText" priority="588" operator="between" text="inconsistent RH">
      <formula>NOT(ISERROR(SEARCH("inconsistent RH",AA603)))</formula>
    </cfRule>
  </conditionalFormatting>
  <conditionalFormatting sqref="N604">
    <cfRule type="duplicateValues" dxfId="0" priority="253"/>
  </conditionalFormatting>
  <conditionalFormatting sqref="AA604">
    <cfRule type="containsText" priority="587" operator="between" text="inconsistent RH">
      <formula>NOT(ISERROR(SEARCH("inconsistent RH",AA604)))</formula>
    </cfRule>
  </conditionalFormatting>
  <conditionalFormatting sqref="N605">
    <cfRule type="duplicateValues" dxfId="0" priority="252"/>
  </conditionalFormatting>
  <conditionalFormatting sqref="AA605">
    <cfRule type="containsText" priority="586" operator="between" text="inconsistent RH">
      <formula>NOT(ISERROR(SEARCH("inconsistent RH",AA605)))</formula>
    </cfRule>
  </conditionalFormatting>
  <conditionalFormatting sqref="N606">
    <cfRule type="duplicateValues" dxfId="0" priority="251"/>
  </conditionalFormatting>
  <conditionalFormatting sqref="AA606">
    <cfRule type="containsText" priority="585" operator="between" text="inconsistent RH">
      <formula>NOT(ISERROR(SEARCH("inconsistent RH",AA606)))</formula>
    </cfRule>
  </conditionalFormatting>
  <conditionalFormatting sqref="N607">
    <cfRule type="duplicateValues" dxfId="0" priority="250"/>
  </conditionalFormatting>
  <conditionalFormatting sqref="AA607">
    <cfRule type="containsText" priority="584" operator="between" text="inconsistent RH">
      <formula>NOT(ISERROR(SEARCH("inconsistent RH",AA607)))</formula>
    </cfRule>
  </conditionalFormatting>
  <conditionalFormatting sqref="N608">
    <cfRule type="duplicateValues" dxfId="0" priority="249"/>
  </conditionalFormatting>
  <conditionalFormatting sqref="AA608">
    <cfRule type="containsText" priority="583" operator="between" text="inconsistent RH">
      <formula>NOT(ISERROR(SEARCH("inconsistent RH",AA608)))</formula>
    </cfRule>
  </conditionalFormatting>
  <conditionalFormatting sqref="N609">
    <cfRule type="duplicateValues" dxfId="0" priority="248"/>
  </conditionalFormatting>
  <conditionalFormatting sqref="AA609">
    <cfRule type="containsText" priority="582" operator="between" text="inconsistent RH">
      <formula>NOT(ISERROR(SEARCH("inconsistent RH",AA609)))</formula>
    </cfRule>
  </conditionalFormatting>
  <conditionalFormatting sqref="N610">
    <cfRule type="duplicateValues" dxfId="0" priority="247"/>
  </conditionalFormatting>
  <conditionalFormatting sqref="AA610">
    <cfRule type="containsText" priority="581" operator="between" text="inconsistent RH">
      <formula>NOT(ISERROR(SEARCH("inconsistent RH",AA610)))</formula>
    </cfRule>
  </conditionalFormatting>
  <conditionalFormatting sqref="N611">
    <cfRule type="duplicateValues" dxfId="0" priority="246"/>
  </conditionalFormatting>
  <conditionalFormatting sqref="AA611">
    <cfRule type="containsText" priority="580" operator="between" text="inconsistent RH">
      <formula>NOT(ISERROR(SEARCH("inconsistent RH",AA611)))</formula>
    </cfRule>
  </conditionalFormatting>
  <conditionalFormatting sqref="N612">
    <cfRule type="duplicateValues" dxfId="0" priority="245"/>
  </conditionalFormatting>
  <conditionalFormatting sqref="AA612">
    <cfRule type="containsText" priority="579" operator="between" text="inconsistent RH">
      <formula>NOT(ISERROR(SEARCH("inconsistent RH",AA612)))</formula>
    </cfRule>
  </conditionalFormatting>
  <conditionalFormatting sqref="N613">
    <cfRule type="duplicateValues" dxfId="0" priority="244"/>
  </conditionalFormatting>
  <conditionalFormatting sqref="AA613">
    <cfRule type="containsText" priority="578" operator="between" text="inconsistent RH">
      <formula>NOT(ISERROR(SEARCH("inconsistent RH",AA613)))</formula>
    </cfRule>
  </conditionalFormatting>
  <conditionalFormatting sqref="N614">
    <cfRule type="duplicateValues" dxfId="0" priority="243"/>
  </conditionalFormatting>
  <conditionalFormatting sqref="AA614">
    <cfRule type="containsText" priority="577" operator="between" text="inconsistent RH">
      <formula>NOT(ISERROR(SEARCH("inconsistent RH",AA614)))</formula>
    </cfRule>
  </conditionalFormatting>
  <conditionalFormatting sqref="N615">
    <cfRule type="duplicateValues" dxfId="0" priority="242"/>
  </conditionalFormatting>
  <conditionalFormatting sqref="AA615">
    <cfRule type="containsText" priority="576" operator="between" text="inconsistent RH">
      <formula>NOT(ISERROR(SEARCH("inconsistent RH",AA615)))</formula>
    </cfRule>
  </conditionalFormatting>
  <conditionalFormatting sqref="N616">
    <cfRule type="duplicateValues" dxfId="0" priority="241"/>
  </conditionalFormatting>
  <conditionalFormatting sqref="AA616">
    <cfRule type="containsText" priority="575" operator="between" text="inconsistent RH">
      <formula>NOT(ISERROR(SEARCH("inconsistent RH",AA616)))</formula>
    </cfRule>
  </conditionalFormatting>
  <conditionalFormatting sqref="N617">
    <cfRule type="duplicateValues" dxfId="0" priority="240"/>
  </conditionalFormatting>
  <conditionalFormatting sqref="AA617">
    <cfRule type="containsText" priority="574" operator="between" text="inconsistent RH">
      <formula>NOT(ISERROR(SEARCH("inconsistent RH",AA617)))</formula>
    </cfRule>
  </conditionalFormatting>
  <conditionalFormatting sqref="N618">
    <cfRule type="duplicateValues" dxfId="0" priority="239"/>
  </conditionalFormatting>
  <conditionalFormatting sqref="AA618">
    <cfRule type="containsText" priority="573" operator="between" text="inconsistent RH">
      <formula>NOT(ISERROR(SEARCH("inconsistent RH",AA618)))</formula>
    </cfRule>
  </conditionalFormatting>
  <conditionalFormatting sqref="N619">
    <cfRule type="duplicateValues" dxfId="0" priority="238"/>
  </conditionalFormatting>
  <conditionalFormatting sqref="AA619">
    <cfRule type="containsText" priority="572" operator="between" text="inconsistent RH">
      <formula>NOT(ISERROR(SEARCH("inconsistent RH",AA619)))</formula>
    </cfRule>
  </conditionalFormatting>
  <conditionalFormatting sqref="N620">
    <cfRule type="duplicateValues" dxfId="0" priority="237"/>
  </conditionalFormatting>
  <conditionalFormatting sqref="AA620">
    <cfRule type="containsText" priority="571" operator="between" text="inconsistent RH">
      <formula>NOT(ISERROR(SEARCH("inconsistent RH",AA620)))</formula>
    </cfRule>
  </conditionalFormatting>
  <conditionalFormatting sqref="N621">
    <cfRule type="duplicateValues" dxfId="0" priority="236"/>
  </conditionalFormatting>
  <conditionalFormatting sqref="AA621">
    <cfRule type="containsText" priority="570" operator="between" text="inconsistent RH">
      <formula>NOT(ISERROR(SEARCH("inconsistent RH",AA621)))</formula>
    </cfRule>
  </conditionalFormatting>
  <conditionalFormatting sqref="N622">
    <cfRule type="duplicateValues" dxfId="0" priority="235"/>
  </conditionalFormatting>
  <conditionalFormatting sqref="AA622">
    <cfRule type="containsText" priority="569" operator="between" text="inconsistent RH">
      <formula>NOT(ISERROR(SEARCH("inconsistent RH",AA622)))</formula>
    </cfRule>
  </conditionalFormatting>
  <conditionalFormatting sqref="N623">
    <cfRule type="duplicateValues" dxfId="0" priority="234"/>
  </conditionalFormatting>
  <conditionalFormatting sqref="AA623">
    <cfRule type="containsText" priority="568" operator="between" text="inconsistent RH">
      <formula>NOT(ISERROR(SEARCH("inconsistent RH",AA623)))</formula>
    </cfRule>
  </conditionalFormatting>
  <conditionalFormatting sqref="N624">
    <cfRule type="duplicateValues" dxfId="0" priority="233"/>
  </conditionalFormatting>
  <conditionalFormatting sqref="AA624">
    <cfRule type="containsText" priority="567" operator="between" text="inconsistent RH">
      <formula>NOT(ISERROR(SEARCH("inconsistent RH",AA624)))</formula>
    </cfRule>
  </conditionalFormatting>
  <conditionalFormatting sqref="N625">
    <cfRule type="duplicateValues" dxfId="0" priority="232"/>
  </conditionalFormatting>
  <conditionalFormatting sqref="AA625">
    <cfRule type="containsText" priority="566" operator="between" text="inconsistent RH">
      <formula>NOT(ISERROR(SEARCH("inconsistent RH",AA625)))</formula>
    </cfRule>
  </conditionalFormatting>
  <conditionalFormatting sqref="N626">
    <cfRule type="duplicateValues" dxfId="0" priority="231"/>
  </conditionalFormatting>
  <conditionalFormatting sqref="AA626">
    <cfRule type="containsText" priority="565" operator="between" text="inconsistent RH">
      <formula>NOT(ISERROR(SEARCH("inconsistent RH",AA626)))</formula>
    </cfRule>
  </conditionalFormatting>
  <conditionalFormatting sqref="N627">
    <cfRule type="duplicateValues" dxfId="0" priority="230"/>
  </conditionalFormatting>
  <conditionalFormatting sqref="AA627">
    <cfRule type="containsText" priority="564" operator="between" text="inconsistent RH">
      <formula>NOT(ISERROR(SEARCH("inconsistent RH",AA627)))</formula>
    </cfRule>
  </conditionalFormatting>
  <conditionalFormatting sqref="N628">
    <cfRule type="duplicateValues" dxfId="0" priority="229"/>
  </conditionalFormatting>
  <conditionalFormatting sqref="AA628">
    <cfRule type="containsText" priority="563" operator="between" text="inconsistent RH">
      <formula>NOT(ISERROR(SEARCH("inconsistent RH",AA628)))</formula>
    </cfRule>
  </conditionalFormatting>
  <conditionalFormatting sqref="N629">
    <cfRule type="duplicateValues" dxfId="0" priority="228"/>
  </conditionalFormatting>
  <conditionalFormatting sqref="AA629">
    <cfRule type="containsText" priority="562" operator="between" text="inconsistent RH">
      <formula>NOT(ISERROR(SEARCH("inconsistent RH",AA629)))</formula>
    </cfRule>
  </conditionalFormatting>
  <conditionalFormatting sqref="N630">
    <cfRule type="duplicateValues" dxfId="0" priority="227"/>
  </conditionalFormatting>
  <conditionalFormatting sqref="AA630">
    <cfRule type="containsText" priority="561" operator="between" text="inconsistent RH">
      <formula>NOT(ISERROR(SEARCH("inconsistent RH",AA630)))</formula>
    </cfRule>
  </conditionalFormatting>
  <conditionalFormatting sqref="N631">
    <cfRule type="duplicateValues" dxfId="0" priority="226"/>
  </conditionalFormatting>
  <conditionalFormatting sqref="AA631">
    <cfRule type="containsText" priority="560" operator="between" text="inconsistent RH">
      <formula>NOT(ISERROR(SEARCH("inconsistent RH",AA631)))</formula>
    </cfRule>
  </conditionalFormatting>
  <conditionalFormatting sqref="N632">
    <cfRule type="duplicateValues" dxfId="0" priority="225"/>
  </conditionalFormatting>
  <conditionalFormatting sqref="AA632">
    <cfRule type="containsText" priority="559" operator="between" text="inconsistent RH">
      <formula>NOT(ISERROR(SEARCH("inconsistent RH",AA632)))</formula>
    </cfRule>
  </conditionalFormatting>
  <conditionalFormatting sqref="N633">
    <cfRule type="duplicateValues" dxfId="0" priority="224"/>
  </conditionalFormatting>
  <conditionalFormatting sqref="AA633">
    <cfRule type="containsText" priority="558" operator="between" text="inconsistent RH">
      <formula>NOT(ISERROR(SEARCH("inconsistent RH",AA633)))</formula>
    </cfRule>
  </conditionalFormatting>
  <conditionalFormatting sqref="N634">
    <cfRule type="duplicateValues" dxfId="0" priority="223"/>
  </conditionalFormatting>
  <conditionalFormatting sqref="AA634">
    <cfRule type="containsText" priority="557" operator="between" text="inconsistent RH">
      <formula>NOT(ISERROR(SEARCH("inconsistent RH",AA634)))</formula>
    </cfRule>
  </conditionalFormatting>
  <conditionalFormatting sqref="N635">
    <cfRule type="duplicateValues" dxfId="0" priority="222"/>
  </conditionalFormatting>
  <conditionalFormatting sqref="AA635">
    <cfRule type="containsText" priority="556" operator="between" text="inconsistent RH">
      <formula>NOT(ISERROR(SEARCH("inconsistent RH",AA635)))</formula>
    </cfRule>
  </conditionalFormatting>
  <conditionalFormatting sqref="N636">
    <cfRule type="duplicateValues" dxfId="0" priority="221"/>
  </conditionalFormatting>
  <conditionalFormatting sqref="AA636">
    <cfRule type="containsText" priority="555" operator="between" text="inconsistent RH">
      <formula>NOT(ISERROR(SEARCH("inconsistent RH",AA636)))</formula>
    </cfRule>
  </conditionalFormatting>
  <conditionalFormatting sqref="N637">
    <cfRule type="duplicateValues" dxfId="0" priority="220"/>
  </conditionalFormatting>
  <conditionalFormatting sqref="AA637">
    <cfRule type="containsText" priority="554" operator="between" text="inconsistent RH">
      <formula>NOT(ISERROR(SEARCH("inconsistent RH",AA637)))</formula>
    </cfRule>
  </conditionalFormatting>
  <conditionalFormatting sqref="N638">
    <cfRule type="duplicateValues" dxfId="0" priority="219"/>
  </conditionalFormatting>
  <conditionalFormatting sqref="AA638">
    <cfRule type="containsText" priority="553" operator="between" text="inconsistent RH">
      <formula>NOT(ISERROR(SEARCH("inconsistent RH",AA638)))</formula>
    </cfRule>
  </conditionalFormatting>
  <conditionalFormatting sqref="N639">
    <cfRule type="duplicateValues" dxfId="0" priority="218"/>
  </conditionalFormatting>
  <conditionalFormatting sqref="AA639">
    <cfRule type="containsText" priority="552" operator="between" text="inconsistent RH">
      <formula>NOT(ISERROR(SEARCH("inconsistent RH",AA639)))</formula>
    </cfRule>
  </conditionalFormatting>
  <conditionalFormatting sqref="N640">
    <cfRule type="duplicateValues" dxfId="0" priority="217"/>
  </conditionalFormatting>
  <conditionalFormatting sqref="AA640">
    <cfRule type="containsText" priority="551" operator="between" text="inconsistent RH">
      <formula>NOT(ISERROR(SEARCH("inconsistent RH",AA640)))</formula>
    </cfRule>
  </conditionalFormatting>
  <conditionalFormatting sqref="N641">
    <cfRule type="duplicateValues" dxfId="0" priority="216"/>
  </conditionalFormatting>
  <conditionalFormatting sqref="AA641">
    <cfRule type="containsText" priority="550" operator="between" text="inconsistent RH">
      <formula>NOT(ISERROR(SEARCH("inconsistent RH",AA641)))</formula>
    </cfRule>
  </conditionalFormatting>
  <conditionalFormatting sqref="N642">
    <cfRule type="duplicateValues" dxfId="0" priority="215"/>
  </conditionalFormatting>
  <conditionalFormatting sqref="AA642">
    <cfRule type="containsText" priority="549" operator="between" text="inconsistent RH">
      <formula>NOT(ISERROR(SEARCH("inconsistent RH",AA642)))</formula>
    </cfRule>
  </conditionalFormatting>
  <conditionalFormatting sqref="N643">
    <cfRule type="duplicateValues" dxfId="0" priority="214"/>
  </conditionalFormatting>
  <conditionalFormatting sqref="AA643">
    <cfRule type="containsText" priority="548" operator="between" text="inconsistent RH">
      <formula>NOT(ISERROR(SEARCH("inconsistent RH",AA643)))</formula>
    </cfRule>
  </conditionalFormatting>
  <conditionalFormatting sqref="N644">
    <cfRule type="duplicateValues" dxfId="0" priority="213"/>
  </conditionalFormatting>
  <conditionalFormatting sqref="AA644">
    <cfRule type="containsText" priority="547" operator="between" text="inconsistent RH">
      <formula>NOT(ISERROR(SEARCH("inconsistent RH",AA644)))</formula>
    </cfRule>
  </conditionalFormatting>
  <conditionalFormatting sqref="N645">
    <cfRule type="duplicateValues" dxfId="0" priority="212"/>
  </conditionalFormatting>
  <conditionalFormatting sqref="AA645">
    <cfRule type="containsText" priority="546" operator="between" text="inconsistent RH">
      <formula>NOT(ISERROR(SEARCH("inconsistent RH",AA645)))</formula>
    </cfRule>
  </conditionalFormatting>
  <conditionalFormatting sqref="N646">
    <cfRule type="duplicateValues" dxfId="0" priority="211"/>
  </conditionalFormatting>
  <conditionalFormatting sqref="AA646">
    <cfRule type="containsText" priority="545" operator="between" text="inconsistent RH">
      <formula>NOT(ISERROR(SEARCH("inconsistent RH",AA646)))</formula>
    </cfRule>
  </conditionalFormatting>
  <conditionalFormatting sqref="N647">
    <cfRule type="duplicateValues" dxfId="0" priority="210"/>
  </conditionalFormatting>
  <conditionalFormatting sqref="AA647">
    <cfRule type="containsText" priority="544" operator="between" text="inconsistent RH">
      <formula>NOT(ISERROR(SEARCH("inconsistent RH",AA647)))</formula>
    </cfRule>
  </conditionalFormatting>
  <conditionalFormatting sqref="N648">
    <cfRule type="duplicateValues" dxfId="0" priority="209"/>
  </conditionalFormatting>
  <conditionalFormatting sqref="AA648">
    <cfRule type="containsText" priority="543" operator="between" text="inconsistent RH">
      <formula>NOT(ISERROR(SEARCH("inconsistent RH",AA648)))</formula>
    </cfRule>
  </conditionalFormatting>
  <conditionalFormatting sqref="N649">
    <cfRule type="duplicateValues" dxfId="0" priority="208"/>
  </conditionalFormatting>
  <conditionalFormatting sqref="AA649">
    <cfRule type="containsText" priority="542" operator="between" text="inconsistent RH">
      <formula>NOT(ISERROR(SEARCH("inconsistent RH",AA649)))</formula>
    </cfRule>
  </conditionalFormatting>
  <conditionalFormatting sqref="N650">
    <cfRule type="duplicateValues" dxfId="0" priority="207"/>
  </conditionalFormatting>
  <conditionalFormatting sqref="AA650">
    <cfRule type="containsText" priority="541" operator="between" text="inconsistent RH">
      <formula>NOT(ISERROR(SEARCH("inconsistent RH",AA650)))</formula>
    </cfRule>
  </conditionalFormatting>
  <conditionalFormatting sqref="N651">
    <cfRule type="duplicateValues" dxfId="0" priority="206"/>
  </conditionalFormatting>
  <conditionalFormatting sqref="AA651">
    <cfRule type="containsText" priority="540" operator="between" text="inconsistent RH">
      <formula>NOT(ISERROR(SEARCH("inconsistent RH",AA651)))</formula>
    </cfRule>
  </conditionalFormatting>
  <conditionalFormatting sqref="N652">
    <cfRule type="duplicateValues" dxfId="0" priority="205"/>
  </conditionalFormatting>
  <conditionalFormatting sqref="AA652">
    <cfRule type="containsText" priority="539" operator="between" text="inconsistent RH">
      <formula>NOT(ISERROR(SEARCH("inconsistent RH",AA652)))</formula>
    </cfRule>
  </conditionalFormatting>
  <conditionalFormatting sqref="N653">
    <cfRule type="duplicateValues" dxfId="0" priority="204"/>
  </conditionalFormatting>
  <conditionalFormatting sqref="AA653">
    <cfRule type="containsText" priority="538" operator="between" text="inconsistent RH">
      <formula>NOT(ISERROR(SEARCH("inconsistent RH",AA653)))</formula>
    </cfRule>
  </conditionalFormatting>
  <conditionalFormatting sqref="N654">
    <cfRule type="duplicateValues" dxfId="0" priority="203"/>
  </conditionalFormatting>
  <conditionalFormatting sqref="AA654">
    <cfRule type="containsText" priority="537" operator="between" text="inconsistent RH">
      <formula>NOT(ISERROR(SEARCH("inconsistent RH",AA654)))</formula>
    </cfRule>
  </conditionalFormatting>
  <conditionalFormatting sqref="N655">
    <cfRule type="duplicateValues" dxfId="0" priority="202"/>
  </conditionalFormatting>
  <conditionalFormatting sqref="AA655">
    <cfRule type="containsText" priority="536" operator="between" text="inconsistent RH">
      <formula>NOT(ISERROR(SEARCH("inconsistent RH",AA655)))</formula>
    </cfRule>
  </conditionalFormatting>
  <conditionalFormatting sqref="N656">
    <cfRule type="duplicateValues" dxfId="0" priority="201"/>
  </conditionalFormatting>
  <conditionalFormatting sqref="AA656">
    <cfRule type="containsText" priority="535" operator="between" text="inconsistent RH">
      <formula>NOT(ISERROR(SEARCH("inconsistent RH",AA656)))</formula>
    </cfRule>
  </conditionalFormatting>
  <conditionalFormatting sqref="N657">
    <cfRule type="duplicateValues" dxfId="0" priority="200"/>
  </conditionalFormatting>
  <conditionalFormatting sqref="AA657">
    <cfRule type="containsText" priority="534" operator="between" text="inconsistent RH">
      <formula>NOT(ISERROR(SEARCH("inconsistent RH",AA657)))</formula>
    </cfRule>
  </conditionalFormatting>
  <conditionalFormatting sqref="N658">
    <cfRule type="duplicateValues" dxfId="0" priority="199"/>
  </conditionalFormatting>
  <conditionalFormatting sqref="AA658">
    <cfRule type="containsText" priority="533" operator="between" text="inconsistent RH">
      <formula>NOT(ISERROR(SEARCH("inconsistent RH",AA658)))</formula>
    </cfRule>
  </conditionalFormatting>
  <conditionalFormatting sqref="N659">
    <cfRule type="duplicateValues" dxfId="0" priority="198"/>
  </conditionalFormatting>
  <conditionalFormatting sqref="AA659">
    <cfRule type="containsText" priority="532" operator="between" text="inconsistent RH">
      <formula>NOT(ISERROR(SEARCH("inconsistent RH",AA659)))</formula>
    </cfRule>
  </conditionalFormatting>
  <conditionalFormatting sqref="N660">
    <cfRule type="duplicateValues" dxfId="0" priority="197"/>
  </conditionalFormatting>
  <conditionalFormatting sqref="AA660">
    <cfRule type="containsText" priority="531" operator="between" text="inconsistent RH">
      <formula>NOT(ISERROR(SEARCH("inconsistent RH",AA660)))</formula>
    </cfRule>
  </conditionalFormatting>
  <conditionalFormatting sqref="N661">
    <cfRule type="duplicateValues" dxfId="0" priority="196"/>
  </conditionalFormatting>
  <conditionalFormatting sqref="AA661">
    <cfRule type="containsText" priority="530" operator="between" text="inconsistent RH">
      <formula>NOT(ISERROR(SEARCH("inconsistent RH",AA661)))</formula>
    </cfRule>
  </conditionalFormatting>
  <conditionalFormatting sqref="N662">
    <cfRule type="duplicateValues" dxfId="0" priority="195"/>
  </conditionalFormatting>
  <conditionalFormatting sqref="AA662">
    <cfRule type="containsText" priority="529" operator="between" text="inconsistent RH">
      <formula>NOT(ISERROR(SEARCH("inconsistent RH",AA662)))</formula>
    </cfRule>
  </conditionalFormatting>
  <conditionalFormatting sqref="N663">
    <cfRule type="duplicateValues" dxfId="0" priority="194"/>
  </conditionalFormatting>
  <conditionalFormatting sqref="AA663">
    <cfRule type="containsText" priority="528" operator="between" text="inconsistent RH">
      <formula>NOT(ISERROR(SEARCH("inconsistent RH",AA663)))</formula>
    </cfRule>
  </conditionalFormatting>
  <conditionalFormatting sqref="N664">
    <cfRule type="duplicateValues" dxfId="0" priority="193"/>
  </conditionalFormatting>
  <conditionalFormatting sqref="AA664">
    <cfRule type="containsText" priority="527" operator="between" text="inconsistent RH">
      <formula>NOT(ISERROR(SEARCH("inconsistent RH",AA664)))</formula>
    </cfRule>
  </conditionalFormatting>
  <conditionalFormatting sqref="N665">
    <cfRule type="duplicateValues" dxfId="0" priority="192"/>
  </conditionalFormatting>
  <conditionalFormatting sqref="AA665">
    <cfRule type="containsText" priority="526" operator="between" text="inconsistent RH">
      <formula>NOT(ISERROR(SEARCH("inconsistent RH",AA665)))</formula>
    </cfRule>
  </conditionalFormatting>
  <conditionalFormatting sqref="N666">
    <cfRule type="duplicateValues" dxfId="0" priority="191"/>
  </conditionalFormatting>
  <conditionalFormatting sqref="AA666">
    <cfRule type="containsText" priority="525" operator="between" text="inconsistent RH">
      <formula>NOT(ISERROR(SEARCH("inconsistent RH",AA666)))</formula>
    </cfRule>
  </conditionalFormatting>
  <conditionalFormatting sqref="N667">
    <cfRule type="duplicateValues" dxfId="0" priority="190"/>
  </conditionalFormatting>
  <conditionalFormatting sqref="AA667">
    <cfRule type="containsText" priority="524" operator="between" text="inconsistent RH">
      <formula>NOT(ISERROR(SEARCH("inconsistent RH",AA667)))</formula>
    </cfRule>
  </conditionalFormatting>
  <conditionalFormatting sqref="N668">
    <cfRule type="duplicateValues" dxfId="0" priority="189"/>
  </conditionalFormatting>
  <conditionalFormatting sqref="AA668">
    <cfRule type="containsText" priority="523" operator="between" text="inconsistent RH">
      <formula>NOT(ISERROR(SEARCH("inconsistent RH",AA668)))</formula>
    </cfRule>
  </conditionalFormatting>
  <conditionalFormatting sqref="N669">
    <cfRule type="duplicateValues" dxfId="0" priority="188"/>
  </conditionalFormatting>
  <conditionalFormatting sqref="AA669">
    <cfRule type="containsText" priority="522" operator="between" text="inconsistent RH">
      <formula>NOT(ISERROR(SEARCH("inconsistent RH",AA669)))</formula>
    </cfRule>
  </conditionalFormatting>
  <conditionalFormatting sqref="N670">
    <cfRule type="duplicateValues" dxfId="0" priority="187"/>
  </conditionalFormatting>
  <conditionalFormatting sqref="AA670">
    <cfRule type="containsText" priority="521" operator="between" text="inconsistent RH">
      <formula>NOT(ISERROR(SEARCH("inconsistent RH",AA670)))</formula>
    </cfRule>
  </conditionalFormatting>
  <conditionalFormatting sqref="N671">
    <cfRule type="duplicateValues" dxfId="0" priority="186"/>
  </conditionalFormatting>
  <conditionalFormatting sqref="AA671">
    <cfRule type="containsText" priority="520" operator="between" text="inconsistent RH">
      <formula>NOT(ISERROR(SEARCH("inconsistent RH",AA671)))</formula>
    </cfRule>
  </conditionalFormatting>
  <conditionalFormatting sqref="N672">
    <cfRule type="duplicateValues" dxfId="0" priority="185"/>
  </conditionalFormatting>
  <conditionalFormatting sqref="AA672">
    <cfRule type="containsText" priority="519" operator="between" text="inconsistent RH">
      <formula>NOT(ISERROR(SEARCH("inconsistent RH",AA672)))</formula>
    </cfRule>
  </conditionalFormatting>
  <conditionalFormatting sqref="N673">
    <cfRule type="duplicateValues" dxfId="0" priority="184"/>
  </conditionalFormatting>
  <conditionalFormatting sqref="AA673">
    <cfRule type="containsText" priority="518" operator="between" text="inconsistent RH">
      <formula>NOT(ISERROR(SEARCH("inconsistent RH",AA673)))</formula>
    </cfRule>
  </conditionalFormatting>
  <conditionalFormatting sqref="N674">
    <cfRule type="duplicateValues" dxfId="0" priority="183"/>
  </conditionalFormatting>
  <conditionalFormatting sqref="AA674">
    <cfRule type="containsText" priority="517" operator="between" text="inconsistent RH">
      <formula>NOT(ISERROR(SEARCH("inconsistent RH",AA674)))</formula>
    </cfRule>
  </conditionalFormatting>
  <conditionalFormatting sqref="N675">
    <cfRule type="duplicateValues" dxfId="0" priority="182"/>
  </conditionalFormatting>
  <conditionalFormatting sqref="AA675">
    <cfRule type="containsText" priority="516" operator="between" text="inconsistent RH">
      <formula>NOT(ISERROR(SEARCH("inconsistent RH",AA675)))</formula>
    </cfRule>
  </conditionalFormatting>
  <conditionalFormatting sqref="N676">
    <cfRule type="duplicateValues" dxfId="0" priority="181"/>
  </conditionalFormatting>
  <conditionalFormatting sqref="AA676">
    <cfRule type="containsText" priority="515" operator="between" text="inconsistent RH">
      <formula>NOT(ISERROR(SEARCH("inconsistent RH",AA676)))</formula>
    </cfRule>
  </conditionalFormatting>
  <conditionalFormatting sqref="N677">
    <cfRule type="duplicateValues" dxfId="0" priority="180"/>
  </conditionalFormatting>
  <conditionalFormatting sqref="AA677">
    <cfRule type="containsText" priority="514" operator="between" text="inconsistent RH">
      <formula>NOT(ISERROR(SEARCH("inconsistent RH",AA677)))</formula>
    </cfRule>
  </conditionalFormatting>
  <conditionalFormatting sqref="N678">
    <cfRule type="duplicateValues" dxfId="0" priority="179"/>
  </conditionalFormatting>
  <conditionalFormatting sqref="AA678">
    <cfRule type="containsText" priority="513" operator="between" text="inconsistent RH">
      <formula>NOT(ISERROR(SEARCH("inconsistent RH",AA678)))</formula>
    </cfRule>
  </conditionalFormatting>
  <conditionalFormatting sqref="N679">
    <cfRule type="duplicateValues" dxfId="0" priority="178"/>
  </conditionalFormatting>
  <conditionalFormatting sqref="AA679">
    <cfRule type="containsText" priority="512" operator="between" text="inconsistent RH">
      <formula>NOT(ISERROR(SEARCH("inconsistent RH",AA679)))</formula>
    </cfRule>
  </conditionalFormatting>
  <conditionalFormatting sqref="N680">
    <cfRule type="duplicateValues" dxfId="0" priority="177"/>
  </conditionalFormatting>
  <conditionalFormatting sqref="AA680">
    <cfRule type="containsText" priority="511" operator="between" text="inconsistent RH">
      <formula>NOT(ISERROR(SEARCH("inconsistent RH",AA680)))</formula>
    </cfRule>
  </conditionalFormatting>
  <conditionalFormatting sqref="N681">
    <cfRule type="duplicateValues" dxfId="0" priority="176"/>
  </conditionalFormatting>
  <conditionalFormatting sqref="AA681">
    <cfRule type="containsText" priority="510" operator="between" text="inconsistent RH">
      <formula>NOT(ISERROR(SEARCH("inconsistent RH",AA681)))</formula>
    </cfRule>
  </conditionalFormatting>
  <conditionalFormatting sqref="N682">
    <cfRule type="duplicateValues" dxfId="0" priority="175"/>
  </conditionalFormatting>
  <conditionalFormatting sqref="AA682">
    <cfRule type="containsText" priority="509" operator="between" text="inconsistent RH">
      <formula>NOT(ISERROR(SEARCH("inconsistent RH",AA682)))</formula>
    </cfRule>
  </conditionalFormatting>
  <conditionalFormatting sqref="N683">
    <cfRule type="duplicateValues" dxfId="0" priority="174"/>
  </conditionalFormatting>
  <conditionalFormatting sqref="AA683">
    <cfRule type="containsText" priority="508" operator="between" text="inconsistent RH">
      <formula>NOT(ISERROR(SEARCH("inconsistent RH",AA683)))</formula>
    </cfRule>
  </conditionalFormatting>
  <conditionalFormatting sqref="N684">
    <cfRule type="duplicateValues" dxfId="0" priority="173"/>
  </conditionalFormatting>
  <conditionalFormatting sqref="AA684">
    <cfRule type="containsText" priority="507" operator="between" text="inconsistent RH">
      <formula>NOT(ISERROR(SEARCH("inconsistent RH",AA684)))</formula>
    </cfRule>
  </conditionalFormatting>
  <conditionalFormatting sqref="N685">
    <cfRule type="duplicateValues" dxfId="0" priority="172"/>
  </conditionalFormatting>
  <conditionalFormatting sqref="AA685">
    <cfRule type="containsText" priority="506" operator="between" text="inconsistent RH">
      <formula>NOT(ISERROR(SEARCH("inconsistent RH",AA685)))</formula>
    </cfRule>
  </conditionalFormatting>
  <conditionalFormatting sqref="N686">
    <cfRule type="duplicateValues" dxfId="0" priority="171"/>
  </conditionalFormatting>
  <conditionalFormatting sqref="AA686">
    <cfRule type="containsText" priority="505" operator="between" text="inconsistent RH">
      <formula>NOT(ISERROR(SEARCH("inconsistent RH",AA686)))</formula>
    </cfRule>
  </conditionalFormatting>
  <conditionalFormatting sqref="N687">
    <cfRule type="duplicateValues" dxfId="0" priority="170"/>
  </conditionalFormatting>
  <conditionalFormatting sqref="AA687">
    <cfRule type="containsText" priority="504" operator="between" text="inconsistent RH">
      <formula>NOT(ISERROR(SEARCH("inconsistent RH",AA687)))</formula>
    </cfRule>
  </conditionalFormatting>
  <conditionalFormatting sqref="N688">
    <cfRule type="duplicateValues" dxfId="0" priority="169"/>
  </conditionalFormatting>
  <conditionalFormatting sqref="AA688">
    <cfRule type="containsText" priority="503" operator="between" text="inconsistent RH">
      <formula>NOT(ISERROR(SEARCH("inconsistent RH",AA688)))</formula>
    </cfRule>
  </conditionalFormatting>
  <conditionalFormatting sqref="N689">
    <cfRule type="duplicateValues" dxfId="0" priority="168"/>
  </conditionalFormatting>
  <conditionalFormatting sqref="AA689">
    <cfRule type="containsText" priority="502" operator="between" text="inconsistent RH">
      <formula>NOT(ISERROR(SEARCH("inconsistent RH",AA689)))</formula>
    </cfRule>
  </conditionalFormatting>
  <conditionalFormatting sqref="N690">
    <cfRule type="duplicateValues" dxfId="0" priority="167"/>
  </conditionalFormatting>
  <conditionalFormatting sqref="AA690">
    <cfRule type="containsText" priority="501" operator="between" text="inconsistent RH">
      <formula>NOT(ISERROR(SEARCH("inconsistent RH",AA690)))</formula>
    </cfRule>
  </conditionalFormatting>
  <conditionalFormatting sqref="N691">
    <cfRule type="duplicateValues" dxfId="0" priority="166"/>
  </conditionalFormatting>
  <conditionalFormatting sqref="AA691">
    <cfRule type="containsText" priority="500" operator="between" text="inconsistent RH">
      <formula>NOT(ISERROR(SEARCH("inconsistent RH",AA691)))</formula>
    </cfRule>
  </conditionalFormatting>
  <conditionalFormatting sqref="N692">
    <cfRule type="duplicateValues" dxfId="0" priority="165"/>
  </conditionalFormatting>
  <conditionalFormatting sqref="AA692">
    <cfRule type="containsText" priority="499" operator="between" text="inconsistent RH">
      <formula>NOT(ISERROR(SEARCH("inconsistent RH",AA692)))</formula>
    </cfRule>
  </conditionalFormatting>
  <conditionalFormatting sqref="N693">
    <cfRule type="duplicateValues" dxfId="0" priority="164"/>
  </conditionalFormatting>
  <conditionalFormatting sqref="AA693">
    <cfRule type="containsText" priority="498" operator="between" text="inconsistent RH">
      <formula>NOT(ISERROR(SEARCH("inconsistent RH",AA693)))</formula>
    </cfRule>
  </conditionalFormatting>
  <conditionalFormatting sqref="N694">
    <cfRule type="duplicateValues" dxfId="0" priority="163"/>
  </conditionalFormatting>
  <conditionalFormatting sqref="AA694">
    <cfRule type="containsText" priority="497" operator="between" text="inconsistent RH">
      <formula>NOT(ISERROR(SEARCH("inconsistent RH",AA694)))</formula>
    </cfRule>
  </conditionalFormatting>
  <conditionalFormatting sqref="N695">
    <cfRule type="duplicateValues" dxfId="0" priority="162"/>
  </conditionalFormatting>
  <conditionalFormatting sqref="AA695">
    <cfRule type="containsText" priority="496" operator="between" text="inconsistent RH">
      <formula>NOT(ISERROR(SEARCH("inconsistent RH",AA695)))</formula>
    </cfRule>
  </conditionalFormatting>
  <conditionalFormatting sqref="N696">
    <cfRule type="duplicateValues" dxfId="0" priority="161"/>
  </conditionalFormatting>
  <conditionalFormatting sqref="AA696">
    <cfRule type="containsText" priority="495" operator="between" text="inconsistent RH">
      <formula>NOT(ISERROR(SEARCH("inconsistent RH",AA696)))</formula>
    </cfRule>
  </conditionalFormatting>
  <conditionalFormatting sqref="N697">
    <cfRule type="duplicateValues" dxfId="0" priority="160"/>
  </conditionalFormatting>
  <conditionalFormatting sqref="AA697">
    <cfRule type="containsText" priority="494" operator="between" text="inconsistent RH">
      <formula>NOT(ISERROR(SEARCH("inconsistent RH",AA697)))</formula>
    </cfRule>
  </conditionalFormatting>
  <conditionalFormatting sqref="N698">
    <cfRule type="duplicateValues" dxfId="0" priority="159"/>
  </conditionalFormatting>
  <conditionalFormatting sqref="AA698">
    <cfRule type="containsText" priority="493" operator="between" text="inconsistent RH">
      <formula>NOT(ISERROR(SEARCH("inconsistent RH",AA698)))</formula>
    </cfRule>
  </conditionalFormatting>
  <conditionalFormatting sqref="N699">
    <cfRule type="duplicateValues" dxfId="0" priority="158"/>
  </conditionalFormatting>
  <conditionalFormatting sqref="AA699">
    <cfRule type="containsText" priority="492" operator="between" text="inconsistent RH">
      <formula>NOT(ISERROR(SEARCH("inconsistent RH",AA699)))</formula>
    </cfRule>
  </conditionalFormatting>
  <conditionalFormatting sqref="N700">
    <cfRule type="duplicateValues" dxfId="0" priority="157"/>
  </conditionalFormatting>
  <conditionalFormatting sqref="AA700">
    <cfRule type="containsText" priority="491" operator="between" text="inconsistent RH">
      <formula>NOT(ISERROR(SEARCH("inconsistent RH",AA700)))</formula>
    </cfRule>
  </conditionalFormatting>
  <conditionalFormatting sqref="N701">
    <cfRule type="duplicateValues" dxfId="0" priority="156"/>
  </conditionalFormatting>
  <conditionalFormatting sqref="AA701">
    <cfRule type="containsText" priority="490" operator="between" text="inconsistent RH">
      <formula>NOT(ISERROR(SEARCH("inconsistent RH",AA701)))</formula>
    </cfRule>
  </conditionalFormatting>
  <conditionalFormatting sqref="N702">
    <cfRule type="duplicateValues" dxfId="0" priority="155"/>
  </conditionalFormatting>
  <conditionalFormatting sqref="AA702">
    <cfRule type="containsText" priority="489" operator="between" text="inconsistent RH">
      <formula>NOT(ISERROR(SEARCH("inconsistent RH",AA702)))</formula>
    </cfRule>
  </conditionalFormatting>
  <conditionalFormatting sqref="N703">
    <cfRule type="duplicateValues" dxfId="0" priority="154"/>
  </conditionalFormatting>
  <conditionalFormatting sqref="AA703">
    <cfRule type="containsText" priority="488" operator="between" text="inconsistent RH">
      <formula>NOT(ISERROR(SEARCH("inconsistent RH",AA703)))</formula>
    </cfRule>
  </conditionalFormatting>
  <conditionalFormatting sqref="N704">
    <cfRule type="duplicateValues" dxfId="0" priority="153"/>
  </conditionalFormatting>
  <conditionalFormatting sqref="AA704">
    <cfRule type="containsText" priority="487" operator="between" text="inconsistent RH">
      <formula>NOT(ISERROR(SEARCH("inconsistent RH",AA704)))</formula>
    </cfRule>
  </conditionalFormatting>
  <conditionalFormatting sqref="N705">
    <cfRule type="duplicateValues" dxfId="0" priority="152"/>
  </conditionalFormatting>
  <conditionalFormatting sqref="AA705">
    <cfRule type="containsText" priority="486" operator="between" text="inconsistent RH">
      <formula>NOT(ISERROR(SEARCH("inconsistent RH",AA705)))</formula>
    </cfRule>
  </conditionalFormatting>
  <conditionalFormatting sqref="N706">
    <cfRule type="duplicateValues" dxfId="0" priority="151"/>
  </conditionalFormatting>
  <conditionalFormatting sqref="AA706">
    <cfRule type="containsText" priority="485" operator="between" text="inconsistent RH">
      <formula>NOT(ISERROR(SEARCH("inconsistent RH",AA706)))</formula>
    </cfRule>
  </conditionalFormatting>
  <conditionalFormatting sqref="N707">
    <cfRule type="duplicateValues" dxfId="0" priority="150"/>
  </conditionalFormatting>
  <conditionalFormatting sqref="AA707">
    <cfRule type="containsText" priority="484" operator="between" text="inconsistent RH">
      <formula>NOT(ISERROR(SEARCH("inconsistent RH",AA707)))</formula>
    </cfRule>
  </conditionalFormatting>
  <conditionalFormatting sqref="N708">
    <cfRule type="duplicateValues" dxfId="0" priority="149"/>
  </conditionalFormatting>
  <conditionalFormatting sqref="AA708">
    <cfRule type="containsText" priority="483" operator="between" text="inconsistent RH">
      <formula>NOT(ISERROR(SEARCH("inconsistent RH",AA708)))</formula>
    </cfRule>
  </conditionalFormatting>
  <conditionalFormatting sqref="N709">
    <cfRule type="duplicateValues" dxfId="0" priority="148"/>
  </conditionalFormatting>
  <conditionalFormatting sqref="AA709">
    <cfRule type="containsText" priority="482" operator="between" text="inconsistent RH">
      <formula>NOT(ISERROR(SEARCH("inconsistent RH",AA709)))</formula>
    </cfRule>
  </conditionalFormatting>
  <conditionalFormatting sqref="N710">
    <cfRule type="duplicateValues" dxfId="0" priority="147"/>
  </conditionalFormatting>
  <conditionalFormatting sqref="AA710">
    <cfRule type="containsText" priority="481" operator="between" text="inconsistent RH">
      <formula>NOT(ISERROR(SEARCH("inconsistent RH",AA710)))</formula>
    </cfRule>
  </conditionalFormatting>
  <conditionalFormatting sqref="N711">
    <cfRule type="duplicateValues" dxfId="0" priority="146"/>
  </conditionalFormatting>
  <conditionalFormatting sqref="AA711">
    <cfRule type="containsText" priority="480" operator="between" text="inconsistent RH">
      <formula>NOT(ISERROR(SEARCH("inconsistent RH",AA711)))</formula>
    </cfRule>
  </conditionalFormatting>
  <conditionalFormatting sqref="N712">
    <cfRule type="duplicateValues" dxfId="0" priority="145"/>
  </conditionalFormatting>
  <conditionalFormatting sqref="AA712">
    <cfRule type="containsText" priority="479" operator="between" text="inconsistent RH">
      <formula>NOT(ISERROR(SEARCH("inconsistent RH",AA712)))</formula>
    </cfRule>
  </conditionalFormatting>
  <conditionalFormatting sqref="N713">
    <cfRule type="duplicateValues" dxfId="0" priority="144"/>
  </conditionalFormatting>
  <conditionalFormatting sqref="AA713">
    <cfRule type="containsText" priority="478" operator="between" text="inconsistent RH">
      <formula>NOT(ISERROR(SEARCH("inconsistent RH",AA713)))</formula>
    </cfRule>
  </conditionalFormatting>
  <conditionalFormatting sqref="N714">
    <cfRule type="duplicateValues" dxfId="0" priority="143"/>
  </conditionalFormatting>
  <conditionalFormatting sqref="AA714">
    <cfRule type="containsText" priority="477" operator="between" text="inconsistent RH">
      <formula>NOT(ISERROR(SEARCH("inconsistent RH",AA714)))</formula>
    </cfRule>
  </conditionalFormatting>
  <conditionalFormatting sqref="N715">
    <cfRule type="duplicateValues" dxfId="0" priority="142"/>
  </conditionalFormatting>
  <conditionalFormatting sqref="AA715">
    <cfRule type="containsText" priority="476" operator="between" text="inconsistent RH">
      <formula>NOT(ISERROR(SEARCH("inconsistent RH",AA715)))</formula>
    </cfRule>
  </conditionalFormatting>
  <conditionalFormatting sqref="N716">
    <cfRule type="duplicateValues" dxfId="0" priority="141"/>
  </conditionalFormatting>
  <conditionalFormatting sqref="AA716">
    <cfRule type="containsText" priority="475" operator="between" text="inconsistent RH">
      <formula>NOT(ISERROR(SEARCH("inconsistent RH",AA716)))</formula>
    </cfRule>
  </conditionalFormatting>
  <conditionalFormatting sqref="N717">
    <cfRule type="duplicateValues" dxfId="0" priority="140"/>
  </conditionalFormatting>
  <conditionalFormatting sqref="AA717">
    <cfRule type="containsText" priority="474" operator="between" text="inconsistent RH">
      <formula>NOT(ISERROR(SEARCH("inconsistent RH",AA717)))</formula>
    </cfRule>
  </conditionalFormatting>
  <conditionalFormatting sqref="N718">
    <cfRule type="duplicateValues" dxfId="0" priority="139"/>
  </conditionalFormatting>
  <conditionalFormatting sqref="AA718">
    <cfRule type="containsText" priority="473" operator="between" text="inconsistent RH">
      <formula>NOT(ISERROR(SEARCH("inconsistent RH",AA718)))</formula>
    </cfRule>
  </conditionalFormatting>
  <conditionalFormatting sqref="N719">
    <cfRule type="duplicateValues" dxfId="0" priority="138"/>
  </conditionalFormatting>
  <conditionalFormatting sqref="AA719">
    <cfRule type="containsText" priority="472" operator="between" text="inconsistent RH">
      <formula>NOT(ISERROR(SEARCH("inconsistent RH",AA719)))</formula>
    </cfRule>
  </conditionalFormatting>
  <conditionalFormatting sqref="N720">
    <cfRule type="duplicateValues" dxfId="0" priority="137"/>
  </conditionalFormatting>
  <conditionalFormatting sqref="AA720">
    <cfRule type="containsText" priority="471" operator="between" text="inconsistent RH">
      <formula>NOT(ISERROR(SEARCH("inconsistent RH",AA720)))</formula>
    </cfRule>
  </conditionalFormatting>
  <conditionalFormatting sqref="N721">
    <cfRule type="duplicateValues" dxfId="0" priority="136"/>
  </conditionalFormatting>
  <conditionalFormatting sqref="AA721">
    <cfRule type="containsText" priority="470" operator="between" text="inconsistent RH">
      <formula>NOT(ISERROR(SEARCH("inconsistent RH",AA721)))</formula>
    </cfRule>
  </conditionalFormatting>
  <conditionalFormatting sqref="N722">
    <cfRule type="duplicateValues" dxfId="0" priority="135"/>
  </conditionalFormatting>
  <conditionalFormatting sqref="AA722">
    <cfRule type="containsText" priority="469" operator="between" text="inconsistent RH">
      <formula>NOT(ISERROR(SEARCH("inconsistent RH",AA722)))</formula>
    </cfRule>
  </conditionalFormatting>
  <conditionalFormatting sqref="N723">
    <cfRule type="duplicateValues" dxfId="0" priority="134"/>
  </conditionalFormatting>
  <conditionalFormatting sqref="AA723">
    <cfRule type="containsText" priority="468" operator="between" text="inconsistent RH">
      <formula>NOT(ISERROR(SEARCH("inconsistent RH",AA723)))</formula>
    </cfRule>
  </conditionalFormatting>
  <conditionalFormatting sqref="N724">
    <cfRule type="duplicateValues" dxfId="0" priority="133"/>
  </conditionalFormatting>
  <conditionalFormatting sqref="AA724">
    <cfRule type="containsText" priority="467" operator="between" text="inconsistent RH">
      <formula>NOT(ISERROR(SEARCH("inconsistent RH",AA724)))</formula>
    </cfRule>
  </conditionalFormatting>
  <conditionalFormatting sqref="N725">
    <cfRule type="duplicateValues" dxfId="0" priority="132"/>
  </conditionalFormatting>
  <conditionalFormatting sqref="AA725">
    <cfRule type="containsText" priority="466" operator="between" text="inconsistent RH">
      <formula>NOT(ISERROR(SEARCH("inconsistent RH",AA725)))</formula>
    </cfRule>
  </conditionalFormatting>
  <conditionalFormatting sqref="N726">
    <cfRule type="duplicateValues" dxfId="0" priority="131"/>
  </conditionalFormatting>
  <conditionalFormatting sqref="AA726">
    <cfRule type="containsText" priority="465" operator="between" text="inconsistent RH">
      <formula>NOT(ISERROR(SEARCH("inconsistent RH",AA726)))</formula>
    </cfRule>
  </conditionalFormatting>
  <conditionalFormatting sqref="N727">
    <cfRule type="duplicateValues" dxfId="0" priority="130"/>
  </conditionalFormatting>
  <conditionalFormatting sqref="AA727">
    <cfRule type="containsText" priority="464" operator="between" text="inconsistent RH">
      <formula>NOT(ISERROR(SEARCH("inconsistent RH",AA727)))</formula>
    </cfRule>
  </conditionalFormatting>
  <conditionalFormatting sqref="N728">
    <cfRule type="duplicateValues" dxfId="0" priority="129"/>
  </conditionalFormatting>
  <conditionalFormatting sqref="AA728">
    <cfRule type="containsText" priority="463" operator="between" text="inconsistent RH">
      <formula>NOT(ISERROR(SEARCH("inconsistent RH",AA728)))</formula>
    </cfRule>
  </conditionalFormatting>
  <conditionalFormatting sqref="N729">
    <cfRule type="duplicateValues" dxfId="0" priority="128"/>
  </conditionalFormatting>
  <conditionalFormatting sqref="AA729">
    <cfRule type="containsText" priority="462" operator="between" text="inconsistent RH">
      <formula>NOT(ISERROR(SEARCH("inconsistent RH",AA729)))</formula>
    </cfRule>
  </conditionalFormatting>
  <conditionalFormatting sqref="N730">
    <cfRule type="duplicateValues" dxfId="0" priority="127"/>
  </conditionalFormatting>
  <conditionalFormatting sqref="AA730">
    <cfRule type="containsText" priority="461" operator="between" text="inconsistent RH">
      <formula>NOT(ISERROR(SEARCH("inconsistent RH",AA730)))</formula>
    </cfRule>
  </conditionalFormatting>
  <conditionalFormatting sqref="N731">
    <cfRule type="duplicateValues" dxfId="0" priority="126"/>
  </conditionalFormatting>
  <conditionalFormatting sqref="AA731">
    <cfRule type="containsText" priority="460" operator="between" text="inconsistent RH">
      <formula>NOT(ISERROR(SEARCH("inconsistent RH",AA731)))</formula>
    </cfRule>
  </conditionalFormatting>
  <conditionalFormatting sqref="N732">
    <cfRule type="duplicateValues" dxfId="0" priority="125"/>
  </conditionalFormatting>
  <conditionalFormatting sqref="AA732">
    <cfRule type="containsText" priority="459" operator="between" text="inconsistent RH">
      <formula>NOT(ISERROR(SEARCH("inconsistent RH",AA732)))</formula>
    </cfRule>
  </conditionalFormatting>
  <conditionalFormatting sqref="N733">
    <cfRule type="duplicateValues" dxfId="0" priority="124"/>
  </conditionalFormatting>
  <conditionalFormatting sqref="AA733">
    <cfRule type="containsText" priority="458" operator="between" text="inconsistent RH">
      <formula>NOT(ISERROR(SEARCH("inconsistent RH",AA733)))</formula>
    </cfRule>
  </conditionalFormatting>
  <conditionalFormatting sqref="N734">
    <cfRule type="duplicateValues" dxfId="0" priority="123"/>
  </conditionalFormatting>
  <conditionalFormatting sqref="AA734">
    <cfRule type="containsText" priority="457" operator="between" text="inconsistent RH">
      <formula>NOT(ISERROR(SEARCH("inconsistent RH",AA734)))</formula>
    </cfRule>
  </conditionalFormatting>
  <conditionalFormatting sqref="N735">
    <cfRule type="duplicateValues" dxfId="0" priority="122"/>
  </conditionalFormatting>
  <conditionalFormatting sqref="AA735">
    <cfRule type="containsText" priority="456" operator="between" text="inconsistent RH">
      <formula>NOT(ISERROR(SEARCH("inconsistent RH",AA735)))</formula>
    </cfRule>
  </conditionalFormatting>
  <conditionalFormatting sqref="N736">
    <cfRule type="duplicateValues" dxfId="0" priority="121"/>
  </conditionalFormatting>
  <conditionalFormatting sqref="AA736">
    <cfRule type="containsText" priority="455" operator="between" text="inconsistent RH">
      <formula>NOT(ISERROR(SEARCH("inconsistent RH",AA736)))</formula>
    </cfRule>
  </conditionalFormatting>
  <conditionalFormatting sqref="N737">
    <cfRule type="duplicateValues" dxfId="0" priority="120"/>
  </conditionalFormatting>
  <conditionalFormatting sqref="AA737">
    <cfRule type="containsText" priority="454" operator="between" text="inconsistent RH">
      <formula>NOT(ISERROR(SEARCH("inconsistent RH",AA737)))</formula>
    </cfRule>
  </conditionalFormatting>
  <conditionalFormatting sqref="N738">
    <cfRule type="duplicateValues" dxfId="0" priority="119"/>
  </conditionalFormatting>
  <conditionalFormatting sqref="AA738">
    <cfRule type="containsText" priority="453" operator="between" text="inconsistent RH">
      <formula>NOT(ISERROR(SEARCH("inconsistent RH",AA738)))</formula>
    </cfRule>
  </conditionalFormatting>
  <conditionalFormatting sqref="N739">
    <cfRule type="duplicateValues" dxfId="0" priority="118"/>
  </conditionalFormatting>
  <conditionalFormatting sqref="AA739">
    <cfRule type="containsText" priority="452" operator="between" text="inconsistent RH">
      <formula>NOT(ISERROR(SEARCH("inconsistent RH",AA739)))</formula>
    </cfRule>
  </conditionalFormatting>
  <conditionalFormatting sqref="N740">
    <cfRule type="duplicateValues" dxfId="0" priority="117"/>
  </conditionalFormatting>
  <conditionalFormatting sqref="AA740">
    <cfRule type="containsText" priority="451" operator="between" text="inconsistent RH">
      <formula>NOT(ISERROR(SEARCH("inconsistent RH",AA740)))</formula>
    </cfRule>
  </conditionalFormatting>
  <conditionalFormatting sqref="N741">
    <cfRule type="duplicateValues" dxfId="0" priority="116"/>
  </conditionalFormatting>
  <conditionalFormatting sqref="AA741">
    <cfRule type="containsText" priority="450" operator="between" text="inconsistent RH">
      <formula>NOT(ISERROR(SEARCH("inconsistent RH",AA741)))</formula>
    </cfRule>
  </conditionalFormatting>
  <conditionalFormatting sqref="N742">
    <cfRule type="duplicateValues" dxfId="0" priority="115"/>
  </conditionalFormatting>
  <conditionalFormatting sqref="AA742">
    <cfRule type="containsText" priority="449" operator="between" text="inconsistent RH">
      <formula>NOT(ISERROR(SEARCH("inconsistent RH",AA742)))</formula>
    </cfRule>
  </conditionalFormatting>
  <conditionalFormatting sqref="N743">
    <cfRule type="duplicateValues" dxfId="0" priority="114"/>
  </conditionalFormatting>
  <conditionalFormatting sqref="AA743">
    <cfRule type="containsText" priority="448" operator="between" text="inconsistent RH">
      <formula>NOT(ISERROR(SEARCH("inconsistent RH",AA743)))</formula>
    </cfRule>
  </conditionalFormatting>
  <conditionalFormatting sqref="N744">
    <cfRule type="duplicateValues" dxfId="0" priority="113"/>
  </conditionalFormatting>
  <conditionalFormatting sqref="AA744">
    <cfRule type="containsText" priority="447" operator="between" text="inconsistent RH">
      <formula>NOT(ISERROR(SEARCH("inconsistent RH",AA744)))</formula>
    </cfRule>
  </conditionalFormatting>
  <conditionalFormatting sqref="N745">
    <cfRule type="duplicateValues" dxfId="0" priority="112"/>
  </conditionalFormatting>
  <conditionalFormatting sqref="AA745">
    <cfRule type="containsText" priority="446" operator="between" text="inconsistent RH">
      <formula>NOT(ISERROR(SEARCH("inconsistent RH",AA745)))</formula>
    </cfRule>
  </conditionalFormatting>
  <conditionalFormatting sqref="N746">
    <cfRule type="duplicateValues" dxfId="0" priority="111"/>
  </conditionalFormatting>
  <conditionalFormatting sqref="AA746">
    <cfRule type="containsText" priority="445" operator="between" text="inconsistent RH">
      <formula>NOT(ISERROR(SEARCH("inconsistent RH",AA746)))</formula>
    </cfRule>
  </conditionalFormatting>
  <conditionalFormatting sqref="N747">
    <cfRule type="duplicateValues" dxfId="0" priority="110"/>
  </conditionalFormatting>
  <conditionalFormatting sqref="AA747">
    <cfRule type="containsText" priority="444" operator="between" text="inconsistent RH">
      <formula>NOT(ISERROR(SEARCH("inconsistent RH",AA747)))</formula>
    </cfRule>
  </conditionalFormatting>
  <conditionalFormatting sqref="N748">
    <cfRule type="duplicateValues" dxfId="0" priority="109"/>
  </conditionalFormatting>
  <conditionalFormatting sqref="AA748">
    <cfRule type="containsText" priority="443" operator="between" text="inconsistent RH">
      <formula>NOT(ISERROR(SEARCH("inconsistent RH",AA748)))</formula>
    </cfRule>
  </conditionalFormatting>
  <conditionalFormatting sqref="N749">
    <cfRule type="duplicateValues" dxfId="0" priority="108"/>
  </conditionalFormatting>
  <conditionalFormatting sqref="AA749">
    <cfRule type="containsText" priority="442" operator="between" text="inconsistent RH">
      <formula>NOT(ISERROR(SEARCH("inconsistent RH",AA749)))</formula>
    </cfRule>
  </conditionalFormatting>
  <conditionalFormatting sqref="N750">
    <cfRule type="duplicateValues" dxfId="0" priority="107"/>
  </conditionalFormatting>
  <conditionalFormatting sqref="AA750">
    <cfRule type="containsText" priority="441" operator="between" text="inconsistent RH">
      <formula>NOT(ISERROR(SEARCH("inconsistent RH",AA750)))</formula>
    </cfRule>
  </conditionalFormatting>
  <conditionalFormatting sqref="N751">
    <cfRule type="duplicateValues" dxfId="0" priority="106"/>
  </conditionalFormatting>
  <conditionalFormatting sqref="AA751">
    <cfRule type="containsText" priority="440" operator="between" text="inconsistent RH">
      <formula>NOT(ISERROR(SEARCH("inconsistent RH",AA751)))</formula>
    </cfRule>
  </conditionalFormatting>
  <conditionalFormatting sqref="N752">
    <cfRule type="duplicateValues" dxfId="0" priority="105"/>
  </conditionalFormatting>
  <conditionalFormatting sqref="AA752">
    <cfRule type="containsText" priority="439" operator="between" text="inconsistent RH">
      <formula>NOT(ISERROR(SEARCH("inconsistent RH",AA752)))</formula>
    </cfRule>
  </conditionalFormatting>
  <conditionalFormatting sqref="N753">
    <cfRule type="duplicateValues" dxfId="0" priority="104"/>
  </conditionalFormatting>
  <conditionalFormatting sqref="AA753">
    <cfRule type="containsText" priority="438" operator="between" text="inconsistent RH">
      <formula>NOT(ISERROR(SEARCH("inconsistent RH",AA753)))</formula>
    </cfRule>
  </conditionalFormatting>
  <conditionalFormatting sqref="N754">
    <cfRule type="duplicateValues" dxfId="0" priority="103"/>
  </conditionalFormatting>
  <conditionalFormatting sqref="AA754">
    <cfRule type="containsText" priority="437" operator="between" text="inconsistent RH">
      <formula>NOT(ISERROR(SEARCH("inconsistent RH",AA754)))</formula>
    </cfRule>
  </conditionalFormatting>
  <conditionalFormatting sqref="N755">
    <cfRule type="duplicateValues" dxfId="0" priority="102"/>
  </conditionalFormatting>
  <conditionalFormatting sqref="AA755">
    <cfRule type="containsText" priority="436" operator="between" text="inconsistent RH">
      <formula>NOT(ISERROR(SEARCH("inconsistent RH",AA755)))</formula>
    </cfRule>
  </conditionalFormatting>
  <conditionalFormatting sqref="N756">
    <cfRule type="duplicateValues" dxfId="0" priority="101"/>
  </conditionalFormatting>
  <conditionalFormatting sqref="AA756">
    <cfRule type="containsText" priority="435" operator="between" text="inconsistent RH">
      <formula>NOT(ISERROR(SEARCH("inconsistent RH",AA756)))</formula>
    </cfRule>
  </conditionalFormatting>
  <conditionalFormatting sqref="N757">
    <cfRule type="duplicateValues" dxfId="0" priority="100"/>
  </conditionalFormatting>
  <conditionalFormatting sqref="AA757">
    <cfRule type="containsText" priority="434" operator="between" text="inconsistent RH">
      <formula>NOT(ISERROR(SEARCH("inconsistent RH",AA757)))</formula>
    </cfRule>
  </conditionalFormatting>
  <conditionalFormatting sqref="N758">
    <cfRule type="duplicateValues" dxfId="0" priority="99"/>
  </conditionalFormatting>
  <conditionalFormatting sqref="AA758">
    <cfRule type="containsText" priority="433" operator="between" text="inconsistent RH">
      <formula>NOT(ISERROR(SEARCH("inconsistent RH",AA758)))</formula>
    </cfRule>
  </conditionalFormatting>
  <conditionalFormatting sqref="N759">
    <cfRule type="duplicateValues" dxfId="0" priority="98"/>
  </conditionalFormatting>
  <conditionalFormatting sqref="AA759">
    <cfRule type="containsText" priority="432" operator="between" text="inconsistent RH">
      <formula>NOT(ISERROR(SEARCH("inconsistent RH",AA759)))</formula>
    </cfRule>
  </conditionalFormatting>
  <conditionalFormatting sqref="N760">
    <cfRule type="duplicateValues" dxfId="0" priority="97"/>
  </conditionalFormatting>
  <conditionalFormatting sqref="AA760">
    <cfRule type="containsText" priority="431" operator="between" text="inconsistent RH">
      <formula>NOT(ISERROR(SEARCH("inconsistent RH",AA760)))</formula>
    </cfRule>
  </conditionalFormatting>
  <conditionalFormatting sqref="N761">
    <cfRule type="duplicateValues" dxfId="0" priority="96"/>
  </conditionalFormatting>
  <conditionalFormatting sqref="AA761">
    <cfRule type="containsText" priority="430" operator="between" text="inconsistent RH">
      <formula>NOT(ISERROR(SEARCH("inconsistent RH",AA761)))</formula>
    </cfRule>
  </conditionalFormatting>
  <conditionalFormatting sqref="N762">
    <cfRule type="duplicateValues" dxfId="0" priority="95"/>
  </conditionalFormatting>
  <conditionalFormatting sqref="AA762">
    <cfRule type="containsText" priority="429" operator="between" text="inconsistent RH">
      <formula>NOT(ISERROR(SEARCH("inconsistent RH",AA762)))</formula>
    </cfRule>
  </conditionalFormatting>
  <conditionalFormatting sqref="N763">
    <cfRule type="duplicateValues" dxfId="0" priority="94"/>
  </conditionalFormatting>
  <conditionalFormatting sqref="AA763">
    <cfRule type="containsText" priority="428" operator="between" text="inconsistent RH">
      <formula>NOT(ISERROR(SEARCH("inconsistent RH",AA763)))</formula>
    </cfRule>
  </conditionalFormatting>
  <conditionalFormatting sqref="N764">
    <cfRule type="duplicateValues" dxfId="0" priority="93"/>
  </conditionalFormatting>
  <conditionalFormatting sqref="AA764">
    <cfRule type="containsText" priority="427" operator="between" text="inconsistent RH">
      <formula>NOT(ISERROR(SEARCH("inconsistent RH",AA764)))</formula>
    </cfRule>
  </conditionalFormatting>
  <conditionalFormatting sqref="N765">
    <cfRule type="duplicateValues" dxfId="0" priority="92"/>
  </conditionalFormatting>
  <conditionalFormatting sqref="AA765">
    <cfRule type="containsText" priority="426" operator="between" text="inconsistent RH">
      <formula>NOT(ISERROR(SEARCH("inconsistent RH",AA765)))</formula>
    </cfRule>
  </conditionalFormatting>
  <conditionalFormatting sqref="N766">
    <cfRule type="duplicateValues" dxfId="0" priority="91"/>
  </conditionalFormatting>
  <conditionalFormatting sqref="AA766">
    <cfRule type="containsText" priority="425" operator="between" text="inconsistent RH">
      <formula>NOT(ISERROR(SEARCH("inconsistent RH",AA766)))</formula>
    </cfRule>
  </conditionalFormatting>
  <conditionalFormatting sqref="N767">
    <cfRule type="duplicateValues" dxfId="0" priority="90"/>
  </conditionalFormatting>
  <conditionalFormatting sqref="AA767">
    <cfRule type="containsText" priority="424" operator="between" text="inconsistent RH">
      <formula>NOT(ISERROR(SEARCH("inconsistent RH",AA767)))</formula>
    </cfRule>
  </conditionalFormatting>
  <conditionalFormatting sqref="N768">
    <cfRule type="duplicateValues" dxfId="0" priority="89"/>
  </conditionalFormatting>
  <conditionalFormatting sqref="AA768">
    <cfRule type="containsText" priority="423" operator="between" text="inconsistent RH">
      <formula>NOT(ISERROR(SEARCH("inconsistent RH",AA768)))</formula>
    </cfRule>
  </conditionalFormatting>
  <conditionalFormatting sqref="N769">
    <cfRule type="duplicateValues" dxfId="0" priority="88"/>
  </conditionalFormatting>
  <conditionalFormatting sqref="AA769">
    <cfRule type="containsText" priority="422" operator="between" text="inconsistent RH">
      <formula>NOT(ISERROR(SEARCH("inconsistent RH",AA769)))</formula>
    </cfRule>
  </conditionalFormatting>
  <conditionalFormatting sqref="N770">
    <cfRule type="duplicateValues" dxfId="0" priority="87"/>
  </conditionalFormatting>
  <conditionalFormatting sqref="AA770">
    <cfRule type="containsText" priority="421" operator="between" text="inconsistent RH">
      <formula>NOT(ISERROR(SEARCH("inconsistent RH",AA770)))</formula>
    </cfRule>
  </conditionalFormatting>
  <conditionalFormatting sqref="N771">
    <cfRule type="duplicateValues" dxfId="0" priority="86"/>
  </conditionalFormatting>
  <conditionalFormatting sqref="AA771">
    <cfRule type="containsText" priority="420" operator="between" text="inconsistent RH">
      <formula>NOT(ISERROR(SEARCH("inconsistent RH",AA771)))</formula>
    </cfRule>
  </conditionalFormatting>
  <conditionalFormatting sqref="N772">
    <cfRule type="duplicateValues" dxfId="0" priority="85"/>
  </conditionalFormatting>
  <conditionalFormatting sqref="AA772">
    <cfRule type="containsText" priority="419" operator="between" text="inconsistent RH">
      <formula>NOT(ISERROR(SEARCH("inconsistent RH",AA772)))</formula>
    </cfRule>
  </conditionalFormatting>
  <conditionalFormatting sqref="N773">
    <cfRule type="duplicateValues" dxfId="0" priority="84"/>
  </conditionalFormatting>
  <conditionalFormatting sqref="AA773">
    <cfRule type="containsText" priority="418" operator="between" text="inconsistent RH">
      <formula>NOT(ISERROR(SEARCH("inconsistent RH",AA773)))</formula>
    </cfRule>
  </conditionalFormatting>
  <conditionalFormatting sqref="N774">
    <cfRule type="duplicateValues" dxfId="0" priority="83"/>
  </conditionalFormatting>
  <conditionalFormatting sqref="AA774">
    <cfRule type="containsText" priority="417" operator="between" text="inconsistent RH">
      <formula>NOT(ISERROR(SEARCH("inconsistent RH",AA774)))</formula>
    </cfRule>
  </conditionalFormatting>
  <conditionalFormatting sqref="N775">
    <cfRule type="duplicateValues" dxfId="0" priority="82"/>
  </conditionalFormatting>
  <conditionalFormatting sqref="AA775">
    <cfRule type="containsText" priority="416" operator="between" text="inconsistent RH">
      <formula>NOT(ISERROR(SEARCH("inconsistent RH",AA775)))</formula>
    </cfRule>
  </conditionalFormatting>
  <conditionalFormatting sqref="N776">
    <cfRule type="duplicateValues" dxfId="0" priority="81"/>
  </conditionalFormatting>
  <conditionalFormatting sqref="AA776">
    <cfRule type="containsText" priority="415" operator="between" text="inconsistent RH">
      <formula>NOT(ISERROR(SEARCH("inconsistent RH",AA776)))</formula>
    </cfRule>
  </conditionalFormatting>
  <conditionalFormatting sqref="N777">
    <cfRule type="duplicateValues" dxfId="0" priority="80"/>
  </conditionalFormatting>
  <conditionalFormatting sqref="AA777">
    <cfRule type="containsText" priority="414" operator="between" text="inconsistent RH">
      <formula>NOT(ISERROR(SEARCH("inconsistent RH",AA777)))</formula>
    </cfRule>
  </conditionalFormatting>
  <conditionalFormatting sqref="N778">
    <cfRule type="duplicateValues" dxfId="0" priority="79"/>
  </conditionalFormatting>
  <conditionalFormatting sqref="AA778">
    <cfRule type="containsText" priority="413" operator="between" text="inconsistent RH">
      <formula>NOT(ISERROR(SEARCH("inconsistent RH",AA778)))</formula>
    </cfRule>
  </conditionalFormatting>
  <conditionalFormatting sqref="N779">
    <cfRule type="duplicateValues" dxfId="0" priority="78"/>
  </conditionalFormatting>
  <conditionalFormatting sqref="AA779">
    <cfRule type="containsText" priority="412" operator="between" text="inconsistent RH">
      <formula>NOT(ISERROR(SEARCH("inconsistent RH",AA779)))</formula>
    </cfRule>
  </conditionalFormatting>
  <conditionalFormatting sqref="N780">
    <cfRule type="duplicateValues" dxfId="0" priority="77"/>
  </conditionalFormatting>
  <conditionalFormatting sqref="AA780">
    <cfRule type="containsText" priority="411" operator="between" text="inconsistent RH">
      <formula>NOT(ISERROR(SEARCH("inconsistent RH",AA780)))</formula>
    </cfRule>
  </conditionalFormatting>
  <conditionalFormatting sqref="N781">
    <cfRule type="duplicateValues" dxfId="0" priority="76"/>
  </conditionalFormatting>
  <conditionalFormatting sqref="AA781">
    <cfRule type="containsText" priority="410" operator="between" text="inconsistent RH">
      <formula>NOT(ISERROR(SEARCH("inconsistent RH",AA781)))</formula>
    </cfRule>
  </conditionalFormatting>
  <conditionalFormatting sqref="N782">
    <cfRule type="duplicateValues" dxfId="0" priority="75"/>
  </conditionalFormatting>
  <conditionalFormatting sqref="AA782">
    <cfRule type="containsText" priority="409" operator="between" text="inconsistent RH">
      <formula>NOT(ISERROR(SEARCH("inconsistent RH",AA782)))</formula>
    </cfRule>
  </conditionalFormatting>
  <conditionalFormatting sqref="N783">
    <cfRule type="duplicateValues" dxfId="0" priority="74"/>
  </conditionalFormatting>
  <conditionalFormatting sqref="AA783">
    <cfRule type="containsText" priority="408" operator="between" text="inconsistent RH">
      <formula>NOT(ISERROR(SEARCH("inconsistent RH",AA783)))</formula>
    </cfRule>
  </conditionalFormatting>
  <conditionalFormatting sqref="N784">
    <cfRule type="duplicateValues" dxfId="0" priority="73"/>
  </conditionalFormatting>
  <conditionalFormatting sqref="AA784">
    <cfRule type="containsText" priority="407" operator="between" text="inconsistent RH">
      <formula>NOT(ISERROR(SEARCH("inconsistent RH",AA784)))</formula>
    </cfRule>
  </conditionalFormatting>
  <conditionalFormatting sqref="N785">
    <cfRule type="duplicateValues" dxfId="0" priority="72"/>
  </conditionalFormatting>
  <conditionalFormatting sqref="AA785">
    <cfRule type="containsText" priority="406" operator="between" text="inconsistent RH">
      <formula>NOT(ISERROR(SEARCH("inconsistent RH",AA785)))</formula>
    </cfRule>
  </conditionalFormatting>
  <conditionalFormatting sqref="N786">
    <cfRule type="duplicateValues" dxfId="0" priority="71"/>
  </conditionalFormatting>
  <conditionalFormatting sqref="AA786">
    <cfRule type="containsText" priority="405" operator="between" text="inconsistent RH">
      <formula>NOT(ISERROR(SEARCH("inconsistent RH",AA786)))</formula>
    </cfRule>
  </conditionalFormatting>
  <conditionalFormatting sqref="N787">
    <cfRule type="duplicateValues" dxfId="0" priority="70"/>
  </conditionalFormatting>
  <conditionalFormatting sqref="AA787">
    <cfRule type="containsText" priority="404" operator="between" text="inconsistent RH">
      <formula>NOT(ISERROR(SEARCH("inconsistent RH",AA787)))</formula>
    </cfRule>
  </conditionalFormatting>
  <conditionalFormatting sqref="N788">
    <cfRule type="duplicateValues" dxfId="0" priority="69"/>
  </conditionalFormatting>
  <conditionalFormatting sqref="AA788">
    <cfRule type="containsText" priority="403" operator="between" text="inconsistent RH">
      <formula>NOT(ISERROR(SEARCH("inconsistent RH",AA788)))</formula>
    </cfRule>
  </conditionalFormatting>
  <conditionalFormatting sqref="N789">
    <cfRule type="duplicateValues" dxfId="0" priority="68"/>
  </conditionalFormatting>
  <conditionalFormatting sqref="AA789">
    <cfRule type="containsText" priority="402" operator="between" text="inconsistent RH">
      <formula>NOT(ISERROR(SEARCH("inconsistent RH",AA789)))</formula>
    </cfRule>
  </conditionalFormatting>
  <conditionalFormatting sqref="N790">
    <cfRule type="duplicateValues" dxfId="0" priority="67"/>
  </conditionalFormatting>
  <conditionalFormatting sqref="AA790">
    <cfRule type="containsText" priority="401" operator="between" text="inconsistent RH">
      <formula>NOT(ISERROR(SEARCH("inconsistent RH",AA790)))</formula>
    </cfRule>
  </conditionalFormatting>
  <conditionalFormatting sqref="N791">
    <cfRule type="duplicateValues" dxfId="0" priority="66"/>
  </conditionalFormatting>
  <conditionalFormatting sqref="AA791">
    <cfRule type="containsText" priority="400" operator="between" text="inconsistent RH">
      <formula>NOT(ISERROR(SEARCH("inconsistent RH",AA791)))</formula>
    </cfRule>
  </conditionalFormatting>
  <conditionalFormatting sqref="N792">
    <cfRule type="duplicateValues" dxfId="0" priority="65"/>
  </conditionalFormatting>
  <conditionalFormatting sqref="AA792">
    <cfRule type="containsText" priority="399" operator="between" text="inconsistent RH">
      <formula>NOT(ISERROR(SEARCH("inconsistent RH",AA792)))</formula>
    </cfRule>
  </conditionalFormatting>
  <conditionalFormatting sqref="N793">
    <cfRule type="duplicateValues" dxfId="0" priority="64"/>
  </conditionalFormatting>
  <conditionalFormatting sqref="AA793">
    <cfRule type="containsText" priority="398" operator="between" text="inconsistent RH">
      <formula>NOT(ISERROR(SEARCH("inconsistent RH",AA793)))</formula>
    </cfRule>
  </conditionalFormatting>
  <conditionalFormatting sqref="N794">
    <cfRule type="duplicateValues" dxfId="0" priority="63"/>
  </conditionalFormatting>
  <conditionalFormatting sqref="AA794">
    <cfRule type="containsText" priority="397" operator="between" text="inconsistent RH">
      <formula>NOT(ISERROR(SEARCH("inconsistent RH",AA794)))</formula>
    </cfRule>
  </conditionalFormatting>
  <conditionalFormatting sqref="N795">
    <cfRule type="duplicateValues" dxfId="0" priority="62"/>
  </conditionalFormatting>
  <conditionalFormatting sqref="AA795">
    <cfRule type="containsText" priority="396" operator="between" text="inconsistent RH">
      <formula>NOT(ISERROR(SEARCH("inconsistent RH",AA795)))</formula>
    </cfRule>
  </conditionalFormatting>
  <conditionalFormatting sqref="N796">
    <cfRule type="duplicateValues" dxfId="0" priority="61"/>
  </conditionalFormatting>
  <conditionalFormatting sqref="AA796">
    <cfRule type="containsText" priority="395" operator="between" text="inconsistent RH">
      <formula>NOT(ISERROR(SEARCH("inconsistent RH",AA796)))</formula>
    </cfRule>
  </conditionalFormatting>
  <conditionalFormatting sqref="N797">
    <cfRule type="duplicateValues" dxfId="0" priority="60"/>
  </conditionalFormatting>
  <conditionalFormatting sqref="AA797">
    <cfRule type="containsText" priority="394" operator="between" text="inconsistent RH">
      <formula>NOT(ISERROR(SEARCH("inconsistent RH",AA797)))</formula>
    </cfRule>
  </conditionalFormatting>
  <conditionalFormatting sqref="N798">
    <cfRule type="duplicateValues" dxfId="0" priority="59"/>
  </conditionalFormatting>
  <conditionalFormatting sqref="AA798">
    <cfRule type="containsText" priority="393" operator="between" text="inconsistent RH">
      <formula>NOT(ISERROR(SEARCH("inconsistent RH",AA798)))</formula>
    </cfRule>
  </conditionalFormatting>
  <conditionalFormatting sqref="N799">
    <cfRule type="duplicateValues" dxfId="0" priority="58"/>
  </conditionalFormatting>
  <conditionalFormatting sqref="AA799">
    <cfRule type="containsText" priority="392" operator="between" text="inconsistent RH">
      <formula>NOT(ISERROR(SEARCH("inconsistent RH",AA799)))</formula>
    </cfRule>
  </conditionalFormatting>
  <conditionalFormatting sqref="N800">
    <cfRule type="duplicateValues" dxfId="0" priority="57"/>
  </conditionalFormatting>
  <conditionalFormatting sqref="AA800">
    <cfRule type="containsText" priority="391" operator="between" text="inconsistent RH">
      <formula>NOT(ISERROR(SEARCH("inconsistent RH",AA800)))</formula>
    </cfRule>
  </conditionalFormatting>
  <conditionalFormatting sqref="N801">
    <cfRule type="duplicateValues" dxfId="0" priority="56"/>
  </conditionalFormatting>
  <conditionalFormatting sqref="AA801">
    <cfRule type="containsText" priority="390" operator="between" text="inconsistent RH">
      <formula>NOT(ISERROR(SEARCH("inconsistent RH",AA801)))</formula>
    </cfRule>
  </conditionalFormatting>
  <conditionalFormatting sqref="N802">
    <cfRule type="duplicateValues" dxfId="0" priority="55"/>
  </conditionalFormatting>
  <conditionalFormatting sqref="AA802">
    <cfRule type="containsText" priority="389" operator="between" text="inconsistent RH">
      <formula>NOT(ISERROR(SEARCH("inconsistent RH",AA802)))</formula>
    </cfRule>
  </conditionalFormatting>
  <conditionalFormatting sqref="N803">
    <cfRule type="duplicateValues" dxfId="0" priority="54"/>
  </conditionalFormatting>
  <conditionalFormatting sqref="AA803">
    <cfRule type="containsText" priority="388" operator="between" text="inconsistent RH">
      <formula>NOT(ISERROR(SEARCH("inconsistent RH",AA803)))</formula>
    </cfRule>
  </conditionalFormatting>
  <conditionalFormatting sqref="N804">
    <cfRule type="duplicateValues" dxfId="0" priority="53"/>
  </conditionalFormatting>
  <conditionalFormatting sqref="AA804">
    <cfRule type="containsText" priority="387" operator="between" text="inconsistent RH">
      <formula>NOT(ISERROR(SEARCH("inconsistent RH",AA804)))</formula>
    </cfRule>
  </conditionalFormatting>
  <conditionalFormatting sqref="N805">
    <cfRule type="duplicateValues" dxfId="0" priority="52"/>
  </conditionalFormatting>
  <conditionalFormatting sqref="AA805">
    <cfRule type="containsText" priority="386" operator="between" text="inconsistent RH">
      <formula>NOT(ISERROR(SEARCH("inconsistent RH",AA805)))</formula>
    </cfRule>
  </conditionalFormatting>
  <conditionalFormatting sqref="N806">
    <cfRule type="duplicateValues" dxfId="0" priority="51"/>
  </conditionalFormatting>
  <conditionalFormatting sqref="AA806">
    <cfRule type="containsText" priority="385" operator="between" text="inconsistent RH">
      <formula>NOT(ISERROR(SEARCH("inconsistent RH",AA806)))</formula>
    </cfRule>
  </conditionalFormatting>
  <conditionalFormatting sqref="N807">
    <cfRule type="duplicateValues" dxfId="0" priority="50"/>
  </conditionalFormatting>
  <conditionalFormatting sqref="AA807">
    <cfRule type="containsText" priority="384" operator="between" text="inconsistent RH">
      <formula>NOT(ISERROR(SEARCH("inconsistent RH",AA807)))</formula>
    </cfRule>
  </conditionalFormatting>
  <conditionalFormatting sqref="N808">
    <cfRule type="duplicateValues" dxfId="0" priority="49"/>
  </conditionalFormatting>
  <conditionalFormatting sqref="AA808">
    <cfRule type="containsText" priority="383" operator="between" text="inconsistent RH">
      <formula>NOT(ISERROR(SEARCH("inconsistent RH",AA808)))</formula>
    </cfRule>
  </conditionalFormatting>
  <conditionalFormatting sqref="N809">
    <cfRule type="duplicateValues" dxfId="0" priority="48"/>
  </conditionalFormatting>
  <conditionalFormatting sqref="AA809">
    <cfRule type="containsText" priority="382" operator="between" text="inconsistent RH">
      <formula>NOT(ISERROR(SEARCH("inconsistent RH",AA809)))</formula>
    </cfRule>
  </conditionalFormatting>
  <conditionalFormatting sqref="N810">
    <cfRule type="duplicateValues" dxfId="0" priority="47"/>
  </conditionalFormatting>
  <conditionalFormatting sqref="AA810">
    <cfRule type="containsText" priority="381" operator="between" text="inconsistent RH">
      <formula>NOT(ISERROR(SEARCH("inconsistent RH",AA810)))</formula>
    </cfRule>
  </conditionalFormatting>
  <conditionalFormatting sqref="N811">
    <cfRule type="duplicateValues" dxfId="0" priority="46"/>
  </conditionalFormatting>
  <conditionalFormatting sqref="AA811">
    <cfRule type="containsText" priority="380" operator="between" text="inconsistent RH">
      <formula>NOT(ISERROR(SEARCH("inconsistent RH",AA811)))</formula>
    </cfRule>
  </conditionalFormatting>
  <conditionalFormatting sqref="N812">
    <cfRule type="duplicateValues" dxfId="0" priority="45"/>
  </conditionalFormatting>
  <conditionalFormatting sqref="AA812">
    <cfRule type="containsText" priority="379" operator="between" text="inconsistent RH">
      <formula>NOT(ISERROR(SEARCH("inconsistent RH",AA812)))</formula>
    </cfRule>
  </conditionalFormatting>
  <conditionalFormatting sqref="N813">
    <cfRule type="duplicateValues" dxfId="0" priority="44"/>
  </conditionalFormatting>
  <conditionalFormatting sqref="AA813">
    <cfRule type="containsText" priority="378" operator="between" text="inconsistent RH">
      <formula>NOT(ISERROR(SEARCH("inconsistent RH",AA813)))</formula>
    </cfRule>
  </conditionalFormatting>
  <conditionalFormatting sqref="N814">
    <cfRule type="duplicateValues" dxfId="0" priority="43"/>
  </conditionalFormatting>
  <conditionalFormatting sqref="AA814">
    <cfRule type="containsText" priority="377" operator="between" text="inconsistent RH">
      <formula>NOT(ISERROR(SEARCH("inconsistent RH",AA814)))</formula>
    </cfRule>
  </conditionalFormatting>
  <conditionalFormatting sqref="N815">
    <cfRule type="duplicateValues" dxfId="0" priority="42"/>
  </conditionalFormatting>
  <conditionalFormatting sqref="AA815">
    <cfRule type="containsText" priority="376" operator="between" text="inconsistent RH">
      <formula>NOT(ISERROR(SEARCH("inconsistent RH",AA815)))</formula>
    </cfRule>
  </conditionalFormatting>
  <conditionalFormatting sqref="N816">
    <cfRule type="duplicateValues" dxfId="0" priority="41"/>
  </conditionalFormatting>
  <conditionalFormatting sqref="AA816">
    <cfRule type="containsText" priority="375" operator="between" text="inconsistent RH">
      <formula>NOT(ISERROR(SEARCH("inconsistent RH",AA816)))</formula>
    </cfRule>
  </conditionalFormatting>
  <conditionalFormatting sqref="N817">
    <cfRule type="duplicateValues" dxfId="0" priority="40"/>
  </conditionalFormatting>
  <conditionalFormatting sqref="AA817">
    <cfRule type="containsText" priority="374" operator="between" text="inconsistent RH">
      <formula>NOT(ISERROR(SEARCH("inconsistent RH",AA817)))</formula>
    </cfRule>
  </conditionalFormatting>
  <conditionalFormatting sqref="N818">
    <cfRule type="duplicateValues" dxfId="0" priority="39"/>
  </conditionalFormatting>
  <conditionalFormatting sqref="AA818">
    <cfRule type="containsText" priority="373" operator="between" text="inconsistent RH">
      <formula>NOT(ISERROR(SEARCH("inconsistent RH",AA818)))</formula>
    </cfRule>
  </conditionalFormatting>
  <conditionalFormatting sqref="N819">
    <cfRule type="duplicateValues" dxfId="0" priority="38"/>
  </conditionalFormatting>
  <conditionalFormatting sqref="AA819">
    <cfRule type="containsText" priority="372" operator="between" text="inconsistent RH">
      <formula>NOT(ISERROR(SEARCH("inconsistent RH",AA819)))</formula>
    </cfRule>
  </conditionalFormatting>
  <conditionalFormatting sqref="N820">
    <cfRule type="duplicateValues" dxfId="0" priority="37"/>
  </conditionalFormatting>
  <conditionalFormatting sqref="AA820">
    <cfRule type="containsText" priority="371" operator="between" text="inconsistent RH">
      <formula>NOT(ISERROR(SEARCH("inconsistent RH",AA820)))</formula>
    </cfRule>
  </conditionalFormatting>
  <conditionalFormatting sqref="N821">
    <cfRule type="duplicateValues" dxfId="0" priority="36"/>
  </conditionalFormatting>
  <conditionalFormatting sqref="AA821">
    <cfRule type="containsText" priority="370" operator="between" text="inconsistent RH">
      <formula>NOT(ISERROR(SEARCH("inconsistent RH",AA821)))</formula>
    </cfRule>
  </conditionalFormatting>
  <conditionalFormatting sqref="N822">
    <cfRule type="duplicateValues" dxfId="0" priority="35"/>
  </conditionalFormatting>
  <conditionalFormatting sqref="AA822">
    <cfRule type="containsText" priority="369" operator="between" text="inconsistent RH">
      <formula>NOT(ISERROR(SEARCH("inconsistent RH",AA822)))</formula>
    </cfRule>
  </conditionalFormatting>
  <conditionalFormatting sqref="N823">
    <cfRule type="duplicateValues" dxfId="0" priority="34"/>
  </conditionalFormatting>
  <conditionalFormatting sqref="AA823">
    <cfRule type="containsText" priority="368" operator="between" text="inconsistent RH">
      <formula>NOT(ISERROR(SEARCH("inconsistent RH",AA823)))</formula>
    </cfRule>
  </conditionalFormatting>
  <conditionalFormatting sqref="N824">
    <cfRule type="duplicateValues" dxfId="0" priority="33"/>
  </conditionalFormatting>
  <conditionalFormatting sqref="AA824">
    <cfRule type="containsText" priority="367" operator="between" text="inconsistent RH">
      <formula>NOT(ISERROR(SEARCH("inconsistent RH",AA824)))</formula>
    </cfRule>
  </conditionalFormatting>
  <conditionalFormatting sqref="N825">
    <cfRule type="duplicateValues" dxfId="0" priority="32"/>
  </conditionalFormatting>
  <conditionalFormatting sqref="AA825">
    <cfRule type="containsText" priority="366" operator="between" text="inconsistent RH">
      <formula>NOT(ISERROR(SEARCH("inconsistent RH",AA825)))</formula>
    </cfRule>
  </conditionalFormatting>
  <conditionalFormatting sqref="N826">
    <cfRule type="duplicateValues" dxfId="0" priority="31"/>
  </conditionalFormatting>
  <conditionalFormatting sqref="AA826">
    <cfRule type="containsText" priority="365" operator="between" text="inconsistent RH">
      <formula>NOT(ISERROR(SEARCH("inconsistent RH",AA826)))</formula>
    </cfRule>
  </conditionalFormatting>
  <conditionalFormatting sqref="N827">
    <cfRule type="duplicateValues" dxfId="0" priority="30"/>
  </conditionalFormatting>
  <conditionalFormatting sqref="AA827">
    <cfRule type="containsText" priority="364" operator="between" text="inconsistent RH">
      <formula>NOT(ISERROR(SEARCH("inconsistent RH",AA827)))</formula>
    </cfRule>
  </conditionalFormatting>
  <conditionalFormatting sqref="N828">
    <cfRule type="duplicateValues" dxfId="0" priority="29"/>
  </conditionalFormatting>
  <conditionalFormatting sqref="AA828">
    <cfRule type="containsText" priority="363" operator="between" text="inconsistent RH">
      <formula>NOT(ISERROR(SEARCH("inconsistent RH",AA828)))</formula>
    </cfRule>
  </conditionalFormatting>
  <conditionalFormatting sqref="N829">
    <cfRule type="duplicateValues" dxfId="0" priority="28"/>
  </conditionalFormatting>
  <conditionalFormatting sqref="AA829">
    <cfRule type="containsText" priority="362" operator="between" text="inconsistent RH">
      <formula>NOT(ISERROR(SEARCH("inconsistent RH",AA829)))</formula>
    </cfRule>
  </conditionalFormatting>
  <conditionalFormatting sqref="N830">
    <cfRule type="duplicateValues" dxfId="0" priority="27"/>
  </conditionalFormatting>
  <conditionalFormatting sqref="AA830">
    <cfRule type="containsText" priority="361" operator="between" text="inconsistent RH">
      <formula>NOT(ISERROR(SEARCH("inconsistent RH",AA830)))</formula>
    </cfRule>
  </conditionalFormatting>
  <conditionalFormatting sqref="N831">
    <cfRule type="duplicateValues" dxfId="0" priority="26"/>
  </conditionalFormatting>
  <conditionalFormatting sqref="AA831">
    <cfRule type="containsText" priority="360" operator="between" text="inconsistent RH">
      <formula>NOT(ISERROR(SEARCH("inconsistent RH",AA831)))</formula>
    </cfRule>
  </conditionalFormatting>
  <conditionalFormatting sqref="N832">
    <cfRule type="duplicateValues" dxfId="0" priority="25"/>
  </conditionalFormatting>
  <conditionalFormatting sqref="AA832">
    <cfRule type="containsText" priority="359" operator="between" text="inconsistent RH">
      <formula>NOT(ISERROR(SEARCH("inconsistent RH",AA832)))</formula>
    </cfRule>
  </conditionalFormatting>
  <conditionalFormatting sqref="N833">
    <cfRule type="duplicateValues" dxfId="0" priority="24"/>
  </conditionalFormatting>
  <conditionalFormatting sqref="AA833">
    <cfRule type="containsText" priority="358" operator="between" text="inconsistent RH">
      <formula>NOT(ISERROR(SEARCH("inconsistent RH",AA833)))</formula>
    </cfRule>
  </conditionalFormatting>
  <conditionalFormatting sqref="N834">
    <cfRule type="duplicateValues" dxfId="0" priority="23"/>
  </conditionalFormatting>
  <conditionalFormatting sqref="AA834">
    <cfRule type="containsText" priority="357" operator="between" text="inconsistent RH">
      <formula>NOT(ISERROR(SEARCH("inconsistent RH",AA834)))</formula>
    </cfRule>
  </conditionalFormatting>
  <conditionalFormatting sqref="N835">
    <cfRule type="duplicateValues" dxfId="0" priority="22"/>
  </conditionalFormatting>
  <conditionalFormatting sqref="AA835">
    <cfRule type="containsText" priority="356" operator="between" text="inconsistent RH">
      <formula>NOT(ISERROR(SEARCH("inconsistent RH",AA835)))</formula>
    </cfRule>
  </conditionalFormatting>
  <conditionalFormatting sqref="N836">
    <cfRule type="duplicateValues" dxfId="0" priority="21"/>
  </conditionalFormatting>
  <conditionalFormatting sqref="AA836">
    <cfRule type="containsText" priority="355" operator="between" text="inconsistent RH">
      <formula>NOT(ISERROR(SEARCH("inconsistent RH",AA836)))</formula>
    </cfRule>
  </conditionalFormatting>
  <conditionalFormatting sqref="N837">
    <cfRule type="duplicateValues" dxfId="0" priority="20"/>
  </conditionalFormatting>
  <conditionalFormatting sqref="AA837">
    <cfRule type="containsText" priority="354" operator="between" text="inconsistent RH">
      <formula>NOT(ISERROR(SEARCH("inconsistent RH",AA837)))</formula>
    </cfRule>
  </conditionalFormatting>
  <conditionalFormatting sqref="N838">
    <cfRule type="duplicateValues" dxfId="0" priority="19"/>
  </conditionalFormatting>
  <conditionalFormatting sqref="AA838">
    <cfRule type="containsText" priority="353" operator="between" text="inconsistent RH">
      <formula>NOT(ISERROR(SEARCH("inconsistent RH",AA838)))</formula>
    </cfRule>
  </conditionalFormatting>
  <conditionalFormatting sqref="N839">
    <cfRule type="duplicateValues" dxfId="0" priority="18"/>
  </conditionalFormatting>
  <conditionalFormatting sqref="AA839">
    <cfRule type="containsText" priority="352" operator="between" text="inconsistent RH">
      <formula>NOT(ISERROR(SEARCH("inconsistent RH",AA839)))</formula>
    </cfRule>
  </conditionalFormatting>
  <conditionalFormatting sqref="N840">
    <cfRule type="duplicateValues" dxfId="0" priority="17"/>
  </conditionalFormatting>
  <conditionalFormatting sqref="AA840">
    <cfRule type="containsText" priority="351" operator="between" text="inconsistent RH">
      <formula>NOT(ISERROR(SEARCH("inconsistent RH",AA840)))</formula>
    </cfRule>
  </conditionalFormatting>
  <conditionalFormatting sqref="N841">
    <cfRule type="duplicateValues" dxfId="0" priority="16"/>
  </conditionalFormatting>
  <conditionalFormatting sqref="AA841">
    <cfRule type="containsText" priority="350" operator="between" text="inconsistent RH">
      <formula>NOT(ISERROR(SEARCH("inconsistent RH",AA841)))</formula>
    </cfRule>
  </conditionalFormatting>
  <conditionalFormatting sqref="N842">
    <cfRule type="duplicateValues" dxfId="0" priority="15"/>
  </conditionalFormatting>
  <conditionalFormatting sqref="AA842">
    <cfRule type="containsText" priority="349" operator="between" text="inconsistent RH">
      <formula>NOT(ISERROR(SEARCH("inconsistent RH",AA842)))</formula>
    </cfRule>
  </conditionalFormatting>
  <conditionalFormatting sqref="N843">
    <cfRule type="duplicateValues" dxfId="0" priority="14"/>
  </conditionalFormatting>
  <conditionalFormatting sqref="AA843">
    <cfRule type="containsText" priority="348" operator="between" text="inconsistent RH">
      <formula>NOT(ISERROR(SEARCH("inconsistent RH",AA843)))</formula>
    </cfRule>
  </conditionalFormatting>
  <conditionalFormatting sqref="N844">
    <cfRule type="duplicateValues" dxfId="0" priority="13"/>
  </conditionalFormatting>
  <conditionalFormatting sqref="AA844">
    <cfRule type="containsText" priority="347" operator="between" text="inconsistent RH">
      <formula>NOT(ISERROR(SEARCH("inconsistent RH",AA844)))</formula>
    </cfRule>
  </conditionalFormatting>
  <conditionalFormatting sqref="N845">
    <cfRule type="duplicateValues" dxfId="0" priority="12"/>
  </conditionalFormatting>
  <conditionalFormatting sqref="AA845">
    <cfRule type="containsText" priority="346" operator="between" text="inconsistent RH">
      <formula>NOT(ISERROR(SEARCH("inconsistent RH",AA845)))</formula>
    </cfRule>
  </conditionalFormatting>
  <conditionalFormatting sqref="N846">
    <cfRule type="duplicateValues" dxfId="0" priority="11"/>
  </conditionalFormatting>
  <conditionalFormatting sqref="AA846">
    <cfRule type="containsText" priority="345" operator="between" text="inconsistent RH">
      <formula>NOT(ISERROR(SEARCH("inconsistent RH",AA846)))</formula>
    </cfRule>
  </conditionalFormatting>
  <conditionalFormatting sqref="N847">
    <cfRule type="duplicateValues" dxfId="0" priority="10"/>
  </conditionalFormatting>
  <conditionalFormatting sqref="AA847">
    <cfRule type="containsText" priority="344" operator="between" text="inconsistent RH">
      <formula>NOT(ISERROR(SEARCH("inconsistent RH",AA847)))</formula>
    </cfRule>
  </conditionalFormatting>
  <conditionalFormatting sqref="N848">
    <cfRule type="duplicateValues" dxfId="0" priority="9"/>
  </conditionalFormatting>
  <conditionalFormatting sqref="AA848">
    <cfRule type="containsText" priority="343" operator="between" text="inconsistent RH">
      <formula>NOT(ISERROR(SEARCH("inconsistent RH",AA848)))</formula>
    </cfRule>
  </conditionalFormatting>
  <conditionalFormatting sqref="N849">
    <cfRule type="duplicateValues" dxfId="0" priority="8"/>
  </conditionalFormatting>
  <conditionalFormatting sqref="AA849">
    <cfRule type="containsText" priority="342" operator="between" text="inconsistent RH">
      <formula>NOT(ISERROR(SEARCH("inconsistent RH",AA849)))</formula>
    </cfRule>
  </conditionalFormatting>
  <conditionalFormatting sqref="N850">
    <cfRule type="duplicateValues" dxfId="0" priority="7"/>
  </conditionalFormatting>
  <conditionalFormatting sqref="AA850">
    <cfRule type="containsText" priority="341" operator="between" text="inconsistent RH">
      <formula>NOT(ISERROR(SEARCH("inconsistent RH",AA850)))</formula>
    </cfRule>
  </conditionalFormatting>
  <conditionalFormatting sqref="N851">
    <cfRule type="duplicateValues" dxfId="0" priority="6"/>
  </conditionalFormatting>
  <conditionalFormatting sqref="AA851">
    <cfRule type="containsText" priority="340" operator="between" text="inconsistent RH">
      <formula>NOT(ISERROR(SEARCH("inconsistent RH",AA851)))</formula>
    </cfRule>
  </conditionalFormatting>
  <conditionalFormatting sqref="N852">
    <cfRule type="duplicateValues" dxfId="0" priority="5"/>
  </conditionalFormatting>
  <conditionalFormatting sqref="AA852">
    <cfRule type="containsText" priority="339" operator="between" text="inconsistent RH">
      <formula>NOT(ISERROR(SEARCH("inconsistent RH",AA852)))</formula>
    </cfRule>
  </conditionalFormatting>
  <conditionalFormatting sqref="N853">
    <cfRule type="duplicateValues" dxfId="0" priority="4"/>
  </conditionalFormatting>
  <conditionalFormatting sqref="AA853">
    <cfRule type="containsText" priority="338" operator="between" text="inconsistent RH">
      <formula>NOT(ISERROR(SEARCH("inconsistent RH",AA853)))</formula>
    </cfRule>
  </conditionalFormatting>
  <conditionalFormatting sqref="N854">
    <cfRule type="duplicateValues" dxfId="0" priority="3"/>
  </conditionalFormatting>
  <conditionalFormatting sqref="AA854">
    <cfRule type="containsText" priority="337" operator="between" text="inconsistent RH">
      <formula>NOT(ISERROR(SEARCH("inconsistent RH",AA854)))</formula>
    </cfRule>
  </conditionalFormatting>
  <conditionalFormatting sqref="N855">
    <cfRule type="duplicateValues" dxfId="0" priority="2"/>
  </conditionalFormatting>
  <conditionalFormatting sqref="AA855">
    <cfRule type="containsText" priority="336" operator="between" text="inconsistent RH">
      <formula>NOT(ISERROR(SEARCH("inconsistent RH",AA855)))</formula>
    </cfRule>
  </conditionalFormatting>
  <conditionalFormatting sqref="N1 N856:N1048576">
    <cfRule type="duplicateValues" dxfId="0" priority="19956"/>
  </conditionalFormatting>
  <dataValidations count="2">
    <dataValidation type="list" allowBlank="1" showInputMessage="1" showErrorMessage="1" sqref="B2">
      <formula1>#REF!</formula1>
    </dataValidation>
    <dataValidation allowBlank="1" showInputMessage="1" showErrorMessage="1" sqref="H3:H855 R3:R855"/>
  </dataValidation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925" operator="containsText" id="{4ed8c74d-0f32-4a0e-aa07-874884f9c21e}">
            <xm:f>NOT(ISERROR(SEARCH(#REF!,AA3)))</xm:f>
            <xm:f>#REF!</xm:f>
          </x14:cfRule>
          <xm:sqref>AA3</xm:sqref>
        </x14:conditionalFormatting>
        <x14:conditionalFormatting xmlns:xm="http://schemas.microsoft.com/office/excel/2006/main">
          <x14:cfRule type="containsText" priority="2924" operator="containsText" id="{994769dc-7038-49fb-aafb-ca6ec7a73788}">
            <xm:f>NOT(ISERROR(SEARCH(#REF!,AA4)))</xm:f>
            <xm:f>#REF!</xm:f>
          </x14:cfRule>
          <xm:sqref>AA4</xm:sqref>
        </x14:conditionalFormatting>
        <x14:conditionalFormatting xmlns:xm="http://schemas.microsoft.com/office/excel/2006/main">
          <x14:cfRule type="containsText" priority="2923" operator="containsText" id="{39c88e28-72b6-4836-831b-f776d0647cf9}">
            <xm:f>NOT(ISERROR(SEARCH(#REF!,AA5)))</xm:f>
            <xm:f>#REF!</xm:f>
          </x14:cfRule>
          <xm:sqref>AA5</xm:sqref>
        </x14:conditionalFormatting>
        <x14:conditionalFormatting xmlns:xm="http://schemas.microsoft.com/office/excel/2006/main">
          <x14:cfRule type="containsText" priority="2922" operator="containsText" id="{4bc101cd-a722-48ec-b9df-e73b61df0c14}">
            <xm:f>NOT(ISERROR(SEARCH(#REF!,AA6)))</xm:f>
            <xm:f>#REF!</xm:f>
          </x14:cfRule>
          <xm:sqref>AA6</xm:sqref>
        </x14:conditionalFormatting>
        <x14:conditionalFormatting xmlns:xm="http://schemas.microsoft.com/office/excel/2006/main">
          <x14:cfRule type="containsText" priority="2921" operator="containsText" id="{78095a5e-4e53-4a4b-9c95-90f2132ee9a2}">
            <xm:f>NOT(ISERROR(SEARCH(#REF!,AA7)))</xm:f>
            <xm:f>#REF!</xm:f>
          </x14:cfRule>
          <xm:sqref>AA7</xm:sqref>
        </x14:conditionalFormatting>
        <x14:conditionalFormatting xmlns:xm="http://schemas.microsoft.com/office/excel/2006/main">
          <x14:cfRule type="containsText" priority="2920" operator="containsText" id="{260c0e41-8122-4294-8f07-6f6ad63423fe}">
            <xm:f>NOT(ISERROR(SEARCH(#REF!,AA8)))</xm:f>
            <xm:f>#REF!</xm:f>
          </x14:cfRule>
          <xm:sqref>AA8</xm:sqref>
        </x14:conditionalFormatting>
        <x14:conditionalFormatting xmlns:xm="http://schemas.microsoft.com/office/excel/2006/main">
          <x14:cfRule type="containsText" priority="2919" operator="containsText" id="{cf777b93-4fac-4ec5-80b7-82be16143e9f}">
            <xm:f>NOT(ISERROR(SEARCH(#REF!,AA9)))</xm:f>
            <xm:f>#REF!</xm:f>
          </x14:cfRule>
          <xm:sqref>AA9</xm:sqref>
        </x14:conditionalFormatting>
        <x14:conditionalFormatting xmlns:xm="http://schemas.microsoft.com/office/excel/2006/main">
          <x14:cfRule type="containsText" priority="2918" operator="containsText" id="{d54a75ea-e33d-4173-a976-0be010775b66}">
            <xm:f>NOT(ISERROR(SEARCH(#REF!,AA10)))</xm:f>
            <xm:f>#REF!</xm:f>
          </x14:cfRule>
          <xm:sqref>AA10</xm:sqref>
        </x14:conditionalFormatting>
        <x14:conditionalFormatting xmlns:xm="http://schemas.microsoft.com/office/excel/2006/main">
          <x14:cfRule type="containsText" priority="2917" operator="containsText" id="{414f5662-8392-4bba-9f57-62756cf56f0b}">
            <xm:f>NOT(ISERROR(SEARCH(#REF!,AA11)))</xm:f>
            <xm:f>#REF!</xm:f>
          </x14:cfRule>
          <xm:sqref>AA11</xm:sqref>
        </x14:conditionalFormatting>
        <x14:conditionalFormatting xmlns:xm="http://schemas.microsoft.com/office/excel/2006/main">
          <x14:cfRule type="containsText" priority="2916" operator="containsText" id="{1e8362da-9c2d-497b-a688-cba90f5dbfdf}">
            <xm:f>NOT(ISERROR(SEARCH(#REF!,AA12)))</xm:f>
            <xm:f>#REF!</xm:f>
          </x14:cfRule>
          <xm:sqref>AA12</xm:sqref>
        </x14:conditionalFormatting>
        <x14:conditionalFormatting xmlns:xm="http://schemas.microsoft.com/office/excel/2006/main">
          <x14:cfRule type="containsText" priority="2914" operator="containsText" id="{b478db2c-cb10-4af4-ba5a-200df92607f7}">
            <xm:f>NOT(ISERROR(SEARCH(#REF!,AA13)))</xm:f>
            <xm:f>#REF!</xm:f>
          </x14:cfRule>
          <xm:sqref>AA13</xm:sqref>
        </x14:conditionalFormatting>
        <x14:conditionalFormatting xmlns:xm="http://schemas.microsoft.com/office/excel/2006/main">
          <x14:cfRule type="containsText" priority="2913" operator="containsText" id="{b4556fb7-4441-416d-9ad0-88f52cc300ce}">
            <xm:f>NOT(ISERROR(SEARCH(#REF!,AA14)))</xm:f>
            <xm:f>#REF!</xm:f>
          </x14:cfRule>
          <xm:sqref>AA14</xm:sqref>
        </x14:conditionalFormatting>
        <x14:conditionalFormatting xmlns:xm="http://schemas.microsoft.com/office/excel/2006/main">
          <x14:cfRule type="containsText" priority="2912" operator="containsText" id="{efc9d3c5-1879-475d-887b-7baa3e17b77a}">
            <xm:f>NOT(ISERROR(SEARCH(#REF!,AA15)))</xm:f>
            <xm:f>#REF!</xm:f>
          </x14:cfRule>
          <xm:sqref>AA15</xm:sqref>
        </x14:conditionalFormatting>
        <x14:conditionalFormatting xmlns:xm="http://schemas.microsoft.com/office/excel/2006/main">
          <x14:cfRule type="containsText" priority="2911" operator="containsText" id="{4f880d91-6156-4b6e-9472-86901996841b}">
            <xm:f>NOT(ISERROR(SEARCH(#REF!,AA16)))</xm:f>
            <xm:f>#REF!</xm:f>
          </x14:cfRule>
          <xm:sqref>AA16</xm:sqref>
        </x14:conditionalFormatting>
        <x14:conditionalFormatting xmlns:xm="http://schemas.microsoft.com/office/excel/2006/main">
          <x14:cfRule type="containsText" priority="2909" operator="containsText" id="{13febac3-16c0-41f1-a351-e37a7914a751}">
            <xm:f>NOT(ISERROR(SEARCH(#REF!,AA17)))</xm:f>
            <xm:f>#REF!</xm:f>
          </x14:cfRule>
          <xm:sqref>AA17</xm:sqref>
        </x14:conditionalFormatting>
        <x14:conditionalFormatting xmlns:xm="http://schemas.microsoft.com/office/excel/2006/main">
          <x14:cfRule type="containsText" priority="2908" operator="containsText" id="{9474ba9b-ebf4-43c0-bddb-1c92404bd642}">
            <xm:f>NOT(ISERROR(SEARCH(#REF!,AA18)))</xm:f>
            <xm:f>#REF!</xm:f>
          </x14:cfRule>
          <xm:sqref>AA18</xm:sqref>
        </x14:conditionalFormatting>
        <x14:conditionalFormatting xmlns:xm="http://schemas.microsoft.com/office/excel/2006/main">
          <x14:cfRule type="containsText" priority="2907" operator="containsText" id="{3ad2b3c5-69ec-472b-a9ba-ef6d324320eb}">
            <xm:f>NOT(ISERROR(SEARCH(#REF!,AA19)))</xm:f>
            <xm:f>#REF!</xm:f>
          </x14:cfRule>
          <xm:sqref>AA19</xm:sqref>
        </x14:conditionalFormatting>
        <x14:conditionalFormatting xmlns:xm="http://schemas.microsoft.com/office/excel/2006/main">
          <x14:cfRule type="containsText" priority="2906" operator="containsText" id="{193b5262-21fa-47ba-85da-7aec64087f52}">
            <xm:f>NOT(ISERROR(SEARCH(#REF!,AA20)))</xm:f>
            <xm:f>#REF!</xm:f>
          </x14:cfRule>
          <xm:sqref>AA20</xm:sqref>
        </x14:conditionalFormatting>
        <x14:conditionalFormatting xmlns:xm="http://schemas.microsoft.com/office/excel/2006/main">
          <x14:cfRule type="containsText" priority="2905" operator="containsText" id="{d654dfc7-f91f-4e2f-8bbf-161b892fafdd}">
            <xm:f>NOT(ISERROR(SEARCH(#REF!,AA21)))</xm:f>
            <xm:f>#REF!</xm:f>
          </x14:cfRule>
          <xm:sqref>AA21</xm:sqref>
        </x14:conditionalFormatting>
        <x14:conditionalFormatting xmlns:xm="http://schemas.microsoft.com/office/excel/2006/main">
          <x14:cfRule type="containsText" priority="2904" operator="containsText" id="{1f164e32-b42f-4b3f-a9b4-2635f393190c}">
            <xm:f>NOT(ISERROR(SEARCH(#REF!,AA22)))</xm:f>
            <xm:f>#REF!</xm:f>
          </x14:cfRule>
          <xm:sqref>AA22</xm:sqref>
        </x14:conditionalFormatting>
        <x14:conditionalFormatting xmlns:xm="http://schemas.microsoft.com/office/excel/2006/main">
          <x14:cfRule type="containsText" priority="2903" operator="containsText" id="{1d950770-2e11-4454-8aff-a71535ba9ab6}">
            <xm:f>NOT(ISERROR(SEARCH(#REF!,AA23)))</xm:f>
            <xm:f>#REF!</xm:f>
          </x14:cfRule>
          <xm:sqref>AA23</xm:sqref>
        </x14:conditionalFormatting>
        <x14:conditionalFormatting xmlns:xm="http://schemas.microsoft.com/office/excel/2006/main">
          <x14:cfRule type="containsText" priority="2902" operator="containsText" id="{61620dbf-1e66-43cb-a5a7-34ac62565b8e}">
            <xm:f>NOT(ISERROR(SEARCH(#REF!,AA24)))</xm:f>
            <xm:f>#REF!</xm:f>
          </x14:cfRule>
          <xm:sqref>AA24</xm:sqref>
        </x14:conditionalFormatting>
        <x14:conditionalFormatting xmlns:xm="http://schemas.microsoft.com/office/excel/2006/main">
          <x14:cfRule type="containsText" priority="2901" operator="containsText" id="{13689e74-b3b6-47bd-be04-716a3875eb37}">
            <xm:f>NOT(ISERROR(SEARCH(#REF!,AA25)))</xm:f>
            <xm:f>#REF!</xm:f>
          </x14:cfRule>
          <xm:sqref>AA25</xm:sqref>
        </x14:conditionalFormatting>
        <x14:conditionalFormatting xmlns:xm="http://schemas.microsoft.com/office/excel/2006/main">
          <x14:cfRule type="containsText" priority="2900" operator="containsText" id="{ac48cba3-acd3-4be1-985e-243f22f9c308}">
            <xm:f>NOT(ISERROR(SEARCH(#REF!,AA26)))</xm:f>
            <xm:f>#REF!</xm:f>
          </x14:cfRule>
          <xm:sqref>AA26</xm:sqref>
        </x14:conditionalFormatting>
        <x14:conditionalFormatting xmlns:xm="http://schemas.microsoft.com/office/excel/2006/main">
          <x14:cfRule type="containsText" priority="2899" operator="containsText" id="{5115c1e4-faef-4c6d-ab84-1c08fed2f499}">
            <xm:f>NOT(ISERROR(SEARCH(#REF!,AA27)))</xm:f>
            <xm:f>#REF!</xm:f>
          </x14:cfRule>
          <xm:sqref>AA27</xm:sqref>
        </x14:conditionalFormatting>
        <x14:conditionalFormatting xmlns:xm="http://schemas.microsoft.com/office/excel/2006/main">
          <x14:cfRule type="containsText" priority="2898" operator="containsText" id="{7bf0bcde-16c6-436b-8f0c-34f735bd04aa}">
            <xm:f>NOT(ISERROR(SEARCH(#REF!,AA28)))</xm:f>
            <xm:f>#REF!</xm:f>
          </x14:cfRule>
          <xm:sqref>AA28</xm:sqref>
        </x14:conditionalFormatting>
        <x14:conditionalFormatting xmlns:xm="http://schemas.microsoft.com/office/excel/2006/main">
          <x14:cfRule type="containsText" priority="2896" operator="containsText" id="{52980f23-5ea8-45e5-805e-37879319f2c7}">
            <xm:f>NOT(ISERROR(SEARCH(#REF!,AA29)))</xm:f>
            <xm:f>#REF!</xm:f>
          </x14:cfRule>
          <xm:sqref>AA29</xm:sqref>
        </x14:conditionalFormatting>
        <x14:conditionalFormatting xmlns:xm="http://schemas.microsoft.com/office/excel/2006/main">
          <x14:cfRule type="containsText" priority="2895" operator="containsText" id="{8e78c232-0f07-43a6-b6b0-2a3a4e32204d}">
            <xm:f>NOT(ISERROR(SEARCH(#REF!,AA30)))</xm:f>
            <xm:f>#REF!</xm:f>
          </x14:cfRule>
          <xm:sqref>AA30</xm:sqref>
        </x14:conditionalFormatting>
        <x14:conditionalFormatting xmlns:xm="http://schemas.microsoft.com/office/excel/2006/main">
          <x14:cfRule type="containsText" priority="2894" operator="containsText" id="{e595e176-1098-49d4-b258-11bdb5f7f239}">
            <xm:f>NOT(ISERROR(SEARCH(#REF!,AA31)))</xm:f>
            <xm:f>#REF!</xm:f>
          </x14:cfRule>
          <xm:sqref>AA31</xm:sqref>
        </x14:conditionalFormatting>
        <x14:conditionalFormatting xmlns:xm="http://schemas.microsoft.com/office/excel/2006/main">
          <x14:cfRule type="containsText" priority="2893" operator="containsText" id="{eb36895a-e2b3-402a-9fe3-c6be3f3f6eba}">
            <xm:f>NOT(ISERROR(SEARCH(#REF!,AA32)))</xm:f>
            <xm:f>#REF!</xm:f>
          </x14:cfRule>
          <xm:sqref>AA32</xm:sqref>
        </x14:conditionalFormatting>
        <x14:conditionalFormatting xmlns:xm="http://schemas.microsoft.com/office/excel/2006/main">
          <x14:cfRule type="containsText" priority="2892" operator="containsText" id="{1423b50b-d0c9-468f-b6a7-aeb17b6afcbc}">
            <xm:f>NOT(ISERROR(SEARCH(#REF!,AA33)))</xm:f>
            <xm:f>#REF!</xm:f>
          </x14:cfRule>
          <xm:sqref>AA33</xm:sqref>
        </x14:conditionalFormatting>
        <x14:conditionalFormatting xmlns:xm="http://schemas.microsoft.com/office/excel/2006/main">
          <x14:cfRule type="containsText" priority="2891" operator="containsText" id="{0b51d57d-132e-450b-a038-c048a64af31f}">
            <xm:f>NOT(ISERROR(SEARCH(#REF!,AA34)))</xm:f>
            <xm:f>#REF!</xm:f>
          </x14:cfRule>
          <xm:sqref>AA34</xm:sqref>
        </x14:conditionalFormatting>
        <x14:conditionalFormatting xmlns:xm="http://schemas.microsoft.com/office/excel/2006/main">
          <x14:cfRule type="containsText" priority="2890" operator="containsText" id="{bc004ffc-2299-4cbd-94ee-501da250ce74}">
            <xm:f>NOT(ISERROR(SEARCH(#REF!,AA35)))</xm:f>
            <xm:f>#REF!</xm:f>
          </x14:cfRule>
          <xm:sqref>AA35</xm:sqref>
        </x14:conditionalFormatting>
        <x14:conditionalFormatting xmlns:xm="http://schemas.microsoft.com/office/excel/2006/main">
          <x14:cfRule type="containsText" priority="2889" operator="containsText" id="{fa40db8a-7cb7-4acd-9731-7ef7d5a6ea58}">
            <xm:f>NOT(ISERROR(SEARCH(#REF!,AA36)))</xm:f>
            <xm:f>#REF!</xm:f>
          </x14:cfRule>
          <xm:sqref>AA36</xm:sqref>
        </x14:conditionalFormatting>
        <x14:conditionalFormatting xmlns:xm="http://schemas.microsoft.com/office/excel/2006/main">
          <x14:cfRule type="containsText" priority="2888" operator="containsText" id="{72309297-f9b4-4f1d-8efa-d94bf055223e}">
            <xm:f>NOT(ISERROR(SEARCH(#REF!,AA37)))</xm:f>
            <xm:f>#REF!</xm:f>
          </x14:cfRule>
          <xm:sqref>AA37</xm:sqref>
        </x14:conditionalFormatting>
        <x14:conditionalFormatting xmlns:xm="http://schemas.microsoft.com/office/excel/2006/main">
          <x14:cfRule type="containsText" priority="2887" operator="containsText" id="{6e7463e1-f219-401e-8162-15c8dd4eac50}">
            <xm:f>NOT(ISERROR(SEARCH(#REF!,AA38)))</xm:f>
            <xm:f>#REF!</xm:f>
          </x14:cfRule>
          <xm:sqref>AA38</xm:sqref>
        </x14:conditionalFormatting>
        <x14:conditionalFormatting xmlns:xm="http://schemas.microsoft.com/office/excel/2006/main">
          <x14:cfRule type="containsText" priority="2886" operator="containsText" id="{b8272fc5-fc58-4674-bd26-83f46c06421f}">
            <xm:f>NOT(ISERROR(SEARCH(#REF!,AA39)))</xm:f>
            <xm:f>#REF!</xm:f>
          </x14:cfRule>
          <xm:sqref>AA39</xm:sqref>
        </x14:conditionalFormatting>
        <x14:conditionalFormatting xmlns:xm="http://schemas.microsoft.com/office/excel/2006/main">
          <x14:cfRule type="containsText" priority="2885" operator="containsText" id="{0f103d0a-6b37-472b-aa28-4d7bb456ff09}">
            <xm:f>NOT(ISERROR(SEARCH(#REF!,AA40)))</xm:f>
            <xm:f>#REF!</xm:f>
          </x14:cfRule>
          <xm:sqref>AA40</xm:sqref>
        </x14:conditionalFormatting>
        <x14:conditionalFormatting xmlns:xm="http://schemas.microsoft.com/office/excel/2006/main">
          <x14:cfRule type="containsText" priority="2884" operator="containsText" id="{4392e6a4-64ba-4832-81c2-fa0d83779c14}">
            <xm:f>NOT(ISERROR(SEARCH(#REF!,AA41)))</xm:f>
            <xm:f>#REF!</xm:f>
          </x14:cfRule>
          <xm:sqref>AA41</xm:sqref>
        </x14:conditionalFormatting>
        <x14:conditionalFormatting xmlns:xm="http://schemas.microsoft.com/office/excel/2006/main">
          <x14:cfRule type="containsText" priority="2883" operator="containsText" id="{b7e41ac2-f90d-4cd5-963d-40868ddcfd8b}">
            <xm:f>NOT(ISERROR(SEARCH(#REF!,AA42)))</xm:f>
            <xm:f>#REF!</xm:f>
          </x14:cfRule>
          <xm:sqref>AA42</xm:sqref>
        </x14:conditionalFormatting>
        <x14:conditionalFormatting xmlns:xm="http://schemas.microsoft.com/office/excel/2006/main">
          <x14:cfRule type="containsText" priority="2882" operator="containsText" id="{3018ddd7-3b3b-44a1-abd0-d8043e9445d1}">
            <xm:f>NOT(ISERROR(SEARCH(#REF!,AA43)))</xm:f>
            <xm:f>#REF!</xm:f>
          </x14:cfRule>
          <xm:sqref>AA43</xm:sqref>
        </x14:conditionalFormatting>
        <x14:conditionalFormatting xmlns:xm="http://schemas.microsoft.com/office/excel/2006/main">
          <x14:cfRule type="containsText" priority="2881" operator="containsText" id="{580b86dc-22f6-4fb4-9932-37a0cbe327b4}">
            <xm:f>NOT(ISERROR(SEARCH(#REF!,AA44)))</xm:f>
            <xm:f>#REF!</xm:f>
          </x14:cfRule>
          <xm:sqref>AA44</xm:sqref>
        </x14:conditionalFormatting>
        <x14:conditionalFormatting xmlns:xm="http://schemas.microsoft.com/office/excel/2006/main">
          <x14:cfRule type="containsText" priority="2880" operator="containsText" id="{d905ae9d-0f6d-4227-b54f-da000464efef}">
            <xm:f>NOT(ISERROR(SEARCH(#REF!,AA45)))</xm:f>
            <xm:f>#REF!</xm:f>
          </x14:cfRule>
          <xm:sqref>AA45</xm:sqref>
        </x14:conditionalFormatting>
        <x14:conditionalFormatting xmlns:xm="http://schemas.microsoft.com/office/excel/2006/main">
          <x14:cfRule type="containsText" priority="2879" operator="containsText" id="{5d590dc4-101b-4237-a31d-fed6b425a693}">
            <xm:f>NOT(ISERROR(SEARCH(#REF!,AA46)))</xm:f>
            <xm:f>#REF!</xm:f>
          </x14:cfRule>
          <xm:sqref>AA46</xm:sqref>
        </x14:conditionalFormatting>
        <x14:conditionalFormatting xmlns:xm="http://schemas.microsoft.com/office/excel/2006/main">
          <x14:cfRule type="containsText" priority="2878" operator="containsText" id="{0657aed4-7621-408e-8ab5-c9e0fe6bd407}">
            <xm:f>NOT(ISERROR(SEARCH(#REF!,AA47)))</xm:f>
            <xm:f>#REF!</xm:f>
          </x14:cfRule>
          <xm:sqref>AA47</xm:sqref>
        </x14:conditionalFormatting>
        <x14:conditionalFormatting xmlns:xm="http://schemas.microsoft.com/office/excel/2006/main">
          <x14:cfRule type="containsText" priority="2877" operator="containsText" id="{913a6325-39f0-4383-ab65-75570f54bf6c}">
            <xm:f>NOT(ISERROR(SEARCH(#REF!,AA48)))</xm:f>
            <xm:f>#REF!</xm:f>
          </x14:cfRule>
          <xm:sqref>AA48</xm:sqref>
        </x14:conditionalFormatting>
        <x14:conditionalFormatting xmlns:xm="http://schemas.microsoft.com/office/excel/2006/main">
          <x14:cfRule type="containsText" priority="2876" operator="containsText" id="{d6d8ca84-bb28-45a7-8c8c-bf700d1dd1de}">
            <xm:f>NOT(ISERROR(SEARCH(#REF!,AA49)))</xm:f>
            <xm:f>#REF!</xm:f>
          </x14:cfRule>
          <xm:sqref>AA49</xm:sqref>
        </x14:conditionalFormatting>
        <x14:conditionalFormatting xmlns:xm="http://schemas.microsoft.com/office/excel/2006/main">
          <x14:cfRule type="containsText" priority="2875" operator="containsText" id="{9d2fe63b-5cda-4206-9a41-43b6abf7ee8c}">
            <xm:f>NOT(ISERROR(SEARCH(#REF!,AA50)))</xm:f>
            <xm:f>#REF!</xm:f>
          </x14:cfRule>
          <xm:sqref>AA50</xm:sqref>
        </x14:conditionalFormatting>
        <x14:conditionalFormatting xmlns:xm="http://schemas.microsoft.com/office/excel/2006/main">
          <x14:cfRule type="containsText" priority="2874" operator="containsText" id="{eb849932-fd50-48ae-89d5-a32763ad79d4}">
            <xm:f>NOT(ISERROR(SEARCH(#REF!,AA51)))</xm:f>
            <xm:f>#REF!</xm:f>
          </x14:cfRule>
          <xm:sqref>AA51</xm:sqref>
        </x14:conditionalFormatting>
        <x14:conditionalFormatting xmlns:xm="http://schemas.microsoft.com/office/excel/2006/main">
          <x14:cfRule type="containsText" priority="2873" operator="containsText" id="{bd722e3d-2026-4d51-bdca-e99c24c81bc1}">
            <xm:f>NOT(ISERROR(SEARCH(#REF!,AA52)))</xm:f>
            <xm:f>#REF!</xm:f>
          </x14:cfRule>
          <xm:sqref>AA52</xm:sqref>
        </x14:conditionalFormatting>
        <x14:conditionalFormatting xmlns:xm="http://schemas.microsoft.com/office/excel/2006/main">
          <x14:cfRule type="containsText" priority="2872" operator="containsText" id="{0fa2ec95-57a5-4964-99ab-9cd8ecb34559}">
            <xm:f>NOT(ISERROR(SEARCH(#REF!,AA53)))</xm:f>
            <xm:f>#REF!</xm:f>
          </x14:cfRule>
          <xm:sqref>AA53</xm:sqref>
        </x14:conditionalFormatting>
        <x14:conditionalFormatting xmlns:xm="http://schemas.microsoft.com/office/excel/2006/main">
          <x14:cfRule type="containsText" priority="2871" operator="containsText" id="{5e360b5c-c7a3-49d7-a7b0-dad38f90da92}">
            <xm:f>NOT(ISERROR(SEARCH(#REF!,AA54)))</xm:f>
            <xm:f>#REF!</xm:f>
          </x14:cfRule>
          <xm:sqref>AA54</xm:sqref>
        </x14:conditionalFormatting>
        <x14:conditionalFormatting xmlns:xm="http://schemas.microsoft.com/office/excel/2006/main">
          <x14:cfRule type="containsText" priority="2870" operator="containsText" id="{432dc2e6-0339-49e5-924d-914b6056b9bd}">
            <xm:f>NOT(ISERROR(SEARCH(#REF!,AA55)))</xm:f>
            <xm:f>#REF!</xm:f>
          </x14:cfRule>
          <xm:sqref>AA55</xm:sqref>
        </x14:conditionalFormatting>
        <x14:conditionalFormatting xmlns:xm="http://schemas.microsoft.com/office/excel/2006/main">
          <x14:cfRule type="containsText" priority="2869" operator="containsText" id="{2f89c677-5a2a-4c3f-ab46-b29cd17bbd4a}">
            <xm:f>NOT(ISERROR(SEARCH(#REF!,AA56)))</xm:f>
            <xm:f>#REF!</xm:f>
          </x14:cfRule>
          <xm:sqref>AA56</xm:sqref>
        </x14:conditionalFormatting>
        <x14:conditionalFormatting xmlns:xm="http://schemas.microsoft.com/office/excel/2006/main">
          <x14:cfRule type="containsText" priority="2868" operator="containsText" id="{bb4e21dd-dc52-4e81-a50e-d6575de63e40}">
            <xm:f>NOT(ISERROR(SEARCH(#REF!,AA57)))</xm:f>
            <xm:f>#REF!</xm:f>
          </x14:cfRule>
          <xm:sqref>AA57</xm:sqref>
        </x14:conditionalFormatting>
        <x14:conditionalFormatting xmlns:xm="http://schemas.microsoft.com/office/excel/2006/main">
          <x14:cfRule type="containsText" priority="2867" operator="containsText" id="{bd48ba79-ffb6-4a19-ba7d-1faa995ebe35}">
            <xm:f>NOT(ISERROR(SEARCH(#REF!,AA58)))</xm:f>
            <xm:f>#REF!</xm:f>
          </x14:cfRule>
          <xm:sqref>AA58</xm:sqref>
        </x14:conditionalFormatting>
        <x14:conditionalFormatting xmlns:xm="http://schemas.microsoft.com/office/excel/2006/main">
          <x14:cfRule type="containsText" priority="2866" operator="containsText" id="{635bec80-4977-4299-8d37-c814f7e441e5}">
            <xm:f>NOT(ISERROR(SEARCH(#REF!,AA59)))</xm:f>
            <xm:f>#REF!</xm:f>
          </x14:cfRule>
          <xm:sqref>AA59</xm:sqref>
        </x14:conditionalFormatting>
        <x14:conditionalFormatting xmlns:xm="http://schemas.microsoft.com/office/excel/2006/main">
          <x14:cfRule type="containsText" priority="2865" operator="containsText" id="{36ed23ff-06c0-46c4-be65-1f24e36896e4}">
            <xm:f>NOT(ISERROR(SEARCH(#REF!,AA60)))</xm:f>
            <xm:f>#REF!</xm:f>
          </x14:cfRule>
          <xm:sqref>AA60</xm:sqref>
        </x14:conditionalFormatting>
        <x14:conditionalFormatting xmlns:xm="http://schemas.microsoft.com/office/excel/2006/main">
          <x14:cfRule type="containsText" priority="2864" operator="containsText" id="{c422de16-6e16-4cda-9cf3-c6cda5666c1b}">
            <xm:f>NOT(ISERROR(SEARCH(#REF!,AA61)))</xm:f>
            <xm:f>#REF!</xm:f>
          </x14:cfRule>
          <xm:sqref>AA61</xm:sqref>
        </x14:conditionalFormatting>
        <x14:conditionalFormatting xmlns:xm="http://schemas.microsoft.com/office/excel/2006/main">
          <x14:cfRule type="containsText" priority="2863" operator="containsText" id="{6f4eb3fe-08d3-4c24-b5f7-86a691708530}">
            <xm:f>NOT(ISERROR(SEARCH(#REF!,AA62)))</xm:f>
            <xm:f>#REF!</xm:f>
          </x14:cfRule>
          <xm:sqref>AA62</xm:sqref>
        </x14:conditionalFormatting>
        <x14:conditionalFormatting xmlns:xm="http://schemas.microsoft.com/office/excel/2006/main">
          <x14:cfRule type="containsText" priority="2862" operator="containsText" id="{1903cdfb-6966-4ef3-882e-344982a7d8e0}">
            <xm:f>NOT(ISERROR(SEARCH(#REF!,AA63)))</xm:f>
            <xm:f>#REF!</xm:f>
          </x14:cfRule>
          <xm:sqref>AA63</xm:sqref>
        </x14:conditionalFormatting>
        <x14:conditionalFormatting xmlns:xm="http://schemas.microsoft.com/office/excel/2006/main">
          <x14:cfRule type="containsText" priority="2861" operator="containsText" id="{edeb972f-3b3e-45fb-afbe-f15686c2370e}">
            <xm:f>NOT(ISERROR(SEARCH(#REF!,AA64)))</xm:f>
            <xm:f>#REF!</xm:f>
          </x14:cfRule>
          <xm:sqref>AA64</xm:sqref>
        </x14:conditionalFormatting>
        <x14:conditionalFormatting xmlns:xm="http://schemas.microsoft.com/office/excel/2006/main">
          <x14:cfRule type="containsText" priority="2860" operator="containsText" id="{99b1a3c0-9d4a-4608-802a-d2fe30998349}">
            <xm:f>NOT(ISERROR(SEARCH(#REF!,AA65)))</xm:f>
            <xm:f>#REF!</xm:f>
          </x14:cfRule>
          <xm:sqref>AA65</xm:sqref>
        </x14:conditionalFormatting>
        <x14:conditionalFormatting xmlns:xm="http://schemas.microsoft.com/office/excel/2006/main">
          <x14:cfRule type="containsText" priority="2859" operator="containsText" id="{b29b7c22-a247-496f-bb8b-59a7fd6a389b}">
            <xm:f>NOT(ISERROR(SEARCH(#REF!,AA66)))</xm:f>
            <xm:f>#REF!</xm:f>
          </x14:cfRule>
          <xm:sqref>AA66</xm:sqref>
        </x14:conditionalFormatting>
        <x14:conditionalFormatting xmlns:xm="http://schemas.microsoft.com/office/excel/2006/main">
          <x14:cfRule type="containsText" priority="2858" operator="containsText" id="{c129ca7a-f951-4822-b70d-c9257036da6c}">
            <xm:f>NOT(ISERROR(SEARCH(#REF!,AA67)))</xm:f>
            <xm:f>#REF!</xm:f>
          </x14:cfRule>
          <xm:sqref>AA67</xm:sqref>
        </x14:conditionalFormatting>
        <x14:conditionalFormatting xmlns:xm="http://schemas.microsoft.com/office/excel/2006/main">
          <x14:cfRule type="containsText" priority="2857" operator="containsText" id="{88d9f78e-5747-4937-a508-9435065734d7}">
            <xm:f>NOT(ISERROR(SEARCH(#REF!,AA68)))</xm:f>
            <xm:f>#REF!</xm:f>
          </x14:cfRule>
          <xm:sqref>AA68</xm:sqref>
        </x14:conditionalFormatting>
        <x14:conditionalFormatting xmlns:xm="http://schemas.microsoft.com/office/excel/2006/main">
          <x14:cfRule type="containsText" priority="2856" operator="containsText" id="{2bc543f0-906c-426f-ad06-e0a7b9e73866}">
            <xm:f>NOT(ISERROR(SEARCH(#REF!,AA69)))</xm:f>
            <xm:f>#REF!</xm:f>
          </x14:cfRule>
          <xm:sqref>AA69</xm:sqref>
        </x14:conditionalFormatting>
        <x14:conditionalFormatting xmlns:xm="http://schemas.microsoft.com/office/excel/2006/main">
          <x14:cfRule type="containsText" priority="2855" operator="containsText" id="{e22f2de7-d829-46f3-91be-12d1fb25b906}">
            <xm:f>NOT(ISERROR(SEARCH(#REF!,AA70)))</xm:f>
            <xm:f>#REF!</xm:f>
          </x14:cfRule>
          <xm:sqref>AA70</xm:sqref>
        </x14:conditionalFormatting>
        <x14:conditionalFormatting xmlns:xm="http://schemas.microsoft.com/office/excel/2006/main">
          <x14:cfRule type="containsText" priority="2854" operator="containsText" id="{530c520a-e23a-4eca-8b77-8ffa9bfaffa1}">
            <xm:f>NOT(ISERROR(SEARCH(#REF!,AA71)))</xm:f>
            <xm:f>#REF!</xm:f>
          </x14:cfRule>
          <xm:sqref>AA71</xm:sqref>
        </x14:conditionalFormatting>
        <x14:conditionalFormatting xmlns:xm="http://schemas.microsoft.com/office/excel/2006/main">
          <x14:cfRule type="containsText" priority="2853" operator="containsText" id="{d66375bf-0eb1-44f6-89c4-fd402e6e4c20}">
            <xm:f>NOT(ISERROR(SEARCH(#REF!,AA72)))</xm:f>
            <xm:f>#REF!</xm:f>
          </x14:cfRule>
          <xm:sqref>AA72</xm:sqref>
        </x14:conditionalFormatting>
        <x14:conditionalFormatting xmlns:xm="http://schemas.microsoft.com/office/excel/2006/main">
          <x14:cfRule type="containsText" priority="2852" operator="containsText" id="{3b574e70-110b-45ea-91ff-e2ee861ba427}">
            <xm:f>NOT(ISERROR(SEARCH(#REF!,AA73)))</xm:f>
            <xm:f>#REF!</xm:f>
          </x14:cfRule>
          <xm:sqref>AA73</xm:sqref>
        </x14:conditionalFormatting>
        <x14:conditionalFormatting xmlns:xm="http://schemas.microsoft.com/office/excel/2006/main">
          <x14:cfRule type="containsText" priority="2851" operator="containsText" id="{a007550f-f1bf-4b77-a717-5f636fe6455b}">
            <xm:f>NOT(ISERROR(SEARCH(#REF!,AA74)))</xm:f>
            <xm:f>#REF!</xm:f>
          </x14:cfRule>
          <xm:sqref>AA74</xm:sqref>
        </x14:conditionalFormatting>
        <x14:conditionalFormatting xmlns:xm="http://schemas.microsoft.com/office/excel/2006/main">
          <x14:cfRule type="containsText" priority="2850" operator="containsText" id="{c52aa9d4-77e1-4521-981b-8d7ffab62c72}">
            <xm:f>NOT(ISERROR(SEARCH(#REF!,AA75)))</xm:f>
            <xm:f>#REF!</xm:f>
          </x14:cfRule>
          <xm:sqref>AA75</xm:sqref>
        </x14:conditionalFormatting>
        <x14:conditionalFormatting xmlns:xm="http://schemas.microsoft.com/office/excel/2006/main">
          <x14:cfRule type="containsText" priority="2849" operator="containsText" id="{829b6c4a-bb86-4891-85ad-50eaf0631cbb}">
            <xm:f>NOT(ISERROR(SEARCH(#REF!,AA76)))</xm:f>
            <xm:f>#REF!</xm:f>
          </x14:cfRule>
          <xm:sqref>AA76</xm:sqref>
        </x14:conditionalFormatting>
        <x14:conditionalFormatting xmlns:xm="http://schemas.microsoft.com/office/excel/2006/main">
          <x14:cfRule type="containsText" priority="2848" operator="containsText" id="{03b922a0-5a5e-439a-8865-de2fdd9b9976}">
            <xm:f>NOT(ISERROR(SEARCH(#REF!,AA77)))</xm:f>
            <xm:f>#REF!</xm:f>
          </x14:cfRule>
          <xm:sqref>AA77</xm:sqref>
        </x14:conditionalFormatting>
        <x14:conditionalFormatting xmlns:xm="http://schemas.microsoft.com/office/excel/2006/main">
          <x14:cfRule type="containsText" priority="2847" operator="containsText" id="{663dd155-a66d-4525-806d-0889c587e995}">
            <xm:f>NOT(ISERROR(SEARCH(#REF!,AA78)))</xm:f>
            <xm:f>#REF!</xm:f>
          </x14:cfRule>
          <xm:sqref>AA78</xm:sqref>
        </x14:conditionalFormatting>
        <x14:conditionalFormatting xmlns:xm="http://schemas.microsoft.com/office/excel/2006/main">
          <x14:cfRule type="containsText" priority="2846" operator="containsText" id="{db7173be-0234-4aad-b340-4ef41f6ca083}">
            <xm:f>NOT(ISERROR(SEARCH(#REF!,AA79)))</xm:f>
            <xm:f>#REF!</xm:f>
          </x14:cfRule>
          <xm:sqref>AA79</xm:sqref>
        </x14:conditionalFormatting>
        <x14:conditionalFormatting xmlns:xm="http://schemas.microsoft.com/office/excel/2006/main">
          <x14:cfRule type="containsText" priority="2845" operator="containsText" id="{4ae4374a-345f-4c66-a012-21de1c7d924d}">
            <xm:f>NOT(ISERROR(SEARCH(#REF!,AA80)))</xm:f>
            <xm:f>#REF!</xm:f>
          </x14:cfRule>
          <xm:sqref>AA80</xm:sqref>
        </x14:conditionalFormatting>
        <x14:conditionalFormatting xmlns:xm="http://schemas.microsoft.com/office/excel/2006/main">
          <x14:cfRule type="containsText" priority="2844" operator="containsText" id="{8546baf9-7307-4460-b4b0-59a9190f7231}">
            <xm:f>NOT(ISERROR(SEARCH(#REF!,AA81)))</xm:f>
            <xm:f>#REF!</xm:f>
          </x14:cfRule>
          <xm:sqref>AA81</xm:sqref>
        </x14:conditionalFormatting>
        <x14:conditionalFormatting xmlns:xm="http://schemas.microsoft.com/office/excel/2006/main">
          <x14:cfRule type="containsText" priority="2843" operator="containsText" id="{45bbf86a-bcca-4450-8a79-2465607636d3}">
            <xm:f>NOT(ISERROR(SEARCH(#REF!,AA82)))</xm:f>
            <xm:f>#REF!</xm:f>
          </x14:cfRule>
          <xm:sqref>AA82</xm:sqref>
        </x14:conditionalFormatting>
        <x14:conditionalFormatting xmlns:xm="http://schemas.microsoft.com/office/excel/2006/main">
          <x14:cfRule type="containsText" priority="2842" operator="containsText" id="{1d975679-74c1-44ad-b218-0f876bf26bb8}">
            <xm:f>NOT(ISERROR(SEARCH(#REF!,AA83)))</xm:f>
            <xm:f>#REF!</xm:f>
          </x14:cfRule>
          <xm:sqref>AA83</xm:sqref>
        </x14:conditionalFormatting>
        <x14:conditionalFormatting xmlns:xm="http://schemas.microsoft.com/office/excel/2006/main">
          <x14:cfRule type="containsText" priority="2841" operator="containsText" id="{90c85ff7-5695-4980-8ff9-5a0e9917b55b}">
            <xm:f>NOT(ISERROR(SEARCH(#REF!,AA84)))</xm:f>
            <xm:f>#REF!</xm:f>
          </x14:cfRule>
          <xm:sqref>AA84</xm:sqref>
        </x14:conditionalFormatting>
        <x14:conditionalFormatting xmlns:xm="http://schemas.microsoft.com/office/excel/2006/main">
          <x14:cfRule type="containsText" priority="2840" operator="containsText" id="{d3a6b749-6827-4c06-b1fb-8da71103ec0b}">
            <xm:f>NOT(ISERROR(SEARCH(#REF!,AA85)))</xm:f>
            <xm:f>#REF!</xm:f>
          </x14:cfRule>
          <xm:sqref>AA85</xm:sqref>
        </x14:conditionalFormatting>
        <x14:conditionalFormatting xmlns:xm="http://schemas.microsoft.com/office/excel/2006/main">
          <x14:cfRule type="containsText" priority="2839" operator="containsText" id="{cf3b8db1-588d-473f-b6dc-5b3034a0c624}">
            <xm:f>NOT(ISERROR(SEARCH(#REF!,AA86)))</xm:f>
            <xm:f>#REF!</xm:f>
          </x14:cfRule>
          <xm:sqref>AA86</xm:sqref>
        </x14:conditionalFormatting>
        <x14:conditionalFormatting xmlns:xm="http://schemas.microsoft.com/office/excel/2006/main">
          <x14:cfRule type="containsText" priority="2838" operator="containsText" id="{81cadb87-840c-4e48-a881-adc081573f86}">
            <xm:f>NOT(ISERROR(SEARCH(#REF!,AA87)))</xm:f>
            <xm:f>#REF!</xm:f>
          </x14:cfRule>
          <xm:sqref>AA87</xm:sqref>
        </x14:conditionalFormatting>
        <x14:conditionalFormatting xmlns:xm="http://schemas.microsoft.com/office/excel/2006/main">
          <x14:cfRule type="containsText" priority="2837" operator="containsText" id="{20d4e5bd-3c75-437c-bfb2-5bfa7a4bbbb2}">
            <xm:f>NOT(ISERROR(SEARCH(#REF!,AA88)))</xm:f>
            <xm:f>#REF!</xm:f>
          </x14:cfRule>
          <xm:sqref>AA88</xm:sqref>
        </x14:conditionalFormatting>
        <x14:conditionalFormatting xmlns:xm="http://schemas.microsoft.com/office/excel/2006/main">
          <x14:cfRule type="containsText" priority="2836" operator="containsText" id="{cba9faa4-95c9-4b1a-828b-89a2a3286fe7}">
            <xm:f>NOT(ISERROR(SEARCH(#REF!,AA89)))</xm:f>
            <xm:f>#REF!</xm:f>
          </x14:cfRule>
          <xm:sqref>AA89</xm:sqref>
        </x14:conditionalFormatting>
        <x14:conditionalFormatting xmlns:xm="http://schemas.microsoft.com/office/excel/2006/main">
          <x14:cfRule type="containsText" priority="2835" operator="containsText" id="{c677fddc-45cb-42a3-b539-c51b78f98abe}">
            <xm:f>NOT(ISERROR(SEARCH(#REF!,AA90)))</xm:f>
            <xm:f>#REF!</xm:f>
          </x14:cfRule>
          <xm:sqref>AA90</xm:sqref>
        </x14:conditionalFormatting>
        <x14:conditionalFormatting xmlns:xm="http://schemas.microsoft.com/office/excel/2006/main">
          <x14:cfRule type="containsText" priority="2834" operator="containsText" id="{ce39d3c8-119e-47fd-ab78-51651353e6a3}">
            <xm:f>NOT(ISERROR(SEARCH(#REF!,AA91)))</xm:f>
            <xm:f>#REF!</xm:f>
          </x14:cfRule>
          <xm:sqref>AA91</xm:sqref>
        </x14:conditionalFormatting>
        <x14:conditionalFormatting xmlns:xm="http://schemas.microsoft.com/office/excel/2006/main">
          <x14:cfRule type="containsText" priority="2833" operator="containsText" id="{af650a92-64f8-4667-80ab-02624f3aeaf2}">
            <xm:f>NOT(ISERROR(SEARCH(#REF!,AA92)))</xm:f>
            <xm:f>#REF!</xm:f>
          </x14:cfRule>
          <xm:sqref>AA92</xm:sqref>
        </x14:conditionalFormatting>
        <x14:conditionalFormatting xmlns:xm="http://schemas.microsoft.com/office/excel/2006/main">
          <x14:cfRule type="containsText" priority="2832" operator="containsText" id="{dbcefe7d-93e4-4ba3-9549-3cf17e2a9445}">
            <xm:f>NOT(ISERROR(SEARCH(#REF!,AA93)))</xm:f>
            <xm:f>#REF!</xm:f>
          </x14:cfRule>
          <xm:sqref>AA93</xm:sqref>
        </x14:conditionalFormatting>
        <x14:conditionalFormatting xmlns:xm="http://schemas.microsoft.com/office/excel/2006/main">
          <x14:cfRule type="containsText" priority="2831" operator="containsText" id="{8a92a7a8-ecb3-46c7-9f76-8aea265486b7}">
            <xm:f>NOT(ISERROR(SEARCH(#REF!,AA94)))</xm:f>
            <xm:f>#REF!</xm:f>
          </x14:cfRule>
          <xm:sqref>AA94</xm:sqref>
        </x14:conditionalFormatting>
        <x14:conditionalFormatting xmlns:xm="http://schemas.microsoft.com/office/excel/2006/main">
          <x14:cfRule type="containsText" priority="2830" operator="containsText" id="{e3c7b5f3-12ef-48d7-bcd1-90457b99fa35}">
            <xm:f>NOT(ISERROR(SEARCH(#REF!,AA95)))</xm:f>
            <xm:f>#REF!</xm:f>
          </x14:cfRule>
          <xm:sqref>AA95</xm:sqref>
        </x14:conditionalFormatting>
        <x14:conditionalFormatting xmlns:xm="http://schemas.microsoft.com/office/excel/2006/main">
          <x14:cfRule type="containsText" priority="2829" operator="containsText" id="{69a2097f-8563-4936-b588-7fc22eec4830}">
            <xm:f>NOT(ISERROR(SEARCH(#REF!,AA96)))</xm:f>
            <xm:f>#REF!</xm:f>
          </x14:cfRule>
          <xm:sqref>AA96</xm:sqref>
        </x14:conditionalFormatting>
        <x14:conditionalFormatting xmlns:xm="http://schemas.microsoft.com/office/excel/2006/main">
          <x14:cfRule type="containsText" priority="2828" operator="containsText" id="{680c0725-f38f-4137-b3fd-202e4deaf383}">
            <xm:f>NOT(ISERROR(SEARCH(#REF!,AA97)))</xm:f>
            <xm:f>#REF!</xm:f>
          </x14:cfRule>
          <xm:sqref>AA97</xm:sqref>
        </x14:conditionalFormatting>
        <x14:conditionalFormatting xmlns:xm="http://schemas.microsoft.com/office/excel/2006/main">
          <x14:cfRule type="containsText" priority="2827" operator="containsText" id="{2f650ee6-2a1f-40fb-827d-7cfd883bc221}">
            <xm:f>NOT(ISERROR(SEARCH(#REF!,AA98)))</xm:f>
            <xm:f>#REF!</xm:f>
          </x14:cfRule>
          <xm:sqref>AA98</xm:sqref>
        </x14:conditionalFormatting>
        <x14:conditionalFormatting xmlns:xm="http://schemas.microsoft.com/office/excel/2006/main">
          <x14:cfRule type="containsText" priority="2826" operator="containsText" id="{8f2a180b-aab1-48ed-9663-0540db1c518b}">
            <xm:f>NOT(ISERROR(SEARCH(#REF!,AA99)))</xm:f>
            <xm:f>#REF!</xm:f>
          </x14:cfRule>
          <xm:sqref>AA99</xm:sqref>
        </x14:conditionalFormatting>
        <x14:conditionalFormatting xmlns:xm="http://schemas.microsoft.com/office/excel/2006/main">
          <x14:cfRule type="containsText" priority="2825" operator="containsText" id="{5b7c06b7-38d8-4db8-8bae-cb3667ef09b3}">
            <xm:f>NOT(ISERROR(SEARCH(#REF!,AA100)))</xm:f>
            <xm:f>#REF!</xm:f>
          </x14:cfRule>
          <xm:sqref>AA100</xm:sqref>
        </x14:conditionalFormatting>
        <x14:conditionalFormatting xmlns:xm="http://schemas.microsoft.com/office/excel/2006/main">
          <x14:cfRule type="containsText" priority="2824" operator="containsText" id="{3f5ff386-ee68-46d6-afd4-d37c62187040}">
            <xm:f>NOT(ISERROR(SEARCH(#REF!,AA101)))</xm:f>
            <xm:f>#REF!</xm:f>
          </x14:cfRule>
          <xm:sqref>AA101</xm:sqref>
        </x14:conditionalFormatting>
        <x14:conditionalFormatting xmlns:xm="http://schemas.microsoft.com/office/excel/2006/main">
          <x14:cfRule type="containsText" priority="2823" operator="containsText" id="{28256942-f254-40e7-9504-4c2ff2bcdb59}">
            <xm:f>NOT(ISERROR(SEARCH(#REF!,AA102)))</xm:f>
            <xm:f>#REF!</xm:f>
          </x14:cfRule>
          <xm:sqref>AA102</xm:sqref>
        </x14:conditionalFormatting>
        <x14:conditionalFormatting xmlns:xm="http://schemas.microsoft.com/office/excel/2006/main">
          <x14:cfRule type="containsText" priority="2822" operator="containsText" id="{4a4b2c21-b926-416a-9bac-493a6fd1aa25}">
            <xm:f>NOT(ISERROR(SEARCH(#REF!,AA103)))</xm:f>
            <xm:f>#REF!</xm:f>
          </x14:cfRule>
          <xm:sqref>AA103</xm:sqref>
        </x14:conditionalFormatting>
        <x14:conditionalFormatting xmlns:xm="http://schemas.microsoft.com/office/excel/2006/main">
          <x14:cfRule type="containsText" priority="2821" operator="containsText" id="{14debedf-c2d9-4b07-9f6c-a620e06e0f61}">
            <xm:f>NOT(ISERROR(SEARCH(#REF!,AA104)))</xm:f>
            <xm:f>#REF!</xm:f>
          </x14:cfRule>
          <xm:sqref>AA104</xm:sqref>
        </x14:conditionalFormatting>
        <x14:conditionalFormatting xmlns:xm="http://schemas.microsoft.com/office/excel/2006/main">
          <x14:cfRule type="containsText" priority="2820" operator="containsText" id="{954b0106-ab89-4b76-b474-cc71dfaadcf9}">
            <xm:f>NOT(ISERROR(SEARCH(#REF!,AA105)))</xm:f>
            <xm:f>#REF!</xm:f>
          </x14:cfRule>
          <xm:sqref>AA105</xm:sqref>
        </x14:conditionalFormatting>
        <x14:conditionalFormatting xmlns:xm="http://schemas.microsoft.com/office/excel/2006/main">
          <x14:cfRule type="containsText" priority="2819" operator="containsText" id="{02930c26-98fd-4f30-ab2b-a9ff711b61f1}">
            <xm:f>NOT(ISERROR(SEARCH(#REF!,AA106)))</xm:f>
            <xm:f>#REF!</xm:f>
          </x14:cfRule>
          <xm:sqref>AA106</xm:sqref>
        </x14:conditionalFormatting>
        <x14:conditionalFormatting xmlns:xm="http://schemas.microsoft.com/office/excel/2006/main">
          <x14:cfRule type="containsText" priority="2818" operator="containsText" id="{60a2881d-a781-42eb-950d-edb3ed4f071d}">
            <xm:f>NOT(ISERROR(SEARCH(#REF!,AA107)))</xm:f>
            <xm:f>#REF!</xm:f>
          </x14:cfRule>
          <xm:sqref>AA107</xm:sqref>
        </x14:conditionalFormatting>
        <x14:conditionalFormatting xmlns:xm="http://schemas.microsoft.com/office/excel/2006/main">
          <x14:cfRule type="containsText" priority="2817" operator="containsText" id="{61b8455b-490e-4165-af47-7efeeda0f6de}">
            <xm:f>NOT(ISERROR(SEARCH(#REF!,AA108)))</xm:f>
            <xm:f>#REF!</xm:f>
          </x14:cfRule>
          <xm:sqref>AA108</xm:sqref>
        </x14:conditionalFormatting>
        <x14:conditionalFormatting xmlns:xm="http://schemas.microsoft.com/office/excel/2006/main">
          <x14:cfRule type="containsText" priority="2816" operator="containsText" id="{4ad19238-af05-4a2a-a5fe-13d836818adc}">
            <xm:f>NOT(ISERROR(SEARCH(#REF!,AA109)))</xm:f>
            <xm:f>#REF!</xm:f>
          </x14:cfRule>
          <xm:sqref>AA109</xm:sqref>
        </x14:conditionalFormatting>
        <x14:conditionalFormatting xmlns:xm="http://schemas.microsoft.com/office/excel/2006/main">
          <x14:cfRule type="containsText" priority="2815" operator="containsText" id="{b7a337b8-92dc-415f-aba6-0afe6467555e}">
            <xm:f>NOT(ISERROR(SEARCH(#REF!,AA110)))</xm:f>
            <xm:f>#REF!</xm:f>
          </x14:cfRule>
          <xm:sqref>AA110</xm:sqref>
        </x14:conditionalFormatting>
        <x14:conditionalFormatting xmlns:xm="http://schemas.microsoft.com/office/excel/2006/main">
          <x14:cfRule type="containsText" priority="2814" operator="containsText" id="{81c04bcc-c276-4a35-a8fa-b049206c3556}">
            <xm:f>NOT(ISERROR(SEARCH(#REF!,AA111)))</xm:f>
            <xm:f>#REF!</xm:f>
          </x14:cfRule>
          <xm:sqref>AA111</xm:sqref>
        </x14:conditionalFormatting>
        <x14:conditionalFormatting xmlns:xm="http://schemas.microsoft.com/office/excel/2006/main">
          <x14:cfRule type="containsText" priority="2813" operator="containsText" id="{737924d7-09f5-46ca-adc8-31c3bfcbfc77}">
            <xm:f>NOT(ISERROR(SEARCH(#REF!,AA112)))</xm:f>
            <xm:f>#REF!</xm:f>
          </x14:cfRule>
          <xm:sqref>AA112</xm:sqref>
        </x14:conditionalFormatting>
        <x14:conditionalFormatting xmlns:xm="http://schemas.microsoft.com/office/excel/2006/main">
          <x14:cfRule type="containsText" priority="2812" operator="containsText" id="{451c25c8-136e-4da5-9684-b4518bf38c61}">
            <xm:f>NOT(ISERROR(SEARCH(#REF!,AA113)))</xm:f>
            <xm:f>#REF!</xm:f>
          </x14:cfRule>
          <xm:sqref>AA113</xm:sqref>
        </x14:conditionalFormatting>
        <x14:conditionalFormatting xmlns:xm="http://schemas.microsoft.com/office/excel/2006/main">
          <x14:cfRule type="containsText" priority="2811" operator="containsText" id="{23b97ab6-9cce-4e79-b314-4a0c306cb74c}">
            <xm:f>NOT(ISERROR(SEARCH(#REF!,AA114)))</xm:f>
            <xm:f>#REF!</xm:f>
          </x14:cfRule>
          <xm:sqref>AA114</xm:sqref>
        </x14:conditionalFormatting>
        <x14:conditionalFormatting xmlns:xm="http://schemas.microsoft.com/office/excel/2006/main">
          <x14:cfRule type="containsText" priority="2810" operator="containsText" id="{0d50fb2f-308b-499d-8b65-7183202bf859}">
            <xm:f>NOT(ISERROR(SEARCH(#REF!,AA115)))</xm:f>
            <xm:f>#REF!</xm:f>
          </x14:cfRule>
          <xm:sqref>AA115</xm:sqref>
        </x14:conditionalFormatting>
        <x14:conditionalFormatting xmlns:xm="http://schemas.microsoft.com/office/excel/2006/main">
          <x14:cfRule type="containsText" priority="2809" operator="containsText" id="{c6261ecc-ff0a-4c07-bda7-decefc7c8c72}">
            <xm:f>NOT(ISERROR(SEARCH(#REF!,AA116)))</xm:f>
            <xm:f>#REF!</xm:f>
          </x14:cfRule>
          <xm:sqref>AA116</xm:sqref>
        </x14:conditionalFormatting>
        <x14:conditionalFormatting xmlns:xm="http://schemas.microsoft.com/office/excel/2006/main">
          <x14:cfRule type="containsText" priority="2808" operator="containsText" id="{5ddb98f6-7d66-41cf-a4b8-b9bc64bdce76}">
            <xm:f>NOT(ISERROR(SEARCH(#REF!,AA117)))</xm:f>
            <xm:f>#REF!</xm:f>
          </x14:cfRule>
          <xm:sqref>AA117</xm:sqref>
        </x14:conditionalFormatting>
        <x14:conditionalFormatting xmlns:xm="http://schemas.microsoft.com/office/excel/2006/main">
          <x14:cfRule type="containsText" priority="2807" operator="containsText" id="{8d0c6365-4be1-464e-a959-f15d077a2efd}">
            <xm:f>NOT(ISERROR(SEARCH(#REF!,AA118)))</xm:f>
            <xm:f>#REF!</xm:f>
          </x14:cfRule>
          <xm:sqref>AA118</xm:sqref>
        </x14:conditionalFormatting>
        <x14:conditionalFormatting xmlns:xm="http://schemas.microsoft.com/office/excel/2006/main">
          <x14:cfRule type="containsText" priority="2806" operator="containsText" id="{143ba40d-94ab-44b3-bca1-bcd730272354}">
            <xm:f>NOT(ISERROR(SEARCH(#REF!,AA119)))</xm:f>
            <xm:f>#REF!</xm:f>
          </x14:cfRule>
          <xm:sqref>AA119</xm:sqref>
        </x14:conditionalFormatting>
        <x14:conditionalFormatting xmlns:xm="http://schemas.microsoft.com/office/excel/2006/main">
          <x14:cfRule type="containsText" priority="2805" operator="containsText" id="{62cd8818-2ab2-4fb6-a2ed-89384552eb3f}">
            <xm:f>NOT(ISERROR(SEARCH(#REF!,AA120)))</xm:f>
            <xm:f>#REF!</xm:f>
          </x14:cfRule>
          <xm:sqref>AA120</xm:sqref>
        </x14:conditionalFormatting>
        <x14:conditionalFormatting xmlns:xm="http://schemas.microsoft.com/office/excel/2006/main">
          <x14:cfRule type="containsText" priority="2804" operator="containsText" id="{005ed235-a108-4e0a-931c-64f366364b37}">
            <xm:f>NOT(ISERROR(SEARCH(#REF!,AA121)))</xm:f>
            <xm:f>#REF!</xm:f>
          </x14:cfRule>
          <xm:sqref>AA121</xm:sqref>
        </x14:conditionalFormatting>
        <x14:conditionalFormatting xmlns:xm="http://schemas.microsoft.com/office/excel/2006/main">
          <x14:cfRule type="containsText" priority="2254" operator="containsText" id="{b2c08f0d-c5e4-48cd-9b03-a69fb9b7264c}">
            <xm:f>NOT(ISERROR(SEARCH(#REF!,AA122)))</xm:f>
            <xm:f>#REF!</xm:f>
          </x14:cfRule>
          <xm:sqref>AA122</xm:sqref>
        </x14:conditionalFormatting>
        <x14:conditionalFormatting xmlns:xm="http://schemas.microsoft.com/office/excel/2006/main">
          <x14:cfRule type="containsText" priority="2253" operator="containsText" id="{74e77d35-cb68-4cc8-8ef8-5aa469ad45f0}">
            <xm:f>NOT(ISERROR(SEARCH(#REF!,AA123)))</xm:f>
            <xm:f>#REF!</xm:f>
          </x14:cfRule>
          <xm:sqref>AA123</xm:sqref>
        </x14:conditionalFormatting>
        <x14:conditionalFormatting xmlns:xm="http://schemas.microsoft.com/office/excel/2006/main">
          <x14:cfRule type="containsText" priority="2252" operator="containsText" id="{0c223de4-7170-43c4-87d0-245f9349a9ad}">
            <xm:f>NOT(ISERROR(SEARCH(#REF!,AA124)))</xm:f>
            <xm:f>#REF!</xm:f>
          </x14:cfRule>
          <xm:sqref>AA124</xm:sqref>
        </x14:conditionalFormatting>
        <x14:conditionalFormatting xmlns:xm="http://schemas.microsoft.com/office/excel/2006/main">
          <x14:cfRule type="containsText" priority="2251" operator="containsText" id="{28f7b69f-9590-4bbd-b011-4b0076249b01}">
            <xm:f>NOT(ISERROR(SEARCH(#REF!,AA125)))</xm:f>
            <xm:f>#REF!</xm:f>
          </x14:cfRule>
          <xm:sqref>AA125</xm:sqref>
        </x14:conditionalFormatting>
        <x14:conditionalFormatting xmlns:xm="http://schemas.microsoft.com/office/excel/2006/main">
          <x14:cfRule type="containsText" priority="2250" operator="containsText" id="{eaaa5487-1a7d-470b-99bc-e8a6073807ae}">
            <xm:f>NOT(ISERROR(SEARCH(#REF!,AA126)))</xm:f>
            <xm:f>#REF!</xm:f>
          </x14:cfRule>
          <xm:sqref>AA126</xm:sqref>
        </x14:conditionalFormatting>
        <x14:conditionalFormatting xmlns:xm="http://schemas.microsoft.com/office/excel/2006/main">
          <x14:cfRule type="containsText" priority="2249" operator="containsText" id="{b7315981-0626-4018-b373-6c56dc8c073b}">
            <xm:f>NOT(ISERROR(SEARCH(#REF!,AA127)))</xm:f>
            <xm:f>#REF!</xm:f>
          </x14:cfRule>
          <xm:sqref>AA127</xm:sqref>
        </x14:conditionalFormatting>
        <x14:conditionalFormatting xmlns:xm="http://schemas.microsoft.com/office/excel/2006/main">
          <x14:cfRule type="containsText" priority="2248" operator="containsText" id="{311af2d4-07ff-4ed2-b14a-fb8b83a2f7bd}">
            <xm:f>NOT(ISERROR(SEARCH(#REF!,AA128)))</xm:f>
            <xm:f>#REF!</xm:f>
          </x14:cfRule>
          <xm:sqref>AA128</xm:sqref>
        </x14:conditionalFormatting>
        <x14:conditionalFormatting xmlns:xm="http://schemas.microsoft.com/office/excel/2006/main">
          <x14:cfRule type="containsText" priority="2247" operator="containsText" id="{a4760b5c-57d0-485f-a21e-80fb084bfbaf}">
            <xm:f>NOT(ISERROR(SEARCH(#REF!,AA129)))</xm:f>
            <xm:f>#REF!</xm:f>
          </x14:cfRule>
          <xm:sqref>AA129</xm:sqref>
        </x14:conditionalFormatting>
        <x14:conditionalFormatting xmlns:xm="http://schemas.microsoft.com/office/excel/2006/main">
          <x14:cfRule type="containsText" priority="2246" operator="containsText" id="{e05ad1ea-bc76-4913-975b-63a9d9ab4097}">
            <xm:f>NOT(ISERROR(SEARCH(#REF!,AA130)))</xm:f>
            <xm:f>#REF!</xm:f>
          </x14:cfRule>
          <xm:sqref>AA130</xm:sqref>
        </x14:conditionalFormatting>
        <x14:conditionalFormatting xmlns:xm="http://schemas.microsoft.com/office/excel/2006/main">
          <x14:cfRule type="containsText" priority="2245" operator="containsText" id="{543e82f5-3d98-4511-943f-6905e8e12359}">
            <xm:f>NOT(ISERROR(SEARCH(#REF!,AA131)))</xm:f>
            <xm:f>#REF!</xm:f>
          </x14:cfRule>
          <xm:sqref>AA131</xm:sqref>
        </x14:conditionalFormatting>
        <x14:conditionalFormatting xmlns:xm="http://schemas.microsoft.com/office/excel/2006/main">
          <x14:cfRule type="containsText" priority="2244" operator="containsText" id="{dbe6226b-f5b8-4547-9111-8a38f73a06ae}">
            <xm:f>NOT(ISERROR(SEARCH(#REF!,AA132)))</xm:f>
            <xm:f>#REF!</xm:f>
          </x14:cfRule>
          <xm:sqref>AA132</xm:sqref>
        </x14:conditionalFormatting>
        <x14:conditionalFormatting xmlns:xm="http://schemas.microsoft.com/office/excel/2006/main">
          <x14:cfRule type="containsText" priority="2243" operator="containsText" id="{47a8918b-38ff-497a-a7a7-0361f2328e6c}">
            <xm:f>NOT(ISERROR(SEARCH(#REF!,AA133)))</xm:f>
            <xm:f>#REF!</xm:f>
          </x14:cfRule>
          <xm:sqref>AA133</xm:sqref>
        </x14:conditionalFormatting>
        <x14:conditionalFormatting xmlns:xm="http://schemas.microsoft.com/office/excel/2006/main">
          <x14:cfRule type="containsText" priority="2242" operator="containsText" id="{d550cc7a-54d7-4983-bf7f-595bdef7cf11}">
            <xm:f>NOT(ISERROR(SEARCH(#REF!,AA134)))</xm:f>
            <xm:f>#REF!</xm:f>
          </x14:cfRule>
          <xm:sqref>AA134</xm:sqref>
        </x14:conditionalFormatting>
        <x14:conditionalFormatting xmlns:xm="http://schemas.microsoft.com/office/excel/2006/main">
          <x14:cfRule type="containsText" priority="2241" operator="containsText" id="{5be06194-c373-4972-a8e9-9cf3a90bc9e1}">
            <xm:f>NOT(ISERROR(SEARCH(#REF!,AA135)))</xm:f>
            <xm:f>#REF!</xm:f>
          </x14:cfRule>
          <xm:sqref>AA135</xm:sqref>
        </x14:conditionalFormatting>
        <x14:conditionalFormatting xmlns:xm="http://schemas.microsoft.com/office/excel/2006/main">
          <x14:cfRule type="containsText" priority="2240" operator="containsText" id="{5755aa32-d5c8-4456-8244-fe454b1c0a75}">
            <xm:f>NOT(ISERROR(SEARCH(#REF!,AA136)))</xm:f>
            <xm:f>#REF!</xm:f>
          </x14:cfRule>
          <xm:sqref>AA136</xm:sqref>
        </x14:conditionalFormatting>
        <x14:conditionalFormatting xmlns:xm="http://schemas.microsoft.com/office/excel/2006/main">
          <x14:cfRule type="containsText" priority="2239" operator="containsText" id="{74e5e3b0-1d09-4efc-8215-a0969cd649ab}">
            <xm:f>NOT(ISERROR(SEARCH(#REF!,AA137)))</xm:f>
            <xm:f>#REF!</xm:f>
          </x14:cfRule>
          <xm:sqref>AA137</xm:sqref>
        </x14:conditionalFormatting>
        <x14:conditionalFormatting xmlns:xm="http://schemas.microsoft.com/office/excel/2006/main">
          <x14:cfRule type="containsText" priority="2238" operator="containsText" id="{6a5f4836-4624-407d-aa33-b218f10ad913}">
            <xm:f>NOT(ISERROR(SEARCH(#REF!,AA138)))</xm:f>
            <xm:f>#REF!</xm:f>
          </x14:cfRule>
          <xm:sqref>AA138</xm:sqref>
        </x14:conditionalFormatting>
        <x14:conditionalFormatting xmlns:xm="http://schemas.microsoft.com/office/excel/2006/main">
          <x14:cfRule type="containsText" priority="2237" operator="containsText" id="{0a64478e-3a5a-4aed-8514-7235381e7a46}">
            <xm:f>NOT(ISERROR(SEARCH(#REF!,AA139)))</xm:f>
            <xm:f>#REF!</xm:f>
          </x14:cfRule>
          <xm:sqref>AA139</xm:sqref>
        </x14:conditionalFormatting>
        <x14:conditionalFormatting xmlns:xm="http://schemas.microsoft.com/office/excel/2006/main">
          <x14:cfRule type="containsText" priority="2236" operator="containsText" id="{3322c67e-213a-4d61-9609-457de6f197ed}">
            <xm:f>NOT(ISERROR(SEARCH(#REF!,AA140)))</xm:f>
            <xm:f>#REF!</xm:f>
          </x14:cfRule>
          <xm:sqref>AA140</xm:sqref>
        </x14:conditionalFormatting>
        <x14:conditionalFormatting xmlns:xm="http://schemas.microsoft.com/office/excel/2006/main">
          <x14:cfRule type="containsText" priority="2235" operator="containsText" id="{49f48f9a-da9b-44e3-9835-4810dcdd8061}">
            <xm:f>NOT(ISERROR(SEARCH(#REF!,AA141)))</xm:f>
            <xm:f>#REF!</xm:f>
          </x14:cfRule>
          <xm:sqref>AA141</xm:sqref>
        </x14:conditionalFormatting>
        <x14:conditionalFormatting xmlns:xm="http://schemas.microsoft.com/office/excel/2006/main">
          <x14:cfRule type="containsText" priority="2234" operator="containsText" id="{b89fda94-663d-4f11-9971-9a97de239ccd}">
            <xm:f>NOT(ISERROR(SEARCH(#REF!,AA142)))</xm:f>
            <xm:f>#REF!</xm:f>
          </x14:cfRule>
          <xm:sqref>AA142</xm:sqref>
        </x14:conditionalFormatting>
        <x14:conditionalFormatting xmlns:xm="http://schemas.microsoft.com/office/excel/2006/main">
          <x14:cfRule type="containsText" priority="2233" operator="containsText" id="{105acdae-0679-4bad-a00b-243792d0d7ec}">
            <xm:f>NOT(ISERROR(SEARCH(#REF!,AA143)))</xm:f>
            <xm:f>#REF!</xm:f>
          </x14:cfRule>
          <xm:sqref>AA143</xm:sqref>
        </x14:conditionalFormatting>
        <x14:conditionalFormatting xmlns:xm="http://schemas.microsoft.com/office/excel/2006/main">
          <x14:cfRule type="containsText" priority="2232" operator="containsText" id="{84eba2ec-7113-4bd1-8aab-50e4b733278a}">
            <xm:f>NOT(ISERROR(SEARCH(#REF!,AA144)))</xm:f>
            <xm:f>#REF!</xm:f>
          </x14:cfRule>
          <xm:sqref>AA144</xm:sqref>
        </x14:conditionalFormatting>
        <x14:conditionalFormatting xmlns:xm="http://schemas.microsoft.com/office/excel/2006/main">
          <x14:cfRule type="containsText" priority="2231" operator="containsText" id="{bff22c50-0540-4c77-b7cf-a04beea97f32}">
            <xm:f>NOT(ISERROR(SEARCH(#REF!,AA145)))</xm:f>
            <xm:f>#REF!</xm:f>
          </x14:cfRule>
          <xm:sqref>AA145</xm:sqref>
        </x14:conditionalFormatting>
        <x14:conditionalFormatting xmlns:xm="http://schemas.microsoft.com/office/excel/2006/main">
          <x14:cfRule type="containsText" priority="2230" operator="containsText" id="{b2c2052f-8071-4915-a0ea-73da025e45ef}">
            <xm:f>NOT(ISERROR(SEARCH(#REF!,AA146)))</xm:f>
            <xm:f>#REF!</xm:f>
          </x14:cfRule>
          <xm:sqref>AA146</xm:sqref>
        </x14:conditionalFormatting>
        <x14:conditionalFormatting xmlns:xm="http://schemas.microsoft.com/office/excel/2006/main">
          <x14:cfRule type="containsText" priority="2229" operator="containsText" id="{1e4ef2dc-40b5-4d11-95c0-bb1f71221965}">
            <xm:f>NOT(ISERROR(SEARCH(#REF!,AA147)))</xm:f>
            <xm:f>#REF!</xm:f>
          </x14:cfRule>
          <xm:sqref>AA147</xm:sqref>
        </x14:conditionalFormatting>
        <x14:conditionalFormatting xmlns:xm="http://schemas.microsoft.com/office/excel/2006/main">
          <x14:cfRule type="containsText" priority="2228" operator="containsText" id="{d5ca0a2e-4319-437b-b4e7-254f957af494}">
            <xm:f>NOT(ISERROR(SEARCH(#REF!,AA148)))</xm:f>
            <xm:f>#REF!</xm:f>
          </x14:cfRule>
          <xm:sqref>AA148</xm:sqref>
        </x14:conditionalFormatting>
        <x14:conditionalFormatting xmlns:xm="http://schemas.microsoft.com/office/excel/2006/main">
          <x14:cfRule type="containsText" priority="2227" operator="containsText" id="{885e9e98-ff45-4276-81e0-4376b73b7ee0}">
            <xm:f>NOT(ISERROR(SEARCH(#REF!,AA149)))</xm:f>
            <xm:f>#REF!</xm:f>
          </x14:cfRule>
          <xm:sqref>AA149</xm:sqref>
        </x14:conditionalFormatting>
        <x14:conditionalFormatting xmlns:xm="http://schemas.microsoft.com/office/excel/2006/main">
          <x14:cfRule type="containsText" priority="2226" operator="containsText" id="{a327c397-6834-49a2-834d-703f7cb9a1a4}">
            <xm:f>NOT(ISERROR(SEARCH(#REF!,AA150)))</xm:f>
            <xm:f>#REF!</xm:f>
          </x14:cfRule>
          <xm:sqref>AA150</xm:sqref>
        </x14:conditionalFormatting>
        <x14:conditionalFormatting xmlns:xm="http://schemas.microsoft.com/office/excel/2006/main">
          <x14:cfRule type="containsText" priority="2225" operator="containsText" id="{fe39bafe-d831-4730-a747-9365b9db211c}">
            <xm:f>NOT(ISERROR(SEARCH(#REF!,AA151)))</xm:f>
            <xm:f>#REF!</xm:f>
          </x14:cfRule>
          <xm:sqref>AA151</xm:sqref>
        </x14:conditionalFormatting>
        <x14:conditionalFormatting xmlns:xm="http://schemas.microsoft.com/office/excel/2006/main">
          <x14:cfRule type="containsText" priority="2223" operator="containsText" id="{780dab88-2367-40b9-8e87-78527b8f84eb}">
            <xm:f>NOT(ISERROR(SEARCH(#REF!,AA152)))</xm:f>
            <xm:f>#REF!</xm:f>
          </x14:cfRule>
          <xm:sqref>AA152</xm:sqref>
        </x14:conditionalFormatting>
        <x14:conditionalFormatting xmlns:xm="http://schemas.microsoft.com/office/excel/2006/main">
          <x14:cfRule type="containsText" priority="2222" operator="containsText" id="{114c23f2-7806-4e2d-a897-73e6343bfb04}">
            <xm:f>NOT(ISERROR(SEARCH(#REF!,AA153)))</xm:f>
            <xm:f>#REF!</xm:f>
          </x14:cfRule>
          <xm:sqref>AA153</xm:sqref>
        </x14:conditionalFormatting>
        <x14:conditionalFormatting xmlns:xm="http://schemas.microsoft.com/office/excel/2006/main">
          <x14:cfRule type="containsText" priority="2221" operator="containsText" id="{60379b07-0dbf-440c-b162-9be5a3463922}">
            <xm:f>NOT(ISERROR(SEARCH(#REF!,AA154)))</xm:f>
            <xm:f>#REF!</xm:f>
          </x14:cfRule>
          <xm:sqref>AA154</xm:sqref>
        </x14:conditionalFormatting>
        <x14:conditionalFormatting xmlns:xm="http://schemas.microsoft.com/office/excel/2006/main">
          <x14:cfRule type="containsText" priority="2220" operator="containsText" id="{b99e32e9-6932-44b9-9c1c-eafee3d9236b}">
            <xm:f>NOT(ISERROR(SEARCH(#REF!,AA155)))</xm:f>
            <xm:f>#REF!</xm:f>
          </x14:cfRule>
          <xm:sqref>AA155</xm:sqref>
        </x14:conditionalFormatting>
        <x14:conditionalFormatting xmlns:xm="http://schemas.microsoft.com/office/excel/2006/main">
          <x14:cfRule type="containsText" priority="2219" operator="containsText" id="{81aa0f3b-9c11-4a94-a532-a3f2c942f062}">
            <xm:f>NOT(ISERROR(SEARCH(#REF!,AA156)))</xm:f>
            <xm:f>#REF!</xm:f>
          </x14:cfRule>
          <xm:sqref>AA156</xm:sqref>
        </x14:conditionalFormatting>
        <x14:conditionalFormatting xmlns:xm="http://schemas.microsoft.com/office/excel/2006/main">
          <x14:cfRule type="containsText" priority="2218" operator="containsText" id="{1c95de09-6504-49a2-bbe5-1d820ee0c440}">
            <xm:f>NOT(ISERROR(SEARCH(#REF!,AA157)))</xm:f>
            <xm:f>#REF!</xm:f>
          </x14:cfRule>
          <xm:sqref>AA157</xm:sqref>
        </x14:conditionalFormatting>
        <x14:conditionalFormatting xmlns:xm="http://schemas.microsoft.com/office/excel/2006/main">
          <x14:cfRule type="containsText" priority="2217" operator="containsText" id="{49aeb05c-1290-457a-8946-1575b2843023}">
            <xm:f>NOT(ISERROR(SEARCH(#REF!,AA158)))</xm:f>
            <xm:f>#REF!</xm:f>
          </x14:cfRule>
          <xm:sqref>AA158</xm:sqref>
        </x14:conditionalFormatting>
        <x14:conditionalFormatting xmlns:xm="http://schemas.microsoft.com/office/excel/2006/main">
          <x14:cfRule type="containsText" priority="2216" operator="containsText" id="{4a9b8a53-acdd-4b14-9ed1-33baa5df8303}">
            <xm:f>NOT(ISERROR(SEARCH(#REF!,AA159)))</xm:f>
            <xm:f>#REF!</xm:f>
          </x14:cfRule>
          <xm:sqref>AA159</xm:sqref>
        </x14:conditionalFormatting>
        <x14:conditionalFormatting xmlns:xm="http://schemas.microsoft.com/office/excel/2006/main">
          <x14:cfRule type="containsText" priority="2215" operator="containsText" id="{72575ef2-5cca-4317-a754-66484828313b}">
            <xm:f>NOT(ISERROR(SEARCH(#REF!,AA160)))</xm:f>
            <xm:f>#REF!</xm:f>
          </x14:cfRule>
          <xm:sqref>AA160</xm:sqref>
        </x14:conditionalFormatting>
        <x14:conditionalFormatting xmlns:xm="http://schemas.microsoft.com/office/excel/2006/main">
          <x14:cfRule type="containsText" priority="2214" operator="containsText" id="{88e78bdc-eb09-4fb1-93ff-eabaf80f74ff}">
            <xm:f>NOT(ISERROR(SEARCH(#REF!,AA161)))</xm:f>
            <xm:f>#REF!</xm:f>
          </x14:cfRule>
          <xm:sqref>AA161</xm:sqref>
        </x14:conditionalFormatting>
        <x14:conditionalFormatting xmlns:xm="http://schemas.microsoft.com/office/excel/2006/main">
          <x14:cfRule type="containsText" priority="2213" operator="containsText" id="{ebf9df86-41a9-4a64-8090-acf505f19224}">
            <xm:f>NOT(ISERROR(SEARCH(#REF!,AA162)))</xm:f>
            <xm:f>#REF!</xm:f>
          </x14:cfRule>
          <xm:sqref>AA162</xm:sqref>
        </x14:conditionalFormatting>
        <x14:conditionalFormatting xmlns:xm="http://schemas.microsoft.com/office/excel/2006/main">
          <x14:cfRule type="containsText" priority="2212" operator="containsText" id="{c7e1c7c7-970c-4a5b-9746-2be844381260}">
            <xm:f>NOT(ISERROR(SEARCH(#REF!,AA163)))</xm:f>
            <xm:f>#REF!</xm:f>
          </x14:cfRule>
          <xm:sqref>AA163</xm:sqref>
        </x14:conditionalFormatting>
        <x14:conditionalFormatting xmlns:xm="http://schemas.microsoft.com/office/excel/2006/main">
          <x14:cfRule type="containsText" priority="2211" operator="containsText" id="{c2265c33-76ec-4282-a3ce-a465d73ca314}">
            <xm:f>NOT(ISERROR(SEARCH(#REF!,AA164)))</xm:f>
            <xm:f>#REF!</xm:f>
          </x14:cfRule>
          <xm:sqref>AA164</xm:sqref>
        </x14:conditionalFormatting>
        <x14:conditionalFormatting xmlns:xm="http://schemas.microsoft.com/office/excel/2006/main">
          <x14:cfRule type="containsText" priority="2210" operator="containsText" id="{82ef94cd-326e-4ce3-8f13-875a2d6719fc}">
            <xm:f>NOT(ISERROR(SEARCH(#REF!,AA165)))</xm:f>
            <xm:f>#REF!</xm:f>
          </x14:cfRule>
          <xm:sqref>AA165</xm:sqref>
        </x14:conditionalFormatting>
        <x14:conditionalFormatting xmlns:xm="http://schemas.microsoft.com/office/excel/2006/main">
          <x14:cfRule type="containsText" priority="2209" operator="containsText" id="{d14a34c0-3cd6-4b6e-a8f1-58db8b3d55f6}">
            <xm:f>NOT(ISERROR(SEARCH(#REF!,AA166)))</xm:f>
            <xm:f>#REF!</xm:f>
          </x14:cfRule>
          <xm:sqref>AA166</xm:sqref>
        </x14:conditionalFormatting>
        <x14:conditionalFormatting xmlns:xm="http://schemas.microsoft.com/office/excel/2006/main">
          <x14:cfRule type="containsText" priority="2208" operator="containsText" id="{bb6499f6-29e3-4b16-8e93-6fe4aefdb94b}">
            <xm:f>NOT(ISERROR(SEARCH(#REF!,AA167)))</xm:f>
            <xm:f>#REF!</xm:f>
          </x14:cfRule>
          <xm:sqref>AA167</xm:sqref>
        </x14:conditionalFormatting>
        <x14:conditionalFormatting xmlns:xm="http://schemas.microsoft.com/office/excel/2006/main">
          <x14:cfRule type="containsText" priority="2207" operator="containsText" id="{aa419d8e-9e12-436c-a22e-072bd2bfd78a}">
            <xm:f>NOT(ISERROR(SEARCH(#REF!,AA168)))</xm:f>
            <xm:f>#REF!</xm:f>
          </x14:cfRule>
          <xm:sqref>AA168</xm:sqref>
        </x14:conditionalFormatting>
        <x14:conditionalFormatting xmlns:xm="http://schemas.microsoft.com/office/excel/2006/main">
          <x14:cfRule type="containsText" priority="2206" operator="containsText" id="{ff4d2836-9d8c-4b5c-a526-d70b47db4975}">
            <xm:f>NOT(ISERROR(SEARCH(#REF!,AA169)))</xm:f>
            <xm:f>#REF!</xm:f>
          </x14:cfRule>
          <xm:sqref>AA169</xm:sqref>
        </x14:conditionalFormatting>
        <x14:conditionalFormatting xmlns:xm="http://schemas.microsoft.com/office/excel/2006/main">
          <x14:cfRule type="containsText" priority="2205" operator="containsText" id="{de397ae6-c60f-4c9d-89d7-2e87d590f2a0}">
            <xm:f>NOT(ISERROR(SEARCH(#REF!,AA170)))</xm:f>
            <xm:f>#REF!</xm:f>
          </x14:cfRule>
          <xm:sqref>AA170</xm:sqref>
        </x14:conditionalFormatting>
        <x14:conditionalFormatting xmlns:xm="http://schemas.microsoft.com/office/excel/2006/main">
          <x14:cfRule type="containsText" priority="2204" operator="containsText" id="{1b0f6e0f-6ab5-452b-b12a-1804eb3c8dc5}">
            <xm:f>NOT(ISERROR(SEARCH(#REF!,AA171)))</xm:f>
            <xm:f>#REF!</xm:f>
          </x14:cfRule>
          <xm:sqref>AA171</xm:sqref>
        </x14:conditionalFormatting>
        <x14:conditionalFormatting xmlns:xm="http://schemas.microsoft.com/office/excel/2006/main">
          <x14:cfRule type="containsText" priority="2203" operator="containsText" id="{abe0953a-a5e7-425f-a067-b1dfb55f6b7b}">
            <xm:f>NOT(ISERROR(SEARCH(#REF!,AA172)))</xm:f>
            <xm:f>#REF!</xm:f>
          </x14:cfRule>
          <xm:sqref>AA172</xm:sqref>
        </x14:conditionalFormatting>
        <x14:conditionalFormatting xmlns:xm="http://schemas.microsoft.com/office/excel/2006/main">
          <x14:cfRule type="containsText" priority="2202" operator="containsText" id="{0f4afe64-ea58-4093-af2c-e664674d01fc}">
            <xm:f>NOT(ISERROR(SEARCH(#REF!,AA173)))</xm:f>
            <xm:f>#REF!</xm:f>
          </x14:cfRule>
          <xm:sqref>AA173</xm:sqref>
        </x14:conditionalFormatting>
        <x14:conditionalFormatting xmlns:xm="http://schemas.microsoft.com/office/excel/2006/main">
          <x14:cfRule type="containsText" priority="2201" operator="containsText" id="{960d0267-c256-4826-8060-1359a4c6fb1c}">
            <xm:f>NOT(ISERROR(SEARCH(#REF!,AA174)))</xm:f>
            <xm:f>#REF!</xm:f>
          </x14:cfRule>
          <xm:sqref>AA174</xm:sqref>
        </x14:conditionalFormatting>
        <x14:conditionalFormatting xmlns:xm="http://schemas.microsoft.com/office/excel/2006/main">
          <x14:cfRule type="containsText" priority="2200" operator="containsText" id="{2c9553f4-104e-44aa-a56a-b7438a5def42}">
            <xm:f>NOT(ISERROR(SEARCH(#REF!,AA175)))</xm:f>
            <xm:f>#REF!</xm:f>
          </x14:cfRule>
          <xm:sqref>AA175</xm:sqref>
        </x14:conditionalFormatting>
        <x14:conditionalFormatting xmlns:xm="http://schemas.microsoft.com/office/excel/2006/main">
          <x14:cfRule type="containsText" priority="2199" operator="containsText" id="{a27c6e2c-cf3d-4899-9b7a-c9b11acc7250}">
            <xm:f>NOT(ISERROR(SEARCH(#REF!,AA176)))</xm:f>
            <xm:f>#REF!</xm:f>
          </x14:cfRule>
          <xm:sqref>AA176</xm:sqref>
        </x14:conditionalFormatting>
        <x14:conditionalFormatting xmlns:xm="http://schemas.microsoft.com/office/excel/2006/main">
          <x14:cfRule type="containsText" priority="2198" operator="containsText" id="{c39ce1bd-f205-474a-9648-0df318ea1d71}">
            <xm:f>NOT(ISERROR(SEARCH(#REF!,AA177)))</xm:f>
            <xm:f>#REF!</xm:f>
          </x14:cfRule>
          <xm:sqref>AA177</xm:sqref>
        </x14:conditionalFormatting>
        <x14:conditionalFormatting xmlns:xm="http://schemas.microsoft.com/office/excel/2006/main">
          <x14:cfRule type="containsText" priority="2197" operator="containsText" id="{2372c177-5fd2-41a9-9576-ad1e031cc1b6}">
            <xm:f>NOT(ISERROR(SEARCH(#REF!,AA178)))</xm:f>
            <xm:f>#REF!</xm:f>
          </x14:cfRule>
          <xm:sqref>AA178</xm:sqref>
        </x14:conditionalFormatting>
        <x14:conditionalFormatting xmlns:xm="http://schemas.microsoft.com/office/excel/2006/main">
          <x14:cfRule type="containsText" priority="2196" operator="containsText" id="{dd28a968-b685-4fe2-a196-8c799065d86b}">
            <xm:f>NOT(ISERROR(SEARCH(#REF!,AA179)))</xm:f>
            <xm:f>#REF!</xm:f>
          </x14:cfRule>
          <xm:sqref>AA179</xm:sqref>
        </x14:conditionalFormatting>
        <x14:conditionalFormatting xmlns:xm="http://schemas.microsoft.com/office/excel/2006/main">
          <x14:cfRule type="containsText" priority="2195" operator="containsText" id="{c0552e3a-af2b-4d9a-8756-72535eb61aaa}">
            <xm:f>NOT(ISERROR(SEARCH(#REF!,AA180)))</xm:f>
            <xm:f>#REF!</xm:f>
          </x14:cfRule>
          <xm:sqref>AA180</xm:sqref>
        </x14:conditionalFormatting>
        <x14:conditionalFormatting xmlns:xm="http://schemas.microsoft.com/office/excel/2006/main">
          <x14:cfRule type="containsText" priority="2194" operator="containsText" id="{f28cdcdc-4bf9-4518-84a5-afce759ea4a3}">
            <xm:f>NOT(ISERROR(SEARCH(#REF!,AA181)))</xm:f>
            <xm:f>#REF!</xm:f>
          </x14:cfRule>
          <xm:sqref>AA181</xm:sqref>
        </x14:conditionalFormatting>
        <x14:conditionalFormatting xmlns:xm="http://schemas.microsoft.com/office/excel/2006/main">
          <x14:cfRule type="containsText" priority="2193" operator="containsText" id="{2b61ecb2-5e70-4e33-b467-ef7a617e96e8}">
            <xm:f>NOT(ISERROR(SEARCH(#REF!,AA182)))</xm:f>
            <xm:f>#REF!</xm:f>
          </x14:cfRule>
          <xm:sqref>AA182</xm:sqref>
        </x14:conditionalFormatting>
        <x14:conditionalFormatting xmlns:xm="http://schemas.microsoft.com/office/excel/2006/main">
          <x14:cfRule type="containsText" priority="2192" operator="containsText" id="{7968c48f-079f-4465-bae7-8b8ee5e956b2}">
            <xm:f>NOT(ISERROR(SEARCH(#REF!,AA183)))</xm:f>
            <xm:f>#REF!</xm:f>
          </x14:cfRule>
          <xm:sqref>AA183</xm:sqref>
        </x14:conditionalFormatting>
        <x14:conditionalFormatting xmlns:xm="http://schemas.microsoft.com/office/excel/2006/main">
          <x14:cfRule type="containsText" priority="2191" operator="containsText" id="{4cb0d742-1d77-44a6-9a7f-39c68a2b34e5}">
            <xm:f>NOT(ISERROR(SEARCH(#REF!,AA184)))</xm:f>
            <xm:f>#REF!</xm:f>
          </x14:cfRule>
          <xm:sqref>AA184</xm:sqref>
        </x14:conditionalFormatting>
        <x14:conditionalFormatting xmlns:xm="http://schemas.microsoft.com/office/excel/2006/main">
          <x14:cfRule type="containsText" priority="2190" operator="containsText" id="{1b0edded-ed16-4919-91bb-1661dfca580d}">
            <xm:f>NOT(ISERROR(SEARCH(#REF!,AA185)))</xm:f>
            <xm:f>#REF!</xm:f>
          </x14:cfRule>
          <xm:sqref>AA185</xm:sqref>
        </x14:conditionalFormatting>
        <x14:conditionalFormatting xmlns:xm="http://schemas.microsoft.com/office/excel/2006/main">
          <x14:cfRule type="containsText" priority="2189" operator="containsText" id="{4f4a50f1-0cd0-46c9-aab4-19df72cbc353}">
            <xm:f>NOT(ISERROR(SEARCH(#REF!,AA186)))</xm:f>
            <xm:f>#REF!</xm:f>
          </x14:cfRule>
          <xm:sqref>AA186</xm:sqref>
        </x14:conditionalFormatting>
        <x14:conditionalFormatting xmlns:xm="http://schemas.microsoft.com/office/excel/2006/main">
          <x14:cfRule type="containsText" priority="2188" operator="containsText" id="{dce9bfe8-569e-45c6-bd9d-03cb87772182}">
            <xm:f>NOT(ISERROR(SEARCH(#REF!,AA187)))</xm:f>
            <xm:f>#REF!</xm:f>
          </x14:cfRule>
          <xm:sqref>AA187</xm:sqref>
        </x14:conditionalFormatting>
        <x14:conditionalFormatting xmlns:xm="http://schemas.microsoft.com/office/excel/2006/main">
          <x14:cfRule type="containsText" priority="2187" operator="containsText" id="{ec128a6a-fa78-4c9d-822e-ccac5ad1d723}">
            <xm:f>NOT(ISERROR(SEARCH(#REF!,AA188)))</xm:f>
            <xm:f>#REF!</xm:f>
          </x14:cfRule>
          <xm:sqref>AA188</xm:sqref>
        </x14:conditionalFormatting>
        <x14:conditionalFormatting xmlns:xm="http://schemas.microsoft.com/office/excel/2006/main">
          <x14:cfRule type="containsText" priority="2186" operator="containsText" id="{75bd7fa7-ed84-4481-8544-e4e72a0e773e}">
            <xm:f>NOT(ISERROR(SEARCH(#REF!,AA189)))</xm:f>
            <xm:f>#REF!</xm:f>
          </x14:cfRule>
          <xm:sqref>AA189</xm:sqref>
        </x14:conditionalFormatting>
        <x14:conditionalFormatting xmlns:xm="http://schemas.microsoft.com/office/excel/2006/main">
          <x14:cfRule type="containsText" priority="2185" operator="containsText" id="{8095a74e-45bb-4f9b-9306-a5441cc4a30c}">
            <xm:f>NOT(ISERROR(SEARCH(#REF!,AA190)))</xm:f>
            <xm:f>#REF!</xm:f>
          </x14:cfRule>
          <xm:sqref>AA190</xm:sqref>
        </x14:conditionalFormatting>
        <x14:conditionalFormatting xmlns:xm="http://schemas.microsoft.com/office/excel/2006/main">
          <x14:cfRule type="containsText" priority="2184" operator="containsText" id="{b3017052-8d9e-4600-b61f-94215f2f930e}">
            <xm:f>NOT(ISERROR(SEARCH(#REF!,AA191)))</xm:f>
            <xm:f>#REF!</xm:f>
          </x14:cfRule>
          <xm:sqref>AA191</xm:sqref>
        </x14:conditionalFormatting>
        <x14:conditionalFormatting xmlns:xm="http://schemas.microsoft.com/office/excel/2006/main">
          <x14:cfRule type="containsText" priority="2183" operator="containsText" id="{58bf36f7-8ea6-4da3-80d9-8e6cfb19faeb}">
            <xm:f>NOT(ISERROR(SEARCH(#REF!,AA192)))</xm:f>
            <xm:f>#REF!</xm:f>
          </x14:cfRule>
          <xm:sqref>AA192</xm:sqref>
        </x14:conditionalFormatting>
        <x14:conditionalFormatting xmlns:xm="http://schemas.microsoft.com/office/excel/2006/main">
          <x14:cfRule type="containsText" priority="2182" operator="containsText" id="{80c56802-6ae9-4666-b913-cef699e0662f}">
            <xm:f>NOT(ISERROR(SEARCH(#REF!,AA193)))</xm:f>
            <xm:f>#REF!</xm:f>
          </x14:cfRule>
          <xm:sqref>AA193</xm:sqref>
        </x14:conditionalFormatting>
        <x14:conditionalFormatting xmlns:xm="http://schemas.microsoft.com/office/excel/2006/main">
          <x14:cfRule type="containsText" priority="2181" operator="containsText" id="{d7be3296-be7a-444f-9e25-4953b6278ce9}">
            <xm:f>NOT(ISERROR(SEARCH(#REF!,AA194)))</xm:f>
            <xm:f>#REF!</xm:f>
          </x14:cfRule>
          <xm:sqref>AA194</xm:sqref>
        </x14:conditionalFormatting>
        <x14:conditionalFormatting xmlns:xm="http://schemas.microsoft.com/office/excel/2006/main">
          <x14:cfRule type="containsText" priority="2180" operator="containsText" id="{722ff8be-c5bb-4f2b-9f8b-ae09f33a7092}">
            <xm:f>NOT(ISERROR(SEARCH(#REF!,AA195)))</xm:f>
            <xm:f>#REF!</xm:f>
          </x14:cfRule>
          <xm:sqref>AA195</xm:sqref>
        </x14:conditionalFormatting>
        <x14:conditionalFormatting xmlns:xm="http://schemas.microsoft.com/office/excel/2006/main">
          <x14:cfRule type="containsText" priority="2179" operator="containsText" id="{a39399ae-38db-442b-bc07-3bb57478c06b}">
            <xm:f>NOT(ISERROR(SEARCH(#REF!,AA196)))</xm:f>
            <xm:f>#REF!</xm:f>
          </x14:cfRule>
          <xm:sqref>AA196</xm:sqref>
        </x14:conditionalFormatting>
        <x14:conditionalFormatting xmlns:xm="http://schemas.microsoft.com/office/excel/2006/main">
          <x14:cfRule type="containsText" priority="2178" operator="containsText" id="{e1563f2b-e081-4598-b22b-ee5408e9a8f9}">
            <xm:f>NOT(ISERROR(SEARCH(#REF!,AA197)))</xm:f>
            <xm:f>#REF!</xm:f>
          </x14:cfRule>
          <xm:sqref>AA197</xm:sqref>
        </x14:conditionalFormatting>
        <x14:conditionalFormatting xmlns:xm="http://schemas.microsoft.com/office/excel/2006/main">
          <x14:cfRule type="containsText" priority="2177" operator="containsText" id="{82da9ba8-f09e-4c00-93b7-dd5369457d21}">
            <xm:f>NOT(ISERROR(SEARCH(#REF!,AA198)))</xm:f>
            <xm:f>#REF!</xm:f>
          </x14:cfRule>
          <xm:sqref>AA198</xm:sqref>
        </x14:conditionalFormatting>
        <x14:conditionalFormatting xmlns:xm="http://schemas.microsoft.com/office/excel/2006/main">
          <x14:cfRule type="containsText" priority="2176" operator="containsText" id="{205e7e8e-8730-4fb1-83da-69756d540d8b}">
            <xm:f>NOT(ISERROR(SEARCH(#REF!,AA199)))</xm:f>
            <xm:f>#REF!</xm:f>
          </x14:cfRule>
          <xm:sqref>AA199</xm:sqref>
        </x14:conditionalFormatting>
        <x14:conditionalFormatting xmlns:xm="http://schemas.microsoft.com/office/excel/2006/main">
          <x14:cfRule type="containsText" priority="2175" operator="containsText" id="{4c4e0007-d265-418e-97f4-03c4216e9547}">
            <xm:f>NOT(ISERROR(SEARCH(#REF!,AA200)))</xm:f>
            <xm:f>#REF!</xm:f>
          </x14:cfRule>
          <xm:sqref>AA200</xm:sqref>
        </x14:conditionalFormatting>
        <x14:conditionalFormatting xmlns:xm="http://schemas.microsoft.com/office/excel/2006/main">
          <x14:cfRule type="containsText" priority="2174" operator="containsText" id="{e41efbec-00c7-447b-90b0-44bcda3d1c6b}">
            <xm:f>NOT(ISERROR(SEARCH(#REF!,AA201)))</xm:f>
            <xm:f>#REF!</xm:f>
          </x14:cfRule>
          <xm:sqref>AA201</xm:sqref>
        </x14:conditionalFormatting>
        <x14:conditionalFormatting xmlns:xm="http://schemas.microsoft.com/office/excel/2006/main">
          <x14:cfRule type="containsText" priority="2173" operator="containsText" id="{043e946a-825e-44e4-885f-d6f26d2ea0ee}">
            <xm:f>NOT(ISERROR(SEARCH(#REF!,AA202)))</xm:f>
            <xm:f>#REF!</xm:f>
          </x14:cfRule>
          <xm:sqref>AA202</xm:sqref>
        </x14:conditionalFormatting>
        <x14:conditionalFormatting xmlns:xm="http://schemas.microsoft.com/office/excel/2006/main">
          <x14:cfRule type="containsText" priority="2172" operator="containsText" id="{ccd2f31c-b6e7-4bc2-a41a-3e69a6c170b8}">
            <xm:f>NOT(ISERROR(SEARCH(#REF!,AA203)))</xm:f>
            <xm:f>#REF!</xm:f>
          </x14:cfRule>
          <xm:sqref>AA203</xm:sqref>
        </x14:conditionalFormatting>
        <x14:conditionalFormatting xmlns:xm="http://schemas.microsoft.com/office/excel/2006/main">
          <x14:cfRule type="containsText" priority="2171" operator="containsText" id="{e73696d2-dc1f-433b-81d5-1616336da870}">
            <xm:f>NOT(ISERROR(SEARCH(#REF!,AA204)))</xm:f>
            <xm:f>#REF!</xm:f>
          </x14:cfRule>
          <xm:sqref>AA204</xm:sqref>
        </x14:conditionalFormatting>
        <x14:conditionalFormatting xmlns:xm="http://schemas.microsoft.com/office/excel/2006/main">
          <x14:cfRule type="containsText" priority="2170" operator="containsText" id="{4bae88bb-a7b3-456c-89e4-255c62e92483}">
            <xm:f>NOT(ISERROR(SEARCH(#REF!,AA205)))</xm:f>
            <xm:f>#REF!</xm:f>
          </x14:cfRule>
          <xm:sqref>AA205</xm:sqref>
        </x14:conditionalFormatting>
        <x14:conditionalFormatting xmlns:xm="http://schemas.microsoft.com/office/excel/2006/main">
          <x14:cfRule type="containsText" priority="2169" operator="containsText" id="{a06f3bb4-16fd-4e34-876c-058fd8172ed7}">
            <xm:f>NOT(ISERROR(SEARCH(#REF!,AA206)))</xm:f>
            <xm:f>#REF!</xm:f>
          </x14:cfRule>
          <xm:sqref>AA206</xm:sqref>
        </x14:conditionalFormatting>
        <x14:conditionalFormatting xmlns:xm="http://schemas.microsoft.com/office/excel/2006/main">
          <x14:cfRule type="containsText" priority="2168" operator="containsText" id="{fcff73ac-9384-47cf-8f0f-e67910a17a88}">
            <xm:f>NOT(ISERROR(SEARCH(#REF!,AA207)))</xm:f>
            <xm:f>#REF!</xm:f>
          </x14:cfRule>
          <xm:sqref>AA207</xm:sqref>
        </x14:conditionalFormatting>
        <x14:conditionalFormatting xmlns:xm="http://schemas.microsoft.com/office/excel/2006/main">
          <x14:cfRule type="containsText" priority="2167" operator="containsText" id="{8bf18df6-2cc2-46fd-9afb-3fac46a5311b}">
            <xm:f>NOT(ISERROR(SEARCH(#REF!,AA208)))</xm:f>
            <xm:f>#REF!</xm:f>
          </x14:cfRule>
          <xm:sqref>AA208</xm:sqref>
        </x14:conditionalFormatting>
        <x14:conditionalFormatting xmlns:xm="http://schemas.microsoft.com/office/excel/2006/main">
          <x14:cfRule type="containsText" priority="2166" operator="containsText" id="{5c1e14a5-dd8a-4d2a-9a13-6813c8a22497}">
            <xm:f>NOT(ISERROR(SEARCH(#REF!,AA209)))</xm:f>
            <xm:f>#REF!</xm:f>
          </x14:cfRule>
          <xm:sqref>AA209</xm:sqref>
        </x14:conditionalFormatting>
        <x14:conditionalFormatting xmlns:xm="http://schemas.microsoft.com/office/excel/2006/main">
          <x14:cfRule type="containsText" priority="2165" operator="containsText" id="{3fb9c19b-102a-4c92-8332-0754e61ccc1b}">
            <xm:f>NOT(ISERROR(SEARCH(#REF!,AA210)))</xm:f>
            <xm:f>#REF!</xm:f>
          </x14:cfRule>
          <xm:sqref>AA210</xm:sqref>
        </x14:conditionalFormatting>
        <x14:conditionalFormatting xmlns:xm="http://schemas.microsoft.com/office/excel/2006/main">
          <x14:cfRule type="containsText" priority="2164" operator="containsText" id="{907104de-4a38-4c3f-83a4-5d6f9b8c87ad}">
            <xm:f>NOT(ISERROR(SEARCH(#REF!,AA211)))</xm:f>
            <xm:f>#REF!</xm:f>
          </x14:cfRule>
          <xm:sqref>AA211</xm:sqref>
        </x14:conditionalFormatting>
        <x14:conditionalFormatting xmlns:xm="http://schemas.microsoft.com/office/excel/2006/main">
          <x14:cfRule type="containsText" priority="2163" operator="containsText" id="{5b8ddcb1-d049-408a-a3e3-cbc81e1f206c}">
            <xm:f>NOT(ISERROR(SEARCH(#REF!,AA212)))</xm:f>
            <xm:f>#REF!</xm:f>
          </x14:cfRule>
          <xm:sqref>AA212</xm:sqref>
        </x14:conditionalFormatting>
        <x14:conditionalFormatting xmlns:xm="http://schemas.microsoft.com/office/excel/2006/main">
          <x14:cfRule type="containsText" priority="2162" operator="containsText" id="{31e3e368-aee1-4847-b5e1-7b069637b7a6}">
            <xm:f>NOT(ISERROR(SEARCH(#REF!,AA213)))</xm:f>
            <xm:f>#REF!</xm:f>
          </x14:cfRule>
          <xm:sqref>AA213</xm:sqref>
        </x14:conditionalFormatting>
        <x14:conditionalFormatting xmlns:xm="http://schemas.microsoft.com/office/excel/2006/main">
          <x14:cfRule type="containsText" priority="2161" operator="containsText" id="{2caca93c-87c7-4c3d-acfb-af26d2399c76}">
            <xm:f>NOT(ISERROR(SEARCH(#REF!,AA214)))</xm:f>
            <xm:f>#REF!</xm:f>
          </x14:cfRule>
          <xm:sqref>AA214</xm:sqref>
        </x14:conditionalFormatting>
        <x14:conditionalFormatting xmlns:xm="http://schemas.microsoft.com/office/excel/2006/main">
          <x14:cfRule type="containsText" priority="2160" operator="containsText" id="{2e22b9ab-7e1f-419e-b9fe-d075f051f00e}">
            <xm:f>NOT(ISERROR(SEARCH(#REF!,AA215)))</xm:f>
            <xm:f>#REF!</xm:f>
          </x14:cfRule>
          <xm:sqref>AA215</xm:sqref>
        </x14:conditionalFormatting>
        <x14:conditionalFormatting xmlns:xm="http://schemas.microsoft.com/office/excel/2006/main">
          <x14:cfRule type="containsText" priority="2159" operator="containsText" id="{b5f53e79-022e-4d19-bd99-f1d11829a927}">
            <xm:f>NOT(ISERROR(SEARCH(#REF!,AA216)))</xm:f>
            <xm:f>#REF!</xm:f>
          </x14:cfRule>
          <xm:sqref>AA216</xm:sqref>
        </x14:conditionalFormatting>
        <x14:conditionalFormatting xmlns:xm="http://schemas.microsoft.com/office/excel/2006/main">
          <x14:cfRule type="containsText" priority="2158" operator="containsText" id="{812b94b4-5375-4609-b8ca-1d555543ea06}">
            <xm:f>NOT(ISERROR(SEARCH(#REF!,AA217)))</xm:f>
            <xm:f>#REF!</xm:f>
          </x14:cfRule>
          <xm:sqref>AA217</xm:sqref>
        </x14:conditionalFormatting>
        <x14:conditionalFormatting xmlns:xm="http://schemas.microsoft.com/office/excel/2006/main">
          <x14:cfRule type="containsText" priority="2157" operator="containsText" id="{dd4c8878-2974-4fa5-8c21-86495ba007e4}">
            <xm:f>NOT(ISERROR(SEARCH(#REF!,AA218)))</xm:f>
            <xm:f>#REF!</xm:f>
          </x14:cfRule>
          <xm:sqref>AA218</xm:sqref>
        </x14:conditionalFormatting>
        <x14:conditionalFormatting xmlns:xm="http://schemas.microsoft.com/office/excel/2006/main">
          <x14:cfRule type="containsText" priority="2156" operator="containsText" id="{49bb9698-8165-480b-abfe-a23cdd281585}">
            <xm:f>NOT(ISERROR(SEARCH(#REF!,AA219)))</xm:f>
            <xm:f>#REF!</xm:f>
          </x14:cfRule>
          <xm:sqref>AA219</xm:sqref>
        </x14:conditionalFormatting>
        <x14:conditionalFormatting xmlns:xm="http://schemas.microsoft.com/office/excel/2006/main">
          <x14:cfRule type="containsText" priority="2155" operator="containsText" id="{9af6598c-6d3a-4be1-b507-4318536b3c63}">
            <xm:f>NOT(ISERROR(SEARCH(#REF!,AA220)))</xm:f>
            <xm:f>#REF!</xm:f>
          </x14:cfRule>
          <xm:sqref>AA220</xm:sqref>
        </x14:conditionalFormatting>
        <x14:conditionalFormatting xmlns:xm="http://schemas.microsoft.com/office/excel/2006/main">
          <x14:cfRule type="containsText" priority="2154" operator="containsText" id="{ada0cf6c-5c48-4e20-8b8a-dc74b3a40a20}">
            <xm:f>NOT(ISERROR(SEARCH(#REF!,AA221)))</xm:f>
            <xm:f>#REF!</xm:f>
          </x14:cfRule>
          <xm:sqref>AA221</xm:sqref>
        </x14:conditionalFormatting>
        <x14:conditionalFormatting xmlns:xm="http://schemas.microsoft.com/office/excel/2006/main">
          <x14:cfRule type="containsText" priority="2153" operator="containsText" id="{01b4310b-406b-4851-b1ab-b1c562424599}">
            <xm:f>NOT(ISERROR(SEARCH(#REF!,AA222)))</xm:f>
            <xm:f>#REF!</xm:f>
          </x14:cfRule>
          <xm:sqref>AA222</xm:sqref>
        </x14:conditionalFormatting>
        <x14:conditionalFormatting xmlns:xm="http://schemas.microsoft.com/office/excel/2006/main">
          <x14:cfRule type="containsText" priority="2152" operator="containsText" id="{55d97fae-43b0-41a9-8496-04fc4106ebfb}">
            <xm:f>NOT(ISERROR(SEARCH(#REF!,AA223)))</xm:f>
            <xm:f>#REF!</xm:f>
          </x14:cfRule>
          <xm:sqref>AA223</xm:sqref>
        </x14:conditionalFormatting>
        <x14:conditionalFormatting xmlns:xm="http://schemas.microsoft.com/office/excel/2006/main">
          <x14:cfRule type="containsText" priority="2151" operator="containsText" id="{80758b4d-a6af-4121-845f-ca63e3f31e6a}">
            <xm:f>NOT(ISERROR(SEARCH(#REF!,AA224)))</xm:f>
            <xm:f>#REF!</xm:f>
          </x14:cfRule>
          <xm:sqref>AA224</xm:sqref>
        </x14:conditionalFormatting>
        <x14:conditionalFormatting xmlns:xm="http://schemas.microsoft.com/office/excel/2006/main">
          <x14:cfRule type="containsText" priority="2150" operator="containsText" id="{09585248-afee-4514-a583-0b67af2da0fc}">
            <xm:f>NOT(ISERROR(SEARCH(#REF!,AA225)))</xm:f>
            <xm:f>#REF!</xm:f>
          </x14:cfRule>
          <xm:sqref>AA225</xm:sqref>
        </x14:conditionalFormatting>
        <x14:conditionalFormatting xmlns:xm="http://schemas.microsoft.com/office/excel/2006/main">
          <x14:cfRule type="containsText" priority="2149" operator="containsText" id="{155aa136-739f-430a-8d0f-35b2527e5762}">
            <xm:f>NOT(ISERROR(SEARCH(#REF!,AA226)))</xm:f>
            <xm:f>#REF!</xm:f>
          </x14:cfRule>
          <xm:sqref>AA226</xm:sqref>
        </x14:conditionalFormatting>
        <x14:conditionalFormatting xmlns:xm="http://schemas.microsoft.com/office/excel/2006/main">
          <x14:cfRule type="containsText" priority="2148" operator="containsText" id="{4edcecfc-ca23-4d0a-af98-fd480379fa0b}">
            <xm:f>NOT(ISERROR(SEARCH(#REF!,AA227)))</xm:f>
            <xm:f>#REF!</xm:f>
          </x14:cfRule>
          <xm:sqref>AA227</xm:sqref>
        </x14:conditionalFormatting>
        <x14:conditionalFormatting xmlns:xm="http://schemas.microsoft.com/office/excel/2006/main">
          <x14:cfRule type="containsText" priority="2147" operator="containsText" id="{009ab926-9ff2-4c71-9f00-139a34d08ac2}">
            <xm:f>NOT(ISERROR(SEARCH(#REF!,AA228)))</xm:f>
            <xm:f>#REF!</xm:f>
          </x14:cfRule>
          <xm:sqref>AA228</xm:sqref>
        </x14:conditionalFormatting>
        <x14:conditionalFormatting xmlns:xm="http://schemas.microsoft.com/office/excel/2006/main">
          <x14:cfRule type="containsText" priority="2146" operator="containsText" id="{6e6fc9f9-4f04-4e26-8ee2-a7b6d9ae4306}">
            <xm:f>NOT(ISERROR(SEARCH(#REF!,AA229)))</xm:f>
            <xm:f>#REF!</xm:f>
          </x14:cfRule>
          <xm:sqref>AA229</xm:sqref>
        </x14:conditionalFormatting>
        <x14:conditionalFormatting xmlns:xm="http://schemas.microsoft.com/office/excel/2006/main">
          <x14:cfRule type="containsText" priority="2145" operator="containsText" id="{416f3b7e-d078-4cbf-8ee9-e0715bc1d0c2}">
            <xm:f>NOT(ISERROR(SEARCH(#REF!,AA230)))</xm:f>
            <xm:f>#REF!</xm:f>
          </x14:cfRule>
          <xm:sqref>AA230</xm:sqref>
        </x14:conditionalFormatting>
        <x14:conditionalFormatting xmlns:xm="http://schemas.microsoft.com/office/excel/2006/main">
          <x14:cfRule type="containsText" priority="2144" operator="containsText" id="{da7bb43c-e0cb-413b-88bd-adddc8909d7d}">
            <xm:f>NOT(ISERROR(SEARCH(#REF!,AA231)))</xm:f>
            <xm:f>#REF!</xm:f>
          </x14:cfRule>
          <xm:sqref>AA231</xm:sqref>
        </x14:conditionalFormatting>
        <x14:conditionalFormatting xmlns:xm="http://schemas.microsoft.com/office/excel/2006/main">
          <x14:cfRule type="containsText" priority="2143" operator="containsText" id="{45d1fd9c-0162-4296-baee-b0530f25d7b6}">
            <xm:f>NOT(ISERROR(SEARCH(#REF!,AA232)))</xm:f>
            <xm:f>#REF!</xm:f>
          </x14:cfRule>
          <xm:sqref>AA232</xm:sqref>
        </x14:conditionalFormatting>
        <x14:conditionalFormatting xmlns:xm="http://schemas.microsoft.com/office/excel/2006/main">
          <x14:cfRule type="containsText" priority="2142" operator="containsText" id="{954b19db-5880-4d0c-8a86-384488223611}">
            <xm:f>NOT(ISERROR(SEARCH(#REF!,AA233)))</xm:f>
            <xm:f>#REF!</xm:f>
          </x14:cfRule>
          <xm:sqref>AA233</xm:sqref>
        </x14:conditionalFormatting>
        <x14:conditionalFormatting xmlns:xm="http://schemas.microsoft.com/office/excel/2006/main">
          <x14:cfRule type="containsText" priority="2141" operator="containsText" id="{f54b1da8-4378-441b-a1c1-72fdad23370b}">
            <xm:f>NOT(ISERROR(SEARCH(#REF!,AA234)))</xm:f>
            <xm:f>#REF!</xm:f>
          </x14:cfRule>
          <xm:sqref>AA234</xm:sqref>
        </x14:conditionalFormatting>
        <x14:conditionalFormatting xmlns:xm="http://schemas.microsoft.com/office/excel/2006/main">
          <x14:cfRule type="containsText" priority="2140" operator="containsText" id="{cfd7287c-f555-4d27-b465-a954e2295410}">
            <xm:f>NOT(ISERROR(SEARCH(#REF!,AA235)))</xm:f>
            <xm:f>#REF!</xm:f>
          </x14:cfRule>
          <xm:sqref>AA235</xm:sqref>
        </x14:conditionalFormatting>
        <x14:conditionalFormatting xmlns:xm="http://schemas.microsoft.com/office/excel/2006/main">
          <x14:cfRule type="containsText" priority="2139" operator="containsText" id="{bd470b6b-7a20-487b-9bb0-876116511d96}">
            <xm:f>NOT(ISERROR(SEARCH(#REF!,AA236)))</xm:f>
            <xm:f>#REF!</xm:f>
          </x14:cfRule>
          <xm:sqref>AA236</xm:sqref>
        </x14:conditionalFormatting>
        <x14:conditionalFormatting xmlns:xm="http://schemas.microsoft.com/office/excel/2006/main">
          <x14:cfRule type="containsText" priority="2138" operator="containsText" id="{93869b64-14a8-4c08-b992-1b317428aaec}">
            <xm:f>NOT(ISERROR(SEARCH(#REF!,AA237)))</xm:f>
            <xm:f>#REF!</xm:f>
          </x14:cfRule>
          <xm:sqref>AA237</xm:sqref>
        </x14:conditionalFormatting>
        <x14:conditionalFormatting xmlns:xm="http://schemas.microsoft.com/office/excel/2006/main">
          <x14:cfRule type="containsText" priority="2137" operator="containsText" id="{78f3364a-f081-4204-92d4-85cc368aed33}">
            <xm:f>NOT(ISERROR(SEARCH(#REF!,AA238)))</xm:f>
            <xm:f>#REF!</xm:f>
          </x14:cfRule>
          <xm:sqref>AA238</xm:sqref>
        </x14:conditionalFormatting>
        <x14:conditionalFormatting xmlns:xm="http://schemas.microsoft.com/office/excel/2006/main">
          <x14:cfRule type="containsText" priority="2136" operator="containsText" id="{2109f169-d6cc-493f-a68f-4d4febb06355}">
            <xm:f>NOT(ISERROR(SEARCH(#REF!,AA239)))</xm:f>
            <xm:f>#REF!</xm:f>
          </x14:cfRule>
          <xm:sqref>AA239</xm:sqref>
        </x14:conditionalFormatting>
        <x14:conditionalFormatting xmlns:xm="http://schemas.microsoft.com/office/excel/2006/main">
          <x14:cfRule type="containsText" priority="2135" operator="containsText" id="{b04ecf4f-df4f-4500-ab9c-65abd5b75e10}">
            <xm:f>NOT(ISERROR(SEARCH(#REF!,AA240)))</xm:f>
            <xm:f>#REF!</xm:f>
          </x14:cfRule>
          <xm:sqref>AA240</xm:sqref>
        </x14:conditionalFormatting>
        <x14:conditionalFormatting xmlns:xm="http://schemas.microsoft.com/office/excel/2006/main">
          <x14:cfRule type="containsText" priority="2134" operator="containsText" id="{76c8b535-7ff3-482d-962e-ddb93baa2c42}">
            <xm:f>NOT(ISERROR(SEARCH(#REF!,AA241)))</xm:f>
            <xm:f>#REF!</xm:f>
          </x14:cfRule>
          <xm:sqref>AA241</xm:sqref>
        </x14:conditionalFormatting>
        <x14:conditionalFormatting xmlns:xm="http://schemas.microsoft.com/office/excel/2006/main">
          <x14:cfRule type="containsText" priority="2133" operator="containsText" id="{3085a633-c05b-4ce4-a27c-ea80c6608e5d}">
            <xm:f>NOT(ISERROR(SEARCH(#REF!,AA242)))</xm:f>
            <xm:f>#REF!</xm:f>
          </x14:cfRule>
          <xm:sqref>AA242</xm:sqref>
        </x14:conditionalFormatting>
        <x14:conditionalFormatting xmlns:xm="http://schemas.microsoft.com/office/excel/2006/main">
          <x14:cfRule type="containsText" priority="1021" operator="containsText" id="{a59b5eaa-005a-44f7-9953-1de15768d2dc}">
            <xm:f>NOT(ISERROR(SEARCH(#REF!,AA243)))</xm:f>
            <xm:f>#REF!</xm:f>
          </x14:cfRule>
          <xm:sqref>AA243</xm:sqref>
        </x14:conditionalFormatting>
        <x14:conditionalFormatting xmlns:xm="http://schemas.microsoft.com/office/excel/2006/main">
          <x14:cfRule type="containsText" priority="1020" operator="containsText" id="{33756d3e-c0b2-4182-aeab-318e74f01a38}">
            <xm:f>NOT(ISERROR(SEARCH(#REF!,AA244)))</xm:f>
            <xm:f>#REF!</xm:f>
          </x14:cfRule>
          <xm:sqref>AA244</xm:sqref>
        </x14:conditionalFormatting>
        <x14:conditionalFormatting xmlns:xm="http://schemas.microsoft.com/office/excel/2006/main">
          <x14:cfRule type="containsText" priority="2130" operator="containsText" id="{f510d919-a630-44d9-b2db-d9a1c4c0e989}">
            <xm:f>NOT(ISERROR(SEARCH(#REF!,AA245)))</xm:f>
            <xm:f>#REF!</xm:f>
          </x14:cfRule>
          <xm:sqref>AA245</xm:sqref>
        </x14:conditionalFormatting>
        <x14:conditionalFormatting xmlns:xm="http://schemas.microsoft.com/office/excel/2006/main">
          <x14:cfRule type="containsText" priority="2129" operator="containsText" id="{a33fb71a-ad12-4c44-bb40-f1c4e0e61fb5}">
            <xm:f>NOT(ISERROR(SEARCH(#REF!,AA246)))</xm:f>
            <xm:f>#REF!</xm:f>
          </x14:cfRule>
          <xm:sqref>AA246</xm:sqref>
        </x14:conditionalFormatting>
        <x14:conditionalFormatting xmlns:xm="http://schemas.microsoft.com/office/excel/2006/main">
          <x14:cfRule type="containsText" priority="2128" operator="containsText" id="{b740102f-6beb-4943-b742-1ee0689e3fe7}">
            <xm:f>NOT(ISERROR(SEARCH(#REF!,AA247)))</xm:f>
            <xm:f>#REF!</xm:f>
          </x14:cfRule>
          <xm:sqref>AA247</xm:sqref>
        </x14:conditionalFormatting>
        <x14:conditionalFormatting xmlns:xm="http://schemas.microsoft.com/office/excel/2006/main">
          <x14:cfRule type="containsText" priority="2127" operator="containsText" id="{405818e8-e486-43c6-843d-f7cec3b28b27}">
            <xm:f>NOT(ISERROR(SEARCH(#REF!,AA248)))</xm:f>
            <xm:f>#REF!</xm:f>
          </x14:cfRule>
          <xm:sqref>AA248</xm:sqref>
        </x14:conditionalFormatting>
        <x14:conditionalFormatting xmlns:xm="http://schemas.microsoft.com/office/excel/2006/main">
          <x14:cfRule type="containsText" priority="2126" operator="containsText" id="{db784cea-d780-4ffb-9b8a-0507c5dfd005}">
            <xm:f>NOT(ISERROR(SEARCH(#REF!,AA249)))</xm:f>
            <xm:f>#REF!</xm:f>
          </x14:cfRule>
          <xm:sqref>AA249</xm:sqref>
        </x14:conditionalFormatting>
        <x14:conditionalFormatting xmlns:xm="http://schemas.microsoft.com/office/excel/2006/main">
          <x14:cfRule type="containsText" priority="2125" operator="containsText" id="{619c7cc8-0303-4ef5-aca3-110dff26a6e7}">
            <xm:f>NOT(ISERROR(SEARCH(#REF!,AA250)))</xm:f>
            <xm:f>#REF!</xm:f>
          </x14:cfRule>
          <xm:sqref>AA250</xm:sqref>
        </x14:conditionalFormatting>
        <x14:conditionalFormatting xmlns:xm="http://schemas.microsoft.com/office/excel/2006/main">
          <x14:cfRule type="containsText" priority="2124" operator="containsText" id="{1c57c7bc-a33e-4d8e-aa20-7ebed5241a15}">
            <xm:f>NOT(ISERROR(SEARCH(#REF!,AA251)))</xm:f>
            <xm:f>#REF!</xm:f>
          </x14:cfRule>
          <xm:sqref>AA251</xm:sqref>
        </x14:conditionalFormatting>
        <x14:conditionalFormatting xmlns:xm="http://schemas.microsoft.com/office/excel/2006/main">
          <x14:cfRule type="containsText" priority="2123" operator="containsText" id="{4cba12c8-e591-4518-8728-56cc9245b790}">
            <xm:f>NOT(ISERROR(SEARCH(#REF!,AA252)))</xm:f>
            <xm:f>#REF!</xm:f>
          </x14:cfRule>
          <xm:sqref>AA252</xm:sqref>
        </x14:conditionalFormatting>
        <x14:conditionalFormatting xmlns:xm="http://schemas.microsoft.com/office/excel/2006/main">
          <x14:cfRule type="containsText" priority="2122" operator="containsText" id="{e81b23ed-35ba-40f4-905d-6182de80ca0a}">
            <xm:f>NOT(ISERROR(SEARCH(#REF!,AA253)))</xm:f>
            <xm:f>#REF!</xm:f>
          </x14:cfRule>
          <xm:sqref>AA253</xm:sqref>
        </x14:conditionalFormatting>
        <x14:conditionalFormatting xmlns:xm="http://schemas.microsoft.com/office/excel/2006/main">
          <x14:cfRule type="containsText" priority="2121" operator="containsText" id="{3fe77fce-f052-44fb-baf6-f5351582c286}">
            <xm:f>NOT(ISERROR(SEARCH(#REF!,AA254)))</xm:f>
            <xm:f>#REF!</xm:f>
          </x14:cfRule>
          <xm:sqref>AA254</xm:sqref>
        </x14:conditionalFormatting>
        <x14:conditionalFormatting xmlns:xm="http://schemas.microsoft.com/office/excel/2006/main">
          <x14:cfRule type="containsText" priority="2117" operator="containsText" id="{5ee2f1fb-6cc9-4352-bc30-fc8098610390}">
            <xm:f>NOT(ISERROR(SEARCH(#REF!,AA255)))</xm:f>
            <xm:f>#REF!</xm:f>
          </x14:cfRule>
          <xm:sqref>AA255</xm:sqref>
        </x14:conditionalFormatting>
        <x14:conditionalFormatting xmlns:xm="http://schemas.microsoft.com/office/excel/2006/main">
          <x14:cfRule type="containsText" priority="2116" operator="containsText" id="{52c555c9-472f-4e6d-a151-9d102a58ba26}">
            <xm:f>NOT(ISERROR(SEARCH(#REF!,AA256)))</xm:f>
            <xm:f>#REF!</xm:f>
          </x14:cfRule>
          <xm:sqref>AA256</xm:sqref>
        </x14:conditionalFormatting>
        <x14:conditionalFormatting xmlns:xm="http://schemas.microsoft.com/office/excel/2006/main">
          <x14:cfRule type="containsText" priority="2115" operator="containsText" id="{3fcf2fad-806a-4e5d-a2f6-4e7a0bb16713}">
            <xm:f>NOT(ISERROR(SEARCH(#REF!,AA257)))</xm:f>
            <xm:f>#REF!</xm:f>
          </x14:cfRule>
          <xm:sqref>AA257</xm:sqref>
        </x14:conditionalFormatting>
        <x14:conditionalFormatting xmlns:xm="http://schemas.microsoft.com/office/excel/2006/main">
          <x14:cfRule type="containsText" priority="2114" operator="containsText" id="{db6985fd-db1b-4cf5-b530-ee487381ad74}">
            <xm:f>NOT(ISERROR(SEARCH(#REF!,AA258)))</xm:f>
            <xm:f>#REF!</xm:f>
          </x14:cfRule>
          <xm:sqref>AA258</xm:sqref>
        </x14:conditionalFormatting>
        <x14:conditionalFormatting xmlns:xm="http://schemas.microsoft.com/office/excel/2006/main">
          <x14:cfRule type="containsText" priority="2113" operator="containsText" id="{1c396000-b425-4a34-8241-980d30fdc651}">
            <xm:f>NOT(ISERROR(SEARCH(#REF!,AA259)))</xm:f>
            <xm:f>#REF!</xm:f>
          </x14:cfRule>
          <xm:sqref>AA259</xm:sqref>
        </x14:conditionalFormatting>
        <x14:conditionalFormatting xmlns:xm="http://schemas.microsoft.com/office/excel/2006/main">
          <x14:cfRule type="containsText" priority="2112" operator="containsText" id="{c0fe4017-e1ae-4b21-b60e-68600d8b8158}">
            <xm:f>NOT(ISERROR(SEARCH(#REF!,AA260)))</xm:f>
            <xm:f>#REF!</xm:f>
          </x14:cfRule>
          <xm:sqref>AA260</xm:sqref>
        </x14:conditionalFormatting>
        <x14:conditionalFormatting xmlns:xm="http://schemas.microsoft.com/office/excel/2006/main">
          <x14:cfRule type="containsText" priority="2111" operator="containsText" id="{9c19a624-6266-41b3-9c18-14c2076455f5}">
            <xm:f>NOT(ISERROR(SEARCH(#REF!,AA261)))</xm:f>
            <xm:f>#REF!</xm:f>
          </x14:cfRule>
          <xm:sqref>AA261</xm:sqref>
        </x14:conditionalFormatting>
        <x14:conditionalFormatting xmlns:xm="http://schemas.microsoft.com/office/excel/2006/main">
          <x14:cfRule type="containsText" priority="2110" operator="containsText" id="{abe9428d-e962-4d96-bfad-b25cb17893ff}">
            <xm:f>NOT(ISERROR(SEARCH(#REF!,AA262)))</xm:f>
            <xm:f>#REF!</xm:f>
          </x14:cfRule>
          <xm:sqref>AA262</xm:sqref>
        </x14:conditionalFormatting>
        <x14:conditionalFormatting xmlns:xm="http://schemas.microsoft.com/office/excel/2006/main">
          <x14:cfRule type="containsText" priority="2109" operator="containsText" id="{c974ea4b-147a-4c4e-a684-c551bbf4fbb4}">
            <xm:f>NOT(ISERROR(SEARCH(#REF!,AA263)))</xm:f>
            <xm:f>#REF!</xm:f>
          </x14:cfRule>
          <xm:sqref>AA263</xm:sqref>
        </x14:conditionalFormatting>
        <x14:conditionalFormatting xmlns:xm="http://schemas.microsoft.com/office/excel/2006/main">
          <x14:cfRule type="containsText" priority="2108" operator="containsText" id="{6a6c6b91-7d64-43d9-9475-513de193fccc}">
            <xm:f>NOT(ISERROR(SEARCH(#REF!,AA264)))</xm:f>
            <xm:f>#REF!</xm:f>
          </x14:cfRule>
          <xm:sqref>AA264</xm:sqref>
        </x14:conditionalFormatting>
        <x14:conditionalFormatting xmlns:xm="http://schemas.microsoft.com/office/excel/2006/main">
          <x14:cfRule type="containsText" priority="2107" operator="containsText" id="{b0e98725-d0f0-4d4e-8f98-35d90044b44b}">
            <xm:f>NOT(ISERROR(SEARCH(#REF!,AA265)))</xm:f>
            <xm:f>#REF!</xm:f>
          </x14:cfRule>
          <xm:sqref>AA265</xm:sqref>
        </x14:conditionalFormatting>
        <x14:conditionalFormatting xmlns:xm="http://schemas.microsoft.com/office/excel/2006/main">
          <x14:cfRule type="containsText" priority="2106" operator="containsText" id="{f39c7df3-bfa4-487c-95d9-72d160271cec}">
            <xm:f>NOT(ISERROR(SEARCH(#REF!,AA266)))</xm:f>
            <xm:f>#REF!</xm:f>
          </x14:cfRule>
          <xm:sqref>AA266</xm:sqref>
        </x14:conditionalFormatting>
        <x14:conditionalFormatting xmlns:xm="http://schemas.microsoft.com/office/excel/2006/main">
          <x14:cfRule type="containsText" priority="1792" operator="containsText" id="{36b52ce2-ae86-4da9-aeb7-6e95138d8664}">
            <xm:f>NOT(ISERROR(SEARCH(#REF!,AA267)))</xm:f>
            <xm:f>#REF!</xm:f>
          </x14:cfRule>
          <xm:sqref>AA267</xm:sqref>
        </x14:conditionalFormatting>
        <x14:conditionalFormatting xmlns:xm="http://schemas.microsoft.com/office/excel/2006/main">
          <x14:cfRule type="containsText" priority="1791" operator="containsText" id="{a79ea807-9249-436a-b08c-76afb6aa4345}">
            <xm:f>NOT(ISERROR(SEARCH(#REF!,AA268)))</xm:f>
            <xm:f>#REF!</xm:f>
          </x14:cfRule>
          <xm:sqref>AA268</xm:sqref>
        </x14:conditionalFormatting>
        <x14:conditionalFormatting xmlns:xm="http://schemas.microsoft.com/office/excel/2006/main">
          <x14:cfRule type="containsText" priority="1790" operator="containsText" id="{f25dd5ca-cc9b-413f-80b1-290e31ee23d5}">
            <xm:f>NOT(ISERROR(SEARCH(#REF!,AA269)))</xm:f>
            <xm:f>#REF!</xm:f>
          </x14:cfRule>
          <xm:sqref>AA269</xm:sqref>
        </x14:conditionalFormatting>
        <x14:conditionalFormatting xmlns:xm="http://schemas.microsoft.com/office/excel/2006/main">
          <x14:cfRule type="containsText" priority="1789" operator="containsText" id="{8d27c61e-8632-44f3-964b-1f5d1fff387d}">
            <xm:f>NOT(ISERROR(SEARCH(#REF!,AA270)))</xm:f>
            <xm:f>#REF!</xm:f>
          </x14:cfRule>
          <xm:sqref>AA270</xm:sqref>
        </x14:conditionalFormatting>
        <x14:conditionalFormatting xmlns:xm="http://schemas.microsoft.com/office/excel/2006/main">
          <x14:cfRule type="containsText" priority="1788" operator="containsText" id="{a982b7a8-c03c-4475-a743-455f75089d7e}">
            <xm:f>NOT(ISERROR(SEARCH(#REF!,AA271)))</xm:f>
            <xm:f>#REF!</xm:f>
          </x14:cfRule>
          <xm:sqref>AA271</xm:sqref>
        </x14:conditionalFormatting>
        <x14:conditionalFormatting xmlns:xm="http://schemas.microsoft.com/office/excel/2006/main">
          <x14:cfRule type="containsText" priority="1787" operator="containsText" id="{e3df05a9-8642-462d-99ec-d5cef0b5959f}">
            <xm:f>NOT(ISERROR(SEARCH(#REF!,AA272)))</xm:f>
            <xm:f>#REF!</xm:f>
          </x14:cfRule>
          <xm:sqref>AA272</xm:sqref>
        </x14:conditionalFormatting>
        <x14:conditionalFormatting xmlns:xm="http://schemas.microsoft.com/office/excel/2006/main">
          <x14:cfRule type="containsText" priority="1786" operator="containsText" id="{e3ce7f12-c3cb-4e7d-b6f3-a404c2173dc3}">
            <xm:f>NOT(ISERROR(SEARCH(#REF!,AA273)))</xm:f>
            <xm:f>#REF!</xm:f>
          </x14:cfRule>
          <xm:sqref>AA273</xm:sqref>
        </x14:conditionalFormatting>
        <x14:conditionalFormatting xmlns:xm="http://schemas.microsoft.com/office/excel/2006/main">
          <x14:cfRule type="containsText" priority="1785" operator="containsText" id="{8cb58d08-b2c8-4e76-b9a9-2e76fa4fb966}">
            <xm:f>NOT(ISERROR(SEARCH(#REF!,AA274)))</xm:f>
            <xm:f>#REF!</xm:f>
          </x14:cfRule>
          <xm:sqref>AA274</xm:sqref>
        </x14:conditionalFormatting>
        <x14:conditionalFormatting xmlns:xm="http://schemas.microsoft.com/office/excel/2006/main">
          <x14:cfRule type="containsText" priority="1784" operator="containsText" id="{bbaf4dc1-63e2-41b0-822d-b724dd31d4bb}">
            <xm:f>NOT(ISERROR(SEARCH(#REF!,AA275)))</xm:f>
            <xm:f>#REF!</xm:f>
          </x14:cfRule>
          <xm:sqref>AA275</xm:sqref>
        </x14:conditionalFormatting>
        <x14:conditionalFormatting xmlns:xm="http://schemas.microsoft.com/office/excel/2006/main">
          <x14:cfRule type="containsText" priority="1783" operator="containsText" id="{4669ee8f-b28c-4003-9a65-ac33baab83c4}">
            <xm:f>NOT(ISERROR(SEARCH(#REF!,AA276)))</xm:f>
            <xm:f>#REF!</xm:f>
          </x14:cfRule>
          <xm:sqref>AA276</xm:sqref>
        </x14:conditionalFormatting>
        <x14:conditionalFormatting xmlns:xm="http://schemas.microsoft.com/office/excel/2006/main">
          <x14:cfRule type="containsText" priority="1782" operator="containsText" id="{bfe2f35f-adbe-4b02-a6a7-35e3e7b0202f}">
            <xm:f>NOT(ISERROR(SEARCH(#REF!,AA277)))</xm:f>
            <xm:f>#REF!</xm:f>
          </x14:cfRule>
          <xm:sqref>AA277</xm:sqref>
        </x14:conditionalFormatting>
        <x14:conditionalFormatting xmlns:xm="http://schemas.microsoft.com/office/excel/2006/main">
          <x14:cfRule type="containsText" priority="1781" operator="containsText" id="{90dc3685-be1c-456a-a77d-f515379e2e8c}">
            <xm:f>NOT(ISERROR(SEARCH(#REF!,AA278)))</xm:f>
            <xm:f>#REF!</xm:f>
          </x14:cfRule>
          <xm:sqref>AA278</xm:sqref>
        </x14:conditionalFormatting>
        <x14:conditionalFormatting xmlns:xm="http://schemas.microsoft.com/office/excel/2006/main">
          <x14:cfRule type="containsText" priority="1780" operator="containsText" id="{2aabec71-b457-4a36-8f5e-b52ff1283fac}">
            <xm:f>NOT(ISERROR(SEARCH(#REF!,AA279)))</xm:f>
            <xm:f>#REF!</xm:f>
          </x14:cfRule>
          <xm:sqref>AA279</xm:sqref>
        </x14:conditionalFormatting>
        <x14:conditionalFormatting xmlns:xm="http://schemas.microsoft.com/office/excel/2006/main">
          <x14:cfRule type="containsText" priority="1779" operator="containsText" id="{6db2279e-f49c-48fc-a9a4-8ca859306c1b}">
            <xm:f>NOT(ISERROR(SEARCH(#REF!,AA280)))</xm:f>
            <xm:f>#REF!</xm:f>
          </x14:cfRule>
          <xm:sqref>AA280</xm:sqref>
        </x14:conditionalFormatting>
        <x14:conditionalFormatting xmlns:xm="http://schemas.microsoft.com/office/excel/2006/main">
          <x14:cfRule type="containsText" priority="1778" operator="containsText" id="{f68cb34f-15ef-41d2-9974-aace7e5756a9}">
            <xm:f>NOT(ISERROR(SEARCH(#REF!,AA281)))</xm:f>
            <xm:f>#REF!</xm:f>
          </x14:cfRule>
          <xm:sqref>AA281</xm:sqref>
        </x14:conditionalFormatting>
        <x14:conditionalFormatting xmlns:xm="http://schemas.microsoft.com/office/excel/2006/main">
          <x14:cfRule type="containsText" priority="1777" operator="containsText" id="{c58ea316-6d78-44f6-b6b1-148325e33a7b}">
            <xm:f>NOT(ISERROR(SEARCH(#REF!,AA282)))</xm:f>
            <xm:f>#REF!</xm:f>
          </x14:cfRule>
          <xm:sqref>AA282</xm:sqref>
        </x14:conditionalFormatting>
        <x14:conditionalFormatting xmlns:xm="http://schemas.microsoft.com/office/excel/2006/main">
          <x14:cfRule type="containsText" priority="1776" operator="containsText" id="{ce162953-4600-4842-b82f-2252cb442a37}">
            <xm:f>NOT(ISERROR(SEARCH(#REF!,AA283)))</xm:f>
            <xm:f>#REF!</xm:f>
          </x14:cfRule>
          <xm:sqref>AA283</xm:sqref>
        </x14:conditionalFormatting>
        <x14:conditionalFormatting xmlns:xm="http://schemas.microsoft.com/office/excel/2006/main">
          <x14:cfRule type="containsText" priority="1775" operator="containsText" id="{784a7a5e-2b29-4c37-a597-126d12d89251}">
            <xm:f>NOT(ISERROR(SEARCH(#REF!,AA284)))</xm:f>
            <xm:f>#REF!</xm:f>
          </x14:cfRule>
          <xm:sqref>AA284</xm:sqref>
        </x14:conditionalFormatting>
        <x14:conditionalFormatting xmlns:xm="http://schemas.microsoft.com/office/excel/2006/main">
          <x14:cfRule type="containsText" priority="1774" operator="containsText" id="{66613329-cfd4-4cdb-b3cc-5daed5858af0}">
            <xm:f>NOT(ISERROR(SEARCH(#REF!,AA285)))</xm:f>
            <xm:f>#REF!</xm:f>
          </x14:cfRule>
          <xm:sqref>AA285</xm:sqref>
        </x14:conditionalFormatting>
        <x14:conditionalFormatting xmlns:xm="http://schemas.microsoft.com/office/excel/2006/main">
          <x14:cfRule type="containsText" priority="1773" operator="containsText" id="{7af44a26-152c-4d0e-af19-4d5f370f39ce}">
            <xm:f>NOT(ISERROR(SEARCH(#REF!,AA286)))</xm:f>
            <xm:f>#REF!</xm:f>
          </x14:cfRule>
          <xm:sqref>AA286</xm:sqref>
        </x14:conditionalFormatting>
        <x14:conditionalFormatting xmlns:xm="http://schemas.microsoft.com/office/excel/2006/main">
          <x14:cfRule type="containsText" priority="1772" operator="containsText" id="{4718ff57-e832-4762-99fc-812ba4bbd5d7}">
            <xm:f>NOT(ISERROR(SEARCH(#REF!,AA287)))</xm:f>
            <xm:f>#REF!</xm:f>
          </x14:cfRule>
          <xm:sqref>AA287</xm:sqref>
        </x14:conditionalFormatting>
        <x14:conditionalFormatting xmlns:xm="http://schemas.microsoft.com/office/excel/2006/main">
          <x14:cfRule type="containsText" priority="1771" operator="containsText" id="{dcf483cc-c1ee-48bd-911f-573275ea1f8c}">
            <xm:f>NOT(ISERROR(SEARCH(#REF!,AA288)))</xm:f>
            <xm:f>#REF!</xm:f>
          </x14:cfRule>
          <xm:sqref>AA288</xm:sqref>
        </x14:conditionalFormatting>
        <x14:conditionalFormatting xmlns:xm="http://schemas.microsoft.com/office/excel/2006/main">
          <x14:cfRule type="containsText" priority="1770" operator="containsText" id="{c21b1404-fce0-43cf-9536-677c6a2739af}">
            <xm:f>NOT(ISERROR(SEARCH(#REF!,AA289)))</xm:f>
            <xm:f>#REF!</xm:f>
          </x14:cfRule>
          <xm:sqref>AA289</xm:sqref>
        </x14:conditionalFormatting>
        <x14:conditionalFormatting xmlns:xm="http://schemas.microsoft.com/office/excel/2006/main">
          <x14:cfRule type="containsText" priority="1769" operator="containsText" id="{c1ce8aa8-3b52-425d-8f25-6e736cb88cc2}">
            <xm:f>NOT(ISERROR(SEARCH(#REF!,AA290)))</xm:f>
            <xm:f>#REF!</xm:f>
          </x14:cfRule>
          <xm:sqref>AA290</xm:sqref>
        </x14:conditionalFormatting>
        <x14:conditionalFormatting xmlns:xm="http://schemas.microsoft.com/office/excel/2006/main">
          <x14:cfRule type="containsText" priority="1768" operator="containsText" id="{5f6342d2-5872-440e-b522-7cd9c8102d6f}">
            <xm:f>NOT(ISERROR(SEARCH(#REF!,AA291)))</xm:f>
            <xm:f>#REF!</xm:f>
          </x14:cfRule>
          <xm:sqref>AA291</xm:sqref>
        </x14:conditionalFormatting>
        <x14:conditionalFormatting xmlns:xm="http://schemas.microsoft.com/office/excel/2006/main">
          <x14:cfRule type="containsText" priority="1767" operator="containsText" id="{dd2c6e25-e353-4ce3-b242-c7007064ccd6}">
            <xm:f>NOT(ISERROR(SEARCH(#REF!,AA292)))</xm:f>
            <xm:f>#REF!</xm:f>
          </x14:cfRule>
          <xm:sqref>AA292</xm:sqref>
        </x14:conditionalFormatting>
        <x14:conditionalFormatting xmlns:xm="http://schemas.microsoft.com/office/excel/2006/main">
          <x14:cfRule type="containsText" priority="1766" operator="containsText" id="{684bd40e-4447-432c-8237-f20eb88f2507}">
            <xm:f>NOT(ISERROR(SEARCH(#REF!,AA293)))</xm:f>
            <xm:f>#REF!</xm:f>
          </x14:cfRule>
          <xm:sqref>AA293</xm:sqref>
        </x14:conditionalFormatting>
        <x14:conditionalFormatting xmlns:xm="http://schemas.microsoft.com/office/excel/2006/main">
          <x14:cfRule type="containsText" priority="1765" operator="containsText" id="{3bc132ba-97e2-4951-aead-be451e7fc1fa}">
            <xm:f>NOT(ISERROR(SEARCH(#REF!,AA294)))</xm:f>
            <xm:f>#REF!</xm:f>
          </x14:cfRule>
          <xm:sqref>AA294</xm:sqref>
        </x14:conditionalFormatting>
        <x14:conditionalFormatting xmlns:xm="http://schemas.microsoft.com/office/excel/2006/main">
          <x14:cfRule type="containsText" priority="1764" operator="containsText" id="{e1637fed-0f91-47f7-af09-65fcd8cd2f73}">
            <xm:f>NOT(ISERROR(SEARCH(#REF!,AA295)))</xm:f>
            <xm:f>#REF!</xm:f>
          </x14:cfRule>
          <xm:sqref>AA295</xm:sqref>
        </x14:conditionalFormatting>
        <x14:conditionalFormatting xmlns:xm="http://schemas.microsoft.com/office/excel/2006/main">
          <x14:cfRule type="containsText" priority="1763" operator="containsText" id="{348506cd-65f5-40f0-9cb5-5eae542c4b28}">
            <xm:f>NOT(ISERROR(SEARCH(#REF!,AA296)))</xm:f>
            <xm:f>#REF!</xm:f>
          </x14:cfRule>
          <xm:sqref>AA296</xm:sqref>
        </x14:conditionalFormatting>
        <x14:conditionalFormatting xmlns:xm="http://schemas.microsoft.com/office/excel/2006/main">
          <x14:cfRule type="containsText" priority="1762" operator="containsText" id="{88a1f2f9-3e27-4e44-ac86-167bab0ea1ef}">
            <xm:f>NOT(ISERROR(SEARCH(#REF!,AA297)))</xm:f>
            <xm:f>#REF!</xm:f>
          </x14:cfRule>
          <xm:sqref>AA297</xm:sqref>
        </x14:conditionalFormatting>
        <x14:conditionalFormatting xmlns:xm="http://schemas.microsoft.com/office/excel/2006/main">
          <x14:cfRule type="containsText" priority="1761" operator="containsText" id="{11406a67-e76b-4b52-8092-a15963be0b8a}">
            <xm:f>NOT(ISERROR(SEARCH(#REF!,AA298)))</xm:f>
            <xm:f>#REF!</xm:f>
          </x14:cfRule>
          <xm:sqref>AA298</xm:sqref>
        </x14:conditionalFormatting>
        <x14:conditionalFormatting xmlns:xm="http://schemas.microsoft.com/office/excel/2006/main">
          <x14:cfRule type="containsText" priority="1760" operator="containsText" id="{5692bc75-8c60-4b75-af36-cf297904554f}">
            <xm:f>NOT(ISERROR(SEARCH(#REF!,AA299)))</xm:f>
            <xm:f>#REF!</xm:f>
          </x14:cfRule>
          <xm:sqref>AA299</xm:sqref>
        </x14:conditionalFormatting>
        <x14:conditionalFormatting xmlns:xm="http://schemas.microsoft.com/office/excel/2006/main">
          <x14:cfRule type="containsText" priority="1759" operator="containsText" id="{f3b9e018-86ed-48cd-bbd2-bca2c5ffc6b8}">
            <xm:f>NOT(ISERROR(SEARCH(#REF!,AA300)))</xm:f>
            <xm:f>#REF!</xm:f>
          </x14:cfRule>
          <xm:sqref>AA300</xm:sqref>
        </x14:conditionalFormatting>
        <x14:conditionalFormatting xmlns:xm="http://schemas.microsoft.com/office/excel/2006/main">
          <x14:cfRule type="containsText" priority="1758" operator="containsText" id="{e81ee3c5-a9e2-4a7e-a580-1e2dc6cc580f}">
            <xm:f>NOT(ISERROR(SEARCH(#REF!,AA301)))</xm:f>
            <xm:f>#REF!</xm:f>
          </x14:cfRule>
          <xm:sqref>AA301</xm:sqref>
        </x14:conditionalFormatting>
        <x14:conditionalFormatting xmlns:xm="http://schemas.microsoft.com/office/excel/2006/main">
          <x14:cfRule type="containsText" priority="1757" operator="containsText" id="{74f2637f-be75-48e2-8b6f-30af284d6760}">
            <xm:f>NOT(ISERROR(SEARCH(#REF!,AA302)))</xm:f>
            <xm:f>#REF!</xm:f>
          </x14:cfRule>
          <xm:sqref>AA302</xm:sqref>
        </x14:conditionalFormatting>
        <x14:conditionalFormatting xmlns:xm="http://schemas.microsoft.com/office/excel/2006/main">
          <x14:cfRule type="containsText" priority="1756" operator="containsText" id="{84eb6c00-5f3d-43a9-8c08-4b49b601d379}">
            <xm:f>NOT(ISERROR(SEARCH(#REF!,AA303)))</xm:f>
            <xm:f>#REF!</xm:f>
          </x14:cfRule>
          <xm:sqref>AA303</xm:sqref>
        </x14:conditionalFormatting>
        <x14:conditionalFormatting xmlns:xm="http://schemas.microsoft.com/office/excel/2006/main">
          <x14:cfRule type="containsText" priority="1755" operator="containsText" id="{16f165b4-aa8f-47e3-9257-e901f20d92d3}">
            <xm:f>NOT(ISERROR(SEARCH(#REF!,AA304)))</xm:f>
            <xm:f>#REF!</xm:f>
          </x14:cfRule>
          <xm:sqref>AA304</xm:sqref>
        </x14:conditionalFormatting>
        <x14:conditionalFormatting xmlns:xm="http://schemas.microsoft.com/office/excel/2006/main">
          <x14:cfRule type="containsText" priority="1754" operator="containsText" id="{02952627-9c1c-4b7d-b91a-47a50af782f3}">
            <xm:f>NOT(ISERROR(SEARCH(#REF!,AA305)))</xm:f>
            <xm:f>#REF!</xm:f>
          </x14:cfRule>
          <xm:sqref>AA305</xm:sqref>
        </x14:conditionalFormatting>
        <x14:conditionalFormatting xmlns:xm="http://schemas.microsoft.com/office/excel/2006/main">
          <x14:cfRule type="containsText" priority="1753" operator="containsText" id="{d28b3a70-fd9e-49f7-be8f-77ac8ebeb4ca}">
            <xm:f>NOT(ISERROR(SEARCH(#REF!,AA306)))</xm:f>
            <xm:f>#REF!</xm:f>
          </x14:cfRule>
          <xm:sqref>AA306</xm:sqref>
        </x14:conditionalFormatting>
        <x14:conditionalFormatting xmlns:xm="http://schemas.microsoft.com/office/excel/2006/main">
          <x14:cfRule type="containsText" priority="1752" operator="containsText" id="{caf23be6-e685-4229-b556-69f612dab703}">
            <xm:f>NOT(ISERROR(SEARCH(#REF!,AA307)))</xm:f>
            <xm:f>#REF!</xm:f>
          </x14:cfRule>
          <xm:sqref>AA307</xm:sqref>
        </x14:conditionalFormatting>
        <x14:conditionalFormatting xmlns:xm="http://schemas.microsoft.com/office/excel/2006/main">
          <x14:cfRule type="containsText" priority="1751" operator="containsText" id="{aee434c5-8ce9-4b03-bde8-6ea82065ae3f}">
            <xm:f>NOT(ISERROR(SEARCH(#REF!,AA308)))</xm:f>
            <xm:f>#REF!</xm:f>
          </x14:cfRule>
          <xm:sqref>AA308</xm:sqref>
        </x14:conditionalFormatting>
        <x14:conditionalFormatting xmlns:xm="http://schemas.microsoft.com/office/excel/2006/main">
          <x14:cfRule type="containsText" priority="1750" operator="containsText" id="{256ba1bd-df48-41c6-9205-806409fa0417}">
            <xm:f>NOT(ISERROR(SEARCH(#REF!,AA309)))</xm:f>
            <xm:f>#REF!</xm:f>
          </x14:cfRule>
          <xm:sqref>AA309</xm:sqref>
        </x14:conditionalFormatting>
        <x14:conditionalFormatting xmlns:xm="http://schemas.microsoft.com/office/excel/2006/main">
          <x14:cfRule type="containsText" priority="1749" operator="containsText" id="{4e996bce-3b15-44f2-92e1-a57985c4c562}">
            <xm:f>NOT(ISERROR(SEARCH(#REF!,AA310)))</xm:f>
            <xm:f>#REF!</xm:f>
          </x14:cfRule>
          <xm:sqref>AA310</xm:sqref>
        </x14:conditionalFormatting>
        <x14:conditionalFormatting xmlns:xm="http://schemas.microsoft.com/office/excel/2006/main">
          <x14:cfRule type="containsText" priority="1748" operator="containsText" id="{b36f389b-c3cc-42e5-b6da-0d7e0cacd3fa}">
            <xm:f>NOT(ISERROR(SEARCH(#REF!,AA311)))</xm:f>
            <xm:f>#REF!</xm:f>
          </x14:cfRule>
          <xm:sqref>AA311</xm:sqref>
        </x14:conditionalFormatting>
        <x14:conditionalFormatting xmlns:xm="http://schemas.microsoft.com/office/excel/2006/main">
          <x14:cfRule type="containsText" priority="1747" operator="containsText" id="{86f76694-15f9-48ea-b9c0-4df24664e797}">
            <xm:f>NOT(ISERROR(SEARCH(#REF!,AA312)))</xm:f>
            <xm:f>#REF!</xm:f>
          </x14:cfRule>
          <xm:sqref>AA312</xm:sqref>
        </x14:conditionalFormatting>
        <x14:conditionalFormatting xmlns:xm="http://schemas.microsoft.com/office/excel/2006/main">
          <x14:cfRule type="containsText" priority="1746" operator="containsText" id="{8fb2dc8a-9675-461c-a454-1df549feb19e}">
            <xm:f>NOT(ISERROR(SEARCH(#REF!,AA313)))</xm:f>
            <xm:f>#REF!</xm:f>
          </x14:cfRule>
          <xm:sqref>AA313</xm:sqref>
        </x14:conditionalFormatting>
        <x14:conditionalFormatting xmlns:xm="http://schemas.microsoft.com/office/excel/2006/main">
          <x14:cfRule type="containsText" priority="1745" operator="containsText" id="{c0398235-d0f8-4e6e-acfb-f96812c3e2fd}">
            <xm:f>NOT(ISERROR(SEARCH(#REF!,AA314)))</xm:f>
            <xm:f>#REF!</xm:f>
          </x14:cfRule>
          <xm:sqref>AA314</xm:sqref>
        </x14:conditionalFormatting>
        <x14:conditionalFormatting xmlns:xm="http://schemas.microsoft.com/office/excel/2006/main">
          <x14:cfRule type="containsText" priority="1744" operator="containsText" id="{195f790b-f658-470f-bfc2-c0f56e310c9e}">
            <xm:f>NOT(ISERROR(SEARCH(#REF!,AA315)))</xm:f>
            <xm:f>#REF!</xm:f>
          </x14:cfRule>
          <xm:sqref>AA315</xm:sqref>
        </x14:conditionalFormatting>
        <x14:conditionalFormatting xmlns:xm="http://schemas.microsoft.com/office/excel/2006/main">
          <x14:cfRule type="containsText" priority="1743" operator="containsText" id="{4d8cf2b5-2f8e-4af3-8be9-dd9fe0ede3b0}">
            <xm:f>NOT(ISERROR(SEARCH(#REF!,AA316)))</xm:f>
            <xm:f>#REF!</xm:f>
          </x14:cfRule>
          <xm:sqref>AA316</xm:sqref>
        </x14:conditionalFormatting>
        <x14:conditionalFormatting xmlns:xm="http://schemas.microsoft.com/office/excel/2006/main">
          <x14:cfRule type="containsText" priority="1742" operator="containsText" id="{621a2d28-3b3f-408c-b1a7-a0219339a28e}">
            <xm:f>NOT(ISERROR(SEARCH(#REF!,AA317)))</xm:f>
            <xm:f>#REF!</xm:f>
          </x14:cfRule>
          <xm:sqref>AA317</xm:sqref>
        </x14:conditionalFormatting>
        <x14:conditionalFormatting xmlns:xm="http://schemas.microsoft.com/office/excel/2006/main">
          <x14:cfRule type="containsText" priority="1741" operator="containsText" id="{aa5f4598-cf23-43fe-842d-52d5f453220b}">
            <xm:f>NOT(ISERROR(SEARCH(#REF!,AA318)))</xm:f>
            <xm:f>#REF!</xm:f>
          </x14:cfRule>
          <xm:sqref>AA318</xm:sqref>
        </x14:conditionalFormatting>
        <x14:conditionalFormatting xmlns:xm="http://schemas.microsoft.com/office/excel/2006/main">
          <x14:cfRule type="containsText" priority="1740" operator="containsText" id="{8a33640d-9a82-48f1-9be1-e0f28e0e4c6a}">
            <xm:f>NOT(ISERROR(SEARCH(#REF!,AA319)))</xm:f>
            <xm:f>#REF!</xm:f>
          </x14:cfRule>
          <xm:sqref>AA319</xm:sqref>
        </x14:conditionalFormatting>
        <x14:conditionalFormatting xmlns:xm="http://schemas.microsoft.com/office/excel/2006/main">
          <x14:cfRule type="containsText" priority="1739" operator="containsText" id="{98947056-6000-49c4-bf8c-81f07df6b44c}">
            <xm:f>NOT(ISERROR(SEARCH(#REF!,AA320)))</xm:f>
            <xm:f>#REF!</xm:f>
          </x14:cfRule>
          <xm:sqref>AA320</xm:sqref>
        </x14:conditionalFormatting>
        <x14:conditionalFormatting xmlns:xm="http://schemas.microsoft.com/office/excel/2006/main">
          <x14:cfRule type="containsText" priority="1738" operator="containsText" id="{306dc177-05aa-47da-a09e-9337964dc8db}">
            <xm:f>NOT(ISERROR(SEARCH(#REF!,AA321)))</xm:f>
            <xm:f>#REF!</xm:f>
          </x14:cfRule>
          <xm:sqref>AA321</xm:sqref>
        </x14:conditionalFormatting>
        <x14:conditionalFormatting xmlns:xm="http://schemas.microsoft.com/office/excel/2006/main">
          <x14:cfRule type="containsText" priority="1737" operator="containsText" id="{ef7fccf0-c3ad-419f-b3c1-81c751c453a0}">
            <xm:f>NOT(ISERROR(SEARCH(#REF!,AA322)))</xm:f>
            <xm:f>#REF!</xm:f>
          </x14:cfRule>
          <xm:sqref>AA322</xm:sqref>
        </x14:conditionalFormatting>
        <x14:conditionalFormatting xmlns:xm="http://schemas.microsoft.com/office/excel/2006/main">
          <x14:cfRule type="containsText" priority="1736" operator="containsText" id="{d692be2b-b458-4712-8a9a-ce281d309fca}">
            <xm:f>NOT(ISERROR(SEARCH(#REF!,AA323)))</xm:f>
            <xm:f>#REF!</xm:f>
          </x14:cfRule>
          <xm:sqref>AA323</xm:sqref>
        </x14:conditionalFormatting>
        <x14:conditionalFormatting xmlns:xm="http://schemas.microsoft.com/office/excel/2006/main">
          <x14:cfRule type="containsText" priority="1735" operator="containsText" id="{5a63f9f0-a0e1-4c23-aebf-f3c4cf8a7a9d}">
            <xm:f>NOT(ISERROR(SEARCH(#REF!,AA324)))</xm:f>
            <xm:f>#REF!</xm:f>
          </x14:cfRule>
          <xm:sqref>AA324</xm:sqref>
        </x14:conditionalFormatting>
        <x14:conditionalFormatting xmlns:xm="http://schemas.microsoft.com/office/excel/2006/main">
          <x14:cfRule type="containsText" priority="1734" operator="containsText" id="{7e811204-d445-4ba3-aa2f-fb4ed1baa2c9}">
            <xm:f>NOT(ISERROR(SEARCH(#REF!,AA325)))</xm:f>
            <xm:f>#REF!</xm:f>
          </x14:cfRule>
          <xm:sqref>AA325</xm:sqref>
        </x14:conditionalFormatting>
        <x14:conditionalFormatting xmlns:xm="http://schemas.microsoft.com/office/excel/2006/main">
          <x14:cfRule type="containsText" priority="1733" operator="containsText" id="{d6db4143-8e9a-4d25-a662-452d2f502e1e}">
            <xm:f>NOT(ISERROR(SEARCH(#REF!,AA326)))</xm:f>
            <xm:f>#REF!</xm:f>
          </x14:cfRule>
          <xm:sqref>AA326</xm:sqref>
        </x14:conditionalFormatting>
        <x14:conditionalFormatting xmlns:xm="http://schemas.microsoft.com/office/excel/2006/main">
          <x14:cfRule type="containsText" priority="1732" operator="containsText" id="{5137a8a8-48ae-4a39-9dfd-6487bb818902}">
            <xm:f>NOT(ISERROR(SEARCH(#REF!,AA327)))</xm:f>
            <xm:f>#REF!</xm:f>
          </x14:cfRule>
          <xm:sqref>AA327</xm:sqref>
        </x14:conditionalFormatting>
        <x14:conditionalFormatting xmlns:xm="http://schemas.microsoft.com/office/excel/2006/main">
          <x14:cfRule type="containsText" priority="1731" operator="containsText" id="{775f6806-a06d-4d51-b9ca-03cb4307162c}">
            <xm:f>NOT(ISERROR(SEARCH(#REF!,AA328)))</xm:f>
            <xm:f>#REF!</xm:f>
          </x14:cfRule>
          <xm:sqref>AA328</xm:sqref>
        </x14:conditionalFormatting>
        <x14:conditionalFormatting xmlns:xm="http://schemas.microsoft.com/office/excel/2006/main">
          <x14:cfRule type="containsText" priority="1730" operator="containsText" id="{b4117fed-9496-4ed1-815d-7d95df8e8916}">
            <xm:f>NOT(ISERROR(SEARCH(#REF!,AA329)))</xm:f>
            <xm:f>#REF!</xm:f>
          </x14:cfRule>
          <xm:sqref>AA329</xm:sqref>
        </x14:conditionalFormatting>
        <x14:conditionalFormatting xmlns:xm="http://schemas.microsoft.com/office/excel/2006/main">
          <x14:cfRule type="containsText" priority="1729" operator="containsText" id="{16093780-5e7b-408a-a511-d63adec8b4b2}">
            <xm:f>NOT(ISERROR(SEARCH(#REF!,AA330)))</xm:f>
            <xm:f>#REF!</xm:f>
          </x14:cfRule>
          <xm:sqref>AA330</xm:sqref>
        </x14:conditionalFormatting>
        <x14:conditionalFormatting xmlns:xm="http://schemas.microsoft.com/office/excel/2006/main">
          <x14:cfRule type="containsText" priority="1728" operator="containsText" id="{b197d207-8319-4708-b36f-0aa2eb85ca50}">
            <xm:f>NOT(ISERROR(SEARCH(#REF!,AA331)))</xm:f>
            <xm:f>#REF!</xm:f>
          </x14:cfRule>
          <xm:sqref>AA331</xm:sqref>
        </x14:conditionalFormatting>
        <x14:conditionalFormatting xmlns:xm="http://schemas.microsoft.com/office/excel/2006/main">
          <x14:cfRule type="containsText" priority="1727" operator="containsText" id="{8af710df-d931-4eed-844e-84f4b655217d}">
            <xm:f>NOT(ISERROR(SEARCH(#REF!,AA332)))</xm:f>
            <xm:f>#REF!</xm:f>
          </x14:cfRule>
          <xm:sqref>AA332</xm:sqref>
        </x14:conditionalFormatting>
        <x14:conditionalFormatting xmlns:xm="http://schemas.microsoft.com/office/excel/2006/main">
          <x14:cfRule type="containsText" priority="1725" operator="containsText" id="{da61cd7b-8877-4df6-b603-5bdd66ff5405}">
            <xm:f>NOT(ISERROR(SEARCH(#REF!,AA333)))</xm:f>
            <xm:f>#REF!</xm:f>
          </x14:cfRule>
          <xm:sqref>AA333</xm:sqref>
        </x14:conditionalFormatting>
        <x14:conditionalFormatting xmlns:xm="http://schemas.microsoft.com/office/excel/2006/main">
          <x14:cfRule type="containsText" priority="1724" operator="containsText" id="{0c345b16-0b57-4b2c-a5c3-d67ef6a46c88}">
            <xm:f>NOT(ISERROR(SEARCH(#REF!,AA334)))</xm:f>
            <xm:f>#REF!</xm:f>
          </x14:cfRule>
          <xm:sqref>AA334</xm:sqref>
        </x14:conditionalFormatting>
        <x14:conditionalFormatting xmlns:xm="http://schemas.microsoft.com/office/excel/2006/main">
          <x14:cfRule type="containsText" priority="1723" operator="containsText" id="{d359e5c1-8cc9-4ff3-9f20-c8e5f88bd4ea}">
            <xm:f>NOT(ISERROR(SEARCH(#REF!,AA335)))</xm:f>
            <xm:f>#REF!</xm:f>
          </x14:cfRule>
          <xm:sqref>AA335</xm:sqref>
        </x14:conditionalFormatting>
        <x14:conditionalFormatting xmlns:xm="http://schemas.microsoft.com/office/excel/2006/main">
          <x14:cfRule type="containsText" priority="1722" operator="containsText" id="{0974288b-7882-4396-a96c-9c97e0bb527d}">
            <xm:f>NOT(ISERROR(SEARCH(#REF!,AA336)))</xm:f>
            <xm:f>#REF!</xm:f>
          </x14:cfRule>
          <xm:sqref>AA336</xm:sqref>
        </x14:conditionalFormatting>
        <x14:conditionalFormatting xmlns:xm="http://schemas.microsoft.com/office/excel/2006/main">
          <x14:cfRule type="containsText" priority="1721" operator="containsText" id="{653620b3-58a4-4920-a4b0-eb633ee2f686}">
            <xm:f>NOT(ISERROR(SEARCH(#REF!,AA337)))</xm:f>
            <xm:f>#REF!</xm:f>
          </x14:cfRule>
          <xm:sqref>AA337</xm:sqref>
        </x14:conditionalFormatting>
        <x14:conditionalFormatting xmlns:xm="http://schemas.microsoft.com/office/excel/2006/main">
          <x14:cfRule type="containsText" priority="1720" operator="containsText" id="{42ec4705-8f02-4580-8e8b-1412cfb1493e}">
            <xm:f>NOT(ISERROR(SEARCH(#REF!,AA338)))</xm:f>
            <xm:f>#REF!</xm:f>
          </x14:cfRule>
          <xm:sqref>AA338</xm:sqref>
        </x14:conditionalFormatting>
        <x14:conditionalFormatting xmlns:xm="http://schemas.microsoft.com/office/excel/2006/main">
          <x14:cfRule type="containsText" priority="1719" operator="containsText" id="{f98d5748-2ff0-4907-871f-1a904b1e4f3c}">
            <xm:f>NOT(ISERROR(SEARCH(#REF!,AA339)))</xm:f>
            <xm:f>#REF!</xm:f>
          </x14:cfRule>
          <xm:sqref>AA339</xm:sqref>
        </x14:conditionalFormatting>
        <x14:conditionalFormatting xmlns:xm="http://schemas.microsoft.com/office/excel/2006/main">
          <x14:cfRule type="containsText" priority="1718" operator="containsText" id="{6b473191-a70a-42dd-90f7-df0da6a50cb6}">
            <xm:f>NOT(ISERROR(SEARCH(#REF!,AA340)))</xm:f>
            <xm:f>#REF!</xm:f>
          </x14:cfRule>
          <xm:sqref>AA340</xm:sqref>
        </x14:conditionalFormatting>
        <x14:conditionalFormatting xmlns:xm="http://schemas.microsoft.com/office/excel/2006/main">
          <x14:cfRule type="containsText" priority="1717" operator="containsText" id="{628f96e0-a9d7-4df8-a265-74a22f0fde3a}">
            <xm:f>NOT(ISERROR(SEARCH(#REF!,AA341)))</xm:f>
            <xm:f>#REF!</xm:f>
          </x14:cfRule>
          <xm:sqref>AA341</xm:sqref>
        </x14:conditionalFormatting>
        <x14:conditionalFormatting xmlns:xm="http://schemas.microsoft.com/office/excel/2006/main">
          <x14:cfRule type="containsText" priority="1716" operator="containsText" id="{f50fc5dd-5581-46b5-93b2-df63d4e55df9}">
            <xm:f>NOT(ISERROR(SEARCH(#REF!,AA342)))</xm:f>
            <xm:f>#REF!</xm:f>
          </x14:cfRule>
          <xm:sqref>AA342</xm:sqref>
        </x14:conditionalFormatting>
        <x14:conditionalFormatting xmlns:xm="http://schemas.microsoft.com/office/excel/2006/main">
          <x14:cfRule type="containsText" priority="1715" operator="containsText" id="{1a2dda83-6e06-45df-b098-c39c18bbf3f2}">
            <xm:f>NOT(ISERROR(SEARCH(#REF!,AA343)))</xm:f>
            <xm:f>#REF!</xm:f>
          </x14:cfRule>
          <xm:sqref>AA343</xm:sqref>
        </x14:conditionalFormatting>
        <x14:conditionalFormatting xmlns:xm="http://schemas.microsoft.com/office/excel/2006/main">
          <x14:cfRule type="containsText" priority="1714" operator="containsText" id="{42e87c3e-1e53-46b3-8f1d-de6704022fb5}">
            <xm:f>NOT(ISERROR(SEARCH(#REF!,AA344)))</xm:f>
            <xm:f>#REF!</xm:f>
          </x14:cfRule>
          <xm:sqref>AA344</xm:sqref>
        </x14:conditionalFormatting>
        <x14:conditionalFormatting xmlns:xm="http://schemas.microsoft.com/office/excel/2006/main">
          <x14:cfRule type="containsText" priority="1713" operator="containsText" id="{d2682292-0c4e-4554-8a24-acdefc2c9c9a}">
            <xm:f>NOT(ISERROR(SEARCH(#REF!,AA345)))</xm:f>
            <xm:f>#REF!</xm:f>
          </x14:cfRule>
          <xm:sqref>AA345</xm:sqref>
        </x14:conditionalFormatting>
        <x14:conditionalFormatting xmlns:xm="http://schemas.microsoft.com/office/excel/2006/main">
          <x14:cfRule type="containsText" priority="1712" operator="containsText" id="{261de5af-ae67-4b42-8f40-d4bd28bd79a6}">
            <xm:f>NOT(ISERROR(SEARCH(#REF!,AA346)))</xm:f>
            <xm:f>#REF!</xm:f>
          </x14:cfRule>
          <xm:sqref>AA346</xm:sqref>
        </x14:conditionalFormatting>
        <x14:conditionalFormatting xmlns:xm="http://schemas.microsoft.com/office/excel/2006/main">
          <x14:cfRule type="containsText" priority="1711" operator="containsText" id="{1a43f9ef-9073-4b50-946b-f9513b5ecb00}">
            <xm:f>NOT(ISERROR(SEARCH(#REF!,AA347)))</xm:f>
            <xm:f>#REF!</xm:f>
          </x14:cfRule>
          <xm:sqref>AA347</xm:sqref>
        </x14:conditionalFormatting>
        <x14:conditionalFormatting xmlns:xm="http://schemas.microsoft.com/office/excel/2006/main">
          <x14:cfRule type="containsText" priority="1710" operator="containsText" id="{f93724d0-7e30-46ce-9d16-0689fc50b82b}">
            <xm:f>NOT(ISERROR(SEARCH(#REF!,AA348)))</xm:f>
            <xm:f>#REF!</xm:f>
          </x14:cfRule>
          <xm:sqref>AA348</xm:sqref>
        </x14:conditionalFormatting>
        <x14:conditionalFormatting xmlns:xm="http://schemas.microsoft.com/office/excel/2006/main">
          <x14:cfRule type="containsText" priority="1709" operator="containsText" id="{9f60a575-c238-4bb9-9939-246b07af07e5}">
            <xm:f>NOT(ISERROR(SEARCH(#REF!,AA349)))</xm:f>
            <xm:f>#REF!</xm:f>
          </x14:cfRule>
          <xm:sqref>AA349</xm:sqref>
        </x14:conditionalFormatting>
        <x14:conditionalFormatting xmlns:xm="http://schemas.microsoft.com/office/excel/2006/main">
          <x14:cfRule type="containsText" priority="1708" operator="containsText" id="{dc7e86ac-ba8a-43d5-87be-430ff54d23d4}">
            <xm:f>NOT(ISERROR(SEARCH(#REF!,AA350)))</xm:f>
            <xm:f>#REF!</xm:f>
          </x14:cfRule>
          <xm:sqref>AA350</xm:sqref>
        </x14:conditionalFormatting>
        <x14:conditionalFormatting xmlns:xm="http://schemas.microsoft.com/office/excel/2006/main">
          <x14:cfRule type="containsText" priority="1707" operator="containsText" id="{b71bc5f7-e0c4-4717-ad63-f260c3dabc9a}">
            <xm:f>NOT(ISERROR(SEARCH(#REF!,AA351)))</xm:f>
            <xm:f>#REF!</xm:f>
          </x14:cfRule>
          <xm:sqref>AA351</xm:sqref>
        </x14:conditionalFormatting>
        <x14:conditionalFormatting xmlns:xm="http://schemas.microsoft.com/office/excel/2006/main">
          <x14:cfRule type="containsText" priority="1706" operator="containsText" id="{d163548c-e465-47c2-be76-9ad3e3fb73a7}">
            <xm:f>NOT(ISERROR(SEARCH(#REF!,AA352)))</xm:f>
            <xm:f>#REF!</xm:f>
          </x14:cfRule>
          <xm:sqref>AA352</xm:sqref>
        </x14:conditionalFormatting>
        <x14:conditionalFormatting xmlns:xm="http://schemas.microsoft.com/office/excel/2006/main">
          <x14:cfRule type="containsText" priority="1705" operator="containsText" id="{293d83e8-043b-43d7-a94e-8364a54a2c52}">
            <xm:f>NOT(ISERROR(SEARCH(#REF!,AA353)))</xm:f>
            <xm:f>#REF!</xm:f>
          </x14:cfRule>
          <xm:sqref>AA353</xm:sqref>
        </x14:conditionalFormatting>
        <x14:conditionalFormatting xmlns:xm="http://schemas.microsoft.com/office/excel/2006/main">
          <x14:cfRule type="containsText" priority="1704" operator="containsText" id="{8b59c602-f542-4d46-8807-1978705b3fba}">
            <xm:f>NOT(ISERROR(SEARCH(#REF!,AA354)))</xm:f>
            <xm:f>#REF!</xm:f>
          </x14:cfRule>
          <xm:sqref>AA354</xm:sqref>
        </x14:conditionalFormatting>
        <x14:conditionalFormatting xmlns:xm="http://schemas.microsoft.com/office/excel/2006/main">
          <x14:cfRule type="containsText" priority="1703" operator="containsText" id="{9699a2df-8a9b-4814-8209-c11c988bf9ad}">
            <xm:f>NOT(ISERROR(SEARCH(#REF!,AA355)))</xm:f>
            <xm:f>#REF!</xm:f>
          </x14:cfRule>
          <xm:sqref>AA355</xm:sqref>
        </x14:conditionalFormatting>
        <x14:conditionalFormatting xmlns:xm="http://schemas.microsoft.com/office/excel/2006/main">
          <x14:cfRule type="containsText" priority="1702" operator="containsText" id="{8032a059-4302-43c8-a547-53350825a33c}">
            <xm:f>NOT(ISERROR(SEARCH(#REF!,AA356)))</xm:f>
            <xm:f>#REF!</xm:f>
          </x14:cfRule>
          <xm:sqref>AA356</xm:sqref>
        </x14:conditionalFormatting>
        <x14:conditionalFormatting xmlns:xm="http://schemas.microsoft.com/office/excel/2006/main">
          <x14:cfRule type="containsText" priority="1701" operator="containsText" id="{59958666-88a4-430e-b82d-1a182c3b48b0}">
            <xm:f>NOT(ISERROR(SEARCH(#REF!,AA357)))</xm:f>
            <xm:f>#REF!</xm:f>
          </x14:cfRule>
          <xm:sqref>AA357</xm:sqref>
        </x14:conditionalFormatting>
        <x14:conditionalFormatting xmlns:xm="http://schemas.microsoft.com/office/excel/2006/main">
          <x14:cfRule type="containsText" priority="1700" operator="containsText" id="{017d77d3-3214-4a98-abb5-a56f4873a77b}">
            <xm:f>NOT(ISERROR(SEARCH(#REF!,AA358)))</xm:f>
            <xm:f>#REF!</xm:f>
          </x14:cfRule>
          <xm:sqref>AA358</xm:sqref>
        </x14:conditionalFormatting>
        <x14:conditionalFormatting xmlns:xm="http://schemas.microsoft.com/office/excel/2006/main">
          <x14:cfRule type="containsText" priority="1699" operator="containsText" id="{bd6f6274-69e3-41a6-b0de-a99fdf5a8957}">
            <xm:f>NOT(ISERROR(SEARCH(#REF!,AA359)))</xm:f>
            <xm:f>#REF!</xm:f>
          </x14:cfRule>
          <xm:sqref>AA359</xm:sqref>
        </x14:conditionalFormatting>
        <x14:conditionalFormatting xmlns:xm="http://schemas.microsoft.com/office/excel/2006/main">
          <x14:cfRule type="containsText" priority="1698" operator="containsText" id="{96fadb51-2983-454b-8dbc-24219337556e}">
            <xm:f>NOT(ISERROR(SEARCH(#REF!,AA360)))</xm:f>
            <xm:f>#REF!</xm:f>
          </x14:cfRule>
          <xm:sqref>AA360</xm:sqref>
        </x14:conditionalFormatting>
        <x14:conditionalFormatting xmlns:xm="http://schemas.microsoft.com/office/excel/2006/main">
          <x14:cfRule type="containsText" priority="1697" operator="containsText" id="{2f4b2b61-4120-459d-866a-7955205893f0}">
            <xm:f>NOT(ISERROR(SEARCH(#REF!,AA361)))</xm:f>
            <xm:f>#REF!</xm:f>
          </x14:cfRule>
          <xm:sqref>AA361</xm:sqref>
        </x14:conditionalFormatting>
        <x14:conditionalFormatting xmlns:xm="http://schemas.microsoft.com/office/excel/2006/main">
          <x14:cfRule type="containsText" priority="1696" operator="containsText" id="{9921829e-b55e-4987-a964-7b7760bf7d76}">
            <xm:f>NOT(ISERROR(SEARCH(#REF!,AA362)))</xm:f>
            <xm:f>#REF!</xm:f>
          </x14:cfRule>
          <xm:sqref>AA362</xm:sqref>
        </x14:conditionalFormatting>
        <x14:conditionalFormatting xmlns:xm="http://schemas.microsoft.com/office/excel/2006/main">
          <x14:cfRule type="containsText" priority="1695" operator="containsText" id="{48b980da-eecb-487f-b03c-bcba613b71f7}">
            <xm:f>NOT(ISERROR(SEARCH(#REF!,AA363)))</xm:f>
            <xm:f>#REF!</xm:f>
          </x14:cfRule>
          <xm:sqref>AA363</xm:sqref>
        </x14:conditionalFormatting>
        <x14:conditionalFormatting xmlns:xm="http://schemas.microsoft.com/office/excel/2006/main">
          <x14:cfRule type="containsText" priority="1694" operator="containsText" id="{ad6571f4-640d-4a62-9b08-efffe952bac8}">
            <xm:f>NOT(ISERROR(SEARCH(#REF!,AA364)))</xm:f>
            <xm:f>#REF!</xm:f>
          </x14:cfRule>
          <xm:sqref>AA364</xm:sqref>
        </x14:conditionalFormatting>
        <x14:conditionalFormatting xmlns:xm="http://schemas.microsoft.com/office/excel/2006/main">
          <x14:cfRule type="containsText" priority="1693" operator="containsText" id="{47347b89-067b-4c0a-9886-30819f1b28cb}">
            <xm:f>NOT(ISERROR(SEARCH(#REF!,AA365)))</xm:f>
            <xm:f>#REF!</xm:f>
          </x14:cfRule>
          <xm:sqref>AA365</xm:sqref>
        </x14:conditionalFormatting>
        <x14:conditionalFormatting xmlns:xm="http://schemas.microsoft.com/office/excel/2006/main">
          <x14:cfRule type="containsText" priority="1692" operator="containsText" id="{dc0129bf-6bd2-45ae-957a-63e6f6096486}">
            <xm:f>NOT(ISERROR(SEARCH(#REF!,AA366)))</xm:f>
            <xm:f>#REF!</xm:f>
          </x14:cfRule>
          <xm:sqref>AA366</xm:sqref>
        </x14:conditionalFormatting>
        <x14:conditionalFormatting xmlns:xm="http://schemas.microsoft.com/office/excel/2006/main">
          <x14:cfRule type="containsText" priority="1691" operator="containsText" id="{da0c6f16-6b7d-4e59-abd4-bd4403654cbf}">
            <xm:f>NOT(ISERROR(SEARCH(#REF!,AA367)))</xm:f>
            <xm:f>#REF!</xm:f>
          </x14:cfRule>
          <xm:sqref>AA367</xm:sqref>
        </x14:conditionalFormatting>
        <x14:conditionalFormatting xmlns:xm="http://schemas.microsoft.com/office/excel/2006/main">
          <x14:cfRule type="containsText" priority="1690" operator="containsText" id="{62e2331d-c3fc-4c69-8eff-564b5ece2427}">
            <xm:f>NOT(ISERROR(SEARCH(#REF!,AA368)))</xm:f>
            <xm:f>#REF!</xm:f>
          </x14:cfRule>
          <xm:sqref>AA368</xm:sqref>
        </x14:conditionalFormatting>
        <x14:conditionalFormatting xmlns:xm="http://schemas.microsoft.com/office/excel/2006/main">
          <x14:cfRule type="containsText" priority="1689" operator="containsText" id="{128aee18-6432-4a87-b7f9-a4db97807509}">
            <xm:f>NOT(ISERROR(SEARCH(#REF!,AA369)))</xm:f>
            <xm:f>#REF!</xm:f>
          </x14:cfRule>
          <xm:sqref>AA369</xm:sqref>
        </x14:conditionalFormatting>
        <x14:conditionalFormatting xmlns:xm="http://schemas.microsoft.com/office/excel/2006/main">
          <x14:cfRule type="containsText" priority="1688" operator="containsText" id="{784e0514-ecb8-4a8c-92f7-acdfacd85d24}">
            <xm:f>NOT(ISERROR(SEARCH(#REF!,AA370)))</xm:f>
            <xm:f>#REF!</xm:f>
          </x14:cfRule>
          <xm:sqref>AA370</xm:sqref>
        </x14:conditionalFormatting>
        <x14:conditionalFormatting xmlns:xm="http://schemas.microsoft.com/office/excel/2006/main">
          <x14:cfRule type="containsText" priority="1687" operator="containsText" id="{130852af-f9dd-4a69-98fd-bde9ddec1afc}">
            <xm:f>NOT(ISERROR(SEARCH(#REF!,AA371)))</xm:f>
            <xm:f>#REF!</xm:f>
          </x14:cfRule>
          <xm:sqref>AA371</xm:sqref>
        </x14:conditionalFormatting>
        <x14:conditionalFormatting xmlns:xm="http://schemas.microsoft.com/office/excel/2006/main">
          <x14:cfRule type="containsText" priority="1686" operator="containsText" id="{174504e1-d084-4c0e-8aca-cb0e97da525c}">
            <xm:f>NOT(ISERROR(SEARCH(#REF!,AA372)))</xm:f>
            <xm:f>#REF!</xm:f>
          </x14:cfRule>
          <xm:sqref>AA372</xm:sqref>
        </x14:conditionalFormatting>
        <x14:conditionalFormatting xmlns:xm="http://schemas.microsoft.com/office/excel/2006/main">
          <x14:cfRule type="containsText" priority="1685" operator="containsText" id="{56df517e-3f6b-4cbd-a95f-c07f5d2841d0}">
            <xm:f>NOT(ISERROR(SEARCH(#REF!,AA373)))</xm:f>
            <xm:f>#REF!</xm:f>
          </x14:cfRule>
          <xm:sqref>AA373</xm:sqref>
        </x14:conditionalFormatting>
        <x14:conditionalFormatting xmlns:xm="http://schemas.microsoft.com/office/excel/2006/main">
          <x14:cfRule type="containsText" priority="1684" operator="containsText" id="{f53c57a8-5f5f-4414-9868-6b970febfed6}">
            <xm:f>NOT(ISERROR(SEARCH(#REF!,AA374)))</xm:f>
            <xm:f>#REF!</xm:f>
          </x14:cfRule>
          <xm:sqref>AA374</xm:sqref>
        </x14:conditionalFormatting>
        <x14:conditionalFormatting xmlns:xm="http://schemas.microsoft.com/office/excel/2006/main">
          <x14:cfRule type="containsText" priority="1683" operator="containsText" id="{f785aa26-bc9c-465a-8683-571f76e3e099}">
            <xm:f>NOT(ISERROR(SEARCH(#REF!,AA375)))</xm:f>
            <xm:f>#REF!</xm:f>
          </x14:cfRule>
          <xm:sqref>AA375</xm:sqref>
        </x14:conditionalFormatting>
        <x14:conditionalFormatting xmlns:xm="http://schemas.microsoft.com/office/excel/2006/main">
          <x14:cfRule type="containsText" priority="1682" operator="containsText" id="{762f2a2e-8673-453e-ab16-8129e4fc3a45}">
            <xm:f>NOT(ISERROR(SEARCH(#REF!,AA376)))</xm:f>
            <xm:f>#REF!</xm:f>
          </x14:cfRule>
          <xm:sqref>AA376</xm:sqref>
        </x14:conditionalFormatting>
        <x14:conditionalFormatting xmlns:xm="http://schemas.microsoft.com/office/excel/2006/main">
          <x14:cfRule type="containsText" priority="1681" operator="containsText" id="{dbab0436-960a-47d9-826d-8ce2ac7d5034}">
            <xm:f>NOT(ISERROR(SEARCH(#REF!,AA377)))</xm:f>
            <xm:f>#REF!</xm:f>
          </x14:cfRule>
          <xm:sqref>AA377</xm:sqref>
        </x14:conditionalFormatting>
        <x14:conditionalFormatting xmlns:xm="http://schemas.microsoft.com/office/excel/2006/main">
          <x14:cfRule type="containsText" priority="1680" operator="containsText" id="{7d24eea3-9a36-4bfe-98d0-246ba9a26835}">
            <xm:f>NOT(ISERROR(SEARCH(#REF!,AA378)))</xm:f>
            <xm:f>#REF!</xm:f>
          </x14:cfRule>
          <xm:sqref>AA378</xm:sqref>
        </x14:conditionalFormatting>
        <x14:conditionalFormatting xmlns:xm="http://schemas.microsoft.com/office/excel/2006/main">
          <x14:cfRule type="containsText" priority="1679" operator="containsText" id="{33e48b13-e6c5-421e-a20f-c4a85816950d}">
            <xm:f>NOT(ISERROR(SEARCH(#REF!,AA379)))</xm:f>
            <xm:f>#REF!</xm:f>
          </x14:cfRule>
          <xm:sqref>AA379</xm:sqref>
        </x14:conditionalFormatting>
        <x14:conditionalFormatting xmlns:xm="http://schemas.microsoft.com/office/excel/2006/main">
          <x14:cfRule type="containsText" priority="1678" operator="containsText" id="{9d0f3410-83b5-4cea-9ad3-eeccb6943c7a}">
            <xm:f>NOT(ISERROR(SEARCH(#REF!,AA380)))</xm:f>
            <xm:f>#REF!</xm:f>
          </x14:cfRule>
          <xm:sqref>AA380</xm:sqref>
        </x14:conditionalFormatting>
        <x14:conditionalFormatting xmlns:xm="http://schemas.microsoft.com/office/excel/2006/main">
          <x14:cfRule type="containsText" priority="1677" operator="containsText" id="{b4e00673-29f1-4bb5-a022-008ad9de0091}">
            <xm:f>NOT(ISERROR(SEARCH(#REF!,AA381)))</xm:f>
            <xm:f>#REF!</xm:f>
          </x14:cfRule>
          <xm:sqref>AA381</xm:sqref>
        </x14:conditionalFormatting>
        <x14:conditionalFormatting xmlns:xm="http://schemas.microsoft.com/office/excel/2006/main">
          <x14:cfRule type="containsText" priority="1676" operator="containsText" id="{7875b41b-3ec5-43e1-8fb7-4cdd9febafda}">
            <xm:f>NOT(ISERROR(SEARCH(#REF!,AA382)))</xm:f>
            <xm:f>#REF!</xm:f>
          </x14:cfRule>
          <xm:sqref>AA382</xm:sqref>
        </x14:conditionalFormatting>
        <x14:conditionalFormatting xmlns:xm="http://schemas.microsoft.com/office/excel/2006/main">
          <x14:cfRule type="containsText" priority="1675" operator="containsText" id="{2cbfdd7e-2b73-48d7-9d2c-02d56486e130}">
            <xm:f>NOT(ISERROR(SEARCH(#REF!,AA383)))</xm:f>
            <xm:f>#REF!</xm:f>
          </x14:cfRule>
          <xm:sqref>AA383</xm:sqref>
        </x14:conditionalFormatting>
        <x14:conditionalFormatting xmlns:xm="http://schemas.microsoft.com/office/excel/2006/main">
          <x14:cfRule type="containsText" priority="1674" operator="containsText" id="{d6926dff-1035-40c6-ae96-2d2410c667b1}">
            <xm:f>NOT(ISERROR(SEARCH(#REF!,AA384)))</xm:f>
            <xm:f>#REF!</xm:f>
          </x14:cfRule>
          <xm:sqref>AA384</xm:sqref>
        </x14:conditionalFormatting>
        <x14:conditionalFormatting xmlns:xm="http://schemas.microsoft.com/office/excel/2006/main">
          <x14:cfRule type="containsText" priority="1673" operator="containsText" id="{45ca3a6d-d4b4-4568-afcc-47949123ce47}">
            <xm:f>NOT(ISERROR(SEARCH(#REF!,AA385)))</xm:f>
            <xm:f>#REF!</xm:f>
          </x14:cfRule>
          <xm:sqref>AA385</xm:sqref>
        </x14:conditionalFormatting>
        <x14:conditionalFormatting xmlns:xm="http://schemas.microsoft.com/office/excel/2006/main">
          <x14:cfRule type="containsText" priority="1672" operator="containsText" id="{4c6f8e43-81cb-469a-b63e-44c1112c60e3}">
            <xm:f>NOT(ISERROR(SEARCH(#REF!,AA386)))</xm:f>
            <xm:f>#REF!</xm:f>
          </x14:cfRule>
          <xm:sqref>AA386</xm:sqref>
        </x14:conditionalFormatting>
        <x14:conditionalFormatting xmlns:xm="http://schemas.microsoft.com/office/excel/2006/main">
          <x14:cfRule type="containsText" priority="1671" operator="containsText" id="{4139e8b5-e1b4-4bdf-9b92-0ae3a15d4d4d}">
            <xm:f>NOT(ISERROR(SEARCH(#REF!,AA387)))</xm:f>
            <xm:f>#REF!</xm:f>
          </x14:cfRule>
          <xm:sqref>AA387</xm:sqref>
        </x14:conditionalFormatting>
        <x14:conditionalFormatting xmlns:xm="http://schemas.microsoft.com/office/excel/2006/main">
          <x14:cfRule type="containsText" priority="1670" operator="containsText" id="{a4e5d39c-2a46-4e7a-8155-640f1d21c8e6}">
            <xm:f>NOT(ISERROR(SEARCH(#REF!,AA388)))</xm:f>
            <xm:f>#REF!</xm:f>
          </x14:cfRule>
          <xm:sqref>AA388</xm:sqref>
        </x14:conditionalFormatting>
        <x14:conditionalFormatting xmlns:xm="http://schemas.microsoft.com/office/excel/2006/main">
          <x14:cfRule type="containsText" priority="1669" operator="containsText" id="{ce6e0e2c-f7c8-401e-8061-b01dd7f10797}">
            <xm:f>NOT(ISERROR(SEARCH(#REF!,AA389)))</xm:f>
            <xm:f>#REF!</xm:f>
          </x14:cfRule>
          <xm:sqref>AA389</xm:sqref>
        </x14:conditionalFormatting>
        <x14:conditionalFormatting xmlns:xm="http://schemas.microsoft.com/office/excel/2006/main">
          <x14:cfRule type="containsText" priority="1668" operator="containsText" id="{abfb2d69-4b29-4f71-ba42-7ffb364d89d0}">
            <xm:f>NOT(ISERROR(SEARCH(#REF!,AA390)))</xm:f>
            <xm:f>#REF!</xm:f>
          </x14:cfRule>
          <xm:sqref>AA390</xm:sqref>
        </x14:conditionalFormatting>
        <x14:conditionalFormatting xmlns:xm="http://schemas.microsoft.com/office/excel/2006/main">
          <x14:cfRule type="containsText" priority="1667" operator="containsText" id="{228ba76c-ece5-4820-89a6-41d34d241d10}">
            <xm:f>NOT(ISERROR(SEARCH(#REF!,AA391)))</xm:f>
            <xm:f>#REF!</xm:f>
          </x14:cfRule>
          <xm:sqref>AA391</xm:sqref>
        </x14:conditionalFormatting>
        <x14:conditionalFormatting xmlns:xm="http://schemas.microsoft.com/office/excel/2006/main">
          <x14:cfRule type="containsText" priority="1666" operator="containsText" id="{8f4a91a1-7166-4037-b0fd-628f7a1e5399}">
            <xm:f>NOT(ISERROR(SEARCH(#REF!,AA392)))</xm:f>
            <xm:f>#REF!</xm:f>
          </x14:cfRule>
          <xm:sqref>AA392</xm:sqref>
        </x14:conditionalFormatting>
        <x14:conditionalFormatting xmlns:xm="http://schemas.microsoft.com/office/excel/2006/main">
          <x14:cfRule type="containsText" priority="1665" operator="containsText" id="{bed5ead3-1809-431c-a4a2-c4cc955aebd5}">
            <xm:f>NOT(ISERROR(SEARCH(#REF!,AA393)))</xm:f>
            <xm:f>#REF!</xm:f>
          </x14:cfRule>
          <xm:sqref>AA393</xm:sqref>
        </x14:conditionalFormatting>
        <x14:conditionalFormatting xmlns:xm="http://schemas.microsoft.com/office/excel/2006/main">
          <x14:cfRule type="containsText" priority="1664" operator="containsText" id="{955f1101-fe64-4cad-a307-eab8a86dfa78}">
            <xm:f>NOT(ISERROR(SEARCH(#REF!,AA394)))</xm:f>
            <xm:f>#REF!</xm:f>
          </x14:cfRule>
          <xm:sqref>AA394</xm:sqref>
        </x14:conditionalFormatting>
        <x14:conditionalFormatting xmlns:xm="http://schemas.microsoft.com/office/excel/2006/main">
          <x14:cfRule type="containsText" priority="1663" operator="containsText" id="{7c658475-3ad3-405f-a1cb-c2487926aef4}">
            <xm:f>NOT(ISERROR(SEARCH(#REF!,AA395)))</xm:f>
            <xm:f>#REF!</xm:f>
          </x14:cfRule>
          <xm:sqref>AA395</xm:sqref>
        </x14:conditionalFormatting>
        <x14:conditionalFormatting xmlns:xm="http://schemas.microsoft.com/office/excel/2006/main">
          <x14:cfRule type="containsText" priority="1662" operator="containsText" id="{3b87222e-d59c-4ad2-8e89-49a808a8fd31}">
            <xm:f>NOT(ISERROR(SEARCH(#REF!,AA396)))</xm:f>
            <xm:f>#REF!</xm:f>
          </x14:cfRule>
          <xm:sqref>AA396</xm:sqref>
        </x14:conditionalFormatting>
        <x14:conditionalFormatting xmlns:xm="http://schemas.microsoft.com/office/excel/2006/main">
          <x14:cfRule type="containsText" priority="1661" operator="containsText" id="{4b3631e8-afbb-41f3-a72b-43a249b200e3}">
            <xm:f>NOT(ISERROR(SEARCH(#REF!,AA397)))</xm:f>
            <xm:f>#REF!</xm:f>
          </x14:cfRule>
          <xm:sqref>AA397</xm:sqref>
        </x14:conditionalFormatting>
        <x14:conditionalFormatting xmlns:xm="http://schemas.microsoft.com/office/excel/2006/main">
          <x14:cfRule type="containsText" priority="1660" operator="containsText" id="{35f7190e-2bef-408e-a880-fb54fa3f3994}">
            <xm:f>NOT(ISERROR(SEARCH(#REF!,AA398)))</xm:f>
            <xm:f>#REF!</xm:f>
          </x14:cfRule>
          <xm:sqref>AA398</xm:sqref>
        </x14:conditionalFormatting>
        <x14:conditionalFormatting xmlns:xm="http://schemas.microsoft.com/office/excel/2006/main">
          <x14:cfRule type="containsText" priority="1659" operator="containsText" id="{4a80b737-3532-4dbb-a943-3ab345311237}">
            <xm:f>NOT(ISERROR(SEARCH(#REF!,AA399)))</xm:f>
            <xm:f>#REF!</xm:f>
          </x14:cfRule>
          <xm:sqref>AA399</xm:sqref>
        </x14:conditionalFormatting>
        <x14:conditionalFormatting xmlns:xm="http://schemas.microsoft.com/office/excel/2006/main">
          <x14:cfRule type="containsText" priority="1658" operator="containsText" id="{1a69d466-598a-4220-ba98-17bee80fcef0}">
            <xm:f>NOT(ISERROR(SEARCH(#REF!,AA400)))</xm:f>
            <xm:f>#REF!</xm:f>
          </x14:cfRule>
          <xm:sqref>AA400</xm:sqref>
        </x14:conditionalFormatting>
        <x14:conditionalFormatting xmlns:xm="http://schemas.microsoft.com/office/excel/2006/main">
          <x14:cfRule type="containsText" priority="1657" operator="containsText" id="{d6c56cbb-0efb-4e43-9d8e-02f30e8a881e}">
            <xm:f>NOT(ISERROR(SEARCH(#REF!,AA401)))</xm:f>
            <xm:f>#REF!</xm:f>
          </x14:cfRule>
          <xm:sqref>AA401</xm:sqref>
        </x14:conditionalFormatting>
        <x14:conditionalFormatting xmlns:xm="http://schemas.microsoft.com/office/excel/2006/main">
          <x14:cfRule type="containsText" priority="1656" operator="containsText" id="{ae54e4d0-44cd-43be-976b-52166ecbf827}">
            <xm:f>NOT(ISERROR(SEARCH(#REF!,AA402)))</xm:f>
            <xm:f>#REF!</xm:f>
          </x14:cfRule>
          <xm:sqref>AA402</xm:sqref>
        </x14:conditionalFormatting>
        <x14:conditionalFormatting xmlns:xm="http://schemas.microsoft.com/office/excel/2006/main">
          <x14:cfRule type="containsText" priority="1655" operator="containsText" id="{a6cd04ce-d7cd-498e-843a-824e5a9a462a}">
            <xm:f>NOT(ISERROR(SEARCH(#REF!,AA403)))</xm:f>
            <xm:f>#REF!</xm:f>
          </x14:cfRule>
          <xm:sqref>AA403</xm:sqref>
        </x14:conditionalFormatting>
        <x14:conditionalFormatting xmlns:xm="http://schemas.microsoft.com/office/excel/2006/main">
          <x14:cfRule type="containsText" priority="1654" operator="containsText" id="{21302700-d202-4ef7-99cd-9f5b15378cc3}">
            <xm:f>NOT(ISERROR(SEARCH(#REF!,AA404)))</xm:f>
            <xm:f>#REF!</xm:f>
          </x14:cfRule>
          <xm:sqref>AA404</xm:sqref>
        </x14:conditionalFormatting>
        <x14:conditionalFormatting xmlns:xm="http://schemas.microsoft.com/office/excel/2006/main">
          <x14:cfRule type="containsText" priority="1653" operator="containsText" id="{31c97148-b215-4abf-834c-268580ca6197}">
            <xm:f>NOT(ISERROR(SEARCH(#REF!,AA405)))</xm:f>
            <xm:f>#REF!</xm:f>
          </x14:cfRule>
          <xm:sqref>AA405</xm:sqref>
        </x14:conditionalFormatting>
        <x14:conditionalFormatting xmlns:xm="http://schemas.microsoft.com/office/excel/2006/main">
          <x14:cfRule type="containsText" priority="1652" operator="containsText" id="{becdd784-6ca3-4f98-809e-96489ea88ca5}">
            <xm:f>NOT(ISERROR(SEARCH(#REF!,AA406)))</xm:f>
            <xm:f>#REF!</xm:f>
          </x14:cfRule>
          <xm:sqref>AA406</xm:sqref>
        </x14:conditionalFormatting>
        <x14:conditionalFormatting xmlns:xm="http://schemas.microsoft.com/office/excel/2006/main">
          <x14:cfRule type="containsText" priority="1651" operator="containsText" id="{a1317ae6-8dd9-48a9-bf49-c7d703c18476}">
            <xm:f>NOT(ISERROR(SEARCH(#REF!,AA407)))</xm:f>
            <xm:f>#REF!</xm:f>
          </x14:cfRule>
          <xm:sqref>AA407</xm:sqref>
        </x14:conditionalFormatting>
        <x14:conditionalFormatting xmlns:xm="http://schemas.microsoft.com/office/excel/2006/main">
          <x14:cfRule type="containsText" priority="1650" operator="containsText" id="{38ae3d57-d910-4651-a477-fab1ff05d23d}">
            <xm:f>NOT(ISERROR(SEARCH(#REF!,AA408)))</xm:f>
            <xm:f>#REF!</xm:f>
          </x14:cfRule>
          <xm:sqref>AA408</xm:sqref>
        </x14:conditionalFormatting>
        <x14:conditionalFormatting xmlns:xm="http://schemas.microsoft.com/office/excel/2006/main">
          <x14:cfRule type="containsText" priority="1649" operator="containsText" id="{39842880-c398-4d52-a80b-5625567acaa9}">
            <xm:f>NOT(ISERROR(SEARCH(#REF!,AA409)))</xm:f>
            <xm:f>#REF!</xm:f>
          </x14:cfRule>
          <xm:sqref>AA409</xm:sqref>
        </x14:conditionalFormatting>
        <x14:conditionalFormatting xmlns:xm="http://schemas.microsoft.com/office/excel/2006/main">
          <x14:cfRule type="containsText" priority="1648" operator="containsText" id="{c7e9bef4-c708-468c-8995-f8a5bd23afbf}">
            <xm:f>NOT(ISERROR(SEARCH(#REF!,AA410)))</xm:f>
            <xm:f>#REF!</xm:f>
          </x14:cfRule>
          <xm:sqref>AA410</xm:sqref>
        </x14:conditionalFormatting>
        <x14:conditionalFormatting xmlns:xm="http://schemas.microsoft.com/office/excel/2006/main">
          <x14:cfRule type="containsText" priority="1647" operator="containsText" id="{cd7aba1b-0553-44fa-aa64-2fd5d5d38d5a}">
            <xm:f>NOT(ISERROR(SEARCH(#REF!,AA411)))</xm:f>
            <xm:f>#REF!</xm:f>
          </x14:cfRule>
          <xm:sqref>AA411</xm:sqref>
        </x14:conditionalFormatting>
        <x14:conditionalFormatting xmlns:xm="http://schemas.microsoft.com/office/excel/2006/main">
          <x14:cfRule type="containsText" priority="1646" operator="containsText" id="{5065e775-b969-420c-9510-9e8454ab1b75}">
            <xm:f>NOT(ISERROR(SEARCH(#REF!,AA412)))</xm:f>
            <xm:f>#REF!</xm:f>
          </x14:cfRule>
          <xm:sqref>AA412</xm:sqref>
        </x14:conditionalFormatting>
        <x14:conditionalFormatting xmlns:xm="http://schemas.microsoft.com/office/excel/2006/main">
          <x14:cfRule type="containsText" priority="1645" operator="containsText" id="{f37abbe0-00f8-42d4-80e7-3617409e9e9a}">
            <xm:f>NOT(ISERROR(SEARCH(#REF!,AA413)))</xm:f>
            <xm:f>#REF!</xm:f>
          </x14:cfRule>
          <xm:sqref>AA413</xm:sqref>
        </x14:conditionalFormatting>
        <x14:conditionalFormatting xmlns:xm="http://schemas.microsoft.com/office/excel/2006/main">
          <x14:cfRule type="containsText" priority="1644" operator="containsText" id="{07985114-6c61-482b-8e07-fbb5eaa2f218}">
            <xm:f>NOT(ISERROR(SEARCH(#REF!,AA414)))</xm:f>
            <xm:f>#REF!</xm:f>
          </x14:cfRule>
          <xm:sqref>AA414</xm:sqref>
        </x14:conditionalFormatting>
        <x14:conditionalFormatting xmlns:xm="http://schemas.microsoft.com/office/excel/2006/main">
          <x14:cfRule type="containsText" priority="1643" operator="containsText" id="{98441d74-4ac1-456f-b510-a5e5ea684555}">
            <xm:f>NOT(ISERROR(SEARCH(#REF!,AA415)))</xm:f>
            <xm:f>#REF!</xm:f>
          </x14:cfRule>
          <xm:sqref>AA415</xm:sqref>
        </x14:conditionalFormatting>
        <x14:conditionalFormatting xmlns:xm="http://schemas.microsoft.com/office/excel/2006/main">
          <x14:cfRule type="containsText" priority="1642" operator="containsText" id="{14566568-ec57-44b0-a961-f5ab3f8b5695}">
            <xm:f>NOT(ISERROR(SEARCH(#REF!,AA416)))</xm:f>
            <xm:f>#REF!</xm:f>
          </x14:cfRule>
          <xm:sqref>AA416</xm:sqref>
        </x14:conditionalFormatting>
        <x14:conditionalFormatting xmlns:xm="http://schemas.microsoft.com/office/excel/2006/main">
          <x14:cfRule type="containsText" priority="1641" operator="containsText" id="{2e2b6d2c-56a2-4847-9ae9-db453fe0452f}">
            <xm:f>NOT(ISERROR(SEARCH(#REF!,AA417)))</xm:f>
            <xm:f>#REF!</xm:f>
          </x14:cfRule>
          <xm:sqref>AA417</xm:sqref>
        </x14:conditionalFormatting>
        <x14:conditionalFormatting xmlns:xm="http://schemas.microsoft.com/office/excel/2006/main">
          <x14:cfRule type="containsText" priority="1640" operator="containsText" id="{0c946e98-985d-4de8-ae7b-578d02052f6d}">
            <xm:f>NOT(ISERROR(SEARCH(#REF!,AA418)))</xm:f>
            <xm:f>#REF!</xm:f>
          </x14:cfRule>
          <xm:sqref>AA418</xm:sqref>
        </x14:conditionalFormatting>
        <x14:conditionalFormatting xmlns:xm="http://schemas.microsoft.com/office/excel/2006/main">
          <x14:cfRule type="containsText" priority="1639" operator="containsText" id="{eab5b2b2-748d-445d-9eb2-c245f2514f43}">
            <xm:f>NOT(ISERROR(SEARCH(#REF!,AA419)))</xm:f>
            <xm:f>#REF!</xm:f>
          </x14:cfRule>
          <xm:sqref>AA419</xm:sqref>
        </x14:conditionalFormatting>
        <x14:conditionalFormatting xmlns:xm="http://schemas.microsoft.com/office/excel/2006/main">
          <x14:cfRule type="containsText" priority="1638" operator="containsText" id="{4b101793-fe40-47e7-a72a-0f276ef3fd46}">
            <xm:f>NOT(ISERROR(SEARCH(#REF!,AA420)))</xm:f>
            <xm:f>#REF!</xm:f>
          </x14:cfRule>
          <xm:sqref>AA420</xm:sqref>
        </x14:conditionalFormatting>
        <x14:conditionalFormatting xmlns:xm="http://schemas.microsoft.com/office/excel/2006/main">
          <x14:cfRule type="containsText" priority="1637" operator="containsText" id="{a5263384-1172-495a-a008-57b9db8f756b}">
            <xm:f>NOT(ISERROR(SEARCH(#REF!,AA421)))</xm:f>
            <xm:f>#REF!</xm:f>
          </x14:cfRule>
          <xm:sqref>AA421</xm:sqref>
        </x14:conditionalFormatting>
        <x14:conditionalFormatting xmlns:xm="http://schemas.microsoft.com/office/excel/2006/main">
          <x14:cfRule type="containsText" priority="1636" operator="containsText" id="{38e34f06-0e62-405d-aac4-0d48979cd904}">
            <xm:f>NOT(ISERROR(SEARCH(#REF!,AA422)))</xm:f>
            <xm:f>#REF!</xm:f>
          </x14:cfRule>
          <xm:sqref>AA422</xm:sqref>
        </x14:conditionalFormatting>
        <x14:conditionalFormatting xmlns:xm="http://schemas.microsoft.com/office/excel/2006/main">
          <x14:cfRule type="containsText" priority="1635" operator="containsText" id="{8b5bdb1a-923f-43bb-ae43-2a9177eb08b2}">
            <xm:f>NOT(ISERROR(SEARCH(#REF!,AA423)))</xm:f>
            <xm:f>#REF!</xm:f>
          </x14:cfRule>
          <xm:sqref>AA423</xm:sqref>
        </x14:conditionalFormatting>
        <x14:conditionalFormatting xmlns:xm="http://schemas.microsoft.com/office/excel/2006/main">
          <x14:cfRule type="containsText" priority="1634" operator="containsText" id="{1c4cb046-14a7-4c11-8534-6453eb006ac4}">
            <xm:f>NOT(ISERROR(SEARCH(#REF!,AA424)))</xm:f>
            <xm:f>#REF!</xm:f>
          </x14:cfRule>
          <xm:sqref>AA424</xm:sqref>
        </x14:conditionalFormatting>
        <x14:conditionalFormatting xmlns:xm="http://schemas.microsoft.com/office/excel/2006/main">
          <x14:cfRule type="containsText" priority="1633" operator="containsText" id="{aa5c2fbc-3fbf-4467-a424-8f5884d18c27}">
            <xm:f>NOT(ISERROR(SEARCH(#REF!,AA425)))</xm:f>
            <xm:f>#REF!</xm:f>
          </x14:cfRule>
          <xm:sqref>AA425</xm:sqref>
        </x14:conditionalFormatting>
        <x14:conditionalFormatting xmlns:xm="http://schemas.microsoft.com/office/excel/2006/main">
          <x14:cfRule type="containsText" priority="1632" operator="containsText" id="{ceff02cb-d8da-46d9-95fc-d866e64a4121}">
            <xm:f>NOT(ISERROR(SEARCH(#REF!,AA426)))</xm:f>
            <xm:f>#REF!</xm:f>
          </x14:cfRule>
          <xm:sqref>AA426</xm:sqref>
        </x14:conditionalFormatting>
        <x14:conditionalFormatting xmlns:xm="http://schemas.microsoft.com/office/excel/2006/main">
          <x14:cfRule type="containsText" priority="1631" operator="containsText" id="{3aabf5bb-28bc-4bf7-8291-09adfe485143}">
            <xm:f>NOT(ISERROR(SEARCH(#REF!,AA427)))</xm:f>
            <xm:f>#REF!</xm:f>
          </x14:cfRule>
          <xm:sqref>AA427</xm:sqref>
        </x14:conditionalFormatting>
        <x14:conditionalFormatting xmlns:xm="http://schemas.microsoft.com/office/excel/2006/main">
          <x14:cfRule type="containsText" priority="1630" operator="containsText" id="{fb30507c-7340-4e57-a978-4600e5d8eefb}">
            <xm:f>NOT(ISERROR(SEARCH(#REF!,AA428)))</xm:f>
            <xm:f>#REF!</xm:f>
          </x14:cfRule>
          <xm:sqref>AA428</xm:sqref>
        </x14:conditionalFormatting>
        <x14:conditionalFormatting xmlns:xm="http://schemas.microsoft.com/office/excel/2006/main">
          <x14:cfRule type="containsText" priority="1629" operator="containsText" id="{2e074fdd-94ca-43e3-95ab-98e202843f53}">
            <xm:f>NOT(ISERROR(SEARCH(#REF!,AA429)))</xm:f>
            <xm:f>#REF!</xm:f>
          </x14:cfRule>
          <xm:sqref>AA429</xm:sqref>
        </x14:conditionalFormatting>
        <x14:conditionalFormatting xmlns:xm="http://schemas.microsoft.com/office/excel/2006/main">
          <x14:cfRule type="containsText" priority="1628" operator="containsText" id="{1c29dd84-8cdc-4535-a890-4e1190b81871}">
            <xm:f>NOT(ISERROR(SEARCH(#REF!,AA430)))</xm:f>
            <xm:f>#REF!</xm:f>
          </x14:cfRule>
          <xm:sqref>AA430</xm:sqref>
        </x14:conditionalFormatting>
        <x14:conditionalFormatting xmlns:xm="http://schemas.microsoft.com/office/excel/2006/main">
          <x14:cfRule type="containsText" priority="1627" operator="containsText" id="{9094ddd3-fdae-49bb-b67f-05c96f293871}">
            <xm:f>NOT(ISERROR(SEARCH(#REF!,AA431)))</xm:f>
            <xm:f>#REF!</xm:f>
          </x14:cfRule>
          <xm:sqref>AA431</xm:sqref>
        </x14:conditionalFormatting>
        <x14:conditionalFormatting xmlns:xm="http://schemas.microsoft.com/office/excel/2006/main">
          <x14:cfRule type="containsText" priority="1626" operator="containsText" id="{2fb0400c-2a0d-4b14-bf37-7b2cde46ef42}">
            <xm:f>NOT(ISERROR(SEARCH(#REF!,AA432)))</xm:f>
            <xm:f>#REF!</xm:f>
          </x14:cfRule>
          <xm:sqref>AA432</xm:sqref>
        </x14:conditionalFormatting>
        <x14:conditionalFormatting xmlns:xm="http://schemas.microsoft.com/office/excel/2006/main">
          <x14:cfRule type="containsText" priority="1625" operator="containsText" id="{481fa2c3-9005-4657-96dd-047cea23e77e}">
            <xm:f>NOT(ISERROR(SEARCH(#REF!,AA433)))</xm:f>
            <xm:f>#REF!</xm:f>
          </x14:cfRule>
          <xm:sqref>AA433</xm:sqref>
        </x14:conditionalFormatting>
        <x14:conditionalFormatting xmlns:xm="http://schemas.microsoft.com/office/excel/2006/main">
          <x14:cfRule type="containsText" priority="1624" operator="containsText" id="{fe73033c-0a70-4be3-a808-8f9aae270d8f}">
            <xm:f>NOT(ISERROR(SEARCH(#REF!,AA434)))</xm:f>
            <xm:f>#REF!</xm:f>
          </x14:cfRule>
          <xm:sqref>AA434</xm:sqref>
        </x14:conditionalFormatting>
        <x14:conditionalFormatting xmlns:xm="http://schemas.microsoft.com/office/excel/2006/main">
          <x14:cfRule type="containsText" priority="1623" operator="containsText" id="{bb0f0ead-5bf1-4c5f-bf4e-9cf89e93f4b6}">
            <xm:f>NOT(ISERROR(SEARCH(#REF!,AA435)))</xm:f>
            <xm:f>#REF!</xm:f>
          </x14:cfRule>
          <xm:sqref>AA435</xm:sqref>
        </x14:conditionalFormatting>
        <x14:conditionalFormatting xmlns:xm="http://schemas.microsoft.com/office/excel/2006/main">
          <x14:cfRule type="containsText" priority="1622" operator="containsText" id="{589a95a2-8b6f-45a1-9e00-b68af738b8e1}">
            <xm:f>NOT(ISERROR(SEARCH(#REF!,AA436)))</xm:f>
            <xm:f>#REF!</xm:f>
          </x14:cfRule>
          <xm:sqref>AA436</xm:sqref>
        </x14:conditionalFormatting>
        <x14:conditionalFormatting xmlns:xm="http://schemas.microsoft.com/office/excel/2006/main">
          <x14:cfRule type="containsText" priority="1621" operator="containsText" id="{7bfef130-2255-45a7-960e-3031788b69da}">
            <xm:f>NOT(ISERROR(SEARCH(#REF!,AA437)))</xm:f>
            <xm:f>#REF!</xm:f>
          </x14:cfRule>
          <xm:sqref>AA437</xm:sqref>
        </x14:conditionalFormatting>
        <x14:conditionalFormatting xmlns:xm="http://schemas.microsoft.com/office/excel/2006/main">
          <x14:cfRule type="containsText" priority="1620" operator="containsText" id="{16c668f9-991c-4872-b2b4-49bb205e8d72}">
            <xm:f>NOT(ISERROR(SEARCH(#REF!,AA438)))</xm:f>
            <xm:f>#REF!</xm:f>
          </x14:cfRule>
          <xm:sqref>AA438</xm:sqref>
        </x14:conditionalFormatting>
        <x14:conditionalFormatting xmlns:xm="http://schemas.microsoft.com/office/excel/2006/main">
          <x14:cfRule type="containsText" priority="1619" operator="containsText" id="{158bbf0e-830e-4fc6-a338-f66d7937be37}">
            <xm:f>NOT(ISERROR(SEARCH(#REF!,AA439)))</xm:f>
            <xm:f>#REF!</xm:f>
          </x14:cfRule>
          <xm:sqref>AA439</xm:sqref>
        </x14:conditionalFormatting>
        <x14:conditionalFormatting xmlns:xm="http://schemas.microsoft.com/office/excel/2006/main">
          <x14:cfRule type="containsText" priority="1618" operator="containsText" id="{8c43489b-cf91-4ff5-8736-8c64c38babf7}">
            <xm:f>NOT(ISERROR(SEARCH(#REF!,AA440)))</xm:f>
            <xm:f>#REF!</xm:f>
          </x14:cfRule>
          <xm:sqref>AA440</xm:sqref>
        </x14:conditionalFormatting>
        <x14:conditionalFormatting xmlns:xm="http://schemas.microsoft.com/office/excel/2006/main">
          <x14:cfRule type="containsText" priority="1617" operator="containsText" id="{4c24d51d-c0c1-4dba-8d1a-060c853f083d}">
            <xm:f>NOT(ISERROR(SEARCH(#REF!,AA441)))</xm:f>
            <xm:f>#REF!</xm:f>
          </x14:cfRule>
          <xm:sqref>AA441</xm:sqref>
        </x14:conditionalFormatting>
        <x14:conditionalFormatting xmlns:xm="http://schemas.microsoft.com/office/excel/2006/main">
          <x14:cfRule type="containsText" priority="1616" operator="containsText" id="{5ac55eae-3321-4aa5-b5b1-f5257cd8f77a}">
            <xm:f>NOT(ISERROR(SEARCH(#REF!,AA442)))</xm:f>
            <xm:f>#REF!</xm:f>
          </x14:cfRule>
          <xm:sqref>AA442</xm:sqref>
        </x14:conditionalFormatting>
        <x14:conditionalFormatting xmlns:xm="http://schemas.microsoft.com/office/excel/2006/main">
          <x14:cfRule type="containsText" priority="1615" operator="containsText" id="{80ea492e-b6f7-48c1-8a51-7ed9a1fe2b1c}">
            <xm:f>NOT(ISERROR(SEARCH(#REF!,AA443)))</xm:f>
            <xm:f>#REF!</xm:f>
          </x14:cfRule>
          <xm:sqref>AA443</xm:sqref>
        </x14:conditionalFormatting>
        <x14:conditionalFormatting xmlns:xm="http://schemas.microsoft.com/office/excel/2006/main">
          <x14:cfRule type="containsText" priority="1614" operator="containsText" id="{fbd88287-4d42-4b57-bd98-19c62a48ad0c}">
            <xm:f>NOT(ISERROR(SEARCH(#REF!,AA444)))</xm:f>
            <xm:f>#REF!</xm:f>
          </x14:cfRule>
          <xm:sqref>AA444</xm:sqref>
        </x14:conditionalFormatting>
        <x14:conditionalFormatting xmlns:xm="http://schemas.microsoft.com/office/excel/2006/main">
          <x14:cfRule type="containsText" priority="1613" operator="containsText" id="{be84bdb4-74b1-4930-b815-5b020ec8061e}">
            <xm:f>NOT(ISERROR(SEARCH(#REF!,AA445)))</xm:f>
            <xm:f>#REF!</xm:f>
          </x14:cfRule>
          <xm:sqref>AA445</xm:sqref>
        </x14:conditionalFormatting>
        <x14:conditionalFormatting xmlns:xm="http://schemas.microsoft.com/office/excel/2006/main">
          <x14:cfRule type="containsText" priority="1612" operator="containsText" id="{78ff841c-5372-45f7-a8c5-7888920ddb1c}">
            <xm:f>NOT(ISERROR(SEARCH(#REF!,AA446)))</xm:f>
            <xm:f>#REF!</xm:f>
          </x14:cfRule>
          <xm:sqref>AA446</xm:sqref>
        </x14:conditionalFormatting>
        <x14:conditionalFormatting xmlns:xm="http://schemas.microsoft.com/office/excel/2006/main">
          <x14:cfRule type="containsText" priority="1611" operator="containsText" id="{cc1185a8-b983-4a02-ac96-6b51f00b4855}">
            <xm:f>NOT(ISERROR(SEARCH(#REF!,AA447)))</xm:f>
            <xm:f>#REF!</xm:f>
          </x14:cfRule>
          <xm:sqref>AA447</xm:sqref>
        </x14:conditionalFormatting>
        <x14:conditionalFormatting xmlns:xm="http://schemas.microsoft.com/office/excel/2006/main">
          <x14:cfRule type="containsText" priority="1610" operator="containsText" id="{5ccba5ec-a409-4b8a-b2f7-969e3d254f9e}">
            <xm:f>NOT(ISERROR(SEARCH(#REF!,AA448)))</xm:f>
            <xm:f>#REF!</xm:f>
          </x14:cfRule>
          <xm:sqref>AA448</xm:sqref>
        </x14:conditionalFormatting>
        <x14:conditionalFormatting xmlns:xm="http://schemas.microsoft.com/office/excel/2006/main">
          <x14:cfRule type="containsText" priority="1609" operator="containsText" id="{80288ee5-2eaf-437b-87ae-a0f9c595b462}">
            <xm:f>NOT(ISERROR(SEARCH(#REF!,AA449)))</xm:f>
            <xm:f>#REF!</xm:f>
          </x14:cfRule>
          <xm:sqref>AA449</xm:sqref>
        </x14:conditionalFormatting>
        <x14:conditionalFormatting xmlns:xm="http://schemas.microsoft.com/office/excel/2006/main">
          <x14:cfRule type="containsText" priority="1608" operator="containsText" id="{d4788d12-356b-4157-b4c4-3b726468a1b6}">
            <xm:f>NOT(ISERROR(SEARCH(#REF!,AA450)))</xm:f>
            <xm:f>#REF!</xm:f>
          </x14:cfRule>
          <xm:sqref>AA450</xm:sqref>
        </x14:conditionalFormatting>
        <x14:conditionalFormatting xmlns:xm="http://schemas.microsoft.com/office/excel/2006/main">
          <x14:cfRule type="containsText" priority="1607" operator="containsText" id="{53b0dca4-ba95-477e-946d-e36e60ede794}">
            <xm:f>NOT(ISERROR(SEARCH(#REF!,AA451)))</xm:f>
            <xm:f>#REF!</xm:f>
          </x14:cfRule>
          <xm:sqref>AA451</xm:sqref>
        </x14:conditionalFormatting>
        <x14:conditionalFormatting xmlns:xm="http://schemas.microsoft.com/office/excel/2006/main">
          <x14:cfRule type="containsText" priority="1606" operator="containsText" id="{57d080b2-0190-4121-a65c-e0848133923d}">
            <xm:f>NOT(ISERROR(SEARCH(#REF!,AA452)))</xm:f>
            <xm:f>#REF!</xm:f>
          </x14:cfRule>
          <xm:sqref>AA452</xm:sqref>
        </x14:conditionalFormatting>
        <x14:conditionalFormatting xmlns:xm="http://schemas.microsoft.com/office/excel/2006/main">
          <x14:cfRule type="containsText" priority="1605" operator="containsText" id="{5cb721a5-a38b-4df9-bfa3-fc42930d94d3}">
            <xm:f>NOT(ISERROR(SEARCH(#REF!,AA453)))</xm:f>
            <xm:f>#REF!</xm:f>
          </x14:cfRule>
          <xm:sqref>AA453</xm:sqref>
        </x14:conditionalFormatting>
        <x14:conditionalFormatting xmlns:xm="http://schemas.microsoft.com/office/excel/2006/main">
          <x14:cfRule type="containsText" priority="1604" operator="containsText" id="{d0902ba5-c1f8-4eef-8c02-c397c4e918ae}">
            <xm:f>NOT(ISERROR(SEARCH(#REF!,AA454)))</xm:f>
            <xm:f>#REF!</xm:f>
          </x14:cfRule>
          <xm:sqref>AA454</xm:sqref>
        </x14:conditionalFormatting>
        <x14:conditionalFormatting xmlns:xm="http://schemas.microsoft.com/office/excel/2006/main">
          <x14:cfRule type="containsText" priority="1603" operator="containsText" id="{fceb68f0-31a4-4227-bbd5-3a296f8328ef}">
            <xm:f>NOT(ISERROR(SEARCH(#REF!,AA455)))</xm:f>
            <xm:f>#REF!</xm:f>
          </x14:cfRule>
          <xm:sqref>AA455</xm:sqref>
        </x14:conditionalFormatting>
        <x14:conditionalFormatting xmlns:xm="http://schemas.microsoft.com/office/excel/2006/main">
          <x14:cfRule type="containsText" priority="1602" operator="containsText" id="{dea8a83c-24e1-4828-b167-f51e3bad084a}">
            <xm:f>NOT(ISERROR(SEARCH(#REF!,AA456)))</xm:f>
            <xm:f>#REF!</xm:f>
          </x14:cfRule>
          <xm:sqref>AA456</xm:sqref>
        </x14:conditionalFormatting>
        <x14:conditionalFormatting xmlns:xm="http://schemas.microsoft.com/office/excel/2006/main">
          <x14:cfRule type="containsText" priority="1601" operator="containsText" id="{3689de8b-d288-46ab-8cb1-3da81a22fc6b}">
            <xm:f>NOT(ISERROR(SEARCH(#REF!,AA457)))</xm:f>
            <xm:f>#REF!</xm:f>
          </x14:cfRule>
          <xm:sqref>AA457</xm:sqref>
        </x14:conditionalFormatting>
        <x14:conditionalFormatting xmlns:xm="http://schemas.microsoft.com/office/excel/2006/main">
          <x14:cfRule type="containsText" priority="1600" operator="containsText" id="{f23aee3f-37f6-4990-b2c9-1cec9ac0e548}">
            <xm:f>NOT(ISERROR(SEARCH(#REF!,AA458)))</xm:f>
            <xm:f>#REF!</xm:f>
          </x14:cfRule>
          <xm:sqref>AA458</xm:sqref>
        </x14:conditionalFormatting>
        <x14:conditionalFormatting xmlns:xm="http://schemas.microsoft.com/office/excel/2006/main">
          <x14:cfRule type="containsText" priority="1599" operator="containsText" id="{cbe41dcf-687b-42fe-9f35-26d965bb59fc}">
            <xm:f>NOT(ISERROR(SEARCH(#REF!,AA459)))</xm:f>
            <xm:f>#REF!</xm:f>
          </x14:cfRule>
          <xm:sqref>AA459</xm:sqref>
        </x14:conditionalFormatting>
        <x14:conditionalFormatting xmlns:xm="http://schemas.microsoft.com/office/excel/2006/main">
          <x14:cfRule type="containsText" priority="1598" operator="containsText" id="{26051ded-6a97-492f-8502-9aeef2941a6c}">
            <xm:f>NOT(ISERROR(SEARCH(#REF!,AA460)))</xm:f>
            <xm:f>#REF!</xm:f>
          </x14:cfRule>
          <xm:sqref>AA460</xm:sqref>
        </x14:conditionalFormatting>
        <x14:conditionalFormatting xmlns:xm="http://schemas.microsoft.com/office/excel/2006/main">
          <x14:cfRule type="containsText" priority="1597" operator="containsText" id="{3dbd4df9-3777-4ada-be93-f0f231001b55}">
            <xm:f>NOT(ISERROR(SEARCH(#REF!,AA461)))</xm:f>
            <xm:f>#REF!</xm:f>
          </x14:cfRule>
          <xm:sqref>AA461</xm:sqref>
        </x14:conditionalFormatting>
        <x14:conditionalFormatting xmlns:xm="http://schemas.microsoft.com/office/excel/2006/main">
          <x14:cfRule type="containsText" priority="1596" operator="containsText" id="{64973547-096e-4c61-8e81-a2094a7f9035}">
            <xm:f>NOT(ISERROR(SEARCH(#REF!,AA462)))</xm:f>
            <xm:f>#REF!</xm:f>
          </x14:cfRule>
          <xm:sqref>AA462</xm:sqref>
        </x14:conditionalFormatting>
        <x14:conditionalFormatting xmlns:xm="http://schemas.microsoft.com/office/excel/2006/main">
          <x14:cfRule type="containsText" priority="1595" operator="containsText" id="{4e13b6fd-6c42-4eec-bf3f-8701a849ee34}">
            <xm:f>NOT(ISERROR(SEARCH(#REF!,AA463)))</xm:f>
            <xm:f>#REF!</xm:f>
          </x14:cfRule>
          <xm:sqref>AA463</xm:sqref>
        </x14:conditionalFormatting>
        <x14:conditionalFormatting xmlns:xm="http://schemas.microsoft.com/office/excel/2006/main">
          <x14:cfRule type="containsText" priority="1594" operator="containsText" id="{c453d932-d498-4257-b94d-1255d11d567a}">
            <xm:f>NOT(ISERROR(SEARCH(#REF!,AA464)))</xm:f>
            <xm:f>#REF!</xm:f>
          </x14:cfRule>
          <xm:sqref>AA464</xm:sqref>
        </x14:conditionalFormatting>
        <x14:conditionalFormatting xmlns:xm="http://schemas.microsoft.com/office/excel/2006/main">
          <x14:cfRule type="containsText" priority="1593" operator="containsText" id="{4eddd207-59e9-4913-933b-ba313843dc50}">
            <xm:f>NOT(ISERROR(SEARCH(#REF!,AA465)))</xm:f>
            <xm:f>#REF!</xm:f>
          </x14:cfRule>
          <xm:sqref>AA465</xm:sqref>
        </x14:conditionalFormatting>
        <x14:conditionalFormatting xmlns:xm="http://schemas.microsoft.com/office/excel/2006/main">
          <x14:cfRule type="containsText" priority="1592" operator="containsText" id="{5c0e591f-16ac-4033-9289-f23a1b571fc3}">
            <xm:f>NOT(ISERROR(SEARCH(#REF!,AA466)))</xm:f>
            <xm:f>#REF!</xm:f>
          </x14:cfRule>
          <xm:sqref>AA466</xm:sqref>
        </x14:conditionalFormatting>
        <x14:conditionalFormatting xmlns:xm="http://schemas.microsoft.com/office/excel/2006/main">
          <x14:cfRule type="containsText" priority="1591" operator="containsText" id="{cacdcd7d-63b0-4de7-b399-49ea49c77169}">
            <xm:f>NOT(ISERROR(SEARCH(#REF!,AA467)))</xm:f>
            <xm:f>#REF!</xm:f>
          </x14:cfRule>
          <xm:sqref>AA467</xm:sqref>
        </x14:conditionalFormatting>
        <x14:conditionalFormatting xmlns:xm="http://schemas.microsoft.com/office/excel/2006/main">
          <x14:cfRule type="containsText" priority="1590" operator="containsText" id="{087d7d5f-c414-4340-a245-83dc202dfb4f}">
            <xm:f>NOT(ISERROR(SEARCH(#REF!,AA468)))</xm:f>
            <xm:f>#REF!</xm:f>
          </x14:cfRule>
          <xm:sqref>AA468</xm:sqref>
        </x14:conditionalFormatting>
        <x14:conditionalFormatting xmlns:xm="http://schemas.microsoft.com/office/excel/2006/main">
          <x14:cfRule type="containsText" priority="1589" operator="containsText" id="{3095efcf-3825-47ff-9891-32256712bc9d}">
            <xm:f>NOT(ISERROR(SEARCH(#REF!,AA469)))</xm:f>
            <xm:f>#REF!</xm:f>
          </x14:cfRule>
          <xm:sqref>AA469</xm:sqref>
        </x14:conditionalFormatting>
        <x14:conditionalFormatting xmlns:xm="http://schemas.microsoft.com/office/excel/2006/main">
          <x14:cfRule type="containsText" priority="1588" operator="containsText" id="{861d2393-9619-4dc7-be14-924b68b9296b}">
            <xm:f>NOT(ISERROR(SEARCH(#REF!,AA470)))</xm:f>
            <xm:f>#REF!</xm:f>
          </x14:cfRule>
          <xm:sqref>AA470</xm:sqref>
        </x14:conditionalFormatting>
        <x14:conditionalFormatting xmlns:xm="http://schemas.microsoft.com/office/excel/2006/main">
          <x14:cfRule type="containsText" priority="1587" operator="containsText" id="{f0e64c20-5478-4a77-9e2c-d924eb1111f7}">
            <xm:f>NOT(ISERROR(SEARCH(#REF!,AA471)))</xm:f>
            <xm:f>#REF!</xm:f>
          </x14:cfRule>
          <xm:sqref>AA471</xm:sqref>
        </x14:conditionalFormatting>
        <x14:conditionalFormatting xmlns:xm="http://schemas.microsoft.com/office/excel/2006/main">
          <x14:cfRule type="containsText" priority="1586" operator="containsText" id="{35c2baef-b42b-4436-a7aa-66cdd7ba7f3f}">
            <xm:f>NOT(ISERROR(SEARCH(#REF!,AA472)))</xm:f>
            <xm:f>#REF!</xm:f>
          </x14:cfRule>
          <xm:sqref>AA472</xm:sqref>
        </x14:conditionalFormatting>
        <x14:conditionalFormatting xmlns:xm="http://schemas.microsoft.com/office/excel/2006/main">
          <x14:cfRule type="containsText" priority="1585" operator="containsText" id="{5826b74c-c4d4-4361-98c1-59e095cf0eea}">
            <xm:f>NOT(ISERROR(SEARCH(#REF!,AA473)))</xm:f>
            <xm:f>#REF!</xm:f>
          </x14:cfRule>
          <xm:sqref>AA473</xm:sqref>
        </x14:conditionalFormatting>
        <x14:conditionalFormatting xmlns:xm="http://schemas.microsoft.com/office/excel/2006/main">
          <x14:cfRule type="containsText" priority="1584" operator="containsText" id="{da95ae70-e9c0-4e23-b810-20c360b15177}">
            <xm:f>NOT(ISERROR(SEARCH(#REF!,AA474)))</xm:f>
            <xm:f>#REF!</xm:f>
          </x14:cfRule>
          <xm:sqref>AA474</xm:sqref>
        </x14:conditionalFormatting>
        <x14:conditionalFormatting xmlns:xm="http://schemas.microsoft.com/office/excel/2006/main">
          <x14:cfRule type="containsText" priority="1583" operator="containsText" id="{de857a62-3545-4f45-99ca-668367150244}">
            <xm:f>NOT(ISERROR(SEARCH(#REF!,AA475)))</xm:f>
            <xm:f>#REF!</xm:f>
          </x14:cfRule>
          <xm:sqref>AA475</xm:sqref>
        </x14:conditionalFormatting>
        <x14:conditionalFormatting xmlns:xm="http://schemas.microsoft.com/office/excel/2006/main">
          <x14:cfRule type="containsText" priority="1582" operator="containsText" id="{3daff7c2-9ddb-41aa-af2f-1b1758efedf6}">
            <xm:f>NOT(ISERROR(SEARCH(#REF!,AA476)))</xm:f>
            <xm:f>#REF!</xm:f>
          </x14:cfRule>
          <xm:sqref>AA476</xm:sqref>
        </x14:conditionalFormatting>
        <x14:conditionalFormatting xmlns:xm="http://schemas.microsoft.com/office/excel/2006/main">
          <x14:cfRule type="containsText" priority="1581" operator="containsText" id="{da61de59-176c-41ea-a9d8-19c3d712bb6c}">
            <xm:f>NOT(ISERROR(SEARCH(#REF!,AA477)))</xm:f>
            <xm:f>#REF!</xm:f>
          </x14:cfRule>
          <xm:sqref>AA477</xm:sqref>
        </x14:conditionalFormatting>
        <x14:conditionalFormatting xmlns:xm="http://schemas.microsoft.com/office/excel/2006/main">
          <x14:cfRule type="containsText" priority="1580" operator="containsText" id="{aea32d8d-b823-4bcb-bf5c-b7519b83f6b3}">
            <xm:f>NOT(ISERROR(SEARCH(#REF!,AA478)))</xm:f>
            <xm:f>#REF!</xm:f>
          </x14:cfRule>
          <xm:sqref>AA478</xm:sqref>
        </x14:conditionalFormatting>
        <x14:conditionalFormatting xmlns:xm="http://schemas.microsoft.com/office/excel/2006/main">
          <x14:cfRule type="containsText" priority="1579" operator="containsText" id="{516e0333-abd1-45b8-b984-595fa2e0f44e}">
            <xm:f>NOT(ISERROR(SEARCH(#REF!,AA479)))</xm:f>
            <xm:f>#REF!</xm:f>
          </x14:cfRule>
          <xm:sqref>AA479</xm:sqref>
        </x14:conditionalFormatting>
        <x14:conditionalFormatting xmlns:xm="http://schemas.microsoft.com/office/excel/2006/main">
          <x14:cfRule type="containsText" priority="1578" operator="containsText" id="{d3b9b8ef-a72a-4c2e-a702-5317c1ba01d0}">
            <xm:f>NOT(ISERROR(SEARCH(#REF!,AA480)))</xm:f>
            <xm:f>#REF!</xm:f>
          </x14:cfRule>
          <xm:sqref>AA480</xm:sqref>
        </x14:conditionalFormatting>
        <x14:conditionalFormatting xmlns:xm="http://schemas.microsoft.com/office/excel/2006/main">
          <x14:cfRule type="containsText" priority="1577" operator="containsText" id="{a16d8b0c-01be-4fc0-9a44-684c2c302703}">
            <xm:f>NOT(ISERROR(SEARCH(#REF!,AA481)))</xm:f>
            <xm:f>#REF!</xm:f>
          </x14:cfRule>
          <xm:sqref>AA481</xm:sqref>
        </x14:conditionalFormatting>
        <x14:conditionalFormatting xmlns:xm="http://schemas.microsoft.com/office/excel/2006/main">
          <x14:cfRule type="containsText" priority="1576" operator="containsText" id="{6535e91f-88c8-4047-a13e-f1242799c9b1}">
            <xm:f>NOT(ISERROR(SEARCH(#REF!,AA482)))</xm:f>
            <xm:f>#REF!</xm:f>
          </x14:cfRule>
          <xm:sqref>AA482</xm:sqref>
        </x14:conditionalFormatting>
        <x14:conditionalFormatting xmlns:xm="http://schemas.microsoft.com/office/excel/2006/main">
          <x14:cfRule type="containsText" priority="1575" operator="containsText" id="{cf5b51b8-026f-4f75-8661-aa6559408e25}">
            <xm:f>NOT(ISERROR(SEARCH(#REF!,AA483)))</xm:f>
            <xm:f>#REF!</xm:f>
          </x14:cfRule>
          <xm:sqref>AA483</xm:sqref>
        </x14:conditionalFormatting>
        <x14:conditionalFormatting xmlns:xm="http://schemas.microsoft.com/office/excel/2006/main">
          <x14:cfRule type="containsText" priority="1574" operator="containsText" id="{4f307abf-7067-47e3-927d-48d433ebf078}">
            <xm:f>NOT(ISERROR(SEARCH(#REF!,AA484)))</xm:f>
            <xm:f>#REF!</xm:f>
          </x14:cfRule>
          <xm:sqref>AA484</xm:sqref>
        </x14:conditionalFormatting>
        <x14:conditionalFormatting xmlns:xm="http://schemas.microsoft.com/office/excel/2006/main">
          <x14:cfRule type="containsText" priority="1573" operator="containsText" id="{eb77d16b-9c3f-452d-aef4-62f4756124b5}">
            <xm:f>NOT(ISERROR(SEARCH(#REF!,AA485)))</xm:f>
            <xm:f>#REF!</xm:f>
          </x14:cfRule>
          <xm:sqref>AA485</xm:sqref>
        </x14:conditionalFormatting>
        <x14:conditionalFormatting xmlns:xm="http://schemas.microsoft.com/office/excel/2006/main">
          <x14:cfRule type="containsText" priority="1572" operator="containsText" id="{1dd1ed83-29ca-4120-b3f9-5d8b1434aaed}">
            <xm:f>NOT(ISERROR(SEARCH(#REF!,AA486)))</xm:f>
            <xm:f>#REF!</xm:f>
          </x14:cfRule>
          <xm:sqref>AA486</xm:sqref>
        </x14:conditionalFormatting>
        <x14:conditionalFormatting xmlns:xm="http://schemas.microsoft.com/office/excel/2006/main">
          <x14:cfRule type="containsText" priority="1571" operator="containsText" id="{b2fef070-3055-44a0-8624-91e11b0dac83}">
            <xm:f>NOT(ISERROR(SEARCH(#REF!,AA487)))</xm:f>
            <xm:f>#REF!</xm:f>
          </x14:cfRule>
          <xm:sqref>AA487</xm:sqref>
        </x14:conditionalFormatting>
        <x14:conditionalFormatting xmlns:xm="http://schemas.microsoft.com/office/excel/2006/main">
          <x14:cfRule type="containsText" priority="1570" operator="containsText" id="{04f12c28-532c-4de8-a9b2-6c2999818858}">
            <xm:f>NOT(ISERROR(SEARCH(#REF!,AA488)))</xm:f>
            <xm:f>#REF!</xm:f>
          </x14:cfRule>
          <xm:sqref>AA488</xm:sqref>
        </x14:conditionalFormatting>
        <x14:conditionalFormatting xmlns:xm="http://schemas.microsoft.com/office/excel/2006/main">
          <x14:cfRule type="containsText" priority="1569" operator="containsText" id="{ea40722f-b848-4dbc-82d8-2166b6a410b4}">
            <xm:f>NOT(ISERROR(SEARCH(#REF!,AA489)))</xm:f>
            <xm:f>#REF!</xm:f>
          </x14:cfRule>
          <xm:sqref>AA489</xm:sqref>
        </x14:conditionalFormatting>
        <x14:conditionalFormatting xmlns:xm="http://schemas.microsoft.com/office/excel/2006/main">
          <x14:cfRule type="containsText" priority="1568" operator="containsText" id="{a5d8016d-f2aa-4008-b32c-ddedb789b2bd}">
            <xm:f>NOT(ISERROR(SEARCH(#REF!,AA490)))</xm:f>
            <xm:f>#REF!</xm:f>
          </x14:cfRule>
          <xm:sqref>AA490</xm:sqref>
        </x14:conditionalFormatting>
        <x14:conditionalFormatting xmlns:xm="http://schemas.microsoft.com/office/excel/2006/main">
          <x14:cfRule type="containsText" priority="1567" operator="containsText" id="{e06c72f1-b48b-4d7d-bd2b-13dafc2155a6}">
            <xm:f>NOT(ISERROR(SEARCH(#REF!,AA491)))</xm:f>
            <xm:f>#REF!</xm:f>
          </x14:cfRule>
          <xm:sqref>AA491</xm:sqref>
        </x14:conditionalFormatting>
        <x14:conditionalFormatting xmlns:xm="http://schemas.microsoft.com/office/excel/2006/main">
          <x14:cfRule type="containsText" priority="1566" operator="containsText" id="{436913f4-b8ca-4b2b-bf5c-5a98886ca674}">
            <xm:f>NOT(ISERROR(SEARCH(#REF!,AA492)))</xm:f>
            <xm:f>#REF!</xm:f>
          </x14:cfRule>
          <xm:sqref>AA492</xm:sqref>
        </x14:conditionalFormatting>
        <x14:conditionalFormatting xmlns:xm="http://schemas.microsoft.com/office/excel/2006/main">
          <x14:cfRule type="containsText" priority="1565" operator="containsText" id="{498ec3a3-0c67-4dc0-bdac-551368dccc4a}">
            <xm:f>NOT(ISERROR(SEARCH(#REF!,AA493)))</xm:f>
            <xm:f>#REF!</xm:f>
          </x14:cfRule>
          <xm:sqref>AA493</xm:sqref>
        </x14:conditionalFormatting>
        <x14:conditionalFormatting xmlns:xm="http://schemas.microsoft.com/office/excel/2006/main">
          <x14:cfRule type="containsText" priority="1564" operator="containsText" id="{e77c88cf-8fc2-4b2a-915c-7ab30da74dbb}">
            <xm:f>NOT(ISERROR(SEARCH(#REF!,AA494)))</xm:f>
            <xm:f>#REF!</xm:f>
          </x14:cfRule>
          <xm:sqref>AA494</xm:sqref>
        </x14:conditionalFormatting>
        <x14:conditionalFormatting xmlns:xm="http://schemas.microsoft.com/office/excel/2006/main">
          <x14:cfRule type="containsText" priority="1563" operator="containsText" id="{518754ad-ad18-4db3-86f3-7cd41e828deb}">
            <xm:f>NOT(ISERROR(SEARCH(#REF!,AA495)))</xm:f>
            <xm:f>#REF!</xm:f>
          </x14:cfRule>
          <xm:sqref>AA495</xm:sqref>
        </x14:conditionalFormatting>
        <x14:conditionalFormatting xmlns:xm="http://schemas.microsoft.com/office/excel/2006/main">
          <x14:cfRule type="containsText" priority="1562" operator="containsText" id="{f52988b5-e0ef-4138-b8b8-ffba8446b251}">
            <xm:f>NOT(ISERROR(SEARCH(#REF!,AA496)))</xm:f>
            <xm:f>#REF!</xm:f>
          </x14:cfRule>
          <xm:sqref>AA496</xm:sqref>
        </x14:conditionalFormatting>
        <x14:conditionalFormatting xmlns:xm="http://schemas.microsoft.com/office/excel/2006/main">
          <x14:cfRule type="containsText" priority="1561" operator="containsText" id="{859ce84b-f04f-4bd6-a795-8194f80630f6}">
            <xm:f>NOT(ISERROR(SEARCH(#REF!,AA497)))</xm:f>
            <xm:f>#REF!</xm:f>
          </x14:cfRule>
          <xm:sqref>AA497</xm:sqref>
        </x14:conditionalFormatting>
        <x14:conditionalFormatting xmlns:xm="http://schemas.microsoft.com/office/excel/2006/main">
          <x14:cfRule type="containsText" priority="1560" operator="containsText" id="{102820fd-4ff7-4da1-95ac-27997c760a2b}">
            <xm:f>NOT(ISERROR(SEARCH(#REF!,AA498)))</xm:f>
            <xm:f>#REF!</xm:f>
          </x14:cfRule>
          <xm:sqref>AA498</xm:sqref>
        </x14:conditionalFormatting>
        <x14:conditionalFormatting xmlns:xm="http://schemas.microsoft.com/office/excel/2006/main">
          <x14:cfRule type="containsText" priority="1559" operator="containsText" id="{d1a5217b-e4be-4dce-9d63-1b4f463501c8}">
            <xm:f>NOT(ISERROR(SEARCH(#REF!,AA499)))</xm:f>
            <xm:f>#REF!</xm:f>
          </x14:cfRule>
          <xm:sqref>AA499</xm:sqref>
        </x14:conditionalFormatting>
        <x14:conditionalFormatting xmlns:xm="http://schemas.microsoft.com/office/excel/2006/main">
          <x14:cfRule type="containsText" priority="1558" operator="containsText" id="{ec93df86-c9a9-4dd3-9a62-53079eae6e1e}">
            <xm:f>NOT(ISERROR(SEARCH(#REF!,AA500)))</xm:f>
            <xm:f>#REF!</xm:f>
          </x14:cfRule>
          <xm:sqref>AA500</xm:sqref>
        </x14:conditionalFormatting>
        <x14:conditionalFormatting xmlns:xm="http://schemas.microsoft.com/office/excel/2006/main">
          <x14:cfRule type="containsText" priority="1557" operator="containsText" id="{2e068399-fced-4277-8d3b-75d52e12e383}">
            <xm:f>NOT(ISERROR(SEARCH(#REF!,AA501)))</xm:f>
            <xm:f>#REF!</xm:f>
          </x14:cfRule>
          <xm:sqref>AA501</xm:sqref>
        </x14:conditionalFormatting>
        <x14:conditionalFormatting xmlns:xm="http://schemas.microsoft.com/office/excel/2006/main">
          <x14:cfRule type="containsText" priority="1556" operator="containsText" id="{77fab547-673b-4fa1-b0ce-115786955fdb}">
            <xm:f>NOT(ISERROR(SEARCH(#REF!,AA502)))</xm:f>
            <xm:f>#REF!</xm:f>
          </x14:cfRule>
          <xm:sqref>AA502</xm:sqref>
        </x14:conditionalFormatting>
        <x14:conditionalFormatting xmlns:xm="http://schemas.microsoft.com/office/excel/2006/main">
          <x14:cfRule type="containsText" priority="1555" operator="containsText" id="{8055beb2-956c-4b42-aaa8-250b8853945d}">
            <xm:f>NOT(ISERROR(SEARCH(#REF!,AA503)))</xm:f>
            <xm:f>#REF!</xm:f>
          </x14:cfRule>
          <xm:sqref>AA503</xm:sqref>
        </x14:conditionalFormatting>
        <x14:conditionalFormatting xmlns:xm="http://schemas.microsoft.com/office/excel/2006/main">
          <x14:cfRule type="containsText" priority="1554" operator="containsText" id="{b7deb785-4cf7-4d80-9015-eb6cf5e73d48}">
            <xm:f>NOT(ISERROR(SEARCH(#REF!,AA504)))</xm:f>
            <xm:f>#REF!</xm:f>
          </x14:cfRule>
          <xm:sqref>AA504</xm:sqref>
        </x14:conditionalFormatting>
        <x14:conditionalFormatting xmlns:xm="http://schemas.microsoft.com/office/excel/2006/main">
          <x14:cfRule type="containsText" priority="1553" operator="containsText" id="{e75d9ac7-268b-47cc-b5b2-9830ad9e5e93}">
            <xm:f>NOT(ISERROR(SEARCH(#REF!,AA505)))</xm:f>
            <xm:f>#REF!</xm:f>
          </x14:cfRule>
          <xm:sqref>AA505</xm:sqref>
        </x14:conditionalFormatting>
        <x14:conditionalFormatting xmlns:xm="http://schemas.microsoft.com/office/excel/2006/main">
          <x14:cfRule type="containsText" priority="1552" operator="containsText" id="{41e46990-bf5f-4fa6-8693-962c09d7f600}">
            <xm:f>NOT(ISERROR(SEARCH(#REF!,AA506)))</xm:f>
            <xm:f>#REF!</xm:f>
          </x14:cfRule>
          <xm:sqref>AA506</xm:sqref>
        </x14:conditionalFormatting>
        <x14:conditionalFormatting xmlns:xm="http://schemas.microsoft.com/office/excel/2006/main">
          <x14:cfRule type="containsText" priority="1551" operator="containsText" id="{411c74f1-ea7e-4776-91f2-8cbfcccdc02c}">
            <xm:f>NOT(ISERROR(SEARCH(#REF!,AA507)))</xm:f>
            <xm:f>#REF!</xm:f>
          </x14:cfRule>
          <xm:sqref>AA507</xm:sqref>
        </x14:conditionalFormatting>
        <x14:conditionalFormatting xmlns:xm="http://schemas.microsoft.com/office/excel/2006/main">
          <x14:cfRule type="containsText" priority="1550" operator="containsText" id="{fa95e8d0-7b2c-40ab-a94f-3125aea2535c}">
            <xm:f>NOT(ISERROR(SEARCH(#REF!,AA508)))</xm:f>
            <xm:f>#REF!</xm:f>
          </x14:cfRule>
          <xm:sqref>AA508</xm:sqref>
        </x14:conditionalFormatting>
        <x14:conditionalFormatting xmlns:xm="http://schemas.microsoft.com/office/excel/2006/main">
          <x14:cfRule type="containsText" priority="1549" operator="containsText" id="{fa5312e6-ba6c-4ac0-a3e9-12c0a50a0dc6}">
            <xm:f>NOT(ISERROR(SEARCH(#REF!,AA509)))</xm:f>
            <xm:f>#REF!</xm:f>
          </x14:cfRule>
          <xm:sqref>AA509</xm:sqref>
        </x14:conditionalFormatting>
        <x14:conditionalFormatting xmlns:xm="http://schemas.microsoft.com/office/excel/2006/main">
          <x14:cfRule type="containsText" priority="1548" operator="containsText" id="{c6c2a281-ae59-4388-a571-d6a95478bf67}">
            <xm:f>NOT(ISERROR(SEARCH(#REF!,AA510)))</xm:f>
            <xm:f>#REF!</xm:f>
          </x14:cfRule>
          <xm:sqref>AA510</xm:sqref>
        </x14:conditionalFormatting>
        <x14:conditionalFormatting xmlns:xm="http://schemas.microsoft.com/office/excel/2006/main">
          <x14:cfRule type="containsText" priority="1547" operator="containsText" id="{1ad62405-8ffb-4970-9eb4-3da6b7745d8e}">
            <xm:f>NOT(ISERROR(SEARCH(#REF!,AA511)))</xm:f>
            <xm:f>#REF!</xm:f>
          </x14:cfRule>
          <xm:sqref>AA511</xm:sqref>
        </x14:conditionalFormatting>
        <x14:conditionalFormatting xmlns:xm="http://schemas.microsoft.com/office/excel/2006/main">
          <x14:cfRule type="containsText" priority="1546" operator="containsText" id="{b7e1771d-56bc-49f3-8bfd-ae3069fb2470}">
            <xm:f>NOT(ISERROR(SEARCH(#REF!,AA512)))</xm:f>
            <xm:f>#REF!</xm:f>
          </x14:cfRule>
          <xm:sqref>AA512</xm:sqref>
        </x14:conditionalFormatting>
        <x14:conditionalFormatting xmlns:xm="http://schemas.microsoft.com/office/excel/2006/main">
          <x14:cfRule type="containsText" priority="1545" operator="containsText" id="{66544d56-c42a-4b42-bee6-a8ad51659057}">
            <xm:f>NOT(ISERROR(SEARCH(#REF!,AA513)))</xm:f>
            <xm:f>#REF!</xm:f>
          </x14:cfRule>
          <xm:sqref>AA513</xm:sqref>
        </x14:conditionalFormatting>
        <x14:conditionalFormatting xmlns:xm="http://schemas.microsoft.com/office/excel/2006/main">
          <x14:cfRule type="containsText" priority="1544" operator="containsText" id="{b40569f2-c549-4eb2-ae4c-1073b84d36c4}">
            <xm:f>NOT(ISERROR(SEARCH(#REF!,AA514)))</xm:f>
            <xm:f>#REF!</xm:f>
          </x14:cfRule>
          <xm:sqref>AA514</xm:sqref>
        </x14:conditionalFormatting>
        <x14:conditionalFormatting xmlns:xm="http://schemas.microsoft.com/office/excel/2006/main">
          <x14:cfRule type="containsText" priority="1543" operator="containsText" id="{5ff877cd-0788-4bed-82f5-8c5496c788b9}">
            <xm:f>NOT(ISERROR(SEARCH(#REF!,AA515)))</xm:f>
            <xm:f>#REF!</xm:f>
          </x14:cfRule>
          <xm:sqref>AA515</xm:sqref>
        </x14:conditionalFormatting>
        <x14:conditionalFormatting xmlns:xm="http://schemas.microsoft.com/office/excel/2006/main">
          <x14:cfRule type="containsText" priority="1542" operator="containsText" id="{94bcbbf3-0a59-4397-a586-0cb77e29eead}">
            <xm:f>NOT(ISERROR(SEARCH(#REF!,AA516)))</xm:f>
            <xm:f>#REF!</xm:f>
          </x14:cfRule>
          <xm:sqref>AA516</xm:sqref>
        </x14:conditionalFormatting>
        <x14:conditionalFormatting xmlns:xm="http://schemas.microsoft.com/office/excel/2006/main">
          <x14:cfRule type="containsText" priority="1541" operator="containsText" id="{1ebf5822-f82b-4236-aa31-770c2723d02c}">
            <xm:f>NOT(ISERROR(SEARCH(#REF!,AA517)))</xm:f>
            <xm:f>#REF!</xm:f>
          </x14:cfRule>
          <xm:sqref>AA517</xm:sqref>
        </x14:conditionalFormatting>
        <x14:conditionalFormatting xmlns:xm="http://schemas.microsoft.com/office/excel/2006/main">
          <x14:cfRule type="containsText" priority="1540" operator="containsText" id="{0ab80fff-c4dd-452f-b692-24a2c059d2df}">
            <xm:f>NOT(ISERROR(SEARCH(#REF!,AA518)))</xm:f>
            <xm:f>#REF!</xm:f>
          </x14:cfRule>
          <xm:sqref>AA518</xm:sqref>
        </x14:conditionalFormatting>
        <x14:conditionalFormatting xmlns:xm="http://schemas.microsoft.com/office/excel/2006/main">
          <x14:cfRule type="containsText" priority="1539" operator="containsText" id="{95bb1ba5-0565-449a-8555-3b39f91853ed}">
            <xm:f>NOT(ISERROR(SEARCH(#REF!,AA519)))</xm:f>
            <xm:f>#REF!</xm:f>
          </x14:cfRule>
          <xm:sqref>AA519</xm:sqref>
        </x14:conditionalFormatting>
        <x14:conditionalFormatting xmlns:xm="http://schemas.microsoft.com/office/excel/2006/main">
          <x14:cfRule type="containsText" priority="1538" operator="containsText" id="{10520f19-6975-44be-a24d-ef97c90aebbb}">
            <xm:f>NOT(ISERROR(SEARCH(#REF!,AA520)))</xm:f>
            <xm:f>#REF!</xm:f>
          </x14:cfRule>
          <xm:sqref>AA520</xm:sqref>
        </x14:conditionalFormatting>
        <x14:conditionalFormatting xmlns:xm="http://schemas.microsoft.com/office/excel/2006/main">
          <x14:cfRule type="containsText" priority="1537" operator="containsText" id="{e9b620f0-4339-4a0d-b90f-fccc608d10e7}">
            <xm:f>NOT(ISERROR(SEARCH(#REF!,AA521)))</xm:f>
            <xm:f>#REF!</xm:f>
          </x14:cfRule>
          <xm:sqref>AA521</xm:sqref>
        </x14:conditionalFormatting>
        <x14:conditionalFormatting xmlns:xm="http://schemas.microsoft.com/office/excel/2006/main">
          <x14:cfRule type="containsText" priority="1003" operator="containsText" id="{307c3ea6-f6bd-420d-ad62-cd5f343c840c}">
            <xm:f>NOT(ISERROR(SEARCH(#REF!,AA522)))</xm:f>
            <xm:f>#REF!</xm:f>
          </x14:cfRule>
          <xm:sqref>AA522</xm:sqref>
        </x14:conditionalFormatting>
        <x14:conditionalFormatting xmlns:xm="http://schemas.microsoft.com/office/excel/2006/main">
          <x14:cfRule type="containsText" priority="1002" operator="containsText" id="{469a677a-b326-411c-868b-4fb6379ee970}">
            <xm:f>NOT(ISERROR(SEARCH(#REF!,AA523)))</xm:f>
            <xm:f>#REF!</xm:f>
          </x14:cfRule>
          <xm:sqref>AA523</xm:sqref>
        </x14:conditionalFormatting>
        <x14:conditionalFormatting xmlns:xm="http://schemas.microsoft.com/office/excel/2006/main">
          <x14:cfRule type="containsText" priority="1001" operator="containsText" id="{837afc90-e178-4d08-9f9c-0cac52100a1b}">
            <xm:f>NOT(ISERROR(SEARCH(#REF!,AA524)))</xm:f>
            <xm:f>#REF!</xm:f>
          </x14:cfRule>
          <xm:sqref>AA524</xm:sqref>
        </x14:conditionalFormatting>
        <x14:conditionalFormatting xmlns:xm="http://schemas.microsoft.com/office/excel/2006/main">
          <x14:cfRule type="containsText" priority="1000" operator="containsText" id="{9c99c725-6bee-4baf-a7fa-1f73ecf5bdb0}">
            <xm:f>NOT(ISERROR(SEARCH(#REF!,AA525)))</xm:f>
            <xm:f>#REF!</xm:f>
          </x14:cfRule>
          <xm:sqref>AA525</xm:sqref>
        </x14:conditionalFormatting>
        <x14:conditionalFormatting xmlns:xm="http://schemas.microsoft.com/office/excel/2006/main">
          <x14:cfRule type="containsText" priority="999" operator="containsText" id="{e2189cc3-03b1-4d7d-ad72-e3d115bb4308}">
            <xm:f>NOT(ISERROR(SEARCH(#REF!,AA526)))</xm:f>
            <xm:f>#REF!</xm:f>
          </x14:cfRule>
          <xm:sqref>AA526</xm:sqref>
        </x14:conditionalFormatting>
        <x14:conditionalFormatting xmlns:xm="http://schemas.microsoft.com/office/excel/2006/main">
          <x14:cfRule type="containsText" priority="998" operator="containsText" id="{b8c522ad-369f-4703-98e3-efbf5216a5d4}">
            <xm:f>NOT(ISERROR(SEARCH(#REF!,AA527)))</xm:f>
            <xm:f>#REF!</xm:f>
          </x14:cfRule>
          <xm:sqref>AA527</xm:sqref>
        </x14:conditionalFormatting>
        <x14:conditionalFormatting xmlns:xm="http://schemas.microsoft.com/office/excel/2006/main">
          <x14:cfRule type="containsText" priority="997" operator="containsText" id="{ee338bc5-1a06-4822-8160-4d2bdc55631a}">
            <xm:f>NOT(ISERROR(SEARCH(#REF!,AA528)))</xm:f>
            <xm:f>#REF!</xm:f>
          </x14:cfRule>
          <xm:sqref>AA528</xm:sqref>
        </x14:conditionalFormatting>
        <x14:conditionalFormatting xmlns:xm="http://schemas.microsoft.com/office/excel/2006/main">
          <x14:cfRule type="containsText" priority="996" operator="containsText" id="{04f8f200-602e-4bc3-a540-9c18ab9ab52b}">
            <xm:f>NOT(ISERROR(SEARCH(#REF!,AA529)))</xm:f>
            <xm:f>#REF!</xm:f>
          </x14:cfRule>
          <xm:sqref>AA529</xm:sqref>
        </x14:conditionalFormatting>
        <x14:conditionalFormatting xmlns:xm="http://schemas.microsoft.com/office/excel/2006/main">
          <x14:cfRule type="containsText" priority="995" operator="containsText" id="{31d89da6-1876-429f-8cdb-d8b19193dbfd}">
            <xm:f>NOT(ISERROR(SEARCH(#REF!,AA530)))</xm:f>
            <xm:f>#REF!</xm:f>
          </x14:cfRule>
          <xm:sqref>AA530</xm:sqref>
        </x14:conditionalFormatting>
        <x14:conditionalFormatting xmlns:xm="http://schemas.microsoft.com/office/excel/2006/main">
          <x14:cfRule type="containsText" priority="994" operator="containsText" id="{2d5b4501-c77b-42f4-9a73-d93db98dccd4}">
            <xm:f>NOT(ISERROR(SEARCH(#REF!,AA531)))</xm:f>
            <xm:f>#REF!</xm:f>
          </x14:cfRule>
          <xm:sqref>AA531</xm:sqref>
        </x14:conditionalFormatting>
        <x14:conditionalFormatting xmlns:xm="http://schemas.microsoft.com/office/excel/2006/main">
          <x14:cfRule type="containsText" priority="993" operator="containsText" id="{c28d8350-f4b0-43e6-9f02-ba01bf2b4653}">
            <xm:f>NOT(ISERROR(SEARCH(#REF!,AA532)))</xm:f>
            <xm:f>#REF!</xm:f>
          </x14:cfRule>
          <xm:sqref>AA532</xm:sqref>
        </x14:conditionalFormatting>
        <x14:conditionalFormatting xmlns:xm="http://schemas.microsoft.com/office/excel/2006/main">
          <x14:cfRule type="containsText" priority="992" operator="containsText" id="{3f5b896c-a26b-4bb1-9570-c69e9614e9b3}">
            <xm:f>NOT(ISERROR(SEARCH(#REF!,AA533)))</xm:f>
            <xm:f>#REF!</xm:f>
          </x14:cfRule>
          <xm:sqref>AA533</xm:sqref>
        </x14:conditionalFormatting>
        <x14:conditionalFormatting xmlns:xm="http://schemas.microsoft.com/office/excel/2006/main">
          <x14:cfRule type="containsText" priority="991" operator="containsText" id="{2bf0d448-eaa4-4c15-a9c8-40be358cdfcd}">
            <xm:f>NOT(ISERROR(SEARCH(#REF!,AA534)))</xm:f>
            <xm:f>#REF!</xm:f>
          </x14:cfRule>
          <xm:sqref>AA534</xm:sqref>
        </x14:conditionalFormatting>
        <x14:conditionalFormatting xmlns:xm="http://schemas.microsoft.com/office/excel/2006/main">
          <x14:cfRule type="containsText" priority="990" operator="containsText" id="{f71f37d2-ee13-44db-8775-1253d2469b5e}">
            <xm:f>NOT(ISERROR(SEARCH(#REF!,AA535)))</xm:f>
            <xm:f>#REF!</xm:f>
          </x14:cfRule>
          <xm:sqref>AA535</xm:sqref>
        </x14:conditionalFormatting>
        <x14:conditionalFormatting xmlns:xm="http://schemas.microsoft.com/office/excel/2006/main">
          <x14:cfRule type="containsText" priority="989" operator="containsText" id="{2e7c1d4a-ef52-4a60-b89d-807a1b665da3}">
            <xm:f>NOT(ISERROR(SEARCH(#REF!,AA536)))</xm:f>
            <xm:f>#REF!</xm:f>
          </x14:cfRule>
          <xm:sqref>AA536</xm:sqref>
        </x14:conditionalFormatting>
        <x14:conditionalFormatting xmlns:xm="http://schemas.microsoft.com/office/excel/2006/main">
          <x14:cfRule type="containsText" priority="988" operator="containsText" id="{343bccda-73e2-4ab0-aa25-c34ecd3ed6d6}">
            <xm:f>NOT(ISERROR(SEARCH(#REF!,AA537)))</xm:f>
            <xm:f>#REF!</xm:f>
          </x14:cfRule>
          <xm:sqref>AA537</xm:sqref>
        </x14:conditionalFormatting>
        <x14:conditionalFormatting xmlns:xm="http://schemas.microsoft.com/office/excel/2006/main">
          <x14:cfRule type="containsText" priority="987" operator="containsText" id="{1f89e268-34d4-46e1-9725-f804f901eb25}">
            <xm:f>NOT(ISERROR(SEARCH(#REF!,AA538)))</xm:f>
            <xm:f>#REF!</xm:f>
          </x14:cfRule>
          <xm:sqref>AA538</xm:sqref>
        </x14:conditionalFormatting>
        <x14:conditionalFormatting xmlns:xm="http://schemas.microsoft.com/office/excel/2006/main">
          <x14:cfRule type="containsText" priority="986" operator="containsText" id="{90bd37c1-fe0b-4b00-9817-19e0e643724b}">
            <xm:f>NOT(ISERROR(SEARCH(#REF!,AA539)))</xm:f>
            <xm:f>#REF!</xm:f>
          </x14:cfRule>
          <xm:sqref>AA539</xm:sqref>
        </x14:conditionalFormatting>
        <x14:conditionalFormatting xmlns:xm="http://schemas.microsoft.com/office/excel/2006/main">
          <x14:cfRule type="containsText" priority="985" operator="containsText" id="{438eca18-b298-4a96-b863-740490c84058}">
            <xm:f>NOT(ISERROR(SEARCH(#REF!,AA540)))</xm:f>
            <xm:f>#REF!</xm:f>
          </x14:cfRule>
          <xm:sqref>AA540</xm:sqref>
        </x14:conditionalFormatting>
        <x14:conditionalFormatting xmlns:xm="http://schemas.microsoft.com/office/excel/2006/main">
          <x14:cfRule type="containsText" priority="984" operator="containsText" id="{1a466bc6-0bd1-4bc0-a58c-f870bc534dcd}">
            <xm:f>NOT(ISERROR(SEARCH(#REF!,AA541)))</xm:f>
            <xm:f>#REF!</xm:f>
          </x14:cfRule>
          <xm:sqref>AA541</xm:sqref>
        </x14:conditionalFormatting>
        <x14:conditionalFormatting xmlns:xm="http://schemas.microsoft.com/office/excel/2006/main">
          <x14:cfRule type="containsText" priority="983" operator="containsText" id="{e3b7e880-5195-40cf-9802-9ee9e379b235}">
            <xm:f>NOT(ISERROR(SEARCH(#REF!,AA542)))</xm:f>
            <xm:f>#REF!</xm:f>
          </x14:cfRule>
          <xm:sqref>AA542</xm:sqref>
        </x14:conditionalFormatting>
        <x14:conditionalFormatting xmlns:xm="http://schemas.microsoft.com/office/excel/2006/main">
          <x14:cfRule type="containsText" priority="982" operator="containsText" id="{3e7beb60-6886-4c7f-9199-85f44525f164}">
            <xm:f>NOT(ISERROR(SEARCH(#REF!,AA543)))</xm:f>
            <xm:f>#REF!</xm:f>
          </x14:cfRule>
          <xm:sqref>AA543</xm:sqref>
        </x14:conditionalFormatting>
        <x14:conditionalFormatting xmlns:xm="http://schemas.microsoft.com/office/excel/2006/main">
          <x14:cfRule type="containsText" priority="981" operator="containsText" id="{68dae230-2fda-441f-b1c9-b887257d9dfa}">
            <xm:f>NOT(ISERROR(SEARCH(#REF!,AA544)))</xm:f>
            <xm:f>#REF!</xm:f>
          </x14:cfRule>
          <xm:sqref>AA544</xm:sqref>
        </x14:conditionalFormatting>
        <x14:conditionalFormatting xmlns:xm="http://schemas.microsoft.com/office/excel/2006/main">
          <x14:cfRule type="containsText" priority="980" operator="containsText" id="{9a363040-78fb-4f51-bf27-55c893711c76}">
            <xm:f>NOT(ISERROR(SEARCH(#REF!,AA545)))</xm:f>
            <xm:f>#REF!</xm:f>
          </x14:cfRule>
          <xm:sqref>AA545</xm:sqref>
        </x14:conditionalFormatting>
        <x14:conditionalFormatting xmlns:xm="http://schemas.microsoft.com/office/excel/2006/main">
          <x14:cfRule type="containsText" priority="979" operator="containsText" id="{4e5c9269-04ad-4117-a76b-849e7775341e}">
            <xm:f>NOT(ISERROR(SEARCH(#REF!,AA546)))</xm:f>
            <xm:f>#REF!</xm:f>
          </x14:cfRule>
          <xm:sqref>AA546</xm:sqref>
        </x14:conditionalFormatting>
        <x14:conditionalFormatting xmlns:xm="http://schemas.microsoft.com/office/excel/2006/main">
          <x14:cfRule type="containsText" priority="978" operator="containsText" id="{a2bc4217-a93f-4b24-b1ee-43d23bee4b0c}">
            <xm:f>NOT(ISERROR(SEARCH(#REF!,AA547)))</xm:f>
            <xm:f>#REF!</xm:f>
          </x14:cfRule>
          <xm:sqref>AA547</xm:sqref>
        </x14:conditionalFormatting>
        <x14:conditionalFormatting xmlns:xm="http://schemas.microsoft.com/office/excel/2006/main">
          <x14:cfRule type="containsText" priority="977" operator="containsText" id="{f6b148f0-5a20-4786-8044-0487044f6cf0}">
            <xm:f>NOT(ISERROR(SEARCH(#REF!,AA548)))</xm:f>
            <xm:f>#REF!</xm:f>
          </x14:cfRule>
          <xm:sqref>AA548</xm:sqref>
        </x14:conditionalFormatting>
        <x14:conditionalFormatting xmlns:xm="http://schemas.microsoft.com/office/excel/2006/main">
          <x14:cfRule type="containsText" priority="976" operator="containsText" id="{d2dae81c-fd86-4ea7-8617-06ad641c25ff}">
            <xm:f>NOT(ISERROR(SEARCH(#REF!,AA549)))</xm:f>
            <xm:f>#REF!</xm:f>
          </x14:cfRule>
          <xm:sqref>AA549</xm:sqref>
        </x14:conditionalFormatting>
        <x14:conditionalFormatting xmlns:xm="http://schemas.microsoft.com/office/excel/2006/main">
          <x14:cfRule type="containsText" priority="975" operator="containsText" id="{16e94715-b8ef-4b3b-9295-be8acdb6fad5}">
            <xm:f>NOT(ISERROR(SEARCH(#REF!,AA550)))</xm:f>
            <xm:f>#REF!</xm:f>
          </x14:cfRule>
          <xm:sqref>AA550</xm:sqref>
        </x14:conditionalFormatting>
        <x14:conditionalFormatting xmlns:xm="http://schemas.microsoft.com/office/excel/2006/main">
          <x14:cfRule type="containsText" priority="974" operator="containsText" id="{5c0954b0-25d3-4acf-8428-a72d1652b0dd}">
            <xm:f>NOT(ISERROR(SEARCH(#REF!,AA551)))</xm:f>
            <xm:f>#REF!</xm:f>
          </x14:cfRule>
          <xm:sqref>AA551</xm:sqref>
        </x14:conditionalFormatting>
        <x14:conditionalFormatting xmlns:xm="http://schemas.microsoft.com/office/excel/2006/main">
          <x14:cfRule type="containsText" priority="973" operator="containsText" id="{416a2b8f-0883-4a99-9e10-de2709b9322d}">
            <xm:f>NOT(ISERROR(SEARCH(#REF!,AA552)))</xm:f>
            <xm:f>#REF!</xm:f>
          </x14:cfRule>
          <xm:sqref>AA552</xm:sqref>
        </x14:conditionalFormatting>
        <x14:conditionalFormatting xmlns:xm="http://schemas.microsoft.com/office/excel/2006/main">
          <x14:cfRule type="containsText" priority="972" operator="containsText" id="{4a889e42-461e-45ba-aeb2-1e2f574ac43a}">
            <xm:f>NOT(ISERROR(SEARCH(#REF!,AA553)))</xm:f>
            <xm:f>#REF!</xm:f>
          </x14:cfRule>
          <xm:sqref>AA553</xm:sqref>
        </x14:conditionalFormatting>
        <x14:conditionalFormatting xmlns:xm="http://schemas.microsoft.com/office/excel/2006/main">
          <x14:cfRule type="containsText" priority="971" operator="containsText" id="{9a2ab841-ab3b-47b9-b9d4-a85a202468aa}">
            <xm:f>NOT(ISERROR(SEARCH(#REF!,AA554)))</xm:f>
            <xm:f>#REF!</xm:f>
          </x14:cfRule>
          <xm:sqref>AA554</xm:sqref>
        </x14:conditionalFormatting>
        <x14:conditionalFormatting xmlns:xm="http://schemas.microsoft.com/office/excel/2006/main">
          <x14:cfRule type="containsText" priority="970" operator="containsText" id="{da2d4c1b-1826-428c-8e9c-a9d4bb78b7f6}">
            <xm:f>NOT(ISERROR(SEARCH(#REF!,AA555)))</xm:f>
            <xm:f>#REF!</xm:f>
          </x14:cfRule>
          <xm:sqref>AA555</xm:sqref>
        </x14:conditionalFormatting>
        <x14:conditionalFormatting xmlns:xm="http://schemas.microsoft.com/office/excel/2006/main">
          <x14:cfRule type="containsText" priority="969" operator="containsText" id="{80f4b0f4-29a4-4e60-9987-92e7bb1b2a6b}">
            <xm:f>NOT(ISERROR(SEARCH(#REF!,AA556)))</xm:f>
            <xm:f>#REF!</xm:f>
          </x14:cfRule>
          <xm:sqref>AA556</xm:sqref>
        </x14:conditionalFormatting>
        <x14:conditionalFormatting xmlns:xm="http://schemas.microsoft.com/office/excel/2006/main">
          <x14:cfRule type="containsText" priority="968" operator="containsText" id="{5ac6f726-e27d-47b7-9e24-7cb931936e1f}">
            <xm:f>NOT(ISERROR(SEARCH(#REF!,AA557)))</xm:f>
            <xm:f>#REF!</xm:f>
          </x14:cfRule>
          <xm:sqref>AA557</xm:sqref>
        </x14:conditionalFormatting>
        <x14:conditionalFormatting xmlns:xm="http://schemas.microsoft.com/office/excel/2006/main">
          <x14:cfRule type="containsText" priority="967" operator="containsText" id="{b3bf86ce-2171-42b6-a7e7-1fec3c221d12}">
            <xm:f>NOT(ISERROR(SEARCH(#REF!,AA558)))</xm:f>
            <xm:f>#REF!</xm:f>
          </x14:cfRule>
          <xm:sqref>AA558</xm:sqref>
        </x14:conditionalFormatting>
        <x14:conditionalFormatting xmlns:xm="http://schemas.microsoft.com/office/excel/2006/main">
          <x14:cfRule type="containsText" priority="966" operator="containsText" id="{b81f5914-45d2-468d-a5aa-f5d6f4e0f0e3}">
            <xm:f>NOT(ISERROR(SEARCH(#REF!,AA559)))</xm:f>
            <xm:f>#REF!</xm:f>
          </x14:cfRule>
          <xm:sqref>AA559</xm:sqref>
        </x14:conditionalFormatting>
        <x14:conditionalFormatting xmlns:xm="http://schemas.microsoft.com/office/excel/2006/main">
          <x14:cfRule type="containsText" priority="965" operator="containsText" id="{f17242a7-84f3-43b9-a837-703a39b12caf}">
            <xm:f>NOT(ISERROR(SEARCH(#REF!,AA560)))</xm:f>
            <xm:f>#REF!</xm:f>
          </x14:cfRule>
          <xm:sqref>AA560</xm:sqref>
        </x14:conditionalFormatting>
        <x14:conditionalFormatting xmlns:xm="http://schemas.microsoft.com/office/excel/2006/main">
          <x14:cfRule type="containsText" priority="964" operator="containsText" id="{1452eef0-900e-4548-8206-7327796a6432}">
            <xm:f>NOT(ISERROR(SEARCH(#REF!,AA561)))</xm:f>
            <xm:f>#REF!</xm:f>
          </x14:cfRule>
          <xm:sqref>AA561</xm:sqref>
        </x14:conditionalFormatting>
        <x14:conditionalFormatting xmlns:xm="http://schemas.microsoft.com/office/excel/2006/main">
          <x14:cfRule type="containsText" priority="963" operator="containsText" id="{4fdc3531-31b5-4f15-b121-683819270793}">
            <xm:f>NOT(ISERROR(SEARCH(#REF!,AA562)))</xm:f>
            <xm:f>#REF!</xm:f>
          </x14:cfRule>
          <xm:sqref>AA562</xm:sqref>
        </x14:conditionalFormatting>
        <x14:conditionalFormatting xmlns:xm="http://schemas.microsoft.com/office/excel/2006/main">
          <x14:cfRule type="containsText" priority="962" operator="containsText" id="{fe9fd112-1a62-4029-8f84-ee357b6f4ecc}">
            <xm:f>NOT(ISERROR(SEARCH(#REF!,AA563)))</xm:f>
            <xm:f>#REF!</xm:f>
          </x14:cfRule>
          <xm:sqref>AA563</xm:sqref>
        </x14:conditionalFormatting>
        <x14:conditionalFormatting xmlns:xm="http://schemas.microsoft.com/office/excel/2006/main">
          <x14:cfRule type="containsText" priority="961" operator="containsText" id="{5868d3b6-452c-4079-aa56-1ee4ab5c039c}">
            <xm:f>NOT(ISERROR(SEARCH(#REF!,AA564)))</xm:f>
            <xm:f>#REF!</xm:f>
          </x14:cfRule>
          <xm:sqref>AA564</xm:sqref>
        </x14:conditionalFormatting>
        <x14:conditionalFormatting xmlns:xm="http://schemas.microsoft.com/office/excel/2006/main">
          <x14:cfRule type="containsText" priority="960" operator="containsText" id="{cc4d2025-eb54-4a51-93b3-ae3832e430ff}">
            <xm:f>NOT(ISERROR(SEARCH(#REF!,AA565)))</xm:f>
            <xm:f>#REF!</xm:f>
          </x14:cfRule>
          <xm:sqref>AA565</xm:sqref>
        </x14:conditionalFormatting>
        <x14:conditionalFormatting xmlns:xm="http://schemas.microsoft.com/office/excel/2006/main">
          <x14:cfRule type="containsText" priority="959" operator="containsText" id="{0f7b7bda-7d96-48a4-9810-331dd22955e9}">
            <xm:f>NOT(ISERROR(SEARCH(#REF!,AA566)))</xm:f>
            <xm:f>#REF!</xm:f>
          </x14:cfRule>
          <xm:sqref>AA566</xm:sqref>
        </x14:conditionalFormatting>
        <x14:conditionalFormatting xmlns:xm="http://schemas.microsoft.com/office/excel/2006/main">
          <x14:cfRule type="containsText" priority="958" operator="containsText" id="{cc45d52b-1d4d-4f0b-bf17-23fd2a856de7}">
            <xm:f>NOT(ISERROR(SEARCH(#REF!,AA567)))</xm:f>
            <xm:f>#REF!</xm:f>
          </x14:cfRule>
          <xm:sqref>AA567</xm:sqref>
        </x14:conditionalFormatting>
        <x14:conditionalFormatting xmlns:xm="http://schemas.microsoft.com/office/excel/2006/main">
          <x14:cfRule type="containsText" priority="957" operator="containsText" id="{1afeb3bf-9405-4ea7-83ef-3daf1e6931cf}">
            <xm:f>NOT(ISERROR(SEARCH(#REF!,AA568)))</xm:f>
            <xm:f>#REF!</xm:f>
          </x14:cfRule>
          <xm:sqref>AA568</xm:sqref>
        </x14:conditionalFormatting>
        <x14:conditionalFormatting xmlns:xm="http://schemas.microsoft.com/office/excel/2006/main">
          <x14:cfRule type="containsText" priority="956" operator="containsText" id="{05d6a1dd-68f6-40c5-924f-01db164adade}">
            <xm:f>NOT(ISERROR(SEARCH(#REF!,AA569)))</xm:f>
            <xm:f>#REF!</xm:f>
          </x14:cfRule>
          <xm:sqref>AA569</xm:sqref>
        </x14:conditionalFormatting>
        <x14:conditionalFormatting xmlns:xm="http://schemas.microsoft.com/office/excel/2006/main">
          <x14:cfRule type="containsText" priority="955" operator="containsText" id="{c659f4ba-12bf-4ba5-a4b3-6a8233d0e01a}">
            <xm:f>NOT(ISERROR(SEARCH(#REF!,AA570)))</xm:f>
            <xm:f>#REF!</xm:f>
          </x14:cfRule>
          <xm:sqref>AA570</xm:sqref>
        </x14:conditionalFormatting>
        <x14:conditionalFormatting xmlns:xm="http://schemas.microsoft.com/office/excel/2006/main">
          <x14:cfRule type="containsText" priority="954" operator="containsText" id="{630a16d4-267c-4660-868b-5cea65c0db3a}">
            <xm:f>NOT(ISERROR(SEARCH(#REF!,AA571)))</xm:f>
            <xm:f>#REF!</xm:f>
          </x14:cfRule>
          <xm:sqref>AA571</xm:sqref>
        </x14:conditionalFormatting>
        <x14:conditionalFormatting xmlns:xm="http://schemas.microsoft.com/office/excel/2006/main">
          <x14:cfRule type="containsText" priority="953" operator="containsText" id="{b38f66ed-8ef3-4f8e-a65c-a7166618a92a}">
            <xm:f>NOT(ISERROR(SEARCH(#REF!,AA572)))</xm:f>
            <xm:f>#REF!</xm:f>
          </x14:cfRule>
          <xm:sqref>AA572</xm:sqref>
        </x14:conditionalFormatting>
        <x14:conditionalFormatting xmlns:xm="http://schemas.microsoft.com/office/excel/2006/main">
          <x14:cfRule type="containsText" priority="952" operator="containsText" id="{563df965-8d03-4634-9e2d-16b5d2f61ddf}">
            <xm:f>NOT(ISERROR(SEARCH(#REF!,AA573)))</xm:f>
            <xm:f>#REF!</xm:f>
          </x14:cfRule>
          <xm:sqref>AA573</xm:sqref>
        </x14:conditionalFormatting>
        <x14:conditionalFormatting xmlns:xm="http://schemas.microsoft.com/office/excel/2006/main">
          <x14:cfRule type="containsText" priority="951" operator="containsText" id="{71a5746d-661f-4de0-b1dd-aca995f2493f}">
            <xm:f>NOT(ISERROR(SEARCH(#REF!,AA574)))</xm:f>
            <xm:f>#REF!</xm:f>
          </x14:cfRule>
          <xm:sqref>AA574</xm:sqref>
        </x14:conditionalFormatting>
        <x14:conditionalFormatting xmlns:xm="http://schemas.microsoft.com/office/excel/2006/main">
          <x14:cfRule type="containsText" priority="950" operator="containsText" id="{33f6957f-e766-4f74-9f53-a0b1eb83787f}">
            <xm:f>NOT(ISERROR(SEARCH(#REF!,AA575)))</xm:f>
            <xm:f>#REF!</xm:f>
          </x14:cfRule>
          <xm:sqref>AA575</xm:sqref>
        </x14:conditionalFormatting>
        <x14:conditionalFormatting xmlns:xm="http://schemas.microsoft.com/office/excel/2006/main">
          <x14:cfRule type="containsText" priority="949" operator="containsText" id="{cfae4ffd-6999-4e04-b35e-9f8a3aff3b56}">
            <xm:f>NOT(ISERROR(SEARCH(#REF!,AA576)))</xm:f>
            <xm:f>#REF!</xm:f>
          </x14:cfRule>
          <xm:sqref>AA576</xm:sqref>
        </x14:conditionalFormatting>
        <x14:conditionalFormatting xmlns:xm="http://schemas.microsoft.com/office/excel/2006/main">
          <x14:cfRule type="containsText" priority="948" operator="containsText" id="{7e320765-e71a-4013-8721-b11e07b7425b}">
            <xm:f>NOT(ISERROR(SEARCH(#REF!,AA577)))</xm:f>
            <xm:f>#REF!</xm:f>
          </x14:cfRule>
          <xm:sqref>AA577</xm:sqref>
        </x14:conditionalFormatting>
        <x14:conditionalFormatting xmlns:xm="http://schemas.microsoft.com/office/excel/2006/main">
          <x14:cfRule type="containsText" priority="947" operator="containsText" id="{465a25eb-9e88-4168-b6f1-d648ef599097}">
            <xm:f>NOT(ISERROR(SEARCH(#REF!,AA578)))</xm:f>
            <xm:f>#REF!</xm:f>
          </x14:cfRule>
          <xm:sqref>AA578</xm:sqref>
        </x14:conditionalFormatting>
        <x14:conditionalFormatting xmlns:xm="http://schemas.microsoft.com/office/excel/2006/main">
          <x14:cfRule type="containsText" priority="946" operator="containsText" id="{f5d7a976-695e-4b9f-a7f3-82ae5157417b}">
            <xm:f>NOT(ISERROR(SEARCH(#REF!,AA579)))</xm:f>
            <xm:f>#REF!</xm:f>
          </x14:cfRule>
          <xm:sqref>AA579</xm:sqref>
        </x14:conditionalFormatting>
        <x14:conditionalFormatting xmlns:xm="http://schemas.microsoft.com/office/excel/2006/main">
          <x14:cfRule type="containsText" priority="945" operator="containsText" id="{90a31027-4cef-4d04-bd6d-bb387158e8b0}">
            <xm:f>NOT(ISERROR(SEARCH(#REF!,AA580)))</xm:f>
            <xm:f>#REF!</xm:f>
          </x14:cfRule>
          <xm:sqref>AA580</xm:sqref>
        </x14:conditionalFormatting>
        <x14:conditionalFormatting xmlns:xm="http://schemas.microsoft.com/office/excel/2006/main">
          <x14:cfRule type="containsText" priority="944" operator="containsText" id="{310094ef-fd15-49d3-a6fc-9fdbab9e1d50}">
            <xm:f>NOT(ISERROR(SEARCH(#REF!,AA581)))</xm:f>
            <xm:f>#REF!</xm:f>
          </x14:cfRule>
          <xm:sqref>AA581</xm:sqref>
        </x14:conditionalFormatting>
        <x14:conditionalFormatting xmlns:xm="http://schemas.microsoft.com/office/excel/2006/main">
          <x14:cfRule type="containsText" priority="943" operator="containsText" id="{efe56c70-2d21-4a0e-86cd-4ab697d9a13f}">
            <xm:f>NOT(ISERROR(SEARCH(#REF!,AA582)))</xm:f>
            <xm:f>#REF!</xm:f>
          </x14:cfRule>
          <xm:sqref>AA582</xm:sqref>
        </x14:conditionalFormatting>
        <x14:conditionalFormatting xmlns:xm="http://schemas.microsoft.com/office/excel/2006/main">
          <x14:cfRule type="containsText" priority="942" operator="containsText" id="{511a07ea-89fe-40ce-abce-137eb61d6cee}">
            <xm:f>NOT(ISERROR(SEARCH(#REF!,AA583)))</xm:f>
            <xm:f>#REF!</xm:f>
          </x14:cfRule>
          <xm:sqref>AA583</xm:sqref>
        </x14:conditionalFormatting>
        <x14:conditionalFormatting xmlns:xm="http://schemas.microsoft.com/office/excel/2006/main">
          <x14:cfRule type="containsText" priority="941" operator="containsText" id="{b75395ca-9c97-49b6-a83d-62f03d2d42bc}">
            <xm:f>NOT(ISERROR(SEARCH(#REF!,AA584)))</xm:f>
            <xm:f>#REF!</xm:f>
          </x14:cfRule>
          <xm:sqref>AA584</xm:sqref>
        </x14:conditionalFormatting>
        <x14:conditionalFormatting xmlns:xm="http://schemas.microsoft.com/office/excel/2006/main">
          <x14:cfRule type="containsText" priority="940" operator="containsText" id="{1a2f71be-4e06-4ff0-9f75-c584670f2688}">
            <xm:f>NOT(ISERROR(SEARCH(#REF!,AA585)))</xm:f>
            <xm:f>#REF!</xm:f>
          </x14:cfRule>
          <xm:sqref>AA585</xm:sqref>
        </x14:conditionalFormatting>
        <x14:conditionalFormatting xmlns:xm="http://schemas.microsoft.com/office/excel/2006/main">
          <x14:cfRule type="containsText" priority="939" operator="containsText" id="{d24ecb53-5e02-4738-a47b-c68e285e738e}">
            <xm:f>NOT(ISERROR(SEARCH(#REF!,AA586)))</xm:f>
            <xm:f>#REF!</xm:f>
          </x14:cfRule>
          <xm:sqref>AA586</xm:sqref>
        </x14:conditionalFormatting>
        <x14:conditionalFormatting xmlns:xm="http://schemas.microsoft.com/office/excel/2006/main">
          <x14:cfRule type="containsText" priority="938" operator="containsText" id="{9a564770-2daa-49e2-a64a-390fec52a4f0}">
            <xm:f>NOT(ISERROR(SEARCH(#REF!,AA587)))</xm:f>
            <xm:f>#REF!</xm:f>
          </x14:cfRule>
          <xm:sqref>AA587</xm:sqref>
        </x14:conditionalFormatting>
        <x14:conditionalFormatting xmlns:xm="http://schemas.microsoft.com/office/excel/2006/main">
          <x14:cfRule type="containsText" priority="937" operator="containsText" id="{471f58fe-1216-472b-9d27-444117a48ae2}">
            <xm:f>NOT(ISERROR(SEARCH(#REF!,AA588)))</xm:f>
            <xm:f>#REF!</xm:f>
          </x14:cfRule>
          <xm:sqref>AA588</xm:sqref>
        </x14:conditionalFormatting>
        <x14:conditionalFormatting xmlns:xm="http://schemas.microsoft.com/office/excel/2006/main">
          <x14:cfRule type="containsText" priority="936" operator="containsText" id="{3e4f42f6-00bf-4090-b5a2-163c1cd4b54c}">
            <xm:f>NOT(ISERROR(SEARCH(#REF!,AA589)))</xm:f>
            <xm:f>#REF!</xm:f>
          </x14:cfRule>
          <xm:sqref>AA589</xm:sqref>
        </x14:conditionalFormatting>
        <x14:conditionalFormatting xmlns:xm="http://schemas.microsoft.com/office/excel/2006/main">
          <x14:cfRule type="containsText" priority="935" operator="containsText" id="{691cbbd4-7968-4372-afe7-fd11ec9e7a22}">
            <xm:f>NOT(ISERROR(SEARCH(#REF!,AA590)))</xm:f>
            <xm:f>#REF!</xm:f>
          </x14:cfRule>
          <xm:sqref>AA590</xm:sqref>
        </x14:conditionalFormatting>
        <x14:conditionalFormatting xmlns:xm="http://schemas.microsoft.com/office/excel/2006/main">
          <x14:cfRule type="containsText" priority="934" operator="containsText" id="{ae285a00-a31c-4107-96c9-d60a2e4c4e85}">
            <xm:f>NOT(ISERROR(SEARCH(#REF!,AA591)))</xm:f>
            <xm:f>#REF!</xm:f>
          </x14:cfRule>
          <xm:sqref>AA591</xm:sqref>
        </x14:conditionalFormatting>
        <x14:conditionalFormatting xmlns:xm="http://schemas.microsoft.com/office/excel/2006/main">
          <x14:cfRule type="containsText" priority="933" operator="containsText" id="{8de23847-ac61-497e-aa42-a198638f7fa8}">
            <xm:f>NOT(ISERROR(SEARCH(#REF!,AA592)))</xm:f>
            <xm:f>#REF!</xm:f>
          </x14:cfRule>
          <xm:sqref>AA592</xm:sqref>
        </x14:conditionalFormatting>
        <x14:conditionalFormatting xmlns:xm="http://schemas.microsoft.com/office/excel/2006/main">
          <x14:cfRule type="containsText" priority="932" operator="containsText" id="{6d600b3f-e22d-4bdb-aa4d-9a464c984091}">
            <xm:f>NOT(ISERROR(SEARCH(#REF!,AA593)))</xm:f>
            <xm:f>#REF!</xm:f>
          </x14:cfRule>
          <xm:sqref>AA593</xm:sqref>
        </x14:conditionalFormatting>
        <x14:conditionalFormatting xmlns:xm="http://schemas.microsoft.com/office/excel/2006/main">
          <x14:cfRule type="containsText" priority="931" operator="containsText" id="{526c3850-55ea-4f7d-bd0c-58fbb48304d2}">
            <xm:f>NOT(ISERROR(SEARCH(#REF!,AA594)))</xm:f>
            <xm:f>#REF!</xm:f>
          </x14:cfRule>
          <xm:sqref>AA594</xm:sqref>
        </x14:conditionalFormatting>
        <x14:conditionalFormatting xmlns:xm="http://schemas.microsoft.com/office/excel/2006/main">
          <x14:cfRule type="containsText" priority="930" operator="containsText" id="{525e91b4-edef-48cc-ab12-e415dc7b4b7b}">
            <xm:f>NOT(ISERROR(SEARCH(#REF!,AA595)))</xm:f>
            <xm:f>#REF!</xm:f>
          </x14:cfRule>
          <xm:sqref>AA595</xm:sqref>
        </x14:conditionalFormatting>
        <x14:conditionalFormatting xmlns:xm="http://schemas.microsoft.com/office/excel/2006/main">
          <x14:cfRule type="containsText" priority="929" operator="containsText" id="{61ad3c34-b15f-4fcf-9817-0bd64f5e74d1}">
            <xm:f>NOT(ISERROR(SEARCH(#REF!,AA596)))</xm:f>
            <xm:f>#REF!</xm:f>
          </x14:cfRule>
          <xm:sqref>AA596</xm:sqref>
        </x14:conditionalFormatting>
        <x14:conditionalFormatting xmlns:xm="http://schemas.microsoft.com/office/excel/2006/main">
          <x14:cfRule type="containsText" priority="928" operator="containsText" id="{cbddfa38-8f2c-493b-8e60-6b63644c3b9e}">
            <xm:f>NOT(ISERROR(SEARCH(#REF!,AA597)))</xm:f>
            <xm:f>#REF!</xm:f>
          </x14:cfRule>
          <xm:sqref>AA597</xm:sqref>
        </x14:conditionalFormatting>
        <x14:conditionalFormatting xmlns:xm="http://schemas.microsoft.com/office/excel/2006/main">
          <x14:cfRule type="containsText" priority="927" operator="containsText" id="{0128a7fb-2604-4d34-9667-c7458aae2992}">
            <xm:f>NOT(ISERROR(SEARCH(#REF!,AA598)))</xm:f>
            <xm:f>#REF!</xm:f>
          </x14:cfRule>
          <xm:sqref>AA598</xm:sqref>
        </x14:conditionalFormatting>
        <x14:conditionalFormatting xmlns:xm="http://schemas.microsoft.com/office/excel/2006/main">
          <x14:cfRule type="containsText" priority="926" operator="containsText" id="{6a04787f-7416-4235-b471-f49e783af2a7}">
            <xm:f>NOT(ISERROR(SEARCH(#REF!,AA599)))</xm:f>
            <xm:f>#REF!</xm:f>
          </x14:cfRule>
          <xm:sqref>AA599</xm:sqref>
        </x14:conditionalFormatting>
        <x14:conditionalFormatting xmlns:xm="http://schemas.microsoft.com/office/excel/2006/main">
          <x14:cfRule type="containsText" priority="925" operator="containsText" id="{e6520d61-f95a-4947-b7cc-b451ca8bcf67}">
            <xm:f>NOT(ISERROR(SEARCH(#REF!,AA600)))</xm:f>
            <xm:f>#REF!</xm:f>
          </x14:cfRule>
          <xm:sqref>AA600</xm:sqref>
        </x14:conditionalFormatting>
        <x14:conditionalFormatting xmlns:xm="http://schemas.microsoft.com/office/excel/2006/main">
          <x14:cfRule type="containsText" priority="924" operator="containsText" id="{38c00fdb-1eb3-4c0e-9893-ba88d4bd8a9e}">
            <xm:f>NOT(ISERROR(SEARCH(#REF!,AA601)))</xm:f>
            <xm:f>#REF!</xm:f>
          </x14:cfRule>
          <xm:sqref>AA601</xm:sqref>
        </x14:conditionalFormatting>
        <x14:conditionalFormatting xmlns:xm="http://schemas.microsoft.com/office/excel/2006/main">
          <x14:cfRule type="containsText" priority="923" operator="containsText" id="{5660a08d-dd54-44f0-a456-4763c3c57da0}">
            <xm:f>NOT(ISERROR(SEARCH(#REF!,AA602)))</xm:f>
            <xm:f>#REF!</xm:f>
          </x14:cfRule>
          <xm:sqref>AA602</xm:sqref>
        </x14:conditionalFormatting>
        <x14:conditionalFormatting xmlns:xm="http://schemas.microsoft.com/office/excel/2006/main">
          <x14:cfRule type="containsText" priority="922" operator="containsText" id="{99e130d9-0b0f-44db-8fce-62be8802a430}">
            <xm:f>NOT(ISERROR(SEARCH(#REF!,AA603)))</xm:f>
            <xm:f>#REF!</xm:f>
          </x14:cfRule>
          <xm:sqref>AA603</xm:sqref>
        </x14:conditionalFormatting>
        <x14:conditionalFormatting xmlns:xm="http://schemas.microsoft.com/office/excel/2006/main">
          <x14:cfRule type="containsText" priority="921" operator="containsText" id="{9eb0e37c-cb1b-4ea7-bb84-55d6a2a7397f}">
            <xm:f>NOT(ISERROR(SEARCH(#REF!,AA604)))</xm:f>
            <xm:f>#REF!</xm:f>
          </x14:cfRule>
          <xm:sqref>AA604</xm:sqref>
        </x14:conditionalFormatting>
        <x14:conditionalFormatting xmlns:xm="http://schemas.microsoft.com/office/excel/2006/main">
          <x14:cfRule type="containsText" priority="920" operator="containsText" id="{60c78216-98a7-4164-94e7-460572072447}">
            <xm:f>NOT(ISERROR(SEARCH(#REF!,AA605)))</xm:f>
            <xm:f>#REF!</xm:f>
          </x14:cfRule>
          <xm:sqref>AA605</xm:sqref>
        </x14:conditionalFormatting>
        <x14:conditionalFormatting xmlns:xm="http://schemas.microsoft.com/office/excel/2006/main">
          <x14:cfRule type="containsText" priority="919" operator="containsText" id="{346c8b01-2eda-4341-8591-6502c56ade39}">
            <xm:f>NOT(ISERROR(SEARCH(#REF!,AA606)))</xm:f>
            <xm:f>#REF!</xm:f>
          </x14:cfRule>
          <xm:sqref>AA606</xm:sqref>
        </x14:conditionalFormatting>
        <x14:conditionalFormatting xmlns:xm="http://schemas.microsoft.com/office/excel/2006/main">
          <x14:cfRule type="containsText" priority="918" operator="containsText" id="{8b8e9683-7e28-4513-ad60-e22ebed783f5}">
            <xm:f>NOT(ISERROR(SEARCH(#REF!,AA607)))</xm:f>
            <xm:f>#REF!</xm:f>
          </x14:cfRule>
          <xm:sqref>AA607</xm:sqref>
        </x14:conditionalFormatting>
        <x14:conditionalFormatting xmlns:xm="http://schemas.microsoft.com/office/excel/2006/main">
          <x14:cfRule type="containsText" priority="917" operator="containsText" id="{bc02574f-b168-4442-a429-ce19f6c8ab8f}">
            <xm:f>NOT(ISERROR(SEARCH(#REF!,AA608)))</xm:f>
            <xm:f>#REF!</xm:f>
          </x14:cfRule>
          <xm:sqref>AA608</xm:sqref>
        </x14:conditionalFormatting>
        <x14:conditionalFormatting xmlns:xm="http://schemas.microsoft.com/office/excel/2006/main">
          <x14:cfRule type="containsText" priority="916" operator="containsText" id="{54502530-34c0-4f23-b202-392fe2752126}">
            <xm:f>NOT(ISERROR(SEARCH(#REF!,AA609)))</xm:f>
            <xm:f>#REF!</xm:f>
          </x14:cfRule>
          <xm:sqref>AA609</xm:sqref>
        </x14:conditionalFormatting>
        <x14:conditionalFormatting xmlns:xm="http://schemas.microsoft.com/office/excel/2006/main">
          <x14:cfRule type="containsText" priority="915" operator="containsText" id="{b5b99717-1900-45da-8be6-a1c2c41e58d7}">
            <xm:f>NOT(ISERROR(SEARCH(#REF!,AA610)))</xm:f>
            <xm:f>#REF!</xm:f>
          </x14:cfRule>
          <xm:sqref>AA610</xm:sqref>
        </x14:conditionalFormatting>
        <x14:conditionalFormatting xmlns:xm="http://schemas.microsoft.com/office/excel/2006/main">
          <x14:cfRule type="containsText" priority="914" operator="containsText" id="{5badea55-cb68-4d63-870f-a930ddbc6ffd}">
            <xm:f>NOT(ISERROR(SEARCH(#REF!,AA611)))</xm:f>
            <xm:f>#REF!</xm:f>
          </x14:cfRule>
          <xm:sqref>AA611</xm:sqref>
        </x14:conditionalFormatting>
        <x14:conditionalFormatting xmlns:xm="http://schemas.microsoft.com/office/excel/2006/main">
          <x14:cfRule type="containsText" priority="913" operator="containsText" id="{38f1f30e-2d6c-4b09-a717-658ce598dc8d}">
            <xm:f>NOT(ISERROR(SEARCH(#REF!,AA612)))</xm:f>
            <xm:f>#REF!</xm:f>
          </x14:cfRule>
          <xm:sqref>AA612</xm:sqref>
        </x14:conditionalFormatting>
        <x14:conditionalFormatting xmlns:xm="http://schemas.microsoft.com/office/excel/2006/main">
          <x14:cfRule type="containsText" priority="912" operator="containsText" id="{2046a6e9-cb07-4fee-b3bd-7aa6159abfc0}">
            <xm:f>NOT(ISERROR(SEARCH(#REF!,AA613)))</xm:f>
            <xm:f>#REF!</xm:f>
          </x14:cfRule>
          <xm:sqref>AA613</xm:sqref>
        </x14:conditionalFormatting>
        <x14:conditionalFormatting xmlns:xm="http://schemas.microsoft.com/office/excel/2006/main">
          <x14:cfRule type="containsText" priority="911" operator="containsText" id="{493f5d28-44e4-4de0-bb37-54daf4b8b765}">
            <xm:f>NOT(ISERROR(SEARCH(#REF!,AA614)))</xm:f>
            <xm:f>#REF!</xm:f>
          </x14:cfRule>
          <xm:sqref>AA614</xm:sqref>
        </x14:conditionalFormatting>
        <x14:conditionalFormatting xmlns:xm="http://schemas.microsoft.com/office/excel/2006/main">
          <x14:cfRule type="containsText" priority="910" operator="containsText" id="{27b3ad22-4125-48c4-9cd3-98c3b63c9e5e}">
            <xm:f>NOT(ISERROR(SEARCH(#REF!,AA615)))</xm:f>
            <xm:f>#REF!</xm:f>
          </x14:cfRule>
          <xm:sqref>AA615</xm:sqref>
        </x14:conditionalFormatting>
        <x14:conditionalFormatting xmlns:xm="http://schemas.microsoft.com/office/excel/2006/main">
          <x14:cfRule type="containsText" priority="909" operator="containsText" id="{4e804e2e-79b3-4a2d-9da4-4388aa518d4d}">
            <xm:f>NOT(ISERROR(SEARCH(#REF!,AA616)))</xm:f>
            <xm:f>#REF!</xm:f>
          </x14:cfRule>
          <xm:sqref>AA616</xm:sqref>
        </x14:conditionalFormatting>
        <x14:conditionalFormatting xmlns:xm="http://schemas.microsoft.com/office/excel/2006/main">
          <x14:cfRule type="containsText" priority="908" operator="containsText" id="{916b420c-beed-4fdd-a7f1-ea48f1f16979}">
            <xm:f>NOT(ISERROR(SEARCH(#REF!,AA617)))</xm:f>
            <xm:f>#REF!</xm:f>
          </x14:cfRule>
          <xm:sqref>AA617</xm:sqref>
        </x14:conditionalFormatting>
        <x14:conditionalFormatting xmlns:xm="http://schemas.microsoft.com/office/excel/2006/main">
          <x14:cfRule type="containsText" priority="907" operator="containsText" id="{41d7ea7d-6c57-4fb4-a014-0e86c42124a3}">
            <xm:f>NOT(ISERROR(SEARCH(#REF!,AA618)))</xm:f>
            <xm:f>#REF!</xm:f>
          </x14:cfRule>
          <xm:sqref>AA618</xm:sqref>
        </x14:conditionalFormatting>
        <x14:conditionalFormatting xmlns:xm="http://schemas.microsoft.com/office/excel/2006/main">
          <x14:cfRule type="containsText" priority="906" operator="containsText" id="{e5066d8b-7403-45b5-acde-0ee73bf6e4ad}">
            <xm:f>NOT(ISERROR(SEARCH(#REF!,AA619)))</xm:f>
            <xm:f>#REF!</xm:f>
          </x14:cfRule>
          <xm:sqref>AA619</xm:sqref>
        </x14:conditionalFormatting>
        <x14:conditionalFormatting xmlns:xm="http://schemas.microsoft.com/office/excel/2006/main">
          <x14:cfRule type="containsText" priority="905" operator="containsText" id="{56f7d301-7d43-4666-97ae-4c57649a0615}">
            <xm:f>NOT(ISERROR(SEARCH(#REF!,AA620)))</xm:f>
            <xm:f>#REF!</xm:f>
          </x14:cfRule>
          <xm:sqref>AA620</xm:sqref>
        </x14:conditionalFormatting>
        <x14:conditionalFormatting xmlns:xm="http://schemas.microsoft.com/office/excel/2006/main">
          <x14:cfRule type="containsText" priority="904" operator="containsText" id="{12c30f44-9c14-425c-9f11-e020fe19662b}">
            <xm:f>NOT(ISERROR(SEARCH(#REF!,AA621)))</xm:f>
            <xm:f>#REF!</xm:f>
          </x14:cfRule>
          <xm:sqref>AA621</xm:sqref>
        </x14:conditionalFormatting>
        <x14:conditionalFormatting xmlns:xm="http://schemas.microsoft.com/office/excel/2006/main">
          <x14:cfRule type="containsText" priority="903" operator="containsText" id="{ae62cf23-8111-4d2d-9ea8-916d8d982c19}">
            <xm:f>NOT(ISERROR(SEARCH(#REF!,AA622)))</xm:f>
            <xm:f>#REF!</xm:f>
          </x14:cfRule>
          <xm:sqref>AA622</xm:sqref>
        </x14:conditionalFormatting>
        <x14:conditionalFormatting xmlns:xm="http://schemas.microsoft.com/office/excel/2006/main">
          <x14:cfRule type="containsText" priority="902" operator="containsText" id="{d9098bd6-9562-43d1-9b0f-6a1c9374b8d8}">
            <xm:f>NOT(ISERROR(SEARCH(#REF!,AA623)))</xm:f>
            <xm:f>#REF!</xm:f>
          </x14:cfRule>
          <xm:sqref>AA623</xm:sqref>
        </x14:conditionalFormatting>
        <x14:conditionalFormatting xmlns:xm="http://schemas.microsoft.com/office/excel/2006/main">
          <x14:cfRule type="containsText" priority="901" operator="containsText" id="{17320a6d-81b1-46fd-86c9-280c28b3bdef}">
            <xm:f>NOT(ISERROR(SEARCH(#REF!,AA624)))</xm:f>
            <xm:f>#REF!</xm:f>
          </x14:cfRule>
          <xm:sqref>AA624</xm:sqref>
        </x14:conditionalFormatting>
        <x14:conditionalFormatting xmlns:xm="http://schemas.microsoft.com/office/excel/2006/main">
          <x14:cfRule type="containsText" priority="900" operator="containsText" id="{7ef678a7-479d-45ed-8869-4537e983f5d9}">
            <xm:f>NOT(ISERROR(SEARCH(#REF!,AA625)))</xm:f>
            <xm:f>#REF!</xm:f>
          </x14:cfRule>
          <xm:sqref>AA625</xm:sqref>
        </x14:conditionalFormatting>
        <x14:conditionalFormatting xmlns:xm="http://schemas.microsoft.com/office/excel/2006/main">
          <x14:cfRule type="containsText" priority="899" operator="containsText" id="{2f4bbbec-22a6-4a27-b93a-d812ade86c4c}">
            <xm:f>NOT(ISERROR(SEARCH(#REF!,AA626)))</xm:f>
            <xm:f>#REF!</xm:f>
          </x14:cfRule>
          <xm:sqref>AA626</xm:sqref>
        </x14:conditionalFormatting>
        <x14:conditionalFormatting xmlns:xm="http://schemas.microsoft.com/office/excel/2006/main">
          <x14:cfRule type="containsText" priority="898" operator="containsText" id="{a86516d7-1a24-42ad-b878-0e4156b0750d}">
            <xm:f>NOT(ISERROR(SEARCH(#REF!,AA627)))</xm:f>
            <xm:f>#REF!</xm:f>
          </x14:cfRule>
          <xm:sqref>AA627</xm:sqref>
        </x14:conditionalFormatting>
        <x14:conditionalFormatting xmlns:xm="http://schemas.microsoft.com/office/excel/2006/main">
          <x14:cfRule type="containsText" priority="897" operator="containsText" id="{85d12169-7290-40d5-abf1-1cc3615c1238}">
            <xm:f>NOT(ISERROR(SEARCH(#REF!,AA628)))</xm:f>
            <xm:f>#REF!</xm:f>
          </x14:cfRule>
          <xm:sqref>AA628</xm:sqref>
        </x14:conditionalFormatting>
        <x14:conditionalFormatting xmlns:xm="http://schemas.microsoft.com/office/excel/2006/main">
          <x14:cfRule type="containsText" priority="896" operator="containsText" id="{f41ff987-28e1-458f-8b09-e17ec208c170}">
            <xm:f>NOT(ISERROR(SEARCH(#REF!,AA629)))</xm:f>
            <xm:f>#REF!</xm:f>
          </x14:cfRule>
          <xm:sqref>AA629</xm:sqref>
        </x14:conditionalFormatting>
        <x14:conditionalFormatting xmlns:xm="http://schemas.microsoft.com/office/excel/2006/main">
          <x14:cfRule type="containsText" priority="895" operator="containsText" id="{9241c274-17de-4af3-998f-e751840d0883}">
            <xm:f>NOT(ISERROR(SEARCH(#REF!,AA630)))</xm:f>
            <xm:f>#REF!</xm:f>
          </x14:cfRule>
          <xm:sqref>AA630</xm:sqref>
        </x14:conditionalFormatting>
        <x14:conditionalFormatting xmlns:xm="http://schemas.microsoft.com/office/excel/2006/main">
          <x14:cfRule type="containsText" priority="894" operator="containsText" id="{780ca84d-7033-47c5-8db4-48a40344b497}">
            <xm:f>NOT(ISERROR(SEARCH(#REF!,AA631)))</xm:f>
            <xm:f>#REF!</xm:f>
          </x14:cfRule>
          <xm:sqref>AA631</xm:sqref>
        </x14:conditionalFormatting>
        <x14:conditionalFormatting xmlns:xm="http://schemas.microsoft.com/office/excel/2006/main">
          <x14:cfRule type="containsText" priority="893" operator="containsText" id="{84cf39a8-fba5-4ec8-b4d1-f9096fb68e5b}">
            <xm:f>NOT(ISERROR(SEARCH(#REF!,AA632)))</xm:f>
            <xm:f>#REF!</xm:f>
          </x14:cfRule>
          <xm:sqref>AA632</xm:sqref>
        </x14:conditionalFormatting>
        <x14:conditionalFormatting xmlns:xm="http://schemas.microsoft.com/office/excel/2006/main">
          <x14:cfRule type="containsText" priority="892" operator="containsText" id="{b4ef90e2-c17b-4ca8-ab21-7cca38f3b82b}">
            <xm:f>NOT(ISERROR(SEARCH(#REF!,AA633)))</xm:f>
            <xm:f>#REF!</xm:f>
          </x14:cfRule>
          <xm:sqref>AA633</xm:sqref>
        </x14:conditionalFormatting>
        <x14:conditionalFormatting xmlns:xm="http://schemas.microsoft.com/office/excel/2006/main">
          <x14:cfRule type="containsText" priority="891" operator="containsText" id="{f5927f07-53b5-4d9c-a062-ef08c65efd08}">
            <xm:f>NOT(ISERROR(SEARCH(#REF!,AA634)))</xm:f>
            <xm:f>#REF!</xm:f>
          </x14:cfRule>
          <xm:sqref>AA634</xm:sqref>
        </x14:conditionalFormatting>
        <x14:conditionalFormatting xmlns:xm="http://schemas.microsoft.com/office/excel/2006/main">
          <x14:cfRule type="containsText" priority="890" operator="containsText" id="{34cea871-e109-45e8-afe6-71caa1a36e4f}">
            <xm:f>NOT(ISERROR(SEARCH(#REF!,AA635)))</xm:f>
            <xm:f>#REF!</xm:f>
          </x14:cfRule>
          <xm:sqref>AA635</xm:sqref>
        </x14:conditionalFormatting>
        <x14:conditionalFormatting xmlns:xm="http://schemas.microsoft.com/office/excel/2006/main">
          <x14:cfRule type="containsText" priority="889" operator="containsText" id="{90e9a9b1-0e71-42a3-9bb7-7bc1d1a79a2f}">
            <xm:f>NOT(ISERROR(SEARCH(#REF!,AA636)))</xm:f>
            <xm:f>#REF!</xm:f>
          </x14:cfRule>
          <xm:sqref>AA636</xm:sqref>
        </x14:conditionalFormatting>
        <x14:conditionalFormatting xmlns:xm="http://schemas.microsoft.com/office/excel/2006/main">
          <x14:cfRule type="containsText" priority="888" operator="containsText" id="{8dc320bd-18a1-4374-aec8-6a122a8639ff}">
            <xm:f>NOT(ISERROR(SEARCH(#REF!,AA637)))</xm:f>
            <xm:f>#REF!</xm:f>
          </x14:cfRule>
          <xm:sqref>AA637</xm:sqref>
        </x14:conditionalFormatting>
        <x14:conditionalFormatting xmlns:xm="http://schemas.microsoft.com/office/excel/2006/main">
          <x14:cfRule type="containsText" priority="887" operator="containsText" id="{f4d435f1-7d86-4788-92ef-ce1638395bf7}">
            <xm:f>NOT(ISERROR(SEARCH(#REF!,AA638)))</xm:f>
            <xm:f>#REF!</xm:f>
          </x14:cfRule>
          <xm:sqref>AA638</xm:sqref>
        </x14:conditionalFormatting>
        <x14:conditionalFormatting xmlns:xm="http://schemas.microsoft.com/office/excel/2006/main">
          <x14:cfRule type="containsText" priority="886" operator="containsText" id="{b085b9c1-770b-4a4e-b157-181c6043105a}">
            <xm:f>NOT(ISERROR(SEARCH(#REF!,AA639)))</xm:f>
            <xm:f>#REF!</xm:f>
          </x14:cfRule>
          <xm:sqref>AA639</xm:sqref>
        </x14:conditionalFormatting>
        <x14:conditionalFormatting xmlns:xm="http://schemas.microsoft.com/office/excel/2006/main">
          <x14:cfRule type="containsText" priority="885" operator="containsText" id="{9462f200-a7cf-47e0-b156-898663f12720}">
            <xm:f>NOT(ISERROR(SEARCH(#REF!,AA640)))</xm:f>
            <xm:f>#REF!</xm:f>
          </x14:cfRule>
          <xm:sqref>AA640</xm:sqref>
        </x14:conditionalFormatting>
        <x14:conditionalFormatting xmlns:xm="http://schemas.microsoft.com/office/excel/2006/main">
          <x14:cfRule type="containsText" priority="884" operator="containsText" id="{71021717-0618-4791-a8c3-23896c0195db}">
            <xm:f>NOT(ISERROR(SEARCH(#REF!,AA641)))</xm:f>
            <xm:f>#REF!</xm:f>
          </x14:cfRule>
          <xm:sqref>AA641</xm:sqref>
        </x14:conditionalFormatting>
        <x14:conditionalFormatting xmlns:xm="http://schemas.microsoft.com/office/excel/2006/main">
          <x14:cfRule type="containsText" priority="883" operator="containsText" id="{054c3cc0-b347-4b61-b651-33995c51ce22}">
            <xm:f>NOT(ISERROR(SEARCH(#REF!,AA642)))</xm:f>
            <xm:f>#REF!</xm:f>
          </x14:cfRule>
          <xm:sqref>AA642</xm:sqref>
        </x14:conditionalFormatting>
        <x14:conditionalFormatting xmlns:xm="http://schemas.microsoft.com/office/excel/2006/main">
          <x14:cfRule type="containsText" priority="882" operator="containsText" id="{71ca0336-6ed4-44f1-8e95-ada5872c9099}">
            <xm:f>NOT(ISERROR(SEARCH(#REF!,AA643)))</xm:f>
            <xm:f>#REF!</xm:f>
          </x14:cfRule>
          <xm:sqref>AA643</xm:sqref>
        </x14:conditionalFormatting>
        <x14:conditionalFormatting xmlns:xm="http://schemas.microsoft.com/office/excel/2006/main">
          <x14:cfRule type="containsText" priority="881" operator="containsText" id="{0c8db496-e63e-46b8-a274-32d8fcb4c15c}">
            <xm:f>NOT(ISERROR(SEARCH(#REF!,AA644)))</xm:f>
            <xm:f>#REF!</xm:f>
          </x14:cfRule>
          <xm:sqref>AA644</xm:sqref>
        </x14:conditionalFormatting>
        <x14:conditionalFormatting xmlns:xm="http://schemas.microsoft.com/office/excel/2006/main">
          <x14:cfRule type="containsText" priority="880" operator="containsText" id="{202c5088-c625-463b-b1b3-46764373c46c}">
            <xm:f>NOT(ISERROR(SEARCH(#REF!,AA645)))</xm:f>
            <xm:f>#REF!</xm:f>
          </x14:cfRule>
          <xm:sqref>AA645</xm:sqref>
        </x14:conditionalFormatting>
        <x14:conditionalFormatting xmlns:xm="http://schemas.microsoft.com/office/excel/2006/main">
          <x14:cfRule type="containsText" priority="879" operator="containsText" id="{98fbfe2d-aee0-4502-bc9a-372ab3856c81}">
            <xm:f>NOT(ISERROR(SEARCH(#REF!,AA646)))</xm:f>
            <xm:f>#REF!</xm:f>
          </x14:cfRule>
          <xm:sqref>AA646</xm:sqref>
        </x14:conditionalFormatting>
        <x14:conditionalFormatting xmlns:xm="http://schemas.microsoft.com/office/excel/2006/main">
          <x14:cfRule type="containsText" priority="878" operator="containsText" id="{0fc4ea81-6247-45c0-aa75-e43002fce234}">
            <xm:f>NOT(ISERROR(SEARCH(#REF!,AA647)))</xm:f>
            <xm:f>#REF!</xm:f>
          </x14:cfRule>
          <xm:sqref>AA647</xm:sqref>
        </x14:conditionalFormatting>
        <x14:conditionalFormatting xmlns:xm="http://schemas.microsoft.com/office/excel/2006/main">
          <x14:cfRule type="containsText" priority="877" operator="containsText" id="{6010bc5d-9c2d-49e2-beae-4a942f2905f1}">
            <xm:f>NOT(ISERROR(SEARCH(#REF!,AA648)))</xm:f>
            <xm:f>#REF!</xm:f>
          </x14:cfRule>
          <xm:sqref>AA648</xm:sqref>
        </x14:conditionalFormatting>
        <x14:conditionalFormatting xmlns:xm="http://schemas.microsoft.com/office/excel/2006/main">
          <x14:cfRule type="containsText" priority="876" operator="containsText" id="{5e99b264-86f6-4aa4-9fdf-ade073689446}">
            <xm:f>NOT(ISERROR(SEARCH(#REF!,AA649)))</xm:f>
            <xm:f>#REF!</xm:f>
          </x14:cfRule>
          <xm:sqref>AA649</xm:sqref>
        </x14:conditionalFormatting>
        <x14:conditionalFormatting xmlns:xm="http://schemas.microsoft.com/office/excel/2006/main">
          <x14:cfRule type="containsText" priority="875" operator="containsText" id="{26a70213-3e95-4086-9e7b-9d214d29902f}">
            <xm:f>NOT(ISERROR(SEARCH(#REF!,AA650)))</xm:f>
            <xm:f>#REF!</xm:f>
          </x14:cfRule>
          <xm:sqref>AA650</xm:sqref>
        </x14:conditionalFormatting>
        <x14:conditionalFormatting xmlns:xm="http://schemas.microsoft.com/office/excel/2006/main">
          <x14:cfRule type="containsText" priority="874" operator="containsText" id="{84d9b4bb-aec0-46c5-8e0a-a538d5faafb5}">
            <xm:f>NOT(ISERROR(SEARCH(#REF!,AA651)))</xm:f>
            <xm:f>#REF!</xm:f>
          </x14:cfRule>
          <xm:sqref>AA651</xm:sqref>
        </x14:conditionalFormatting>
        <x14:conditionalFormatting xmlns:xm="http://schemas.microsoft.com/office/excel/2006/main">
          <x14:cfRule type="containsText" priority="873" operator="containsText" id="{8669a71a-99af-4d0a-9a6e-2e3bd747eb23}">
            <xm:f>NOT(ISERROR(SEARCH(#REF!,AA652)))</xm:f>
            <xm:f>#REF!</xm:f>
          </x14:cfRule>
          <xm:sqref>AA652</xm:sqref>
        </x14:conditionalFormatting>
        <x14:conditionalFormatting xmlns:xm="http://schemas.microsoft.com/office/excel/2006/main">
          <x14:cfRule type="containsText" priority="872" operator="containsText" id="{9189ea08-d59e-449b-acb2-801f77473ad4}">
            <xm:f>NOT(ISERROR(SEARCH(#REF!,AA653)))</xm:f>
            <xm:f>#REF!</xm:f>
          </x14:cfRule>
          <xm:sqref>AA653</xm:sqref>
        </x14:conditionalFormatting>
        <x14:conditionalFormatting xmlns:xm="http://schemas.microsoft.com/office/excel/2006/main">
          <x14:cfRule type="containsText" priority="871" operator="containsText" id="{a2872248-bb65-48bc-8322-a0a4ef0d4fb3}">
            <xm:f>NOT(ISERROR(SEARCH(#REF!,AA654)))</xm:f>
            <xm:f>#REF!</xm:f>
          </x14:cfRule>
          <xm:sqref>AA654</xm:sqref>
        </x14:conditionalFormatting>
        <x14:conditionalFormatting xmlns:xm="http://schemas.microsoft.com/office/excel/2006/main">
          <x14:cfRule type="containsText" priority="870" operator="containsText" id="{b0e631f6-7e6e-4cfc-ba8b-ef38143c9bdf}">
            <xm:f>NOT(ISERROR(SEARCH(#REF!,AA655)))</xm:f>
            <xm:f>#REF!</xm:f>
          </x14:cfRule>
          <xm:sqref>AA655</xm:sqref>
        </x14:conditionalFormatting>
        <x14:conditionalFormatting xmlns:xm="http://schemas.microsoft.com/office/excel/2006/main">
          <x14:cfRule type="containsText" priority="869" operator="containsText" id="{0a2ed4ed-8d1d-4722-9584-1db283d7e77d}">
            <xm:f>NOT(ISERROR(SEARCH(#REF!,AA656)))</xm:f>
            <xm:f>#REF!</xm:f>
          </x14:cfRule>
          <xm:sqref>AA656</xm:sqref>
        </x14:conditionalFormatting>
        <x14:conditionalFormatting xmlns:xm="http://schemas.microsoft.com/office/excel/2006/main">
          <x14:cfRule type="containsText" priority="868" operator="containsText" id="{d03f7c9f-3153-4c82-9031-125acc220618}">
            <xm:f>NOT(ISERROR(SEARCH(#REF!,AA657)))</xm:f>
            <xm:f>#REF!</xm:f>
          </x14:cfRule>
          <xm:sqref>AA657</xm:sqref>
        </x14:conditionalFormatting>
        <x14:conditionalFormatting xmlns:xm="http://schemas.microsoft.com/office/excel/2006/main">
          <x14:cfRule type="containsText" priority="867" operator="containsText" id="{61c2ba88-d7f8-49fb-9951-2a1381153b12}">
            <xm:f>NOT(ISERROR(SEARCH(#REF!,AA658)))</xm:f>
            <xm:f>#REF!</xm:f>
          </x14:cfRule>
          <xm:sqref>AA658</xm:sqref>
        </x14:conditionalFormatting>
        <x14:conditionalFormatting xmlns:xm="http://schemas.microsoft.com/office/excel/2006/main">
          <x14:cfRule type="containsText" priority="866" operator="containsText" id="{0f0d083d-8231-4b77-9c69-909f853e0cfb}">
            <xm:f>NOT(ISERROR(SEARCH(#REF!,AA659)))</xm:f>
            <xm:f>#REF!</xm:f>
          </x14:cfRule>
          <xm:sqref>AA659</xm:sqref>
        </x14:conditionalFormatting>
        <x14:conditionalFormatting xmlns:xm="http://schemas.microsoft.com/office/excel/2006/main">
          <x14:cfRule type="containsText" priority="865" operator="containsText" id="{b01a22ed-d4cd-43a6-acac-3b5f46b1d158}">
            <xm:f>NOT(ISERROR(SEARCH(#REF!,AA660)))</xm:f>
            <xm:f>#REF!</xm:f>
          </x14:cfRule>
          <xm:sqref>AA660</xm:sqref>
        </x14:conditionalFormatting>
        <x14:conditionalFormatting xmlns:xm="http://schemas.microsoft.com/office/excel/2006/main">
          <x14:cfRule type="containsText" priority="864" operator="containsText" id="{4f50373a-ca78-4643-8ec7-a5dd955db757}">
            <xm:f>NOT(ISERROR(SEARCH(#REF!,AA661)))</xm:f>
            <xm:f>#REF!</xm:f>
          </x14:cfRule>
          <xm:sqref>AA661</xm:sqref>
        </x14:conditionalFormatting>
        <x14:conditionalFormatting xmlns:xm="http://schemas.microsoft.com/office/excel/2006/main">
          <x14:cfRule type="containsText" priority="863" operator="containsText" id="{12e91b4f-35c8-4ea3-a31d-f0c04c22fcee}">
            <xm:f>NOT(ISERROR(SEARCH(#REF!,AA662)))</xm:f>
            <xm:f>#REF!</xm:f>
          </x14:cfRule>
          <xm:sqref>AA662</xm:sqref>
        </x14:conditionalFormatting>
        <x14:conditionalFormatting xmlns:xm="http://schemas.microsoft.com/office/excel/2006/main">
          <x14:cfRule type="containsText" priority="862" operator="containsText" id="{349ab123-14a6-4150-9939-df10d1eedabf}">
            <xm:f>NOT(ISERROR(SEARCH(#REF!,AA663)))</xm:f>
            <xm:f>#REF!</xm:f>
          </x14:cfRule>
          <xm:sqref>AA663</xm:sqref>
        </x14:conditionalFormatting>
        <x14:conditionalFormatting xmlns:xm="http://schemas.microsoft.com/office/excel/2006/main">
          <x14:cfRule type="containsText" priority="861" operator="containsText" id="{cdbc288c-f43c-4237-be9d-77e042923372}">
            <xm:f>NOT(ISERROR(SEARCH(#REF!,AA664)))</xm:f>
            <xm:f>#REF!</xm:f>
          </x14:cfRule>
          <xm:sqref>AA664</xm:sqref>
        </x14:conditionalFormatting>
        <x14:conditionalFormatting xmlns:xm="http://schemas.microsoft.com/office/excel/2006/main">
          <x14:cfRule type="containsText" priority="860" operator="containsText" id="{94631324-cc65-4ae9-b618-78e16b6d65b9}">
            <xm:f>NOT(ISERROR(SEARCH(#REF!,AA665)))</xm:f>
            <xm:f>#REF!</xm:f>
          </x14:cfRule>
          <xm:sqref>AA665</xm:sqref>
        </x14:conditionalFormatting>
        <x14:conditionalFormatting xmlns:xm="http://schemas.microsoft.com/office/excel/2006/main">
          <x14:cfRule type="containsText" priority="859" operator="containsText" id="{a5a87fb2-4b15-4e98-99ca-a45954eebb64}">
            <xm:f>NOT(ISERROR(SEARCH(#REF!,AA666)))</xm:f>
            <xm:f>#REF!</xm:f>
          </x14:cfRule>
          <xm:sqref>AA666</xm:sqref>
        </x14:conditionalFormatting>
        <x14:conditionalFormatting xmlns:xm="http://schemas.microsoft.com/office/excel/2006/main">
          <x14:cfRule type="containsText" priority="858" operator="containsText" id="{f8ba1005-f0d8-486b-8f9f-52af259e9316}">
            <xm:f>NOT(ISERROR(SEARCH(#REF!,AA667)))</xm:f>
            <xm:f>#REF!</xm:f>
          </x14:cfRule>
          <xm:sqref>AA667</xm:sqref>
        </x14:conditionalFormatting>
        <x14:conditionalFormatting xmlns:xm="http://schemas.microsoft.com/office/excel/2006/main">
          <x14:cfRule type="containsText" priority="857" operator="containsText" id="{53ee3e34-79e2-44fc-987f-01983a021479}">
            <xm:f>NOT(ISERROR(SEARCH(#REF!,AA668)))</xm:f>
            <xm:f>#REF!</xm:f>
          </x14:cfRule>
          <xm:sqref>AA668</xm:sqref>
        </x14:conditionalFormatting>
        <x14:conditionalFormatting xmlns:xm="http://schemas.microsoft.com/office/excel/2006/main">
          <x14:cfRule type="containsText" priority="856" operator="containsText" id="{04e68105-3bcf-49bb-8cd7-cd08e6991a30}">
            <xm:f>NOT(ISERROR(SEARCH(#REF!,AA669)))</xm:f>
            <xm:f>#REF!</xm:f>
          </x14:cfRule>
          <xm:sqref>AA669</xm:sqref>
        </x14:conditionalFormatting>
        <x14:conditionalFormatting xmlns:xm="http://schemas.microsoft.com/office/excel/2006/main">
          <x14:cfRule type="containsText" priority="855" operator="containsText" id="{fd04dd8d-b923-4ca8-94b5-6370bb921eeb}">
            <xm:f>NOT(ISERROR(SEARCH(#REF!,AA670)))</xm:f>
            <xm:f>#REF!</xm:f>
          </x14:cfRule>
          <xm:sqref>AA670</xm:sqref>
        </x14:conditionalFormatting>
        <x14:conditionalFormatting xmlns:xm="http://schemas.microsoft.com/office/excel/2006/main">
          <x14:cfRule type="containsText" priority="854" operator="containsText" id="{9dccfd49-5b96-445d-a387-a829bbd082f8}">
            <xm:f>NOT(ISERROR(SEARCH(#REF!,AA671)))</xm:f>
            <xm:f>#REF!</xm:f>
          </x14:cfRule>
          <xm:sqref>AA671</xm:sqref>
        </x14:conditionalFormatting>
        <x14:conditionalFormatting xmlns:xm="http://schemas.microsoft.com/office/excel/2006/main">
          <x14:cfRule type="containsText" priority="853" operator="containsText" id="{529eca14-9adc-4a54-b0b2-6b6f45a1ec59}">
            <xm:f>NOT(ISERROR(SEARCH(#REF!,AA672)))</xm:f>
            <xm:f>#REF!</xm:f>
          </x14:cfRule>
          <xm:sqref>AA672</xm:sqref>
        </x14:conditionalFormatting>
        <x14:conditionalFormatting xmlns:xm="http://schemas.microsoft.com/office/excel/2006/main">
          <x14:cfRule type="containsText" priority="852" operator="containsText" id="{c3df1bda-8028-454b-b31b-867028a5e66a}">
            <xm:f>NOT(ISERROR(SEARCH(#REF!,AA673)))</xm:f>
            <xm:f>#REF!</xm:f>
          </x14:cfRule>
          <xm:sqref>AA673</xm:sqref>
        </x14:conditionalFormatting>
        <x14:conditionalFormatting xmlns:xm="http://schemas.microsoft.com/office/excel/2006/main">
          <x14:cfRule type="containsText" priority="851" operator="containsText" id="{ea6dc192-16dd-4a61-b1c5-8b4d71951ac3}">
            <xm:f>NOT(ISERROR(SEARCH(#REF!,AA674)))</xm:f>
            <xm:f>#REF!</xm:f>
          </x14:cfRule>
          <xm:sqref>AA674</xm:sqref>
        </x14:conditionalFormatting>
        <x14:conditionalFormatting xmlns:xm="http://schemas.microsoft.com/office/excel/2006/main">
          <x14:cfRule type="containsText" priority="850" operator="containsText" id="{d02ace19-22ec-4b82-824d-7f7200965de9}">
            <xm:f>NOT(ISERROR(SEARCH(#REF!,AA675)))</xm:f>
            <xm:f>#REF!</xm:f>
          </x14:cfRule>
          <xm:sqref>AA675</xm:sqref>
        </x14:conditionalFormatting>
        <x14:conditionalFormatting xmlns:xm="http://schemas.microsoft.com/office/excel/2006/main">
          <x14:cfRule type="containsText" priority="849" operator="containsText" id="{8d84ddf3-1518-4d19-b2b5-8f45c3188b10}">
            <xm:f>NOT(ISERROR(SEARCH(#REF!,AA676)))</xm:f>
            <xm:f>#REF!</xm:f>
          </x14:cfRule>
          <xm:sqref>AA676</xm:sqref>
        </x14:conditionalFormatting>
        <x14:conditionalFormatting xmlns:xm="http://schemas.microsoft.com/office/excel/2006/main">
          <x14:cfRule type="containsText" priority="848" operator="containsText" id="{73c0fbb0-8408-4d5c-a297-b4307eeae50d}">
            <xm:f>NOT(ISERROR(SEARCH(#REF!,AA677)))</xm:f>
            <xm:f>#REF!</xm:f>
          </x14:cfRule>
          <xm:sqref>AA677</xm:sqref>
        </x14:conditionalFormatting>
        <x14:conditionalFormatting xmlns:xm="http://schemas.microsoft.com/office/excel/2006/main">
          <x14:cfRule type="containsText" priority="847" operator="containsText" id="{17fb7825-b9f7-4a71-be4f-7a1fd9b8dda9}">
            <xm:f>NOT(ISERROR(SEARCH(#REF!,AA678)))</xm:f>
            <xm:f>#REF!</xm:f>
          </x14:cfRule>
          <xm:sqref>AA678</xm:sqref>
        </x14:conditionalFormatting>
        <x14:conditionalFormatting xmlns:xm="http://schemas.microsoft.com/office/excel/2006/main">
          <x14:cfRule type="containsText" priority="846" operator="containsText" id="{5bb9c7bc-e3ac-4d44-b320-b3a6feacb63b}">
            <xm:f>NOT(ISERROR(SEARCH(#REF!,AA679)))</xm:f>
            <xm:f>#REF!</xm:f>
          </x14:cfRule>
          <xm:sqref>AA679</xm:sqref>
        </x14:conditionalFormatting>
        <x14:conditionalFormatting xmlns:xm="http://schemas.microsoft.com/office/excel/2006/main">
          <x14:cfRule type="containsText" priority="845" operator="containsText" id="{0c4ff9f1-5084-4251-bbef-effae5d6bd4f}">
            <xm:f>NOT(ISERROR(SEARCH(#REF!,AA680)))</xm:f>
            <xm:f>#REF!</xm:f>
          </x14:cfRule>
          <xm:sqref>AA680</xm:sqref>
        </x14:conditionalFormatting>
        <x14:conditionalFormatting xmlns:xm="http://schemas.microsoft.com/office/excel/2006/main">
          <x14:cfRule type="containsText" priority="844" operator="containsText" id="{3211d9a3-60cf-43a5-92c7-d8beb94191b0}">
            <xm:f>NOT(ISERROR(SEARCH(#REF!,AA681)))</xm:f>
            <xm:f>#REF!</xm:f>
          </x14:cfRule>
          <xm:sqref>AA681</xm:sqref>
        </x14:conditionalFormatting>
        <x14:conditionalFormatting xmlns:xm="http://schemas.microsoft.com/office/excel/2006/main">
          <x14:cfRule type="containsText" priority="843" operator="containsText" id="{d3562336-c39b-499f-a09c-801ebe0453ba}">
            <xm:f>NOT(ISERROR(SEARCH(#REF!,AA682)))</xm:f>
            <xm:f>#REF!</xm:f>
          </x14:cfRule>
          <xm:sqref>AA682</xm:sqref>
        </x14:conditionalFormatting>
        <x14:conditionalFormatting xmlns:xm="http://schemas.microsoft.com/office/excel/2006/main">
          <x14:cfRule type="containsText" priority="842" operator="containsText" id="{fe8d08d1-7bd4-412e-9272-58ca27bb7904}">
            <xm:f>NOT(ISERROR(SEARCH(#REF!,AA683)))</xm:f>
            <xm:f>#REF!</xm:f>
          </x14:cfRule>
          <xm:sqref>AA683</xm:sqref>
        </x14:conditionalFormatting>
        <x14:conditionalFormatting xmlns:xm="http://schemas.microsoft.com/office/excel/2006/main">
          <x14:cfRule type="containsText" priority="841" operator="containsText" id="{80515b10-e034-4bf4-bf65-709283aca5fe}">
            <xm:f>NOT(ISERROR(SEARCH(#REF!,AA684)))</xm:f>
            <xm:f>#REF!</xm:f>
          </x14:cfRule>
          <xm:sqref>AA684</xm:sqref>
        </x14:conditionalFormatting>
        <x14:conditionalFormatting xmlns:xm="http://schemas.microsoft.com/office/excel/2006/main">
          <x14:cfRule type="containsText" priority="840" operator="containsText" id="{181ed1ae-8529-4e83-a582-d4f1673bc85a}">
            <xm:f>NOT(ISERROR(SEARCH(#REF!,AA685)))</xm:f>
            <xm:f>#REF!</xm:f>
          </x14:cfRule>
          <xm:sqref>AA685</xm:sqref>
        </x14:conditionalFormatting>
        <x14:conditionalFormatting xmlns:xm="http://schemas.microsoft.com/office/excel/2006/main">
          <x14:cfRule type="containsText" priority="839" operator="containsText" id="{31cb1781-9f64-4a72-beb6-7944d9eb2954}">
            <xm:f>NOT(ISERROR(SEARCH(#REF!,AA686)))</xm:f>
            <xm:f>#REF!</xm:f>
          </x14:cfRule>
          <xm:sqref>AA686</xm:sqref>
        </x14:conditionalFormatting>
        <x14:conditionalFormatting xmlns:xm="http://schemas.microsoft.com/office/excel/2006/main">
          <x14:cfRule type="containsText" priority="838" operator="containsText" id="{7e66d4a0-23bb-4f53-af35-8fbc96cea2ba}">
            <xm:f>NOT(ISERROR(SEARCH(#REF!,AA687)))</xm:f>
            <xm:f>#REF!</xm:f>
          </x14:cfRule>
          <xm:sqref>AA687</xm:sqref>
        </x14:conditionalFormatting>
        <x14:conditionalFormatting xmlns:xm="http://schemas.microsoft.com/office/excel/2006/main">
          <x14:cfRule type="containsText" priority="837" operator="containsText" id="{329362b4-7c9d-4e5d-966a-488bc70def7e}">
            <xm:f>NOT(ISERROR(SEARCH(#REF!,AA688)))</xm:f>
            <xm:f>#REF!</xm:f>
          </x14:cfRule>
          <xm:sqref>AA688</xm:sqref>
        </x14:conditionalFormatting>
        <x14:conditionalFormatting xmlns:xm="http://schemas.microsoft.com/office/excel/2006/main">
          <x14:cfRule type="containsText" priority="836" operator="containsText" id="{6a7cb1a2-49a7-4586-ad40-38d701a07cc5}">
            <xm:f>NOT(ISERROR(SEARCH(#REF!,AA689)))</xm:f>
            <xm:f>#REF!</xm:f>
          </x14:cfRule>
          <xm:sqref>AA689</xm:sqref>
        </x14:conditionalFormatting>
        <x14:conditionalFormatting xmlns:xm="http://schemas.microsoft.com/office/excel/2006/main">
          <x14:cfRule type="containsText" priority="835" operator="containsText" id="{2fe02542-bf56-4c37-ab52-afcd0de34d56}">
            <xm:f>NOT(ISERROR(SEARCH(#REF!,AA690)))</xm:f>
            <xm:f>#REF!</xm:f>
          </x14:cfRule>
          <xm:sqref>AA690</xm:sqref>
        </x14:conditionalFormatting>
        <x14:conditionalFormatting xmlns:xm="http://schemas.microsoft.com/office/excel/2006/main">
          <x14:cfRule type="containsText" priority="834" operator="containsText" id="{b289249d-ebda-4d0b-8d93-c9256229b7e2}">
            <xm:f>NOT(ISERROR(SEARCH(#REF!,AA691)))</xm:f>
            <xm:f>#REF!</xm:f>
          </x14:cfRule>
          <xm:sqref>AA691</xm:sqref>
        </x14:conditionalFormatting>
        <x14:conditionalFormatting xmlns:xm="http://schemas.microsoft.com/office/excel/2006/main">
          <x14:cfRule type="containsText" priority="833" operator="containsText" id="{1e2900ee-898f-4f04-a2b8-abd320799783}">
            <xm:f>NOT(ISERROR(SEARCH(#REF!,AA692)))</xm:f>
            <xm:f>#REF!</xm:f>
          </x14:cfRule>
          <xm:sqref>AA692</xm:sqref>
        </x14:conditionalFormatting>
        <x14:conditionalFormatting xmlns:xm="http://schemas.microsoft.com/office/excel/2006/main">
          <x14:cfRule type="containsText" priority="832" operator="containsText" id="{4cc5a0cd-7df4-4673-bae4-9741659aa24d}">
            <xm:f>NOT(ISERROR(SEARCH(#REF!,AA693)))</xm:f>
            <xm:f>#REF!</xm:f>
          </x14:cfRule>
          <xm:sqref>AA693</xm:sqref>
        </x14:conditionalFormatting>
        <x14:conditionalFormatting xmlns:xm="http://schemas.microsoft.com/office/excel/2006/main">
          <x14:cfRule type="containsText" priority="831" operator="containsText" id="{67248351-3a7e-431a-a5b3-393a53053ee7}">
            <xm:f>NOT(ISERROR(SEARCH(#REF!,AA694)))</xm:f>
            <xm:f>#REF!</xm:f>
          </x14:cfRule>
          <xm:sqref>AA694</xm:sqref>
        </x14:conditionalFormatting>
        <x14:conditionalFormatting xmlns:xm="http://schemas.microsoft.com/office/excel/2006/main">
          <x14:cfRule type="containsText" priority="830" operator="containsText" id="{70306498-56e0-452f-b390-93c096d29343}">
            <xm:f>NOT(ISERROR(SEARCH(#REF!,AA695)))</xm:f>
            <xm:f>#REF!</xm:f>
          </x14:cfRule>
          <xm:sqref>AA695</xm:sqref>
        </x14:conditionalFormatting>
        <x14:conditionalFormatting xmlns:xm="http://schemas.microsoft.com/office/excel/2006/main">
          <x14:cfRule type="containsText" priority="829" operator="containsText" id="{0a630ac4-703f-4890-a53a-4e440b89c228}">
            <xm:f>NOT(ISERROR(SEARCH(#REF!,AA696)))</xm:f>
            <xm:f>#REF!</xm:f>
          </x14:cfRule>
          <xm:sqref>AA696</xm:sqref>
        </x14:conditionalFormatting>
        <x14:conditionalFormatting xmlns:xm="http://schemas.microsoft.com/office/excel/2006/main">
          <x14:cfRule type="containsText" priority="828" operator="containsText" id="{41cd000f-4b95-4cb7-99c8-9ee14f14b2b8}">
            <xm:f>NOT(ISERROR(SEARCH(#REF!,AA697)))</xm:f>
            <xm:f>#REF!</xm:f>
          </x14:cfRule>
          <xm:sqref>AA697</xm:sqref>
        </x14:conditionalFormatting>
        <x14:conditionalFormatting xmlns:xm="http://schemas.microsoft.com/office/excel/2006/main">
          <x14:cfRule type="containsText" priority="827" operator="containsText" id="{f8ed6451-8d13-43da-818f-b7bd8683b1f4}">
            <xm:f>NOT(ISERROR(SEARCH(#REF!,AA698)))</xm:f>
            <xm:f>#REF!</xm:f>
          </x14:cfRule>
          <xm:sqref>AA698</xm:sqref>
        </x14:conditionalFormatting>
        <x14:conditionalFormatting xmlns:xm="http://schemas.microsoft.com/office/excel/2006/main">
          <x14:cfRule type="containsText" priority="826" operator="containsText" id="{b02cb682-eb59-455e-9007-83aa32102c58}">
            <xm:f>NOT(ISERROR(SEARCH(#REF!,AA699)))</xm:f>
            <xm:f>#REF!</xm:f>
          </x14:cfRule>
          <xm:sqref>AA699</xm:sqref>
        </x14:conditionalFormatting>
        <x14:conditionalFormatting xmlns:xm="http://schemas.microsoft.com/office/excel/2006/main">
          <x14:cfRule type="containsText" priority="825" operator="containsText" id="{1644abfd-f913-4521-b563-42a38226c7bd}">
            <xm:f>NOT(ISERROR(SEARCH(#REF!,AA700)))</xm:f>
            <xm:f>#REF!</xm:f>
          </x14:cfRule>
          <xm:sqref>AA700</xm:sqref>
        </x14:conditionalFormatting>
        <x14:conditionalFormatting xmlns:xm="http://schemas.microsoft.com/office/excel/2006/main">
          <x14:cfRule type="containsText" priority="824" operator="containsText" id="{c143e781-4c0a-4abd-84ef-a74c582bce49}">
            <xm:f>NOT(ISERROR(SEARCH(#REF!,AA701)))</xm:f>
            <xm:f>#REF!</xm:f>
          </x14:cfRule>
          <xm:sqref>AA701</xm:sqref>
        </x14:conditionalFormatting>
        <x14:conditionalFormatting xmlns:xm="http://schemas.microsoft.com/office/excel/2006/main">
          <x14:cfRule type="containsText" priority="823" operator="containsText" id="{0227313a-75f8-45dd-ab84-9b0957ca63b7}">
            <xm:f>NOT(ISERROR(SEARCH(#REF!,AA702)))</xm:f>
            <xm:f>#REF!</xm:f>
          </x14:cfRule>
          <xm:sqref>AA702</xm:sqref>
        </x14:conditionalFormatting>
        <x14:conditionalFormatting xmlns:xm="http://schemas.microsoft.com/office/excel/2006/main">
          <x14:cfRule type="containsText" priority="822" operator="containsText" id="{ca3dc1fa-5c24-4b51-9d75-1e1a813893e9}">
            <xm:f>NOT(ISERROR(SEARCH(#REF!,AA703)))</xm:f>
            <xm:f>#REF!</xm:f>
          </x14:cfRule>
          <xm:sqref>AA703</xm:sqref>
        </x14:conditionalFormatting>
        <x14:conditionalFormatting xmlns:xm="http://schemas.microsoft.com/office/excel/2006/main">
          <x14:cfRule type="containsText" priority="821" operator="containsText" id="{9c61dac9-16a8-4b13-82b8-a780ba060d70}">
            <xm:f>NOT(ISERROR(SEARCH(#REF!,AA704)))</xm:f>
            <xm:f>#REF!</xm:f>
          </x14:cfRule>
          <xm:sqref>AA704</xm:sqref>
        </x14:conditionalFormatting>
        <x14:conditionalFormatting xmlns:xm="http://schemas.microsoft.com/office/excel/2006/main">
          <x14:cfRule type="containsText" priority="820" operator="containsText" id="{31716e7c-5ccf-47f0-9f7d-88bb63049907}">
            <xm:f>NOT(ISERROR(SEARCH(#REF!,AA705)))</xm:f>
            <xm:f>#REF!</xm:f>
          </x14:cfRule>
          <xm:sqref>AA705</xm:sqref>
        </x14:conditionalFormatting>
        <x14:conditionalFormatting xmlns:xm="http://schemas.microsoft.com/office/excel/2006/main">
          <x14:cfRule type="containsText" priority="819" operator="containsText" id="{fb2b8fba-b513-4497-b6c5-1617461a1649}">
            <xm:f>NOT(ISERROR(SEARCH(#REF!,AA706)))</xm:f>
            <xm:f>#REF!</xm:f>
          </x14:cfRule>
          <xm:sqref>AA706</xm:sqref>
        </x14:conditionalFormatting>
        <x14:conditionalFormatting xmlns:xm="http://schemas.microsoft.com/office/excel/2006/main">
          <x14:cfRule type="containsText" priority="818" operator="containsText" id="{fe4a86ca-96e9-455e-aec2-d325021dbad5}">
            <xm:f>NOT(ISERROR(SEARCH(#REF!,AA707)))</xm:f>
            <xm:f>#REF!</xm:f>
          </x14:cfRule>
          <xm:sqref>AA707</xm:sqref>
        </x14:conditionalFormatting>
        <x14:conditionalFormatting xmlns:xm="http://schemas.microsoft.com/office/excel/2006/main">
          <x14:cfRule type="containsText" priority="817" operator="containsText" id="{cf9995e6-5c3e-4416-89ce-b45db61b0a17}">
            <xm:f>NOT(ISERROR(SEARCH(#REF!,AA708)))</xm:f>
            <xm:f>#REF!</xm:f>
          </x14:cfRule>
          <xm:sqref>AA708</xm:sqref>
        </x14:conditionalFormatting>
        <x14:conditionalFormatting xmlns:xm="http://schemas.microsoft.com/office/excel/2006/main">
          <x14:cfRule type="containsText" priority="816" operator="containsText" id="{a5c9b19e-43ce-4c89-a38b-ca1d7b6e32d3}">
            <xm:f>NOT(ISERROR(SEARCH(#REF!,AA709)))</xm:f>
            <xm:f>#REF!</xm:f>
          </x14:cfRule>
          <xm:sqref>AA709</xm:sqref>
        </x14:conditionalFormatting>
        <x14:conditionalFormatting xmlns:xm="http://schemas.microsoft.com/office/excel/2006/main">
          <x14:cfRule type="containsText" priority="815" operator="containsText" id="{d8d51503-45ef-46a8-8bc4-c503baaf7f1e}">
            <xm:f>NOT(ISERROR(SEARCH(#REF!,AA710)))</xm:f>
            <xm:f>#REF!</xm:f>
          </x14:cfRule>
          <xm:sqref>AA710</xm:sqref>
        </x14:conditionalFormatting>
        <x14:conditionalFormatting xmlns:xm="http://schemas.microsoft.com/office/excel/2006/main">
          <x14:cfRule type="containsText" priority="814" operator="containsText" id="{28275ffa-f989-4c95-9610-cdd6b265f28e}">
            <xm:f>NOT(ISERROR(SEARCH(#REF!,AA711)))</xm:f>
            <xm:f>#REF!</xm:f>
          </x14:cfRule>
          <xm:sqref>AA711</xm:sqref>
        </x14:conditionalFormatting>
        <x14:conditionalFormatting xmlns:xm="http://schemas.microsoft.com/office/excel/2006/main">
          <x14:cfRule type="containsText" priority="813" operator="containsText" id="{e99e1eb8-8681-4f1e-85ce-c91e47044933}">
            <xm:f>NOT(ISERROR(SEARCH(#REF!,AA712)))</xm:f>
            <xm:f>#REF!</xm:f>
          </x14:cfRule>
          <xm:sqref>AA712</xm:sqref>
        </x14:conditionalFormatting>
        <x14:conditionalFormatting xmlns:xm="http://schemas.microsoft.com/office/excel/2006/main">
          <x14:cfRule type="containsText" priority="812" operator="containsText" id="{e3eb81d3-0712-4c27-9ea0-f857f8d04c67}">
            <xm:f>NOT(ISERROR(SEARCH(#REF!,AA713)))</xm:f>
            <xm:f>#REF!</xm:f>
          </x14:cfRule>
          <xm:sqref>AA713</xm:sqref>
        </x14:conditionalFormatting>
        <x14:conditionalFormatting xmlns:xm="http://schemas.microsoft.com/office/excel/2006/main">
          <x14:cfRule type="containsText" priority="811" operator="containsText" id="{216a78c9-de77-4f49-88e1-d0e192d78ca9}">
            <xm:f>NOT(ISERROR(SEARCH(#REF!,AA714)))</xm:f>
            <xm:f>#REF!</xm:f>
          </x14:cfRule>
          <xm:sqref>AA714</xm:sqref>
        </x14:conditionalFormatting>
        <x14:conditionalFormatting xmlns:xm="http://schemas.microsoft.com/office/excel/2006/main">
          <x14:cfRule type="containsText" priority="810" operator="containsText" id="{42ba6990-31f1-4a47-bafd-d6da94ed8cfc}">
            <xm:f>NOT(ISERROR(SEARCH(#REF!,AA715)))</xm:f>
            <xm:f>#REF!</xm:f>
          </x14:cfRule>
          <xm:sqref>AA715</xm:sqref>
        </x14:conditionalFormatting>
        <x14:conditionalFormatting xmlns:xm="http://schemas.microsoft.com/office/excel/2006/main">
          <x14:cfRule type="containsText" priority="809" operator="containsText" id="{bc925b2d-efdf-42e6-968c-78ce73934e41}">
            <xm:f>NOT(ISERROR(SEARCH(#REF!,AA716)))</xm:f>
            <xm:f>#REF!</xm:f>
          </x14:cfRule>
          <xm:sqref>AA716</xm:sqref>
        </x14:conditionalFormatting>
        <x14:conditionalFormatting xmlns:xm="http://schemas.microsoft.com/office/excel/2006/main">
          <x14:cfRule type="containsText" priority="808" operator="containsText" id="{bf802937-6a8b-434d-99cb-b7df35656e69}">
            <xm:f>NOT(ISERROR(SEARCH(#REF!,AA717)))</xm:f>
            <xm:f>#REF!</xm:f>
          </x14:cfRule>
          <xm:sqref>AA717</xm:sqref>
        </x14:conditionalFormatting>
        <x14:conditionalFormatting xmlns:xm="http://schemas.microsoft.com/office/excel/2006/main">
          <x14:cfRule type="containsText" priority="807" operator="containsText" id="{490c46ca-9fb8-4c90-b292-bbaf342712f6}">
            <xm:f>NOT(ISERROR(SEARCH(#REF!,AA718)))</xm:f>
            <xm:f>#REF!</xm:f>
          </x14:cfRule>
          <xm:sqref>AA718</xm:sqref>
        </x14:conditionalFormatting>
        <x14:conditionalFormatting xmlns:xm="http://schemas.microsoft.com/office/excel/2006/main">
          <x14:cfRule type="containsText" priority="806" operator="containsText" id="{534b8cb1-dadc-4083-947c-f8a90be89d5a}">
            <xm:f>NOT(ISERROR(SEARCH(#REF!,AA719)))</xm:f>
            <xm:f>#REF!</xm:f>
          </x14:cfRule>
          <xm:sqref>AA719</xm:sqref>
        </x14:conditionalFormatting>
        <x14:conditionalFormatting xmlns:xm="http://schemas.microsoft.com/office/excel/2006/main">
          <x14:cfRule type="containsText" priority="805" operator="containsText" id="{330cda3f-1aaf-46f2-ad1c-c64300ffefb2}">
            <xm:f>NOT(ISERROR(SEARCH(#REF!,AA720)))</xm:f>
            <xm:f>#REF!</xm:f>
          </x14:cfRule>
          <xm:sqref>AA720</xm:sqref>
        </x14:conditionalFormatting>
        <x14:conditionalFormatting xmlns:xm="http://schemas.microsoft.com/office/excel/2006/main">
          <x14:cfRule type="containsText" priority="804" operator="containsText" id="{ef519380-fe6f-4987-b462-845012c9a142}">
            <xm:f>NOT(ISERROR(SEARCH(#REF!,AA721)))</xm:f>
            <xm:f>#REF!</xm:f>
          </x14:cfRule>
          <xm:sqref>AA721</xm:sqref>
        </x14:conditionalFormatting>
        <x14:conditionalFormatting xmlns:xm="http://schemas.microsoft.com/office/excel/2006/main">
          <x14:cfRule type="containsText" priority="803" operator="containsText" id="{24ae37f1-f79f-426d-8c1d-f539df0cd8de}">
            <xm:f>NOT(ISERROR(SEARCH(#REF!,AA722)))</xm:f>
            <xm:f>#REF!</xm:f>
          </x14:cfRule>
          <xm:sqref>AA722</xm:sqref>
        </x14:conditionalFormatting>
        <x14:conditionalFormatting xmlns:xm="http://schemas.microsoft.com/office/excel/2006/main">
          <x14:cfRule type="containsText" priority="802" operator="containsText" id="{841a948d-d1b0-4f3f-9c91-929ff70a38e8}">
            <xm:f>NOT(ISERROR(SEARCH(#REF!,AA723)))</xm:f>
            <xm:f>#REF!</xm:f>
          </x14:cfRule>
          <xm:sqref>AA723</xm:sqref>
        </x14:conditionalFormatting>
        <x14:conditionalFormatting xmlns:xm="http://schemas.microsoft.com/office/excel/2006/main">
          <x14:cfRule type="containsText" priority="801" operator="containsText" id="{0f00e356-5663-471b-b43b-5607727dc597}">
            <xm:f>NOT(ISERROR(SEARCH(#REF!,AA724)))</xm:f>
            <xm:f>#REF!</xm:f>
          </x14:cfRule>
          <xm:sqref>AA724</xm:sqref>
        </x14:conditionalFormatting>
        <x14:conditionalFormatting xmlns:xm="http://schemas.microsoft.com/office/excel/2006/main">
          <x14:cfRule type="containsText" priority="800" operator="containsText" id="{8ea4a2b1-8b08-4b9c-a78d-1d0464158f11}">
            <xm:f>NOT(ISERROR(SEARCH(#REF!,AA725)))</xm:f>
            <xm:f>#REF!</xm:f>
          </x14:cfRule>
          <xm:sqref>AA725</xm:sqref>
        </x14:conditionalFormatting>
        <x14:conditionalFormatting xmlns:xm="http://schemas.microsoft.com/office/excel/2006/main">
          <x14:cfRule type="containsText" priority="799" operator="containsText" id="{6666cfe6-678c-4939-bfdf-d24544142cc8}">
            <xm:f>NOT(ISERROR(SEARCH(#REF!,AA726)))</xm:f>
            <xm:f>#REF!</xm:f>
          </x14:cfRule>
          <xm:sqref>AA726</xm:sqref>
        </x14:conditionalFormatting>
        <x14:conditionalFormatting xmlns:xm="http://schemas.microsoft.com/office/excel/2006/main">
          <x14:cfRule type="containsText" priority="798" operator="containsText" id="{79223fb7-f346-4d25-a0c4-afd406d6b461}">
            <xm:f>NOT(ISERROR(SEARCH(#REF!,AA727)))</xm:f>
            <xm:f>#REF!</xm:f>
          </x14:cfRule>
          <xm:sqref>AA727</xm:sqref>
        </x14:conditionalFormatting>
        <x14:conditionalFormatting xmlns:xm="http://schemas.microsoft.com/office/excel/2006/main">
          <x14:cfRule type="containsText" priority="797" operator="containsText" id="{904e06ba-02f1-4254-991f-f3bd25c2c994}">
            <xm:f>NOT(ISERROR(SEARCH(#REF!,AA728)))</xm:f>
            <xm:f>#REF!</xm:f>
          </x14:cfRule>
          <xm:sqref>AA728</xm:sqref>
        </x14:conditionalFormatting>
        <x14:conditionalFormatting xmlns:xm="http://schemas.microsoft.com/office/excel/2006/main">
          <x14:cfRule type="containsText" priority="796" operator="containsText" id="{d4eec768-5dd3-497b-a3f6-b5ba7cbfef5f}">
            <xm:f>NOT(ISERROR(SEARCH(#REF!,AA729)))</xm:f>
            <xm:f>#REF!</xm:f>
          </x14:cfRule>
          <xm:sqref>AA729</xm:sqref>
        </x14:conditionalFormatting>
        <x14:conditionalFormatting xmlns:xm="http://schemas.microsoft.com/office/excel/2006/main">
          <x14:cfRule type="containsText" priority="795" operator="containsText" id="{465ff727-60e7-47b5-bf14-20e2267ac99e}">
            <xm:f>NOT(ISERROR(SEARCH(#REF!,AA730)))</xm:f>
            <xm:f>#REF!</xm:f>
          </x14:cfRule>
          <xm:sqref>AA730</xm:sqref>
        </x14:conditionalFormatting>
        <x14:conditionalFormatting xmlns:xm="http://schemas.microsoft.com/office/excel/2006/main">
          <x14:cfRule type="containsText" priority="794" operator="containsText" id="{610e8ac4-9989-468d-b90a-a8a6dd34a009}">
            <xm:f>NOT(ISERROR(SEARCH(#REF!,AA731)))</xm:f>
            <xm:f>#REF!</xm:f>
          </x14:cfRule>
          <xm:sqref>AA731</xm:sqref>
        </x14:conditionalFormatting>
        <x14:conditionalFormatting xmlns:xm="http://schemas.microsoft.com/office/excel/2006/main">
          <x14:cfRule type="containsText" priority="793" operator="containsText" id="{1cb1bc9c-900a-4aca-bcef-2a2f579198bb}">
            <xm:f>NOT(ISERROR(SEARCH(#REF!,AA732)))</xm:f>
            <xm:f>#REF!</xm:f>
          </x14:cfRule>
          <xm:sqref>AA732</xm:sqref>
        </x14:conditionalFormatting>
        <x14:conditionalFormatting xmlns:xm="http://schemas.microsoft.com/office/excel/2006/main">
          <x14:cfRule type="containsText" priority="792" operator="containsText" id="{3e590ce9-38ae-4b52-925d-5e34e0624f91}">
            <xm:f>NOT(ISERROR(SEARCH(#REF!,AA733)))</xm:f>
            <xm:f>#REF!</xm:f>
          </x14:cfRule>
          <xm:sqref>AA733</xm:sqref>
        </x14:conditionalFormatting>
        <x14:conditionalFormatting xmlns:xm="http://schemas.microsoft.com/office/excel/2006/main">
          <x14:cfRule type="containsText" priority="791" operator="containsText" id="{bd5cd5e9-67d9-40e3-9ea9-437dacfd158e}">
            <xm:f>NOT(ISERROR(SEARCH(#REF!,AA734)))</xm:f>
            <xm:f>#REF!</xm:f>
          </x14:cfRule>
          <xm:sqref>AA734</xm:sqref>
        </x14:conditionalFormatting>
        <x14:conditionalFormatting xmlns:xm="http://schemas.microsoft.com/office/excel/2006/main">
          <x14:cfRule type="containsText" priority="790" operator="containsText" id="{9f351fde-71eb-4fe4-ae26-c7a6ba0eb211}">
            <xm:f>NOT(ISERROR(SEARCH(#REF!,AA735)))</xm:f>
            <xm:f>#REF!</xm:f>
          </x14:cfRule>
          <xm:sqref>AA735</xm:sqref>
        </x14:conditionalFormatting>
        <x14:conditionalFormatting xmlns:xm="http://schemas.microsoft.com/office/excel/2006/main">
          <x14:cfRule type="containsText" priority="789" operator="containsText" id="{765254cf-ddd9-497c-9752-23d5ab01d82e}">
            <xm:f>NOT(ISERROR(SEARCH(#REF!,AA736)))</xm:f>
            <xm:f>#REF!</xm:f>
          </x14:cfRule>
          <xm:sqref>AA736</xm:sqref>
        </x14:conditionalFormatting>
        <x14:conditionalFormatting xmlns:xm="http://schemas.microsoft.com/office/excel/2006/main">
          <x14:cfRule type="containsText" priority="788" operator="containsText" id="{a10aa874-fb0a-4435-9171-376392bc4d02}">
            <xm:f>NOT(ISERROR(SEARCH(#REF!,AA737)))</xm:f>
            <xm:f>#REF!</xm:f>
          </x14:cfRule>
          <xm:sqref>AA737</xm:sqref>
        </x14:conditionalFormatting>
        <x14:conditionalFormatting xmlns:xm="http://schemas.microsoft.com/office/excel/2006/main">
          <x14:cfRule type="containsText" priority="787" operator="containsText" id="{b54db04b-4065-4e70-b54a-dd237966178e}">
            <xm:f>NOT(ISERROR(SEARCH(#REF!,AA738)))</xm:f>
            <xm:f>#REF!</xm:f>
          </x14:cfRule>
          <xm:sqref>AA738</xm:sqref>
        </x14:conditionalFormatting>
        <x14:conditionalFormatting xmlns:xm="http://schemas.microsoft.com/office/excel/2006/main">
          <x14:cfRule type="containsText" priority="786" operator="containsText" id="{02267373-bf55-457c-97dc-90c736fe728e}">
            <xm:f>NOT(ISERROR(SEARCH(#REF!,AA739)))</xm:f>
            <xm:f>#REF!</xm:f>
          </x14:cfRule>
          <xm:sqref>AA739</xm:sqref>
        </x14:conditionalFormatting>
        <x14:conditionalFormatting xmlns:xm="http://schemas.microsoft.com/office/excel/2006/main">
          <x14:cfRule type="containsText" priority="785" operator="containsText" id="{19742709-b2e4-4910-84cd-ab86ca89c6b5}">
            <xm:f>NOT(ISERROR(SEARCH(#REF!,AA740)))</xm:f>
            <xm:f>#REF!</xm:f>
          </x14:cfRule>
          <xm:sqref>AA740</xm:sqref>
        </x14:conditionalFormatting>
        <x14:conditionalFormatting xmlns:xm="http://schemas.microsoft.com/office/excel/2006/main">
          <x14:cfRule type="containsText" priority="784" operator="containsText" id="{c477c734-88ff-4fd1-ba9b-74954ec306f0}">
            <xm:f>NOT(ISERROR(SEARCH(#REF!,AA741)))</xm:f>
            <xm:f>#REF!</xm:f>
          </x14:cfRule>
          <xm:sqref>AA741</xm:sqref>
        </x14:conditionalFormatting>
        <x14:conditionalFormatting xmlns:xm="http://schemas.microsoft.com/office/excel/2006/main">
          <x14:cfRule type="containsText" priority="783" operator="containsText" id="{9d5f84c3-a1ae-468b-95f6-58288f3cbc92}">
            <xm:f>NOT(ISERROR(SEARCH(#REF!,AA742)))</xm:f>
            <xm:f>#REF!</xm:f>
          </x14:cfRule>
          <xm:sqref>AA742</xm:sqref>
        </x14:conditionalFormatting>
        <x14:conditionalFormatting xmlns:xm="http://schemas.microsoft.com/office/excel/2006/main">
          <x14:cfRule type="containsText" priority="782" operator="containsText" id="{ce60282e-fbbd-4b15-99e2-1ff55678c01f}">
            <xm:f>NOT(ISERROR(SEARCH(#REF!,AA743)))</xm:f>
            <xm:f>#REF!</xm:f>
          </x14:cfRule>
          <xm:sqref>AA743</xm:sqref>
        </x14:conditionalFormatting>
        <x14:conditionalFormatting xmlns:xm="http://schemas.microsoft.com/office/excel/2006/main">
          <x14:cfRule type="containsText" priority="781" operator="containsText" id="{b3cf5af3-8ab4-429b-a93b-e56c8cb73395}">
            <xm:f>NOT(ISERROR(SEARCH(#REF!,AA744)))</xm:f>
            <xm:f>#REF!</xm:f>
          </x14:cfRule>
          <xm:sqref>AA744</xm:sqref>
        </x14:conditionalFormatting>
        <x14:conditionalFormatting xmlns:xm="http://schemas.microsoft.com/office/excel/2006/main">
          <x14:cfRule type="containsText" priority="780" operator="containsText" id="{924c29b1-d280-41d8-b92c-1c52a5ef0e78}">
            <xm:f>NOT(ISERROR(SEARCH(#REF!,AA745)))</xm:f>
            <xm:f>#REF!</xm:f>
          </x14:cfRule>
          <xm:sqref>AA745</xm:sqref>
        </x14:conditionalFormatting>
        <x14:conditionalFormatting xmlns:xm="http://schemas.microsoft.com/office/excel/2006/main">
          <x14:cfRule type="containsText" priority="779" operator="containsText" id="{5ac944c5-330e-4133-b96e-0b65ac73f1a8}">
            <xm:f>NOT(ISERROR(SEARCH(#REF!,AA746)))</xm:f>
            <xm:f>#REF!</xm:f>
          </x14:cfRule>
          <xm:sqref>AA746</xm:sqref>
        </x14:conditionalFormatting>
        <x14:conditionalFormatting xmlns:xm="http://schemas.microsoft.com/office/excel/2006/main">
          <x14:cfRule type="containsText" priority="778" operator="containsText" id="{fcb38c2f-4c4c-4e4f-b7eb-826c1bff802f}">
            <xm:f>NOT(ISERROR(SEARCH(#REF!,AA747)))</xm:f>
            <xm:f>#REF!</xm:f>
          </x14:cfRule>
          <xm:sqref>AA747</xm:sqref>
        </x14:conditionalFormatting>
        <x14:conditionalFormatting xmlns:xm="http://schemas.microsoft.com/office/excel/2006/main">
          <x14:cfRule type="containsText" priority="777" operator="containsText" id="{e3de2735-1317-4927-be50-cdbcb3ad1314}">
            <xm:f>NOT(ISERROR(SEARCH(#REF!,AA748)))</xm:f>
            <xm:f>#REF!</xm:f>
          </x14:cfRule>
          <xm:sqref>AA748</xm:sqref>
        </x14:conditionalFormatting>
        <x14:conditionalFormatting xmlns:xm="http://schemas.microsoft.com/office/excel/2006/main">
          <x14:cfRule type="containsText" priority="776" operator="containsText" id="{e2319200-aa42-446b-a4f8-1e4de8be1723}">
            <xm:f>NOT(ISERROR(SEARCH(#REF!,AA749)))</xm:f>
            <xm:f>#REF!</xm:f>
          </x14:cfRule>
          <xm:sqref>AA749</xm:sqref>
        </x14:conditionalFormatting>
        <x14:conditionalFormatting xmlns:xm="http://schemas.microsoft.com/office/excel/2006/main">
          <x14:cfRule type="containsText" priority="775" operator="containsText" id="{2908b290-3bae-4727-b881-6a058c262fbf}">
            <xm:f>NOT(ISERROR(SEARCH(#REF!,AA750)))</xm:f>
            <xm:f>#REF!</xm:f>
          </x14:cfRule>
          <xm:sqref>AA750</xm:sqref>
        </x14:conditionalFormatting>
        <x14:conditionalFormatting xmlns:xm="http://schemas.microsoft.com/office/excel/2006/main">
          <x14:cfRule type="containsText" priority="774" operator="containsText" id="{abcb9b0c-f97f-453a-95d4-bf6c8d36d549}">
            <xm:f>NOT(ISERROR(SEARCH(#REF!,AA751)))</xm:f>
            <xm:f>#REF!</xm:f>
          </x14:cfRule>
          <xm:sqref>AA751</xm:sqref>
        </x14:conditionalFormatting>
        <x14:conditionalFormatting xmlns:xm="http://schemas.microsoft.com/office/excel/2006/main">
          <x14:cfRule type="containsText" priority="773" operator="containsText" id="{741a659a-e9e6-485c-bcb6-570d9204c7f3}">
            <xm:f>NOT(ISERROR(SEARCH(#REF!,AA752)))</xm:f>
            <xm:f>#REF!</xm:f>
          </x14:cfRule>
          <xm:sqref>AA752</xm:sqref>
        </x14:conditionalFormatting>
        <x14:conditionalFormatting xmlns:xm="http://schemas.microsoft.com/office/excel/2006/main">
          <x14:cfRule type="containsText" priority="772" operator="containsText" id="{537fd830-b20c-42ad-b01e-1a12a7f7ed22}">
            <xm:f>NOT(ISERROR(SEARCH(#REF!,AA753)))</xm:f>
            <xm:f>#REF!</xm:f>
          </x14:cfRule>
          <xm:sqref>AA753</xm:sqref>
        </x14:conditionalFormatting>
        <x14:conditionalFormatting xmlns:xm="http://schemas.microsoft.com/office/excel/2006/main">
          <x14:cfRule type="containsText" priority="771" operator="containsText" id="{a6984743-8be7-49ca-b2d5-9e9b28569b4b}">
            <xm:f>NOT(ISERROR(SEARCH(#REF!,AA754)))</xm:f>
            <xm:f>#REF!</xm:f>
          </x14:cfRule>
          <xm:sqref>AA754</xm:sqref>
        </x14:conditionalFormatting>
        <x14:conditionalFormatting xmlns:xm="http://schemas.microsoft.com/office/excel/2006/main">
          <x14:cfRule type="containsText" priority="770" operator="containsText" id="{111bf116-2ddf-41ea-8ee4-d75be3e9b626}">
            <xm:f>NOT(ISERROR(SEARCH(#REF!,AA755)))</xm:f>
            <xm:f>#REF!</xm:f>
          </x14:cfRule>
          <xm:sqref>AA755</xm:sqref>
        </x14:conditionalFormatting>
        <x14:conditionalFormatting xmlns:xm="http://schemas.microsoft.com/office/excel/2006/main">
          <x14:cfRule type="containsText" priority="769" operator="containsText" id="{89a0b1e5-7413-4869-8b10-14d30d778f69}">
            <xm:f>NOT(ISERROR(SEARCH(#REF!,AA756)))</xm:f>
            <xm:f>#REF!</xm:f>
          </x14:cfRule>
          <xm:sqref>AA756</xm:sqref>
        </x14:conditionalFormatting>
        <x14:conditionalFormatting xmlns:xm="http://schemas.microsoft.com/office/excel/2006/main">
          <x14:cfRule type="containsText" priority="768" operator="containsText" id="{999a090e-d617-4d2a-935b-8d3f66738332}">
            <xm:f>NOT(ISERROR(SEARCH(#REF!,AA757)))</xm:f>
            <xm:f>#REF!</xm:f>
          </x14:cfRule>
          <xm:sqref>AA757</xm:sqref>
        </x14:conditionalFormatting>
        <x14:conditionalFormatting xmlns:xm="http://schemas.microsoft.com/office/excel/2006/main">
          <x14:cfRule type="containsText" priority="767" operator="containsText" id="{899fdd32-2e97-4775-bba2-d7d797a0e3c0}">
            <xm:f>NOT(ISERROR(SEARCH(#REF!,AA758)))</xm:f>
            <xm:f>#REF!</xm:f>
          </x14:cfRule>
          <xm:sqref>AA758</xm:sqref>
        </x14:conditionalFormatting>
        <x14:conditionalFormatting xmlns:xm="http://schemas.microsoft.com/office/excel/2006/main">
          <x14:cfRule type="containsText" priority="766" operator="containsText" id="{78237137-5d31-48b1-9a6c-fd8ce0c3bec1}">
            <xm:f>NOT(ISERROR(SEARCH(#REF!,AA759)))</xm:f>
            <xm:f>#REF!</xm:f>
          </x14:cfRule>
          <xm:sqref>AA759</xm:sqref>
        </x14:conditionalFormatting>
        <x14:conditionalFormatting xmlns:xm="http://schemas.microsoft.com/office/excel/2006/main">
          <x14:cfRule type="containsText" priority="765" operator="containsText" id="{f6e9fe1f-5c37-4dc2-906a-d88163b7f87c}">
            <xm:f>NOT(ISERROR(SEARCH(#REF!,AA760)))</xm:f>
            <xm:f>#REF!</xm:f>
          </x14:cfRule>
          <xm:sqref>AA760</xm:sqref>
        </x14:conditionalFormatting>
        <x14:conditionalFormatting xmlns:xm="http://schemas.microsoft.com/office/excel/2006/main">
          <x14:cfRule type="containsText" priority="764" operator="containsText" id="{ae99ecff-0c99-4e60-bd72-af64b0bd0ac5}">
            <xm:f>NOT(ISERROR(SEARCH(#REF!,AA761)))</xm:f>
            <xm:f>#REF!</xm:f>
          </x14:cfRule>
          <xm:sqref>AA761</xm:sqref>
        </x14:conditionalFormatting>
        <x14:conditionalFormatting xmlns:xm="http://schemas.microsoft.com/office/excel/2006/main">
          <x14:cfRule type="containsText" priority="763" operator="containsText" id="{b6703d75-9045-46f3-8873-b31b64405efa}">
            <xm:f>NOT(ISERROR(SEARCH(#REF!,AA762)))</xm:f>
            <xm:f>#REF!</xm:f>
          </x14:cfRule>
          <xm:sqref>AA762</xm:sqref>
        </x14:conditionalFormatting>
        <x14:conditionalFormatting xmlns:xm="http://schemas.microsoft.com/office/excel/2006/main">
          <x14:cfRule type="containsText" priority="762" operator="containsText" id="{74619060-14af-4347-ba4d-456c0118ab0a}">
            <xm:f>NOT(ISERROR(SEARCH(#REF!,AA763)))</xm:f>
            <xm:f>#REF!</xm:f>
          </x14:cfRule>
          <xm:sqref>AA763</xm:sqref>
        </x14:conditionalFormatting>
        <x14:conditionalFormatting xmlns:xm="http://schemas.microsoft.com/office/excel/2006/main">
          <x14:cfRule type="containsText" priority="761" operator="containsText" id="{5aae45dd-6945-4069-a113-985ff2c1a54a}">
            <xm:f>NOT(ISERROR(SEARCH(#REF!,AA764)))</xm:f>
            <xm:f>#REF!</xm:f>
          </x14:cfRule>
          <xm:sqref>AA764</xm:sqref>
        </x14:conditionalFormatting>
        <x14:conditionalFormatting xmlns:xm="http://schemas.microsoft.com/office/excel/2006/main">
          <x14:cfRule type="containsText" priority="760" operator="containsText" id="{36099172-6a41-461d-960e-a0a6f6b7c1a7}">
            <xm:f>NOT(ISERROR(SEARCH(#REF!,AA765)))</xm:f>
            <xm:f>#REF!</xm:f>
          </x14:cfRule>
          <xm:sqref>AA765</xm:sqref>
        </x14:conditionalFormatting>
        <x14:conditionalFormatting xmlns:xm="http://schemas.microsoft.com/office/excel/2006/main">
          <x14:cfRule type="containsText" priority="759" operator="containsText" id="{fe8aaaab-7e6e-48a5-b1e0-ca24fbf95e6d}">
            <xm:f>NOT(ISERROR(SEARCH(#REF!,AA766)))</xm:f>
            <xm:f>#REF!</xm:f>
          </x14:cfRule>
          <xm:sqref>AA766</xm:sqref>
        </x14:conditionalFormatting>
        <x14:conditionalFormatting xmlns:xm="http://schemas.microsoft.com/office/excel/2006/main">
          <x14:cfRule type="containsText" priority="758" operator="containsText" id="{bdf53d01-428d-4748-91bc-e1398a600b22}">
            <xm:f>NOT(ISERROR(SEARCH(#REF!,AA767)))</xm:f>
            <xm:f>#REF!</xm:f>
          </x14:cfRule>
          <xm:sqref>AA767</xm:sqref>
        </x14:conditionalFormatting>
        <x14:conditionalFormatting xmlns:xm="http://schemas.microsoft.com/office/excel/2006/main">
          <x14:cfRule type="containsText" priority="757" operator="containsText" id="{651c150b-754d-48c2-b788-cb662037a132}">
            <xm:f>NOT(ISERROR(SEARCH(#REF!,AA768)))</xm:f>
            <xm:f>#REF!</xm:f>
          </x14:cfRule>
          <xm:sqref>AA768</xm:sqref>
        </x14:conditionalFormatting>
        <x14:conditionalFormatting xmlns:xm="http://schemas.microsoft.com/office/excel/2006/main">
          <x14:cfRule type="containsText" priority="756" operator="containsText" id="{fb871ca5-83db-44d2-9421-b07a7a068613}">
            <xm:f>NOT(ISERROR(SEARCH(#REF!,AA769)))</xm:f>
            <xm:f>#REF!</xm:f>
          </x14:cfRule>
          <xm:sqref>AA769</xm:sqref>
        </x14:conditionalFormatting>
        <x14:conditionalFormatting xmlns:xm="http://schemas.microsoft.com/office/excel/2006/main">
          <x14:cfRule type="containsText" priority="755" operator="containsText" id="{1757f4a1-bf66-496f-af02-8d2577c801c3}">
            <xm:f>NOT(ISERROR(SEARCH(#REF!,AA770)))</xm:f>
            <xm:f>#REF!</xm:f>
          </x14:cfRule>
          <xm:sqref>AA770</xm:sqref>
        </x14:conditionalFormatting>
        <x14:conditionalFormatting xmlns:xm="http://schemas.microsoft.com/office/excel/2006/main">
          <x14:cfRule type="containsText" priority="754" operator="containsText" id="{45da904f-c612-4c72-8ade-4c3e1eed9229}">
            <xm:f>NOT(ISERROR(SEARCH(#REF!,AA771)))</xm:f>
            <xm:f>#REF!</xm:f>
          </x14:cfRule>
          <xm:sqref>AA771</xm:sqref>
        </x14:conditionalFormatting>
        <x14:conditionalFormatting xmlns:xm="http://schemas.microsoft.com/office/excel/2006/main">
          <x14:cfRule type="containsText" priority="753" operator="containsText" id="{aff091d2-8fe5-4c52-8d33-fe50db8423c1}">
            <xm:f>NOT(ISERROR(SEARCH(#REF!,AA772)))</xm:f>
            <xm:f>#REF!</xm:f>
          </x14:cfRule>
          <xm:sqref>AA772</xm:sqref>
        </x14:conditionalFormatting>
        <x14:conditionalFormatting xmlns:xm="http://schemas.microsoft.com/office/excel/2006/main">
          <x14:cfRule type="containsText" priority="752" operator="containsText" id="{f1351456-4a63-4a49-8e64-062f7cd34eae}">
            <xm:f>NOT(ISERROR(SEARCH(#REF!,AA773)))</xm:f>
            <xm:f>#REF!</xm:f>
          </x14:cfRule>
          <xm:sqref>AA773</xm:sqref>
        </x14:conditionalFormatting>
        <x14:conditionalFormatting xmlns:xm="http://schemas.microsoft.com/office/excel/2006/main">
          <x14:cfRule type="containsText" priority="751" operator="containsText" id="{2c354405-7b38-40fe-8809-eaeea41f13c6}">
            <xm:f>NOT(ISERROR(SEARCH(#REF!,AA774)))</xm:f>
            <xm:f>#REF!</xm:f>
          </x14:cfRule>
          <xm:sqref>AA774</xm:sqref>
        </x14:conditionalFormatting>
        <x14:conditionalFormatting xmlns:xm="http://schemas.microsoft.com/office/excel/2006/main">
          <x14:cfRule type="containsText" priority="750" operator="containsText" id="{5e05793c-a5c0-4671-966d-67fca1abd04e}">
            <xm:f>NOT(ISERROR(SEARCH(#REF!,AA775)))</xm:f>
            <xm:f>#REF!</xm:f>
          </x14:cfRule>
          <xm:sqref>AA775</xm:sqref>
        </x14:conditionalFormatting>
        <x14:conditionalFormatting xmlns:xm="http://schemas.microsoft.com/office/excel/2006/main">
          <x14:cfRule type="containsText" priority="749" operator="containsText" id="{8f5e4527-8cf2-4b46-b205-0ca28d745728}">
            <xm:f>NOT(ISERROR(SEARCH(#REF!,AA776)))</xm:f>
            <xm:f>#REF!</xm:f>
          </x14:cfRule>
          <xm:sqref>AA776</xm:sqref>
        </x14:conditionalFormatting>
        <x14:conditionalFormatting xmlns:xm="http://schemas.microsoft.com/office/excel/2006/main">
          <x14:cfRule type="containsText" priority="748" operator="containsText" id="{d8d2df05-4eb6-43b3-899b-a98e7eca9e95}">
            <xm:f>NOT(ISERROR(SEARCH(#REF!,AA777)))</xm:f>
            <xm:f>#REF!</xm:f>
          </x14:cfRule>
          <xm:sqref>AA777</xm:sqref>
        </x14:conditionalFormatting>
        <x14:conditionalFormatting xmlns:xm="http://schemas.microsoft.com/office/excel/2006/main">
          <x14:cfRule type="containsText" priority="747" operator="containsText" id="{cbdac664-1d9c-48de-bd4e-152977db88ec}">
            <xm:f>NOT(ISERROR(SEARCH(#REF!,AA778)))</xm:f>
            <xm:f>#REF!</xm:f>
          </x14:cfRule>
          <xm:sqref>AA778</xm:sqref>
        </x14:conditionalFormatting>
        <x14:conditionalFormatting xmlns:xm="http://schemas.microsoft.com/office/excel/2006/main">
          <x14:cfRule type="containsText" priority="746" operator="containsText" id="{b1bd58c3-2328-4d9c-953d-89f1f8640a4a}">
            <xm:f>NOT(ISERROR(SEARCH(#REF!,AA779)))</xm:f>
            <xm:f>#REF!</xm:f>
          </x14:cfRule>
          <xm:sqref>AA779</xm:sqref>
        </x14:conditionalFormatting>
        <x14:conditionalFormatting xmlns:xm="http://schemas.microsoft.com/office/excel/2006/main">
          <x14:cfRule type="containsText" priority="745" operator="containsText" id="{5f49c75a-78ce-42f0-8a14-762f0f2ebe0c}">
            <xm:f>NOT(ISERROR(SEARCH(#REF!,AA780)))</xm:f>
            <xm:f>#REF!</xm:f>
          </x14:cfRule>
          <xm:sqref>AA780</xm:sqref>
        </x14:conditionalFormatting>
        <x14:conditionalFormatting xmlns:xm="http://schemas.microsoft.com/office/excel/2006/main">
          <x14:cfRule type="containsText" priority="744" operator="containsText" id="{99f8ce9f-4dc4-4665-bbbd-c9484971f1da}">
            <xm:f>NOT(ISERROR(SEARCH(#REF!,AA781)))</xm:f>
            <xm:f>#REF!</xm:f>
          </x14:cfRule>
          <xm:sqref>AA781</xm:sqref>
        </x14:conditionalFormatting>
        <x14:conditionalFormatting xmlns:xm="http://schemas.microsoft.com/office/excel/2006/main">
          <x14:cfRule type="containsText" priority="743" operator="containsText" id="{e55f3cc8-19ba-48f5-aa32-8ea84506c869}">
            <xm:f>NOT(ISERROR(SEARCH(#REF!,AA782)))</xm:f>
            <xm:f>#REF!</xm:f>
          </x14:cfRule>
          <xm:sqref>AA782</xm:sqref>
        </x14:conditionalFormatting>
        <x14:conditionalFormatting xmlns:xm="http://schemas.microsoft.com/office/excel/2006/main">
          <x14:cfRule type="containsText" priority="742" operator="containsText" id="{38cf92eb-cfef-4f11-ab43-7e42f9ed4463}">
            <xm:f>NOT(ISERROR(SEARCH(#REF!,AA783)))</xm:f>
            <xm:f>#REF!</xm:f>
          </x14:cfRule>
          <xm:sqref>AA783</xm:sqref>
        </x14:conditionalFormatting>
        <x14:conditionalFormatting xmlns:xm="http://schemas.microsoft.com/office/excel/2006/main">
          <x14:cfRule type="containsText" priority="741" operator="containsText" id="{c3112679-d431-4d4e-bb4c-7042edbcf822}">
            <xm:f>NOT(ISERROR(SEARCH(#REF!,AA784)))</xm:f>
            <xm:f>#REF!</xm:f>
          </x14:cfRule>
          <xm:sqref>AA784</xm:sqref>
        </x14:conditionalFormatting>
        <x14:conditionalFormatting xmlns:xm="http://schemas.microsoft.com/office/excel/2006/main">
          <x14:cfRule type="containsText" priority="740" operator="containsText" id="{ffe92762-2e1e-43be-9dae-697ef4dd3d1e}">
            <xm:f>NOT(ISERROR(SEARCH(#REF!,AA785)))</xm:f>
            <xm:f>#REF!</xm:f>
          </x14:cfRule>
          <xm:sqref>AA785</xm:sqref>
        </x14:conditionalFormatting>
        <x14:conditionalFormatting xmlns:xm="http://schemas.microsoft.com/office/excel/2006/main">
          <x14:cfRule type="containsText" priority="739" operator="containsText" id="{5d7d90fd-5935-45ab-8519-8a33c5e19eea}">
            <xm:f>NOT(ISERROR(SEARCH(#REF!,AA786)))</xm:f>
            <xm:f>#REF!</xm:f>
          </x14:cfRule>
          <xm:sqref>AA786</xm:sqref>
        </x14:conditionalFormatting>
        <x14:conditionalFormatting xmlns:xm="http://schemas.microsoft.com/office/excel/2006/main">
          <x14:cfRule type="containsText" priority="738" operator="containsText" id="{cb1fbe92-5089-490b-81a8-1433b7103cd6}">
            <xm:f>NOT(ISERROR(SEARCH(#REF!,AA787)))</xm:f>
            <xm:f>#REF!</xm:f>
          </x14:cfRule>
          <xm:sqref>AA787</xm:sqref>
        </x14:conditionalFormatting>
        <x14:conditionalFormatting xmlns:xm="http://schemas.microsoft.com/office/excel/2006/main">
          <x14:cfRule type="containsText" priority="737" operator="containsText" id="{d55ad851-96fb-4528-ba2f-bd5b32a89715}">
            <xm:f>NOT(ISERROR(SEARCH(#REF!,AA788)))</xm:f>
            <xm:f>#REF!</xm:f>
          </x14:cfRule>
          <xm:sqref>AA788</xm:sqref>
        </x14:conditionalFormatting>
        <x14:conditionalFormatting xmlns:xm="http://schemas.microsoft.com/office/excel/2006/main">
          <x14:cfRule type="containsText" priority="736" operator="containsText" id="{2ad79a1e-8f04-48f0-a3b9-108e4b5efbc7}">
            <xm:f>NOT(ISERROR(SEARCH(#REF!,AA789)))</xm:f>
            <xm:f>#REF!</xm:f>
          </x14:cfRule>
          <xm:sqref>AA789</xm:sqref>
        </x14:conditionalFormatting>
        <x14:conditionalFormatting xmlns:xm="http://schemas.microsoft.com/office/excel/2006/main">
          <x14:cfRule type="containsText" priority="735" operator="containsText" id="{bdf0ba86-032e-4730-ba9a-c9c0ad956056}">
            <xm:f>NOT(ISERROR(SEARCH(#REF!,AA790)))</xm:f>
            <xm:f>#REF!</xm:f>
          </x14:cfRule>
          <xm:sqref>AA790</xm:sqref>
        </x14:conditionalFormatting>
        <x14:conditionalFormatting xmlns:xm="http://schemas.microsoft.com/office/excel/2006/main">
          <x14:cfRule type="containsText" priority="734" operator="containsText" id="{a4c43cbd-489a-4d38-988e-5a931b497232}">
            <xm:f>NOT(ISERROR(SEARCH(#REF!,AA791)))</xm:f>
            <xm:f>#REF!</xm:f>
          </x14:cfRule>
          <xm:sqref>AA791</xm:sqref>
        </x14:conditionalFormatting>
        <x14:conditionalFormatting xmlns:xm="http://schemas.microsoft.com/office/excel/2006/main">
          <x14:cfRule type="containsText" priority="733" operator="containsText" id="{234be6e8-6e68-4df2-a159-ef994636c8f8}">
            <xm:f>NOT(ISERROR(SEARCH(#REF!,AA792)))</xm:f>
            <xm:f>#REF!</xm:f>
          </x14:cfRule>
          <xm:sqref>AA792</xm:sqref>
        </x14:conditionalFormatting>
        <x14:conditionalFormatting xmlns:xm="http://schemas.microsoft.com/office/excel/2006/main">
          <x14:cfRule type="containsText" priority="732" operator="containsText" id="{c3045bd8-9422-42ea-a648-0a0ab0f9b163}">
            <xm:f>NOT(ISERROR(SEARCH(#REF!,AA793)))</xm:f>
            <xm:f>#REF!</xm:f>
          </x14:cfRule>
          <xm:sqref>AA793</xm:sqref>
        </x14:conditionalFormatting>
        <x14:conditionalFormatting xmlns:xm="http://schemas.microsoft.com/office/excel/2006/main">
          <x14:cfRule type="containsText" priority="731" operator="containsText" id="{28bc12ae-d053-4764-a277-f73a25fb3bb1}">
            <xm:f>NOT(ISERROR(SEARCH(#REF!,AA794)))</xm:f>
            <xm:f>#REF!</xm:f>
          </x14:cfRule>
          <xm:sqref>AA794</xm:sqref>
        </x14:conditionalFormatting>
        <x14:conditionalFormatting xmlns:xm="http://schemas.microsoft.com/office/excel/2006/main">
          <x14:cfRule type="containsText" priority="730" operator="containsText" id="{e97d743f-3ea2-4dd9-a74e-79ccf9770062}">
            <xm:f>NOT(ISERROR(SEARCH(#REF!,AA795)))</xm:f>
            <xm:f>#REF!</xm:f>
          </x14:cfRule>
          <xm:sqref>AA795</xm:sqref>
        </x14:conditionalFormatting>
        <x14:conditionalFormatting xmlns:xm="http://schemas.microsoft.com/office/excel/2006/main">
          <x14:cfRule type="containsText" priority="729" operator="containsText" id="{b31984e9-0b1a-4fef-ae53-50a75463e7a8}">
            <xm:f>NOT(ISERROR(SEARCH(#REF!,AA796)))</xm:f>
            <xm:f>#REF!</xm:f>
          </x14:cfRule>
          <xm:sqref>AA796</xm:sqref>
        </x14:conditionalFormatting>
        <x14:conditionalFormatting xmlns:xm="http://schemas.microsoft.com/office/excel/2006/main">
          <x14:cfRule type="containsText" priority="728" operator="containsText" id="{3efad25b-36b5-462d-b5bb-b81de0ff40c8}">
            <xm:f>NOT(ISERROR(SEARCH(#REF!,AA797)))</xm:f>
            <xm:f>#REF!</xm:f>
          </x14:cfRule>
          <xm:sqref>AA797</xm:sqref>
        </x14:conditionalFormatting>
        <x14:conditionalFormatting xmlns:xm="http://schemas.microsoft.com/office/excel/2006/main">
          <x14:cfRule type="containsText" priority="727" operator="containsText" id="{a9e11bc0-c6de-42cb-8386-171c7eaf51f4}">
            <xm:f>NOT(ISERROR(SEARCH(#REF!,AA798)))</xm:f>
            <xm:f>#REF!</xm:f>
          </x14:cfRule>
          <xm:sqref>AA798</xm:sqref>
        </x14:conditionalFormatting>
        <x14:conditionalFormatting xmlns:xm="http://schemas.microsoft.com/office/excel/2006/main">
          <x14:cfRule type="containsText" priority="726" operator="containsText" id="{491467d5-a8e7-4348-8e7d-912689fe3dfd}">
            <xm:f>NOT(ISERROR(SEARCH(#REF!,AA799)))</xm:f>
            <xm:f>#REF!</xm:f>
          </x14:cfRule>
          <xm:sqref>AA799</xm:sqref>
        </x14:conditionalFormatting>
        <x14:conditionalFormatting xmlns:xm="http://schemas.microsoft.com/office/excel/2006/main">
          <x14:cfRule type="containsText" priority="725" operator="containsText" id="{1626b5b1-2f58-493f-9d8a-63c799d85f74}">
            <xm:f>NOT(ISERROR(SEARCH(#REF!,AA800)))</xm:f>
            <xm:f>#REF!</xm:f>
          </x14:cfRule>
          <xm:sqref>AA800</xm:sqref>
        </x14:conditionalFormatting>
        <x14:conditionalFormatting xmlns:xm="http://schemas.microsoft.com/office/excel/2006/main">
          <x14:cfRule type="containsText" priority="724" operator="containsText" id="{c6a12d7c-6425-41ca-bd47-bc94df1ccc47}">
            <xm:f>NOT(ISERROR(SEARCH(#REF!,AA801)))</xm:f>
            <xm:f>#REF!</xm:f>
          </x14:cfRule>
          <xm:sqref>AA801</xm:sqref>
        </x14:conditionalFormatting>
        <x14:conditionalFormatting xmlns:xm="http://schemas.microsoft.com/office/excel/2006/main">
          <x14:cfRule type="containsText" priority="723" operator="containsText" id="{8df554f3-6757-4487-8fe5-10c918d6ce81}">
            <xm:f>NOT(ISERROR(SEARCH(#REF!,AA802)))</xm:f>
            <xm:f>#REF!</xm:f>
          </x14:cfRule>
          <xm:sqref>AA802</xm:sqref>
        </x14:conditionalFormatting>
        <x14:conditionalFormatting xmlns:xm="http://schemas.microsoft.com/office/excel/2006/main">
          <x14:cfRule type="containsText" priority="722" operator="containsText" id="{a129944d-d054-4f8a-aa5a-23ca5d75312d}">
            <xm:f>NOT(ISERROR(SEARCH(#REF!,AA803)))</xm:f>
            <xm:f>#REF!</xm:f>
          </x14:cfRule>
          <xm:sqref>AA803</xm:sqref>
        </x14:conditionalFormatting>
        <x14:conditionalFormatting xmlns:xm="http://schemas.microsoft.com/office/excel/2006/main">
          <x14:cfRule type="containsText" priority="721" operator="containsText" id="{aa3c4a75-0ca0-471d-8216-19b10e4a2df2}">
            <xm:f>NOT(ISERROR(SEARCH(#REF!,AA804)))</xm:f>
            <xm:f>#REF!</xm:f>
          </x14:cfRule>
          <xm:sqref>AA804</xm:sqref>
        </x14:conditionalFormatting>
        <x14:conditionalFormatting xmlns:xm="http://schemas.microsoft.com/office/excel/2006/main">
          <x14:cfRule type="containsText" priority="720" operator="containsText" id="{9a93c33f-bd1f-43a9-b3a1-e6431d973860}">
            <xm:f>NOT(ISERROR(SEARCH(#REF!,AA805)))</xm:f>
            <xm:f>#REF!</xm:f>
          </x14:cfRule>
          <xm:sqref>AA805</xm:sqref>
        </x14:conditionalFormatting>
        <x14:conditionalFormatting xmlns:xm="http://schemas.microsoft.com/office/excel/2006/main">
          <x14:cfRule type="containsText" priority="719" operator="containsText" id="{51a24636-10f2-43fa-b231-8bdd254e7b1e}">
            <xm:f>NOT(ISERROR(SEARCH(#REF!,AA806)))</xm:f>
            <xm:f>#REF!</xm:f>
          </x14:cfRule>
          <xm:sqref>AA806</xm:sqref>
        </x14:conditionalFormatting>
        <x14:conditionalFormatting xmlns:xm="http://schemas.microsoft.com/office/excel/2006/main">
          <x14:cfRule type="containsText" priority="718" operator="containsText" id="{f509b838-73b5-4356-9ae0-c0b8c4d065c1}">
            <xm:f>NOT(ISERROR(SEARCH(#REF!,AA807)))</xm:f>
            <xm:f>#REF!</xm:f>
          </x14:cfRule>
          <xm:sqref>AA807</xm:sqref>
        </x14:conditionalFormatting>
        <x14:conditionalFormatting xmlns:xm="http://schemas.microsoft.com/office/excel/2006/main">
          <x14:cfRule type="containsText" priority="717" operator="containsText" id="{ce12e9d2-f082-445f-b3e4-b5ec47e021f1}">
            <xm:f>NOT(ISERROR(SEARCH(#REF!,AA808)))</xm:f>
            <xm:f>#REF!</xm:f>
          </x14:cfRule>
          <xm:sqref>AA808</xm:sqref>
        </x14:conditionalFormatting>
        <x14:conditionalFormatting xmlns:xm="http://schemas.microsoft.com/office/excel/2006/main">
          <x14:cfRule type="containsText" priority="716" operator="containsText" id="{5859d5d6-3a92-4ff8-be8c-7afb27bf7986}">
            <xm:f>NOT(ISERROR(SEARCH(#REF!,AA809)))</xm:f>
            <xm:f>#REF!</xm:f>
          </x14:cfRule>
          <xm:sqref>AA809</xm:sqref>
        </x14:conditionalFormatting>
        <x14:conditionalFormatting xmlns:xm="http://schemas.microsoft.com/office/excel/2006/main">
          <x14:cfRule type="containsText" priority="715" operator="containsText" id="{4e4364c2-b3a1-4f2a-b3d8-7d67158bb27d}">
            <xm:f>NOT(ISERROR(SEARCH(#REF!,AA810)))</xm:f>
            <xm:f>#REF!</xm:f>
          </x14:cfRule>
          <xm:sqref>AA810</xm:sqref>
        </x14:conditionalFormatting>
        <x14:conditionalFormatting xmlns:xm="http://schemas.microsoft.com/office/excel/2006/main">
          <x14:cfRule type="containsText" priority="714" operator="containsText" id="{cc35dd6d-746b-4ca3-9e67-6bb824ad0e2c}">
            <xm:f>NOT(ISERROR(SEARCH(#REF!,AA811)))</xm:f>
            <xm:f>#REF!</xm:f>
          </x14:cfRule>
          <xm:sqref>AA811</xm:sqref>
        </x14:conditionalFormatting>
        <x14:conditionalFormatting xmlns:xm="http://schemas.microsoft.com/office/excel/2006/main">
          <x14:cfRule type="containsText" priority="713" operator="containsText" id="{e6016f08-4ef9-4587-9d9d-1400e8d4bbba}">
            <xm:f>NOT(ISERROR(SEARCH(#REF!,AA812)))</xm:f>
            <xm:f>#REF!</xm:f>
          </x14:cfRule>
          <xm:sqref>AA812</xm:sqref>
        </x14:conditionalFormatting>
        <x14:conditionalFormatting xmlns:xm="http://schemas.microsoft.com/office/excel/2006/main">
          <x14:cfRule type="containsText" priority="712" operator="containsText" id="{a43ce03a-6e9b-4dc2-a62a-12a1f589364d}">
            <xm:f>NOT(ISERROR(SEARCH(#REF!,AA813)))</xm:f>
            <xm:f>#REF!</xm:f>
          </x14:cfRule>
          <xm:sqref>AA813</xm:sqref>
        </x14:conditionalFormatting>
        <x14:conditionalFormatting xmlns:xm="http://schemas.microsoft.com/office/excel/2006/main">
          <x14:cfRule type="containsText" priority="711" operator="containsText" id="{571a1acf-1990-4ef7-89bc-562794ebd10d}">
            <xm:f>NOT(ISERROR(SEARCH(#REF!,AA814)))</xm:f>
            <xm:f>#REF!</xm:f>
          </x14:cfRule>
          <xm:sqref>AA814</xm:sqref>
        </x14:conditionalFormatting>
        <x14:conditionalFormatting xmlns:xm="http://schemas.microsoft.com/office/excel/2006/main">
          <x14:cfRule type="containsText" priority="710" operator="containsText" id="{6a9e7bbe-364f-4322-b771-b65f491d0dcd}">
            <xm:f>NOT(ISERROR(SEARCH(#REF!,AA815)))</xm:f>
            <xm:f>#REF!</xm:f>
          </x14:cfRule>
          <xm:sqref>AA815</xm:sqref>
        </x14:conditionalFormatting>
        <x14:conditionalFormatting xmlns:xm="http://schemas.microsoft.com/office/excel/2006/main">
          <x14:cfRule type="containsText" priority="709" operator="containsText" id="{3813c1eb-80cb-49ee-bacf-82a19e6a3052}">
            <xm:f>NOT(ISERROR(SEARCH(#REF!,AA816)))</xm:f>
            <xm:f>#REF!</xm:f>
          </x14:cfRule>
          <xm:sqref>AA816</xm:sqref>
        </x14:conditionalFormatting>
        <x14:conditionalFormatting xmlns:xm="http://schemas.microsoft.com/office/excel/2006/main">
          <x14:cfRule type="containsText" priority="708" operator="containsText" id="{ccfd04c5-4601-40f9-a5ca-906216181c94}">
            <xm:f>NOT(ISERROR(SEARCH(#REF!,AA817)))</xm:f>
            <xm:f>#REF!</xm:f>
          </x14:cfRule>
          <xm:sqref>AA817</xm:sqref>
        </x14:conditionalFormatting>
        <x14:conditionalFormatting xmlns:xm="http://schemas.microsoft.com/office/excel/2006/main">
          <x14:cfRule type="containsText" priority="707" operator="containsText" id="{f79e5786-6b79-4719-8656-d6a28717e4ac}">
            <xm:f>NOT(ISERROR(SEARCH(#REF!,AA818)))</xm:f>
            <xm:f>#REF!</xm:f>
          </x14:cfRule>
          <xm:sqref>AA818</xm:sqref>
        </x14:conditionalFormatting>
        <x14:conditionalFormatting xmlns:xm="http://schemas.microsoft.com/office/excel/2006/main">
          <x14:cfRule type="containsText" priority="706" operator="containsText" id="{f74c17d9-e074-4c1e-8f58-0924bc50372e}">
            <xm:f>NOT(ISERROR(SEARCH(#REF!,AA819)))</xm:f>
            <xm:f>#REF!</xm:f>
          </x14:cfRule>
          <xm:sqref>AA819</xm:sqref>
        </x14:conditionalFormatting>
        <x14:conditionalFormatting xmlns:xm="http://schemas.microsoft.com/office/excel/2006/main">
          <x14:cfRule type="containsText" priority="705" operator="containsText" id="{735afb03-71ef-4a0e-8c35-0038af76cf55}">
            <xm:f>NOT(ISERROR(SEARCH(#REF!,AA820)))</xm:f>
            <xm:f>#REF!</xm:f>
          </x14:cfRule>
          <xm:sqref>AA820</xm:sqref>
        </x14:conditionalFormatting>
        <x14:conditionalFormatting xmlns:xm="http://schemas.microsoft.com/office/excel/2006/main">
          <x14:cfRule type="containsText" priority="704" operator="containsText" id="{7adf2688-9c0c-41ab-918c-2b43759acb00}">
            <xm:f>NOT(ISERROR(SEARCH(#REF!,AA821)))</xm:f>
            <xm:f>#REF!</xm:f>
          </x14:cfRule>
          <xm:sqref>AA821</xm:sqref>
        </x14:conditionalFormatting>
        <x14:conditionalFormatting xmlns:xm="http://schemas.microsoft.com/office/excel/2006/main">
          <x14:cfRule type="containsText" priority="703" operator="containsText" id="{4a4ba53f-3d62-4823-96ce-ffbfb01ff06f}">
            <xm:f>NOT(ISERROR(SEARCH(#REF!,AA822)))</xm:f>
            <xm:f>#REF!</xm:f>
          </x14:cfRule>
          <xm:sqref>AA822</xm:sqref>
        </x14:conditionalFormatting>
        <x14:conditionalFormatting xmlns:xm="http://schemas.microsoft.com/office/excel/2006/main">
          <x14:cfRule type="containsText" priority="702" operator="containsText" id="{1a82eab5-7363-44d8-b411-402c63154a16}">
            <xm:f>NOT(ISERROR(SEARCH(#REF!,AA823)))</xm:f>
            <xm:f>#REF!</xm:f>
          </x14:cfRule>
          <xm:sqref>AA823</xm:sqref>
        </x14:conditionalFormatting>
        <x14:conditionalFormatting xmlns:xm="http://schemas.microsoft.com/office/excel/2006/main">
          <x14:cfRule type="containsText" priority="701" operator="containsText" id="{62ee1b3d-bc19-4e11-91ec-11088acb145f}">
            <xm:f>NOT(ISERROR(SEARCH(#REF!,AA824)))</xm:f>
            <xm:f>#REF!</xm:f>
          </x14:cfRule>
          <xm:sqref>AA824</xm:sqref>
        </x14:conditionalFormatting>
        <x14:conditionalFormatting xmlns:xm="http://schemas.microsoft.com/office/excel/2006/main">
          <x14:cfRule type="containsText" priority="700" operator="containsText" id="{13248502-e17b-42e9-a78f-b282fe7046df}">
            <xm:f>NOT(ISERROR(SEARCH(#REF!,AA825)))</xm:f>
            <xm:f>#REF!</xm:f>
          </x14:cfRule>
          <xm:sqref>AA825</xm:sqref>
        </x14:conditionalFormatting>
        <x14:conditionalFormatting xmlns:xm="http://schemas.microsoft.com/office/excel/2006/main">
          <x14:cfRule type="containsText" priority="699" operator="containsText" id="{a63179c7-ec70-4f70-b23b-47586a18af92}">
            <xm:f>NOT(ISERROR(SEARCH(#REF!,AA826)))</xm:f>
            <xm:f>#REF!</xm:f>
          </x14:cfRule>
          <xm:sqref>AA826</xm:sqref>
        </x14:conditionalFormatting>
        <x14:conditionalFormatting xmlns:xm="http://schemas.microsoft.com/office/excel/2006/main">
          <x14:cfRule type="containsText" priority="698" operator="containsText" id="{807c4964-610f-4767-a7ce-c17ad60c6b51}">
            <xm:f>NOT(ISERROR(SEARCH(#REF!,AA827)))</xm:f>
            <xm:f>#REF!</xm:f>
          </x14:cfRule>
          <xm:sqref>AA827</xm:sqref>
        </x14:conditionalFormatting>
        <x14:conditionalFormatting xmlns:xm="http://schemas.microsoft.com/office/excel/2006/main">
          <x14:cfRule type="containsText" priority="697" operator="containsText" id="{350cc802-00a8-45bf-a745-1ef29565b419}">
            <xm:f>NOT(ISERROR(SEARCH(#REF!,AA828)))</xm:f>
            <xm:f>#REF!</xm:f>
          </x14:cfRule>
          <xm:sqref>AA828</xm:sqref>
        </x14:conditionalFormatting>
        <x14:conditionalFormatting xmlns:xm="http://schemas.microsoft.com/office/excel/2006/main">
          <x14:cfRule type="containsText" priority="696" operator="containsText" id="{ba1e92d7-074e-4ea7-945f-f39e65d668bd}">
            <xm:f>NOT(ISERROR(SEARCH(#REF!,AA829)))</xm:f>
            <xm:f>#REF!</xm:f>
          </x14:cfRule>
          <xm:sqref>AA829</xm:sqref>
        </x14:conditionalFormatting>
        <x14:conditionalFormatting xmlns:xm="http://schemas.microsoft.com/office/excel/2006/main">
          <x14:cfRule type="containsText" priority="695" operator="containsText" id="{42ce5987-1584-43d2-a8ad-7818022d4a55}">
            <xm:f>NOT(ISERROR(SEARCH(#REF!,AA830)))</xm:f>
            <xm:f>#REF!</xm:f>
          </x14:cfRule>
          <xm:sqref>AA830</xm:sqref>
        </x14:conditionalFormatting>
        <x14:conditionalFormatting xmlns:xm="http://schemas.microsoft.com/office/excel/2006/main">
          <x14:cfRule type="containsText" priority="694" operator="containsText" id="{bdfd1db6-4d31-4575-8f98-005000b6a4ea}">
            <xm:f>NOT(ISERROR(SEARCH(#REF!,AA831)))</xm:f>
            <xm:f>#REF!</xm:f>
          </x14:cfRule>
          <xm:sqref>AA831</xm:sqref>
        </x14:conditionalFormatting>
        <x14:conditionalFormatting xmlns:xm="http://schemas.microsoft.com/office/excel/2006/main">
          <x14:cfRule type="containsText" priority="693" operator="containsText" id="{e6526ae7-baad-43bc-8142-906432669a16}">
            <xm:f>NOT(ISERROR(SEARCH(#REF!,AA832)))</xm:f>
            <xm:f>#REF!</xm:f>
          </x14:cfRule>
          <xm:sqref>AA832</xm:sqref>
        </x14:conditionalFormatting>
        <x14:conditionalFormatting xmlns:xm="http://schemas.microsoft.com/office/excel/2006/main">
          <x14:cfRule type="containsText" priority="692" operator="containsText" id="{7b2ca8d3-90a8-4bf9-b2cf-70e639d2e0e8}">
            <xm:f>NOT(ISERROR(SEARCH(#REF!,AA833)))</xm:f>
            <xm:f>#REF!</xm:f>
          </x14:cfRule>
          <xm:sqref>AA833</xm:sqref>
        </x14:conditionalFormatting>
        <x14:conditionalFormatting xmlns:xm="http://schemas.microsoft.com/office/excel/2006/main">
          <x14:cfRule type="containsText" priority="691" operator="containsText" id="{e71571f0-8f80-4911-8366-6f0740d684bf}">
            <xm:f>NOT(ISERROR(SEARCH(#REF!,AA834)))</xm:f>
            <xm:f>#REF!</xm:f>
          </x14:cfRule>
          <xm:sqref>AA834</xm:sqref>
        </x14:conditionalFormatting>
        <x14:conditionalFormatting xmlns:xm="http://schemas.microsoft.com/office/excel/2006/main">
          <x14:cfRule type="containsText" priority="690" operator="containsText" id="{6ef295c3-0bc7-4cf7-a5fe-ab810c065a19}">
            <xm:f>NOT(ISERROR(SEARCH(#REF!,AA835)))</xm:f>
            <xm:f>#REF!</xm:f>
          </x14:cfRule>
          <xm:sqref>AA835</xm:sqref>
        </x14:conditionalFormatting>
        <x14:conditionalFormatting xmlns:xm="http://schemas.microsoft.com/office/excel/2006/main">
          <x14:cfRule type="containsText" priority="689" operator="containsText" id="{92d321da-dcda-420e-81ce-de90135bffe0}">
            <xm:f>NOT(ISERROR(SEARCH(#REF!,AA836)))</xm:f>
            <xm:f>#REF!</xm:f>
          </x14:cfRule>
          <xm:sqref>AA836</xm:sqref>
        </x14:conditionalFormatting>
        <x14:conditionalFormatting xmlns:xm="http://schemas.microsoft.com/office/excel/2006/main">
          <x14:cfRule type="containsText" priority="688" operator="containsText" id="{3bed760f-2c72-4e2f-9ec2-fb43e17e09a4}">
            <xm:f>NOT(ISERROR(SEARCH(#REF!,AA837)))</xm:f>
            <xm:f>#REF!</xm:f>
          </x14:cfRule>
          <xm:sqref>AA837</xm:sqref>
        </x14:conditionalFormatting>
        <x14:conditionalFormatting xmlns:xm="http://schemas.microsoft.com/office/excel/2006/main">
          <x14:cfRule type="containsText" priority="687" operator="containsText" id="{9257ce1d-9237-4fc2-b219-12df154a83ec}">
            <xm:f>NOT(ISERROR(SEARCH(#REF!,AA838)))</xm:f>
            <xm:f>#REF!</xm:f>
          </x14:cfRule>
          <xm:sqref>AA838</xm:sqref>
        </x14:conditionalFormatting>
        <x14:conditionalFormatting xmlns:xm="http://schemas.microsoft.com/office/excel/2006/main">
          <x14:cfRule type="containsText" priority="686" operator="containsText" id="{c1792159-45d7-43d1-8977-446e1d4e1392}">
            <xm:f>NOT(ISERROR(SEARCH(#REF!,AA839)))</xm:f>
            <xm:f>#REF!</xm:f>
          </x14:cfRule>
          <xm:sqref>AA839</xm:sqref>
        </x14:conditionalFormatting>
        <x14:conditionalFormatting xmlns:xm="http://schemas.microsoft.com/office/excel/2006/main">
          <x14:cfRule type="containsText" priority="685" operator="containsText" id="{1a7eaf84-69a1-4bcb-b5e5-110a8660df9c}">
            <xm:f>NOT(ISERROR(SEARCH(#REF!,AA840)))</xm:f>
            <xm:f>#REF!</xm:f>
          </x14:cfRule>
          <xm:sqref>AA840</xm:sqref>
        </x14:conditionalFormatting>
        <x14:conditionalFormatting xmlns:xm="http://schemas.microsoft.com/office/excel/2006/main">
          <x14:cfRule type="containsText" priority="684" operator="containsText" id="{13ccafc1-6d30-464c-9058-a223cb87fb9f}">
            <xm:f>NOT(ISERROR(SEARCH(#REF!,AA841)))</xm:f>
            <xm:f>#REF!</xm:f>
          </x14:cfRule>
          <xm:sqref>AA841</xm:sqref>
        </x14:conditionalFormatting>
        <x14:conditionalFormatting xmlns:xm="http://schemas.microsoft.com/office/excel/2006/main">
          <x14:cfRule type="containsText" priority="683" operator="containsText" id="{5432e7f0-801f-4f46-b553-83ed9115d27c}">
            <xm:f>NOT(ISERROR(SEARCH(#REF!,AA842)))</xm:f>
            <xm:f>#REF!</xm:f>
          </x14:cfRule>
          <xm:sqref>AA842</xm:sqref>
        </x14:conditionalFormatting>
        <x14:conditionalFormatting xmlns:xm="http://schemas.microsoft.com/office/excel/2006/main">
          <x14:cfRule type="containsText" priority="682" operator="containsText" id="{2669a92b-d7b5-49db-9c14-d258003f38c8}">
            <xm:f>NOT(ISERROR(SEARCH(#REF!,AA843)))</xm:f>
            <xm:f>#REF!</xm:f>
          </x14:cfRule>
          <xm:sqref>AA843</xm:sqref>
        </x14:conditionalFormatting>
        <x14:conditionalFormatting xmlns:xm="http://schemas.microsoft.com/office/excel/2006/main">
          <x14:cfRule type="containsText" priority="681" operator="containsText" id="{1ff6a577-deb4-455f-8c84-48ed4dbe254a}">
            <xm:f>NOT(ISERROR(SEARCH(#REF!,AA844)))</xm:f>
            <xm:f>#REF!</xm:f>
          </x14:cfRule>
          <xm:sqref>AA844</xm:sqref>
        </x14:conditionalFormatting>
        <x14:conditionalFormatting xmlns:xm="http://schemas.microsoft.com/office/excel/2006/main">
          <x14:cfRule type="containsText" priority="680" operator="containsText" id="{b16122ae-7428-4b85-ad5f-585452d65eb3}">
            <xm:f>NOT(ISERROR(SEARCH(#REF!,AA845)))</xm:f>
            <xm:f>#REF!</xm:f>
          </x14:cfRule>
          <xm:sqref>AA845</xm:sqref>
        </x14:conditionalFormatting>
        <x14:conditionalFormatting xmlns:xm="http://schemas.microsoft.com/office/excel/2006/main">
          <x14:cfRule type="containsText" priority="679" operator="containsText" id="{f4b720fb-27ea-4397-968d-0b7215a64b61}">
            <xm:f>NOT(ISERROR(SEARCH(#REF!,AA846)))</xm:f>
            <xm:f>#REF!</xm:f>
          </x14:cfRule>
          <xm:sqref>AA846</xm:sqref>
        </x14:conditionalFormatting>
        <x14:conditionalFormatting xmlns:xm="http://schemas.microsoft.com/office/excel/2006/main">
          <x14:cfRule type="containsText" priority="678" operator="containsText" id="{23b8e118-6408-4c8a-be55-8f99391c7ef1}">
            <xm:f>NOT(ISERROR(SEARCH(#REF!,AA847)))</xm:f>
            <xm:f>#REF!</xm:f>
          </x14:cfRule>
          <xm:sqref>AA847</xm:sqref>
        </x14:conditionalFormatting>
        <x14:conditionalFormatting xmlns:xm="http://schemas.microsoft.com/office/excel/2006/main">
          <x14:cfRule type="containsText" priority="677" operator="containsText" id="{e1a64c9e-544b-4424-96c0-b8ddd72e0f1f}">
            <xm:f>NOT(ISERROR(SEARCH(#REF!,AA848)))</xm:f>
            <xm:f>#REF!</xm:f>
          </x14:cfRule>
          <xm:sqref>AA848</xm:sqref>
        </x14:conditionalFormatting>
        <x14:conditionalFormatting xmlns:xm="http://schemas.microsoft.com/office/excel/2006/main">
          <x14:cfRule type="containsText" priority="676" operator="containsText" id="{48d3eb07-b9be-4481-8f19-d13f4abe9984}">
            <xm:f>NOT(ISERROR(SEARCH(#REF!,AA849)))</xm:f>
            <xm:f>#REF!</xm:f>
          </x14:cfRule>
          <xm:sqref>AA849</xm:sqref>
        </x14:conditionalFormatting>
        <x14:conditionalFormatting xmlns:xm="http://schemas.microsoft.com/office/excel/2006/main">
          <x14:cfRule type="containsText" priority="675" operator="containsText" id="{f5a1c2d7-d290-4a5c-9b8a-b0243da900b4}">
            <xm:f>NOT(ISERROR(SEARCH(#REF!,AA850)))</xm:f>
            <xm:f>#REF!</xm:f>
          </x14:cfRule>
          <xm:sqref>AA850</xm:sqref>
        </x14:conditionalFormatting>
        <x14:conditionalFormatting xmlns:xm="http://schemas.microsoft.com/office/excel/2006/main">
          <x14:cfRule type="containsText" priority="674" operator="containsText" id="{49687656-3817-487e-abe2-59d8ccb0b338}">
            <xm:f>NOT(ISERROR(SEARCH(#REF!,AA851)))</xm:f>
            <xm:f>#REF!</xm:f>
          </x14:cfRule>
          <xm:sqref>AA851</xm:sqref>
        </x14:conditionalFormatting>
        <x14:conditionalFormatting xmlns:xm="http://schemas.microsoft.com/office/excel/2006/main">
          <x14:cfRule type="containsText" priority="673" operator="containsText" id="{fe7ad71a-aa54-4452-89e6-f7734abd4785}">
            <xm:f>NOT(ISERROR(SEARCH(#REF!,AA852)))</xm:f>
            <xm:f>#REF!</xm:f>
          </x14:cfRule>
          <xm:sqref>AA852</xm:sqref>
        </x14:conditionalFormatting>
        <x14:conditionalFormatting xmlns:xm="http://schemas.microsoft.com/office/excel/2006/main">
          <x14:cfRule type="containsText" priority="672" operator="containsText" id="{a65d2c43-b8aa-476e-836e-287a21834178}">
            <xm:f>NOT(ISERROR(SEARCH(#REF!,AA853)))</xm:f>
            <xm:f>#REF!</xm:f>
          </x14:cfRule>
          <xm:sqref>AA853</xm:sqref>
        </x14:conditionalFormatting>
        <x14:conditionalFormatting xmlns:xm="http://schemas.microsoft.com/office/excel/2006/main">
          <x14:cfRule type="containsText" priority="671" operator="containsText" id="{28d00712-be14-40ca-a412-b5ebf7f918c2}">
            <xm:f>NOT(ISERROR(SEARCH(#REF!,AA854)))</xm:f>
            <xm:f>#REF!</xm:f>
          </x14:cfRule>
          <xm:sqref>AA854</xm:sqref>
        </x14:conditionalFormatting>
        <x14:conditionalFormatting xmlns:xm="http://schemas.microsoft.com/office/excel/2006/main">
          <x14:cfRule type="containsText" priority="670" operator="containsText" id="{b036551d-9ad6-467c-b98c-2d5ef5b743b2}">
            <xm:f>NOT(ISERROR(SEARCH(#REF!,AA855)))</xm:f>
            <xm:f>#REF!</xm:f>
          </x14:cfRule>
          <xm:sqref>AA855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CG1885"/>
  <sheetViews>
    <sheetView zoomScale="88" zoomScaleNormal="88" workbookViewId="0">
      <pane xSplit="4" ySplit="1" topLeftCell="Y202" activePane="bottomRight" state="frozen"/>
      <selection/>
      <selection pane="topRight"/>
      <selection pane="bottomLeft"/>
      <selection pane="bottomRight" activeCell="C596" sqref="C596"/>
    </sheetView>
  </sheetViews>
  <sheetFormatPr defaultColWidth="8.33333333333333" defaultRowHeight="15"/>
  <cols>
    <col min="1" max="1" width="5.33333333333333" style="28" customWidth="1"/>
    <col min="2" max="2" width="9" style="28" customWidth="1"/>
    <col min="3" max="3" width="14.447619047619" style="28" customWidth="1"/>
    <col min="4" max="4" width="34.552380952381" style="28" customWidth="1"/>
    <col min="5" max="6" width="9.8952380952381" style="28" customWidth="1"/>
    <col min="7" max="8" width="13.8952380952381" style="28" customWidth="1"/>
    <col min="9" max="9" width="15.8952380952381" style="28" customWidth="1"/>
    <col min="10" max="13" width="11.552380952381" style="28" customWidth="1"/>
    <col min="14" max="14" width="10.447619047619" style="28" customWidth="1"/>
    <col min="15" max="15" width="12.1047619047619" style="28" customWidth="1"/>
    <col min="16" max="16" width="16.8952380952381" style="28" customWidth="1"/>
    <col min="17" max="18" width="6.44761904761905" style="28" customWidth="1"/>
    <col min="19" max="19" width="9.55238095238095" style="28" customWidth="1"/>
    <col min="20" max="20" width="11.8952380952381" style="28" customWidth="1"/>
    <col min="21" max="21" width="8.8952380952381" style="28" customWidth="1"/>
    <col min="22" max="22" width="10.552380952381" style="28" customWidth="1"/>
    <col min="23" max="23" width="21" style="28" customWidth="1"/>
    <col min="24" max="24" width="16.552380952381" style="28" customWidth="1"/>
    <col min="25" max="26" width="14.552380952381" style="28" customWidth="1"/>
    <col min="27" max="27" width="7.1047619047619" style="28" customWidth="1"/>
    <col min="28" max="28" width="23.3333333333333" style="28" customWidth="1"/>
    <col min="29" max="29" width="8.44761904761905" style="28" customWidth="1"/>
    <col min="30" max="30" width="9.1047619047619" style="28" customWidth="1"/>
    <col min="31" max="32" width="14.447619047619" style="28" customWidth="1"/>
    <col min="33" max="33" width="12.552380952381" style="28" customWidth="1"/>
    <col min="34" max="34" width="10.552380952381" style="28" customWidth="1"/>
    <col min="35" max="35" width="18.6666666666667" style="28" customWidth="1"/>
    <col min="36" max="36" width="11.447619047619" style="28" customWidth="1"/>
    <col min="37" max="37" width="14.552380952381" style="28" customWidth="1"/>
    <col min="38" max="38" width="8.33333333333333" style="28" customWidth="1"/>
    <col min="39" max="39" width="23" style="28" customWidth="1"/>
    <col min="40" max="40" width="17.447619047619" style="28" customWidth="1"/>
    <col min="41" max="41" width="13.1047619047619" style="28" customWidth="1"/>
    <col min="42" max="42" width="14.447619047619" style="28" customWidth="1"/>
    <col min="43" max="43" width="12.1047619047619" style="28" customWidth="1"/>
    <col min="44" max="44" width="14.447619047619" style="28" customWidth="1"/>
    <col min="45" max="45" width="17.1047619047619" style="28" customWidth="1"/>
    <col min="46" max="46" width="10.552380952381" style="28" customWidth="1"/>
    <col min="47" max="47" width="16.8952380952381" style="28" customWidth="1"/>
    <col min="48" max="48" width="13.6666666666667" style="28" customWidth="1"/>
    <col min="49" max="49" width="12.1047619047619" style="28" customWidth="1"/>
    <col min="50" max="50" width="13.6666666666667" style="28" customWidth="1"/>
    <col min="51" max="52" width="11.447619047619" style="28" customWidth="1"/>
    <col min="53" max="53" width="14.1047619047619" style="28" customWidth="1"/>
    <col min="54" max="54" width="12.8952380952381" style="28" customWidth="1"/>
    <col min="55" max="55" width="19.1047619047619" style="28" customWidth="1"/>
    <col min="56" max="56" width="10" style="28" customWidth="1"/>
    <col min="57" max="57" width="11.8952380952381" style="28" customWidth="1"/>
    <col min="58" max="59" width="15.6666666666667" style="28" customWidth="1"/>
    <col min="60" max="60" width="20.447619047619" style="28" customWidth="1"/>
    <col min="61" max="61" width="13.8952380952381" style="28" customWidth="1"/>
    <col min="62" max="62" width="17" style="28" customWidth="1"/>
    <col min="63" max="63" width="9.44761904761905" style="28" customWidth="1"/>
    <col min="64" max="64" width="11.6666666666667" style="28" customWidth="1"/>
    <col min="65" max="66" width="9.44761904761905" style="28" customWidth="1"/>
    <col min="67" max="67" width="11.1047619047619" style="28" customWidth="1"/>
    <col min="68" max="68" width="9.1047619047619" style="28" customWidth="1"/>
    <col min="69" max="69" width="16.447619047619" style="28" customWidth="1"/>
    <col min="70" max="70" width="8.8952380952381" style="28" customWidth="1"/>
    <col min="71" max="71" width="13.447619047619" style="28" customWidth="1"/>
    <col min="72" max="72" width="10" style="28" customWidth="1"/>
    <col min="73" max="73" width="8.33333333333333" style="28" customWidth="1"/>
    <col min="74" max="75" width="7" style="28" customWidth="1"/>
    <col min="76" max="76" width="8.8952380952381" style="28" customWidth="1"/>
    <col min="77" max="77" width="11.1047619047619" style="28" customWidth="1"/>
    <col min="78" max="78" width="23.3333333333333" style="28" customWidth="1"/>
    <col min="79" max="79" width="8.66666666666667" style="28" customWidth="1"/>
    <col min="80" max="80" width="11.8952380952381" style="28" customWidth="1"/>
    <col min="81" max="82" width="23.8952380952381" style="28" customWidth="1"/>
    <col min="83" max="83" width="21" style="28" customWidth="1"/>
    <col min="84" max="84" width="36" style="28" customWidth="1"/>
    <col min="85" max="85" width="14.1047619047619" style="28" customWidth="1"/>
    <col min="86" max="16384" width="8.33333333333333" style="28"/>
  </cols>
  <sheetData>
    <row r="1" s="19" customFormat="1" ht="39" customHeight="1" spans="1:85">
      <c r="A1" s="29" t="s">
        <v>229</v>
      </c>
      <c r="B1" s="30" t="s">
        <v>230</v>
      </c>
      <c r="C1" s="31" t="s">
        <v>231</v>
      </c>
      <c r="D1" s="32" t="s">
        <v>232</v>
      </c>
      <c r="E1" s="32" t="s">
        <v>233</v>
      </c>
      <c r="F1" s="32" t="s">
        <v>234</v>
      </c>
      <c r="G1" s="33" t="s">
        <v>235</v>
      </c>
      <c r="H1" s="33" t="s">
        <v>236</v>
      </c>
      <c r="I1" s="33" t="s">
        <v>237</v>
      </c>
      <c r="J1" s="32" t="s">
        <v>238</v>
      </c>
      <c r="K1" s="48" t="s">
        <v>239</v>
      </c>
      <c r="L1" s="48" t="s">
        <v>240</v>
      </c>
      <c r="M1" s="48" t="s">
        <v>241</v>
      </c>
      <c r="N1" s="32" t="s">
        <v>242</v>
      </c>
      <c r="O1" s="32" t="s">
        <v>243</v>
      </c>
      <c r="P1" s="32" t="s">
        <v>244</v>
      </c>
      <c r="Q1" s="32" t="s">
        <v>245</v>
      </c>
      <c r="R1" s="32" t="s">
        <v>246</v>
      </c>
      <c r="S1" s="32" t="s">
        <v>247</v>
      </c>
      <c r="T1" s="32" t="s">
        <v>248</v>
      </c>
      <c r="U1" s="32" t="s">
        <v>249</v>
      </c>
      <c r="V1" s="32" t="s">
        <v>250</v>
      </c>
      <c r="W1" s="32" t="s">
        <v>251</v>
      </c>
      <c r="X1" s="32" t="s">
        <v>252</v>
      </c>
      <c r="Y1" s="32" t="s">
        <v>253</v>
      </c>
      <c r="Z1" s="32" t="s">
        <v>254</v>
      </c>
      <c r="AA1" s="32" t="s">
        <v>255</v>
      </c>
      <c r="AB1" s="32" t="s">
        <v>256</v>
      </c>
      <c r="AC1" s="32" t="s">
        <v>257</v>
      </c>
      <c r="AD1" s="32" t="s">
        <v>258</v>
      </c>
      <c r="AE1" s="32" t="s">
        <v>259</v>
      </c>
      <c r="AF1" s="32" t="s">
        <v>260</v>
      </c>
      <c r="AG1" s="32" t="s">
        <v>261</v>
      </c>
      <c r="AH1" s="32" t="s">
        <v>262</v>
      </c>
      <c r="AI1" s="32" t="s">
        <v>263</v>
      </c>
      <c r="AJ1" s="32" t="s">
        <v>264</v>
      </c>
      <c r="AK1" s="32" t="s">
        <v>265</v>
      </c>
      <c r="AL1" s="32" t="s">
        <v>266</v>
      </c>
      <c r="AM1" s="32" t="s">
        <v>267</v>
      </c>
      <c r="AN1" s="32" t="s">
        <v>268</v>
      </c>
      <c r="AO1" s="32" t="s">
        <v>269</v>
      </c>
      <c r="AP1" s="32" t="s">
        <v>270</v>
      </c>
      <c r="AQ1" s="32" t="s">
        <v>271</v>
      </c>
      <c r="AR1" s="32" t="s">
        <v>272</v>
      </c>
      <c r="AS1" s="32" t="s">
        <v>273</v>
      </c>
      <c r="AT1" s="32" t="s">
        <v>274</v>
      </c>
      <c r="AU1" s="32" t="s">
        <v>275</v>
      </c>
      <c r="AV1" s="32" t="s">
        <v>276</v>
      </c>
      <c r="AW1" s="32" t="s">
        <v>277</v>
      </c>
      <c r="AX1" s="32" t="s">
        <v>278</v>
      </c>
      <c r="AY1" s="32" t="s">
        <v>279</v>
      </c>
      <c r="AZ1" s="32" t="s">
        <v>280</v>
      </c>
      <c r="BA1" s="54" t="s">
        <v>281</v>
      </c>
      <c r="BB1" s="55" t="s">
        <v>282</v>
      </c>
      <c r="BC1" s="55" t="s">
        <v>283</v>
      </c>
      <c r="BD1" s="32" t="s">
        <v>284</v>
      </c>
      <c r="BE1" s="32" t="s">
        <v>285</v>
      </c>
      <c r="BF1" s="32" t="s">
        <v>286</v>
      </c>
      <c r="BG1" s="32" t="s">
        <v>287</v>
      </c>
      <c r="BH1" s="32" t="s">
        <v>288</v>
      </c>
      <c r="BI1" s="32" t="s">
        <v>289</v>
      </c>
      <c r="BJ1" s="32" t="s">
        <v>290</v>
      </c>
      <c r="BK1" s="32" t="s">
        <v>291</v>
      </c>
      <c r="BL1" s="56" t="s">
        <v>292</v>
      </c>
      <c r="BM1" s="56" t="s">
        <v>293</v>
      </c>
      <c r="BN1" s="56" t="s">
        <v>294</v>
      </c>
      <c r="BO1" s="56" t="s">
        <v>295</v>
      </c>
      <c r="BP1" s="56" t="s">
        <v>296</v>
      </c>
      <c r="BQ1" s="56" t="s">
        <v>297</v>
      </c>
      <c r="BR1" s="56" t="s">
        <v>298</v>
      </c>
      <c r="BS1" s="56" t="s">
        <v>299</v>
      </c>
      <c r="BT1" s="32" t="s">
        <v>300</v>
      </c>
      <c r="BU1" s="32" t="s">
        <v>301</v>
      </c>
      <c r="BV1" s="32" t="s">
        <v>302</v>
      </c>
      <c r="BW1" s="32" t="s">
        <v>303</v>
      </c>
      <c r="BX1" s="32" t="s">
        <v>304</v>
      </c>
      <c r="BY1" s="32" t="s">
        <v>305</v>
      </c>
      <c r="BZ1" s="32" t="s">
        <v>306</v>
      </c>
      <c r="CA1" s="32" t="s">
        <v>307</v>
      </c>
      <c r="CB1" s="32" t="s">
        <v>308</v>
      </c>
      <c r="CC1" s="58" t="s">
        <v>309</v>
      </c>
      <c r="CD1" s="58" t="s">
        <v>310</v>
      </c>
      <c r="CE1" s="59" t="s">
        <v>311</v>
      </c>
      <c r="CF1" s="32" t="s">
        <v>312</v>
      </c>
      <c r="CG1" s="32" t="s">
        <v>313</v>
      </c>
    </row>
    <row r="2" hidden="1" spans="1:85">
      <c r="A2" s="34">
        <v>1</v>
      </c>
      <c r="B2" s="35"/>
      <c r="C2" s="36" t="s">
        <v>314</v>
      </c>
      <c r="D2" s="37" t="s">
        <v>315</v>
      </c>
      <c r="E2" s="38">
        <v>28.4493</v>
      </c>
      <c r="F2" s="38">
        <v>-15.3257</v>
      </c>
      <c r="G2" s="37" t="s">
        <v>316</v>
      </c>
      <c r="H2" s="37" t="e">
        <v>#N/A</v>
      </c>
      <c r="I2" s="49" t="s">
        <v>316</v>
      </c>
      <c r="J2" s="50" t="s">
        <v>316</v>
      </c>
      <c r="K2" s="42" t="s">
        <v>317</v>
      </c>
      <c r="L2" s="42" t="s">
        <v>317</v>
      </c>
      <c r="M2" s="42" t="s">
        <v>317</v>
      </c>
      <c r="N2" s="42" t="s">
        <v>318</v>
      </c>
      <c r="O2" s="42" t="s">
        <v>319</v>
      </c>
      <c r="P2" s="42" t="s">
        <v>319</v>
      </c>
      <c r="Q2" s="42" t="s">
        <v>320</v>
      </c>
      <c r="R2" s="42" t="s">
        <v>320</v>
      </c>
      <c r="S2" s="42" t="s">
        <v>321</v>
      </c>
      <c r="T2" s="42" t="s">
        <v>322</v>
      </c>
      <c r="U2" s="42" t="s">
        <v>323</v>
      </c>
      <c r="V2" s="51" t="s">
        <v>324</v>
      </c>
      <c r="W2" s="42" t="s">
        <v>325</v>
      </c>
      <c r="X2" s="49" t="s">
        <v>326</v>
      </c>
      <c r="Y2" s="42" t="s">
        <v>327</v>
      </c>
      <c r="Z2" s="42" t="s">
        <v>327</v>
      </c>
      <c r="AA2" s="42" t="s">
        <v>328</v>
      </c>
      <c r="AB2" s="49" t="s">
        <v>329</v>
      </c>
      <c r="AC2" s="50" t="s">
        <v>330</v>
      </c>
      <c r="AD2" s="50" t="s">
        <v>330</v>
      </c>
      <c r="AE2" s="43" t="s">
        <v>331</v>
      </c>
      <c r="AF2" s="50"/>
      <c r="AG2" s="50"/>
      <c r="AH2" s="50"/>
      <c r="AI2" s="50"/>
      <c r="AJ2" s="50"/>
      <c r="AK2" s="50"/>
      <c r="AL2" s="50" t="s">
        <v>327</v>
      </c>
      <c r="AM2" s="42" t="s">
        <v>332</v>
      </c>
      <c r="AN2" s="50"/>
      <c r="AO2" s="50"/>
      <c r="AP2" s="42" t="s">
        <v>333</v>
      </c>
      <c r="AQ2" s="53">
        <v>100</v>
      </c>
      <c r="AR2" s="53">
        <v>48</v>
      </c>
      <c r="AS2" s="53">
        <v>100</v>
      </c>
      <c r="AT2" s="53">
        <v>2</v>
      </c>
      <c r="AU2" s="42" t="s">
        <v>327</v>
      </c>
      <c r="AV2" s="42" t="s">
        <v>327</v>
      </c>
      <c r="AW2" s="42" t="s">
        <v>327</v>
      </c>
      <c r="AX2" s="42" t="s">
        <v>327</v>
      </c>
      <c r="AY2" s="42" t="s">
        <v>327</v>
      </c>
      <c r="AZ2" s="51">
        <v>32</v>
      </c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26" t="s">
        <v>314</v>
      </c>
    </row>
    <row r="3" hidden="1" spans="1:85">
      <c r="A3" s="39">
        <v>624</v>
      </c>
      <c r="B3" s="40" t="s">
        <v>334</v>
      </c>
      <c r="C3" s="41" t="s">
        <v>335</v>
      </c>
      <c r="D3" s="42" t="s">
        <v>336</v>
      </c>
      <c r="E3" s="43">
        <v>28.6277</v>
      </c>
      <c r="F3" s="44">
        <v>-12.97624</v>
      </c>
      <c r="G3" s="42" t="s">
        <v>337</v>
      </c>
      <c r="H3" s="37">
        <v>2.5</v>
      </c>
      <c r="I3" s="42" t="s">
        <v>338</v>
      </c>
      <c r="J3" s="42" t="s">
        <v>339</v>
      </c>
      <c r="K3" s="42" t="s">
        <v>340</v>
      </c>
      <c r="L3" s="42" t="s">
        <v>340</v>
      </c>
      <c r="M3" s="42" t="s">
        <v>317</v>
      </c>
      <c r="N3" s="42" t="s">
        <v>341</v>
      </c>
      <c r="O3" s="42" t="s">
        <v>342</v>
      </c>
      <c r="P3" s="42" t="s">
        <v>343</v>
      </c>
      <c r="Q3" s="42" t="s">
        <v>320</v>
      </c>
      <c r="R3" s="42" t="s">
        <v>320</v>
      </c>
      <c r="S3" s="42" t="s">
        <v>321</v>
      </c>
      <c r="T3" s="42" t="s">
        <v>344</v>
      </c>
      <c r="U3" s="42" t="s">
        <v>323</v>
      </c>
      <c r="V3" s="52">
        <v>60</v>
      </c>
      <c r="W3" s="42" t="s">
        <v>325</v>
      </c>
      <c r="X3" s="42" t="s">
        <v>345</v>
      </c>
      <c r="Y3" s="42" t="s">
        <v>2</v>
      </c>
      <c r="Z3" s="42" t="s">
        <v>2</v>
      </c>
      <c r="AA3" s="42" t="s">
        <v>346</v>
      </c>
      <c r="AB3" s="42" t="s">
        <v>347</v>
      </c>
      <c r="AC3" s="42" t="s">
        <v>348</v>
      </c>
      <c r="AD3" s="42" t="s">
        <v>348</v>
      </c>
      <c r="AE3" s="42" t="s">
        <v>349</v>
      </c>
      <c r="AF3" s="42" t="s">
        <v>349</v>
      </c>
      <c r="AG3" s="42">
        <v>20</v>
      </c>
      <c r="AH3" s="42" t="s">
        <v>350</v>
      </c>
      <c r="AI3" s="42">
        <v>0</v>
      </c>
      <c r="AJ3" s="42" t="s">
        <v>351</v>
      </c>
      <c r="AK3" s="42">
        <v>0</v>
      </c>
      <c r="AL3" s="42">
        <v>600</v>
      </c>
      <c r="AM3" s="42" t="s">
        <v>332</v>
      </c>
      <c r="AN3" s="42" t="s">
        <v>352</v>
      </c>
      <c r="AO3" s="42">
        <v>400</v>
      </c>
      <c r="AP3" s="42" t="s">
        <v>333</v>
      </c>
      <c r="AQ3" s="42">
        <v>400</v>
      </c>
      <c r="AR3" s="42">
        <v>48</v>
      </c>
      <c r="AS3" s="42">
        <v>100</v>
      </c>
      <c r="AT3" s="42">
        <f>AQ3/AS3</f>
        <v>4</v>
      </c>
      <c r="AU3" s="42" t="s">
        <v>327</v>
      </c>
      <c r="AV3" s="42" t="s">
        <v>327</v>
      </c>
      <c r="AW3" s="42" t="s">
        <v>327</v>
      </c>
      <c r="AX3" s="42" t="s">
        <v>353</v>
      </c>
      <c r="AY3" s="42" t="s">
        <v>327</v>
      </c>
      <c r="AZ3" s="51">
        <v>116.4</v>
      </c>
      <c r="BA3" s="42">
        <v>0</v>
      </c>
      <c r="BB3" s="42">
        <v>3</v>
      </c>
      <c r="BC3" s="42" t="s">
        <v>354</v>
      </c>
      <c r="BD3" s="49" t="s">
        <v>334</v>
      </c>
      <c r="BE3" s="49" t="s">
        <v>355</v>
      </c>
      <c r="BF3" s="42" t="s">
        <v>356</v>
      </c>
      <c r="BG3" s="42"/>
      <c r="BH3" s="42">
        <v>0</v>
      </c>
      <c r="BI3" s="42" t="s">
        <v>357</v>
      </c>
      <c r="BJ3" s="42" t="s">
        <v>358</v>
      </c>
      <c r="BK3" s="57">
        <v>44778</v>
      </c>
      <c r="BL3" s="42" t="s">
        <v>317</v>
      </c>
      <c r="BM3" s="42" t="s">
        <v>317</v>
      </c>
      <c r="BN3" s="42"/>
      <c r="BO3" s="42"/>
      <c r="BP3" s="42" t="s">
        <v>359</v>
      </c>
      <c r="BQ3" s="42" t="s">
        <v>359</v>
      </c>
      <c r="BR3" s="42" t="s">
        <v>359</v>
      </c>
      <c r="BS3" s="42"/>
      <c r="BT3" s="42" t="s">
        <v>360</v>
      </c>
      <c r="BU3" s="42" t="s">
        <v>317</v>
      </c>
      <c r="BV3" s="42" t="s">
        <v>317</v>
      </c>
      <c r="BW3" s="42"/>
      <c r="BX3" s="42"/>
      <c r="BY3" s="42" t="s">
        <v>353</v>
      </c>
      <c r="BZ3" s="42" t="s">
        <v>353</v>
      </c>
      <c r="CA3" s="42"/>
      <c r="CB3" s="42" t="s">
        <v>353</v>
      </c>
      <c r="CC3" s="42"/>
      <c r="CD3" s="42"/>
      <c r="CE3" s="42"/>
      <c r="CF3" s="42"/>
      <c r="CG3" s="26" t="s">
        <v>335</v>
      </c>
    </row>
    <row r="4" hidden="1" spans="1:85">
      <c r="A4" s="39">
        <v>408</v>
      </c>
      <c r="B4" s="45" t="s">
        <v>361</v>
      </c>
      <c r="C4" s="46" t="s">
        <v>362</v>
      </c>
      <c r="D4" s="42" t="s">
        <v>363</v>
      </c>
      <c r="E4" s="43">
        <v>28.61934</v>
      </c>
      <c r="F4" s="44">
        <v>-12.98005</v>
      </c>
      <c r="G4" s="42" t="s">
        <v>337</v>
      </c>
      <c r="H4" s="37">
        <v>2.5</v>
      </c>
      <c r="I4" s="42" t="s">
        <v>338</v>
      </c>
      <c r="J4" s="42" t="s">
        <v>339</v>
      </c>
      <c r="K4" s="42" t="s">
        <v>340</v>
      </c>
      <c r="L4" s="42" t="s">
        <v>340</v>
      </c>
      <c r="M4" s="42" t="s">
        <v>317</v>
      </c>
      <c r="N4" s="42" t="s">
        <v>341</v>
      </c>
      <c r="O4" s="42" t="s">
        <v>364</v>
      </c>
      <c r="P4" s="42" t="s">
        <v>365</v>
      </c>
      <c r="Q4" s="42" t="s">
        <v>320</v>
      </c>
      <c r="R4" s="42" t="s">
        <v>320</v>
      </c>
      <c r="S4" s="42" t="s">
        <v>321</v>
      </c>
      <c r="T4" s="42" t="s">
        <v>344</v>
      </c>
      <c r="U4" s="42" t="s">
        <v>323</v>
      </c>
      <c r="V4" s="52">
        <v>36</v>
      </c>
      <c r="W4" s="42" t="s">
        <v>366</v>
      </c>
      <c r="X4" s="42" t="s">
        <v>345</v>
      </c>
      <c r="Y4" s="42" t="s">
        <v>2</v>
      </c>
      <c r="Z4" s="42" t="s">
        <v>2</v>
      </c>
      <c r="AA4" s="42" t="s">
        <v>346</v>
      </c>
      <c r="AB4" s="42" t="s">
        <v>347</v>
      </c>
      <c r="AC4" s="42" t="s">
        <v>348</v>
      </c>
      <c r="AD4" s="42" t="s">
        <v>348</v>
      </c>
      <c r="AE4" s="42" t="s">
        <v>367</v>
      </c>
      <c r="AF4" s="42" t="s">
        <v>367</v>
      </c>
      <c r="AG4" s="42">
        <v>20</v>
      </c>
      <c r="AH4" s="42" t="s">
        <v>368</v>
      </c>
      <c r="AI4" s="42" t="s">
        <v>369</v>
      </c>
      <c r="AJ4" s="42" t="s">
        <v>370</v>
      </c>
      <c r="AK4" s="42">
        <v>0</v>
      </c>
      <c r="AL4" s="42">
        <v>750</v>
      </c>
      <c r="AM4" s="42" t="s">
        <v>371</v>
      </c>
      <c r="AN4" s="42" t="s">
        <v>372</v>
      </c>
      <c r="AO4" s="42">
        <v>250</v>
      </c>
      <c r="AP4" s="42" t="s">
        <v>373</v>
      </c>
      <c r="AQ4" s="42">
        <v>600</v>
      </c>
      <c r="AR4" s="42">
        <v>2</v>
      </c>
      <c r="AS4" s="42">
        <v>600</v>
      </c>
      <c r="AT4" s="42">
        <v>24</v>
      </c>
      <c r="AU4" s="42" t="s">
        <v>374</v>
      </c>
      <c r="AV4" s="42" t="s">
        <v>374</v>
      </c>
      <c r="AW4" s="42">
        <v>18000</v>
      </c>
      <c r="AX4" s="42">
        <v>18000</v>
      </c>
      <c r="AY4" s="42">
        <v>2</v>
      </c>
      <c r="AZ4" s="51">
        <v>68.2</v>
      </c>
      <c r="BA4" s="42">
        <v>0</v>
      </c>
      <c r="BB4" s="42">
        <v>2</v>
      </c>
      <c r="BC4" s="42" t="s">
        <v>375</v>
      </c>
      <c r="BD4" s="49" t="s">
        <v>361</v>
      </c>
      <c r="BE4" s="49" t="s">
        <v>376</v>
      </c>
      <c r="BF4" s="42" t="s">
        <v>356</v>
      </c>
      <c r="BG4" s="42"/>
      <c r="BH4" s="42">
        <v>0</v>
      </c>
      <c r="BI4" s="42" t="s">
        <v>357</v>
      </c>
      <c r="BJ4" s="42" t="s">
        <v>358</v>
      </c>
      <c r="BK4" s="57">
        <v>44778</v>
      </c>
      <c r="BL4" s="42" t="s">
        <v>317</v>
      </c>
      <c r="BM4" s="42" t="s">
        <v>317</v>
      </c>
      <c r="BN4" s="42"/>
      <c r="BO4" s="42"/>
      <c r="BP4" s="42" t="s">
        <v>359</v>
      </c>
      <c r="BQ4" s="42" t="s">
        <v>359</v>
      </c>
      <c r="BR4" s="42" t="s">
        <v>359</v>
      </c>
      <c r="BS4" s="42"/>
      <c r="BT4" s="42" t="s">
        <v>360</v>
      </c>
      <c r="BU4" s="42" t="s">
        <v>317</v>
      </c>
      <c r="BV4" s="42" t="s">
        <v>317</v>
      </c>
      <c r="BW4" s="42"/>
      <c r="BX4" s="42"/>
      <c r="BY4" s="42" t="s">
        <v>353</v>
      </c>
      <c r="BZ4" s="42" t="s">
        <v>353</v>
      </c>
      <c r="CA4" s="42"/>
      <c r="CB4" s="42" t="s">
        <v>353</v>
      </c>
      <c r="CC4" s="42"/>
      <c r="CD4" s="42"/>
      <c r="CE4" s="42"/>
      <c r="CF4" s="42"/>
      <c r="CG4" s="26" t="s">
        <v>362</v>
      </c>
    </row>
    <row r="5" hidden="1" spans="1:85">
      <c r="A5" s="34">
        <v>1721</v>
      </c>
      <c r="B5" s="42" t="s">
        <v>377</v>
      </c>
      <c r="C5" s="46" t="s">
        <v>378</v>
      </c>
      <c r="D5" s="42" t="s">
        <v>379</v>
      </c>
      <c r="E5" s="43">
        <v>28.63875</v>
      </c>
      <c r="F5" s="44">
        <v>-12.97328333</v>
      </c>
      <c r="G5" s="42" t="s">
        <v>337</v>
      </c>
      <c r="H5" s="37">
        <v>4.5</v>
      </c>
      <c r="I5" s="42" t="s">
        <v>338</v>
      </c>
      <c r="J5" s="42" t="s">
        <v>339</v>
      </c>
      <c r="K5" s="42" t="s">
        <v>340</v>
      </c>
      <c r="L5" s="42" t="s">
        <v>340</v>
      </c>
      <c r="M5" s="42" t="s">
        <v>317</v>
      </c>
      <c r="N5" s="42" t="s">
        <v>341</v>
      </c>
      <c r="O5" s="42" t="s">
        <v>342</v>
      </c>
      <c r="P5" s="42" t="s">
        <v>380</v>
      </c>
      <c r="Q5" s="42" t="s">
        <v>320</v>
      </c>
      <c r="R5" s="42" t="s">
        <v>381</v>
      </c>
      <c r="S5" s="42" t="s">
        <v>321</v>
      </c>
      <c r="T5" s="42" t="s">
        <v>344</v>
      </c>
      <c r="U5" s="42" t="s">
        <v>323</v>
      </c>
      <c r="V5" s="52">
        <v>60</v>
      </c>
      <c r="W5" s="42" t="s">
        <v>366</v>
      </c>
      <c r="X5" s="42" t="s">
        <v>345</v>
      </c>
      <c r="Y5" s="42" t="s">
        <v>2</v>
      </c>
      <c r="Z5" s="42" t="s">
        <v>2</v>
      </c>
      <c r="AA5" s="42" t="s">
        <v>346</v>
      </c>
      <c r="AB5" s="42" t="s">
        <v>347</v>
      </c>
      <c r="AC5" s="42" t="s">
        <v>348</v>
      </c>
      <c r="AD5" s="42" t="s">
        <v>348</v>
      </c>
      <c r="AE5" s="42" t="s">
        <v>382</v>
      </c>
      <c r="AF5" s="42" t="s">
        <v>382</v>
      </c>
      <c r="AG5" s="42">
        <v>30</v>
      </c>
      <c r="AH5" s="42" t="s">
        <v>350</v>
      </c>
      <c r="AI5" s="42" t="s">
        <v>383</v>
      </c>
      <c r="AJ5" s="42" t="s">
        <v>351</v>
      </c>
      <c r="AK5" s="42">
        <v>0</v>
      </c>
      <c r="AL5" s="42">
        <v>1000</v>
      </c>
      <c r="AM5" s="42" t="s">
        <v>332</v>
      </c>
      <c r="AN5" s="42" t="s">
        <v>352</v>
      </c>
      <c r="AO5" s="42">
        <v>400</v>
      </c>
      <c r="AP5" s="42" t="s">
        <v>384</v>
      </c>
      <c r="AQ5" s="42">
        <v>1200</v>
      </c>
      <c r="AR5" s="42">
        <v>2</v>
      </c>
      <c r="AS5" s="42">
        <v>600</v>
      </c>
      <c r="AT5" s="42">
        <v>48</v>
      </c>
      <c r="AU5" s="42" t="s">
        <v>385</v>
      </c>
      <c r="AV5" s="42" t="s">
        <v>385</v>
      </c>
      <c r="AW5" s="42">
        <v>18000</v>
      </c>
      <c r="AX5" s="42">
        <v>18000</v>
      </c>
      <c r="AY5" s="42">
        <v>2</v>
      </c>
      <c r="AZ5" s="51">
        <v>135</v>
      </c>
      <c r="BA5" s="42">
        <v>0</v>
      </c>
      <c r="BB5" s="42">
        <v>2</v>
      </c>
      <c r="BC5" s="42" t="s">
        <v>386</v>
      </c>
      <c r="BD5" s="49" t="s">
        <v>377</v>
      </c>
      <c r="BE5" s="49">
        <v>0</v>
      </c>
      <c r="BF5" s="42" t="s">
        <v>356</v>
      </c>
      <c r="BG5" s="42"/>
      <c r="BH5" s="42" t="s">
        <v>340</v>
      </c>
      <c r="BI5" s="42" t="s">
        <v>357</v>
      </c>
      <c r="BJ5" s="42" t="s">
        <v>358</v>
      </c>
      <c r="BK5" s="57">
        <v>44778</v>
      </c>
      <c r="BL5" s="42" t="s">
        <v>317</v>
      </c>
      <c r="BM5" s="42" t="s">
        <v>317</v>
      </c>
      <c r="BN5" s="42"/>
      <c r="BO5" s="42"/>
      <c r="BP5" s="42" t="s">
        <v>359</v>
      </c>
      <c r="BQ5" s="42" t="s">
        <v>359</v>
      </c>
      <c r="BR5" s="42" t="s">
        <v>359</v>
      </c>
      <c r="BS5" s="42"/>
      <c r="BT5" s="42" t="s">
        <v>360</v>
      </c>
      <c r="BU5" s="42" t="s">
        <v>317</v>
      </c>
      <c r="BV5" s="42" t="s">
        <v>317</v>
      </c>
      <c r="BW5" s="42"/>
      <c r="BX5" s="42"/>
      <c r="BY5" s="42" t="s">
        <v>353</v>
      </c>
      <c r="BZ5" s="42" t="s">
        <v>353</v>
      </c>
      <c r="CA5" s="42"/>
      <c r="CB5" s="42" t="s">
        <v>353</v>
      </c>
      <c r="CC5" s="42"/>
      <c r="CD5" s="42"/>
      <c r="CE5" s="42"/>
      <c r="CF5" s="42"/>
      <c r="CG5" s="26" t="s">
        <v>378</v>
      </c>
    </row>
    <row r="6" hidden="1" spans="1:85">
      <c r="A6" s="39">
        <v>1420</v>
      </c>
      <c r="B6" s="42" t="s">
        <v>387</v>
      </c>
      <c r="C6" s="46" t="s">
        <v>388</v>
      </c>
      <c r="D6" s="42" t="s">
        <v>389</v>
      </c>
      <c r="E6" s="43">
        <v>28.63965</v>
      </c>
      <c r="F6" s="44">
        <v>-12.96452</v>
      </c>
      <c r="G6" s="42" t="s">
        <v>337</v>
      </c>
      <c r="H6" s="37">
        <v>2.5</v>
      </c>
      <c r="I6" s="42" t="s">
        <v>338</v>
      </c>
      <c r="J6" s="42" t="s">
        <v>339</v>
      </c>
      <c r="K6" s="42" t="s">
        <v>340</v>
      </c>
      <c r="L6" s="42" t="s">
        <v>317</v>
      </c>
      <c r="M6" s="42" t="s">
        <v>317</v>
      </c>
      <c r="N6" s="42" t="s">
        <v>341</v>
      </c>
      <c r="O6" s="42" t="s">
        <v>342</v>
      </c>
      <c r="P6" s="42" t="s">
        <v>380</v>
      </c>
      <c r="Q6" s="42" t="s">
        <v>320</v>
      </c>
      <c r="R6" s="42" t="s">
        <v>390</v>
      </c>
      <c r="S6" s="42" t="s">
        <v>321</v>
      </c>
      <c r="T6" s="42" t="s">
        <v>344</v>
      </c>
      <c r="U6" s="42" t="s">
        <v>323</v>
      </c>
      <c r="V6" s="52">
        <v>36</v>
      </c>
      <c r="W6" s="42" t="s">
        <v>325</v>
      </c>
      <c r="X6" s="42" t="s">
        <v>345</v>
      </c>
      <c r="Y6" s="42" t="s">
        <v>2</v>
      </c>
      <c r="Z6" s="42" t="s">
        <v>2</v>
      </c>
      <c r="AA6" s="42" t="s">
        <v>346</v>
      </c>
      <c r="AB6" s="42" t="s">
        <v>347</v>
      </c>
      <c r="AC6" s="42" t="s">
        <v>348</v>
      </c>
      <c r="AD6" s="42" t="s">
        <v>348</v>
      </c>
      <c r="AE6" s="42" t="s">
        <v>391</v>
      </c>
      <c r="AF6" s="42" t="s">
        <v>391</v>
      </c>
      <c r="AG6" s="42">
        <v>20</v>
      </c>
      <c r="AH6" s="42" t="s">
        <v>350</v>
      </c>
      <c r="AI6" s="42" t="s">
        <v>392</v>
      </c>
      <c r="AJ6" s="42" t="s">
        <v>351</v>
      </c>
      <c r="AK6" s="42">
        <v>0</v>
      </c>
      <c r="AL6" s="42">
        <v>600</v>
      </c>
      <c r="AM6" s="42" t="s">
        <v>332</v>
      </c>
      <c r="AN6" s="42" t="s">
        <v>352</v>
      </c>
      <c r="AO6" s="42">
        <v>400</v>
      </c>
      <c r="AP6" s="42" t="s">
        <v>384</v>
      </c>
      <c r="AQ6" s="42">
        <v>600</v>
      </c>
      <c r="AR6" s="42">
        <v>2</v>
      </c>
      <c r="AS6" s="42">
        <v>600</v>
      </c>
      <c r="AT6" s="42">
        <v>24</v>
      </c>
      <c r="AU6" s="42" t="s">
        <v>327</v>
      </c>
      <c r="AV6" s="42" t="s">
        <v>327</v>
      </c>
      <c r="AW6" s="42" t="s">
        <v>327</v>
      </c>
      <c r="AX6" s="42" t="s">
        <v>353</v>
      </c>
      <c r="AY6" s="42" t="s">
        <v>327</v>
      </c>
      <c r="AZ6" s="51">
        <v>98</v>
      </c>
      <c r="BA6" s="42">
        <v>0</v>
      </c>
      <c r="BB6" s="42">
        <v>3</v>
      </c>
      <c r="BC6" s="42" t="s">
        <v>354</v>
      </c>
      <c r="BD6" s="49" t="s">
        <v>387</v>
      </c>
      <c r="BE6" s="49" t="s">
        <v>393</v>
      </c>
      <c r="BF6" s="42" t="s">
        <v>356</v>
      </c>
      <c r="BG6" s="42"/>
      <c r="BH6" s="42">
        <v>0</v>
      </c>
      <c r="BI6" s="42" t="s">
        <v>357</v>
      </c>
      <c r="BJ6" s="42" t="s">
        <v>358</v>
      </c>
      <c r="BK6" s="57">
        <v>44778</v>
      </c>
      <c r="BL6" s="42" t="s">
        <v>317</v>
      </c>
      <c r="BM6" s="42" t="s">
        <v>317</v>
      </c>
      <c r="BN6" s="42"/>
      <c r="BO6" s="42"/>
      <c r="BP6" s="42" t="s">
        <v>359</v>
      </c>
      <c r="BQ6" s="42" t="s">
        <v>359</v>
      </c>
      <c r="BR6" s="42" t="s">
        <v>359</v>
      </c>
      <c r="BS6" s="42"/>
      <c r="BT6" s="42" t="s">
        <v>360</v>
      </c>
      <c r="BU6" s="42" t="s">
        <v>317</v>
      </c>
      <c r="BV6" s="42" t="s">
        <v>317</v>
      </c>
      <c r="BW6" s="42"/>
      <c r="BX6" s="42"/>
      <c r="BY6" s="42" t="s">
        <v>353</v>
      </c>
      <c r="BZ6" s="42" t="s">
        <v>353</v>
      </c>
      <c r="CA6" s="42"/>
      <c r="CB6" s="42" t="s">
        <v>353</v>
      </c>
      <c r="CC6" s="42"/>
      <c r="CD6" s="42"/>
      <c r="CE6" s="42"/>
      <c r="CF6" s="42"/>
      <c r="CG6" s="26" t="s">
        <v>388</v>
      </c>
    </row>
    <row r="7" hidden="1" spans="1:85">
      <c r="A7" s="39">
        <v>1548</v>
      </c>
      <c r="B7" s="42" t="s">
        <v>394</v>
      </c>
      <c r="C7" s="46" t="s">
        <v>395</v>
      </c>
      <c r="D7" s="42" t="s">
        <v>396</v>
      </c>
      <c r="E7" s="43">
        <v>28.6305</v>
      </c>
      <c r="F7" s="44">
        <v>-12.95856667</v>
      </c>
      <c r="G7" s="42" t="s">
        <v>337</v>
      </c>
      <c r="H7" s="37" t="s">
        <v>327</v>
      </c>
      <c r="I7" s="42" t="s">
        <v>338</v>
      </c>
      <c r="J7" s="42" t="s">
        <v>339</v>
      </c>
      <c r="K7" s="42" t="s">
        <v>340</v>
      </c>
      <c r="L7" s="42" t="s">
        <v>317</v>
      </c>
      <c r="M7" s="42" t="s">
        <v>317</v>
      </c>
      <c r="N7" s="42" t="s">
        <v>341</v>
      </c>
      <c r="O7" s="42" t="s">
        <v>342</v>
      </c>
      <c r="P7" s="42" t="s">
        <v>380</v>
      </c>
      <c r="Q7" s="42" t="s">
        <v>320</v>
      </c>
      <c r="R7" s="42" t="s">
        <v>320</v>
      </c>
      <c r="S7" s="42" t="s">
        <v>321</v>
      </c>
      <c r="T7" s="42" t="s">
        <v>344</v>
      </c>
      <c r="U7" s="42" t="s">
        <v>397</v>
      </c>
      <c r="V7" s="52" t="s">
        <v>324</v>
      </c>
      <c r="W7" s="42" t="s">
        <v>366</v>
      </c>
      <c r="X7" s="42" t="s">
        <v>345</v>
      </c>
      <c r="Y7" s="42" t="s">
        <v>2</v>
      </c>
      <c r="Z7" s="42" t="s">
        <v>2</v>
      </c>
      <c r="AA7" s="42" t="s">
        <v>346</v>
      </c>
      <c r="AB7" s="42" t="s">
        <v>347</v>
      </c>
      <c r="AC7" s="42" t="s">
        <v>225</v>
      </c>
      <c r="AD7" s="42" t="s">
        <v>330</v>
      </c>
      <c r="AE7" s="42" t="s">
        <v>327</v>
      </c>
      <c r="AF7" s="42" t="s">
        <v>327</v>
      </c>
      <c r="AG7" s="42" t="s">
        <v>327</v>
      </c>
      <c r="AH7" s="42" t="s">
        <v>327</v>
      </c>
      <c r="AI7" s="42" t="s">
        <v>327</v>
      </c>
      <c r="AJ7" s="42" t="s">
        <v>327</v>
      </c>
      <c r="AK7" s="42" t="s">
        <v>327</v>
      </c>
      <c r="AL7" s="42" t="s">
        <v>327</v>
      </c>
      <c r="AM7" s="42" t="s">
        <v>371</v>
      </c>
      <c r="AN7" s="42" t="s">
        <v>372</v>
      </c>
      <c r="AO7" s="42">
        <v>250</v>
      </c>
      <c r="AP7" s="42" t="s">
        <v>333</v>
      </c>
      <c r="AQ7" s="42">
        <v>300</v>
      </c>
      <c r="AR7" s="42">
        <v>48</v>
      </c>
      <c r="AS7" s="42">
        <v>100</v>
      </c>
      <c r="AT7" s="42">
        <f>AQ7/AS7</f>
        <v>3</v>
      </c>
      <c r="AU7" s="42" t="s">
        <v>385</v>
      </c>
      <c r="AV7" s="42" t="s">
        <v>385</v>
      </c>
      <c r="AW7" s="42">
        <v>18000</v>
      </c>
      <c r="AX7" s="42">
        <v>18000</v>
      </c>
      <c r="AY7" s="42">
        <v>2</v>
      </c>
      <c r="AZ7" s="51">
        <v>66</v>
      </c>
      <c r="BA7" s="42">
        <v>0</v>
      </c>
      <c r="BB7" s="42">
        <v>2</v>
      </c>
      <c r="BC7" s="42" t="s">
        <v>398</v>
      </c>
      <c r="BD7" s="49" t="s">
        <v>394</v>
      </c>
      <c r="BE7" s="49">
        <v>0</v>
      </c>
      <c r="BF7" s="42" t="s">
        <v>356</v>
      </c>
      <c r="BG7" s="42"/>
      <c r="BH7" s="42">
        <v>0</v>
      </c>
      <c r="BI7" s="42" t="s">
        <v>357</v>
      </c>
      <c r="BJ7" s="42" t="s">
        <v>358</v>
      </c>
      <c r="BK7" s="57">
        <v>44778</v>
      </c>
      <c r="BL7" s="42" t="s">
        <v>317</v>
      </c>
      <c r="BM7" s="42" t="s">
        <v>317</v>
      </c>
      <c r="BN7" s="42"/>
      <c r="BO7" s="42"/>
      <c r="BP7" s="42" t="s">
        <v>359</v>
      </c>
      <c r="BQ7" s="42" t="s">
        <v>359</v>
      </c>
      <c r="BR7" s="42" t="s">
        <v>359</v>
      </c>
      <c r="BS7" s="42"/>
      <c r="BT7" s="42" t="s">
        <v>360</v>
      </c>
      <c r="BU7" s="42" t="s">
        <v>317</v>
      </c>
      <c r="BV7" s="42" t="s">
        <v>317</v>
      </c>
      <c r="BW7" s="42"/>
      <c r="BX7" s="42"/>
      <c r="BY7" s="42" t="s">
        <v>353</v>
      </c>
      <c r="BZ7" s="42" t="s">
        <v>353</v>
      </c>
      <c r="CA7" s="42"/>
      <c r="CB7" s="42" t="s">
        <v>353</v>
      </c>
      <c r="CC7" s="42"/>
      <c r="CD7" s="42"/>
      <c r="CE7" s="42"/>
      <c r="CF7" s="42"/>
      <c r="CG7" s="26" t="s">
        <v>395</v>
      </c>
    </row>
    <row r="8" hidden="1" spans="1:85">
      <c r="A8" s="39">
        <v>872</v>
      </c>
      <c r="B8" s="42" t="s">
        <v>399</v>
      </c>
      <c r="C8" s="46" t="s">
        <v>400</v>
      </c>
      <c r="D8" s="42" t="s">
        <v>401</v>
      </c>
      <c r="E8" s="43">
        <v>28.62047</v>
      </c>
      <c r="F8" s="44">
        <v>-12.99595</v>
      </c>
      <c r="G8" s="42" t="s">
        <v>337</v>
      </c>
      <c r="H8" s="37">
        <v>1.8</v>
      </c>
      <c r="I8" s="42" t="s">
        <v>338</v>
      </c>
      <c r="J8" s="42" t="s">
        <v>339</v>
      </c>
      <c r="K8" s="42" t="s">
        <v>317</v>
      </c>
      <c r="L8" s="42" t="s">
        <v>340</v>
      </c>
      <c r="M8" s="42" t="s">
        <v>317</v>
      </c>
      <c r="N8" s="42" t="s">
        <v>402</v>
      </c>
      <c r="O8" s="42" t="s">
        <v>364</v>
      </c>
      <c r="P8" s="42" t="s">
        <v>343</v>
      </c>
      <c r="Q8" s="42" t="s">
        <v>320</v>
      </c>
      <c r="R8" s="42" t="s">
        <v>320</v>
      </c>
      <c r="S8" s="42" t="s">
        <v>321</v>
      </c>
      <c r="T8" s="42" t="s">
        <v>344</v>
      </c>
      <c r="U8" s="42" t="s">
        <v>323</v>
      </c>
      <c r="V8" s="52">
        <v>36</v>
      </c>
      <c r="W8" s="42" t="s">
        <v>325</v>
      </c>
      <c r="X8" s="42" t="s">
        <v>345</v>
      </c>
      <c r="Y8" s="42" t="s">
        <v>2</v>
      </c>
      <c r="Z8" s="42" t="s">
        <v>2</v>
      </c>
      <c r="AA8" s="42" t="s">
        <v>346</v>
      </c>
      <c r="AB8" s="42" t="s">
        <v>347</v>
      </c>
      <c r="AC8" s="42" t="s">
        <v>348</v>
      </c>
      <c r="AD8" s="42" t="s">
        <v>348</v>
      </c>
      <c r="AE8" s="42" t="s">
        <v>403</v>
      </c>
      <c r="AF8" s="42" t="s">
        <v>403</v>
      </c>
      <c r="AG8" s="42">
        <v>15</v>
      </c>
      <c r="AH8" s="42" t="s">
        <v>350</v>
      </c>
      <c r="AI8" s="42">
        <v>0</v>
      </c>
      <c r="AJ8" s="42" t="s">
        <v>351</v>
      </c>
      <c r="AK8" s="42">
        <v>0</v>
      </c>
      <c r="AL8" s="42">
        <v>600</v>
      </c>
      <c r="AM8" s="42" t="s">
        <v>332</v>
      </c>
      <c r="AN8" s="42" t="s">
        <v>404</v>
      </c>
      <c r="AO8" s="42">
        <v>250</v>
      </c>
      <c r="AP8" s="42" t="s">
        <v>333</v>
      </c>
      <c r="AQ8" s="42">
        <v>200</v>
      </c>
      <c r="AR8" s="42">
        <v>48</v>
      </c>
      <c r="AS8" s="42">
        <v>100</v>
      </c>
      <c r="AT8" s="42">
        <f>AQ8/AS8</f>
        <v>2</v>
      </c>
      <c r="AU8" s="42" t="s">
        <v>327</v>
      </c>
      <c r="AV8" s="42" t="s">
        <v>327</v>
      </c>
      <c r="AW8" s="42" t="s">
        <v>327</v>
      </c>
      <c r="AX8" s="42" t="s">
        <v>353</v>
      </c>
      <c r="AY8" s="42" t="s">
        <v>327</v>
      </c>
      <c r="AZ8" s="51">
        <v>88</v>
      </c>
      <c r="BA8" s="42">
        <v>0</v>
      </c>
      <c r="BB8" s="42">
        <v>1</v>
      </c>
      <c r="BC8" s="42" t="s">
        <v>346</v>
      </c>
      <c r="BD8" s="49" t="s">
        <v>399</v>
      </c>
      <c r="BE8" s="49">
        <v>0</v>
      </c>
      <c r="BF8" s="42" t="s">
        <v>356</v>
      </c>
      <c r="BG8" s="42"/>
      <c r="BH8" s="42">
        <v>0</v>
      </c>
      <c r="BI8" s="42" t="s">
        <v>357</v>
      </c>
      <c r="BJ8" s="42" t="s">
        <v>358</v>
      </c>
      <c r="BK8" s="57">
        <v>44778</v>
      </c>
      <c r="BL8" s="42" t="s">
        <v>317</v>
      </c>
      <c r="BM8" s="42" t="s">
        <v>317</v>
      </c>
      <c r="BN8" s="42"/>
      <c r="BO8" s="42"/>
      <c r="BP8" s="42" t="s">
        <v>359</v>
      </c>
      <c r="BQ8" s="42" t="s">
        <v>359</v>
      </c>
      <c r="BR8" s="42" t="s">
        <v>359</v>
      </c>
      <c r="BS8" s="42"/>
      <c r="BT8" s="42" t="s">
        <v>360</v>
      </c>
      <c r="BU8" s="42" t="s">
        <v>317</v>
      </c>
      <c r="BV8" s="42" t="s">
        <v>317</v>
      </c>
      <c r="BW8" s="42"/>
      <c r="BX8" s="42"/>
      <c r="BY8" s="42" t="s">
        <v>353</v>
      </c>
      <c r="BZ8" s="42" t="s">
        <v>353</v>
      </c>
      <c r="CA8" s="42"/>
      <c r="CB8" s="42" t="s">
        <v>353</v>
      </c>
      <c r="CC8" s="42"/>
      <c r="CD8" s="42"/>
      <c r="CE8" s="42"/>
      <c r="CF8" s="42"/>
      <c r="CG8" s="26" t="s">
        <v>400</v>
      </c>
    </row>
    <row r="9" hidden="1" spans="1:85">
      <c r="A9" s="34">
        <v>1153</v>
      </c>
      <c r="B9" s="42" t="s">
        <v>405</v>
      </c>
      <c r="C9" s="46" t="s">
        <v>406</v>
      </c>
      <c r="D9" s="42" t="s">
        <v>407</v>
      </c>
      <c r="E9" s="43">
        <v>28.6497494203441</v>
      </c>
      <c r="F9" s="44">
        <v>-12.9682424381763</v>
      </c>
      <c r="G9" s="42" t="s">
        <v>337</v>
      </c>
      <c r="H9" s="37">
        <v>1.8</v>
      </c>
      <c r="I9" s="42" t="s">
        <v>338</v>
      </c>
      <c r="J9" s="42" t="s">
        <v>339</v>
      </c>
      <c r="K9" s="42" t="s">
        <v>317</v>
      </c>
      <c r="L9" s="42" t="s">
        <v>340</v>
      </c>
      <c r="M9" s="42" t="s">
        <v>317</v>
      </c>
      <c r="N9" s="42" t="s">
        <v>341</v>
      </c>
      <c r="O9" s="42" t="s">
        <v>342</v>
      </c>
      <c r="P9" s="42" t="s">
        <v>380</v>
      </c>
      <c r="Q9" s="42" t="s">
        <v>320</v>
      </c>
      <c r="R9" s="42" t="s">
        <v>320</v>
      </c>
      <c r="S9" s="42" t="s">
        <v>321</v>
      </c>
      <c r="T9" s="42" t="s">
        <v>344</v>
      </c>
      <c r="U9" s="42" t="s">
        <v>397</v>
      </c>
      <c r="V9" s="52" t="s">
        <v>324</v>
      </c>
      <c r="W9" s="42" t="s">
        <v>325</v>
      </c>
      <c r="X9" s="42" t="s">
        <v>345</v>
      </c>
      <c r="Y9" s="42" t="s">
        <v>2</v>
      </c>
      <c r="Z9" s="42" t="s">
        <v>2</v>
      </c>
      <c r="AA9" s="42" t="s">
        <v>346</v>
      </c>
      <c r="AB9" s="42" t="s">
        <v>347</v>
      </c>
      <c r="AC9" s="42" t="s">
        <v>348</v>
      </c>
      <c r="AD9" s="42" t="s">
        <v>348</v>
      </c>
      <c r="AE9" s="42" t="s">
        <v>403</v>
      </c>
      <c r="AF9" s="42" t="s">
        <v>403</v>
      </c>
      <c r="AG9" s="42">
        <v>15</v>
      </c>
      <c r="AH9" s="42" t="s">
        <v>350</v>
      </c>
      <c r="AI9" s="42">
        <v>0</v>
      </c>
      <c r="AJ9" s="42" t="s">
        <v>351</v>
      </c>
      <c r="AK9" s="42">
        <v>0</v>
      </c>
      <c r="AL9" s="42">
        <v>600</v>
      </c>
      <c r="AM9" s="42" t="s">
        <v>408</v>
      </c>
      <c r="AN9" s="42" t="s">
        <v>409</v>
      </c>
      <c r="AO9" s="42">
        <v>300</v>
      </c>
      <c r="AP9" s="42" t="s">
        <v>333</v>
      </c>
      <c r="AQ9" s="42">
        <v>300</v>
      </c>
      <c r="AR9" s="42">
        <v>48</v>
      </c>
      <c r="AS9" s="42">
        <v>100</v>
      </c>
      <c r="AT9" s="42">
        <f>AQ9/AS9</f>
        <v>3</v>
      </c>
      <c r="AU9" s="42" t="s">
        <v>327</v>
      </c>
      <c r="AV9" s="42" t="s">
        <v>327</v>
      </c>
      <c r="AW9" s="42" t="s">
        <v>327</v>
      </c>
      <c r="AX9" s="42" t="s">
        <v>353</v>
      </c>
      <c r="AY9" s="42" t="s">
        <v>327</v>
      </c>
      <c r="AZ9" s="51">
        <v>58</v>
      </c>
      <c r="BA9" s="42">
        <v>0</v>
      </c>
      <c r="BB9" s="42">
        <v>1</v>
      </c>
      <c r="BC9" s="42" t="s">
        <v>346</v>
      </c>
      <c r="BD9" s="49" t="s">
        <v>405</v>
      </c>
      <c r="BE9" s="49">
        <v>0</v>
      </c>
      <c r="BF9" s="42">
        <v>0</v>
      </c>
      <c r="BG9" s="42"/>
      <c r="BH9" s="42">
        <v>0</v>
      </c>
      <c r="BI9" s="42" t="s">
        <v>357</v>
      </c>
      <c r="BJ9" s="42" t="s">
        <v>358</v>
      </c>
      <c r="BK9" s="57">
        <v>44778</v>
      </c>
      <c r="BL9" s="42" t="s">
        <v>317</v>
      </c>
      <c r="BM9" s="42" t="s">
        <v>317</v>
      </c>
      <c r="BN9" s="42"/>
      <c r="BO9" s="42"/>
      <c r="BP9" s="42" t="s">
        <v>359</v>
      </c>
      <c r="BQ9" s="42" t="s">
        <v>359</v>
      </c>
      <c r="BR9" s="42" t="s">
        <v>359</v>
      </c>
      <c r="BS9" s="42"/>
      <c r="BT9" s="42" t="s">
        <v>360</v>
      </c>
      <c r="BU9" s="42" t="s">
        <v>317</v>
      </c>
      <c r="BV9" s="42" t="s">
        <v>317</v>
      </c>
      <c r="BW9" s="42"/>
      <c r="BX9" s="42"/>
      <c r="BY9" s="42" t="s">
        <v>353</v>
      </c>
      <c r="BZ9" s="42" t="s">
        <v>353</v>
      </c>
      <c r="CA9" s="42"/>
      <c r="CB9" s="42" t="s">
        <v>353</v>
      </c>
      <c r="CC9" s="42"/>
      <c r="CD9" s="42"/>
      <c r="CE9" s="42"/>
      <c r="CF9" s="42"/>
      <c r="CG9" s="26" t="s">
        <v>406</v>
      </c>
    </row>
    <row r="10" hidden="1" spans="1:85">
      <c r="A10" s="39">
        <v>1028</v>
      </c>
      <c r="B10" s="42" t="s">
        <v>410</v>
      </c>
      <c r="C10" s="46" t="s">
        <v>411</v>
      </c>
      <c r="D10" s="42" t="s">
        <v>412</v>
      </c>
      <c r="E10" s="43">
        <v>28.64471111</v>
      </c>
      <c r="F10" s="44">
        <v>-12.99421</v>
      </c>
      <c r="G10" s="42" t="s">
        <v>337</v>
      </c>
      <c r="H10" s="37">
        <v>2</v>
      </c>
      <c r="I10" s="42" t="s">
        <v>338</v>
      </c>
      <c r="J10" s="42" t="s">
        <v>339</v>
      </c>
      <c r="K10" s="42" t="s">
        <v>340</v>
      </c>
      <c r="L10" s="42" t="s">
        <v>317</v>
      </c>
      <c r="M10" s="42" t="s">
        <v>317</v>
      </c>
      <c r="N10" s="42" t="s">
        <v>402</v>
      </c>
      <c r="O10" s="42" t="s">
        <v>342</v>
      </c>
      <c r="P10" s="42" t="s">
        <v>413</v>
      </c>
      <c r="Q10" s="42" t="s">
        <v>320</v>
      </c>
      <c r="R10" s="42" t="s">
        <v>320</v>
      </c>
      <c r="S10" s="42" t="s">
        <v>321</v>
      </c>
      <c r="T10" s="42" t="s">
        <v>344</v>
      </c>
      <c r="U10" s="42" t="s">
        <v>323</v>
      </c>
      <c r="V10" s="52">
        <v>36</v>
      </c>
      <c r="W10" s="42" t="s">
        <v>366</v>
      </c>
      <c r="X10" s="42" t="s">
        <v>345</v>
      </c>
      <c r="Y10" s="42" t="s">
        <v>2</v>
      </c>
      <c r="Z10" s="42" t="s">
        <v>2</v>
      </c>
      <c r="AA10" s="42" t="s">
        <v>346</v>
      </c>
      <c r="AB10" s="42" t="s">
        <v>347</v>
      </c>
      <c r="AC10" s="42" t="s">
        <v>348</v>
      </c>
      <c r="AD10" s="42" t="s">
        <v>348</v>
      </c>
      <c r="AE10" s="42" t="s">
        <v>414</v>
      </c>
      <c r="AF10" s="42" t="s">
        <v>414</v>
      </c>
      <c r="AG10" s="42">
        <v>13</v>
      </c>
      <c r="AH10" s="42" t="s">
        <v>368</v>
      </c>
      <c r="AI10" s="42" t="s">
        <v>415</v>
      </c>
      <c r="AJ10" s="42" t="s">
        <v>416</v>
      </c>
      <c r="AK10" s="42">
        <v>0</v>
      </c>
      <c r="AL10" s="42">
        <v>600</v>
      </c>
      <c r="AM10" s="42" t="s">
        <v>371</v>
      </c>
      <c r="AN10" s="42" t="s">
        <v>372</v>
      </c>
      <c r="AO10" s="42">
        <v>250</v>
      </c>
      <c r="AP10" s="42" t="s">
        <v>384</v>
      </c>
      <c r="AQ10" s="42">
        <v>600</v>
      </c>
      <c r="AR10" s="42">
        <v>2</v>
      </c>
      <c r="AS10" s="42">
        <v>600</v>
      </c>
      <c r="AT10" s="42">
        <v>24</v>
      </c>
      <c r="AU10" s="42" t="s">
        <v>385</v>
      </c>
      <c r="AV10" s="42" t="s">
        <v>385</v>
      </c>
      <c r="AW10" s="42">
        <v>18000</v>
      </c>
      <c r="AX10" s="42">
        <v>18000</v>
      </c>
      <c r="AY10" s="42">
        <v>2</v>
      </c>
      <c r="AZ10" s="51">
        <v>110</v>
      </c>
      <c r="BA10" s="42">
        <v>0</v>
      </c>
      <c r="BB10" s="42">
        <v>1</v>
      </c>
      <c r="BC10" s="42" t="s">
        <v>346</v>
      </c>
      <c r="BD10" s="49" t="s">
        <v>410</v>
      </c>
      <c r="BE10" s="49">
        <v>0</v>
      </c>
      <c r="BF10" s="42" t="s">
        <v>356</v>
      </c>
      <c r="BG10" s="42"/>
      <c r="BH10" s="42">
        <v>0</v>
      </c>
      <c r="BI10" s="42" t="s">
        <v>357</v>
      </c>
      <c r="BJ10" s="42" t="s">
        <v>358</v>
      </c>
      <c r="BK10" s="57">
        <v>44778</v>
      </c>
      <c r="BL10" s="42" t="s">
        <v>317</v>
      </c>
      <c r="BM10" s="42" t="s">
        <v>317</v>
      </c>
      <c r="BN10" s="42"/>
      <c r="BO10" s="42"/>
      <c r="BP10" s="42" t="s">
        <v>359</v>
      </c>
      <c r="BQ10" s="42" t="s">
        <v>359</v>
      </c>
      <c r="BR10" s="42" t="s">
        <v>359</v>
      </c>
      <c r="BS10" s="42"/>
      <c r="BT10" s="42" t="s">
        <v>360</v>
      </c>
      <c r="BU10" s="42" t="s">
        <v>317</v>
      </c>
      <c r="BV10" s="42" t="s">
        <v>317</v>
      </c>
      <c r="BW10" s="42"/>
      <c r="BX10" s="42"/>
      <c r="BY10" s="42" t="s">
        <v>353</v>
      </c>
      <c r="BZ10" s="42" t="s">
        <v>353</v>
      </c>
      <c r="CA10" s="42"/>
      <c r="CB10" s="42" t="s">
        <v>353</v>
      </c>
      <c r="CC10" s="42"/>
      <c r="CD10" s="42"/>
      <c r="CE10" s="42"/>
      <c r="CF10" s="42"/>
      <c r="CG10" s="26" t="s">
        <v>411</v>
      </c>
    </row>
    <row r="11" hidden="1" spans="1:85">
      <c r="A11" s="39">
        <v>1730</v>
      </c>
      <c r="B11" s="42" t="s">
        <v>417</v>
      </c>
      <c r="C11" s="46" t="s">
        <v>418</v>
      </c>
      <c r="D11" s="42" t="s">
        <v>419</v>
      </c>
      <c r="E11" s="43">
        <v>28.65201667</v>
      </c>
      <c r="F11" s="44">
        <v>-12.96933333</v>
      </c>
      <c r="G11" s="42" t="s">
        <v>337</v>
      </c>
      <c r="H11" s="37">
        <v>2</v>
      </c>
      <c r="I11" s="42" t="s">
        <v>338</v>
      </c>
      <c r="J11" s="42" t="s">
        <v>339</v>
      </c>
      <c r="K11" s="42" t="s">
        <v>317</v>
      </c>
      <c r="L11" s="42" t="s">
        <v>317</v>
      </c>
      <c r="M11" s="42" t="s">
        <v>317</v>
      </c>
      <c r="N11" s="42" t="s">
        <v>341</v>
      </c>
      <c r="O11" s="42" t="s">
        <v>342</v>
      </c>
      <c r="P11" s="42" t="s">
        <v>380</v>
      </c>
      <c r="Q11" s="42" t="s">
        <v>320</v>
      </c>
      <c r="R11" s="42" t="s">
        <v>320</v>
      </c>
      <c r="S11" s="42" t="s">
        <v>321</v>
      </c>
      <c r="T11" s="42" t="s">
        <v>344</v>
      </c>
      <c r="U11" s="42" t="s">
        <v>397</v>
      </c>
      <c r="V11" s="52" t="s">
        <v>324</v>
      </c>
      <c r="W11" s="42" t="s">
        <v>366</v>
      </c>
      <c r="X11" s="42" t="s">
        <v>345</v>
      </c>
      <c r="Y11" s="42" t="s">
        <v>2</v>
      </c>
      <c r="Z11" s="42" t="s">
        <v>2</v>
      </c>
      <c r="AA11" s="42" t="s">
        <v>346</v>
      </c>
      <c r="AB11" s="42" t="s">
        <v>347</v>
      </c>
      <c r="AC11" s="42" t="s">
        <v>348</v>
      </c>
      <c r="AD11" s="42" t="s">
        <v>348</v>
      </c>
      <c r="AE11" s="42" t="s">
        <v>349</v>
      </c>
      <c r="AF11" s="42" t="s">
        <v>349</v>
      </c>
      <c r="AG11" s="42">
        <v>16</v>
      </c>
      <c r="AH11" s="42" t="s">
        <v>350</v>
      </c>
      <c r="AI11" s="42">
        <v>0</v>
      </c>
      <c r="AJ11" s="42" t="s">
        <v>351</v>
      </c>
      <c r="AK11" s="42">
        <v>0</v>
      </c>
      <c r="AL11" s="42">
        <v>600</v>
      </c>
      <c r="AM11" s="42" t="s">
        <v>371</v>
      </c>
      <c r="AN11" s="42" t="s">
        <v>372</v>
      </c>
      <c r="AO11" s="42">
        <v>250</v>
      </c>
      <c r="AP11" s="42" t="s">
        <v>333</v>
      </c>
      <c r="AQ11" s="42">
        <v>400</v>
      </c>
      <c r="AR11" s="42">
        <v>48</v>
      </c>
      <c r="AS11" s="42">
        <v>100</v>
      </c>
      <c r="AT11" s="42">
        <f>AQ11/AS11</f>
        <v>4</v>
      </c>
      <c r="AU11" s="42" t="s">
        <v>385</v>
      </c>
      <c r="AV11" s="42" t="s">
        <v>385</v>
      </c>
      <c r="AW11" s="42">
        <v>18000</v>
      </c>
      <c r="AX11" s="42">
        <v>18000</v>
      </c>
      <c r="AY11" s="42">
        <v>2</v>
      </c>
      <c r="AZ11" s="51">
        <v>80</v>
      </c>
      <c r="BA11" s="42">
        <v>0</v>
      </c>
      <c r="BB11" s="42">
        <v>1</v>
      </c>
      <c r="BC11" s="42" t="s">
        <v>346</v>
      </c>
      <c r="BD11" s="49" t="s">
        <v>417</v>
      </c>
      <c r="BE11" s="49">
        <v>0</v>
      </c>
      <c r="BF11" s="42">
        <v>0</v>
      </c>
      <c r="BG11" s="42"/>
      <c r="BH11" s="42">
        <v>0</v>
      </c>
      <c r="BI11" s="42" t="s">
        <v>357</v>
      </c>
      <c r="BJ11" s="42" t="s">
        <v>358</v>
      </c>
      <c r="BK11" s="57">
        <v>44778</v>
      </c>
      <c r="BL11" s="42" t="s">
        <v>317</v>
      </c>
      <c r="BM11" s="42" t="s">
        <v>317</v>
      </c>
      <c r="BN11" s="42"/>
      <c r="BO11" s="42"/>
      <c r="BP11" s="42" t="s">
        <v>359</v>
      </c>
      <c r="BQ11" s="42" t="s">
        <v>359</v>
      </c>
      <c r="BR11" s="42" t="s">
        <v>359</v>
      </c>
      <c r="BS11" s="42"/>
      <c r="BT11" s="42" t="s">
        <v>360</v>
      </c>
      <c r="BU11" s="42" t="s">
        <v>317</v>
      </c>
      <c r="BV11" s="42" t="s">
        <v>317</v>
      </c>
      <c r="BW11" s="42"/>
      <c r="BX11" s="42"/>
      <c r="BY11" s="42" t="s">
        <v>353</v>
      </c>
      <c r="BZ11" s="42" t="s">
        <v>353</v>
      </c>
      <c r="CA11" s="42"/>
      <c r="CB11" s="42" t="s">
        <v>353</v>
      </c>
      <c r="CC11" s="42"/>
      <c r="CD11" s="42"/>
      <c r="CE11" s="42"/>
      <c r="CF11" s="42"/>
      <c r="CG11" s="26" t="s">
        <v>418</v>
      </c>
    </row>
    <row r="12" hidden="1" spans="1:85">
      <c r="A12" s="39">
        <v>488</v>
      </c>
      <c r="B12" s="42" t="s">
        <v>420</v>
      </c>
      <c r="C12" s="46" t="s">
        <v>421</v>
      </c>
      <c r="D12" s="42" t="s">
        <v>422</v>
      </c>
      <c r="E12" s="43">
        <v>28.62846667</v>
      </c>
      <c r="F12" s="44">
        <v>-13.00168611</v>
      </c>
      <c r="G12" s="42" t="s">
        <v>337</v>
      </c>
      <c r="H12" s="37">
        <v>2.5</v>
      </c>
      <c r="I12" s="42" t="s">
        <v>338</v>
      </c>
      <c r="J12" s="42" t="s">
        <v>339</v>
      </c>
      <c r="K12" s="42" t="s">
        <v>317</v>
      </c>
      <c r="L12" s="42" t="s">
        <v>340</v>
      </c>
      <c r="M12" s="42" t="s">
        <v>317</v>
      </c>
      <c r="N12" s="42" t="s">
        <v>402</v>
      </c>
      <c r="O12" s="42" t="s">
        <v>364</v>
      </c>
      <c r="P12" s="42" t="s">
        <v>413</v>
      </c>
      <c r="Q12" s="42" t="s">
        <v>320</v>
      </c>
      <c r="R12" s="42" t="s">
        <v>381</v>
      </c>
      <c r="S12" s="42" t="s">
        <v>321</v>
      </c>
      <c r="T12" s="42" t="s">
        <v>344</v>
      </c>
      <c r="U12" s="42" t="s">
        <v>323</v>
      </c>
      <c r="V12" s="52">
        <v>54</v>
      </c>
      <c r="W12" s="42" t="s">
        <v>366</v>
      </c>
      <c r="X12" s="42" t="s">
        <v>345</v>
      </c>
      <c r="Y12" s="42" t="s">
        <v>2</v>
      </c>
      <c r="Z12" s="42" t="s">
        <v>2</v>
      </c>
      <c r="AA12" s="42" t="s">
        <v>346</v>
      </c>
      <c r="AB12" s="42" t="s">
        <v>347</v>
      </c>
      <c r="AC12" s="42" t="s">
        <v>348</v>
      </c>
      <c r="AD12" s="42" t="s">
        <v>348</v>
      </c>
      <c r="AE12" s="42" t="s">
        <v>349</v>
      </c>
      <c r="AF12" s="42" t="s">
        <v>349</v>
      </c>
      <c r="AG12" s="42">
        <v>15</v>
      </c>
      <c r="AH12" s="42" t="s">
        <v>350</v>
      </c>
      <c r="AI12" s="42">
        <v>0</v>
      </c>
      <c r="AJ12" s="42" t="s">
        <v>351</v>
      </c>
      <c r="AK12" s="42">
        <v>0</v>
      </c>
      <c r="AL12" s="42">
        <v>600</v>
      </c>
      <c r="AM12" s="42" t="s">
        <v>332</v>
      </c>
      <c r="AN12" s="42" t="s">
        <v>352</v>
      </c>
      <c r="AO12" s="42">
        <v>400</v>
      </c>
      <c r="AP12" s="42" t="s">
        <v>333</v>
      </c>
      <c r="AQ12" s="42">
        <v>400</v>
      </c>
      <c r="AR12" s="42">
        <v>48</v>
      </c>
      <c r="AS12" s="42">
        <v>100</v>
      </c>
      <c r="AT12" s="42">
        <f>AQ12/AS12</f>
        <v>4</v>
      </c>
      <c r="AU12" s="42" t="s">
        <v>385</v>
      </c>
      <c r="AV12" s="42" t="s">
        <v>385</v>
      </c>
      <c r="AW12" s="42">
        <v>18000</v>
      </c>
      <c r="AX12" s="42">
        <v>18000</v>
      </c>
      <c r="AY12" s="42">
        <v>2</v>
      </c>
      <c r="AZ12" s="51">
        <v>125</v>
      </c>
      <c r="BA12" s="42">
        <v>0</v>
      </c>
      <c r="BB12" s="42">
        <v>1</v>
      </c>
      <c r="BC12" s="42" t="s">
        <v>346</v>
      </c>
      <c r="BD12" s="49" t="s">
        <v>420</v>
      </c>
      <c r="BE12" s="49">
        <v>0</v>
      </c>
      <c r="BF12" s="42" t="s">
        <v>356</v>
      </c>
      <c r="BG12" s="42"/>
      <c r="BH12" s="42">
        <v>0</v>
      </c>
      <c r="BI12" s="42" t="s">
        <v>357</v>
      </c>
      <c r="BJ12" s="42" t="s">
        <v>358</v>
      </c>
      <c r="BK12" s="57">
        <v>44778</v>
      </c>
      <c r="BL12" s="42" t="s">
        <v>317</v>
      </c>
      <c r="BM12" s="42" t="s">
        <v>317</v>
      </c>
      <c r="BN12" s="42"/>
      <c r="BO12" s="42"/>
      <c r="BP12" s="42" t="s">
        <v>359</v>
      </c>
      <c r="BQ12" s="42" t="s">
        <v>359</v>
      </c>
      <c r="BR12" s="42" t="s">
        <v>359</v>
      </c>
      <c r="BS12" s="42"/>
      <c r="BT12" s="42" t="s">
        <v>360</v>
      </c>
      <c r="BU12" s="42" t="s">
        <v>317</v>
      </c>
      <c r="BV12" s="42" t="s">
        <v>317</v>
      </c>
      <c r="BW12" s="42"/>
      <c r="BX12" s="42"/>
      <c r="BY12" s="42" t="s">
        <v>353</v>
      </c>
      <c r="BZ12" s="42" t="s">
        <v>353</v>
      </c>
      <c r="CA12" s="42"/>
      <c r="CB12" s="42" t="s">
        <v>353</v>
      </c>
      <c r="CC12" s="42"/>
      <c r="CD12" s="42"/>
      <c r="CE12" s="42"/>
      <c r="CF12" s="42"/>
      <c r="CG12" s="26" t="s">
        <v>421</v>
      </c>
    </row>
    <row r="13" spans="1:85">
      <c r="A13" s="39">
        <v>1132</v>
      </c>
      <c r="B13" s="42" t="s">
        <v>423</v>
      </c>
      <c r="C13" s="46" t="s">
        <v>424</v>
      </c>
      <c r="D13" s="42" t="s">
        <v>425</v>
      </c>
      <c r="E13" s="43">
        <v>28.60197</v>
      </c>
      <c r="F13" s="44">
        <v>-12.97737</v>
      </c>
      <c r="G13" s="42" t="s">
        <v>337</v>
      </c>
      <c r="H13" s="37">
        <v>2</v>
      </c>
      <c r="I13" s="42" t="s">
        <v>338</v>
      </c>
      <c r="J13" s="42" t="s">
        <v>339</v>
      </c>
      <c r="K13" s="42" t="s">
        <v>340</v>
      </c>
      <c r="L13" s="42" t="s">
        <v>317</v>
      </c>
      <c r="M13" s="42" t="s">
        <v>317</v>
      </c>
      <c r="N13" s="42" t="s">
        <v>341</v>
      </c>
      <c r="O13" s="42" t="s">
        <v>364</v>
      </c>
      <c r="P13" s="42" t="s">
        <v>365</v>
      </c>
      <c r="Q13" s="42" t="s">
        <v>320</v>
      </c>
      <c r="R13" s="42" t="s">
        <v>320</v>
      </c>
      <c r="S13" s="42" t="s">
        <v>321</v>
      </c>
      <c r="T13" s="42" t="s">
        <v>344</v>
      </c>
      <c r="U13" s="42" t="s">
        <v>323</v>
      </c>
      <c r="V13" s="52">
        <v>40</v>
      </c>
      <c r="W13" s="42" t="s">
        <v>325</v>
      </c>
      <c r="X13" s="42" t="s">
        <v>345</v>
      </c>
      <c r="Y13" s="42" t="s">
        <v>2</v>
      </c>
      <c r="Z13" s="42" t="s">
        <v>2</v>
      </c>
      <c r="AA13" s="42" t="s">
        <v>346</v>
      </c>
      <c r="AB13" s="42" t="s">
        <v>347</v>
      </c>
      <c r="AC13" s="42" t="s">
        <v>348</v>
      </c>
      <c r="AD13" s="42" t="s">
        <v>348</v>
      </c>
      <c r="AE13" s="42" t="s">
        <v>426</v>
      </c>
      <c r="AF13" s="42" t="s">
        <v>426</v>
      </c>
      <c r="AG13" s="42">
        <v>16</v>
      </c>
      <c r="AH13" s="42" t="s">
        <v>350</v>
      </c>
      <c r="AI13" s="42">
        <v>0</v>
      </c>
      <c r="AJ13" s="42" t="s">
        <v>370</v>
      </c>
      <c r="AK13" s="42">
        <v>0</v>
      </c>
      <c r="AL13" s="42">
        <v>600</v>
      </c>
      <c r="AM13" s="42" t="s">
        <v>332</v>
      </c>
      <c r="AN13" s="42" t="s">
        <v>404</v>
      </c>
      <c r="AO13" s="42">
        <v>250</v>
      </c>
      <c r="AP13" s="42" t="s">
        <v>427</v>
      </c>
      <c r="AQ13" s="42">
        <v>1200</v>
      </c>
      <c r="AR13" s="42">
        <v>2</v>
      </c>
      <c r="AS13" s="42">
        <v>1200</v>
      </c>
      <c r="AT13" s="42">
        <v>24</v>
      </c>
      <c r="AU13" s="42" t="s">
        <v>327</v>
      </c>
      <c r="AV13" s="42" t="s">
        <v>327</v>
      </c>
      <c r="AW13" s="42" t="s">
        <v>327</v>
      </c>
      <c r="AX13" s="42" t="s">
        <v>353</v>
      </c>
      <c r="AY13" s="42" t="s">
        <v>327</v>
      </c>
      <c r="AZ13" s="51">
        <v>118</v>
      </c>
      <c r="BA13" s="42">
        <v>0</v>
      </c>
      <c r="BB13" s="42">
        <v>3</v>
      </c>
      <c r="BC13" s="42" t="s">
        <v>354</v>
      </c>
      <c r="BD13" s="49" t="s">
        <v>423</v>
      </c>
      <c r="BE13" s="49" t="s">
        <v>428</v>
      </c>
      <c r="BF13" s="42" t="s">
        <v>356</v>
      </c>
      <c r="BG13" s="42"/>
      <c r="BH13" s="42">
        <v>0</v>
      </c>
      <c r="BI13" s="42" t="s">
        <v>357</v>
      </c>
      <c r="BJ13" s="42" t="s">
        <v>358</v>
      </c>
      <c r="BK13" s="57">
        <v>44778</v>
      </c>
      <c r="BL13" s="42" t="s">
        <v>317</v>
      </c>
      <c r="BM13" s="42" t="s">
        <v>317</v>
      </c>
      <c r="BN13" s="42"/>
      <c r="BO13" s="42"/>
      <c r="BP13" s="42" t="s">
        <v>359</v>
      </c>
      <c r="BQ13" s="42" t="s">
        <v>359</v>
      </c>
      <c r="BR13" s="42" t="s">
        <v>359</v>
      </c>
      <c r="BS13" s="42"/>
      <c r="BT13" s="42" t="s">
        <v>360</v>
      </c>
      <c r="BU13" s="42" t="s">
        <v>317</v>
      </c>
      <c r="BV13" s="42" t="s">
        <v>317</v>
      </c>
      <c r="BW13" s="42"/>
      <c r="BX13" s="42"/>
      <c r="BY13" s="42" t="s">
        <v>353</v>
      </c>
      <c r="BZ13" s="42" t="s">
        <v>353</v>
      </c>
      <c r="CA13" s="42"/>
      <c r="CB13" s="42" t="s">
        <v>353</v>
      </c>
      <c r="CC13" s="42"/>
      <c r="CD13" s="42"/>
      <c r="CE13" s="42"/>
      <c r="CF13" s="42"/>
      <c r="CG13" s="26" t="s">
        <v>424</v>
      </c>
    </row>
    <row r="14" hidden="1" spans="1:85">
      <c r="A14" s="39">
        <v>440</v>
      </c>
      <c r="B14" s="42" t="s">
        <v>429</v>
      </c>
      <c r="C14" s="46" t="s">
        <v>430</v>
      </c>
      <c r="D14" s="42" t="s">
        <v>431</v>
      </c>
      <c r="E14" s="43">
        <v>28.65328</v>
      </c>
      <c r="F14" s="44">
        <v>-12.98349</v>
      </c>
      <c r="G14" s="42" t="s">
        <v>337</v>
      </c>
      <c r="H14" s="37">
        <v>2.5</v>
      </c>
      <c r="I14" s="42" t="s">
        <v>338</v>
      </c>
      <c r="J14" s="42" t="s">
        <v>339</v>
      </c>
      <c r="K14" s="42" t="s">
        <v>317</v>
      </c>
      <c r="L14" s="42" t="s">
        <v>340</v>
      </c>
      <c r="M14" s="42" t="s">
        <v>317</v>
      </c>
      <c r="N14" s="42" t="s">
        <v>341</v>
      </c>
      <c r="O14" s="42" t="s">
        <v>364</v>
      </c>
      <c r="P14" s="42" t="s">
        <v>343</v>
      </c>
      <c r="Q14" s="42" t="s">
        <v>320</v>
      </c>
      <c r="R14" s="42" t="s">
        <v>320</v>
      </c>
      <c r="S14" s="42" t="s">
        <v>321</v>
      </c>
      <c r="T14" s="42" t="s">
        <v>344</v>
      </c>
      <c r="U14" s="42" t="s">
        <v>323</v>
      </c>
      <c r="V14" s="52">
        <v>36</v>
      </c>
      <c r="W14" s="42" t="s">
        <v>325</v>
      </c>
      <c r="X14" s="42" t="s">
        <v>345</v>
      </c>
      <c r="Y14" s="42" t="s">
        <v>2</v>
      </c>
      <c r="Z14" s="42" t="s">
        <v>2</v>
      </c>
      <c r="AA14" s="42" t="s">
        <v>346</v>
      </c>
      <c r="AB14" s="42" t="s">
        <v>347</v>
      </c>
      <c r="AC14" s="42" t="s">
        <v>348</v>
      </c>
      <c r="AD14" s="42" t="s">
        <v>348</v>
      </c>
      <c r="AE14" s="42" t="s">
        <v>403</v>
      </c>
      <c r="AF14" s="42" t="s">
        <v>403</v>
      </c>
      <c r="AG14" s="42">
        <v>20</v>
      </c>
      <c r="AH14" s="42" t="s">
        <v>350</v>
      </c>
      <c r="AI14" s="42">
        <v>0</v>
      </c>
      <c r="AJ14" s="42" t="s">
        <v>351</v>
      </c>
      <c r="AK14" s="42">
        <v>0</v>
      </c>
      <c r="AL14" s="42">
        <v>600</v>
      </c>
      <c r="AM14" s="42" t="s">
        <v>371</v>
      </c>
      <c r="AN14" s="42" t="s">
        <v>372</v>
      </c>
      <c r="AO14" s="42">
        <v>250</v>
      </c>
      <c r="AP14" s="42" t="s">
        <v>373</v>
      </c>
      <c r="AQ14" s="42">
        <v>600</v>
      </c>
      <c r="AR14" s="42">
        <v>2</v>
      </c>
      <c r="AS14" s="42">
        <v>600</v>
      </c>
      <c r="AT14" s="42">
        <v>24</v>
      </c>
      <c r="AU14" s="42" t="s">
        <v>327</v>
      </c>
      <c r="AV14" s="42" t="s">
        <v>327</v>
      </c>
      <c r="AW14" s="42" t="s">
        <v>327</v>
      </c>
      <c r="AX14" s="42" t="s">
        <v>353</v>
      </c>
      <c r="AY14" s="42" t="s">
        <v>327</v>
      </c>
      <c r="AZ14" s="51">
        <v>70</v>
      </c>
      <c r="BA14" s="42">
        <v>0</v>
      </c>
      <c r="BB14" s="42">
        <v>1</v>
      </c>
      <c r="BC14" s="42" t="s">
        <v>346</v>
      </c>
      <c r="BD14" s="49" t="s">
        <v>429</v>
      </c>
      <c r="BE14" s="49">
        <v>0</v>
      </c>
      <c r="BF14" s="42" t="s">
        <v>356</v>
      </c>
      <c r="BG14" s="42"/>
      <c r="BH14" s="42">
        <v>0</v>
      </c>
      <c r="BI14" s="42" t="s">
        <v>357</v>
      </c>
      <c r="BJ14" s="42" t="s">
        <v>358</v>
      </c>
      <c r="BK14" s="57">
        <v>44778</v>
      </c>
      <c r="BL14" s="42" t="s">
        <v>317</v>
      </c>
      <c r="BM14" s="42" t="s">
        <v>317</v>
      </c>
      <c r="BN14" s="42"/>
      <c r="BO14" s="42"/>
      <c r="BP14" s="42" t="s">
        <v>359</v>
      </c>
      <c r="BQ14" s="42" t="s">
        <v>359</v>
      </c>
      <c r="BR14" s="42" t="s">
        <v>359</v>
      </c>
      <c r="BS14" s="42"/>
      <c r="BT14" s="42" t="s">
        <v>360</v>
      </c>
      <c r="BU14" s="42" t="s">
        <v>317</v>
      </c>
      <c r="BV14" s="42" t="s">
        <v>317</v>
      </c>
      <c r="BW14" s="42"/>
      <c r="BX14" s="42"/>
      <c r="BY14" s="42" t="s">
        <v>353</v>
      </c>
      <c r="BZ14" s="42" t="s">
        <v>353</v>
      </c>
      <c r="CA14" s="42"/>
      <c r="CB14" s="42" t="s">
        <v>353</v>
      </c>
      <c r="CC14" s="42"/>
      <c r="CD14" s="42"/>
      <c r="CE14" s="42"/>
      <c r="CF14" s="42"/>
      <c r="CG14" s="26" t="s">
        <v>430</v>
      </c>
    </row>
    <row r="15" hidden="1" spans="1:85">
      <c r="A15" s="34">
        <v>337</v>
      </c>
      <c r="B15" s="42" t="s">
        <v>432</v>
      </c>
      <c r="C15" s="46" t="s">
        <v>433</v>
      </c>
      <c r="D15" s="42" t="s">
        <v>434</v>
      </c>
      <c r="E15" s="43">
        <v>28.6059</v>
      </c>
      <c r="F15" s="44">
        <v>-12.95727</v>
      </c>
      <c r="G15" s="42" t="s">
        <v>337</v>
      </c>
      <c r="H15" s="37">
        <v>4.5</v>
      </c>
      <c r="I15" s="42" t="s">
        <v>338</v>
      </c>
      <c r="J15" s="42" t="s">
        <v>339</v>
      </c>
      <c r="K15" s="42" t="s">
        <v>340</v>
      </c>
      <c r="L15" s="42" t="s">
        <v>340</v>
      </c>
      <c r="M15" s="42" t="s">
        <v>317</v>
      </c>
      <c r="N15" s="42" t="s">
        <v>341</v>
      </c>
      <c r="O15" s="42" t="s">
        <v>342</v>
      </c>
      <c r="P15" s="42" t="s">
        <v>343</v>
      </c>
      <c r="Q15" s="42" t="s">
        <v>390</v>
      </c>
      <c r="R15" s="42" t="s">
        <v>381</v>
      </c>
      <c r="S15" s="42" t="s">
        <v>321</v>
      </c>
      <c r="T15" s="42" t="s">
        <v>344</v>
      </c>
      <c r="U15" s="42" t="s">
        <v>323</v>
      </c>
      <c r="V15" s="52">
        <v>80</v>
      </c>
      <c r="W15" s="42" t="s">
        <v>366</v>
      </c>
      <c r="X15" s="42" t="s">
        <v>345</v>
      </c>
      <c r="Y15" s="42" t="s">
        <v>2</v>
      </c>
      <c r="Z15" s="42" t="s">
        <v>2</v>
      </c>
      <c r="AA15" s="42" t="s">
        <v>346</v>
      </c>
      <c r="AB15" s="42" t="s">
        <v>347</v>
      </c>
      <c r="AC15" s="42" t="s">
        <v>348</v>
      </c>
      <c r="AD15" s="42" t="s">
        <v>348</v>
      </c>
      <c r="AE15" s="42" t="s">
        <v>435</v>
      </c>
      <c r="AF15" s="42" t="s">
        <v>435</v>
      </c>
      <c r="AG15" s="42">
        <v>30</v>
      </c>
      <c r="AH15" s="42" t="s">
        <v>368</v>
      </c>
      <c r="AI15" s="42" t="s">
        <v>436</v>
      </c>
      <c r="AJ15" s="42" t="s">
        <v>437</v>
      </c>
      <c r="AK15" s="42" t="s">
        <v>438</v>
      </c>
      <c r="AL15" s="42">
        <v>1000</v>
      </c>
      <c r="AM15" s="42" t="s">
        <v>332</v>
      </c>
      <c r="AN15" s="42" t="s">
        <v>352</v>
      </c>
      <c r="AO15" s="42">
        <v>400</v>
      </c>
      <c r="AP15" s="42" t="s">
        <v>439</v>
      </c>
      <c r="AQ15" s="42">
        <v>1200</v>
      </c>
      <c r="AR15" s="42">
        <v>2</v>
      </c>
      <c r="AS15" s="42">
        <v>600</v>
      </c>
      <c r="AT15" s="42">
        <v>48</v>
      </c>
      <c r="AU15" s="42" t="s">
        <v>385</v>
      </c>
      <c r="AV15" s="42" t="s">
        <v>385</v>
      </c>
      <c r="AW15" s="42">
        <v>18000</v>
      </c>
      <c r="AX15" s="42">
        <v>18000</v>
      </c>
      <c r="AY15" s="42">
        <v>2</v>
      </c>
      <c r="AZ15" s="51">
        <v>175</v>
      </c>
      <c r="BA15" s="42">
        <v>0</v>
      </c>
      <c r="BB15" s="42">
        <v>2</v>
      </c>
      <c r="BC15" s="42" t="s">
        <v>375</v>
      </c>
      <c r="BD15" s="49" t="s">
        <v>432</v>
      </c>
      <c r="BE15" s="49" t="s">
        <v>440</v>
      </c>
      <c r="BF15" s="42" t="s">
        <v>356</v>
      </c>
      <c r="BG15" s="42"/>
      <c r="BH15" s="42">
        <v>0</v>
      </c>
      <c r="BI15" s="42" t="s">
        <v>357</v>
      </c>
      <c r="BJ15" s="42" t="s">
        <v>358</v>
      </c>
      <c r="BK15" s="57">
        <v>44778</v>
      </c>
      <c r="BL15" s="42" t="s">
        <v>317</v>
      </c>
      <c r="BM15" s="42" t="s">
        <v>317</v>
      </c>
      <c r="BN15" s="42"/>
      <c r="BO15" s="42"/>
      <c r="BP15" s="42" t="s">
        <v>359</v>
      </c>
      <c r="BQ15" s="42" t="s">
        <v>359</v>
      </c>
      <c r="BR15" s="42" t="s">
        <v>359</v>
      </c>
      <c r="BS15" s="42"/>
      <c r="BT15" s="42" t="s">
        <v>360</v>
      </c>
      <c r="BU15" s="42" t="s">
        <v>317</v>
      </c>
      <c r="BV15" s="42" t="s">
        <v>317</v>
      </c>
      <c r="BW15" s="42"/>
      <c r="BX15" s="42"/>
      <c r="BY15" s="42" t="s">
        <v>353</v>
      </c>
      <c r="BZ15" s="42" t="s">
        <v>353</v>
      </c>
      <c r="CA15" s="42"/>
      <c r="CB15" s="42" t="s">
        <v>353</v>
      </c>
      <c r="CC15" s="42"/>
      <c r="CD15" s="42"/>
      <c r="CE15" s="42"/>
      <c r="CF15" s="42"/>
      <c r="CG15" s="26" t="s">
        <v>433</v>
      </c>
    </row>
    <row r="16" hidden="1" spans="1:85">
      <c r="A16" s="39">
        <v>870</v>
      </c>
      <c r="B16" s="42" t="s">
        <v>441</v>
      </c>
      <c r="C16" s="46" t="s">
        <v>442</v>
      </c>
      <c r="D16" s="42" t="s">
        <v>443</v>
      </c>
      <c r="E16" s="43">
        <v>28.61215</v>
      </c>
      <c r="F16" s="44">
        <v>-13.00405</v>
      </c>
      <c r="G16" s="42" t="s">
        <v>337</v>
      </c>
      <c r="H16" s="37">
        <v>2.5</v>
      </c>
      <c r="I16" s="42" t="s">
        <v>338</v>
      </c>
      <c r="J16" s="42" t="s">
        <v>339</v>
      </c>
      <c r="K16" s="42" t="s">
        <v>340</v>
      </c>
      <c r="L16" s="42" t="s">
        <v>340</v>
      </c>
      <c r="M16" s="42" t="s">
        <v>317</v>
      </c>
      <c r="N16" s="42" t="s">
        <v>402</v>
      </c>
      <c r="O16" s="42" t="s">
        <v>342</v>
      </c>
      <c r="P16" s="42" t="s">
        <v>380</v>
      </c>
      <c r="Q16" s="42" t="s">
        <v>320</v>
      </c>
      <c r="R16" s="42" t="s">
        <v>390</v>
      </c>
      <c r="S16" s="42" t="s">
        <v>321</v>
      </c>
      <c r="T16" s="42" t="s">
        <v>344</v>
      </c>
      <c r="U16" s="42" t="s">
        <v>323</v>
      </c>
      <c r="V16" s="52">
        <v>42</v>
      </c>
      <c r="W16" s="42" t="s">
        <v>366</v>
      </c>
      <c r="X16" s="42" t="s">
        <v>345</v>
      </c>
      <c r="Y16" s="42" t="s">
        <v>2</v>
      </c>
      <c r="Z16" s="42" t="s">
        <v>2</v>
      </c>
      <c r="AA16" s="42" t="s">
        <v>346</v>
      </c>
      <c r="AB16" s="42" t="s">
        <v>347</v>
      </c>
      <c r="AC16" s="42" t="s">
        <v>348</v>
      </c>
      <c r="AD16" s="42" t="s">
        <v>348</v>
      </c>
      <c r="AE16" s="42" t="s">
        <v>382</v>
      </c>
      <c r="AF16" s="42" t="s">
        <v>382</v>
      </c>
      <c r="AG16" s="42">
        <v>20</v>
      </c>
      <c r="AH16" s="42" t="s">
        <v>350</v>
      </c>
      <c r="AI16" s="42" t="s">
        <v>444</v>
      </c>
      <c r="AJ16" s="42" t="s">
        <v>351</v>
      </c>
      <c r="AK16" s="42">
        <v>0</v>
      </c>
      <c r="AL16" s="42">
        <v>600</v>
      </c>
      <c r="AM16" s="42" t="s">
        <v>332</v>
      </c>
      <c r="AN16" s="42" t="s">
        <v>352</v>
      </c>
      <c r="AO16" s="42">
        <v>400</v>
      </c>
      <c r="AP16" s="42" t="s">
        <v>333</v>
      </c>
      <c r="AQ16" s="42">
        <v>500</v>
      </c>
      <c r="AR16" s="42">
        <v>48</v>
      </c>
      <c r="AS16" s="42">
        <v>100</v>
      </c>
      <c r="AT16" s="42">
        <f>AQ16/AS16</f>
        <v>5</v>
      </c>
      <c r="AU16" s="42" t="s">
        <v>385</v>
      </c>
      <c r="AV16" s="42" t="s">
        <v>385</v>
      </c>
      <c r="AW16" s="42">
        <v>18000</v>
      </c>
      <c r="AX16" s="42">
        <v>18000</v>
      </c>
      <c r="AY16" s="42">
        <v>2</v>
      </c>
      <c r="AZ16" s="51">
        <v>112</v>
      </c>
      <c r="BA16" s="42">
        <v>0</v>
      </c>
      <c r="BB16" s="42">
        <v>2</v>
      </c>
      <c r="BC16" s="42" t="s">
        <v>398</v>
      </c>
      <c r="BD16" s="49" t="s">
        <v>441</v>
      </c>
      <c r="BE16" s="49">
        <v>0</v>
      </c>
      <c r="BF16" s="42" t="s">
        <v>356</v>
      </c>
      <c r="BG16" s="42"/>
      <c r="BH16" s="42">
        <v>0</v>
      </c>
      <c r="BI16" s="42" t="s">
        <v>357</v>
      </c>
      <c r="BJ16" s="42" t="s">
        <v>358</v>
      </c>
      <c r="BK16" s="57">
        <v>44778</v>
      </c>
      <c r="BL16" s="42" t="s">
        <v>317</v>
      </c>
      <c r="BM16" s="42" t="s">
        <v>317</v>
      </c>
      <c r="BN16" s="42"/>
      <c r="BO16" s="42"/>
      <c r="BP16" s="42" t="s">
        <v>359</v>
      </c>
      <c r="BQ16" s="42" t="s">
        <v>359</v>
      </c>
      <c r="BR16" s="42" t="s">
        <v>359</v>
      </c>
      <c r="BS16" s="42"/>
      <c r="BT16" s="42" t="s">
        <v>360</v>
      </c>
      <c r="BU16" s="42" t="s">
        <v>317</v>
      </c>
      <c r="BV16" s="42" t="s">
        <v>317</v>
      </c>
      <c r="BW16" s="42"/>
      <c r="BX16" s="42"/>
      <c r="BY16" s="42" t="s">
        <v>353</v>
      </c>
      <c r="BZ16" s="42" t="s">
        <v>353</v>
      </c>
      <c r="CA16" s="42"/>
      <c r="CB16" s="42" t="s">
        <v>353</v>
      </c>
      <c r="CC16" s="42"/>
      <c r="CD16" s="42"/>
      <c r="CE16" s="42"/>
      <c r="CF16" s="42"/>
      <c r="CG16" s="26" t="s">
        <v>442</v>
      </c>
    </row>
    <row r="17" hidden="1" spans="1:85">
      <c r="A17" s="39">
        <v>1786</v>
      </c>
      <c r="B17" s="42" t="s">
        <v>445</v>
      </c>
      <c r="C17" s="46" t="s">
        <v>446</v>
      </c>
      <c r="D17" s="42" t="s">
        <v>447</v>
      </c>
      <c r="E17" s="43">
        <v>28.64841667</v>
      </c>
      <c r="F17" s="27">
        <v>-12.94835</v>
      </c>
      <c r="G17" s="42" t="s">
        <v>337</v>
      </c>
      <c r="H17" s="37">
        <v>2.5</v>
      </c>
      <c r="I17" s="42" t="s">
        <v>338</v>
      </c>
      <c r="J17" s="42" t="s">
        <v>339</v>
      </c>
      <c r="K17" s="42" t="s">
        <v>340</v>
      </c>
      <c r="L17" s="42" t="s">
        <v>340</v>
      </c>
      <c r="M17" s="42" t="s">
        <v>317</v>
      </c>
      <c r="N17" s="42" t="s">
        <v>341</v>
      </c>
      <c r="O17" s="42" t="s">
        <v>342</v>
      </c>
      <c r="P17" s="42" t="s">
        <v>380</v>
      </c>
      <c r="Q17" s="42" t="s">
        <v>320</v>
      </c>
      <c r="R17" s="42" t="s">
        <v>320</v>
      </c>
      <c r="S17" s="42" t="s">
        <v>321</v>
      </c>
      <c r="T17" s="42" t="s">
        <v>344</v>
      </c>
      <c r="U17" s="42" t="s">
        <v>323</v>
      </c>
      <c r="V17" s="52">
        <v>36</v>
      </c>
      <c r="W17" s="42" t="s">
        <v>366</v>
      </c>
      <c r="X17" s="42" t="s">
        <v>345</v>
      </c>
      <c r="Y17" s="42" t="s">
        <v>2</v>
      </c>
      <c r="Z17" s="42" t="s">
        <v>2</v>
      </c>
      <c r="AA17" s="42" t="s">
        <v>346</v>
      </c>
      <c r="AB17" s="42" t="s">
        <v>347</v>
      </c>
      <c r="AC17" s="42" t="s">
        <v>348</v>
      </c>
      <c r="AD17" s="42" t="s">
        <v>348</v>
      </c>
      <c r="AE17" s="42" t="s">
        <v>382</v>
      </c>
      <c r="AF17" s="42" t="s">
        <v>382</v>
      </c>
      <c r="AG17" s="42">
        <v>20</v>
      </c>
      <c r="AH17" s="42" t="s">
        <v>350</v>
      </c>
      <c r="AI17" s="42">
        <v>0</v>
      </c>
      <c r="AJ17" s="42" t="s">
        <v>351</v>
      </c>
      <c r="AK17" s="42">
        <v>0</v>
      </c>
      <c r="AL17" s="42">
        <v>600</v>
      </c>
      <c r="AM17" s="42" t="s">
        <v>371</v>
      </c>
      <c r="AN17" s="42" t="s">
        <v>372</v>
      </c>
      <c r="AO17" s="42">
        <v>250</v>
      </c>
      <c r="AP17" s="42" t="s">
        <v>427</v>
      </c>
      <c r="AQ17" s="42">
        <v>1200</v>
      </c>
      <c r="AR17" s="42">
        <v>2</v>
      </c>
      <c r="AS17" s="42">
        <v>1200</v>
      </c>
      <c r="AT17" s="42">
        <v>24</v>
      </c>
      <c r="AU17" s="42" t="s">
        <v>448</v>
      </c>
      <c r="AV17" s="42" t="s">
        <v>448</v>
      </c>
      <c r="AW17" s="42">
        <v>18000</v>
      </c>
      <c r="AX17" s="42">
        <v>18000</v>
      </c>
      <c r="AY17" s="42">
        <v>2</v>
      </c>
      <c r="AZ17" s="51">
        <v>194</v>
      </c>
      <c r="BA17" s="42">
        <v>0</v>
      </c>
      <c r="BB17" s="42">
        <v>3</v>
      </c>
      <c r="BC17" s="42" t="s">
        <v>354</v>
      </c>
      <c r="BD17" s="49" t="s">
        <v>445</v>
      </c>
      <c r="BE17" s="49" t="s">
        <v>449</v>
      </c>
      <c r="BF17" s="42" t="s">
        <v>356</v>
      </c>
      <c r="BG17" s="42"/>
      <c r="BH17" s="42">
        <v>0</v>
      </c>
      <c r="BI17" s="42" t="s">
        <v>357</v>
      </c>
      <c r="BJ17" s="42" t="s">
        <v>358</v>
      </c>
      <c r="BK17" s="57">
        <v>44778</v>
      </c>
      <c r="BL17" s="42" t="s">
        <v>317</v>
      </c>
      <c r="BM17" s="42" t="s">
        <v>317</v>
      </c>
      <c r="BN17" s="42"/>
      <c r="BO17" s="42"/>
      <c r="BP17" s="42" t="s">
        <v>359</v>
      </c>
      <c r="BQ17" s="42" t="s">
        <v>359</v>
      </c>
      <c r="BR17" s="42" t="s">
        <v>359</v>
      </c>
      <c r="BS17" s="42"/>
      <c r="BT17" s="42" t="s">
        <v>360</v>
      </c>
      <c r="BU17" s="42" t="s">
        <v>317</v>
      </c>
      <c r="BV17" s="42" t="s">
        <v>317</v>
      </c>
      <c r="BW17" s="42"/>
      <c r="BX17" s="42"/>
      <c r="BY17" s="42" t="s">
        <v>353</v>
      </c>
      <c r="BZ17" s="42" t="s">
        <v>353</v>
      </c>
      <c r="CA17" s="42"/>
      <c r="CB17" s="42" t="s">
        <v>353</v>
      </c>
      <c r="CC17" s="42"/>
      <c r="CD17" s="42"/>
      <c r="CE17" s="42"/>
      <c r="CF17" s="42"/>
      <c r="CG17" s="26" t="s">
        <v>446</v>
      </c>
    </row>
    <row r="18" hidden="1" spans="1:85">
      <c r="A18" s="34">
        <v>439</v>
      </c>
      <c r="B18" s="42" t="s">
        <v>450</v>
      </c>
      <c r="C18" s="46" t="s">
        <v>451</v>
      </c>
      <c r="D18" s="42" t="s">
        <v>452</v>
      </c>
      <c r="E18" s="43">
        <v>28.66511111</v>
      </c>
      <c r="F18" s="44">
        <v>-12.98531389</v>
      </c>
      <c r="G18" s="42" t="s">
        <v>337</v>
      </c>
      <c r="H18" s="37">
        <v>4.5</v>
      </c>
      <c r="I18" s="42" t="s">
        <v>338</v>
      </c>
      <c r="J18" s="42" t="s">
        <v>339</v>
      </c>
      <c r="K18" s="42" t="s">
        <v>317</v>
      </c>
      <c r="L18" s="42" t="s">
        <v>340</v>
      </c>
      <c r="M18" s="42" t="s">
        <v>317</v>
      </c>
      <c r="N18" s="42" t="s">
        <v>341</v>
      </c>
      <c r="O18" s="42" t="s">
        <v>342</v>
      </c>
      <c r="P18" s="42" t="s">
        <v>343</v>
      </c>
      <c r="Q18" s="42" t="s">
        <v>320</v>
      </c>
      <c r="R18" s="42" t="s">
        <v>381</v>
      </c>
      <c r="S18" s="42" t="s">
        <v>321</v>
      </c>
      <c r="T18" s="42" t="s">
        <v>344</v>
      </c>
      <c r="U18" s="42" t="s">
        <v>323</v>
      </c>
      <c r="V18" s="52">
        <v>54</v>
      </c>
      <c r="W18" s="42" t="s">
        <v>366</v>
      </c>
      <c r="X18" s="42" t="s">
        <v>345</v>
      </c>
      <c r="Y18" s="42" t="s">
        <v>2</v>
      </c>
      <c r="Z18" s="42" t="s">
        <v>2</v>
      </c>
      <c r="AA18" s="42" t="s">
        <v>346</v>
      </c>
      <c r="AB18" s="42" t="s">
        <v>347</v>
      </c>
      <c r="AC18" s="42" t="s">
        <v>348</v>
      </c>
      <c r="AD18" s="42" t="s">
        <v>348</v>
      </c>
      <c r="AE18" s="42" t="s">
        <v>453</v>
      </c>
      <c r="AF18" s="42" t="s">
        <v>453</v>
      </c>
      <c r="AG18" s="42">
        <v>30</v>
      </c>
      <c r="AH18" s="42" t="s">
        <v>350</v>
      </c>
      <c r="AI18" s="42">
        <v>0</v>
      </c>
      <c r="AJ18" s="42" t="s">
        <v>351</v>
      </c>
      <c r="AK18" s="42">
        <v>0</v>
      </c>
      <c r="AL18" s="42">
        <v>1000</v>
      </c>
      <c r="AM18" s="42" t="s">
        <v>332</v>
      </c>
      <c r="AN18" s="42" t="s">
        <v>352</v>
      </c>
      <c r="AO18" s="42">
        <v>400</v>
      </c>
      <c r="AP18" s="42" t="s">
        <v>333</v>
      </c>
      <c r="AQ18" s="42">
        <v>300</v>
      </c>
      <c r="AR18" s="42">
        <v>48</v>
      </c>
      <c r="AS18" s="42">
        <v>100</v>
      </c>
      <c r="AT18" s="42">
        <f t="shared" ref="AT18:AT26" si="0">AQ18/AS18</f>
        <v>3</v>
      </c>
      <c r="AU18" s="42" t="s">
        <v>448</v>
      </c>
      <c r="AV18" s="42" t="s">
        <v>448</v>
      </c>
      <c r="AW18" s="42">
        <v>18000</v>
      </c>
      <c r="AX18" s="42">
        <v>18000</v>
      </c>
      <c r="AY18" s="42">
        <v>2</v>
      </c>
      <c r="AZ18" s="51">
        <v>117</v>
      </c>
      <c r="BA18" s="42">
        <v>0</v>
      </c>
      <c r="BB18" s="42">
        <v>2</v>
      </c>
      <c r="BC18" s="42" t="s">
        <v>375</v>
      </c>
      <c r="BD18" s="49" t="s">
        <v>450</v>
      </c>
      <c r="BE18" s="49" t="s">
        <v>454</v>
      </c>
      <c r="BF18" s="42" t="s">
        <v>356</v>
      </c>
      <c r="BG18" s="42"/>
      <c r="BH18" s="42">
        <v>0</v>
      </c>
      <c r="BI18" s="42" t="s">
        <v>357</v>
      </c>
      <c r="BJ18" s="42" t="s">
        <v>358</v>
      </c>
      <c r="BK18" s="57">
        <v>44778</v>
      </c>
      <c r="BL18" s="42" t="s">
        <v>317</v>
      </c>
      <c r="BM18" s="42" t="s">
        <v>317</v>
      </c>
      <c r="BN18" s="42"/>
      <c r="BO18" s="42"/>
      <c r="BP18" s="42" t="s">
        <v>359</v>
      </c>
      <c r="BQ18" s="42" t="s">
        <v>359</v>
      </c>
      <c r="BR18" s="42" t="s">
        <v>359</v>
      </c>
      <c r="BS18" s="42"/>
      <c r="BT18" s="42" t="s">
        <v>360</v>
      </c>
      <c r="BU18" s="42" t="s">
        <v>317</v>
      </c>
      <c r="BV18" s="42" t="s">
        <v>317</v>
      </c>
      <c r="BW18" s="42"/>
      <c r="BX18" s="42"/>
      <c r="BY18" s="42" t="s">
        <v>353</v>
      </c>
      <c r="BZ18" s="42" t="s">
        <v>353</v>
      </c>
      <c r="CA18" s="42"/>
      <c r="CB18" s="42" t="s">
        <v>353</v>
      </c>
      <c r="CC18" s="42"/>
      <c r="CD18" s="42"/>
      <c r="CE18" s="42"/>
      <c r="CF18" s="42"/>
      <c r="CG18" s="26" t="s">
        <v>451</v>
      </c>
    </row>
    <row r="19" hidden="1" spans="1:85">
      <c r="A19" s="39">
        <v>1516</v>
      </c>
      <c r="B19" s="42" t="s">
        <v>455</v>
      </c>
      <c r="C19" s="46" t="s">
        <v>456</v>
      </c>
      <c r="D19" s="42" t="s">
        <v>457</v>
      </c>
      <c r="E19" s="43">
        <v>28.62691</v>
      </c>
      <c r="F19" s="44">
        <v>-12.93633</v>
      </c>
      <c r="G19" s="42" t="s">
        <v>337</v>
      </c>
      <c r="H19" s="37">
        <v>2.5</v>
      </c>
      <c r="I19" s="42" t="s">
        <v>338</v>
      </c>
      <c r="J19" s="42" t="s">
        <v>339</v>
      </c>
      <c r="K19" s="42" t="s">
        <v>340</v>
      </c>
      <c r="L19" s="42" t="s">
        <v>340</v>
      </c>
      <c r="M19" s="42" t="s">
        <v>317</v>
      </c>
      <c r="N19" s="42" t="s">
        <v>341</v>
      </c>
      <c r="O19" s="42" t="s">
        <v>342</v>
      </c>
      <c r="P19" s="42" t="s">
        <v>380</v>
      </c>
      <c r="Q19" s="42" t="s">
        <v>320</v>
      </c>
      <c r="R19" s="42" t="s">
        <v>320</v>
      </c>
      <c r="S19" s="42" t="s">
        <v>321</v>
      </c>
      <c r="T19" s="42" t="s">
        <v>344</v>
      </c>
      <c r="U19" s="42" t="s">
        <v>323</v>
      </c>
      <c r="V19" s="52">
        <v>36</v>
      </c>
      <c r="W19" s="42" t="s">
        <v>325</v>
      </c>
      <c r="X19" s="42" t="s">
        <v>345</v>
      </c>
      <c r="Y19" s="42" t="s">
        <v>2</v>
      </c>
      <c r="Z19" s="42" t="s">
        <v>2</v>
      </c>
      <c r="AA19" s="42" t="s">
        <v>346</v>
      </c>
      <c r="AB19" s="42" t="s">
        <v>347</v>
      </c>
      <c r="AC19" s="42" t="s">
        <v>348</v>
      </c>
      <c r="AD19" s="42" t="s">
        <v>348</v>
      </c>
      <c r="AE19" s="42" t="s">
        <v>391</v>
      </c>
      <c r="AF19" s="42" t="s">
        <v>391</v>
      </c>
      <c r="AG19" s="42">
        <v>20</v>
      </c>
      <c r="AH19" s="42" t="s">
        <v>350</v>
      </c>
      <c r="AI19" s="42" t="s">
        <v>458</v>
      </c>
      <c r="AJ19" s="42" t="s">
        <v>351</v>
      </c>
      <c r="AK19" s="42">
        <v>0</v>
      </c>
      <c r="AL19" s="42">
        <v>600</v>
      </c>
      <c r="AM19" s="42" t="s">
        <v>371</v>
      </c>
      <c r="AN19" s="42" t="s">
        <v>372</v>
      </c>
      <c r="AO19" s="42">
        <v>250</v>
      </c>
      <c r="AP19" s="42" t="s">
        <v>333</v>
      </c>
      <c r="AQ19" s="42">
        <v>200</v>
      </c>
      <c r="AR19" s="42">
        <v>48</v>
      </c>
      <c r="AS19" s="42">
        <v>100</v>
      </c>
      <c r="AT19" s="42">
        <f t="shared" si="0"/>
        <v>2</v>
      </c>
      <c r="AU19" s="42" t="s">
        <v>327</v>
      </c>
      <c r="AV19" s="42" t="s">
        <v>327</v>
      </c>
      <c r="AW19" s="42" t="s">
        <v>327</v>
      </c>
      <c r="AX19" s="42" t="s">
        <v>353</v>
      </c>
      <c r="AY19" s="42" t="s">
        <v>327</v>
      </c>
      <c r="AZ19" s="51">
        <v>85</v>
      </c>
      <c r="BA19" s="42">
        <v>0</v>
      </c>
      <c r="BB19" s="42">
        <v>1</v>
      </c>
      <c r="BC19" s="42" t="s">
        <v>346</v>
      </c>
      <c r="BD19" s="49" t="s">
        <v>455</v>
      </c>
      <c r="BE19" s="49">
        <v>0</v>
      </c>
      <c r="BF19" s="42" t="s">
        <v>356</v>
      </c>
      <c r="BG19" s="42"/>
      <c r="BH19" s="42">
        <v>0</v>
      </c>
      <c r="BI19" s="42" t="s">
        <v>357</v>
      </c>
      <c r="BJ19" s="42" t="s">
        <v>358</v>
      </c>
      <c r="BK19" s="57">
        <v>44778</v>
      </c>
      <c r="BL19" s="42" t="s">
        <v>317</v>
      </c>
      <c r="BM19" s="42" t="s">
        <v>317</v>
      </c>
      <c r="BN19" s="42"/>
      <c r="BO19" s="42"/>
      <c r="BP19" s="42" t="s">
        <v>359</v>
      </c>
      <c r="BQ19" s="42" t="s">
        <v>359</v>
      </c>
      <c r="BR19" s="42" t="s">
        <v>359</v>
      </c>
      <c r="BS19" s="42"/>
      <c r="BT19" s="42" t="s">
        <v>360</v>
      </c>
      <c r="BU19" s="42" t="s">
        <v>317</v>
      </c>
      <c r="BV19" s="42" t="s">
        <v>317</v>
      </c>
      <c r="BW19" s="42"/>
      <c r="BX19" s="42"/>
      <c r="BY19" s="42" t="s">
        <v>353</v>
      </c>
      <c r="BZ19" s="42" t="s">
        <v>353</v>
      </c>
      <c r="CA19" s="42"/>
      <c r="CB19" s="42" t="s">
        <v>353</v>
      </c>
      <c r="CC19" s="42"/>
      <c r="CD19" s="42"/>
      <c r="CE19" s="42"/>
      <c r="CF19" s="42"/>
      <c r="CG19" s="26" t="s">
        <v>456</v>
      </c>
    </row>
    <row r="20" hidden="1" spans="1:85">
      <c r="A20" s="39">
        <v>1474</v>
      </c>
      <c r="B20" s="42" t="s">
        <v>459</v>
      </c>
      <c r="C20" s="46" t="s">
        <v>460</v>
      </c>
      <c r="D20" s="42" t="s">
        <v>461</v>
      </c>
      <c r="E20" s="43">
        <v>28.64032</v>
      </c>
      <c r="F20" s="44">
        <v>-12.93674</v>
      </c>
      <c r="G20" s="42" t="s">
        <v>337</v>
      </c>
      <c r="H20" s="37">
        <v>2.5</v>
      </c>
      <c r="I20" s="42" t="s">
        <v>338</v>
      </c>
      <c r="J20" s="42" t="s">
        <v>339</v>
      </c>
      <c r="K20" s="42" t="s">
        <v>340</v>
      </c>
      <c r="L20" s="42" t="s">
        <v>340</v>
      </c>
      <c r="M20" s="42" t="s">
        <v>317</v>
      </c>
      <c r="N20" s="42" t="s">
        <v>402</v>
      </c>
      <c r="O20" s="42" t="s">
        <v>364</v>
      </c>
      <c r="P20" s="42" t="s">
        <v>380</v>
      </c>
      <c r="Q20" s="42" t="s">
        <v>320</v>
      </c>
      <c r="R20" s="42" t="s">
        <v>390</v>
      </c>
      <c r="S20" s="42" t="s">
        <v>321</v>
      </c>
      <c r="T20" s="42" t="s">
        <v>344</v>
      </c>
      <c r="U20" s="42" t="s">
        <v>323</v>
      </c>
      <c r="V20" s="52">
        <v>42</v>
      </c>
      <c r="W20" s="42" t="s">
        <v>366</v>
      </c>
      <c r="X20" s="42" t="s">
        <v>345</v>
      </c>
      <c r="Y20" s="42" t="s">
        <v>2</v>
      </c>
      <c r="Z20" s="42" t="s">
        <v>2</v>
      </c>
      <c r="AA20" s="42" t="s">
        <v>346</v>
      </c>
      <c r="AB20" s="42" t="s">
        <v>347</v>
      </c>
      <c r="AC20" s="42" t="s">
        <v>348</v>
      </c>
      <c r="AD20" s="42" t="s">
        <v>348</v>
      </c>
      <c r="AE20" s="42" t="s">
        <v>382</v>
      </c>
      <c r="AF20" s="42" t="s">
        <v>382</v>
      </c>
      <c r="AG20" s="42">
        <v>20</v>
      </c>
      <c r="AH20" s="42" t="s">
        <v>350</v>
      </c>
      <c r="AI20" s="42">
        <v>0</v>
      </c>
      <c r="AJ20" s="42" t="s">
        <v>351</v>
      </c>
      <c r="AK20" s="42">
        <v>0</v>
      </c>
      <c r="AL20" s="42">
        <v>600</v>
      </c>
      <c r="AM20" s="42" t="s">
        <v>371</v>
      </c>
      <c r="AN20" s="42" t="s">
        <v>372</v>
      </c>
      <c r="AO20" s="42">
        <v>250</v>
      </c>
      <c r="AP20" s="42" t="s">
        <v>333</v>
      </c>
      <c r="AQ20" s="42">
        <v>400</v>
      </c>
      <c r="AR20" s="42">
        <v>48</v>
      </c>
      <c r="AS20" s="42">
        <v>100</v>
      </c>
      <c r="AT20" s="42">
        <f t="shared" si="0"/>
        <v>4</v>
      </c>
      <c r="AU20" s="42" t="s">
        <v>385</v>
      </c>
      <c r="AV20" s="42" t="s">
        <v>385</v>
      </c>
      <c r="AW20" s="42">
        <v>18000</v>
      </c>
      <c r="AX20" s="42">
        <v>18000</v>
      </c>
      <c r="AY20" s="42">
        <v>2</v>
      </c>
      <c r="AZ20" s="51">
        <v>138</v>
      </c>
      <c r="BA20" s="42">
        <v>0</v>
      </c>
      <c r="BB20" s="42">
        <v>2</v>
      </c>
      <c r="BC20" s="42" t="s">
        <v>375</v>
      </c>
      <c r="BD20" s="49" t="s">
        <v>459</v>
      </c>
      <c r="BE20" s="49" t="s">
        <v>462</v>
      </c>
      <c r="BF20" s="42">
        <v>0</v>
      </c>
      <c r="BG20" s="42"/>
      <c r="BH20" s="42">
        <v>0</v>
      </c>
      <c r="BI20" s="42" t="s">
        <v>357</v>
      </c>
      <c r="BJ20" s="42" t="s">
        <v>358</v>
      </c>
      <c r="BK20" s="57">
        <v>44778</v>
      </c>
      <c r="BL20" s="42" t="s">
        <v>317</v>
      </c>
      <c r="BM20" s="42" t="s">
        <v>317</v>
      </c>
      <c r="BN20" s="42"/>
      <c r="BO20" s="42"/>
      <c r="BP20" s="42" t="s">
        <v>359</v>
      </c>
      <c r="BQ20" s="42" t="s">
        <v>359</v>
      </c>
      <c r="BR20" s="42" t="s">
        <v>359</v>
      </c>
      <c r="BS20" s="42"/>
      <c r="BT20" s="42" t="s">
        <v>360</v>
      </c>
      <c r="BU20" s="42" t="s">
        <v>317</v>
      </c>
      <c r="BV20" s="42" t="s">
        <v>317</v>
      </c>
      <c r="BW20" s="42"/>
      <c r="BX20" s="42"/>
      <c r="BY20" s="42" t="s">
        <v>353</v>
      </c>
      <c r="BZ20" s="42" t="s">
        <v>353</v>
      </c>
      <c r="CA20" s="42"/>
      <c r="CB20" s="42" t="s">
        <v>353</v>
      </c>
      <c r="CC20" s="42"/>
      <c r="CD20" s="42"/>
      <c r="CE20" s="42"/>
      <c r="CF20" s="42"/>
      <c r="CG20" s="26" t="s">
        <v>460</v>
      </c>
    </row>
    <row r="21" hidden="1" spans="1:85">
      <c r="A21" s="39">
        <v>1288</v>
      </c>
      <c r="B21" s="42" t="s">
        <v>463</v>
      </c>
      <c r="C21" s="46" t="s">
        <v>464</v>
      </c>
      <c r="D21" s="42" t="s">
        <v>465</v>
      </c>
      <c r="E21" s="43">
        <v>28.63052</v>
      </c>
      <c r="F21" s="44">
        <v>-13.01879</v>
      </c>
      <c r="G21" s="42" t="s">
        <v>337</v>
      </c>
      <c r="H21" s="37">
        <v>4.5</v>
      </c>
      <c r="I21" s="42" t="s">
        <v>338</v>
      </c>
      <c r="J21" s="42" t="s">
        <v>339</v>
      </c>
      <c r="K21" s="42" t="s">
        <v>317</v>
      </c>
      <c r="L21" s="42" t="s">
        <v>340</v>
      </c>
      <c r="M21" s="42" t="s">
        <v>317</v>
      </c>
      <c r="N21" s="42" t="s">
        <v>402</v>
      </c>
      <c r="O21" s="42" t="s">
        <v>364</v>
      </c>
      <c r="P21" s="42" t="s">
        <v>380</v>
      </c>
      <c r="Q21" s="42" t="s">
        <v>320</v>
      </c>
      <c r="R21" s="42" t="s">
        <v>320</v>
      </c>
      <c r="S21" s="42" t="s">
        <v>321</v>
      </c>
      <c r="T21" s="42" t="s">
        <v>344</v>
      </c>
      <c r="U21" s="42" t="s">
        <v>323</v>
      </c>
      <c r="V21" s="52">
        <v>36</v>
      </c>
      <c r="W21" s="42" t="s">
        <v>366</v>
      </c>
      <c r="X21" s="42" t="s">
        <v>345</v>
      </c>
      <c r="Y21" s="42" t="s">
        <v>2</v>
      </c>
      <c r="Z21" s="42" t="s">
        <v>2</v>
      </c>
      <c r="AA21" s="42" t="s">
        <v>346</v>
      </c>
      <c r="AB21" s="42" t="s">
        <v>347</v>
      </c>
      <c r="AC21" s="42" t="s">
        <v>348</v>
      </c>
      <c r="AD21" s="42" t="s">
        <v>348</v>
      </c>
      <c r="AE21" s="42" t="s">
        <v>382</v>
      </c>
      <c r="AF21" s="42" t="s">
        <v>382</v>
      </c>
      <c r="AG21" s="42">
        <v>30</v>
      </c>
      <c r="AH21" s="42" t="s">
        <v>350</v>
      </c>
      <c r="AI21" s="42">
        <v>0</v>
      </c>
      <c r="AJ21" s="42" t="s">
        <v>351</v>
      </c>
      <c r="AK21" s="42">
        <v>0</v>
      </c>
      <c r="AL21" s="42">
        <v>1000</v>
      </c>
      <c r="AM21" s="42" t="s">
        <v>332</v>
      </c>
      <c r="AN21" s="42" t="s">
        <v>404</v>
      </c>
      <c r="AO21" s="42">
        <v>750</v>
      </c>
      <c r="AP21" s="42" t="s">
        <v>333</v>
      </c>
      <c r="AQ21" s="42">
        <v>400</v>
      </c>
      <c r="AR21" s="42">
        <v>48</v>
      </c>
      <c r="AS21" s="42">
        <v>100</v>
      </c>
      <c r="AT21" s="42">
        <f t="shared" si="0"/>
        <v>4</v>
      </c>
      <c r="AU21" s="42" t="s">
        <v>385</v>
      </c>
      <c r="AV21" s="42" t="s">
        <v>385</v>
      </c>
      <c r="AW21" s="42">
        <v>18000</v>
      </c>
      <c r="AX21" s="42">
        <v>18000</v>
      </c>
      <c r="AY21" s="42">
        <v>2</v>
      </c>
      <c r="AZ21" s="51">
        <v>144</v>
      </c>
      <c r="BA21" s="42">
        <v>0</v>
      </c>
      <c r="BB21" s="42">
        <v>2</v>
      </c>
      <c r="BC21" s="42" t="s">
        <v>375</v>
      </c>
      <c r="BD21" s="49" t="s">
        <v>463</v>
      </c>
      <c r="BE21" s="49" t="s">
        <v>466</v>
      </c>
      <c r="BF21" s="42" t="s">
        <v>356</v>
      </c>
      <c r="BG21" s="42"/>
      <c r="BH21" s="42">
        <v>0</v>
      </c>
      <c r="BI21" s="42" t="s">
        <v>357</v>
      </c>
      <c r="BJ21" s="42" t="s">
        <v>358</v>
      </c>
      <c r="BK21" s="57">
        <v>44778</v>
      </c>
      <c r="BL21" s="42" t="s">
        <v>317</v>
      </c>
      <c r="BM21" s="42" t="s">
        <v>317</v>
      </c>
      <c r="BN21" s="42"/>
      <c r="BO21" s="42"/>
      <c r="BP21" s="42" t="s">
        <v>359</v>
      </c>
      <c r="BQ21" s="42" t="s">
        <v>359</v>
      </c>
      <c r="BR21" s="42" t="s">
        <v>359</v>
      </c>
      <c r="BS21" s="42"/>
      <c r="BT21" s="42" t="s">
        <v>360</v>
      </c>
      <c r="BU21" s="42" t="s">
        <v>317</v>
      </c>
      <c r="BV21" s="42" t="s">
        <v>317</v>
      </c>
      <c r="BW21" s="42"/>
      <c r="BX21" s="42"/>
      <c r="BY21" s="42" t="s">
        <v>353</v>
      </c>
      <c r="BZ21" s="42" t="s">
        <v>353</v>
      </c>
      <c r="CA21" s="42"/>
      <c r="CB21" s="42" t="s">
        <v>353</v>
      </c>
      <c r="CC21" s="42"/>
      <c r="CD21" s="42"/>
      <c r="CE21" s="42"/>
      <c r="CF21" s="42"/>
      <c r="CG21" s="26" t="s">
        <v>464</v>
      </c>
    </row>
    <row r="22" hidden="1" spans="1:85">
      <c r="A22" s="34">
        <v>1669</v>
      </c>
      <c r="B22" s="42" t="s">
        <v>467</v>
      </c>
      <c r="C22" s="46" t="s">
        <v>468</v>
      </c>
      <c r="D22" s="42" t="s">
        <v>469</v>
      </c>
      <c r="E22" s="43">
        <v>28.6</v>
      </c>
      <c r="F22" s="44">
        <v>-13.00924</v>
      </c>
      <c r="G22" s="42" t="s">
        <v>337</v>
      </c>
      <c r="H22" s="37">
        <v>2.5</v>
      </c>
      <c r="I22" s="42" t="s">
        <v>338</v>
      </c>
      <c r="J22" s="42" t="s">
        <v>339</v>
      </c>
      <c r="K22" s="42" t="s">
        <v>317</v>
      </c>
      <c r="L22" s="42" t="s">
        <v>317</v>
      </c>
      <c r="M22" s="42" t="s">
        <v>317</v>
      </c>
      <c r="N22" s="42" t="s">
        <v>341</v>
      </c>
      <c r="O22" s="42" t="s">
        <v>364</v>
      </c>
      <c r="P22" s="42" t="s">
        <v>365</v>
      </c>
      <c r="Q22" s="42" t="s">
        <v>320</v>
      </c>
      <c r="R22" s="42" t="s">
        <v>320</v>
      </c>
      <c r="S22" s="42" t="s">
        <v>321</v>
      </c>
      <c r="T22" s="42" t="s">
        <v>344</v>
      </c>
      <c r="U22" s="42" t="s">
        <v>323</v>
      </c>
      <c r="V22" s="52">
        <v>36</v>
      </c>
      <c r="W22" s="42" t="s">
        <v>366</v>
      </c>
      <c r="X22" s="42" t="s">
        <v>345</v>
      </c>
      <c r="Y22" s="42" t="s">
        <v>2</v>
      </c>
      <c r="Z22" s="42" t="s">
        <v>2</v>
      </c>
      <c r="AA22" s="42" t="s">
        <v>346</v>
      </c>
      <c r="AB22" s="42" t="s">
        <v>347</v>
      </c>
      <c r="AC22" s="42" t="s">
        <v>348</v>
      </c>
      <c r="AD22" s="42" t="s">
        <v>348</v>
      </c>
      <c r="AE22" s="42" t="s">
        <v>382</v>
      </c>
      <c r="AF22" s="42" t="s">
        <v>382</v>
      </c>
      <c r="AG22" s="42">
        <v>20</v>
      </c>
      <c r="AH22" s="42" t="s">
        <v>350</v>
      </c>
      <c r="AI22" s="42">
        <v>0</v>
      </c>
      <c r="AJ22" s="42" t="s">
        <v>370</v>
      </c>
      <c r="AK22" s="42">
        <v>0</v>
      </c>
      <c r="AL22" s="42">
        <v>1000</v>
      </c>
      <c r="AM22" s="42" t="s">
        <v>332</v>
      </c>
      <c r="AN22" s="42" t="s">
        <v>352</v>
      </c>
      <c r="AO22" s="42">
        <v>400</v>
      </c>
      <c r="AP22" s="42" t="s">
        <v>333</v>
      </c>
      <c r="AQ22" s="42">
        <v>400</v>
      </c>
      <c r="AR22" s="42">
        <v>48</v>
      </c>
      <c r="AS22" s="42">
        <v>100</v>
      </c>
      <c r="AT22" s="42">
        <f t="shared" si="0"/>
        <v>4</v>
      </c>
      <c r="AU22" s="42" t="s">
        <v>385</v>
      </c>
      <c r="AV22" s="42" t="s">
        <v>385</v>
      </c>
      <c r="AW22" s="42">
        <v>18000</v>
      </c>
      <c r="AX22" s="42">
        <v>18000</v>
      </c>
      <c r="AY22" s="42">
        <v>2</v>
      </c>
      <c r="AZ22" s="51">
        <v>126</v>
      </c>
      <c r="BA22" s="42">
        <v>0</v>
      </c>
      <c r="BB22" s="42">
        <v>4</v>
      </c>
      <c r="BC22" s="42" t="s">
        <v>470</v>
      </c>
      <c r="BD22" s="49" t="s">
        <v>467</v>
      </c>
      <c r="BE22" s="49" t="s">
        <v>471</v>
      </c>
      <c r="BF22" s="42">
        <v>0</v>
      </c>
      <c r="BG22" s="42"/>
      <c r="BH22" s="42">
        <v>0</v>
      </c>
      <c r="BI22" s="42" t="s">
        <v>357</v>
      </c>
      <c r="BJ22" s="42" t="s">
        <v>358</v>
      </c>
      <c r="BK22" s="57">
        <v>44778</v>
      </c>
      <c r="BL22" s="42" t="s">
        <v>317</v>
      </c>
      <c r="BM22" s="42" t="s">
        <v>317</v>
      </c>
      <c r="BN22" s="42"/>
      <c r="BO22" s="42"/>
      <c r="BP22" s="42" t="s">
        <v>359</v>
      </c>
      <c r="BQ22" s="42" t="s">
        <v>359</v>
      </c>
      <c r="BR22" s="42" t="s">
        <v>359</v>
      </c>
      <c r="BS22" s="42"/>
      <c r="BT22" s="42" t="s">
        <v>360</v>
      </c>
      <c r="BU22" s="42" t="s">
        <v>317</v>
      </c>
      <c r="BV22" s="42" t="s">
        <v>340</v>
      </c>
      <c r="BW22" s="42"/>
      <c r="BX22" s="42"/>
      <c r="BY22" s="42" t="s">
        <v>356</v>
      </c>
      <c r="BZ22" s="42">
        <v>20</v>
      </c>
      <c r="CA22" s="42"/>
      <c r="CB22" s="42" t="s">
        <v>472</v>
      </c>
      <c r="CC22" s="42"/>
      <c r="CD22" s="42"/>
      <c r="CE22" s="42"/>
      <c r="CF22" s="42"/>
      <c r="CG22" s="26" t="s">
        <v>468</v>
      </c>
    </row>
    <row r="23" hidden="1" spans="1:85">
      <c r="A23" s="39">
        <v>694</v>
      </c>
      <c r="B23" s="42" t="s">
        <v>473</v>
      </c>
      <c r="C23" s="46" t="s">
        <v>474</v>
      </c>
      <c r="D23" s="42" t="s">
        <v>475</v>
      </c>
      <c r="E23" s="43">
        <v>28.64386111</v>
      </c>
      <c r="F23" s="44">
        <v>-13.01633333</v>
      </c>
      <c r="G23" s="42" t="s">
        <v>337</v>
      </c>
      <c r="H23" s="37">
        <v>2.5</v>
      </c>
      <c r="I23" s="42" t="s">
        <v>338</v>
      </c>
      <c r="J23" s="42" t="s">
        <v>339</v>
      </c>
      <c r="K23" s="42" t="s">
        <v>340</v>
      </c>
      <c r="L23" s="42" t="s">
        <v>340</v>
      </c>
      <c r="M23" s="42" t="s">
        <v>317</v>
      </c>
      <c r="N23" s="42" t="s">
        <v>402</v>
      </c>
      <c r="O23" s="42" t="s">
        <v>342</v>
      </c>
      <c r="P23" s="42" t="s">
        <v>380</v>
      </c>
      <c r="Q23" s="42" t="s">
        <v>320</v>
      </c>
      <c r="R23" s="42" t="s">
        <v>320</v>
      </c>
      <c r="S23" s="42" t="s">
        <v>321</v>
      </c>
      <c r="T23" s="42" t="s">
        <v>344</v>
      </c>
      <c r="U23" s="42" t="s">
        <v>323</v>
      </c>
      <c r="V23" s="52">
        <v>50</v>
      </c>
      <c r="W23" s="42" t="s">
        <v>366</v>
      </c>
      <c r="X23" s="42" t="s">
        <v>345</v>
      </c>
      <c r="Y23" s="42" t="s">
        <v>2</v>
      </c>
      <c r="Z23" s="42" t="s">
        <v>2</v>
      </c>
      <c r="AA23" s="42" t="s">
        <v>346</v>
      </c>
      <c r="AB23" s="42" t="s">
        <v>347</v>
      </c>
      <c r="AC23" s="42" t="s">
        <v>348</v>
      </c>
      <c r="AD23" s="42" t="s">
        <v>348</v>
      </c>
      <c r="AE23" s="42" t="s">
        <v>476</v>
      </c>
      <c r="AF23" s="42" t="s">
        <v>476</v>
      </c>
      <c r="AG23" s="42">
        <v>20</v>
      </c>
      <c r="AH23" s="42" t="s">
        <v>350</v>
      </c>
      <c r="AI23" s="42">
        <v>0</v>
      </c>
      <c r="AJ23" s="42" t="s">
        <v>351</v>
      </c>
      <c r="AK23" s="42">
        <v>0</v>
      </c>
      <c r="AL23" s="42">
        <v>1000</v>
      </c>
      <c r="AM23" s="42" t="s">
        <v>371</v>
      </c>
      <c r="AN23" s="42" t="s">
        <v>372</v>
      </c>
      <c r="AO23" s="42">
        <v>250</v>
      </c>
      <c r="AP23" s="42" t="s">
        <v>333</v>
      </c>
      <c r="AQ23" s="42">
        <v>500</v>
      </c>
      <c r="AR23" s="42">
        <v>48</v>
      </c>
      <c r="AS23" s="42">
        <v>100</v>
      </c>
      <c r="AT23" s="42">
        <f t="shared" si="0"/>
        <v>5</v>
      </c>
      <c r="AU23" s="42" t="s">
        <v>385</v>
      </c>
      <c r="AV23" s="42" t="s">
        <v>385</v>
      </c>
      <c r="AW23" s="42">
        <v>18000</v>
      </c>
      <c r="AX23" s="42">
        <v>18000</v>
      </c>
      <c r="AY23" s="42">
        <v>2</v>
      </c>
      <c r="AZ23" s="51">
        <v>125</v>
      </c>
      <c r="BA23" s="42">
        <v>0</v>
      </c>
      <c r="BB23" s="42">
        <v>3</v>
      </c>
      <c r="BC23" s="42" t="s">
        <v>354</v>
      </c>
      <c r="BD23" s="49" t="s">
        <v>473</v>
      </c>
      <c r="BE23" s="49" t="s">
        <v>477</v>
      </c>
      <c r="BF23" s="42">
        <v>0</v>
      </c>
      <c r="BG23" s="42"/>
      <c r="BH23" s="42">
        <v>0</v>
      </c>
      <c r="BI23" s="42" t="s">
        <v>357</v>
      </c>
      <c r="BJ23" s="42" t="s">
        <v>358</v>
      </c>
      <c r="BK23" s="57">
        <v>44778</v>
      </c>
      <c r="BL23" s="42" t="s">
        <v>317</v>
      </c>
      <c r="BM23" s="42" t="s">
        <v>317</v>
      </c>
      <c r="BN23" s="42"/>
      <c r="BO23" s="42"/>
      <c r="BP23" s="42" t="s">
        <v>359</v>
      </c>
      <c r="BQ23" s="42" t="s">
        <v>359</v>
      </c>
      <c r="BR23" s="42" t="s">
        <v>359</v>
      </c>
      <c r="BS23" s="42"/>
      <c r="BT23" s="42" t="s">
        <v>360</v>
      </c>
      <c r="BU23" s="42" t="s">
        <v>317</v>
      </c>
      <c r="BV23" s="42" t="s">
        <v>317</v>
      </c>
      <c r="BW23" s="42"/>
      <c r="BX23" s="42"/>
      <c r="BY23" s="42" t="s">
        <v>353</v>
      </c>
      <c r="BZ23" s="42" t="s">
        <v>353</v>
      </c>
      <c r="CA23" s="42"/>
      <c r="CB23" s="42" t="s">
        <v>353</v>
      </c>
      <c r="CC23" s="42"/>
      <c r="CD23" s="42"/>
      <c r="CE23" s="42"/>
      <c r="CF23" s="42"/>
      <c r="CG23" s="26" t="s">
        <v>474</v>
      </c>
    </row>
    <row r="24" hidden="1" spans="1:85">
      <c r="A24" s="39">
        <v>1750</v>
      </c>
      <c r="B24" s="42" t="s">
        <v>478</v>
      </c>
      <c r="C24" s="46" t="s">
        <v>479</v>
      </c>
      <c r="D24" s="42" t="s">
        <v>480</v>
      </c>
      <c r="E24" s="43">
        <v>28.58348333</v>
      </c>
      <c r="F24" s="27">
        <v>-12.9855</v>
      </c>
      <c r="G24" s="42" t="s">
        <v>337</v>
      </c>
      <c r="H24" s="37">
        <v>1.8</v>
      </c>
      <c r="I24" s="42" t="s">
        <v>338</v>
      </c>
      <c r="J24" s="42" t="s">
        <v>339</v>
      </c>
      <c r="K24" s="42" t="s">
        <v>317</v>
      </c>
      <c r="L24" s="42" t="s">
        <v>317</v>
      </c>
      <c r="M24" s="42" t="s">
        <v>317</v>
      </c>
      <c r="N24" s="42" t="s">
        <v>402</v>
      </c>
      <c r="O24" s="42" t="s">
        <v>364</v>
      </c>
      <c r="P24" s="42" t="s">
        <v>343</v>
      </c>
      <c r="Q24" s="42" t="s">
        <v>320</v>
      </c>
      <c r="R24" s="42" t="s">
        <v>320</v>
      </c>
      <c r="S24" s="42" t="s">
        <v>321</v>
      </c>
      <c r="T24" s="42" t="s">
        <v>344</v>
      </c>
      <c r="U24" s="42" t="s">
        <v>323</v>
      </c>
      <c r="V24" s="52">
        <v>50</v>
      </c>
      <c r="W24" s="42" t="s">
        <v>366</v>
      </c>
      <c r="X24" s="42" t="s">
        <v>345</v>
      </c>
      <c r="Y24" s="42" t="s">
        <v>2</v>
      </c>
      <c r="Z24" s="42" t="s">
        <v>2</v>
      </c>
      <c r="AA24" s="42" t="s">
        <v>346</v>
      </c>
      <c r="AB24" s="42" t="s">
        <v>347</v>
      </c>
      <c r="AC24" s="42" t="s">
        <v>348</v>
      </c>
      <c r="AD24" s="42" t="s">
        <v>348</v>
      </c>
      <c r="AE24" s="42" t="s">
        <v>476</v>
      </c>
      <c r="AF24" s="42" t="s">
        <v>476</v>
      </c>
      <c r="AG24" s="42">
        <v>15</v>
      </c>
      <c r="AH24" s="42" t="s">
        <v>350</v>
      </c>
      <c r="AI24" s="42">
        <v>0</v>
      </c>
      <c r="AJ24" s="42" t="s">
        <v>370</v>
      </c>
      <c r="AK24" s="42">
        <v>0</v>
      </c>
      <c r="AL24" s="42">
        <v>1000</v>
      </c>
      <c r="AM24" s="42" t="s">
        <v>371</v>
      </c>
      <c r="AN24" s="42" t="s">
        <v>372</v>
      </c>
      <c r="AO24" s="42">
        <v>250</v>
      </c>
      <c r="AP24" s="42" t="s">
        <v>333</v>
      </c>
      <c r="AQ24" s="42">
        <v>500</v>
      </c>
      <c r="AR24" s="42">
        <v>48</v>
      </c>
      <c r="AS24" s="42">
        <v>100</v>
      </c>
      <c r="AT24" s="42">
        <f t="shared" si="0"/>
        <v>5</v>
      </c>
      <c r="AU24" s="42" t="s">
        <v>448</v>
      </c>
      <c r="AV24" s="42" t="s">
        <v>448</v>
      </c>
      <c r="AW24" s="42">
        <v>18000</v>
      </c>
      <c r="AX24" s="42">
        <v>18000</v>
      </c>
      <c r="AY24" s="42">
        <v>2</v>
      </c>
      <c r="AZ24" s="51">
        <v>51</v>
      </c>
      <c r="BA24" s="42">
        <v>0</v>
      </c>
      <c r="BB24" s="42">
        <v>1</v>
      </c>
      <c r="BC24" s="42" t="s">
        <v>346</v>
      </c>
      <c r="BD24" s="49" t="s">
        <v>478</v>
      </c>
      <c r="BE24" s="49">
        <v>0</v>
      </c>
      <c r="BF24" s="42" t="s">
        <v>356</v>
      </c>
      <c r="BG24" s="42"/>
      <c r="BH24" s="42">
        <v>0</v>
      </c>
      <c r="BI24" s="42" t="s">
        <v>357</v>
      </c>
      <c r="BJ24" s="42" t="s">
        <v>358</v>
      </c>
      <c r="BK24" s="57">
        <v>44778</v>
      </c>
      <c r="BL24" s="42" t="s">
        <v>317</v>
      </c>
      <c r="BM24" s="42" t="s">
        <v>317</v>
      </c>
      <c r="BN24" s="42"/>
      <c r="BO24" s="42"/>
      <c r="BP24" s="42" t="s">
        <v>359</v>
      </c>
      <c r="BQ24" s="42" t="s">
        <v>359</v>
      </c>
      <c r="BR24" s="42" t="s">
        <v>359</v>
      </c>
      <c r="BS24" s="42"/>
      <c r="BT24" s="42" t="s">
        <v>360</v>
      </c>
      <c r="BU24" s="42" t="s">
        <v>317</v>
      </c>
      <c r="BV24" s="42" t="s">
        <v>317</v>
      </c>
      <c r="BW24" s="42"/>
      <c r="BX24" s="42"/>
      <c r="BY24" s="42" t="s">
        <v>353</v>
      </c>
      <c r="BZ24" s="42" t="s">
        <v>353</v>
      </c>
      <c r="CA24" s="42"/>
      <c r="CB24" s="42" t="s">
        <v>353</v>
      </c>
      <c r="CC24" s="42"/>
      <c r="CD24" s="42"/>
      <c r="CE24" s="42"/>
      <c r="CF24" s="42"/>
      <c r="CG24" s="26" t="s">
        <v>479</v>
      </c>
    </row>
    <row r="25" hidden="1" spans="1:85">
      <c r="A25" s="34">
        <v>1409</v>
      </c>
      <c r="B25" s="42" t="s">
        <v>481</v>
      </c>
      <c r="C25" s="46" t="s">
        <v>482</v>
      </c>
      <c r="D25" s="42" t="s">
        <v>483</v>
      </c>
      <c r="E25" s="43">
        <v>28.66315</v>
      </c>
      <c r="F25" s="44">
        <v>-13.0066315</v>
      </c>
      <c r="G25" s="42" t="s">
        <v>337</v>
      </c>
      <c r="H25" s="37">
        <v>4.5</v>
      </c>
      <c r="I25" s="42" t="s">
        <v>338</v>
      </c>
      <c r="J25" s="42" t="s">
        <v>339</v>
      </c>
      <c r="K25" s="42" t="s">
        <v>317</v>
      </c>
      <c r="L25" s="42" t="s">
        <v>340</v>
      </c>
      <c r="M25" s="42" t="s">
        <v>317</v>
      </c>
      <c r="N25" s="42" t="s">
        <v>402</v>
      </c>
      <c r="O25" s="42" t="s">
        <v>364</v>
      </c>
      <c r="P25" s="42" t="s">
        <v>380</v>
      </c>
      <c r="Q25" s="42" t="s">
        <v>320</v>
      </c>
      <c r="R25" s="42" t="s">
        <v>381</v>
      </c>
      <c r="S25" s="42" t="s">
        <v>321</v>
      </c>
      <c r="T25" s="42" t="s">
        <v>344</v>
      </c>
      <c r="U25" s="42" t="s">
        <v>323</v>
      </c>
      <c r="V25" s="52">
        <v>30</v>
      </c>
      <c r="W25" s="42" t="s">
        <v>366</v>
      </c>
      <c r="X25" s="42" t="s">
        <v>345</v>
      </c>
      <c r="Y25" s="42" t="s">
        <v>2</v>
      </c>
      <c r="Z25" s="42" t="s">
        <v>2</v>
      </c>
      <c r="AA25" s="42" t="s">
        <v>346</v>
      </c>
      <c r="AB25" s="42" t="s">
        <v>347</v>
      </c>
      <c r="AC25" s="42" t="s">
        <v>348</v>
      </c>
      <c r="AD25" s="42" t="s">
        <v>348</v>
      </c>
      <c r="AE25" s="42" t="s">
        <v>382</v>
      </c>
      <c r="AF25" s="42" t="s">
        <v>382</v>
      </c>
      <c r="AG25" s="42">
        <v>30</v>
      </c>
      <c r="AH25" s="42" t="s">
        <v>350</v>
      </c>
      <c r="AI25" s="42">
        <v>0</v>
      </c>
      <c r="AJ25" s="42" t="s">
        <v>351</v>
      </c>
      <c r="AK25" s="42">
        <v>0</v>
      </c>
      <c r="AL25" s="42">
        <v>600</v>
      </c>
      <c r="AM25" s="42" t="s">
        <v>332</v>
      </c>
      <c r="AN25" s="42" t="s">
        <v>352</v>
      </c>
      <c r="AO25" s="42">
        <v>400</v>
      </c>
      <c r="AP25" s="42" t="s">
        <v>333</v>
      </c>
      <c r="AQ25" s="42">
        <v>500</v>
      </c>
      <c r="AR25" s="42">
        <v>48</v>
      </c>
      <c r="AS25" s="42">
        <v>100</v>
      </c>
      <c r="AT25" s="42">
        <f t="shared" si="0"/>
        <v>5</v>
      </c>
      <c r="AU25" s="42" t="s">
        <v>385</v>
      </c>
      <c r="AV25" s="42" t="s">
        <v>385</v>
      </c>
      <c r="AW25" s="42">
        <v>18000</v>
      </c>
      <c r="AX25" s="42">
        <v>18000</v>
      </c>
      <c r="AY25" s="42">
        <v>2</v>
      </c>
      <c r="AZ25" s="51">
        <v>185</v>
      </c>
      <c r="BA25" s="42">
        <v>0</v>
      </c>
      <c r="BB25" s="42">
        <v>2</v>
      </c>
      <c r="BC25" s="42" t="s">
        <v>375</v>
      </c>
      <c r="BD25" s="49" t="s">
        <v>481</v>
      </c>
      <c r="BE25" s="49" t="s">
        <v>484</v>
      </c>
      <c r="BF25" s="42" t="s">
        <v>356</v>
      </c>
      <c r="BG25" s="42"/>
      <c r="BH25" s="42">
        <v>0</v>
      </c>
      <c r="BI25" s="42" t="s">
        <v>357</v>
      </c>
      <c r="BJ25" s="42" t="s">
        <v>358</v>
      </c>
      <c r="BK25" s="57">
        <v>44778</v>
      </c>
      <c r="BL25" s="42" t="s">
        <v>317</v>
      </c>
      <c r="BM25" s="42" t="s">
        <v>317</v>
      </c>
      <c r="BN25" s="42"/>
      <c r="BO25" s="42"/>
      <c r="BP25" s="42" t="s">
        <v>359</v>
      </c>
      <c r="BQ25" s="42" t="s">
        <v>359</v>
      </c>
      <c r="BR25" s="42" t="s">
        <v>359</v>
      </c>
      <c r="BS25" s="42"/>
      <c r="BT25" s="42" t="s">
        <v>360</v>
      </c>
      <c r="BU25" s="42" t="s">
        <v>317</v>
      </c>
      <c r="BV25" s="42" t="s">
        <v>317</v>
      </c>
      <c r="BW25" s="42"/>
      <c r="BX25" s="42"/>
      <c r="BY25" s="42" t="s">
        <v>353</v>
      </c>
      <c r="BZ25" s="42" t="s">
        <v>353</v>
      </c>
      <c r="CA25" s="42"/>
      <c r="CB25" s="42" t="s">
        <v>353</v>
      </c>
      <c r="CC25" s="42"/>
      <c r="CD25" s="42"/>
      <c r="CE25" s="42"/>
      <c r="CF25" s="42"/>
      <c r="CG25" s="26" t="s">
        <v>482</v>
      </c>
    </row>
    <row r="26" hidden="1" spans="1:85">
      <c r="A26" s="39">
        <v>1520</v>
      </c>
      <c r="B26" s="42" t="s">
        <v>485</v>
      </c>
      <c r="C26" s="46" t="s">
        <v>486</v>
      </c>
      <c r="D26" s="42" t="s">
        <v>487</v>
      </c>
      <c r="E26" s="43">
        <v>28.62378</v>
      </c>
      <c r="F26" s="44">
        <v>-12.92625</v>
      </c>
      <c r="G26" s="42" t="s">
        <v>337</v>
      </c>
      <c r="H26" s="37">
        <v>2</v>
      </c>
      <c r="I26" s="42" t="s">
        <v>338</v>
      </c>
      <c r="J26" s="42" t="s">
        <v>339</v>
      </c>
      <c r="K26" s="42" t="s">
        <v>340</v>
      </c>
      <c r="L26" s="42" t="s">
        <v>340</v>
      </c>
      <c r="M26" s="42" t="s">
        <v>317</v>
      </c>
      <c r="N26" s="42" t="s">
        <v>402</v>
      </c>
      <c r="O26" s="42" t="s">
        <v>342</v>
      </c>
      <c r="P26" s="42" t="s">
        <v>380</v>
      </c>
      <c r="Q26" s="42" t="s">
        <v>320</v>
      </c>
      <c r="R26" s="42" t="s">
        <v>320</v>
      </c>
      <c r="S26" s="42" t="s">
        <v>321</v>
      </c>
      <c r="T26" s="42" t="s">
        <v>344</v>
      </c>
      <c r="U26" s="42" t="s">
        <v>323</v>
      </c>
      <c r="V26" s="52">
        <v>36</v>
      </c>
      <c r="W26" s="42" t="s">
        <v>366</v>
      </c>
      <c r="X26" s="42" t="s">
        <v>345</v>
      </c>
      <c r="Y26" s="42" t="s">
        <v>2</v>
      </c>
      <c r="Z26" s="42" t="s">
        <v>2</v>
      </c>
      <c r="AA26" s="42" t="s">
        <v>346</v>
      </c>
      <c r="AB26" s="42" t="s">
        <v>347</v>
      </c>
      <c r="AC26" s="42" t="s">
        <v>348</v>
      </c>
      <c r="AD26" s="42" t="s">
        <v>348</v>
      </c>
      <c r="AE26" s="42" t="s">
        <v>367</v>
      </c>
      <c r="AF26" s="42" t="s">
        <v>367</v>
      </c>
      <c r="AG26" s="42">
        <v>16</v>
      </c>
      <c r="AH26" s="42" t="s">
        <v>368</v>
      </c>
      <c r="AI26" s="42" t="s">
        <v>369</v>
      </c>
      <c r="AJ26" s="42" t="s">
        <v>370</v>
      </c>
      <c r="AK26" s="42">
        <v>0</v>
      </c>
      <c r="AL26" s="42">
        <v>600</v>
      </c>
      <c r="AM26" s="42" t="s">
        <v>332</v>
      </c>
      <c r="AN26" s="42" t="s">
        <v>404</v>
      </c>
      <c r="AO26" s="42">
        <v>250</v>
      </c>
      <c r="AP26" s="42" t="s">
        <v>333</v>
      </c>
      <c r="AQ26" s="42">
        <v>300</v>
      </c>
      <c r="AR26" s="42">
        <v>48</v>
      </c>
      <c r="AS26" s="42">
        <v>100</v>
      </c>
      <c r="AT26" s="42">
        <f t="shared" si="0"/>
        <v>3</v>
      </c>
      <c r="AU26" s="42" t="s">
        <v>385</v>
      </c>
      <c r="AV26" s="42" t="s">
        <v>385</v>
      </c>
      <c r="AW26" s="42">
        <v>18000</v>
      </c>
      <c r="AX26" s="42">
        <v>18000</v>
      </c>
      <c r="AY26" s="42">
        <v>2</v>
      </c>
      <c r="AZ26" s="51">
        <v>72.4</v>
      </c>
      <c r="BA26" s="42">
        <v>0</v>
      </c>
      <c r="BB26" s="42">
        <v>1</v>
      </c>
      <c r="BC26" s="42" t="s">
        <v>346</v>
      </c>
      <c r="BD26" s="49" t="s">
        <v>485</v>
      </c>
      <c r="BE26" s="49">
        <v>0</v>
      </c>
      <c r="BF26" s="42" t="s">
        <v>356</v>
      </c>
      <c r="BG26" s="42"/>
      <c r="BH26" s="42">
        <v>0</v>
      </c>
      <c r="BI26" s="42" t="s">
        <v>357</v>
      </c>
      <c r="BJ26" s="42" t="s">
        <v>358</v>
      </c>
      <c r="BK26" s="57">
        <v>44778</v>
      </c>
      <c r="BL26" s="42" t="s">
        <v>317</v>
      </c>
      <c r="BM26" s="42" t="s">
        <v>317</v>
      </c>
      <c r="BN26" s="42"/>
      <c r="BO26" s="42"/>
      <c r="BP26" s="42" t="s">
        <v>359</v>
      </c>
      <c r="BQ26" s="42" t="s">
        <v>359</v>
      </c>
      <c r="BR26" s="42" t="s">
        <v>359</v>
      </c>
      <c r="BS26" s="42"/>
      <c r="BT26" s="42" t="s">
        <v>360</v>
      </c>
      <c r="BU26" s="42" t="s">
        <v>317</v>
      </c>
      <c r="BV26" s="42" t="s">
        <v>317</v>
      </c>
      <c r="BW26" s="42"/>
      <c r="BX26" s="42"/>
      <c r="BY26" s="42" t="s">
        <v>353</v>
      </c>
      <c r="BZ26" s="42" t="s">
        <v>353</v>
      </c>
      <c r="CA26" s="42"/>
      <c r="CB26" s="42" t="s">
        <v>353</v>
      </c>
      <c r="CC26" s="42"/>
      <c r="CD26" s="42"/>
      <c r="CE26" s="42"/>
      <c r="CF26" s="42"/>
      <c r="CG26" s="26" t="s">
        <v>486</v>
      </c>
    </row>
    <row r="27" hidden="1" spans="1:85">
      <c r="A27" s="39">
        <v>634</v>
      </c>
      <c r="B27" s="42" t="s">
        <v>488</v>
      </c>
      <c r="C27" s="46" t="s">
        <v>489</v>
      </c>
      <c r="D27" s="42" t="s">
        <v>490</v>
      </c>
      <c r="E27" s="43">
        <v>28.63368</v>
      </c>
      <c r="F27" s="44">
        <v>-13.02945</v>
      </c>
      <c r="G27" s="42" t="s">
        <v>337</v>
      </c>
      <c r="H27" s="37">
        <v>2.5</v>
      </c>
      <c r="I27" s="42" t="s">
        <v>338</v>
      </c>
      <c r="J27" s="42" t="s">
        <v>339</v>
      </c>
      <c r="K27" s="42" t="s">
        <v>317</v>
      </c>
      <c r="L27" s="42" t="s">
        <v>340</v>
      </c>
      <c r="M27" s="42" t="s">
        <v>317</v>
      </c>
      <c r="N27" s="42" t="s">
        <v>402</v>
      </c>
      <c r="O27" s="42" t="s">
        <v>364</v>
      </c>
      <c r="P27" s="42" t="s">
        <v>380</v>
      </c>
      <c r="Q27" s="42" t="s">
        <v>320</v>
      </c>
      <c r="R27" s="42" t="s">
        <v>320</v>
      </c>
      <c r="S27" s="42" t="s">
        <v>321</v>
      </c>
      <c r="T27" s="42" t="s">
        <v>344</v>
      </c>
      <c r="U27" s="42" t="s">
        <v>323</v>
      </c>
      <c r="V27" s="52">
        <v>30</v>
      </c>
      <c r="W27" s="42" t="s">
        <v>325</v>
      </c>
      <c r="X27" s="42" t="s">
        <v>345</v>
      </c>
      <c r="Y27" s="42" t="s">
        <v>2</v>
      </c>
      <c r="Z27" s="42" t="s">
        <v>2</v>
      </c>
      <c r="AA27" s="42" t="s">
        <v>346</v>
      </c>
      <c r="AB27" s="42" t="s">
        <v>347</v>
      </c>
      <c r="AC27" s="42" t="s">
        <v>348</v>
      </c>
      <c r="AD27" s="42" t="s">
        <v>348</v>
      </c>
      <c r="AE27" s="42" t="s">
        <v>382</v>
      </c>
      <c r="AF27" s="42" t="s">
        <v>382</v>
      </c>
      <c r="AG27" s="42">
        <v>20</v>
      </c>
      <c r="AH27" s="42" t="s">
        <v>350</v>
      </c>
      <c r="AI27" s="42">
        <v>0</v>
      </c>
      <c r="AJ27" s="42" t="s">
        <v>351</v>
      </c>
      <c r="AK27" s="42">
        <v>0</v>
      </c>
      <c r="AL27" s="42">
        <v>600</v>
      </c>
      <c r="AM27" s="42" t="s">
        <v>371</v>
      </c>
      <c r="AN27" s="42" t="s">
        <v>372</v>
      </c>
      <c r="AO27" s="42">
        <v>250</v>
      </c>
      <c r="AP27" s="42" t="s">
        <v>384</v>
      </c>
      <c r="AQ27" s="42">
        <v>600</v>
      </c>
      <c r="AR27" s="42">
        <v>2</v>
      </c>
      <c r="AS27" s="42">
        <v>600</v>
      </c>
      <c r="AT27" s="42">
        <v>24</v>
      </c>
      <c r="AU27" s="42" t="s">
        <v>327</v>
      </c>
      <c r="AV27" s="42" t="s">
        <v>327</v>
      </c>
      <c r="AW27" s="42" t="s">
        <v>327</v>
      </c>
      <c r="AX27" s="42" t="s">
        <v>353</v>
      </c>
      <c r="AY27" s="42" t="s">
        <v>327</v>
      </c>
      <c r="AZ27" s="51">
        <v>154</v>
      </c>
      <c r="BA27" s="42">
        <v>0</v>
      </c>
      <c r="BB27" s="42">
        <v>2</v>
      </c>
      <c r="BC27" s="42" t="s">
        <v>375</v>
      </c>
      <c r="BD27" s="49" t="s">
        <v>488</v>
      </c>
      <c r="BE27" s="49" t="s">
        <v>491</v>
      </c>
      <c r="BF27" s="42" t="s">
        <v>356</v>
      </c>
      <c r="BG27" s="42"/>
      <c r="BH27" s="42">
        <v>0</v>
      </c>
      <c r="BI27" s="42" t="s">
        <v>357</v>
      </c>
      <c r="BJ27" s="42" t="s">
        <v>358</v>
      </c>
      <c r="BK27" s="57">
        <v>44778</v>
      </c>
      <c r="BL27" s="42" t="s">
        <v>317</v>
      </c>
      <c r="BM27" s="42" t="s">
        <v>317</v>
      </c>
      <c r="BN27" s="42"/>
      <c r="BO27" s="42"/>
      <c r="BP27" s="42" t="s">
        <v>359</v>
      </c>
      <c r="BQ27" s="42" t="s">
        <v>359</v>
      </c>
      <c r="BR27" s="42" t="s">
        <v>359</v>
      </c>
      <c r="BS27" s="42"/>
      <c r="BT27" s="42" t="s">
        <v>360</v>
      </c>
      <c r="BU27" s="42" t="s">
        <v>317</v>
      </c>
      <c r="BV27" s="42" t="s">
        <v>317</v>
      </c>
      <c r="BW27" s="42"/>
      <c r="BX27" s="42"/>
      <c r="BY27" s="42" t="s">
        <v>353</v>
      </c>
      <c r="BZ27" s="42" t="s">
        <v>353</v>
      </c>
      <c r="CA27" s="42"/>
      <c r="CB27" s="42" t="s">
        <v>353</v>
      </c>
      <c r="CC27" s="42"/>
      <c r="CD27" s="42"/>
      <c r="CE27" s="42"/>
      <c r="CF27" s="42"/>
      <c r="CG27" s="26" t="s">
        <v>489</v>
      </c>
    </row>
    <row r="28" hidden="1" spans="1:85">
      <c r="A28" s="39">
        <v>1788</v>
      </c>
      <c r="B28" s="42" t="s">
        <v>492</v>
      </c>
      <c r="C28" s="46" t="s">
        <v>493</v>
      </c>
      <c r="D28" s="42" t="s">
        <v>494</v>
      </c>
      <c r="E28" s="43">
        <v>28.56954</v>
      </c>
      <c r="F28" s="27">
        <v>-12.97282</v>
      </c>
      <c r="G28" s="42" t="s">
        <v>337</v>
      </c>
      <c r="H28" s="37">
        <v>1.8</v>
      </c>
      <c r="I28" s="42" t="s">
        <v>338</v>
      </c>
      <c r="J28" s="42" t="s">
        <v>339</v>
      </c>
      <c r="K28" s="42" t="s">
        <v>317</v>
      </c>
      <c r="L28" s="42" t="s">
        <v>317</v>
      </c>
      <c r="M28" s="42" t="s">
        <v>317</v>
      </c>
      <c r="N28" s="42" t="s">
        <v>402</v>
      </c>
      <c r="O28" s="42" t="s">
        <v>364</v>
      </c>
      <c r="P28" s="42" t="s">
        <v>365</v>
      </c>
      <c r="Q28" s="42" t="s">
        <v>320</v>
      </c>
      <c r="R28" s="42" t="s">
        <v>320</v>
      </c>
      <c r="S28" s="42" t="s">
        <v>321</v>
      </c>
      <c r="T28" s="42" t="s">
        <v>344</v>
      </c>
      <c r="U28" s="42" t="s">
        <v>323</v>
      </c>
      <c r="V28" s="52">
        <v>36</v>
      </c>
      <c r="W28" s="42" t="s">
        <v>325</v>
      </c>
      <c r="X28" s="42" t="s">
        <v>345</v>
      </c>
      <c r="Y28" s="42" t="s">
        <v>2</v>
      </c>
      <c r="Z28" s="42" t="s">
        <v>2</v>
      </c>
      <c r="AA28" s="42" t="s">
        <v>346</v>
      </c>
      <c r="AB28" s="42" t="s">
        <v>347</v>
      </c>
      <c r="AC28" s="42" t="s">
        <v>348</v>
      </c>
      <c r="AD28" s="42" t="s">
        <v>348</v>
      </c>
      <c r="AE28" s="42" t="s">
        <v>426</v>
      </c>
      <c r="AF28" s="42" t="s">
        <v>426</v>
      </c>
      <c r="AG28" s="42">
        <v>15</v>
      </c>
      <c r="AH28" s="42" t="s">
        <v>350</v>
      </c>
      <c r="AI28" s="42">
        <v>0</v>
      </c>
      <c r="AJ28" s="42" t="s">
        <v>370</v>
      </c>
      <c r="AK28" s="42">
        <v>0</v>
      </c>
      <c r="AL28" s="42">
        <v>600</v>
      </c>
      <c r="AM28" s="42" t="s">
        <v>371</v>
      </c>
      <c r="AN28" s="42" t="s">
        <v>372</v>
      </c>
      <c r="AO28" s="42">
        <v>250</v>
      </c>
      <c r="AP28" s="42" t="s">
        <v>439</v>
      </c>
      <c r="AQ28" s="42">
        <v>600</v>
      </c>
      <c r="AR28" s="42">
        <v>2</v>
      </c>
      <c r="AS28" s="42">
        <v>600</v>
      </c>
      <c r="AT28" s="42">
        <v>24</v>
      </c>
      <c r="AU28" s="42" t="s">
        <v>327</v>
      </c>
      <c r="AV28" s="42" t="s">
        <v>327</v>
      </c>
      <c r="AW28" s="42" t="s">
        <v>327</v>
      </c>
      <c r="AX28" s="42" t="s">
        <v>353</v>
      </c>
      <c r="AY28" s="42" t="s">
        <v>327</v>
      </c>
      <c r="AZ28" s="51">
        <v>56</v>
      </c>
      <c r="BA28" s="42">
        <v>0</v>
      </c>
      <c r="BB28" s="42">
        <v>2</v>
      </c>
      <c r="BC28" s="42" t="s">
        <v>375</v>
      </c>
      <c r="BD28" s="49" t="s">
        <v>492</v>
      </c>
      <c r="BE28" s="49" t="s">
        <v>495</v>
      </c>
      <c r="BF28" s="42">
        <v>0</v>
      </c>
      <c r="BG28" s="42"/>
      <c r="BH28" s="42">
        <v>0</v>
      </c>
      <c r="BI28" s="42" t="s">
        <v>357</v>
      </c>
      <c r="BJ28" s="42" t="s">
        <v>358</v>
      </c>
      <c r="BK28" s="57">
        <v>44778</v>
      </c>
      <c r="BL28" s="42" t="s">
        <v>317</v>
      </c>
      <c r="BM28" s="42" t="s">
        <v>317</v>
      </c>
      <c r="BN28" s="42"/>
      <c r="BO28" s="42"/>
      <c r="BP28" s="42" t="s">
        <v>359</v>
      </c>
      <c r="BQ28" s="42" t="s">
        <v>359</v>
      </c>
      <c r="BR28" s="42" t="s">
        <v>359</v>
      </c>
      <c r="BS28" s="42"/>
      <c r="BT28" s="42" t="s">
        <v>360</v>
      </c>
      <c r="BU28" s="42" t="s">
        <v>317</v>
      </c>
      <c r="BV28" s="42" t="s">
        <v>317</v>
      </c>
      <c r="BW28" s="42"/>
      <c r="BX28" s="42"/>
      <c r="BY28" s="42" t="s">
        <v>353</v>
      </c>
      <c r="BZ28" s="42" t="s">
        <v>353</v>
      </c>
      <c r="CA28" s="42"/>
      <c r="CB28" s="42" t="s">
        <v>353</v>
      </c>
      <c r="CC28" s="42"/>
      <c r="CD28" s="42"/>
      <c r="CE28" s="42"/>
      <c r="CF28" s="42"/>
      <c r="CG28" s="26" t="s">
        <v>493</v>
      </c>
    </row>
    <row r="29" hidden="1" spans="1:85">
      <c r="A29" s="39">
        <v>1416</v>
      </c>
      <c r="B29" s="42" t="s">
        <v>496</v>
      </c>
      <c r="C29" s="46" t="s">
        <v>497</v>
      </c>
      <c r="D29" s="42" t="s">
        <v>498</v>
      </c>
      <c r="E29" s="43">
        <v>28.66418</v>
      </c>
      <c r="F29" s="44">
        <v>-13.02343</v>
      </c>
      <c r="G29" s="42" t="s">
        <v>337</v>
      </c>
      <c r="H29" s="37">
        <v>2.5</v>
      </c>
      <c r="I29" s="42" t="s">
        <v>338</v>
      </c>
      <c r="J29" s="42" t="s">
        <v>339</v>
      </c>
      <c r="K29" s="42" t="s">
        <v>340</v>
      </c>
      <c r="L29" s="42" t="s">
        <v>317</v>
      </c>
      <c r="M29" s="42" t="s">
        <v>317</v>
      </c>
      <c r="N29" s="42" t="s">
        <v>402</v>
      </c>
      <c r="O29" s="42" t="s">
        <v>364</v>
      </c>
      <c r="P29" s="42" t="s">
        <v>365</v>
      </c>
      <c r="Q29" s="42" t="s">
        <v>320</v>
      </c>
      <c r="R29" s="42" t="s">
        <v>320</v>
      </c>
      <c r="S29" s="42" t="s">
        <v>321</v>
      </c>
      <c r="T29" s="42" t="s">
        <v>344</v>
      </c>
      <c r="U29" s="42" t="s">
        <v>323</v>
      </c>
      <c r="V29" s="52">
        <v>36</v>
      </c>
      <c r="W29" s="42" t="s">
        <v>325</v>
      </c>
      <c r="X29" s="42" t="s">
        <v>345</v>
      </c>
      <c r="Y29" s="42" t="s">
        <v>2</v>
      </c>
      <c r="Z29" s="42" t="s">
        <v>2</v>
      </c>
      <c r="AA29" s="42" t="s">
        <v>346</v>
      </c>
      <c r="AB29" s="42" t="s">
        <v>347</v>
      </c>
      <c r="AC29" s="42" t="s">
        <v>348</v>
      </c>
      <c r="AD29" s="42" t="s">
        <v>348</v>
      </c>
      <c r="AE29" s="42" t="s">
        <v>499</v>
      </c>
      <c r="AF29" s="42" t="s">
        <v>499</v>
      </c>
      <c r="AG29" s="42">
        <v>20</v>
      </c>
      <c r="AH29" s="42" t="s">
        <v>350</v>
      </c>
      <c r="AI29" s="42">
        <v>0</v>
      </c>
      <c r="AJ29" s="42" t="s">
        <v>351</v>
      </c>
      <c r="AK29" s="42">
        <v>0</v>
      </c>
      <c r="AL29" s="42">
        <v>600</v>
      </c>
      <c r="AM29" s="42" t="s">
        <v>332</v>
      </c>
      <c r="AN29" s="42" t="s">
        <v>352</v>
      </c>
      <c r="AO29" s="42">
        <v>400</v>
      </c>
      <c r="AP29" s="42" t="s">
        <v>439</v>
      </c>
      <c r="AQ29" s="42">
        <v>1200</v>
      </c>
      <c r="AR29" s="42">
        <v>2</v>
      </c>
      <c r="AS29" s="42">
        <v>600</v>
      </c>
      <c r="AT29" s="42">
        <v>48</v>
      </c>
      <c r="AU29" s="42" t="s">
        <v>327</v>
      </c>
      <c r="AV29" s="42" t="s">
        <v>327</v>
      </c>
      <c r="AW29" s="42" t="s">
        <v>327</v>
      </c>
      <c r="AX29" s="42" t="s">
        <v>353</v>
      </c>
      <c r="AY29" s="42" t="s">
        <v>327</v>
      </c>
      <c r="AZ29" s="51">
        <v>89</v>
      </c>
      <c r="BA29" s="42">
        <v>0</v>
      </c>
      <c r="BB29" s="42">
        <v>1</v>
      </c>
      <c r="BC29" s="42" t="s">
        <v>346</v>
      </c>
      <c r="BD29" s="49" t="s">
        <v>496</v>
      </c>
      <c r="BE29" s="49">
        <v>0</v>
      </c>
      <c r="BF29" s="42" t="s">
        <v>356</v>
      </c>
      <c r="BG29" s="42"/>
      <c r="BH29" s="42">
        <v>0</v>
      </c>
      <c r="BI29" s="42" t="s">
        <v>357</v>
      </c>
      <c r="BJ29" s="42" t="s">
        <v>358</v>
      </c>
      <c r="BK29" s="57">
        <v>44778</v>
      </c>
      <c r="BL29" s="42" t="s">
        <v>317</v>
      </c>
      <c r="BM29" s="42" t="s">
        <v>317</v>
      </c>
      <c r="BN29" s="42"/>
      <c r="BO29" s="42"/>
      <c r="BP29" s="42" t="s">
        <v>359</v>
      </c>
      <c r="BQ29" s="42" t="s">
        <v>359</v>
      </c>
      <c r="BR29" s="42" t="s">
        <v>359</v>
      </c>
      <c r="BS29" s="42"/>
      <c r="BT29" s="42" t="s">
        <v>360</v>
      </c>
      <c r="BU29" s="42" t="s">
        <v>317</v>
      </c>
      <c r="BV29" s="42" t="s">
        <v>317</v>
      </c>
      <c r="BW29" s="42"/>
      <c r="BX29" s="42"/>
      <c r="BY29" s="42" t="s">
        <v>353</v>
      </c>
      <c r="BZ29" s="42" t="s">
        <v>353</v>
      </c>
      <c r="CA29" s="42"/>
      <c r="CB29" s="42" t="s">
        <v>353</v>
      </c>
      <c r="CC29" s="42"/>
      <c r="CD29" s="42"/>
      <c r="CE29" s="42"/>
      <c r="CF29" s="42"/>
      <c r="CG29" s="26" t="s">
        <v>497</v>
      </c>
    </row>
    <row r="30" hidden="1" spans="1:85">
      <c r="A30" s="34">
        <v>745</v>
      </c>
      <c r="B30" s="42" t="s">
        <v>500</v>
      </c>
      <c r="C30" s="46" t="s">
        <v>501</v>
      </c>
      <c r="D30" s="42" t="s">
        <v>502</v>
      </c>
      <c r="E30" s="43">
        <v>28.61865833</v>
      </c>
      <c r="F30" s="44">
        <v>-12.91614444</v>
      </c>
      <c r="G30" s="42" t="s">
        <v>337</v>
      </c>
      <c r="H30" s="37">
        <v>2</v>
      </c>
      <c r="I30" s="42" t="s">
        <v>338</v>
      </c>
      <c r="J30" s="42" t="s">
        <v>339</v>
      </c>
      <c r="K30" s="42" t="s">
        <v>317</v>
      </c>
      <c r="L30" s="42" t="s">
        <v>340</v>
      </c>
      <c r="M30" s="42" t="s">
        <v>317</v>
      </c>
      <c r="N30" s="42" t="s">
        <v>402</v>
      </c>
      <c r="O30" s="42" t="s">
        <v>364</v>
      </c>
      <c r="P30" s="42" t="s">
        <v>343</v>
      </c>
      <c r="Q30" s="42" t="s">
        <v>320</v>
      </c>
      <c r="R30" s="42" t="s">
        <v>320</v>
      </c>
      <c r="S30" s="42" t="s">
        <v>321</v>
      </c>
      <c r="T30" s="42" t="s">
        <v>344</v>
      </c>
      <c r="U30" s="42" t="s">
        <v>323</v>
      </c>
      <c r="V30" s="52">
        <v>48</v>
      </c>
      <c r="W30" s="42" t="s">
        <v>366</v>
      </c>
      <c r="X30" s="42" t="s">
        <v>345</v>
      </c>
      <c r="Y30" s="42" t="s">
        <v>2</v>
      </c>
      <c r="Z30" s="42" t="s">
        <v>2</v>
      </c>
      <c r="AA30" s="42" t="s">
        <v>346</v>
      </c>
      <c r="AB30" s="42" t="s">
        <v>347</v>
      </c>
      <c r="AC30" s="42" t="s">
        <v>348</v>
      </c>
      <c r="AD30" s="42" t="s">
        <v>348</v>
      </c>
      <c r="AE30" s="42" t="s">
        <v>367</v>
      </c>
      <c r="AF30" s="42" t="s">
        <v>367</v>
      </c>
      <c r="AG30" s="42">
        <v>20</v>
      </c>
      <c r="AH30" s="42" t="s">
        <v>368</v>
      </c>
      <c r="AI30" s="42" t="s">
        <v>369</v>
      </c>
      <c r="AJ30" s="42" t="s">
        <v>370</v>
      </c>
      <c r="AK30" s="42">
        <v>0</v>
      </c>
      <c r="AL30" s="42">
        <v>600</v>
      </c>
      <c r="AM30" s="42" t="s">
        <v>371</v>
      </c>
      <c r="AN30" s="42" t="s">
        <v>372</v>
      </c>
      <c r="AO30" s="42">
        <v>250</v>
      </c>
      <c r="AP30" s="42" t="s">
        <v>503</v>
      </c>
      <c r="AQ30" s="42">
        <v>704</v>
      </c>
      <c r="AR30" s="42">
        <v>12</v>
      </c>
      <c r="AS30" s="42">
        <v>176</v>
      </c>
      <c r="AT30" s="42">
        <v>16</v>
      </c>
      <c r="AU30" s="42" t="s">
        <v>385</v>
      </c>
      <c r="AV30" s="42" t="s">
        <v>385</v>
      </c>
      <c r="AW30" s="42">
        <v>18000</v>
      </c>
      <c r="AX30" s="42">
        <v>18000</v>
      </c>
      <c r="AY30" s="42">
        <v>2</v>
      </c>
      <c r="AZ30" s="51">
        <v>48.6</v>
      </c>
      <c r="BA30" s="42">
        <v>0</v>
      </c>
      <c r="BB30" s="42">
        <v>1</v>
      </c>
      <c r="BC30" s="42" t="s">
        <v>346</v>
      </c>
      <c r="BD30" s="49" t="s">
        <v>500</v>
      </c>
      <c r="BE30" s="49">
        <v>0</v>
      </c>
      <c r="BF30" s="42">
        <v>0</v>
      </c>
      <c r="BG30" s="42"/>
      <c r="BH30" s="42">
        <v>0</v>
      </c>
      <c r="BI30" s="42" t="s">
        <v>357</v>
      </c>
      <c r="BJ30" s="42" t="s">
        <v>358</v>
      </c>
      <c r="BK30" s="57">
        <v>44778</v>
      </c>
      <c r="BL30" s="42" t="s">
        <v>317</v>
      </c>
      <c r="BM30" s="42" t="s">
        <v>317</v>
      </c>
      <c r="BN30" s="42"/>
      <c r="BO30" s="42"/>
      <c r="BP30" s="42" t="s">
        <v>359</v>
      </c>
      <c r="BQ30" s="42" t="s">
        <v>359</v>
      </c>
      <c r="BR30" s="42" t="s">
        <v>359</v>
      </c>
      <c r="BS30" s="42"/>
      <c r="BT30" s="42" t="s">
        <v>360</v>
      </c>
      <c r="BU30" s="42" t="s">
        <v>317</v>
      </c>
      <c r="BV30" s="42" t="s">
        <v>317</v>
      </c>
      <c r="BW30" s="42"/>
      <c r="BX30" s="42"/>
      <c r="BY30" s="42" t="s">
        <v>353</v>
      </c>
      <c r="BZ30" s="42" t="s">
        <v>353</v>
      </c>
      <c r="CA30" s="42"/>
      <c r="CB30" s="42" t="s">
        <v>353</v>
      </c>
      <c r="CC30" s="42"/>
      <c r="CD30" s="42"/>
      <c r="CE30" s="42"/>
      <c r="CF30" s="42"/>
      <c r="CG30" s="26" t="s">
        <v>501</v>
      </c>
    </row>
    <row r="31" hidden="1" spans="1:85">
      <c r="A31" s="39">
        <v>314</v>
      </c>
      <c r="B31" s="42" t="s">
        <v>504</v>
      </c>
      <c r="C31" s="46" t="s">
        <v>505</v>
      </c>
      <c r="D31" s="42" t="s">
        <v>506</v>
      </c>
      <c r="E31" s="43">
        <v>28.69061</v>
      </c>
      <c r="F31" s="44">
        <v>-12.97832</v>
      </c>
      <c r="G31" s="42" t="s">
        <v>337</v>
      </c>
      <c r="H31" s="37">
        <v>2.5</v>
      </c>
      <c r="I31" s="42" t="s">
        <v>338</v>
      </c>
      <c r="J31" s="42" t="s">
        <v>339</v>
      </c>
      <c r="K31" s="42" t="s">
        <v>317</v>
      </c>
      <c r="L31" s="42" t="s">
        <v>317</v>
      </c>
      <c r="M31" s="42" t="s">
        <v>317</v>
      </c>
      <c r="N31" s="42" t="s">
        <v>402</v>
      </c>
      <c r="O31" s="42" t="s">
        <v>364</v>
      </c>
      <c r="P31" s="42" t="s">
        <v>365</v>
      </c>
      <c r="Q31" s="42" t="s">
        <v>320</v>
      </c>
      <c r="R31" s="42" t="s">
        <v>390</v>
      </c>
      <c r="S31" s="42" t="s">
        <v>321</v>
      </c>
      <c r="T31" s="42" t="s">
        <v>344</v>
      </c>
      <c r="U31" s="42" t="s">
        <v>323</v>
      </c>
      <c r="V31" s="52">
        <v>42</v>
      </c>
      <c r="W31" s="42" t="s">
        <v>366</v>
      </c>
      <c r="X31" s="42" t="s">
        <v>345</v>
      </c>
      <c r="Y31" s="42" t="s">
        <v>2</v>
      </c>
      <c r="Z31" s="42" t="s">
        <v>2</v>
      </c>
      <c r="AA31" s="42" t="s">
        <v>346</v>
      </c>
      <c r="AB31" s="42" t="s">
        <v>347</v>
      </c>
      <c r="AC31" s="42" t="s">
        <v>348</v>
      </c>
      <c r="AD31" s="42" t="s">
        <v>348</v>
      </c>
      <c r="AE31" s="42" t="s">
        <v>382</v>
      </c>
      <c r="AF31" s="42" t="s">
        <v>382</v>
      </c>
      <c r="AG31" s="42">
        <v>20</v>
      </c>
      <c r="AH31" s="42" t="s">
        <v>350</v>
      </c>
      <c r="AI31" s="42">
        <v>0</v>
      </c>
      <c r="AJ31" s="42" t="s">
        <v>351</v>
      </c>
      <c r="AK31" s="42">
        <v>0</v>
      </c>
      <c r="AL31" s="42">
        <v>600</v>
      </c>
      <c r="AM31" s="42" t="s">
        <v>371</v>
      </c>
      <c r="AN31" s="42" t="s">
        <v>372</v>
      </c>
      <c r="AO31" s="42">
        <v>250</v>
      </c>
      <c r="AP31" s="42" t="s">
        <v>333</v>
      </c>
      <c r="AQ31" s="42">
        <v>300</v>
      </c>
      <c r="AR31" s="42">
        <v>48</v>
      </c>
      <c r="AS31" s="42">
        <v>100</v>
      </c>
      <c r="AT31" s="42">
        <f>AQ31/AS31</f>
        <v>3</v>
      </c>
      <c r="AU31" s="42" t="s">
        <v>385</v>
      </c>
      <c r="AV31" s="42" t="s">
        <v>385</v>
      </c>
      <c r="AW31" s="42">
        <v>18000</v>
      </c>
      <c r="AX31" s="42">
        <v>18000</v>
      </c>
      <c r="AY31" s="42">
        <v>2</v>
      </c>
      <c r="AZ31" s="51">
        <v>50</v>
      </c>
      <c r="BA31" s="42">
        <v>0</v>
      </c>
      <c r="BB31" s="42">
        <v>2</v>
      </c>
      <c r="BC31" s="42" t="s">
        <v>375</v>
      </c>
      <c r="BD31" s="49" t="s">
        <v>504</v>
      </c>
      <c r="BE31" s="49" t="s">
        <v>507</v>
      </c>
      <c r="BF31" s="42" t="s">
        <v>356</v>
      </c>
      <c r="BG31" s="42"/>
      <c r="BH31" s="42">
        <v>0</v>
      </c>
      <c r="BI31" s="42" t="s">
        <v>357</v>
      </c>
      <c r="BJ31" s="42" t="s">
        <v>358</v>
      </c>
      <c r="BK31" s="57">
        <v>44778</v>
      </c>
      <c r="BL31" s="42" t="s">
        <v>340</v>
      </c>
      <c r="BM31" s="42" t="s">
        <v>340</v>
      </c>
      <c r="BN31" s="42"/>
      <c r="BO31" s="42"/>
      <c r="BP31" s="42" t="s">
        <v>359</v>
      </c>
      <c r="BQ31" s="42" t="s">
        <v>359</v>
      </c>
      <c r="BR31" s="42" t="s">
        <v>508</v>
      </c>
      <c r="BS31" s="42"/>
      <c r="BT31" s="42" t="s">
        <v>360</v>
      </c>
      <c r="BU31" s="42" t="s">
        <v>317</v>
      </c>
      <c r="BV31" s="42" t="s">
        <v>317</v>
      </c>
      <c r="BW31" s="42"/>
      <c r="BX31" s="42"/>
      <c r="BY31" s="42" t="s">
        <v>353</v>
      </c>
      <c r="BZ31" s="42" t="s">
        <v>353</v>
      </c>
      <c r="CA31" s="42"/>
      <c r="CB31" s="42" t="s">
        <v>353</v>
      </c>
      <c r="CC31" s="42"/>
      <c r="CD31" s="42"/>
      <c r="CE31" s="42"/>
      <c r="CF31" s="42"/>
      <c r="CG31" s="26" t="s">
        <v>505</v>
      </c>
    </row>
    <row r="32" hidden="1" spans="1:85">
      <c r="A32" s="39">
        <v>58</v>
      </c>
      <c r="B32" s="42" t="s">
        <v>509</v>
      </c>
      <c r="C32" s="46" t="s">
        <v>510</v>
      </c>
      <c r="D32" s="42" t="s">
        <v>511</v>
      </c>
      <c r="E32" s="43">
        <v>28.69584</v>
      </c>
      <c r="F32" s="43">
        <v>-13.01751</v>
      </c>
      <c r="G32" s="42" t="s">
        <v>337</v>
      </c>
      <c r="H32" s="37">
        <v>2</v>
      </c>
      <c r="I32" s="42" t="s">
        <v>338</v>
      </c>
      <c r="J32" s="42" t="s">
        <v>339</v>
      </c>
      <c r="K32" s="42" t="s">
        <v>317</v>
      </c>
      <c r="L32" s="42" t="s">
        <v>317</v>
      </c>
      <c r="M32" s="42" t="s">
        <v>317</v>
      </c>
      <c r="N32" s="42" t="s">
        <v>402</v>
      </c>
      <c r="O32" s="42" t="s">
        <v>364</v>
      </c>
      <c r="P32" s="42" t="s">
        <v>365</v>
      </c>
      <c r="Q32" s="42" t="s">
        <v>320</v>
      </c>
      <c r="R32" s="42" t="s">
        <v>390</v>
      </c>
      <c r="S32" s="42" t="s">
        <v>321</v>
      </c>
      <c r="T32" s="42" t="s">
        <v>344</v>
      </c>
      <c r="U32" s="42" t="s">
        <v>323</v>
      </c>
      <c r="V32" s="52">
        <v>36</v>
      </c>
      <c r="W32" s="42" t="s">
        <v>366</v>
      </c>
      <c r="X32" s="42" t="s">
        <v>345</v>
      </c>
      <c r="Y32" s="42" t="s">
        <v>2</v>
      </c>
      <c r="Z32" s="42" t="s">
        <v>2</v>
      </c>
      <c r="AA32" s="42" t="s">
        <v>346</v>
      </c>
      <c r="AB32" s="42" t="s">
        <v>347</v>
      </c>
      <c r="AC32" s="42" t="s">
        <v>348</v>
      </c>
      <c r="AD32" s="42" t="s">
        <v>348</v>
      </c>
      <c r="AE32" s="42" t="s">
        <v>367</v>
      </c>
      <c r="AF32" s="42" t="s">
        <v>367</v>
      </c>
      <c r="AG32" s="42">
        <v>16</v>
      </c>
      <c r="AH32" s="42" t="s">
        <v>368</v>
      </c>
      <c r="AI32" s="42" t="s">
        <v>369</v>
      </c>
      <c r="AJ32" s="42" t="s">
        <v>370</v>
      </c>
      <c r="AK32" s="42">
        <v>0</v>
      </c>
      <c r="AL32" s="42">
        <v>600</v>
      </c>
      <c r="AM32" s="42" t="s">
        <v>371</v>
      </c>
      <c r="AN32" s="42" t="s">
        <v>372</v>
      </c>
      <c r="AO32" s="42">
        <v>250</v>
      </c>
      <c r="AP32" s="42" t="s">
        <v>333</v>
      </c>
      <c r="AQ32" s="42">
        <v>300</v>
      </c>
      <c r="AR32" s="42">
        <v>48</v>
      </c>
      <c r="AS32" s="42">
        <v>100</v>
      </c>
      <c r="AT32" s="42">
        <f>AQ32/AS32</f>
        <v>3</v>
      </c>
      <c r="AU32" s="42" t="s">
        <v>385</v>
      </c>
      <c r="AV32" s="42" t="s">
        <v>385</v>
      </c>
      <c r="AW32" s="42">
        <v>18000</v>
      </c>
      <c r="AX32" s="42">
        <v>18000</v>
      </c>
      <c r="AY32" s="42">
        <v>2</v>
      </c>
      <c r="AZ32" s="51">
        <v>56.7</v>
      </c>
      <c r="BA32" s="42">
        <v>0</v>
      </c>
      <c r="BB32" s="42">
        <v>2</v>
      </c>
      <c r="BC32" s="42" t="s">
        <v>375</v>
      </c>
      <c r="BD32" s="49" t="s">
        <v>509</v>
      </c>
      <c r="BE32" s="49" t="s">
        <v>512</v>
      </c>
      <c r="BF32" s="42">
        <v>0</v>
      </c>
      <c r="BG32" s="42"/>
      <c r="BH32" s="42">
        <v>0</v>
      </c>
      <c r="BI32" s="42" t="s">
        <v>357</v>
      </c>
      <c r="BJ32" s="42" t="s">
        <v>358</v>
      </c>
      <c r="BK32" s="57">
        <v>44778</v>
      </c>
      <c r="BL32" s="42" t="s">
        <v>317</v>
      </c>
      <c r="BM32" s="42" t="s">
        <v>317</v>
      </c>
      <c r="BN32" s="42"/>
      <c r="BO32" s="42"/>
      <c r="BP32" s="42" t="s">
        <v>359</v>
      </c>
      <c r="BQ32" s="42" t="s">
        <v>359</v>
      </c>
      <c r="BR32" s="42" t="s">
        <v>359</v>
      </c>
      <c r="BS32" s="42"/>
      <c r="BT32" s="42" t="s">
        <v>360</v>
      </c>
      <c r="BU32" s="42" t="s">
        <v>317</v>
      </c>
      <c r="BV32" s="42" t="s">
        <v>317</v>
      </c>
      <c r="BW32" s="42"/>
      <c r="BX32" s="42"/>
      <c r="BY32" s="42" t="s">
        <v>353</v>
      </c>
      <c r="BZ32" s="42" t="s">
        <v>353</v>
      </c>
      <c r="CA32" s="42"/>
      <c r="CB32" s="42" t="s">
        <v>353</v>
      </c>
      <c r="CC32" s="42"/>
      <c r="CD32" s="42"/>
      <c r="CE32" s="42"/>
      <c r="CF32" s="42"/>
      <c r="CG32" s="26" t="s">
        <v>510</v>
      </c>
    </row>
    <row r="33" hidden="1" spans="1:85">
      <c r="A33" s="34">
        <v>1289</v>
      </c>
      <c r="B33" s="42" t="s">
        <v>513</v>
      </c>
      <c r="C33" s="46" t="s">
        <v>514</v>
      </c>
      <c r="D33" s="42" t="s">
        <v>515</v>
      </c>
      <c r="E33" s="43">
        <v>28.62321111</v>
      </c>
      <c r="F33" s="43">
        <v>-13.05608056</v>
      </c>
      <c r="G33" s="42" t="s">
        <v>337</v>
      </c>
      <c r="H33" s="37">
        <v>1.8</v>
      </c>
      <c r="I33" s="42" t="s">
        <v>338</v>
      </c>
      <c r="J33" s="42" t="s">
        <v>339</v>
      </c>
      <c r="K33" s="42" t="s">
        <v>317</v>
      </c>
      <c r="L33" s="42" t="s">
        <v>317</v>
      </c>
      <c r="M33" s="42" t="s">
        <v>317</v>
      </c>
      <c r="N33" s="42" t="s">
        <v>402</v>
      </c>
      <c r="O33" s="42" t="s">
        <v>364</v>
      </c>
      <c r="P33" s="42" t="s">
        <v>365</v>
      </c>
      <c r="Q33" s="42" t="s">
        <v>320</v>
      </c>
      <c r="R33" s="42" t="s">
        <v>516</v>
      </c>
      <c r="S33" s="42" t="s">
        <v>321</v>
      </c>
      <c r="T33" s="42" t="s">
        <v>344</v>
      </c>
      <c r="U33" s="42" t="s">
        <v>323</v>
      </c>
      <c r="V33" s="52">
        <v>48</v>
      </c>
      <c r="W33" s="42" t="s">
        <v>366</v>
      </c>
      <c r="X33" s="42" t="s">
        <v>345</v>
      </c>
      <c r="Y33" s="42" t="s">
        <v>2</v>
      </c>
      <c r="Z33" s="42" t="s">
        <v>2</v>
      </c>
      <c r="AA33" s="42" t="s">
        <v>346</v>
      </c>
      <c r="AB33" s="42" t="s">
        <v>347</v>
      </c>
      <c r="AC33" s="42" t="s">
        <v>348</v>
      </c>
      <c r="AD33" s="42" t="s">
        <v>348</v>
      </c>
      <c r="AE33" s="42" t="s">
        <v>367</v>
      </c>
      <c r="AF33" s="42" t="s">
        <v>367</v>
      </c>
      <c r="AG33" s="42">
        <v>15</v>
      </c>
      <c r="AH33" s="42" t="s">
        <v>368</v>
      </c>
      <c r="AI33" s="42" t="s">
        <v>369</v>
      </c>
      <c r="AJ33" s="42" t="s">
        <v>370</v>
      </c>
      <c r="AK33" s="42">
        <v>0</v>
      </c>
      <c r="AL33" s="42">
        <v>600</v>
      </c>
      <c r="AM33" s="42" t="s">
        <v>371</v>
      </c>
      <c r="AN33" s="42" t="s">
        <v>372</v>
      </c>
      <c r="AO33" s="42">
        <v>250</v>
      </c>
      <c r="AP33" s="42" t="s">
        <v>384</v>
      </c>
      <c r="AQ33" s="42">
        <v>600</v>
      </c>
      <c r="AR33" s="42">
        <v>2</v>
      </c>
      <c r="AS33" s="42">
        <v>600</v>
      </c>
      <c r="AT33" s="42">
        <v>24</v>
      </c>
      <c r="AU33" s="42" t="s">
        <v>448</v>
      </c>
      <c r="AV33" s="42" t="s">
        <v>448</v>
      </c>
      <c r="AW33" s="42">
        <v>18000</v>
      </c>
      <c r="AX33" s="42">
        <v>18000</v>
      </c>
      <c r="AY33" s="42">
        <v>2</v>
      </c>
      <c r="AZ33" s="51">
        <v>48.7</v>
      </c>
      <c r="BA33" s="42">
        <v>0</v>
      </c>
      <c r="BB33" s="42">
        <v>1</v>
      </c>
      <c r="BC33" s="42" t="s">
        <v>346</v>
      </c>
      <c r="BD33" s="49" t="s">
        <v>513</v>
      </c>
      <c r="BE33" s="49">
        <v>0</v>
      </c>
      <c r="BF33" s="42" t="s">
        <v>356</v>
      </c>
      <c r="BG33" s="42"/>
      <c r="BH33" s="42">
        <v>0</v>
      </c>
      <c r="BI33" s="42" t="s">
        <v>357</v>
      </c>
      <c r="BJ33" s="42" t="s">
        <v>358</v>
      </c>
      <c r="BK33" s="57">
        <v>44778</v>
      </c>
      <c r="BL33" s="42" t="s">
        <v>317</v>
      </c>
      <c r="BM33" s="42" t="s">
        <v>317</v>
      </c>
      <c r="BN33" s="42"/>
      <c r="BO33" s="42"/>
      <c r="BP33" s="42" t="s">
        <v>359</v>
      </c>
      <c r="BQ33" s="42" t="s">
        <v>359</v>
      </c>
      <c r="BR33" s="42" t="s">
        <v>359</v>
      </c>
      <c r="BS33" s="42"/>
      <c r="BT33" s="42" t="s">
        <v>360</v>
      </c>
      <c r="BU33" s="42" t="s">
        <v>317</v>
      </c>
      <c r="BV33" s="42" t="s">
        <v>317</v>
      </c>
      <c r="BW33" s="42"/>
      <c r="BX33" s="42"/>
      <c r="BY33" s="42" t="s">
        <v>353</v>
      </c>
      <c r="BZ33" s="42" t="s">
        <v>353</v>
      </c>
      <c r="CA33" s="42"/>
      <c r="CB33" s="42" t="s">
        <v>353</v>
      </c>
      <c r="CC33" s="42"/>
      <c r="CD33" s="42"/>
      <c r="CE33" s="42"/>
      <c r="CF33" s="42"/>
      <c r="CG33" s="26" t="s">
        <v>514</v>
      </c>
    </row>
    <row r="34" hidden="1" spans="1:85">
      <c r="A34" s="34">
        <v>555</v>
      </c>
      <c r="B34" s="42" t="s">
        <v>517</v>
      </c>
      <c r="C34" s="46" t="s">
        <v>518</v>
      </c>
      <c r="D34" s="42" t="s">
        <v>519</v>
      </c>
      <c r="E34" s="43">
        <v>28.67233</v>
      </c>
      <c r="F34" s="43">
        <v>-13.04833</v>
      </c>
      <c r="G34" s="42" t="s">
        <v>337</v>
      </c>
      <c r="H34" s="37">
        <v>4.5</v>
      </c>
      <c r="I34" s="42" t="s">
        <v>338</v>
      </c>
      <c r="J34" s="42" t="s">
        <v>339</v>
      </c>
      <c r="K34" s="42" t="s">
        <v>340</v>
      </c>
      <c r="L34" s="42" t="s">
        <v>340</v>
      </c>
      <c r="M34" s="42" t="s">
        <v>317</v>
      </c>
      <c r="N34" s="42" t="s">
        <v>402</v>
      </c>
      <c r="O34" s="42" t="s">
        <v>342</v>
      </c>
      <c r="P34" s="42" t="s">
        <v>380</v>
      </c>
      <c r="Q34" s="42" t="s">
        <v>381</v>
      </c>
      <c r="R34" s="42" t="s">
        <v>516</v>
      </c>
      <c r="S34" s="42" t="s">
        <v>321</v>
      </c>
      <c r="T34" s="42" t="s">
        <v>344</v>
      </c>
      <c r="U34" s="42" t="s">
        <v>323</v>
      </c>
      <c r="V34" s="52">
        <v>60</v>
      </c>
      <c r="W34" s="42" t="s">
        <v>366</v>
      </c>
      <c r="X34" s="42" t="s">
        <v>345</v>
      </c>
      <c r="Y34" s="42" t="s">
        <v>2</v>
      </c>
      <c r="Z34" s="42" t="s">
        <v>2</v>
      </c>
      <c r="AA34" s="42" t="s">
        <v>346</v>
      </c>
      <c r="AB34" s="42" t="s">
        <v>347</v>
      </c>
      <c r="AC34" s="42" t="s">
        <v>348</v>
      </c>
      <c r="AD34" s="42" t="s">
        <v>348</v>
      </c>
      <c r="AE34" s="42" t="s">
        <v>435</v>
      </c>
      <c r="AF34" s="42" t="s">
        <v>435</v>
      </c>
      <c r="AG34" s="42">
        <v>30</v>
      </c>
      <c r="AH34" s="42" t="s">
        <v>368</v>
      </c>
      <c r="AI34" s="42" t="s">
        <v>436</v>
      </c>
      <c r="AJ34" s="42" t="s">
        <v>437</v>
      </c>
      <c r="AK34" s="42" t="s">
        <v>438</v>
      </c>
      <c r="AL34" s="42">
        <v>1000</v>
      </c>
      <c r="AM34" s="42" t="s">
        <v>332</v>
      </c>
      <c r="AN34" s="42" t="s">
        <v>352</v>
      </c>
      <c r="AO34" s="42">
        <v>400</v>
      </c>
      <c r="AP34" s="42" t="s">
        <v>333</v>
      </c>
      <c r="AQ34" s="42">
        <v>600</v>
      </c>
      <c r="AR34" s="42">
        <v>48</v>
      </c>
      <c r="AS34" s="42">
        <v>100</v>
      </c>
      <c r="AT34" s="42">
        <f>AQ34/AS34</f>
        <v>6</v>
      </c>
      <c r="AU34" s="42" t="s">
        <v>448</v>
      </c>
      <c r="AV34" s="42" t="s">
        <v>448</v>
      </c>
      <c r="AW34" s="42">
        <v>18000</v>
      </c>
      <c r="AX34" s="42">
        <v>18000</v>
      </c>
      <c r="AY34" s="42">
        <v>2</v>
      </c>
      <c r="AZ34" s="51">
        <v>160</v>
      </c>
      <c r="BA34" s="42">
        <v>0</v>
      </c>
      <c r="BB34" s="42">
        <v>6</v>
      </c>
      <c r="BC34" s="42" t="s">
        <v>520</v>
      </c>
      <c r="BD34" s="49" t="s">
        <v>517</v>
      </c>
      <c r="BE34" s="49">
        <v>0</v>
      </c>
      <c r="BF34" s="42">
        <v>0</v>
      </c>
      <c r="BG34" s="42"/>
      <c r="BH34" s="42">
        <v>0</v>
      </c>
      <c r="BI34" s="42" t="s">
        <v>357</v>
      </c>
      <c r="BJ34" s="42" t="s">
        <v>358</v>
      </c>
      <c r="BK34" s="57">
        <v>44778</v>
      </c>
      <c r="BL34" s="42" t="s">
        <v>317</v>
      </c>
      <c r="BM34" s="42" t="s">
        <v>317</v>
      </c>
      <c r="BN34" s="42"/>
      <c r="BO34" s="42"/>
      <c r="BP34" s="42" t="s">
        <v>359</v>
      </c>
      <c r="BQ34" s="42" t="s">
        <v>359</v>
      </c>
      <c r="BR34" s="42" t="s">
        <v>359</v>
      </c>
      <c r="BS34" s="42"/>
      <c r="BT34" s="42" t="s">
        <v>360</v>
      </c>
      <c r="BU34" s="42" t="s">
        <v>317</v>
      </c>
      <c r="BV34" s="42" t="s">
        <v>317</v>
      </c>
      <c r="BW34" s="42"/>
      <c r="BX34" s="42"/>
      <c r="BY34" s="42" t="s">
        <v>353</v>
      </c>
      <c r="BZ34" s="42" t="s">
        <v>353</v>
      </c>
      <c r="CA34" s="42"/>
      <c r="CB34" s="42" t="s">
        <v>353</v>
      </c>
      <c r="CC34" s="42"/>
      <c r="CD34" s="42"/>
      <c r="CE34" s="42"/>
      <c r="CF34" s="42"/>
      <c r="CG34" s="26" t="s">
        <v>518</v>
      </c>
    </row>
    <row r="35" hidden="1" spans="1:85">
      <c r="A35" s="34">
        <v>863</v>
      </c>
      <c r="B35" s="42" t="s">
        <v>521</v>
      </c>
      <c r="C35" s="46" t="s">
        <v>522</v>
      </c>
      <c r="D35" s="42" t="s">
        <v>523</v>
      </c>
      <c r="E35" s="43">
        <v>28.71053056</v>
      </c>
      <c r="F35" s="43">
        <v>-12.94999</v>
      </c>
      <c r="G35" s="42" t="s">
        <v>337</v>
      </c>
      <c r="H35" s="37">
        <v>2</v>
      </c>
      <c r="I35" s="42" t="s">
        <v>338</v>
      </c>
      <c r="J35" s="42" t="s">
        <v>339</v>
      </c>
      <c r="K35" s="42" t="s">
        <v>340</v>
      </c>
      <c r="L35" s="42" t="s">
        <v>317</v>
      </c>
      <c r="M35" s="42" t="s">
        <v>317</v>
      </c>
      <c r="N35" s="42" t="s">
        <v>318</v>
      </c>
      <c r="O35" s="42" t="e">
        <v>#N/A</v>
      </c>
      <c r="P35" s="42" t="s">
        <v>365</v>
      </c>
      <c r="Q35" s="42" t="s">
        <v>320</v>
      </c>
      <c r="R35" s="42" t="s">
        <v>320</v>
      </c>
      <c r="S35" s="42" t="s">
        <v>321</v>
      </c>
      <c r="T35" s="42" t="s">
        <v>344</v>
      </c>
      <c r="U35" s="42" t="s">
        <v>323</v>
      </c>
      <c r="V35" s="52">
        <v>36</v>
      </c>
      <c r="W35" s="42" t="s">
        <v>366</v>
      </c>
      <c r="X35" s="42" t="s">
        <v>345</v>
      </c>
      <c r="Y35" s="42" t="s">
        <v>2</v>
      </c>
      <c r="Z35" s="42" t="s">
        <v>2</v>
      </c>
      <c r="AA35" s="42" t="s">
        <v>346</v>
      </c>
      <c r="AB35" s="42" t="s">
        <v>347</v>
      </c>
      <c r="AC35" s="42" t="s">
        <v>348</v>
      </c>
      <c r="AD35" s="42" t="s">
        <v>348</v>
      </c>
      <c r="AE35" s="42" t="s">
        <v>367</v>
      </c>
      <c r="AF35" s="42" t="s">
        <v>367</v>
      </c>
      <c r="AG35" s="42">
        <v>16</v>
      </c>
      <c r="AH35" s="42" t="s">
        <v>368</v>
      </c>
      <c r="AI35" s="42" t="s">
        <v>369</v>
      </c>
      <c r="AJ35" s="42" t="s">
        <v>370</v>
      </c>
      <c r="AK35" s="42">
        <v>0</v>
      </c>
      <c r="AL35" s="42">
        <v>600</v>
      </c>
      <c r="AM35" s="42" t="s">
        <v>371</v>
      </c>
      <c r="AN35" s="42" t="s">
        <v>372</v>
      </c>
      <c r="AO35" s="42">
        <v>250</v>
      </c>
      <c r="AP35" s="42" t="s">
        <v>524</v>
      </c>
      <c r="AQ35" s="42">
        <v>600</v>
      </c>
      <c r="AR35" s="42">
        <v>2</v>
      </c>
      <c r="AS35" s="42">
        <v>600</v>
      </c>
      <c r="AT35" s="42">
        <v>24</v>
      </c>
      <c r="AU35" s="42" t="s">
        <v>385</v>
      </c>
      <c r="AV35" s="42" t="s">
        <v>385</v>
      </c>
      <c r="AW35" s="42">
        <v>18000</v>
      </c>
      <c r="AX35" s="42">
        <v>18000</v>
      </c>
      <c r="AY35" s="42">
        <v>2</v>
      </c>
      <c r="AZ35" s="51">
        <v>45</v>
      </c>
      <c r="BA35" s="42">
        <v>0</v>
      </c>
      <c r="BB35" s="42">
        <v>1</v>
      </c>
      <c r="BC35" s="42" t="s">
        <v>525</v>
      </c>
      <c r="BD35" s="49" t="s">
        <v>521</v>
      </c>
      <c r="BE35" s="49" t="s">
        <v>526</v>
      </c>
      <c r="BF35" s="42">
        <v>0</v>
      </c>
      <c r="BG35" s="42"/>
      <c r="BH35" s="42">
        <v>0</v>
      </c>
      <c r="BI35" s="42" t="s">
        <v>357</v>
      </c>
      <c r="BJ35" s="42" t="s">
        <v>358</v>
      </c>
      <c r="BK35" s="57">
        <v>44778</v>
      </c>
      <c r="BL35" s="42" t="s">
        <v>317</v>
      </c>
      <c r="BM35" s="42" t="s">
        <v>317</v>
      </c>
      <c r="BN35" s="42"/>
      <c r="BO35" s="42"/>
      <c r="BP35" s="42" t="s">
        <v>359</v>
      </c>
      <c r="BQ35" s="42" t="s">
        <v>359</v>
      </c>
      <c r="BR35" s="42" t="s">
        <v>359</v>
      </c>
      <c r="BS35" s="42"/>
      <c r="BT35" s="42" t="s">
        <v>360</v>
      </c>
      <c r="BU35" s="42" t="s">
        <v>317</v>
      </c>
      <c r="BV35" s="42" t="s">
        <v>317</v>
      </c>
      <c r="BW35" s="42"/>
      <c r="BX35" s="42"/>
      <c r="BY35" s="42" t="s">
        <v>353</v>
      </c>
      <c r="BZ35" s="42" t="s">
        <v>353</v>
      </c>
      <c r="CA35" s="42"/>
      <c r="CB35" s="42" t="s">
        <v>353</v>
      </c>
      <c r="CC35" s="42"/>
      <c r="CD35" s="42"/>
      <c r="CE35" s="42"/>
      <c r="CF35" s="42"/>
      <c r="CG35" s="26" t="s">
        <v>522</v>
      </c>
    </row>
    <row r="36" hidden="1" spans="1:85">
      <c r="A36" s="34">
        <v>1111</v>
      </c>
      <c r="B36" s="42" t="s">
        <v>527</v>
      </c>
      <c r="C36" s="46" t="s">
        <v>528</v>
      </c>
      <c r="D36" s="42" t="s">
        <v>529</v>
      </c>
      <c r="E36" s="43">
        <v>28.63172</v>
      </c>
      <c r="F36" s="43">
        <v>-12.87315</v>
      </c>
      <c r="G36" s="42" t="s">
        <v>337</v>
      </c>
      <c r="H36" s="37">
        <v>2</v>
      </c>
      <c r="I36" s="42" t="s">
        <v>338</v>
      </c>
      <c r="J36" s="42" t="s">
        <v>339</v>
      </c>
      <c r="K36" s="42" t="s">
        <v>317</v>
      </c>
      <c r="L36" s="42" t="s">
        <v>317</v>
      </c>
      <c r="M36" s="42" t="s">
        <v>317</v>
      </c>
      <c r="N36" s="42" t="s">
        <v>318</v>
      </c>
      <c r="O36" s="42" t="s">
        <v>364</v>
      </c>
      <c r="P36" s="42" t="s">
        <v>365</v>
      </c>
      <c r="Q36" s="42" t="s">
        <v>320</v>
      </c>
      <c r="R36" s="42" t="s">
        <v>320</v>
      </c>
      <c r="S36" s="42" t="s">
        <v>321</v>
      </c>
      <c r="T36" s="42" t="s">
        <v>344</v>
      </c>
      <c r="U36" s="42" t="s">
        <v>323</v>
      </c>
      <c r="V36" s="52">
        <v>70</v>
      </c>
      <c r="W36" s="42" t="s">
        <v>366</v>
      </c>
      <c r="X36" s="42" t="s">
        <v>345</v>
      </c>
      <c r="Y36" s="42" t="s">
        <v>2</v>
      </c>
      <c r="Z36" s="42" t="s">
        <v>2</v>
      </c>
      <c r="AA36" s="42" t="s">
        <v>346</v>
      </c>
      <c r="AB36" s="42" t="s">
        <v>347</v>
      </c>
      <c r="AC36" s="42" t="s">
        <v>348</v>
      </c>
      <c r="AD36" s="42" t="s">
        <v>348</v>
      </c>
      <c r="AE36" s="42" t="s">
        <v>367</v>
      </c>
      <c r="AF36" s="42" t="s">
        <v>367</v>
      </c>
      <c r="AG36" s="42">
        <v>16</v>
      </c>
      <c r="AH36" s="42" t="s">
        <v>368</v>
      </c>
      <c r="AI36" s="42" t="s">
        <v>369</v>
      </c>
      <c r="AJ36" s="42" t="s">
        <v>370</v>
      </c>
      <c r="AK36" s="42">
        <v>0</v>
      </c>
      <c r="AL36" s="42">
        <v>600</v>
      </c>
      <c r="AM36" s="42" t="s">
        <v>371</v>
      </c>
      <c r="AN36" s="42" t="s">
        <v>372</v>
      </c>
      <c r="AO36" s="42">
        <v>250</v>
      </c>
      <c r="AP36" s="42" t="s">
        <v>427</v>
      </c>
      <c r="AQ36" s="42">
        <v>1200</v>
      </c>
      <c r="AR36" s="42">
        <v>2</v>
      </c>
      <c r="AS36" s="42">
        <v>1200</v>
      </c>
      <c r="AT36" s="42">
        <v>24</v>
      </c>
      <c r="AU36" s="42" t="s">
        <v>385</v>
      </c>
      <c r="AV36" s="42" t="s">
        <v>385</v>
      </c>
      <c r="AW36" s="42">
        <v>18000</v>
      </c>
      <c r="AX36" s="42">
        <v>18000</v>
      </c>
      <c r="AY36" s="42">
        <v>2</v>
      </c>
      <c r="AZ36" s="51">
        <v>96.6</v>
      </c>
      <c r="BA36" s="42">
        <v>0</v>
      </c>
      <c r="BB36" s="42">
        <v>2</v>
      </c>
      <c r="BC36" s="42" t="s">
        <v>375</v>
      </c>
      <c r="BD36" s="49" t="s">
        <v>527</v>
      </c>
      <c r="BE36" s="49" t="s">
        <v>530</v>
      </c>
      <c r="BF36" s="42">
        <v>0</v>
      </c>
      <c r="BG36" s="42"/>
      <c r="BH36" s="42">
        <v>0</v>
      </c>
      <c r="BI36" s="42" t="s">
        <v>357</v>
      </c>
      <c r="BJ36" s="42" t="s">
        <v>358</v>
      </c>
      <c r="BK36" s="57">
        <v>44778</v>
      </c>
      <c r="BL36" s="42" t="s">
        <v>317</v>
      </c>
      <c r="BM36" s="42" t="s">
        <v>317</v>
      </c>
      <c r="BN36" s="42"/>
      <c r="BO36" s="42"/>
      <c r="BP36" s="42" t="s">
        <v>359</v>
      </c>
      <c r="BQ36" s="42" t="s">
        <v>359</v>
      </c>
      <c r="BR36" s="42" t="s">
        <v>359</v>
      </c>
      <c r="BS36" s="42"/>
      <c r="BT36" s="42" t="s">
        <v>360</v>
      </c>
      <c r="BU36" s="42" t="s">
        <v>317</v>
      </c>
      <c r="BV36" s="42" t="s">
        <v>317</v>
      </c>
      <c r="BW36" s="42"/>
      <c r="BX36" s="42"/>
      <c r="BY36" s="42" t="s">
        <v>353</v>
      </c>
      <c r="BZ36" s="42" t="s">
        <v>353</v>
      </c>
      <c r="CA36" s="42"/>
      <c r="CB36" s="42" t="s">
        <v>353</v>
      </c>
      <c r="CC36" s="42"/>
      <c r="CD36" s="42"/>
      <c r="CE36" s="42"/>
      <c r="CF36" s="42"/>
      <c r="CG36" s="26" t="s">
        <v>528</v>
      </c>
    </row>
    <row r="37" hidden="1" spans="1:85">
      <c r="A37" s="34">
        <v>1027</v>
      </c>
      <c r="B37" s="42" t="s">
        <v>531</v>
      </c>
      <c r="C37" s="46" t="s">
        <v>532</v>
      </c>
      <c r="D37" s="42" t="s">
        <v>533</v>
      </c>
      <c r="E37" s="43">
        <v>28.73957</v>
      </c>
      <c r="F37" s="43">
        <v>-12.99926</v>
      </c>
      <c r="G37" s="42" t="s">
        <v>337</v>
      </c>
      <c r="H37" s="37">
        <v>2.5</v>
      </c>
      <c r="I37" s="42" t="s">
        <v>338</v>
      </c>
      <c r="J37" s="42" t="s">
        <v>534</v>
      </c>
      <c r="K37" s="42" t="s">
        <v>317</v>
      </c>
      <c r="L37" s="42" t="s">
        <v>317</v>
      </c>
      <c r="M37" s="42" t="s">
        <v>317</v>
      </c>
      <c r="N37" s="42" t="s">
        <v>318</v>
      </c>
      <c r="O37" s="42" t="s">
        <v>364</v>
      </c>
      <c r="P37" s="42" t="s">
        <v>365</v>
      </c>
      <c r="Q37" s="42" t="s">
        <v>320</v>
      </c>
      <c r="R37" s="42" t="s">
        <v>320</v>
      </c>
      <c r="S37" s="42" t="s">
        <v>321</v>
      </c>
      <c r="T37" s="42" t="s">
        <v>344</v>
      </c>
      <c r="U37" s="42" t="s">
        <v>323</v>
      </c>
      <c r="V37" s="52">
        <v>48</v>
      </c>
      <c r="W37" s="42" t="s">
        <v>366</v>
      </c>
      <c r="X37" s="42" t="s">
        <v>345</v>
      </c>
      <c r="Y37" s="42" t="s">
        <v>2</v>
      </c>
      <c r="Z37" s="42" t="s">
        <v>2</v>
      </c>
      <c r="AA37" s="42" t="s">
        <v>346</v>
      </c>
      <c r="AB37" s="42" t="s">
        <v>347</v>
      </c>
      <c r="AC37" s="42" t="s">
        <v>348</v>
      </c>
      <c r="AD37" s="42" t="s">
        <v>348</v>
      </c>
      <c r="AE37" s="42" t="s">
        <v>476</v>
      </c>
      <c r="AF37" s="42" t="s">
        <v>476</v>
      </c>
      <c r="AG37" s="42">
        <v>20</v>
      </c>
      <c r="AH37" s="42" t="s">
        <v>350</v>
      </c>
      <c r="AI37" s="42">
        <v>0</v>
      </c>
      <c r="AJ37" s="42" t="s">
        <v>370</v>
      </c>
      <c r="AK37" s="42">
        <v>0</v>
      </c>
      <c r="AL37" s="42">
        <v>1000</v>
      </c>
      <c r="AM37" s="42" t="s">
        <v>371</v>
      </c>
      <c r="AN37" s="42" t="s">
        <v>372</v>
      </c>
      <c r="AO37" s="42">
        <v>250</v>
      </c>
      <c r="AP37" s="42" t="s">
        <v>333</v>
      </c>
      <c r="AQ37" s="42">
        <v>300</v>
      </c>
      <c r="AR37" s="42">
        <v>48</v>
      </c>
      <c r="AS37" s="42">
        <v>100</v>
      </c>
      <c r="AT37" s="42">
        <f>AQ37/AS37</f>
        <v>3</v>
      </c>
      <c r="AU37" s="42" t="s">
        <v>385</v>
      </c>
      <c r="AV37" s="42" t="s">
        <v>385</v>
      </c>
      <c r="AW37" s="42">
        <v>18000</v>
      </c>
      <c r="AX37" s="42">
        <v>18000</v>
      </c>
      <c r="AY37" s="42">
        <v>2</v>
      </c>
      <c r="AZ37" s="51">
        <v>29</v>
      </c>
      <c r="BA37" s="42">
        <v>0</v>
      </c>
      <c r="BB37" s="42">
        <v>1</v>
      </c>
      <c r="BC37" s="42" t="s">
        <v>346</v>
      </c>
      <c r="BD37" s="49" t="s">
        <v>531</v>
      </c>
      <c r="BE37" s="49">
        <v>0</v>
      </c>
      <c r="BF37" s="42">
        <v>0</v>
      </c>
      <c r="BG37" s="42"/>
      <c r="BH37" s="42">
        <v>0</v>
      </c>
      <c r="BI37" s="42" t="s">
        <v>357</v>
      </c>
      <c r="BJ37" s="42" t="s">
        <v>358</v>
      </c>
      <c r="BK37" s="57">
        <v>44778</v>
      </c>
      <c r="BL37" s="42" t="s">
        <v>317</v>
      </c>
      <c r="BM37" s="42" t="s">
        <v>317</v>
      </c>
      <c r="BN37" s="42"/>
      <c r="BO37" s="42"/>
      <c r="BP37" s="42" t="s">
        <v>359</v>
      </c>
      <c r="BQ37" s="42" t="s">
        <v>359</v>
      </c>
      <c r="BR37" s="42" t="s">
        <v>359</v>
      </c>
      <c r="BS37" s="42"/>
      <c r="BT37" s="42" t="s">
        <v>360</v>
      </c>
      <c r="BU37" s="42" t="s">
        <v>317</v>
      </c>
      <c r="BV37" s="42" t="s">
        <v>317</v>
      </c>
      <c r="BW37" s="42"/>
      <c r="BX37" s="42"/>
      <c r="BY37" s="42" t="s">
        <v>353</v>
      </c>
      <c r="BZ37" s="42" t="s">
        <v>353</v>
      </c>
      <c r="CA37" s="42"/>
      <c r="CB37" s="42" t="s">
        <v>353</v>
      </c>
      <c r="CC37" s="42"/>
      <c r="CD37" s="42"/>
      <c r="CE37" s="42"/>
      <c r="CF37" s="42"/>
      <c r="CG37" s="26" t="s">
        <v>532</v>
      </c>
    </row>
    <row r="38" hidden="1" spans="1:85">
      <c r="A38" s="39">
        <v>1594</v>
      </c>
      <c r="B38" s="42" t="s">
        <v>535</v>
      </c>
      <c r="C38" s="46" t="s">
        <v>536</v>
      </c>
      <c r="D38" s="42" t="s">
        <v>537</v>
      </c>
      <c r="E38" s="43">
        <v>28.7014</v>
      </c>
      <c r="F38" s="43">
        <v>-13.07526</v>
      </c>
      <c r="G38" s="42" t="s">
        <v>337</v>
      </c>
      <c r="H38" s="37">
        <v>1.8</v>
      </c>
      <c r="I38" s="42" t="s">
        <v>338</v>
      </c>
      <c r="J38" s="42" t="s">
        <v>339</v>
      </c>
      <c r="K38" s="42" t="s">
        <v>317</v>
      </c>
      <c r="L38" s="42" t="s">
        <v>340</v>
      </c>
      <c r="M38" s="42" t="s">
        <v>317</v>
      </c>
      <c r="N38" s="42" t="s">
        <v>402</v>
      </c>
      <c r="O38" s="42" t="s">
        <v>364</v>
      </c>
      <c r="P38" s="42" t="s">
        <v>365</v>
      </c>
      <c r="Q38" s="42" t="s">
        <v>320</v>
      </c>
      <c r="R38" s="42" t="s">
        <v>320</v>
      </c>
      <c r="S38" s="42" t="s">
        <v>321</v>
      </c>
      <c r="T38" s="42" t="s">
        <v>344</v>
      </c>
      <c r="U38" s="42" t="s">
        <v>323</v>
      </c>
      <c r="V38" s="52">
        <v>36</v>
      </c>
      <c r="W38" s="42" t="s">
        <v>325</v>
      </c>
      <c r="X38" s="42" t="s">
        <v>345</v>
      </c>
      <c r="Y38" s="42" t="s">
        <v>2</v>
      </c>
      <c r="Z38" s="42" t="s">
        <v>2</v>
      </c>
      <c r="AA38" s="42" t="s">
        <v>346</v>
      </c>
      <c r="AB38" s="42" t="s">
        <v>347</v>
      </c>
      <c r="AC38" s="42" t="s">
        <v>348</v>
      </c>
      <c r="AD38" s="42" t="s">
        <v>348</v>
      </c>
      <c r="AE38" s="42" t="s">
        <v>403</v>
      </c>
      <c r="AF38" s="42" t="s">
        <v>403</v>
      </c>
      <c r="AG38" s="42">
        <v>15</v>
      </c>
      <c r="AH38" s="42" t="s">
        <v>350</v>
      </c>
      <c r="AI38" s="42">
        <v>0</v>
      </c>
      <c r="AJ38" s="42" t="s">
        <v>351</v>
      </c>
      <c r="AK38" s="42">
        <v>0</v>
      </c>
      <c r="AL38" s="42">
        <v>600</v>
      </c>
      <c r="AM38" s="42" t="s">
        <v>332</v>
      </c>
      <c r="AN38" s="42" t="s">
        <v>404</v>
      </c>
      <c r="AO38" s="42">
        <v>750</v>
      </c>
      <c r="AP38" s="42" t="s">
        <v>333</v>
      </c>
      <c r="AQ38" s="42">
        <v>300</v>
      </c>
      <c r="AR38" s="42">
        <v>48</v>
      </c>
      <c r="AS38" s="42">
        <v>100</v>
      </c>
      <c r="AT38" s="42">
        <f>AQ38/AS38</f>
        <v>3</v>
      </c>
      <c r="AU38" s="42" t="s">
        <v>327</v>
      </c>
      <c r="AV38" s="42" t="s">
        <v>327</v>
      </c>
      <c r="AW38" s="42" t="s">
        <v>327</v>
      </c>
      <c r="AX38" s="42" t="s">
        <v>353</v>
      </c>
      <c r="AY38" s="42" t="s">
        <v>327</v>
      </c>
      <c r="AZ38" s="51">
        <v>47.8</v>
      </c>
      <c r="BA38" s="42">
        <v>0</v>
      </c>
      <c r="BB38" s="42">
        <v>2</v>
      </c>
      <c r="BC38" s="42" t="s">
        <v>375</v>
      </c>
      <c r="BD38" s="49" t="s">
        <v>535</v>
      </c>
      <c r="BE38" s="49" t="s">
        <v>538</v>
      </c>
      <c r="BF38" s="42" t="s">
        <v>356</v>
      </c>
      <c r="BG38" s="42"/>
      <c r="BH38" s="42">
        <v>0</v>
      </c>
      <c r="BI38" s="42" t="s">
        <v>357</v>
      </c>
      <c r="BJ38" s="42" t="s">
        <v>358</v>
      </c>
      <c r="BK38" s="57">
        <v>44778</v>
      </c>
      <c r="BL38" s="42" t="s">
        <v>317</v>
      </c>
      <c r="BM38" s="42" t="s">
        <v>317</v>
      </c>
      <c r="BN38" s="42"/>
      <c r="BO38" s="42"/>
      <c r="BP38" s="42" t="s">
        <v>359</v>
      </c>
      <c r="BQ38" s="42" t="s">
        <v>359</v>
      </c>
      <c r="BR38" s="42" t="s">
        <v>359</v>
      </c>
      <c r="BS38" s="42"/>
      <c r="BT38" s="42" t="s">
        <v>360</v>
      </c>
      <c r="BU38" s="42" t="s">
        <v>317</v>
      </c>
      <c r="BV38" s="42" t="s">
        <v>317</v>
      </c>
      <c r="BW38" s="42"/>
      <c r="BX38" s="42"/>
      <c r="BY38" s="42" t="s">
        <v>353</v>
      </c>
      <c r="BZ38" s="42" t="s">
        <v>353</v>
      </c>
      <c r="CA38" s="42"/>
      <c r="CB38" s="42" t="s">
        <v>353</v>
      </c>
      <c r="CC38" s="42"/>
      <c r="CD38" s="42"/>
      <c r="CE38" s="42"/>
      <c r="CF38" s="42"/>
      <c r="CG38" s="26" t="s">
        <v>536</v>
      </c>
    </row>
    <row r="39" hidden="1" spans="1:85">
      <c r="A39" s="34">
        <v>623</v>
      </c>
      <c r="B39" s="42" t="s">
        <v>539</v>
      </c>
      <c r="C39" s="46" t="s">
        <v>540</v>
      </c>
      <c r="D39" s="42" t="s">
        <v>541</v>
      </c>
      <c r="E39" s="43">
        <v>28.54153</v>
      </c>
      <c r="F39" s="43">
        <v>-12.8763</v>
      </c>
      <c r="G39" s="42" t="s">
        <v>337</v>
      </c>
      <c r="H39" s="37">
        <v>2</v>
      </c>
      <c r="I39" s="42" t="s">
        <v>338</v>
      </c>
      <c r="J39" s="42" t="s">
        <v>339</v>
      </c>
      <c r="K39" s="42" t="s">
        <v>317</v>
      </c>
      <c r="L39" s="42" t="s">
        <v>317</v>
      </c>
      <c r="M39" s="42" t="s">
        <v>317</v>
      </c>
      <c r="N39" s="42" t="s">
        <v>318</v>
      </c>
      <c r="O39" s="42" t="s">
        <v>364</v>
      </c>
      <c r="P39" s="42" t="s">
        <v>365</v>
      </c>
      <c r="Q39" s="42" t="s">
        <v>390</v>
      </c>
      <c r="R39" s="42" t="s">
        <v>390</v>
      </c>
      <c r="S39" s="42" t="s">
        <v>321</v>
      </c>
      <c r="T39" s="42" t="s">
        <v>344</v>
      </c>
      <c r="U39" s="42" t="s">
        <v>323</v>
      </c>
      <c r="V39" s="52">
        <v>80</v>
      </c>
      <c r="W39" s="42" t="s">
        <v>366</v>
      </c>
      <c r="X39" s="42" t="s">
        <v>345</v>
      </c>
      <c r="Y39" s="40" t="s">
        <v>2</v>
      </c>
      <c r="Z39" s="42" t="s">
        <v>2</v>
      </c>
      <c r="AA39" s="42" t="s">
        <v>346</v>
      </c>
      <c r="AB39" s="42" t="s">
        <v>347</v>
      </c>
      <c r="AC39" s="42" t="s">
        <v>348</v>
      </c>
      <c r="AD39" s="42" t="s">
        <v>348</v>
      </c>
      <c r="AE39" s="42" t="s">
        <v>367</v>
      </c>
      <c r="AF39" s="42" t="s">
        <v>367</v>
      </c>
      <c r="AG39" s="42">
        <v>16</v>
      </c>
      <c r="AH39" s="42" t="s">
        <v>368</v>
      </c>
      <c r="AI39" s="42" t="s">
        <v>369</v>
      </c>
      <c r="AJ39" s="42" t="s">
        <v>370</v>
      </c>
      <c r="AK39" s="42">
        <v>0</v>
      </c>
      <c r="AL39" s="42">
        <v>600</v>
      </c>
      <c r="AM39" s="42" t="s">
        <v>371</v>
      </c>
      <c r="AN39" s="42" t="s">
        <v>372</v>
      </c>
      <c r="AO39" s="42">
        <v>250</v>
      </c>
      <c r="AP39" s="42" t="s">
        <v>503</v>
      </c>
      <c r="AQ39" s="42">
        <v>1056</v>
      </c>
      <c r="AR39" s="42">
        <v>12</v>
      </c>
      <c r="AS39" s="42">
        <v>176</v>
      </c>
      <c r="AT39" s="42">
        <v>48</v>
      </c>
      <c r="AU39" s="42" t="s">
        <v>385</v>
      </c>
      <c r="AV39" s="42" t="s">
        <v>385</v>
      </c>
      <c r="AW39" s="42">
        <v>18000</v>
      </c>
      <c r="AX39" s="42">
        <v>18000</v>
      </c>
      <c r="AY39" s="42">
        <v>2</v>
      </c>
      <c r="AZ39" s="51">
        <v>42</v>
      </c>
      <c r="BA39" s="42">
        <v>0</v>
      </c>
      <c r="BB39" s="42">
        <v>1</v>
      </c>
      <c r="BC39" s="42" t="s">
        <v>346</v>
      </c>
      <c r="BD39" s="49" t="s">
        <v>539</v>
      </c>
      <c r="BE39" s="49">
        <v>0</v>
      </c>
      <c r="BF39" s="42">
        <v>0</v>
      </c>
      <c r="BG39" s="42"/>
      <c r="BH39" s="42">
        <v>0</v>
      </c>
      <c r="BI39" s="42" t="s">
        <v>357</v>
      </c>
      <c r="BJ39" s="42" t="s">
        <v>358</v>
      </c>
      <c r="BK39" s="57">
        <v>44778</v>
      </c>
      <c r="BL39" s="42" t="s">
        <v>317</v>
      </c>
      <c r="BM39" s="42" t="s">
        <v>317</v>
      </c>
      <c r="BN39" s="42"/>
      <c r="BO39" s="42"/>
      <c r="BP39" s="42" t="s">
        <v>359</v>
      </c>
      <c r="BQ39" s="42" t="s">
        <v>359</v>
      </c>
      <c r="BR39" s="42" t="s">
        <v>359</v>
      </c>
      <c r="BS39" s="42"/>
      <c r="BT39" s="42" t="s">
        <v>360</v>
      </c>
      <c r="BU39" s="42" t="s">
        <v>317</v>
      </c>
      <c r="BV39" s="42" t="s">
        <v>317</v>
      </c>
      <c r="BW39" s="42"/>
      <c r="BX39" s="42"/>
      <c r="BY39" s="42" t="s">
        <v>353</v>
      </c>
      <c r="BZ39" s="42" t="s">
        <v>353</v>
      </c>
      <c r="CA39" s="42"/>
      <c r="CB39" s="42" t="s">
        <v>353</v>
      </c>
      <c r="CC39" s="42"/>
      <c r="CD39" s="42"/>
      <c r="CE39" s="42"/>
      <c r="CF39" s="42"/>
      <c r="CG39" s="26" t="s">
        <v>540</v>
      </c>
    </row>
    <row r="40" hidden="1" spans="1:85">
      <c r="A40" s="34">
        <v>385</v>
      </c>
      <c r="B40" s="42" t="s">
        <v>542</v>
      </c>
      <c r="C40" s="46" t="s">
        <v>543</v>
      </c>
      <c r="D40" s="42" t="s">
        <v>544</v>
      </c>
      <c r="E40" s="43">
        <v>28.45519</v>
      </c>
      <c r="F40" s="43">
        <v>-13.0077</v>
      </c>
      <c r="G40" s="42" t="s">
        <v>337</v>
      </c>
      <c r="H40" s="37">
        <v>1.8</v>
      </c>
      <c r="I40" s="42" t="s">
        <v>338</v>
      </c>
      <c r="J40" s="42" t="s">
        <v>545</v>
      </c>
      <c r="K40" s="42" t="s">
        <v>317</v>
      </c>
      <c r="L40" s="42" t="s">
        <v>317</v>
      </c>
      <c r="M40" s="42" t="s">
        <v>317</v>
      </c>
      <c r="N40" s="42" t="s">
        <v>318</v>
      </c>
      <c r="O40" s="42" t="s">
        <v>364</v>
      </c>
      <c r="P40" s="42" t="s">
        <v>365</v>
      </c>
      <c r="Q40" s="42" t="s">
        <v>320</v>
      </c>
      <c r="R40" s="42" t="s">
        <v>320</v>
      </c>
      <c r="S40" s="42" t="s">
        <v>321</v>
      </c>
      <c r="T40" s="42" t="s">
        <v>344</v>
      </c>
      <c r="U40" s="42" t="s">
        <v>323</v>
      </c>
      <c r="V40" s="52">
        <v>60</v>
      </c>
      <c r="W40" s="42" t="s">
        <v>325</v>
      </c>
      <c r="X40" s="42" t="s">
        <v>546</v>
      </c>
      <c r="Y40" s="42" t="s">
        <v>2</v>
      </c>
      <c r="Z40" s="42" t="s">
        <v>2</v>
      </c>
      <c r="AA40" s="42" t="s">
        <v>346</v>
      </c>
      <c r="AB40" s="42" t="s">
        <v>347</v>
      </c>
      <c r="AC40" s="42" t="s">
        <v>348</v>
      </c>
      <c r="AD40" s="42" t="s">
        <v>348</v>
      </c>
      <c r="AE40" s="42" t="s">
        <v>499</v>
      </c>
      <c r="AF40" s="42" t="s">
        <v>499</v>
      </c>
      <c r="AG40" s="42">
        <v>15</v>
      </c>
      <c r="AH40" s="42" t="s">
        <v>350</v>
      </c>
      <c r="AI40" s="42">
        <v>0</v>
      </c>
      <c r="AJ40" s="42" t="s">
        <v>351</v>
      </c>
      <c r="AK40" s="42">
        <v>0</v>
      </c>
      <c r="AL40" s="42">
        <v>600</v>
      </c>
      <c r="AM40" s="42" t="s">
        <v>371</v>
      </c>
      <c r="AN40" s="42" t="s">
        <v>372</v>
      </c>
      <c r="AO40" s="42">
        <v>250</v>
      </c>
      <c r="AP40" s="42" t="s">
        <v>503</v>
      </c>
      <c r="AQ40" s="42">
        <v>1056</v>
      </c>
      <c r="AR40" s="42">
        <v>12</v>
      </c>
      <c r="AS40" s="42">
        <v>176</v>
      </c>
      <c r="AT40" s="42">
        <v>24</v>
      </c>
      <c r="AU40" s="42" t="s">
        <v>327</v>
      </c>
      <c r="AV40" s="42" t="s">
        <v>327</v>
      </c>
      <c r="AW40" s="42" t="s">
        <v>327</v>
      </c>
      <c r="AX40" s="42" t="s">
        <v>353</v>
      </c>
      <c r="AY40" s="42" t="s">
        <v>327</v>
      </c>
      <c r="AZ40" s="51">
        <v>37</v>
      </c>
      <c r="BA40" s="42">
        <v>0</v>
      </c>
      <c r="BB40" s="42">
        <v>2</v>
      </c>
      <c r="BC40" s="42" t="s">
        <v>547</v>
      </c>
      <c r="BD40" s="49" t="s">
        <v>542</v>
      </c>
      <c r="BE40" s="49">
        <v>0</v>
      </c>
      <c r="BF40" s="42" t="s">
        <v>356</v>
      </c>
      <c r="BG40" s="42"/>
      <c r="BH40" s="42">
        <v>0</v>
      </c>
      <c r="BI40" s="42" t="s">
        <v>357</v>
      </c>
      <c r="BJ40" s="42" t="s">
        <v>358</v>
      </c>
      <c r="BK40" s="57">
        <v>44778</v>
      </c>
      <c r="BL40" s="42" t="s">
        <v>317</v>
      </c>
      <c r="BM40" s="42" t="s">
        <v>317</v>
      </c>
      <c r="BN40" s="42"/>
      <c r="BO40" s="42"/>
      <c r="BP40" s="42" t="s">
        <v>359</v>
      </c>
      <c r="BQ40" s="42" t="s">
        <v>359</v>
      </c>
      <c r="BR40" s="42" t="s">
        <v>359</v>
      </c>
      <c r="BS40" s="42"/>
      <c r="BT40" s="42" t="s">
        <v>360</v>
      </c>
      <c r="BU40" s="42" t="s">
        <v>317</v>
      </c>
      <c r="BV40" s="42" t="s">
        <v>317</v>
      </c>
      <c r="BW40" s="42"/>
      <c r="BX40" s="42"/>
      <c r="BY40" s="42" t="s">
        <v>353</v>
      </c>
      <c r="BZ40" s="42" t="s">
        <v>353</v>
      </c>
      <c r="CA40" s="42"/>
      <c r="CB40" s="42" t="s">
        <v>353</v>
      </c>
      <c r="CC40" s="42"/>
      <c r="CD40" s="42"/>
      <c r="CE40" s="42"/>
      <c r="CF40" s="42"/>
      <c r="CG40" s="26" t="s">
        <v>543</v>
      </c>
    </row>
    <row r="41" hidden="1" spans="1:85">
      <c r="A41" s="39">
        <v>358</v>
      </c>
      <c r="B41" s="42" t="s">
        <v>548</v>
      </c>
      <c r="C41" s="46" t="s">
        <v>549</v>
      </c>
      <c r="D41" s="42" t="s">
        <v>550</v>
      </c>
      <c r="E41" s="43">
        <v>28.46321667</v>
      </c>
      <c r="F41" s="43">
        <v>-13.04611667</v>
      </c>
      <c r="G41" s="42" t="s">
        <v>337</v>
      </c>
      <c r="H41" s="37">
        <v>2</v>
      </c>
      <c r="I41" s="42" t="s">
        <v>338</v>
      </c>
      <c r="J41" s="42" t="s">
        <v>545</v>
      </c>
      <c r="K41" s="42" t="s">
        <v>317</v>
      </c>
      <c r="L41" s="42" t="s">
        <v>317</v>
      </c>
      <c r="M41" s="42" t="s">
        <v>317</v>
      </c>
      <c r="N41" s="42" t="s">
        <v>318</v>
      </c>
      <c r="O41" s="42" t="s">
        <v>364</v>
      </c>
      <c r="P41" s="42" t="s">
        <v>343</v>
      </c>
      <c r="Q41" s="42" t="s">
        <v>320</v>
      </c>
      <c r="R41" s="42" t="s">
        <v>320</v>
      </c>
      <c r="S41" s="42" t="s">
        <v>321</v>
      </c>
      <c r="T41" s="42" t="s">
        <v>344</v>
      </c>
      <c r="U41" s="42" t="s">
        <v>323</v>
      </c>
      <c r="V41" s="52">
        <v>70</v>
      </c>
      <c r="W41" s="42" t="s">
        <v>366</v>
      </c>
      <c r="X41" s="42" t="s">
        <v>546</v>
      </c>
      <c r="Y41" s="42" t="s">
        <v>2</v>
      </c>
      <c r="Z41" s="42" t="s">
        <v>2</v>
      </c>
      <c r="AA41" s="42" t="s">
        <v>346</v>
      </c>
      <c r="AB41" s="42" t="s">
        <v>347</v>
      </c>
      <c r="AC41" s="42" t="s">
        <v>348</v>
      </c>
      <c r="AD41" s="42" t="s">
        <v>348</v>
      </c>
      <c r="AE41" s="42" t="s">
        <v>476</v>
      </c>
      <c r="AF41" s="42" t="s">
        <v>476</v>
      </c>
      <c r="AG41" s="42">
        <v>16</v>
      </c>
      <c r="AH41" s="42" t="s">
        <v>350</v>
      </c>
      <c r="AI41" s="42">
        <v>0</v>
      </c>
      <c r="AJ41" s="42" t="s">
        <v>351</v>
      </c>
      <c r="AK41" s="42">
        <v>0</v>
      </c>
      <c r="AL41" s="42">
        <v>600</v>
      </c>
      <c r="AM41" s="42" t="s">
        <v>371</v>
      </c>
      <c r="AN41" s="42" t="s">
        <v>372</v>
      </c>
      <c r="AO41" s="42">
        <v>250</v>
      </c>
      <c r="AP41" s="42" t="s">
        <v>384</v>
      </c>
      <c r="AQ41" s="42">
        <v>600</v>
      </c>
      <c r="AR41" s="42">
        <v>2</v>
      </c>
      <c r="AS41" s="42">
        <v>600</v>
      </c>
      <c r="AT41" s="42">
        <v>24</v>
      </c>
      <c r="AU41" s="42" t="s">
        <v>448</v>
      </c>
      <c r="AV41" s="42" t="s">
        <v>448</v>
      </c>
      <c r="AW41" s="42">
        <v>18000</v>
      </c>
      <c r="AX41" s="42">
        <v>18000</v>
      </c>
      <c r="AY41" s="42">
        <v>2</v>
      </c>
      <c r="AZ41" s="51">
        <v>36</v>
      </c>
      <c r="BA41" s="42">
        <v>0</v>
      </c>
      <c r="BB41" s="42">
        <v>1</v>
      </c>
      <c r="BC41" s="42" t="s">
        <v>346</v>
      </c>
      <c r="BD41" s="49" t="s">
        <v>548</v>
      </c>
      <c r="BE41" s="49">
        <v>0</v>
      </c>
      <c r="BF41" s="42" t="s">
        <v>356</v>
      </c>
      <c r="BG41" s="42"/>
      <c r="BH41" s="42">
        <v>0</v>
      </c>
      <c r="BI41" s="42" t="s">
        <v>357</v>
      </c>
      <c r="BJ41" s="42" t="s">
        <v>358</v>
      </c>
      <c r="BK41" s="57">
        <v>44778</v>
      </c>
      <c r="BL41" s="42" t="s">
        <v>317</v>
      </c>
      <c r="BM41" s="42" t="s">
        <v>317</v>
      </c>
      <c r="BN41" s="42"/>
      <c r="BO41" s="42"/>
      <c r="BP41" s="42" t="s">
        <v>359</v>
      </c>
      <c r="BQ41" s="42" t="s">
        <v>359</v>
      </c>
      <c r="BR41" s="42" t="s">
        <v>359</v>
      </c>
      <c r="BS41" s="42"/>
      <c r="BT41" s="42" t="s">
        <v>360</v>
      </c>
      <c r="BU41" s="42" t="s">
        <v>317</v>
      </c>
      <c r="BV41" s="42" t="s">
        <v>317</v>
      </c>
      <c r="BW41" s="42"/>
      <c r="BX41" s="42"/>
      <c r="BY41" s="42" t="s">
        <v>353</v>
      </c>
      <c r="BZ41" s="42" t="s">
        <v>353</v>
      </c>
      <c r="CA41" s="42"/>
      <c r="CB41" s="42" t="s">
        <v>353</v>
      </c>
      <c r="CC41" s="42"/>
      <c r="CD41" s="42"/>
      <c r="CE41" s="42"/>
      <c r="CF41" s="42"/>
      <c r="CG41" s="26" t="s">
        <v>549</v>
      </c>
    </row>
    <row r="42" hidden="1" spans="1:85">
      <c r="A42" s="34">
        <v>509</v>
      </c>
      <c r="B42" s="42" t="s">
        <v>551</v>
      </c>
      <c r="C42" s="46" t="s">
        <v>552</v>
      </c>
      <c r="D42" s="42" t="s">
        <v>553</v>
      </c>
      <c r="E42" s="43">
        <v>28.53065</v>
      </c>
      <c r="F42" s="43">
        <v>-13.154</v>
      </c>
      <c r="G42" s="42" t="s">
        <v>337</v>
      </c>
      <c r="H42" s="37">
        <v>2</v>
      </c>
      <c r="I42" s="42" t="s">
        <v>338</v>
      </c>
      <c r="J42" s="42" t="s">
        <v>545</v>
      </c>
      <c r="K42" s="42" t="s">
        <v>317</v>
      </c>
      <c r="L42" s="42" t="s">
        <v>317</v>
      </c>
      <c r="M42" s="42" t="s">
        <v>317</v>
      </c>
      <c r="N42" s="42" t="s">
        <v>318</v>
      </c>
      <c r="O42" s="42" t="s">
        <v>554</v>
      </c>
      <c r="P42" s="42" t="s">
        <v>365</v>
      </c>
      <c r="Q42" s="42" t="s">
        <v>320</v>
      </c>
      <c r="R42" s="42" t="s">
        <v>320</v>
      </c>
      <c r="S42" s="42" t="s">
        <v>321</v>
      </c>
      <c r="T42" s="42" t="s">
        <v>344</v>
      </c>
      <c r="U42" s="42" t="s">
        <v>323</v>
      </c>
      <c r="V42" s="52">
        <v>54</v>
      </c>
      <c r="W42" s="42" t="s">
        <v>366</v>
      </c>
      <c r="X42" s="42" t="s">
        <v>546</v>
      </c>
      <c r="Y42" s="42" t="s">
        <v>2</v>
      </c>
      <c r="Z42" s="42" t="s">
        <v>2</v>
      </c>
      <c r="AA42" s="42" t="s">
        <v>346</v>
      </c>
      <c r="AB42" s="42" t="s">
        <v>347</v>
      </c>
      <c r="AC42" s="42" t="s">
        <v>348</v>
      </c>
      <c r="AD42" s="42" t="s">
        <v>348</v>
      </c>
      <c r="AE42" s="42" t="s">
        <v>368</v>
      </c>
      <c r="AF42" s="42" t="s">
        <v>368</v>
      </c>
      <c r="AG42" s="42">
        <v>16</v>
      </c>
      <c r="AH42" s="42" t="s">
        <v>368</v>
      </c>
      <c r="AI42" s="42" t="s">
        <v>369</v>
      </c>
      <c r="AJ42" s="42" t="s">
        <v>370</v>
      </c>
      <c r="AK42" s="42">
        <v>0</v>
      </c>
      <c r="AL42" s="42">
        <v>600</v>
      </c>
      <c r="AM42" s="42" t="s">
        <v>371</v>
      </c>
      <c r="AN42" s="42" t="s">
        <v>372</v>
      </c>
      <c r="AO42" s="42">
        <v>250</v>
      </c>
      <c r="AP42" s="42" t="s">
        <v>384</v>
      </c>
      <c r="AQ42" s="42">
        <v>600</v>
      </c>
      <c r="AR42" s="42">
        <v>2</v>
      </c>
      <c r="AS42" s="42">
        <v>600</v>
      </c>
      <c r="AT42" s="42">
        <v>24</v>
      </c>
      <c r="AU42" s="42" t="s">
        <v>385</v>
      </c>
      <c r="AV42" s="42" t="s">
        <v>385</v>
      </c>
      <c r="AW42" s="42">
        <v>18000</v>
      </c>
      <c r="AX42" s="42">
        <v>18000</v>
      </c>
      <c r="AY42" s="42">
        <v>2</v>
      </c>
      <c r="AZ42" s="51">
        <v>40</v>
      </c>
      <c r="BA42" s="42">
        <v>0</v>
      </c>
      <c r="BB42" s="42">
        <v>1</v>
      </c>
      <c r="BC42" s="42" t="s">
        <v>346</v>
      </c>
      <c r="BD42" s="49" t="s">
        <v>551</v>
      </c>
      <c r="BE42" s="49">
        <v>0</v>
      </c>
      <c r="BF42" s="42" t="s">
        <v>356</v>
      </c>
      <c r="BG42" s="42"/>
      <c r="BH42" s="42">
        <v>0</v>
      </c>
      <c r="BI42" s="42" t="s">
        <v>357</v>
      </c>
      <c r="BJ42" s="42" t="s">
        <v>358</v>
      </c>
      <c r="BK42" s="57">
        <v>44778</v>
      </c>
      <c r="BL42" s="42" t="s">
        <v>317</v>
      </c>
      <c r="BM42" s="42" t="s">
        <v>317</v>
      </c>
      <c r="BN42" s="42"/>
      <c r="BO42" s="42"/>
      <c r="BP42" s="42" t="s">
        <v>359</v>
      </c>
      <c r="BQ42" s="42" t="s">
        <v>359</v>
      </c>
      <c r="BR42" s="42" t="s">
        <v>359</v>
      </c>
      <c r="BS42" s="42"/>
      <c r="BT42" s="42" t="s">
        <v>360</v>
      </c>
      <c r="BU42" s="42" t="s">
        <v>317</v>
      </c>
      <c r="BV42" s="42" t="s">
        <v>317</v>
      </c>
      <c r="BW42" s="42"/>
      <c r="BX42" s="42"/>
      <c r="BY42" s="42" t="s">
        <v>353</v>
      </c>
      <c r="BZ42" s="42" t="s">
        <v>353</v>
      </c>
      <c r="CA42" s="42"/>
      <c r="CB42" s="42" t="s">
        <v>353</v>
      </c>
      <c r="CC42" s="42"/>
      <c r="CD42" s="42"/>
      <c r="CE42" s="42"/>
      <c r="CF42" s="42"/>
      <c r="CG42" s="26" t="s">
        <v>552</v>
      </c>
    </row>
    <row r="43" hidden="1" spans="1:85">
      <c r="A43" s="39">
        <v>1744</v>
      </c>
      <c r="B43" s="42" t="s">
        <v>555</v>
      </c>
      <c r="C43" s="46" t="s">
        <v>556</v>
      </c>
      <c r="D43" s="42" t="s">
        <v>557</v>
      </c>
      <c r="E43" s="43">
        <v>28.779</v>
      </c>
      <c r="F43" s="43">
        <v>-13.11462</v>
      </c>
      <c r="G43" s="42" t="s">
        <v>337</v>
      </c>
      <c r="H43" s="37">
        <v>2</v>
      </c>
      <c r="I43" s="42" t="s">
        <v>338</v>
      </c>
      <c r="J43" s="42" t="s">
        <v>339</v>
      </c>
      <c r="K43" s="42" t="s">
        <v>317</v>
      </c>
      <c r="L43" s="42" t="s">
        <v>317</v>
      </c>
      <c r="M43" s="42" t="s">
        <v>317</v>
      </c>
      <c r="N43" s="42" t="s">
        <v>318</v>
      </c>
      <c r="O43" s="42" t="s">
        <v>364</v>
      </c>
      <c r="P43" s="42" t="s">
        <v>365</v>
      </c>
      <c r="Q43" s="42" t="s">
        <v>320</v>
      </c>
      <c r="R43" s="42" t="s">
        <v>320</v>
      </c>
      <c r="S43" s="42" t="s">
        <v>321</v>
      </c>
      <c r="T43" s="42" t="s">
        <v>344</v>
      </c>
      <c r="U43" s="42" t="s">
        <v>323</v>
      </c>
      <c r="V43" s="52">
        <v>42</v>
      </c>
      <c r="W43" s="42" t="s">
        <v>366</v>
      </c>
      <c r="X43" s="42" t="s">
        <v>345</v>
      </c>
      <c r="Y43" s="42" t="s">
        <v>2</v>
      </c>
      <c r="Z43" s="42" t="s">
        <v>2</v>
      </c>
      <c r="AA43" s="42" t="s">
        <v>346</v>
      </c>
      <c r="AB43" s="42" t="s">
        <v>347</v>
      </c>
      <c r="AC43" s="42" t="s">
        <v>348</v>
      </c>
      <c r="AD43" s="42" t="s">
        <v>348</v>
      </c>
      <c r="AE43" s="42" t="s">
        <v>367</v>
      </c>
      <c r="AF43" s="42" t="s">
        <v>367</v>
      </c>
      <c r="AG43" s="42">
        <v>16</v>
      </c>
      <c r="AH43" s="42" t="s">
        <v>368</v>
      </c>
      <c r="AI43" s="42" t="s">
        <v>369</v>
      </c>
      <c r="AJ43" s="42" t="s">
        <v>370</v>
      </c>
      <c r="AK43" s="42">
        <v>0</v>
      </c>
      <c r="AL43" s="42">
        <v>600</v>
      </c>
      <c r="AM43" s="42" t="s">
        <v>371</v>
      </c>
      <c r="AN43" s="42" t="s">
        <v>372</v>
      </c>
      <c r="AO43" s="42">
        <v>250</v>
      </c>
      <c r="AP43" s="42" t="s">
        <v>524</v>
      </c>
      <c r="AQ43" s="42">
        <v>600</v>
      </c>
      <c r="AR43" s="42">
        <v>2</v>
      </c>
      <c r="AS43" s="42">
        <v>600</v>
      </c>
      <c r="AT43" s="42">
        <v>24</v>
      </c>
      <c r="AU43" s="42" t="s">
        <v>374</v>
      </c>
      <c r="AV43" s="42" t="s">
        <v>374</v>
      </c>
      <c r="AW43" s="42">
        <v>18000</v>
      </c>
      <c r="AX43" s="42">
        <v>18000</v>
      </c>
      <c r="AY43" s="42">
        <v>2</v>
      </c>
      <c r="AZ43" s="51">
        <v>37</v>
      </c>
      <c r="BA43" s="42">
        <v>0</v>
      </c>
      <c r="BB43" s="42">
        <v>1</v>
      </c>
      <c r="BC43" s="42" t="s">
        <v>346</v>
      </c>
      <c r="BD43" s="49" t="s">
        <v>555</v>
      </c>
      <c r="BE43" s="49">
        <v>0</v>
      </c>
      <c r="BF43" s="42" t="s">
        <v>356</v>
      </c>
      <c r="BG43" s="42"/>
      <c r="BH43" s="42">
        <v>0</v>
      </c>
      <c r="BI43" s="42" t="s">
        <v>357</v>
      </c>
      <c r="BJ43" s="42" t="s">
        <v>358</v>
      </c>
      <c r="BK43" s="57">
        <v>44778</v>
      </c>
      <c r="BL43" s="42" t="s">
        <v>317</v>
      </c>
      <c r="BM43" s="42" t="s">
        <v>317</v>
      </c>
      <c r="BN43" s="42"/>
      <c r="BO43" s="42"/>
      <c r="BP43" s="42" t="s">
        <v>359</v>
      </c>
      <c r="BQ43" s="42" t="s">
        <v>359</v>
      </c>
      <c r="BR43" s="42" t="s">
        <v>359</v>
      </c>
      <c r="BS43" s="42"/>
      <c r="BT43" s="42" t="s">
        <v>360</v>
      </c>
      <c r="BU43" s="42" t="s">
        <v>317</v>
      </c>
      <c r="BV43" s="42" t="s">
        <v>317</v>
      </c>
      <c r="BW43" s="42"/>
      <c r="BX43" s="42"/>
      <c r="BY43" s="42" t="s">
        <v>353</v>
      </c>
      <c r="BZ43" s="42" t="s">
        <v>353</v>
      </c>
      <c r="CA43" s="42"/>
      <c r="CB43" s="42" t="s">
        <v>353</v>
      </c>
      <c r="CC43" s="42"/>
      <c r="CD43" s="42"/>
      <c r="CE43" s="42"/>
      <c r="CF43" s="42"/>
      <c r="CG43" s="26" t="s">
        <v>556</v>
      </c>
    </row>
    <row r="44" hidden="1" spans="1:85">
      <c r="A44" s="34">
        <v>1017</v>
      </c>
      <c r="B44" s="42" t="s">
        <v>558</v>
      </c>
      <c r="C44" s="46" t="s">
        <v>559</v>
      </c>
      <c r="D44" s="42" t="s">
        <v>560</v>
      </c>
      <c r="E44" s="43">
        <v>28.40421667</v>
      </c>
      <c r="F44" s="43">
        <v>-12.97753333</v>
      </c>
      <c r="G44" s="42" t="s">
        <v>337</v>
      </c>
      <c r="H44" s="37">
        <v>2</v>
      </c>
      <c r="I44" s="42" t="s">
        <v>338</v>
      </c>
      <c r="J44" s="42" t="s">
        <v>339</v>
      </c>
      <c r="K44" s="42" t="s">
        <v>317</v>
      </c>
      <c r="L44" s="42" t="s">
        <v>317</v>
      </c>
      <c r="M44" s="42" t="s">
        <v>317</v>
      </c>
      <c r="N44" s="42" t="s">
        <v>318</v>
      </c>
      <c r="O44" s="42" t="s">
        <v>364</v>
      </c>
      <c r="P44" s="42" t="s">
        <v>365</v>
      </c>
      <c r="Q44" s="42" t="s">
        <v>381</v>
      </c>
      <c r="R44" s="42" t="s">
        <v>390</v>
      </c>
      <c r="S44" s="42" t="s">
        <v>321</v>
      </c>
      <c r="T44" s="42" t="s">
        <v>344</v>
      </c>
      <c r="U44" s="42" t="s">
        <v>323</v>
      </c>
      <c r="V44" s="52">
        <v>80</v>
      </c>
      <c r="W44" s="42" t="s">
        <v>366</v>
      </c>
      <c r="X44" s="42" t="s">
        <v>546</v>
      </c>
      <c r="Y44" s="42" t="s">
        <v>2</v>
      </c>
      <c r="Z44" s="42" t="s">
        <v>2</v>
      </c>
      <c r="AA44" s="42" t="s">
        <v>346</v>
      </c>
      <c r="AB44" s="42" t="s">
        <v>347</v>
      </c>
      <c r="AC44" s="42" t="s">
        <v>348</v>
      </c>
      <c r="AD44" s="42" t="s">
        <v>348</v>
      </c>
      <c r="AE44" s="42" t="s">
        <v>561</v>
      </c>
      <c r="AF44" s="42" t="s">
        <v>561</v>
      </c>
      <c r="AG44" s="42">
        <v>16</v>
      </c>
      <c r="AH44" s="42" t="s">
        <v>368</v>
      </c>
      <c r="AI44" s="42">
        <v>0</v>
      </c>
      <c r="AJ44" s="42" t="s">
        <v>370</v>
      </c>
      <c r="AK44" s="42">
        <v>0</v>
      </c>
      <c r="AL44" s="42">
        <v>600</v>
      </c>
      <c r="AM44" s="42" t="s">
        <v>371</v>
      </c>
      <c r="AN44" s="42" t="s">
        <v>372</v>
      </c>
      <c r="AO44" s="42">
        <v>250</v>
      </c>
      <c r="AP44" s="42" t="s">
        <v>439</v>
      </c>
      <c r="AQ44" s="42">
        <v>600</v>
      </c>
      <c r="AR44" s="42">
        <v>2</v>
      </c>
      <c r="AS44" s="42">
        <v>600</v>
      </c>
      <c r="AT44" s="42">
        <v>24</v>
      </c>
      <c r="AU44" s="42" t="s">
        <v>385</v>
      </c>
      <c r="AV44" s="42" t="s">
        <v>385</v>
      </c>
      <c r="AW44" s="42">
        <v>18000</v>
      </c>
      <c r="AX44" s="42">
        <v>18000</v>
      </c>
      <c r="AY44" s="42">
        <v>2</v>
      </c>
      <c r="AZ44" s="51">
        <v>61</v>
      </c>
      <c r="BA44" s="42">
        <v>0</v>
      </c>
      <c r="BB44" s="42">
        <v>1</v>
      </c>
      <c r="BC44" s="42" t="s">
        <v>346</v>
      </c>
      <c r="BD44" s="49" t="s">
        <v>558</v>
      </c>
      <c r="BE44" s="49">
        <v>0</v>
      </c>
      <c r="BF44" s="42" t="s">
        <v>356</v>
      </c>
      <c r="BG44" s="42"/>
      <c r="BH44" s="42">
        <v>0</v>
      </c>
      <c r="BI44" s="42" t="s">
        <v>357</v>
      </c>
      <c r="BJ44" s="42" t="s">
        <v>358</v>
      </c>
      <c r="BK44" s="57">
        <v>44778</v>
      </c>
      <c r="BL44" s="42" t="s">
        <v>340</v>
      </c>
      <c r="BM44" s="42" t="s">
        <v>340</v>
      </c>
      <c r="BN44" s="42"/>
      <c r="BO44" s="42">
        <v>1</v>
      </c>
      <c r="BP44" s="42" t="s">
        <v>359</v>
      </c>
      <c r="BQ44" s="42" t="s">
        <v>359</v>
      </c>
      <c r="BR44" s="42" t="s">
        <v>562</v>
      </c>
      <c r="BS44" s="42"/>
      <c r="BT44" s="42" t="s">
        <v>360</v>
      </c>
      <c r="BU44" s="42" t="s">
        <v>317</v>
      </c>
      <c r="BV44" s="42" t="s">
        <v>317</v>
      </c>
      <c r="BW44" s="42"/>
      <c r="BX44" s="42"/>
      <c r="BY44" s="42" t="s">
        <v>353</v>
      </c>
      <c r="BZ44" s="42" t="s">
        <v>353</v>
      </c>
      <c r="CA44" s="42"/>
      <c r="CB44" s="42" t="s">
        <v>353</v>
      </c>
      <c r="CC44" s="42"/>
      <c r="CD44" s="42"/>
      <c r="CE44" s="42"/>
      <c r="CF44" s="42"/>
      <c r="CG44" s="26" t="s">
        <v>559</v>
      </c>
    </row>
    <row r="45" hidden="1" spans="1:85">
      <c r="A45" s="34">
        <v>593</v>
      </c>
      <c r="B45" s="42" t="s">
        <v>563</v>
      </c>
      <c r="C45" s="46" t="s">
        <v>564</v>
      </c>
      <c r="D45" s="42" t="s">
        <v>565</v>
      </c>
      <c r="E45" s="43">
        <v>28.43649</v>
      </c>
      <c r="F45" s="43">
        <v>-13.12708</v>
      </c>
      <c r="G45" s="42" t="s">
        <v>337</v>
      </c>
      <c r="H45" s="37">
        <v>2</v>
      </c>
      <c r="I45" s="42" t="s">
        <v>338</v>
      </c>
      <c r="J45" s="42" t="s">
        <v>545</v>
      </c>
      <c r="K45" s="42" t="s">
        <v>317</v>
      </c>
      <c r="L45" s="42" t="s">
        <v>317</v>
      </c>
      <c r="M45" s="42" t="s">
        <v>317</v>
      </c>
      <c r="N45" s="42" t="s">
        <v>341</v>
      </c>
      <c r="O45" s="46" t="s">
        <v>566</v>
      </c>
      <c r="P45" s="42" t="s">
        <v>343</v>
      </c>
      <c r="Q45" s="42" t="s">
        <v>320</v>
      </c>
      <c r="R45" s="42" t="s">
        <v>320</v>
      </c>
      <c r="S45" s="42" t="s">
        <v>321</v>
      </c>
      <c r="T45" s="42" t="s">
        <v>344</v>
      </c>
      <c r="U45" s="42" t="s">
        <v>323</v>
      </c>
      <c r="V45" s="52">
        <v>36</v>
      </c>
      <c r="W45" s="42" t="s">
        <v>366</v>
      </c>
      <c r="X45" s="42" t="s">
        <v>546</v>
      </c>
      <c r="Y45" s="42" t="s">
        <v>2</v>
      </c>
      <c r="Z45" s="42" t="s">
        <v>2</v>
      </c>
      <c r="AA45" s="42" t="s">
        <v>346</v>
      </c>
      <c r="AB45" s="42" t="s">
        <v>347</v>
      </c>
      <c r="AC45" s="42" t="s">
        <v>348</v>
      </c>
      <c r="AD45" s="42" t="s">
        <v>348</v>
      </c>
      <c r="AE45" s="42" t="s">
        <v>561</v>
      </c>
      <c r="AF45" s="42" t="s">
        <v>561</v>
      </c>
      <c r="AG45" s="42">
        <v>16</v>
      </c>
      <c r="AH45" s="42" t="s">
        <v>368</v>
      </c>
      <c r="AI45" s="42">
        <v>0</v>
      </c>
      <c r="AJ45" s="42" t="s">
        <v>351</v>
      </c>
      <c r="AK45" s="42">
        <v>0</v>
      </c>
      <c r="AL45" s="42">
        <v>600</v>
      </c>
      <c r="AM45" s="42" t="s">
        <v>371</v>
      </c>
      <c r="AN45" s="42" t="s">
        <v>372</v>
      </c>
      <c r="AO45" s="42">
        <v>250</v>
      </c>
      <c r="AP45" s="42" t="s">
        <v>333</v>
      </c>
      <c r="AQ45" s="42">
        <v>300</v>
      </c>
      <c r="AR45" s="42">
        <v>48</v>
      </c>
      <c r="AS45" s="42">
        <v>100</v>
      </c>
      <c r="AT45" s="42">
        <f>AQ45/AS45</f>
        <v>3</v>
      </c>
      <c r="AU45" s="42" t="s">
        <v>385</v>
      </c>
      <c r="AV45" s="42" t="s">
        <v>385</v>
      </c>
      <c r="AW45" s="42">
        <v>18000</v>
      </c>
      <c r="AX45" s="42">
        <v>18000</v>
      </c>
      <c r="AY45" s="42">
        <v>2</v>
      </c>
      <c r="AZ45" s="51">
        <v>60</v>
      </c>
      <c r="BA45" s="42">
        <v>0</v>
      </c>
      <c r="BB45" s="42">
        <v>1</v>
      </c>
      <c r="BC45" s="42" t="s">
        <v>346</v>
      </c>
      <c r="BD45" s="49" t="s">
        <v>563</v>
      </c>
      <c r="BE45" s="49">
        <v>0</v>
      </c>
      <c r="BF45" s="42" t="s">
        <v>356</v>
      </c>
      <c r="BG45" s="42"/>
      <c r="BH45" s="42">
        <v>0</v>
      </c>
      <c r="BI45" s="42" t="s">
        <v>357</v>
      </c>
      <c r="BJ45" s="42" t="s">
        <v>358</v>
      </c>
      <c r="BK45" s="57">
        <v>44778</v>
      </c>
      <c r="BL45" s="42" t="s">
        <v>340</v>
      </c>
      <c r="BM45" s="42" t="s">
        <v>340</v>
      </c>
      <c r="BN45" s="42"/>
      <c r="BO45" s="42"/>
      <c r="BP45" s="42" t="s">
        <v>359</v>
      </c>
      <c r="BQ45" s="42" t="s">
        <v>359</v>
      </c>
      <c r="BR45" s="42" t="s">
        <v>508</v>
      </c>
      <c r="BS45" s="42"/>
      <c r="BT45" s="42" t="s">
        <v>360</v>
      </c>
      <c r="BU45" s="42" t="s">
        <v>317</v>
      </c>
      <c r="BV45" s="42" t="s">
        <v>317</v>
      </c>
      <c r="BW45" s="42"/>
      <c r="BX45" s="42"/>
      <c r="BY45" s="42" t="s">
        <v>353</v>
      </c>
      <c r="BZ45" s="42" t="s">
        <v>353</v>
      </c>
      <c r="CA45" s="42"/>
      <c r="CB45" s="42" t="s">
        <v>353</v>
      </c>
      <c r="CC45" s="42"/>
      <c r="CD45" s="42"/>
      <c r="CE45" s="42"/>
      <c r="CF45" s="42"/>
      <c r="CG45" s="26" t="s">
        <v>564</v>
      </c>
    </row>
    <row r="46" hidden="1" spans="1:85">
      <c r="A46" s="39">
        <v>594</v>
      </c>
      <c r="B46" s="42" t="s">
        <v>567</v>
      </c>
      <c r="C46" s="46" t="s">
        <v>568</v>
      </c>
      <c r="D46" s="42" t="s">
        <v>569</v>
      </c>
      <c r="E46" s="43">
        <v>28.42629</v>
      </c>
      <c r="F46" s="43">
        <v>-13.1195</v>
      </c>
      <c r="G46" s="42" t="s">
        <v>337</v>
      </c>
      <c r="H46" s="37">
        <v>2.5</v>
      </c>
      <c r="I46" s="42" t="s">
        <v>338</v>
      </c>
      <c r="J46" s="42" t="s">
        <v>545</v>
      </c>
      <c r="K46" s="42" t="s">
        <v>317</v>
      </c>
      <c r="L46" s="42" t="s">
        <v>317</v>
      </c>
      <c r="M46" s="42" t="s">
        <v>317</v>
      </c>
      <c r="N46" s="42" t="s">
        <v>402</v>
      </c>
      <c r="O46" s="46" t="s">
        <v>566</v>
      </c>
      <c r="P46" s="42" t="s">
        <v>343</v>
      </c>
      <c r="Q46" s="42" t="s">
        <v>320</v>
      </c>
      <c r="R46" s="42" t="s">
        <v>320</v>
      </c>
      <c r="S46" s="42" t="s">
        <v>321</v>
      </c>
      <c r="T46" s="42" t="s">
        <v>344</v>
      </c>
      <c r="U46" s="42" t="s">
        <v>323</v>
      </c>
      <c r="V46" s="52">
        <v>40</v>
      </c>
      <c r="W46" s="42" t="s">
        <v>325</v>
      </c>
      <c r="X46" s="42" t="s">
        <v>546</v>
      </c>
      <c r="Y46" s="42" t="s">
        <v>2</v>
      </c>
      <c r="Z46" s="42" t="s">
        <v>2</v>
      </c>
      <c r="AA46" s="42" t="s">
        <v>346</v>
      </c>
      <c r="AB46" s="42" t="s">
        <v>347</v>
      </c>
      <c r="AC46" s="42" t="s">
        <v>348</v>
      </c>
      <c r="AD46" s="42" t="s">
        <v>348</v>
      </c>
      <c r="AE46" s="42" t="s">
        <v>453</v>
      </c>
      <c r="AF46" s="42" t="s">
        <v>453</v>
      </c>
      <c r="AG46" s="42">
        <v>20</v>
      </c>
      <c r="AH46" s="42" t="s">
        <v>350</v>
      </c>
      <c r="AI46" s="42">
        <v>0</v>
      </c>
      <c r="AJ46" s="42" t="s">
        <v>370</v>
      </c>
      <c r="AK46" s="42">
        <v>0</v>
      </c>
      <c r="AL46" s="42">
        <v>1000</v>
      </c>
      <c r="AM46" s="42" t="s">
        <v>332</v>
      </c>
      <c r="AN46" s="42" t="s">
        <v>352</v>
      </c>
      <c r="AO46" s="42">
        <v>400</v>
      </c>
      <c r="AP46" s="42" t="s">
        <v>333</v>
      </c>
      <c r="AQ46" s="42">
        <v>400</v>
      </c>
      <c r="AR46" s="42">
        <v>48</v>
      </c>
      <c r="AS46" s="42">
        <v>100</v>
      </c>
      <c r="AT46" s="42">
        <f>AQ46/AS46</f>
        <v>4</v>
      </c>
      <c r="AU46" s="42" t="s">
        <v>327</v>
      </c>
      <c r="AV46" s="42" t="s">
        <v>327</v>
      </c>
      <c r="AW46" s="42" t="s">
        <v>327</v>
      </c>
      <c r="AX46" s="42">
        <v>0</v>
      </c>
      <c r="AY46" s="42" t="s">
        <v>327</v>
      </c>
      <c r="AZ46" s="51">
        <v>59</v>
      </c>
      <c r="BA46" s="42">
        <v>0</v>
      </c>
      <c r="BB46" s="42">
        <v>2</v>
      </c>
      <c r="BC46" s="42" t="s">
        <v>375</v>
      </c>
      <c r="BD46" s="49" t="s">
        <v>567</v>
      </c>
      <c r="BE46" s="49" t="s">
        <v>570</v>
      </c>
      <c r="BF46" s="42">
        <v>0</v>
      </c>
      <c r="BG46" s="42"/>
      <c r="BH46" s="42">
        <v>0</v>
      </c>
      <c r="BI46" s="42" t="s">
        <v>357</v>
      </c>
      <c r="BJ46" s="42" t="s">
        <v>358</v>
      </c>
      <c r="BK46" s="57">
        <v>44778</v>
      </c>
      <c r="BL46" s="42" t="s">
        <v>317</v>
      </c>
      <c r="BM46" s="42" t="s">
        <v>317</v>
      </c>
      <c r="BN46" s="42"/>
      <c r="BO46" s="42"/>
      <c r="BP46" s="42" t="s">
        <v>359</v>
      </c>
      <c r="BQ46" s="42" t="s">
        <v>359</v>
      </c>
      <c r="BR46" s="42" t="s">
        <v>359</v>
      </c>
      <c r="BS46" s="42"/>
      <c r="BT46" s="42" t="s">
        <v>360</v>
      </c>
      <c r="BU46" s="42" t="s">
        <v>317</v>
      </c>
      <c r="BV46" s="42" t="s">
        <v>317</v>
      </c>
      <c r="BW46" s="42"/>
      <c r="BX46" s="42"/>
      <c r="BY46" s="42" t="s">
        <v>353</v>
      </c>
      <c r="BZ46" s="42" t="s">
        <v>353</v>
      </c>
      <c r="CA46" s="42"/>
      <c r="CB46" s="42" t="s">
        <v>353</v>
      </c>
      <c r="CC46" s="42"/>
      <c r="CD46" s="42"/>
      <c r="CE46" s="42"/>
      <c r="CF46" s="42"/>
      <c r="CG46" s="26" t="s">
        <v>568</v>
      </c>
    </row>
    <row r="47" hidden="1" spans="1:85">
      <c r="A47" s="34">
        <v>1093</v>
      </c>
      <c r="B47" s="42" t="s">
        <v>571</v>
      </c>
      <c r="C47" s="46" t="s">
        <v>572</v>
      </c>
      <c r="D47" s="42" t="s">
        <v>573</v>
      </c>
      <c r="E47" s="43">
        <v>28.44164</v>
      </c>
      <c r="F47" s="43">
        <v>-13.15035</v>
      </c>
      <c r="G47" s="42" t="s">
        <v>337</v>
      </c>
      <c r="H47" s="37">
        <v>2</v>
      </c>
      <c r="I47" s="42" t="s">
        <v>338</v>
      </c>
      <c r="J47" s="42" t="s">
        <v>545</v>
      </c>
      <c r="K47" s="42" t="s">
        <v>317</v>
      </c>
      <c r="L47" s="42" t="s">
        <v>317</v>
      </c>
      <c r="M47" s="42" t="s">
        <v>317</v>
      </c>
      <c r="N47" s="42" t="s">
        <v>402</v>
      </c>
      <c r="O47" s="42" t="s">
        <v>364</v>
      </c>
      <c r="P47" s="42" t="s">
        <v>365</v>
      </c>
      <c r="Q47" s="42" t="s">
        <v>320</v>
      </c>
      <c r="R47" s="42" t="s">
        <v>320</v>
      </c>
      <c r="S47" s="42" t="s">
        <v>321</v>
      </c>
      <c r="T47" s="42" t="s">
        <v>344</v>
      </c>
      <c r="U47" s="42" t="s">
        <v>323</v>
      </c>
      <c r="V47" s="52">
        <v>60</v>
      </c>
      <c r="W47" s="42" t="s">
        <v>325</v>
      </c>
      <c r="X47" s="42" t="s">
        <v>546</v>
      </c>
      <c r="Y47" s="42" t="s">
        <v>2</v>
      </c>
      <c r="Z47" s="42" t="s">
        <v>2</v>
      </c>
      <c r="AA47" s="42" t="s">
        <v>346</v>
      </c>
      <c r="AB47" s="42" t="s">
        <v>347</v>
      </c>
      <c r="AC47" s="42" t="s">
        <v>348</v>
      </c>
      <c r="AD47" s="42" t="s">
        <v>348</v>
      </c>
      <c r="AE47" s="42" t="s">
        <v>561</v>
      </c>
      <c r="AF47" s="42" t="s">
        <v>561</v>
      </c>
      <c r="AG47" s="42">
        <v>16</v>
      </c>
      <c r="AH47" s="42" t="s">
        <v>368</v>
      </c>
      <c r="AI47" s="42">
        <v>0</v>
      </c>
      <c r="AJ47" s="42" t="s">
        <v>370</v>
      </c>
      <c r="AK47" s="42">
        <v>0</v>
      </c>
      <c r="AL47" s="42">
        <v>600</v>
      </c>
      <c r="AM47" s="42" t="s">
        <v>371</v>
      </c>
      <c r="AN47" s="42" t="s">
        <v>372</v>
      </c>
      <c r="AO47" s="42">
        <v>250</v>
      </c>
      <c r="AP47" s="42" t="s">
        <v>384</v>
      </c>
      <c r="AQ47" s="42">
        <v>600</v>
      </c>
      <c r="AR47" s="42">
        <v>2</v>
      </c>
      <c r="AS47" s="42">
        <v>600</v>
      </c>
      <c r="AT47" s="42">
        <v>24</v>
      </c>
      <c r="AU47" s="42" t="s">
        <v>327</v>
      </c>
      <c r="AV47" s="42" t="s">
        <v>327</v>
      </c>
      <c r="AW47" s="42" t="s">
        <v>327</v>
      </c>
      <c r="AX47" s="42" t="s">
        <v>353</v>
      </c>
      <c r="AY47" s="42" t="s">
        <v>327</v>
      </c>
      <c r="AZ47" s="51">
        <v>70.5</v>
      </c>
      <c r="BA47" s="42">
        <v>0</v>
      </c>
      <c r="BB47" s="42">
        <v>2</v>
      </c>
      <c r="BC47" s="42" t="s">
        <v>375</v>
      </c>
      <c r="BD47" s="49" t="s">
        <v>571</v>
      </c>
      <c r="BE47" s="49" t="s">
        <v>574</v>
      </c>
      <c r="BF47" s="42">
        <v>0</v>
      </c>
      <c r="BG47" s="42"/>
      <c r="BH47" s="42">
        <v>0</v>
      </c>
      <c r="BI47" s="42" t="s">
        <v>357</v>
      </c>
      <c r="BJ47" s="42" t="s">
        <v>358</v>
      </c>
      <c r="BK47" s="57">
        <v>44778</v>
      </c>
      <c r="BL47" s="42" t="s">
        <v>317</v>
      </c>
      <c r="BM47" s="42" t="s">
        <v>317</v>
      </c>
      <c r="BN47" s="42"/>
      <c r="BO47" s="42"/>
      <c r="BP47" s="42" t="s">
        <v>359</v>
      </c>
      <c r="BQ47" s="42" t="s">
        <v>359</v>
      </c>
      <c r="BR47" s="42" t="s">
        <v>359</v>
      </c>
      <c r="BS47" s="42"/>
      <c r="BT47" s="42" t="s">
        <v>360</v>
      </c>
      <c r="BU47" s="42" t="s">
        <v>317</v>
      </c>
      <c r="BV47" s="42" t="s">
        <v>317</v>
      </c>
      <c r="BW47" s="42"/>
      <c r="BX47" s="42"/>
      <c r="BY47" s="42" t="s">
        <v>353</v>
      </c>
      <c r="BZ47" s="42" t="s">
        <v>353</v>
      </c>
      <c r="CA47" s="42"/>
      <c r="CB47" s="42" t="s">
        <v>353</v>
      </c>
      <c r="CC47" s="42"/>
      <c r="CD47" s="42"/>
      <c r="CE47" s="42"/>
      <c r="CF47" s="42"/>
      <c r="CG47" s="26" t="s">
        <v>572</v>
      </c>
    </row>
    <row r="48" hidden="1" spans="1:85">
      <c r="A48" s="39">
        <v>860</v>
      </c>
      <c r="B48" s="42" t="s">
        <v>575</v>
      </c>
      <c r="C48" s="46" t="s">
        <v>576</v>
      </c>
      <c r="D48" s="42" t="s">
        <v>577</v>
      </c>
      <c r="E48" s="43">
        <v>28.41684</v>
      </c>
      <c r="F48" s="43">
        <v>-13.12862</v>
      </c>
      <c r="G48" s="42" t="s">
        <v>337</v>
      </c>
      <c r="H48" s="37">
        <v>2.5</v>
      </c>
      <c r="I48" s="42" t="s">
        <v>338</v>
      </c>
      <c r="J48" s="42" t="s">
        <v>545</v>
      </c>
      <c r="K48" s="42" t="s">
        <v>340</v>
      </c>
      <c r="L48" s="42" t="s">
        <v>317</v>
      </c>
      <c r="M48" s="42" t="s">
        <v>317</v>
      </c>
      <c r="N48" s="42" t="s">
        <v>341</v>
      </c>
      <c r="O48" s="42" t="s">
        <v>364</v>
      </c>
      <c r="P48" s="42" t="s">
        <v>343</v>
      </c>
      <c r="Q48" s="42" t="s">
        <v>320</v>
      </c>
      <c r="R48" s="42" t="s">
        <v>320</v>
      </c>
      <c r="S48" s="42" t="s">
        <v>321</v>
      </c>
      <c r="T48" s="42" t="s">
        <v>344</v>
      </c>
      <c r="U48" s="42" t="s">
        <v>323</v>
      </c>
      <c r="V48" s="52">
        <v>36</v>
      </c>
      <c r="W48" s="42" t="s">
        <v>325</v>
      </c>
      <c r="X48" s="42" t="s">
        <v>546</v>
      </c>
      <c r="Y48" s="42" t="s">
        <v>2</v>
      </c>
      <c r="Z48" s="42" t="s">
        <v>2</v>
      </c>
      <c r="AA48" s="42" t="s">
        <v>346</v>
      </c>
      <c r="AB48" s="42" t="s">
        <v>347</v>
      </c>
      <c r="AC48" s="42" t="s">
        <v>348</v>
      </c>
      <c r="AD48" s="42" t="s">
        <v>348</v>
      </c>
      <c r="AE48" s="42" t="s">
        <v>561</v>
      </c>
      <c r="AF48" s="42" t="s">
        <v>561</v>
      </c>
      <c r="AG48" s="42">
        <v>20</v>
      </c>
      <c r="AH48" s="42" t="s">
        <v>350</v>
      </c>
      <c r="AI48" s="42">
        <v>0</v>
      </c>
      <c r="AJ48" s="42" t="s">
        <v>351</v>
      </c>
      <c r="AK48" s="42">
        <v>0</v>
      </c>
      <c r="AL48" s="42">
        <v>1000</v>
      </c>
      <c r="AM48" s="42" t="s">
        <v>371</v>
      </c>
      <c r="AN48" s="42" t="s">
        <v>372</v>
      </c>
      <c r="AO48" s="42">
        <v>250</v>
      </c>
      <c r="AP48" s="42" t="s">
        <v>333</v>
      </c>
      <c r="AQ48" s="42">
        <v>300</v>
      </c>
      <c r="AR48" s="42">
        <v>48</v>
      </c>
      <c r="AS48" s="42">
        <v>100</v>
      </c>
      <c r="AT48" s="42">
        <f>AQ48/AS48</f>
        <v>3</v>
      </c>
      <c r="AU48" s="42" t="s">
        <v>327</v>
      </c>
      <c r="AV48" s="42" t="s">
        <v>327</v>
      </c>
      <c r="AW48" s="42" t="s">
        <v>327</v>
      </c>
      <c r="AX48" s="42" t="s">
        <v>353</v>
      </c>
      <c r="AY48" s="42" t="s">
        <v>327</v>
      </c>
      <c r="AZ48" s="51">
        <v>67</v>
      </c>
      <c r="BA48" s="42">
        <v>0</v>
      </c>
      <c r="BB48" s="42">
        <v>4</v>
      </c>
      <c r="BC48" s="42" t="s">
        <v>470</v>
      </c>
      <c r="BD48" s="49" t="s">
        <v>575</v>
      </c>
      <c r="BE48" s="49" t="s">
        <v>578</v>
      </c>
      <c r="BF48" s="42" t="s">
        <v>356</v>
      </c>
      <c r="BG48" s="42"/>
      <c r="BH48" s="42">
        <v>0</v>
      </c>
      <c r="BI48" s="42" t="s">
        <v>357</v>
      </c>
      <c r="BJ48" s="42" t="s">
        <v>358</v>
      </c>
      <c r="BK48" s="57">
        <v>44778</v>
      </c>
      <c r="BL48" s="42" t="s">
        <v>340</v>
      </c>
      <c r="BM48" s="42" t="s">
        <v>340</v>
      </c>
      <c r="BN48" s="42"/>
      <c r="BO48" s="42">
        <v>1</v>
      </c>
      <c r="BP48" s="42" t="s">
        <v>359</v>
      </c>
      <c r="BQ48" s="42" t="s">
        <v>359</v>
      </c>
      <c r="BR48" s="42" t="s">
        <v>562</v>
      </c>
      <c r="BS48" s="42"/>
      <c r="BT48" s="42" t="s">
        <v>360</v>
      </c>
      <c r="BU48" s="42" t="s">
        <v>317</v>
      </c>
      <c r="BV48" s="42" t="s">
        <v>317</v>
      </c>
      <c r="BW48" s="42"/>
      <c r="BX48" s="42"/>
      <c r="BY48" s="42" t="s">
        <v>353</v>
      </c>
      <c r="BZ48" s="42" t="s">
        <v>353</v>
      </c>
      <c r="CA48" s="42"/>
      <c r="CB48" s="42" t="s">
        <v>353</v>
      </c>
      <c r="CC48" s="42"/>
      <c r="CD48" s="42"/>
      <c r="CE48" s="42"/>
      <c r="CF48" s="42"/>
      <c r="CG48" s="26" t="s">
        <v>576</v>
      </c>
    </row>
    <row r="49" hidden="1" spans="1:85">
      <c r="A49" s="39">
        <v>854</v>
      </c>
      <c r="B49" s="42" t="s">
        <v>579</v>
      </c>
      <c r="C49" s="46" t="s">
        <v>580</v>
      </c>
      <c r="D49" s="42" t="s">
        <v>581</v>
      </c>
      <c r="E49" s="43">
        <v>28.4217</v>
      </c>
      <c r="F49" s="43">
        <v>-13.1352</v>
      </c>
      <c r="G49" s="42" t="s">
        <v>337</v>
      </c>
      <c r="H49" s="37">
        <v>4.5</v>
      </c>
      <c r="I49" s="42" t="s">
        <v>338</v>
      </c>
      <c r="J49" s="42" t="s">
        <v>545</v>
      </c>
      <c r="K49" s="42" t="s">
        <v>317</v>
      </c>
      <c r="L49" s="42" t="s">
        <v>340</v>
      </c>
      <c r="M49" s="42" t="s">
        <v>317</v>
      </c>
      <c r="N49" s="42" t="s">
        <v>341</v>
      </c>
      <c r="O49" s="42" t="s">
        <v>342</v>
      </c>
      <c r="P49" s="42" t="s">
        <v>380</v>
      </c>
      <c r="Q49" s="42" t="s">
        <v>390</v>
      </c>
      <c r="R49" s="42" t="s">
        <v>390</v>
      </c>
      <c r="S49" s="42" t="s">
        <v>321</v>
      </c>
      <c r="T49" s="42" t="s">
        <v>344</v>
      </c>
      <c r="U49" s="42" t="s">
        <v>323</v>
      </c>
      <c r="V49" s="52">
        <v>50</v>
      </c>
      <c r="W49" s="42" t="s">
        <v>366</v>
      </c>
      <c r="X49" s="42" t="s">
        <v>546</v>
      </c>
      <c r="Y49" s="42" t="s">
        <v>2</v>
      </c>
      <c r="Z49" s="42" t="s">
        <v>2</v>
      </c>
      <c r="AA49" s="42" t="s">
        <v>346</v>
      </c>
      <c r="AB49" s="42" t="s">
        <v>347</v>
      </c>
      <c r="AC49" s="42" t="s">
        <v>348</v>
      </c>
      <c r="AD49" s="42" t="s">
        <v>348</v>
      </c>
      <c r="AE49" s="42" t="s">
        <v>476</v>
      </c>
      <c r="AF49" s="42" t="s">
        <v>476</v>
      </c>
      <c r="AG49" s="42">
        <v>30</v>
      </c>
      <c r="AH49" s="42" t="s">
        <v>350</v>
      </c>
      <c r="AI49" s="42">
        <v>0</v>
      </c>
      <c r="AJ49" s="42" t="s">
        <v>351</v>
      </c>
      <c r="AK49" s="42">
        <v>0</v>
      </c>
      <c r="AL49" s="42">
        <v>1000</v>
      </c>
      <c r="AM49" s="42" t="s">
        <v>332</v>
      </c>
      <c r="AN49" s="42" t="s">
        <v>352</v>
      </c>
      <c r="AO49" s="42">
        <v>400</v>
      </c>
      <c r="AP49" s="42" t="s">
        <v>333</v>
      </c>
      <c r="AQ49" s="42">
        <v>600</v>
      </c>
      <c r="AR49" s="42">
        <v>48</v>
      </c>
      <c r="AS49" s="42">
        <v>100</v>
      </c>
      <c r="AT49" s="42">
        <f>AQ49/AS49</f>
        <v>6</v>
      </c>
      <c r="AU49" s="42" t="s">
        <v>385</v>
      </c>
      <c r="AV49" s="42" t="s">
        <v>385</v>
      </c>
      <c r="AW49" s="42">
        <v>18000</v>
      </c>
      <c r="AX49" s="42">
        <v>18000</v>
      </c>
      <c r="AY49" s="42">
        <v>2</v>
      </c>
      <c r="AZ49" s="51">
        <v>115</v>
      </c>
      <c r="BA49" s="42">
        <v>0</v>
      </c>
      <c r="BB49" s="42">
        <v>3</v>
      </c>
      <c r="BC49" s="42" t="s">
        <v>582</v>
      </c>
      <c r="BD49" s="49" t="s">
        <v>579</v>
      </c>
      <c r="BE49" s="49">
        <v>0</v>
      </c>
      <c r="BF49" s="42" t="s">
        <v>356</v>
      </c>
      <c r="BG49" s="42"/>
      <c r="BH49" s="42">
        <v>0</v>
      </c>
      <c r="BI49" s="42" t="s">
        <v>357</v>
      </c>
      <c r="BJ49" s="42" t="s">
        <v>358</v>
      </c>
      <c r="BK49" s="57">
        <v>44778</v>
      </c>
      <c r="BL49" s="42" t="s">
        <v>317</v>
      </c>
      <c r="BM49" s="42" t="s">
        <v>317</v>
      </c>
      <c r="BN49" s="42"/>
      <c r="BO49" s="42"/>
      <c r="BP49" s="42" t="s">
        <v>359</v>
      </c>
      <c r="BQ49" s="42" t="s">
        <v>359</v>
      </c>
      <c r="BR49" s="42" t="s">
        <v>359</v>
      </c>
      <c r="BS49" s="42"/>
      <c r="BT49" s="42" t="s">
        <v>360</v>
      </c>
      <c r="BU49" s="42" t="s">
        <v>317</v>
      </c>
      <c r="BV49" s="42" t="s">
        <v>317</v>
      </c>
      <c r="BW49" s="42"/>
      <c r="BX49" s="42"/>
      <c r="BY49" s="42" t="s">
        <v>353</v>
      </c>
      <c r="BZ49" s="42" t="s">
        <v>353</v>
      </c>
      <c r="CA49" s="42"/>
      <c r="CB49" s="42" t="s">
        <v>353</v>
      </c>
      <c r="CC49" s="42"/>
      <c r="CD49" s="42"/>
      <c r="CE49" s="42"/>
      <c r="CF49" s="42"/>
      <c r="CG49" s="26" t="s">
        <v>580</v>
      </c>
    </row>
    <row r="50" hidden="1" spans="1:85">
      <c r="A50" s="34">
        <v>859</v>
      </c>
      <c r="B50" s="42" t="s">
        <v>583</v>
      </c>
      <c r="C50" s="46" t="s">
        <v>584</v>
      </c>
      <c r="D50" s="42" t="s">
        <v>585</v>
      </c>
      <c r="E50" s="43">
        <v>28.40517</v>
      </c>
      <c r="F50" s="43">
        <v>-13.11295</v>
      </c>
      <c r="G50" s="42" t="s">
        <v>337</v>
      </c>
      <c r="H50" s="37">
        <v>2</v>
      </c>
      <c r="I50" s="42" t="s">
        <v>338</v>
      </c>
      <c r="J50" s="42" t="s">
        <v>545</v>
      </c>
      <c r="K50" s="42" t="s">
        <v>317</v>
      </c>
      <c r="L50" s="42" t="s">
        <v>317</v>
      </c>
      <c r="M50" s="42" t="s">
        <v>317</v>
      </c>
      <c r="N50" s="42" t="s">
        <v>402</v>
      </c>
      <c r="O50" s="42" t="s">
        <v>342</v>
      </c>
      <c r="P50" s="42" t="s">
        <v>343</v>
      </c>
      <c r="Q50" s="42" t="s">
        <v>320</v>
      </c>
      <c r="R50" s="42" t="s">
        <v>320</v>
      </c>
      <c r="S50" s="42" t="s">
        <v>321</v>
      </c>
      <c r="T50" s="42" t="s">
        <v>344</v>
      </c>
      <c r="U50" s="42" t="s">
        <v>323</v>
      </c>
      <c r="V50" s="52">
        <v>36</v>
      </c>
      <c r="W50" s="42" t="s">
        <v>366</v>
      </c>
      <c r="X50" s="42" t="s">
        <v>546</v>
      </c>
      <c r="Y50" s="42" t="s">
        <v>2</v>
      </c>
      <c r="Z50" s="42" t="s">
        <v>2</v>
      </c>
      <c r="AA50" s="42" t="s">
        <v>346</v>
      </c>
      <c r="AB50" s="42" t="s">
        <v>347</v>
      </c>
      <c r="AC50" s="42" t="s">
        <v>348</v>
      </c>
      <c r="AD50" s="42" t="s">
        <v>348</v>
      </c>
      <c r="AE50" s="42" t="s">
        <v>561</v>
      </c>
      <c r="AF50" s="42" t="s">
        <v>561</v>
      </c>
      <c r="AG50" s="42">
        <v>16</v>
      </c>
      <c r="AH50" s="42" t="s">
        <v>368</v>
      </c>
      <c r="AI50" s="42">
        <v>0</v>
      </c>
      <c r="AJ50" s="42" t="s">
        <v>351</v>
      </c>
      <c r="AK50" s="42">
        <v>0</v>
      </c>
      <c r="AL50" s="42">
        <v>600</v>
      </c>
      <c r="AM50" s="42" t="s">
        <v>371</v>
      </c>
      <c r="AN50" s="42" t="s">
        <v>372</v>
      </c>
      <c r="AO50" s="42">
        <v>250</v>
      </c>
      <c r="AP50" s="42" t="s">
        <v>384</v>
      </c>
      <c r="AQ50" s="42">
        <v>600</v>
      </c>
      <c r="AR50" s="42">
        <v>2</v>
      </c>
      <c r="AS50" s="42">
        <v>600</v>
      </c>
      <c r="AT50" s="42">
        <v>24</v>
      </c>
      <c r="AU50" s="42" t="s">
        <v>385</v>
      </c>
      <c r="AV50" s="42" t="s">
        <v>385</v>
      </c>
      <c r="AW50" s="42">
        <v>18000</v>
      </c>
      <c r="AX50" s="42">
        <v>18000</v>
      </c>
      <c r="AY50" s="42">
        <v>2</v>
      </c>
      <c r="AZ50" s="51">
        <v>56</v>
      </c>
      <c r="BA50" s="42">
        <v>0</v>
      </c>
      <c r="BB50" s="42">
        <v>1</v>
      </c>
      <c r="BC50" s="42" t="s">
        <v>346</v>
      </c>
      <c r="BD50" s="49" t="s">
        <v>583</v>
      </c>
      <c r="BE50" s="49">
        <v>0</v>
      </c>
      <c r="BF50" s="42" t="s">
        <v>356</v>
      </c>
      <c r="BG50" s="42"/>
      <c r="BH50" s="42">
        <v>0</v>
      </c>
      <c r="BI50" s="42" t="s">
        <v>357</v>
      </c>
      <c r="BJ50" s="42" t="s">
        <v>358</v>
      </c>
      <c r="BK50" s="57">
        <v>44778</v>
      </c>
      <c r="BL50" s="42" t="s">
        <v>340</v>
      </c>
      <c r="BM50" s="42" t="s">
        <v>340</v>
      </c>
      <c r="BN50" s="42"/>
      <c r="BO50" s="42"/>
      <c r="BP50" s="42" t="s">
        <v>359</v>
      </c>
      <c r="BQ50" s="42" t="s">
        <v>359</v>
      </c>
      <c r="BR50" s="42" t="s">
        <v>508</v>
      </c>
      <c r="BS50" s="42"/>
      <c r="BT50" s="42" t="s">
        <v>360</v>
      </c>
      <c r="BU50" s="42" t="s">
        <v>317</v>
      </c>
      <c r="BV50" s="42" t="s">
        <v>317</v>
      </c>
      <c r="BW50" s="42"/>
      <c r="BX50" s="42"/>
      <c r="BY50" s="42" t="s">
        <v>353</v>
      </c>
      <c r="BZ50" s="42" t="s">
        <v>353</v>
      </c>
      <c r="CA50" s="42"/>
      <c r="CB50" s="42" t="s">
        <v>353</v>
      </c>
      <c r="CC50" s="42"/>
      <c r="CD50" s="42"/>
      <c r="CE50" s="42"/>
      <c r="CF50" s="42"/>
      <c r="CG50" s="26" t="s">
        <v>584</v>
      </c>
    </row>
    <row r="51" hidden="1" spans="1:85">
      <c r="A51" s="39">
        <v>1584</v>
      </c>
      <c r="B51" s="42" t="s">
        <v>586</v>
      </c>
      <c r="C51" s="46" t="s">
        <v>587</v>
      </c>
      <c r="D51" s="42" t="s">
        <v>588</v>
      </c>
      <c r="E51" s="43">
        <v>28.48274</v>
      </c>
      <c r="F51" s="43">
        <v>-12.75384</v>
      </c>
      <c r="G51" s="42" t="s">
        <v>337</v>
      </c>
      <c r="H51" s="37">
        <v>2</v>
      </c>
      <c r="I51" s="42" t="s">
        <v>338</v>
      </c>
      <c r="J51" s="42" t="s">
        <v>339</v>
      </c>
      <c r="K51" s="42" t="s">
        <v>317</v>
      </c>
      <c r="L51" s="42" t="s">
        <v>317</v>
      </c>
      <c r="M51" s="42" t="s">
        <v>317</v>
      </c>
      <c r="N51" s="42" t="s">
        <v>318</v>
      </c>
      <c r="O51" s="42" t="s">
        <v>364</v>
      </c>
      <c r="P51" s="42" t="s">
        <v>365</v>
      </c>
      <c r="Q51" s="42" t="s">
        <v>390</v>
      </c>
      <c r="R51" s="42" t="s">
        <v>390</v>
      </c>
      <c r="S51" s="42" t="s">
        <v>321</v>
      </c>
      <c r="T51" s="42" t="s">
        <v>344</v>
      </c>
      <c r="U51" s="42" t="s">
        <v>323</v>
      </c>
      <c r="V51" s="52">
        <v>70</v>
      </c>
      <c r="W51" s="42" t="s">
        <v>366</v>
      </c>
      <c r="X51" s="42" t="s">
        <v>345</v>
      </c>
      <c r="Y51" s="42" t="s">
        <v>2</v>
      </c>
      <c r="Z51" s="42" t="s">
        <v>2</v>
      </c>
      <c r="AA51" s="42" t="s">
        <v>346</v>
      </c>
      <c r="AB51" s="42" t="s">
        <v>347</v>
      </c>
      <c r="AC51" s="42" t="s">
        <v>348</v>
      </c>
      <c r="AD51" s="42" t="s">
        <v>348</v>
      </c>
      <c r="AE51" s="42" t="s">
        <v>367</v>
      </c>
      <c r="AF51" s="42" t="s">
        <v>367</v>
      </c>
      <c r="AG51" s="42">
        <v>16</v>
      </c>
      <c r="AH51" s="42" t="s">
        <v>368</v>
      </c>
      <c r="AI51" s="42" t="s">
        <v>369</v>
      </c>
      <c r="AJ51" s="42" t="s">
        <v>370</v>
      </c>
      <c r="AK51" s="42">
        <v>0</v>
      </c>
      <c r="AL51" s="42">
        <v>600</v>
      </c>
      <c r="AM51" s="42" t="s">
        <v>371</v>
      </c>
      <c r="AN51" s="42" t="s">
        <v>372</v>
      </c>
      <c r="AO51" s="42">
        <v>250</v>
      </c>
      <c r="AP51" s="42" t="s">
        <v>427</v>
      </c>
      <c r="AQ51" s="42">
        <v>1200</v>
      </c>
      <c r="AR51" s="42">
        <v>2</v>
      </c>
      <c r="AS51" s="42">
        <v>1200</v>
      </c>
      <c r="AT51" s="42">
        <v>24</v>
      </c>
      <c r="AU51" s="42" t="s">
        <v>385</v>
      </c>
      <c r="AV51" s="42" t="s">
        <v>385</v>
      </c>
      <c r="AW51" s="42">
        <v>18000</v>
      </c>
      <c r="AX51" s="42">
        <v>18000</v>
      </c>
      <c r="AY51" s="42">
        <v>2</v>
      </c>
      <c r="AZ51" s="51">
        <v>32.9</v>
      </c>
      <c r="BA51" s="42">
        <v>0</v>
      </c>
      <c r="BB51" s="42">
        <v>1</v>
      </c>
      <c r="BC51" s="42" t="s">
        <v>346</v>
      </c>
      <c r="BD51" s="49" t="s">
        <v>586</v>
      </c>
      <c r="BE51" s="49">
        <v>0</v>
      </c>
      <c r="BF51" s="42">
        <v>0</v>
      </c>
      <c r="BG51" s="42"/>
      <c r="BH51" s="42">
        <v>0</v>
      </c>
      <c r="BI51" s="42" t="s">
        <v>357</v>
      </c>
      <c r="BJ51" s="42" t="s">
        <v>358</v>
      </c>
      <c r="BK51" s="57">
        <v>44778</v>
      </c>
      <c r="BL51" s="42" t="s">
        <v>317</v>
      </c>
      <c r="BM51" s="42" t="s">
        <v>317</v>
      </c>
      <c r="BN51" s="42"/>
      <c r="BO51" s="42"/>
      <c r="BP51" s="42" t="s">
        <v>359</v>
      </c>
      <c r="BQ51" s="42" t="s">
        <v>359</v>
      </c>
      <c r="BR51" s="42" t="s">
        <v>359</v>
      </c>
      <c r="BS51" s="42"/>
      <c r="BT51" s="42" t="s">
        <v>360</v>
      </c>
      <c r="BU51" s="42" t="s">
        <v>317</v>
      </c>
      <c r="BV51" s="42" t="s">
        <v>317</v>
      </c>
      <c r="BW51" s="42"/>
      <c r="BX51" s="42"/>
      <c r="BY51" s="42" t="s">
        <v>353</v>
      </c>
      <c r="BZ51" s="42" t="s">
        <v>353</v>
      </c>
      <c r="CA51" s="42"/>
      <c r="CB51" s="42" t="s">
        <v>353</v>
      </c>
      <c r="CC51" s="42"/>
      <c r="CD51" s="42"/>
      <c r="CE51" s="42"/>
      <c r="CF51" s="42"/>
      <c r="CG51" s="26" t="s">
        <v>587</v>
      </c>
    </row>
    <row r="52" hidden="1" spans="1:85">
      <c r="A52" s="39">
        <v>1094</v>
      </c>
      <c r="B52" s="42" t="s">
        <v>589</v>
      </c>
      <c r="C52" s="46" t="s">
        <v>590</v>
      </c>
      <c r="D52" s="42" t="s">
        <v>591</v>
      </c>
      <c r="E52" s="43">
        <v>28.428161</v>
      </c>
      <c r="F52" s="43">
        <v>-13.15186</v>
      </c>
      <c r="G52" s="42" t="s">
        <v>337</v>
      </c>
      <c r="H52" s="37">
        <v>2</v>
      </c>
      <c r="I52" s="42" t="s">
        <v>338</v>
      </c>
      <c r="J52" s="42" t="s">
        <v>545</v>
      </c>
      <c r="K52" s="42" t="s">
        <v>317</v>
      </c>
      <c r="L52" s="42" t="s">
        <v>317</v>
      </c>
      <c r="M52" s="42" t="s">
        <v>317</v>
      </c>
      <c r="N52" s="42" t="s">
        <v>402</v>
      </c>
      <c r="O52" s="42" t="s">
        <v>364</v>
      </c>
      <c r="P52" s="42" t="s">
        <v>343</v>
      </c>
      <c r="Q52" s="42" t="s">
        <v>320</v>
      </c>
      <c r="R52" s="42" t="s">
        <v>320</v>
      </c>
      <c r="S52" s="42" t="s">
        <v>321</v>
      </c>
      <c r="T52" s="42" t="s">
        <v>344</v>
      </c>
      <c r="U52" s="42" t="s">
        <v>323</v>
      </c>
      <c r="V52" s="52">
        <v>36</v>
      </c>
      <c r="W52" s="42" t="s">
        <v>325</v>
      </c>
      <c r="X52" s="42" t="s">
        <v>546</v>
      </c>
      <c r="Y52" s="42" t="s">
        <v>2</v>
      </c>
      <c r="Z52" s="42" t="s">
        <v>2</v>
      </c>
      <c r="AA52" s="42" t="s">
        <v>346</v>
      </c>
      <c r="AB52" s="42" t="s">
        <v>347</v>
      </c>
      <c r="AC52" s="42" t="s">
        <v>348</v>
      </c>
      <c r="AD52" s="42" t="s">
        <v>348</v>
      </c>
      <c r="AE52" s="42" t="s">
        <v>368</v>
      </c>
      <c r="AF52" s="42" t="s">
        <v>368</v>
      </c>
      <c r="AG52" s="42">
        <v>16</v>
      </c>
      <c r="AH52" s="42" t="s">
        <v>368</v>
      </c>
      <c r="AI52" s="42" t="s">
        <v>369</v>
      </c>
      <c r="AJ52" s="42" t="s">
        <v>370</v>
      </c>
      <c r="AK52" s="42">
        <v>0</v>
      </c>
      <c r="AL52" s="42">
        <v>600</v>
      </c>
      <c r="AM52" s="42" t="s">
        <v>371</v>
      </c>
      <c r="AN52" s="42" t="s">
        <v>372</v>
      </c>
      <c r="AO52" s="42">
        <v>250</v>
      </c>
      <c r="AP52" s="42" t="s">
        <v>333</v>
      </c>
      <c r="AQ52" s="42">
        <v>600</v>
      </c>
      <c r="AR52" s="42">
        <v>48</v>
      </c>
      <c r="AS52" s="42">
        <v>100</v>
      </c>
      <c r="AT52" s="42">
        <f>AQ52/AS52</f>
        <v>6</v>
      </c>
      <c r="AU52" s="42" t="s">
        <v>327</v>
      </c>
      <c r="AV52" s="42" t="s">
        <v>327</v>
      </c>
      <c r="AW52" s="42" t="s">
        <v>327</v>
      </c>
      <c r="AX52" s="42" t="s">
        <v>353</v>
      </c>
      <c r="AY52" s="42" t="s">
        <v>327</v>
      </c>
      <c r="AZ52" s="51">
        <v>75</v>
      </c>
      <c r="BA52" s="42">
        <v>0</v>
      </c>
      <c r="BB52" s="42">
        <v>2</v>
      </c>
      <c r="BC52" s="42" t="s">
        <v>375</v>
      </c>
      <c r="BD52" s="49" t="s">
        <v>589</v>
      </c>
      <c r="BE52" s="49" t="s">
        <v>592</v>
      </c>
      <c r="BF52" s="42">
        <v>0</v>
      </c>
      <c r="BG52" s="42"/>
      <c r="BH52" s="42">
        <v>0</v>
      </c>
      <c r="BI52" s="42" t="s">
        <v>357</v>
      </c>
      <c r="BJ52" s="42" t="s">
        <v>358</v>
      </c>
      <c r="BK52" s="57">
        <v>44778</v>
      </c>
      <c r="BL52" s="42" t="s">
        <v>317</v>
      </c>
      <c r="BM52" s="42" t="s">
        <v>317</v>
      </c>
      <c r="BN52" s="42"/>
      <c r="BO52" s="42"/>
      <c r="BP52" s="42" t="s">
        <v>359</v>
      </c>
      <c r="BQ52" s="42" t="s">
        <v>359</v>
      </c>
      <c r="BR52" s="42" t="s">
        <v>359</v>
      </c>
      <c r="BS52" s="42"/>
      <c r="BT52" s="42" t="s">
        <v>360</v>
      </c>
      <c r="BU52" s="42" t="s">
        <v>317</v>
      </c>
      <c r="BV52" s="42" t="s">
        <v>317</v>
      </c>
      <c r="BW52" s="42"/>
      <c r="BX52" s="42"/>
      <c r="BY52" s="42" t="s">
        <v>353</v>
      </c>
      <c r="BZ52" s="42" t="s">
        <v>353</v>
      </c>
      <c r="CA52" s="42"/>
      <c r="CB52" s="42" t="s">
        <v>353</v>
      </c>
      <c r="CC52" s="42"/>
      <c r="CD52" s="42"/>
      <c r="CE52" s="42"/>
      <c r="CF52" s="42"/>
      <c r="CG52" s="26" t="s">
        <v>590</v>
      </c>
    </row>
    <row r="53" hidden="1" spans="1:85">
      <c r="A53" s="34">
        <v>207</v>
      </c>
      <c r="B53" s="42" t="s">
        <v>593</v>
      </c>
      <c r="C53" s="46" t="s">
        <v>594</v>
      </c>
      <c r="D53" s="42" t="s">
        <v>595</v>
      </c>
      <c r="E53" s="43">
        <v>28.40694</v>
      </c>
      <c r="F53" s="43">
        <v>-13.1266</v>
      </c>
      <c r="G53" s="42" t="s">
        <v>337</v>
      </c>
      <c r="H53" s="37">
        <v>2.5</v>
      </c>
      <c r="I53" s="42" t="s">
        <v>338</v>
      </c>
      <c r="J53" s="42" t="s">
        <v>545</v>
      </c>
      <c r="K53" s="42" t="s">
        <v>317</v>
      </c>
      <c r="L53" s="42" t="s">
        <v>317</v>
      </c>
      <c r="M53" s="42" t="s">
        <v>317</v>
      </c>
      <c r="N53" s="42" t="s">
        <v>402</v>
      </c>
      <c r="O53" s="42" t="s">
        <v>364</v>
      </c>
      <c r="P53" s="42" t="s">
        <v>365</v>
      </c>
      <c r="Q53" s="42" t="s">
        <v>320</v>
      </c>
      <c r="R53" s="42" t="s">
        <v>320</v>
      </c>
      <c r="S53" s="42" t="s">
        <v>321</v>
      </c>
      <c r="T53" s="42" t="s">
        <v>344</v>
      </c>
      <c r="U53" s="42" t="s">
        <v>397</v>
      </c>
      <c r="V53" s="52" t="s">
        <v>324</v>
      </c>
      <c r="W53" s="42" t="s">
        <v>325</v>
      </c>
      <c r="X53" s="42" t="s">
        <v>546</v>
      </c>
      <c r="Y53" s="42" t="s">
        <v>2</v>
      </c>
      <c r="Z53" s="42" t="s">
        <v>2</v>
      </c>
      <c r="AA53" s="42" t="s">
        <v>346</v>
      </c>
      <c r="AB53" s="42" t="s">
        <v>347</v>
      </c>
      <c r="AC53" s="42" t="s">
        <v>225</v>
      </c>
      <c r="AD53" s="42" t="s">
        <v>330</v>
      </c>
      <c r="AE53" s="42" t="s">
        <v>596</v>
      </c>
      <c r="AF53" s="42" t="s">
        <v>596</v>
      </c>
      <c r="AG53" s="42">
        <v>20</v>
      </c>
      <c r="AH53" s="42" t="s">
        <v>327</v>
      </c>
      <c r="AI53" s="42" t="s">
        <v>327</v>
      </c>
      <c r="AJ53" s="42" t="s">
        <v>327</v>
      </c>
      <c r="AK53" s="42">
        <v>0</v>
      </c>
      <c r="AL53" s="42" t="s">
        <v>327</v>
      </c>
      <c r="AM53" s="42" t="s">
        <v>371</v>
      </c>
      <c r="AN53" s="42" t="s">
        <v>372</v>
      </c>
      <c r="AO53" s="42">
        <v>250</v>
      </c>
      <c r="AP53" s="42" t="s">
        <v>384</v>
      </c>
      <c r="AQ53" s="42">
        <v>600</v>
      </c>
      <c r="AR53" s="42">
        <v>2</v>
      </c>
      <c r="AS53" s="42">
        <v>600</v>
      </c>
      <c r="AT53" s="42">
        <v>24</v>
      </c>
      <c r="AU53" s="42" t="s">
        <v>327</v>
      </c>
      <c r="AV53" s="42" t="s">
        <v>327</v>
      </c>
      <c r="AW53" s="42" t="s">
        <v>327</v>
      </c>
      <c r="AX53" s="42" t="s">
        <v>353</v>
      </c>
      <c r="AY53" s="42" t="s">
        <v>327</v>
      </c>
      <c r="AZ53" s="51">
        <v>45</v>
      </c>
      <c r="BA53" s="42">
        <v>0</v>
      </c>
      <c r="BB53" s="42">
        <v>1</v>
      </c>
      <c r="BC53" s="42" t="s">
        <v>346</v>
      </c>
      <c r="BD53" s="49" t="s">
        <v>593</v>
      </c>
      <c r="BE53" s="49">
        <v>0</v>
      </c>
      <c r="BF53" s="42" t="s">
        <v>356</v>
      </c>
      <c r="BG53" s="42"/>
      <c r="BH53" s="42">
        <v>0</v>
      </c>
      <c r="BI53" s="42" t="s">
        <v>357</v>
      </c>
      <c r="BJ53" s="42" t="s">
        <v>358</v>
      </c>
      <c r="BK53" s="57">
        <v>44778</v>
      </c>
      <c r="BL53" s="42" t="s">
        <v>317</v>
      </c>
      <c r="BM53" s="42" t="s">
        <v>317</v>
      </c>
      <c r="BN53" s="42"/>
      <c r="BO53" s="42"/>
      <c r="BP53" s="42" t="s">
        <v>359</v>
      </c>
      <c r="BQ53" s="42" t="s">
        <v>359</v>
      </c>
      <c r="BR53" s="42" t="s">
        <v>359</v>
      </c>
      <c r="BS53" s="42"/>
      <c r="BT53" s="42" t="s">
        <v>360</v>
      </c>
      <c r="BU53" s="42" t="s">
        <v>317</v>
      </c>
      <c r="BV53" s="42" t="s">
        <v>317</v>
      </c>
      <c r="BW53" s="42"/>
      <c r="BX53" s="42"/>
      <c r="BY53" s="42" t="s">
        <v>353</v>
      </c>
      <c r="BZ53" s="42" t="s">
        <v>353</v>
      </c>
      <c r="CA53" s="42"/>
      <c r="CB53" s="42" t="s">
        <v>353</v>
      </c>
      <c r="CC53" s="42"/>
      <c r="CD53" s="42"/>
      <c r="CE53" s="42"/>
      <c r="CF53" s="42"/>
      <c r="CG53" s="26" t="s">
        <v>594</v>
      </c>
    </row>
    <row r="54" hidden="1" spans="1:85">
      <c r="A54" s="39">
        <v>1030</v>
      </c>
      <c r="B54" s="42" t="s">
        <v>597</v>
      </c>
      <c r="C54" s="46" t="s">
        <v>598</v>
      </c>
      <c r="D54" s="42" t="s">
        <v>599</v>
      </c>
      <c r="E54" s="43">
        <v>28.67771667</v>
      </c>
      <c r="F54" s="43">
        <v>-13.24386667</v>
      </c>
      <c r="G54" s="42" t="s">
        <v>337</v>
      </c>
      <c r="H54" s="37">
        <v>2</v>
      </c>
      <c r="I54" s="42" t="s">
        <v>338</v>
      </c>
      <c r="J54" s="42" t="s">
        <v>339</v>
      </c>
      <c r="K54" s="42" t="s">
        <v>317</v>
      </c>
      <c r="L54" s="42" t="s">
        <v>340</v>
      </c>
      <c r="M54" s="42" t="s">
        <v>317</v>
      </c>
      <c r="N54" s="42" t="s">
        <v>318</v>
      </c>
      <c r="O54" s="42" t="s">
        <v>364</v>
      </c>
      <c r="P54" s="42" t="s">
        <v>365</v>
      </c>
      <c r="Q54" s="42" t="s">
        <v>320</v>
      </c>
      <c r="R54" s="42" t="s">
        <v>320</v>
      </c>
      <c r="S54" s="42" t="s">
        <v>321</v>
      </c>
      <c r="T54" s="42" t="s">
        <v>344</v>
      </c>
      <c r="U54" s="42" t="s">
        <v>323</v>
      </c>
      <c r="V54" s="52">
        <v>70</v>
      </c>
      <c r="W54" s="42" t="s">
        <v>366</v>
      </c>
      <c r="X54" s="42" t="s">
        <v>345</v>
      </c>
      <c r="Y54" s="42" t="s">
        <v>2</v>
      </c>
      <c r="Z54" s="42" t="s">
        <v>2</v>
      </c>
      <c r="AA54" s="42" t="s">
        <v>346</v>
      </c>
      <c r="AB54" s="42" t="s">
        <v>347</v>
      </c>
      <c r="AC54" s="42" t="s">
        <v>348</v>
      </c>
      <c r="AD54" s="42" t="s">
        <v>348</v>
      </c>
      <c r="AE54" s="42" t="s">
        <v>367</v>
      </c>
      <c r="AF54" s="42" t="s">
        <v>367</v>
      </c>
      <c r="AG54" s="42">
        <v>16</v>
      </c>
      <c r="AH54" s="42" t="s">
        <v>368</v>
      </c>
      <c r="AI54" s="42" t="s">
        <v>369</v>
      </c>
      <c r="AJ54" s="42" t="s">
        <v>370</v>
      </c>
      <c r="AK54" s="42">
        <v>0</v>
      </c>
      <c r="AL54" s="42">
        <v>600</v>
      </c>
      <c r="AM54" s="42" t="s">
        <v>371</v>
      </c>
      <c r="AN54" s="42" t="s">
        <v>372</v>
      </c>
      <c r="AO54" s="42">
        <v>250</v>
      </c>
      <c r="AP54" s="42" t="s">
        <v>524</v>
      </c>
      <c r="AQ54" s="42">
        <v>600</v>
      </c>
      <c r="AR54" s="42">
        <v>2</v>
      </c>
      <c r="AS54" s="42">
        <v>600</v>
      </c>
      <c r="AT54" s="42">
        <v>24</v>
      </c>
      <c r="AU54" s="42" t="s">
        <v>448</v>
      </c>
      <c r="AV54" s="42" t="s">
        <v>448</v>
      </c>
      <c r="AW54" s="42">
        <v>18000</v>
      </c>
      <c r="AX54" s="42">
        <v>18000</v>
      </c>
      <c r="AY54" s="42">
        <v>2</v>
      </c>
      <c r="AZ54" s="51">
        <v>56</v>
      </c>
      <c r="BA54" s="42">
        <v>0</v>
      </c>
      <c r="BB54" s="42">
        <v>2</v>
      </c>
      <c r="BC54" s="42" t="s">
        <v>600</v>
      </c>
      <c r="BD54" s="49" t="s">
        <v>597</v>
      </c>
      <c r="BE54" s="49">
        <v>0</v>
      </c>
      <c r="BF54" s="42" t="s">
        <v>356</v>
      </c>
      <c r="BG54" s="42"/>
      <c r="BH54" s="42">
        <v>0</v>
      </c>
      <c r="BI54" s="42" t="s">
        <v>357</v>
      </c>
      <c r="BJ54" s="42" t="s">
        <v>358</v>
      </c>
      <c r="BK54" s="57">
        <v>44778</v>
      </c>
      <c r="BL54" s="42" t="s">
        <v>317</v>
      </c>
      <c r="BM54" s="42" t="s">
        <v>317</v>
      </c>
      <c r="BN54" s="42"/>
      <c r="BO54" s="42"/>
      <c r="BP54" s="42" t="s">
        <v>359</v>
      </c>
      <c r="BQ54" s="42" t="s">
        <v>359</v>
      </c>
      <c r="BR54" s="42" t="s">
        <v>359</v>
      </c>
      <c r="BS54" s="42"/>
      <c r="BT54" s="42" t="s">
        <v>360</v>
      </c>
      <c r="BU54" s="42" t="s">
        <v>317</v>
      </c>
      <c r="BV54" s="42" t="s">
        <v>317</v>
      </c>
      <c r="BW54" s="42"/>
      <c r="BX54" s="42"/>
      <c r="BY54" s="42" t="s">
        <v>353</v>
      </c>
      <c r="BZ54" s="42" t="s">
        <v>353</v>
      </c>
      <c r="CA54" s="42"/>
      <c r="CB54" s="42" t="s">
        <v>353</v>
      </c>
      <c r="CC54" s="42"/>
      <c r="CD54" s="42"/>
      <c r="CE54" s="42"/>
      <c r="CF54" s="42"/>
      <c r="CG54" s="26" t="s">
        <v>598</v>
      </c>
    </row>
    <row r="55" hidden="1" spans="1:85">
      <c r="A55" s="34">
        <v>857</v>
      </c>
      <c r="B55" s="42" t="s">
        <v>601</v>
      </c>
      <c r="C55" s="46" t="s">
        <v>602</v>
      </c>
      <c r="D55" s="42" t="s">
        <v>603</v>
      </c>
      <c r="E55" s="43">
        <v>28.41322</v>
      </c>
      <c r="F55" s="43">
        <v>-13.14892</v>
      </c>
      <c r="G55" s="42" t="s">
        <v>337</v>
      </c>
      <c r="H55" s="37">
        <v>2</v>
      </c>
      <c r="I55" s="42" t="s">
        <v>338</v>
      </c>
      <c r="J55" s="42" t="s">
        <v>545</v>
      </c>
      <c r="K55" s="42" t="s">
        <v>317</v>
      </c>
      <c r="L55" s="42" t="s">
        <v>317</v>
      </c>
      <c r="M55" s="42" t="s">
        <v>317</v>
      </c>
      <c r="N55" s="42" t="s">
        <v>341</v>
      </c>
      <c r="O55" s="42" t="s">
        <v>342</v>
      </c>
      <c r="P55" s="42" t="s">
        <v>380</v>
      </c>
      <c r="Q55" s="42" t="s">
        <v>320</v>
      </c>
      <c r="R55" s="42" t="s">
        <v>320</v>
      </c>
      <c r="S55" s="42" t="s">
        <v>321</v>
      </c>
      <c r="T55" s="42" t="s">
        <v>344</v>
      </c>
      <c r="U55" s="42" t="s">
        <v>323</v>
      </c>
      <c r="V55" s="52">
        <v>36</v>
      </c>
      <c r="W55" s="42" t="s">
        <v>366</v>
      </c>
      <c r="X55" s="42" t="s">
        <v>546</v>
      </c>
      <c r="Y55" s="42" t="s">
        <v>2</v>
      </c>
      <c r="Z55" s="42" t="s">
        <v>2</v>
      </c>
      <c r="AA55" s="42" t="s">
        <v>346</v>
      </c>
      <c r="AB55" s="42" t="s">
        <v>347</v>
      </c>
      <c r="AC55" s="42" t="s">
        <v>348</v>
      </c>
      <c r="AD55" s="42" t="s">
        <v>348</v>
      </c>
      <c r="AE55" s="42" t="s">
        <v>561</v>
      </c>
      <c r="AF55" s="42" t="s">
        <v>561</v>
      </c>
      <c r="AG55" s="42">
        <v>16</v>
      </c>
      <c r="AH55" s="42" t="s">
        <v>368</v>
      </c>
      <c r="AI55" s="42">
        <v>0</v>
      </c>
      <c r="AJ55" s="42" t="s">
        <v>370</v>
      </c>
      <c r="AK55" s="42">
        <v>0</v>
      </c>
      <c r="AL55" s="42">
        <v>600</v>
      </c>
      <c r="AM55" s="42" t="s">
        <v>371</v>
      </c>
      <c r="AN55" s="42" t="s">
        <v>372</v>
      </c>
      <c r="AO55" s="42">
        <v>250</v>
      </c>
      <c r="AP55" s="42" t="s">
        <v>333</v>
      </c>
      <c r="AQ55" s="42">
        <v>300</v>
      </c>
      <c r="AR55" s="42">
        <v>48</v>
      </c>
      <c r="AS55" s="42">
        <v>100</v>
      </c>
      <c r="AT55" s="42">
        <f>AQ55/AS55</f>
        <v>3</v>
      </c>
      <c r="AU55" s="42" t="s">
        <v>385</v>
      </c>
      <c r="AV55" s="42" t="s">
        <v>385</v>
      </c>
      <c r="AW55" s="42">
        <v>18000</v>
      </c>
      <c r="AX55" s="42">
        <v>18000</v>
      </c>
      <c r="AY55" s="42">
        <v>2</v>
      </c>
      <c r="AZ55" s="51">
        <v>65</v>
      </c>
      <c r="BA55" s="42">
        <v>0</v>
      </c>
      <c r="BB55" s="42">
        <v>1</v>
      </c>
      <c r="BC55" s="42" t="s">
        <v>346</v>
      </c>
      <c r="BD55" s="49" t="s">
        <v>601</v>
      </c>
      <c r="BE55" s="49">
        <v>0</v>
      </c>
      <c r="BF55" s="42">
        <v>0</v>
      </c>
      <c r="BG55" s="42"/>
      <c r="BH55" s="42">
        <v>0</v>
      </c>
      <c r="BI55" s="42" t="s">
        <v>357</v>
      </c>
      <c r="BJ55" s="42" t="s">
        <v>358</v>
      </c>
      <c r="BK55" s="57">
        <v>44778</v>
      </c>
      <c r="BL55" s="42" t="s">
        <v>317</v>
      </c>
      <c r="BM55" s="42" t="s">
        <v>317</v>
      </c>
      <c r="BN55" s="42"/>
      <c r="BO55" s="42"/>
      <c r="BP55" s="42" t="s">
        <v>359</v>
      </c>
      <c r="BQ55" s="42" t="s">
        <v>359</v>
      </c>
      <c r="BR55" s="42" t="s">
        <v>359</v>
      </c>
      <c r="BS55" s="42"/>
      <c r="BT55" s="42" t="s">
        <v>360</v>
      </c>
      <c r="BU55" s="42" t="s">
        <v>317</v>
      </c>
      <c r="BV55" s="42" t="s">
        <v>317</v>
      </c>
      <c r="BW55" s="42"/>
      <c r="BX55" s="42"/>
      <c r="BY55" s="42" t="s">
        <v>353</v>
      </c>
      <c r="BZ55" s="42" t="s">
        <v>353</v>
      </c>
      <c r="CA55" s="42"/>
      <c r="CB55" s="42" t="s">
        <v>353</v>
      </c>
      <c r="CC55" s="42"/>
      <c r="CD55" s="42"/>
      <c r="CE55" s="42"/>
      <c r="CF55" s="42"/>
      <c r="CG55" s="26" t="s">
        <v>602</v>
      </c>
    </row>
    <row r="56" hidden="1" spans="1:85">
      <c r="A56" s="34">
        <v>1091</v>
      </c>
      <c r="B56" s="42" t="s">
        <v>604</v>
      </c>
      <c r="C56" s="46" t="s">
        <v>605</v>
      </c>
      <c r="D56" s="42" t="s">
        <v>606</v>
      </c>
      <c r="E56" s="43">
        <v>28.42083333</v>
      </c>
      <c r="F56" s="43">
        <v>-13.16108333</v>
      </c>
      <c r="G56" s="42" t="s">
        <v>337</v>
      </c>
      <c r="H56" s="37">
        <v>2</v>
      </c>
      <c r="I56" s="42" t="s">
        <v>338</v>
      </c>
      <c r="J56" s="42" t="s">
        <v>545</v>
      </c>
      <c r="K56" s="42" t="s">
        <v>317</v>
      </c>
      <c r="L56" s="42" t="s">
        <v>317</v>
      </c>
      <c r="M56" s="42" t="s">
        <v>317</v>
      </c>
      <c r="N56" s="42" t="s">
        <v>402</v>
      </c>
      <c r="O56" s="42" t="s">
        <v>364</v>
      </c>
      <c r="P56" s="42" t="s">
        <v>380</v>
      </c>
      <c r="Q56" s="42" t="s">
        <v>320</v>
      </c>
      <c r="R56" s="42" t="s">
        <v>381</v>
      </c>
      <c r="S56" s="42" t="s">
        <v>321</v>
      </c>
      <c r="T56" s="42" t="s">
        <v>344</v>
      </c>
      <c r="U56" s="42" t="s">
        <v>323</v>
      </c>
      <c r="V56" s="52">
        <v>50</v>
      </c>
      <c r="W56" s="42" t="s">
        <v>366</v>
      </c>
      <c r="X56" s="42" t="s">
        <v>546</v>
      </c>
      <c r="Y56" s="42" t="s">
        <v>2</v>
      </c>
      <c r="Z56" s="42" t="s">
        <v>2</v>
      </c>
      <c r="AA56" s="42" t="s">
        <v>346</v>
      </c>
      <c r="AB56" s="42" t="s">
        <v>347</v>
      </c>
      <c r="AC56" s="42" t="s">
        <v>348</v>
      </c>
      <c r="AD56" s="42" t="s">
        <v>348</v>
      </c>
      <c r="AE56" s="42" t="s">
        <v>561</v>
      </c>
      <c r="AF56" s="42" t="s">
        <v>561</v>
      </c>
      <c r="AG56" s="42">
        <v>16</v>
      </c>
      <c r="AH56" s="42" t="s">
        <v>368</v>
      </c>
      <c r="AI56" s="42">
        <v>0</v>
      </c>
      <c r="AJ56" s="42" t="s">
        <v>351</v>
      </c>
      <c r="AK56" s="42">
        <v>0</v>
      </c>
      <c r="AL56" s="42">
        <v>600</v>
      </c>
      <c r="AM56" s="42" t="s">
        <v>371</v>
      </c>
      <c r="AN56" s="42" t="s">
        <v>372</v>
      </c>
      <c r="AO56" s="42">
        <v>250</v>
      </c>
      <c r="AP56" s="42" t="s">
        <v>384</v>
      </c>
      <c r="AQ56" s="42">
        <v>600</v>
      </c>
      <c r="AR56" s="42">
        <v>2</v>
      </c>
      <c r="AS56" s="42">
        <v>600</v>
      </c>
      <c r="AT56" s="42">
        <v>24</v>
      </c>
      <c r="AU56" s="42" t="s">
        <v>607</v>
      </c>
      <c r="AV56" s="42" t="s">
        <v>607</v>
      </c>
      <c r="AW56" s="42">
        <v>18000</v>
      </c>
      <c r="AX56" s="42">
        <v>18000</v>
      </c>
      <c r="AY56" s="42">
        <v>2</v>
      </c>
      <c r="AZ56" s="51">
        <v>64</v>
      </c>
      <c r="BA56" s="42">
        <v>0</v>
      </c>
      <c r="BB56" s="42">
        <v>1</v>
      </c>
      <c r="BC56" s="42" t="s">
        <v>346</v>
      </c>
      <c r="BD56" s="49" t="s">
        <v>604</v>
      </c>
      <c r="BE56" s="49">
        <v>0</v>
      </c>
      <c r="BF56" s="42">
        <v>0</v>
      </c>
      <c r="BG56" s="42"/>
      <c r="BH56" s="42">
        <v>0</v>
      </c>
      <c r="BI56" s="42" t="s">
        <v>357</v>
      </c>
      <c r="BJ56" s="42" t="s">
        <v>358</v>
      </c>
      <c r="BK56" s="57">
        <v>44778</v>
      </c>
      <c r="BL56" s="42" t="s">
        <v>317</v>
      </c>
      <c r="BM56" s="42" t="s">
        <v>317</v>
      </c>
      <c r="BN56" s="42"/>
      <c r="BO56" s="42"/>
      <c r="BP56" s="42" t="s">
        <v>359</v>
      </c>
      <c r="BQ56" s="42" t="s">
        <v>359</v>
      </c>
      <c r="BR56" s="42" t="s">
        <v>359</v>
      </c>
      <c r="BS56" s="42"/>
      <c r="BT56" s="42" t="s">
        <v>360</v>
      </c>
      <c r="BU56" s="42" t="s">
        <v>317</v>
      </c>
      <c r="BV56" s="42" t="s">
        <v>317</v>
      </c>
      <c r="BW56" s="42"/>
      <c r="BX56" s="42"/>
      <c r="BY56" s="42" t="s">
        <v>353</v>
      </c>
      <c r="BZ56" s="42" t="s">
        <v>353</v>
      </c>
      <c r="CA56" s="42"/>
      <c r="CB56" s="42" t="s">
        <v>353</v>
      </c>
      <c r="CC56" s="42"/>
      <c r="CD56" s="42"/>
      <c r="CE56" s="42"/>
      <c r="CF56" s="42"/>
      <c r="CG56" s="26" t="s">
        <v>605</v>
      </c>
    </row>
    <row r="57" hidden="1" spans="1:85">
      <c r="A57" s="39">
        <v>858</v>
      </c>
      <c r="B57" s="42" t="s">
        <v>608</v>
      </c>
      <c r="C57" s="46" t="s">
        <v>609</v>
      </c>
      <c r="D57" s="42" t="s">
        <v>610</v>
      </c>
      <c r="E57" s="43">
        <v>28.39602</v>
      </c>
      <c r="F57" s="43">
        <v>-13.13332</v>
      </c>
      <c r="G57" s="42" t="s">
        <v>337</v>
      </c>
      <c r="H57" s="37">
        <v>2</v>
      </c>
      <c r="I57" s="42" t="s">
        <v>338</v>
      </c>
      <c r="J57" s="42" t="s">
        <v>545</v>
      </c>
      <c r="K57" s="42" t="s">
        <v>340</v>
      </c>
      <c r="L57" s="42" t="s">
        <v>317</v>
      </c>
      <c r="M57" s="42" t="s">
        <v>317</v>
      </c>
      <c r="N57" s="42" t="s">
        <v>402</v>
      </c>
      <c r="O57" s="42" t="s">
        <v>364</v>
      </c>
      <c r="P57" s="42" t="s">
        <v>343</v>
      </c>
      <c r="Q57" s="42" t="s">
        <v>320</v>
      </c>
      <c r="R57" s="42" t="s">
        <v>320</v>
      </c>
      <c r="S57" s="42" t="s">
        <v>321</v>
      </c>
      <c r="T57" s="42" t="s">
        <v>344</v>
      </c>
      <c r="U57" s="42" t="s">
        <v>323</v>
      </c>
      <c r="V57" s="52">
        <v>42</v>
      </c>
      <c r="W57" s="42" t="s">
        <v>366</v>
      </c>
      <c r="X57" s="42" t="s">
        <v>546</v>
      </c>
      <c r="Y57" s="42" t="s">
        <v>2</v>
      </c>
      <c r="Z57" s="42" t="s">
        <v>2</v>
      </c>
      <c r="AA57" s="42" t="s">
        <v>346</v>
      </c>
      <c r="AB57" s="42" t="s">
        <v>347</v>
      </c>
      <c r="AC57" s="42" t="s">
        <v>348</v>
      </c>
      <c r="AD57" s="42" t="s">
        <v>348</v>
      </c>
      <c r="AE57" s="42" t="s">
        <v>561</v>
      </c>
      <c r="AF57" s="42" t="s">
        <v>561</v>
      </c>
      <c r="AG57" s="42">
        <v>16</v>
      </c>
      <c r="AH57" s="42" t="s">
        <v>368</v>
      </c>
      <c r="AI57" s="42">
        <v>0</v>
      </c>
      <c r="AJ57" s="42" t="s">
        <v>351</v>
      </c>
      <c r="AK57" s="42">
        <v>0</v>
      </c>
      <c r="AL57" s="42">
        <v>600</v>
      </c>
      <c r="AM57" s="42" t="s">
        <v>371</v>
      </c>
      <c r="AN57" s="42" t="s">
        <v>372</v>
      </c>
      <c r="AO57" s="42">
        <v>250</v>
      </c>
      <c r="AP57" s="42" t="s">
        <v>384</v>
      </c>
      <c r="AQ57" s="42">
        <v>600</v>
      </c>
      <c r="AR57" s="42">
        <v>2</v>
      </c>
      <c r="AS57" s="42">
        <v>600</v>
      </c>
      <c r="AT57" s="42">
        <v>24</v>
      </c>
      <c r="AU57" s="42" t="s">
        <v>385</v>
      </c>
      <c r="AV57" s="42" t="s">
        <v>385</v>
      </c>
      <c r="AW57" s="42">
        <v>18000</v>
      </c>
      <c r="AX57" s="42">
        <v>18000</v>
      </c>
      <c r="AY57" s="42">
        <v>2</v>
      </c>
      <c r="AZ57" s="51">
        <v>70</v>
      </c>
      <c r="BA57" s="42">
        <v>0</v>
      </c>
      <c r="BB57" s="42">
        <v>2</v>
      </c>
      <c r="BC57" s="42" t="s">
        <v>375</v>
      </c>
      <c r="BD57" s="49" t="s">
        <v>608</v>
      </c>
      <c r="BE57" s="49" t="s">
        <v>611</v>
      </c>
      <c r="BF57" s="42">
        <v>0</v>
      </c>
      <c r="BG57" s="42"/>
      <c r="BH57" s="42">
        <v>0</v>
      </c>
      <c r="BI57" s="42" t="s">
        <v>357</v>
      </c>
      <c r="BJ57" s="42" t="s">
        <v>358</v>
      </c>
      <c r="BK57" s="57">
        <v>44778</v>
      </c>
      <c r="BL57" s="42" t="s">
        <v>340</v>
      </c>
      <c r="BM57" s="42" t="s">
        <v>340</v>
      </c>
      <c r="BN57" s="42"/>
      <c r="BO57" s="42">
        <v>1</v>
      </c>
      <c r="BP57" s="42" t="s">
        <v>359</v>
      </c>
      <c r="BQ57" s="42" t="s">
        <v>359</v>
      </c>
      <c r="BR57" s="42" t="s">
        <v>562</v>
      </c>
      <c r="BS57" s="42"/>
      <c r="BT57" s="42" t="s">
        <v>360</v>
      </c>
      <c r="BU57" s="42" t="s">
        <v>317</v>
      </c>
      <c r="BV57" s="42" t="s">
        <v>317</v>
      </c>
      <c r="BW57" s="42"/>
      <c r="BX57" s="42"/>
      <c r="BY57" s="42" t="s">
        <v>353</v>
      </c>
      <c r="BZ57" s="42" t="s">
        <v>353</v>
      </c>
      <c r="CA57" s="42"/>
      <c r="CB57" s="42" t="s">
        <v>353</v>
      </c>
      <c r="CC57" s="42"/>
      <c r="CD57" s="42"/>
      <c r="CE57" s="42"/>
      <c r="CF57" s="42"/>
      <c r="CG57" s="26" t="s">
        <v>609</v>
      </c>
    </row>
    <row r="58" hidden="1" spans="1:85">
      <c r="A58" s="34">
        <v>629</v>
      </c>
      <c r="B58" s="42" t="s">
        <v>612</v>
      </c>
      <c r="C58" s="46" t="s">
        <v>613</v>
      </c>
      <c r="D58" s="42" t="s">
        <v>614</v>
      </c>
      <c r="E58" s="43">
        <v>28.83353333</v>
      </c>
      <c r="F58" s="43">
        <v>-13.17448333</v>
      </c>
      <c r="G58" s="42" t="s">
        <v>337</v>
      </c>
      <c r="H58" s="37">
        <v>2</v>
      </c>
      <c r="I58" s="42" t="s">
        <v>338</v>
      </c>
      <c r="J58" s="42" t="s">
        <v>339</v>
      </c>
      <c r="K58" s="42" t="s">
        <v>317</v>
      </c>
      <c r="L58" s="42" t="s">
        <v>317</v>
      </c>
      <c r="M58" s="42" t="s">
        <v>317</v>
      </c>
      <c r="N58" s="42" t="s">
        <v>318</v>
      </c>
      <c r="O58" s="42" t="s">
        <v>364</v>
      </c>
      <c r="P58" s="42" t="s">
        <v>365</v>
      </c>
      <c r="Q58" s="42" t="s">
        <v>320</v>
      </c>
      <c r="R58" s="42" t="s">
        <v>320</v>
      </c>
      <c r="S58" s="42" t="s">
        <v>321</v>
      </c>
      <c r="T58" s="42" t="s">
        <v>344</v>
      </c>
      <c r="U58" s="42" t="s">
        <v>323</v>
      </c>
      <c r="V58" s="52">
        <v>50</v>
      </c>
      <c r="W58" s="42" t="s">
        <v>366</v>
      </c>
      <c r="X58" s="42" t="s">
        <v>345</v>
      </c>
      <c r="Y58" s="42" t="s">
        <v>2</v>
      </c>
      <c r="Z58" s="42" t="s">
        <v>2</v>
      </c>
      <c r="AA58" s="42" t="s">
        <v>346</v>
      </c>
      <c r="AB58" s="42" t="s">
        <v>347</v>
      </c>
      <c r="AC58" s="42" t="s">
        <v>348</v>
      </c>
      <c r="AD58" s="42" t="s">
        <v>348</v>
      </c>
      <c r="AE58" s="42" t="s">
        <v>391</v>
      </c>
      <c r="AF58" s="42" t="s">
        <v>391</v>
      </c>
      <c r="AG58" s="42">
        <v>16</v>
      </c>
      <c r="AH58" s="42" t="s">
        <v>350</v>
      </c>
      <c r="AI58" s="42">
        <v>0</v>
      </c>
      <c r="AJ58" s="42" t="s">
        <v>370</v>
      </c>
      <c r="AK58" s="42">
        <v>0</v>
      </c>
      <c r="AL58" s="42">
        <v>600</v>
      </c>
      <c r="AM58" s="42" t="s">
        <v>371</v>
      </c>
      <c r="AN58" s="42" t="s">
        <v>372</v>
      </c>
      <c r="AO58" s="42">
        <v>250</v>
      </c>
      <c r="AP58" s="42" t="s">
        <v>384</v>
      </c>
      <c r="AQ58" s="42">
        <v>600</v>
      </c>
      <c r="AR58" s="42">
        <v>2</v>
      </c>
      <c r="AS58" s="42">
        <v>600</v>
      </c>
      <c r="AT58" s="42">
        <v>24</v>
      </c>
      <c r="AU58" s="42" t="s">
        <v>385</v>
      </c>
      <c r="AV58" s="42" t="s">
        <v>385</v>
      </c>
      <c r="AW58" s="42">
        <v>18000</v>
      </c>
      <c r="AX58" s="42">
        <v>18000</v>
      </c>
      <c r="AY58" s="42">
        <v>2</v>
      </c>
      <c r="AZ58" s="51">
        <v>53</v>
      </c>
      <c r="BA58" s="42">
        <v>0</v>
      </c>
      <c r="BB58" s="42">
        <v>2</v>
      </c>
      <c r="BC58" s="42" t="s">
        <v>615</v>
      </c>
      <c r="BD58" s="49" t="s">
        <v>612</v>
      </c>
      <c r="BE58" s="49">
        <v>0</v>
      </c>
      <c r="BF58" s="42" t="s">
        <v>356</v>
      </c>
      <c r="BG58" s="42"/>
      <c r="BH58" s="42">
        <v>0</v>
      </c>
      <c r="BI58" s="42" t="s">
        <v>357</v>
      </c>
      <c r="BJ58" s="42" t="s">
        <v>358</v>
      </c>
      <c r="BK58" s="57">
        <v>44778</v>
      </c>
      <c r="BL58" s="42" t="s">
        <v>317</v>
      </c>
      <c r="BM58" s="42" t="s">
        <v>317</v>
      </c>
      <c r="BN58" s="42"/>
      <c r="BO58" s="42"/>
      <c r="BP58" s="42" t="s">
        <v>359</v>
      </c>
      <c r="BQ58" s="42" t="s">
        <v>359</v>
      </c>
      <c r="BR58" s="42" t="s">
        <v>359</v>
      </c>
      <c r="BS58" s="42"/>
      <c r="BT58" s="42" t="s">
        <v>360</v>
      </c>
      <c r="BU58" s="42" t="s">
        <v>317</v>
      </c>
      <c r="BV58" s="42" t="s">
        <v>317</v>
      </c>
      <c r="BW58" s="42"/>
      <c r="BX58" s="42"/>
      <c r="BY58" s="42" t="s">
        <v>353</v>
      </c>
      <c r="BZ58" s="42" t="s">
        <v>353</v>
      </c>
      <c r="CA58" s="42"/>
      <c r="CB58" s="42" t="s">
        <v>353</v>
      </c>
      <c r="CC58" s="42"/>
      <c r="CD58" s="42"/>
      <c r="CE58" s="42"/>
      <c r="CF58" s="42"/>
      <c r="CG58" s="26" t="s">
        <v>613</v>
      </c>
    </row>
    <row r="59" hidden="1" spans="1:85">
      <c r="A59" s="39">
        <v>1336</v>
      </c>
      <c r="B59" s="42" t="s">
        <v>616</v>
      </c>
      <c r="C59" s="46" t="s">
        <v>617</v>
      </c>
      <c r="D59" s="42" t="s">
        <v>618</v>
      </c>
      <c r="E59" s="43">
        <v>28.35833333</v>
      </c>
      <c r="F59" s="43">
        <v>-12.85388889</v>
      </c>
      <c r="G59" s="42" t="s">
        <v>337</v>
      </c>
      <c r="H59" s="37">
        <v>2.5</v>
      </c>
      <c r="I59" s="42" t="s">
        <v>338</v>
      </c>
      <c r="J59" s="42" t="s">
        <v>619</v>
      </c>
      <c r="K59" s="42" t="s">
        <v>317</v>
      </c>
      <c r="L59" s="42" t="s">
        <v>317</v>
      </c>
      <c r="M59" s="42" t="s">
        <v>317</v>
      </c>
      <c r="N59" s="42" t="s">
        <v>318</v>
      </c>
      <c r="O59" s="42" t="s">
        <v>364</v>
      </c>
      <c r="P59" s="42" t="s">
        <v>365</v>
      </c>
      <c r="Q59" s="42" t="s">
        <v>320</v>
      </c>
      <c r="R59" s="42" t="s">
        <v>320</v>
      </c>
      <c r="S59" s="42" t="s">
        <v>321</v>
      </c>
      <c r="T59" s="42" t="s">
        <v>344</v>
      </c>
      <c r="U59" s="42" t="s">
        <v>323</v>
      </c>
      <c r="V59" s="52">
        <v>50</v>
      </c>
      <c r="W59" s="42" t="s">
        <v>366</v>
      </c>
      <c r="X59" s="42" t="s">
        <v>620</v>
      </c>
      <c r="Y59" s="42" t="s">
        <v>2</v>
      </c>
      <c r="Z59" s="42" t="s">
        <v>2</v>
      </c>
      <c r="AA59" s="42" t="s">
        <v>346</v>
      </c>
      <c r="AB59" s="42" t="s">
        <v>347</v>
      </c>
      <c r="AC59" s="42" t="s">
        <v>348</v>
      </c>
      <c r="AD59" s="42" t="s">
        <v>348</v>
      </c>
      <c r="AE59" s="42" t="s">
        <v>382</v>
      </c>
      <c r="AF59" s="42" t="s">
        <v>382</v>
      </c>
      <c r="AG59" s="42">
        <v>20</v>
      </c>
      <c r="AH59" s="42" t="s">
        <v>350</v>
      </c>
      <c r="AI59" s="42">
        <v>0</v>
      </c>
      <c r="AJ59" s="42" t="s">
        <v>351</v>
      </c>
      <c r="AK59" s="42">
        <v>0</v>
      </c>
      <c r="AL59" s="42">
        <v>600</v>
      </c>
      <c r="AM59" s="42" t="s">
        <v>371</v>
      </c>
      <c r="AN59" s="42" t="s">
        <v>372</v>
      </c>
      <c r="AO59" s="42">
        <v>250</v>
      </c>
      <c r="AP59" s="42" t="s">
        <v>373</v>
      </c>
      <c r="AQ59" s="42">
        <v>600</v>
      </c>
      <c r="AR59" s="42">
        <v>2</v>
      </c>
      <c r="AS59" s="42">
        <v>600</v>
      </c>
      <c r="AT59" s="42">
        <v>24</v>
      </c>
      <c r="AU59" s="42" t="s">
        <v>385</v>
      </c>
      <c r="AV59" s="42" t="s">
        <v>385</v>
      </c>
      <c r="AW59" s="42">
        <v>18000</v>
      </c>
      <c r="AX59" s="42">
        <v>18000</v>
      </c>
      <c r="AY59" s="42">
        <v>2</v>
      </c>
      <c r="AZ59" s="51">
        <v>45</v>
      </c>
      <c r="BA59" s="42">
        <v>0</v>
      </c>
      <c r="BB59" s="42">
        <v>2</v>
      </c>
      <c r="BC59" s="42" t="s">
        <v>375</v>
      </c>
      <c r="BD59" s="49" t="s">
        <v>616</v>
      </c>
      <c r="BE59" s="49" t="s">
        <v>621</v>
      </c>
      <c r="BF59" s="42">
        <v>0</v>
      </c>
      <c r="BG59" s="42"/>
      <c r="BH59" s="42">
        <v>0</v>
      </c>
      <c r="BI59" s="42" t="s">
        <v>357</v>
      </c>
      <c r="BJ59" s="42" t="s">
        <v>358</v>
      </c>
      <c r="BK59" s="57">
        <v>44778</v>
      </c>
      <c r="BL59" s="42" t="s">
        <v>317</v>
      </c>
      <c r="BM59" s="42" t="s">
        <v>317</v>
      </c>
      <c r="BN59" s="42"/>
      <c r="BO59" s="42"/>
      <c r="BP59" s="42" t="s">
        <v>359</v>
      </c>
      <c r="BQ59" s="42" t="s">
        <v>359</v>
      </c>
      <c r="BR59" s="42" t="s">
        <v>359</v>
      </c>
      <c r="BS59" s="42"/>
      <c r="BT59" s="42" t="s">
        <v>360</v>
      </c>
      <c r="BU59" s="42" t="s">
        <v>317</v>
      </c>
      <c r="BV59" s="42" t="s">
        <v>317</v>
      </c>
      <c r="BW59" s="42"/>
      <c r="BX59" s="42"/>
      <c r="BY59" s="42" t="s">
        <v>353</v>
      </c>
      <c r="BZ59" s="42" t="s">
        <v>353</v>
      </c>
      <c r="CA59" s="42"/>
      <c r="CB59" s="42" t="s">
        <v>353</v>
      </c>
      <c r="CC59" s="42"/>
      <c r="CD59" s="42"/>
      <c r="CE59" s="42"/>
      <c r="CF59" s="42"/>
      <c r="CG59" s="26" t="s">
        <v>617</v>
      </c>
    </row>
    <row r="60" hidden="1" spans="1:85">
      <c r="A60" s="34">
        <v>1565</v>
      </c>
      <c r="B60" s="42" t="s">
        <v>622</v>
      </c>
      <c r="C60" s="46" t="s">
        <v>623</v>
      </c>
      <c r="D60" s="42" t="s">
        <v>624</v>
      </c>
      <c r="E60" s="43">
        <v>28.36992778</v>
      </c>
      <c r="F60" s="43">
        <v>-13.13216944</v>
      </c>
      <c r="G60" s="42" t="s">
        <v>337</v>
      </c>
      <c r="H60" s="37">
        <v>2.5</v>
      </c>
      <c r="I60" s="42" t="s">
        <v>338</v>
      </c>
      <c r="J60" s="42" t="s">
        <v>545</v>
      </c>
      <c r="K60" s="42" t="s">
        <v>340</v>
      </c>
      <c r="L60" s="42" t="s">
        <v>340</v>
      </c>
      <c r="M60" s="42" t="s">
        <v>317</v>
      </c>
      <c r="N60" s="42" t="s">
        <v>402</v>
      </c>
      <c r="O60" s="42" t="s">
        <v>364</v>
      </c>
      <c r="P60" s="42" t="s">
        <v>380</v>
      </c>
      <c r="Q60" s="42" t="s">
        <v>320</v>
      </c>
      <c r="R60" s="42" t="s">
        <v>390</v>
      </c>
      <c r="S60" s="42" t="s">
        <v>321</v>
      </c>
      <c r="T60" s="42" t="s">
        <v>344</v>
      </c>
      <c r="U60" s="42" t="s">
        <v>323</v>
      </c>
      <c r="V60" s="52">
        <v>48</v>
      </c>
      <c r="W60" s="42" t="s">
        <v>366</v>
      </c>
      <c r="X60" s="42" t="s">
        <v>546</v>
      </c>
      <c r="Y60" s="42" t="s">
        <v>2</v>
      </c>
      <c r="Z60" s="42" t="s">
        <v>2</v>
      </c>
      <c r="AA60" s="42" t="s">
        <v>346</v>
      </c>
      <c r="AB60" s="42" t="s">
        <v>347</v>
      </c>
      <c r="AC60" s="42" t="s">
        <v>348</v>
      </c>
      <c r="AD60" s="42" t="s">
        <v>348</v>
      </c>
      <c r="AE60" s="42" t="s">
        <v>382</v>
      </c>
      <c r="AF60" s="42" t="s">
        <v>382</v>
      </c>
      <c r="AG60" s="42">
        <v>20</v>
      </c>
      <c r="AH60" s="42" t="s">
        <v>350</v>
      </c>
      <c r="AI60" s="42" t="s">
        <v>369</v>
      </c>
      <c r="AJ60" s="42" t="s">
        <v>351</v>
      </c>
      <c r="AK60" s="42">
        <v>0</v>
      </c>
      <c r="AL60" s="42">
        <v>600</v>
      </c>
      <c r="AM60" s="42" t="s">
        <v>371</v>
      </c>
      <c r="AN60" s="42" t="s">
        <v>372</v>
      </c>
      <c r="AO60" s="42">
        <v>250</v>
      </c>
      <c r="AP60" s="42" t="s">
        <v>333</v>
      </c>
      <c r="AQ60" s="42">
        <v>500</v>
      </c>
      <c r="AR60" s="42">
        <v>48</v>
      </c>
      <c r="AS60" s="42">
        <v>100</v>
      </c>
      <c r="AT60" s="42">
        <f>AQ60/AS60</f>
        <v>5</v>
      </c>
      <c r="AU60" s="42" t="s">
        <v>385</v>
      </c>
      <c r="AV60" s="42" t="s">
        <v>385</v>
      </c>
      <c r="AW60" s="42">
        <v>18000</v>
      </c>
      <c r="AX60" s="42">
        <v>18000</v>
      </c>
      <c r="AY60" s="42">
        <v>2</v>
      </c>
      <c r="AZ60" s="51">
        <v>79</v>
      </c>
      <c r="BA60" s="42">
        <v>0</v>
      </c>
      <c r="BB60" s="42">
        <v>1</v>
      </c>
      <c r="BC60" s="42" t="s">
        <v>346</v>
      </c>
      <c r="BD60" s="49" t="s">
        <v>622</v>
      </c>
      <c r="BE60" s="49">
        <v>0</v>
      </c>
      <c r="BF60" s="42">
        <v>0</v>
      </c>
      <c r="BG60" s="42"/>
      <c r="BH60" s="42">
        <v>0</v>
      </c>
      <c r="BI60" s="42" t="s">
        <v>357</v>
      </c>
      <c r="BJ60" s="42" t="s">
        <v>358</v>
      </c>
      <c r="BK60" s="57">
        <v>44778</v>
      </c>
      <c r="BL60" s="42" t="s">
        <v>317</v>
      </c>
      <c r="BM60" s="42" t="s">
        <v>317</v>
      </c>
      <c r="BN60" s="42"/>
      <c r="BO60" s="42"/>
      <c r="BP60" s="42" t="s">
        <v>359</v>
      </c>
      <c r="BQ60" s="42" t="s">
        <v>359</v>
      </c>
      <c r="BR60" s="42" t="s">
        <v>359</v>
      </c>
      <c r="BS60" s="42"/>
      <c r="BT60" s="42" t="s">
        <v>360</v>
      </c>
      <c r="BU60" s="42" t="s">
        <v>317</v>
      </c>
      <c r="BV60" s="42" t="s">
        <v>317</v>
      </c>
      <c r="BW60" s="42"/>
      <c r="BX60" s="42"/>
      <c r="BY60" s="42" t="s">
        <v>353</v>
      </c>
      <c r="BZ60" s="42" t="s">
        <v>353</v>
      </c>
      <c r="CA60" s="42"/>
      <c r="CB60" s="42" t="s">
        <v>353</v>
      </c>
      <c r="CC60" s="42"/>
      <c r="CD60" s="42"/>
      <c r="CE60" s="42"/>
      <c r="CF60" s="42"/>
      <c r="CG60" s="26" t="s">
        <v>623</v>
      </c>
    </row>
    <row r="61" hidden="1" spans="1:85">
      <c r="A61" s="34">
        <v>23</v>
      </c>
      <c r="B61" s="42" t="s">
        <v>625</v>
      </c>
      <c r="C61" s="46" t="s">
        <v>626</v>
      </c>
      <c r="D61" s="42" t="s">
        <v>627</v>
      </c>
      <c r="E61" s="43">
        <v>28.33575</v>
      </c>
      <c r="F61" s="47">
        <v>-14.01609</v>
      </c>
      <c r="G61" s="42" t="s">
        <v>337</v>
      </c>
      <c r="H61" s="37">
        <v>2</v>
      </c>
      <c r="I61" s="42" t="s">
        <v>338</v>
      </c>
      <c r="J61" s="42" t="s">
        <v>545</v>
      </c>
      <c r="K61" s="42" t="s">
        <v>317</v>
      </c>
      <c r="L61" s="42" t="s">
        <v>317</v>
      </c>
      <c r="M61" s="42" t="s">
        <v>317</v>
      </c>
      <c r="N61" s="42" t="s">
        <v>318</v>
      </c>
      <c r="O61" s="42" t="s">
        <v>364</v>
      </c>
      <c r="P61" s="42" t="s">
        <v>365</v>
      </c>
      <c r="Q61" s="42" t="s">
        <v>320</v>
      </c>
      <c r="R61" s="42" t="s">
        <v>320</v>
      </c>
      <c r="S61" s="42" t="s">
        <v>321</v>
      </c>
      <c r="T61" s="42" t="s">
        <v>344</v>
      </c>
      <c r="U61" s="42" t="s">
        <v>323</v>
      </c>
      <c r="V61" s="52">
        <v>60</v>
      </c>
      <c r="W61" s="42" t="s">
        <v>366</v>
      </c>
      <c r="X61" s="42" t="s">
        <v>546</v>
      </c>
      <c r="Y61" s="42" t="s">
        <v>2</v>
      </c>
      <c r="Z61" s="42" t="s">
        <v>2</v>
      </c>
      <c r="AA61" s="42" t="s">
        <v>346</v>
      </c>
      <c r="AB61" s="42" t="s">
        <v>347</v>
      </c>
      <c r="AC61" s="42" t="s">
        <v>348</v>
      </c>
      <c r="AD61" s="42" t="s">
        <v>348</v>
      </c>
      <c r="AE61" s="42" t="s">
        <v>368</v>
      </c>
      <c r="AF61" s="42" t="s">
        <v>368</v>
      </c>
      <c r="AG61" s="42">
        <v>16</v>
      </c>
      <c r="AH61" s="42" t="s">
        <v>368</v>
      </c>
      <c r="AI61" s="42" t="s">
        <v>369</v>
      </c>
      <c r="AJ61" s="42" t="s">
        <v>370</v>
      </c>
      <c r="AK61" s="42">
        <v>0</v>
      </c>
      <c r="AL61" s="42">
        <v>600</v>
      </c>
      <c r="AM61" s="42" t="s">
        <v>371</v>
      </c>
      <c r="AN61" s="42" t="s">
        <v>372</v>
      </c>
      <c r="AO61" s="42">
        <v>250</v>
      </c>
      <c r="AP61" s="42" t="s">
        <v>503</v>
      </c>
      <c r="AQ61" s="42">
        <v>1056</v>
      </c>
      <c r="AR61" s="42">
        <v>12</v>
      </c>
      <c r="AS61" s="42">
        <v>176</v>
      </c>
      <c r="AT61" s="42">
        <v>24</v>
      </c>
      <c r="AU61" s="42" t="s">
        <v>385</v>
      </c>
      <c r="AV61" s="42" t="s">
        <v>385</v>
      </c>
      <c r="AW61" s="42">
        <v>18000</v>
      </c>
      <c r="AX61" s="42">
        <v>18000</v>
      </c>
      <c r="AY61" s="42">
        <v>2</v>
      </c>
      <c r="AZ61" s="51">
        <v>89</v>
      </c>
      <c r="BA61" s="42">
        <v>0</v>
      </c>
      <c r="BB61" s="42">
        <v>1</v>
      </c>
      <c r="BC61" s="42" t="s">
        <v>346</v>
      </c>
      <c r="BD61" s="49" t="s">
        <v>625</v>
      </c>
      <c r="BE61" s="49">
        <v>0</v>
      </c>
      <c r="BF61" s="42">
        <v>0</v>
      </c>
      <c r="BG61" s="42"/>
      <c r="BH61" s="42">
        <v>0</v>
      </c>
      <c r="BI61" s="42" t="s">
        <v>357</v>
      </c>
      <c r="BJ61" s="42" t="s">
        <v>358</v>
      </c>
      <c r="BK61" s="57">
        <v>44778</v>
      </c>
      <c r="BL61" s="42" t="s">
        <v>317</v>
      </c>
      <c r="BM61" s="42" t="s">
        <v>317</v>
      </c>
      <c r="BN61" s="42"/>
      <c r="BO61" s="42"/>
      <c r="BP61" s="42" t="s">
        <v>359</v>
      </c>
      <c r="BQ61" s="42" t="s">
        <v>359</v>
      </c>
      <c r="BR61" s="42" t="s">
        <v>359</v>
      </c>
      <c r="BS61" s="42"/>
      <c r="BT61" s="42" t="s">
        <v>360</v>
      </c>
      <c r="BU61" s="42" t="s">
        <v>317</v>
      </c>
      <c r="BV61" s="42" t="s">
        <v>317</v>
      </c>
      <c r="BW61" s="42"/>
      <c r="BX61" s="42"/>
      <c r="BY61" s="42" t="s">
        <v>353</v>
      </c>
      <c r="BZ61" s="42" t="s">
        <v>353</v>
      </c>
      <c r="CA61" s="42"/>
      <c r="CB61" s="42" t="s">
        <v>353</v>
      </c>
      <c r="CC61" s="42"/>
      <c r="CD61" s="42"/>
      <c r="CE61" s="42"/>
      <c r="CF61" s="42"/>
      <c r="CG61" s="26" t="s">
        <v>626</v>
      </c>
    </row>
    <row r="62" hidden="1" spans="1:85">
      <c r="A62" s="34">
        <v>357</v>
      </c>
      <c r="B62" s="42" t="s">
        <v>628</v>
      </c>
      <c r="C62" s="46" t="s">
        <v>629</v>
      </c>
      <c r="D62" s="42" t="s">
        <v>630</v>
      </c>
      <c r="E62" s="43">
        <v>28.35937</v>
      </c>
      <c r="F62" s="43">
        <v>-13.12831</v>
      </c>
      <c r="G62" s="42" t="s">
        <v>337</v>
      </c>
      <c r="H62" s="37">
        <v>2</v>
      </c>
      <c r="I62" s="42" t="s">
        <v>338</v>
      </c>
      <c r="J62" s="42" t="s">
        <v>545</v>
      </c>
      <c r="K62" s="42" t="s">
        <v>317</v>
      </c>
      <c r="L62" s="42" t="s">
        <v>317</v>
      </c>
      <c r="M62" s="42" t="s">
        <v>317</v>
      </c>
      <c r="N62" s="42" t="s">
        <v>402</v>
      </c>
      <c r="O62" s="42" t="s">
        <v>364</v>
      </c>
      <c r="P62" s="42" t="s">
        <v>365</v>
      </c>
      <c r="Q62" s="42" t="s">
        <v>320</v>
      </c>
      <c r="R62" s="42" t="s">
        <v>320</v>
      </c>
      <c r="S62" s="42" t="s">
        <v>321</v>
      </c>
      <c r="T62" s="42" t="s">
        <v>344</v>
      </c>
      <c r="U62" s="42" t="s">
        <v>323</v>
      </c>
      <c r="V62" s="52">
        <v>30</v>
      </c>
      <c r="W62" s="42" t="s">
        <v>325</v>
      </c>
      <c r="X62" s="42" t="s">
        <v>546</v>
      </c>
      <c r="Y62" s="42" t="s">
        <v>2</v>
      </c>
      <c r="Z62" s="42" t="s">
        <v>2</v>
      </c>
      <c r="AA62" s="42" t="s">
        <v>346</v>
      </c>
      <c r="AB62" s="42" t="s">
        <v>347</v>
      </c>
      <c r="AC62" s="42" t="s">
        <v>348</v>
      </c>
      <c r="AD62" s="42" t="s">
        <v>348</v>
      </c>
      <c r="AE62" s="42" t="s">
        <v>368</v>
      </c>
      <c r="AF62" s="42" t="s">
        <v>368</v>
      </c>
      <c r="AG62" s="42">
        <v>16</v>
      </c>
      <c r="AH62" s="42" t="s">
        <v>368</v>
      </c>
      <c r="AI62" s="42" t="s">
        <v>369</v>
      </c>
      <c r="AJ62" s="42" t="s">
        <v>370</v>
      </c>
      <c r="AK62" s="42">
        <v>0</v>
      </c>
      <c r="AL62" s="42">
        <v>600</v>
      </c>
      <c r="AM62" s="42" t="s">
        <v>371</v>
      </c>
      <c r="AN62" s="42" t="s">
        <v>372</v>
      </c>
      <c r="AO62" s="42">
        <v>250</v>
      </c>
      <c r="AP62" s="42" t="s">
        <v>333</v>
      </c>
      <c r="AQ62" s="42">
        <v>300</v>
      </c>
      <c r="AR62" s="42">
        <v>48</v>
      </c>
      <c r="AS62" s="42">
        <v>100</v>
      </c>
      <c r="AT62" s="42">
        <f>AQ62/AS62</f>
        <v>3</v>
      </c>
      <c r="AU62" s="42" t="s">
        <v>327</v>
      </c>
      <c r="AV62" s="42" t="s">
        <v>327</v>
      </c>
      <c r="AW62" s="42" t="s">
        <v>327</v>
      </c>
      <c r="AX62" s="42" t="s">
        <v>353</v>
      </c>
      <c r="AY62" s="42" t="s">
        <v>327</v>
      </c>
      <c r="AZ62" s="51">
        <v>42</v>
      </c>
      <c r="BA62" s="42">
        <v>0</v>
      </c>
      <c r="BB62" s="42">
        <v>2</v>
      </c>
      <c r="BC62" s="42" t="s">
        <v>375</v>
      </c>
      <c r="BD62" s="49" t="s">
        <v>628</v>
      </c>
      <c r="BE62" s="49" t="s">
        <v>631</v>
      </c>
      <c r="BF62" s="42">
        <v>0</v>
      </c>
      <c r="BG62" s="42"/>
      <c r="BH62" s="42">
        <v>0</v>
      </c>
      <c r="BI62" s="42" t="s">
        <v>357</v>
      </c>
      <c r="BJ62" s="42" t="s">
        <v>358</v>
      </c>
      <c r="BK62" s="57">
        <v>44778</v>
      </c>
      <c r="BL62" s="42" t="s">
        <v>340</v>
      </c>
      <c r="BM62" s="42" t="s">
        <v>340</v>
      </c>
      <c r="BN62" s="42"/>
      <c r="BO62" s="42"/>
      <c r="BP62" s="42" t="s">
        <v>359</v>
      </c>
      <c r="BQ62" s="42" t="s">
        <v>359</v>
      </c>
      <c r="BR62" s="42" t="s">
        <v>508</v>
      </c>
      <c r="BS62" s="42"/>
      <c r="BT62" s="42" t="s">
        <v>360</v>
      </c>
      <c r="BU62" s="42" t="s">
        <v>317</v>
      </c>
      <c r="BV62" s="42" t="s">
        <v>317</v>
      </c>
      <c r="BW62" s="42"/>
      <c r="BX62" s="42"/>
      <c r="BY62" s="42" t="s">
        <v>353</v>
      </c>
      <c r="BZ62" s="42" t="s">
        <v>353</v>
      </c>
      <c r="CA62" s="42"/>
      <c r="CB62" s="42" t="s">
        <v>353</v>
      </c>
      <c r="CC62" s="42"/>
      <c r="CD62" s="42"/>
      <c r="CE62" s="42"/>
      <c r="CF62" s="42"/>
      <c r="CG62" s="26" t="s">
        <v>629</v>
      </c>
    </row>
    <row r="63" hidden="1" spans="1:85">
      <c r="A63" s="34">
        <v>1149</v>
      </c>
      <c r="B63" s="42" t="s">
        <v>632</v>
      </c>
      <c r="C63" s="46" t="s">
        <v>633</v>
      </c>
      <c r="D63" s="42" t="s">
        <v>634</v>
      </c>
      <c r="E63" s="43">
        <v>28.33275</v>
      </c>
      <c r="F63" s="43">
        <v>-13.10713</v>
      </c>
      <c r="G63" s="42" t="s">
        <v>337</v>
      </c>
      <c r="H63" s="37">
        <v>2</v>
      </c>
      <c r="I63" s="42" t="s">
        <v>338</v>
      </c>
      <c r="J63" s="42" t="s">
        <v>545</v>
      </c>
      <c r="K63" s="42" t="s">
        <v>317</v>
      </c>
      <c r="L63" s="42" t="s">
        <v>317</v>
      </c>
      <c r="M63" s="42" t="s">
        <v>317</v>
      </c>
      <c r="N63" s="42" t="s">
        <v>402</v>
      </c>
      <c r="O63" s="42" t="s">
        <v>364</v>
      </c>
      <c r="P63" s="42" t="s">
        <v>343</v>
      </c>
      <c r="Q63" s="42" t="s">
        <v>320</v>
      </c>
      <c r="R63" s="42" t="s">
        <v>320</v>
      </c>
      <c r="S63" s="42" t="s">
        <v>321</v>
      </c>
      <c r="T63" s="42" t="s">
        <v>344</v>
      </c>
      <c r="U63" s="42" t="s">
        <v>323</v>
      </c>
      <c r="V63" s="52">
        <v>36</v>
      </c>
      <c r="W63" s="42" t="s">
        <v>366</v>
      </c>
      <c r="X63" s="42" t="s">
        <v>546</v>
      </c>
      <c r="Y63" s="42" t="s">
        <v>2</v>
      </c>
      <c r="Z63" s="42" t="s">
        <v>2</v>
      </c>
      <c r="AA63" s="42" t="s">
        <v>346</v>
      </c>
      <c r="AB63" s="42" t="s">
        <v>347</v>
      </c>
      <c r="AC63" s="42" t="s">
        <v>348</v>
      </c>
      <c r="AD63" s="42" t="s">
        <v>348</v>
      </c>
      <c r="AE63" s="42" t="s">
        <v>368</v>
      </c>
      <c r="AF63" s="42" t="s">
        <v>368</v>
      </c>
      <c r="AG63" s="42">
        <v>16</v>
      </c>
      <c r="AH63" s="42" t="s">
        <v>368</v>
      </c>
      <c r="AI63" s="42" t="s">
        <v>369</v>
      </c>
      <c r="AJ63" s="42" t="s">
        <v>370</v>
      </c>
      <c r="AK63" s="42">
        <v>0</v>
      </c>
      <c r="AL63" s="42">
        <v>600</v>
      </c>
      <c r="AM63" s="42" t="s">
        <v>371</v>
      </c>
      <c r="AN63" s="42" t="s">
        <v>372</v>
      </c>
      <c r="AO63" s="42">
        <v>250</v>
      </c>
      <c r="AP63" s="42" t="s">
        <v>384</v>
      </c>
      <c r="AQ63" s="42">
        <v>600</v>
      </c>
      <c r="AR63" s="42">
        <v>2</v>
      </c>
      <c r="AS63" s="42">
        <v>600</v>
      </c>
      <c r="AT63" s="42">
        <v>24</v>
      </c>
      <c r="AU63" s="42" t="s">
        <v>607</v>
      </c>
      <c r="AV63" s="42" t="s">
        <v>607</v>
      </c>
      <c r="AW63" s="42">
        <v>18000</v>
      </c>
      <c r="AX63" s="42">
        <v>18000</v>
      </c>
      <c r="AY63" s="42">
        <v>2</v>
      </c>
      <c r="AZ63" s="51">
        <v>90</v>
      </c>
      <c r="BA63" s="42">
        <v>0</v>
      </c>
      <c r="BB63" s="42">
        <v>2</v>
      </c>
      <c r="BC63" s="42" t="s">
        <v>375</v>
      </c>
      <c r="BD63" s="49" t="s">
        <v>632</v>
      </c>
      <c r="BE63" s="49" t="s">
        <v>635</v>
      </c>
      <c r="BF63" s="42">
        <v>0</v>
      </c>
      <c r="BG63" s="42"/>
      <c r="BH63" s="42">
        <v>0</v>
      </c>
      <c r="BI63" s="42" t="s">
        <v>357</v>
      </c>
      <c r="BJ63" s="42" t="s">
        <v>358</v>
      </c>
      <c r="BK63" s="57">
        <v>44778</v>
      </c>
      <c r="BL63" s="42" t="s">
        <v>317</v>
      </c>
      <c r="BM63" s="42" t="s">
        <v>317</v>
      </c>
      <c r="BN63" s="42"/>
      <c r="BO63" s="42"/>
      <c r="BP63" s="42" t="s">
        <v>359</v>
      </c>
      <c r="BQ63" s="42" t="s">
        <v>359</v>
      </c>
      <c r="BR63" s="42" t="s">
        <v>359</v>
      </c>
      <c r="BS63" s="42"/>
      <c r="BT63" s="42" t="s">
        <v>360</v>
      </c>
      <c r="BU63" s="42" t="s">
        <v>317</v>
      </c>
      <c r="BV63" s="42" t="s">
        <v>317</v>
      </c>
      <c r="BW63" s="42"/>
      <c r="BX63" s="42"/>
      <c r="BY63" s="42" t="s">
        <v>353</v>
      </c>
      <c r="BZ63" s="42" t="s">
        <v>353</v>
      </c>
      <c r="CA63" s="42"/>
      <c r="CB63" s="42" t="s">
        <v>353</v>
      </c>
      <c r="CC63" s="42"/>
      <c r="CD63" s="42"/>
      <c r="CE63" s="42"/>
      <c r="CF63" s="42"/>
      <c r="CG63" s="26" t="s">
        <v>633</v>
      </c>
    </row>
    <row r="64" hidden="1" spans="1:85">
      <c r="A64" s="39">
        <v>1246</v>
      </c>
      <c r="B64" s="42" t="s">
        <v>636</v>
      </c>
      <c r="C64" s="46" t="s">
        <v>637</v>
      </c>
      <c r="D64" s="42" t="s">
        <v>638</v>
      </c>
      <c r="E64" s="43">
        <v>28.31629</v>
      </c>
      <c r="F64" s="43">
        <v>-13.06224</v>
      </c>
      <c r="G64" s="42" t="s">
        <v>337</v>
      </c>
      <c r="H64" s="37">
        <v>2</v>
      </c>
      <c r="I64" s="42" t="s">
        <v>338</v>
      </c>
      <c r="J64" s="42" t="s">
        <v>545</v>
      </c>
      <c r="K64" s="42" t="s">
        <v>317</v>
      </c>
      <c r="L64" s="42" t="s">
        <v>317</v>
      </c>
      <c r="M64" s="42" t="s">
        <v>317</v>
      </c>
      <c r="N64" s="42" t="s">
        <v>318</v>
      </c>
      <c r="O64" s="42" t="s">
        <v>364</v>
      </c>
      <c r="P64" s="42" t="s">
        <v>365</v>
      </c>
      <c r="Q64" s="42" t="s">
        <v>320</v>
      </c>
      <c r="R64" s="42" t="s">
        <v>320</v>
      </c>
      <c r="S64" s="42" t="s">
        <v>321</v>
      </c>
      <c r="T64" s="42" t="s">
        <v>344</v>
      </c>
      <c r="U64" s="42" t="s">
        <v>323</v>
      </c>
      <c r="V64" s="52">
        <v>60</v>
      </c>
      <c r="W64" s="42" t="s">
        <v>325</v>
      </c>
      <c r="X64" s="42" t="s">
        <v>546</v>
      </c>
      <c r="Y64" s="42" t="s">
        <v>2</v>
      </c>
      <c r="Z64" s="42" t="s">
        <v>2</v>
      </c>
      <c r="AA64" s="42" t="s">
        <v>346</v>
      </c>
      <c r="AB64" s="42" t="s">
        <v>347</v>
      </c>
      <c r="AC64" s="42" t="s">
        <v>348</v>
      </c>
      <c r="AD64" s="42" t="s">
        <v>348</v>
      </c>
      <c r="AE64" s="42" t="s">
        <v>368</v>
      </c>
      <c r="AF64" s="42" t="s">
        <v>368</v>
      </c>
      <c r="AG64" s="42">
        <v>15</v>
      </c>
      <c r="AH64" s="42" t="s">
        <v>368</v>
      </c>
      <c r="AI64" s="42" t="s">
        <v>369</v>
      </c>
      <c r="AJ64" s="42" t="s">
        <v>370</v>
      </c>
      <c r="AK64" s="42">
        <v>0</v>
      </c>
      <c r="AL64" s="42">
        <v>600</v>
      </c>
      <c r="AM64" s="42" t="s">
        <v>371</v>
      </c>
      <c r="AN64" s="42" t="s">
        <v>372</v>
      </c>
      <c r="AO64" s="42">
        <v>250</v>
      </c>
      <c r="AP64" s="42" t="s">
        <v>503</v>
      </c>
      <c r="AQ64" s="42">
        <v>1056</v>
      </c>
      <c r="AR64" s="42">
        <v>12</v>
      </c>
      <c r="AS64" s="42">
        <v>176</v>
      </c>
      <c r="AT64" s="42">
        <v>24</v>
      </c>
      <c r="AU64" s="42" t="s">
        <v>327</v>
      </c>
      <c r="AV64" s="42" t="s">
        <v>327</v>
      </c>
      <c r="AW64" s="42" t="s">
        <v>327</v>
      </c>
      <c r="AX64" s="42" t="s">
        <v>353</v>
      </c>
      <c r="AY64" s="42" t="s">
        <v>327</v>
      </c>
      <c r="AZ64" s="51">
        <v>49</v>
      </c>
      <c r="BA64" s="42">
        <v>0</v>
      </c>
      <c r="BB64" s="42">
        <v>1</v>
      </c>
      <c r="BC64" s="42" t="s">
        <v>346</v>
      </c>
      <c r="BD64" s="49" t="s">
        <v>636</v>
      </c>
      <c r="BE64" s="49">
        <v>0</v>
      </c>
      <c r="BF64" s="42">
        <v>0</v>
      </c>
      <c r="BG64" s="42"/>
      <c r="BH64" s="42">
        <v>0</v>
      </c>
      <c r="BI64" s="42" t="s">
        <v>357</v>
      </c>
      <c r="BJ64" s="42" t="s">
        <v>358</v>
      </c>
      <c r="BK64" s="57">
        <v>44778</v>
      </c>
      <c r="BL64" s="42" t="s">
        <v>317</v>
      </c>
      <c r="BM64" s="42" t="s">
        <v>317</v>
      </c>
      <c r="BN64" s="42"/>
      <c r="BO64" s="42"/>
      <c r="BP64" s="42" t="s">
        <v>359</v>
      </c>
      <c r="BQ64" s="42" t="s">
        <v>359</v>
      </c>
      <c r="BR64" s="42" t="s">
        <v>359</v>
      </c>
      <c r="BS64" s="42"/>
      <c r="BT64" s="42" t="s">
        <v>360</v>
      </c>
      <c r="BU64" s="42" t="s">
        <v>317</v>
      </c>
      <c r="BV64" s="42" t="s">
        <v>317</v>
      </c>
      <c r="BW64" s="42"/>
      <c r="BX64" s="42"/>
      <c r="BY64" s="42" t="s">
        <v>353</v>
      </c>
      <c r="BZ64" s="42" t="s">
        <v>353</v>
      </c>
      <c r="CA64" s="42"/>
      <c r="CB64" s="42" t="s">
        <v>353</v>
      </c>
      <c r="CC64" s="42"/>
      <c r="CD64" s="42"/>
      <c r="CE64" s="42"/>
      <c r="CF64" s="42"/>
      <c r="CG64" s="26" t="s">
        <v>637</v>
      </c>
    </row>
    <row r="65" hidden="1" spans="1:85">
      <c r="A65" s="34">
        <v>1147</v>
      </c>
      <c r="B65" s="42" t="s">
        <v>639</v>
      </c>
      <c r="C65" s="46" t="s">
        <v>640</v>
      </c>
      <c r="D65" s="42" t="s">
        <v>641</v>
      </c>
      <c r="E65" s="43">
        <v>28.32531667</v>
      </c>
      <c r="F65" s="43">
        <v>-13.09868333</v>
      </c>
      <c r="G65" s="42" t="s">
        <v>337</v>
      </c>
      <c r="H65" s="37">
        <v>2</v>
      </c>
      <c r="I65" s="42" t="s">
        <v>338</v>
      </c>
      <c r="J65" s="42" t="s">
        <v>545</v>
      </c>
      <c r="K65" s="42" t="s">
        <v>317</v>
      </c>
      <c r="L65" s="42" t="s">
        <v>317</v>
      </c>
      <c r="M65" s="42" t="s">
        <v>317</v>
      </c>
      <c r="N65" s="42" t="s">
        <v>402</v>
      </c>
      <c r="O65" s="42" t="s">
        <v>364</v>
      </c>
      <c r="P65" s="42" t="s">
        <v>343</v>
      </c>
      <c r="Q65" s="42" t="s">
        <v>320</v>
      </c>
      <c r="R65" s="42" t="s">
        <v>516</v>
      </c>
      <c r="S65" s="42" t="s">
        <v>321</v>
      </c>
      <c r="T65" s="42" t="s">
        <v>344</v>
      </c>
      <c r="U65" s="42" t="s">
        <v>323</v>
      </c>
      <c r="V65" s="52">
        <v>60</v>
      </c>
      <c r="W65" s="42" t="s">
        <v>366</v>
      </c>
      <c r="X65" s="42" t="s">
        <v>546</v>
      </c>
      <c r="Y65" s="42" t="s">
        <v>2</v>
      </c>
      <c r="Z65" s="42" t="s">
        <v>2</v>
      </c>
      <c r="AA65" s="42" t="s">
        <v>346</v>
      </c>
      <c r="AB65" s="42" t="s">
        <v>347</v>
      </c>
      <c r="AC65" s="42" t="s">
        <v>348</v>
      </c>
      <c r="AD65" s="42" t="s">
        <v>348</v>
      </c>
      <c r="AE65" s="42" t="s">
        <v>561</v>
      </c>
      <c r="AF65" s="42" t="s">
        <v>561</v>
      </c>
      <c r="AG65" s="42">
        <v>16</v>
      </c>
      <c r="AH65" s="42" t="s">
        <v>368</v>
      </c>
      <c r="AI65" s="42" t="s">
        <v>369</v>
      </c>
      <c r="AJ65" s="42" t="s">
        <v>351</v>
      </c>
      <c r="AK65" s="42">
        <v>0</v>
      </c>
      <c r="AL65" s="42">
        <v>600</v>
      </c>
      <c r="AM65" s="42" t="s">
        <v>371</v>
      </c>
      <c r="AN65" s="42" t="s">
        <v>372</v>
      </c>
      <c r="AO65" s="42">
        <v>250</v>
      </c>
      <c r="AP65" s="42" t="s">
        <v>384</v>
      </c>
      <c r="AQ65" s="42">
        <v>600</v>
      </c>
      <c r="AR65" s="42">
        <v>2</v>
      </c>
      <c r="AS65" s="42">
        <v>600</v>
      </c>
      <c r="AT65" s="42">
        <v>24</v>
      </c>
      <c r="AU65" s="42" t="s">
        <v>448</v>
      </c>
      <c r="AV65" s="42" t="s">
        <v>448</v>
      </c>
      <c r="AW65" s="42">
        <v>18000</v>
      </c>
      <c r="AX65" s="42">
        <v>18000</v>
      </c>
      <c r="AY65" s="42">
        <v>2</v>
      </c>
      <c r="AZ65" s="51">
        <v>55</v>
      </c>
      <c r="BA65" s="42">
        <v>0</v>
      </c>
      <c r="BB65" s="42">
        <v>1</v>
      </c>
      <c r="BC65" s="42" t="s">
        <v>346</v>
      </c>
      <c r="BD65" s="49" t="s">
        <v>639</v>
      </c>
      <c r="BE65" s="49">
        <v>0</v>
      </c>
      <c r="BF65" s="42">
        <v>0</v>
      </c>
      <c r="BG65" s="42"/>
      <c r="BH65" s="42">
        <v>0</v>
      </c>
      <c r="BI65" s="42" t="s">
        <v>357</v>
      </c>
      <c r="BJ65" s="42" t="s">
        <v>358</v>
      </c>
      <c r="BK65" s="57">
        <v>44778</v>
      </c>
      <c r="BL65" s="42" t="s">
        <v>317</v>
      </c>
      <c r="BM65" s="42" t="s">
        <v>317</v>
      </c>
      <c r="BN65" s="42"/>
      <c r="BO65" s="42"/>
      <c r="BP65" s="42" t="s">
        <v>359</v>
      </c>
      <c r="BQ65" s="42" t="s">
        <v>359</v>
      </c>
      <c r="BR65" s="42" t="s">
        <v>359</v>
      </c>
      <c r="BS65" s="42"/>
      <c r="BT65" s="42" t="s">
        <v>360</v>
      </c>
      <c r="BU65" s="42" t="s">
        <v>317</v>
      </c>
      <c r="BV65" s="42" t="s">
        <v>317</v>
      </c>
      <c r="BW65" s="42"/>
      <c r="BX65" s="42"/>
      <c r="BY65" s="42" t="s">
        <v>353</v>
      </c>
      <c r="BZ65" s="42" t="s">
        <v>353</v>
      </c>
      <c r="CA65" s="42"/>
      <c r="CB65" s="42" t="s">
        <v>353</v>
      </c>
      <c r="CC65" s="42"/>
      <c r="CD65" s="42"/>
      <c r="CE65" s="42"/>
      <c r="CF65" s="42"/>
      <c r="CG65" s="26" t="s">
        <v>640</v>
      </c>
    </row>
    <row r="66" hidden="1" spans="1:85">
      <c r="A66" s="39">
        <v>1148</v>
      </c>
      <c r="B66" s="42" t="s">
        <v>642</v>
      </c>
      <c r="C66" s="46" t="s">
        <v>643</v>
      </c>
      <c r="D66" s="42" t="s">
        <v>644</v>
      </c>
      <c r="E66" s="43">
        <v>28.30919</v>
      </c>
      <c r="F66" s="43">
        <v>-13.10214</v>
      </c>
      <c r="G66" s="42" t="s">
        <v>337</v>
      </c>
      <c r="H66" s="37">
        <v>1.8</v>
      </c>
      <c r="I66" s="42" t="s">
        <v>338</v>
      </c>
      <c r="J66" s="42" t="s">
        <v>545</v>
      </c>
      <c r="K66" s="42" t="s">
        <v>317</v>
      </c>
      <c r="L66" s="42" t="s">
        <v>317</v>
      </c>
      <c r="M66" s="42" t="s">
        <v>317</v>
      </c>
      <c r="N66" s="42" t="s">
        <v>402</v>
      </c>
      <c r="O66" s="42" t="s">
        <v>364</v>
      </c>
      <c r="P66" s="42" t="s">
        <v>365</v>
      </c>
      <c r="Q66" s="42" t="s">
        <v>320</v>
      </c>
      <c r="R66" s="42" t="s">
        <v>320</v>
      </c>
      <c r="S66" s="42" t="s">
        <v>321</v>
      </c>
      <c r="T66" s="42" t="s">
        <v>344</v>
      </c>
      <c r="U66" s="42" t="s">
        <v>323</v>
      </c>
      <c r="V66" s="52">
        <v>60</v>
      </c>
      <c r="W66" s="42" t="s">
        <v>325</v>
      </c>
      <c r="X66" s="42" t="s">
        <v>546</v>
      </c>
      <c r="Y66" s="42" t="s">
        <v>2</v>
      </c>
      <c r="Z66" s="42" t="s">
        <v>2</v>
      </c>
      <c r="AA66" s="42" t="s">
        <v>346</v>
      </c>
      <c r="AB66" s="42" t="s">
        <v>347</v>
      </c>
      <c r="AC66" s="42" t="s">
        <v>348</v>
      </c>
      <c r="AD66" s="42" t="s">
        <v>348</v>
      </c>
      <c r="AE66" s="42" t="s">
        <v>331</v>
      </c>
      <c r="AF66" s="42" t="s">
        <v>331</v>
      </c>
      <c r="AG66" s="42">
        <v>15</v>
      </c>
      <c r="AH66" s="42" t="s">
        <v>350</v>
      </c>
      <c r="AI66" s="42">
        <v>0</v>
      </c>
      <c r="AJ66" s="42" t="s">
        <v>351</v>
      </c>
      <c r="AK66" s="42">
        <v>0</v>
      </c>
      <c r="AL66" s="42">
        <v>600</v>
      </c>
      <c r="AM66" s="42" t="s">
        <v>371</v>
      </c>
      <c r="AN66" s="42" t="s">
        <v>372</v>
      </c>
      <c r="AO66" s="42">
        <v>250</v>
      </c>
      <c r="AP66" s="42" t="s">
        <v>333</v>
      </c>
      <c r="AQ66" s="42">
        <v>200</v>
      </c>
      <c r="AR66" s="42">
        <v>48</v>
      </c>
      <c r="AS66" s="42">
        <v>100</v>
      </c>
      <c r="AT66" s="42">
        <f>AQ66/AS66</f>
        <v>2</v>
      </c>
      <c r="AU66" s="42" t="s">
        <v>327</v>
      </c>
      <c r="AV66" s="42" t="s">
        <v>327</v>
      </c>
      <c r="AW66" s="42" t="s">
        <v>327</v>
      </c>
      <c r="AX66" s="42" t="s">
        <v>353</v>
      </c>
      <c r="AY66" s="42" t="s">
        <v>327</v>
      </c>
      <c r="AZ66" s="51">
        <v>51.3</v>
      </c>
      <c r="BA66" s="42">
        <v>0</v>
      </c>
      <c r="BB66" s="42">
        <v>1</v>
      </c>
      <c r="BC66" s="42" t="s">
        <v>346</v>
      </c>
      <c r="BD66" s="49" t="s">
        <v>642</v>
      </c>
      <c r="BE66" s="49">
        <v>0</v>
      </c>
      <c r="BF66" s="42">
        <v>0</v>
      </c>
      <c r="BG66" s="42"/>
      <c r="BH66" s="42">
        <v>0</v>
      </c>
      <c r="BI66" s="42" t="s">
        <v>357</v>
      </c>
      <c r="BJ66" s="42" t="s">
        <v>358</v>
      </c>
      <c r="BK66" s="57">
        <v>44778</v>
      </c>
      <c r="BL66" s="42" t="s">
        <v>340</v>
      </c>
      <c r="BM66" s="42" t="s">
        <v>340</v>
      </c>
      <c r="BN66" s="42"/>
      <c r="BO66" s="42"/>
      <c r="BP66" s="42" t="s">
        <v>359</v>
      </c>
      <c r="BQ66" s="42" t="s">
        <v>359</v>
      </c>
      <c r="BR66" s="42" t="s">
        <v>508</v>
      </c>
      <c r="BS66" s="42"/>
      <c r="BT66" s="42" t="s">
        <v>360</v>
      </c>
      <c r="BU66" s="42" t="s">
        <v>317</v>
      </c>
      <c r="BV66" s="42" t="s">
        <v>317</v>
      </c>
      <c r="BW66" s="42"/>
      <c r="BX66" s="42"/>
      <c r="BY66" s="42" t="s">
        <v>353</v>
      </c>
      <c r="BZ66" s="42" t="s">
        <v>353</v>
      </c>
      <c r="CA66" s="42"/>
      <c r="CB66" s="42" t="s">
        <v>353</v>
      </c>
      <c r="CC66" s="42"/>
      <c r="CD66" s="42"/>
      <c r="CE66" s="42"/>
      <c r="CF66" s="42"/>
      <c r="CG66" s="26" t="s">
        <v>643</v>
      </c>
    </row>
    <row r="67" hidden="1" spans="1:85">
      <c r="A67" s="39">
        <v>1150</v>
      </c>
      <c r="B67" s="42" t="s">
        <v>645</v>
      </c>
      <c r="C67" s="46" t="s">
        <v>646</v>
      </c>
      <c r="D67" s="42" t="s">
        <v>647</v>
      </c>
      <c r="E67" s="43">
        <v>28.31</v>
      </c>
      <c r="F67" s="43">
        <v>-13.12076</v>
      </c>
      <c r="G67" s="42" t="s">
        <v>337</v>
      </c>
      <c r="H67" s="37">
        <v>2</v>
      </c>
      <c r="I67" s="42" t="s">
        <v>338</v>
      </c>
      <c r="J67" s="42" t="s">
        <v>545</v>
      </c>
      <c r="K67" s="42" t="s">
        <v>317</v>
      </c>
      <c r="L67" s="42" t="s">
        <v>317</v>
      </c>
      <c r="M67" s="42" t="s">
        <v>317</v>
      </c>
      <c r="N67" s="42" t="s">
        <v>402</v>
      </c>
      <c r="O67" s="42" t="s">
        <v>364</v>
      </c>
      <c r="P67" s="42" t="s">
        <v>365</v>
      </c>
      <c r="Q67" s="42" t="s">
        <v>390</v>
      </c>
      <c r="R67" s="42" t="s">
        <v>320</v>
      </c>
      <c r="S67" s="42" t="s">
        <v>321</v>
      </c>
      <c r="T67" s="42" t="s">
        <v>344</v>
      </c>
      <c r="U67" s="42" t="s">
        <v>323</v>
      </c>
      <c r="V67" s="52">
        <v>80</v>
      </c>
      <c r="W67" s="42" t="s">
        <v>366</v>
      </c>
      <c r="X67" s="42" t="s">
        <v>546</v>
      </c>
      <c r="Y67" s="42" t="s">
        <v>2</v>
      </c>
      <c r="Z67" s="42" t="s">
        <v>2</v>
      </c>
      <c r="AA67" s="42" t="s">
        <v>346</v>
      </c>
      <c r="AB67" s="42" t="s">
        <v>347</v>
      </c>
      <c r="AC67" s="42" t="s">
        <v>348</v>
      </c>
      <c r="AD67" s="42" t="s">
        <v>348</v>
      </c>
      <c r="AE67" s="42" t="s">
        <v>561</v>
      </c>
      <c r="AF67" s="42" t="s">
        <v>561</v>
      </c>
      <c r="AG67" s="42">
        <v>16</v>
      </c>
      <c r="AH67" s="42" t="s">
        <v>368</v>
      </c>
      <c r="AI67" s="42">
        <v>0</v>
      </c>
      <c r="AJ67" s="42" t="s">
        <v>351</v>
      </c>
      <c r="AK67" s="42">
        <v>0</v>
      </c>
      <c r="AL67" s="42">
        <v>600</v>
      </c>
      <c r="AM67" s="42" t="s">
        <v>371</v>
      </c>
      <c r="AN67" s="42" t="s">
        <v>372</v>
      </c>
      <c r="AO67" s="42">
        <v>250</v>
      </c>
      <c r="AP67" s="42" t="s">
        <v>384</v>
      </c>
      <c r="AQ67" s="42">
        <v>600</v>
      </c>
      <c r="AR67" s="42">
        <v>2</v>
      </c>
      <c r="AS67" s="42">
        <v>600</v>
      </c>
      <c r="AT67" s="42">
        <v>24</v>
      </c>
      <c r="AU67" s="42" t="s">
        <v>385</v>
      </c>
      <c r="AV67" s="42" t="s">
        <v>385</v>
      </c>
      <c r="AW67" s="42">
        <v>18000</v>
      </c>
      <c r="AX67" s="42">
        <v>18000</v>
      </c>
      <c r="AY67" s="42">
        <v>2</v>
      </c>
      <c r="AZ67" s="51">
        <v>65</v>
      </c>
      <c r="BA67" s="42">
        <v>0</v>
      </c>
      <c r="BB67" s="42">
        <v>2</v>
      </c>
      <c r="BC67" s="42" t="s">
        <v>375</v>
      </c>
      <c r="BD67" s="49" t="s">
        <v>645</v>
      </c>
      <c r="BE67" s="49" t="s">
        <v>648</v>
      </c>
      <c r="BF67" s="42">
        <v>0</v>
      </c>
      <c r="BG67" s="42"/>
      <c r="BH67" s="42">
        <v>0</v>
      </c>
      <c r="BI67" s="42" t="s">
        <v>357</v>
      </c>
      <c r="BJ67" s="42" t="s">
        <v>358</v>
      </c>
      <c r="BK67" s="57">
        <v>44778</v>
      </c>
      <c r="BL67" s="42" t="s">
        <v>317</v>
      </c>
      <c r="BM67" s="42" t="s">
        <v>317</v>
      </c>
      <c r="BN67" s="42"/>
      <c r="BO67" s="42"/>
      <c r="BP67" s="42" t="s">
        <v>359</v>
      </c>
      <c r="BQ67" s="42" t="s">
        <v>359</v>
      </c>
      <c r="BR67" s="42" t="s">
        <v>359</v>
      </c>
      <c r="BS67" s="42"/>
      <c r="BT67" s="42" t="s">
        <v>360</v>
      </c>
      <c r="BU67" s="42" t="s">
        <v>317</v>
      </c>
      <c r="BV67" s="42" t="s">
        <v>317</v>
      </c>
      <c r="BW67" s="42"/>
      <c r="BX67" s="42"/>
      <c r="BY67" s="42" t="s">
        <v>353</v>
      </c>
      <c r="BZ67" s="42" t="s">
        <v>353</v>
      </c>
      <c r="CA67" s="42"/>
      <c r="CB67" s="42" t="s">
        <v>353</v>
      </c>
      <c r="CC67" s="42"/>
      <c r="CD67" s="42"/>
      <c r="CE67" s="42"/>
      <c r="CF67" s="42"/>
      <c r="CG67" s="26" t="s">
        <v>646</v>
      </c>
    </row>
    <row r="68" hidden="1" spans="1:85">
      <c r="A68" s="39">
        <v>740</v>
      </c>
      <c r="B68" s="42" t="s">
        <v>649</v>
      </c>
      <c r="C68" s="46" t="s">
        <v>650</v>
      </c>
      <c r="D68" s="42" t="s">
        <v>651</v>
      </c>
      <c r="E68" s="43">
        <v>28.75039</v>
      </c>
      <c r="F68" s="43">
        <v>-13.31202</v>
      </c>
      <c r="G68" s="42" t="s">
        <v>337</v>
      </c>
      <c r="H68" s="37">
        <v>2.5</v>
      </c>
      <c r="I68" s="42" t="s">
        <v>652</v>
      </c>
      <c r="J68" s="42" t="s">
        <v>653</v>
      </c>
      <c r="K68" s="42" t="s">
        <v>317</v>
      </c>
      <c r="L68" s="42" t="s">
        <v>317</v>
      </c>
      <c r="M68" s="42" t="s">
        <v>317</v>
      </c>
      <c r="N68" s="42" t="s">
        <v>318</v>
      </c>
      <c r="O68" s="42" t="s">
        <v>554</v>
      </c>
      <c r="P68" s="42" t="s">
        <v>365</v>
      </c>
      <c r="Q68" s="42" t="s">
        <v>320</v>
      </c>
      <c r="R68" s="42" t="s">
        <v>320</v>
      </c>
      <c r="S68" s="42" t="s">
        <v>321</v>
      </c>
      <c r="T68" s="42" t="s">
        <v>344</v>
      </c>
      <c r="U68" s="42" t="s">
        <v>323</v>
      </c>
      <c r="V68" s="52">
        <v>60</v>
      </c>
      <c r="W68" s="42" t="s">
        <v>325</v>
      </c>
      <c r="X68" s="42" t="s">
        <v>345</v>
      </c>
      <c r="Y68" s="42" t="s">
        <v>2</v>
      </c>
      <c r="Z68" s="42" t="s">
        <v>2</v>
      </c>
      <c r="AA68" s="42" t="s">
        <v>346</v>
      </c>
      <c r="AB68" s="42" t="s">
        <v>347</v>
      </c>
      <c r="AC68" s="42" t="s">
        <v>348</v>
      </c>
      <c r="AD68" s="42" t="s">
        <v>348</v>
      </c>
      <c r="AE68" s="42" t="s">
        <v>654</v>
      </c>
      <c r="AF68" s="42" t="s">
        <v>655</v>
      </c>
      <c r="AG68" s="42">
        <v>20</v>
      </c>
      <c r="AH68" s="42" t="s">
        <v>350</v>
      </c>
      <c r="AI68" s="42">
        <v>0</v>
      </c>
      <c r="AJ68" s="42" t="s">
        <v>351</v>
      </c>
      <c r="AK68" s="42">
        <v>0</v>
      </c>
      <c r="AL68" s="42">
        <v>400</v>
      </c>
      <c r="AM68" s="42" t="s">
        <v>371</v>
      </c>
      <c r="AN68" s="42" t="s">
        <v>372</v>
      </c>
      <c r="AO68" s="42">
        <v>250</v>
      </c>
      <c r="AP68" s="42" t="s">
        <v>503</v>
      </c>
      <c r="AQ68" s="42">
        <v>1056</v>
      </c>
      <c r="AR68" s="42">
        <v>12</v>
      </c>
      <c r="AS68" s="42">
        <v>176</v>
      </c>
      <c r="AT68" s="42">
        <v>24</v>
      </c>
      <c r="AU68" s="42" t="s">
        <v>327</v>
      </c>
      <c r="AV68" s="42" t="s">
        <v>327</v>
      </c>
      <c r="AW68" s="42" t="s">
        <v>327</v>
      </c>
      <c r="AX68" s="42" t="s">
        <v>353</v>
      </c>
      <c r="AY68" s="42" t="s">
        <v>327</v>
      </c>
      <c r="AZ68" s="51">
        <v>56</v>
      </c>
      <c r="BA68" s="42">
        <v>0</v>
      </c>
      <c r="BB68" s="42">
        <v>1</v>
      </c>
      <c r="BC68" s="42" t="s">
        <v>346</v>
      </c>
      <c r="BD68" s="49" t="s">
        <v>649</v>
      </c>
      <c r="BE68" s="49">
        <v>0</v>
      </c>
      <c r="BF68" s="42">
        <v>0</v>
      </c>
      <c r="BG68" s="42"/>
      <c r="BH68" s="42">
        <v>0</v>
      </c>
      <c r="BI68" s="42" t="s">
        <v>357</v>
      </c>
      <c r="BJ68" s="42" t="s">
        <v>358</v>
      </c>
      <c r="BK68" s="57">
        <v>44778</v>
      </c>
      <c r="BL68" s="42" t="s">
        <v>317</v>
      </c>
      <c r="BM68" s="42" t="s">
        <v>317</v>
      </c>
      <c r="BN68" s="42"/>
      <c r="BO68" s="42"/>
      <c r="BP68" s="42" t="s">
        <v>359</v>
      </c>
      <c r="BQ68" s="42" t="s">
        <v>359</v>
      </c>
      <c r="BR68" s="42" t="s">
        <v>359</v>
      </c>
      <c r="BS68" s="42"/>
      <c r="BT68" s="42" t="s">
        <v>360</v>
      </c>
      <c r="BU68" s="42" t="s">
        <v>317</v>
      </c>
      <c r="BV68" s="42" t="s">
        <v>317</v>
      </c>
      <c r="BW68" s="42"/>
      <c r="BX68" s="42"/>
      <c r="BY68" s="42" t="s">
        <v>353</v>
      </c>
      <c r="BZ68" s="42" t="s">
        <v>353</v>
      </c>
      <c r="CA68" s="42"/>
      <c r="CB68" s="42" t="s">
        <v>353</v>
      </c>
      <c r="CC68" s="42"/>
      <c r="CD68" s="42"/>
      <c r="CE68" s="42"/>
      <c r="CF68" s="42"/>
      <c r="CG68" s="26" t="s">
        <v>650</v>
      </c>
    </row>
    <row r="69" hidden="1" spans="1:85">
      <c r="A69" s="39">
        <v>1026</v>
      </c>
      <c r="B69" s="42" t="s">
        <v>656</v>
      </c>
      <c r="C69" s="46" t="s">
        <v>657</v>
      </c>
      <c r="D69" s="42" t="s">
        <v>658</v>
      </c>
      <c r="E69" s="43">
        <v>28.40496</v>
      </c>
      <c r="F69" s="43">
        <v>-13.2614</v>
      </c>
      <c r="G69" s="42" t="s">
        <v>337</v>
      </c>
      <c r="H69" s="37">
        <v>2</v>
      </c>
      <c r="I69" s="42" t="s">
        <v>338</v>
      </c>
      <c r="J69" s="42" t="s">
        <v>534</v>
      </c>
      <c r="K69" s="42" t="s">
        <v>317</v>
      </c>
      <c r="L69" s="42" t="s">
        <v>317</v>
      </c>
      <c r="M69" s="42" t="s">
        <v>317</v>
      </c>
      <c r="N69" s="42" t="s">
        <v>318</v>
      </c>
      <c r="O69" s="42" t="s">
        <v>364</v>
      </c>
      <c r="P69" s="42" t="s">
        <v>365</v>
      </c>
      <c r="Q69" s="42" t="s">
        <v>320</v>
      </c>
      <c r="R69" s="42" t="s">
        <v>320</v>
      </c>
      <c r="S69" s="42" t="s">
        <v>321</v>
      </c>
      <c r="T69" s="42" t="s">
        <v>344</v>
      </c>
      <c r="U69" s="42" t="s">
        <v>323</v>
      </c>
      <c r="V69" s="52">
        <v>48</v>
      </c>
      <c r="W69" s="42" t="s">
        <v>366</v>
      </c>
      <c r="X69" s="42" t="s">
        <v>546</v>
      </c>
      <c r="Y69" s="42" t="s">
        <v>2</v>
      </c>
      <c r="Z69" s="42" t="s">
        <v>2</v>
      </c>
      <c r="AA69" s="42" t="s">
        <v>346</v>
      </c>
      <c r="AB69" s="42" t="s">
        <v>347</v>
      </c>
      <c r="AC69" s="42" t="s">
        <v>348</v>
      </c>
      <c r="AD69" s="42" t="s">
        <v>348</v>
      </c>
      <c r="AE69" s="42" t="s">
        <v>367</v>
      </c>
      <c r="AF69" s="42" t="s">
        <v>367</v>
      </c>
      <c r="AG69" s="42">
        <v>16</v>
      </c>
      <c r="AH69" s="42" t="s">
        <v>368</v>
      </c>
      <c r="AI69" s="42" t="s">
        <v>369</v>
      </c>
      <c r="AJ69" s="42" t="s">
        <v>370</v>
      </c>
      <c r="AK69" s="42">
        <v>0</v>
      </c>
      <c r="AL69" s="42">
        <v>600</v>
      </c>
      <c r="AM69" s="42" t="s">
        <v>371</v>
      </c>
      <c r="AN69" s="42" t="s">
        <v>372</v>
      </c>
      <c r="AO69" s="42">
        <v>250</v>
      </c>
      <c r="AP69" s="42" t="s">
        <v>439</v>
      </c>
      <c r="AQ69" s="42">
        <v>600</v>
      </c>
      <c r="AR69" s="42">
        <v>2</v>
      </c>
      <c r="AS69" s="42">
        <v>600</v>
      </c>
      <c r="AT69" s="42">
        <v>24</v>
      </c>
      <c r="AU69" s="42" t="s">
        <v>385</v>
      </c>
      <c r="AV69" s="42" t="s">
        <v>385</v>
      </c>
      <c r="AW69" s="42">
        <v>18000</v>
      </c>
      <c r="AX69" s="42">
        <v>18000</v>
      </c>
      <c r="AY69" s="42">
        <v>2</v>
      </c>
      <c r="AZ69" s="51">
        <v>46</v>
      </c>
      <c r="BA69" s="42">
        <v>0</v>
      </c>
      <c r="BB69" s="42">
        <v>2</v>
      </c>
      <c r="BC69" s="42" t="s">
        <v>375</v>
      </c>
      <c r="BD69" s="49" t="s">
        <v>656</v>
      </c>
      <c r="BE69" s="49" t="s">
        <v>659</v>
      </c>
      <c r="BF69" s="42">
        <v>0</v>
      </c>
      <c r="BG69" s="42"/>
      <c r="BH69" s="42">
        <v>0</v>
      </c>
      <c r="BI69" s="42" t="s">
        <v>357</v>
      </c>
      <c r="BJ69" s="42" t="s">
        <v>358</v>
      </c>
      <c r="BK69" s="57">
        <v>44778</v>
      </c>
      <c r="BL69" s="42" t="s">
        <v>317</v>
      </c>
      <c r="BM69" s="42" t="s">
        <v>317</v>
      </c>
      <c r="BN69" s="42"/>
      <c r="BO69" s="42"/>
      <c r="BP69" s="42" t="s">
        <v>359</v>
      </c>
      <c r="BQ69" s="42" t="s">
        <v>359</v>
      </c>
      <c r="BR69" s="42" t="s">
        <v>359</v>
      </c>
      <c r="BS69" s="42"/>
      <c r="BT69" s="42" t="s">
        <v>360</v>
      </c>
      <c r="BU69" s="42" t="s">
        <v>317</v>
      </c>
      <c r="BV69" s="42" t="s">
        <v>317</v>
      </c>
      <c r="BW69" s="42"/>
      <c r="BX69" s="42"/>
      <c r="BY69" s="42" t="s">
        <v>353</v>
      </c>
      <c r="BZ69" s="42" t="s">
        <v>353</v>
      </c>
      <c r="CA69" s="42"/>
      <c r="CB69" s="42" t="s">
        <v>353</v>
      </c>
      <c r="CC69" s="42"/>
      <c r="CD69" s="42"/>
      <c r="CE69" s="42"/>
      <c r="CF69" s="42"/>
      <c r="CG69" s="26" t="s">
        <v>657</v>
      </c>
    </row>
    <row r="70" hidden="1" spans="1:85">
      <c r="A70" s="34">
        <v>1753</v>
      </c>
      <c r="B70" s="42" t="s">
        <v>660</v>
      </c>
      <c r="C70" s="46" t="s">
        <v>661</v>
      </c>
      <c r="D70" s="42" t="s">
        <v>662</v>
      </c>
      <c r="E70" s="43">
        <v>28.41024</v>
      </c>
      <c r="F70" s="43">
        <v>-12.67459</v>
      </c>
      <c r="G70" s="42" t="s">
        <v>337</v>
      </c>
      <c r="H70" s="37">
        <v>2.5</v>
      </c>
      <c r="I70" s="42" t="s">
        <v>338</v>
      </c>
      <c r="J70" s="42" t="s">
        <v>663</v>
      </c>
      <c r="K70" s="42" t="s">
        <v>317</v>
      </c>
      <c r="L70" s="42" t="s">
        <v>317</v>
      </c>
      <c r="M70" s="42" t="s">
        <v>317</v>
      </c>
      <c r="N70" s="42" t="s">
        <v>318</v>
      </c>
      <c r="O70" s="42" t="s">
        <v>364</v>
      </c>
      <c r="P70" s="42" t="s">
        <v>365</v>
      </c>
      <c r="Q70" s="42" t="s">
        <v>320</v>
      </c>
      <c r="R70" s="42" t="s">
        <v>390</v>
      </c>
      <c r="S70" s="42" t="s">
        <v>321</v>
      </c>
      <c r="T70" s="42" t="s">
        <v>344</v>
      </c>
      <c r="U70" s="42" t="s">
        <v>323</v>
      </c>
      <c r="V70" s="52">
        <v>48</v>
      </c>
      <c r="W70" s="42" t="s">
        <v>366</v>
      </c>
      <c r="X70" s="42" t="s">
        <v>345</v>
      </c>
      <c r="Y70" s="42" t="s">
        <v>2</v>
      </c>
      <c r="Z70" s="42" t="s">
        <v>2</v>
      </c>
      <c r="AA70" s="42" t="s">
        <v>346</v>
      </c>
      <c r="AB70" s="42" t="s">
        <v>347</v>
      </c>
      <c r="AC70" s="42" t="s">
        <v>348</v>
      </c>
      <c r="AD70" s="42" t="s">
        <v>348</v>
      </c>
      <c r="AE70" s="42" t="s">
        <v>664</v>
      </c>
      <c r="AF70" s="42" t="s">
        <v>664</v>
      </c>
      <c r="AG70" s="42">
        <v>20</v>
      </c>
      <c r="AH70" s="42" t="s">
        <v>350</v>
      </c>
      <c r="AI70" s="42">
        <v>0</v>
      </c>
      <c r="AJ70" s="42" t="s">
        <v>351</v>
      </c>
      <c r="AK70" s="42">
        <v>0</v>
      </c>
      <c r="AL70" s="42">
        <v>750</v>
      </c>
      <c r="AM70" s="42" t="s">
        <v>332</v>
      </c>
      <c r="AN70" s="42" t="s">
        <v>404</v>
      </c>
      <c r="AO70" s="42">
        <v>0</v>
      </c>
      <c r="AP70" s="42" t="s">
        <v>333</v>
      </c>
      <c r="AQ70" s="42">
        <v>200</v>
      </c>
      <c r="AR70" s="42">
        <v>48</v>
      </c>
      <c r="AS70" s="42">
        <v>100</v>
      </c>
      <c r="AT70" s="42">
        <f>AQ70/AS70</f>
        <v>2</v>
      </c>
      <c r="AU70" s="42" t="s">
        <v>385</v>
      </c>
      <c r="AV70" s="42" t="s">
        <v>385</v>
      </c>
      <c r="AW70" s="42">
        <v>18000</v>
      </c>
      <c r="AX70" s="42">
        <v>18000</v>
      </c>
      <c r="AY70" s="42">
        <v>2</v>
      </c>
      <c r="AZ70" s="51">
        <v>35</v>
      </c>
      <c r="BA70" s="42">
        <v>0</v>
      </c>
      <c r="BB70" s="42">
        <v>1</v>
      </c>
      <c r="BC70" s="42" t="s">
        <v>346</v>
      </c>
      <c r="BD70" s="49" t="s">
        <v>660</v>
      </c>
      <c r="BE70" s="49">
        <v>0</v>
      </c>
      <c r="BF70" s="42">
        <v>0</v>
      </c>
      <c r="BG70" s="42"/>
      <c r="BH70" s="42">
        <v>0</v>
      </c>
      <c r="BI70" s="42" t="s">
        <v>357</v>
      </c>
      <c r="BJ70" s="42" t="s">
        <v>358</v>
      </c>
      <c r="BK70" s="57">
        <v>44778</v>
      </c>
      <c r="BL70" s="42" t="s">
        <v>317</v>
      </c>
      <c r="BM70" s="42" t="s">
        <v>317</v>
      </c>
      <c r="BN70" s="42"/>
      <c r="BO70" s="42"/>
      <c r="BP70" s="42" t="s">
        <v>359</v>
      </c>
      <c r="BQ70" s="42" t="s">
        <v>359</v>
      </c>
      <c r="BR70" s="42" t="s">
        <v>359</v>
      </c>
      <c r="BS70" s="42"/>
      <c r="BT70" s="42" t="s">
        <v>360</v>
      </c>
      <c r="BU70" s="42" t="s">
        <v>317</v>
      </c>
      <c r="BV70" s="42" t="s">
        <v>317</v>
      </c>
      <c r="BW70" s="42"/>
      <c r="BX70" s="42"/>
      <c r="BY70" s="42" t="s">
        <v>353</v>
      </c>
      <c r="BZ70" s="42" t="s">
        <v>353</v>
      </c>
      <c r="CA70" s="42"/>
      <c r="CB70" s="42" t="s">
        <v>353</v>
      </c>
      <c r="CC70" s="42"/>
      <c r="CD70" s="42"/>
      <c r="CE70" s="42"/>
      <c r="CF70" s="42"/>
      <c r="CG70" s="26" t="s">
        <v>661</v>
      </c>
    </row>
    <row r="71" hidden="1" spans="1:85">
      <c r="A71" s="39">
        <v>68</v>
      </c>
      <c r="B71" s="42" t="s">
        <v>665</v>
      </c>
      <c r="C71" s="46" t="s">
        <v>666</v>
      </c>
      <c r="D71" s="42" t="s">
        <v>667</v>
      </c>
      <c r="E71" s="43">
        <v>28.25629</v>
      </c>
      <c r="F71" s="43">
        <v>-12.906</v>
      </c>
      <c r="G71" s="42" t="s">
        <v>337</v>
      </c>
      <c r="H71" s="37">
        <v>1.8</v>
      </c>
      <c r="I71" s="42" t="s">
        <v>338</v>
      </c>
      <c r="J71" s="42" t="s">
        <v>619</v>
      </c>
      <c r="K71" s="42" t="s">
        <v>317</v>
      </c>
      <c r="L71" s="42" t="s">
        <v>317</v>
      </c>
      <c r="M71" s="42" t="s">
        <v>317</v>
      </c>
      <c r="N71" s="42" t="s">
        <v>318</v>
      </c>
      <c r="O71" s="42" t="s">
        <v>364</v>
      </c>
      <c r="P71" s="42" t="s">
        <v>365</v>
      </c>
      <c r="Q71" s="42" t="s">
        <v>320</v>
      </c>
      <c r="R71" s="42" t="s">
        <v>320</v>
      </c>
      <c r="S71" s="42" t="s">
        <v>321</v>
      </c>
      <c r="T71" s="42" t="s">
        <v>344</v>
      </c>
      <c r="U71" s="42" t="s">
        <v>323</v>
      </c>
      <c r="V71" s="52">
        <v>40</v>
      </c>
      <c r="W71" s="42" t="s">
        <v>325</v>
      </c>
      <c r="X71" s="42" t="s">
        <v>620</v>
      </c>
      <c r="Y71" s="42" t="s">
        <v>2</v>
      </c>
      <c r="Z71" s="42" t="s">
        <v>2</v>
      </c>
      <c r="AA71" s="42" t="s">
        <v>346</v>
      </c>
      <c r="AB71" s="42" t="s">
        <v>347</v>
      </c>
      <c r="AC71" s="42" t="s">
        <v>348</v>
      </c>
      <c r="AD71" s="42" t="s">
        <v>348</v>
      </c>
      <c r="AE71" s="42" t="s">
        <v>331</v>
      </c>
      <c r="AF71" s="42" t="s">
        <v>331</v>
      </c>
      <c r="AG71" s="42">
        <v>15</v>
      </c>
      <c r="AH71" s="42" t="s">
        <v>350</v>
      </c>
      <c r="AI71" s="42">
        <v>0</v>
      </c>
      <c r="AJ71" s="42" t="s">
        <v>351</v>
      </c>
      <c r="AK71" s="42">
        <v>0</v>
      </c>
      <c r="AL71" s="42">
        <v>1000</v>
      </c>
      <c r="AM71" s="42" t="s">
        <v>371</v>
      </c>
      <c r="AN71" s="42" t="s">
        <v>372</v>
      </c>
      <c r="AO71" s="42">
        <v>250</v>
      </c>
      <c r="AP71" s="42" t="s">
        <v>439</v>
      </c>
      <c r="AQ71" s="42">
        <v>600</v>
      </c>
      <c r="AR71" s="42">
        <v>2</v>
      </c>
      <c r="AS71" s="42">
        <v>600</v>
      </c>
      <c r="AT71" s="42">
        <v>24</v>
      </c>
      <c r="AU71" s="42" t="s">
        <v>327</v>
      </c>
      <c r="AV71" s="42" t="s">
        <v>327</v>
      </c>
      <c r="AW71" s="42" t="s">
        <v>327</v>
      </c>
      <c r="AX71" s="42" t="s">
        <v>353</v>
      </c>
      <c r="AY71" s="42" t="s">
        <v>327</v>
      </c>
      <c r="AZ71" s="51">
        <v>89</v>
      </c>
      <c r="BA71" s="42">
        <v>0</v>
      </c>
      <c r="BB71" s="42">
        <v>2</v>
      </c>
      <c r="BC71" s="42" t="s">
        <v>375</v>
      </c>
      <c r="BD71" s="49" t="s">
        <v>665</v>
      </c>
      <c r="BE71" s="49" t="s">
        <v>668</v>
      </c>
      <c r="BF71" s="42">
        <v>0</v>
      </c>
      <c r="BG71" s="42"/>
      <c r="BH71" s="42">
        <v>0</v>
      </c>
      <c r="BI71" s="42" t="s">
        <v>357</v>
      </c>
      <c r="BJ71" s="42" t="s">
        <v>358</v>
      </c>
      <c r="BK71" s="57">
        <v>44778</v>
      </c>
      <c r="BL71" s="42" t="s">
        <v>317</v>
      </c>
      <c r="BM71" s="42" t="s">
        <v>317</v>
      </c>
      <c r="BN71" s="42"/>
      <c r="BO71" s="42"/>
      <c r="BP71" s="42" t="s">
        <v>359</v>
      </c>
      <c r="BQ71" s="42" t="s">
        <v>359</v>
      </c>
      <c r="BR71" s="42" t="s">
        <v>359</v>
      </c>
      <c r="BS71" s="42"/>
      <c r="BT71" s="42" t="s">
        <v>340</v>
      </c>
      <c r="BU71" s="42" t="s">
        <v>317</v>
      </c>
      <c r="BV71" s="42" t="s">
        <v>317</v>
      </c>
      <c r="BW71" s="42"/>
      <c r="BX71" s="42"/>
      <c r="BY71" s="42" t="s">
        <v>353</v>
      </c>
      <c r="BZ71" s="42" t="s">
        <v>353</v>
      </c>
      <c r="CA71" s="42"/>
      <c r="CB71" s="42" t="s">
        <v>353</v>
      </c>
      <c r="CC71" s="42"/>
      <c r="CD71" s="42"/>
      <c r="CE71" s="42"/>
      <c r="CF71" s="42"/>
      <c r="CG71" s="26" t="s">
        <v>666</v>
      </c>
    </row>
    <row r="72" hidden="1" spans="1:85">
      <c r="A72" s="34">
        <v>843</v>
      </c>
      <c r="B72" s="42" t="s">
        <v>669</v>
      </c>
      <c r="C72" s="46" t="s">
        <v>670</v>
      </c>
      <c r="D72" s="42" t="s">
        <v>671</v>
      </c>
      <c r="E72" s="43">
        <v>28.24499</v>
      </c>
      <c r="F72" s="43">
        <v>-12.87562</v>
      </c>
      <c r="G72" s="42" t="s">
        <v>337</v>
      </c>
      <c r="H72" s="37">
        <v>2</v>
      </c>
      <c r="I72" s="42" t="s">
        <v>338</v>
      </c>
      <c r="J72" s="42" t="s">
        <v>619</v>
      </c>
      <c r="K72" s="42" t="s">
        <v>340</v>
      </c>
      <c r="L72" s="42" t="s">
        <v>317</v>
      </c>
      <c r="M72" s="42" t="s">
        <v>317</v>
      </c>
      <c r="N72" s="42" t="s">
        <v>402</v>
      </c>
      <c r="O72" s="42" t="s">
        <v>364</v>
      </c>
      <c r="P72" s="42" t="s">
        <v>343</v>
      </c>
      <c r="Q72" s="42" t="s">
        <v>320</v>
      </c>
      <c r="R72" s="42" t="s">
        <v>320</v>
      </c>
      <c r="S72" s="42" t="s">
        <v>321</v>
      </c>
      <c r="T72" s="42" t="s">
        <v>344</v>
      </c>
      <c r="U72" s="42" t="s">
        <v>323</v>
      </c>
      <c r="V72" s="52">
        <v>48</v>
      </c>
      <c r="W72" s="42" t="s">
        <v>366</v>
      </c>
      <c r="X72" s="42" t="s">
        <v>620</v>
      </c>
      <c r="Y72" s="42" t="s">
        <v>2</v>
      </c>
      <c r="Z72" s="42" t="s">
        <v>2</v>
      </c>
      <c r="AA72" s="42" t="s">
        <v>346</v>
      </c>
      <c r="AB72" s="42" t="s">
        <v>347</v>
      </c>
      <c r="AC72" s="42" t="s">
        <v>348</v>
      </c>
      <c r="AD72" s="42" t="s">
        <v>348</v>
      </c>
      <c r="AE72" s="42" t="s">
        <v>561</v>
      </c>
      <c r="AF72" s="42" t="s">
        <v>561</v>
      </c>
      <c r="AG72" s="42">
        <v>16</v>
      </c>
      <c r="AH72" s="42" t="s">
        <v>368</v>
      </c>
      <c r="AI72" s="42">
        <v>0</v>
      </c>
      <c r="AJ72" s="42" t="s">
        <v>351</v>
      </c>
      <c r="AK72" s="42">
        <v>0</v>
      </c>
      <c r="AL72" s="42">
        <v>600</v>
      </c>
      <c r="AM72" s="42" t="s">
        <v>371</v>
      </c>
      <c r="AN72" s="42" t="s">
        <v>372</v>
      </c>
      <c r="AO72" s="42">
        <v>250</v>
      </c>
      <c r="AP72" s="42" t="s">
        <v>384</v>
      </c>
      <c r="AQ72" s="42">
        <v>600</v>
      </c>
      <c r="AR72" s="42">
        <v>2</v>
      </c>
      <c r="AS72" s="42">
        <v>600</v>
      </c>
      <c r="AT72" s="42">
        <v>24</v>
      </c>
      <c r="AU72" s="42" t="s">
        <v>385</v>
      </c>
      <c r="AV72" s="42" t="s">
        <v>385</v>
      </c>
      <c r="AW72" s="42">
        <v>18000</v>
      </c>
      <c r="AX72" s="42">
        <v>18000</v>
      </c>
      <c r="AY72" s="42">
        <v>2</v>
      </c>
      <c r="AZ72" s="51">
        <v>75</v>
      </c>
      <c r="BA72" s="42">
        <v>0</v>
      </c>
      <c r="BB72" s="42">
        <v>1</v>
      </c>
      <c r="BC72" s="42" t="s">
        <v>346</v>
      </c>
      <c r="BD72" s="49" t="s">
        <v>669</v>
      </c>
      <c r="BE72" s="49">
        <v>0</v>
      </c>
      <c r="BF72" s="42" t="s">
        <v>356</v>
      </c>
      <c r="BG72" s="42"/>
      <c r="BH72" s="42">
        <v>0</v>
      </c>
      <c r="BI72" s="42" t="s">
        <v>357</v>
      </c>
      <c r="BJ72" s="42" t="s">
        <v>358</v>
      </c>
      <c r="BK72" s="57">
        <v>44778</v>
      </c>
      <c r="BL72" s="42" t="s">
        <v>317</v>
      </c>
      <c r="BM72" s="42" t="s">
        <v>317</v>
      </c>
      <c r="BN72" s="42"/>
      <c r="BO72" s="42"/>
      <c r="BP72" s="42" t="s">
        <v>359</v>
      </c>
      <c r="BQ72" s="42" t="s">
        <v>359</v>
      </c>
      <c r="BR72" s="42" t="s">
        <v>359</v>
      </c>
      <c r="BS72" s="42"/>
      <c r="BT72" s="42" t="s">
        <v>360</v>
      </c>
      <c r="BU72" s="42" t="s">
        <v>317</v>
      </c>
      <c r="BV72" s="42" t="s">
        <v>317</v>
      </c>
      <c r="BW72" s="42"/>
      <c r="BX72" s="42"/>
      <c r="BY72" s="42" t="s">
        <v>353</v>
      </c>
      <c r="BZ72" s="42" t="s">
        <v>353</v>
      </c>
      <c r="CA72" s="42"/>
      <c r="CB72" s="42" t="s">
        <v>353</v>
      </c>
      <c r="CC72" s="42"/>
      <c r="CD72" s="42"/>
      <c r="CE72" s="42"/>
      <c r="CF72" s="42"/>
      <c r="CG72" s="26" t="s">
        <v>670</v>
      </c>
    </row>
    <row r="73" hidden="1" spans="1:85">
      <c r="A73" s="34">
        <v>1405</v>
      </c>
      <c r="B73" s="42" t="s">
        <v>672</v>
      </c>
      <c r="C73" s="46" t="s">
        <v>673</v>
      </c>
      <c r="D73" s="42" t="s">
        <v>674</v>
      </c>
      <c r="E73" s="43">
        <v>28.24864</v>
      </c>
      <c r="F73" s="43">
        <v>-12.85817</v>
      </c>
      <c r="G73" s="42" t="s">
        <v>337</v>
      </c>
      <c r="H73" s="37">
        <v>2.5</v>
      </c>
      <c r="I73" s="42" t="s">
        <v>338</v>
      </c>
      <c r="J73" s="42" t="s">
        <v>619</v>
      </c>
      <c r="K73" s="42" t="s">
        <v>340</v>
      </c>
      <c r="L73" s="42" t="s">
        <v>340</v>
      </c>
      <c r="M73" s="42" t="s">
        <v>317</v>
      </c>
      <c r="N73" s="42" t="s">
        <v>402</v>
      </c>
      <c r="O73" s="42" t="s">
        <v>364</v>
      </c>
      <c r="P73" s="42" t="s">
        <v>343</v>
      </c>
      <c r="Q73" s="42" t="s">
        <v>320</v>
      </c>
      <c r="R73" s="42" t="s">
        <v>320</v>
      </c>
      <c r="S73" s="42" t="s">
        <v>321</v>
      </c>
      <c r="T73" s="42" t="s">
        <v>344</v>
      </c>
      <c r="U73" s="42" t="s">
        <v>323</v>
      </c>
      <c r="V73" s="52">
        <v>36</v>
      </c>
      <c r="W73" s="42" t="s">
        <v>366</v>
      </c>
      <c r="X73" s="42" t="s">
        <v>620</v>
      </c>
      <c r="Y73" s="42" t="s">
        <v>2</v>
      </c>
      <c r="Z73" s="42" t="s">
        <v>2</v>
      </c>
      <c r="AA73" s="42" t="s">
        <v>346</v>
      </c>
      <c r="AB73" s="42" t="s">
        <v>347</v>
      </c>
      <c r="AC73" s="42" t="s">
        <v>348</v>
      </c>
      <c r="AD73" s="42" t="s">
        <v>348</v>
      </c>
      <c r="AE73" s="42" t="s">
        <v>561</v>
      </c>
      <c r="AF73" s="42" t="s">
        <v>561</v>
      </c>
      <c r="AG73" s="42">
        <v>20</v>
      </c>
      <c r="AH73" s="42" t="s">
        <v>368</v>
      </c>
      <c r="AI73" s="42">
        <v>0</v>
      </c>
      <c r="AJ73" s="42" t="s">
        <v>370</v>
      </c>
      <c r="AK73" s="42">
        <v>0</v>
      </c>
      <c r="AL73" s="42">
        <v>600</v>
      </c>
      <c r="AM73" s="42" t="s">
        <v>371</v>
      </c>
      <c r="AN73" s="42" t="s">
        <v>372</v>
      </c>
      <c r="AO73" s="42">
        <v>250</v>
      </c>
      <c r="AP73" s="42" t="s">
        <v>333</v>
      </c>
      <c r="AQ73" s="42">
        <v>500</v>
      </c>
      <c r="AR73" s="42">
        <v>48</v>
      </c>
      <c r="AS73" s="42">
        <v>100</v>
      </c>
      <c r="AT73" s="42">
        <f>AQ73/AS73</f>
        <v>5</v>
      </c>
      <c r="AU73" s="42" t="s">
        <v>385</v>
      </c>
      <c r="AV73" s="42" t="s">
        <v>385</v>
      </c>
      <c r="AW73" s="42">
        <v>18000</v>
      </c>
      <c r="AX73" s="42">
        <v>18000</v>
      </c>
      <c r="AY73" s="42">
        <v>2</v>
      </c>
      <c r="AZ73" s="51">
        <v>110</v>
      </c>
      <c r="BA73" s="42">
        <v>0</v>
      </c>
      <c r="BB73" s="42">
        <v>1</v>
      </c>
      <c r="BC73" s="42" t="s">
        <v>346</v>
      </c>
      <c r="BD73" s="49" t="s">
        <v>672</v>
      </c>
      <c r="BE73" s="49">
        <v>0</v>
      </c>
      <c r="BF73" s="42" t="s">
        <v>356</v>
      </c>
      <c r="BG73" s="42"/>
      <c r="BH73" s="42">
        <v>0</v>
      </c>
      <c r="BI73" s="42" t="s">
        <v>357</v>
      </c>
      <c r="BJ73" s="42" t="s">
        <v>358</v>
      </c>
      <c r="BK73" s="57">
        <v>44778</v>
      </c>
      <c r="BL73" s="42" t="s">
        <v>317</v>
      </c>
      <c r="BM73" s="42" t="s">
        <v>317</v>
      </c>
      <c r="BN73" s="42"/>
      <c r="BO73" s="42"/>
      <c r="BP73" s="42" t="s">
        <v>359</v>
      </c>
      <c r="BQ73" s="42" t="s">
        <v>359</v>
      </c>
      <c r="BR73" s="42" t="s">
        <v>359</v>
      </c>
      <c r="BS73" s="42"/>
      <c r="BT73" s="42" t="s">
        <v>360</v>
      </c>
      <c r="BU73" s="42" t="s">
        <v>317</v>
      </c>
      <c r="BV73" s="42" t="s">
        <v>317</v>
      </c>
      <c r="BW73" s="42"/>
      <c r="BX73" s="42"/>
      <c r="BY73" s="42" t="s">
        <v>353</v>
      </c>
      <c r="BZ73" s="42" t="s">
        <v>353</v>
      </c>
      <c r="CA73" s="42"/>
      <c r="CB73" s="42" t="s">
        <v>353</v>
      </c>
      <c r="CC73" s="42"/>
      <c r="CD73" s="42"/>
      <c r="CE73" s="42"/>
      <c r="CF73" s="42"/>
      <c r="CG73" s="26" t="s">
        <v>673</v>
      </c>
    </row>
    <row r="74" hidden="1" spans="1:85">
      <c r="A74" s="39">
        <v>1024</v>
      </c>
      <c r="B74" s="42" t="s">
        <v>675</v>
      </c>
      <c r="C74" s="46" t="s">
        <v>676</v>
      </c>
      <c r="D74" s="42" t="s">
        <v>677</v>
      </c>
      <c r="E74" s="43">
        <v>28.41905</v>
      </c>
      <c r="F74" s="43">
        <v>-13.3241</v>
      </c>
      <c r="G74" s="42" t="s">
        <v>337</v>
      </c>
      <c r="H74" s="37">
        <v>2</v>
      </c>
      <c r="I74" s="42" t="s">
        <v>338</v>
      </c>
      <c r="J74" s="42" t="s">
        <v>534</v>
      </c>
      <c r="K74" s="42" t="s">
        <v>317</v>
      </c>
      <c r="L74" s="42" t="s">
        <v>317</v>
      </c>
      <c r="M74" s="42" t="s">
        <v>317</v>
      </c>
      <c r="N74" s="42" t="s">
        <v>318</v>
      </c>
      <c r="O74" s="42" t="s">
        <v>364</v>
      </c>
      <c r="P74" s="42" t="s">
        <v>343</v>
      </c>
      <c r="Q74" s="42" t="s">
        <v>320</v>
      </c>
      <c r="R74" s="42" t="s">
        <v>320</v>
      </c>
      <c r="S74" s="42" t="s">
        <v>321</v>
      </c>
      <c r="T74" s="42" t="s">
        <v>344</v>
      </c>
      <c r="U74" s="42" t="s">
        <v>323</v>
      </c>
      <c r="V74" s="52">
        <v>48</v>
      </c>
      <c r="W74" s="42" t="s">
        <v>366</v>
      </c>
      <c r="X74" s="42" t="s">
        <v>546</v>
      </c>
      <c r="Y74" s="42" t="s">
        <v>2</v>
      </c>
      <c r="Z74" s="42" t="s">
        <v>2</v>
      </c>
      <c r="AA74" s="42" t="s">
        <v>346</v>
      </c>
      <c r="AB74" s="42" t="s">
        <v>347</v>
      </c>
      <c r="AC74" s="42" t="s">
        <v>348</v>
      </c>
      <c r="AD74" s="42" t="s">
        <v>348</v>
      </c>
      <c r="AE74" s="42" t="s">
        <v>367</v>
      </c>
      <c r="AF74" s="42" t="s">
        <v>367</v>
      </c>
      <c r="AG74" s="42">
        <v>16</v>
      </c>
      <c r="AH74" s="42" t="s">
        <v>368</v>
      </c>
      <c r="AI74" s="42" t="s">
        <v>369</v>
      </c>
      <c r="AJ74" s="42" t="s">
        <v>370</v>
      </c>
      <c r="AK74" s="42">
        <v>0</v>
      </c>
      <c r="AL74" s="42">
        <v>600</v>
      </c>
      <c r="AM74" s="42" t="s">
        <v>371</v>
      </c>
      <c r="AN74" s="42" t="s">
        <v>372</v>
      </c>
      <c r="AO74" s="42">
        <v>250</v>
      </c>
      <c r="AP74" s="42" t="s">
        <v>384</v>
      </c>
      <c r="AQ74" s="42">
        <v>600</v>
      </c>
      <c r="AR74" s="42">
        <v>2</v>
      </c>
      <c r="AS74" s="42">
        <v>600</v>
      </c>
      <c r="AT74" s="42">
        <v>24</v>
      </c>
      <c r="AU74" s="42" t="s">
        <v>385</v>
      </c>
      <c r="AV74" s="42" t="s">
        <v>385</v>
      </c>
      <c r="AW74" s="42">
        <v>18000</v>
      </c>
      <c r="AX74" s="42">
        <v>18000</v>
      </c>
      <c r="AY74" s="42">
        <v>2</v>
      </c>
      <c r="AZ74" s="51">
        <v>37</v>
      </c>
      <c r="BA74" s="42">
        <v>0</v>
      </c>
      <c r="BB74" s="42">
        <v>1</v>
      </c>
      <c r="BC74" s="42" t="s">
        <v>346</v>
      </c>
      <c r="BD74" s="49" t="s">
        <v>675</v>
      </c>
      <c r="BE74" s="49">
        <v>0</v>
      </c>
      <c r="BF74" s="42">
        <v>0</v>
      </c>
      <c r="BG74" s="42"/>
      <c r="BH74" s="42">
        <v>0</v>
      </c>
      <c r="BI74" s="42" t="s">
        <v>357</v>
      </c>
      <c r="BJ74" s="42" t="s">
        <v>358</v>
      </c>
      <c r="BK74" s="57">
        <v>44778</v>
      </c>
      <c r="BL74" s="42" t="s">
        <v>317</v>
      </c>
      <c r="BM74" s="42" t="s">
        <v>317</v>
      </c>
      <c r="BN74" s="42"/>
      <c r="BO74" s="42"/>
      <c r="BP74" s="42" t="s">
        <v>359</v>
      </c>
      <c r="BQ74" s="42" t="s">
        <v>359</v>
      </c>
      <c r="BR74" s="42" t="s">
        <v>359</v>
      </c>
      <c r="BS74" s="42"/>
      <c r="BT74" s="42" t="s">
        <v>360</v>
      </c>
      <c r="BU74" s="42" t="s">
        <v>317</v>
      </c>
      <c r="BV74" s="42" t="s">
        <v>317</v>
      </c>
      <c r="BW74" s="42"/>
      <c r="BX74" s="42"/>
      <c r="BY74" s="42" t="s">
        <v>353</v>
      </c>
      <c r="BZ74" s="42" t="s">
        <v>353</v>
      </c>
      <c r="CA74" s="42"/>
      <c r="CB74" s="42" t="s">
        <v>353</v>
      </c>
      <c r="CC74" s="42"/>
      <c r="CD74" s="42"/>
      <c r="CE74" s="42"/>
      <c r="CF74" s="42"/>
      <c r="CG74" s="26" t="s">
        <v>676</v>
      </c>
    </row>
    <row r="75" hidden="1" spans="1:85">
      <c r="A75" s="39">
        <v>1152</v>
      </c>
      <c r="B75" s="42" t="s">
        <v>678</v>
      </c>
      <c r="C75" s="46" t="s">
        <v>679</v>
      </c>
      <c r="D75" s="42" t="s">
        <v>680</v>
      </c>
      <c r="E75" s="43">
        <v>28.25125</v>
      </c>
      <c r="F75" s="43">
        <v>-12.818</v>
      </c>
      <c r="G75" s="42" t="s">
        <v>337</v>
      </c>
      <c r="H75" s="37">
        <v>2</v>
      </c>
      <c r="I75" s="42" t="s">
        <v>338</v>
      </c>
      <c r="J75" s="42" t="s">
        <v>619</v>
      </c>
      <c r="K75" s="42" t="s">
        <v>340</v>
      </c>
      <c r="L75" s="42" t="s">
        <v>340</v>
      </c>
      <c r="M75" s="42" t="s">
        <v>317</v>
      </c>
      <c r="N75" s="42" t="s">
        <v>341</v>
      </c>
      <c r="O75" s="42" t="s">
        <v>342</v>
      </c>
      <c r="P75" s="42" t="s">
        <v>343</v>
      </c>
      <c r="Q75" s="42" t="s">
        <v>320</v>
      </c>
      <c r="R75" s="42" t="s">
        <v>320</v>
      </c>
      <c r="S75" s="42" t="s">
        <v>321</v>
      </c>
      <c r="T75" s="42" t="s">
        <v>344</v>
      </c>
      <c r="U75" s="42" t="s">
        <v>323</v>
      </c>
      <c r="V75" s="52">
        <v>60</v>
      </c>
      <c r="W75" s="42" t="s">
        <v>366</v>
      </c>
      <c r="X75" s="42" t="s">
        <v>620</v>
      </c>
      <c r="Y75" s="42" t="s">
        <v>2</v>
      </c>
      <c r="Z75" s="42" t="s">
        <v>2</v>
      </c>
      <c r="AA75" s="42" t="s">
        <v>346</v>
      </c>
      <c r="AB75" s="42" t="s">
        <v>347</v>
      </c>
      <c r="AC75" s="42" t="s">
        <v>348</v>
      </c>
      <c r="AD75" s="42" t="s">
        <v>348</v>
      </c>
      <c r="AE75" s="42" t="s">
        <v>561</v>
      </c>
      <c r="AF75" s="42" t="s">
        <v>561</v>
      </c>
      <c r="AG75" s="42">
        <v>16</v>
      </c>
      <c r="AH75" s="42" t="s">
        <v>368</v>
      </c>
      <c r="AI75" s="42" t="s">
        <v>369</v>
      </c>
      <c r="AJ75" s="42" t="s">
        <v>370</v>
      </c>
      <c r="AK75" s="42">
        <v>0</v>
      </c>
      <c r="AL75" s="42">
        <v>600</v>
      </c>
      <c r="AM75" s="42" t="s">
        <v>371</v>
      </c>
      <c r="AN75" s="42" t="s">
        <v>372</v>
      </c>
      <c r="AO75" s="42">
        <v>250</v>
      </c>
      <c r="AP75" s="42" t="s">
        <v>384</v>
      </c>
      <c r="AQ75" s="42">
        <v>600</v>
      </c>
      <c r="AR75" s="42">
        <v>2</v>
      </c>
      <c r="AS75" s="42">
        <v>600</v>
      </c>
      <c r="AT75" s="42">
        <v>24</v>
      </c>
      <c r="AU75" s="42" t="s">
        <v>385</v>
      </c>
      <c r="AV75" s="42" t="s">
        <v>385</v>
      </c>
      <c r="AW75" s="42">
        <v>18000</v>
      </c>
      <c r="AX75" s="42">
        <v>18000</v>
      </c>
      <c r="AY75" s="42">
        <v>2</v>
      </c>
      <c r="AZ75" s="51">
        <v>89.1</v>
      </c>
      <c r="BA75" s="42">
        <v>0</v>
      </c>
      <c r="BB75" s="42">
        <v>2</v>
      </c>
      <c r="BC75" s="42" t="s">
        <v>398</v>
      </c>
      <c r="BD75" s="49" t="s">
        <v>678</v>
      </c>
      <c r="BE75" s="49">
        <v>0</v>
      </c>
      <c r="BF75" s="42" t="s">
        <v>356</v>
      </c>
      <c r="BG75" s="42"/>
      <c r="BH75" s="42">
        <v>0</v>
      </c>
      <c r="BI75" s="42" t="s">
        <v>357</v>
      </c>
      <c r="BJ75" s="42" t="s">
        <v>358</v>
      </c>
      <c r="BK75" s="57">
        <v>44778</v>
      </c>
      <c r="BL75" s="42" t="s">
        <v>317</v>
      </c>
      <c r="BM75" s="42" t="s">
        <v>317</v>
      </c>
      <c r="BN75" s="42"/>
      <c r="BO75" s="42"/>
      <c r="BP75" s="42" t="s">
        <v>359</v>
      </c>
      <c r="BQ75" s="42" t="s">
        <v>359</v>
      </c>
      <c r="BR75" s="42" t="s">
        <v>359</v>
      </c>
      <c r="BS75" s="42"/>
      <c r="BT75" s="42" t="s">
        <v>360</v>
      </c>
      <c r="BU75" s="42" t="s">
        <v>317</v>
      </c>
      <c r="BV75" s="42" t="s">
        <v>317</v>
      </c>
      <c r="BW75" s="42"/>
      <c r="BX75" s="42"/>
      <c r="BY75" s="42" t="s">
        <v>353</v>
      </c>
      <c r="BZ75" s="42" t="s">
        <v>353</v>
      </c>
      <c r="CA75" s="42"/>
      <c r="CB75" s="42" t="s">
        <v>353</v>
      </c>
      <c r="CC75" s="42"/>
      <c r="CD75" s="42"/>
      <c r="CE75" s="42"/>
      <c r="CF75" s="42"/>
      <c r="CG75" s="26" t="s">
        <v>679</v>
      </c>
    </row>
    <row r="76" hidden="1" spans="1:85">
      <c r="A76" s="34">
        <v>51</v>
      </c>
      <c r="B76" s="42" t="s">
        <v>681</v>
      </c>
      <c r="C76" s="46" t="s">
        <v>682</v>
      </c>
      <c r="D76" s="42" t="s">
        <v>683</v>
      </c>
      <c r="E76" s="43">
        <v>28.23505</v>
      </c>
      <c r="F76" s="43">
        <v>-12.86375</v>
      </c>
      <c r="G76" s="42" t="s">
        <v>337</v>
      </c>
      <c r="H76" s="37">
        <v>2</v>
      </c>
      <c r="I76" s="42" t="s">
        <v>338</v>
      </c>
      <c r="J76" s="42" t="s">
        <v>619</v>
      </c>
      <c r="K76" s="42" t="s">
        <v>317</v>
      </c>
      <c r="L76" s="42" t="s">
        <v>317</v>
      </c>
      <c r="M76" s="42" t="s">
        <v>317</v>
      </c>
      <c r="N76" s="42" t="s">
        <v>402</v>
      </c>
      <c r="O76" s="42" t="s">
        <v>364</v>
      </c>
      <c r="P76" s="42" t="s">
        <v>380</v>
      </c>
      <c r="Q76" s="42" t="s">
        <v>320</v>
      </c>
      <c r="R76" s="42" t="s">
        <v>320</v>
      </c>
      <c r="S76" s="42" t="s">
        <v>321</v>
      </c>
      <c r="T76" s="42" t="s">
        <v>344</v>
      </c>
      <c r="U76" s="42" t="s">
        <v>323</v>
      </c>
      <c r="V76" s="52">
        <v>36</v>
      </c>
      <c r="W76" s="42" t="s">
        <v>325</v>
      </c>
      <c r="X76" s="42" t="s">
        <v>620</v>
      </c>
      <c r="Y76" s="42" t="s">
        <v>2</v>
      </c>
      <c r="Z76" s="42" t="s">
        <v>2</v>
      </c>
      <c r="AA76" s="42" t="s">
        <v>346</v>
      </c>
      <c r="AB76" s="42" t="s">
        <v>347</v>
      </c>
      <c r="AC76" s="42" t="s">
        <v>348</v>
      </c>
      <c r="AD76" s="42" t="s">
        <v>348</v>
      </c>
      <c r="AE76" s="42" t="s">
        <v>561</v>
      </c>
      <c r="AF76" s="42" t="s">
        <v>561</v>
      </c>
      <c r="AG76" s="42">
        <v>16</v>
      </c>
      <c r="AH76" s="42" t="s">
        <v>368</v>
      </c>
      <c r="AI76" s="42">
        <v>0</v>
      </c>
      <c r="AJ76" s="42" t="s">
        <v>351</v>
      </c>
      <c r="AK76" s="42">
        <v>0</v>
      </c>
      <c r="AL76" s="42">
        <v>600</v>
      </c>
      <c r="AM76" s="42" t="s">
        <v>371</v>
      </c>
      <c r="AN76" s="42" t="s">
        <v>372</v>
      </c>
      <c r="AO76" s="42">
        <v>250</v>
      </c>
      <c r="AP76" s="42" t="s">
        <v>373</v>
      </c>
      <c r="AQ76" s="42">
        <v>600</v>
      </c>
      <c r="AR76" s="42">
        <v>2</v>
      </c>
      <c r="AS76" s="42">
        <v>600</v>
      </c>
      <c r="AT76" s="42">
        <v>24</v>
      </c>
      <c r="AU76" s="42" t="s">
        <v>327</v>
      </c>
      <c r="AV76" s="42" t="s">
        <v>327</v>
      </c>
      <c r="AW76" s="42" t="s">
        <v>327</v>
      </c>
      <c r="AX76" s="42" t="s">
        <v>353</v>
      </c>
      <c r="AY76" s="42" t="s">
        <v>327</v>
      </c>
      <c r="AZ76" s="51">
        <v>153</v>
      </c>
      <c r="BA76" s="42">
        <v>0</v>
      </c>
      <c r="BB76" s="42">
        <v>1</v>
      </c>
      <c r="BC76" s="42" t="s">
        <v>346</v>
      </c>
      <c r="BD76" s="49" t="s">
        <v>681</v>
      </c>
      <c r="BE76" s="49">
        <v>0</v>
      </c>
      <c r="BF76" s="42">
        <v>0</v>
      </c>
      <c r="BG76" s="42"/>
      <c r="BH76" s="42">
        <v>0</v>
      </c>
      <c r="BI76" s="42" t="s">
        <v>357</v>
      </c>
      <c r="BJ76" s="42" t="s">
        <v>358</v>
      </c>
      <c r="BK76" s="57">
        <v>44778</v>
      </c>
      <c r="BL76" s="42" t="s">
        <v>317</v>
      </c>
      <c r="BM76" s="42" t="s">
        <v>317</v>
      </c>
      <c r="BN76" s="42"/>
      <c r="BO76" s="42"/>
      <c r="BP76" s="42" t="s">
        <v>359</v>
      </c>
      <c r="BQ76" s="42" t="s">
        <v>359</v>
      </c>
      <c r="BR76" s="42" t="s">
        <v>359</v>
      </c>
      <c r="BS76" s="42"/>
      <c r="BT76" s="42" t="s">
        <v>360</v>
      </c>
      <c r="BU76" s="42" t="s">
        <v>317</v>
      </c>
      <c r="BV76" s="42" t="s">
        <v>317</v>
      </c>
      <c r="BW76" s="42"/>
      <c r="BX76" s="42"/>
      <c r="BY76" s="42" t="s">
        <v>353</v>
      </c>
      <c r="BZ76" s="42" t="s">
        <v>353</v>
      </c>
      <c r="CA76" s="42"/>
      <c r="CB76" s="42" t="s">
        <v>353</v>
      </c>
      <c r="CC76" s="42"/>
      <c r="CD76" s="42"/>
      <c r="CE76" s="42"/>
      <c r="CF76" s="42"/>
      <c r="CG76" s="26" t="s">
        <v>682</v>
      </c>
    </row>
    <row r="77" hidden="1" spans="1:85">
      <c r="A77" s="39">
        <v>1404</v>
      </c>
      <c r="B77" s="42" t="s">
        <v>684</v>
      </c>
      <c r="C77" s="46" t="s">
        <v>685</v>
      </c>
      <c r="D77" s="42" t="s">
        <v>686</v>
      </c>
      <c r="E77" s="43">
        <v>28.238475</v>
      </c>
      <c r="F77" s="43">
        <v>-12.846225</v>
      </c>
      <c r="G77" s="42" t="s">
        <v>337</v>
      </c>
      <c r="H77" s="37">
        <v>2.5</v>
      </c>
      <c r="I77" s="42" t="s">
        <v>338</v>
      </c>
      <c r="J77" s="42" t="s">
        <v>619</v>
      </c>
      <c r="K77" s="42" t="s">
        <v>340</v>
      </c>
      <c r="L77" s="42" t="s">
        <v>340</v>
      </c>
      <c r="M77" s="42" t="s">
        <v>317</v>
      </c>
      <c r="N77" s="42" t="s">
        <v>402</v>
      </c>
      <c r="O77" s="42" t="s">
        <v>342</v>
      </c>
      <c r="P77" s="42" t="s">
        <v>380</v>
      </c>
      <c r="Q77" s="42" t="s">
        <v>320</v>
      </c>
      <c r="R77" s="42" t="s">
        <v>381</v>
      </c>
      <c r="S77" s="42" t="s">
        <v>321</v>
      </c>
      <c r="T77" s="42" t="s">
        <v>344</v>
      </c>
      <c r="U77" s="42" t="s">
        <v>323</v>
      </c>
      <c r="V77" s="52">
        <v>54</v>
      </c>
      <c r="W77" s="42" t="s">
        <v>366</v>
      </c>
      <c r="X77" s="42" t="s">
        <v>620</v>
      </c>
      <c r="Y77" s="42" t="s">
        <v>2</v>
      </c>
      <c r="Z77" s="42" t="s">
        <v>2</v>
      </c>
      <c r="AA77" s="42" t="s">
        <v>346</v>
      </c>
      <c r="AB77" s="42" t="s">
        <v>347</v>
      </c>
      <c r="AC77" s="42" t="s">
        <v>348</v>
      </c>
      <c r="AD77" s="42" t="s">
        <v>348</v>
      </c>
      <c r="AE77" s="42" t="s">
        <v>382</v>
      </c>
      <c r="AF77" s="42" t="s">
        <v>382</v>
      </c>
      <c r="AG77" s="42">
        <v>20</v>
      </c>
      <c r="AH77" s="42" t="s">
        <v>350</v>
      </c>
      <c r="AI77" s="42">
        <v>0</v>
      </c>
      <c r="AJ77" s="42" t="s">
        <v>351</v>
      </c>
      <c r="AK77" s="42">
        <v>0</v>
      </c>
      <c r="AL77" s="42">
        <v>600</v>
      </c>
      <c r="AM77" s="42" t="s">
        <v>332</v>
      </c>
      <c r="AN77" s="42" t="s">
        <v>352</v>
      </c>
      <c r="AO77" s="42">
        <v>400</v>
      </c>
      <c r="AP77" s="42" t="s">
        <v>333</v>
      </c>
      <c r="AQ77" s="42">
        <v>600</v>
      </c>
      <c r="AR77" s="42">
        <v>48</v>
      </c>
      <c r="AS77" s="42">
        <v>100</v>
      </c>
      <c r="AT77" s="42">
        <f>AQ77/AS77</f>
        <v>6</v>
      </c>
      <c r="AU77" s="42" t="s">
        <v>687</v>
      </c>
      <c r="AV77" s="42" t="s">
        <v>687</v>
      </c>
      <c r="AW77" s="42">
        <v>18000</v>
      </c>
      <c r="AX77" s="42">
        <v>18000</v>
      </c>
      <c r="AY77" s="42">
        <v>2</v>
      </c>
      <c r="AZ77" s="51">
        <v>101</v>
      </c>
      <c r="BA77" s="42">
        <v>0</v>
      </c>
      <c r="BB77" s="42">
        <v>2</v>
      </c>
      <c r="BC77" s="42" t="s">
        <v>375</v>
      </c>
      <c r="BD77" s="49" t="s">
        <v>684</v>
      </c>
      <c r="BE77" s="49" t="s">
        <v>688</v>
      </c>
      <c r="BF77" s="42">
        <v>0</v>
      </c>
      <c r="BG77" s="42"/>
      <c r="BH77" s="42">
        <v>0</v>
      </c>
      <c r="BI77" s="42" t="s">
        <v>357</v>
      </c>
      <c r="BJ77" s="42" t="s">
        <v>358</v>
      </c>
      <c r="BK77" s="57">
        <v>44778</v>
      </c>
      <c r="BL77" s="42" t="s">
        <v>317</v>
      </c>
      <c r="BM77" s="42" t="s">
        <v>317</v>
      </c>
      <c r="BN77" s="42"/>
      <c r="BO77" s="42"/>
      <c r="BP77" s="42" t="s">
        <v>359</v>
      </c>
      <c r="BQ77" s="42" t="s">
        <v>359</v>
      </c>
      <c r="BR77" s="42" t="s">
        <v>359</v>
      </c>
      <c r="BS77" s="42"/>
      <c r="BT77" s="42" t="s">
        <v>360</v>
      </c>
      <c r="BU77" s="42" t="s">
        <v>317</v>
      </c>
      <c r="BV77" s="42" t="s">
        <v>317</v>
      </c>
      <c r="BW77" s="42"/>
      <c r="BX77" s="42"/>
      <c r="BY77" s="42" t="s">
        <v>353</v>
      </c>
      <c r="BZ77" s="42" t="s">
        <v>353</v>
      </c>
      <c r="CA77" s="42"/>
      <c r="CB77" s="42" t="s">
        <v>353</v>
      </c>
      <c r="CC77" s="42"/>
      <c r="CD77" s="42"/>
      <c r="CE77" s="42"/>
      <c r="CF77" s="42"/>
      <c r="CG77" s="26" t="s">
        <v>685</v>
      </c>
    </row>
    <row r="78" hidden="1" spans="1:85">
      <c r="A78" s="39">
        <v>540</v>
      </c>
      <c r="B78" s="42" t="s">
        <v>689</v>
      </c>
      <c r="C78" s="46" t="s">
        <v>690</v>
      </c>
      <c r="D78" s="42" t="s">
        <v>691</v>
      </c>
      <c r="E78" s="43">
        <v>28.24863</v>
      </c>
      <c r="F78" s="43">
        <v>-12.80056</v>
      </c>
      <c r="G78" s="42" t="s">
        <v>337</v>
      </c>
      <c r="H78" s="37">
        <v>2</v>
      </c>
      <c r="I78" s="42" t="s">
        <v>338</v>
      </c>
      <c r="J78" s="42" t="s">
        <v>619</v>
      </c>
      <c r="K78" s="42" t="s">
        <v>340</v>
      </c>
      <c r="L78" s="42" t="s">
        <v>340</v>
      </c>
      <c r="M78" s="42" t="s">
        <v>317</v>
      </c>
      <c r="N78" s="42" t="s">
        <v>402</v>
      </c>
      <c r="O78" s="42" t="s">
        <v>342</v>
      </c>
      <c r="P78" s="42" t="s">
        <v>413</v>
      </c>
      <c r="Q78" s="42" t="s">
        <v>320</v>
      </c>
      <c r="R78" s="42" t="s">
        <v>320</v>
      </c>
      <c r="S78" s="42" t="s">
        <v>321</v>
      </c>
      <c r="T78" s="42" t="s">
        <v>344</v>
      </c>
      <c r="U78" s="42" t="s">
        <v>323</v>
      </c>
      <c r="V78" s="52">
        <v>42</v>
      </c>
      <c r="W78" s="42" t="s">
        <v>366</v>
      </c>
      <c r="X78" s="42" t="s">
        <v>620</v>
      </c>
      <c r="Y78" s="42" t="s">
        <v>2</v>
      </c>
      <c r="Z78" s="42" t="s">
        <v>2</v>
      </c>
      <c r="AA78" s="42" t="s">
        <v>346</v>
      </c>
      <c r="AB78" s="42" t="s">
        <v>347</v>
      </c>
      <c r="AC78" s="42" t="s">
        <v>348</v>
      </c>
      <c r="AD78" s="42" t="s">
        <v>348</v>
      </c>
      <c r="AE78" s="42" t="s">
        <v>561</v>
      </c>
      <c r="AF78" s="42" t="s">
        <v>561</v>
      </c>
      <c r="AG78" s="42">
        <v>16</v>
      </c>
      <c r="AH78" s="42" t="s">
        <v>368</v>
      </c>
      <c r="AI78" s="42">
        <v>0</v>
      </c>
      <c r="AJ78" s="42" t="s">
        <v>351</v>
      </c>
      <c r="AK78" s="42">
        <v>0</v>
      </c>
      <c r="AL78" s="42">
        <v>600</v>
      </c>
      <c r="AM78" s="42" t="s">
        <v>371</v>
      </c>
      <c r="AN78" s="42" t="s">
        <v>372</v>
      </c>
      <c r="AO78" s="42">
        <v>250</v>
      </c>
      <c r="AP78" s="42" t="s">
        <v>439</v>
      </c>
      <c r="AQ78" s="42">
        <v>600</v>
      </c>
      <c r="AR78" s="42">
        <v>2</v>
      </c>
      <c r="AS78" s="42">
        <v>600</v>
      </c>
      <c r="AT78" s="42">
        <v>24</v>
      </c>
      <c r="AU78" s="42" t="s">
        <v>385</v>
      </c>
      <c r="AV78" s="42" t="s">
        <v>385</v>
      </c>
      <c r="AW78" s="42">
        <v>18000</v>
      </c>
      <c r="AX78" s="42">
        <v>18000</v>
      </c>
      <c r="AY78" s="42">
        <v>2</v>
      </c>
      <c r="AZ78" s="51">
        <v>78.5</v>
      </c>
      <c r="BA78" s="42">
        <v>0</v>
      </c>
      <c r="BB78" s="42">
        <v>2</v>
      </c>
      <c r="BC78" s="42" t="s">
        <v>398</v>
      </c>
      <c r="BD78" s="49" t="s">
        <v>689</v>
      </c>
      <c r="BE78" s="49">
        <v>0</v>
      </c>
      <c r="BF78" s="42">
        <v>0</v>
      </c>
      <c r="BG78" s="42"/>
      <c r="BH78" s="42">
        <v>0</v>
      </c>
      <c r="BI78" s="42" t="s">
        <v>357</v>
      </c>
      <c r="BJ78" s="42" t="s">
        <v>358</v>
      </c>
      <c r="BK78" s="57">
        <v>44778</v>
      </c>
      <c r="BL78" s="42" t="s">
        <v>317</v>
      </c>
      <c r="BM78" s="42" t="s">
        <v>317</v>
      </c>
      <c r="BN78" s="42"/>
      <c r="BO78" s="42"/>
      <c r="BP78" s="42" t="s">
        <v>359</v>
      </c>
      <c r="BQ78" s="42" t="s">
        <v>359</v>
      </c>
      <c r="BR78" s="42" t="s">
        <v>359</v>
      </c>
      <c r="BS78" s="42"/>
      <c r="BT78" s="42" t="s">
        <v>360</v>
      </c>
      <c r="BU78" s="42" t="s">
        <v>317</v>
      </c>
      <c r="BV78" s="42" t="s">
        <v>317</v>
      </c>
      <c r="BW78" s="42"/>
      <c r="BX78" s="42"/>
      <c r="BY78" s="42" t="s">
        <v>353</v>
      </c>
      <c r="BZ78" s="42" t="s">
        <v>353</v>
      </c>
      <c r="CA78" s="42"/>
      <c r="CB78" s="42" t="s">
        <v>353</v>
      </c>
      <c r="CC78" s="42"/>
      <c r="CD78" s="42"/>
      <c r="CE78" s="42"/>
      <c r="CF78" s="42"/>
      <c r="CG78" s="26" t="s">
        <v>690</v>
      </c>
    </row>
    <row r="79" hidden="1" spans="1:85">
      <c r="A79" s="34">
        <v>103</v>
      </c>
      <c r="B79" s="42" t="s">
        <v>692</v>
      </c>
      <c r="C79" s="46" t="s">
        <v>693</v>
      </c>
      <c r="D79" s="42" t="s">
        <v>694</v>
      </c>
      <c r="E79" s="43">
        <v>28.22556667</v>
      </c>
      <c r="F79" s="43">
        <v>-12.8606</v>
      </c>
      <c r="G79" s="42" t="s">
        <v>337</v>
      </c>
      <c r="H79" s="37">
        <v>2</v>
      </c>
      <c r="I79" s="42" t="s">
        <v>338</v>
      </c>
      <c r="J79" s="42" t="s">
        <v>619</v>
      </c>
      <c r="K79" s="42" t="s">
        <v>340</v>
      </c>
      <c r="L79" s="42" t="s">
        <v>317</v>
      </c>
      <c r="M79" s="42" t="s">
        <v>317</v>
      </c>
      <c r="N79" s="42" t="s">
        <v>402</v>
      </c>
      <c r="O79" s="42" t="s">
        <v>364</v>
      </c>
      <c r="P79" s="42" t="s">
        <v>343</v>
      </c>
      <c r="Q79" s="42" t="s">
        <v>320</v>
      </c>
      <c r="R79" s="42" t="s">
        <v>320</v>
      </c>
      <c r="S79" s="42" t="s">
        <v>321</v>
      </c>
      <c r="T79" s="42" t="s">
        <v>344</v>
      </c>
      <c r="U79" s="42" t="s">
        <v>323</v>
      </c>
      <c r="V79" s="52">
        <v>36</v>
      </c>
      <c r="W79" s="42" t="s">
        <v>366</v>
      </c>
      <c r="X79" s="42" t="s">
        <v>620</v>
      </c>
      <c r="Y79" s="42" t="s">
        <v>2</v>
      </c>
      <c r="Z79" s="42" t="s">
        <v>2</v>
      </c>
      <c r="AA79" s="42" t="s">
        <v>346</v>
      </c>
      <c r="AB79" s="42" t="s">
        <v>347</v>
      </c>
      <c r="AC79" s="42" t="s">
        <v>348</v>
      </c>
      <c r="AD79" s="42" t="s">
        <v>348</v>
      </c>
      <c r="AE79" s="42" t="s">
        <v>561</v>
      </c>
      <c r="AF79" s="42" t="s">
        <v>561</v>
      </c>
      <c r="AG79" s="42">
        <v>16</v>
      </c>
      <c r="AH79" s="42" t="s">
        <v>368</v>
      </c>
      <c r="AI79" s="42">
        <v>0</v>
      </c>
      <c r="AJ79" s="42" t="s">
        <v>351</v>
      </c>
      <c r="AK79" s="42">
        <v>0</v>
      </c>
      <c r="AL79" s="42">
        <v>600</v>
      </c>
      <c r="AM79" s="42" t="s">
        <v>371</v>
      </c>
      <c r="AN79" s="42" t="s">
        <v>372</v>
      </c>
      <c r="AO79" s="42">
        <v>250</v>
      </c>
      <c r="AP79" s="42" t="s">
        <v>524</v>
      </c>
      <c r="AQ79" s="42">
        <v>600</v>
      </c>
      <c r="AR79" s="42">
        <v>2</v>
      </c>
      <c r="AS79" s="42">
        <v>600</v>
      </c>
      <c r="AT79" s="42">
        <v>24</v>
      </c>
      <c r="AU79" s="42" t="s">
        <v>385</v>
      </c>
      <c r="AV79" s="42" t="s">
        <v>385</v>
      </c>
      <c r="AW79" s="42">
        <v>18000</v>
      </c>
      <c r="AX79" s="42">
        <v>18000</v>
      </c>
      <c r="AY79" s="42">
        <v>2</v>
      </c>
      <c r="AZ79" s="51">
        <v>86.5</v>
      </c>
      <c r="BA79" s="42">
        <v>0</v>
      </c>
      <c r="BB79" s="42">
        <v>1</v>
      </c>
      <c r="BC79" s="42" t="s">
        <v>346</v>
      </c>
      <c r="BD79" s="49" t="s">
        <v>692</v>
      </c>
      <c r="BE79" s="49">
        <v>0</v>
      </c>
      <c r="BF79" s="42">
        <v>0</v>
      </c>
      <c r="BG79" s="42"/>
      <c r="BH79" s="42">
        <v>0</v>
      </c>
      <c r="BI79" s="42" t="s">
        <v>357</v>
      </c>
      <c r="BJ79" s="42" t="s">
        <v>358</v>
      </c>
      <c r="BK79" s="57">
        <v>44778</v>
      </c>
      <c r="BL79" s="42" t="s">
        <v>317</v>
      </c>
      <c r="BM79" s="42" t="s">
        <v>317</v>
      </c>
      <c r="BN79" s="42"/>
      <c r="BO79" s="42"/>
      <c r="BP79" s="42" t="s">
        <v>359</v>
      </c>
      <c r="BQ79" s="42" t="s">
        <v>359</v>
      </c>
      <c r="BR79" s="42" t="s">
        <v>359</v>
      </c>
      <c r="BS79" s="42"/>
      <c r="BT79" s="42" t="s">
        <v>360</v>
      </c>
      <c r="BU79" s="42" t="s">
        <v>317</v>
      </c>
      <c r="BV79" s="42" t="s">
        <v>317</v>
      </c>
      <c r="BW79" s="42"/>
      <c r="BX79" s="42"/>
      <c r="BY79" s="42" t="s">
        <v>353</v>
      </c>
      <c r="BZ79" s="42" t="s">
        <v>353</v>
      </c>
      <c r="CA79" s="42"/>
      <c r="CB79" s="42" t="s">
        <v>353</v>
      </c>
      <c r="CC79" s="42"/>
      <c r="CD79" s="42"/>
      <c r="CE79" s="42"/>
      <c r="CF79" s="42"/>
      <c r="CG79" s="26" t="s">
        <v>693</v>
      </c>
    </row>
    <row r="80" hidden="1" spans="1:85">
      <c r="A80" s="34">
        <v>1407</v>
      </c>
      <c r="B80" s="42" t="s">
        <v>695</v>
      </c>
      <c r="C80" s="46" t="s">
        <v>696</v>
      </c>
      <c r="D80" s="42" t="s">
        <v>697</v>
      </c>
      <c r="E80" s="43">
        <v>28.23233</v>
      </c>
      <c r="F80" s="43">
        <v>-12.83707</v>
      </c>
      <c r="G80" s="42" t="s">
        <v>337</v>
      </c>
      <c r="H80" s="37">
        <v>2.5</v>
      </c>
      <c r="I80" s="42" t="s">
        <v>338</v>
      </c>
      <c r="J80" s="42" t="s">
        <v>619</v>
      </c>
      <c r="K80" s="42" t="s">
        <v>340</v>
      </c>
      <c r="L80" s="42" t="s">
        <v>340</v>
      </c>
      <c r="M80" s="42" t="s">
        <v>317</v>
      </c>
      <c r="N80" s="42" t="s">
        <v>402</v>
      </c>
      <c r="O80" s="42" t="s">
        <v>342</v>
      </c>
      <c r="P80" s="42" t="s">
        <v>343</v>
      </c>
      <c r="Q80" s="42" t="s">
        <v>320</v>
      </c>
      <c r="R80" s="42" t="s">
        <v>320</v>
      </c>
      <c r="S80" s="42" t="s">
        <v>321</v>
      </c>
      <c r="T80" s="42" t="s">
        <v>344</v>
      </c>
      <c r="U80" s="42" t="s">
        <v>323</v>
      </c>
      <c r="V80" s="52">
        <v>36</v>
      </c>
      <c r="W80" s="42" t="s">
        <v>366</v>
      </c>
      <c r="X80" s="42" t="s">
        <v>620</v>
      </c>
      <c r="Y80" s="42" t="s">
        <v>2</v>
      </c>
      <c r="Z80" s="42" t="s">
        <v>2</v>
      </c>
      <c r="AA80" s="42" t="s">
        <v>346</v>
      </c>
      <c r="AB80" s="42" t="s">
        <v>347</v>
      </c>
      <c r="AC80" s="42" t="s">
        <v>348</v>
      </c>
      <c r="AD80" s="42" t="s">
        <v>348</v>
      </c>
      <c r="AE80" s="42" t="s">
        <v>561</v>
      </c>
      <c r="AF80" s="42" t="s">
        <v>561</v>
      </c>
      <c r="AG80" s="42">
        <v>20</v>
      </c>
      <c r="AH80" s="42" t="s">
        <v>368</v>
      </c>
      <c r="AI80" s="42">
        <v>0</v>
      </c>
      <c r="AJ80" s="42" t="s">
        <v>351</v>
      </c>
      <c r="AK80" s="42">
        <v>0</v>
      </c>
      <c r="AL80" s="42">
        <v>600</v>
      </c>
      <c r="AM80" s="42" t="s">
        <v>371</v>
      </c>
      <c r="AN80" s="42" t="s">
        <v>372</v>
      </c>
      <c r="AO80" s="42">
        <v>250</v>
      </c>
      <c r="AP80" s="42" t="s">
        <v>524</v>
      </c>
      <c r="AQ80" s="42">
        <v>600</v>
      </c>
      <c r="AR80" s="42">
        <v>2</v>
      </c>
      <c r="AS80" s="42">
        <v>600</v>
      </c>
      <c r="AT80" s="42">
        <v>24</v>
      </c>
      <c r="AU80" s="42" t="s">
        <v>687</v>
      </c>
      <c r="AV80" s="42" t="s">
        <v>687</v>
      </c>
      <c r="AW80" s="42">
        <v>18000</v>
      </c>
      <c r="AX80" s="42">
        <v>18000</v>
      </c>
      <c r="AY80" s="42">
        <v>2</v>
      </c>
      <c r="AZ80" s="51">
        <v>153</v>
      </c>
      <c r="BA80" s="42">
        <v>0</v>
      </c>
      <c r="BB80" s="42">
        <v>2</v>
      </c>
      <c r="BC80" s="42" t="s">
        <v>375</v>
      </c>
      <c r="BD80" s="49" t="s">
        <v>695</v>
      </c>
      <c r="BE80" s="49" t="s">
        <v>698</v>
      </c>
      <c r="BF80" s="42">
        <v>0</v>
      </c>
      <c r="BG80" s="42"/>
      <c r="BH80" s="42">
        <v>0</v>
      </c>
      <c r="BI80" s="42" t="s">
        <v>357</v>
      </c>
      <c r="BJ80" s="42" t="s">
        <v>358</v>
      </c>
      <c r="BK80" s="57">
        <v>44778</v>
      </c>
      <c r="BL80" s="42" t="s">
        <v>317</v>
      </c>
      <c r="BM80" s="42" t="s">
        <v>317</v>
      </c>
      <c r="BN80" s="42"/>
      <c r="BO80" s="42"/>
      <c r="BP80" s="42" t="s">
        <v>359</v>
      </c>
      <c r="BQ80" s="42" t="s">
        <v>359</v>
      </c>
      <c r="BR80" s="42" t="s">
        <v>359</v>
      </c>
      <c r="BS80" s="42"/>
      <c r="BT80" s="42" t="s">
        <v>360</v>
      </c>
      <c r="BU80" s="42" t="s">
        <v>317</v>
      </c>
      <c r="BV80" s="42" t="s">
        <v>340</v>
      </c>
      <c r="BW80" s="42"/>
      <c r="BX80" s="42"/>
      <c r="BY80" s="42" t="s">
        <v>699</v>
      </c>
      <c r="BZ80" s="42">
        <v>30</v>
      </c>
      <c r="CA80" s="42"/>
      <c r="CB80" s="42" t="s">
        <v>472</v>
      </c>
      <c r="CC80" s="42"/>
      <c r="CD80" s="42"/>
      <c r="CE80" s="42"/>
      <c r="CF80" s="42"/>
      <c r="CG80" s="26" t="s">
        <v>696</v>
      </c>
    </row>
    <row r="81" hidden="1" spans="1:85">
      <c r="A81" s="39">
        <v>1458</v>
      </c>
      <c r="B81" s="42" t="s">
        <v>700</v>
      </c>
      <c r="C81" s="46" t="s">
        <v>701</v>
      </c>
      <c r="D81" s="42" t="s">
        <v>702</v>
      </c>
      <c r="E81" s="43">
        <v>28.2365</v>
      </c>
      <c r="F81" s="43">
        <v>-12.82172</v>
      </c>
      <c r="G81" s="42" t="s">
        <v>337</v>
      </c>
      <c r="H81" s="37">
        <v>2</v>
      </c>
      <c r="I81" s="42" t="s">
        <v>338</v>
      </c>
      <c r="J81" s="42" t="s">
        <v>619</v>
      </c>
      <c r="K81" s="42" t="s">
        <v>340</v>
      </c>
      <c r="L81" s="42" t="s">
        <v>340</v>
      </c>
      <c r="M81" s="42" t="s">
        <v>317</v>
      </c>
      <c r="N81" s="42" t="s">
        <v>341</v>
      </c>
      <c r="O81" s="42" t="s">
        <v>342</v>
      </c>
      <c r="P81" s="42" t="s">
        <v>380</v>
      </c>
      <c r="Q81" s="42" t="s">
        <v>320</v>
      </c>
      <c r="R81" s="42" t="s">
        <v>390</v>
      </c>
      <c r="S81" s="42" t="s">
        <v>321</v>
      </c>
      <c r="T81" s="42" t="s">
        <v>344</v>
      </c>
      <c r="U81" s="42" t="s">
        <v>323</v>
      </c>
      <c r="V81" s="52">
        <v>36</v>
      </c>
      <c r="W81" s="42" t="s">
        <v>366</v>
      </c>
      <c r="X81" s="42" t="s">
        <v>620</v>
      </c>
      <c r="Y81" s="42" t="s">
        <v>2</v>
      </c>
      <c r="Z81" s="42" t="s">
        <v>2</v>
      </c>
      <c r="AA81" s="42" t="s">
        <v>346</v>
      </c>
      <c r="AB81" s="42" t="s">
        <v>347</v>
      </c>
      <c r="AC81" s="42" t="s">
        <v>348</v>
      </c>
      <c r="AD81" s="42" t="s">
        <v>348</v>
      </c>
      <c r="AE81" s="42" t="s">
        <v>561</v>
      </c>
      <c r="AF81" s="42" t="s">
        <v>561</v>
      </c>
      <c r="AG81" s="42">
        <v>16</v>
      </c>
      <c r="AH81" s="42" t="s">
        <v>368</v>
      </c>
      <c r="AI81" s="42">
        <v>0</v>
      </c>
      <c r="AJ81" s="42" t="s">
        <v>351</v>
      </c>
      <c r="AK81" s="42">
        <v>0</v>
      </c>
      <c r="AL81" s="42">
        <v>600</v>
      </c>
      <c r="AM81" s="42" t="s">
        <v>332</v>
      </c>
      <c r="AN81" s="42" t="s">
        <v>352</v>
      </c>
      <c r="AO81" s="42">
        <v>250</v>
      </c>
      <c r="AP81" s="42" t="s">
        <v>333</v>
      </c>
      <c r="AQ81" s="42">
        <v>400</v>
      </c>
      <c r="AR81" s="42">
        <v>48</v>
      </c>
      <c r="AS81" s="42">
        <v>100</v>
      </c>
      <c r="AT81" s="42">
        <f>AQ81/AS81</f>
        <v>4</v>
      </c>
      <c r="AU81" s="42" t="s">
        <v>385</v>
      </c>
      <c r="AV81" s="42" t="s">
        <v>385</v>
      </c>
      <c r="AW81" s="42">
        <v>18000</v>
      </c>
      <c r="AX81" s="42">
        <v>18000</v>
      </c>
      <c r="AY81" s="42">
        <v>2</v>
      </c>
      <c r="AZ81" s="51">
        <v>75</v>
      </c>
      <c r="BA81" s="42">
        <v>0</v>
      </c>
      <c r="BB81" s="42">
        <v>2</v>
      </c>
      <c r="BC81" s="42" t="s">
        <v>398</v>
      </c>
      <c r="BD81" s="49" t="s">
        <v>700</v>
      </c>
      <c r="BE81" s="49">
        <v>0</v>
      </c>
      <c r="BF81" s="42" t="s">
        <v>356</v>
      </c>
      <c r="BG81" s="42"/>
      <c r="BH81" s="42">
        <v>0</v>
      </c>
      <c r="BI81" s="42" t="s">
        <v>357</v>
      </c>
      <c r="BJ81" s="42" t="s">
        <v>358</v>
      </c>
      <c r="BK81" s="57">
        <v>44778</v>
      </c>
      <c r="BL81" s="42" t="s">
        <v>317</v>
      </c>
      <c r="BM81" s="42" t="s">
        <v>317</v>
      </c>
      <c r="BN81" s="42"/>
      <c r="BO81" s="42"/>
      <c r="BP81" s="42" t="s">
        <v>359</v>
      </c>
      <c r="BQ81" s="42" t="s">
        <v>359</v>
      </c>
      <c r="BR81" s="42" t="s">
        <v>359</v>
      </c>
      <c r="BS81" s="42"/>
      <c r="BT81" s="42" t="s">
        <v>360</v>
      </c>
      <c r="BU81" s="42" t="s">
        <v>317</v>
      </c>
      <c r="BV81" s="42" t="s">
        <v>317</v>
      </c>
      <c r="BW81" s="42"/>
      <c r="BX81" s="42"/>
      <c r="BY81" s="42" t="s">
        <v>353</v>
      </c>
      <c r="BZ81" s="42" t="s">
        <v>353</v>
      </c>
      <c r="CA81" s="42"/>
      <c r="CB81" s="42" t="s">
        <v>353</v>
      </c>
      <c r="CC81" s="42"/>
      <c r="CD81" s="42"/>
      <c r="CE81" s="42"/>
      <c r="CF81" s="42"/>
      <c r="CG81" s="26" t="s">
        <v>701</v>
      </c>
    </row>
    <row r="82" hidden="1" spans="1:85">
      <c r="A82" s="34">
        <v>779</v>
      </c>
      <c r="B82" s="42" t="s">
        <v>703</v>
      </c>
      <c r="C82" s="46" t="s">
        <v>704</v>
      </c>
      <c r="D82" s="42" t="s">
        <v>705</v>
      </c>
      <c r="E82" s="43">
        <v>28.2049</v>
      </c>
      <c r="F82" s="43">
        <v>-12.94404</v>
      </c>
      <c r="G82" s="42" t="s">
        <v>337</v>
      </c>
      <c r="H82" s="37">
        <v>1.8</v>
      </c>
      <c r="I82" s="42" t="s">
        <v>338</v>
      </c>
      <c r="J82" s="42" t="s">
        <v>619</v>
      </c>
      <c r="K82" s="42" t="s">
        <v>317</v>
      </c>
      <c r="L82" s="42" t="s">
        <v>317</v>
      </c>
      <c r="M82" s="42" t="s">
        <v>317</v>
      </c>
      <c r="N82" s="42" t="s">
        <v>318</v>
      </c>
      <c r="O82" s="42" t="s">
        <v>364</v>
      </c>
      <c r="P82" s="42" t="s">
        <v>365</v>
      </c>
      <c r="Q82" s="42" t="s">
        <v>390</v>
      </c>
      <c r="R82" s="42" t="s">
        <v>390</v>
      </c>
      <c r="S82" s="42" t="s">
        <v>321</v>
      </c>
      <c r="T82" s="42" t="s">
        <v>344</v>
      </c>
      <c r="U82" s="42" t="s">
        <v>323</v>
      </c>
      <c r="V82" s="52">
        <v>70</v>
      </c>
      <c r="W82" s="42" t="s">
        <v>366</v>
      </c>
      <c r="X82" s="42" t="s">
        <v>620</v>
      </c>
      <c r="Y82" s="42" t="s">
        <v>2</v>
      </c>
      <c r="Z82" s="42" t="s">
        <v>2</v>
      </c>
      <c r="AA82" s="42" t="s">
        <v>346</v>
      </c>
      <c r="AB82" s="42" t="s">
        <v>347</v>
      </c>
      <c r="AC82" s="42" t="s">
        <v>348</v>
      </c>
      <c r="AD82" s="42" t="s">
        <v>348</v>
      </c>
      <c r="AE82" s="42" t="s">
        <v>706</v>
      </c>
      <c r="AF82" s="42" t="s">
        <v>706</v>
      </c>
      <c r="AG82" s="42">
        <v>15</v>
      </c>
      <c r="AH82" s="42" t="s">
        <v>350</v>
      </c>
      <c r="AI82" s="42">
        <v>0</v>
      </c>
      <c r="AJ82" s="42" t="s">
        <v>351</v>
      </c>
      <c r="AK82" s="42">
        <v>0</v>
      </c>
      <c r="AL82" s="42">
        <v>600</v>
      </c>
      <c r="AM82" s="42" t="s">
        <v>371</v>
      </c>
      <c r="AN82" s="42" t="s">
        <v>372</v>
      </c>
      <c r="AO82" s="42">
        <v>250</v>
      </c>
      <c r="AP82" s="42" t="s">
        <v>503</v>
      </c>
      <c r="AQ82" s="42">
        <v>1056</v>
      </c>
      <c r="AR82" s="42">
        <v>12</v>
      </c>
      <c r="AS82" s="42">
        <v>176</v>
      </c>
      <c r="AT82" s="42">
        <v>24</v>
      </c>
      <c r="AU82" s="42" t="s">
        <v>385</v>
      </c>
      <c r="AV82" s="42" t="s">
        <v>385</v>
      </c>
      <c r="AW82" s="42">
        <v>18000</v>
      </c>
      <c r="AX82" s="42">
        <v>18000</v>
      </c>
      <c r="AY82" s="42">
        <v>2</v>
      </c>
      <c r="AZ82" s="51">
        <v>35</v>
      </c>
      <c r="BA82" s="42">
        <v>0</v>
      </c>
      <c r="BB82" s="42">
        <v>1</v>
      </c>
      <c r="BC82" s="42" t="s">
        <v>346</v>
      </c>
      <c r="BD82" s="49" t="s">
        <v>703</v>
      </c>
      <c r="BE82" s="49">
        <v>0</v>
      </c>
      <c r="BF82" s="42" t="s">
        <v>356</v>
      </c>
      <c r="BG82" s="42"/>
      <c r="BH82" s="42">
        <v>0</v>
      </c>
      <c r="BI82" s="42" t="s">
        <v>357</v>
      </c>
      <c r="BJ82" s="42" t="s">
        <v>358</v>
      </c>
      <c r="BK82" s="57">
        <v>44778</v>
      </c>
      <c r="BL82" s="42" t="s">
        <v>317</v>
      </c>
      <c r="BM82" s="42" t="s">
        <v>317</v>
      </c>
      <c r="BN82" s="42"/>
      <c r="BO82" s="42"/>
      <c r="BP82" s="42" t="s">
        <v>359</v>
      </c>
      <c r="BQ82" s="42" t="s">
        <v>359</v>
      </c>
      <c r="BR82" s="42" t="s">
        <v>359</v>
      </c>
      <c r="BS82" s="42"/>
      <c r="BT82" s="42" t="s">
        <v>360</v>
      </c>
      <c r="BU82" s="42" t="s">
        <v>317</v>
      </c>
      <c r="BV82" s="42" t="s">
        <v>317</v>
      </c>
      <c r="BW82" s="42"/>
      <c r="BX82" s="42"/>
      <c r="BY82" s="42" t="s">
        <v>353</v>
      </c>
      <c r="BZ82" s="42" t="s">
        <v>353</v>
      </c>
      <c r="CA82" s="42"/>
      <c r="CB82" s="42" t="s">
        <v>353</v>
      </c>
      <c r="CC82" s="42"/>
      <c r="CD82" s="42"/>
      <c r="CE82" s="42"/>
      <c r="CF82" s="42"/>
      <c r="CG82" s="26" t="s">
        <v>704</v>
      </c>
    </row>
    <row r="83" hidden="1" spans="1:85">
      <c r="A83" s="34">
        <v>329</v>
      </c>
      <c r="B83" s="42" t="s">
        <v>707</v>
      </c>
      <c r="C83" s="46" t="s">
        <v>708</v>
      </c>
      <c r="D83" s="42" t="s">
        <v>709</v>
      </c>
      <c r="E83" s="43">
        <v>28.24504</v>
      </c>
      <c r="F83" s="43">
        <v>-12.79135</v>
      </c>
      <c r="G83" s="42" t="s">
        <v>337</v>
      </c>
      <c r="H83" s="37">
        <v>2.5</v>
      </c>
      <c r="I83" s="42" t="s">
        <v>338</v>
      </c>
      <c r="J83" s="42" t="s">
        <v>339</v>
      </c>
      <c r="K83" s="42" t="s">
        <v>317</v>
      </c>
      <c r="L83" s="42" t="s">
        <v>317</v>
      </c>
      <c r="M83" s="42" t="s">
        <v>317</v>
      </c>
      <c r="N83" s="42" t="s">
        <v>318</v>
      </c>
      <c r="O83" s="42" t="s">
        <v>342</v>
      </c>
      <c r="P83" s="42" t="s">
        <v>365</v>
      </c>
      <c r="Q83" s="42" t="s">
        <v>320</v>
      </c>
      <c r="R83" s="42" t="s">
        <v>320</v>
      </c>
      <c r="S83" s="42" t="s">
        <v>321</v>
      </c>
      <c r="T83" s="42" t="s">
        <v>344</v>
      </c>
      <c r="U83" s="42" t="s">
        <v>323</v>
      </c>
      <c r="V83" s="52">
        <v>54</v>
      </c>
      <c r="W83" s="42" t="s">
        <v>325</v>
      </c>
      <c r="X83" s="42" t="s">
        <v>345</v>
      </c>
      <c r="Y83" s="42" t="s">
        <v>2</v>
      </c>
      <c r="Z83" s="42" t="s">
        <v>2</v>
      </c>
      <c r="AA83" s="42" t="s">
        <v>346</v>
      </c>
      <c r="AB83" s="42" t="s">
        <v>347</v>
      </c>
      <c r="AC83" s="42" t="s">
        <v>348</v>
      </c>
      <c r="AD83" s="42" t="s">
        <v>348</v>
      </c>
      <c r="AE83" s="42" t="s">
        <v>654</v>
      </c>
      <c r="AF83" s="42" t="s">
        <v>655</v>
      </c>
      <c r="AG83" s="42">
        <v>13</v>
      </c>
      <c r="AH83" s="42" t="s">
        <v>350</v>
      </c>
      <c r="AI83" s="42">
        <v>0</v>
      </c>
      <c r="AJ83" s="42" t="s">
        <v>351</v>
      </c>
      <c r="AK83" s="42">
        <v>0</v>
      </c>
      <c r="AL83" s="42">
        <v>600</v>
      </c>
      <c r="AM83" s="42" t="s">
        <v>371</v>
      </c>
      <c r="AN83" s="42" t="s">
        <v>372</v>
      </c>
      <c r="AO83" s="42">
        <v>250</v>
      </c>
      <c r="AP83" s="42" t="s">
        <v>333</v>
      </c>
      <c r="AQ83" s="42">
        <v>200</v>
      </c>
      <c r="AR83" s="42">
        <v>48</v>
      </c>
      <c r="AS83" s="42">
        <v>100</v>
      </c>
      <c r="AT83" s="42">
        <f>AQ83/AS83</f>
        <v>2</v>
      </c>
      <c r="AU83" s="42" t="s">
        <v>327</v>
      </c>
      <c r="AV83" s="42" t="s">
        <v>327</v>
      </c>
      <c r="AW83" s="42" t="s">
        <v>327</v>
      </c>
      <c r="AX83" s="42" t="s">
        <v>353</v>
      </c>
      <c r="AY83" s="42" t="s">
        <v>327</v>
      </c>
      <c r="AZ83" s="51">
        <v>90</v>
      </c>
      <c r="BA83" s="42">
        <v>0</v>
      </c>
      <c r="BB83" s="42">
        <v>2</v>
      </c>
      <c r="BC83" s="42" t="s">
        <v>375</v>
      </c>
      <c r="BD83" s="49" t="s">
        <v>710</v>
      </c>
      <c r="BE83" s="49" t="s">
        <v>711</v>
      </c>
      <c r="BF83" s="42">
        <v>0</v>
      </c>
      <c r="BG83" s="42"/>
      <c r="BH83" s="42">
        <v>0</v>
      </c>
      <c r="BI83" s="42" t="s">
        <v>357</v>
      </c>
      <c r="BJ83" s="42" t="s">
        <v>358</v>
      </c>
      <c r="BK83" s="57">
        <v>44778</v>
      </c>
      <c r="BL83" s="42" t="s">
        <v>317</v>
      </c>
      <c r="BM83" s="42" t="s">
        <v>317</v>
      </c>
      <c r="BN83" s="42"/>
      <c r="BO83" s="42"/>
      <c r="BP83" s="42" t="s">
        <v>359</v>
      </c>
      <c r="BQ83" s="42" t="s">
        <v>359</v>
      </c>
      <c r="BR83" s="42" t="s">
        <v>359</v>
      </c>
      <c r="BS83" s="42"/>
      <c r="BT83" s="42" t="s">
        <v>360</v>
      </c>
      <c r="BU83" s="42" t="s">
        <v>317</v>
      </c>
      <c r="BV83" s="42" t="s">
        <v>317</v>
      </c>
      <c r="BW83" s="42"/>
      <c r="BX83" s="42"/>
      <c r="BY83" s="42" t="s">
        <v>353</v>
      </c>
      <c r="BZ83" s="42" t="s">
        <v>353</v>
      </c>
      <c r="CA83" s="42"/>
      <c r="CB83" s="42" t="s">
        <v>353</v>
      </c>
      <c r="CC83" s="42"/>
      <c r="CD83" s="42"/>
      <c r="CE83" s="42"/>
      <c r="CF83" s="42"/>
      <c r="CG83" s="26" t="s">
        <v>708</v>
      </c>
    </row>
    <row r="84" hidden="1" spans="1:85">
      <c r="A84" s="39">
        <v>1110</v>
      </c>
      <c r="B84" s="42" t="s">
        <v>712</v>
      </c>
      <c r="C84" s="46" t="s">
        <v>713</v>
      </c>
      <c r="D84" s="42" t="s">
        <v>714</v>
      </c>
      <c r="E84" s="43">
        <v>28.22344</v>
      </c>
      <c r="F84" s="43">
        <v>-12.84361</v>
      </c>
      <c r="G84" s="42" t="s">
        <v>337</v>
      </c>
      <c r="H84" s="37">
        <v>2</v>
      </c>
      <c r="I84" s="42" t="s">
        <v>338</v>
      </c>
      <c r="J84" s="42" t="s">
        <v>619</v>
      </c>
      <c r="K84" s="42" t="s">
        <v>340</v>
      </c>
      <c r="L84" s="42" t="s">
        <v>317</v>
      </c>
      <c r="M84" s="42" t="s">
        <v>317</v>
      </c>
      <c r="N84" s="42" t="s">
        <v>402</v>
      </c>
      <c r="O84" s="42" t="s">
        <v>342</v>
      </c>
      <c r="P84" s="42" t="s">
        <v>343</v>
      </c>
      <c r="Q84" s="42" t="s">
        <v>320</v>
      </c>
      <c r="R84" s="42" t="s">
        <v>320</v>
      </c>
      <c r="S84" s="42" t="s">
        <v>321</v>
      </c>
      <c r="T84" s="42" t="s">
        <v>344</v>
      </c>
      <c r="U84" s="42" t="s">
        <v>323</v>
      </c>
      <c r="V84" s="52">
        <v>36</v>
      </c>
      <c r="W84" s="42" t="s">
        <v>366</v>
      </c>
      <c r="X84" s="42" t="s">
        <v>620</v>
      </c>
      <c r="Y84" s="42" t="s">
        <v>2</v>
      </c>
      <c r="Z84" s="42" t="s">
        <v>2</v>
      </c>
      <c r="AA84" s="42" t="s">
        <v>346</v>
      </c>
      <c r="AB84" s="42" t="s">
        <v>347</v>
      </c>
      <c r="AC84" s="42" t="s">
        <v>348</v>
      </c>
      <c r="AD84" s="42" t="s">
        <v>348</v>
      </c>
      <c r="AE84" s="42" t="s">
        <v>561</v>
      </c>
      <c r="AF84" s="42" t="s">
        <v>561</v>
      </c>
      <c r="AG84" s="42">
        <v>16</v>
      </c>
      <c r="AH84" s="42" t="s">
        <v>368</v>
      </c>
      <c r="AI84" s="42">
        <v>0</v>
      </c>
      <c r="AJ84" s="42" t="s">
        <v>351</v>
      </c>
      <c r="AK84" s="42">
        <v>0</v>
      </c>
      <c r="AL84" s="42">
        <v>600</v>
      </c>
      <c r="AM84" s="42" t="s">
        <v>371</v>
      </c>
      <c r="AN84" s="42" t="s">
        <v>372</v>
      </c>
      <c r="AO84" s="42">
        <v>250</v>
      </c>
      <c r="AP84" s="42" t="s">
        <v>715</v>
      </c>
      <c r="AQ84" s="42">
        <v>460</v>
      </c>
      <c r="AR84" s="42">
        <v>12</v>
      </c>
      <c r="AS84" s="42">
        <v>230</v>
      </c>
      <c r="AT84" s="42">
        <v>8</v>
      </c>
      <c r="AU84" s="42" t="s">
        <v>385</v>
      </c>
      <c r="AV84" s="42" t="s">
        <v>385</v>
      </c>
      <c r="AW84" s="42">
        <v>18000</v>
      </c>
      <c r="AX84" s="42">
        <v>18000</v>
      </c>
      <c r="AY84" s="42">
        <v>2</v>
      </c>
      <c r="AZ84" s="51">
        <v>65</v>
      </c>
      <c r="BA84" s="42">
        <v>0</v>
      </c>
      <c r="BB84" s="42">
        <v>1</v>
      </c>
      <c r="BC84" s="42" t="s">
        <v>346</v>
      </c>
      <c r="BD84" s="49" t="s">
        <v>712</v>
      </c>
      <c r="BE84" s="49">
        <v>0</v>
      </c>
      <c r="BF84" s="42">
        <v>0</v>
      </c>
      <c r="BG84" s="42"/>
      <c r="BH84" s="42">
        <v>0</v>
      </c>
      <c r="BI84" s="42" t="s">
        <v>357</v>
      </c>
      <c r="BJ84" s="42" t="s">
        <v>358</v>
      </c>
      <c r="BK84" s="57">
        <v>44778</v>
      </c>
      <c r="BL84" s="42" t="s">
        <v>317</v>
      </c>
      <c r="BM84" s="42" t="s">
        <v>317</v>
      </c>
      <c r="BN84" s="42"/>
      <c r="BO84" s="42"/>
      <c r="BP84" s="42" t="s">
        <v>359</v>
      </c>
      <c r="BQ84" s="42" t="s">
        <v>359</v>
      </c>
      <c r="BR84" s="42" t="s">
        <v>359</v>
      </c>
      <c r="BS84" s="42"/>
      <c r="BT84" s="42" t="s">
        <v>360</v>
      </c>
      <c r="BU84" s="42" t="s">
        <v>317</v>
      </c>
      <c r="BV84" s="42" t="s">
        <v>317</v>
      </c>
      <c r="BW84" s="42"/>
      <c r="BX84" s="42"/>
      <c r="BY84" s="42" t="s">
        <v>353</v>
      </c>
      <c r="BZ84" s="42" t="s">
        <v>353</v>
      </c>
      <c r="CA84" s="42"/>
      <c r="CB84" s="42" t="s">
        <v>353</v>
      </c>
      <c r="CC84" s="42"/>
      <c r="CD84" s="42"/>
      <c r="CE84" s="42"/>
      <c r="CF84" s="42"/>
      <c r="CG84" s="26" t="s">
        <v>713</v>
      </c>
    </row>
    <row r="85" hidden="1" spans="1:85">
      <c r="A85" s="39">
        <v>892</v>
      </c>
      <c r="B85" s="42" t="s">
        <v>716</v>
      </c>
      <c r="C85" s="46" t="s">
        <v>717</v>
      </c>
      <c r="D85" s="42" t="s">
        <v>718</v>
      </c>
      <c r="E85" s="43">
        <v>28.24684</v>
      </c>
      <c r="F85" s="43">
        <v>-12.77406</v>
      </c>
      <c r="G85" s="42" t="s">
        <v>337</v>
      </c>
      <c r="H85" s="37">
        <v>2.5</v>
      </c>
      <c r="I85" s="42" t="s">
        <v>338</v>
      </c>
      <c r="J85" s="42" t="s">
        <v>619</v>
      </c>
      <c r="K85" s="42" t="s">
        <v>317</v>
      </c>
      <c r="L85" s="42" t="s">
        <v>340</v>
      </c>
      <c r="M85" s="42" t="s">
        <v>317</v>
      </c>
      <c r="N85" s="42" t="s">
        <v>402</v>
      </c>
      <c r="O85" s="42" t="s">
        <v>364</v>
      </c>
      <c r="P85" s="42" t="s">
        <v>343</v>
      </c>
      <c r="Q85" s="42" t="s">
        <v>320</v>
      </c>
      <c r="R85" s="42" t="s">
        <v>320</v>
      </c>
      <c r="S85" s="42" t="s">
        <v>321</v>
      </c>
      <c r="T85" s="42" t="s">
        <v>344</v>
      </c>
      <c r="U85" s="42" t="s">
        <v>323</v>
      </c>
      <c r="V85" s="52">
        <v>36</v>
      </c>
      <c r="W85" s="42" t="s">
        <v>325</v>
      </c>
      <c r="X85" s="42" t="s">
        <v>620</v>
      </c>
      <c r="Y85" s="42" t="s">
        <v>2</v>
      </c>
      <c r="Z85" s="42" t="s">
        <v>2</v>
      </c>
      <c r="AA85" s="42" t="s">
        <v>346</v>
      </c>
      <c r="AB85" s="42" t="s">
        <v>347</v>
      </c>
      <c r="AC85" s="42" t="s">
        <v>348</v>
      </c>
      <c r="AD85" s="42" t="s">
        <v>348</v>
      </c>
      <c r="AE85" s="42" t="s">
        <v>331</v>
      </c>
      <c r="AF85" s="42" t="s">
        <v>331</v>
      </c>
      <c r="AG85" s="42">
        <v>20</v>
      </c>
      <c r="AH85" s="42" t="s">
        <v>350</v>
      </c>
      <c r="AI85" s="42">
        <v>0</v>
      </c>
      <c r="AJ85" s="42" t="s">
        <v>351</v>
      </c>
      <c r="AK85" s="42">
        <v>0</v>
      </c>
      <c r="AL85" s="42">
        <v>600</v>
      </c>
      <c r="AM85" s="42" t="s">
        <v>371</v>
      </c>
      <c r="AN85" s="42" t="s">
        <v>372</v>
      </c>
      <c r="AO85" s="42">
        <v>250</v>
      </c>
      <c r="AP85" s="42" t="s">
        <v>333</v>
      </c>
      <c r="AQ85" s="42">
        <v>400</v>
      </c>
      <c r="AR85" s="42">
        <v>48</v>
      </c>
      <c r="AS85" s="42">
        <v>100</v>
      </c>
      <c r="AT85" s="42">
        <f>AQ85/AS85</f>
        <v>4</v>
      </c>
      <c r="AU85" s="42" t="s">
        <v>327</v>
      </c>
      <c r="AV85" s="42" t="s">
        <v>327</v>
      </c>
      <c r="AW85" s="42" t="s">
        <v>327</v>
      </c>
      <c r="AX85" s="42" t="s">
        <v>353</v>
      </c>
      <c r="AY85" s="42" t="s">
        <v>327</v>
      </c>
      <c r="AZ85" s="51">
        <v>76</v>
      </c>
      <c r="BA85" s="42">
        <v>0</v>
      </c>
      <c r="BB85" s="42">
        <v>2</v>
      </c>
      <c r="BC85" s="42" t="s">
        <v>375</v>
      </c>
      <c r="BD85" s="49" t="s">
        <v>716</v>
      </c>
      <c r="BE85" s="49" t="s">
        <v>719</v>
      </c>
      <c r="BF85" s="42">
        <v>0</v>
      </c>
      <c r="BG85" s="42"/>
      <c r="BH85" s="42">
        <v>0</v>
      </c>
      <c r="BI85" s="42" t="s">
        <v>357</v>
      </c>
      <c r="BJ85" s="42" t="s">
        <v>358</v>
      </c>
      <c r="BK85" s="57">
        <v>44778</v>
      </c>
      <c r="BL85" s="42" t="s">
        <v>317</v>
      </c>
      <c r="BM85" s="42" t="s">
        <v>317</v>
      </c>
      <c r="BN85" s="42"/>
      <c r="BO85" s="42"/>
      <c r="BP85" s="42" t="s">
        <v>359</v>
      </c>
      <c r="BQ85" s="42" t="s">
        <v>359</v>
      </c>
      <c r="BR85" s="42" t="s">
        <v>359</v>
      </c>
      <c r="BS85" s="42"/>
      <c r="BT85" s="42" t="s">
        <v>360</v>
      </c>
      <c r="BU85" s="42" t="s">
        <v>317</v>
      </c>
      <c r="BV85" s="42" t="s">
        <v>317</v>
      </c>
      <c r="BW85" s="42"/>
      <c r="BX85" s="42"/>
      <c r="BY85" s="42" t="s">
        <v>353</v>
      </c>
      <c r="BZ85" s="42" t="s">
        <v>353</v>
      </c>
      <c r="CA85" s="42"/>
      <c r="CB85" s="42" t="s">
        <v>353</v>
      </c>
      <c r="CC85" s="42"/>
      <c r="CD85" s="42"/>
      <c r="CE85" s="42"/>
      <c r="CF85" s="42"/>
      <c r="CG85" s="26" t="s">
        <v>717</v>
      </c>
    </row>
    <row r="86" hidden="1" spans="1:85">
      <c r="A86" s="39">
        <v>378</v>
      </c>
      <c r="B86" s="42" t="s">
        <v>720</v>
      </c>
      <c r="C86" s="46" t="s">
        <v>721</v>
      </c>
      <c r="D86" s="42" t="s">
        <v>722</v>
      </c>
      <c r="E86" s="43">
        <v>28.22148</v>
      </c>
      <c r="F86" s="43">
        <v>-12.82479</v>
      </c>
      <c r="G86" s="42" t="s">
        <v>337</v>
      </c>
      <c r="H86" s="37">
        <v>1.5</v>
      </c>
      <c r="I86" s="42" t="s">
        <v>338</v>
      </c>
      <c r="J86" s="42" t="s">
        <v>619</v>
      </c>
      <c r="K86" s="42" t="s">
        <v>340</v>
      </c>
      <c r="L86" s="42" t="s">
        <v>317</v>
      </c>
      <c r="M86" s="42" t="s">
        <v>317</v>
      </c>
      <c r="N86" s="42" t="s">
        <v>341</v>
      </c>
      <c r="O86" s="42" t="s">
        <v>342</v>
      </c>
      <c r="P86" s="42" t="s">
        <v>343</v>
      </c>
      <c r="Q86" s="42" t="s">
        <v>320</v>
      </c>
      <c r="R86" s="42" t="s">
        <v>320</v>
      </c>
      <c r="S86" s="42" t="s">
        <v>321</v>
      </c>
      <c r="T86" s="42" t="s">
        <v>344</v>
      </c>
      <c r="U86" s="42" t="s">
        <v>323</v>
      </c>
      <c r="V86" s="52">
        <v>36</v>
      </c>
      <c r="W86" s="42" t="s">
        <v>325</v>
      </c>
      <c r="X86" s="42" t="s">
        <v>620</v>
      </c>
      <c r="Y86" s="42" t="s">
        <v>2</v>
      </c>
      <c r="Z86" s="42" t="s">
        <v>2</v>
      </c>
      <c r="AA86" s="42" t="s">
        <v>346</v>
      </c>
      <c r="AB86" s="42" t="s">
        <v>347</v>
      </c>
      <c r="AC86" s="42" t="s">
        <v>348</v>
      </c>
      <c r="AD86" s="42" t="s">
        <v>348</v>
      </c>
      <c r="AE86" s="42" t="s">
        <v>706</v>
      </c>
      <c r="AF86" s="42" t="s">
        <v>706</v>
      </c>
      <c r="AG86" s="42">
        <v>13</v>
      </c>
      <c r="AH86" s="42" t="s">
        <v>350</v>
      </c>
      <c r="AI86" s="42">
        <v>0</v>
      </c>
      <c r="AJ86" s="42" t="s">
        <v>351</v>
      </c>
      <c r="AK86" s="42">
        <v>0</v>
      </c>
      <c r="AL86" s="42">
        <v>500</v>
      </c>
      <c r="AM86" s="42" t="s">
        <v>371</v>
      </c>
      <c r="AN86" s="42" t="s">
        <v>372</v>
      </c>
      <c r="AO86" s="42">
        <v>250</v>
      </c>
      <c r="AP86" s="42" t="s">
        <v>524</v>
      </c>
      <c r="AQ86" s="42">
        <v>600</v>
      </c>
      <c r="AR86" s="42">
        <v>2</v>
      </c>
      <c r="AS86" s="42">
        <v>600</v>
      </c>
      <c r="AT86" s="42">
        <v>24</v>
      </c>
      <c r="AU86" s="42" t="s">
        <v>327</v>
      </c>
      <c r="AV86" s="42" t="s">
        <v>327</v>
      </c>
      <c r="AW86" s="42" t="s">
        <v>327</v>
      </c>
      <c r="AX86" s="42" t="s">
        <v>353</v>
      </c>
      <c r="AY86" s="42" t="s">
        <v>327</v>
      </c>
      <c r="AZ86" s="51">
        <v>55</v>
      </c>
      <c r="BA86" s="42">
        <v>0</v>
      </c>
      <c r="BB86" s="42">
        <v>1</v>
      </c>
      <c r="BC86" s="42" t="s">
        <v>346</v>
      </c>
      <c r="BD86" s="49" t="s">
        <v>720</v>
      </c>
      <c r="BE86" s="49">
        <v>0</v>
      </c>
      <c r="BF86" s="42">
        <v>0</v>
      </c>
      <c r="BG86" s="42"/>
      <c r="BH86" s="42">
        <v>0</v>
      </c>
      <c r="BI86" s="42" t="s">
        <v>357</v>
      </c>
      <c r="BJ86" s="42" t="s">
        <v>358</v>
      </c>
      <c r="BK86" s="57">
        <v>44778</v>
      </c>
      <c r="BL86" s="42" t="s">
        <v>317</v>
      </c>
      <c r="BM86" s="42" t="s">
        <v>317</v>
      </c>
      <c r="BN86" s="42"/>
      <c r="BO86" s="42"/>
      <c r="BP86" s="42" t="s">
        <v>359</v>
      </c>
      <c r="BQ86" s="42" t="s">
        <v>359</v>
      </c>
      <c r="BR86" s="42" t="s">
        <v>359</v>
      </c>
      <c r="BS86" s="42"/>
      <c r="BT86" s="42" t="s">
        <v>360</v>
      </c>
      <c r="BU86" s="42" t="s">
        <v>317</v>
      </c>
      <c r="BV86" s="42" t="s">
        <v>317</v>
      </c>
      <c r="BW86" s="42"/>
      <c r="BX86" s="42"/>
      <c r="BY86" s="42" t="s">
        <v>353</v>
      </c>
      <c r="BZ86" s="42" t="s">
        <v>353</v>
      </c>
      <c r="CA86" s="42"/>
      <c r="CB86" s="42" t="s">
        <v>353</v>
      </c>
      <c r="CC86" s="42"/>
      <c r="CD86" s="42"/>
      <c r="CE86" s="42"/>
      <c r="CF86" s="42"/>
      <c r="CG86" s="26" t="s">
        <v>721</v>
      </c>
    </row>
    <row r="87" hidden="1" spans="1:85">
      <c r="A87" s="34">
        <v>1769</v>
      </c>
      <c r="B87" s="42" t="s">
        <v>723</v>
      </c>
      <c r="C87" s="46" t="s">
        <v>724</v>
      </c>
      <c r="D87" s="42" t="s">
        <v>725</v>
      </c>
      <c r="E87" s="43">
        <v>28.23546</v>
      </c>
      <c r="F87" s="43">
        <v>-12.79063</v>
      </c>
      <c r="G87" s="42" t="s">
        <v>337</v>
      </c>
      <c r="H87" s="37">
        <v>4.5</v>
      </c>
      <c r="I87" s="42" t="s">
        <v>338</v>
      </c>
      <c r="J87" s="42" t="s">
        <v>619</v>
      </c>
      <c r="K87" s="42" t="s">
        <v>340</v>
      </c>
      <c r="L87" s="42" t="s">
        <v>340</v>
      </c>
      <c r="M87" s="42" t="s">
        <v>317</v>
      </c>
      <c r="N87" s="42" t="s">
        <v>341</v>
      </c>
      <c r="O87" s="42" t="s">
        <v>342</v>
      </c>
      <c r="P87" s="42" t="s">
        <v>380</v>
      </c>
      <c r="Q87" s="42" t="s">
        <v>390</v>
      </c>
      <c r="R87" s="42" t="s">
        <v>381</v>
      </c>
      <c r="S87" s="42" t="s">
        <v>321</v>
      </c>
      <c r="T87" s="42" t="s">
        <v>344</v>
      </c>
      <c r="U87" s="42" t="s">
        <v>323</v>
      </c>
      <c r="V87" s="52">
        <v>50</v>
      </c>
      <c r="W87" s="42" t="s">
        <v>366</v>
      </c>
      <c r="X87" s="42" t="s">
        <v>620</v>
      </c>
      <c r="Y87" s="42" t="s">
        <v>2</v>
      </c>
      <c r="Z87" s="42" t="s">
        <v>2</v>
      </c>
      <c r="AA87" s="42" t="s">
        <v>346</v>
      </c>
      <c r="AB87" s="42" t="s">
        <v>347</v>
      </c>
      <c r="AC87" s="42" t="s">
        <v>348</v>
      </c>
      <c r="AD87" s="42" t="s">
        <v>348</v>
      </c>
      <c r="AE87" s="42" t="s">
        <v>726</v>
      </c>
      <c r="AF87" s="42" t="s">
        <v>726</v>
      </c>
      <c r="AG87" s="42">
        <v>30</v>
      </c>
      <c r="AH87" s="42" t="s">
        <v>727</v>
      </c>
      <c r="AI87" s="42">
        <v>0</v>
      </c>
      <c r="AJ87" s="42" t="s">
        <v>370</v>
      </c>
      <c r="AK87" s="42">
        <v>0</v>
      </c>
      <c r="AL87" s="42">
        <v>2000</v>
      </c>
      <c r="AM87" s="42" t="s">
        <v>332</v>
      </c>
      <c r="AN87" s="42" t="s">
        <v>352</v>
      </c>
      <c r="AO87" s="42">
        <v>400</v>
      </c>
      <c r="AP87" s="42" t="s">
        <v>333</v>
      </c>
      <c r="AQ87" s="42">
        <v>700</v>
      </c>
      <c r="AR87" s="42">
        <v>48</v>
      </c>
      <c r="AS87" s="42">
        <v>100</v>
      </c>
      <c r="AT87" s="42">
        <f>AQ87/AS87</f>
        <v>7</v>
      </c>
      <c r="AU87" s="42" t="s">
        <v>385</v>
      </c>
      <c r="AV87" s="42" t="s">
        <v>385</v>
      </c>
      <c r="AW87" s="42">
        <v>18000</v>
      </c>
      <c r="AX87" s="42">
        <v>18000</v>
      </c>
      <c r="AY87" s="42">
        <v>2</v>
      </c>
      <c r="AZ87" s="51">
        <v>110</v>
      </c>
      <c r="BA87" s="42">
        <v>0</v>
      </c>
      <c r="BB87" s="42">
        <v>2</v>
      </c>
      <c r="BC87" s="42" t="s">
        <v>398</v>
      </c>
      <c r="BD87" s="49" t="s">
        <v>723</v>
      </c>
      <c r="BE87" s="49">
        <v>0</v>
      </c>
      <c r="BF87" s="42">
        <v>0</v>
      </c>
      <c r="BG87" s="42"/>
      <c r="BH87" s="42">
        <v>0</v>
      </c>
      <c r="BI87" s="42" t="s">
        <v>357</v>
      </c>
      <c r="BJ87" s="42" t="s">
        <v>358</v>
      </c>
      <c r="BK87" s="57">
        <v>44778</v>
      </c>
      <c r="BL87" s="42" t="s">
        <v>317</v>
      </c>
      <c r="BM87" s="42" t="s">
        <v>317</v>
      </c>
      <c r="BN87" s="42"/>
      <c r="BO87" s="42"/>
      <c r="BP87" s="42" t="s">
        <v>359</v>
      </c>
      <c r="BQ87" s="42" t="s">
        <v>359</v>
      </c>
      <c r="BR87" s="42" t="s">
        <v>359</v>
      </c>
      <c r="BS87" s="42"/>
      <c r="BT87" s="42" t="s">
        <v>360</v>
      </c>
      <c r="BU87" s="42" t="s">
        <v>317</v>
      </c>
      <c r="BV87" s="42" t="s">
        <v>317</v>
      </c>
      <c r="BW87" s="42"/>
      <c r="BX87" s="42"/>
      <c r="BY87" s="42" t="s">
        <v>353</v>
      </c>
      <c r="BZ87" s="42" t="s">
        <v>353</v>
      </c>
      <c r="CA87" s="42"/>
      <c r="CB87" s="42" t="s">
        <v>353</v>
      </c>
      <c r="CC87" s="42"/>
      <c r="CD87" s="42"/>
      <c r="CE87" s="42"/>
      <c r="CF87" s="42"/>
      <c r="CG87" s="26" t="s">
        <v>724</v>
      </c>
    </row>
    <row r="88" hidden="1" spans="1:85">
      <c r="A88" s="34">
        <v>447</v>
      </c>
      <c r="B88" s="42" t="s">
        <v>728</v>
      </c>
      <c r="C88" s="46" t="s">
        <v>729</v>
      </c>
      <c r="D88" s="42" t="s">
        <v>730</v>
      </c>
      <c r="E88" s="43">
        <v>28.22949</v>
      </c>
      <c r="F88" s="43">
        <v>-12.8029</v>
      </c>
      <c r="G88" s="42" t="s">
        <v>337</v>
      </c>
      <c r="H88" s="37">
        <v>2</v>
      </c>
      <c r="I88" s="42" t="s">
        <v>338</v>
      </c>
      <c r="J88" s="42" t="s">
        <v>619</v>
      </c>
      <c r="K88" s="42" t="s">
        <v>317</v>
      </c>
      <c r="L88" s="42" t="s">
        <v>340</v>
      </c>
      <c r="M88" s="42" t="s">
        <v>317</v>
      </c>
      <c r="N88" s="42" t="s">
        <v>341</v>
      </c>
      <c r="O88" s="42" t="s">
        <v>342</v>
      </c>
      <c r="P88" s="42" t="s">
        <v>380</v>
      </c>
      <c r="Q88" s="42" t="s">
        <v>320</v>
      </c>
      <c r="R88" s="42" t="s">
        <v>516</v>
      </c>
      <c r="S88" s="42" t="s">
        <v>321</v>
      </c>
      <c r="T88" s="42" t="s">
        <v>344</v>
      </c>
      <c r="U88" s="42" t="s">
        <v>323</v>
      </c>
      <c r="V88" s="52">
        <v>36</v>
      </c>
      <c r="W88" s="42" t="s">
        <v>366</v>
      </c>
      <c r="X88" s="42" t="s">
        <v>620</v>
      </c>
      <c r="Y88" s="42" t="s">
        <v>2</v>
      </c>
      <c r="Z88" s="42" t="s">
        <v>2</v>
      </c>
      <c r="AA88" s="42" t="s">
        <v>346</v>
      </c>
      <c r="AB88" s="42" t="s">
        <v>347</v>
      </c>
      <c r="AC88" s="42" t="s">
        <v>348</v>
      </c>
      <c r="AD88" s="42" t="s">
        <v>348</v>
      </c>
      <c r="AE88" s="42" t="s">
        <v>561</v>
      </c>
      <c r="AF88" s="42" t="s">
        <v>561</v>
      </c>
      <c r="AG88" s="42">
        <v>16</v>
      </c>
      <c r="AH88" s="42" t="s">
        <v>368</v>
      </c>
      <c r="AI88" s="42">
        <v>0</v>
      </c>
      <c r="AJ88" s="42" t="s">
        <v>351</v>
      </c>
      <c r="AK88" s="42">
        <v>0</v>
      </c>
      <c r="AL88" s="42">
        <v>600</v>
      </c>
      <c r="AM88" s="42" t="s">
        <v>371</v>
      </c>
      <c r="AN88" s="42" t="s">
        <v>372</v>
      </c>
      <c r="AO88" s="42">
        <v>250</v>
      </c>
      <c r="AP88" s="42" t="s">
        <v>384</v>
      </c>
      <c r="AQ88" s="42">
        <v>600</v>
      </c>
      <c r="AR88" s="42">
        <v>2</v>
      </c>
      <c r="AS88" s="42">
        <v>600</v>
      </c>
      <c r="AT88" s="42">
        <v>24</v>
      </c>
      <c r="AU88" s="42" t="s">
        <v>385</v>
      </c>
      <c r="AV88" s="42" t="s">
        <v>385</v>
      </c>
      <c r="AW88" s="42">
        <v>18000</v>
      </c>
      <c r="AX88" s="42">
        <v>18000</v>
      </c>
      <c r="AY88" s="42">
        <v>2</v>
      </c>
      <c r="AZ88" s="51">
        <v>80.8</v>
      </c>
      <c r="BA88" s="42">
        <v>0</v>
      </c>
      <c r="BB88" s="42">
        <v>2</v>
      </c>
      <c r="BC88" s="42" t="s">
        <v>375</v>
      </c>
      <c r="BD88" s="49" t="s">
        <v>728</v>
      </c>
      <c r="BE88" s="49" t="s">
        <v>731</v>
      </c>
      <c r="BF88" s="42">
        <v>0</v>
      </c>
      <c r="BG88" s="42"/>
      <c r="BH88" s="42">
        <v>0</v>
      </c>
      <c r="BI88" s="42" t="s">
        <v>357</v>
      </c>
      <c r="BJ88" s="42" t="s">
        <v>358</v>
      </c>
      <c r="BK88" s="57">
        <v>44778</v>
      </c>
      <c r="BL88" s="42" t="s">
        <v>317</v>
      </c>
      <c r="BM88" s="42" t="s">
        <v>317</v>
      </c>
      <c r="BN88" s="42"/>
      <c r="BO88" s="42"/>
      <c r="BP88" s="42" t="s">
        <v>359</v>
      </c>
      <c r="BQ88" s="42" t="s">
        <v>359</v>
      </c>
      <c r="BR88" s="42" t="s">
        <v>359</v>
      </c>
      <c r="BS88" s="42"/>
      <c r="BT88" s="42" t="s">
        <v>360</v>
      </c>
      <c r="BU88" s="42" t="s">
        <v>317</v>
      </c>
      <c r="BV88" s="42" t="s">
        <v>317</v>
      </c>
      <c r="BW88" s="42"/>
      <c r="BX88" s="42"/>
      <c r="BY88" s="42" t="s">
        <v>353</v>
      </c>
      <c r="BZ88" s="42" t="s">
        <v>353</v>
      </c>
      <c r="CA88" s="42"/>
      <c r="CB88" s="42" t="s">
        <v>353</v>
      </c>
      <c r="CC88" s="42"/>
      <c r="CD88" s="42"/>
      <c r="CE88" s="42"/>
      <c r="CF88" s="42"/>
      <c r="CG88" s="26" t="s">
        <v>729</v>
      </c>
    </row>
    <row r="89" hidden="1" spans="1:85">
      <c r="A89" s="34">
        <v>537</v>
      </c>
      <c r="B89" s="42" t="s">
        <v>732</v>
      </c>
      <c r="C89" s="46" t="s">
        <v>733</v>
      </c>
      <c r="D89" s="42" t="s">
        <v>734</v>
      </c>
      <c r="E89" s="43">
        <v>28.675</v>
      </c>
      <c r="F89" s="43">
        <v>-13.40834</v>
      </c>
      <c r="G89" s="42" t="s">
        <v>337</v>
      </c>
      <c r="H89" s="37">
        <v>2</v>
      </c>
      <c r="I89" s="42" t="s">
        <v>338</v>
      </c>
      <c r="J89" s="42" t="s">
        <v>534</v>
      </c>
      <c r="K89" s="42" t="s">
        <v>317</v>
      </c>
      <c r="L89" s="42" t="s">
        <v>340</v>
      </c>
      <c r="M89" s="42" t="s">
        <v>317</v>
      </c>
      <c r="N89" s="42" t="s">
        <v>318</v>
      </c>
      <c r="O89" s="42" t="s">
        <v>364</v>
      </c>
      <c r="P89" s="42" t="s">
        <v>365</v>
      </c>
      <c r="Q89" s="42" t="s">
        <v>320</v>
      </c>
      <c r="R89" s="42" t="s">
        <v>390</v>
      </c>
      <c r="S89" s="42" t="s">
        <v>321</v>
      </c>
      <c r="T89" s="42" t="s">
        <v>344</v>
      </c>
      <c r="U89" s="42" t="s">
        <v>323</v>
      </c>
      <c r="V89" s="52">
        <v>80</v>
      </c>
      <c r="W89" s="42" t="s">
        <v>366</v>
      </c>
      <c r="X89" s="42" t="s">
        <v>345</v>
      </c>
      <c r="Y89" s="42" t="s">
        <v>2</v>
      </c>
      <c r="Z89" s="42" t="s">
        <v>2</v>
      </c>
      <c r="AA89" s="42" t="s">
        <v>346</v>
      </c>
      <c r="AB89" s="42" t="s">
        <v>347</v>
      </c>
      <c r="AC89" s="42" t="s">
        <v>348</v>
      </c>
      <c r="AD89" s="42" t="s">
        <v>348</v>
      </c>
      <c r="AE89" s="42" t="s">
        <v>367</v>
      </c>
      <c r="AF89" s="42" t="s">
        <v>367</v>
      </c>
      <c r="AG89" s="42">
        <v>16</v>
      </c>
      <c r="AH89" s="42" t="s">
        <v>368</v>
      </c>
      <c r="AI89" s="42" t="s">
        <v>369</v>
      </c>
      <c r="AJ89" s="42" t="s">
        <v>370</v>
      </c>
      <c r="AK89" s="42">
        <v>0</v>
      </c>
      <c r="AL89" s="42">
        <v>600</v>
      </c>
      <c r="AM89" s="42" t="s">
        <v>332</v>
      </c>
      <c r="AN89" s="42" t="s">
        <v>352</v>
      </c>
      <c r="AO89" s="42">
        <v>400</v>
      </c>
      <c r="AP89" s="42" t="s">
        <v>384</v>
      </c>
      <c r="AQ89" s="42">
        <v>1200</v>
      </c>
      <c r="AR89" s="42">
        <v>2</v>
      </c>
      <c r="AS89" s="42">
        <v>600</v>
      </c>
      <c r="AT89" s="42">
        <v>48</v>
      </c>
      <c r="AU89" s="42" t="s">
        <v>385</v>
      </c>
      <c r="AV89" s="42" t="s">
        <v>385</v>
      </c>
      <c r="AW89" s="42">
        <v>18000</v>
      </c>
      <c r="AX89" s="42">
        <v>18000</v>
      </c>
      <c r="AY89" s="42">
        <v>2</v>
      </c>
      <c r="AZ89" s="51">
        <v>67</v>
      </c>
      <c r="BA89" s="42">
        <v>0</v>
      </c>
      <c r="BB89" s="42">
        <v>1</v>
      </c>
      <c r="BC89" s="42" t="s">
        <v>346</v>
      </c>
      <c r="BD89" s="49" t="s">
        <v>732</v>
      </c>
      <c r="BE89" s="49">
        <v>0</v>
      </c>
      <c r="BF89" s="42" t="s">
        <v>356</v>
      </c>
      <c r="BG89" s="42"/>
      <c r="BH89" s="42">
        <v>0</v>
      </c>
      <c r="BI89" s="42" t="s">
        <v>357</v>
      </c>
      <c r="BJ89" s="42" t="s">
        <v>358</v>
      </c>
      <c r="BK89" s="57">
        <v>44778</v>
      </c>
      <c r="BL89" s="42" t="s">
        <v>317</v>
      </c>
      <c r="BM89" s="42" t="s">
        <v>317</v>
      </c>
      <c r="BN89" s="42"/>
      <c r="BO89" s="42"/>
      <c r="BP89" s="42" t="s">
        <v>359</v>
      </c>
      <c r="BQ89" s="42" t="s">
        <v>359</v>
      </c>
      <c r="BR89" s="42" t="s">
        <v>359</v>
      </c>
      <c r="BS89" s="42"/>
      <c r="BT89" s="42" t="s">
        <v>360</v>
      </c>
      <c r="BU89" s="42" t="s">
        <v>317</v>
      </c>
      <c r="BV89" s="42" t="s">
        <v>317</v>
      </c>
      <c r="BW89" s="42"/>
      <c r="BX89" s="42"/>
      <c r="BY89" s="42" t="s">
        <v>353</v>
      </c>
      <c r="BZ89" s="42" t="s">
        <v>353</v>
      </c>
      <c r="CA89" s="42"/>
      <c r="CB89" s="42" t="s">
        <v>353</v>
      </c>
      <c r="CC89" s="42"/>
      <c r="CD89" s="42"/>
      <c r="CE89" s="42"/>
      <c r="CF89" s="42"/>
      <c r="CG89" s="26" t="s">
        <v>733</v>
      </c>
    </row>
    <row r="90" hidden="1" spans="1:85">
      <c r="A90" s="34">
        <v>1459</v>
      </c>
      <c r="B90" s="42" t="s">
        <v>735</v>
      </c>
      <c r="C90" s="46" t="s">
        <v>736</v>
      </c>
      <c r="D90" s="42" t="s">
        <v>737</v>
      </c>
      <c r="E90" s="43">
        <v>28.21216</v>
      </c>
      <c r="F90" s="43">
        <v>-12.8469</v>
      </c>
      <c r="G90" s="42" t="s">
        <v>337</v>
      </c>
      <c r="H90" s="37">
        <v>2</v>
      </c>
      <c r="I90" s="42" t="s">
        <v>338</v>
      </c>
      <c r="J90" s="42" t="s">
        <v>619</v>
      </c>
      <c r="K90" s="42" t="s">
        <v>317</v>
      </c>
      <c r="L90" s="42" t="s">
        <v>317</v>
      </c>
      <c r="M90" s="42" t="s">
        <v>317</v>
      </c>
      <c r="N90" s="42" t="s">
        <v>402</v>
      </c>
      <c r="O90" s="42" t="s">
        <v>342</v>
      </c>
      <c r="P90" s="42" t="s">
        <v>380</v>
      </c>
      <c r="Q90" s="42" t="s">
        <v>320</v>
      </c>
      <c r="R90" s="42" t="s">
        <v>320</v>
      </c>
      <c r="S90" s="42" t="s">
        <v>321</v>
      </c>
      <c r="T90" s="42" t="s">
        <v>344</v>
      </c>
      <c r="U90" s="42" t="s">
        <v>323</v>
      </c>
      <c r="V90" s="52">
        <v>36</v>
      </c>
      <c r="W90" s="42" t="s">
        <v>366</v>
      </c>
      <c r="X90" s="42" t="s">
        <v>620</v>
      </c>
      <c r="Y90" s="42" t="s">
        <v>2</v>
      </c>
      <c r="Z90" s="42" t="s">
        <v>2</v>
      </c>
      <c r="AA90" s="42" t="s">
        <v>346</v>
      </c>
      <c r="AB90" s="42" t="s">
        <v>347</v>
      </c>
      <c r="AC90" s="42" t="s">
        <v>348</v>
      </c>
      <c r="AD90" s="42" t="s">
        <v>348</v>
      </c>
      <c r="AE90" s="42" t="s">
        <v>561</v>
      </c>
      <c r="AF90" s="42" t="s">
        <v>561</v>
      </c>
      <c r="AG90" s="42">
        <v>16</v>
      </c>
      <c r="AH90" s="42" t="s">
        <v>368</v>
      </c>
      <c r="AI90" s="42">
        <v>0</v>
      </c>
      <c r="AJ90" s="42" t="s">
        <v>351</v>
      </c>
      <c r="AK90" s="42">
        <v>0</v>
      </c>
      <c r="AL90" s="42">
        <v>600</v>
      </c>
      <c r="AM90" s="42" t="s">
        <v>371</v>
      </c>
      <c r="AN90" s="42" t="s">
        <v>372</v>
      </c>
      <c r="AO90" s="42">
        <v>250</v>
      </c>
      <c r="AP90" s="42" t="s">
        <v>524</v>
      </c>
      <c r="AQ90" s="42">
        <v>600</v>
      </c>
      <c r="AR90" s="42">
        <v>2</v>
      </c>
      <c r="AS90" s="42">
        <v>600</v>
      </c>
      <c r="AT90" s="42">
        <v>24</v>
      </c>
      <c r="AU90" s="42" t="s">
        <v>385</v>
      </c>
      <c r="AV90" s="42" t="s">
        <v>385</v>
      </c>
      <c r="AW90" s="42">
        <v>18000</v>
      </c>
      <c r="AX90" s="42">
        <v>18000</v>
      </c>
      <c r="AY90" s="42">
        <v>2</v>
      </c>
      <c r="AZ90" s="51">
        <v>75</v>
      </c>
      <c r="BA90" s="42">
        <v>0</v>
      </c>
      <c r="BB90" s="42">
        <v>2</v>
      </c>
      <c r="BC90" s="42" t="s">
        <v>375</v>
      </c>
      <c r="BD90" s="49" t="s">
        <v>735</v>
      </c>
      <c r="BE90" s="49" t="s">
        <v>738</v>
      </c>
      <c r="BF90" s="42">
        <v>0</v>
      </c>
      <c r="BG90" s="42"/>
      <c r="BH90" s="42">
        <v>0</v>
      </c>
      <c r="BI90" s="42" t="s">
        <v>357</v>
      </c>
      <c r="BJ90" s="42" t="s">
        <v>358</v>
      </c>
      <c r="BK90" s="57">
        <v>44778</v>
      </c>
      <c r="BL90" s="42" t="s">
        <v>317</v>
      </c>
      <c r="BM90" s="42" t="s">
        <v>317</v>
      </c>
      <c r="BN90" s="42"/>
      <c r="BO90" s="42"/>
      <c r="BP90" s="42" t="s">
        <v>359</v>
      </c>
      <c r="BQ90" s="42" t="s">
        <v>359</v>
      </c>
      <c r="BR90" s="42" t="s">
        <v>359</v>
      </c>
      <c r="BS90" s="42"/>
      <c r="BT90" s="42" t="s">
        <v>360</v>
      </c>
      <c r="BU90" s="42" t="s">
        <v>317</v>
      </c>
      <c r="BV90" s="42" t="s">
        <v>317</v>
      </c>
      <c r="BW90" s="42"/>
      <c r="BX90" s="42"/>
      <c r="BY90" s="42" t="s">
        <v>353</v>
      </c>
      <c r="BZ90" s="42" t="s">
        <v>353</v>
      </c>
      <c r="CA90" s="42"/>
      <c r="CB90" s="42" t="s">
        <v>353</v>
      </c>
      <c r="CC90" s="42"/>
      <c r="CD90" s="42"/>
      <c r="CE90" s="42"/>
      <c r="CF90" s="42"/>
      <c r="CG90" s="26" t="s">
        <v>736</v>
      </c>
    </row>
    <row r="91" hidden="1" spans="1:85">
      <c r="A91" s="34">
        <v>797</v>
      </c>
      <c r="B91" s="42" t="s">
        <v>739</v>
      </c>
      <c r="C91" s="46" t="s">
        <v>740</v>
      </c>
      <c r="D91" s="42" t="s">
        <v>741</v>
      </c>
      <c r="E91" s="43">
        <v>28.23493</v>
      </c>
      <c r="F91" s="43">
        <v>-12.77867</v>
      </c>
      <c r="G91" s="42" t="s">
        <v>337</v>
      </c>
      <c r="H91" s="37">
        <v>4.5</v>
      </c>
      <c r="I91" s="42" t="s">
        <v>338</v>
      </c>
      <c r="J91" s="42" t="s">
        <v>619</v>
      </c>
      <c r="K91" s="42" t="s">
        <v>317</v>
      </c>
      <c r="L91" s="42" t="s">
        <v>340</v>
      </c>
      <c r="M91" s="42" t="s">
        <v>317</v>
      </c>
      <c r="N91" s="42" t="s">
        <v>402</v>
      </c>
      <c r="O91" s="42" t="s">
        <v>342</v>
      </c>
      <c r="P91" s="42" t="s">
        <v>413</v>
      </c>
      <c r="Q91" s="42" t="s">
        <v>320</v>
      </c>
      <c r="R91" s="42" t="s">
        <v>320</v>
      </c>
      <c r="S91" s="42" t="s">
        <v>321</v>
      </c>
      <c r="T91" s="42" t="s">
        <v>344</v>
      </c>
      <c r="U91" s="42" t="s">
        <v>323</v>
      </c>
      <c r="V91" s="52">
        <v>42</v>
      </c>
      <c r="W91" s="42" t="s">
        <v>366</v>
      </c>
      <c r="X91" s="42" t="s">
        <v>620</v>
      </c>
      <c r="Y91" s="42" t="s">
        <v>2</v>
      </c>
      <c r="Z91" s="42" t="s">
        <v>2</v>
      </c>
      <c r="AA91" s="42" t="s">
        <v>346</v>
      </c>
      <c r="AB91" s="42" t="s">
        <v>347</v>
      </c>
      <c r="AC91" s="42" t="s">
        <v>348</v>
      </c>
      <c r="AD91" s="42" t="s">
        <v>348</v>
      </c>
      <c r="AE91" s="42" t="s">
        <v>561</v>
      </c>
      <c r="AF91" s="42" t="s">
        <v>561</v>
      </c>
      <c r="AG91" s="42">
        <v>30</v>
      </c>
      <c r="AH91" s="42" t="s">
        <v>350</v>
      </c>
      <c r="AI91" s="42">
        <v>0</v>
      </c>
      <c r="AJ91" s="42" t="s">
        <v>351</v>
      </c>
      <c r="AK91" s="42">
        <v>0</v>
      </c>
      <c r="AL91" s="42">
        <v>1000</v>
      </c>
      <c r="AM91" s="42" t="s">
        <v>332</v>
      </c>
      <c r="AN91" s="42" t="s">
        <v>404</v>
      </c>
      <c r="AO91" s="42">
        <v>250</v>
      </c>
      <c r="AP91" s="42" t="s">
        <v>333</v>
      </c>
      <c r="AQ91" s="42">
        <v>500</v>
      </c>
      <c r="AR91" s="42">
        <v>48</v>
      </c>
      <c r="AS91" s="42">
        <v>100</v>
      </c>
      <c r="AT91" s="42">
        <f>AQ91/AS91</f>
        <v>5</v>
      </c>
      <c r="AU91" s="42" t="s">
        <v>385</v>
      </c>
      <c r="AV91" s="42" t="s">
        <v>385</v>
      </c>
      <c r="AW91" s="42">
        <v>18000</v>
      </c>
      <c r="AX91" s="42">
        <v>18000</v>
      </c>
      <c r="AY91" s="42">
        <v>2</v>
      </c>
      <c r="AZ91" s="51">
        <v>204</v>
      </c>
      <c r="BA91" s="42">
        <v>0</v>
      </c>
      <c r="BB91" s="42">
        <v>2</v>
      </c>
      <c r="BC91" s="42" t="s">
        <v>375</v>
      </c>
      <c r="BD91" s="49" t="s">
        <v>739</v>
      </c>
      <c r="BE91" s="49" t="s">
        <v>742</v>
      </c>
      <c r="BF91" s="42">
        <v>0</v>
      </c>
      <c r="BG91" s="42"/>
      <c r="BH91" s="42">
        <v>0</v>
      </c>
      <c r="BI91" s="42" t="s">
        <v>357</v>
      </c>
      <c r="BJ91" s="42" t="s">
        <v>358</v>
      </c>
      <c r="BK91" s="57">
        <v>44778</v>
      </c>
      <c r="BL91" s="42" t="s">
        <v>317</v>
      </c>
      <c r="BM91" s="42" t="s">
        <v>317</v>
      </c>
      <c r="BN91" s="42"/>
      <c r="BO91" s="42"/>
      <c r="BP91" s="42" t="s">
        <v>359</v>
      </c>
      <c r="BQ91" s="42" t="s">
        <v>359</v>
      </c>
      <c r="BR91" s="42" t="s">
        <v>359</v>
      </c>
      <c r="BS91" s="42"/>
      <c r="BT91" s="42" t="s">
        <v>360</v>
      </c>
      <c r="BU91" s="42" t="s">
        <v>317</v>
      </c>
      <c r="BV91" s="42" t="s">
        <v>317</v>
      </c>
      <c r="BW91" s="42"/>
      <c r="BX91" s="42"/>
      <c r="BY91" s="42" t="s">
        <v>353</v>
      </c>
      <c r="BZ91" s="42" t="s">
        <v>353</v>
      </c>
      <c r="CA91" s="42"/>
      <c r="CB91" s="42" t="s">
        <v>353</v>
      </c>
      <c r="CC91" s="42"/>
      <c r="CD91" s="42"/>
      <c r="CE91" s="42"/>
      <c r="CF91" s="42"/>
      <c r="CG91" s="26" t="s">
        <v>740</v>
      </c>
    </row>
    <row r="92" hidden="1" spans="1:85">
      <c r="A92" s="39">
        <v>776</v>
      </c>
      <c r="B92" s="42" t="s">
        <v>743</v>
      </c>
      <c r="C92" s="46" t="s">
        <v>744</v>
      </c>
      <c r="D92" s="42" t="s">
        <v>745</v>
      </c>
      <c r="E92" s="43">
        <v>28.21675</v>
      </c>
      <c r="F92" s="43">
        <v>-12.81373333</v>
      </c>
      <c r="G92" s="42" t="s">
        <v>337</v>
      </c>
      <c r="H92" s="37">
        <v>2</v>
      </c>
      <c r="I92" s="42" t="s">
        <v>338</v>
      </c>
      <c r="J92" s="42" t="s">
        <v>619</v>
      </c>
      <c r="K92" s="42" t="s">
        <v>340</v>
      </c>
      <c r="L92" s="42" t="s">
        <v>317</v>
      </c>
      <c r="M92" s="42" t="s">
        <v>317</v>
      </c>
      <c r="N92" s="42" t="s">
        <v>341</v>
      </c>
      <c r="O92" s="42" t="s">
        <v>342</v>
      </c>
      <c r="P92" s="42" t="s">
        <v>343</v>
      </c>
      <c r="Q92" s="42" t="s">
        <v>320</v>
      </c>
      <c r="R92" s="42" t="s">
        <v>320</v>
      </c>
      <c r="S92" s="42" t="s">
        <v>321</v>
      </c>
      <c r="T92" s="42" t="s">
        <v>344</v>
      </c>
      <c r="U92" s="42" t="s">
        <v>323</v>
      </c>
      <c r="V92" s="52">
        <v>54</v>
      </c>
      <c r="W92" s="42" t="s">
        <v>366</v>
      </c>
      <c r="X92" s="42" t="s">
        <v>620</v>
      </c>
      <c r="Y92" s="42" t="s">
        <v>2</v>
      </c>
      <c r="Z92" s="42" t="s">
        <v>2</v>
      </c>
      <c r="AA92" s="42" t="s">
        <v>346</v>
      </c>
      <c r="AB92" s="42" t="s">
        <v>347</v>
      </c>
      <c r="AC92" s="42" t="s">
        <v>348</v>
      </c>
      <c r="AD92" s="42" t="s">
        <v>348</v>
      </c>
      <c r="AE92" s="42" t="s">
        <v>561</v>
      </c>
      <c r="AF92" s="42" t="s">
        <v>561</v>
      </c>
      <c r="AG92" s="42">
        <v>16</v>
      </c>
      <c r="AH92" s="42" t="s">
        <v>368</v>
      </c>
      <c r="AI92" s="42">
        <v>0</v>
      </c>
      <c r="AJ92" s="42" t="s">
        <v>351</v>
      </c>
      <c r="AK92" s="42">
        <v>0</v>
      </c>
      <c r="AL92" s="42">
        <v>600</v>
      </c>
      <c r="AM92" s="42" t="s">
        <v>371</v>
      </c>
      <c r="AN92" s="42" t="s">
        <v>372</v>
      </c>
      <c r="AO92" s="42">
        <v>250</v>
      </c>
      <c r="AP92" s="42" t="s">
        <v>333</v>
      </c>
      <c r="AQ92" s="42">
        <v>500</v>
      </c>
      <c r="AR92" s="42">
        <v>48</v>
      </c>
      <c r="AS92" s="42">
        <v>100</v>
      </c>
      <c r="AT92" s="42">
        <f>AQ92/AS92</f>
        <v>5</v>
      </c>
      <c r="AU92" s="42" t="s">
        <v>385</v>
      </c>
      <c r="AV92" s="42" t="s">
        <v>385</v>
      </c>
      <c r="AW92" s="42">
        <v>18000</v>
      </c>
      <c r="AX92" s="42">
        <v>18000</v>
      </c>
      <c r="AY92" s="42">
        <v>2</v>
      </c>
      <c r="AZ92" s="51">
        <v>56</v>
      </c>
      <c r="BA92" s="42">
        <v>0</v>
      </c>
      <c r="BB92" s="42">
        <v>2</v>
      </c>
      <c r="BC92" s="42" t="s">
        <v>398</v>
      </c>
      <c r="BD92" s="49" t="s">
        <v>743</v>
      </c>
      <c r="BE92" s="49">
        <v>0</v>
      </c>
      <c r="BF92" s="42">
        <v>0</v>
      </c>
      <c r="BG92" s="42"/>
      <c r="BH92" s="42">
        <v>0</v>
      </c>
      <c r="BI92" s="42" t="s">
        <v>357</v>
      </c>
      <c r="BJ92" s="42" t="s">
        <v>358</v>
      </c>
      <c r="BK92" s="57">
        <v>44778</v>
      </c>
      <c r="BL92" s="42" t="s">
        <v>340</v>
      </c>
      <c r="BM92" s="42" t="s">
        <v>340</v>
      </c>
      <c r="BN92" s="42"/>
      <c r="BO92" s="42"/>
      <c r="BP92" s="42" t="s">
        <v>359</v>
      </c>
      <c r="BQ92" s="42" t="s">
        <v>359</v>
      </c>
      <c r="BR92" s="42" t="s">
        <v>508</v>
      </c>
      <c r="BS92" s="42"/>
      <c r="BT92" s="42" t="s">
        <v>360</v>
      </c>
      <c r="BU92" s="42" t="s">
        <v>317</v>
      </c>
      <c r="BV92" s="42" t="s">
        <v>317</v>
      </c>
      <c r="BW92" s="42"/>
      <c r="BX92" s="42"/>
      <c r="BY92" s="42" t="s">
        <v>353</v>
      </c>
      <c r="BZ92" s="42" t="s">
        <v>353</v>
      </c>
      <c r="CA92" s="42"/>
      <c r="CB92" s="42" t="s">
        <v>353</v>
      </c>
      <c r="CC92" s="42"/>
      <c r="CD92" s="42"/>
      <c r="CE92" s="42"/>
      <c r="CF92" s="42"/>
      <c r="CG92" s="26" t="s">
        <v>744</v>
      </c>
    </row>
    <row r="93" hidden="1" spans="1:85">
      <c r="A93" s="34">
        <v>773</v>
      </c>
      <c r="B93" s="42" t="s">
        <v>746</v>
      </c>
      <c r="C93" s="46" t="s">
        <v>747</v>
      </c>
      <c r="D93" s="42" t="s">
        <v>748</v>
      </c>
      <c r="E93" s="43">
        <v>28.21193889</v>
      </c>
      <c r="F93" s="43">
        <v>-12.8212</v>
      </c>
      <c r="G93" s="42" t="s">
        <v>337</v>
      </c>
      <c r="H93" s="37">
        <v>0</v>
      </c>
      <c r="I93" s="42" t="s">
        <v>338</v>
      </c>
      <c r="J93" s="42" t="s">
        <v>619</v>
      </c>
      <c r="K93" s="42" t="s">
        <v>340</v>
      </c>
      <c r="L93" s="42" t="s">
        <v>340</v>
      </c>
      <c r="M93" s="42" t="s">
        <v>317</v>
      </c>
      <c r="N93" s="42" t="s">
        <v>341</v>
      </c>
      <c r="O93" s="42" t="s">
        <v>342</v>
      </c>
      <c r="P93" s="42" t="s">
        <v>413</v>
      </c>
      <c r="Q93" s="42" t="s">
        <v>390</v>
      </c>
      <c r="R93" s="42" t="s">
        <v>390</v>
      </c>
      <c r="S93" s="42" t="s">
        <v>321</v>
      </c>
      <c r="T93" s="42" t="s">
        <v>344</v>
      </c>
      <c r="U93" s="42" t="s">
        <v>323</v>
      </c>
      <c r="V93" s="52">
        <v>80</v>
      </c>
      <c r="W93" s="42" t="s">
        <v>366</v>
      </c>
      <c r="X93" s="42" t="s">
        <v>620</v>
      </c>
      <c r="Y93" s="42" t="s">
        <v>2</v>
      </c>
      <c r="Z93" s="42" t="s">
        <v>2</v>
      </c>
      <c r="AA93" s="42" t="s">
        <v>346</v>
      </c>
      <c r="AB93" s="42" t="s">
        <v>347</v>
      </c>
      <c r="AC93" s="42" t="s">
        <v>330</v>
      </c>
      <c r="AD93" s="42" t="s">
        <v>330</v>
      </c>
      <c r="AE93" s="42" t="s">
        <v>596</v>
      </c>
      <c r="AF93" s="42" t="s">
        <v>596</v>
      </c>
      <c r="AG93" s="42">
        <v>0</v>
      </c>
      <c r="AH93" s="42" t="s">
        <v>327</v>
      </c>
      <c r="AI93" s="42" t="s">
        <v>327</v>
      </c>
      <c r="AJ93" s="42" t="s">
        <v>327</v>
      </c>
      <c r="AK93" s="42">
        <v>0</v>
      </c>
      <c r="AL93" s="42" t="s">
        <v>327</v>
      </c>
      <c r="AM93" s="42" t="s">
        <v>371</v>
      </c>
      <c r="AN93" s="42" t="s">
        <v>372</v>
      </c>
      <c r="AO93" s="42">
        <v>250</v>
      </c>
      <c r="AP93" s="42" t="s">
        <v>503</v>
      </c>
      <c r="AQ93" s="42">
        <v>1056</v>
      </c>
      <c r="AR93" s="42">
        <v>12</v>
      </c>
      <c r="AS93" s="42">
        <v>176</v>
      </c>
      <c r="AT93" s="42">
        <v>24</v>
      </c>
      <c r="AU93" s="42" t="s">
        <v>385</v>
      </c>
      <c r="AV93" s="42" t="s">
        <v>385</v>
      </c>
      <c r="AW93" s="42">
        <v>18000</v>
      </c>
      <c r="AX93" s="42">
        <v>18000</v>
      </c>
      <c r="AY93" s="42">
        <v>2</v>
      </c>
      <c r="AZ93" s="51">
        <v>76</v>
      </c>
      <c r="BA93" s="42">
        <v>0</v>
      </c>
      <c r="BB93" s="42">
        <v>2</v>
      </c>
      <c r="BC93" s="42" t="s">
        <v>615</v>
      </c>
      <c r="BD93" s="49" t="s">
        <v>746</v>
      </c>
      <c r="BE93" s="49">
        <v>0</v>
      </c>
      <c r="BF93" s="42">
        <v>0</v>
      </c>
      <c r="BG93" s="42"/>
      <c r="BH93" s="42">
        <v>0</v>
      </c>
      <c r="BI93" s="42" t="s">
        <v>357</v>
      </c>
      <c r="BJ93" s="42" t="s">
        <v>358</v>
      </c>
      <c r="BK93" s="57">
        <v>44778</v>
      </c>
      <c r="BL93" s="42" t="s">
        <v>317</v>
      </c>
      <c r="BM93" s="42" t="s">
        <v>317</v>
      </c>
      <c r="BN93" s="42"/>
      <c r="BO93" s="42"/>
      <c r="BP93" s="42" t="s">
        <v>359</v>
      </c>
      <c r="BQ93" s="42" t="s">
        <v>359</v>
      </c>
      <c r="BR93" s="42" t="s">
        <v>359</v>
      </c>
      <c r="BS93" s="42"/>
      <c r="BT93" s="42" t="s">
        <v>360</v>
      </c>
      <c r="BU93" s="42" t="s">
        <v>317</v>
      </c>
      <c r="BV93" s="42" t="s">
        <v>317</v>
      </c>
      <c r="BW93" s="42"/>
      <c r="BX93" s="42"/>
      <c r="BY93" s="42" t="s">
        <v>353</v>
      </c>
      <c r="BZ93" s="42" t="s">
        <v>353</v>
      </c>
      <c r="CA93" s="42"/>
      <c r="CB93" s="42" t="s">
        <v>353</v>
      </c>
      <c r="CC93" s="42"/>
      <c r="CD93" s="42"/>
      <c r="CE93" s="42"/>
      <c r="CF93" s="42"/>
      <c r="CG93" s="26" t="s">
        <v>747</v>
      </c>
    </row>
    <row r="94" hidden="1" spans="1:85">
      <c r="A94" s="34">
        <v>1461</v>
      </c>
      <c r="B94" s="42" t="s">
        <v>749</v>
      </c>
      <c r="C94" s="46" t="s">
        <v>750</v>
      </c>
      <c r="D94" s="42" t="s">
        <v>751</v>
      </c>
      <c r="E94" s="43">
        <v>28.20927</v>
      </c>
      <c r="F94" s="43">
        <v>-12.82713</v>
      </c>
      <c r="G94" s="42" t="s">
        <v>337</v>
      </c>
      <c r="H94" s="37">
        <v>2.5</v>
      </c>
      <c r="I94" s="42" t="s">
        <v>338</v>
      </c>
      <c r="J94" s="42" t="s">
        <v>619</v>
      </c>
      <c r="K94" s="42" t="s">
        <v>340</v>
      </c>
      <c r="L94" s="42" t="s">
        <v>340</v>
      </c>
      <c r="M94" s="42" t="s">
        <v>317</v>
      </c>
      <c r="N94" s="42" t="s">
        <v>341</v>
      </c>
      <c r="O94" s="42" t="s">
        <v>342</v>
      </c>
      <c r="P94" s="42" t="s">
        <v>343</v>
      </c>
      <c r="Q94" s="42" t="s">
        <v>320</v>
      </c>
      <c r="R94" s="42" t="s">
        <v>390</v>
      </c>
      <c r="S94" s="42" t="s">
        <v>321</v>
      </c>
      <c r="T94" s="42" t="s">
        <v>344</v>
      </c>
      <c r="U94" s="42" t="s">
        <v>323</v>
      </c>
      <c r="V94" s="52">
        <v>36</v>
      </c>
      <c r="W94" s="42" t="s">
        <v>325</v>
      </c>
      <c r="X94" s="42" t="s">
        <v>620</v>
      </c>
      <c r="Y94" s="42" t="s">
        <v>2</v>
      </c>
      <c r="Z94" s="42" t="s">
        <v>2</v>
      </c>
      <c r="AA94" s="42" t="s">
        <v>346</v>
      </c>
      <c r="AB94" s="42" t="s">
        <v>347</v>
      </c>
      <c r="AC94" s="42" t="s">
        <v>348</v>
      </c>
      <c r="AD94" s="42" t="s">
        <v>348</v>
      </c>
      <c r="AE94" s="42" t="s">
        <v>561</v>
      </c>
      <c r="AF94" s="42" t="s">
        <v>561</v>
      </c>
      <c r="AG94" s="42">
        <v>20</v>
      </c>
      <c r="AH94" s="42" t="s">
        <v>368</v>
      </c>
      <c r="AI94" s="42">
        <v>0</v>
      </c>
      <c r="AJ94" s="42" t="s">
        <v>351</v>
      </c>
      <c r="AK94" s="42">
        <v>0</v>
      </c>
      <c r="AL94" s="42">
        <v>600</v>
      </c>
      <c r="AM94" s="42" t="s">
        <v>332</v>
      </c>
      <c r="AN94" s="42" t="s">
        <v>352</v>
      </c>
      <c r="AO94" s="42">
        <v>400</v>
      </c>
      <c r="AP94" s="42" t="s">
        <v>384</v>
      </c>
      <c r="AQ94" s="42">
        <v>600</v>
      </c>
      <c r="AR94" s="42">
        <v>2</v>
      </c>
      <c r="AS94" s="42">
        <v>600</v>
      </c>
      <c r="AT94" s="42">
        <v>24</v>
      </c>
      <c r="AU94" s="42" t="s">
        <v>327</v>
      </c>
      <c r="AV94" s="42" t="s">
        <v>327</v>
      </c>
      <c r="AW94" s="42" t="s">
        <v>327</v>
      </c>
      <c r="AX94" s="42" t="s">
        <v>353</v>
      </c>
      <c r="AY94" s="42" t="s">
        <v>327</v>
      </c>
      <c r="AZ94" s="51">
        <v>64</v>
      </c>
      <c r="BA94" s="42">
        <v>0</v>
      </c>
      <c r="BB94" s="42">
        <v>2</v>
      </c>
      <c r="BC94" s="42" t="s">
        <v>398</v>
      </c>
      <c r="BD94" s="49" t="s">
        <v>749</v>
      </c>
      <c r="BE94" s="49">
        <v>0</v>
      </c>
      <c r="BF94" s="42">
        <v>0</v>
      </c>
      <c r="BG94" s="42"/>
      <c r="BH94" s="42">
        <v>0</v>
      </c>
      <c r="BI94" s="42" t="s">
        <v>357</v>
      </c>
      <c r="BJ94" s="42" t="s">
        <v>358</v>
      </c>
      <c r="BK94" s="57">
        <v>44778</v>
      </c>
      <c r="BL94" s="42" t="s">
        <v>317</v>
      </c>
      <c r="BM94" s="42" t="s">
        <v>317</v>
      </c>
      <c r="BN94" s="42"/>
      <c r="BO94" s="42"/>
      <c r="BP94" s="42" t="s">
        <v>359</v>
      </c>
      <c r="BQ94" s="42" t="s">
        <v>359</v>
      </c>
      <c r="BR94" s="42" t="s">
        <v>359</v>
      </c>
      <c r="BS94" s="42"/>
      <c r="BT94" s="42" t="s">
        <v>360</v>
      </c>
      <c r="BU94" s="42" t="s">
        <v>317</v>
      </c>
      <c r="BV94" s="42" t="s">
        <v>317</v>
      </c>
      <c r="BW94" s="42"/>
      <c r="BX94" s="42"/>
      <c r="BY94" s="42" t="s">
        <v>353</v>
      </c>
      <c r="BZ94" s="42" t="s">
        <v>353</v>
      </c>
      <c r="CA94" s="42"/>
      <c r="CB94" s="42" t="s">
        <v>353</v>
      </c>
      <c r="CC94" s="42"/>
      <c r="CD94" s="42"/>
      <c r="CE94" s="42"/>
      <c r="CF94" s="42"/>
      <c r="CG94" s="26" t="s">
        <v>750</v>
      </c>
    </row>
    <row r="95" hidden="1" spans="1:85">
      <c r="A95" s="34">
        <v>45</v>
      </c>
      <c r="B95" s="42" t="s">
        <v>752</v>
      </c>
      <c r="C95" s="46" t="s">
        <v>753</v>
      </c>
      <c r="D95" s="42" t="s">
        <v>754</v>
      </c>
      <c r="E95" s="43">
        <v>28.22818333</v>
      </c>
      <c r="F95" s="43">
        <v>-12.76906944</v>
      </c>
      <c r="G95" s="42" t="s">
        <v>337</v>
      </c>
      <c r="H95" s="37">
        <v>2</v>
      </c>
      <c r="I95" s="42" t="s">
        <v>338</v>
      </c>
      <c r="J95" s="42" t="s">
        <v>619</v>
      </c>
      <c r="K95" s="42" t="s">
        <v>317</v>
      </c>
      <c r="L95" s="42" t="s">
        <v>340</v>
      </c>
      <c r="M95" s="42" t="s">
        <v>317</v>
      </c>
      <c r="N95" s="42" t="s">
        <v>402</v>
      </c>
      <c r="O95" s="42" t="s">
        <v>342</v>
      </c>
      <c r="P95" s="42" t="s">
        <v>380</v>
      </c>
      <c r="Q95" s="42" t="s">
        <v>320</v>
      </c>
      <c r="R95" s="42" t="s">
        <v>320</v>
      </c>
      <c r="S95" s="42" t="s">
        <v>321</v>
      </c>
      <c r="T95" s="42" t="s">
        <v>344</v>
      </c>
      <c r="U95" s="42" t="s">
        <v>323</v>
      </c>
      <c r="V95" s="52">
        <v>36</v>
      </c>
      <c r="W95" s="42" t="s">
        <v>366</v>
      </c>
      <c r="X95" s="42" t="s">
        <v>620</v>
      </c>
      <c r="Y95" s="42" t="s">
        <v>2</v>
      </c>
      <c r="Z95" s="42" t="s">
        <v>2</v>
      </c>
      <c r="AA95" s="42" t="s">
        <v>346</v>
      </c>
      <c r="AB95" s="42" t="s">
        <v>347</v>
      </c>
      <c r="AC95" s="42" t="s">
        <v>348</v>
      </c>
      <c r="AD95" s="42" t="s">
        <v>348</v>
      </c>
      <c r="AE95" s="42" t="s">
        <v>561</v>
      </c>
      <c r="AF95" s="42" t="s">
        <v>561</v>
      </c>
      <c r="AG95" s="42">
        <v>16</v>
      </c>
      <c r="AH95" s="42" t="s">
        <v>368</v>
      </c>
      <c r="AI95" s="42">
        <v>0</v>
      </c>
      <c r="AJ95" s="42" t="s">
        <v>351</v>
      </c>
      <c r="AK95" s="42">
        <v>0</v>
      </c>
      <c r="AL95" s="42">
        <v>500</v>
      </c>
      <c r="AM95" s="42" t="s">
        <v>371</v>
      </c>
      <c r="AN95" s="42" t="s">
        <v>372</v>
      </c>
      <c r="AO95" s="42">
        <v>250</v>
      </c>
      <c r="AP95" s="42" t="s">
        <v>427</v>
      </c>
      <c r="AQ95" s="42">
        <v>1200</v>
      </c>
      <c r="AR95" s="42">
        <v>2</v>
      </c>
      <c r="AS95" s="42">
        <v>1200</v>
      </c>
      <c r="AT95" s="42">
        <v>24</v>
      </c>
      <c r="AU95" s="42" t="s">
        <v>385</v>
      </c>
      <c r="AV95" s="42" t="s">
        <v>385</v>
      </c>
      <c r="AW95" s="42">
        <v>18000</v>
      </c>
      <c r="AX95" s="42">
        <v>18000</v>
      </c>
      <c r="AY95" s="42">
        <v>2</v>
      </c>
      <c r="AZ95" s="51">
        <v>62</v>
      </c>
      <c r="BA95" s="42">
        <v>0</v>
      </c>
      <c r="BB95" s="42">
        <v>1</v>
      </c>
      <c r="BC95" s="42" t="s">
        <v>346</v>
      </c>
      <c r="BD95" s="49" t="s">
        <v>752</v>
      </c>
      <c r="BE95" s="49">
        <v>0</v>
      </c>
      <c r="BF95" s="42">
        <v>0</v>
      </c>
      <c r="BG95" s="42"/>
      <c r="BH95" s="42">
        <v>0</v>
      </c>
      <c r="BI95" s="42" t="s">
        <v>357</v>
      </c>
      <c r="BJ95" s="42" t="s">
        <v>358</v>
      </c>
      <c r="BK95" s="57">
        <v>44778</v>
      </c>
      <c r="BL95" s="42" t="s">
        <v>317</v>
      </c>
      <c r="BM95" s="42" t="s">
        <v>317</v>
      </c>
      <c r="BN95" s="42"/>
      <c r="BO95" s="42"/>
      <c r="BP95" s="42" t="s">
        <v>359</v>
      </c>
      <c r="BQ95" s="42" t="s">
        <v>359</v>
      </c>
      <c r="BR95" s="42" t="s">
        <v>359</v>
      </c>
      <c r="BS95" s="42"/>
      <c r="BT95" s="42" t="s">
        <v>360</v>
      </c>
      <c r="BU95" s="42" t="s">
        <v>317</v>
      </c>
      <c r="BV95" s="42" t="s">
        <v>317</v>
      </c>
      <c r="BW95" s="42"/>
      <c r="BX95" s="42"/>
      <c r="BY95" s="42" t="s">
        <v>353</v>
      </c>
      <c r="BZ95" s="42" t="s">
        <v>353</v>
      </c>
      <c r="CA95" s="42"/>
      <c r="CB95" s="42" t="s">
        <v>353</v>
      </c>
      <c r="CC95" s="42"/>
      <c r="CD95" s="42"/>
      <c r="CE95" s="42"/>
      <c r="CF95" s="42"/>
      <c r="CG95" s="26" t="s">
        <v>753</v>
      </c>
    </row>
    <row r="96" hidden="1" spans="1:85">
      <c r="A96" s="39">
        <v>778</v>
      </c>
      <c r="B96" s="42" t="s">
        <v>755</v>
      </c>
      <c r="C96" s="46" t="s">
        <v>756</v>
      </c>
      <c r="D96" s="42" t="s">
        <v>757</v>
      </c>
      <c r="E96" s="43">
        <v>28.20848</v>
      </c>
      <c r="F96" s="43">
        <v>-12.81255</v>
      </c>
      <c r="G96" s="42" t="s">
        <v>337</v>
      </c>
      <c r="H96" s="37">
        <v>1.8</v>
      </c>
      <c r="I96" s="42" t="s">
        <v>338</v>
      </c>
      <c r="J96" s="42" t="s">
        <v>619</v>
      </c>
      <c r="K96" s="42" t="s">
        <v>340</v>
      </c>
      <c r="L96" s="42" t="s">
        <v>317</v>
      </c>
      <c r="M96" s="42" t="s">
        <v>317</v>
      </c>
      <c r="N96" s="42" t="s">
        <v>341</v>
      </c>
      <c r="O96" s="42" t="s">
        <v>342</v>
      </c>
      <c r="P96" s="42" t="s">
        <v>380</v>
      </c>
      <c r="Q96" s="42" t="s">
        <v>320</v>
      </c>
      <c r="R96" s="42" t="s">
        <v>320</v>
      </c>
      <c r="S96" s="42" t="s">
        <v>321</v>
      </c>
      <c r="T96" s="42" t="s">
        <v>344</v>
      </c>
      <c r="U96" s="42" t="s">
        <v>323</v>
      </c>
      <c r="V96" s="52">
        <v>36</v>
      </c>
      <c r="W96" s="42" t="s">
        <v>325</v>
      </c>
      <c r="X96" s="42" t="s">
        <v>620</v>
      </c>
      <c r="Y96" s="42" t="s">
        <v>2</v>
      </c>
      <c r="Z96" s="42" t="s">
        <v>2</v>
      </c>
      <c r="AA96" s="42" t="s">
        <v>346</v>
      </c>
      <c r="AB96" s="42" t="s">
        <v>347</v>
      </c>
      <c r="AC96" s="42" t="s">
        <v>348</v>
      </c>
      <c r="AD96" s="42" t="s">
        <v>348</v>
      </c>
      <c r="AE96" s="42" t="s">
        <v>706</v>
      </c>
      <c r="AF96" s="42" t="s">
        <v>706</v>
      </c>
      <c r="AG96" s="42">
        <v>15</v>
      </c>
      <c r="AH96" s="42" t="s">
        <v>350</v>
      </c>
      <c r="AI96" s="42">
        <v>0</v>
      </c>
      <c r="AJ96" s="42" t="s">
        <v>351</v>
      </c>
      <c r="AK96" s="42">
        <v>0</v>
      </c>
      <c r="AL96" s="42">
        <v>600</v>
      </c>
      <c r="AM96" s="42" t="s">
        <v>371</v>
      </c>
      <c r="AN96" s="42" t="s">
        <v>372</v>
      </c>
      <c r="AO96" s="42">
        <v>250</v>
      </c>
      <c r="AP96" s="42" t="s">
        <v>373</v>
      </c>
      <c r="AQ96" s="42">
        <v>600</v>
      </c>
      <c r="AR96" s="42">
        <v>2</v>
      </c>
      <c r="AS96" s="42">
        <v>600</v>
      </c>
      <c r="AT96" s="42">
        <v>24</v>
      </c>
      <c r="AU96" s="42" t="s">
        <v>327</v>
      </c>
      <c r="AV96" s="42" t="s">
        <v>327</v>
      </c>
      <c r="AW96" s="42" t="s">
        <v>327</v>
      </c>
      <c r="AX96" s="42" t="s">
        <v>353</v>
      </c>
      <c r="AY96" s="42" t="s">
        <v>327</v>
      </c>
      <c r="AZ96" s="51">
        <v>65</v>
      </c>
      <c r="BA96" s="42">
        <v>0</v>
      </c>
      <c r="BB96" s="42">
        <v>1</v>
      </c>
      <c r="BC96" s="42" t="s">
        <v>346</v>
      </c>
      <c r="BD96" s="49" t="s">
        <v>755</v>
      </c>
      <c r="BE96" s="49">
        <v>0</v>
      </c>
      <c r="BF96" s="42">
        <v>0</v>
      </c>
      <c r="BG96" s="42"/>
      <c r="BH96" s="42">
        <v>0</v>
      </c>
      <c r="BI96" s="42" t="s">
        <v>357</v>
      </c>
      <c r="BJ96" s="42" t="s">
        <v>358</v>
      </c>
      <c r="BK96" s="57">
        <v>44778</v>
      </c>
      <c r="BL96" s="42" t="s">
        <v>340</v>
      </c>
      <c r="BM96" s="42" t="s">
        <v>340</v>
      </c>
      <c r="BN96" s="42"/>
      <c r="BO96" s="42"/>
      <c r="BP96" s="42" t="s">
        <v>359</v>
      </c>
      <c r="BQ96" s="42" t="s">
        <v>359</v>
      </c>
      <c r="BR96" s="42" t="s">
        <v>508</v>
      </c>
      <c r="BS96" s="42"/>
      <c r="BT96" s="42" t="s">
        <v>360</v>
      </c>
      <c r="BU96" s="42" t="s">
        <v>317</v>
      </c>
      <c r="BV96" s="42" t="s">
        <v>317</v>
      </c>
      <c r="BW96" s="42"/>
      <c r="BX96" s="42"/>
      <c r="BY96" s="42" t="s">
        <v>353</v>
      </c>
      <c r="BZ96" s="42" t="s">
        <v>353</v>
      </c>
      <c r="CA96" s="42"/>
      <c r="CB96" s="42" t="s">
        <v>353</v>
      </c>
      <c r="CC96" s="42"/>
      <c r="CD96" s="42"/>
      <c r="CE96" s="42"/>
      <c r="CF96" s="42"/>
      <c r="CG96" s="26" t="s">
        <v>756</v>
      </c>
    </row>
    <row r="97" hidden="1" spans="1:85">
      <c r="A97" s="34">
        <v>43</v>
      </c>
      <c r="B97" s="42" t="s">
        <v>758</v>
      </c>
      <c r="C97" s="46" t="s">
        <v>759</v>
      </c>
      <c r="D97" s="42" t="s">
        <v>760</v>
      </c>
      <c r="E97" s="43">
        <v>28.21500278</v>
      </c>
      <c r="F97" s="43">
        <v>-12.79384722</v>
      </c>
      <c r="G97" s="42" t="s">
        <v>337</v>
      </c>
      <c r="H97" s="37">
        <v>2</v>
      </c>
      <c r="I97" s="42" t="s">
        <v>338</v>
      </c>
      <c r="J97" s="42" t="s">
        <v>619</v>
      </c>
      <c r="K97" s="42" t="s">
        <v>317</v>
      </c>
      <c r="L97" s="42" t="s">
        <v>340</v>
      </c>
      <c r="M97" s="42" t="s">
        <v>317</v>
      </c>
      <c r="N97" s="42" t="s">
        <v>402</v>
      </c>
      <c r="O97" s="42" t="s">
        <v>364</v>
      </c>
      <c r="P97" s="42" t="s">
        <v>380</v>
      </c>
      <c r="Q97" s="42" t="s">
        <v>320</v>
      </c>
      <c r="R97" s="42" t="s">
        <v>381</v>
      </c>
      <c r="S97" s="42" t="s">
        <v>321</v>
      </c>
      <c r="T97" s="42" t="s">
        <v>344</v>
      </c>
      <c r="U97" s="42" t="s">
        <v>323</v>
      </c>
      <c r="V97" s="52">
        <v>48</v>
      </c>
      <c r="W97" s="42" t="s">
        <v>366</v>
      </c>
      <c r="X97" s="42" t="s">
        <v>620</v>
      </c>
      <c r="Y97" s="42" t="s">
        <v>2</v>
      </c>
      <c r="Z97" s="42" t="s">
        <v>2</v>
      </c>
      <c r="AA97" s="42" t="s">
        <v>346</v>
      </c>
      <c r="AB97" s="42" t="s">
        <v>347</v>
      </c>
      <c r="AC97" s="42" t="s">
        <v>348</v>
      </c>
      <c r="AD97" s="42" t="s">
        <v>348</v>
      </c>
      <c r="AE97" s="42" t="s">
        <v>561</v>
      </c>
      <c r="AF97" s="42" t="s">
        <v>561</v>
      </c>
      <c r="AG97" s="42">
        <v>16</v>
      </c>
      <c r="AH97" s="42" t="s">
        <v>368</v>
      </c>
      <c r="AI97" s="42">
        <v>0</v>
      </c>
      <c r="AJ97" s="42" t="s">
        <v>351</v>
      </c>
      <c r="AK97" s="42">
        <v>0</v>
      </c>
      <c r="AL97" s="42">
        <v>600</v>
      </c>
      <c r="AM97" s="42" t="s">
        <v>371</v>
      </c>
      <c r="AN97" s="42" t="s">
        <v>372</v>
      </c>
      <c r="AO97" s="42">
        <v>250</v>
      </c>
      <c r="AP97" s="42" t="s">
        <v>384</v>
      </c>
      <c r="AQ97" s="42">
        <v>1200</v>
      </c>
      <c r="AR97" s="42">
        <v>2</v>
      </c>
      <c r="AS97" s="42">
        <v>600</v>
      </c>
      <c r="AT97" s="42">
        <v>48</v>
      </c>
      <c r="AU97" s="42" t="s">
        <v>385</v>
      </c>
      <c r="AV97" s="42" t="s">
        <v>385</v>
      </c>
      <c r="AW97" s="42">
        <v>18000</v>
      </c>
      <c r="AX97" s="42">
        <v>18000</v>
      </c>
      <c r="AY97" s="42">
        <v>2</v>
      </c>
      <c r="AZ97" s="51">
        <v>68</v>
      </c>
      <c r="BA97" s="42">
        <v>0</v>
      </c>
      <c r="BB97" s="42">
        <v>2</v>
      </c>
      <c r="BC97" s="42" t="s">
        <v>375</v>
      </c>
      <c r="BD97" s="49" t="s">
        <v>758</v>
      </c>
      <c r="BE97" s="49" t="s">
        <v>761</v>
      </c>
      <c r="BF97" s="42">
        <v>0</v>
      </c>
      <c r="BG97" s="42"/>
      <c r="BH97" s="42">
        <v>0</v>
      </c>
      <c r="BI97" s="42" t="s">
        <v>357</v>
      </c>
      <c r="BJ97" s="42" t="s">
        <v>358</v>
      </c>
      <c r="BK97" s="57">
        <v>44778</v>
      </c>
      <c r="BL97" s="42" t="s">
        <v>317</v>
      </c>
      <c r="BM97" s="42" t="s">
        <v>317</v>
      </c>
      <c r="BN97" s="42"/>
      <c r="BO97" s="42"/>
      <c r="BP97" s="42" t="s">
        <v>359</v>
      </c>
      <c r="BQ97" s="42" t="s">
        <v>359</v>
      </c>
      <c r="BR97" s="42" t="s">
        <v>359</v>
      </c>
      <c r="BS97" s="42"/>
      <c r="BT97" s="42" t="s">
        <v>360</v>
      </c>
      <c r="BU97" s="42" t="s">
        <v>317</v>
      </c>
      <c r="BV97" s="42" t="s">
        <v>317</v>
      </c>
      <c r="BW97" s="42"/>
      <c r="BX97" s="42"/>
      <c r="BY97" s="42" t="s">
        <v>353</v>
      </c>
      <c r="BZ97" s="42" t="s">
        <v>353</v>
      </c>
      <c r="CA97" s="42"/>
      <c r="CB97" s="42" t="s">
        <v>353</v>
      </c>
      <c r="CC97" s="42"/>
      <c r="CD97" s="42"/>
      <c r="CE97" s="42"/>
      <c r="CF97" s="42"/>
      <c r="CG97" s="26" t="s">
        <v>759</v>
      </c>
    </row>
    <row r="98" hidden="1" spans="1:85">
      <c r="A98" s="34">
        <v>265</v>
      </c>
      <c r="B98" s="42" t="s">
        <v>762</v>
      </c>
      <c r="C98" s="46" t="s">
        <v>763</v>
      </c>
      <c r="D98" s="42" t="s">
        <v>764</v>
      </c>
      <c r="E98" s="43">
        <v>28.2056</v>
      </c>
      <c r="F98" s="43">
        <v>-12.8166</v>
      </c>
      <c r="G98" s="42" t="s">
        <v>337</v>
      </c>
      <c r="H98" s="37" t="s">
        <v>327</v>
      </c>
      <c r="I98" s="42" t="s">
        <v>338</v>
      </c>
      <c r="J98" s="42" t="s">
        <v>619</v>
      </c>
      <c r="K98" s="42" t="s">
        <v>317</v>
      </c>
      <c r="L98" s="42" t="s">
        <v>340</v>
      </c>
      <c r="M98" s="42" t="s">
        <v>317</v>
      </c>
      <c r="N98" s="42" t="s">
        <v>341</v>
      </c>
      <c r="O98" s="42" t="s">
        <v>342</v>
      </c>
      <c r="P98" s="42" t="s">
        <v>413</v>
      </c>
      <c r="Q98" s="42" t="s">
        <v>320</v>
      </c>
      <c r="R98" s="42" t="s">
        <v>320</v>
      </c>
      <c r="S98" s="42" t="s">
        <v>321</v>
      </c>
      <c r="T98" s="42" t="s">
        <v>765</v>
      </c>
      <c r="U98" s="42" t="s">
        <v>397</v>
      </c>
      <c r="V98" s="52" t="s">
        <v>324</v>
      </c>
      <c r="W98" s="42" t="s">
        <v>366</v>
      </c>
      <c r="X98" s="42" t="s">
        <v>620</v>
      </c>
      <c r="Y98" s="42" t="s">
        <v>2</v>
      </c>
      <c r="Z98" s="42" t="s">
        <v>2</v>
      </c>
      <c r="AA98" s="42" t="s">
        <v>346</v>
      </c>
      <c r="AB98" s="42" t="s">
        <v>347</v>
      </c>
      <c r="AC98" s="42" t="s">
        <v>330</v>
      </c>
      <c r="AD98" s="42" t="s">
        <v>330</v>
      </c>
      <c r="AE98" s="42" t="s">
        <v>596</v>
      </c>
      <c r="AF98" s="42" t="s">
        <v>596</v>
      </c>
      <c r="AG98" s="52" t="s">
        <v>327</v>
      </c>
      <c r="AH98" s="42" t="s">
        <v>327</v>
      </c>
      <c r="AI98" s="42" t="s">
        <v>327</v>
      </c>
      <c r="AJ98" s="42" t="s">
        <v>327</v>
      </c>
      <c r="AK98" s="42" t="s">
        <v>327</v>
      </c>
      <c r="AL98" s="42" t="s">
        <v>327</v>
      </c>
      <c r="AM98" s="42" t="s">
        <v>332</v>
      </c>
      <c r="AN98" s="42" t="s">
        <v>352</v>
      </c>
      <c r="AO98" s="42">
        <v>400</v>
      </c>
      <c r="AP98" s="42" t="s">
        <v>333</v>
      </c>
      <c r="AQ98" s="42">
        <v>500</v>
      </c>
      <c r="AR98" s="42">
        <v>48</v>
      </c>
      <c r="AS98" s="42">
        <v>100</v>
      </c>
      <c r="AT98" s="42">
        <f>AQ98/AS98</f>
        <v>5</v>
      </c>
      <c r="AU98" s="42" t="s">
        <v>385</v>
      </c>
      <c r="AV98" s="42" t="s">
        <v>385</v>
      </c>
      <c r="AW98" s="42">
        <v>18000</v>
      </c>
      <c r="AX98" s="42">
        <v>18000</v>
      </c>
      <c r="AY98" s="42">
        <v>2</v>
      </c>
      <c r="AZ98" s="51">
        <v>82</v>
      </c>
      <c r="BA98" s="42">
        <v>0</v>
      </c>
      <c r="BB98" s="42">
        <v>1</v>
      </c>
      <c r="BC98" s="42" t="s">
        <v>346</v>
      </c>
      <c r="BD98" s="49" t="s">
        <v>762</v>
      </c>
      <c r="BE98" s="49">
        <v>0</v>
      </c>
      <c r="BF98" s="42">
        <v>0</v>
      </c>
      <c r="BG98" s="42"/>
      <c r="BH98" s="42">
        <v>0</v>
      </c>
      <c r="BI98" s="42" t="s">
        <v>357</v>
      </c>
      <c r="BJ98" s="42" t="s">
        <v>358</v>
      </c>
      <c r="BK98" s="57">
        <v>44778</v>
      </c>
      <c r="BL98" s="42" t="s">
        <v>317</v>
      </c>
      <c r="BM98" s="42" t="s">
        <v>317</v>
      </c>
      <c r="BN98" s="42"/>
      <c r="BO98" s="42"/>
      <c r="BP98" s="42" t="s">
        <v>359</v>
      </c>
      <c r="BQ98" s="42" t="s">
        <v>359</v>
      </c>
      <c r="BR98" s="42" t="s">
        <v>359</v>
      </c>
      <c r="BS98" s="42"/>
      <c r="BT98" s="42" t="s">
        <v>360</v>
      </c>
      <c r="BU98" s="42" t="s">
        <v>317</v>
      </c>
      <c r="BV98" s="42" t="s">
        <v>317</v>
      </c>
      <c r="BW98" s="42"/>
      <c r="BX98" s="42"/>
      <c r="BY98" s="42" t="s">
        <v>353</v>
      </c>
      <c r="BZ98" s="42" t="s">
        <v>353</v>
      </c>
      <c r="CA98" s="42"/>
      <c r="CB98" s="42" t="s">
        <v>353</v>
      </c>
      <c r="CC98" s="42"/>
      <c r="CD98" s="42"/>
      <c r="CE98" s="42"/>
      <c r="CF98" s="42"/>
      <c r="CG98" s="26" t="s">
        <v>763</v>
      </c>
    </row>
    <row r="99" hidden="1" spans="1:85">
      <c r="A99" s="39">
        <v>1558</v>
      </c>
      <c r="B99" s="42" t="s">
        <v>766</v>
      </c>
      <c r="C99" s="46" t="s">
        <v>767</v>
      </c>
      <c r="D99" s="42" t="s">
        <v>768</v>
      </c>
      <c r="E99" s="43">
        <v>28.20786</v>
      </c>
      <c r="F99" s="43">
        <v>-12.80617</v>
      </c>
      <c r="G99" s="42" t="s">
        <v>337</v>
      </c>
      <c r="H99" s="37">
        <v>2</v>
      </c>
      <c r="I99" s="42" t="s">
        <v>338</v>
      </c>
      <c r="J99" s="42" t="s">
        <v>619</v>
      </c>
      <c r="K99" s="42" t="s">
        <v>340</v>
      </c>
      <c r="L99" s="42" t="s">
        <v>317</v>
      </c>
      <c r="M99" s="42" t="s">
        <v>317</v>
      </c>
      <c r="N99" s="42" t="s">
        <v>341</v>
      </c>
      <c r="O99" s="42" t="s">
        <v>342</v>
      </c>
      <c r="P99" s="42" t="s">
        <v>380</v>
      </c>
      <c r="Q99" s="42" t="s">
        <v>320</v>
      </c>
      <c r="R99" s="42" t="s">
        <v>320</v>
      </c>
      <c r="S99" s="42" t="s">
        <v>321</v>
      </c>
      <c r="T99" s="42" t="s">
        <v>344</v>
      </c>
      <c r="U99" s="42" t="s">
        <v>323</v>
      </c>
      <c r="V99" s="52">
        <v>36</v>
      </c>
      <c r="W99" s="42" t="s">
        <v>366</v>
      </c>
      <c r="X99" s="42" t="s">
        <v>620</v>
      </c>
      <c r="Y99" s="42" t="s">
        <v>2</v>
      </c>
      <c r="Z99" s="42" t="s">
        <v>2</v>
      </c>
      <c r="AA99" s="42" t="s">
        <v>346</v>
      </c>
      <c r="AB99" s="42" t="s">
        <v>347</v>
      </c>
      <c r="AC99" s="42" t="s">
        <v>348</v>
      </c>
      <c r="AD99" s="42" t="s">
        <v>348</v>
      </c>
      <c r="AE99" s="42" t="s">
        <v>561</v>
      </c>
      <c r="AF99" s="42" t="s">
        <v>561</v>
      </c>
      <c r="AG99" s="42">
        <v>16</v>
      </c>
      <c r="AH99" s="42" t="s">
        <v>368</v>
      </c>
      <c r="AI99" s="42">
        <v>0</v>
      </c>
      <c r="AJ99" s="42" t="s">
        <v>351</v>
      </c>
      <c r="AK99" s="42">
        <v>0</v>
      </c>
      <c r="AL99" s="42">
        <v>600</v>
      </c>
      <c r="AM99" s="42" t="s">
        <v>371</v>
      </c>
      <c r="AN99" s="42" t="s">
        <v>372</v>
      </c>
      <c r="AO99" s="42">
        <v>250</v>
      </c>
      <c r="AP99" s="42" t="s">
        <v>439</v>
      </c>
      <c r="AQ99" s="42">
        <v>600</v>
      </c>
      <c r="AR99" s="42">
        <v>2</v>
      </c>
      <c r="AS99" s="42">
        <v>600</v>
      </c>
      <c r="AT99" s="42">
        <v>24</v>
      </c>
      <c r="AU99" s="42" t="s">
        <v>385</v>
      </c>
      <c r="AV99" s="42" t="s">
        <v>385</v>
      </c>
      <c r="AW99" s="42">
        <v>18000</v>
      </c>
      <c r="AX99" s="42">
        <v>18000</v>
      </c>
      <c r="AY99" s="42">
        <v>2</v>
      </c>
      <c r="AZ99" s="51">
        <v>68</v>
      </c>
      <c r="BA99" s="42">
        <v>0</v>
      </c>
      <c r="BB99" s="42">
        <v>2</v>
      </c>
      <c r="BC99" s="42" t="s">
        <v>398</v>
      </c>
      <c r="BD99" s="49" t="s">
        <v>766</v>
      </c>
      <c r="BE99" s="49">
        <v>0</v>
      </c>
      <c r="BF99" s="42">
        <v>0</v>
      </c>
      <c r="BG99" s="42"/>
      <c r="BH99" s="42">
        <v>0</v>
      </c>
      <c r="BI99" s="42" t="s">
        <v>357</v>
      </c>
      <c r="BJ99" s="42" t="s">
        <v>358</v>
      </c>
      <c r="BK99" s="57">
        <v>44778</v>
      </c>
      <c r="BL99" s="42" t="s">
        <v>317</v>
      </c>
      <c r="BM99" s="42" t="s">
        <v>317</v>
      </c>
      <c r="BN99" s="42"/>
      <c r="BO99" s="42"/>
      <c r="BP99" s="42" t="s">
        <v>359</v>
      </c>
      <c r="BQ99" s="42" t="s">
        <v>359</v>
      </c>
      <c r="BR99" s="42" t="s">
        <v>359</v>
      </c>
      <c r="BS99" s="42"/>
      <c r="BT99" s="42" t="s">
        <v>360</v>
      </c>
      <c r="BU99" s="42" t="s">
        <v>317</v>
      </c>
      <c r="BV99" s="42" t="s">
        <v>317</v>
      </c>
      <c r="BW99" s="42"/>
      <c r="BX99" s="42"/>
      <c r="BY99" s="42" t="s">
        <v>353</v>
      </c>
      <c r="BZ99" s="42" t="s">
        <v>353</v>
      </c>
      <c r="CA99" s="42"/>
      <c r="CB99" s="42" t="s">
        <v>353</v>
      </c>
      <c r="CC99" s="42"/>
      <c r="CD99" s="42"/>
      <c r="CE99" s="42"/>
      <c r="CF99" s="42"/>
      <c r="CG99" s="26" t="s">
        <v>767</v>
      </c>
    </row>
    <row r="100" hidden="1" spans="1:85">
      <c r="A100" s="39">
        <v>796</v>
      </c>
      <c r="B100" s="42" t="s">
        <v>769</v>
      </c>
      <c r="C100" s="46" t="s">
        <v>770</v>
      </c>
      <c r="D100" s="42" t="s">
        <v>771</v>
      </c>
      <c r="E100" s="43">
        <v>28.2186</v>
      </c>
      <c r="F100" s="43">
        <v>-12.7763</v>
      </c>
      <c r="G100" s="42" t="s">
        <v>337</v>
      </c>
      <c r="H100" s="37">
        <v>2</v>
      </c>
      <c r="I100" s="42" t="s">
        <v>338</v>
      </c>
      <c r="J100" s="42" t="s">
        <v>619</v>
      </c>
      <c r="K100" s="42" t="s">
        <v>317</v>
      </c>
      <c r="L100" s="42" t="s">
        <v>340</v>
      </c>
      <c r="M100" s="42" t="s">
        <v>317</v>
      </c>
      <c r="N100" s="42" t="s">
        <v>402</v>
      </c>
      <c r="O100" s="42" t="s">
        <v>364</v>
      </c>
      <c r="P100" s="42" t="s">
        <v>380</v>
      </c>
      <c r="Q100" s="42" t="s">
        <v>320</v>
      </c>
      <c r="R100" s="42" t="s">
        <v>320</v>
      </c>
      <c r="S100" s="42" t="s">
        <v>321</v>
      </c>
      <c r="T100" s="42" t="s">
        <v>344</v>
      </c>
      <c r="U100" s="42" t="s">
        <v>323</v>
      </c>
      <c r="V100" s="52">
        <v>42</v>
      </c>
      <c r="W100" s="42" t="s">
        <v>366</v>
      </c>
      <c r="X100" s="42" t="s">
        <v>620</v>
      </c>
      <c r="Y100" s="42" t="s">
        <v>2</v>
      </c>
      <c r="Z100" s="42" t="s">
        <v>2</v>
      </c>
      <c r="AA100" s="42" t="s">
        <v>346</v>
      </c>
      <c r="AB100" s="42" t="s">
        <v>347</v>
      </c>
      <c r="AC100" s="42" t="s">
        <v>348</v>
      </c>
      <c r="AD100" s="42" t="s">
        <v>348</v>
      </c>
      <c r="AE100" s="42" t="s">
        <v>561</v>
      </c>
      <c r="AF100" s="42" t="s">
        <v>561</v>
      </c>
      <c r="AG100" s="42">
        <v>16</v>
      </c>
      <c r="AH100" s="42" t="s">
        <v>368</v>
      </c>
      <c r="AI100" s="42">
        <v>0</v>
      </c>
      <c r="AJ100" s="42" t="s">
        <v>351</v>
      </c>
      <c r="AK100" s="42">
        <v>0</v>
      </c>
      <c r="AL100" s="42">
        <v>600</v>
      </c>
      <c r="AM100" s="42" t="s">
        <v>371</v>
      </c>
      <c r="AN100" s="42" t="s">
        <v>372</v>
      </c>
      <c r="AO100" s="42">
        <v>250</v>
      </c>
      <c r="AP100" s="42" t="s">
        <v>439</v>
      </c>
      <c r="AQ100" s="42">
        <v>600</v>
      </c>
      <c r="AR100" s="42">
        <v>2</v>
      </c>
      <c r="AS100" s="42">
        <v>600</v>
      </c>
      <c r="AT100" s="42">
        <v>24</v>
      </c>
      <c r="AU100" s="42" t="s">
        <v>385</v>
      </c>
      <c r="AV100" s="42" t="s">
        <v>385</v>
      </c>
      <c r="AW100" s="42">
        <v>18000</v>
      </c>
      <c r="AX100" s="42">
        <v>18000</v>
      </c>
      <c r="AY100" s="42">
        <v>2</v>
      </c>
      <c r="AZ100" s="51">
        <v>71</v>
      </c>
      <c r="BA100" s="42">
        <v>0</v>
      </c>
      <c r="BB100" s="42">
        <v>1</v>
      </c>
      <c r="BC100" s="42" t="s">
        <v>346</v>
      </c>
      <c r="BD100" s="49" t="s">
        <v>769</v>
      </c>
      <c r="BE100" s="49">
        <v>0</v>
      </c>
      <c r="BF100" s="42">
        <v>0</v>
      </c>
      <c r="BG100" s="42"/>
      <c r="BH100" s="42">
        <v>0</v>
      </c>
      <c r="BI100" s="42" t="s">
        <v>357</v>
      </c>
      <c r="BJ100" s="42" t="s">
        <v>358</v>
      </c>
      <c r="BK100" s="57">
        <v>44778</v>
      </c>
      <c r="BL100" s="42" t="s">
        <v>317</v>
      </c>
      <c r="BM100" s="42" t="s">
        <v>317</v>
      </c>
      <c r="BN100" s="42"/>
      <c r="BO100" s="42"/>
      <c r="BP100" s="42" t="s">
        <v>359</v>
      </c>
      <c r="BQ100" s="42" t="s">
        <v>359</v>
      </c>
      <c r="BR100" s="42" t="s">
        <v>359</v>
      </c>
      <c r="BS100" s="42"/>
      <c r="BT100" s="42" t="s">
        <v>360</v>
      </c>
      <c r="BU100" s="42" t="s">
        <v>317</v>
      </c>
      <c r="BV100" s="42" t="s">
        <v>317</v>
      </c>
      <c r="BW100" s="42"/>
      <c r="BX100" s="42"/>
      <c r="BY100" s="42" t="s">
        <v>353</v>
      </c>
      <c r="BZ100" s="42" t="s">
        <v>353</v>
      </c>
      <c r="CA100" s="42"/>
      <c r="CB100" s="42" t="s">
        <v>353</v>
      </c>
      <c r="CC100" s="42"/>
      <c r="CD100" s="42"/>
      <c r="CE100" s="42"/>
      <c r="CF100" s="42"/>
      <c r="CG100" s="26" t="s">
        <v>770</v>
      </c>
    </row>
    <row r="101" hidden="1" spans="1:85">
      <c r="A101" s="34">
        <v>1755</v>
      </c>
      <c r="B101" s="42" t="s">
        <v>772</v>
      </c>
      <c r="C101" s="46" t="s">
        <v>773</v>
      </c>
      <c r="D101" s="42" t="s">
        <v>774</v>
      </c>
      <c r="E101" s="43">
        <v>28.19702</v>
      </c>
      <c r="F101" s="43">
        <v>-12.81858</v>
      </c>
      <c r="G101" s="42" t="s">
        <v>337</v>
      </c>
      <c r="H101" s="37">
        <v>2</v>
      </c>
      <c r="I101" s="42" t="s">
        <v>338</v>
      </c>
      <c r="J101" s="42" t="s">
        <v>619</v>
      </c>
      <c r="K101" s="42" t="s">
        <v>340</v>
      </c>
      <c r="L101" s="42" t="s">
        <v>340</v>
      </c>
      <c r="M101" s="42" t="s">
        <v>317</v>
      </c>
      <c r="N101" s="42" t="s">
        <v>402</v>
      </c>
      <c r="O101" s="42" t="s">
        <v>364</v>
      </c>
      <c r="P101" s="42" t="s">
        <v>343</v>
      </c>
      <c r="Q101" s="42" t="s">
        <v>320</v>
      </c>
      <c r="R101" s="42" t="s">
        <v>320</v>
      </c>
      <c r="S101" s="42" t="s">
        <v>321</v>
      </c>
      <c r="T101" s="42" t="s">
        <v>344</v>
      </c>
      <c r="U101" s="42" t="s">
        <v>323</v>
      </c>
      <c r="V101" s="52">
        <v>36</v>
      </c>
      <c r="W101" s="42" t="s">
        <v>366</v>
      </c>
      <c r="X101" s="42" t="s">
        <v>620</v>
      </c>
      <c r="Y101" s="42" t="s">
        <v>2</v>
      </c>
      <c r="Z101" s="42" t="s">
        <v>2</v>
      </c>
      <c r="AA101" s="42" t="s">
        <v>346</v>
      </c>
      <c r="AB101" s="42" t="s">
        <v>347</v>
      </c>
      <c r="AC101" s="42" t="s">
        <v>348</v>
      </c>
      <c r="AD101" s="42" t="s">
        <v>348</v>
      </c>
      <c r="AE101" s="42" t="s">
        <v>561</v>
      </c>
      <c r="AF101" s="42" t="s">
        <v>561</v>
      </c>
      <c r="AG101" s="42">
        <v>16</v>
      </c>
      <c r="AH101" s="42" t="s">
        <v>368</v>
      </c>
      <c r="AI101" s="42">
        <v>0</v>
      </c>
      <c r="AJ101" s="42" t="s">
        <v>351</v>
      </c>
      <c r="AK101" s="42">
        <v>0</v>
      </c>
      <c r="AL101" s="42">
        <v>600</v>
      </c>
      <c r="AM101" s="42" t="s">
        <v>371</v>
      </c>
      <c r="AN101" s="42" t="s">
        <v>372</v>
      </c>
      <c r="AO101" s="42">
        <v>250</v>
      </c>
      <c r="AP101" s="42" t="s">
        <v>439</v>
      </c>
      <c r="AQ101" s="42">
        <v>1200</v>
      </c>
      <c r="AR101" s="42">
        <v>2</v>
      </c>
      <c r="AS101" s="42">
        <v>600</v>
      </c>
      <c r="AT101" s="42">
        <v>48</v>
      </c>
      <c r="AU101" s="42" t="s">
        <v>385</v>
      </c>
      <c r="AV101" s="42" t="s">
        <v>385</v>
      </c>
      <c r="AW101" s="42">
        <v>18000</v>
      </c>
      <c r="AX101" s="42">
        <v>18000</v>
      </c>
      <c r="AY101" s="42">
        <v>2</v>
      </c>
      <c r="AZ101" s="51">
        <v>75</v>
      </c>
      <c r="BA101" s="42">
        <v>0</v>
      </c>
      <c r="BB101" s="42">
        <v>1</v>
      </c>
      <c r="BC101" s="42" t="s">
        <v>346</v>
      </c>
      <c r="BD101" s="49" t="s">
        <v>772</v>
      </c>
      <c r="BE101" s="49">
        <v>0</v>
      </c>
      <c r="BF101" s="42">
        <v>0</v>
      </c>
      <c r="BG101" s="42"/>
      <c r="BH101" s="42">
        <v>0</v>
      </c>
      <c r="BI101" s="42" t="s">
        <v>357</v>
      </c>
      <c r="BJ101" s="42" t="s">
        <v>358</v>
      </c>
      <c r="BK101" s="57">
        <v>44778</v>
      </c>
      <c r="BL101" s="42" t="s">
        <v>317</v>
      </c>
      <c r="BM101" s="42" t="s">
        <v>317</v>
      </c>
      <c r="BN101" s="42"/>
      <c r="BO101" s="42"/>
      <c r="BP101" s="42" t="s">
        <v>359</v>
      </c>
      <c r="BQ101" s="42" t="s">
        <v>359</v>
      </c>
      <c r="BR101" s="42" t="s">
        <v>359</v>
      </c>
      <c r="BS101" s="42"/>
      <c r="BT101" s="42" t="s">
        <v>360</v>
      </c>
      <c r="BU101" s="42" t="s">
        <v>317</v>
      </c>
      <c r="BV101" s="42" t="s">
        <v>317</v>
      </c>
      <c r="BW101" s="42"/>
      <c r="BX101" s="42"/>
      <c r="BY101" s="42" t="s">
        <v>353</v>
      </c>
      <c r="BZ101" s="42" t="s">
        <v>353</v>
      </c>
      <c r="CA101" s="42"/>
      <c r="CB101" s="42" t="s">
        <v>353</v>
      </c>
      <c r="CC101" s="42"/>
      <c r="CD101" s="42"/>
      <c r="CE101" s="42"/>
      <c r="CF101" s="42"/>
      <c r="CG101" s="26" t="s">
        <v>773</v>
      </c>
    </row>
    <row r="102" hidden="1" spans="1:85">
      <c r="A102" s="39">
        <v>50</v>
      </c>
      <c r="B102" s="42" t="s">
        <v>775</v>
      </c>
      <c r="C102" s="46" t="s">
        <v>776</v>
      </c>
      <c r="D102" s="42" t="s">
        <v>777</v>
      </c>
      <c r="E102" s="43">
        <v>28.19453333</v>
      </c>
      <c r="F102" s="43">
        <v>-12.79971667</v>
      </c>
      <c r="G102" s="42" t="s">
        <v>337</v>
      </c>
      <c r="H102" s="37">
        <v>2</v>
      </c>
      <c r="I102" s="42" t="s">
        <v>338</v>
      </c>
      <c r="J102" s="42" t="s">
        <v>619</v>
      </c>
      <c r="K102" s="42" t="s">
        <v>340</v>
      </c>
      <c r="L102" s="42" t="s">
        <v>340</v>
      </c>
      <c r="M102" s="42" t="s">
        <v>317</v>
      </c>
      <c r="N102" s="42" t="s">
        <v>402</v>
      </c>
      <c r="O102" s="42" t="s">
        <v>342</v>
      </c>
      <c r="P102" s="42" t="s">
        <v>343</v>
      </c>
      <c r="Q102" s="42" t="s">
        <v>320</v>
      </c>
      <c r="R102" s="42" t="s">
        <v>390</v>
      </c>
      <c r="S102" s="42" t="s">
        <v>321</v>
      </c>
      <c r="T102" s="42" t="s">
        <v>344</v>
      </c>
      <c r="U102" s="42" t="s">
        <v>323</v>
      </c>
      <c r="V102" s="52">
        <v>40</v>
      </c>
      <c r="W102" s="42" t="s">
        <v>366</v>
      </c>
      <c r="X102" s="42" t="s">
        <v>620</v>
      </c>
      <c r="Y102" s="42" t="s">
        <v>2</v>
      </c>
      <c r="Z102" s="42" t="s">
        <v>2</v>
      </c>
      <c r="AA102" s="42" t="s">
        <v>346</v>
      </c>
      <c r="AB102" s="42" t="s">
        <v>347</v>
      </c>
      <c r="AC102" s="42" t="s">
        <v>348</v>
      </c>
      <c r="AD102" s="42" t="s">
        <v>348</v>
      </c>
      <c r="AE102" s="42" t="s">
        <v>561</v>
      </c>
      <c r="AF102" s="42" t="s">
        <v>561</v>
      </c>
      <c r="AG102" s="42">
        <v>16</v>
      </c>
      <c r="AH102" s="42" t="s">
        <v>368</v>
      </c>
      <c r="AI102" s="42">
        <v>0</v>
      </c>
      <c r="AJ102" s="42" t="s">
        <v>351</v>
      </c>
      <c r="AK102" s="42">
        <v>0</v>
      </c>
      <c r="AL102" s="42">
        <v>600</v>
      </c>
      <c r="AM102" s="42" t="s">
        <v>332</v>
      </c>
      <c r="AN102" s="42" t="s">
        <v>352</v>
      </c>
      <c r="AO102" s="42">
        <v>400</v>
      </c>
      <c r="AP102" s="42" t="s">
        <v>333</v>
      </c>
      <c r="AQ102" s="42">
        <v>500</v>
      </c>
      <c r="AR102" s="42">
        <v>48</v>
      </c>
      <c r="AS102" s="42">
        <v>100</v>
      </c>
      <c r="AT102" s="42">
        <f>AQ102/AS102</f>
        <v>5</v>
      </c>
      <c r="AU102" s="42" t="s">
        <v>385</v>
      </c>
      <c r="AV102" s="42" t="s">
        <v>385</v>
      </c>
      <c r="AW102" s="42">
        <v>18000</v>
      </c>
      <c r="AX102" s="42">
        <v>18000</v>
      </c>
      <c r="AY102" s="42">
        <v>2</v>
      </c>
      <c r="AZ102" s="51">
        <v>92</v>
      </c>
      <c r="BA102" s="42">
        <v>0</v>
      </c>
      <c r="BB102" s="42">
        <v>1</v>
      </c>
      <c r="BC102" s="42" t="s">
        <v>346</v>
      </c>
      <c r="BD102" s="49" t="s">
        <v>775</v>
      </c>
      <c r="BE102" s="49">
        <v>0</v>
      </c>
      <c r="BF102" s="42">
        <v>0</v>
      </c>
      <c r="BG102" s="42"/>
      <c r="BH102" s="42">
        <v>0</v>
      </c>
      <c r="BI102" s="42" t="s">
        <v>357</v>
      </c>
      <c r="BJ102" s="42" t="s">
        <v>358</v>
      </c>
      <c r="BK102" s="57">
        <v>44778</v>
      </c>
      <c r="BL102" s="42" t="s">
        <v>317</v>
      </c>
      <c r="BM102" s="42" t="s">
        <v>317</v>
      </c>
      <c r="BN102" s="42"/>
      <c r="BO102" s="42"/>
      <c r="BP102" s="42" t="s">
        <v>359</v>
      </c>
      <c r="BQ102" s="42" t="s">
        <v>359</v>
      </c>
      <c r="BR102" s="42" t="s">
        <v>359</v>
      </c>
      <c r="BS102" s="42"/>
      <c r="BT102" s="42" t="s">
        <v>360</v>
      </c>
      <c r="BU102" s="42" t="s">
        <v>317</v>
      </c>
      <c r="BV102" s="42" t="s">
        <v>317</v>
      </c>
      <c r="BW102" s="42"/>
      <c r="BX102" s="42"/>
      <c r="BY102" s="42" t="s">
        <v>353</v>
      </c>
      <c r="BZ102" s="42" t="s">
        <v>353</v>
      </c>
      <c r="CA102" s="42"/>
      <c r="CB102" s="42" t="s">
        <v>353</v>
      </c>
      <c r="CC102" s="42"/>
      <c r="CD102" s="42"/>
      <c r="CE102" s="42"/>
      <c r="CF102" s="42"/>
      <c r="CG102" s="26" t="s">
        <v>776</v>
      </c>
    </row>
    <row r="103" hidden="1" spans="1:85">
      <c r="A103" s="39">
        <v>394</v>
      </c>
      <c r="B103" s="42" t="s">
        <v>778</v>
      </c>
      <c r="C103" s="46" t="s">
        <v>779</v>
      </c>
      <c r="D103" s="42" t="s">
        <v>780</v>
      </c>
      <c r="E103" s="43">
        <v>28.16177</v>
      </c>
      <c r="F103" s="43">
        <v>-13.04384</v>
      </c>
      <c r="G103" s="42" t="s">
        <v>337</v>
      </c>
      <c r="H103" s="37">
        <v>2.5</v>
      </c>
      <c r="I103" s="42" t="s">
        <v>338</v>
      </c>
      <c r="J103" s="42" t="s">
        <v>781</v>
      </c>
      <c r="K103" s="42" t="s">
        <v>317</v>
      </c>
      <c r="L103" s="42" t="s">
        <v>317</v>
      </c>
      <c r="M103" s="42" t="s">
        <v>317</v>
      </c>
      <c r="N103" s="42" t="s">
        <v>318</v>
      </c>
      <c r="O103" s="42" t="s">
        <v>364</v>
      </c>
      <c r="P103" s="42" t="s">
        <v>365</v>
      </c>
      <c r="Q103" s="42" t="s">
        <v>320</v>
      </c>
      <c r="R103" s="42" t="s">
        <v>320</v>
      </c>
      <c r="S103" s="42" t="s">
        <v>321</v>
      </c>
      <c r="T103" s="42" t="s">
        <v>782</v>
      </c>
      <c r="U103" s="42" t="s">
        <v>323</v>
      </c>
      <c r="V103" s="52">
        <v>60</v>
      </c>
      <c r="W103" s="42" t="s">
        <v>325</v>
      </c>
      <c r="X103" s="42" t="s">
        <v>620</v>
      </c>
      <c r="Y103" s="42" t="s">
        <v>2</v>
      </c>
      <c r="Z103" s="42" t="s">
        <v>2</v>
      </c>
      <c r="AA103" s="42" t="s">
        <v>346</v>
      </c>
      <c r="AB103" s="42" t="s">
        <v>347</v>
      </c>
      <c r="AC103" s="42" t="s">
        <v>348</v>
      </c>
      <c r="AD103" s="42" t="s">
        <v>348</v>
      </c>
      <c r="AE103" s="42" t="s">
        <v>654</v>
      </c>
      <c r="AF103" s="42" t="s">
        <v>655</v>
      </c>
      <c r="AG103" s="42">
        <v>20</v>
      </c>
      <c r="AH103" s="42" t="s">
        <v>350</v>
      </c>
      <c r="AI103" s="42">
        <v>0</v>
      </c>
      <c r="AJ103" s="42" t="s">
        <v>351</v>
      </c>
      <c r="AK103" s="42">
        <v>0</v>
      </c>
      <c r="AL103" s="42">
        <v>600</v>
      </c>
      <c r="AM103" s="42" t="s">
        <v>332</v>
      </c>
      <c r="AN103" s="42" t="s">
        <v>404</v>
      </c>
      <c r="AO103" s="42">
        <v>750</v>
      </c>
      <c r="AP103" s="42" t="s">
        <v>333</v>
      </c>
      <c r="AQ103" s="42">
        <v>500</v>
      </c>
      <c r="AR103" s="42">
        <v>48</v>
      </c>
      <c r="AS103" s="42">
        <v>100</v>
      </c>
      <c r="AT103" s="42">
        <f>AQ103/AS103</f>
        <v>5</v>
      </c>
      <c r="AU103" s="42" t="s">
        <v>327</v>
      </c>
      <c r="AV103" s="42" t="s">
        <v>327</v>
      </c>
      <c r="AW103" s="42" t="s">
        <v>327</v>
      </c>
      <c r="AX103" s="42" t="s">
        <v>353</v>
      </c>
      <c r="AY103" s="42" t="s">
        <v>327</v>
      </c>
      <c r="AZ103" s="51">
        <v>71</v>
      </c>
      <c r="BA103" s="42">
        <v>0</v>
      </c>
      <c r="BB103" s="42">
        <v>2</v>
      </c>
      <c r="BC103" s="42" t="s">
        <v>375</v>
      </c>
      <c r="BD103" s="49" t="s">
        <v>778</v>
      </c>
      <c r="BE103" s="49" t="s">
        <v>783</v>
      </c>
      <c r="BF103" s="42">
        <v>0</v>
      </c>
      <c r="BG103" s="42"/>
      <c r="BH103" s="42">
        <v>0</v>
      </c>
      <c r="BI103" s="42" t="s">
        <v>357</v>
      </c>
      <c r="BJ103" s="42" t="s">
        <v>358</v>
      </c>
      <c r="BK103" s="57">
        <v>44778</v>
      </c>
      <c r="BL103" s="42" t="s">
        <v>317</v>
      </c>
      <c r="BM103" s="42" t="s">
        <v>317</v>
      </c>
      <c r="BN103" s="42"/>
      <c r="BO103" s="42"/>
      <c r="BP103" s="42" t="s">
        <v>359</v>
      </c>
      <c r="BQ103" s="42" t="s">
        <v>359</v>
      </c>
      <c r="BR103" s="42" t="s">
        <v>359</v>
      </c>
      <c r="BS103" s="42"/>
      <c r="BT103" s="42" t="s">
        <v>360</v>
      </c>
      <c r="BU103" s="42" t="s">
        <v>317</v>
      </c>
      <c r="BV103" s="42" t="s">
        <v>317</v>
      </c>
      <c r="BW103" s="42"/>
      <c r="BX103" s="42"/>
      <c r="BY103" s="42" t="s">
        <v>353</v>
      </c>
      <c r="BZ103" s="42" t="s">
        <v>353</v>
      </c>
      <c r="CA103" s="42"/>
      <c r="CB103" s="42" t="s">
        <v>353</v>
      </c>
      <c r="CC103" s="42"/>
      <c r="CD103" s="42"/>
      <c r="CE103" s="42"/>
      <c r="CF103" s="42"/>
      <c r="CG103" s="26" t="s">
        <v>779</v>
      </c>
    </row>
    <row r="104" hidden="1" spans="1:85">
      <c r="A104" s="39">
        <v>1108</v>
      </c>
      <c r="B104" s="42" t="s">
        <v>784</v>
      </c>
      <c r="C104" s="46" t="s">
        <v>785</v>
      </c>
      <c r="D104" s="42" t="s">
        <v>786</v>
      </c>
      <c r="E104" s="43">
        <v>28.19533</v>
      </c>
      <c r="F104" s="43">
        <v>-12.78865</v>
      </c>
      <c r="G104" s="42" t="s">
        <v>337</v>
      </c>
      <c r="H104" s="37">
        <v>2.5</v>
      </c>
      <c r="I104" s="42" t="s">
        <v>338</v>
      </c>
      <c r="J104" s="42" t="s">
        <v>619</v>
      </c>
      <c r="K104" s="42" t="s">
        <v>317</v>
      </c>
      <c r="L104" s="42" t="s">
        <v>317</v>
      </c>
      <c r="M104" s="42" t="s">
        <v>317</v>
      </c>
      <c r="N104" s="42" t="s">
        <v>402</v>
      </c>
      <c r="O104" s="42" t="s">
        <v>364</v>
      </c>
      <c r="P104" s="42" t="s">
        <v>343</v>
      </c>
      <c r="Q104" s="42" t="s">
        <v>320</v>
      </c>
      <c r="R104" s="42" t="s">
        <v>320</v>
      </c>
      <c r="S104" s="42" t="s">
        <v>321</v>
      </c>
      <c r="T104" s="42" t="s">
        <v>344</v>
      </c>
      <c r="U104" s="42" t="s">
        <v>323</v>
      </c>
      <c r="V104" s="52">
        <v>36</v>
      </c>
      <c r="W104" s="42" t="s">
        <v>325</v>
      </c>
      <c r="X104" s="42" t="s">
        <v>620</v>
      </c>
      <c r="Y104" s="42" t="s">
        <v>2</v>
      </c>
      <c r="Z104" s="42" t="s">
        <v>2</v>
      </c>
      <c r="AA104" s="42" t="s">
        <v>346</v>
      </c>
      <c r="AB104" s="42" t="s">
        <v>347</v>
      </c>
      <c r="AC104" s="42" t="s">
        <v>348</v>
      </c>
      <c r="AD104" s="42" t="s">
        <v>348</v>
      </c>
      <c r="AE104" s="42" t="s">
        <v>331</v>
      </c>
      <c r="AF104" s="42" t="s">
        <v>331</v>
      </c>
      <c r="AG104" s="42">
        <v>20</v>
      </c>
      <c r="AH104" s="42" t="s">
        <v>350</v>
      </c>
      <c r="AI104" s="42">
        <v>0</v>
      </c>
      <c r="AJ104" s="42" t="s">
        <v>351</v>
      </c>
      <c r="AK104" s="42">
        <v>0</v>
      </c>
      <c r="AL104" s="42">
        <v>600</v>
      </c>
      <c r="AM104" s="42" t="s">
        <v>332</v>
      </c>
      <c r="AN104" s="42" t="s">
        <v>352</v>
      </c>
      <c r="AO104" s="42">
        <v>400</v>
      </c>
      <c r="AP104" s="42" t="s">
        <v>333</v>
      </c>
      <c r="AQ104" s="42">
        <v>500</v>
      </c>
      <c r="AR104" s="42">
        <v>48</v>
      </c>
      <c r="AS104" s="42">
        <v>100</v>
      </c>
      <c r="AT104" s="42">
        <f>AQ104/AS104</f>
        <v>5</v>
      </c>
      <c r="AU104" s="42" t="s">
        <v>327</v>
      </c>
      <c r="AV104" s="42" t="s">
        <v>327</v>
      </c>
      <c r="AW104" s="42" t="s">
        <v>327</v>
      </c>
      <c r="AX104" s="42" t="s">
        <v>353</v>
      </c>
      <c r="AY104" s="42" t="s">
        <v>327</v>
      </c>
      <c r="AZ104" s="51">
        <v>72</v>
      </c>
      <c r="BA104" s="42">
        <v>0</v>
      </c>
      <c r="BB104" s="42">
        <v>2</v>
      </c>
      <c r="BC104" s="42" t="s">
        <v>375</v>
      </c>
      <c r="BD104" s="49" t="s">
        <v>784</v>
      </c>
      <c r="BE104" s="49" t="s">
        <v>787</v>
      </c>
      <c r="BF104" s="42">
        <v>0</v>
      </c>
      <c r="BG104" s="42"/>
      <c r="BH104" s="42">
        <v>0</v>
      </c>
      <c r="BI104" s="42" t="s">
        <v>357</v>
      </c>
      <c r="BJ104" s="42" t="s">
        <v>358</v>
      </c>
      <c r="BK104" s="57">
        <v>44778</v>
      </c>
      <c r="BL104" s="42" t="s">
        <v>317</v>
      </c>
      <c r="BM104" s="42" t="s">
        <v>317</v>
      </c>
      <c r="BN104" s="42"/>
      <c r="BO104" s="42"/>
      <c r="BP104" s="42" t="s">
        <v>359</v>
      </c>
      <c r="BQ104" s="42" t="s">
        <v>359</v>
      </c>
      <c r="BR104" s="42" t="s">
        <v>359</v>
      </c>
      <c r="BS104" s="42"/>
      <c r="BT104" s="42" t="s">
        <v>360</v>
      </c>
      <c r="BU104" s="42" t="s">
        <v>317</v>
      </c>
      <c r="BV104" s="42" t="s">
        <v>317</v>
      </c>
      <c r="BW104" s="42"/>
      <c r="BX104" s="42"/>
      <c r="BY104" s="42" t="s">
        <v>353</v>
      </c>
      <c r="BZ104" s="42" t="s">
        <v>353</v>
      </c>
      <c r="CA104" s="42"/>
      <c r="CB104" s="42" t="s">
        <v>353</v>
      </c>
      <c r="CC104" s="42"/>
      <c r="CD104" s="42"/>
      <c r="CE104" s="42"/>
      <c r="CF104" s="42"/>
      <c r="CG104" s="26" t="s">
        <v>785</v>
      </c>
    </row>
    <row r="105" hidden="1" spans="1:85">
      <c r="A105" s="34">
        <v>71</v>
      </c>
      <c r="B105" s="42" t="s">
        <v>788</v>
      </c>
      <c r="C105" s="46" t="s">
        <v>789</v>
      </c>
      <c r="D105" s="42" t="s">
        <v>790</v>
      </c>
      <c r="E105" s="43">
        <v>28.18769</v>
      </c>
      <c r="F105" s="43">
        <v>-12.80465</v>
      </c>
      <c r="G105" s="42" t="s">
        <v>337</v>
      </c>
      <c r="H105" s="37">
        <v>2.5</v>
      </c>
      <c r="I105" s="42" t="s">
        <v>338</v>
      </c>
      <c r="J105" s="42" t="s">
        <v>619</v>
      </c>
      <c r="K105" s="42" t="s">
        <v>317</v>
      </c>
      <c r="L105" s="42" t="s">
        <v>340</v>
      </c>
      <c r="M105" s="42" t="s">
        <v>317</v>
      </c>
      <c r="N105" s="42" t="s">
        <v>402</v>
      </c>
      <c r="O105" s="42" t="s">
        <v>342</v>
      </c>
      <c r="P105" s="42" t="s">
        <v>380</v>
      </c>
      <c r="Q105" s="42" t="s">
        <v>320</v>
      </c>
      <c r="R105" s="42" t="s">
        <v>320</v>
      </c>
      <c r="S105" s="42" t="s">
        <v>321</v>
      </c>
      <c r="T105" s="42" t="s">
        <v>344</v>
      </c>
      <c r="U105" s="42" t="s">
        <v>323</v>
      </c>
      <c r="V105" s="52">
        <v>36</v>
      </c>
      <c r="W105" s="42" t="s">
        <v>325</v>
      </c>
      <c r="X105" s="42" t="s">
        <v>620</v>
      </c>
      <c r="Y105" s="42" t="s">
        <v>2</v>
      </c>
      <c r="Z105" s="42" t="s">
        <v>2</v>
      </c>
      <c r="AA105" s="42" t="s">
        <v>346</v>
      </c>
      <c r="AB105" s="42" t="s">
        <v>347</v>
      </c>
      <c r="AC105" s="42" t="s">
        <v>348</v>
      </c>
      <c r="AD105" s="42" t="s">
        <v>348</v>
      </c>
      <c r="AE105" s="42" t="s">
        <v>791</v>
      </c>
      <c r="AF105" s="42" t="s">
        <v>331</v>
      </c>
      <c r="AG105" s="42">
        <v>20</v>
      </c>
      <c r="AH105" s="42" t="s">
        <v>350</v>
      </c>
      <c r="AI105" s="42">
        <v>0</v>
      </c>
      <c r="AJ105" s="42" t="s">
        <v>351</v>
      </c>
      <c r="AK105" s="42">
        <v>0</v>
      </c>
      <c r="AL105" s="42">
        <v>600</v>
      </c>
      <c r="AM105" s="42" t="s">
        <v>332</v>
      </c>
      <c r="AN105" s="42" t="s">
        <v>352</v>
      </c>
      <c r="AO105" s="42">
        <v>400</v>
      </c>
      <c r="AP105" s="42" t="s">
        <v>384</v>
      </c>
      <c r="AQ105" s="42">
        <v>600</v>
      </c>
      <c r="AR105" s="42">
        <v>2</v>
      </c>
      <c r="AS105" s="42">
        <v>600</v>
      </c>
      <c r="AT105" s="42">
        <v>24</v>
      </c>
      <c r="AU105" s="42" t="s">
        <v>327</v>
      </c>
      <c r="AV105" s="42" t="s">
        <v>327</v>
      </c>
      <c r="AW105" s="42" t="s">
        <v>327</v>
      </c>
      <c r="AX105" s="42" t="s">
        <v>353</v>
      </c>
      <c r="AY105" s="42" t="s">
        <v>327</v>
      </c>
      <c r="AZ105" s="51">
        <v>109</v>
      </c>
      <c r="BA105" s="42">
        <v>0</v>
      </c>
      <c r="BB105" s="42">
        <v>2</v>
      </c>
      <c r="BC105" s="42" t="s">
        <v>375</v>
      </c>
      <c r="BD105" s="49" t="s">
        <v>788</v>
      </c>
      <c r="BE105" s="49" t="s">
        <v>792</v>
      </c>
      <c r="BF105" s="42">
        <v>0</v>
      </c>
      <c r="BG105" s="42"/>
      <c r="BH105" s="42">
        <v>0</v>
      </c>
      <c r="BI105" s="42" t="s">
        <v>357</v>
      </c>
      <c r="BJ105" s="42" t="s">
        <v>358</v>
      </c>
      <c r="BK105" s="57">
        <v>44778</v>
      </c>
      <c r="BL105" s="42" t="s">
        <v>340</v>
      </c>
      <c r="BM105" s="42" t="s">
        <v>340</v>
      </c>
      <c r="BN105" s="42"/>
      <c r="BO105" s="42">
        <v>1</v>
      </c>
      <c r="BP105" s="42" t="s">
        <v>359</v>
      </c>
      <c r="BQ105" s="42" t="s">
        <v>359</v>
      </c>
      <c r="BR105" s="42" t="s">
        <v>562</v>
      </c>
      <c r="BS105" s="60">
        <v>43655</v>
      </c>
      <c r="BT105" s="42" t="s">
        <v>360</v>
      </c>
      <c r="BU105" s="42" t="s">
        <v>317</v>
      </c>
      <c r="BV105" s="42" t="s">
        <v>317</v>
      </c>
      <c r="BW105" s="42"/>
      <c r="BX105" s="42"/>
      <c r="BY105" s="42" t="s">
        <v>353</v>
      </c>
      <c r="BZ105" s="42" t="s">
        <v>353</v>
      </c>
      <c r="CA105" s="42"/>
      <c r="CB105" s="42" t="s">
        <v>353</v>
      </c>
      <c r="CC105" s="42"/>
      <c r="CD105" s="42"/>
      <c r="CE105" s="42"/>
      <c r="CF105" s="42"/>
      <c r="CG105" s="26" t="s">
        <v>789</v>
      </c>
    </row>
    <row r="106" hidden="1" spans="1:85">
      <c r="A106" s="39">
        <v>204</v>
      </c>
      <c r="B106" s="42" t="s">
        <v>793</v>
      </c>
      <c r="C106" s="46" t="s">
        <v>794</v>
      </c>
      <c r="D106" s="42" t="s">
        <v>795</v>
      </c>
      <c r="E106" s="43">
        <v>28.2010754380117</v>
      </c>
      <c r="F106" s="43">
        <v>-12.7721637088429</v>
      </c>
      <c r="G106" s="42" t="s">
        <v>337</v>
      </c>
      <c r="H106" s="37">
        <v>2.5</v>
      </c>
      <c r="I106" s="42" t="s">
        <v>338</v>
      </c>
      <c r="J106" s="42" t="s">
        <v>619</v>
      </c>
      <c r="K106" s="42" t="s">
        <v>340</v>
      </c>
      <c r="L106" s="42" t="s">
        <v>340</v>
      </c>
      <c r="M106" s="42" t="s">
        <v>317</v>
      </c>
      <c r="N106" s="42" t="s">
        <v>402</v>
      </c>
      <c r="O106" s="42" t="s">
        <v>342</v>
      </c>
      <c r="P106" s="42" t="s">
        <v>413</v>
      </c>
      <c r="Q106" s="42" t="s">
        <v>320</v>
      </c>
      <c r="R106" s="42" t="s">
        <v>320</v>
      </c>
      <c r="S106" s="42" t="s">
        <v>321</v>
      </c>
      <c r="T106" s="42" t="s">
        <v>344</v>
      </c>
      <c r="U106" s="42" t="s">
        <v>397</v>
      </c>
      <c r="V106" s="52" t="s">
        <v>324</v>
      </c>
      <c r="W106" s="42" t="s">
        <v>366</v>
      </c>
      <c r="X106" s="42" t="s">
        <v>620</v>
      </c>
      <c r="Y106" s="42" t="s">
        <v>2</v>
      </c>
      <c r="Z106" s="42" t="s">
        <v>2</v>
      </c>
      <c r="AA106" s="42" t="s">
        <v>346</v>
      </c>
      <c r="AB106" s="42" t="s">
        <v>347</v>
      </c>
      <c r="AC106" s="42" t="s">
        <v>348</v>
      </c>
      <c r="AD106" s="42" t="s">
        <v>348</v>
      </c>
      <c r="AE106" s="42" t="s">
        <v>796</v>
      </c>
      <c r="AF106" s="42" t="s">
        <v>796</v>
      </c>
      <c r="AG106" s="42">
        <v>20</v>
      </c>
      <c r="AH106" s="42" t="s">
        <v>350</v>
      </c>
      <c r="AI106" s="42" t="s">
        <v>797</v>
      </c>
      <c r="AJ106" s="42" t="s">
        <v>370</v>
      </c>
      <c r="AK106" s="42">
        <v>0</v>
      </c>
      <c r="AL106" s="42">
        <v>1000</v>
      </c>
      <c r="AM106" s="42" t="s">
        <v>371</v>
      </c>
      <c r="AN106" s="42" t="s">
        <v>372</v>
      </c>
      <c r="AO106" s="42">
        <v>250</v>
      </c>
      <c r="AP106" s="42" t="s">
        <v>333</v>
      </c>
      <c r="AQ106" s="42">
        <v>500</v>
      </c>
      <c r="AR106" s="42">
        <v>48</v>
      </c>
      <c r="AS106" s="42">
        <v>100</v>
      </c>
      <c r="AT106" s="42">
        <f>AQ106/AS106</f>
        <v>5</v>
      </c>
      <c r="AU106" s="42" t="s">
        <v>385</v>
      </c>
      <c r="AV106" s="42" t="s">
        <v>385</v>
      </c>
      <c r="AW106" s="42">
        <v>18000</v>
      </c>
      <c r="AX106" s="42">
        <v>18000</v>
      </c>
      <c r="AY106" s="42">
        <v>2</v>
      </c>
      <c r="AZ106" s="51">
        <v>78</v>
      </c>
      <c r="BA106" s="42">
        <v>0</v>
      </c>
      <c r="BB106" s="42">
        <v>2</v>
      </c>
      <c r="BC106" s="42" t="s">
        <v>398</v>
      </c>
      <c r="BD106" s="49" t="s">
        <v>793</v>
      </c>
      <c r="BE106" s="49">
        <v>0</v>
      </c>
      <c r="BF106" s="42">
        <v>0</v>
      </c>
      <c r="BG106" s="42"/>
      <c r="BH106" s="42">
        <v>0</v>
      </c>
      <c r="BI106" s="42" t="s">
        <v>357</v>
      </c>
      <c r="BJ106" s="42" t="s">
        <v>358</v>
      </c>
      <c r="BK106" s="57">
        <v>44778</v>
      </c>
      <c r="BL106" s="42" t="s">
        <v>317</v>
      </c>
      <c r="BM106" s="42" t="s">
        <v>317</v>
      </c>
      <c r="BN106" s="42"/>
      <c r="BO106" s="42"/>
      <c r="BP106" s="42" t="s">
        <v>359</v>
      </c>
      <c r="BQ106" s="42" t="s">
        <v>359</v>
      </c>
      <c r="BR106" s="42" t="s">
        <v>359</v>
      </c>
      <c r="BS106" s="42"/>
      <c r="BT106" s="42" t="s">
        <v>360</v>
      </c>
      <c r="BU106" s="42" t="s">
        <v>317</v>
      </c>
      <c r="BV106" s="42" t="s">
        <v>317</v>
      </c>
      <c r="BW106" s="42"/>
      <c r="BX106" s="42"/>
      <c r="BY106" s="42" t="s">
        <v>353</v>
      </c>
      <c r="BZ106" s="42" t="s">
        <v>353</v>
      </c>
      <c r="CA106" s="42"/>
      <c r="CB106" s="42" t="s">
        <v>353</v>
      </c>
      <c r="CC106" s="42"/>
      <c r="CD106" s="42"/>
      <c r="CE106" s="42"/>
      <c r="CF106" s="42"/>
      <c r="CG106" s="26" t="s">
        <v>794</v>
      </c>
    </row>
    <row r="107" hidden="1" spans="1:85">
      <c r="A107" s="34">
        <v>1309</v>
      </c>
      <c r="B107" s="42" t="s">
        <v>798</v>
      </c>
      <c r="C107" s="46" t="s">
        <v>799</v>
      </c>
      <c r="D107" s="42" t="s">
        <v>800</v>
      </c>
      <c r="E107" s="43">
        <v>28.349</v>
      </c>
      <c r="F107" s="43">
        <v>-12.59265</v>
      </c>
      <c r="G107" s="42" t="s">
        <v>337</v>
      </c>
      <c r="H107" s="37">
        <v>2</v>
      </c>
      <c r="I107" s="42" t="s">
        <v>338</v>
      </c>
      <c r="J107" s="42" t="s">
        <v>663</v>
      </c>
      <c r="K107" s="42" t="s">
        <v>317</v>
      </c>
      <c r="L107" s="42" t="s">
        <v>317</v>
      </c>
      <c r="M107" s="42" t="s">
        <v>317</v>
      </c>
      <c r="N107" s="42" t="s">
        <v>402</v>
      </c>
      <c r="O107" s="42" t="s">
        <v>364</v>
      </c>
      <c r="P107" s="42" t="s">
        <v>365</v>
      </c>
      <c r="Q107" s="42" t="s">
        <v>320</v>
      </c>
      <c r="R107" s="42" t="s">
        <v>320</v>
      </c>
      <c r="S107" s="42" t="s">
        <v>321</v>
      </c>
      <c r="T107" s="42" t="s">
        <v>344</v>
      </c>
      <c r="U107" s="42" t="s">
        <v>323</v>
      </c>
      <c r="V107" s="52">
        <v>48</v>
      </c>
      <c r="W107" s="42" t="s">
        <v>366</v>
      </c>
      <c r="X107" s="42" t="s">
        <v>801</v>
      </c>
      <c r="Y107" s="42" t="s">
        <v>2</v>
      </c>
      <c r="Z107" s="42" t="s">
        <v>2</v>
      </c>
      <c r="AA107" s="42" t="s">
        <v>346</v>
      </c>
      <c r="AB107" s="42" t="s">
        <v>347</v>
      </c>
      <c r="AC107" s="42" t="s">
        <v>225</v>
      </c>
      <c r="AD107" s="42" t="s">
        <v>225</v>
      </c>
      <c r="AE107" s="42" t="s">
        <v>476</v>
      </c>
      <c r="AF107" s="42" t="s">
        <v>476</v>
      </c>
      <c r="AG107" s="42">
        <v>16</v>
      </c>
      <c r="AH107" s="42" t="s">
        <v>368</v>
      </c>
      <c r="AI107" s="42">
        <v>0</v>
      </c>
      <c r="AJ107" s="42" t="s">
        <v>351</v>
      </c>
      <c r="AK107" s="42">
        <v>0</v>
      </c>
      <c r="AL107" s="42">
        <v>600</v>
      </c>
      <c r="AM107" s="42" t="s">
        <v>371</v>
      </c>
      <c r="AN107" s="42" t="s">
        <v>372</v>
      </c>
      <c r="AO107" s="42">
        <v>250</v>
      </c>
      <c r="AP107" s="42" t="s">
        <v>802</v>
      </c>
      <c r="AQ107" s="42">
        <v>600</v>
      </c>
      <c r="AR107" s="42">
        <v>2</v>
      </c>
      <c r="AS107" s="42">
        <v>600</v>
      </c>
      <c r="AT107" s="42">
        <v>24</v>
      </c>
      <c r="AU107" s="42" t="s">
        <v>385</v>
      </c>
      <c r="AV107" s="42" t="s">
        <v>385</v>
      </c>
      <c r="AW107" s="42">
        <v>18000</v>
      </c>
      <c r="AX107" s="42">
        <v>18000</v>
      </c>
      <c r="AY107" s="42">
        <v>2</v>
      </c>
      <c r="AZ107" s="51">
        <v>65</v>
      </c>
      <c r="BA107" s="42">
        <v>0</v>
      </c>
      <c r="BB107" s="42">
        <v>1</v>
      </c>
      <c r="BC107" s="42" t="s">
        <v>346</v>
      </c>
      <c r="BD107" s="49" t="s">
        <v>798</v>
      </c>
      <c r="BE107" s="49">
        <v>0</v>
      </c>
      <c r="BF107" s="42">
        <v>0</v>
      </c>
      <c r="BG107" s="42"/>
      <c r="BH107" s="42">
        <v>0</v>
      </c>
      <c r="BI107" s="42" t="s">
        <v>357</v>
      </c>
      <c r="BJ107" s="42" t="s">
        <v>358</v>
      </c>
      <c r="BK107" s="57">
        <v>44778</v>
      </c>
      <c r="BL107" s="42" t="s">
        <v>317</v>
      </c>
      <c r="BM107" s="42" t="s">
        <v>317</v>
      </c>
      <c r="BN107" s="42"/>
      <c r="BO107" s="42"/>
      <c r="BP107" s="42" t="s">
        <v>359</v>
      </c>
      <c r="BQ107" s="42" t="s">
        <v>359</v>
      </c>
      <c r="BR107" s="42" t="s">
        <v>359</v>
      </c>
      <c r="BS107" s="42"/>
      <c r="BT107" s="42" t="s">
        <v>360</v>
      </c>
      <c r="BU107" s="42" t="s">
        <v>317</v>
      </c>
      <c r="BV107" s="42" t="s">
        <v>317</v>
      </c>
      <c r="BW107" s="42"/>
      <c r="BX107" s="42"/>
      <c r="BY107" s="42" t="s">
        <v>353</v>
      </c>
      <c r="BZ107" s="42" t="s">
        <v>353</v>
      </c>
      <c r="CA107" s="42"/>
      <c r="CB107" s="42" t="s">
        <v>353</v>
      </c>
      <c r="CC107" s="42"/>
      <c r="CD107" s="42"/>
      <c r="CE107" s="42"/>
      <c r="CF107" s="42"/>
      <c r="CG107" s="26" t="s">
        <v>799</v>
      </c>
    </row>
    <row r="108" hidden="1" spans="1:85">
      <c r="A108" s="39">
        <v>206</v>
      </c>
      <c r="B108" s="42" t="s">
        <v>803</v>
      </c>
      <c r="C108" s="46" t="s">
        <v>804</v>
      </c>
      <c r="D108" s="42" t="s">
        <v>805</v>
      </c>
      <c r="E108" s="43">
        <v>28.19449</v>
      </c>
      <c r="F108" s="43">
        <v>-12.781</v>
      </c>
      <c r="G108" s="42" t="s">
        <v>337</v>
      </c>
      <c r="H108" s="37">
        <v>1.8</v>
      </c>
      <c r="I108" s="42" t="s">
        <v>338</v>
      </c>
      <c r="J108" s="42" t="s">
        <v>619</v>
      </c>
      <c r="K108" s="42" t="s">
        <v>317</v>
      </c>
      <c r="L108" s="42" t="s">
        <v>317</v>
      </c>
      <c r="M108" s="42" t="s">
        <v>317</v>
      </c>
      <c r="N108" s="42" t="s">
        <v>402</v>
      </c>
      <c r="O108" s="42" t="s">
        <v>342</v>
      </c>
      <c r="P108" s="42" t="s">
        <v>413</v>
      </c>
      <c r="Q108" s="42" t="s">
        <v>320</v>
      </c>
      <c r="R108" s="42" t="s">
        <v>320</v>
      </c>
      <c r="S108" s="42" t="s">
        <v>321</v>
      </c>
      <c r="T108" s="42" t="s">
        <v>344</v>
      </c>
      <c r="U108" s="42" t="s">
        <v>323</v>
      </c>
      <c r="V108" s="52">
        <v>36</v>
      </c>
      <c r="W108" s="42" t="s">
        <v>325</v>
      </c>
      <c r="X108" s="42" t="s">
        <v>620</v>
      </c>
      <c r="Y108" s="42" t="s">
        <v>2</v>
      </c>
      <c r="Z108" s="42" t="s">
        <v>2</v>
      </c>
      <c r="AA108" s="42" t="s">
        <v>346</v>
      </c>
      <c r="AB108" s="42" t="s">
        <v>347</v>
      </c>
      <c r="AC108" s="42" t="s">
        <v>348</v>
      </c>
      <c r="AD108" s="42" t="s">
        <v>348</v>
      </c>
      <c r="AE108" s="42" t="s">
        <v>348</v>
      </c>
      <c r="AF108" s="42" t="s">
        <v>348</v>
      </c>
      <c r="AG108" s="42">
        <v>15</v>
      </c>
      <c r="AH108" s="42" t="s">
        <v>350</v>
      </c>
      <c r="AI108" s="42">
        <v>0</v>
      </c>
      <c r="AJ108" s="42" t="s">
        <v>351</v>
      </c>
      <c r="AK108" s="42">
        <v>0</v>
      </c>
      <c r="AL108" s="42">
        <v>600</v>
      </c>
      <c r="AM108" s="42" t="s">
        <v>371</v>
      </c>
      <c r="AN108" s="42" t="s">
        <v>372</v>
      </c>
      <c r="AO108" s="42">
        <v>250</v>
      </c>
      <c r="AP108" s="42" t="s">
        <v>802</v>
      </c>
      <c r="AQ108" s="42">
        <v>600</v>
      </c>
      <c r="AR108" s="42">
        <v>2</v>
      </c>
      <c r="AS108" s="42">
        <v>600</v>
      </c>
      <c r="AT108" s="42">
        <v>24</v>
      </c>
      <c r="AU108" s="42" t="s">
        <v>327</v>
      </c>
      <c r="AV108" s="42" t="s">
        <v>327</v>
      </c>
      <c r="AW108" s="42" t="s">
        <v>327</v>
      </c>
      <c r="AX108" s="42" t="s">
        <v>353</v>
      </c>
      <c r="AY108" s="42" t="s">
        <v>327</v>
      </c>
      <c r="AZ108" s="51">
        <v>65</v>
      </c>
      <c r="BA108" s="42">
        <v>0</v>
      </c>
      <c r="BB108" s="42">
        <v>1</v>
      </c>
      <c r="BC108" s="42" t="s">
        <v>346</v>
      </c>
      <c r="BD108" s="49" t="s">
        <v>803</v>
      </c>
      <c r="BE108" s="49">
        <v>0</v>
      </c>
      <c r="BF108" s="42">
        <v>0</v>
      </c>
      <c r="BG108" s="42"/>
      <c r="BH108" s="42">
        <v>0</v>
      </c>
      <c r="BI108" s="42" t="s">
        <v>357</v>
      </c>
      <c r="BJ108" s="42" t="s">
        <v>358</v>
      </c>
      <c r="BK108" s="57">
        <v>44778</v>
      </c>
      <c r="BL108" s="42" t="s">
        <v>317</v>
      </c>
      <c r="BM108" s="42" t="s">
        <v>317</v>
      </c>
      <c r="BN108" s="42"/>
      <c r="BO108" s="42"/>
      <c r="BP108" s="42" t="s">
        <v>359</v>
      </c>
      <c r="BQ108" s="42" t="s">
        <v>359</v>
      </c>
      <c r="BR108" s="42" t="s">
        <v>359</v>
      </c>
      <c r="BS108" s="42"/>
      <c r="BT108" s="42" t="s">
        <v>360</v>
      </c>
      <c r="BU108" s="42" t="s">
        <v>317</v>
      </c>
      <c r="BV108" s="42" t="s">
        <v>317</v>
      </c>
      <c r="BW108" s="42"/>
      <c r="BX108" s="42"/>
      <c r="BY108" s="42" t="s">
        <v>353</v>
      </c>
      <c r="BZ108" s="42" t="s">
        <v>353</v>
      </c>
      <c r="CA108" s="42"/>
      <c r="CB108" s="42" t="s">
        <v>353</v>
      </c>
      <c r="CC108" s="42"/>
      <c r="CD108" s="42"/>
      <c r="CE108" s="42"/>
      <c r="CF108" s="42"/>
      <c r="CG108" s="26" t="s">
        <v>804</v>
      </c>
    </row>
    <row r="109" hidden="1" spans="1:85">
      <c r="A109" s="34">
        <v>601</v>
      </c>
      <c r="B109" s="42" t="s">
        <v>806</v>
      </c>
      <c r="C109" s="46" t="s">
        <v>807</v>
      </c>
      <c r="D109" s="42" t="s">
        <v>808</v>
      </c>
      <c r="E109" s="43">
        <v>28.20410278</v>
      </c>
      <c r="F109" s="43">
        <v>-12.75285</v>
      </c>
      <c r="G109" s="42" t="s">
        <v>337</v>
      </c>
      <c r="H109" s="37">
        <v>2</v>
      </c>
      <c r="I109" s="42" t="s">
        <v>338</v>
      </c>
      <c r="J109" s="42" t="s">
        <v>619</v>
      </c>
      <c r="K109" s="42" t="s">
        <v>317</v>
      </c>
      <c r="L109" s="42" t="s">
        <v>317</v>
      </c>
      <c r="M109" s="42" t="s">
        <v>317</v>
      </c>
      <c r="N109" s="42" t="s">
        <v>402</v>
      </c>
      <c r="O109" s="42" t="s">
        <v>364</v>
      </c>
      <c r="P109" s="42" t="s">
        <v>380</v>
      </c>
      <c r="Q109" s="42" t="s">
        <v>320</v>
      </c>
      <c r="R109" s="42" t="s">
        <v>320</v>
      </c>
      <c r="S109" s="42" t="s">
        <v>321</v>
      </c>
      <c r="T109" s="42" t="s">
        <v>344</v>
      </c>
      <c r="U109" s="42" t="s">
        <v>323</v>
      </c>
      <c r="V109" s="52">
        <v>48</v>
      </c>
      <c r="W109" s="42" t="s">
        <v>366</v>
      </c>
      <c r="X109" s="42" t="s">
        <v>620</v>
      </c>
      <c r="Y109" s="42" t="s">
        <v>2</v>
      </c>
      <c r="Z109" s="42" t="s">
        <v>2</v>
      </c>
      <c r="AA109" s="42" t="s">
        <v>346</v>
      </c>
      <c r="AB109" s="42" t="s">
        <v>347</v>
      </c>
      <c r="AC109" s="42" t="s">
        <v>348</v>
      </c>
      <c r="AD109" s="42" t="s">
        <v>348</v>
      </c>
      <c r="AE109" s="42" t="s">
        <v>561</v>
      </c>
      <c r="AF109" s="42" t="s">
        <v>561</v>
      </c>
      <c r="AG109" s="42">
        <v>16</v>
      </c>
      <c r="AH109" s="42" t="s">
        <v>368</v>
      </c>
      <c r="AI109" s="42">
        <v>0</v>
      </c>
      <c r="AJ109" s="42" t="s">
        <v>351</v>
      </c>
      <c r="AK109" s="42">
        <v>0</v>
      </c>
      <c r="AL109" s="42">
        <v>600</v>
      </c>
      <c r="AM109" s="42" t="s">
        <v>371</v>
      </c>
      <c r="AN109" s="42" t="s">
        <v>372</v>
      </c>
      <c r="AO109" s="42">
        <v>250</v>
      </c>
      <c r="AP109" s="42" t="s">
        <v>333</v>
      </c>
      <c r="AQ109" s="42">
        <v>300</v>
      </c>
      <c r="AR109" s="42">
        <v>48</v>
      </c>
      <c r="AS109" s="42">
        <v>100</v>
      </c>
      <c r="AT109" s="42">
        <f>AQ109/AS109</f>
        <v>3</v>
      </c>
      <c r="AU109" s="42" t="s">
        <v>385</v>
      </c>
      <c r="AV109" s="42" t="s">
        <v>385</v>
      </c>
      <c r="AW109" s="42">
        <v>18000</v>
      </c>
      <c r="AX109" s="42">
        <v>18000</v>
      </c>
      <c r="AY109" s="42">
        <v>2</v>
      </c>
      <c r="AZ109" s="51">
        <v>70</v>
      </c>
      <c r="BA109" s="42">
        <v>0</v>
      </c>
      <c r="BB109" s="42">
        <v>1</v>
      </c>
      <c r="BC109" s="42" t="s">
        <v>346</v>
      </c>
      <c r="BD109" s="49" t="s">
        <v>806</v>
      </c>
      <c r="BE109" s="49">
        <v>0</v>
      </c>
      <c r="BF109" s="42">
        <v>0</v>
      </c>
      <c r="BG109" s="42"/>
      <c r="BH109" s="42">
        <v>0</v>
      </c>
      <c r="BI109" s="42" t="s">
        <v>357</v>
      </c>
      <c r="BJ109" s="42" t="s">
        <v>358</v>
      </c>
      <c r="BK109" s="57">
        <v>44778</v>
      </c>
      <c r="BL109" s="42" t="s">
        <v>317</v>
      </c>
      <c r="BM109" s="42" t="s">
        <v>317</v>
      </c>
      <c r="BN109" s="42"/>
      <c r="BO109" s="42"/>
      <c r="BP109" s="42" t="s">
        <v>359</v>
      </c>
      <c r="BQ109" s="42" t="s">
        <v>359</v>
      </c>
      <c r="BR109" s="42" t="s">
        <v>359</v>
      </c>
      <c r="BS109" s="42"/>
      <c r="BT109" s="42" t="s">
        <v>360</v>
      </c>
      <c r="BU109" s="42" t="s">
        <v>317</v>
      </c>
      <c r="BV109" s="42" t="s">
        <v>317</v>
      </c>
      <c r="BW109" s="42"/>
      <c r="BX109" s="42"/>
      <c r="BY109" s="42" t="s">
        <v>353</v>
      </c>
      <c r="BZ109" s="42" t="s">
        <v>353</v>
      </c>
      <c r="CA109" s="42"/>
      <c r="CB109" s="42" t="s">
        <v>353</v>
      </c>
      <c r="CC109" s="42"/>
      <c r="CD109" s="42"/>
      <c r="CE109" s="42"/>
      <c r="CF109" s="42"/>
      <c r="CG109" s="26" t="s">
        <v>807</v>
      </c>
    </row>
    <row r="110" hidden="1" spans="1:85">
      <c r="A110" s="34">
        <v>391</v>
      </c>
      <c r="B110" s="42" t="s">
        <v>809</v>
      </c>
      <c r="C110" s="46" t="s">
        <v>810</v>
      </c>
      <c r="D110" s="42" t="s">
        <v>811</v>
      </c>
      <c r="E110" s="43">
        <v>28.18940278</v>
      </c>
      <c r="F110" s="43">
        <v>-12.77198333</v>
      </c>
      <c r="G110" s="42" t="s">
        <v>337</v>
      </c>
      <c r="H110" s="37">
        <v>2.5</v>
      </c>
      <c r="I110" s="42" t="s">
        <v>338</v>
      </c>
      <c r="J110" s="42" t="s">
        <v>619</v>
      </c>
      <c r="K110" s="42" t="s">
        <v>317</v>
      </c>
      <c r="L110" s="42" t="s">
        <v>340</v>
      </c>
      <c r="M110" s="42" t="s">
        <v>317</v>
      </c>
      <c r="N110" s="42" t="s">
        <v>402</v>
      </c>
      <c r="O110" s="42" t="s">
        <v>364</v>
      </c>
      <c r="P110" s="42" t="s">
        <v>343</v>
      </c>
      <c r="Q110" s="42" t="s">
        <v>390</v>
      </c>
      <c r="R110" s="42" t="s">
        <v>390</v>
      </c>
      <c r="S110" s="42" t="s">
        <v>321</v>
      </c>
      <c r="T110" s="42" t="s">
        <v>344</v>
      </c>
      <c r="U110" s="42" t="s">
        <v>323</v>
      </c>
      <c r="V110" s="52">
        <v>50</v>
      </c>
      <c r="W110" s="42" t="s">
        <v>366</v>
      </c>
      <c r="X110" s="42" t="s">
        <v>620</v>
      </c>
      <c r="Y110" s="42" t="s">
        <v>2</v>
      </c>
      <c r="Z110" s="42" t="s">
        <v>2</v>
      </c>
      <c r="AA110" s="42" t="s">
        <v>346</v>
      </c>
      <c r="AB110" s="42" t="s">
        <v>347</v>
      </c>
      <c r="AC110" s="42" t="s">
        <v>348</v>
      </c>
      <c r="AD110" s="42" t="s">
        <v>348</v>
      </c>
      <c r="AE110" s="42" t="s">
        <v>349</v>
      </c>
      <c r="AF110" s="42" t="s">
        <v>349</v>
      </c>
      <c r="AG110" s="42">
        <v>20</v>
      </c>
      <c r="AH110" s="42" t="s">
        <v>350</v>
      </c>
      <c r="AI110" s="42">
        <v>0</v>
      </c>
      <c r="AJ110" s="42" t="s">
        <v>351</v>
      </c>
      <c r="AK110" s="42">
        <v>0</v>
      </c>
      <c r="AL110" s="42">
        <v>600</v>
      </c>
      <c r="AM110" s="42" t="s">
        <v>332</v>
      </c>
      <c r="AN110" s="42" t="s">
        <v>352</v>
      </c>
      <c r="AO110" s="42">
        <v>400</v>
      </c>
      <c r="AP110" s="42" t="s">
        <v>333</v>
      </c>
      <c r="AQ110" s="42">
        <v>500</v>
      </c>
      <c r="AR110" s="42">
        <v>48</v>
      </c>
      <c r="AS110" s="42">
        <v>100</v>
      </c>
      <c r="AT110" s="42">
        <f>AQ110/AS110</f>
        <v>5</v>
      </c>
      <c r="AU110" s="42" t="s">
        <v>385</v>
      </c>
      <c r="AV110" s="42" t="s">
        <v>385</v>
      </c>
      <c r="AW110" s="42">
        <v>18000</v>
      </c>
      <c r="AX110" s="42">
        <v>18000</v>
      </c>
      <c r="AY110" s="42">
        <v>2</v>
      </c>
      <c r="AZ110" s="51">
        <v>115</v>
      </c>
      <c r="BA110" s="42">
        <v>0</v>
      </c>
      <c r="BB110" s="42">
        <v>1</v>
      </c>
      <c r="BC110" s="42" t="s">
        <v>346</v>
      </c>
      <c r="BD110" s="49" t="s">
        <v>809</v>
      </c>
      <c r="BE110" s="49">
        <v>0</v>
      </c>
      <c r="BF110" s="42">
        <v>0</v>
      </c>
      <c r="BG110" s="42"/>
      <c r="BH110" s="42">
        <v>0</v>
      </c>
      <c r="BI110" s="42" t="s">
        <v>357</v>
      </c>
      <c r="BJ110" s="42" t="s">
        <v>358</v>
      </c>
      <c r="BK110" s="57">
        <v>44778</v>
      </c>
      <c r="BL110" s="42" t="s">
        <v>317</v>
      </c>
      <c r="BM110" s="42" t="s">
        <v>317</v>
      </c>
      <c r="BN110" s="42"/>
      <c r="BO110" s="42"/>
      <c r="BP110" s="42" t="s">
        <v>359</v>
      </c>
      <c r="BQ110" s="42" t="s">
        <v>359</v>
      </c>
      <c r="BR110" s="42" t="s">
        <v>359</v>
      </c>
      <c r="BS110" s="42"/>
      <c r="BT110" s="42" t="s">
        <v>360</v>
      </c>
      <c r="BU110" s="42" t="s">
        <v>317</v>
      </c>
      <c r="BV110" s="42" t="s">
        <v>317</v>
      </c>
      <c r="BW110" s="42"/>
      <c r="BX110" s="42"/>
      <c r="BY110" s="42" t="s">
        <v>353</v>
      </c>
      <c r="BZ110" s="42" t="s">
        <v>353</v>
      </c>
      <c r="CA110" s="42"/>
      <c r="CB110" s="42" t="s">
        <v>353</v>
      </c>
      <c r="CC110" s="42"/>
      <c r="CD110" s="42"/>
      <c r="CE110" s="42"/>
      <c r="CF110" s="42"/>
      <c r="CG110" s="26" t="s">
        <v>810</v>
      </c>
    </row>
    <row r="111" hidden="1" spans="1:85">
      <c r="A111" s="39">
        <v>586</v>
      </c>
      <c r="B111" s="42" t="s">
        <v>812</v>
      </c>
      <c r="C111" s="46" t="s">
        <v>813</v>
      </c>
      <c r="D111" s="42" t="s">
        <v>814</v>
      </c>
      <c r="E111" s="43">
        <v>28.19723</v>
      </c>
      <c r="F111" s="43">
        <v>-12.7445</v>
      </c>
      <c r="G111" s="42" t="s">
        <v>337</v>
      </c>
      <c r="H111" s="37">
        <v>1.8</v>
      </c>
      <c r="I111" s="42" t="s">
        <v>338</v>
      </c>
      <c r="J111" s="42" t="s">
        <v>619</v>
      </c>
      <c r="K111" s="42" t="s">
        <v>340</v>
      </c>
      <c r="L111" s="42" t="s">
        <v>317</v>
      </c>
      <c r="M111" s="42" t="s">
        <v>317</v>
      </c>
      <c r="N111" s="42" t="s">
        <v>402</v>
      </c>
      <c r="O111" s="42" t="s">
        <v>364</v>
      </c>
      <c r="P111" s="42" t="s">
        <v>343</v>
      </c>
      <c r="Q111" s="42" t="s">
        <v>320</v>
      </c>
      <c r="R111" s="42" t="s">
        <v>320</v>
      </c>
      <c r="S111" s="42" t="s">
        <v>321</v>
      </c>
      <c r="T111" s="42" t="s">
        <v>344</v>
      </c>
      <c r="U111" s="42" t="s">
        <v>323</v>
      </c>
      <c r="V111" s="52">
        <v>36</v>
      </c>
      <c r="W111" s="42" t="s">
        <v>325</v>
      </c>
      <c r="X111" s="42" t="s">
        <v>620</v>
      </c>
      <c r="Y111" s="42" t="s">
        <v>2</v>
      </c>
      <c r="Z111" s="42" t="s">
        <v>2</v>
      </c>
      <c r="AA111" s="42" t="s">
        <v>346</v>
      </c>
      <c r="AB111" s="42" t="s">
        <v>347</v>
      </c>
      <c r="AC111" s="42" t="s">
        <v>348</v>
      </c>
      <c r="AD111" s="42" t="s">
        <v>348</v>
      </c>
      <c r="AE111" s="42" t="s">
        <v>331</v>
      </c>
      <c r="AF111" s="42" t="s">
        <v>331</v>
      </c>
      <c r="AG111" s="42">
        <v>15</v>
      </c>
      <c r="AH111" s="42" t="s">
        <v>350</v>
      </c>
      <c r="AI111" s="42">
        <v>0</v>
      </c>
      <c r="AJ111" s="42" t="s">
        <v>351</v>
      </c>
      <c r="AK111" s="42">
        <v>0</v>
      </c>
      <c r="AL111" s="42">
        <v>1000</v>
      </c>
      <c r="AM111" s="42" t="s">
        <v>371</v>
      </c>
      <c r="AN111" s="42" t="s">
        <v>372</v>
      </c>
      <c r="AO111" s="42">
        <v>250</v>
      </c>
      <c r="AP111" s="42" t="s">
        <v>384</v>
      </c>
      <c r="AQ111" s="42">
        <v>600</v>
      </c>
      <c r="AR111" s="42">
        <v>2</v>
      </c>
      <c r="AS111" s="42">
        <v>600</v>
      </c>
      <c r="AT111" s="42">
        <v>24</v>
      </c>
      <c r="AU111" s="42" t="s">
        <v>327</v>
      </c>
      <c r="AV111" s="42" t="s">
        <v>327</v>
      </c>
      <c r="AW111" s="42" t="s">
        <v>327</v>
      </c>
      <c r="AX111" s="42" t="s">
        <v>353</v>
      </c>
      <c r="AY111" s="42" t="s">
        <v>327</v>
      </c>
      <c r="AZ111" s="51">
        <v>60</v>
      </c>
      <c r="BA111" s="42">
        <v>0</v>
      </c>
      <c r="BB111" s="42">
        <v>3</v>
      </c>
      <c r="BC111" s="42" t="s">
        <v>354</v>
      </c>
      <c r="BD111" s="49" t="s">
        <v>812</v>
      </c>
      <c r="BE111" s="49" t="s">
        <v>815</v>
      </c>
      <c r="BF111" s="42">
        <v>0</v>
      </c>
      <c r="BG111" s="42"/>
      <c r="BH111" s="42">
        <v>0</v>
      </c>
      <c r="BI111" s="42" t="s">
        <v>357</v>
      </c>
      <c r="BJ111" s="42" t="s">
        <v>358</v>
      </c>
      <c r="BK111" s="57">
        <v>44778</v>
      </c>
      <c r="BL111" s="42" t="s">
        <v>317</v>
      </c>
      <c r="BM111" s="42" t="s">
        <v>317</v>
      </c>
      <c r="BN111" s="42"/>
      <c r="BO111" s="42"/>
      <c r="BP111" s="42" t="s">
        <v>359</v>
      </c>
      <c r="BQ111" s="42" t="s">
        <v>359</v>
      </c>
      <c r="BR111" s="42" t="s">
        <v>359</v>
      </c>
      <c r="BS111" s="42"/>
      <c r="BT111" s="42" t="s">
        <v>360</v>
      </c>
      <c r="BU111" s="42" t="s">
        <v>317</v>
      </c>
      <c r="BV111" s="42" t="s">
        <v>317</v>
      </c>
      <c r="BW111" s="42"/>
      <c r="BX111" s="42"/>
      <c r="BY111" s="42" t="s">
        <v>353</v>
      </c>
      <c r="BZ111" s="42" t="s">
        <v>353</v>
      </c>
      <c r="CA111" s="42"/>
      <c r="CB111" s="42" t="s">
        <v>353</v>
      </c>
      <c r="CC111" s="42"/>
      <c r="CD111" s="42"/>
      <c r="CE111" s="42"/>
      <c r="CF111" s="42"/>
      <c r="CG111" s="26" t="s">
        <v>813</v>
      </c>
    </row>
    <row r="112" hidden="1" spans="1:85">
      <c r="A112" s="34">
        <v>1105</v>
      </c>
      <c r="B112" s="42" t="s">
        <v>816</v>
      </c>
      <c r="C112" s="46" t="s">
        <v>817</v>
      </c>
      <c r="D112" s="42" t="s">
        <v>818</v>
      </c>
      <c r="E112" s="43">
        <v>28.17642</v>
      </c>
      <c r="F112" s="43">
        <v>-12.7844</v>
      </c>
      <c r="G112" s="42" t="s">
        <v>337</v>
      </c>
      <c r="H112" s="37">
        <v>2</v>
      </c>
      <c r="I112" s="42" t="s">
        <v>338</v>
      </c>
      <c r="J112" s="42" t="s">
        <v>619</v>
      </c>
      <c r="K112" s="42" t="s">
        <v>340</v>
      </c>
      <c r="L112" s="42" t="s">
        <v>317</v>
      </c>
      <c r="M112" s="42" t="s">
        <v>317</v>
      </c>
      <c r="N112" s="42" t="s">
        <v>402</v>
      </c>
      <c r="O112" s="42" t="s">
        <v>342</v>
      </c>
      <c r="P112" s="42" t="s">
        <v>380</v>
      </c>
      <c r="Q112" s="42" t="s">
        <v>320</v>
      </c>
      <c r="R112" s="42" t="s">
        <v>320</v>
      </c>
      <c r="S112" s="42" t="s">
        <v>321</v>
      </c>
      <c r="T112" s="42" t="s">
        <v>344</v>
      </c>
      <c r="U112" s="42" t="s">
        <v>323</v>
      </c>
      <c r="V112" s="52">
        <v>40</v>
      </c>
      <c r="W112" s="42" t="s">
        <v>366</v>
      </c>
      <c r="X112" s="42" t="s">
        <v>620</v>
      </c>
      <c r="Y112" s="42" t="s">
        <v>2</v>
      </c>
      <c r="Z112" s="42" t="s">
        <v>2</v>
      </c>
      <c r="AA112" s="42" t="s">
        <v>346</v>
      </c>
      <c r="AB112" s="42" t="s">
        <v>347</v>
      </c>
      <c r="AC112" s="42" t="s">
        <v>348</v>
      </c>
      <c r="AD112" s="42" t="s">
        <v>348</v>
      </c>
      <c r="AE112" s="42" t="s">
        <v>561</v>
      </c>
      <c r="AF112" s="42" t="s">
        <v>561</v>
      </c>
      <c r="AG112" s="42">
        <v>16</v>
      </c>
      <c r="AH112" s="42" t="s">
        <v>368</v>
      </c>
      <c r="AI112" s="42">
        <v>0</v>
      </c>
      <c r="AJ112" s="42" t="s">
        <v>351</v>
      </c>
      <c r="AK112" s="42">
        <v>0</v>
      </c>
      <c r="AL112" s="42">
        <v>600</v>
      </c>
      <c r="AM112" s="42" t="s">
        <v>371</v>
      </c>
      <c r="AN112" s="42" t="s">
        <v>372</v>
      </c>
      <c r="AO112" s="42">
        <v>250</v>
      </c>
      <c r="AP112" s="42" t="s">
        <v>439</v>
      </c>
      <c r="AQ112" s="42">
        <v>600</v>
      </c>
      <c r="AR112" s="42">
        <v>2</v>
      </c>
      <c r="AS112" s="42">
        <v>600</v>
      </c>
      <c r="AT112" s="42">
        <v>24</v>
      </c>
      <c r="AU112" s="42" t="s">
        <v>385</v>
      </c>
      <c r="AV112" s="42" t="s">
        <v>385</v>
      </c>
      <c r="AW112" s="42">
        <v>18000</v>
      </c>
      <c r="AX112" s="42">
        <v>18000</v>
      </c>
      <c r="AY112" s="42">
        <v>2</v>
      </c>
      <c r="AZ112" s="51">
        <v>68</v>
      </c>
      <c r="BA112" s="42">
        <v>0</v>
      </c>
      <c r="BB112" s="42">
        <v>1</v>
      </c>
      <c r="BC112" s="42" t="s">
        <v>346</v>
      </c>
      <c r="BD112" s="49" t="s">
        <v>816</v>
      </c>
      <c r="BE112" s="49">
        <v>0</v>
      </c>
      <c r="BF112" s="42">
        <v>0</v>
      </c>
      <c r="BG112" s="42"/>
      <c r="BH112" s="42">
        <v>0</v>
      </c>
      <c r="BI112" s="42" t="s">
        <v>357</v>
      </c>
      <c r="BJ112" s="42" t="s">
        <v>358</v>
      </c>
      <c r="BK112" s="57">
        <v>44778</v>
      </c>
      <c r="BL112" s="42" t="s">
        <v>317</v>
      </c>
      <c r="BM112" s="42" t="s">
        <v>317</v>
      </c>
      <c r="BN112" s="42"/>
      <c r="BO112" s="42"/>
      <c r="BP112" s="42" t="s">
        <v>359</v>
      </c>
      <c r="BQ112" s="42" t="s">
        <v>359</v>
      </c>
      <c r="BR112" s="42" t="s">
        <v>359</v>
      </c>
      <c r="BS112" s="42"/>
      <c r="BT112" s="42" t="s">
        <v>360</v>
      </c>
      <c r="BU112" s="42" t="s">
        <v>317</v>
      </c>
      <c r="BV112" s="42" t="s">
        <v>317</v>
      </c>
      <c r="BW112" s="42"/>
      <c r="BX112" s="42"/>
      <c r="BY112" s="42" t="s">
        <v>353</v>
      </c>
      <c r="BZ112" s="42" t="s">
        <v>353</v>
      </c>
      <c r="CA112" s="42"/>
      <c r="CB112" s="42" t="s">
        <v>353</v>
      </c>
      <c r="CC112" s="42"/>
      <c r="CD112" s="42"/>
      <c r="CE112" s="42"/>
      <c r="CF112" s="42"/>
      <c r="CG112" s="26" t="s">
        <v>817</v>
      </c>
    </row>
    <row r="113" hidden="1" spans="1:85">
      <c r="A113" s="39">
        <v>1754</v>
      </c>
      <c r="B113" s="42" t="s">
        <v>819</v>
      </c>
      <c r="C113" s="46" t="s">
        <v>820</v>
      </c>
      <c r="D113" s="42" t="s">
        <v>821</v>
      </c>
      <c r="E113" s="43">
        <v>28.18118</v>
      </c>
      <c r="F113" s="43">
        <v>-12.75501</v>
      </c>
      <c r="G113" s="42" t="s">
        <v>337</v>
      </c>
      <c r="H113" s="37">
        <v>2</v>
      </c>
      <c r="I113" s="42" t="s">
        <v>338</v>
      </c>
      <c r="J113" s="42" t="s">
        <v>619</v>
      </c>
      <c r="K113" s="42" t="s">
        <v>340</v>
      </c>
      <c r="L113" s="42" t="s">
        <v>317</v>
      </c>
      <c r="M113" s="42" t="s">
        <v>317</v>
      </c>
      <c r="N113" s="42" t="s">
        <v>402</v>
      </c>
      <c r="O113" s="42" t="s">
        <v>364</v>
      </c>
      <c r="P113" s="42" t="s">
        <v>343</v>
      </c>
      <c r="Q113" s="42" t="s">
        <v>320</v>
      </c>
      <c r="R113" s="42" t="s">
        <v>320</v>
      </c>
      <c r="S113" s="42" t="s">
        <v>321</v>
      </c>
      <c r="T113" s="42" t="s">
        <v>344</v>
      </c>
      <c r="U113" s="42" t="s">
        <v>323</v>
      </c>
      <c r="V113" s="52">
        <v>48</v>
      </c>
      <c r="W113" s="42" t="s">
        <v>366</v>
      </c>
      <c r="X113" s="42" t="s">
        <v>620</v>
      </c>
      <c r="Y113" s="42" t="s">
        <v>2</v>
      </c>
      <c r="Z113" s="42" t="s">
        <v>2</v>
      </c>
      <c r="AA113" s="42" t="s">
        <v>346</v>
      </c>
      <c r="AB113" s="42" t="s">
        <v>347</v>
      </c>
      <c r="AC113" s="42" t="s">
        <v>348</v>
      </c>
      <c r="AD113" s="42" t="s">
        <v>348</v>
      </c>
      <c r="AE113" s="42" t="s">
        <v>561</v>
      </c>
      <c r="AF113" s="42" t="s">
        <v>561</v>
      </c>
      <c r="AG113" s="42">
        <v>16</v>
      </c>
      <c r="AH113" s="42" t="s">
        <v>368</v>
      </c>
      <c r="AI113" s="42">
        <v>0</v>
      </c>
      <c r="AJ113" s="42" t="s">
        <v>351</v>
      </c>
      <c r="AK113" s="42">
        <v>0</v>
      </c>
      <c r="AL113" s="42">
        <v>600</v>
      </c>
      <c r="AM113" s="42" t="s">
        <v>332</v>
      </c>
      <c r="AN113" s="42" t="s">
        <v>352</v>
      </c>
      <c r="AO113" s="42">
        <v>400</v>
      </c>
      <c r="AP113" s="42" t="s">
        <v>427</v>
      </c>
      <c r="AQ113" s="42">
        <v>1200</v>
      </c>
      <c r="AR113" s="42">
        <v>2</v>
      </c>
      <c r="AS113" s="42">
        <v>1200</v>
      </c>
      <c r="AT113" s="42">
        <v>24</v>
      </c>
      <c r="AU113" s="42" t="s">
        <v>385</v>
      </c>
      <c r="AV113" s="42" t="s">
        <v>385</v>
      </c>
      <c r="AW113" s="42">
        <v>18000</v>
      </c>
      <c r="AX113" s="42">
        <v>18000</v>
      </c>
      <c r="AY113" s="42">
        <v>2</v>
      </c>
      <c r="AZ113" s="51">
        <v>65</v>
      </c>
      <c r="BA113" s="42">
        <v>0</v>
      </c>
      <c r="BB113" s="42">
        <v>2</v>
      </c>
      <c r="BC113" s="42" t="s">
        <v>375</v>
      </c>
      <c r="BD113" s="49" t="s">
        <v>819</v>
      </c>
      <c r="BE113" s="49" t="s">
        <v>822</v>
      </c>
      <c r="BF113" s="42">
        <v>0</v>
      </c>
      <c r="BG113" s="42"/>
      <c r="BH113" s="42">
        <v>0</v>
      </c>
      <c r="BI113" s="42" t="s">
        <v>357</v>
      </c>
      <c r="BJ113" s="42" t="s">
        <v>358</v>
      </c>
      <c r="BK113" s="57">
        <v>44778</v>
      </c>
      <c r="BL113" s="42" t="s">
        <v>317</v>
      </c>
      <c r="BM113" s="42" t="s">
        <v>317</v>
      </c>
      <c r="BN113" s="42"/>
      <c r="BO113" s="42"/>
      <c r="BP113" s="42" t="s">
        <v>359</v>
      </c>
      <c r="BQ113" s="42" t="s">
        <v>359</v>
      </c>
      <c r="BR113" s="42" t="s">
        <v>359</v>
      </c>
      <c r="BS113" s="42"/>
      <c r="BT113" s="42" t="s">
        <v>360</v>
      </c>
      <c r="BU113" s="42" t="s">
        <v>317</v>
      </c>
      <c r="BV113" s="42" t="s">
        <v>317</v>
      </c>
      <c r="BW113" s="42"/>
      <c r="BX113" s="42"/>
      <c r="BY113" s="42" t="s">
        <v>353</v>
      </c>
      <c r="BZ113" s="42" t="s">
        <v>353</v>
      </c>
      <c r="CA113" s="42"/>
      <c r="CB113" s="42" t="s">
        <v>353</v>
      </c>
      <c r="CC113" s="42"/>
      <c r="CD113" s="42"/>
      <c r="CE113" s="42"/>
      <c r="CF113" s="42"/>
      <c r="CG113" s="26" t="s">
        <v>820</v>
      </c>
    </row>
    <row r="114" hidden="1" spans="1:85">
      <c r="A114" s="34">
        <v>143</v>
      </c>
      <c r="B114" s="42" t="s">
        <v>823</v>
      </c>
      <c r="C114" s="46" t="s">
        <v>824</v>
      </c>
      <c r="D114" s="42" t="s">
        <v>825</v>
      </c>
      <c r="E114" s="43">
        <v>28.14</v>
      </c>
      <c r="F114" s="43">
        <v>-12.86525</v>
      </c>
      <c r="G114" s="42" t="s">
        <v>337</v>
      </c>
      <c r="H114" s="37">
        <v>1.8</v>
      </c>
      <c r="I114" s="42" t="s">
        <v>338</v>
      </c>
      <c r="J114" s="42" t="s">
        <v>619</v>
      </c>
      <c r="K114" s="42" t="s">
        <v>317</v>
      </c>
      <c r="L114" s="42" t="s">
        <v>317</v>
      </c>
      <c r="M114" s="42" t="s">
        <v>317</v>
      </c>
      <c r="N114" s="42" t="s">
        <v>402</v>
      </c>
      <c r="O114" s="42" t="s">
        <v>364</v>
      </c>
      <c r="P114" s="42" t="s">
        <v>365</v>
      </c>
      <c r="Q114" s="42" t="s">
        <v>320</v>
      </c>
      <c r="R114" s="42" t="s">
        <v>390</v>
      </c>
      <c r="S114" s="42" t="s">
        <v>321</v>
      </c>
      <c r="T114" s="42" t="s">
        <v>344</v>
      </c>
      <c r="U114" s="42" t="s">
        <v>323</v>
      </c>
      <c r="V114" s="52">
        <v>36</v>
      </c>
      <c r="W114" s="42" t="s">
        <v>366</v>
      </c>
      <c r="X114" s="42" t="s">
        <v>620</v>
      </c>
      <c r="Y114" s="42" t="s">
        <v>2</v>
      </c>
      <c r="Z114" s="42" t="s">
        <v>2</v>
      </c>
      <c r="AA114" s="42" t="s">
        <v>346</v>
      </c>
      <c r="AB114" s="42" t="s">
        <v>347</v>
      </c>
      <c r="AC114" s="42" t="s">
        <v>348</v>
      </c>
      <c r="AD114" s="42" t="s">
        <v>348</v>
      </c>
      <c r="AE114" s="42" t="s">
        <v>561</v>
      </c>
      <c r="AF114" s="42" t="s">
        <v>561</v>
      </c>
      <c r="AG114" s="42">
        <v>15</v>
      </c>
      <c r="AH114" s="42" t="s">
        <v>368</v>
      </c>
      <c r="AI114" s="42">
        <v>0</v>
      </c>
      <c r="AJ114" s="42" t="s">
        <v>351</v>
      </c>
      <c r="AK114" s="42">
        <v>0</v>
      </c>
      <c r="AL114" s="42">
        <v>600</v>
      </c>
      <c r="AM114" s="42" t="s">
        <v>371</v>
      </c>
      <c r="AN114" s="42" t="s">
        <v>372</v>
      </c>
      <c r="AO114" s="42">
        <v>250</v>
      </c>
      <c r="AP114" s="42" t="s">
        <v>384</v>
      </c>
      <c r="AQ114" s="42">
        <v>600</v>
      </c>
      <c r="AR114" s="42">
        <v>2</v>
      </c>
      <c r="AS114" s="42">
        <v>600</v>
      </c>
      <c r="AT114" s="42">
        <v>24</v>
      </c>
      <c r="AU114" s="42" t="s">
        <v>385</v>
      </c>
      <c r="AV114" s="42" t="s">
        <v>385</v>
      </c>
      <c r="AW114" s="42">
        <v>18000</v>
      </c>
      <c r="AX114" s="42">
        <v>18000</v>
      </c>
      <c r="AY114" s="42">
        <v>2</v>
      </c>
      <c r="AZ114" s="51">
        <v>52</v>
      </c>
      <c r="BA114" s="42">
        <v>0</v>
      </c>
      <c r="BB114" s="42">
        <v>2</v>
      </c>
      <c r="BC114" s="42" t="s">
        <v>375</v>
      </c>
      <c r="BD114" s="49" t="s">
        <v>823</v>
      </c>
      <c r="BE114" s="49" t="s">
        <v>826</v>
      </c>
      <c r="BF114" s="42">
        <v>0</v>
      </c>
      <c r="BG114" s="42"/>
      <c r="BH114" s="42">
        <v>0</v>
      </c>
      <c r="BI114" s="42" t="s">
        <v>357</v>
      </c>
      <c r="BJ114" s="42" t="s">
        <v>358</v>
      </c>
      <c r="BK114" s="57">
        <v>44778</v>
      </c>
      <c r="BL114" s="42" t="s">
        <v>317</v>
      </c>
      <c r="BM114" s="42" t="s">
        <v>317</v>
      </c>
      <c r="BN114" s="42"/>
      <c r="BO114" s="42"/>
      <c r="BP114" s="42" t="s">
        <v>359</v>
      </c>
      <c r="BQ114" s="42" t="s">
        <v>359</v>
      </c>
      <c r="BR114" s="42" t="s">
        <v>359</v>
      </c>
      <c r="BS114" s="42"/>
      <c r="BT114" s="42" t="s">
        <v>360</v>
      </c>
      <c r="BU114" s="42" t="s">
        <v>317</v>
      </c>
      <c r="BV114" s="42" t="s">
        <v>317</v>
      </c>
      <c r="BW114" s="42"/>
      <c r="BX114" s="42"/>
      <c r="BY114" s="42" t="s">
        <v>353</v>
      </c>
      <c r="BZ114" s="42" t="s">
        <v>353</v>
      </c>
      <c r="CA114" s="42"/>
      <c r="CB114" s="42" t="s">
        <v>353</v>
      </c>
      <c r="CC114" s="42"/>
      <c r="CD114" s="42"/>
      <c r="CE114" s="42"/>
      <c r="CF114" s="42"/>
      <c r="CG114" s="26" t="s">
        <v>824</v>
      </c>
    </row>
    <row r="115" hidden="1" spans="1:85">
      <c r="A115" s="34">
        <v>585</v>
      </c>
      <c r="B115" s="42" t="s">
        <v>827</v>
      </c>
      <c r="C115" s="46" t="s">
        <v>828</v>
      </c>
      <c r="D115" s="42" t="s">
        <v>829</v>
      </c>
      <c r="E115" s="43">
        <v>28.14214</v>
      </c>
      <c r="F115" s="43">
        <v>-12.82893</v>
      </c>
      <c r="G115" s="42" t="s">
        <v>337</v>
      </c>
      <c r="H115" s="37">
        <v>2.5</v>
      </c>
      <c r="I115" s="42" t="s">
        <v>338</v>
      </c>
      <c r="J115" s="42" t="s">
        <v>619</v>
      </c>
      <c r="K115" s="42" t="s">
        <v>340</v>
      </c>
      <c r="L115" s="42" t="s">
        <v>317</v>
      </c>
      <c r="M115" s="42" t="s">
        <v>317</v>
      </c>
      <c r="N115" s="42" t="s">
        <v>402</v>
      </c>
      <c r="O115" s="42" t="s">
        <v>364</v>
      </c>
      <c r="P115" s="42" t="s">
        <v>365</v>
      </c>
      <c r="Q115" s="42" t="s">
        <v>320</v>
      </c>
      <c r="R115" s="42" t="s">
        <v>830</v>
      </c>
      <c r="S115" s="42" t="s">
        <v>321</v>
      </c>
      <c r="T115" s="42" t="s">
        <v>344</v>
      </c>
      <c r="U115" s="42" t="s">
        <v>323</v>
      </c>
      <c r="V115" s="52">
        <v>36</v>
      </c>
      <c r="W115" s="42" t="s">
        <v>366</v>
      </c>
      <c r="X115" s="42" t="s">
        <v>620</v>
      </c>
      <c r="Y115" s="42" t="s">
        <v>2</v>
      </c>
      <c r="Z115" s="42" t="s">
        <v>2</v>
      </c>
      <c r="AA115" s="42" t="s">
        <v>346</v>
      </c>
      <c r="AB115" s="42" t="s">
        <v>347</v>
      </c>
      <c r="AC115" s="42" t="s">
        <v>348</v>
      </c>
      <c r="AD115" s="42" t="s">
        <v>348</v>
      </c>
      <c r="AE115" s="42" t="s">
        <v>382</v>
      </c>
      <c r="AF115" s="42" t="s">
        <v>382</v>
      </c>
      <c r="AG115" s="42">
        <v>20</v>
      </c>
      <c r="AH115" s="42" t="s">
        <v>350</v>
      </c>
      <c r="AI115" s="42">
        <v>0</v>
      </c>
      <c r="AJ115" s="42" t="s">
        <v>351</v>
      </c>
      <c r="AK115" s="42">
        <v>0</v>
      </c>
      <c r="AL115" s="42">
        <v>1000</v>
      </c>
      <c r="AM115" s="42" t="s">
        <v>332</v>
      </c>
      <c r="AN115" s="42" t="s">
        <v>404</v>
      </c>
      <c r="AO115" s="42">
        <v>750</v>
      </c>
      <c r="AP115" s="42" t="s">
        <v>333</v>
      </c>
      <c r="AQ115" s="42">
        <v>500</v>
      </c>
      <c r="AR115" s="42">
        <v>48</v>
      </c>
      <c r="AS115" s="42">
        <v>100</v>
      </c>
      <c r="AT115" s="42">
        <f>AQ115/AS115</f>
        <v>5</v>
      </c>
      <c r="AU115" s="42" t="s">
        <v>385</v>
      </c>
      <c r="AV115" s="42" t="s">
        <v>385</v>
      </c>
      <c r="AW115" s="42">
        <v>18000</v>
      </c>
      <c r="AX115" s="42">
        <v>18000</v>
      </c>
      <c r="AY115" s="42">
        <v>2</v>
      </c>
      <c r="AZ115" s="51">
        <v>118</v>
      </c>
      <c r="BA115" s="42">
        <v>0</v>
      </c>
      <c r="BB115" s="42">
        <v>3</v>
      </c>
      <c r="BC115" s="42" t="s">
        <v>354</v>
      </c>
      <c r="BD115" s="49" t="s">
        <v>827</v>
      </c>
      <c r="BE115" s="49" t="s">
        <v>831</v>
      </c>
      <c r="BF115" s="42">
        <v>0</v>
      </c>
      <c r="BG115" s="42"/>
      <c r="BH115" s="42">
        <v>0</v>
      </c>
      <c r="BI115" s="42" t="s">
        <v>357</v>
      </c>
      <c r="BJ115" s="42" t="s">
        <v>358</v>
      </c>
      <c r="BK115" s="57">
        <v>44778</v>
      </c>
      <c r="BL115" s="42" t="s">
        <v>317</v>
      </c>
      <c r="BM115" s="42" t="s">
        <v>317</v>
      </c>
      <c r="BN115" s="42"/>
      <c r="BO115" s="42"/>
      <c r="BP115" s="42" t="s">
        <v>359</v>
      </c>
      <c r="BQ115" s="42" t="s">
        <v>359</v>
      </c>
      <c r="BR115" s="42" t="s">
        <v>359</v>
      </c>
      <c r="BS115" s="42"/>
      <c r="BT115" s="42" t="s">
        <v>360</v>
      </c>
      <c r="BU115" s="42" t="s">
        <v>317</v>
      </c>
      <c r="BV115" s="42" t="s">
        <v>317</v>
      </c>
      <c r="BW115" s="42"/>
      <c r="BX115" s="42"/>
      <c r="BY115" s="42" t="s">
        <v>353</v>
      </c>
      <c r="BZ115" s="42" t="s">
        <v>353</v>
      </c>
      <c r="CA115" s="42"/>
      <c r="CB115" s="42" t="s">
        <v>353</v>
      </c>
      <c r="CC115" s="42"/>
      <c r="CD115" s="42"/>
      <c r="CE115" s="42"/>
      <c r="CF115" s="42"/>
      <c r="CG115" s="26" t="s">
        <v>828</v>
      </c>
    </row>
    <row r="116" hidden="1" spans="1:85">
      <c r="A116" s="34">
        <v>897</v>
      </c>
      <c r="B116" s="42" t="s">
        <v>832</v>
      </c>
      <c r="C116" s="46" t="s">
        <v>833</v>
      </c>
      <c r="D116" s="42" t="s">
        <v>834</v>
      </c>
      <c r="E116" s="43">
        <v>28.13502</v>
      </c>
      <c r="F116" s="43">
        <v>-12.85081</v>
      </c>
      <c r="G116" s="42" t="s">
        <v>337</v>
      </c>
      <c r="H116" s="37">
        <v>2</v>
      </c>
      <c r="I116" s="42" t="s">
        <v>338</v>
      </c>
      <c r="J116" s="42" t="s">
        <v>781</v>
      </c>
      <c r="K116" s="42" t="s">
        <v>340</v>
      </c>
      <c r="L116" s="42" t="s">
        <v>317</v>
      </c>
      <c r="M116" s="42" t="s">
        <v>317</v>
      </c>
      <c r="N116" s="42" t="s">
        <v>402</v>
      </c>
      <c r="O116" s="42" t="s">
        <v>364</v>
      </c>
      <c r="P116" s="42" t="s">
        <v>343</v>
      </c>
      <c r="Q116" s="42" t="s">
        <v>320</v>
      </c>
      <c r="R116" s="42" t="s">
        <v>320</v>
      </c>
      <c r="S116" s="42" t="s">
        <v>321</v>
      </c>
      <c r="T116" s="42" t="s">
        <v>344</v>
      </c>
      <c r="U116" s="42" t="s">
        <v>323</v>
      </c>
      <c r="V116" s="52">
        <v>42</v>
      </c>
      <c r="W116" s="42" t="s">
        <v>366</v>
      </c>
      <c r="X116" s="42" t="s">
        <v>620</v>
      </c>
      <c r="Y116" s="42" t="s">
        <v>2</v>
      </c>
      <c r="Z116" s="42" t="s">
        <v>2</v>
      </c>
      <c r="AA116" s="42" t="s">
        <v>346</v>
      </c>
      <c r="AB116" s="42" t="s">
        <v>347</v>
      </c>
      <c r="AC116" s="42" t="s">
        <v>348</v>
      </c>
      <c r="AD116" s="42" t="s">
        <v>348</v>
      </c>
      <c r="AE116" s="42" t="s">
        <v>561</v>
      </c>
      <c r="AF116" s="42" t="s">
        <v>561</v>
      </c>
      <c r="AG116" s="42">
        <v>16</v>
      </c>
      <c r="AH116" s="42" t="s">
        <v>368</v>
      </c>
      <c r="AI116" s="42">
        <v>0</v>
      </c>
      <c r="AJ116" s="42" t="s">
        <v>351</v>
      </c>
      <c r="AK116" s="42">
        <v>0</v>
      </c>
      <c r="AL116" s="42">
        <v>600</v>
      </c>
      <c r="AM116" s="42" t="s">
        <v>371</v>
      </c>
      <c r="AN116" s="42" t="s">
        <v>372</v>
      </c>
      <c r="AO116" s="42">
        <v>250</v>
      </c>
      <c r="AP116" s="42" t="s">
        <v>384</v>
      </c>
      <c r="AQ116" s="42">
        <v>600</v>
      </c>
      <c r="AR116" s="42">
        <v>2</v>
      </c>
      <c r="AS116" s="42">
        <v>600</v>
      </c>
      <c r="AT116" s="42">
        <v>24</v>
      </c>
      <c r="AU116" s="42" t="s">
        <v>385</v>
      </c>
      <c r="AV116" s="42" t="s">
        <v>385</v>
      </c>
      <c r="AW116" s="42">
        <v>18000</v>
      </c>
      <c r="AX116" s="42">
        <v>18000</v>
      </c>
      <c r="AY116" s="42">
        <v>2</v>
      </c>
      <c r="AZ116" s="51">
        <v>45</v>
      </c>
      <c r="BA116" s="42">
        <v>0</v>
      </c>
      <c r="BB116" s="42">
        <v>1</v>
      </c>
      <c r="BC116" s="42" t="s">
        <v>346</v>
      </c>
      <c r="BD116" s="49" t="s">
        <v>832</v>
      </c>
      <c r="BE116" s="49">
        <v>0</v>
      </c>
      <c r="BF116" s="42">
        <v>0</v>
      </c>
      <c r="BG116" s="42"/>
      <c r="BH116" s="42">
        <v>0</v>
      </c>
      <c r="BI116" s="42" t="s">
        <v>357</v>
      </c>
      <c r="BJ116" s="42" t="s">
        <v>358</v>
      </c>
      <c r="BK116" s="57">
        <v>44778</v>
      </c>
      <c r="BL116" s="42" t="s">
        <v>317</v>
      </c>
      <c r="BM116" s="42" t="s">
        <v>317</v>
      </c>
      <c r="BN116" s="42"/>
      <c r="BO116" s="42"/>
      <c r="BP116" s="42" t="s">
        <v>359</v>
      </c>
      <c r="BQ116" s="42" t="s">
        <v>359</v>
      </c>
      <c r="BR116" s="42" t="s">
        <v>359</v>
      </c>
      <c r="BS116" s="42"/>
      <c r="BT116" s="42" t="s">
        <v>360</v>
      </c>
      <c r="BU116" s="42" t="s">
        <v>317</v>
      </c>
      <c r="BV116" s="42" t="s">
        <v>317</v>
      </c>
      <c r="BW116" s="42"/>
      <c r="BX116" s="42"/>
      <c r="BY116" s="42" t="s">
        <v>353</v>
      </c>
      <c r="BZ116" s="42" t="s">
        <v>353</v>
      </c>
      <c r="CA116" s="42"/>
      <c r="CB116" s="42" t="s">
        <v>353</v>
      </c>
      <c r="CC116" s="42"/>
      <c r="CD116" s="42"/>
      <c r="CE116" s="42"/>
      <c r="CF116" s="42"/>
      <c r="CG116" s="26" t="s">
        <v>833</v>
      </c>
    </row>
    <row r="117" hidden="1" spans="1:85">
      <c r="A117" s="34">
        <v>377</v>
      </c>
      <c r="B117" s="42" t="s">
        <v>835</v>
      </c>
      <c r="C117" s="46" t="s">
        <v>836</v>
      </c>
      <c r="D117" s="42" t="s">
        <v>837</v>
      </c>
      <c r="E117" s="43">
        <v>28.17428333</v>
      </c>
      <c r="F117" s="43">
        <v>-12.73231667</v>
      </c>
      <c r="G117" s="42" t="s">
        <v>337</v>
      </c>
      <c r="H117" s="37">
        <v>2</v>
      </c>
      <c r="I117" s="42" t="s">
        <v>338</v>
      </c>
      <c r="J117" s="42" t="s">
        <v>619</v>
      </c>
      <c r="K117" s="42" t="s">
        <v>317</v>
      </c>
      <c r="L117" s="42" t="s">
        <v>317</v>
      </c>
      <c r="M117" s="42" t="s">
        <v>317</v>
      </c>
      <c r="N117" s="42" t="s">
        <v>402</v>
      </c>
      <c r="O117" s="42" t="s">
        <v>364</v>
      </c>
      <c r="P117" s="42" t="s">
        <v>343</v>
      </c>
      <c r="Q117" s="42" t="s">
        <v>320</v>
      </c>
      <c r="R117" s="42" t="s">
        <v>516</v>
      </c>
      <c r="S117" s="42" t="s">
        <v>321</v>
      </c>
      <c r="T117" s="42" t="s">
        <v>344</v>
      </c>
      <c r="U117" s="42" t="s">
        <v>323</v>
      </c>
      <c r="V117" s="52">
        <v>60</v>
      </c>
      <c r="W117" s="42" t="s">
        <v>366</v>
      </c>
      <c r="X117" s="42" t="s">
        <v>620</v>
      </c>
      <c r="Y117" s="42" t="s">
        <v>2</v>
      </c>
      <c r="Z117" s="42" t="s">
        <v>2</v>
      </c>
      <c r="AA117" s="42" t="s">
        <v>346</v>
      </c>
      <c r="AB117" s="42" t="s">
        <v>347</v>
      </c>
      <c r="AC117" s="42" t="s">
        <v>348</v>
      </c>
      <c r="AD117" s="42" t="s">
        <v>348</v>
      </c>
      <c r="AE117" s="42" t="s">
        <v>561</v>
      </c>
      <c r="AF117" s="42" t="s">
        <v>561</v>
      </c>
      <c r="AG117" s="42">
        <v>16</v>
      </c>
      <c r="AH117" s="42" t="s">
        <v>368</v>
      </c>
      <c r="AI117" s="42">
        <v>0</v>
      </c>
      <c r="AJ117" s="42" t="s">
        <v>370</v>
      </c>
      <c r="AK117" s="42">
        <v>0</v>
      </c>
      <c r="AL117" s="42">
        <v>600</v>
      </c>
      <c r="AM117" s="42" t="s">
        <v>371</v>
      </c>
      <c r="AN117" s="42" t="s">
        <v>372</v>
      </c>
      <c r="AO117" s="42">
        <v>250</v>
      </c>
      <c r="AP117" s="42" t="s">
        <v>384</v>
      </c>
      <c r="AQ117" s="42">
        <v>600</v>
      </c>
      <c r="AR117" s="42">
        <v>2</v>
      </c>
      <c r="AS117" s="42">
        <v>600</v>
      </c>
      <c r="AT117" s="42">
        <v>24</v>
      </c>
      <c r="AU117" s="42" t="s">
        <v>385</v>
      </c>
      <c r="AV117" s="42" t="s">
        <v>385</v>
      </c>
      <c r="AW117" s="42">
        <v>18000</v>
      </c>
      <c r="AX117" s="42">
        <v>18000</v>
      </c>
      <c r="AY117" s="42">
        <v>2</v>
      </c>
      <c r="AZ117" s="51">
        <v>48</v>
      </c>
      <c r="BA117" s="42">
        <v>0</v>
      </c>
      <c r="BB117" s="42">
        <v>1</v>
      </c>
      <c r="BC117" s="42" t="s">
        <v>346</v>
      </c>
      <c r="BD117" s="49" t="s">
        <v>835</v>
      </c>
      <c r="BE117" s="49">
        <v>0</v>
      </c>
      <c r="BF117" s="42" t="s">
        <v>340</v>
      </c>
      <c r="BG117" s="42"/>
      <c r="BH117" s="42">
        <v>0</v>
      </c>
      <c r="BI117" s="42" t="s">
        <v>357</v>
      </c>
      <c r="BJ117" s="42" t="s">
        <v>358</v>
      </c>
      <c r="BK117" s="57">
        <v>44778</v>
      </c>
      <c r="BL117" s="42" t="s">
        <v>317</v>
      </c>
      <c r="BM117" s="42" t="s">
        <v>317</v>
      </c>
      <c r="BN117" s="42"/>
      <c r="BO117" s="42"/>
      <c r="BP117" s="42" t="s">
        <v>359</v>
      </c>
      <c r="BQ117" s="42" t="s">
        <v>359</v>
      </c>
      <c r="BR117" s="42" t="s">
        <v>359</v>
      </c>
      <c r="BS117" s="42"/>
      <c r="BT117" s="42" t="s">
        <v>360</v>
      </c>
      <c r="BU117" s="42" t="s">
        <v>317</v>
      </c>
      <c r="BV117" s="42" t="s">
        <v>317</v>
      </c>
      <c r="BW117" s="42"/>
      <c r="BX117" s="42"/>
      <c r="BY117" s="42" t="s">
        <v>353</v>
      </c>
      <c r="BZ117" s="42" t="s">
        <v>353</v>
      </c>
      <c r="CA117" s="42"/>
      <c r="CB117" s="42" t="s">
        <v>353</v>
      </c>
      <c r="CC117" s="42"/>
      <c r="CD117" s="42"/>
      <c r="CE117" s="42"/>
      <c r="CF117" s="42"/>
      <c r="CG117" s="26" t="s">
        <v>836</v>
      </c>
    </row>
    <row r="118" hidden="1" spans="1:85">
      <c r="A118" s="34">
        <v>415</v>
      </c>
      <c r="B118" s="42" t="s">
        <v>838</v>
      </c>
      <c r="C118" s="46" t="s">
        <v>839</v>
      </c>
      <c r="D118" s="42" t="s">
        <v>840</v>
      </c>
      <c r="E118" s="43">
        <v>28.16033</v>
      </c>
      <c r="F118" s="43">
        <v>-12.75475</v>
      </c>
      <c r="G118" s="42" t="s">
        <v>337</v>
      </c>
      <c r="H118" s="37">
        <v>1.8</v>
      </c>
      <c r="I118" s="42" t="s">
        <v>338</v>
      </c>
      <c r="J118" s="42" t="s">
        <v>619</v>
      </c>
      <c r="K118" s="42" t="s">
        <v>317</v>
      </c>
      <c r="L118" s="42" t="s">
        <v>340</v>
      </c>
      <c r="M118" s="42" t="s">
        <v>317</v>
      </c>
      <c r="N118" s="42" t="s">
        <v>402</v>
      </c>
      <c r="O118" s="42" t="s">
        <v>364</v>
      </c>
      <c r="P118" s="42" t="s">
        <v>365</v>
      </c>
      <c r="Q118" s="42" t="s">
        <v>320</v>
      </c>
      <c r="R118" s="42" t="s">
        <v>320</v>
      </c>
      <c r="S118" s="42" t="s">
        <v>321</v>
      </c>
      <c r="T118" s="42" t="s">
        <v>344</v>
      </c>
      <c r="U118" s="42" t="s">
        <v>323</v>
      </c>
      <c r="V118" s="52">
        <v>36</v>
      </c>
      <c r="W118" s="42" t="s">
        <v>325</v>
      </c>
      <c r="X118" s="42" t="s">
        <v>620</v>
      </c>
      <c r="Y118" s="42" t="s">
        <v>2</v>
      </c>
      <c r="Z118" s="42" t="s">
        <v>2</v>
      </c>
      <c r="AA118" s="42" t="s">
        <v>346</v>
      </c>
      <c r="AB118" s="42" t="s">
        <v>347</v>
      </c>
      <c r="AC118" s="42" t="s">
        <v>348</v>
      </c>
      <c r="AD118" s="42" t="s">
        <v>348</v>
      </c>
      <c r="AE118" s="42" t="s">
        <v>839</v>
      </c>
      <c r="AF118" s="42" t="s">
        <v>839</v>
      </c>
      <c r="AG118" s="42">
        <v>15</v>
      </c>
      <c r="AH118" s="42" t="s">
        <v>350</v>
      </c>
      <c r="AI118" s="42">
        <v>0</v>
      </c>
      <c r="AJ118" s="42" t="s">
        <v>351</v>
      </c>
      <c r="AK118" s="42">
        <v>0</v>
      </c>
      <c r="AL118" s="42">
        <v>500</v>
      </c>
      <c r="AM118" s="42" t="s">
        <v>371</v>
      </c>
      <c r="AN118" s="42" t="s">
        <v>372</v>
      </c>
      <c r="AO118" s="42">
        <v>250</v>
      </c>
      <c r="AP118" s="42" t="s">
        <v>373</v>
      </c>
      <c r="AQ118" s="42">
        <v>600</v>
      </c>
      <c r="AR118" s="42">
        <v>2</v>
      </c>
      <c r="AS118" s="42">
        <v>600</v>
      </c>
      <c r="AT118" s="42">
        <v>24</v>
      </c>
      <c r="AU118" s="42" t="s">
        <v>327</v>
      </c>
      <c r="AV118" s="42" t="s">
        <v>327</v>
      </c>
      <c r="AW118" s="42" t="s">
        <v>327</v>
      </c>
      <c r="AX118" s="42" t="s">
        <v>353</v>
      </c>
      <c r="AY118" s="42" t="s">
        <v>327</v>
      </c>
      <c r="AZ118" s="51">
        <v>64</v>
      </c>
      <c r="BA118" s="42">
        <v>0</v>
      </c>
      <c r="BB118" s="42">
        <v>2</v>
      </c>
      <c r="BC118" s="42" t="s">
        <v>375</v>
      </c>
      <c r="BD118" s="49" t="s">
        <v>838</v>
      </c>
      <c r="BE118" s="49" t="s">
        <v>841</v>
      </c>
      <c r="BF118" s="42">
        <v>0</v>
      </c>
      <c r="BG118" s="42"/>
      <c r="BH118" s="42">
        <v>0</v>
      </c>
      <c r="BI118" s="42" t="s">
        <v>357</v>
      </c>
      <c r="BJ118" s="42" t="s">
        <v>358</v>
      </c>
      <c r="BK118" s="57">
        <v>44778</v>
      </c>
      <c r="BL118" s="42" t="s">
        <v>317</v>
      </c>
      <c r="BM118" s="42" t="s">
        <v>317</v>
      </c>
      <c r="BN118" s="42"/>
      <c r="BO118" s="42"/>
      <c r="BP118" s="42" t="s">
        <v>359</v>
      </c>
      <c r="BQ118" s="42" t="s">
        <v>359</v>
      </c>
      <c r="BR118" s="42" t="s">
        <v>359</v>
      </c>
      <c r="BS118" s="42"/>
      <c r="BT118" s="42" t="s">
        <v>360</v>
      </c>
      <c r="BU118" s="42" t="s">
        <v>317</v>
      </c>
      <c r="BV118" s="42" t="s">
        <v>317</v>
      </c>
      <c r="BW118" s="42"/>
      <c r="BX118" s="42"/>
      <c r="BY118" s="42" t="s">
        <v>353</v>
      </c>
      <c r="BZ118" s="42" t="s">
        <v>353</v>
      </c>
      <c r="CA118" s="42"/>
      <c r="CB118" s="42" t="s">
        <v>353</v>
      </c>
      <c r="CC118" s="42"/>
      <c r="CD118" s="42"/>
      <c r="CE118" s="42"/>
      <c r="CF118" s="42"/>
      <c r="CG118" s="26" t="s">
        <v>839</v>
      </c>
    </row>
    <row r="119" hidden="1" spans="1:85">
      <c r="A119" s="34">
        <v>1737</v>
      </c>
      <c r="B119" s="42" t="s">
        <v>842</v>
      </c>
      <c r="C119" s="46" t="s">
        <v>843</v>
      </c>
      <c r="D119" s="42" t="s">
        <v>844</v>
      </c>
      <c r="E119" s="43">
        <v>28.79496</v>
      </c>
      <c r="F119" s="43">
        <v>-13.47252</v>
      </c>
      <c r="G119" s="42" t="s">
        <v>337</v>
      </c>
      <c r="H119" s="37">
        <v>2</v>
      </c>
      <c r="I119" s="42" t="s">
        <v>338</v>
      </c>
      <c r="J119" s="42" t="s">
        <v>534</v>
      </c>
      <c r="K119" s="42" t="s">
        <v>317</v>
      </c>
      <c r="L119" s="42" t="s">
        <v>317</v>
      </c>
      <c r="M119" s="42" t="s">
        <v>317</v>
      </c>
      <c r="N119" s="42" t="s">
        <v>318</v>
      </c>
      <c r="O119" s="42" t="s">
        <v>554</v>
      </c>
      <c r="P119" s="42" t="s">
        <v>365</v>
      </c>
      <c r="Q119" s="42" t="s">
        <v>320</v>
      </c>
      <c r="R119" s="42" t="s">
        <v>320</v>
      </c>
      <c r="S119" s="42" t="s">
        <v>321</v>
      </c>
      <c r="T119" s="42" t="s">
        <v>344</v>
      </c>
      <c r="U119" s="42" t="s">
        <v>323</v>
      </c>
      <c r="V119" s="52">
        <v>36</v>
      </c>
      <c r="W119" s="42" t="s">
        <v>366</v>
      </c>
      <c r="X119" s="42" t="s">
        <v>345</v>
      </c>
      <c r="Y119" s="42" t="s">
        <v>2</v>
      </c>
      <c r="Z119" s="42" t="s">
        <v>2</v>
      </c>
      <c r="AA119" s="42" t="s">
        <v>346</v>
      </c>
      <c r="AB119" s="42" t="s">
        <v>347</v>
      </c>
      <c r="AC119" s="42" t="s">
        <v>348</v>
      </c>
      <c r="AD119" s="42" t="s">
        <v>348</v>
      </c>
      <c r="AE119" s="42" t="s">
        <v>367</v>
      </c>
      <c r="AF119" s="42" t="s">
        <v>367</v>
      </c>
      <c r="AG119" s="42">
        <v>16</v>
      </c>
      <c r="AH119" s="42" t="s">
        <v>368</v>
      </c>
      <c r="AI119" s="42" t="s">
        <v>369</v>
      </c>
      <c r="AJ119" s="42" t="s">
        <v>370</v>
      </c>
      <c r="AK119" s="42">
        <v>0</v>
      </c>
      <c r="AL119" s="42">
        <v>750</v>
      </c>
      <c r="AM119" s="42" t="s">
        <v>371</v>
      </c>
      <c r="AN119" s="42" t="s">
        <v>372</v>
      </c>
      <c r="AO119" s="42">
        <v>250</v>
      </c>
      <c r="AP119" s="42" t="s">
        <v>427</v>
      </c>
      <c r="AQ119" s="42">
        <v>600</v>
      </c>
      <c r="AR119" s="42">
        <v>2</v>
      </c>
      <c r="AS119" s="42">
        <v>600</v>
      </c>
      <c r="AT119" s="42">
        <v>24</v>
      </c>
      <c r="AU119" s="42" t="s">
        <v>385</v>
      </c>
      <c r="AV119" s="42" t="s">
        <v>385</v>
      </c>
      <c r="AW119" s="42">
        <v>18000</v>
      </c>
      <c r="AX119" s="42">
        <v>18000</v>
      </c>
      <c r="AY119" s="42">
        <v>2</v>
      </c>
      <c r="AZ119" s="51">
        <v>75</v>
      </c>
      <c r="BA119" s="42">
        <v>0</v>
      </c>
      <c r="BB119" s="42">
        <v>1</v>
      </c>
      <c r="BC119" s="42" t="s">
        <v>346</v>
      </c>
      <c r="BD119" s="49" t="s">
        <v>842</v>
      </c>
      <c r="BE119" s="49">
        <v>0</v>
      </c>
      <c r="BF119" s="42">
        <v>0</v>
      </c>
      <c r="BG119" s="42"/>
      <c r="BH119" s="42">
        <v>0</v>
      </c>
      <c r="BI119" s="42" t="s">
        <v>357</v>
      </c>
      <c r="BJ119" s="42" t="s">
        <v>358</v>
      </c>
      <c r="BK119" s="57">
        <v>44778</v>
      </c>
      <c r="BL119" s="42" t="s">
        <v>317</v>
      </c>
      <c r="BM119" s="42" t="s">
        <v>317</v>
      </c>
      <c r="BN119" s="42"/>
      <c r="BO119" s="42"/>
      <c r="BP119" s="42" t="s">
        <v>359</v>
      </c>
      <c r="BQ119" s="42" t="s">
        <v>359</v>
      </c>
      <c r="BR119" s="42" t="s">
        <v>359</v>
      </c>
      <c r="BS119" s="42"/>
      <c r="BT119" s="42" t="s">
        <v>360</v>
      </c>
      <c r="BU119" s="42" t="s">
        <v>317</v>
      </c>
      <c r="BV119" s="42" t="s">
        <v>317</v>
      </c>
      <c r="BW119" s="42"/>
      <c r="BX119" s="42"/>
      <c r="BY119" s="42" t="s">
        <v>353</v>
      </c>
      <c r="BZ119" s="42" t="s">
        <v>353</v>
      </c>
      <c r="CA119" s="42"/>
      <c r="CB119" s="42" t="s">
        <v>353</v>
      </c>
      <c r="CC119" s="42"/>
      <c r="CD119" s="42"/>
      <c r="CE119" s="42"/>
      <c r="CF119" s="42"/>
      <c r="CG119" s="26" t="s">
        <v>843</v>
      </c>
    </row>
    <row r="120" hidden="1" spans="1:85">
      <c r="A120" s="34">
        <v>1219</v>
      </c>
      <c r="B120" s="42" t="s">
        <v>845</v>
      </c>
      <c r="C120" s="46" t="s">
        <v>846</v>
      </c>
      <c r="D120" s="42" t="s">
        <v>847</v>
      </c>
      <c r="E120" s="43">
        <v>28.15442</v>
      </c>
      <c r="F120" s="43">
        <v>-12.72339</v>
      </c>
      <c r="G120" s="42" t="s">
        <v>337</v>
      </c>
      <c r="H120" s="37">
        <v>1.8</v>
      </c>
      <c r="I120" s="42" t="s">
        <v>338</v>
      </c>
      <c r="J120" s="42" t="s">
        <v>619</v>
      </c>
      <c r="K120" s="42" t="s">
        <v>317</v>
      </c>
      <c r="L120" s="42" t="s">
        <v>317</v>
      </c>
      <c r="M120" s="42" t="s">
        <v>317</v>
      </c>
      <c r="N120" s="42" t="s">
        <v>341</v>
      </c>
      <c r="O120" s="42" t="s">
        <v>364</v>
      </c>
      <c r="P120" s="42" t="s">
        <v>365</v>
      </c>
      <c r="Q120" s="42" t="s">
        <v>320</v>
      </c>
      <c r="R120" s="42" t="s">
        <v>320</v>
      </c>
      <c r="S120" s="42" t="s">
        <v>321</v>
      </c>
      <c r="T120" s="42" t="s">
        <v>344</v>
      </c>
      <c r="U120" s="42" t="s">
        <v>323</v>
      </c>
      <c r="V120" s="52">
        <v>36</v>
      </c>
      <c r="W120" s="42" t="s">
        <v>325</v>
      </c>
      <c r="X120" s="42" t="s">
        <v>620</v>
      </c>
      <c r="Y120" s="42" t="s">
        <v>2</v>
      </c>
      <c r="Z120" s="42" t="s">
        <v>2</v>
      </c>
      <c r="AA120" s="42" t="s">
        <v>346</v>
      </c>
      <c r="AB120" s="42" t="s">
        <v>347</v>
      </c>
      <c r="AC120" s="42" t="s">
        <v>348</v>
      </c>
      <c r="AD120" s="42" t="s">
        <v>348</v>
      </c>
      <c r="AE120" s="42" t="s">
        <v>349</v>
      </c>
      <c r="AF120" s="42" t="s">
        <v>349</v>
      </c>
      <c r="AG120" s="42">
        <v>15</v>
      </c>
      <c r="AH120" s="42" t="s">
        <v>350</v>
      </c>
      <c r="AI120" s="42">
        <v>0</v>
      </c>
      <c r="AJ120" s="42" t="s">
        <v>351</v>
      </c>
      <c r="AK120" s="42">
        <v>0</v>
      </c>
      <c r="AL120" s="42">
        <v>600</v>
      </c>
      <c r="AM120" s="42" t="s">
        <v>371</v>
      </c>
      <c r="AN120" s="42" t="s">
        <v>372</v>
      </c>
      <c r="AO120" s="42">
        <v>250</v>
      </c>
      <c r="AP120" s="42" t="s">
        <v>333</v>
      </c>
      <c r="AQ120" s="42">
        <v>400</v>
      </c>
      <c r="AR120" s="42">
        <v>48</v>
      </c>
      <c r="AS120" s="42">
        <v>100</v>
      </c>
      <c r="AT120" s="42">
        <f>AQ120/AS120</f>
        <v>4</v>
      </c>
      <c r="AU120" s="42" t="s">
        <v>327</v>
      </c>
      <c r="AV120" s="42" t="s">
        <v>327</v>
      </c>
      <c r="AW120" s="42" t="s">
        <v>327</v>
      </c>
      <c r="AX120" s="42" t="s">
        <v>353</v>
      </c>
      <c r="AY120" s="42" t="s">
        <v>327</v>
      </c>
      <c r="AZ120" s="51">
        <v>71.3</v>
      </c>
      <c r="BA120" s="42">
        <v>0</v>
      </c>
      <c r="BB120" s="42">
        <v>2</v>
      </c>
      <c r="BC120" s="42" t="s">
        <v>375</v>
      </c>
      <c r="BD120" s="49" t="s">
        <v>845</v>
      </c>
      <c r="BE120" s="49" t="s">
        <v>848</v>
      </c>
      <c r="BF120" s="42">
        <v>0</v>
      </c>
      <c r="BG120" s="42"/>
      <c r="BH120" s="42">
        <v>0</v>
      </c>
      <c r="BI120" s="42" t="s">
        <v>357</v>
      </c>
      <c r="BJ120" s="42" t="s">
        <v>358</v>
      </c>
      <c r="BK120" s="57">
        <v>44778</v>
      </c>
      <c r="BL120" s="42" t="s">
        <v>317</v>
      </c>
      <c r="BM120" s="42" t="s">
        <v>317</v>
      </c>
      <c r="BN120" s="42"/>
      <c r="BO120" s="42"/>
      <c r="BP120" s="42" t="s">
        <v>359</v>
      </c>
      <c r="BQ120" s="42" t="s">
        <v>359</v>
      </c>
      <c r="BR120" s="42" t="s">
        <v>359</v>
      </c>
      <c r="BS120" s="42"/>
      <c r="BT120" s="42" t="s">
        <v>360</v>
      </c>
      <c r="BU120" s="42" t="s">
        <v>317</v>
      </c>
      <c r="BV120" s="42" t="s">
        <v>317</v>
      </c>
      <c r="BW120" s="42"/>
      <c r="BX120" s="42"/>
      <c r="BY120" s="42" t="s">
        <v>353</v>
      </c>
      <c r="BZ120" s="42" t="s">
        <v>353</v>
      </c>
      <c r="CA120" s="42"/>
      <c r="CB120" s="42" t="s">
        <v>353</v>
      </c>
      <c r="CC120" s="42"/>
      <c r="CD120" s="42"/>
      <c r="CE120" s="42"/>
      <c r="CF120" s="42"/>
      <c r="CG120" s="26" t="s">
        <v>846</v>
      </c>
    </row>
    <row r="121" hidden="1" spans="1:85">
      <c r="A121" s="34">
        <v>747</v>
      </c>
      <c r="B121" s="42" t="s">
        <v>849</v>
      </c>
      <c r="C121" s="46" t="s">
        <v>850</v>
      </c>
      <c r="D121" s="42" t="s">
        <v>851</v>
      </c>
      <c r="E121" s="43">
        <v>28.27041</v>
      </c>
      <c r="F121" s="43">
        <v>-12.57452</v>
      </c>
      <c r="G121" s="42" t="s">
        <v>337</v>
      </c>
      <c r="H121" s="37">
        <v>1.8</v>
      </c>
      <c r="I121" s="42" t="s">
        <v>338</v>
      </c>
      <c r="J121" s="42" t="s">
        <v>663</v>
      </c>
      <c r="K121" s="42" t="s">
        <v>317</v>
      </c>
      <c r="L121" s="42" t="s">
        <v>317</v>
      </c>
      <c r="M121" s="42" t="s">
        <v>317</v>
      </c>
      <c r="N121" s="42" t="s">
        <v>402</v>
      </c>
      <c r="O121" s="42" t="s">
        <v>364</v>
      </c>
      <c r="P121" s="42" t="s">
        <v>365</v>
      </c>
      <c r="Q121" s="42" t="s">
        <v>320</v>
      </c>
      <c r="R121" s="42" t="s">
        <v>320</v>
      </c>
      <c r="S121" s="42" t="s">
        <v>321</v>
      </c>
      <c r="T121" s="42" t="s">
        <v>344</v>
      </c>
      <c r="U121" s="42" t="s">
        <v>323</v>
      </c>
      <c r="V121" s="52">
        <v>36</v>
      </c>
      <c r="W121" s="42" t="s">
        <v>325</v>
      </c>
      <c r="X121" s="42" t="s">
        <v>801</v>
      </c>
      <c r="Y121" s="42" t="s">
        <v>2</v>
      </c>
      <c r="Z121" s="42" t="s">
        <v>2</v>
      </c>
      <c r="AA121" s="42" t="s">
        <v>346</v>
      </c>
      <c r="AB121" s="42" t="s">
        <v>347</v>
      </c>
      <c r="AC121" s="42" t="s">
        <v>225</v>
      </c>
      <c r="AD121" s="42" t="s">
        <v>225</v>
      </c>
      <c r="AE121" s="42" t="s">
        <v>331</v>
      </c>
      <c r="AF121" s="42" t="s">
        <v>331</v>
      </c>
      <c r="AG121" s="42">
        <v>15</v>
      </c>
      <c r="AH121" s="42" t="s">
        <v>350</v>
      </c>
      <c r="AI121" s="42">
        <v>0</v>
      </c>
      <c r="AJ121" s="42" t="s">
        <v>351</v>
      </c>
      <c r="AK121" s="42">
        <v>0</v>
      </c>
      <c r="AL121" s="42">
        <v>600</v>
      </c>
      <c r="AM121" s="42" t="s">
        <v>371</v>
      </c>
      <c r="AN121" s="42" t="s">
        <v>372</v>
      </c>
      <c r="AO121" s="42">
        <v>250</v>
      </c>
      <c r="AP121" s="42" t="s">
        <v>333</v>
      </c>
      <c r="AQ121" s="42">
        <v>400</v>
      </c>
      <c r="AR121" s="42">
        <v>48</v>
      </c>
      <c r="AS121" s="42">
        <v>100</v>
      </c>
      <c r="AT121" s="42">
        <f>AQ121/AS121</f>
        <v>4</v>
      </c>
      <c r="AU121" s="42" t="s">
        <v>327</v>
      </c>
      <c r="AV121" s="42" t="s">
        <v>327</v>
      </c>
      <c r="AW121" s="42" t="s">
        <v>327</v>
      </c>
      <c r="AX121" s="42" t="s">
        <v>353</v>
      </c>
      <c r="AY121" s="42" t="s">
        <v>327</v>
      </c>
      <c r="AZ121" s="51">
        <v>85.7</v>
      </c>
      <c r="BA121" s="42">
        <v>0</v>
      </c>
      <c r="BB121" s="42">
        <v>2</v>
      </c>
      <c r="BC121" s="42" t="s">
        <v>375</v>
      </c>
      <c r="BD121" s="49" t="s">
        <v>849</v>
      </c>
      <c r="BE121" s="49" t="s">
        <v>852</v>
      </c>
      <c r="BF121" s="42">
        <v>0</v>
      </c>
      <c r="BG121" s="42"/>
      <c r="BH121" s="42">
        <v>0</v>
      </c>
      <c r="BI121" s="42" t="s">
        <v>357</v>
      </c>
      <c r="BJ121" s="42" t="s">
        <v>358</v>
      </c>
      <c r="BK121" s="57">
        <v>44778</v>
      </c>
      <c r="BL121" s="42" t="s">
        <v>317</v>
      </c>
      <c r="BM121" s="42" t="s">
        <v>317</v>
      </c>
      <c r="BN121" s="42"/>
      <c r="BO121" s="42"/>
      <c r="BP121" s="42" t="s">
        <v>359</v>
      </c>
      <c r="BQ121" s="42" t="s">
        <v>359</v>
      </c>
      <c r="BR121" s="42" t="s">
        <v>359</v>
      </c>
      <c r="BS121" s="42"/>
      <c r="BT121" s="42" t="s">
        <v>360</v>
      </c>
      <c r="BU121" s="42" t="s">
        <v>317</v>
      </c>
      <c r="BV121" s="42" t="s">
        <v>317</v>
      </c>
      <c r="BW121" s="42"/>
      <c r="BX121" s="42"/>
      <c r="BY121" s="42" t="s">
        <v>353</v>
      </c>
      <c r="BZ121" s="42" t="s">
        <v>353</v>
      </c>
      <c r="CA121" s="42"/>
      <c r="CB121" s="42" t="s">
        <v>353</v>
      </c>
      <c r="CC121" s="42"/>
      <c r="CD121" s="42"/>
      <c r="CE121" s="42"/>
      <c r="CF121" s="42"/>
      <c r="CG121" s="26" t="s">
        <v>850</v>
      </c>
    </row>
    <row r="122" hidden="1" spans="1:85">
      <c r="A122" s="34">
        <v>343</v>
      </c>
      <c r="B122" s="42" t="s">
        <v>853</v>
      </c>
      <c r="C122" s="46" t="s">
        <v>854</v>
      </c>
      <c r="D122" s="42" t="s">
        <v>855</v>
      </c>
      <c r="E122" s="43">
        <v>28.27873</v>
      </c>
      <c r="F122" s="43">
        <v>-12.56224</v>
      </c>
      <c r="G122" s="42" t="s">
        <v>337</v>
      </c>
      <c r="H122" s="37">
        <v>1.5</v>
      </c>
      <c r="I122" s="42" t="s">
        <v>338</v>
      </c>
      <c r="J122" s="42" t="s">
        <v>663</v>
      </c>
      <c r="K122" s="42" t="s">
        <v>317</v>
      </c>
      <c r="L122" s="42" t="s">
        <v>317</v>
      </c>
      <c r="M122" s="42" t="s">
        <v>317</v>
      </c>
      <c r="N122" s="42" t="s">
        <v>341</v>
      </c>
      <c r="O122" s="42" t="s">
        <v>364</v>
      </c>
      <c r="P122" s="42" t="s">
        <v>365</v>
      </c>
      <c r="Q122" s="42" t="s">
        <v>320</v>
      </c>
      <c r="R122" s="42" t="s">
        <v>320</v>
      </c>
      <c r="S122" s="42" t="s">
        <v>321</v>
      </c>
      <c r="T122" s="42" t="s">
        <v>344</v>
      </c>
      <c r="U122" s="42" t="s">
        <v>323</v>
      </c>
      <c r="V122" s="52">
        <v>54</v>
      </c>
      <c r="W122" s="42" t="s">
        <v>325</v>
      </c>
      <c r="X122" s="42" t="s">
        <v>801</v>
      </c>
      <c r="Y122" s="42" t="s">
        <v>2</v>
      </c>
      <c r="Z122" s="42" t="s">
        <v>2</v>
      </c>
      <c r="AA122" s="42" t="s">
        <v>346</v>
      </c>
      <c r="AB122" s="42" t="s">
        <v>347</v>
      </c>
      <c r="AC122" s="42" t="s">
        <v>225</v>
      </c>
      <c r="AD122" s="42" t="s">
        <v>225</v>
      </c>
      <c r="AE122" s="42" t="s">
        <v>476</v>
      </c>
      <c r="AF122" s="42" t="s">
        <v>476</v>
      </c>
      <c r="AG122" s="42">
        <v>11</v>
      </c>
      <c r="AH122" s="42" t="s">
        <v>368</v>
      </c>
      <c r="AI122" s="42" t="s">
        <v>415</v>
      </c>
      <c r="AJ122" s="42" t="s">
        <v>351</v>
      </c>
      <c r="AK122" s="42">
        <v>0</v>
      </c>
      <c r="AL122" s="42">
        <v>600</v>
      </c>
      <c r="AM122" s="42" t="s">
        <v>371</v>
      </c>
      <c r="AN122" s="42" t="s">
        <v>372</v>
      </c>
      <c r="AO122" s="42">
        <v>250</v>
      </c>
      <c r="AP122" s="42" t="s">
        <v>524</v>
      </c>
      <c r="AQ122" s="42">
        <v>600</v>
      </c>
      <c r="AR122" s="42">
        <v>2</v>
      </c>
      <c r="AS122" s="42">
        <v>600</v>
      </c>
      <c r="AT122" s="42">
        <v>24</v>
      </c>
      <c r="AU122" s="42" t="s">
        <v>327</v>
      </c>
      <c r="AV122" s="42" t="s">
        <v>327</v>
      </c>
      <c r="AW122" s="42" t="s">
        <v>327</v>
      </c>
      <c r="AX122" s="42" t="s">
        <v>353</v>
      </c>
      <c r="AY122" s="42" t="s">
        <v>327</v>
      </c>
      <c r="AZ122" s="51">
        <v>69</v>
      </c>
      <c r="BA122" s="42">
        <v>0</v>
      </c>
      <c r="BB122" s="42">
        <v>3</v>
      </c>
      <c r="BC122" s="42" t="s">
        <v>856</v>
      </c>
      <c r="BD122" s="49" t="s">
        <v>853</v>
      </c>
      <c r="BE122" s="49" t="s">
        <v>857</v>
      </c>
      <c r="BF122" s="42">
        <v>0</v>
      </c>
      <c r="BG122" s="42"/>
      <c r="BH122" s="42">
        <v>0</v>
      </c>
      <c r="BI122" s="42" t="s">
        <v>357</v>
      </c>
      <c r="BJ122" s="42" t="s">
        <v>358</v>
      </c>
      <c r="BK122" s="57">
        <v>44778</v>
      </c>
      <c r="BL122" s="42" t="s">
        <v>317</v>
      </c>
      <c r="BM122" s="42" t="s">
        <v>317</v>
      </c>
      <c r="BN122" s="42"/>
      <c r="BO122" s="42"/>
      <c r="BP122" s="42" t="s">
        <v>359</v>
      </c>
      <c r="BQ122" s="42" t="s">
        <v>359</v>
      </c>
      <c r="BR122" s="42" t="s">
        <v>359</v>
      </c>
      <c r="BS122" s="42"/>
      <c r="BT122" s="42" t="s">
        <v>360</v>
      </c>
      <c r="BU122" s="42" t="s">
        <v>317</v>
      </c>
      <c r="BV122" s="42" t="s">
        <v>317</v>
      </c>
      <c r="BW122" s="42"/>
      <c r="BX122" s="42"/>
      <c r="BY122" s="42" t="s">
        <v>353</v>
      </c>
      <c r="BZ122" s="42" t="s">
        <v>353</v>
      </c>
      <c r="CA122" s="42"/>
      <c r="CB122" s="42" t="s">
        <v>353</v>
      </c>
      <c r="CC122" s="42"/>
      <c r="CD122" s="42"/>
      <c r="CE122" s="42"/>
      <c r="CF122" s="42"/>
      <c r="CG122" s="26" t="s">
        <v>854</v>
      </c>
    </row>
    <row r="123" hidden="1" spans="1:85">
      <c r="A123" s="39">
        <v>146</v>
      </c>
      <c r="B123" s="42" t="s">
        <v>858</v>
      </c>
      <c r="C123" s="46" t="s">
        <v>859</v>
      </c>
      <c r="D123" s="42" t="s">
        <v>860</v>
      </c>
      <c r="E123" s="43">
        <v>28.0907</v>
      </c>
      <c r="F123" s="43">
        <v>-12.8796</v>
      </c>
      <c r="G123" s="42" t="s">
        <v>337</v>
      </c>
      <c r="H123" s="37">
        <v>2.5</v>
      </c>
      <c r="I123" s="42" t="s">
        <v>338</v>
      </c>
      <c r="J123" s="42" t="s">
        <v>861</v>
      </c>
      <c r="K123" s="42" t="s">
        <v>317</v>
      </c>
      <c r="L123" s="42" t="s">
        <v>317</v>
      </c>
      <c r="M123" s="42" t="s">
        <v>317</v>
      </c>
      <c r="N123" s="42" t="s">
        <v>402</v>
      </c>
      <c r="O123" s="42" t="s">
        <v>364</v>
      </c>
      <c r="P123" s="42" t="s">
        <v>365</v>
      </c>
      <c r="Q123" s="42" t="s">
        <v>320</v>
      </c>
      <c r="R123" s="42" t="s">
        <v>320</v>
      </c>
      <c r="S123" s="42" t="s">
        <v>321</v>
      </c>
      <c r="T123" s="42" t="s">
        <v>344</v>
      </c>
      <c r="U123" s="42" t="s">
        <v>323</v>
      </c>
      <c r="V123" s="52">
        <v>54</v>
      </c>
      <c r="W123" s="42" t="s">
        <v>366</v>
      </c>
      <c r="X123" s="42" t="s">
        <v>620</v>
      </c>
      <c r="Y123" s="42" t="s">
        <v>2</v>
      </c>
      <c r="Z123" s="42" t="s">
        <v>2</v>
      </c>
      <c r="AA123" s="42" t="s">
        <v>346</v>
      </c>
      <c r="AB123" s="42" t="s">
        <v>347</v>
      </c>
      <c r="AC123" s="42" t="s">
        <v>348</v>
      </c>
      <c r="AD123" s="42" t="s">
        <v>348</v>
      </c>
      <c r="AE123" s="42" t="s">
        <v>561</v>
      </c>
      <c r="AF123" s="42" t="s">
        <v>561</v>
      </c>
      <c r="AG123" s="42">
        <v>20</v>
      </c>
      <c r="AH123" s="42" t="s">
        <v>368</v>
      </c>
      <c r="AI123" s="42">
        <v>0</v>
      </c>
      <c r="AJ123" s="42" t="s">
        <v>351</v>
      </c>
      <c r="AK123" s="42">
        <v>0</v>
      </c>
      <c r="AL123" s="42">
        <v>600</v>
      </c>
      <c r="AM123" s="42" t="s">
        <v>371</v>
      </c>
      <c r="AN123" s="42" t="s">
        <v>372</v>
      </c>
      <c r="AO123" s="42">
        <v>250</v>
      </c>
      <c r="AP123" s="42" t="s">
        <v>503</v>
      </c>
      <c r="AQ123" s="42">
        <v>1056</v>
      </c>
      <c r="AR123" s="42">
        <v>12</v>
      </c>
      <c r="AS123" s="42">
        <v>176</v>
      </c>
      <c r="AT123" s="42">
        <v>24</v>
      </c>
      <c r="AU123" s="42" t="s">
        <v>385</v>
      </c>
      <c r="AV123" s="42" t="s">
        <v>385</v>
      </c>
      <c r="AW123" s="42">
        <v>18000</v>
      </c>
      <c r="AX123" s="42">
        <v>18000</v>
      </c>
      <c r="AY123" s="42">
        <v>2</v>
      </c>
      <c r="AZ123" s="51">
        <v>50</v>
      </c>
      <c r="BA123" s="42">
        <v>0</v>
      </c>
      <c r="BB123" s="42">
        <v>1</v>
      </c>
      <c r="BC123" s="42" t="s">
        <v>346</v>
      </c>
      <c r="BD123" s="49" t="s">
        <v>858</v>
      </c>
      <c r="BE123" s="49">
        <v>0</v>
      </c>
      <c r="BF123" s="42">
        <v>0</v>
      </c>
      <c r="BG123" s="42"/>
      <c r="BH123" s="42">
        <v>0</v>
      </c>
      <c r="BI123" s="42" t="s">
        <v>357</v>
      </c>
      <c r="BJ123" s="42" t="s">
        <v>358</v>
      </c>
      <c r="BK123" s="57">
        <v>44778</v>
      </c>
      <c r="BL123" s="42" t="s">
        <v>317</v>
      </c>
      <c r="BM123" s="42" t="s">
        <v>317</v>
      </c>
      <c r="BN123" s="42"/>
      <c r="BO123" s="42"/>
      <c r="BP123" s="42" t="s">
        <v>359</v>
      </c>
      <c r="BQ123" s="42" t="s">
        <v>359</v>
      </c>
      <c r="BR123" s="42" t="s">
        <v>359</v>
      </c>
      <c r="BS123" s="42"/>
      <c r="BT123" s="42" t="s">
        <v>360</v>
      </c>
      <c r="BU123" s="42" t="s">
        <v>317</v>
      </c>
      <c r="BV123" s="42" t="s">
        <v>317</v>
      </c>
      <c r="BW123" s="42"/>
      <c r="BX123" s="42"/>
      <c r="BY123" s="42" t="s">
        <v>353</v>
      </c>
      <c r="BZ123" s="42" t="s">
        <v>353</v>
      </c>
      <c r="CA123" s="42"/>
      <c r="CB123" s="42" t="s">
        <v>353</v>
      </c>
      <c r="CC123" s="42"/>
      <c r="CD123" s="42"/>
      <c r="CE123" s="42"/>
      <c r="CF123" s="42"/>
      <c r="CG123" s="26" t="s">
        <v>859</v>
      </c>
    </row>
    <row r="124" hidden="1" spans="1:85">
      <c r="A124" s="39">
        <v>566</v>
      </c>
      <c r="B124" s="42" t="s">
        <v>862</v>
      </c>
      <c r="C124" s="46" t="s">
        <v>863</v>
      </c>
      <c r="D124" s="42" t="s">
        <v>864</v>
      </c>
      <c r="E124" s="43">
        <v>28.09459</v>
      </c>
      <c r="F124" s="43">
        <v>-12.84232</v>
      </c>
      <c r="G124" s="42" t="s">
        <v>337</v>
      </c>
      <c r="H124" s="37">
        <v>4.5</v>
      </c>
      <c r="I124" s="42" t="s">
        <v>338</v>
      </c>
      <c r="J124" s="42" t="s">
        <v>781</v>
      </c>
      <c r="K124" s="42" t="s">
        <v>340</v>
      </c>
      <c r="L124" s="42" t="s">
        <v>340</v>
      </c>
      <c r="M124" s="42" t="s">
        <v>317</v>
      </c>
      <c r="N124" s="42" t="s">
        <v>341</v>
      </c>
      <c r="O124" s="42" t="s">
        <v>342</v>
      </c>
      <c r="P124" s="42" t="s">
        <v>380</v>
      </c>
      <c r="Q124" s="42" t="s">
        <v>390</v>
      </c>
      <c r="R124" s="42" t="s">
        <v>390</v>
      </c>
      <c r="S124" s="42" t="s">
        <v>321</v>
      </c>
      <c r="T124" s="42" t="s">
        <v>344</v>
      </c>
      <c r="U124" s="42" t="s">
        <v>323</v>
      </c>
      <c r="V124" s="52">
        <v>60</v>
      </c>
      <c r="W124" s="42" t="s">
        <v>366</v>
      </c>
      <c r="X124" s="42" t="s">
        <v>620</v>
      </c>
      <c r="Y124" s="42" t="s">
        <v>2</v>
      </c>
      <c r="Z124" s="42" t="s">
        <v>2</v>
      </c>
      <c r="AA124" s="42" t="s">
        <v>346</v>
      </c>
      <c r="AB124" s="42" t="s">
        <v>347</v>
      </c>
      <c r="AC124" s="42" t="s">
        <v>348</v>
      </c>
      <c r="AD124" s="42" t="s">
        <v>348</v>
      </c>
      <c r="AE124" s="42" t="s">
        <v>435</v>
      </c>
      <c r="AF124" s="42" t="s">
        <v>435</v>
      </c>
      <c r="AG124" s="42">
        <v>30</v>
      </c>
      <c r="AH124" s="42" t="s">
        <v>368</v>
      </c>
      <c r="AI124" s="42" t="s">
        <v>436</v>
      </c>
      <c r="AJ124" s="42" t="s">
        <v>437</v>
      </c>
      <c r="AK124" s="42" t="s">
        <v>438</v>
      </c>
      <c r="AL124" s="42">
        <v>1000</v>
      </c>
      <c r="AM124" s="42" t="s">
        <v>332</v>
      </c>
      <c r="AN124" s="42" t="s">
        <v>352</v>
      </c>
      <c r="AO124" s="42">
        <v>250</v>
      </c>
      <c r="AP124" s="42" t="s">
        <v>439</v>
      </c>
      <c r="AQ124" s="42">
        <v>1200</v>
      </c>
      <c r="AR124" s="42">
        <v>2</v>
      </c>
      <c r="AS124" s="42">
        <v>600</v>
      </c>
      <c r="AT124" s="42">
        <v>48</v>
      </c>
      <c r="AU124" s="42" t="s">
        <v>385</v>
      </c>
      <c r="AV124" s="42" t="s">
        <v>385</v>
      </c>
      <c r="AW124" s="42">
        <v>18000</v>
      </c>
      <c r="AX124" s="42">
        <v>18000</v>
      </c>
      <c r="AY124" s="42">
        <v>2</v>
      </c>
      <c r="AZ124" s="51">
        <v>92.7</v>
      </c>
      <c r="BA124" s="42">
        <v>0</v>
      </c>
      <c r="BB124" s="42">
        <v>2</v>
      </c>
      <c r="BC124" s="42" t="s">
        <v>398</v>
      </c>
      <c r="BD124" s="49" t="s">
        <v>862</v>
      </c>
      <c r="BE124" s="49">
        <v>0</v>
      </c>
      <c r="BF124" s="42">
        <v>0</v>
      </c>
      <c r="BG124" s="42"/>
      <c r="BH124" s="42">
        <v>0</v>
      </c>
      <c r="BI124" s="42" t="s">
        <v>357</v>
      </c>
      <c r="BJ124" s="42" t="s">
        <v>358</v>
      </c>
      <c r="BK124" s="57">
        <v>44778</v>
      </c>
      <c r="BL124" s="42" t="s">
        <v>317</v>
      </c>
      <c r="BM124" s="42" t="s">
        <v>317</v>
      </c>
      <c r="BN124" s="42"/>
      <c r="BO124" s="42"/>
      <c r="BP124" s="42" t="s">
        <v>359</v>
      </c>
      <c r="BQ124" s="42" t="s">
        <v>359</v>
      </c>
      <c r="BR124" s="42" t="s">
        <v>359</v>
      </c>
      <c r="BS124" s="42"/>
      <c r="BT124" s="42" t="s">
        <v>360</v>
      </c>
      <c r="BU124" s="42" t="s">
        <v>317</v>
      </c>
      <c r="BV124" s="42" t="s">
        <v>317</v>
      </c>
      <c r="BW124" s="42"/>
      <c r="BX124" s="42"/>
      <c r="BY124" s="42" t="s">
        <v>353</v>
      </c>
      <c r="BZ124" s="42" t="s">
        <v>353</v>
      </c>
      <c r="CA124" s="42"/>
      <c r="CB124" s="42" t="s">
        <v>353</v>
      </c>
      <c r="CC124" s="42"/>
      <c r="CD124" s="42"/>
      <c r="CE124" s="42"/>
      <c r="CF124" s="42"/>
      <c r="CG124" s="26" t="s">
        <v>863</v>
      </c>
    </row>
    <row r="125" hidden="1" spans="1:85">
      <c r="A125" s="34">
        <v>603</v>
      </c>
      <c r="B125" s="42" t="s">
        <v>865</v>
      </c>
      <c r="C125" s="46" t="s">
        <v>866</v>
      </c>
      <c r="D125" s="42" t="s">
        <v>867</v>
      </c>
      <c r="E125" s="43">
        <v>28.24488</v>
      </c>
      <c r="F125" s="43">
        <v>-12.57998</v>
      </c>
      <c r="G125" s="42" t="s">
        <v>337</v>
      </c>
      <c r="H125" s="37">
        <v>2.5</v>
      </c>
      <c r="I125" s="42" t="s">
        <v>338</v>
      </c>
      <c r="J125" s="42" t="s">
        <v>663</v>
      </c>
      <c r="K125" s="42" t="s">
        <v>317</v>
      </c>
      <c r="L125" s="42" t="s">
        <v>317</v>
      </c>
      <c r="M125" s="42" t="s">
        <v>317</v>
      </c>
      <c r="N125" s="42" t="s">
        <v>402</v>
      </c>
      <c r="O125" s="42" t="s">
        <v>364</v>
      </c>
      <c r="P125" s="42" t="s">
        <v>343</v>
      </c>
      <c r="Q125" s="42" t="s">
        <v>320</v>
      </c>
      <c r="R125" s="42" t="s">
        <v>320</v>
      </c>
      <c r="S125" s="42" t="s">
        <v>321</v>
      </c>
      <c r="T125" s="42" t="s">
        <v>344</v>
      </c>
      <c r="U125" s="42" t="s">
        <v>323</v>
      </c>
      <c r="V125" s="52">
        <v>36</v>
      </c>
      <c r="W125" s="42" t="s">
        <v>366</v>
      </c>
      <c r="X125" s="42" t="s">
        <v>801</v>
      </c>
      <c r="Y125" s="42" t="s">
        <v>2</v>
      </c>
      <c r="Z125" s="42" t="s">
        <v>2</v>
      </c>
      <c r="AA125" s="42" t="s">
        <v>346</v>
      </c>
      <c r="AB125" s="42" t="s">
        <v>347</v>
      </c>
      <c r="AC125" s="42" t="s">
        <v>225</v>
      </c>
      <c r="AD125" s="42" t="s">
        <v>225</v>
      </c>
      <c r="AE125" s="42" t="s">
        <v>654</v>
      </c>
      <c r="AF125" s="42" t="s">
        <v>655</v>
      </c>
      <c r="AG125" s="42">
        <v>20</v>
      </c>
      <c r="AH125" s="42" t="s">
        <v>350</v>
      </c>
      <c r="AI125" s="42">
        <v>0</v>
      </c>
      <c r="AJ125" s="42" t="s">
        <v>351</v>
      </c>
      <c r="AK125" s="42">
        <v>0</v>
      </c>
      <c r="AL125" s="42">
        <v>600</v>
      </c>
      <c r="AM125" s="42" t="s">
        <v>332</v>
      </c>
      <c r="AN125" s="42" t="s">
        <v>404</v>
      </c>
      <c r="AO125" s="42">
        <v>250</v>
      </c>
      <c r="AP125" s="42" t="s">
        <v>333</v>
      </c>
      <c r="AQ125" s="42">
        <v>400</v>
      </c>
      <c r="AR125" s="42">
        <v>48</v>
      </c>
      <c r="AS125" s="42">
        <v>100</v>
      </c>
      <c r="AT125" s="42">
        <f>AQ125/AS125</f>
        <v>4</v>
      </c>
      <c r="AU125" s="42" t="s">
        <v>448</v>
      </c>
      <c r="AV125" s="42" t="s">
        <v>448</v>
      </c>
      <c r="AW125" s="42">
        <v>18000</v>
      </c>
      <c r="AX125" s="42">
        <v>18000</v>
      </c>
      <c r="AY125" s="42">
        <v>2</v>
      </c>
      <c r="AZ125" s="51">
        <v>67</v>
      </c>
      <c r="BA125" s="42">
        <v>0</v>
      </c>
      <c r="BB125" s="42">
        <v>2</v>
      </c>
      <c r="BC125" s="42" t="s">
        <v>375</v>
      </c>
      <c r="BD125" s="49" t="s">
        <v>865</v>
      </c>
      <c r="BE125" s="49" t="s">
        <v>868</v>
      </c>
      <c r="BF125" s="42">
        <v>0</v>
      </c>
      <c r="BG125" s="42"/>
      <c r="BH125" s="42">
        <v>0</v>
      </c>
      <c r="BI125" s="42" t="s">
        <v>357</v>
      </c>
      <c r="BJ125" s="42" t="s">
        <v>358</v>
      </c>
      <c r="BK125" s="57">
        <v>44778</v>
      </c>
      <c r="BL125" s="42" t="s">
        <v>317</v>
      </c>
      <c r="BM125" s="42" t="s">
        <v>317</v>
      </c>
      <c r="BN125" s="42"/>
      <c r="BO125" s="42"/>
      <c r="BP125" s="42" t="s">
        <v>359</v>
      </c>
      <c r="BQ125" s="42" t="s">
        <v>359</v>
      </c>
      <c r="BR125" s="42" t="s">
        <v>359</v>
      </c>
      <c r="BS125" s="42"/>
      <c r="BT125" s="42" t="s">
        <v>360</v>
      </c>
      <c r="BU125" s="42" t="s">
        <v>317</v>
      </c>
      <c r="BV125" s="42" t="s">
        <v>317</v>
      </c>
      <c r="BW125" s="42"/>
      <c r="BX125" s="42"/>
      <c r="BY125" s="42" t="s">
        <v>353</v>
      </c>
      <c r="BZ125" s="42" t="s">
        <v>353</v>
      </c>
      <c r="CA125" s="42"/>
      <c r="CB125" s="42" t="s">
        <v>353</v>
      </c>
      <c r="CC125" s="42"/>
      <c r="CD125" s="42"/>
      <c r="CE125" s="42"/>
      <c r="CF125" s="42"/>
      <c r="CG125" s="26" t="s">
        <v>866</v>
      </c>
    </row>
    <row r="126" hidden="1" spans="1:85">
      <c r="A126" s="34">
        <v>345</v>
      </c>
      <c r="B126" s="42" t="s">
        <v>869</v>
      </c>
      <c r="C126" s="46" t="s">
        <v>870</v>
      </c>
      <c r="D126" s="42" t="s">
        <v>871</v>
      </c>
      <c r="E126" s="43">
        <v>28.09411</v>
      </c>
      <c r="F126" s="43">
        <v>-13.11487</v>
      </c>
      <c r="G126" s="42" t="s">
        <v>337</v>
      </c>
      <c r="H126" s="37">
        <v>1.8</v>
      </c>
      <c r="I126" s="42" t="s">
        <v>338</v>
      </c>
      <c r="J126" s="42" t="s">
        <v>861</v>
      </c>
      <c r="K126" s="42" t="s">
        <v>317</v>
      </c>
      <c r="L126" s="42" t="s">
        <v>317</v>
      </c>
      <c r="M126" s="42" t="s">
        <v>317</v>
      </c>
      <c r="N126" s="42" t="s">
        <v>318</v>
      </c>
      <c r="O126" s="42" t="s">
        <v>364</v>
      </c>
      <c r="P126" s="42" t="s">
        <v>343</v>
      </c>
      <c r="Q126" s="42" t="s">
        <v>390</v>
      </c>
      <c r="R126" s="42" t="s">
        <v>390</v>
      </c>
      <c r="S126" s="42" t="s">
        <v>321</v>
      </c>
      <c r="T126" s="42" t="s">
        <v>344</v>
      </c>
      <c r="U126" s="42" t="s">
        <v>323</v>
      </c>
      <c r="V126" s="52">
        <v>80</v>
      </c>
      <c r="W126" s="42" t="s">
        <v>366</v>
      </c>
      <c r="X126" s="42" t="s">
        <v>620</v>
      </c>
      <c r="Y126" s="42" t="s">
        <v>2</v>
      </c>
      <c r="Z126" s="42" t="s">
        <v>2</v>
      </c>
      <c r="AA126" s="42" t="s">
        <v>346</v>
      </c>
      <c r="AB126" s="42" t="s">
        <v>347</v>
      </c>
      <c r="AC126" s="42" t="s">
        <v>348</v>
      </c>
      <c r="AD126" s="42" t="s">
        <v>348</v>
      </c>
      <c r="AE126" s="42" t="s">
        <v>476</v>
      </c>
      <c r="AF126" s="42" t="s">
        <v>476</v>
      </c>
      <c r="AG126" s="42">
        <v>15</v>
      </c>
      <c r="AH126" s="42" t="s">
        <v>350</v>
      </c>
      <c r="AI126" s="42">
        <v>0</v>
      </c>
      <c r="AJ126" s="42" t="s">
        <v>351</v>
      </c>
      <c r="AK126" s="42">
        <v>0</v>
      </c>
      <c r="AL126" s="42">
        <v>600</v>
      </c>
      <c r="AM126" s="42" t="s">
        <v>371</v>
      </c>
      <c r="AN126" s="42" t="s">
        <v>372</v>
      </c>
      <c r="AO126" s="42">
        <v>250</v>
      </c>
      <c r="AP126" s="42" t="s">
        <v>384</v>
      </c>
      <c r="AQ126" s="42">
        <v>600</v>
      </c>
      <c r="AR126" s="42">
        <v>2</v>
      </c>
      <c r="AS126" s="42">
        <v>600</v>
      </c>
      <c r="AT126" s="42">
        <v>24</v>
      </c>
      <c r="AU126" s="42" t="s">
        <v>385</v>
      </c>
      <c r="AV126" s="42" t="s">
        <v>385</v>
      </c>
      <c r="AW126" s="42">
        <v>18000</v>
      </c>
      <c r="AX126" s="42">
        <v>18000</v>
      </c>
      <c r="AY126" s="42">
        <v>2</v>
      </c>
      <c r="AZ126" s="51">
        <v>59</v>
      </c>
      <c r="BA126" s="42">
        <v>0</v>
      </c>
      <c r="BB126" s="42">
        <v>1</v>
      </c>
      <c r="BC126" s="42" t="s">
        <v>346</v>
      </c>
      <c r="BD126" s="49" t="s">
        <v>869</v>
      </c>
      <c r="BE126" s="49">
        <v>0</v>
      </c>
      <c r="BF126" s="42">
        <v>0</v>
      </c>
      <c r="BG126" s="42"/>
      <c r="BH126" s="42">
        <v>0</v>
      </c>
      <c r="BI126" s="42" t="s">
        <v>357</v>
      </c>
      <c r="BJ126" s="42" t="s">
        <v>358</v>
      </c>
      <c r="BK126" s="57">
        <v>44778</v>
      </c>
      <c r="BL126" s="42" t="s">
        <v>317</v>
      </c>
      <c r="BM126" s="42" t="s">
        <v>317</v>
      </c>
      <c r="BN126" s="42"/>
      <c r="BO126" s="42"/>
      <c r="BP126" s="42" t="s">
        <v>359</v>
      </c>
      <c r="BQ126" s="42" t="s">
        <v>359</v>
      </c>
      <c r="BR126" s="42" t="s">
        <v>359</v>
      </c>
      <c r="BS126" s="42"/>
      <c r="BT126" s="42" t="s">
        <v>360</v>
      </c>
      <c r="BU126" s="42" t="s">
        <v>317</v>
      </c>
      <c r="BV126" s="42" t="s">
        <v>317</v>
      </c>
      <c r="BW126" s="42"/>
      <c r="BX126" s="42"/>
      <c r="BY126" s="42" t="s">
        <v>353</v>
      </c>
      <c r="BZ126" s="42" t="s">
        <v>353</v>
      </c>
      <c r="CA126" s="42"/>
      <c r="CB126" s="42" t="s">
        <v>353</v>
      </c>
      <c r="CC126" s="42"/>
      <c r="CD126" s="42"/>
      <c r="CE126" s="42"/>
      <c r="CF126" s="42"/>
      <c r="CG126" s="26" t="s">
        <v>870</v>
      </c>
    </row>
    <row r="127" hidden="1" spans="1:85">
      <c r="A127" s="39">
        <v>1646</v>
      </c>
      <c r="B127" s="42" t="s">
        <v>872</v>
      </c>
      <c r="C127" s="46" t="s">
        <v>873</v>
      </c>
      <c r="D127" s="42" t="s">
        <v>874</v>
      </c>
      <c r="E127" s="43">
        <v>28.26425</v>
      </c>
      <c r="F127" s="43">
        <v>-12.56057</v>
      </c>
      <c r="G127" s="42" t="s">
        <v>337</v>
      </c>
      <c r="H127" s="37">
        <v>2</v>
      </c>
      <c r="I127" s="42" t="s">
        <v>338</v>
      </c>
      <c r="J127" s="42" t="s">
        <v>663</v>
      </c>
      <c r="K127" s="42" t="s">
        <v>317</v>
      </c>
      <c r="L127" s="42" t="s">
        <v>317</v>
      </c>
      <c r="M127" s="42" t="s">
        <v>317</v>
      </c>
      <c r="N127" s="42" t="s">
        <v>402</v>
      </c>
      <c r="O127" s="42" t="s">
        <v>342</v>
      </c>
      <c r="P127" s="42" t="s">
        <v>343</v>
      </c>
      <c r="Q127" s="42" t="s">
        <v>320</v>
      </c>
      <c r="R127" s="42" t="s">
        <v>390</v>
      </c>
      <c r="S127" s="42" t="s">
        <v>321</v>
      </c>
      <c r="T127" s="42" t="s">
        <v>344</v>
      </c>
      <c r="U127" s="42" t="s">
        <v>323</v>
      </c>
      <c r="V127" s="52">
        <v>42</v>
      </c>
      <c r="W127" s="42" t="s">
        <v>366</v>
      </c>
      <c r="X127" s="42" t="s">
        <v>801</v>
      </c>
      <c r="Y127" s="42" t="s">
        <v>2</v>
      </c>
      <c r="Z127" s="42" t="s">
        <v>2</v>
      </c>
      <c r="AA127" s="42" t="s">
        <v>346</v>
      </c>
      <c r="AB127" s="42" t="s">
        <v>347</v>
      </c>
      <c r="AC127" s="42" t="s">
        <v>225</v>
      </c>
      <c r="AD127" s="42" t="s">
        <v>225</v>
      </c>
      <c r="AE127" s="42" t="s">
        <v>476</v>
      </c>
      <c r="AF127" s="42" t="s">
        <v>476</v>
      </c>
      <c r="AG127" s="42">
        <v>16</v>
      </c>
      <c r="AH127" s="42" t="s">
        <v>368</v>
      </c>
      <c r="AI127" s="42">
        <v>0</v>
      </c>
      <c r="AJ127" s="42" t="s">
        <v>351</v>
      </c>
      <c r="AK127" s="42">
        <v>0</v>
      </c>
      <c r="AL127" s="42">
        <v>600</v>
      </c>
      <c r="AM127" s="42" t="s">
        <v>371</v>
      </c>
      <c r="AN127" s="42" t="s">
        <v>372</v>
      </c>
      <c r="AO127" s="42">
        <v>250</v>
      </c>
      <c r="AP127" s="42" t="s">
        <v>802</v>
      </c>
      <c r="AQ127" s="42">
        <v>600</v>
      </c>
      <c r="AR127" s="42">
        <v>2</v>
      </c>
      <c r="AS127" s="42">
        <v>600</v>
      </c>
      <c r="AT127" s="42">
        <v>24</v>
      </c>
      <c r="AU127" s="42" t="s">
        <v>385</v>
      </c>
      <c r="AV127" s="42" t="s">
        <v>385</v>
      </c>
      <c r="AW127" s="42">
        <v>18000</v>
      </c>
      <c r="AX127" s="42">
        <v>18000</v>
      </c>
      <c r="AY127" s="42">
        <v>2</v>
      </c>
      <c r="AZ127" s="51">
        <v>89.8</v>
      </c>
      <c r="BA127" s="42">
        <v>0</v>
      </c>
      <c r="BB127" s="42">
        <v>2</v>
      </c>
      <c r="BC127" s="42" t="s">
        <v>375</v>
      </c>
      <c r="BD127" s="49" t="s">
        <v>872</v>
      </c>
      <c r="BE127" s="49" t="s">
        <v>875</v>
      </c>
      <c r="BF127" s="42">
        <v>0</v>
      </c>
      <c r="BG127" s="42"/>
      <c r="BH127" s="42">
        <v>0</v>
      </c>
      <c r="BI127" s="42" t="s">
        <v>357</v>
      </c>
      <c r="BJ127" s="42" t="s">
        <v>358</v>
      </c>
      <c r="BK127" s="57">
        <v>44778</v>
      </c>
      <c r="BL127" s="42" t="s">
        <v>317</v>
      </c>
      <c r="BM127" s="42" t="s">
        <v>317</v>
      </c>
      <c r="BN127" s="42"/>
      <c r="BO127" s="42"/>
      <c r="BP127" s="42" t="s">
        <v>359</v>
      </c>
      <c r="BQ127" s="42" t="s">
        <v>359</v>
      </c>
      <c r="BR127" s="42" t="s">
        <v>359</v>
      </c>
      <c r="BS127" s="42"/>
      <c r="BT127" s="42" t="s">
        <v>360</v>
      </c>
      <c r="BU127" s="42" t="s">
        <v>317</v>
      </c>
      <c r="BV127" s="42" t="s">
        <v>317</v>
      </c>
      <c r="BW127" s="42"/>
      <c r="BX127" s="42"/>
      <c r="BY127" s="42" t="s">
        <v>353</v>
      </c>
      <c r="BZ127" s="42" t="s">
        <v>353</v>
      </c>
      <c r="CA127" s="42"/>
      <c r="CB127" s="42" t="s">
        <v>353</v>
      </c>
      <c r="CC127" s="42"/>
      <c r="CD127" s="42"/>
      <c r="CE127" s="42"/>
      <c r="CF127" s="42"/>
      <c r="CG127" s="26" t="s">
        <v>873</v>
      </c>
    </row>
    <row r="128" hidden="1" spans="1:85">
      <c r="A128" s="39">
        <v>1740</v>
      </c>
      <c r="B128" s="42" t="s">
        <v>876</v>
      </c>
      <c r="C128" s="46" t="s">
        <v>877</v>
      </c>
      <c r="D128" s="42" t="s">
        <v>878</v>
      </c>
      <c r="E128" s="43">
        <v>28.27131667</v>
      </c>
      <c r="F128" s="43">
        <v>-12.55441667</v>
      </c>
      <c r="G128" s="42" t="s">
        <v>337</v>
      </c>
      <c r="H128" s="37">
        <v>1.8</v>
      </c>
      <c r="I128" s="42" t="s">
        <v>338</v>
      </c>
      <c r="J128" s="42" t="s">
        <v>663</v>
      </c>
      <c r="K128" s="42" t="s">
        <v>317</v>
      </c>
      <c r="L128" s="42" t="s">
        <v>317</v>
      </c>
      <c r="M128" s="42" t="s">
        <v>317</v>
      </c>
      <c r="N128" s="42" t="s">
        <v>341</v>
      </c>
      <c r="O128" s="42" t="s">
        <v>342</v>
      </c>
      <c r="P128" s="42" t="s">
        <v>343</v>
      </c>
      <c r="Q128" s="42" t="s">
        <v>320</v>
      </c>
      <c r="R128" s="42" t="s">
        <v>320</v>
      </c>
      <c r="S128" s="42" t="s">
        <v>321</v>
      </c>
      <c r="T128" s="42" t="s">
        <v>344</v>
      </c>
      <c r="U128" s="42" t="s">
        <v>323</v>
      </c>
      <c r="V128" s="52">
        <v>48</v>
      </c>
      <c r="W128" s="42" t="s">
        <v>366</v>
      </c>
      <c r="X128" s="42" t="s">
        <v>801</v>
      </c>
      <c r="Y128" s="42" t="s">
        <v>2</v>
      </c>
      <c r="Z128" s="42" t="s">
        <v>2</v>
      </c>
      <c r="AA128" s="42" t="s">
        <v>346</v>
      </c>
      <c r="AB128" s="42" t="s">
        <v>347</v>
      </c>
      <c r="AC128" s="42" t="s">
        <v>225</v>
      </c>
      <c r="AD128" s="42" t="s">
        <v>225</v>
      </c>
      <c r="AE128" s="42" t="s">
        <v>403</v>
      </c>
      <c r="AF128" s="42" t="s">
        <v>403</v>
      </c>
      <c r="AG128" s="42">
        <v>15</v>
      </c>
      <c r="AH128" s="42" t="s">
        <v>350</v>
      </c>
      <c r="AI128" s="42">
        <v>0</v>
      </c>
      <c r="AJ128" s="42" t="s">
        <v>351</v>
      </c>
      <c r="AK128" s="42">
        <v>0</v>
      </c>
      <c r="AL128" s="42">
        <v>400</v>
      </c>
      <c r="AM128" s="42" t="s">
        <v>371</v>
      </c>
      <c r="AN128" s="42" t="s">
        <v>372</v>
      </c>
      <c r="AO128" s="42">
        <v>250</v>
      </c>
      <c r="AP128" s="42" t="s">
        <v>384</v>
      </c>
      <c r="AQ128" s="42">
        <v>600</v>
      </c>
      <c r="AR128" s="42">
        <v>2</v>
      </c>
      <c r="AS128" s="42">
        <v>600</v>
      </c>
      <c r="AT128" s="42">
        <v>24</v>
      </c>
      <c r="AU128" s="42" t="s">
        <v>385</v>
      </c>
      <c r="AV128" s="42" t="s">
        <v>385</v>
      </c>
      <c r="AW128" s="42">
        <v>18000</v>
      </c>
      <c r="AX128" s="42">
        <v>18000</v>
      </c>
      <c r="AY128" s="42">
        <v>2</v>
      </c>
      <c r="AZ128" s="51">
        <v>45.6</v>
      </c>
      <c r="BA128" s="42">
        <v>0</v>
      </c>
      <c r="BB128" s="42">
        <v>1</v>
      </c>
      <c r="BC128" s="42" t="s">
        <v>346</v>
      </c>
      <c r="BD128" s="49" t="s">
        <v>876</v>
      </c>
      <c r="BE128" s="49">
        <v>0</v>
      </c>
      <c r="BF128" s="42">
        <v>0</v>
      </c>
      <c r="BG128" s="42"/>
      <c r="BH128" s="42">
        <v>0</v>
      </c>
      <c r="BI128" s="42" t="s">
        <v>357</v>
      </c>
      <c r="BJ128" s="42" t="s">
        <v>358</v>
      </c>
      <c r="BK128" s="57">
        <v>44778</v>
      </c>
      <c r="BL128" s="42" t="s">
        <v>317</v>
      </c>
      <c r="BM128" s="42" t="s">
        <v>317</v>
      </c>
      <c r="BN128" s="42"/>
      <c r="BO128" s="42"/>
      <c r="BP128" s="42" t="s">
        <v>359</v>
      </c>
      <c r="BQ128" s="42" t="s">
        <v>359</v>
      </c>
      <c r="BR128" s="42" t="s">
        <v>359</v>
      </c>
      <c r="BS128" s="42"/>
      <c r="BT128" s="42" t="s">
        <v>360</v>
      </c>
      <c r="BU128" s="42" t="s">
        <v>317</v>
      </c>
      <c r="BV128" s="42" t="s">
        <v>317</v>
      </c>
      <c r="BW128" s="42"/>
      <c r="BX128" s="42"/>
      <c r="BY128" s="42" t="s">
        <v>353</v>
      </c>
      <c r="BZ128" s="42" t="s">
        <v>353</v>
      </c>
      <c r="CA128" s="42"/>
      <c r="CB128" s="42" t="s">
        <v>353</v>
      </c>
      <c r="CC128" s="42"/>
      <c r="CD128" s="42"/>
      <c r="CE128" s="42"/>
      <c r="CF128" s="42"/>
      <c r="CG128" s="26" t="s">
        <v>877</v>
      </c>
    </row>
    <row r="129" hidden="1" spans="1:85">
      <c r="A129" s="39">
        <v>570</v>
      </c>
      <c r="B129" s="42" t="s">
        <v>879</v>
      </c>
      <c r="C129" s="46" t="s">
        <v>880</v>
      </c>
      <c r="D129" s="42" t="s">
        <v>881</v>
      </c>
      <c r="E129" s="43">
        <v>28.0891</v>
      </c>
      <c r="F129" s="43">
        <v>-12.8526</v>
      </c>
      <c r="G129" s="42" t="s">
        <v>337</v>
      </c>
      <c r="H129" s="37">
        <v>2.5</v>
      </c>
      <c r="I129" s="42" t="s">
        <v>338</v>
      </c>
      <c r="J129" s="42" t="s">
        <v>781</v>
      </c>
      <c r="K129" s="42" t="s">
        <v>317</v>
      </c>
      <c r="L129" s="42" t="s">
        <v>340</v>
      </c>
      <c r="M129" s="42" t="s">
        <v>317</v>
      </c>
      <c r="N129" s="42" t="s">
        <v>402</v>
      </c>
      <c r="O129" s="42" t="s">
        <v>364</v>
      </c>
      <c r="P129" s="42" t="s">
        <v>380</v>
      </c>
      <c r="Q129" s="42" t="s">
        <v>320</v>
      </c>
      <c r="R129" s="42" t="s">
        <v>320</v>
      </c>
      <c r="S129" s="42" t="s">
        <v>321</v>
      </c>
      <c r="T129" s="42" t="s">
        <v>344</v>
      </c>
      <c r="U129" s="42" t="s">
        <v>323</v>
      </c>
      <c r="V129" s="52">
        <v>54</v>
      </c>
      <c r="W129" s="42" t="s">
        <v>366</v>
      </c>
      <c r="X129" s="42" t="s">
        <v>620</v>
      </c>
      <c r="Y129" s="42" t="s">
        <v>2</v>
      </c>
      <c r="Z129" s="42" t="s">
        <v>2</v>
      </c>
      <c r="AA129" s="42" t="s">
        <v>346</v>
      </c>
      <c r="AB129" s="42" t="s">
        <v>347</v>
      </c>
      <c r="AC129" s="42" t="s">
        <v>348</v>
      </c>
      <c r="AD129" s="42" t="s">
        <v>348</v>
      </c>
      <c r="AE129" s="42" t="s">
        <v>561</v>
      </c>
      <c r="AF129" s="42" t="s">
        <v>561</v>
      </c>
      <c r="AG129" s="42">
        <v>20</v>
      </c>
      <c r="AH129" s="42" t="s">
        <v>350</v>
      </c>
      <c r="AI129" s="42">
        <v>0</v>
      </c>
      <c r="AJ129" s="42" t="s">
        <v>370</v>
      </c>
      <c r="AK129" s="42">
        <v>0</v>
      </c>
      <c r="AL129" s="42">
        <v>1000</v>
      </c>
      <c r="AM129" s="42" t="s">
        <v>332</v>
      </c>
      <c r="AN129" s="42" t="s">
        <v>352</v>
      </c>
      <c r="AO129" s="42">
        <v>400</v>
      </c>
      <c r="AP129" s="42" t="s">
        <v>384</v>
      </c>
      <c r="AQ129" s="42">
        <v>600</v>
      </c>
      <c r="AR129" s="42">
        <v>2</v>
      </c>
      <c r="AS129" s="42">
        <v>600</v>
      </c>
      <c r="AT129" s="42">
        <v>24</v>
      </c>
      <c r="AU129" s="42" t="s">
        <v>385</v>
      </c>
      <c r="AV129" s="42" t="s">
        <v>385</v>
      </c>
      <c r="AW129" s="42">
        <v>18000</v>
      </c>
      <c r="AX129" s="42">
        <v>18000</v>
      </c>
      <c r="AY129" s="42">
        <v>2</v>
      </c>
      <c r="AZ129" s="51">
        <v>109.7</v>
      </c>
      <c r="BA129" s="42">
        <v>0</v>
      </c>
      <c r="BB129" s="42">
        <v>2</v>
      </c>
      <c r="BC129" s="42" t="s">
        <v>398</v>
      </c>
      <c r="BD129" s="49" t="s">
        <v>879</v>
      </c>
      <c r="BE129" s="49">
        <v>0</v>
      </c>
      <c r="BF129" s="42">
        <v>0</v>
      </c>
      <c r="BG129" s="42"/>
      <c r="BH129" s="42">
        <v>0</v>
      </c>
      <c r="BI129" s="42" t="s">
        <v>357</v>
      </c>
      <c r="BJ129" s="42" t="s">
        <v>358</v>
      </c>
      <c r="BK129" s="57">
        <v>44778</v>
      </c>
      <c r="BL129" s="42" t="s">
        <v>317</v>
      </c>
      <c r="BM129" s="42" t="s">
        <v>317</v>
      </c>
      <c r="BN129" s="42"/>
      <c r="BO129" s="42"/>
      <c r="BP129" s="42" t="s">
        <v>359</v>
      </c>
      <c r="BQ129" s="42" t="s">
        <v>359</v>
      </c>
      <c r="BR129" s="42" t="s">
        <v>359</v>
      </c>
      <c r="BS129" s="42"/>
      <c r="BT129" s="42" t="s">
        <v>360</v>
      </c>
      <c r="BU129" s="42" t="s">
        <v>317</v>
      </c>
      <c r="BV129" s="42" t="s">
        <v>317</v>
      </c>
      <c r="BW129" s="42"/>
      <c r="BX129" s="42"/>
      <c r="BY129" s="42" t="s">
        <v>353</v>
      </c>
      <c r="BZ129" s="42" t="s">
        <v>353</v>
      </c>
      <c r="CA129" s="42"/>
      <c r="CB129" s="42" t="s">
        <v>353</v>
      </c>
      <c r="CC129" s="42"/>
      <c r="CD129" s="42"/>
      <c r="CE129" s="42"/>
      <c r="CF129" s="42"/>
      <c r="CG129" s="26" t="s">
        <v>880</v>
      </c>
    </row>
    <row r="130" hidden="1" spans="1:85">
      <c r="A130" s="34">
        <v>147</v>
      </c>
      <c r="B130" s="42" t="s">
        <v>882</v>
      </c>
      <c r="C130" s="46" t="s">
        <v>883</v>
      </c>
      <c r="D130" s="42" t="s">
        <v>884</v>
      </c>
      <c r="E130" s="43">
        <v>28.08908</v>
      </c>
      <c r="F130" s="43">
        <v>-12.83095</v>
      </c>
      <c r="G130" s="42" t="s">
        <v>337</v>
      </c>
      <c r="H130" s="37">
        <v>1.5</v>
      </c>
      <c r="I130" s="42" t="s">
        <v>338</v>
      </c>
      <c r="J130" s="42" t="s">
        <v>781</v>
      </c>
      <c r="K130" s="42" t="s">
        <v>340</v>
      </c>
      <c r="L130" s="42" t="s">
        <v>317</v>
      </c>
      <c r="M130" s="42" t="s">
        <v>317</v>
      </c>
      <c r="N130" s="42" t="s">
        <v>402</v>
      </c>
      <c r="O130" s="42" t="s">
        <v>342</v>
      </c>
      <c r="P130" s="42" t="s">
        <v>380</v>
      </c>
      <c r="Q130" s="42" t="s">
        <v>320</v>
      </c>
      <c r="R130" s="42" t="s">
        <v>320</v>
      </c>
      <c r="S130" s="42" t="s">
        <v>321</v>
      </c>
      <c r="T130" s="42" t="s">
        <v>344</v>
      </c>
      <c r="U130" s="42" t="s">
        <v>323</v>
      </c>
      <c r="V130" s="52">
        <v>60</v>
      </c>
      <c r="W130" s="42" t="s">
        <v>366</v>
      </c>
      <c r="X130" s="42" t="s">
        <v>620</v>
      </c>
      <c r="Y130" s="42" t="s">
        <v>2</v>
      </c>
      <c r="Z130" s="42" t="s">
        <v>2</v>
      </c>
      <c r="AA130" s="42" t="s">
        <v>346</v>
      </c>
      <c r="AB130" s="42" t="s">
        <v>347</v>
      </c>
      <c r="AC130" s="42" t="s">
        <v>348</v>
      </c>
      <c r="AD130" s="42" t="s">
        <v>348</v>
      </c>
      <c r="AE130" s="42" t="s">
        <v>885</v>
      </c>
      <c r="AF130" s="42" t="s">
        <v>885</v>
      </c>
      <c r="AG130" s="42">
        <v>13</v>
      </c>
      <c r="AH130" s="42" t="s">
        <v>350</v>
      </c>
      <c r="AI130" s="42">
        <v>0</v>
      </c>
      <c r="AJ130" s="42" t="s">
        <v>351</v>
      </c>
      <c r="AK130" s="42">
        <v>0</v>
      </c>
      <c r="AL130" s="42">
        <v>600</v>
      </c>
      <c r="AM130" s="42" t="s">
        <v>371</v>
      </c>
      <c r="AN130" s="42" t="s">
        <v>372</v>
      </c>
      <c r="AO130" s="42">
        <v>250</v>
      </c>
      <c r="AP130" s="42" t="s">
        <v>524</v>
      </c>
      <c r="AQ130" s="42">
        <v>600</v>
      </c>
      <c r="AR130" s="42">
        <v>2</v>
      </c>
      <c r="AS130" s="42">
        <v>600</v>
      </c>
      <c r="AT130" s="42">
        <v>24</v>
      </c>
      <c r="AU130" s="42" t="s">
        <v>385</v>
      </c>
      <c r="AV130" s="42" t="s">
        <v>385</v>
      </c>
      <c r="AW130" s="42">
        <v>18000</v>
      </c>
      <c r="AX130" s="42">
        <v>18000</v>
      </c>
      <c r="AY130" s="42">
        <v>2</v>
      </c>
      <c r="AZ130" s="51">
        <v>65</v>
      </c>
      <c r="BA130" s="42">
        <v>0</v>
      </c>
      <c r="BB130" s="42">
        <v>1</v>
      </c>
      <c r="BC130" s="42" t="s">
        <v>346</v>
      </c>
      <c r="BD130" s="49" t="s">
        <v>882</v>
      </c>
      <c r="BE130" s="49">
        <v>0</v>
      </c>
      <c r="BF130" s="42">
        <v>0</v>
      </c>
      <c r="BG130" s="42"/>
      <c r="BH130" s="42">
        <v>0</v>
      </c>
      <c r="BI130" s="42" t="s">
        <v>357</v>
      </c>
      <c r="BJ130" s="42" t="s">
        <v>358</v>
      </c>
      <c r="BK130" s="57">
        <v>44778</v>
      </c>
      <c r="BL130" s="42" t="s">
        <v>317</v>
      </c>
      <c r="BM130" s="42" t="s">
        <v>317</v>
      </c>
      <c r="BN130" s="42"/>
      <c r="BO130" s="42"/>
      <c r="BP130" s="42" t="s">
        <v>359</v>
      </c>
      <c r="BQ130" s="42" t="s">
        <v>359</v>
      </c>
      <c r="BR130" s="42" t="s">
        <v>359</v>
      </c>
      <c r="BS130" s="42"/>
      <c r="BT130" s="42" t="s">
        <v>360</v>
      </c>
      <c r="BU130" s="42" t="s">
        <v>317</v>
      </c>
      <c r="BV130" s="42" t="s">
        <v>317</v>
      </c>
      <c r="BW130" s="42"/>
      <c r="BX130" s="42"/>
      <c r="BY130" s="42" t="s">
        <v>353</v>
      </c>
      <c r="BZ130" s="42" t="s">
        <v>353</v>
      </c>
      <c r="CA130" s="42"/>
      <c r="CB130" s="42" t="s">
        <v>353</v>
      </c>
      <c r="CC130" s="42"/>
      <c r="CD130" s="42"/>
      <c r="CE130" s="42"/>
      <c r="CF130" s="42"/>
      <c r="CG130" s="26" t="s">
        <v>883</v>
      </c>
    </row>
    <row r="131" hidden="1" spans="1:85">
      <c r="A131" s="39">
        <v>568</v>
      </c>
      <c r="B131" s="42" t="s">
        <v>886</v>
      </c>
      <c r="C131" s="46" t="s">
        <v>887</v>
      </c>
      <c r="D131" s="42" t="s">
        <v>888</v>
      </c>
      <c r="E131" s="43">
        <v>28.08199</v>
      </c>
      <c r="F131" s="43">
        <v>-12.85005</v>
      </c>
      <c r="G131" s="42" t="s">
        <v>337</v>
      </c>
      <c r="H131" s="37">
        <v>2.5</v>
      </c>
      <c r="I131" s="42" t="s">
        <v>338</v>
      </c>
      <c r="J131" s="42" t="s">
        <v>781</v>
      </c>
      <c r="K131" s="42" t="s">
        <v>340</v>
      </c>
      <c r="L131" s="42" t="s">
        <v>317</v>
      </c>
      <c r="M131" s="42" t="s">
        <v>317</v>
      </c>
      <c r="N131" s="42" t="s">
        <v>402</v>
      </c>
      <c r="O131" s="42" t="s">
        <v>364</v>
      </c>
      <c r="P131" s="42" t="s">
        <v>343</v>
      </c>
      <c r="Q131" s="42" t="s">
        <v>320</v>
      </c>
      <c r="R131" s="42" t="s">
        <v>320</v>
      </c>
      <c r="S131" s="42" t="s">
        <v>321</v>
      </c>
      <c r="T131" s="42" t="s">
        <v>344</v>
      </c>
      <c r="U131" s="42" t="s">
        <v>323</v>
      </c>
      <c r="V131" s="52">
        <v>36</v>
      </c>
      <c r="W131" s="42" t="s">
        <v>325</v>
      </c>
      <c r="X131" s="42" t="s">
        <v>620</v>
      </c>
      <c r="Y131" s="42" t="s">
        <v>2</v>
      </c>
      <c r="Z131" s="42" t="s">
        <v>2</v>
      </c>
      <c r="AA131" s="42" t="s">
        <v>346</v>
      </c>
      <c r="AB131" s="42" t="s">
        <v>347</v>
      </c>
      <c r="AC131" s="42" t="s">
        <v>348</v>
      </c>
      <c r="AD131" s="42" t="s">
        <v>348</v>
      </c>
      <c r="AE131" s="42" t="s">
        <v>382</v>
      </c>
      <c r="AF131" s="42" t="s">
        <v>382</v>
      </c>
      <c r="AG131" s="42">
        <v>20</v>
      </c>
      <c r="AH131" s="42" t="s">
        <v>350</v>
      </c>
      <c r="AI131" s="42">
        <v>0</v>
      </c>
      <c r="AJ131" s="42" t="s">
        <v>351</v>
      </c>
      <c r="AK131" s="42">
        <v>0</v>
      </c>
      <c r="AL131" s="42">
        <v>600</v>
      </c>
      <c r="AM131" s="42" t="s">
        <v>332</v>
      </c>
      <c r="AN131" s="42" t="s">
        <v>404</v>
      </c>
      <c r="AO131" s="42">
        <v>750</v>
      </c>
      <c r="AP131" s="42" t="s">
        <v>333</v>
      </c>
      <c r="AQ131" s="42">
        <v>500</v>
      </c>
      <c r="AR131" s="42">
        <v>48</v>
      </c>
      <c r="AS131" s="42">
        <v>100</v>
      </c>
      <c r="AT131" s="42">
        <f>AQ131/AS131</f>
        <v>5</v>
      </c>
      <c r="AU131" s="42" t="s">
        <v>327</v>
      </c>
      <c r="AV131" s="42" t="s">
        <v>327</v>
      </c>
      <c r="AW131" s="42" t="s">
        <v>327</v>
      </c>
      <c r="AX131" s="42" t="s">
        <v>353</v>
      </c>
      <c r="AY131" s="42" t="s">
        <v>327</v>
      </c>
      <c r="AZ131" s="51">
        <v>50</v>
      </c>
      <c r="BA131" s="42">
        <v>0</v>
      </c>
      <c r="BB131" s="42">
        <v>3</v>
      </c>
      <c r="BC131" s="42" t="s">
        <v>354</v>
      </c>
      <c r="BD131" s="49" t="s">
        <v>886</v>
      </c>
      <c r="BE131" s="49" t="s">
        <v>889</v>
      </c>
      <c r="BF131" s="42">
        <v>0</v>
      </c>
      <c r="BG131" s="42"/>
      <c r="BH131" s="42">
        <v>0</v>
      </c>
      <c r="BI131" s="42" t="s">
        <v>357</v>
      </c>
      <c r="BJ131" s="42" t="s">
        <v>358</v>
      </c>
      <c r="BK131" s="57">
        <v>44778</v>
      </c>
      <c r="BL131" s="42" t="s">
        <v>317</v>
      </c>
      <c r="BM131" s="42" t="s">
        <v>317</v>
      </c>
      <c r="BN131" s="42"/>
      <c r="BO131" s="42"/>
      <c r="BP131" s="42" t="s">
        <v>359</v>
      </c>
      <c r="BQ131" s="42" t="s">
        <v>359</v>
      </c>
      <c r="BR131" s="42" t="s">
        <v>359</v>
      </c>
      <c r="BS131" s="42"/>
      <c r="BT131" s="42" t="s">
        <v>360</v>
      </c>
      <c r="BU131" s="42" t="s">
        <v>317</v>
      </c>
      <c r="BV131" s="42" t="s">
        <v>317</v>
      </c>
      <c r="BW131" s="42"/>
      <c r="BX131" s="42"/>
      <c r="BY131" s="42" t="s">
        <v>353</v>
      </c>
      <c r="BZ131" s="42" t="s">
        <v>353</v>
      </c>
      <c r="CA131" s="42"/>
      <c r="CB131" s="42" t="s">
        <v>353</v>
      </c>
      <c r="CC131" s="42"/>
      <c r="CD131" s="42"/>
      <c r="CE131" s="42"/>
      <c r="CF131" s="42"/>
      <c r="CG131" s="26" t="s">
        <v>887</v>
      </c>
    </row>
    <row r="132" hidden="1" spans="1:85">
      <c r="A132" s="34">
        <v>1199</v>
      </c>
      <c r="B132" s="42" t="s">
        <v>890</v>
      </c>
      <c r="C132" s="46" t="s">
        <v>891</v>
      </c>
      <c r="D132" s="42" t="s">
        <v>892</v>
      </c>
      <c r="E132" s="43">
        <v>28.26146</v>
      </c>
      <c r="F132" s="43">
        <v>-12.54996</v>
      </c>
      <c r="G132" s="42" t="s">
        <v>337</v>
      </c>
      <c r="H132" s="37">
        <v>2</v>
      </c>
      <c r="I132" s="42" t="s">
        <v>338</v>
      </c>
      <c r="J132" s="42" t="s">
        <v>663</v>
      </c>
      <c r="K132" s="42" t="s">
        <v>340</v>
      </c>
      <c r="L132" s="42" t="s">
        <v>317</v>
      </c>
      <c r="M132" s="42" t="s">
        <v>317</v>
      </c>
      <c r="N132" s="42" t="s">
        <v>341</v>
      </c>
      <c r="O132" s="42" t="s">
        <v>364</v>
      </c>
      <c r="P132" s="42" t="s">
        <v>365</v>
      </c>
      <c r="Q132" s="42" t="s">
        <v>390</v>
      </c>
      <c r="R132" s="42" t="s">
        <v>320</v>
      </c>
      <c r="S132" s="42" t="s">
        <v>321</v>
      </c>
      <c r="T132" s="42" t="s">
        <v>344</v>
      </c>
      <c r="U132" s="42" t="s">
        <v>323</v>
      </c>
      <c r="V132" s="52">
        <v>36</v>
      </c>
      <c r="W132" s="42" t="s">
        <v>366</v>
      </c>
      <c r="X132" s="42" t="s">
        <v>801</v>
      </c>
      <c r="Y132" s="42" t="s">
        <v>2</v>
      </c>
      <c r="Z132" s="42" t="s">
        <v>2</v>
      </c>
      <c r="AA132" s="42" t="s">
        <v>346</v>
      </c>
      <c r="AB132" s="42" t="s">
        <v>347</v>
      </c>
      <c r="AC132" s="42" t="s">
        <v>225</v>
      </c>
      <c r="AD132" s="42" t="s">
        <v>225</v>
      </c>
      <c r="AE132" s="42" t="s">
        <v>368</v>
      </c>
      <c r="AF132" s="42" t="s">
        <v>368</v>
      </c>
      <c r="AG132" s="42">
        <v>16</v>
      </c>
      <c r="AH132" s="42" t="s">
        <v>368</v>
      </c>
      <c r="AI132" s="42" t="s">
        <v>369</v>
      </c>
      <c r="AJ132" s="42" t="s">
        <v>370</v>
      </c>
      <c r="AK132" s="42">
        <v>0</v>
      </c>
      <c r="AL132" s="42">
        <v>600</v>
      </c>
      <c r="AM132" s="42" t="s">
        <v>371</v>
      </c>
      <c r="AN132" s="42" t="s">
        <v>372</v>
      </c>
      <c r="AO132" s="42">
        <v>250</v>
      </c>
      <c r="AP132" s="42" t="s">
        <v>384</v>
      </c>
      <c r="AQ132" s="42">
        <v>600</v>
      </c>
      <c r="AR132" s="42">
        <v>2</v>
      </c>
      <c r="AS132" s="42">
        <v>600</v>
      </c>
      <c r="AT132" s="42">
        <v>24</v>
      </c>
      <c r="AU132" s="42" t="s">
        <v>385</v>
      </c>
      <c r="AV132" s="42" t="s">
        <v>385</v>
      </c>
      <c r="AW132" s="42">
        <v>18000</v>
      </c>
      <c r="AX132" s="42">
        <v>18000</v>
      </c>
      <c r="AY132" s="42">
        <v>2</v>
      </c>
      <c r="AZ132" s="51">
        <v>91.5</v>
      </c>
      <c r="BA132" s="42">
        <v>0</v>
      </c>
      <c r="BB132" s="42">
        <v>4</v>
      </c>
      <c r="BC132" s="42" t="s">
        <v>893</v>
      </c>
      <c r="BD132" s="49" t="s">
        <v>890</v>
      </c>
      <c r="BE132" s="49" t="s">
        <v>894</v>
      </c>
      <c r="BF132" s="42">
        <v>0</v>
      </c>
      <c r="BG132" s="42"/>
      <c r="BH132" s="42">
        <v>0</v>
      </c>
      <c r="BI132" s="42" t="s">
        <v>357</v>
      </c>
      <c r="BJ132" s="42" t="s">
        <v>358</v>
      </c>
      <c r="BK132" s="57">
        <v>44778</v>
      </c>
      <c r="BL132" s="42" t="s">
        <v>317</v>
      </c>
      <c r="BM132" s="42" t="s">
        <v>317</v>
      </c>
      <c r="BN132" s="42"/>
      <c r="BO132" s="42"/>
      <c r="BP132" s="42" t="s">
        <v>359</v>
      </c>
      <c r="BQ132" s="42" t="s">
        <v>359</v>
      </c>
      <c r="BR132" s="42" t="s">
        <v>359</v>
      </c>
      <c r="BS132" s="42"/>
      <c r="BT132" s="42" t="s">
        <v>340</v>
      </c>
      <c r="BU132" s="42" t="s">
        <v>317</v>
      </c>
      <c r="BV132" s="42" t="s">
        <v>317</v>
      </c>
      <c r="BW132" s="42"/>
      <c r="BX132" s="42"/>
      <c r="BY132" s="42" t="s">
        <v>353</v>
      </c>
      <c r="BZ132" s="42" t="s">
        <v>353</v>
      </c>
      <c r="CA132" s="42"/>
      <c r="CB132" s="42" t="s">
        <v>353</v>
      </c>
      <c r="CC132" s="42"/>
      <c r="CD132" s="42"/>
      <c r="CE132" s="42"/>
      <c r="CF132" s="42"/>
      <c r="CG132" s="26" t="s">
        <v>891</v>
      </c>
    </row>
    <row r="133" hidden="1" spans="1:85">
      <c r="A133" s="34">
        <v>1363</v>
      </c>
      <c r="B133" s="42" t="s">
        <v>895</v>
      </c>
      <c r="C133" s="46" t="s">
        <v>896</v>
      </c>
      <c r="D133" s="42" t="s">
        <v>897</v>
      </c>
      <c r="E133" s="43">
        <v>28.24794</v>
      </c>
      <c r="F133" s="43">
        <v>-12.56187</v>
      </c>
      <c r="G133" s="42" t="s">
        <v>337</v>
      </c>
      <c r="H133" s="37">
        <v>1.8</v>
      </c>
      <c r="I133" s="42" t="s">
        <v>338</v>
      </c>
      <c r="J133" s="42" t="s">
        <v>663</v>
      </c>
      <c r="K133" s="42" t="s">
        <v>317</v>
      </c>
      <c r="L133" s="42" t="s">
        <v>340</v>
      </c>
      <c r="M133" s="42" t="s">
        <v>317</v>
      </c>
      <c r="N133" s="42" t="s">
        <v>402</v>
      </c>
      <c r="O133" s="42" t="s">
        <v>364</v>
      </c>
      <c r="P133" s="42" t="s">
        <v>343</v>
      </c>
      <c r="Q133" s="42" t="s">
        <v>320</v>
      </c>
      <c r="R133" s="42" t="s">
        <v>381</v>
      </c>
      <c r="S133" s="42" t="s">
        <v>321</v>
      </c>
      <c r="T133" s="42" t="s">
        <v>344</v>
      </c>
      <c r="U133" s="42" t="s">
        <v>323</v>
      </c>
      <c r="V133" s="52">
        <v>36</v>
      </c>
      <c r="W133" s="42" t="s">
        <v>325</v>
      </c>
      <c r="X133" s="42" t="s">
        <v>801</v>
      </c>
      <c r="Y133" s="42" t="s">
        <v>2</v>
      </c>
      <c r="Z133" s="42" t="s">
        <v>2</v>
      </c>
      <c r="AA133" s="42" t="s">
        <v>346</v>
      </c>
      <c r="AB133" s="42" t="s">
        <v>347</v>
      </c>
      <c r="AC133" s="42" t="s">
        <v>225</v>
      </c>
      <c r="AD133" s="42" t="s">
        <v>225</v>
      </c>
      <c r="AE133" s="42" t="s">
        <v>349</v>
      </c>
      <c r="AF133" s="42" t="s">
        <v>349</v>
      </c>
      <c r="AG133" s="42">
        <v>15</v>
      </c>
      <c r="AH133" s="42" t="s">
        <v>350</v>
      </c>
      <c r="AI133" s="42">
        <v>0</v>
      </c>
      <c r="AJ133" s="42" t="s">
        <v>351</v>
      </c>
      <c r="AK133" s="42">
        <v>0</v>
      </c>
      <c r="AL133" s="42">
        <v>600</v>
      </c>
      <c r="AM133" s="42" t="s">
        <v>371</v>
      </c>
      <c r="AN133" s="42" t="s">
        <v>372</v>
      </c>
      <c r="AO133" s="42">
        <v>250</v>
      </c>
      <c r="AP133" s="42" t="s">
        <v>384</v>
      </c>
      <c r="AQ133" s="42">
        <v>600</v>
      </c>
      <c r="AR133" s="42">
        <v>2</v>
      </c>
      <c r="AS133" s="42">
        <v>600</v>
      </c>
      <c r="AT133" s="42">
        <v>24</v>
      </c>
      <c r="AU133" s="42" t="s">
        <v>327</v>
      </c>
      <c r="AV133" s="42" t="s">
        <v>327</v>
      </c>
      <c r="AW133" s="42" t="s">
        <v>327</v>
      </c>
      <c r="AX133" s="42" t="s">
        <v>353</v>
      </c>
      <c r="AY133" s="42" t="s">
        <v>327</v>
      </c>
      <c r="AZ133" s="51">
        <v>75.2</v>
      </c>
      <c r="BA133" s="42">
        <v>0</v>
      </c>
      <c r="BB133" s="42">
        <v>1</v>
      </c>
      <c r="BC133" s="42" t="s">
        <v>346</v>
      </c>
      <c r="BD133" s="49" t="s">
        <v>895</v>
      </c>
      <c r="BE133" s="49">
        <v>0</v>
      </c>
      <c r="BF133" s="42">
        <v>0</v>
      </c>
      <c r="BG133" s="42"/>
      <c r="BH133" s="42">
        <v>0</v>
      </c>
      <c r="BI133" s="42" t="s">
        <v>357</v>
      </c>
      <c r="BJ133" s="42" t="s">
        <v>358</v>
      </c>
      <c r="BK133" s="57">
        <v>44778</v>
      </c>
      <c r="BL133" s="42" t="s">
        <v>317</v>
      </c>
      <c r="BM133" s="42" t="s">
        <v>317</v>
      </c>
      <c r="BN133" s="42"/>
      <c r="BO133" s="42"/>
      <c r="BP133" s="42" t="s">
        <v>359</v>
      </c>
      <c r="BQ133" s="42" t="s">
        <v>359</v>
      </c>
      <c r="BR133" s="42" t="s">
        <v>359</v>
      </c>
      <c r="BS133" s="42"/>
      <c r="BT133" s="42" t="s">
        <v>360</v>
      </c>
      <c r="BU133" s="42" t="s">
        <v>317</v>
      </c>
      <c r="BV133" s="42" t="s">
        <v>317</v>
      </c>
      <c r="BW133" s="42"/>
      <c r="BX133" s="42"/>
      <c r="BY133" s="42" t="s">
        <v>353</v>
      </c>
      <c r="BZ133" s="42" t="s">
        <v>353</v>
      </c>
      <c r="CA133" s="42"/>
      <c r="CB133" s="42" t="s">
        <v>353</v>
      </c>
      <c r="CC133" s="42"/>
      <c r="CD133" s="42"/>
      <c r="CE133" s="42"/>
      <c r="CF133" s="42"/>
      <c r="CG133" s="26" t="s">
        <v>896</v>
      </c>
    </row>
    <row r="134" hidden="1" spans="1:85">
      <c r="A134" s="34">
        <v>1463</v>
      </c>
      <c r="B134" s="42" t="s">
        <v>898</v>
      </c>
      <c r="C134" s="46" t="s">
        <v>899</v>
      </c>
      <c r="D134" s="42" t="s">
        <v>900</v>
      </c>
      <c r="E134" s="43">
        <v>28.26178</v>
      </c>
      <c r="F134" s="43">
        <v>-13.40688</v>
      </c>
      <c r="G134" s="42" t="s">
        <v>337</v>
      </c>
      <c r="H134" s="37">
        <v>2</v>
      </c>
      <c r="I134" s="42" t="s">
        <v>338</v>
      </c>
      <c r="J134" s="42" t="s">
        <v>534</v>
      </c>
      <c r="K134" s="42" t="s">
        <v>317</v>
      </c>
      <c r="L134" s="42" t="s">
        <v>317</v>
      </c>
      <c r="M134" s="42" t="s">
        <v>317</v>
      </c>
      <c r="N134" s="42" t="s">
        <v>318</v>
      </c>
      <c r="O134" s="42" t="s">
        <v>364</v>
      </c>
      <c r="P134" s="42" t="s">
        <v>365</v>
      </c>
      <c r="Q134" s="42" t="s">
        <v>320</v>
      </c>
      <c r="R134" s="42" t="s">
        <v>381</v>
      </c>
      <c r="S134" s="42" t="s">
        <v>321</v>
      </c>
      <c r="T134" s="42" t="s">
        <v>344</v>
      </c>
      <c r="U134" s="42" t="s">
        <v>323</v>
      </c>
      <c r="V134" s="52">
        <v>36</v>
      </c>
      <c r="W134" s="42" t="s">
        <v>366</v>
      </c>
      <c r="X134" s="42" t="s">
        <v>546</v>
      </c>
      <c r="Y134" s="42" t="s">
        <v>2</v>
      </c>
      <c r="Z134" s="42" t="s">
        <v>2</v>
      </c>
      <c r="AA134" s="42" t="s">
        <v>346</v>
      </c>
      <c r="AB134" s="42" t="s">
        <v>347</v>
      </c>
      <c r="AC134" s="42" t="s">
        <v>348</v>
      </c>
      <c r="AD134" s="42" t="s">
        <v>348</v>
      </c>
      <c r="AE134" s="42" t="s">
        <v>367</v>
      </c>
      <c r="AF134" s="42" t="s">
        <v>367</v>
      </c>
      <c r="AG134" s="42">
        <v>16</v>
      </c>
      <c r="AH134" s="42" t="s">
        <v>368</v>
      </c>
      <c r="AI134" s="42" t="s">
        <v>369</v>
      </c>
      <c r="AJ134" s="42" t="s">
        <v>370</v>
      </c>
      <c r="AK134" s="42">
        <v>0</v>
      </c>
      <c r="AL134" s="42">
        <v>600</v>
      </c>
      <c r="AM134" s="42" t="s">
        <v>332</v>
      </c>
      <c r="AN134" s="42" t="s">
        <v>352</v>
      </c>
      <c r="AO134" s="42">
        <v>400</v>
      </c>
      <c r="AP134" s="42" t="s">
        <v>439</v>
      </c>
      <c r="AQ134" s="42">
        <v>600</v>
      </c>
      <c r="AR134" s="42">
        <v>2</v>
      </c>
      <c r="AS134" s="42">
        <v>600</v>
      </c>
      <c r="AT134" s="42">
        <v>24</v>
      </c>
      <c r="AU134" s="42" t="s">
        <v>385</v>
      </c>
      <c r="AV134" s="42" t="s">
        <v>385</v>
      </c>
      <c r="AW134" s="42">
        <v>18000</v>
      </c>
      <c r="AX134" s="42">
        <v>18000</v>
      </c>
      <c r="AY134" s="42">
        <v>2</v>
      </c>
      <c r="AZ134" s="51">
        <v>29</v>
      </c>
      <c r="BA134" s="42">
        <v>0</v>
      </c>
      <c r="BB134" s="42">
        <v>1</v>
      </c>
      <c r="BC134" s="42" t="s">
        <v>346</v>
      </c>
      <c r="BD134" s="49" t="s">
        <v>898</v>
      </c>
      <c r="BE134" s="49">
        <v>0</v>
      </c>
      <c r="BF134" s="42">
        <v>0</v>
      </c>
      <c r="BG134" s="42"/>
      <c r="BH134" s="42">
        <v>0</v>
      </c>
      <c r="BI134" s="42" t="s">
        <v>357</v>
      </c>
      <c r="BJ134" s="42" t="s">
        <v>358</v>
      </c>
      <c r="BK134" s="57">
        <v>44778</v>
      </c>
      <c r="BL134" s="42" t="s">
        <v>317</v>
      </c>
      <c r="BM134" s="42" t="s">
        <v>317</v>
      </c>
      <c r="BN134" s="42"/>
      <c r="BO134" s="42"/>
      <c r="BP134" s="42" t="s">
        <v>359</v>
      </c>
      <c r="BQ134" s="42" t="s">
        <v>359</v>
      </c>
      <c r="BR134" s="42" t="s">
        <v>359</v>
      </c>
      <c r="BS134" s="42"/>
      <c r="BT134" s="42" t="s">
        <v>360</v>
      </c>
      <c r="BU134" s="42" t="s">
        <v>317</v>
      </c>
      <c r="BV134" s="42" t="s">
        <v>317</v>
      </c>
      <c r="BW134" s="42"/>
      <c r="BX134" s="42"/>
      <c r="BY134" s="42" t="s">
        <v>353</v>
      </c>
      <c r="BZ134" s="42" t="s">
        <v>353</v>
      </c>
      <c r="CA134" s="42"/>
      <c r="CB134" s="42" t="s">
        <v>353</v>
      </c>
      <c r="CC134" s="42"/>
      <c r="CD134" s="42"/>
      <c r="CE134" s="42"/>
      <c r="CF134" s="42"/>
      <c r="CG134" s="26" t="s">
        <v>899</v>
      </c>
    </row>
    <row r="135" hidden="1" spans="1:85">
      <c r="A135" s="39">
        <v>720</v>
      </c>
      <c r="B135" s="42" t="s">
        <v>901</v>
      </c>
      <c r="C135" s="46" t="s">
        <v>902</v>
      </c>
      <c r="D135" s="42" t="s">
        <v>903</v>
      </c>
      <c r="E135" s="43">
        <v>28.20481667</v>
      </c>
      <c r="F135" s="43">
        <v>-12.60013333</v>
      </c>
      <c r="G135" s="42" t="s">
        <v>337</v>
      </c>
      <c r="H135" s="37">
        <v>2.5</v>
      </c>
      <c r="I135" s="42" t="s">
        <v>338</v>
      </c>
      <c r="J135" s="42" t="s">
        <v>663</v>
      </c>
      <c r="K135" s="42" t="s">
        <v>317</v>
      </c>
      <c r="L135" s="42" t="s">
        <v>340</v>
      </c>
      <c r="M135" s="42" t="s">
        <v>317</v>
      </c>
      <c r="N135" s="42" t="s">
        <v>402</v>
      </c>
      <c r="O135" s="42" t="s">
        <v>364</v>
      </c>
      <c r="P135" s="42" t="s">
        <v>365</v>
      </c>
      <c r="Q135" s="42" t="s">
        <v>320</v>
      </c>
      <c r="R135" s="42" t="s">
        <v>320</v>
      </c>
      <c r="S135" s="42" t="s">
        <v>321</v>
      </c>
      <c r="T135" s="42" t="s">
        <v>344</v>
      </c>
      <c r="U135" s="42" t="s">
        <v>323</v>
      </c>
      <c r="V135" s="52">
        <v>40</v>
      </c>
      <c r="W135" s="42" t="s">
        <v>366</v>
      </c>
      <c r="X135" s="42" t="s">
        <v>801</v>
      </c>
      <c r="Y135" s="42" t="s">
        <v>2</v>
      </c>
      <c r="Z135" s="42" t="s">
        <v>2</v>
      </c>
      <c r="AA135" s="42" t="s">
        <v>346</v>
      </c>
      <c r="AB135" s="42" t="s">
        <v>347</v>
      </c>
      <c r="AC135" s="42" t="s">
        <v>225</v>
      </c>
      <c r="AD135" s="42" t="s">
        <v>225</v>
      </c>
      <c r="AE135" s="42" t="s">
        <v>476</v>
      </c>
      <c r="AF135" s="42" t="s">
        <v>476</v>
      </c>
      <c r="AG135" s="42">
        <v>20</v>
      </c>
      <c r="AH135" s="42" t="s">
        <v>350</v>
      </c>
      <c r="AI135" s="42">
        <v>0</v>
      </c>
      <c r="AJ135" s="42" t="s">
        <v>370</v>
      </c>
      <c r="AK135" s="42">
        <v>0</v>
      </c>
      <c r="AL135" s="42">
        <v>600</v>
      </c>
      <c r="AM135" s="42" t="s">
        <v>332</v>
      </c>
      <c r="AN135" s="42" t="s">
        <v>904</v>
      </c>
      <c r="AO135" s="42">
        <v>750</v>
      </c>
      <c r="AP135" s="42" t="s">
        <v>333</v>
      </c>
      <c r="AQ135" s="42">
        <v>400</v>
      </c>
      <c r="AR135" s="42">
        <v>48</v>
      </c>
      <c r="AS135" s="42">
        <v>100</v>
      </c>
      <c r="AT135" s="42">
        <f>AQ135/AS135</f>
        <v>4</v>
      </c>
      <c r="AU135" s="42" t="s">
        <v>448</v>
      </c>
      <c r="AV135" s="42" t="s">
        <v>448</v>
      </c>
      <c r="AW135" s="42">
        <v>18000</v>
      </c>
      <c r="AX135" s="42">
        <v>18000</v>
      </c>
      <c r="AY135" s="42">
        <v>2</v>
      </c>
      <c r="AZ135" s="51">
        <v>55</v>
      </c>
      <c r="BA135" s="42">
        <v>0</v>
      </c>
      <c r="BB135" s="42">
        <v>2</v>
      </c>
      <c r="BC135" s="42" t="s">
        <v>375</v>
      </c>
      <c r="BD135" s="49" t="s">
        <v>901</v>
      </c>
      <c r="BE135" s="49" t="s">
        <v>905</v>
      </c>
      <c r="BF135" s="42">
        <v>0</v>
      </c>
      <c r="BG135" s="42"/>
      <c r="BH135" s="42">
        <v>0</v>
      </c>
      <c r="BI135" s="42" t="s">
        <v>357</v>
      </c>
      <c r="BJ135" s="42" t="s">
        <v>358</v>
      </c>
      <c r="BK135" s="57">
        <v>44778</v>
      </c>
      <c r="BL135" s="42" t="s">
        <v>317</v>
      </c>
      <c r="BM135" s="42" t="s">
        <v>317</v>
      </c>
      <c r="BN135" s="42"/>
      <c r="BO135" s="42"/>
      <c r="BP135" s="42" t="s">
        <v>359</v>
      </c>
      <c r="BQ135" s="42" t="s">
        <v>359</v>
      </c>
      <c r="BR135" s="42" t="s">
        <v>359</v>
      </c>
      <c r="BS135" s="42"/>
      <c r="BT135" s="42" t="s">
        <v>360</v>
      </c>
      <c r="BU135" s="42" t="s">
        <v>317</v>
      </c>
      <c r="BV135" s="42" t="s">
        <v>317</v>
      </c>
      <c r="BW135" s="42"/>
      <c r="BX135" s="42"/>
      <c r="BY135" s="42" t="s">
        <v>353</v>
      </c>
      <c r="BZ135" s="42" t="s">
        <v>353</v>
      </c>
      <c r="CA135" s="42"/>
      <c r="CB135" s="42" t="s">
        <v>353</v>
      </c>
      <c r="CC135" s="42"/>
      <c r="CD135" s="42"/>
      <c r="CE135" s="42"/>
      <c r="CF135" s="42"/>
      <c r="CG135" s="26" t="s">
        <v>902</v>
      </c>
    </row>
    <row r="136" hidden="1" spans="1:85">
      <c r="A136" s="34">
        <v>1197</v>
      </c>
      <c r="B136" s="42" t="s">
        <v>906</v>
      </c>
      <c r="C136" s="46" t="s">
        <v>907</v>
      </c>
      <c r="D136" s="42" t="s">
        <v>908</v>
      </c>
      <c r="E136" s="43">
        <v>28.24962</v>
      </c>
      <c r="F136" s="43">
        <v>-12.55033</v>
      </c>
      <c r="G136" s="42" t="s">
        <v>337</v>
      </c>
      <c r="H136" s="37">
        <v>4.5</v>
      </c>
      <c r="I136" s="42" t="s">
        <v>338</v>
      </c>
      <c r="J136" s="42" t="s">
        <v>663</v>
      </c>
      <c r="K136" s="42" t="s">
        <v>340</v>
      </c>
      <c r="L136" s="42" t="s">
        <v>340</v>
      </c>
      <c r="M136" s="42" t="s">
        <v>317</v>
      </c>
      <c r="N136" s="42" t="s">
        <v>341</v>
      </c>
      <c r="O136" s="42" t="s">
        <v>342</v>
      </c>
      <c r="P136" s="42" t="s">
        <v>380</v>
      </c>
      <c r="Q136" s="42" t="s">
        <v>390</v>
      </c>
      <c r="R136" s="42" t="s">
        <v>381</v>
      </c>
      <c r="S136" s="42" t="s">
        <v>321</v>
      </c>
      <c r="T136" s="42" t="s">
        <v>344</v>
      </c>
      <c r="U136" s="42" t="s">
        <v>323</v>
      </c>
      <c r="V136" s="52">
        <v>70</v>
      </c>
      <c r="W136" s="42" t="s">
        <v>366</v>
      </c>
      <c r="X136" s="42" t="s">
        <v>801</v>
      </c>
      <c r="Y136" s="42" t="s">
        <v>2</v>
      </c>
      <c r="Z136" s="42" t="s">
        <v>2</v>
      </c>
      <c r="AA136" s="42" t="s">
        <v>346</v>
      </c>
      <c r="AB136" s="42" t="s">
        <v>347</v>
      </c>
      <c r="AC136" s="42" t="s">
        <v>225</v>
      </c>
      <c r="AD136" s="42" t="s">
        <v>225</v>
      </c>
      <c r="AE136" s="42" t="s">
        <v>435</v>
      </c>
      <c r="AF136" s="42" t="s">
        <v>435</v>
      </c>
      <c r="AG136" s="42">
        <v>30</v>
      </c>
      <c r="AH136" s="42" t="s">
        <v>909</v>
      </c>
      <c r="AI136" s="42" t="s">
        <v>436</v>
      </c>
      <c r="AJ136" s="42" t="s">
        <v>437</v>
      </c>
      <c r="AK136" s="42" t="s">
        <v>438</v>
      </c>
      <c r="AL136" s="42">
        <v>1000</v>
      </c>
      <c r="AM136" s="42" t="s">
        <v>332</v>
      </c>
      <c r="AN136" s="42" t="s">
        <v>352</v>
      </c>
      <c r="AO136" s="42">
        <v>400</v>
      </c>
      <c r="AP136" s="42" t="s">
        <v>333</v>
      </c>
      <c r="AQ136" s="42">
        <v>500</v>
      </c>
      <c r="AR136" s="42">
        <v>48</v>
      </c>
      <c r="AS136" s="42">
        <v>100</v>
      </c>
      <c r="AT136" s="42">
        <f>AQ136/AS136</f>
        <v>5</v>
      </c>
      <c r="AU136" s="42" t="s">
        <v>385</v>
      </c>
      <c r="AV136" s="42" t="s">
        <v>385</v>
      </c>
      <c r="AW136" s="42">
        <v>18000</v>
      </c>
      <c r="AX136" s="42">
        <v>18000</v>
      </c>
      <c r="AY136" s="42">
        <v>2</v>
      </c>
      <c r="AZ136" s="51">
        <v>165</v>
      </c>
      <c r="BA136" s="42">
        <v>0</v>
      </c>
      <c r="BB136" s="42">
        <v>2</v>
      </c>
      <c r="BC136" s="42" t="s">
        <v>398</v>
      </c>
      <c r="BD136" s="49" t="s">
        <v>906</v>
      </c>
      <c r="BE136" s="49">
        <v>0</v>
      </c>
      <c r="BF136" s="42">
        <v>0</v>
      </c>
      <c r="BG136" s="42"/>
      <c r="BH136" s="42">
        <v>0</v>
      </c>
      <c r="BI136" s="42" t="s">
        <v>357</v>
      </c>
      <c r="BJ136" s="42" t="s">
        <v>358</v>
      </c>
      <c r="BK136" s="57">
        <v>44778</v>
      </c>
      <c r="BL136" s="42" t="s">
        <v>317</v>
      </c>
      <c r="BM136" s="42" t="s">
        <v>317</v>
      </c>
      <c r="BN136" s="42"/>
      <c r="BO136" s="42"/>
      <c r="BP136" s="42" t="s">
        <v>359</v>
      </c>
      <c r="BQ136" s="42" t="s">
        <v>359</v>
      </c>
      <c r="BR136" s="42" t="s">
        <v>359</v>
      </c>
      <c r="BS136" s="42"/>
      <c r="BT136" s="42" t="s">
        <v>360</v>
      </c>
      <c r="BU136" s="42" t="s">
        <v>317</v>
      </c>
      <c r="BV136" s="42" t="s">
        <v>317</v>
      </c>
      <c r="BW136" s="42"/>
      <c r="BX136" s="42"/>
      <c r="BY136" s="42" t="s">
        <v>353</v>
      </c>
      <c r="BZ136" s="42" t="s">
        <v>353</v>
      </c>
      <c r="CA136" s="42"/>
      <c r="CB136" s="42" t="s">
        <v>353</v>
      </c>
      <c r="CC136" s="42"/>
      <c r="CD136" s="42"/>
      <c r="CE136" s="42"/>
      <c r="CF136" s="42"/>
      <c r="CG136" s="26" t="s">
        <v>907</v>
      </c>
    </row>
    <row r="137" hidden="1" spans="1:85">
      <c r="A137" s="34">
        <v>605</v>
      </c>
      <c r="B137" s="42" t="s">
        <v>910</v>
      </c>
      <c r="C137" s="46" t="s">
        <v>911</v>
      </c>
      <c r="D137" s="42" t="s">
        <v>912</v>
      </c>
      <c r="E137" s="43">
        <v>28.22807</v>
      </c>
      <c r="F137" s="43">
        <v>-12.56693</v>
      </c>
      <c r="G137" s="42" t="s">
        <v>337</v>
      </c>
      <c r="H137" s="37">
        <v>1.8</v>
      </c>
      <c r="I137" s="42" t="s">
        <v>338</v>
      </c>
      <c r="J137" s="42" t="s">
        <v>663</v>
      </c>
      <c r="K137" s="42" t="s">
        <v>317</v>
      </c>
      <c r="L137" s="42" t="s">
        <v>340</v>
      </c>
      <c r="M137" s="42" t="s">
        <v>317</v>
      </c>
      <c r="N137" s="42" t="s">
        <v>402</v>
      </c>
      <c r="O137" s="42" t="s">
        <v>364</v>
      </c>
      <c r="P137" s="42" t="s">
        <v>365</v>
      </c>
      <c r="Q137" s="42" t="s">
        <v>320</v>
      </c>
      <c r="R137" s="42" t="s">
        <v>320</v>
      </c>
      <c r="S137" s="42" t="s">
        <v>321</v>
      </c>
      <c r="T137" s="42" t="s">
        <v>344</v>
      </c>
      <c r="U137" s="42" t="s">
        <v>323</v>
      </c>
      <c r="V137" s="52">
        <v>36</v>
      </c>
      <c r="W137" s="42" t="s">
        <v>325</v>
      </c>
      <c r="X137" s="42" t="s">
        <v>801</v>
      </c>
      <c r="Y137" s="42" t="s">
        <v>2</v>
      </c>
      <c r="Z137" s="42" t="s">
        <v>2</v>
      </c>
      <c r="AA137" s="42" t="s">
        <v>346</v>
      </c>
      <c r="AB137" s="42" t="s">
        <v>347</v>
      </c>
      <c r="AC137" s="42" t="s">
        <v>225</v>
      </c>
      <c r="AD137" s="42" t="s">
        <v>225</v>
      </c>
      <c r="AE137" s="42" t="s">
        <v>476</v>
      </c>
      <c r="AF137" s="42" t="s">
        <v>476</v>
      </c>
      <c r="AG137" s="42">
        <v>15</v>
      </c>
      <c r="AH137" s="42" t="s">
        <v>350</v>
      </c>
      <c r="AI137" s="42">
        <v>0</v>
      </c>
      <c r="AJ137" s="42" t="s">
        <v>351</v>
      </c>
      <c r="AK137" s="42">
        <v>0</v>
      </c>
      <c r="AL137" s="42">
        <v>600</v>
      </c>
      <c r="AM137" s="42" t="s">
        <v>371</v>
      </c>
      <c r="AN137" s="42" t="s">
        <v>372</v>
      </c>
      <c r="AO137" s="42">
        <v>250</v>
      </c>
      <c r="AP137" s="42" t="s">
        <v>384</v>
      </c>
      <c r="AQ137" s="42">
        <v>600</v>
      </c>
      <c r="AR137" s="42">
        <v>2</v>
      </c>
      <c r="AS137" s="42">
        <v>600</v>
      </c>
      <c r="AT137" s="42">
        <v>24</v>
      </c>
      <c r="AU137" s="42" t="s">
        <v>327</v>
      </c>
      <c r="AV137" s="42" t="s">
        <v>327</v>
      </c>
      <c r="AW137" s="42" t="s">
        <v>327</v>
      </c>
      <c r="AX137" s="42" t="s">
        <v>353</v>
      </c>
      <c r="AY137" s="42" t="s">
        <v>327</v>
      </c>
      <c r="AZ137" s="51">
        <v>50</v>
      </c>
      <c r="BA137" s="42">
        <v>0</v>
      </c>
      <c r="BB137" s="42">
        <v>1</v>
      </c>
      <c r="BC137" s="42" t="s">
        <v>346</v>
      </c>
      <c r="BD137" s="49" t="s">
        <v>910</v>
      </c>
      <c r="BE137" s="49">
        <v>0</v>
      </c>
      <c r="BF137" s="42">
        <v>0</v>
      </c>
      <c r="BG137" s="42"/>
      <c r="BH137" s="42">
        <v>0</v>
      </c>
      <c r="BI137" s="42" t="s">
        <v>357</v>
      </c>
      <c r="BJ137" s="42" t="s">
        <v>358</v>
      </c>
      <c r="BK137" s="57">
        <v>44778</v>
      </c>
      <c r="BL137" s="42" t="s">
        <v>317</v>
      </c>
      <c r="BM137" s="42" t="s">
        <v>317</v>
      </c>
      <c r="BN137" s="42"/>
      <c r="BO137" s="42"/>
      <c r="BP137" s="42" t="s">
        <v>359</v>
      </c>
      <c r="BQ137" s="42" t="s">
        <v>359</v>
      </c>
      <c r="BR137" s="42" t="s">
        <v>359</v>
      </c>
      <c r="BS137" s="42"/>
      <c r="BT137" s="42" t="s">
        <v>360</v>
      </c>
      <c r="BU137" s="42" t="s">
        <v>317</v>
      </c>
      <c r="BV137" s="42" t="s">
        <v>317</v>
      </c>
      <c r="BW137" s="42"/>
      <c r="BX137" s="42"/>
      <c r="BY137" s="42" t="s">
        <v>353</v>
      </c>
      <c r="BZ137" s="42" t="s">
        <v>353</v>
      </c>
      <c r="CA137" s="42"/>
      <c r="CB137" s="42" t="s">
        <v>353</v>
      </c>
      <c r="CC137" s="42"/>
      <c r="CD137" s="42"/>
      <c r="CE137" s="42"/>
      <c r="CF137" s="42"/>
      <c r="CG137" s="26" t="s">
        <v>911</v>
      </c>
    </row>
    <row r="138" hidden="1" spans="1:85">
      <c r="A138" s="34">
        <v>1581</v>
      </c>
      <c r="B138" s="42" t="s">
        <v>913</v>
      </c>
      <c r="C138" s="46" t="s">
        <v>914</v>
      </c>
      <c r="D138" s="42" t="s">
        <v>915</v>
      </c>
      <c r="E138" s="43">
        <v>28.11818333</v>
      </c>
      <c r="F138" s="43">
        <v>-12.71198333</v>
      </c>
      <c r="G138" s="42" t="s">
        <v>337</v>
      </c>
      <c r="H138" s="37">
        <v>2</v>
      </c>
      <c r="I138" s="42" t="s">
        <v>338</v>
      </c>
      <c r="J138" s="42" t="s">
        <v>619</v>
      </c>
      <c r="K138" s="42" t="s">
        <v>317</v>
      </c>
      <c r="L138" s="42" t="s">
        <v>340</v>
      </c>
      <c r="M138" s="42" t="s">
        <v>317</v>
      </c>
      <c r="N138" s="42" t="s">
        <v>318</v>
      </c>
      <c r="O138" s="42" t="s">
        <v>364</v>
      </c>
      <c r="P138" s="42" t="s">
        <v>365</v>
      </c>
      <c r="Q138" s="42" t="s">
        <v>320</v>
      </c>
      <c r="R138" s="42" t="s">
        <v>320</v>
      </c>
      <c r="S138" s="42" t="s">
        <v>321</v>
      </c>
      <c r="T138" s="42" t="s">
        <v>344</v>
      </c>
      <c r="U138" s="42" t="s">
        <v>323</v>
      </c>
      <c r="V138" s="52">
        <v>60</v>
      </c>
      <c r="W138" s="42" t="s">
        <v>366</v>
      </c>
      <c r="X138" s="42" t="s">
        <v>801</v>
      </c>
      <c r="Y138" s="42" t="s">
        <v>2</v>
      </c>
      <c r="Z138" s="42" t="s">
        <v>2</v>
      </c>
      <c r="AA138" s="42" t="s">
        <v>346</v>
      </c>
      <c r="AB138" s="42" t="s">
        <v>347</v>
      </c>
      <c r="AC138" s="42" t="s">
        <v>225</v>
      </c>
      <c r="AD138" s="42" t="s">
        <v>225</v>
      </c>
      <c r="AE138" s="42" t="s">
        <v>368</v>
      </c>
      <c r="AF138" s="42" t="s">
        <v>368</v>
      </c>
      <c r="AG138" s="42">
        <v>16</v>
      </c>
      <c r="AH138" s="42" t="s">
        <v>368</v>
      </c>
      <c r="AI138" s="42" t="s">
        <v>369</v>
      </c>
      <c r="AJ138" s="42" t="s">
        <v>370</v>
      </c>
      <c r="AK138" s="42">
        <v>0</v>
      </c>
      <c r="AL138" s="42">
        <v>600</v>
      </c>
      <c r="AM138" s="42" t="s">
        <v>371</v>
      </c>
      <c r="AN138" s="42" t="s">
        <v>372</v>
      </c>
      <c r="AO138" s="42">
        <v>250</v>
      </c>
      <c r="AP138" s="42" t="s">
        <v>373</v>
      </c>
      <c r="AQ138" s="42">
        <v>600</v>
      </c>
      <c r="AR138" s="42">
        <v>2</v>
      </c>
      <c r="AS138" s="42">
        <v>600</v>
      </c>
      <c r="AT138" s="42">
        <v>24</v>
      </c>
      <c r="AU138" s="42" t="s">
        <v>385</v>
      </c>
      <c r="AV138" s="42" t="s">
        <v>385</v>
      </c>
      <c r="AW138" s="42">
        <v>18000</v>
      </c>
      <c r="AX138" s="42">
        <v>18000</v>
      </c>
      <c r="AY138" s="42">
        <v>2</v>
      </c>
      <c r="AZ138" s="51">
        <v>48.6</v>
      </c>
      <c r="BA138" s="42">
        <v>0</v>
      </c>
      <c r="BB138" s="42">
        <v>1</v>
      </c>
      <c r="BC138" s="42" t="s">
        <v>346</v>
      </c>
      <c r="BD138" s="49" t="s">
        <v>913</v>
      </c>
      <c r="BE138" s="49">
        <v>0</v>
      </c>
      <c r="BF138" s="42">
        <v>0</v>
      </c>
      <c r="BG138" s="42"/>
      <c r="BH138" s="42">
        <v>0</v>
      </c>
      <c r="BI138" s="42" t="s">
        <v>357</v>
      </c>
      <c r="BJ138" s="42" t="s">
        <v>358</v>
      </c>
      <c r="BK138" s="57">
        <v>44778</v>
      </c>
      <c r="BL138" s="42" t="s">
        <v>317</v>
      </c>
      <c r="BM138" s="42" t="s">
        <v>317</v>
      </c>
      <c r="BN138" s="42"/>
      <c r="BO138" s="42"/>
      <c r="BP138" s="42" t="s">
        <v>359</v>
      </c>
      <c r="BQ138" s="42" t="s">
        <v>359</v>
      </c>
      <c r="BR138" s="42" t="s">
        <v>359</v>
      </c>
      <c r="BS138" s="42"/>
      <c r="BT138" s="42" t="s">
        <v>360</v>
      </c>
      <c r="BU138" s="42" t="s">
        <v>317</v>
      </c>
      <c r="BV138" s="42" t="s">
        <v>317</v>
      </c>
      <c r="BW138" s="42"/>
      <c r="BX138" s="42"/>
      <c r="BY138" s="42" t="s">
        <v>353</v>
      </c>
      <c r="BZ138" s="42" t="s">
        <v>353</v>
      </c>
      <c r="CA138" s="42"/>
      <c r="CB138" s="42" t="s">
        <v>353</v>
      </c>
      <c r="CC138" s="42"/>
      <c r="CD138" s="42"/>
      <c r="CE138" s="42"/>
      <c r="CF138" s="42"/>
      <c r="CG138" s="26" t="s">
        <v>914</v>
      </c>
    </row>
    <row r="139" hidden="1" spans="1:85">
      <c r="A139" s="34">
        <v>633</v>
      </c>
      <c r="B139" s="42" t="s">
        <v>916</v>
      </c>
      <c r="C139" s="46" t="s">
        <v>917</v>
      </c>
      <c r="D139" s="42" t="s">
        <v>918</v>
      </c>
      <c r="E139" s="43">
        <v>28.23665</v>
      </c>
      <c r="F139" s="43">
        <v>-12.55413</v>
      </c>
      <c r="G139" s="42" t="s">
        <v>337</v>
      </c>
      <c r="H139" s="37">
        <v>2</v>
      </c>
      <c r="I139" s="42" t="s">
        <v>338</v>
      </c>
      <c r="J139" s="42" t="s">
        <v>663</v>
      </c>
      <c r="K139" s="42" t="s">
        <v>317</v>
      </c>
      <c r="L139" s="42" t="s">
        <v>317</v>
      </c>
      <c r="M139" s="42" t="s">
        <v>317</v>
      </c>
      <c r="N139" s="42" t="s">
        <v>402</v>
      </c>
      <c r="O139" s="42" t="s">
        <v>342</v>
      </c>
      <c r="P139" s="42" t="s">
        <v>343</v>
      </c>
      <c r="Q139" s="42" t="s">
        <v>320</v>
      </c>
      <c r="R139" s="42" t="s">
        <v>320</v>
      </c>
      <c r="S139" s="42" t="s">
        <v>321</v>
      </c>
      <c r="T139" s="42" t="s">
        <v>344</v>
      </c>
      <c r="U139" s="42" t="s">
        <v>323</v>
      </c>
      <c r="V139" s="52">
        <v>36</v>
      </c>
      <c r="W139" s="42" t="s">
        <v>366</v>
      </c>
      <c r="X139" s="42" t="s">
        <v>801</v>
      </c>
      <c r="Y139" s="42" t="s">
        <v>2</v>
      </c>
      <c r="Z139" s="42" t="s">
        <v>2</v>
      </c>
      <c r="AA139" s="42" t="s">
        <v>346</v>
      </c>
      <c r="AB139" s="42" t="s">
        <v>347</v>
      </c>
      <c r="AC139" s="42" t="s">
        <v>225</v>
      </c>
      <c r="AD139" s="42" t="s">
        <v>225</v>
      </c>
      <c r="AE139" s="42" t="s">
        <v>476</v>
      </c>
      <c r="AF139" s="42" t="s">
        <v>476</v>
      </c>
      <c r="AG139" s="42">
        <v>16</v>
      </c>
      <c r="AH139" s="42" t="s">
        <v>368</v>
      </c>
      <c r="AI139" s="42">
        <v>0</v>
      </c>
      <c r="AJ139" s="42" t="s">
        <v>351</v>
      </c>
      <c r="AK139" s="42">
        <v>0</v>
      </c>
      <c r="AL139" s="42">
        <v>600</v>
      </c>
      <c r="AM139" s="42" t="s">
        <v>371</v>
      </c>
      <c r="AN139" s="42" t="s">
        <v>372</v>
      </c>
      <c r="AO139" s="42">
        <v>250</v>
      </c>
      <c r="AP139" s="42" t="s">
        <v>802</v>
      </c>
      <c r="AQ139" s="42">
        <v>600</v>
      </c>
      <c r="AR139" s="42">
        <v>2</v>
      </c>
      <c r="AS139" s="42">
        <v>600</v>
      </c>
      <c r="AT139" s="42">
        <v>24</v>
      </c>
      <c r="AU139" s="42" t="s">
        <v>448</v>
      </c>
      <c r="AV139" s="42" t="s">
        <v>448</v>
      </c>
      <c r="AW139" s="42">
        <v>18000</v>
      </c>
      <c r="AX139" s="42">
        <v>18000</v>
      </c>
      <c r="AY139" s="42">
        <v>2</v>
      </c>
      <c r="AZ139" s="51">
        <v>56.4</v>
      </c>
      <c r="BA139" s="42">
        <v>0</v>
      </c>
      <c r="BB139" s="42">
        <v>1</v>
      </c>
      <c r="BC139" s="42" t="s">
        <v>346</v>
      </c>
      <c r="BD139" s="49" t="s">
        <v>916</v>
      </c>
      <c r="BE139" s="49">
        <v>0</v>
      </c>
      <c r="BF139" s="42">
        <v>0</v>
      </c>
      <c r="BG139" s="42"/>
      <c r="BH139" s="42">
        <v>0</v>
      </c>
      <c r="BI139" s="42" t="s">
        <v>357</v>
      </c>
      <c r="BJ139" s="42" t="s">
        <v>358</v>
      </c>
      <c r="BK139" s="57">
        <v>44778</v>
      </c>
      <c r="BL139" s="42" t="s">
        <v>317</v>
      </c>
      <c r="BM139" s="42" t="s">
        <v>317</v>
      </c>
      <c r="BN139" s="42"/>
      <c r="BO139" s="42"/>
      <c r="BP139" s="42" t="s">
        <v>359</v>
      </c>
      <c r="BQ139" s="42" t="s">
        <v>359</v>
      </c>
      <c r="BR139" s="42" t="s">
        <v>359</v>
      </c>
      <c r="BS139" s="42"/>
      <c r="BT139" s="42" t="s">
        <v>360</v>
      </c>
      <c r="BU139" s="42" t="s">
        <v>317</v>
      </c>
      <c r="BV139" s="42" t="s">
        <v>317</v>
      </c>
      <c r="BW139" s="42"/>
      <c r="BX139" s="42"/>
      <c r="BY139" s="42" t="s">
        <v>353</v>
      </c>
      <c r="BZ139" s="42" t="s">
        <v>353</v>
      </c>
      <c r="CA139" s="42"/>
      <c r="CB139" s="42" t="s">
        <v>353</v>
      </c>
      <c r="CC139" s="42"/>
      <c r="CD139" s="42"/>
      <c r="CE139" s="42"/>
      <c r="CF139" s="42"/>
      <c r="CG139" s="26" t="s">
        <v>917</v>
      </c>
    </row>
    <row r="140" hidden="1" spans="1:85">
      <c r="A140" s="34">
        <v>1141</v>
      </c>
      <c r="B140" s="42" t="s">
        <v>919</v>
      </c>
      <c r="C140" s="46" t="s">
        <v>920</v>
      </c>
      <c r="D140" s="42" t="s">
        <v>921</v>
      </c>
      <c r="E140" s="43">
        <v>28.2484</v>
      </c>
      <c r="F140" s="43">
        <v>-12.5416</v>
      </c>
      <c r="G140" s="42" t="s">
        <v>337</v>
      </c>
      <c r="H140" s="37">
        <v>2</v>
      </c>
      <c r="I140" s="42" t="s">
        <v>338</v>
      </c>
      <c r="J140" s="42" t="s">
        <v>663</v>
      </c>
      <c r="K140" s="42" t="s">
        <v>317</v>
      </c>
      <c r="L140" s="42" t="s">
        <v>317</v>
      </c>
      <c r="M140" s="42" t="s">
        <v>317</v>
      </c>
      <c r="N140" s="42" t="s">
        <v>402</v>
      </c>
      <c r="O140" s="42" t="s">
        <v>342</v>
      </c>
      <c r="P140" s="42" t="s">
        <v>343</v>
      </c>
      <c r="Q140" s="42" t="s">
        <v>320</v>
      </c>
      <c r="R140" s="42" t="s">
        <v>320</v>
      </c>
      <c r="S140" s="42" t="s">
        <v>321</v>
      </c>
      <c r="T140" s="42" t="s">
        <v>344</v>
      </c>
      <c r="U140" s="42" t="s">
        <v>323</v>
      </c>
      <c r="V140" s="52">
        <v>42</v>
      </c>
      <c r="W140" s="42" t="s">
        <v>366</v>
      </c>
      <c r="X140" s="42" t="s">
        <v>801</v>
      </c>
      <c r="Y140" s="42" t="s">
        <v>2</v>
      </c>
      <c r="Z140" s="42" t="s">
        <v>2</v>
      </c>
      <c r="AA140" s="42" t="s">
        <v>346</v>
      </c>
      <c r="AB140" s="42" t="s">
        <v>347</v>
      </c>
      <c r="AC140" s="42" t="s">
        <v>225</v>
      </c>
      <c r="AD140" s="42" t="s">
        <v>225</v>
      </c>
      <c r="AE140" s="42" t="s">
        <v>368</v>
      </c>
      <c r="AF140" s="42" t="s">
        <v>368</v>
      </c>
      <c r="AG140" s="42">
        <v>16</v>
      </c>
      <c r="AH140" s="42" t="s">
        <v>368</v>
      </c>
      <c r="AI140" s="42" t="s">
        <v>369</v>
      </c>
      <c r="AJ140" s="42" t="s">
        <v>370</v>
      </c>
      <c r="AK140" s="42">
        <v>0</v>
      </c>
      <c r="AL140" s="42">
        <v>600</v>
      </c>
      <c r="AM140" s="42" t="s">
        <v>371</v>
      </c>
      <c r="AN140" s="42" t="s">
        <v>372</v>
      </c>
      <c r="AO140" s="42">
        <v>250</v>
      </c>
      <c r="AP140" s="42" t="s">
        <v>384</v>
      </c>
      <c r="AQ140" s="42">
        <v>600</v>
      </c>
      <c r="AR140" s="42">
        <v>2</v>
      </c>
      <c r="AS140" s="42">
        <v>600</v>
      </c>
      <c r="AT140" s="42">
        <v>24</v>
      </c>
      <c r="AU140" s="42" t="s">
        <v>385</v>
      </c>
      <c r="AV140" s="42" t="s">
        <v>385</v>
      </c>
      <c r="AW140" s="42">
        <v>18000</v>
      </c>
      <c r="AX140" s="42">
        <v>18000</v>
      </c>
      <c r="AY140" s="42">
        <v>2</v>
      </c>
      <c r="AZ140" s="51">
        <v>56.7</v>
      </c>
      <c r="BA140" s="42">
        <v>0</v>
      </c>
      <c r="BB140" s="42">
        <v>1</v>
      </c>
      <c r="BC140" s="42" t="s">
        <v>346</v>
      </c>
      <c r="BD140" s="49" t="s">
        <v>919</v>
      </c>
      <c r="BE140" s="49">
        <v>0</v>
      </c>
      <c r="BF140" s="42">
        <v>0</v>
      </c>
      <c r="BG140" s="42"/>
      <c r="BH140" s="42">
        <v>0</v>
      </c>
      <c r="BI140" s="42" t="s">
        <v>357</v>
      </c>
      <c r="BJ140" s="42" t="s">
        <v>358</v>
      </c>
      <c r="BK140" s="57">
        <v>44778</v>
      </c>
      <c r="BL140" s="42" t="s">
        <v>340</v>
      </c>
      <c r="BM140" s="42" t="s">
        <v>340</v>
      </c>
      <c r="BN140" s="42"/>
      <c r="BO140" s="42"/>
      <c r="BP140" s="42" t="s">
        <v>359</v>
      </c>
      <c r="BQ140" s="42" t="s">
        <v>359</v>
      </c>
      <c r="BR140" s="42" t="s">
        <v>508</v>
      </c>
      <c r="BS140" s="42"/>
      <c r="BT140" s="42" t="s">
        <v>360</v>
      </c>
      <c r="BU140" s="42" t="s">
        <v>317</v>
      </c>
      <c r="BV140" s="42" t="s">
        <v>317</v>
      </c>
      <c r="BW140" s="42"/>
      <c r="BX140" s="42"/>
      <c r="BY140" s="42" t="s">
        <v>353</v>
      </c>
      <c r="BZ140" s="42" t="s">
        <v>353</v>
      </c>
      <c r="CA140" s="42"/>
      <c r="CB140" s="42" t="s">
        <v>353</v>
      </c>
      <c r="CC140" s="42"/>
      <c r="CD140" s="42"/>
      <c r="CE140" s="42"/>
      <c r="CF140" s="42"/>
      <c r="CG140" s="26" t="s">
        <v>920</v>
      </c>
    </row>
    <row r="141" hidden="1" spans="1:85">
      <c r="A141" s="39">
        <v>1104</v>
      </c>
      <c r="B141" s="42" t="s">
        <v>922</v>
      </c>
      <c r="C141" s="46" t="s">
        <v>923</v>
      </c>
      <c r="D141" s="42" t="s">
        <v>924</v>
      </c>
      <c r="E141" s="43">
        <v>28.28749</v>
      </c>
      <c r="F141" s="43">
        <v>-12.50641</v>
      </c>
      <c r="G141" s="42" t="s">
        <v>337</v>
      </c>
      <c r="H141" s="37">
        <v>2</v>
      </c>
      <c r="I141" s="42" t="s">
        <v>338</v>
      </c>
      <c r="J141" s="42" t="s">
        <v>663</v>
      </c>
      <c r="K141" s="42" t="s">
        <v>317</v>
      </c>
      <c r="L141" s="42" t="s">
        <v>317</v>
      </c>
      <c r="M141" s="42" t="s">
        <v>317</v>
      </c>
      <c r="N141" s="42" t="s">
        <v>402</v>
      </c>
      <c r="O141" s="42" t="s">
        <v>364</v>
      </c>
      <c r="P141" s="42" t="s">
        <v>365</v>
      </c>
      <c r="Q141" s="42" t="s">
        <v>320</v>
      </c>
      <c r="R141" s="42" t="s">
        <v>320</v>
      </c>
      <c r="S141" s="42" t="s">
        <v>321</v>
      </c>
      <c r="T141" s="42" t="s">
        <v>344</v>
      </c>
      <c r="U141" s="42" t="s">
        <v>323</v>
      </c>
      <c r="V141" s="52">
        <v>42</v>
      </c>
      <c r="W141" s="42" t="s">
        <v>366</v>
      </c>
      <c r="X141" s="42" t="s">
        <v>801</v>
      </c>
      <c r="Y141" s="42" t="s">
        <v>2</v>
      </c>
      <c r="Z141" s="42" t="s">
        <v>2</v>
      </c>
      <c r="AA141" s="42" t="s">
        <v>346</v>
      </c>
      <c r="AB141" s="42" t="s">
        <v>347</v>
      </c>
      <c r="AC141" s="42" t="s">
        <v>225</v>
      </c>
      <c r="AD141" s="42" t="s">
        <v>225</v>
      </c>
      <c r="AE141" s="42" t="s">
        <v>476</v>
      </c>
      <c r="AF141" s="42" t="s">
        <v>476</v>
      </c>
      <c r="AG141" s="42">
        <v>16</v>
      </c>
      <c r="AH141" s="42" t="s">
        <v>368</v>
      </c>
      <c r="AI141" s="42">
        <v>0</v>
      </c>
      <c r="AJ141" s="42" t="s">
        <v>351</v>
      </c>
      <c r="AK141" s="42">
        <v>0</v>
      </c>
      <c r="AL141" s="42">
        <v>600</v>
      </c>
      <c r="AM141" s="42" t="s">
        <v>371</v>
      </c>
      <c r="AN141" s="42" t="s">
        <v>372</v>
      </c>
      <c r="AO141" s="42">
        <v>250</v>
      </c>
      <c r="AP141" s="42" t="s">
        <v>524</v>
      </c>
      <c r="AQ141" s="42">
        <v>600</v>
      </c>
      <c r="AR141" s="42">
        <v>2</v>
      </c>
      <c r="AS141" s="42">
        <v>600</v>
      </c>
      <c r="AT141" s="42">
        <v>24</v>
      </c>
      <c r="AU141" s="42" t="s">
        <v>448</v>
      </c>
      <c r="AV141" s="42" t="s">
        <v>448</v>
      </c>
      <c r="AW141" s="42">
        <v>18000</v>
      </c>
      <c r="AX141" s="42">
        <v>18000</v>
      </c>
      <c r="AY141" s="42">
        <v>2</v>
      </c>
      <c r="AZ141" s="51">
        <v>54.6</v>
      </c>
      <c r="BA141" s="42">
        <v>0</v>
      </c>
      <c r="BB141" s="42">
        <v>2</v>
      </c>
      <c r="BC141" s="42" t="s">
        <v>375</v>
      </c>
      <c r="BD141" s="49" t="s">
        <v>922</v>
      </c>
      <c r="BE141" s="49" t="s">
        <v>925</v>
      </c>
      <c r="BF141" s="42">
        <v>0</v>
      </c>
      <c r="BG141" s="42"/>
      <c r="BH141" s="42">
        <v>0</v>
      </c>
      <c r="BI141" s="42" t="s">
        <v>357</v>
      </c>
      <c r="BJ141" s="42" t="s">
        <v>358</v>
      </c>
      <c r="BK141" s="57">
        <v>44778</v>
      </c>
      <c r="BL141" s="42" t="s">
        <v>317</v>
      </c>
      <c r="BM141" s="42" t="s">
        <v>317</v>
      </c>
      <c r="BN141" s="42"/>
      <c r="BO141" s="42"/>
      <c r="BP141" s="42" t="s">
        <v>359</v>
      </c>
      <c r="BQ141" s="42" t="s">
        <v>359</v>
      </c>
      <c r="BR141" s="42" t="s">
        <v>359</v>
      </c>
      <c r="BS141" s="42"/>
      <c r="BT141" s="42" t="s">
        <v>360</v>
      </c>
      <c r="BU141" s="42" t="s">
        <v>317</v>
      </c>
      <c r="BV141" s="42" t="s">
        <v>317</v>
      </c>
      <c r="BW141" s="42"/>
      <c r="BX141" s="42"/>
      <c r="BY141" s="42" t="s">
        <v>353</v>
      </c>
      <c r="BZ141" s="42" t="s">
        <v>353</v>
      </c>
      <c r="CA141" s="42"/>
      <c r="CB141" s="42" t="s">
        <v>353</v>
      </c>
      <c r="CC141" s="42"/>
      <c r="CD141" s="42"/>
      <c r="CE141" s="42"/>
      <c r="CF141" s="42"/>
      <c r="CG141" s="26" t="s">
        <v>923</v>
      </c>
    </row>
    <row r="142" hidden="1" spans="1:85">
      <c r="A142" s="34">
        <v>1095</v>
      </c>
      <c r="B142" s="42" t="s">
        <v>926</v>
      </c>
      <c r="C142" s="46" t="s">
        <v>927</v>
      </c>
      <c r="D142" s="42" t="s">
        <v>928</v>
      </c>
      <c r="E142" s="43">
        <v>28.0529</v>
      </c>
      <c r="F142" s="43">
        <v>-13.07187</v>
      </c>
      <c r="G142" s="42" t="s">
        <v>337</v>
      </c>
      <c r="H142" s="37">
        <v>2.5</v>
      </c>
      <c r="I142" s="42" t="s">
        <v>338</v>
      </c>
      <c r="J142" s="42" t="s">
        <v>861</v>
      </c>
      <c r="K142" s="42" t="s">
        <v>317</v>
      </c>
      <c r="L142" s="42" t="s">
        <v>317</v>
      </c>
      <c r="M142" s="42" t="s">
        <v>317</v>
      </c>
      <c r="N142" s="42" t="s">
        <v>318</v>
      </c>
      <c r="O142" s="42" t="s">
        <v>364</v>
      </c>
      <c r="P142" s="42" t="s">
        <v>365</v>
      </c>
      <c r="Q142" s="42" t="s">
        <v>320</v>
      </c>
      <c r="R142" s="42" t="s">
        <v>320</v>
      </c>
      <c r="S142" s="42" t="s">
        <v>321</v>
      </c>
      <c r="T142" s="42" t="s">
        <v>344</v>
      </c>
      <c r="U142" s="42" t="s">
        <v>323</v>
      </c>
      <c r="V142" s="52">
        <v>36</v>
      </c>
      <c r="W142" s="42" t="s">
        <v>325</v>
      </c>
      <c r="X142" s="42" t="s">
        <v>620</v>
      </c>
      <c r="Y142" s="42" t="s">
        <v>2</v>
      </c>
      <c r="Z142" s="42" t="s">
        <v>2</v>
      </c>
      <c r="AA142" s="42" t="s">
        <v>346</v>
      </c>
      <c r="AB142" s="42" t="s">
        <v>347</v>
      </c>
      <c r="AC142" s="42" t="s">
        <v>348</v>
      </c>
      <c r="AD142" s="42" t="s">
        <v>348</v>
      </c>
      <c r="AE142" s="42" t="s">
        <v>561</v>
      </c>
      <c r="AF142" s="42" t="s">
        <v>561</v>
      </c>
      <c r="AG142" s="42">
        <v>20</v>
      </c>
      <c r="AH142" s="42" t="s">
        <v>350</v>
      </c>
      <c r="AI142" s="42">
        <v>0</v>
      </c>
      <c r="AJ142" s="42" t="s">
        <v>351</v>
      </c>
      <c r="AK142" s="42">
        <v>0</v>
      </c>
      <c r="AL142" s="42">
        <v>1000</v>
      </c>
      <c r="AM142" s="42" t="s">
        <v>371</v>
      </c>
      <c r="AN142" s="42" t="s">
        <v>372</v>
      </c>
      <c r="AO142" s="42">
        <v>250</v>
      </c>
      <c r="AP142" s="42" t="s">
        <v>373</v>
      </c>
      <c r="AQ142" s="42">
        <v>600</v>
      </c>
      <c r="AR142" s="42">
        <v>2</v>
      </c>
      <c r="AS142" s="42">
        <v>600</v>
      </c>
      <c r="AT142" s="42">
        <v>24</v>
      </c>
      <c r="AU142" s="42" t="s">
        <v>327</v>
      </c>
      <c r="AV142" s="42" t="s">
        <v>327</v>
      </c>
      <c r="AW142" s="42" t="s">
        <v>327</v>
      </c>
      <c r="AX142" s="42" t="s">
        <v>353</v>
      </c>
      <c r="AY142" s="42" t="s">
        <v>327</v>
      </c>
      <c r="AZ142" s="51">
        <v>44</v>
      </c>
      <c r="BA142" s="42">
        <v>0</v>
      </c>
      <c r="BB142" s="42">
        <v>1</v>
      </c>
      <c r="BC142" s="42" t="s">
        <v>346</v>
      </c>
      <c r="BD142" s="49" t="s">
        <v>926</v>
      </c>
      <c r="BE142" s="49">
        <v>0</v>
      </c>
      <c r="BF142" s="42">
        <v>0</v>
      </c>
      <c r="BG142" s="42"/>
      <c r="BH142" s="42">
        <v>0</v>
      </c>
      <c r="BI142" s="42" t="s">
        <v>357</v>
      </c>
      <c r="BJ142" s="42" t="s">
        <v>358</v>
      </c>
      <c r="BK142" s="57">
        <v>44778</v>
      </c>
      <c r="BL142" s="42" t="s">
        <v>317</v>
      </c>
      <c r="BM142" s="42" t="s">
        <v>317</v>
      </c>
      <c r="BN142" s="42"/>
      <c r="BO142" s="42"/>
      <c r="BP142" s="42" t="s">
        <v>359</v>
      </c>
      <c r="BQ142" s="42" t="s">
        <v>359</v>
      </c>
      <c r="BR142" s="42" t="s">
        <v>359</v>
      </c>
      <c r="BS142" s="42"/>
      <c r="BT142" s="42" t="s">
        <v>360</v>
      </c>
      <c r="BU142" s="42" t="s">
        <v>317</v>
      </c>
      <c r="BV142" s="42" t="s">
        <v>317</v>
      </c>
      <c r="BW142" s="42"/>
      <c r="BX142" s="42"/>
      <c r="BY142" s="42" t="s">
        <v>353</v>
      </c>
      <c r="BZ142" s="42" t="s">
        <v>353</v>
      </c>
      <c r="CA142" s="42"/>
      <c r="CB142" s="42" t="s">
        <v>353</v>
      </c>
      <c r="CC142" s="42"/>
      <c r="CD142" s="42"/>
      <c r="CE142" s="42"/>
      <c r="CF142" s="42"/>
      <c r="CG142" s="26" t="s">
        <v>927</v>
      </c>
    </row>
    <row r="143" hidden="1" spans="1:85">
      <c r="A143" s="34">
        <v>1281</v>
      </c>
      <c r="B143" s="42" t="s">
        <v>929</v>
      </c>
      <c r="C143" s="46" t="s">
        <v>930</v>
      </c>
      <c r="D143" s="42" t="s">
        <v>931</v>
      </c>
      <c r="E143" s="43">
        <v>28.31319</v>
      </c>
      <c r="F143" s="43">
        <v>-12.4847</v>
      </c>
      <c r="G143" s="42" t="s">
        <v>337</v>
      </c>
      <c r="H143" s="37">
        <v>1.8</v>
      </c>
      <c r="I143" s="42" t="s">
        <v>338</v>
      </c>
      <c r="J143" s="42" t="s">
        <v>663</v>
      </c>
      <c r="K143" s="42" t="s">
        <v>317</v>
      </c>
      <c r="L143" s="42" t="s">
        <v>317</v>
      </c>
      <c r="M143" s="42" t="s">
        <v>317</v>
      </c>
      <c r="N143" s="42" t="s">
        <v>402</v>
      </c>
      <c r="O143" s="42" t="s">
        <v>554</v>
      </c>
      <c r="P143" s="42" t="s">
        <v>365</v>
      </c>
      <c r="Q143" s="42" t="s">
        <v>320</v>
      </c>
      <c r="R143" s="42" t="s">
        <v>320</v>
      </c>
      <c r="S143" s="42" t="s">
        <v>321</v>
      </c>
      <c r="T143" s="42" t="s">
        <v>344</v>
      </c>
      <c r="U143" s="42" t="s">
        <v>323</v>
      </c>
      <c r="V143" s="52">
        <v>36</v>
      </c>
      <c r="W143" s="42" t="s">
        <v>325</v>
      </c>
      <c r="X143" s="42" t="s">
        <v>801</v>
      </c>
      <c r="Y143" s="42" t="s">
        <v>2</v>
      </c>
      <c r="Z143" s="42" t="s">
        <v>2</v>
      </c>
      <c r="AA143" s="42" t="s">
        <v>346</v>
      </c>
      <c r="AB143" s="42" t="s">
        <v>347</v>
      </c>
      <c r="AC143" s="42" t="s">
        <v>225</v>
      </c>
      <c r="AD143" s="42" t="s">
        <v>225</v>
      </c>
      <c r="AE143" s="42" t="s">
        <v>476</v>
      </c>
      <c r="AF143" s="42" t="s">
        <v>476</v>
      </c>
      <c r="AG143" s="42">
        <v>15</v>
      </c>
      <c r="AH143" s="42" t="s">
        <v>350</v>
      </c>
      <c r="AI143" s="42">
        <v>0</v>
      </c>
      <c r="AJ143" s="42" t="s">
        <v>351</v>
      </c>
      <c r="AK143" s="42">
        <v>0</v>
      </c>
      <c r="AL143" s="42">
        <v>600</v>
      </c>
      <c r="AM143" s="42" t="s">
        <v>371</v>
      </c>
      <c r="AN143" s="42" t="s">
        <v>372</v>
      </c>
      <c r="AO143" s="42">
        <v>250</v>
      </c>
      <c r="AP143" s="42" t="s">
        <v>503</v>
      </c>
      <c r="AQ143" s="42">
        <v>1056</v>
      </c>
      <c r="AR143" s="42">
        <v>12</v>
      </c>
      <c r="AS143" s="42">
        <v>176</v>
      </c>
      <c r="AT143" s="42">
        <v>24</v>
      </c>
      <c r="AU143" s="42" t="s">
        <v>327</v>
      </c>
      <c r="AV143" s="42" t="s">
        <v>327</v>
      </c>
      <c r="AW143" s="42" t="s">
        <v>327</v>
      </c>
      <c r="AX143" s="42" t="s">
        <v>353</v>
      </c>
      <c r="AY143" s="42" t="s">
        <v>327</v>
      </c>
      <c r="AZ143" s="51">
        <v>60.2</v>
      </c>
      <c r="BA143" s="42">
        <v>0</v>
      </c>
      <c r="BB143" s="42">
        <v>2</v>
      </c>
      <c r="BC143" s="42" t="s">
        <v>375</v>
      </c>
      <c r="BD143" s="49" t="s">
        <v>929</v>
      </c>
      <c r="BE143" s="49" t="s">
        <v>932</v>
      </c>
      <c r="BF143" s="42">
        <v>0</v>
      </c>
      <c r="BG143" s="42"/>
      <c r="BH143" s="42">
        <v>0</v>
      </c>
      <c r="BI143" s="42" t="s">
        <v>357</v>
      </c>
      <c r="BJ143" s="42" t="s">
        <v>358</v>
      </c>
      <c r="BK143" s="57">
        <v>44778</v>
      </c>
      <c r="BL143" s="42" t="s">
        <v>317</v>
      </c>
      <c r="BM143" s="42" t="s">
        <v>317</v>
      </c>
      <c r="BN143" s="42"/>
      <c r="BO143" s="42"/>
      <c r="BP143" s="42" t="s">
        <v>359</v>
      </c>
      <c r="BQ143" s="42" t="s">
        <v>359</v>
      </c>
      <c r="BR143" s="42" t="s">
        <v>359</v>
      </c>
      <c r="BS143" s="42"/>
      <c r="BT143" s="42" t="s">
        <v>360</v>
      </c>
      <c r="BU143" s="42" t="s">
        <v>317</v>
      </c>
      <c r="BV143" s="42" t="s">
        <v>317</v>
      </c>
      <c r="BW143" s="42"/>
      <c r="BX143" s="42"/>
      <c r="BY143" s="42" t="s">
        <v>353</v>
      </c>
      <c r="BZ143" s="42" t="s">
        <v>353</v>
      </c>
      <c r="CA143" s="42"/>
      <c r="CB143" s="42" t="s">
        <v>353</v>
      </c>
      <c r="CC143" s="42"/>
      <c r="CD143" s="42"/>
      <c r="CE143" s="42"/>
      <c r="CF143" s="42"/>
      <c r="CG143" s="26" t="s">
        <v>930</v>
      </c>
    </row>
    <row r="144" hidden="1" spans="1:85">
      <c r="A144" s="34">
        <v>557</v>
      </c>
      <c r="B144" s="42" t="s">
        <v>933</v>
      </c>
      <c r="C144" s="46" t="s">
        <v>934</v>
      </c>
      <c r="D144" s="42" t="s">
        <v>935</v>
      </c>
      <c r="E144" s="43">
        <v>28.52516</v>
      </c>
      <c r="F144" s="43">
        <v>-13.55215</v>
      </c>
      <c r="G144" s="42" t="s">
        <v>337</v>
      </c>
      <c r="H144" s="37">
        <v>2</v>
      </c>
      <c r="I144" s="42" t="s">
        <v>338</v>
      </c>
      <c r="J144" s="42" t="s">
        <v>936</v>
      </c>
      <c r="K144" s="42" t="s">
        <v>317</v>
      </c>
      <c r="L144" s="42" t="s">
        <v>317</v>
      </c>
      <c r="M144" s="42" t="s">
        <v>317</v>
      </c>
      <c r="N144" s="42" t="s">
        <v>318</v>
      </c>
      <c r="O144" s="42" t="s">
        <v>364</v>
      </c>
      <c r="P144" s="42" t="s">
        <v>365</v>
      </c>
      <c r="Q144" s="42" t="s">
        <v>320</v>
      </c>
      <c r="R144" s="42" t="s">
        <v>320</v>
      </c>
      <c r="S144" s="42" t="s">
        <v>321</v>
      </c>
      <c r="T144" s="42" t="s">
        <v>344</v>
      </c>
      <c r="U144" s="42" t="s">
        <v>323</v>
      </c>
      <c r="V144" s="52">
        <v>56</v>
      </c>
      <c r="W144" s="42" t="s">
        <v>325</v>
      </c>
      <c r="X144" s="42" t="s">
        <v>546</v>
      </c>
      <c r="Y144" s="42" t="s">
        <v>2</v>
      </c>
      <c r="Z144" s="42" t="s">
        <v>2</v>
      </c>
      <c r="AA144" s="42" t="s">
        <v>346</v>
      </c>
      <c r="AB144" s="42" t="s">
        <v>347</v>
      </c>
      <c r="AC144" s="42" t="s">
        <v>348</v>
      </c>
      <c r="AD144" s="42" t="s">
        <v>348</v>
      </c>
      <c r="AE144" s="42" t="s">
        <v>368</v>
      </c>
      <c r="AF144" s="42" t="s">
        <v>368</v>
      </c>
      <c r="AG144" s="42">
        <v>16</v>
      </c>
      <c r="AH144" s="42" t="s">
        <v>368</v>
      </c>
      <c r="AI144" s="42" t="s">
        <v>369</v>
      </c>
      <c r="AJ144" s="42" t="s">
        <v>370</v>
      </c>
      <c r="AK144" s="42">
        <v>0</v>
      </c>
      <c r="AL144" s="42">
        <v>600</v>
      </c>
      <c r="AM144" s="42" t="s">
        <v>371</v>
      </c>
      <c r="AN144" s="42" t="s">
        <v>372</v>
      </c>
      <c r="AO144" s="42">
        <v>250</v>
      </c>
      <c r="AP144" s="42" t="s">
        <v>373</v>
      </c>
      <c r="AQ144" s="42">
        <v>600</v>
      </c>
      <c r="AR144" s="42">
        <v>2</v>
      </c>
      <c r="AS144" s="42">
        <v>600</v>
      </c>
      <c r="AT144" s="42">
        <v>24</v>
      </c>
      <c r="AU144" s="42" t="s">
        <v>327</v>
      </c>
      <c r="AV144" s="42" t="s">
        <v>327</v>
      </c>
      <c r="AW144" s="42" t="s">
        <v>327</v>
      </c>
      <c r="AX144" s="42" t="s">
        <v>353</v>
      </c>
      <c r="AY144" s="42" t="s">
        <v>327</v>
      </c>
      <c r="AZ144" s="51">
        <v>32</v>
      </c>
      <c r="BA144" s="42">
        <v>0</v>
      </c>
      <c r="BB144" s="42">
        <v>1</v>
      </c>
      <c r="BC144" s="42" t="s">
        <v>346</v>
      </c>
      <c r="BD144" s="49" t="s">
        <v>933</v>
      </c>
      <c r="BE144" s="49">
        <v>0</v>
      </c>
      <c r="BF144" s="42">
        <v>0</v>
      </c>
      <c r="BG144" s="42"/>
      <c r="BH144" s="42">
        <v>0</v>
      </c>
      <c r="BI144" s="42" t="s">
        <v>357</v>
      </c>
      <c r="BJ144" s="42" t="s">
        <v>358</v>
      </c>
      <c r="BK144" s="57">
        <v>44778</v>
      </c>
      <c r="BL144" s="42" t="s">
        <v>317</v>
      </c>
      <c r="BM144" s="42" t="s">
        <v>317</v>
      </c>
      <c r="BN144" s="42"/>
      <c r="BO144" s="42"/>
      <c r="BP144" s="42" t="s">
        <v>359</v>
      </c>
      <c r="BQ144" s="42" t="s">
        <v>359</v>
      </c>
      <c r="BR144" s="42" t="s">
        <v>359</v>
      </c>
      <c r="BS144" s="42"/>
      <c r="BT144" s="42" t="s">
        <v>360</v>
      </c>
      <c r="BU144" s="42" t="s">
        <v>317</v>
      </c>
      <c r="BV144" s="42" t="s">
        <v>317</v>
      </c>
      <c r="BW144" s="42"/>
      <c r="BX144" s="42"/>
      <c r="BY144" s="42" t="s">
        <v>353</v>
      </c>
      <c r="BZ144" s="42" t="s">
        <v>353</v>
      </c>
      <c r="CA144" s="42"/>
      <c r="CB144" s="42" t="s">
        <v>353</v>
      </c>
      <c r="CC144" s="42"/>
      <c r="CD144" s="42"/>
      <c r="CE144" s="42"/>
      <c r="CF144" s="42"/>
      <c r="CG144" s="26" t="s">
        <v>934</v>
      </c>
    </row>
    <row r="145" hidden="1" spans="1:85">
      <c r="A145" s="39">
        <v>1628</v>
      </c>
      <c r="B145" s="42" t="s">
        <v>937</v>
      </c>
      <c r="C145" s="46" t="s">
        <v>938</v>
      </c>
      <c r="D145" s="42" t="s">
        <v>939</v>
      </c>
      <c r="E145" s="43">
        <v>28.23246</v>
      </c>
      <c r="F145" s="43">
        <v>-12.54363</v>
      </c>
      <c r="G145" s="42" t="s">
        <v>337</v>
      </c>
      <c r="H145" s="37">
        <v>2</v>
      </c>
      <c r="I145" s="42" t="s">
        <v>338</v>
      </c>
      <c r="J145" s="42" t="s">
        <v>663</v>
      </c>
      <c r="K145" s="42" t="s">
        <v>317</v>
      </c>
      <c r="L145" s="42" t="s">
        <v>317</v>
      </c>
      <c r="M145" s="42" t="s">
        <v>317</v>
      </c>
      <c r="N145" s="42" t="s">
        <v>402</v>
      </c>
      <c r="O145" s="42" t="s">
        <v>364</v>
      </c>
      <c r="P145" s="42" t="s">
        <v>343</v>
      </c>
      <c r="Q145" s="42" t="s">
        <v>320</v>
      </c>
      <c r="R145" s="42" t="s">
        <v>320</v>
      </c>
      <c r="S145" s="42" t="s">
        <v>321</v>
      </c>
      <c r="T145" s="42" t="s">
        <v>344</v>
      </c>
      <c r="U145" s="42" t="s">
        <v>323</v>
      </c>
      <c r="V145" s="52">
        <v>36</v>
      </c>
      <c r="W145" s="42" t="s">
        <v>366</v>
      </c>
      <c r="X145" s="42" t="s">
        <v>801</v>
      </c>
      <c r="Y145" s="42" t="s">
        <v>2</v>
      </c>
      <c r="Z145" s="42" t="s">
        <v>2</v>
      </c>
      <c r="AA145" s="42" t="s">
        <v>346</v>
      </c>
      <c r="AB145" s="42" t="s">
        <v>347</v>
      </c>
      <c r="AC145" s="42" t="s">
        <v>225</v>
      </c>
      <c r="AD145" s="42" t="s">
        <v>225</v>
      </c>
      <c r="AE145" s="42" t="s">
        <v>476</v>
      </c>
      <c r="AF145" s="42" t="s">
        <v>476</v>
      </c>
      <c r="AG145" s="42">
        <v>16</v>
      </c>
      <c r="AH145" s="42" t="s">
        <v>368</v>
      </c>
      <c r="AI145" s="42">
        <v>0</v>
      </c>
      <c r="AJ145" s="42" t="s">
        <v>351</v>
      </c>
      <c r="AK145" s="42">
        <v>0</v>
      </c>
      <c r="AL145" s="42">
        <v>600</v>
      </c>
      <c r="AM145" s="42" t="s">
        <v>371</v>
      </c>
      <c r="AN145" s="42" t="s">
        <v>372</v>
      </c>
      <c r="AO145" s="42">
        <v>250</v>
      </c>
      <c r="AP145" s="42" t="s">
        <v>802</v>
      </c>
      <c r="AQ145" s="42">
        <v>600</v>
      </c>
      <c r="AR145" s="42">
        <v>2</v>
      </c>
      <c r="AS145" s="42">
        <v>600</v>
      </c>
      <c r="AT145" s="42">
        <v>24</v>
      </c>
      <c r="AU145" s="42" t="s">
        <v>448</v>
      </c>
      <c r="AV145" s="42" t="s">
        <v>448</v>
      </c>
      <c r="AW145" s="42">
        <v>18000</v>
      </c>
      <c r="AX145" s="42">
        <v>18000</v>
      </c>
      <c r="AY145" s="42">
        <v>2</v>
      </c>
      <c r="AZ145" s="51">
        <v>53.5</v>
      </c>
      <c r="BA145" s="42">
        <v>0</v>
      </c>
      <c r="BB145" s="42">
        <v>1</v>
      </c>
      <c r="BC145" s="42" t="s">
        <v>346</v>
      </c>
      <c r="BD145" s="49" t="s">
        <v>937</v>
      </c>
      <c r="BE145" s="49">
        <v>0</v>
      </c>
      <c r="BF145" s="42">
        <v>0</v>
      </c>
      <c r="BG145" s="42"/>
      <c r="BH145" s="42">
        <v>0</v>
      </c>
      <c r="BI145" s="42" t="s">
        <v>357</v>
      </c>
      <c r="BJ145" s="42" t="s">
        <v>358</v>
      </c>
      <c r="BK145" s="57">
        <v>44778</v>
      </c>
      <c r="BL145" s="42" t="s">
        <v>317</v>
      </c>
      <c r="BM145" s="42" t="s">
        <v>317</v>
      </c>
      <c r="BN145" s="42"/>
      <c r="BO145" s="42"/>
      <c r="BP145" s="42" t="s">
        <v>359</v>
      </c>
      <c r="BQ145" s="42" t="s">
        <v>359</v>
      </c>
      <c r="BR145" s="42" t="s">
        <v>359</v>
      </c>
      <c r="BS145" s="42"/>
      <c r="BT145" s="42" t="s">
        <v>360</v>
      </c>
      <c r="BU145" s="42" t="s">
        <v>317</v>
      </c>
      <c r="BV145" s="42" t="s">
        <v>317</v>
      </c>
      <c r="BW145" s="42"/>
      <c r="BX145" s="42"/>
      <c r="BY145" s="42" t="s">
        <v>353</v>
      </c>
      <c r="BZ145" s="42" t="s">
        <v>353</v>
      </c>
      <c r="CA145" s="42"/>
      <c r="CB145" s="42" t="s">
        <v>353</v>
      </c>
      <c r="CC145" s="42"/>
      <c r="CD145" s="42"/>
      <c r="CE145" s="42"/>
      <c r="CF145" s="42"/>
      <c r="CG145" s="26" t="s">
        <v>938</v>
      </c>
    </row>
    <row r="146" hidden="1" spans="1:85">
      <c r="A146" s="34">
        <v>101</v>
      </c>
      <c r="B146" s="42" t="s">
        <v>940</v>
      </c>
      <c r="C146" s="46" t="s">
        <v>941</v>
      </c>
      <c r="D146" s="42" t="s">
        <v>942</v>
      </c>
      <c r="E146" s="43">
        <v>28.119208</v>
      </c>
      <c r="F146" s="43">
        <v>-12.678461</v>
      </c>
      <c r="G146" s="42" t="s">
        <v>337</v>
      </c>
      <c r="H146" s="37">
        <v>2.5</v>
      </c>
      <c r="I146" s="42" t="s">
        <v>338</v>
      </c>
      <c r="J146" s="42" t="s">
        <v>781</v>
      </c>
      <c r="K146" s="42" t="s">
        <v>317</v>
      </c>
      <c r="L146" s="42" t="s">
        <v>340</v>
      </c>
      <c r="M146" s="42" t="s">
        <v>317</v>
      </c>
      <c r="N146" s="42" t="s">
        <v>402</v>
      </c>
      <c r="O146" s="42" t="s">
        <v>364</v>
      </c>
      <c r="P146" s="42" t="s">
        <v>365</v>
      </c>
      <c r="Q146" s="42" t="s">
        <v>320</v>
      </c>
      <c r="R146" s="42" t="s">
        <v>320</v>
      </c>
      <c r="S146" s="42" t="s">
        <v>321</v>
      </c>
      <c r="T146" s="42" t="s">
        <v>344</v>
      </c>
      <c r="U146" s="42" t="s">
        <v>323</v>
      </c>
      <c r="V146" s="52">
        <v>36</v>
      </c>
      <c r="W146" s="42" t="s">
        <v>325</v>
      </c>
      <c r="X146" s="42" t="s">
        <v>801</v>
      </c>
      <c r="Y146" s="42" t="s">
        <v>2</v>
      </c>
      <c r="Z146" s="42" t="s">
        <v>2</v>
      </c>
      <c r="AA146" s="42" t="s">
        <v>346</v>
      </c>
      <c r="AB146" s="42" t="s">
        <v>347</v>
      </c>
      <c r="AC146" s="42" t="s">
        <v>225</v>
      </c>
      <c r="AD146" s="42" t="s">
        <v>225</v>
      </c>
      <c r="AE146" s="42" t="s">
        <v>349</v>
      </c>
      <c r="AF146" s="42" t="s">
        <v>349</v>
      </c>
      <c r="AG146" s="42">
        <v>20</v>
      </c>
      <c r="AH146" s="42" t="s">
        <v>350</v>
      </c>
      <c r="AI146" s="42">
        <v>0</v>
      </c>
      <c r="AJ146" s="42" t="s">
        <v>351</v>
      </c>
      <c r="AK146" s="42">
        <v>0</v>
      </c>
      <c r="AL146" s="42">
        <v>600</v>
      </c>
      <c r="AM146" s="42" t="s">
        <v>371</v>
      </c>
      <c r="AN146" s="42" t="s">
        <v>372</v>
      </c>
      <c r="AO146" s="42">
        <v>250</v>
      </c>
      <c r="AP146" s="42" t="s">
        <v>333</v>
      </c>
      <c r="AQ146" s="42">
        <v>300</v>
      </c>
      <c r="AR146" s="42">
        <v>48</v>
      </c>
      <c r="AS146" s="42">
        <v>100</v>
      </c>
      <c r="AT146" s="42">
        <f>AQ146/AS146</f>
        <v>3</v>
      </c>
      <c r="AU146" s="42" t="s">
        <v>327</v>
      </c>
      <c r="AV146" s="42" t="s">
        <v>327</v>
      </c>
      <c r="AW146" s="42" t="s">
        <v>327</v>
      </c>
      <c r="AX146" s="42" t="s">
        <v>353</v>
      </c>
      <c r="AY146" s="42" t="s">
        <v>327</v>
      </c>
      <c r="AZ146" s="51">
        <v>50</v>
      </c>
      <c r="BA146" s="42">
        <v>0</v>
      </c>
      <c r="BB146" s="42">
        <v>2</v>
      </c>
      <c r="BC146" s="42" t="s">
        <v>386</v>
      </c>
      <c r="BD146" s="49" t="s">
        <v>940</v>
      </c>
      <c r="BE146" s="49">
        <v>0</v>
      </c>
      <c r="BF146" s="42">
        <v>0</v>
      </c>
      <c r="BG146" s="42"/>
      <c r="BH146" s="42">
        <v>0</v>
      </c>
      <c r="BI146" s="42" t="s">
        <v>357</v>
      </c>
      <c r="BJ146" s="42" t="s">
        <v>358</v>
      </c>
      <c r="BK146" s="57">
        <v>44778</v>
      </c>
      <c r="BL146" s="42" t="s">
        <v>317</v>
      </c>
      <c r="BM146" s="42" t="s">
        <v>317</v>
      </c>
      <c r="BN146" s="42"/>
      <c r="BO146" s="42"/>
      <c r="BP146" s="42" t="s">
        <v>359</v>
      </c>
      <c r="BQ146" s="42" t="s">
        <v>359</v>
      </c>
      <c r="BR146" s="42" t="s">
        <v>359</v>
      </c>
      <c r="BS146" s="42"/>
      <c r="BT146" s="42" t="s">
        <v>360</v>
      </c>
      <c r="BU146" s="42" t="s">
        <v>317</v>
      </c>
      <c r="BV146" s="42" t="s">
        <v>317</v>
      </c>
      <c r="BW146" s="42"/>
      <c r="BX146" s="42"/>
      <c r="BY146" s="42" t="s">
        <v>353</v>
      </c>
      <c r="BZ146" s="42" t="s">
        <v>353</v>
      </c>
      <c r="CA146" s="42"/>
      <c r="CB146" s="42" t="s">
        <v>353</v>
      </c>
      <c r="CC146" s="42"/>
      <c r="CD146" s="42"/>
      <c r="CE146" s="42"/>
      <c r="CF146" s="42"/>
      <c r="CG146" s="26" t="s">
        <v>941</v>
      </c>
    </row>
    <row r="147" hidden="1" spans="1:85">
      <c r="A147" s="39">
        <v>354</v>
      </c>
      <c r="B147" s="42" t="s">
        <v>943</v>
      </c>
      <c r="C147" s="46" t="s">
        <v>944</v>
      </c>
      <c r="D147" s="42" t="s">
        <v>945</v>
      </c>
      <c r="E147" s="43">
        <v>28.13829</v>
      </c>
      <c r="F147" s="43">
        <v>-12.64569</v>
      </c>
      <c r="G147" s="42" t="s">
        <v>337</v>
      </c>
      <c r="H147" s="37">
        <v>2.5</v>
      </c>
      <c r="I147" s="42" t="s">
        <v>338</v>
      </c>
      <c r="J147" s="42" t="s">
        <v>781</v>
      </c>
      <c r="K147" s="42" t="s">
        <v>317</v>
      </c>
      <c r="L147" s="42" t="s">
        <v>317</v>
      </c>
      <c r="M147" s="42" t="s">
        <v>317</v>
      </c>
      <c r="N147" s="42" t="s">
        <v>402</v>
      </c>
      <c r="O147" s="42" t="s">
        <v>364</v>
      </c>
      <c r="P147" s="42" t="s">
        <v>365</v>
      </c>
      <c r="Q147" s="42" t="s">
        <v>320</v>
      </c>
      <c r="R147" s="42" t="s">
        <v>320</v>
      </c>
      <c r="S147" s="42" t="s">
        <v>321</v>
      </c>
      <c r="T147" s="42" t="s">
        <v>344</v>
      </c>
      <c r="U147" s="42" t="s">
        <v>323</v>
      </c>
      <c r="V147" s="52">
        <v>36</v>
      </c>
      <c r="W147" s="42" t="s">
        <v>325</v>
      </c>
      <c r="X147" s="42" t="s">
        <v>801</v>
      </c>
      <c r="Y147" s="42" t="s">
        <v>2</v>
      </c>
      <c r="Z147" s="42" t="s">
        <v>2</v>
      </c>
      <c r="AA147" s="42" t="s">
        <v>346</v>
      </c>
      <c r="AB147" s="42" t="s">
        <v>347</v>
      </c>
      <c r="AC147" s="42" t="s">
        <v>225</v>
      </c>
      <c r="AD147" s="42" t="s">
        <v>225</v>
      </c>
      <c r="AE147" s="42" t="s">
        <v>453</v>
      </c>
      <c r="AF147" s="42" t="s">
        <v>453</v>
      </c>
      <c r="AG147" s="42">
        <v>20</v>
      </c>
      <c r="AH147" s="42" t="s">
        <v>350</v>
      </c>
      <c r="AI147" s="42">
        <v>0</v>
      </c>
      <c r="AJ147" s="42" t="s">
        <v>351</v>
      </c>
      <c r="AK147" s="42">
        <v>0</v>
      </c>
      <c r="AL147" s="42">
        <v>600</v>
      </c>
      <c r="AM147" s="42" t="s">
        <v>371</v>
      </c>
      <c r="AN147" s="42" t="s">
        <v>372</v>
      </c>
      <c r="AO147" s="42">
        <v>250</v>
      </c>
      <c r="AP147" s="42" t="s">
        <v>333</v>
      </c>
      <c r="AQ147" s="42">
        <v>300</v>
      </c>
      <c r="AR147" s="42">
        <v>48</v>
      </c>
      <c r="AS147" s="42">
        <v>100</v>
      </c>
      <c r="AT147" s="42">
        <f>AQ147/AS147</f>
        <v>3</v>
      </c>
      <c r="AU147" s="42" t="s">
        <v>327</v>
      </c>
      <c r="AV147" s="42" t="s">
        <v>327</v>
      </c>
      <c r="AW147" s="42" t="s">
        <v>327</v>
      </c>
      <c r="AX147" s="42" t="s">
        <v>353</v>
      </c>
      <c r="AY147" s="42" t="s">
        <v>327</v>
      </c>
      <c r="AZ147" s="51">
        <v>56.5</v>
      </c>
      <c r="BA147" s="42">
        <v>0</v>
      </c>
      <c r="BB147" s="42">
        <v>2</v>
      </c>
      <c r="BC147" s="42" t="s">
        <v>375</v>
      </c>
      <c r="BD147" s="49" t="s">
        <v>943</v>
      </c>
      <c r="BE147" s="49" t="s">
        <v>946</v>
      </c>
      <c r="BF147" s="42">
        <v>0</v>
      </c>
      <c r="BG147" s="42"/>
      <c r="BH147" s="42">
        <v>0</v>
      </c>
      <c r="BI147" s="42" t="s">
        <v>357</v>
      </c>
      <c r="BJ147" s="42" t="s">
        <v>358</v>
      </c>
      <c r="BK147" s="57">
        <v>44778</v>
      </c>
      <c r="BL147" s="42" t="s">
        <v>317</v>
      </c>
      <c r="BM147" s="42" t="s">
        <v>317</v>
      </c>
      <c r="BN147" s="42"/>
      <c r="BO147" s="42"/>
      <c r="BP147" s="42" t="s">
        <v>359</v>
      </c>
      <c r="BQ147" s="42" t="s">
        <v>359</v>
      </c>
      <c r="BR147" s="42" t="s">
        <v>359</v>
      </c>
      <c r="BS147" s="42"/>
      <c r="BT147" s="42" t="s">
        <v>360</v>
      </c>
      <c r="BU147" s="42" t="s">
        <v>317</v>
      </c>
      <c r="BV147" s="42" t="s">
        <v>317</v>
      </c>
      <c r="BW147" s="42"/>
      <c r="BX147" s="42"/>
      <c r="BY147" s="42" t="s">
        <v>353</v>
      </c>
      <c r="BZ147" s="42" t="s">
        <v>353</v>
      </c>
      <c r="CA147" s="42"/>
      <c r="CB147" s="42" t="s">
        <v>353</v>
      </c>
      <c r="CC147" s="42"/>
      <c r="CD147" s="42"/>
      <c r="CE147" s="42"/>
      <c r="CF147" s="42"/>
      <c r="CG147" s="26" t="s">
        <v>944</v>
      </c>
    </row>
    <row r="148" hidden="1" spans="1:85">
      <c r="A148" s="34">
        <v>1201</v>
      </c>
      <c r="B148" s="42" t="s">
        <v>947</v>
      </c>
      <c r="C148" s="46" t="s">
        <v>948</v>
      </c>
      <c r="D148" s="42" t="s">
        <v>949</v>
      </c>
      <c r="E148" s="43">
        <v>28.22731</v>
      </c>
      <c r="F148" s="43">
        <v>-12.53307</v>
      </c>
      <c r="G148" s="42" t="s">
        <v>337</v>
      </c>
      <c r="H148" s="37">
        <v>2</v>
      </c>
      <c r="I148" s="42" t="s">
        <v>338</v>
      </c>
      <c r="J148" s="42" t="s">
        <v>663</v>
      </c>
      <c r="K148" s="42" t="s">
        <v>317</v>
      </c>
      <c r="L148" s="42" t="s">
        <v>317</v>
      </c>
      <c r="M148" s="42" t="s">
        <v>317</v>
      </c>
      <c r="N148" s="42" t="s">
        <v>402</v>
      </c>
      <c r="O148" s="42" t="s">
        <v>364</v>
      </c>
      <c r="P148" s="42" t="s">
        <v>343</v>
      </c>
      <c r="Q148" s="42" t="s">
        <v>320</v>
      </c>
      <c r="R148" s="42" t="s">
        <v>320</v>
      </c>
      <c r="S148" s="42" t="s">
        <v>321</v>
      </c>
      <c r="T148" s="42" t="s">
        <v>344</v>
      </c>
      <c r="U148" s="42" t="s">
        <v>323</v>
      </c>
      <c r="V148" s="52">
        <v>40</v>
      </c>
      <c r="W148" s="42" t="s">
        <v>366</v>
      </c>
      <c r="X148" s="42" t="s">
        <v>801</v>
      </c>
      <c r="Y148" s="42" t="s">
        <v>2</v>
      </c>
      <c r="Z148" s="42" t="s">
        <v>2</v>
      </c>
      <c r="AA148" s="42" t="s">
        <v>346</v>
      </c>
      <c r="AB148" s="42" t="s">
        <v>347</v>
      </c>
      <c r="AC148" s="42" t="s">
        <v>225</v>
      </c>
      <c r="AD148" s="42" t="s">
        <v>225</v>
      </c>
      <c r="AE148" s="42" t="s">
        <v>476</v>
      </c>
      <c r="AF148" s="42" t="s">
        <v>476</v>
      </c>
      <c r="AG148" s="42">
        <v>16</v>
      </c>
      <c r="AH148" s="42" t="s">
        <v>368</v>
      </c>
      <c r="AI148" s="42">
        <v>0</v>
      </c>
      <c r="AJ148" s="42" t="s">
        <v>351</v>
      </c>
      <c r="AK148" s="42">
        <v>0</v>
      </c>
      <c r="AL148" s="42">
        <v>400</v>
      </c>
      <c r="AM148" s="42" t="s">
        <v>371</v>
      </c>
      <c r="AN148" s="42" t="s">
        <v>372</v>
      </c>
      <c r="AO148" s="42">
        <v>250</v>
      </c>
      <c r="AP148" s="42" t="s">
        <v>802</v>
      </c>
      <c r="AQ148" s="42">
        <v>600</v>
      </c>
      <c r="AR148" s="42">
        <v>2</v>
      </c>
      <c r="AS148" s="42">
        <v>600</v>
      </c>
      <c r="AT148" s="42">
        <v>24</v>
      </c>
      <c r="AU148" s="42" t="s">
        <v>385</v>
      </c>
      <c r="AV148" s="42" t="s">
        <v>385</v>
      </c>
      <c r="AW148" s="42">
        <v>18000</v>
      </c>
      <c r="AX148" s="42">
        <v>18000</v>
      </c>
      <c r="AY148" s="42">
        <v>2</v>
      </c>
      <c r="AZ148" s="51">
        <v>48.3</v>
      </c>
      <c r="BA148" s="42">
        <v>0</v>
      </c>
      <c r="BB148" s="42">
        <v>1</v>
      </c>
      <c r="BC148" s="42" t="s">
        <v>346</v>
      </c>
      <c r="BD148" s="49" t="s">
        <v>947</v>
      </c>
      <c r="BE148" s="49">
        <v>0</v>
      </c>
      <c r="BF148" s="42">
        <v>0</v>
      </c>
      <c r="BG148" s="42"/>
      <c r="BH148" s="42">
        <v>0</v>
      </c>
      <c r="BI148" s="42" t="s">
        <v>357</v>
      </c>
      <c r="BJ148" s="42" t="s">
        <v>358</v>
      </c>
      <c r="BK148" s="57">
        <v>44778</v>
      </c>
      <c r="BL148" s="42" t="s">
        <v>317</v>
      </c>
      <c r="BM148" s="42" t="s">
        <v>317</v>
      </c>
      <c r="BN148" s="42"/>
      <c r="BO148" s="42"/>
      <c r="BP148" s="42" t="s">
        <v>359</v>
      </c>
      <c r="BQ148" s="42" t="s">
        <v>359</v>
      </c>
      <c r="BR148" s="42" t="s">
        <v>359</v>
      </c>
      <c r="BS148" s="42"/>
      <c r="BT148" s="42" t="s">
        <v>360</v>
      </c>
      <c r="BU148" s="42" t="s">
        <v>317</v>
      </c>
      <c r="BV148" s="42" t="s">
        <v>317</v>
      </c>
      <c r="BW148" s="42"/>
      <c r="BX148" s="42"/>
      <c r="BY148" s="42" t="s">
        <v>353</v>
      </c>
      <c r="BZ148" s="42" t="s">
        <v>353</v>
      </c>
      <c r="CA148" s="42"/>
      <c r="CB148" s="42" t="s">
        <v>353</v>
      </c>
      <c r="CC148" s="42"/>
      <c r="CD148" s="42"/>
      <c r="CE148" s="42"/>
      <c r="CF148" s="42"/>
      <c r="CG148" s="26" t="s">
        <v>948</v>
      </c>
    </row>
    <row r="149" hidden="1" spans="1:85">
      <c r="A149" s="39">
        <v>1124</v>
      </c>
      <c r="B149" s="42" t="s">
        <v>950</v>
      </c>
      <c r="C149" s="46" t="s">
        <v>951</v>
      </c>
      <c r="D149" s="42" t="s">
        <v>952</v>
      </c>
      <c r="E149" s="43">
        <v>28.33911111</v>
      </c>
      <c r="F149" s="43">
        <v>-12.4418056</v>
      </c>
      <c r="G149" s="42" t="s">
        <v>337</v>
      </c>
      <c r="H149" s="37">
        <v>2</v>
      </c>
      <c r="I149" s="42" t="s">
        <v>338</v>
      </c>
      <c r="J149" s="42" t="s">
        <v>663</v>
      </c>
      <c r="K149" s="42" t="s">
        <v>317</v>
      </c>
      <c r="L149" s="42" t="s">
        <v>317</v>
      </c>
      <c r="M149" s="42" t="s">
        <v>317</v>
      </c>
      <c r="N149" s="42" t="s">
        <v>318</v>
      </c>
      <c r="O149" s="42" t="s">
        <v>364</v>
      </c>
      <c r="P149" s="42" t="s">
        <v>365</v>
      </c>
      <c r="Q149" s="42" t="s">
        <v>320</v>
      </c>
      <c r="R149" s="42" t="s">
        <v>381</v>
      </c>
      <c r="S149" s="42" t="s">
        <v>321</v>
      </c>
      <c r="T149" s="42" t="s">
        <v>344</v>
      </c>
      <c r="U149" s="42" t="s">
        <v>323</v>
      </c>
      <c r="V149" s="52">
        <v>60</v>
      </c>
      <c r="W149" s="42" t="s">
        <v>366</v>
      </c>
      <c r="X149" s="42" t="s">
        <v>801</v>
      </c>
      <c r="Y149" s="42" t="s">
        <v>2</v>
      </c>
      <c r="Z149" s="42" t="s">
        <v>2</v>
      </c>
      <c r="AA149" s="42" t="s">
        <v>346</v>
      </c>
      <c r="AB149" s="42" t="s">
        <v>347</v>
      </c>
      <c r="AC149" s="42" t="s">
        <v>225</v>
      </c>
      <c r="AD149" s="42" t="s">
        <v>225</v>
      </c>
      <c r="AE149" s="42" t="s">
        <v>476</v>
      </c>
      <c r="AF149" s="42" t="s">
        <v>476</v>
      </c>
      <c r="AG149" s="42">
        <v>16</v>
      </c>
      <c r="AH149" s="42" t="s">
        <v>368</v>
      </c>
      <c r="AI149" s="42">
        <v>0</v>
      </c>
      <c r="AJ149" s="42" t="s">
        <v>351</v>
      </c>
      <c r="AK149" s="42">
        <v>0</v>
      </c>
      <c r="AL149" s="42">
        <v>600</v>
      </c>
      <c r="AM149" s="42" t="s">
        <v>371</v>
      </c>
      <c r="AN149" s="42" t="s">
        <v>372</v>
      </c>
      <c r="AO149" s="42">
        <v>250</v>
      </c>
      <c r="AP149" s="42" t="s">
        <v>384</v>
      </c>
      <c r="AQ149" s="42">
        <v>600</v>
      </c>
      <c r="AR149" s="42">
        <v>2</v>
      </c>
      <c r="AS149" s="42">
        <v>600</v>
      </c>
      <c r="AT149" s="42">
        <v>24</v>
      </c>
      <c r="AU149" s="42" t="s">
        <v>448</v>
      </c>
      <c r="AV149" s="42" t="s">
        <v>448</v>
      </c>
      <c r="AW149" s="42">
        <v>18000</v>
      </c>
      <c r="AX149" s="42">
        <v>18000</v>
      </c>
      <c r="AY149" s="42">
        <v>2</v>
      </c>
      <c r="AZ149" s="51">
        <v>56.5</v>
      </c>
      <c r="BA149" s="42">
        <v>0</v>
      </c>
      <c r="BB149" s="42">
        <v>2</v>
      </c>
      <c r="BC149" s="42" t="s">
        <v>375</v>
      </c>
      <c r="BD149" s="49" t="s">
        <v>950</v>
      </c>
      <c r="BE149" s="49" t="s">
        <v>953</v>
      </c>
      <c r="BF149" s="42">
        <v>0</v>
      </c>
      <c r="BG149" s="42"/>
      <c r="BH149" s="42">
        <v>0</v>
      </c>
      <c r="BI149" s="42" t="s">
        <v>357</v>
      </c>
      <c r="BJ149" s="42" t="s">
        <v>358</v>
      </c>
      <c r="BK149" s="57">
        <v>44778</v>
      </c>
      <c r="BL149" s="42" t="s">
        <v>317</v>
      </c>
      <c r="BM149" s="42" t="s">
        <v>317</v>
      </c>
      <c r="BN149" s="42"/>
      <c r="BO149" s="42"/>
      <c r="BP149" s="42" t="s">
        <v>359</v>
      </c>
      <c r="BQ149" s="42" t="s">
        <v>359</v>
      </c>
      <c r="BR149" s="42" t="s">
        <v>359</v>
      </c>
      <c r="BS149" s="42"/>
      <c r="BT149" s="42" t="s">
        <v>360</v>
      </c>
      <c r="BU149" s="42" t="s">
        <v>317</v>
      </c>
      <c r="BV149" s="42" t="s">
        <v>317</v>
      </c>
      <c r="BW149" s="42"/>
      <c r="BX149" s="42"/>
      <c r="BY149" s="42" t="s">
        <v>353</v>
      </c>
      <c r="BZ149" s="42" t="s">
        <v>353</v>
      </c>
      <c r="CA149" s="42"/>
      <c r="CB149" s="42" t="s">
        <v>353</v>
      </c>
      <c r="CC149" s="42"/>
      <c r="CD149" s="42"/>
      <c r="CE149" s="42"/>
      <c r="CF149" s="42"/>
      <c r="CG149" s="26" t="s">
        <v>951</v>
      </c>
    </row>
    <row r="150" hidden="1" spans="1:85">
      <c r="A150" s="34">
        <v>319</v>
      </c>
      <c r="B150" s="42" t="s">
        <v>954</v>
      </c>
      <c r="C150" s="46" t="s">
        <v>955</v>
      </c>
      <c r="D150" s="42" t="s">
        <v>956</v>
      </c>
      <c r="E150" s="43">
        <v>28.1036</v>
      </c>
      <c r="F150" s="43">
        <v>-12.65425</v>
      </c>
      <c r="G150" s="42" t="s">
        <v>337</v>
      </c>
      <c r="H150" s="37">
        <v>2.5</v>
      </c>
      <c r="I150" s="42" t="s">
        <v>338</v>
      </c>
      <c r="J150" s="42" t="s">
        <v>619</v>
      </c>
      <c r="K150" s="42" t="s">
        <v>340</v>
      </c>
      <c r="L150" s="42" t="s">
        <v>340</v>
      </c>
      <c r="M150" s="42" t="s">
        <v>317</v>
      </c>
      <c r="N150" s="42" t="s">
        <v>402</v>
      </c>
      <c r="O150" s="42" t="s">
        <v>342</v>
      </c>
      <c r="P150" s="42" t="s">
        <v>343</v>
      </c>
      <c r="Q150" s="42" t="s">
        <v>320</v>
      </c>
      <c r="R150" s="42" t="s">
        <v>320</v>
      </c>
      <c r="S150" s="42" t="s">
        <v>321</v>
      </c>
      <c r="T150" s="42" t="s">
        <v>344</v>
      </c>
      <c r="U150" s="42" t="s">
        <v>323</v>
      </c>
      <c r="V150" s="52">
        <v>48</v>
      </c>
      <c r="W150" s="42" t="s">
        <v>366</v>
      </c>
      <c r="X150" s="42" t="s">
        <v>801</v>
      </c>
      <c r="Y150" s="42" t="s">
        <v>2</v>
      </c>
      <c r="Z150" s="42" t="s">
        <v>2</v>
      </c>
      <c r="AA150" s="42" t="s">
        <v>346</v>
      </c>
      <c r="AB150" s="42" t="s">
        <v>347</v>
      </c>
      <c r="AC150" s="42" t="s">
        <v>225</v>
      </c>
      <c r="AD150" s="42" t="s">
        <v>225</v>
      </c>
      <c r="AE150" s="42" t="s">
        <v>349</v>
      </c>
      <c r="AF150" s="42" t="s">
        <v>349</v>
      </c>
      <c r="AG150" s="42">
        <v>20</v>
      </c>
      <c r="AH150" s="42" t="s">
        <v>350</v>
      </c>
      <c r="AI150" s="42">
        <v>0</v>
      </c>
      <c r="AJ150" s="42" t="s">
        <v>351</v>
      </c>
      <c r="AK150" s="42">
        <v>0</v>
      </c>
      <c r="AL150" s="42">
        <v>600</v>
      </c>
      <c r="AM150" s="42" t="s">
        <v>371</v>
      </c>
      <c r="AN150" s="42" t="s">
        <v>372</v>
      </c>
      <c r="AO150" s="42">
        <v>250</v>
      </c>
      <c r="AP150" s="42" t="s">
        <v>384</v>
      </c>
      <c r="AQ150" s="42">
        <v>600</v>
      </c>
      <c r="AR150" s="42">
        <v>2</v>
      </c>
      <c r="AS150" s="42">
        <v>600</v>
      </c>
      <c r="AT150" s="42">
        <v>24</v>
      </c>
      <c r="AU150" s="42" t="s">
        <v>385</v>
      </c>
      <c r="AV150" s="42" t="s">
        <v>385</v>
      </c>
      <c r="AW150" s="42">
        <v>18000</v>
      </c>
      <c r="AX150" s="42">
        <v>18000</v>
      </c>
      <c r="AY150" s="42">
        <v>2</v>
      </c>
      <c r="AZ150" s="51">
        <v>69.5</v>
      </c>
      <c r="BA150" s="42">
        <v>0</v>
      </c>
      <c r="BB150" s="42">
        <v>1</v>
      </c>
      <c r="BC150" s="42" t="s">
        <v>346</v>
      </c>
      <c r="BD150" s="49" t="s">
        <v>954</v>
      </c>
      <c r="BE150" s="49">
        <v>0</v>
      </c>
      <c r="BF150" s="42">
        <v>0</v>
      </c>
      <c r="BG150" s="42"/>
      <c r="BH150" s="42">
        <v>0</v>
      </c>
      <c r="BI150" s="42" t="s">
        <v>357</v>
      </c>
      <c r="BJ150" s="42" t="s">
        <v>358</v>
      </c>
      <c r="BK150" s="57">
        <v>44778</v>
      </c>
      <c r="BL150" s="42" t="s">
        <v>317</v>
      </c>
      <c r="BM150" s="42" t="s">
        <v>317</v>
      </c>
      <c r="BN150" s="42"/>
      <c r="BO150" s="42"/>
      <c r="BP150" s="42" t="s">
        <v>359</v>
      </c>
      <c r="BQ150" s="42" t="s">
        <v>359</v>
      </c>
      <c r="BR150" s="42" t="s">
        <v>359</v>
      </c>
      <c r="BS150" s="42"/>
      <c r="BT150" s="42" t="s">
        <v>360</v>
      </c>
      <c r="BU150" s="42" t="s">
        <v>317</v>
      </c>
      <c r="BV150" s="42" t="s">
        <v>317</v>
      </c>
      <c r="BW150" s="42"/>
      <c r="BX150" s="42"/>
      <c r="BY150" s="42" t="s">
        <v>353</v>
      </c>
      <c r="BZ150" s="42" t="s">
        <v>353</v>
      </c>
      <c r="CA150" s="42"/>
      <c r="CB150" s="42" t="s">
        <v>353</v>
      </c>
      <c r="CC150" s="42"/>
      <c r="CD150" s="42"/>
      <c r="CE150" s="42"/>
      <c r="CF150" s="42"/>
      <c r="CG150" s="26" t="s">
        <v>955</v>
      </c>
    </row>
    <row r="151" hidden="1" spans="1:85">
      <c r="A151" s="39">
        <v>1704</v>
      </c>
      <c r="B151" s="42" t="s">
        <v>957</v>
      </c>
      <c r="C151" s="46" t="s">
        <v>958</v>
      </c>
      <c r="D151" s="42" t="s">
        <v>959</v>
      </c>
      <c r="E151" s="43">
        <v>28.01250833</v>
      </c>
      <c r="F151" s="43">
        <v>-12.89245556</v>
      </c>
      <c r="G151" s="42" t="s">
        <v>337</v>
      </c>
      <c r="H151" s="37">
        <v>2</v>
      </c>
      <c r="I151" s="42" t="s">
        <v>338</v>
      </c>
      <c r="J151" s="42" t="s">
        <v>861</v>
      </c>
      <c r="K151" s="42" t="s">
        <v>317</v>
      </c>
      <c r="L151" s="42" t="s">
        <v>317</v>
      </c>
      <c r="M151" s="42" t="s">
        <v>317</v>
      </c>
      <c r="N151" s="42" t="s">
        <v>318</v>
      </c>
      <c r="O151" s="42" t="s">
        <v>364</v>
      </c>
      <c r="P151" s="42" t="s">
        <v>365</v>
      </c>
      <c r="Q151" s="42" t="s">
        <v>320</v>
      </c>
      <c r="R151" s="42" t="s">
        <v>320</v>
      </c>
      <c r="S151" s="42" t="s">
        <v>321</v>
      </c>
      <c r="T151" s="42" t="s">
        <v>344</v>
      </c>
      <c r="U151" s="42" t="s">
        <v>323</v>
      </c>
      <c r="V151" s="52">
        <v>54</v>
      </c>
      <c r="W151" s="42" t="s">
        <v>366</v>
      </c>
      <c r="X151" s="42" t="s">
        <v>620</v>
      </c>
      <c r="Y151" s="42" t="s">
        <v>2</v>
      </c>
      <c r="Z151" s="42" t="s">
        <v>2</v>
      </c>
      <c r="AA151" s="42" t="s">
        <v>346</v>
      </c>
      <c r="AB151" s="42" t="s">
        <v>347</v>
      </c>
      <c r="AC151" s="42" t="s">
        <v>348</v>
      </c>
      <c r="AD151" s="42" t="s">
        <v>348</v>
      </c>
      <c r="AE151" s="42" t="s">
        <v>561</v>
      </c>
      <c r="AF151" s="42" t="s">
        <v>561</v>
      </c>
      <c r="AG151" s="42">
        <v>16</v>
      </c>
      <c r="AH151" s="42" t="s">
        <v>368</v>
      </c>
      <c r="AI151" s="42">
        <v>0</v>
      </c>
      <c r="AJ151" s="42" t="s">
        <v>351</v>
      </c>
      <c r="AK151" s="42">
        <v>0</v>
      </c>
      <c r="AL151" s="42">
        <v>600</v>
      </c>
      <c r="AM151" s="42" t="s">
        <v>371</v>
      </c>
      <c r="AN151" s="42" t="s">
        <v>372</v>
      </c>
      <c r="AO151" s="42">
        <v>250</v>
      </c>
      <c r="AP151" s="42" t="s">
        <v>427</v>
      </c>
      <c r="AQ151" s="42">
        <v>1200</v>
      </c>
      <c r="AR151" s="42">
        <v>2</v>
      </c>
      <c r="AS151" s="42">
        <v>1200</v>
      </c>
      <c r="AT151" s="42">
        <v>24</v>
      </c>
      <c r="AU151" s="42" t="s">
        <v>385</v>
      </c>
      <c r="AV151" s="42" t="s">
        <v>385</v>
      </c>
      <c r="AW151" s="42">
        <v>18000</v>
      </c>
      <c r="AX151" s="42">
        <v>18000</v>
      </c>
      <c r="AY151" s="42">
        <v>2</v>
      </c>
      <c r="AZ151" s="51">
        <v>42</v>
      </c>
      <c r="BA151" s="42">
        <v>0</v>
      </c>
      <c r="BB151" s="42">
        <v>1</v>
      </c>
      <c r="BC151" s="42" t="s">
        <v>346</v>
      </c>
      <c r="BD151" s="49" t="s">
        <v>957</v>
      </c>
      <c r="BE151" s="49">
        <v>0</v>
      </c>
      <c r="BF151" s="42">
        <v>0</v>
      </c>
      <c r="BG151" s="42"/>
      <c r="BH151" s="42">
        <v>0</v>
      </c>
      <c r="BI151" s="42" t="s">
        <v>357</v>
      </c>
      <c r="BJ151" s="42" t="s">
        <v>358</v>
      </c>
      <c r="BK151" s="57">
        <v>44778</v>
      </c>
      <c r="BL151" s="42" t="s">
        <v>317</v>
      </c>
      <c r="BM151" s="42" t="s">
        <v>317</v>
      </c>
      <c r="BN151" s="42"/>
      <c r="BO151" s="42"/>
      <c r="BP151" s="42" t="s">
        <v>359</v>
      </c>
      <c r="BQ151" s="42" t="s">
        <v>359</v>
      </c>
      <c r="BR151" s="42" t="s">
        <v>359</v>
      </c>
      <c r="BS151" s="42"/>
      <c r="BT151" s="42" t="s">
        <v>360</v>
      </c>
      <c r="BU151" s="42" t="s">
        <v>317</v>
      </c>
      <c r="BV151" s="42" t="s">
        <v>317</v>
      </c>
      <c r="BW151" s="42"/>
      <c r="BX151" s="42"/>
      <c r="BY151" s="42" t="s">
        <v>353</v>
      </c>
      <c r="BZ151" s="42" t="s">
        <v>353</v>
      </c>
      <c r="CA151" s="42"/>
      <c r="CB151" s="42" t="s">
        <v>353</v>
      </c>
      <c r="CC151" s="42"/>
      <c r="CD151" s="42"/>
      <c r="CE151" s="42"/>
      <c r="CF151" s="42"/>
      <c r="CG151" s="26" t="s">
        <v>958</v>
      </c>
    </row>
    <row r="152" hidden="1" spans="1:85">
      <c r="A152" s="39">
        <v>1170</v>
      </c>
      <c r="B152" s="42" t="s">
        <v>960</v>
      </c>
      <c r="C152" s="46" t="s">
        <v>961</v>
      </c>
      <c r="D152" s="42" t="s">
        <v>962</v>
      </c>
      <c r="E152" s="43">
        <v>28.6227</v>
      </c>
      <c r="F152" s="43">
        <v>-13.59923333</v>
      </c>
      <c r="G152" s="42" t="s">
        <v>337</v>
      </c>
      <c r="H152" s="37">
        <v>4.5</v>
      </c>
      <c r="I152" s="42" t="s">
        <v>338</v>
      </c>
      <c r="J152" s="42" t="s">
        <v>339</v>
      </c>
      <c r="K152" s="42" t="s">
        <v>317</v>
      </c>
      <c r="L152" s="42" t="s">
        <v>340</v>
      </c>
      <c r="M152" s="42" t="s">
        <v>317</v>
      </c>
      <c r="N152" s="42" t="s">
        <v>318</v>
      </c>
      <c r="O152" s="42" t="s">
        <v>364</v>
      </c>
      <c r="P152" s="42" t="s">
        <v>365</v>
      </c>
      <c r="Q152" s="42" t="s">
        <v>320</v>
      </c>
      <c r="R152" s="42" t="s">
        <v>320</v>
      </c>
      <c r="S152" s="42" t="s">
        <v>321</v>
      </c>
      <c r="T152" s="42" t="s">
        <v>344</v>
      </c>
      <c r="U152" s="42" t="s">
        <v>323</v>
      </c>
      <c r="V152" s="52">
        <v>70</v>
      </c>
      <c r="W152" s="42" t="s">
        <v>366</v>
      </c>
      <c r="X152" s="42" t="s">
        <v>345</v>
      </c>
      <c r="Y152" s="42" t="s">
        <v>2</v>
      </c>
      <c r="Z152" s="42" t="s">
        <v>2</v>
      </c>
      <c r="AA152" s="42" t="s">
        <v>346</v>
      </c>
      <c r="AB152" s="42" t="s">
        <v>347</v>
      </c>
      <c r="AC152" s="42" t="s">
        <v>348</v>
      </c>
      <c r="AD152" s="42" t="s">
        <v>348</v>
      </c>
      <c r="AE152" s="42" t="s">
        <v>435</v>
      </c>
      <c r="AF152" s="42" t="s">
        <v>435</v>
      </c>
      <c r="AG152" s="42">
        <v>30</v>
      </c>
      <c r="AH152" s="42" t="s">
        <v>368</v>
      </c>
      <c r="AI152" s="42" t="s">
        <v>436</v>
      </c>
      <c r="AJ152" s="42" t="s">
        <v>437</v>
      </c>
      <c r="AK152" s="42" t="s">
        <v>438</v>
      </c>
      <c r="AL152" s="42">
        <v>1000</v>
      </c>
      <c r="AM152" s="42" t="s">
        <v>371</v>
      </c>
      <c r="AN152" s="42" t="s">
        <v>372</v>
      </c>
      <c r="AO152" s="42">
        <v>250</v>
      </c>
      <c r="AP152" s="42" t="s">
        <v>427</v>
      </c>
      <c r="AQ152" s="42">
        <v>1200</v>
      </c>
      <c r="AR152" s="42">
        <v>2</v>
      </c>
      <c r="AS152" s="42">
        <v>1200</v>
      </c>
      <c r="AT152" s="42">
        <v>24</v>
      </c>
      <c r="AU152" s="42" t="s">
        <v>448</v>
      </c>
      <c r="AV152" s="42" t="s">
        <v>448</v>
      </c>
      <c r="AW152" s="42">
        <v>18000</v>
      </c>
      <c r="AX152" s="42">
        <v>18000</v>
      </c>
      <c r="AY152" s="42">
        <v>2</v>
      </c>
      <c r="AZ152" s="51">
        <v>29</v>
      </c>
      <c r="BA152" s="42">
        <v>0</v>
      </c>
      <c r="BB152" s="42">
        <v>2</v>
      </c>
      <c r="BC152" s="42" t="s">
        <v>375</v>
      </c>
      <c r="BD152" s="49" t="s">
        <v>960</v>
      </c>
      <c r="BE152" s="49" t="s">
        <v>963</v>
      </c>
      <c r="BF152" s="42" t="s">
        <v>356</v>
      </c>
      <c r="BG152" s="42"/>
      <c r="BH152" s="42">
        <v>0</v>
      </c>
      <c r="BI152" s="42" t="s">
        <v>357</v>
      </c>
      <c r="BJ152" s="42" t="s">
        <v>358</v>
      </c>
      <c r="BK152" s="57">
        <v>44778</v>
      </c>
      <c r="BL152" s="42" t="s">
        <v>317</v>
      </c>
      <c r="BM152" s="42" t="s">
        <v>317</v>
      </c>
      <c r="BN152" s="42"/>
      <c r="BO152" s="42"/>
      <c r="BP152" s="42" t="s">
        <v>359</v>
      </c>
      <c r="BQ152" s="42" t="s">
        <v>359</v>
      </c>
      <c r="BR152" s="42" t="s">
        <v>359</v>
      </c>
      <c r="BS152" s="42"/>
      <c r="BT152" s="42" t="s">
        <v>360</v>
      </c>
      <c r="BU152" s="42" t="s">
        <v>317</v>
      </c>
      <c r="BV152" s="42" t="s">
        <v>317</v>
      </c>
      <c r="BW152" s="42"/>
      <c r="BX152" s="42"/>
      <c r="BY152" s="42" t="s">
        <v>353</v>
      </c>
      <c r="BZ152" s="42" t="s">
        <v>353</v>
      </c>
      <c r="CA152" s="42"/>
      <c r="CB152" s="42" t="s">
        <v>353</v>
      </c>
      <c r="CC152" s="42"/>
      <c r="CD152" s="42"/>
      <c r="CE152" s="42"/>
      <c r="CF152" s="42"/>
      <c r="CG152" s="26" t="s">
        <v>961</v>
      </c>
    </row>
    <row r="153" hidden="1" spans="1:85">
      <c r="A153" s="34">
        <v>55</v>
      </c>
      <c r="B153" s="42" t="s">
        <v>964</v>
      </c>
      <c r="C153" s="46" t="s">
        <v>965</v>
      </c>
      <c r="D153" s="42" t="s">
        <v>966</v>
      </c>
      <c r="E153" s="43">
        <v>28.18961</v>
      </c>
      <c r="F153" s="43">
        <v>-12.51056</v>
      </c>
      <c r="G153" s="42" t="s">
        <v>337</v>
      </c>
      <c r="H153" s="37">
        <v>2</v>
      </c>
      <c r="I153" s="42" t="s">
        <v>338</v>
      </c>
      <c r="J153" s="42" t="s">
        <v>663</v>
      </c>
      <c r="K153" s="42" t="s">
        <v>317</v>
      </c>
      <c r="L153" s="42" t="s">
        <v>317</v>
      </c>
      <c r="M153" s="42" t="s">
        <v>317</v>
      </c>
      <c r="N153" s="42" t="s">
        <v>402</v>
      </c>
      <c r="O153" s="42" t="s">
        <v>364</v>
      </c>
      <c r="P153" s="42" t="s">
        <v>365</v>
      </c>
      <c r="Q153" s="42" t="s">
        <v>320</v>
      </c>
      <c r="R153" s="42" t="s">
        <v>320</v>
      </c>
      <c r="S153" s="42" t="s">
        <v>321</v>
      </c>
      <c r="T153" s="42" t="s">
        <v>344</v>
      </c>
      <c r="U153" s="42" t="s">
        <v>323</v>
      </c>
      <c r="V153" s="52">
        <v>36</v>
      </c>
      <c r="W153" s="42" t="s">
        <v>366</v>
      </c>
      <c r="X153" s="42" t="s">
        <v>801</v>
      </c>
      <c r="Y153" s="42" t="s">
        <v>2</v>
      </c>
      <c r="Z153" s="42" t="s">
        <v>2</v>
      </c>
      <c r="AA153" s="42" t="s">
        <v>346</v>
      </c>
      <c r="AB153" s="42" t="s">
        <v>347</v>
      </c>
      <c r="AC153" s="42" t="s">
        <v>225</v>
      </c>
      <c r="AD153" s="42" t="s">
        <v>225</v>
      </c>
      <c r="AE153" s="42" t="s">
        <v>476</v>
      </c>
      <c r="AF153" s="42" t="s">
        <v>476</v>
      </c>
      <c r="AG153" s="42">
        <v>16</v>
      </c>
      <c r="AH153" s="42" t="s">
        <v>368</v>
      </c>
      <c r="AI153" s="42">
        <v>0</v>
      </c>
      <c r="AJ153" s="42" t="s">
        <v>351</v>
      </c>
      <c r="AK153" s="42">
        <v>0</v>
      </c>
      <c r="AL153" s="42">
        <v>600</v>
      </c>
      <c r="AM153" s="42" t="s">
        <v>371</v>
      </c>
      <c r="AN153" s="42" t="s">
        <v>372</v>
      </c>
      <c r="AO153" s="42">
        <v>250</v>
      </c>
      <c r="AP153" s="42" t="s">
        <v>802</v>
      </c>
      <c r="AQ153" s="42">
        <v>600</v>
      </c>
      <c r="AR153" s="42">
        <v>2</v>
      </c>
      <c r="AS153" s="42">
        <v>600</v>
      </c>
      <c r="AT153" s="42">
        <v>24</v>
      </c>
      <c r="AU153" s="42" t="s">
        <v>687</v>
      </c>
      <c r="AV153" s="42" t="s">
        <v>687</v>
      </c>
      <c r="AW153" s="42">
        <v>18000</v>
      </c>
      <c r="AX153" s="42">
        <v>18000</v>
      </c>
      <c r="AY153" s="42">
        <v>2</v>
      </c>
      <c r="AZ153" s="51">
        <v>45</v>
      </c>
      <c r="BA153" s="42">
        <v>0</v>
      </c>
      <c r="BB153" s="42">
        <v>1</v>
      </c>
      <c r="BC153" s="42" t="s">
        <v>346</v>
      </c>
      <c r="BD153" s="49" t="s">
        <v>964</v>
      </c>
      <c r="BE153" s="49">
        <v>0</v>
      </c>
      <c r="BF153" s="42">
        <v>0</v>
      </c>
      <c r="BG153" s="42"/>
      <c r="BH153" s="42">
        <v>0</v>
      </c>
      <c r="BI153" s="42" t="s">
        <v>357</v>
      </c>
      <c r="BJ153" s="42" t="s">
        <v>358</v>
      </c>
      <c r="BK153" s="57">
        <v>44778</v>
      </c>
      <c r="BL153" s="42" t="s">
        <v>317</v>
      </c>
      <c r="BM153" s="42" t="s">
        <v>317</v>
      </c>
      <c r="BN153" s="42"/>
      <c r="BO153" s="42"/>
      <c r="BP153" s="42" t="s">
        <v>359</v>
      </c>
      <c r="BQ153" s="42" t="s">
        <v>359</v>
      </c>
      <c r="BR153" s="42" t="s">
        <v>359</v>
      </c>
      <c r="BS153" s="42"/>
      <c r="BT153" s="42" t="s">
        <v>360</v>
      </c>
      <c r="BU153" s="42" t="s">
        <v>317</v>
      </c>
      <c r="BV153" s="42" t="s">
        <v>317</v>
      </c>
      <c r="BW153" s="42"/>
      <c r="BX153" s="42"/>
      <c r="BY153" s="42" t="s">
        <v>353</v>
      </c>
      <c r="BZ153" s="42" t="s">
        <v>353</v>
      </c>
      <c r="CA153" s="42"/>
      <c r="CB153" s="42" t="s">
        <v>353</v>
      </c>
      <c r="CC153" s="42"/>
      <c r="CD153" s="42"/>
      <c r="CE153" s="42"/>
      <c r="CF153" s="42"/>
      <c r="CG153" s="26" t="s">
        <v>965</v>
      </c>
    </row>
    <row r="154" hidden="1" spans="1:85">
      <c r="A154" s="34">
        <v>99</v>
      </c>
      <c r="B154" s="42" t="s">
        <v>967</v>
      </c>
      <c r="C154" s="46" t="s">
        <v>968</v>
      </c>
      <c r="D154" s="42" t="s">
        <v>969</v>
      </c>
      <c r="E154" s="43">
        <v>28.0636</v>
      </c>
      <c r="F154" s="43">
        <v>-12.63687</v>
      </c>
      <c r="G154" s="42" t="s">
        <v>337</v>
      </c>
      <c r="H154" s="37">
        <v>2</v>
      </c>
      <c r="I154" s="42" t="s">
        <v>338</v>
      </c>
      <c r="J154" s="42" t="s">
        <v>781</v>
      </c>
      <c r="K154" s="42" t="s">
        <v>317</v>
      </c>
      <c r="L154" s="42" t="s">
        <v>317</v>
      </c>
      <c r="M154" s="42" t="s">
        <v>317</v>
      </c>
      <c r="N154" s="42" t="s">
        <v>402</v>
      </c>
      <c r="O154" s="42" t="s">
        <v>364</v>
      </c>
      <c r="P154" s="42" t="s">
        <v>380</v>
      </c>
      <c r="Q154" s="42" t="s">
        <v>320</v>
      </c>
      <c r="R154" s="42" t="s">
        <v>320</v>
      </c>
      <c r="S154" s="42" t="s">
        <v>321</v>
      </c>
      <c r="T154" s="42" t="s">
        <v>344</v>
      </c>
      <c r="U154" s="42" t="s">
        <v>323</v>
      </c>
      <c r="V154" s="52">
        <v>48</v>
      </c>
      <c r="W154" s="42" t="s">
        <v>366</v>
      </c>
      <c r="X154" s="42" t="s">
        <v>801</v>
      </c>
      <c r="Y154" s="42" t="s">
        <v>2</v>
      </c>
      <c r="Z154" s="42" t="s">
        <v>2</v>
      </c>
      <c r="AA154" s="42" t="s">
        <v>346</v>
      </c>
      <c r="AB154" s="42" t="s">
        <v>347</v>
      </c>
      <c r="AC154" s="42" t="s">
        <v>225</v>
      </c>
      <c r="AD154" s="42" t="s">
        <v>225</v>
      </c>
      <c r="AE154" s="42" t="s">
        <v>368</v>
      </c>
      <c r="AF154" s="42" t="s">
        <v>368</v>
      </c>
      <c r="AG154" s="42">
        <v>16</v>
      </c>
      <c r="AH154" s="42" t="s">
        <v>368</v>
      </c>
      <c r="AI154" s="42" t="s">
        <v>369</v>
      </c>
      <c r="AJ154" s="42" t="s">
        <v>370</v>
      </c>
      <c r="AK154" s="42">
        <v>0</v>
      </c>
      <c r="AL154" s="42">
        <v>600</v>
      </c>
      <c r="AM154" s="42" t="s">
        <v>371</v>
      </c>
      <c r="AN154" s="42" t="s">
        <v>372</v>
      </c>
      <c r="AO154" s="42">
        <v>250</v>
      </c>
      <c r="AP154" s="42" t="s">
        <v>524</v>
      </c>
      <c r="AQ154" s="42">
        <v>600</v>
      </c>
      <c r="AR154" s="42">
        <v>2</v>
      </c>
      <c r="AS154" s="42">
        <v>600</v>
      </c>
      <c r="AT154" s="42">
        <v>24</v>
      </c>
      <c r="AU154" s="42" t="s">
        <v>385</v>
      </c>
      <c r="AV154" s="42" t="s">
        <v>385</v>
      </c>
      <c r="AW154" s="42">
        <v>18000</v>
      </c>
      <c r="AX154" s="42">
        <v>18000</v>
      </c>
      <c r="AY154" s="42">
        <v>2</v>
      </c>
      <c r="AZ154" s="51">
        <v>43.8</v>
      </c>
      <c r="BA154" s="42">
        <v>0</v>
      </c>
      <c r="BB154" s="42">
        <v>1</v>
      </c>
      <c r="BC154" s="42" t="s">
        <v>346</v>
      </c>
      <c r="BD154" s="49" t="s">
        <v>967</v>
      </c>
      <c r="BE154" s="49">
        <v>0</v>
      </c>
      <c r="BF154" s="42">
        <v>0</v>
      </c>
      <c r="BG154" s="42"/>
      <c r="BH154" s="42">
        <v>0</v>
      </c>
      <c r="BI154" s="42" t="s">
        <v>357</v>
      </c>
      <c r="BJ154" s="42" t="s">
        <v>358</v>
      </c>
      <c r="BK154" s="57">
        <v>44778</v>
      </c>
      <c r="BL154" s="42" t="s">
        <v>317</v>
      </c>
      <c r="BM154" s="42" t="s">
        <v>317</v>
      </c>
      <c r="BN154" s="42"/>
      <c r="BO154" s="42"/>
      <c r="BP154" s="42" t="s">
        <v>359</v>
      </c>
      <c r="BQ154" s="42" t="s">
        <v>359</v>
      </c>
      <c r="BR154" s="42" t="s">
        <v>359</v>
      </c>
      <c r="BS154" s="42"/>
      <c r="BT154" s="42" t="s">
        <v>360</v>
      </c>
      <c r="BU154" s="42" t="s">
        <v>317</v>
      </c>
      <c r="BV154" s="42" t="s">
        <v>317</v>
      </c>
      <c r="BW154" s="42"/>
      <c r="BX154" s="42"/>
      <c r="BY154" s="42" t="s">
        <v>353</v>
      </c>
      <c r="BZ154" s="42" t="s">
        <v>353</v>
      </c>
      <c r="CA154" s="42"/>
      <c r="CB154" s="42" t="s">
        <v>353</v>
      </c>
      <c r="CC154" s="42"/>
      <c r="CD154" s="42"/>
      <c r="CE154" s="42"/>
      <c r="CF154" s="42"/>
      <c r="CG154" s="26" t="s">
        <v>968</v>
      </c>
    </row>
    <row r="155" hidden="1" spans="1:85">
      <c r="A155" s="34">
        <v>129</v>
      </c>
      <c r="B155" s="42" t="s">
        <v>970</v>
      </c>
      <c r="C155" s="46" t="s">
        <v>971</v>
      </c>
      <c r="D155" s="42" t="s">
        <v>972</v>
      </c>
      <c r="E155" s="43">
        <v>27.98071</v>
      </c>
      <c r="F155" s="43">
        <v>-12.83687</v>
      </c>
      <c r="G155" s="42" t="s">
        <v>337</v>
      </c>
      <c r="H155" s="37">
        <v>2.5</v>
      </c>
      <c r="I155" s="42" t="s">
        <v>338</v>
      </c>
      <c r="J155" s="42" t="s">
        <v>781</v>
      </c>
      <c r="K155" s="42" t="s">
        <v>317</v>
      </c>
      <c r="L155" s="42" t="s">
        <v>317</v>
      </c>
      <c r="M155" s="42" t="s">
        <v>317</v>
      </c>
      <c r="N155" s="42" t="s">
        <v>318</v>
      </c>
      <c r="O155" s="42" t="s">
        <v>364</v>
      </c>
      <c r="P155" s="42" t="s">
        <v>365</v>
      </c>
      <c r="Q155" s="42" t="s">
        <v>320</v>
      </c>
      <c r="R155" s="42" t="s">
        <v>320</v>
      </c>
      <c r="S155" s="42" t="s">
        <v>321</v>
      </c>
      <c r="T155" s="42" t="s">
        <v>344</v>
      </c>
      <c r="U155" s="42" t="s">
        <v>323</v>
      </c>
      <c r="V155" s="52">
        <v>48</v>
      </c>
      <c r="W155" s="42" t="s">
        <v>366</v>
      </c>
      <c r="X155" s="42" t="s">
        <v>620</v>
      </c>
      <c r="Y155" s="42" t="s">
        <v>2</v>
      </c>
      <c r="Z155" s="42" t="s">
        <v>2</v>
      </c>
      <c r="AA155" s="42" t="s">
        <v>346</v>
      </c>
      <c r="AB155" s="42" t="s">
        <v>347</v>
      </c>
      <c r="AC155" s="42" t="s">
        <v>348</v>
      </c>
      <c r="AD155" s="42" t="s">
        <v>348</v>
      </c>
      <c r="AE155" s="42" t="s">
        <v>561</v>
      </c>
      <c r="AF155" s="42" t="s">
        <v>561</v>
      </c>
      <c r="AG155" s="42">
        <v>20</v>
      </c>
      <c r="AH155" s="42" t="s">
        <v>368</v>
      </c>
      <c r="AI155" s="42">
        <v>0</v>
      </c>
      <c r="AJ155" s="42" t="s">
        <v>351</v>
      </c>
      <c r="AK155" s="42">
        <v>0</v>
      </c>
      <c r="AL155" s="42">
        <v>600</v>
      </c>
      <c r="AM155" s="42" t="s">
        <v>371</v>
      </c>
      <c r="AN155" s="42" t="s">
        <v>372</v>
      </c>
      <c r="AO155" s="42">
        <v>250</v>
      </c>
      <c r="AP155" s="42" t="s">
        <v>439</v>
      </c>
      <c r="AQ155" s="42">
        <v>600</v>
      </c>
      <c r="AR155" s="42">
        <v>2</v>
      </c>
      <c r="AS155" s="42">
        <v>600</v>
      </c>
      <c r="AT155" s="42">
        <v>24</v>
      </c>
      <c r="AU155" s="42" t="s">
        <v>385</v>
      </c>
      <c r="AV155" s="42" t="s">
        <v>385</v>
      </c>
      <c r="AW155" s="42">
        <v>18000</v>
      </c>
      <c r="AX155" s="42">
        <v>18000</v>
      </c>
      <c r="AY155" s="42">
        <v>2</v>
      </c>
      <c r="AZ155" s="51">
        <v>53</v>
      </c>
      <c r="BA155" s="42">
        <v>0</v>
      </c>
      <c r="BB155" s="42">
        <v>1</v>
      </c>
      <c r="BC155" s="42" t="s">
        <v>346</v>
      </c>
      <c r="BD155" s="49" t="s">
        <v>970</v>
      </c>
      <c r="BE155" s="49">
        <v>0</v>
      </c>
      <c r="BF155" s="42">
        <v>0</v>
      </c>
      <c r="BG155" s="42"/>
      <c r="BH155" s="42">
        <v>0</v>
      </c>
      <c r="BI155" s="42" t="s">
        <v>357</v>
      </c>
      <c r="BJ155" s="42" t="s">
        <v>358</v>
      </c>
      <c r="BK155" s="57">
        <v>44778</v>
      </c>
      <c r="BL155" s="42" t="s">
        <v>317</v>
      </c>
      <c r="BM155" s="42" t="s">
        <v>317</v>
      </c>
      <c r="BN155" s="42"/>
      <c r="BO155" s="42"/>
      <c r="BP155" s="42" t="s">
        <v>359</v>
      </c>
      <c r="BQ155" s="42" t="s">
        <v>359</v>
      </c>
      <c r="BR155" s="42" t="s">
        <v>359</v>
      </c>
      <c r="BS155" s="42"/>
      <c r="BT155" s="42" t="s">
        <v>360</v>
      </c>
      <c r="BU155" s="42" t="s">
        <v>317</v>
      </c>
      <c r="BV155" s="42" t="s">
        <v>317</v>
      </c>
      <c r="BW155" s="42"/>
      <c r="BX155" s="42"/>
      <c r="BY155" s="42" t="s">
        <v>353</v>
      </c>
      <c r="BZ155" s="42" t="s">
        <v>353</v>
      </c>
      <c r="CA155" s="42"/>
      <c r="CB155" s="42" t="s">
        <v>353</v>
      </c>
      <c r="CC155" s="42"/>
      <c r="CD155" s="42"/>
      <c r="CE155" s="42"/>
      <c r="CF155" s="42"/>
      <c r="CG155" s="26" t="s">
        <v>971</v>
      </c>
    </row>
    <row r="156" hidden="1" spans="1:85">
      <c r="A156" s="39">
        <v>96</v>
      </c>
      <c r="B156" s="42" t="s">
        <v>973</v>
      </c>
      <c r="C156" s="46" t="s">
        <v>974</v>
      </c>
      <c r="D156" s="42" t="s">
        <v>975</v>
      </c>
      <c r="E156" s="43">
        <v>28.04911667</v>
      </c>
      <c r="F156" s="43">
        <v>-12.65356667</v>
      </c>
      <c r="G156" s="42" t="s">
        <v>337</v>
      </c>
      <c r="H156" s="37">
        <v>2</v>
      </c>
      <c r="I156" s="42" t="s">
        <v>338</v>
      </c>
      <c r="J156" s="42" t="s">
        <v>781</v>
      </c>
      <c r="K156" s="42" t="s">
        <v>317</v>
      </c>
      <c r="L156" s="42" t="s">
        <v>317</v>
      </c>
      <c r="M156" s="42" t="s">
        <v>317</v>
      </c>
      <c r="N156" s="42" t="s">
        <v>402</v>
      </c>
      <c r="O156" s="42" t="s">
        <v>364</v>
      </c>
      <c r="P156" s="42" t="s">
        <v>343</v>
      </c>
      <c r="Q156" s="42" t="s">
        <v>320</v>
      </c>
      <c r="R156" s="42" t="s">
        <v>381</v>
      </c>
      <c r="S156" s="42" t="s">
        <v>321</v>
      </c>
      <c r="T156" s="42" t="s">
        <v>344</v>
      </c>
      <c r="U156" s="42" t="s">
        <v>323</v>
      </c>
      <c r="V156" s="52">
        <v>50</v>
      </c>
      <c r="W156" s="42" t="s">
        <v>366</v>
      </c>
      <c r="X156" s="42" t="s">
        <v>801</v>
      </c>
      <c r="Y156" s="42" t="s">
        <v>2</v>
      </c>
      <c r="Z156" s="42" t="s">
        <v>2</v>
      </c>
      <c r="AA156" s="42" t="s">
        <v>346</v>
      </c>
      <c r="AB156" s="42" t="s">
        <v>347</v>
      </c>
      <c r="AC156" s="42" t="s">
        <v>225</v>
      </c>
      <c r="AD156" s="42" t="s">
        <v>225</v>
      </c>
      <c r="AE156" s="42" t="s">
        <v>368</v>
      </c>
      <c r="AF156" s="42" t="s">
        <v>368</v>
      </c>
      <c r="AG156" s="42">
        <v>16</v>
      </c>
      <c r="AH156" s="42" t="s">
        <v>368</v>
      </c>
      <c r="AI156" s="42" t="s">
        <v>369</v>
      </c>
      <c r="AJ156" s="42" t="s">
        <v>370</v>
      </c>
      <c r="AK156" s="42">
        <v>0</v>
      </c>
      <c r="AL156" s="42">
        <v>600</v>
      </c>
      <c r="AM156" s="42" t="s">
        <v>371</v>
      </c>
      <c r="AN156" s="42" t="s">
        <v>372</v>
      </c>
      <c r="AO156" s="42">
        <v>250</v>
      </c>
      <c r="AP156" s="42" t="s">
        <v>384</v>
      </c>
      <c r="AQ156" s="42">
        <v>600</v>
      </c>
      <c r="AR156" s="42">
        <v>2</v>
      </c>
      <c r="AS156" s="42">
        <v>600</v>
      </c>
      <c r="AT156" s="42">
        <v>24</v>
      </c>
      <c r="AU156" s="42" t="s">
        <v>385</v>
      </c>
      <c r="AV156" s="42" t="s">
        <v>385</v>
      </c>
      <c r="AW156" s="42">
        <v>18000</v>
      </c>
      <c r="AX156" s="42">
        <v>18000</v>
      </c>
      <c r="AY156" s="42">
        <v>2</v>
      </c>
      <c r="AZ156" s="51">
        <v>98.3</v>
      </c>
      <c r="BA156" s="42">
        <v>0</v>
      </c>
      <c r="BB156" s="42">
        <v>2</v>
      </c>
      <c r="BC156" s="42" t="s">
        <v>375</v>
      </c>
      <c r="BD156" s="49" t="s">
        <v>973</v>
      </c>
      <c r="BE156" s="49" t="s">
        <v>976</v>
      </c>
      <c r="BF156" s="42">
        <v>0</v>
      </c>
      <c r="BG156" s="42"/>
      <c r="BH156" s="42">
        <v>0</v>
      </c>
      <c r="BI156" s="42" t="s">
        <v>357</v>
      </c>
      <c r="BJ156" s="42" t="s">
        <v>358</v>
      </c>
      <c r="BK156" s="57">
        <v>44778</v>
      </c>
      <c r="BL156" s="42" t="s">
        <v>317</v>
      </c>
      <c r="BM156" s="42" t="s">
        <v>317</v>
      </c>
      <c r="BN156" s="42"/>
      <c r="BO156" s="42"/>
      <c r="BP156" s="42" t="s">
        <v>359</v>
      </c>
      <c r="BQ156" s="42" t="s">
        <v>359</v>
      </c>
      <c r="BR156" s="42" t="s">
        <v>359</v>
      </c>
      <c r="BS156" s="42"/>
      <c r="BT156" s="42" t="s">
        <v>340</v>
      </c>
      <c r="BU156" s="42" t="s">
        <v>317</v>
      </c>
      <c r="BV156" s="42" t="s">
        <v>317</v>
      </c>
      <c r="BW156" s="42"/>
      <c r="BX156" s="42"/>
      <c r="BY156" s="42" t="s">
        <v>353</v>
      </c>
      <c r="BZ156" s="42" t="s">
        <v>353</v>
      </c>
      <c r="CA156" s="42"/>
      <c r="CB156" s="42" t="s">
        <v>353</v>
      </c>
      <c r="CC156" s="42"/>
      <c r="CD156" s="42"/>
      <c r="CE156" s="42"/>
      <c r="CF156" s="42"/>
      <c r="CG156" s="26" t="s">
        <v>974</v>
      </c>
    </row>
    <row r="157" hidden="1" spans="1:85">
      <c r="A157" s="39">
        <v>1090</v>
      </c>
      <c r="B157" s="42" t="s">
        <v>977</v>
      </c>
      <c r="C157" s="46" t="s">
        <v>978</v>
      </c>
      <c r="D157" s="42" t="s">
        <v>979</v>
      </c>
      <c r="E157" s="43">
        <v>28.38399</v>
      </c>
      <c r="F157" s="43">
        <v>-13.614</v>
      </c>
      <c r="G157" s="42" t="s">
        <v>337</v>
      </c>
      <c r="H157" s="37">
        <v>2.5</v>
      </c>
      <c r="I157" s="42" t="s">
        <v>338</v>
      </c>
      <c r="J157" s="42" t="s">
        <v>936</v>
      </c>
      <c r="K157" s="42" t="s">
        <v>317</v>
      </c>
      <c r="L157" s="42" t="s">
        <v>317</v>
      </c>
      <c r="M157" s="42" t="s">
        <v>317</v>
      </c>
      <c r="N157" s="42" t="s">
        <v>318</v>
      </c>
      <c r="O157" s="42" t="s">
        <v>364</v>
      </c>
      <c r="P157" s="42" t="s">
        <v>365</v>
      </c>
      <c r="Q157" s="42" t="s">
        <v>320</v>
      </c>
      <c r="R157" s="42" t="s">
        <v>320</v>
      </c>
      <c r="S157" s="42" t="s">
        <v>321</v>
      </c>
      <c r="T157" s="42" t="s">
        <v>782</v>
      </c>
      <c r="U157" s="42" t="s">
        <v>323</v>
      </c>
      <c r="V157" s="52">
        <v>60</v>
      </c>
      <c r="W157" s="42" t="s">
        <v>325</v>
      </c>
      <c r="X157" s="42" t="s">
        <v>546</v>
      </c>
      <c r="Y157" s="42" t="s">
        <v>2</v>
      </c>
      <c r="Z157" s="42" t="s">
        <v>2</v>
      </c>
      <c r="AA157" s="42" t="s">
        <v>346</v>
      </c>
      <c r="AB157" s="42" t="s">
        <v>347</v>
      </c>
      <c r="AC157" s="42" t="s">
        <v>348</v>
      </c>
      <c r="AD157" s="42" t="s">
        <v>348</v>
      </c>
      <c r="AE157" s="42" t="s">
        <v>349</v>
      </c>
      <c r="AF157" s="42" t="s">
        <v>349</v>
      </c>
      <c r="AG157" s="42">
        <v>20</v>
      </c>
      <c r="AH157" s="42" t="s">
        <v>350</v>
      </c>
      <c r="AI157" s="42">
        <v>0</v>
      </c>
      <c r="AJ157" s="42" t="s">
        <v>351</v>
      </c>
      <c r="AK157" s="42">
        <v>0</v>
      </c>
      <c r="AL157" s="42">
        <v>600</v>
      </c>
      <c r="AM157" s="42" t="s">
        <v>332</v>
      </c>
      <c r="AN157" s="42" t="s">
        <v>404</v>
      </c>
      <c r="AO157" s="42">
        <v>750</v>
      </c>
      <c r="AP157" s="42" t="s">
        <v>384</v>
      </c>
      <c r="AQ157" s="42">
        <v>600</v>
      </c>
      <c r="AR157" s="42">
        <v>2</v>
      </c>
      <c r="AS157" s="42">
        <v>600</v>
      </c>
      <c r="AT157" s="42">
        <v>24</v>
      </c>
      <c r="AU157" s="42" t="s">
        <v>327</v>
      </c>
      <c r="AV157" s="42" t="s">
        <v>327</v>
      </c>
      <c r="AW157" s="42" t="s">
        <v>327</v>
      </c>
      <c r="AX157" s="42" t="s">
        <v>353</v>
      </c>
      <c r="AY157" s="42" t="s">
        <v>327</v>
      </c>
      <c r="AZ157" s="51">
        <v>87</v>
      </c>
      <c r="BA157" s="42">
        <v>0</v>
      </c>
      <c r="BB157" s="42">
        <v>2</v>
      </c>
      <c r="BC157" s="42" t="s">
        <v>375</v>
      </c>
      <c r="BD157" s="49" t="s">
        <v>977</v>
      </c>
      <c r="BE157" s="49" t="s">
        <v>980</v>
      </c>
      <c r="BF157" s="42">
        <v>0</v>
      </c>
      <c r="BG157" s="42"/>
      <c r="BH157" s="42">
        <v>0</v>
      </c>
      <c r="BI157" s="42" t="s">
        <v>357</v>
      </c>
      <c r="BJ157" s="42" t="s">
        <v>358</v>
      </c>
      <c r="BK157" s="57">
        <v>44778</v>
      </c>
      <c r="BL157" s="42" t="s">
        <v>317</v>
      </c>
      <c r="BM157" s="42" t="s">
        <v>317</v>
      </c>
      <c r="BN157" s="42"/>
      <c r="BO157" s="42"/>
      <c r="BP157" s="42" t="s">
        <v>359</v>
      </c>
      <c r="BQ157" s="42" t="s">
        <v>359</v>
      </c>
      <c r="BR157" s="42" t="s">
        <v>359</v>
      </c>
      <c r="BS157" s="42"/>
      <c r="BT157" s="42" t="s">
        <v>360</v>
      </c>
      <c r="BU157" s="42" t="s">
        <v>317</v>
      </c>
      <c r="BV157" s="42" t="s">
        <v>317</v>
      </c>
      <c r="BW157" s="42"/>
      <c r="BX157" s="42"/>
      <c r="BY157" s="42" t="s">
        <v>353</v>
      </c>
      <c r="BZ157" s="42" t="s">
        <v>353</v>
      </c>
      <c r="CA157" s="42"/>
      <c r="CB157" s="42" t="s">
        <v>353</v>
      </c>
      <c r="CC157" s="42"/>
      <c r="CD157" s="42"/>
      <c r="CE157" s="42"/>
      <c r="CF157" s="42"/>
      <c r="CG157" s="26" t="s">
        <v>978</v>
      </c>
    </row>
    <row r="158" hidden="1" spans="1:85">
      <c r="A158" s="34">
        <v>1171</v>
      </c>
      <c r="B158" s="42" t="s">
        <v>981</v>
      </c>
      <c r="C158" s="46" t="s">
        <v>982</v>
      </c>
      <c r="D158" s="42" t="s">
        <v>983</v>
      </c>
      <c r="E158" s="43">
        <v>28.16139</v>
      </c>
      <c r="F158" s="43">
        <v>-13.51054</v>
      </c>
      <c r="G158" s="42" t="s">
        <v>337</v>
      </c>
      <c r="H158" s="37">
        <v>2</v>
      </c>
      <c r="I158" s="42" t="s">
        <v>338</v>
      </c>
      <c r="J158" s="42" t="s">
        <v>936</v>
      </c>
      <c r="K158" s="42" t="s">
        <v>317</v>
      </c>
      <c r="L158" s="42" t="s">
        <v>317</v>
      </c>
      <c r="M158" s="42" t="s">
        <v>317</v>
      </c>
      <c r="N158" s="42" t="s">
        <v>402</v>
      </c>
      <c r="O158" s="42" t="s">
        <v>364</v>
      </c>
      <c r="P158" s="42" t="s">
        <v>380</v>
      </c>
      <c r="Q158" s="42" t="s">
        <v>320</v>
      </c>
      <c r="R158" s="42" t="s">
        <v>381</v>
      </c>
      <c r="S158" s="42" t="s">
        <v>321</v>
      </c>
      <c r="T158" s="42" t="s">
        <v>344</v>
      </c>
      <c r="U158" s="42" t="s">
        <v>323</v>
      </c>
      <c r="V158" s="52">
        <v>70</v>
      </c>
      <c r="W158" s="42" t="s">
        <v>366</v>
      </c>
      <c r="X158" s="42" t="s">
        <v>546</v>
      </c>
      <c r="Y158" s="42" t="s">
        <v>2</v>
      </c>
      <c r="Z158" s="42" t="s">
        <v>2</v>
      </c>
      <c r="AA158" s="42" t="s">
        <v>346</v>
      </c>
      <c r="AB158" s="42" t="s">
        <v>347</v>
      </c>
      <c r="AC158" s="42" t="s">
        <v>348</v>
      </c>
      <c r="AD158" s="42" t="s">
        <v>348</v>
      </c>
      <c r="AE158" s="42" t="s">
        <v>368</v>
      </c>
      <c r="AF158" s="42" t="s">
        <v>368</v>
      </c>
      <c r="AG158" s="42">
        <v>16</v>
      </c>
      <c r="AH158" s="42" t="s">
        <v>368</v>
      </c>
      <c r="AI158" s="42" t="s">
        <v>369</v>
      </c>
      <c r="AJ158" s="42" t="s">
        <v>370</v>
      </c>
      <c r="AK158" s="42">
        <v>0</v>
      </c>
      <c r="AL158" s="42">
        <v>600</v>
      </c>
      <c r="AM158" s="42" t="s">
        <v>371</v>
      </c>
      <c r="AN158" s="42" t="s">
        <v>372</v>
      </c>
      <c r="AO158" s="42">
        <v>250</v>
      </c>
      <c r="AP158" s="42" t="s">
        <v>439</v>
      </c>
      <c r="AQ158" s="42">
        <v>600</v>
      </c>
      <c r="AR158" s="42">
        <v>2</v>
      </c>
      <c r="AS158" s="42">
        <v>600</v>
      </c>
      <c r="AT158" s="42">
        <v>24</v>
      </c>
      <c r="AU158" s="42" t="s">
        <v>385</v>
      </c>
      <c r="AV158" s="42" t="s">
        <v>385</v>
      </c>
      <c r="AW158" s="42">
        <v>18000</v>
      </c>
      <c r="AX158" s="42">
        <v>18000</v>
      </c>
      <c r="AY158" s="42">
        <v>2</v>
      </c>
      <c r="AZ158" s="51">
        <v>58</v>
      </c>
      <c r="BA158" s="42">
        <v>0</v>
      </c>
      <c r="BB158" s="42">
        <v>2</v>
      </c>
      <c r="BC158" s="42" t="s">
        <v>984</v>
      </c>
      <c r="BD158" s="49" t="s">
        <v>981</v>
      </c>
      <c r="BE158" s="49">
        <v>0</v>
      </c>
      <c r="BF158" s="42">
        <v>0</v>
      </c>
      <c r="BG158" s="42"/>
      <c r="BH158" s="42">
        <v>0</v>
      </c>
      <c r="BI158" s="42" t="s">
        <v>357</v>
      </c>
      <c r="BJ158" s="42" t="s">
        <v>358</v>
      </c>
      <c r="BK158" s="57">
        <v>44778</v>
      </c>
      <c r="BL158" s="42" t="s">
        <v>317</v>
      </c>
      <c r="BM158" s="42" t="s">
        <v>317</v>
      </c>
      <c r="BN158" s="42"/>
      <c r="BO158" s="42"/>
      <c r="BP158" s="42" t="s">
        <v>359</v>
      </c>
      <c r="BQ158" s="42" t="s">
        <v>359</v>
      </c>
      <c r="BR158" s="42" t="s">
        <v>359</v>
      </c>
      <c r="BS158" s="42"/>
      <c r="BT158" s="42" t="s">
        <v>360</v>
      </c>
      <c r="BU158" s="42" t="s">
        <v>317</v>
      </c>
      <c r="BV158" s="42" t="s">
        <v>317</v>
      </c>
      <c r="BW158" s="42"/>
      <c r="BX158" s="42"/>
      <c r="BY158" s="42" t="s">
        <v>353</v>
      </c>
      <c r="BZ158" s="42" t="s">
        <v>353</v>
      </c>
      <c r="CA158" s="42"/>
      <c r="CB158" s="42" t="s">
        <v>353</v>
      </c>
      <c r="CC158" s="42"/>
      <c r="CD158" s="42"/>
      <c r="CE158" s="42"/>
      <c r="CF158" s="42"/>
      <c r="CG158" s="26" t="s">
        <v>982</v>
      </c>
    </row>
    <row r="159" hidden="1" spans="1:85">
      <c r="A159" s="34">
        <v>1743</v>
      </c>
      <c r="B159" s="42" t="s">
        <v>985</v>
      </c>
      <c r="C159" s="46" t="s">
        <v>986</v>
      </c>
      <c r="D159" s="42" t="s">
        <v>987</v>
      </c>
      <c r="E159" s="43">
        <v>28.07827</v>
      </c>
      <c r="F159" s="43">
        <v>-12.51494</v>
      </c>
      <c r="G159" s="42" t="s">
        <v>337</v>
      </c>
      <c r="H159" s="37">
        <v>2</v>
      </c>
      <c r="I159" s="42" t="s">
        <v>338</v>
      </c>
      <c r="J159" s="42" t="s">
        <v>781</v>
      </c>
      <c r="K159" s="42" t="s">
        <v>317</v>
      </c>
      <c r="L159" s="42" t="s">
        <v>317</v>
      </c>
      <c r="M159" s="42" t="s">
        <v>317</v>
      </c>
      <c r="N159" s="42" t="s">
        <v>318</v>
      </c>
      <c r="O159" s="42" t="s">
        <v>364</v>
      </c>
      <c r="P159" s="42" t="s">
        <v>365</v>
      </c>
      <c r="Q159" s="42" t="s">
        <v>320</v>
      </c>
      <c r="R159" s="42" t="s">
        <v>320</v>
      </c>
      <c r="S159" s="42" t="s">
        <v>321</v>
      </c>
      <c r="T159" s="42" t="s">
        <v>344</v>
      </c>
      <c r="U159" s="42" t="s">
        <v>323</v>
      </c>
      <c r="V159" s="52">
        <v>48</v>
      </c>
      <c r="W159" s="42" t="s">
        <v>325</v>
      </c>
      <c r="X159" s="42" t="s">
        <v>801</v>
      </c>
      <c r="Y159" s="42" t="s">
        <v>2</v>
      </c>
      <c r="Z159" s="42" t="s">
        <v>2</v>
      </c>
      <c r="AA159" s="42" t="s">
        <v>346</v>
      </c>
      <c r="AB159" s="42" t="s">
        <v>347</v>
      </c>
      <c r="AC159" s="42" t="s">
        <v>225</v>
      </c>
      <c r="AD159" s="42" t="s">
        <v>225</v>
      </c>
      <c r="AE159" s="42" t="s">
        <v>368</v>
      </c>
      <c r="AF159" s="42" t="s">
        <v>368</v>
      </c>
      <c r="AG159" s="42">
        <v>15</v>
      </c>
      <c r="AH159" s="42" t="s">
        <v>368</v>
      </c>
      <c r="AI159" s="42" t="s">
        <v>369</v>
      </c>
      <c r="AJ159" s="42" t="s">
        <v>370</v>
      </c>
      <c r="AK159" s="42">
        <v>0</v>
      </c>
      <c r="AL159" s="42">
        <v>600</v>
      </c>
      <c r="AM159" s="42" t="s">
        <v>371</v>
      </c>
      <c r="AN159" s="42" t="s">
        <v>372</v>
      </c>
      <c r="AO159" s="42">
        <v>250</v>
      </c>
      <c r="AP159" s="42" t="s">
        <v>384</v>
      </c>
      <c r="AQ159" s="42">
        <v>600</v>
      </c>
      <c r="AR159" s="42">
        <v>2</v>
      </c>
      <c r="AS159" s="42">
        <v>600</v>
      </c>
      <c r="AT159" s="42">
        <v>24</v>
      </c>
      <c r="AU159" s="42" t="s">
        <v>327</v>
      </c>
      <c r="AV159" s="42" t="s">
        <v>327</v>
      </c>
      <c r="AW159" s="42" t="s">
        <v>327</v>
      </c>
      <c r="AX159" s="42" t="s">
        <v>353</v>
      </c>
      <c r="AY159" s="42" t="s">
        <v>327</v>
      </c>
      <c r="AZ159" s="51">
        <v>40</v>
      </c>
      <c r="BA159" s="42">
        <v>0</v>
      </c>
      <c r="BB159" s="42">
        <v>1</v>
      </c>
      <c r="BC159" s="42" t="s">
        <v>346</v>
      </c>
      <c r="BD159" s="49" t="s">
        <v>985</v>
      </c>
      <c r="BE159" s="49">
        <v>0</v>
      </c>
      <c r="BF159" s="42">
        <v>0</v>
      </c>
      <c r="BG159" s="42"/>
      <c r="BH159" s="42">
        <v>0</v>
      </c>
      <c r="BI159" s="42" t="s">
        <v>357</v>
      </c>
      <c r="BJ159" s="42" t="s">
        <v>358</v>
      </c>
      <c r="BK159" s="57">
        <v>44778</v>
      </c>
      <c r="BL159" s="42" t="s">
        <v>317</v>
      </c>
      <c r="BM159" s="42" t="s">
        <v>317</v>
      </c>
      <c r="BN159" s="42"/>
      <c r="BO159" s="42"/>
      <c r="BP159" s="42" t="s">
        <v>359</v>
      </c>
      <c r="BQ159" s="42" t="s">
        <v>359</v>
      </c>
      <c r="BR159" s="42" t="s">
        <v>359</v>
      </c>
      <c r="BS159" s="42"/>
      <c r="BT159" s="42" t="s">
        <v>360</v>
      </c>
      <c r="BU159" s="42" t="s">
        <v>317</v>
      </c>
      <c r="BV159" s="42" t="s">
        <v>317</v>
      </c>
      <c r="BW159" s="42"/>
      <c r="BX159" s="42"/>
      <c r="BY159" s="42" t="s">
        <v>353</v>
      </c>
      <c r="BZ159" s="42" t="s">
        <v>353</v>
      </c>
      <c r="CA159" s="42"/>
      <c r="CB159" s="42" t="s">
        <v>353</v>
      </c>
      <c r="CC159" s="42"/>
      <c r="CD159" s="42"/>
      <c r="CE159" s="42"/>
      <c r="CF159" s="42"/>
      <c r="CG159" s="26" t="s">
        <v>986</v>
      </c>
    </row>
    <row r="160" hidden="1" spans="1:85">
      <c r="A160" s="34">
        <v>705</v>
      </c>
      <c r="B160" s="42" t="s">
        <v>988</v>
      </c>
      <c r="C160" s="46" t="s">
        <v>989</v>
      </c>
      <c r="D160" s="42" t="s">
        <v>990</v>
      </c>
      <c r="E160" s="43">
        <v>28.62943333</v>
      </c>
      <c r="F160" s="43">
        <v>-13.70011667</v>
      </c>
      <c r="G160" s="42" t="s">
        <v>337</v>
      </c>
      <c r="H160" s="37">
        <v>2</v>
      </c>
      <c r="I160" s="42" t="s">
        <v>338</v>
      </c>
      <c r="J160" s="42" t="s">
        <v>339</v>
      </c>
      <c r="K160" s="42" t="s">
        <v>317</v>
      </c>
      <c r="L160" s="42" t="s">
        <v>340</v>
      </c>
      <c r="M160" s="42" t="s">
        <v>317</v>
      </c>
      <c r="N160" s="42" t="s">
        <v>318</v>
      </c>
      <c r="O160" s="42" t="s">
        <v>554</v>
      </c>
      <c r="P160" s="42" t="s">
        <v>365</v>
      </c>
      <c r="Q160" s="42" t="s">
        <v>390</v>
      </c>
      <c r="R160" s="42" t="s">
        <v>320</v>
      </c>
      <c r="S160" s="42" t="s">
        <v>321</v>
      </c>
      <c r="T160" s="42" t="s">
        <v>344</v>
      </c>
      <c r="U160" s="42" t="s">
        <v>323</v>
      </c>
      <c r="V160" s="52">
        <v>80</v>
      </c>
      <c r="W160" s="42" t="s">
        <v>366</v>
      </c>
      <c r="X160" s="42" t="s">
        <v>345</v>
      </c>
      <c r="Y160" s="42" t="s">
        <v>2</v>
      </c>
      <c r="Z160" s="42" t="s">
        <v>2</v>
      </c>
      <c r="AA160" s="42" t="s">
        <v>346</v>
      </c>
      <c r="AB160" s="42" t="s">
        <v>347</v>
      </c>
      <c r="AC160" s="42" t="s">
        <v>348</v>
      </c>
      <c r="AD160" s="42" t="s">
        <v>348</v>
      </c>
      <c r="AE160" s="42" t="s">
        <v>391</v>
      </c>
      <c r="AF160" s="42" t="s">
        <v>391</v>
      </c>
      <c r="AG160" s="42">
        <v>16</v>
      </c>
      <c r="AH160" s="42" t="s">
        <v>350</v>
      </c>
      <c r="AI160" s="42">
        <v>0</v>
      </c>
      <c r="AJ160" s="42" t="s">
        <v>351</v>
      </c>
      <c r="AK160" s="42">
        <v>0</v>
      </c>
      <c r="AL160" s="42">
        <v>600</v>
      </c>
      <c r="AM160" s="42" t="s">
        <v>371</v>
      </c>
      <c r="AN160" s="42" t="s">
        <v>372</v>
      </c>
      <c r="AO160" s="42">
        <v>250</v>
      </c>
      <c r="AP160" s="42" t="s">
        <v>384</v>
      </c>
      <c r="AQ160" s="42">
        <v>600</v>
      </c>
      <c r="AR160" s="42">
        <v>2</v>
      </c>
      <c r="AS160" s="42">
        <v>600</v>
      </c>
      <c r="AT160" s="42">
        <v>24</v>
      </c>
      <c r="AU160" s="42" t="s">
        <v>385</v>
      </c>
      <c r="AV160" s="42" t="s">
        <v>385</v>
      </c>
      <c r="AW160" s="42">
        <v>18000</v>
      </c>
      <c r="AX160" s="42">
        <v>18000</v>
      </c>
      <c r="AY160" s="42">
        <v>2</v>
      </c>
      <c r="AZ160" s="51">
        <v>56</v>
      </c>
      <c r="BA160" s="42">
        <v>0</v>
      </c>
      <c r="BB160" s="42">
        <v>1</v>
      </c>
      <c r="BC160" s="42" t="s">
        <v>346</v>
      </c>
      <c r="BD160" s="49" t="s">
        <v>988</v>
      </c>
      <c r="BE160" s="49">
        <v>0</v>
      </c>
      <c r="BF160" s="42" t="s">
        <v>356</v>
      </c>
      <c r="BG160" s="42"/>
      <c r="BH160" s="42">
        <v>0</v>
      </c>
      <c r="BI160" s="42" t="s">
        <v>357</v>
      </c>
      <c r="BJ160" s="42" t="s">
        <v>358</v>
      </c>
      <c r="BK160" s="57">
        <v>44778</v>
      </c>
      <c r="BL160" s="42" t="s">
        <v>340</v>
      </c>
      <c r="BM160" s="42" t="s">
        <v>340</v>
      </c>
      <c r="BN160" s="42"/>
      <c r="BO160" s="42">
        <v>1</v>
      </c>
      <c r="BP160" s="42" t="s">
        <v>359</v>
      </c>
      <c r="BQ160" s="42" t="s">
        <v>359</v>
      </c>
      <c r="BR160" s="42" t="s">
        <v>562</v>
      </c>
      <c r="BS160" s="42"/>
      <c r="BT160" s="42" t="s">
        <v>360</v>
      </c>
      <c r="BU160" s="42" t="s">
        <v>317</v>
      </c>
      <c r="BV160" s="42" t="s">
        <v>317</v>
      </c>
      <c r="BW160" s="42"/>
      <c r="BX160" s="42"/>
      <c r="BY160" s="42" t="s">
        <v>353</v>
      </c>
      <c r="BZ160" s="42" t="s">
        <v>353</v>
      </c>
      <c r="CA160" s="42"/>
      <c r="CB160" s="42" t="s">
        <v>353</v>
      </c>
      <c r="CC160" s="42"/>
      <c r="CD160" s="42"/>
      <c r="CE160" s="42"/>
      <c r="CF160" s="42"/>
      <c r="CG160" s="26" t="s">
        <v>989</v>
      </c>
    </row>
    <row r="161" hidden="1" spans="1:85">
      <c r="A161" s="39">
        <v>1112</v>
      </c>
      <c r="B161" s="42" t="s">
        <v>991</v>
      </c>
      <c r="C161" s="46" t="s">
        <v>992</v>
      </c>
      <c r="D161" s="42" t="s">
        <v>993</v>
      </c>
      <c r="E161" s="43">
        <v>27.95508</v>
      </c>
      <c r="F161" s="43">
        <v>-12.59406</v>
      </c>
      <c r="G161" s="42" t="s">
        <v>337</v>
      </c>
      <c r="H161" s="37">
        <v>1.8</v>
      </c>
      <c r="I161" s="42" t="s">
        <v>338</v>
      </c>
      <c r="J161" s="42" t="s">
        <v>994</v>
      </c>
      <c r="K161" s="42" t="s">
        <v>317</v>
      </c>
      <c r="L161" s="42" t="s">
        <v>340</v>
      </c>
      <c r="M161" s="42" t="s">
        <v>317</v>
      </c>
      <c r="N161" s="42" t="s">
        <v>318</v>
      </c>
      <c r="O161" s="42" t="s">
        <v>364</v>
      </c>
      <c r="P161" s="42" t="s">
        <v>343</v>
      </c>
      <c r="Q161" s="42" t="s">
        <v>390</v>
      </c>
      <c r="R161" s="42" t="s">
        <v>381</v>
      </c>
      <c r="S161" s="42" t="s">
        <v>321</v>
      </c>
      <c r="T161" s="42" t="s">
        <v>344</v>
      </c>
      <c r="U161" s="42" t="s">
        <v>323</v>
      </c>
      <c r="V161" s="52">
        <v>70</v>
      </c>
      <c r="W161" s="42" t="s">
        <v>366</v>
      </c>
      <c r="X161" s="42" t="s">
        <v>801</v>
      </c>
      <c r="Y161" s="42" t="s">
        <v>2</v>
      </c>
      <c r="Z161" s="42" t="s">
        <v>2</v>
      </c>
      <c r="AA161" s="42" t="s">
        <v>346</v>
      </c>
      <c r="AB161" s="42" t="s">
        <v>347</v>
      </c>
      <c r="AC161" s="42" t="s">
        <v>225</v>
      </c>
      <c r="AD161" s="42" t="s">
        <v>225</v>
      </c>
      <c r="AE161" s="42" t="s">
        <v>995</v>
      </c>
      <c r="AF161" s="42" t="s">
        <v>995</v>
      </c>
      <c r="AG161" s="42">
        <v>15</v>
      </c>
      <c r="AH161" s="42" t="s">
        <v>350</v>
      </c>
      <c r="AI161" s="42">
        <v>0</v>
      </c>
      <c r="AJ161" s="42" t="s">
        <v>351</v>
      </c>
      <c r="AK161" s="42">
        <v>0</v>
      </c>
      <c r="AL161" s="42">
        <v>400</v>
      </c>
      <c r="AM161" s="42" t="s">
        <v>371</v>
      </c>
      <c r="AN161" s="42" t="s">
        <v>372</v>
      </c>
      <c r="AO161" s="42">
        <v>250</v>
      </c>
      <c r="AP161" s="42" t="s">
        <v>384</v>
      </c>
      <c r="AQ161" s="42">
        <v>600</v>
      </c>
      <c r="AR161" s="42">
        <v>2</v>
      </c>
      <c r="AS161" s="42">
        <v>600</v>
      </c>
      <c r="AT161" s="42">
        <v>24</v>
      </c>
      <c r="AU161" s="42" t="s">
        <v>385</v>
      </c>
      <c r="AV161" s="42" t="s">
        <v>385</v>
      </c>
      <c r="AW161" s="42">
        <v>18000</v>
      </c>
      <c r="AX161" s="42">
        <v>18000</v>
      </c>
      <c r="AY161" s="42">
        <v>2</v>
      </c>
      <c r="AZ161" s="51">
        <v>44.8</v>
      </c>
      <c r="BA161" s="42">
        <v>0</v>
      </c>
      <c r="BB161" s="42">
        <v>1</v>
      </c>
      <c r="BC161" s="42" t="s">
        <v>346</v>
      </c>
      <c r="BD161" s="49" t="s">
        <v>991</v>
      </c>
      <c r="BE161" s="49">
        <v>0</v>
      </c>
      <c r="BF161" s="42">
        <v>0</v>
      </c>
      <c r="BG161" s="42"/>
      <c r="BH161" s="42">
        <v>0</v>
      </c>
      <c r="BI161" s="42" t="s">
        <v>357</v>
      </c>
      <c r="BJ161" s="42" t="s">
        <v>358</v>
      </c>
      <c r="BK161" s="57">
        <v>44778</v>
      </c>
      <c r="BL161" s="42" t="s">
        <v>317</v>
      </c>
      <c r="BM161" s="42" t="s">
        <v>317</v>
      </c>
      <c r="BN161" s="42"/>
      <c r="BO161" s="42"/>
      <c r="BP161" s="42" t="s">
        <v>359</v>
      </c>
      <c r="BQ161" s="42" t="s">
        <v>359</v>
      </c>
      <c r="BR161" s="42" t="s">
        <v>359</v>
      </c>
      <c r="BS161" s="42"/>
      <c r="BT161" s="42" t="s">
        <v>360</v>
      </c>
      <c r="BU161" s="42" t="s">
        <v>317</v>
      </c>
      <c r="BV161" s="42" t="s">
        <v>317</v>
      </c>
      <c r="BW161" s="42"/>
      <c r="BX161" s="42"/>
      <c r="BY161" s="42" t="s">
        <v>353</v>
      </c>
      <c r="BZ161" s="42" t="s">
        <v>353</v>
      </c>
      <c r="CA161" s="42"/>
      <c r="CB161" s="42" t="s">
        <v>353</v>
      </c>
      <c r="CC161" s="42"/>
      <c r="CD161" s="42"/>
      <c r="CE161" s="42"/>
      <c r="CF161" s="42"/>
      <c r="CG161" s="26" t="s">
        <v>992</v>
      </c>
    </row>
    <row r="162" hidden="1" spans="1:85">
      <c r="A162" s="39">
        <v>598</v>
      </c>
      <c r="B162" s="42" t="s">
        <v>996</v>
      </c>
      <c r="C162" s="46" t="s">
        <v>997</v>
      </c>
      <c r="D162" s="42" t="s">
        <v>998</v>
      </c>
      <c r="E162" s="43">
        <v>28.64512</v>
      </c>
      <c r="F162" s="43">
        <v>-13.77061</v>
      </c>
      <c r="G162" s="42" t="s">
        <v>337</v>
      </c>
      <c r="H162" s="37">
        <v>1.8</v>
      </c>
      <c r="I162" s="42" t="s">
        <v>652</v>
      </c>
      <c r="J162" s="42" t="s">
        <v>653</v>
      </c>
      <c r="K162" s="42" t="s">
        <v>317</v>
      </c>
      <c r="L162" s="42" t="s">
        <v>340</v>
      </c>
      <c r="M162" s="42" t="s">
        <v>317</v>
      </c>
      <c r="N162" s="42" t="s">
        <v>318</v>
      </c>
      <c r="O162" s="42" t="s">
        <v>364</v>
      </c>
      <c r="P162" s="42" t="s">
        <v>365</v>
      </c>
      <c r="Q162" s="42" t="s">
        <v>320</v>
      </c>
      <c r="R162" s="42" t="s">
        <v>320</v>
      </c>
      <c r="S162" s="42" t="s">
        <v>321</v>
      </c>
      <c r="T162" s="42" t="s">
        <v>344</v>
      </c>
      <c r="U162" s="42" t="s">
        <v>323</v>
      </c>
      <c r="V162" s="52">
        <v>60</v>
      </c>
      <c r="W162" s="42" t="s">
        <v>325</v>
      </c>
      <c r="X162" s="42" t="s">
        <v>345</v>
      </c>
      <c r="Y162" s="42" t="s">
        <v>2</v>
      </c>
      <c r="Z162" s="42" t="s">
        <v>2</v>
      </c>
      <c r="AA162" s="42" t="s">
        <v>346</v>
      </c>
      <c r="AB162" s="42" t="s">
        <v>347</v>
      </c>
      <c r="AC162" s="42" t="s">
        <v>348</v>
      </c>
      <c r="AD162" s="42" t="s">
        <v>348</v>
      </c>
      <c r="AE162" s="42" t="s">
        <v>403</v>
      </c>
      <c r="AF162" s="42" t="s">
        <v>403</v>
      </c>
      <c r="AG162" s="42">
        <v>15</v>
      </c>
      <c r="AH162" s="42" t="s">
        <v>350</v>
      </c>
      <c r="AI162" s="42">
        <v>0</v>
      </c>
      <c r="AJ162" s="42" t="s">
        <v>351</v>
      </c>
      <c r="AK162" s="42">
        <v>0</v>
      </c>
      <c r="AL162" s="42">
        <v>600</v>
      </c>
      <c r="AM162" s="42" t="s">
        <v>371</v>
      </c>
      <c r="AN162" s="42" t="s">
        <v>372</v>
      </c>
      <c r="AO162" s="42">
        <v>250</v>
      </c>
      <c r="AP162" s="42" t="s">
        <v>503</v>
      </c>
      <c r="AQ162" s="42">
        <v>1056</v>
      </c>
      <c r="AR162" s="42">
        <v>12</v>
      </c>
      <c r="AS162" s="42">
        <v>176</v>
      </c>
      <c r="AT162" s="42">
        <v>24</v>
      </c>
      <c r="AU162" s="42" t="s">
        <v>327</v>
      </c>
      <c r="AV162" s="42" t="s">
        <v>327</v>
      </c>
      <c r="AW162" s="42" t="s">
        <v>327</v>
      </c>
      <c r="AX162" s="42" t="s">
        <v>353</v>
      </c>
      <c r="AY162" s="42" t="s">
        <v>327</v>
      </c>
      <c r="AZ162" s="51">
        <v>26</v>
      </c>
      <c r="BA162" s="42">
        <v>0</v>
      </c>
      <c r="BB162" s="42">
        <v>1</v>
      </c>
      <c r="BC162" s="42" t="s">
        <v>346</v>
      </c>
      <c r="BD162" s="49" t="s">
        <v>996</v>
      </c>
      <c r="BE162" s="49">
        <v>0</v>
      </c>
      <c r="BF162" s="42" t="s">
        <v>356</v>
      </c>
      <c r="BG162" s="42"/>
      <c r="BH162" s="42">
        <v>0</v>
      </c>
      <c r="BI162" s="42" t="s">
        <v>357</v>
      </c>
      <c r="BJ162" s="42" t="s">
        <v>358</v>
      </c>
      <c r="BK162" s="57">
        <v>44778</v>
      </c>
      <c r="BL162" s="42" t="s">
        <v>317</v>
      </c>
      <c r="BM162" s="42" t="s">
        <v>317</v>
      </c>
      <c r="BN162" s="42"/>
      <c r="BO162" s="42"/>
      <c r="BP162" s="42" t="s">
        <v>359</v>
      </c>
      <c r="BQ162" s="42" t="s">
        <v>359</v>
      </c>
      <c r="BR162" s="42" t="s">
        <v>359</v>
      </c>
      <c r="BS162" s="42"/>
      <c r="BT162" s="42" t="s">
        <v>360</v>
      </c>
      <c r="BU162" s="42" t="s">
        <v>317</v>
      </c>
      <c r="BV162" s="42" t="s">
        <v>317</v>
      </c>
      <c r="BW162" s="42"/>
      <c r="BX162" s="42"/>
      <c r="BY162" s="42" t="s">
        <v>353</v>
      </c>
      <c r="BZ162" s="42" t="s">
        <v>353</v>
      </c>
      <c r="CA162" s="42"/>
      <c r="CB162" s="42" t="s">
        <v>353</v>
      </c>
      <c r="CC162" s="42"/>
      <c r="CD162" s="42"/>
      <c r="CE162" s="42"/>
      <c r="CF162" s="42"/>
      <c r="CG162" s="26" t="s">
        <v>997</v>
      </c>
    </row>
    <row r="163" hidden="1" spans="1:85">
      <c r="A163" s="39">
        <v>508</v>
      </c>
      <c r="B163" s="42" t="s">
        <v>999</v>
      </c>
      <c r="C163" s="46" t="s">
        <v>1000</v>
      </c>
      <c r="D163" s="42" t="s">
        <v>1001</v>
      </c>
      <c r="E163" s="43">
        <v>27.83155</v>
      </c>
      <c r="F163" s="43">
        <v>-12.84322</v>
      </c>
      <c r="G163" s="42" t="s">
        <v>337</v>
      </c>
      <c r="H163" s="37">
        <v>2</v>
      </c>
      <c r="I163" s="42" t="s">
        <v>338</v>
      </c>
      <c r="J163" s="42" t="s">
        <v>781</v>
      </c>
      <c r="K163" s="42" t="s">
        <v>317</v>
      </c>
      <c r="L163" s="42" t="s">
        <v>317</v>
      </c>
      <c r="M163" s="42" t="s">
        <v>317</v>
      </c>
      <c r="N163" s="42" t="s">
        <v>341</v>
      </c>
      <c r="O163" s="42" t="s">
        <v>364</v>
      </c>
      <c r="P163" s="42" t="s">
        <v>365</v>
      </c>
      <c r="Q163" s="42" t="s">
        <v>320</v>
      </c>
      <c r="R163" s="42" t="s">
        <v>390</v>
      </c>
      <c r="S163" s="42" t="s">
        <v>321</v>
      </c>
      <c r="T163" s="42" t="s">
        <v>344</v>
      </c>
      <c r="U163" s="42" t="s">
        <v>323</v>
      </c>
      <c r="V163" s="52">
        <v>60</v>
      </c>
      <c r="W163" s="42" t="s">
        <v>366</v>
      </c>
      <c r="X163" s="42" t="s">
        <v>620</v>
      </c>
      <c r="Y163" s="42" t="s">
        <v>2</v>
      </c>
      <c r="Z163" s="42" t="s">
        <v>2</v>
      </c>
      <c r="AA163" s="42" t="s">
        <v>346</v>
      </c>
      <c r="AB163" s="42" t="s">
        <v>347</v>
      </c>
      <c r="AC163" s="42" t="s">
        <v>348</v>
      </c>
      <c r="AD163" s="42" t="s">
        <v>348</v>
      </c>
      <c r="AE163" s="42" t="s">
        <v>1002</v>
      </c>
      <c r="AF163" s="42" t="s">
        <v>1002</v>
      </c>
      <c r="AG163" s="42">
        <v>16</v>
      </c>
      <c r="AH163" s="42" t="s">
        <v>1003</v>
      </c>
      <c r="AI163" s="42">
        <v>0</v>
      </c>
      <c r="AJ163" s="42" t="s">
        <v>351</v>
      </c>
      <c r="AK163" s="42">
        <v>0</v>
      </c>
      <c r="AL163" s="42">
        <v>600</v>
      </c>
      <c r="AM163" s="42" t="s">
        <v>371</v>
      </c>
      <c r="AN163" s="42" t="s">
        <v>372</v>
      </c>
      <c r="AO163" s="42">
        <v>250</v>
      </c>
      <c r="AP163" s="42" t="s">
        <v>384</v>
      </c>
      <c r="AQ163" s="42">
        <v>600</v>
      </c>
      <c r="AR163" s="42">
        <v>2</v>
      </c>
      <c r="AS163" s="42">
        <v>600</v>
      </c>
      <c r="AT163" s="42">
        <v>24</v>
      </c>
      <c r="AU163" s="42" t="s">
        <v>385</v>
      </c>
      <c r="AV163" s="42" t="s">
        <v>385</v>
      </c>
      <c r="AW163" s="42">
        <v>18000</v>
      </c>
      <c r="AX163" s="42">
        <v>18000</v>
      </c>
      <c r="AY163" s="42">
        <v>2</v>
      </c>
      <c r="AZ163" s="51">
        <v>40.1</v>
      </c>
      <c r="BA163" s="42">
        <v>0</v>
      </c>
      <c r="BB163" s="42">
        <v>1</v>
      </c>
      <c r="BC163" s="42" t="s">
        <v>346</v>
      </c>
      <c r="BD163" s="49" t="s">
        <v>999</v>
      </c>
      <c r="BE163" s="49">
        <v>0</v>
      </c>
      <c r="BF163" s="42">
        <v>0</v>
      </c>
      <c r="BG163" s="42"/>
      <c r="BH163" s="42">
        <v>0</v>
      </c>
      <c r="BI163" s="42" t="s">
        <v>357</v>
      </c>
      <c r="BJ163" s="42" t="s">
        <v>358</v>
      </c>
      <c r="BK163" s="57">
        <v>44778</v>
      </c>
      <c r="BL163" s="42" t="s">
        <v>317</v>
      </c>
      <c r="BM163" s="42" t="s">
        <v>317</v>
      </c>
      <c r="BN163" s="42"/>
      <c r="BO163" s="42"/>
      <c r="BP163" s="42" t="s">
        <v>359</v>
      </c>
      <c r="BQ163" s="42" t="s">
        <v>359</v>
      </c>
      <c r="BR163" s="42" t="s">
        <v>359</v>
      </c>
      <c r="BS163" s="42"/>
      <c r="BT163" s="42" t="s">
        <v>360</v>
      </c>
      <c r="BU163" s="42" t="s">
        <v>317</v>
      </c>
      <c r="BV163" s="42" t="s">
        <v>317</v>
      </c>
      <c r="BW163" s="42"/>
      <c r="BX163" s="42"/>
      <c r="BY163" s="42" t="s">
        <v>353</v>
      </c>
      <c r="BZ163" s="42" t="s">
        <v>353</v>
      </c>
      <c r="CA163" s="42"/>
      <c r="CB163" s="42" t="s">
        <v>353</v>
      </c>
      <c r="CC163" s="42"/>
      <c r="CD163" s="42"/>
      <c r="CE163" s="42"/>
      <c r="CF163" s="42"/>
      <c r="CG163" s="26" t="s">
        <v>1000</v>
      </c>
    </row>
    <row r="164" hidden="1" spans="1:85">
      <c r="A164" s="39">
        <v>1168</v>
      </c>
      <c r="B164" s="42" t="s">
        <v>1004</v>
      </c>
      <c r="C164" s="46" t="s">
        <v>1005</v>
      </c>
      <c r="D164" s="42" t="s">
        <v>1006</v>
      </c>
      <c r="E164" s="43">
        <v>28.06718</v>
      </c>
      <c r="F164" s="43">
        <v>-13.57342</v>
      </c>
      <c r="G164" s="42" t="s">
        <v>337</v>
      </c>
      <c r="H164" s="37">
        <v>2</v>
      </c>
      <c r="I164" s="42" t="s">
        <v>338</v>
      </c>
      <c r="J164" s="42" t="s">
        <v>936</v>
      </c>
      <c r="K164" s="42" t="s">
        <v>317</v>
      </c>
      <c r="L164" s="42" t="s">
        <v>317</v>
      </c>
      <c r="M164" s="42" t="s">
        <v>317</v>
      </c>
      <c r="N164" s="42" t="s">
        <v>318</v>
      </c>
      <c r="O164" s="42" t="s">
        <v>364</v>
      </c>
      <c r="P164" s="42" t="s">
        <v>365</v>
      </c>
      <c r="Q164" s="42" t="s">
        <v>390</v>
      </c>
      <c r="R164" s="42" t="s">
        <v>381</v>
      </c>
      <c r="S164" s="42" t="s">
        <v>321</v>
      </c>
      <c r="T164" s="42" t="s">
        <v>344</v>
      </c>
      <c r="U164" s="42" t="s">
        <v>323</v>
      </c>
      <c r="V164" s="52">
        <v>80</v>
      </c>
      <c r="W164" s="42" t="s">
        <v>366</v>
      </c>
      <c r="X164" s="42" t="s">
        <v>546</v>
      </c>
      <c r="Y164" s="42" t="s">
        <v>2</v>
      </c>
      <c r="Z164" s="42" t="s">
        <v>2</v>
      </c>
      <c r="AA164" s="42" t="s">
        <v>346</v>
      </c>
      <c r="AB164" s="42" t="s">
        <v>347</v>
      </c>
      <c r="AC164" s="42" t="s">
        <v>348</v>
      </c>
      <c r="AD164" s="42" t="s">
        <v>348</v>
      </c>
      <c r="AE164" s="42" t="s">
        <v>367</v>
      </c>
      <c r="AF164" s="42" t="s">
        <v>367</v>
      </c>
      <c r="AG164" s="42">
        <v>16</v>
      </c>
      <c r="AH164" s="42" t="s">
        <v>368</v>
      </c>
      <c r="AI164" s="42" t="s">
        <v>369</v>
      </c>
      <c r="AJ164" s="42" t="s">
        <v>370</v>
      </c>
      <c r="AK164" s="42">
        <v>0</v>
      </c>
      <c r="AL164" s="42">
        <v>600</v>
      </c>
      <c r="AM164" s="42" t="s">
        <v>371</v>
      </c>
      <c r="AN164" s="42" t="s">
        <v>372</v>
      </c>
      <c r="AO164" s="42">
        <v>250</v>
      </c>
      <c r="AP164" s="42" t="s">
        <v>427</v>
      </c>
      <c r="AQ164" s="42">
        <v>1200</v>
      </c>
      <c r="AR164" s="42">
        <v>2</v>
      </c>
      <c r="AS164" s="42">
        <v>1200</v>
      </c>
      <c r="AT164" s="42">
        <v>24</v>
      </c>
      <c r="AU164" s="42" t="s">
        <v>607</v>
      </c>
      <c r="AV164" s="42" t="s">
        <v>607</v>
      </c>
      <c r="AW164" s="42">
        <v>18000</v>
      </c>
      <c r="AX164" s="42">
        <v>18000</v>
      </c>
      <c r="AY164" s="42">
        <v>2</v>
      </c>
      <c r="AZ164" s="51">
        <v>45.3</v>
      </c>
      <c r="BA164" s="42">
        <v>0</v>
      </c>
      <c r="BB164" s="42">
        <v>3</v>
      </c>
      <c r="BC164" s="42" t="s">
        <v>354</v>
      </c>
      <c r="BD164" s="49" t="s">
        <v>1004</v>
      </c>
      <c r="BE164" s="49" t="s">
        <v>1007</v>
      </c>
      <c r="BF164" s="42">
        <v>0</v>
      </c>
      <c r="BG164" s="42"/>
      <c r="BH164" s="42">
        <v>0</v>
      </c>
      <c r="BI164" s="42" t="s">
        <v>357</v>
      </c>
      <c r="BJ164" s="42" t="s">
        <v>358</v>
      </c>
      <c r="BK164" s="57">
        <v>44778</v>
      </c>
      <c r="BL164" s="42" t="s">
        <v>317</v>
      </c>
      <c r="BM164" s="42" t="s">
        <v>317</v>
      </c>
      <c r="BN164" s="42"/>
      <c r="BO164" s="42"/>
      <c r="BP164" s="42" t="s">
        <v>359</v>
      </c>
      <c r="BQ164" s="42" t="s">
        <v>359</v>
      </c>
      <c r="BR164" s="42" t="s">
        <v>359</v>
      </c>
      <c r="BS164" s="42"/>
      <c r="BT164" s="42" t="s">
        <v>360</v>
      </c>
      <c r="BU164" s="42" t="s">
        <v>317</v>
      </c>
      <c r="BV164" s="42" t="s">
        <v>317</v>
      </c>
      <c r="BW164" s="42"/>
      <c r="BX164" s="42"/>
      <c r="BY164" s="42" t="s">
        <v>353</v>
      </c>
      <c r="BZ164" s="42" t="s">
        <v>353</v>
      </c>
      <c r="CA164" s="42"/>
      <c r="CB164" s="42" t="s">
        <v>353</v>
      </c>
      <c r="CC164" s="42"/>
      <c r="CD164" s="42"/>
      <c r="CE164" s="42"/>
      <c r="CF164" s="42"/>
      <c r="CG164" s="26" t="s">
        <v>1005</v>
      </c>
    </row>
    <row r="165" hidden="1" spans="1:85">
      <c r="A165" s="39">
        <v>708</v>
      </c>
      <c r="B165" s="42" t="s">
        <v>1008</v>
      </c>
      <c r="C165" s="46" t="s">
        <v>1009</v>
      </c>
      <c r="D165" s="42" t="s">
        <v>1010</v>
      </c>
      <c r="E165" s="43">
        <v>27.89242</v>
      </c>
      <c r="F165" s="43">
        <v>-12.58836</v>
      </c>
      <c r="G165" s="42" t="s">
        <v>337</v>
      </c>
      <c r="H165" s="37">
        <v>2</v>
      </c>
      <c r="I165" s="42" t="s">
        <v>338</v>
      </c>
      <c r="J165" s="42" t="s">
        <v>994</v>
      </c>
      <c r="K165" s="42" t="s">
        <v>340</v>
      </c>
      <c r="L165" s="42" t="s">
        <v>317</v>
      </c>
      <c r="M165" s="42" t="s">
        <v>317</v>
      </c>
      <c r="N165" s="42" t="s">
        <v>402</v>
      </c>
      <c r="O165" s="42" t="s">
        <v>364</v>
      </c>
      <c r="P165" s="42" t="s">
        <v>343</v>
      </c>
      <c r="Q165" s="42" t="s">
        <v>320</v>
      </c>
      <c r="R165" s="42" t="s">
        <v>320</v>
      </c>
      <c r="S165" s="42" t="s">
        <v>321</v>
      </c>
      <c r="T165" s="42" t="s">
        <v>344</v>
      </c>
      <c r="U165" s="42" t="s">
        <v>323</v>
      </c>
      <c r="V165" s="52">
        <v>54</v>
      </c>
      <c r="W165" s="42" t="s">
        <v>366</v>
      </c>
      <c r="X165" s="42" t="s">
        <v>801</v>
      </c>
      <c r="Y165" s="42" t="s">
        <v>2</v>
      </c>
      <c r="Z165" s="42" t="s">
        <v>2</v>
      </c>
      <c r="AA165" s="42" t="s">
        <v>346</v>
      </c>
      <c r="AB165" s="42" t="s">
        <v>347</v>
      </c>
      <c r="AC165" s="42" t="s">
        <v>225</v>
      </c>
      <c r="AD165" s="42" t="s">
        <v>225</v>
      </c>
      <c r="AE165" s="42" t="s">
        <v>476</v>
      </c>
      <c r="AF165" s="42" t="s">
        <v>476</v>
      </c>
      <c r="AG165" s="42">
        <v>16</v>
      </c>
      <c r="AH165" s="42" t="s">
        <v>350</v>
      </c>
      <c r="AI165" s="42">
        <v>0</v>
      </c>
      <c r="AJ165" s="42" t="s">
        <v>351</v>
      </c>
      <c r="AK165" s="42">
        <v>0</v>
      </c>
      <c r="AL165" s="42">
        <v>600</v>
      </c>
      <c r="AM165" s="42" t="s">
        <v>371</v>
      </c>
      <c r="AN165" s="42" t="s">
        <v>372</v>
      </c>
      <c r="AO165" s="42">
        <v>250</v>
      </c>
      <c r="AP165" s="42" t="s">
        <v>439</v>
      </c>
      <c r="AQ165" s="42">
        <v>600</v>
      </c>
      <c r="AR165" s="42">
        <v>2</v>
      </c>
      <c r="AS165" s="42">
        <v>600</v>
      </c>
      <c r="AT165" s="42">
        <v>24</v>
      </c>
      <c r="AU165" s="42" t="s">
        <v>385</v>
      </c>
      <c r="AV165" s="42" t="s">
        <v>385</v>
      </c>
      <c r="AW165" s="42">
        <v>18000</v>
      </c>
      <c r="AX165" s="42">
        <v>18000</v>
      </c>
      <c r="AY165" s="42">
        <v>2</v>
      </c>
      <c r="AZ165" s="51">
        <v>45</v>
      </c>
      <c r="BA165" s="42">
        <v>0</v>
      </c>
      <c r="BB165" s="42">
        <v>1</v>
      </c>
      <c r="BC165" s="42" t="s">
        <v>346</v>
      </c>
      <c r="BD165" s="49" t="s">
        <v>1008</v>
      </c>
      <c r="BE165" s="49">
        <v>0</v>
      </c>
      <c r="BF165" s="42">
        <v>0</v>
      </c>
      <c r="BG165" s="42"/>
      <c r="BH165" s="42">
        <v>0</v>
      </c>
      <c r="BI165" s="42" t="s">
        <v>357</v>
      </c>
      <c r="BJ165" s="42" t="s">
        <v>358</v>
      </c>
      <c r="BK165" s="57">
        <v>44778</v>
      </c>
      <c r="BL165" s="42" t="s">
        <v>317</v>
      </c>
      <c r="BM165" s="42" t="s">
        <v>317</v>
      </c>
      <c r="BN165" s="42"/>
      <c r="BO165" s="42"/>
      <c r="BP165" s="42" t="s">
        <v>359</v>
      </c>
      <c r="BQ165" s="42" t="s">
        <v>359</v>
      </c>
      <c r="BR165" s="42" t="s">
        <v>359</v>
      </c>
      <c r="BS165" s="42"/>
      <c r="BT165" s="42" t="s">
        <v>360</v>
      </c>
      <c r="BU165" s="42" t="s">
        <v>317</v>
      </c>
      <c r="BV165" s="42" t="s">
        <v>317</v>
      </c>
      <c r="BW165" s="42"/>
      <c r="BX165" s="42"/>
      <c r="BY165" s="42" t="s">
        <v>353</v>
      </c>
      <c r="BZ165" s="42" t="s">
        <v>353</v>
      </c>
      <c r="CA165" s="42"/>
      <c r="CB165" s="42" t="s">
        <v>353</v>
      </c>
      <c r="CC165" s="42"/>
      <c r="CD165" s="42"/>
      <c r="CE165" s="42"/>
      <c r="CF165" s="42"/>
      <c r="CG165" s="26" t="s">
        <v>1009</v>
      </c>
    </row>
    <row r="166" hidden="1" spans="1:85">
      <c r="A166" s="34">
        <v>355</v>
      </c>
      <c r="B166" s="42" t="s">
        <v>1011</v>
      </c>
      <c r="C166" s="46" t="s">
        <v>1012</v>
      </c>
      <c r="D166" s="42" t="s">
        <v>1013</v>
      </c>
      <c r="E166" s="43">
        <v>27.80378</v>
      </c>
      <c r="F166" s="43">
        <v>-12.84883</v>
      </c>
      <c r="G166" s="42" t="s">
        <v>337</v>
      </c>
      <c r="H166" s="37">
        <v>1.5</v>
      </c>
      <c r="I166" s="42" t="s">
        <v>338</v>
      </c>
      <c r="J166" s="42" t="s">
        <v>781</v>
      </c>
      <c r="K166" s="42" t="s">
        <v>317</v>
      </c>
      <c r="L166" s="42" t="s">
        <v>317</v>
      </c>
      <c r="M166" s="42" t="s">
        <v>317</v>
      </c>
      <c r="N166" s="42" t="s">
        <v>318</v>
      </c>
      <c r="O166" s="42" t="s">
        <v>364</v>
      </c>
      <c r="P166" s="42" t="s">
        <v>365</v>
      </c>
      <c r="Q166" s="42" t="s">
        <v>320</v>
      </c>
      <c r="R166" s="42" t="s">
        <v>381</v>
      </c>
      <c r="S166" s="42" t="s">
        <v>321</v>
      </c>
      <c r="T166" s="42" t="s">
        <v>344</v>
      </c>
      <c r="U166" s="42" t="s">
        <v>323</v>
      </c>
      <c r="V166" s="52">
        <v>66</v>
      </c>
      <c r="W166" s="42" t="s">
        <v>366</v>
      </c>
      <c r="X166" s="42" t="s">
        <v>620</v>
      </c>
      <c r="Y166" s="42" t="s">
        <v>2</v>
      </c>
      <c r="Z166" s="42" t="s">
        <v>2</v>
      </c>
      <c r="AA166" s="42" t="s">
        <v>346</v>
      </c>
      <c r="AB166" s="42" t="s">
        <v>347</v>
      </c>
      <c r="AC166" s="42" t="s">
        <v>348</v>
      </c>
      <c r="AD166" s="42" t="s">
        <v>348</v>
      </c>
      <c r="AE166" s="42" t="s">
        <v>561</v>
      </c>
      <c r="AF166" s="42" t="s">
        <v>561</v>
      </c>
      <c r="AG166" s="42">
        <v>13</v>
      </c>
      <c r="AH166" s="42" t="s">
        <v>368</v>
      </c>
      <c r="AI166" s="42" t="s">
        <v>415</v>
      </c>
      <c r="AJ166" s="42" t="s">
        <v>351</v>
      </c>
      <c r="AK166" s="42">
        <v>0</v>
      </c>
      <c r="AL166" s="42">
        <v>600</v>
      </c>
      <c r="AM166" s="42" t="s">
        <v>371</v>
      </c>
      <c r="AN166" s="42" t="s">
        <v>372</v>
      </c>
      <c r="AO166" s="42">
        <v>250</v>
      </c>
      <c r="AP166" s="42" t="s">
        <v>333</v>
      </c>
      <c r="AQ166" s="42">
        <v>400</v>
      </c>
      <c r="AR166" s="42">
        <v>48</v>
      </c>
      <c r="AS166" s="42">
        <v>100</v>
      </c>
      <c r="AT166" s="42">
        <f>AQ166/AS166</f>
        <v>4</v>
      </c>
      <c r="AU166" s="42" t="s">
        <v>385</v>
      </c>
      <c r="AV166" s="42" t="s">
        <v>385</v>
      </c>
      <c r="AW166" s="42">
        <v>18000</v>
      </c>
      <c r="AX166" s="42">
        <v>18000</v>
      </c>
      <c r="AY166" s="42">
        <v>2</v>
      </c>
      <c r="AZ166" s="51">
        <v>35</v>
      </c>
      <c r="BA166" s="42">
        <v>0</v>
      </c>
      <c r="BB166" s="42">
        <v>1</v>
      </c>
      <c r="BC166" s="42" t="s">
        <v>346</v>
      </c>
      <c r="BD166" s="49" t="s">
        <v>1011</v>
      </c>
      <c r="BE166" s="49">
        <v>0</v>
      </c>
      <c r="BF166" s="42">
        <v>0</v>
      </c>
      <c r="BG166" s="42"/>
      <c r="BH166" s="42">
        <v>0</v>
      </c>
      <c r="BI166" s="42" t="s">
        <v>357</v>
      </c>
      <c r="BJ166" s="42" t="s">
        <v>358</v>
      </c>
      <c r="BK166" s="57">
        <v>44778</v>
      </c>
      <c r="BL166" s="42" t="s">
        <v>317</v>
      </c>
      <c r="BM166" s="42" t="s">
        <v>317</v>
      </c>
      <c r="BN166" s="42"/>
      <c r="BO166" s="42"/>
      <c r="BP166" s="42" t="s">
        <v>359</v>
      </c>
      <c r="BQ166" s="42" t="s">
        <v>359</v>
      </c>
      <c r="BR166" s="42" t="s">
        <v>359</v>
      </c>
      <c r="BS166" s="42"/>
      <c r="BT166" s="42" t="s">
        <v>360</v>
      </c>
      <c r="BU166" s="42" t="s">
        <v>317</v>
      </c>
      <c r="BV166" s="42" t="s">
        <v>317</v>
      </c>
      <c r="BW166" s="42"/>
      <c r="BX166" s="42"/>
      <c r="BY166" s="42" t="s">
        <v>353</v>
      </c>
      <c r="BZ166" s="42" t="s">
        <v>353</v>
      </c>
      <c r="CA166" s="42"/>
      <c r="CB166" s="42" t="s">
        <v>353</v>
      </c>
      <c r="CC166" s="42"/>
      <c r="CD166" s="42"/>
      <c r="CE166" s="42"/>
      <c r="CF166" s="42"/>
      <c r="CG166" s="26" t="s">
        <v>1012</v>
      </c>
    </row>
    <row r="167" hidden="1" spans="1:85">
      <c r="A167" s="39">
        <v>1790</v>
      </c>
      <c r="B167" s="42" t="s">
        <v>1014</v>
      </c>
      <c r="C167" s="46" t="s">
        <v>1015</v>
      </c>
      <c r="D167" s="42" t="s">
        <v>1016</v>
      </c>
      <c r="E167" s="43">
        <v>27.89688</v>
      </c>
      <c r="F167" s="43">
        <v>-12.57076</v>
      </c>
      <c r="G167" s="42" t="s">
        <v>337</v>
      </c>
      <c r="H167" s="37">
        <v>2.5</v>
      </c>
      <c r="I167" s="42" t="s">
        <v>338</v>
      </c>
      <c r="J167" s="42" t="s">
        <v>994</v>
      </c>
      <c r="K167" s="42" t="s">
        <v>317</v>
      </c>
      <c r="L167" s="42" t="s">
        <v>340</v>
      </c>
      <c r="M167" s="42" t="s">
        <v>317</v>
      </c>
      <c r="N167" s="42" t="s">
        <v>402</v>
      </c>
      <c r="O167" s="42" t="s">
        <v>364</v>
      </c>
      <c r="P167" s="42" t="s">
        <v>365</v>
      </c>
      <c r="Q167" s="42" t="s">
        <v>320</v>
      </c>
      <c r="R167" s="42" t="s">
        <v>320</v>
      </c>
      <c r="S167" s="42" t="s">
        <v>321</v>
      </c>
      <c r="T167" s="42" t="s">
        <v>344</v>
      </c>
      <c r="U167" s="42" t="s">
        <v>323</v>
      </c>
      <c r="V167" s="52">
        <v>36</v>
      </c>
      <c r="W167" s="42" t="s">
        <v>325</v>
      </c>
      <c r="X167" s="42" t="s">
        <v>801</v>
      </c>
      <c r="Y167" s="42" t="s">
        <v>2</v>
      </c>
      <c r="Z167" s="42" t="s">
        <v>2</v>
      </c>
      <c r="AA167" s="42" t="s">
        <v>346</v>
      </c>
      <c r="AB167" s="42" t="s">
        <v>347</v>
      </c>
      <c r="AC167" s="42" t="s">
        <v>225</v>
      </c>
      <c r="AD167" s="42" t="s">
        <v>225</v>
      </c>
      <c r="AE167" s="42" t="s">
        <v>349</v>
      </c>
      <c r="AF167" s="42" t="s">
        <v>349</v>
      </c>
      <c r="AG167" s="42">
        <v>20</v>
      </c>
      <c r="AH167" s="42" t="s">
        <v>350</v>
      </c>
      <c r="AI167" s="42">
        <v>0</v>
      </c>
      <c r="AJ167" s="42" t="s">
        <v>351</v>
      </c>
      <c r="AK167" s="42">
        <v>0</v>
      </c>
      <c r="AL167" s="42">
        <v>600</v>
      </c>
      <c r="AM167" s="42" t="s">
        <v>371</v>
      </c>
      <c r="AN167" s="42" t="s">
        <v>372</v>
      </c>
      <c r="AO167" s="42">
        <v>250</v>
      </c>
      <c r="AP167" s="42" t="s">
        <v>384</v>
      </c>
      <c r="AQ167" s="42">
        <v>600</v>
      </c>
      <c r="AR167" s="42">
        <v>2</v>
      </c>
      <c r="AS167" s="42">
        <v>600</v>
      </c>
      <c r="AT167" s="42">
        <v>24</v>
      </c>
      <c r="AU167" s="42" t="s">
        <v>327</v>
      </c>
      <c r="AV167" s="42" t="s">
        <v>327</v>
      </c>
      <c r="AW167" s="42" t="s">
        <v>327</v>
      </c>
      <c r="AX167" s="42" t="s">
        <v>353</v>
      </c>
      <c r="AY167" s="42" t="s">
        <v>327</v>
      </c>
      <c r="AZ167" s="51">
        <v>76.7</v>
      </c>
      <c r="BA167" s="42">
        <v>0</v>
      </c>
      <c r="BB167" s="42">
        <v>2</v>
      </c>
      <c r="BC167" s="42" t="s">
        <v>375</v>
      </c>
      <c r="BD167" s="49" t="s">
        <v>1014</v>
      </c>
      <c r="BE167" s="49" t="s">
        <v>1017</v>
      </c>
      <c r="BF167" s="42">
        <v>0</v>
      </c>
      <c r="BG167" s="42"/>
      <c r="BH167" s="42">
        <v>0</v>
      </c>
      <c r="BI167" s="42" t="s">
        <v>357</v>
      </c>
      <c r="BJ167" s="42" t="s">
        <v>358</v>
      </c>
      <c r="BK167" s="57">
        <v>44778</v>
      </c>
      <c r="BL167" s="42" t="s">
        <v>317</v>
      </c>
      <c r="BM167" s="42" t="s">
        <v>317</v>
      </c>
      <c r="BN167" s="42"/>
      <c r="BO167" s="42"/>
      <c r="BP167" s="42" t="s">
        <v>359</v>
      </c>
      <c r="BQ167" s="42" t="s">
        <v>359</v>
      </c>
      <c r="BR167" s="42" t="s">
        <v>359</v>
      </c>
      <c r="BS167" s="42"/>
      <c r="BT167" s="42" t="s">
        <v>360</v>
      </c>
      <c r="BU167" s="42" t="s">
        <v>317</v>
      </c>
      <c r="BV167" s="42" t="s">
        <v>317</v>
      </c>
      <c r="BW167" s="42"/>
      <c r="BX167" s="42"/>
      <c r="BY167" s="42" t="s">
        <v>353</v>
      </c>
      <c r="BZ167" s="42" t="s">
        <v>353</v>
      </c>
      <c r="CA167" s="42"/>
      <c r="CB167" s="42" t="s">
        <v>353</v>
      </c>
      <c r="CC167" s="42"/>
      <c r="CD167" s="42"/>
      <c r="CE167" s="42"/>
      <c r="CF167" s="42"/>
      <c r="CG167" s="26" t="s">
        <v>1015</v>
      </c>
    </row>
    <row r="168" hidden="1" spans="1:85">
      <c r="A168" s="39">
        <v>1700</v>
      </c>
      <c r="B168" s="42" t="s">
        <v>1018</v>
      </c>
      <c r="C168" s="46" t="s">
        <v>1019</v>
      </c>
      <c r="D168" s="42" t="s">
        <v>1020</v>
      </c>
      <c r="E168" s="43">
        <v>27.93315</v>
      </c>
      <c r="F168" s="43">
        <v>-13.45691</v>
      </c>
      <c r="G168" s="42" t="s">
        <v>337</v>
      </c>
      <c r="H168" s="37">
        <v>2.5</v>
      </c>
      <c r="I168" s="42" t="s">
        <v>338</v>
      </c>
      <c r="J168" s="42" t="s">
        <v>936</v>
      </c>
      <c r="K168" s="42" t="s">
        <v>317</v>
      </c>
      <c r="L168" s="42" t="s">
        <v>317</v>
      </c>
      <c r="M168" s="42" t="s">
        <v>317</v>
      </c>
      <c r="N168" s="42" t="s">
        <v>402</v>
      </c>
      <c r="O168" s="42" t="s">
        <v>364</v>
      </c>
      <c r="P168" s="42" t="s">
        <v>365</v>
      </c>
      <c r="Q168" s="42" t="s">
        <v>320</v>
      </c>
      <c r="R168" s="42" t="s">
        <v>320</v>
      </c>
      <c r="S168" s="42" t="s">
        <v>321</v>
      </c>
      <c r="T168" s="42" t="s">
        <v>344</v>
      </c>
      <c r="U168" s="42" t="s">
        <v>323</v>
      </c>
      <c r="V168" s="52">
        <v>60</v>
      </c>
      <c r="W168" s="42" t="s">
        <v>325</v>
      </c>
      <c r="X168" s="42" t="s">
        <v>546</v>
      </c>
      <c r="Y168" s="42" t="s">
        <v>2</v>
      </c>
      <c r="Z168" s="42" t="s">
        <v>2</v>
      </c>
      <c r="AA168" s="42" t="s">
        <v>346</v>
      </c>
      <c r="AB168" s="42" t="s">
        <v>347</v>
      </c>
      <c r="AC168" s="42" t="s">
        <v>348</v>
      </c>
      <c r="AD168" s="42" t="s">
        <v>348</v>
      </c>
      <c r="AE168" s="42" t="s">
        <v>382</v>
      </c>
      <c r="AF168" s="42" t="s">
        <v>382</v>
      </c>
      <c r="AG168" s="42">
        <v>20</v>
      </c>
      <c r="AH168" s="42" t="s">
        <v>350</v>
      </c>
      <c r="AI168" s="42">
        <v>0</v>
      </c>
      <c r="AJ168" s="42" t="s">
        <v>351</v>
      </c>
      <c r="AK168" s="42">
        <v>0</v>
      </c>
      <c r="AL168" s="42">
        <v>600</v>
      </c>
      <c r="AM168" s="42" t="s">
        <v>371</v>
      </c>
      <c r="AN168" s="42" t="s">
        <v>372</v>
      </c>
      <c r="AO168" s="42">
        <v>250</v>
      </c>
      <c r="AP168" s="42" t="s">
        <v>373</v>
      </c>
      <c r="AQ168" s="42">
        <v>600</v>
      </c>
      <c r="AR168" s="42">
        <v>2</v>
      </c>
      <c r="AS168" s="42">
        <v>600</v>
      </c>
      <c r="AT168" s="42">
        <v>24</v>
      </c>
      <c r="AU168" s="42" t="s">
        <v>327</v>
      </c>
      <c r="AV168" s="42" t="s">
        <v>327</v>
      </c>
      <c r="AW168" s="42" t="s">
        <v>327</v>
      </c>
      <c r="AX168" s="42" t="s">
        <v>353</v>
      </c>
      <c r="AY168" s="42" t="s">
        <v>327</v>
      </c>
      <c r="AZ168" s="51">
        <v>41.7</v>
      </c>
      <c r="BA168" s="42">
        <v>0</v>
      </c>
      <c r="BB168" s="42">
        <v>1</v>
      </c>
      <c r="BC168" s="42" t="s">
        <v>346</v>
      </c>
      <c r="BD168" s="49" t="s">
        <v>1018</v>
      </c>
      <c r="BE168" s="49">
        <v>0</v>
      </c>
      <c r="BF168" s="42">
        <v>0</v>
      </c>
      <c r="BG168" s="42"/>
      <c r="BH168" s="42">
        <v>0</v>
      </c>
      <c r="BI168" s="42" t="s">
        <v>357</v>
      </c>
      <c r="BJ168" s="42" t="s">
        <v>358</v>
      </c>
      <c r="BK168" s="57">
        <v>44778</v>
      </c>
      <c r="BL168" s="42" t="s">
        <v>317</v>
      </c>
      <c r="BM168" s="42" t="s">
        <v>317</v>
      </c>
      <c r="BN168" s="42"/>
      <c r="BO168" s="42"/>
      <c r="BP168" s="42" t="s">
        <v>359</v>
      </c>
      <c r="BQ168" s="42" t="s">
        <v>359</v>
      </c>
      <c r="BR168" s="42" t="s">
        <v>359</v>
      </c>
      <c r="BS168" s="42"/>
      <c r="BT168" s="42" t="s">
        <v>360</v>
      </c>
      <c r="BU168" s="42" t="s">
        <v>317</v>
      </c>
      <c r="BV168" s="42" t="s">
        <v>317</v>
      </c>
      <c r="BW168" s="42"/>
      <c r="BX168" s="42"/>
      <c r="BY168" s="42" t="s">
        <v>353</v>
      </c>
      <c r="BZ168" s="42" t="s">
        <v>353</v>
      </c>
      <c r="CA168" s="42"/>
      <c r="CB168" s="42" t="s">
        <v>353</v>
      </c>
      <c r="CC168" s="42"/>
      <c r="CD168" s="42"/>
      <c r="CE168" s="42"/>
      <c r="CF168" s="42"/>
      <c r="CG168" s="26" t="s">
        <v>1019</v>
      </c>
    </row>
    <row r="169" hidden="1" spans="1:85">
      <c r="A169" s="34">
        <v>53</v>
      </c>
      <c r="B169" s="42" t="s">
        <v>1021</v>
      </c>
      <c r="C169" s="46" t="s">
        <v>1022</v>
      </c>
      <c r="D169" s="42" t="s">
        <v>1023</v>
      </c>
      <c r="E169" s="43">
        <v>27.90114</v>
      </c>
      <c r="F169" s="43">
        <v>-12.54265</v>
      </c>
      <c r="G169" s="42" t="s">
        <v>337</v>
      </c>
      <c r="H169" s="37">
        <v>1.8</v>
      </c>
      <c r="I169" s="42" t="s">
        <v>338</v>
      </c>
      <c r="J169" s="42" t="s">
        <v>994</v>
      </c>
      <c r="K169" s="42" t="s">
        <v>340</v>
      </c>
      <c r="L169" s="42" t="s">
        <v>317</v>
      </c>
      <c r="M169" s="42" t="s">
        <v>317</v>
      </c>
      <c r="N169" s="42" t="s">
        <v>402</v>
      </c>
      <c r="O169" s="42" t="s">
        <v>364</v>
      </c>
      <c r="P169" s="42" t="s">
        <v>365</v>
      </c>
      <c r="Q169" s="42" t="s">
        <v>320</v>
      </c>
      <c r="R169" s="42" t="s">
        <v>320</v>
      </c>
      <c r="S169" s="42" t="s">
        <v>321</v>
      </c>
      <c r="T169" s="42" t="s">
        <v>344</v>
      </c>
      <c r="U169" s="42" t="s">
        <v>323</v>
      </c>
      <c r="V169" s="52">
        <v>42</v>
      </c>
      <c r="W169" s="42" t="s">
        <v>366</v>
      </c>
      <c r="X169" s="42" t="s">
        <v>801</v>
      </c>
      <c r="Y169" s="42" t="s">
        <v>2</v>
      </c>
      <c r="Z169" s="42" t="s">
        <v>2</v>
      </c>
      <c r="AA169" s="42" t="s">
        <v>346</v>
      </c>
      <c r="AB169" s="42" t="s">
        <v>347</v>
      </c>
      <c r="AC169" s="42" t="s">
        <v>225</v>
      </c>
      <c r="AD169" s="42" t="s">
        <v>225</v>
      </c>
      <c r="AE169" s="42" t="s">
        <v>476</v>
      </c>
      <c r="AF169" s="42" t="s">
        <v>476</v>
      </c>
      <c r="AG169" s="42">
        <v>20</v>
      </c>
      <c r="AH169" s="42" t="s">
        <v>350</v>
      </c>
      <c r="AI169" s="42">
        <v>0</v>
      </c>
      <c r="AJ169" s="42" t="s">
        <v>351</v>
      </c>
      <c r="AK169" s="42">
        <v>0</v>
      </c>
      <c r="AL169" s="42">
        <v>400</v>
      </c>
      <c r="AM169" s="42" t="s">
        <v>371</v>
      </c>
      <c r="AN169" s="42" t="s">
        <v>372</v>
      </c>
      <c r="AO169" s="42">
        <v>250</v>
      </c>
      <c r="AP169" s="42" t="s">
        <v>802</v>
      </c>
      <c r="AQ169" s="42">
        <v>600</v>
      </c>
      <c r="AR169" s="42">
        <v>2</v>
      </c>
      <c r="AS169" s="42">
        <v>600</v>
      </c>
      <c r="AT169" s="42">
        <v>24</v>
      </c>
      <c r="AU169" s="42" t="s">
        <v>607</v>
      </c>
      <c r="AV169" s="42" t="s">
        <v>607</v>
      </c>
      <c r="AW169" s="42">
        <v>18000</v>
      </c>
      <c r="AX169" s="42">
        <v>18000</v>
      </c>
      <c r="AY169" s="42">
        <v>2</v>
      </c>
      <c r="AZ169" s="51">
        <v>84.1</v>
      </c>
      <c r="BA169" s="42">
        <v>0</v>
      </c>
      <c r="BB169" s="42">
        <v>2</v>
      </c>
      <c r="BC169" s="42" t="s">
        <v>375</v>
      </c>
      <c r="BD169" s="49" t="s">
        <v>1021</v>
      </c>
      <c r="BE169" s="49" t="s">
        <v>1024</v>
      </c>
      <c r="BF169" s="42">
        <v>0</v>
      </c>
      <c r="BG169" s="42"/>
      <c r="BH169" s="42">
        <v>0</v>
      </c>
      <c r="BI169" s="42" t="s">
        <v>357</v>
      </c>
      <c r="BJ169" s="42" t="s">
        <v>358</v>
      </c>
      <c r="BK169" s="57">
        <v>44778</v>
      </c>
      <c r="BL169" s="42" t="s">
        <v>317</v>
      </c>
      <c r="BM169" s="42" t="s">
        <v>317</v>
      </c>
      <c r="BN169" s="42"/>
      <c r="BO169" s="42"/>
      <c r="BP169" s="42" t="s">
        <v>359</v>
      </c>
      <c r="BQ169" s="42" t="s">
        <v>359</v>
      </c>
      <c r="BR169" s="42" t="s">
        <v>359</v>
      </c>
      <c r="BS169" s="42"/>
      <c r="BT169" s="42" t="s">
        <v>360</v>
      </c>
      <c r="BU169" s="42" t="s">
        <v>317</v>
      </c>
      <c r="BV169" s="42" t="s">
        <v>317</v>
      </c>
      <c r="BW169" s="42"/>
      <c r="BX169" s="42"/>
      <c r="BY169" s="42" t="s">
        <v>353</v>
      </c>
      <c r="BZ169" s="42" t="s">
        <v>353</v>
      </c>
      <c r="CA169" s="42"/>
      <c r="CB169" s="42" t="s">
        <v>353</v>
      </c>
      <c r="CC169" s="42"/>
      <c r="CD169" s="42"/>
      <c r="CE169" s="42"/>
      <c r="CF169" s="42"/>
      <c r="CG169" s="26" t="s">
        <v>1022</v>
      </c>
    </row>
    <row r="170" hidden="1" spans="1:85">
      <c r="A170" s="39">
        <v>1560</v>
      </c>
      <c r="B170" s="42" t="s">
        <v>1025</v>
      </c>
      <c r="C170" s="46" t="s">
        <v>1026</v>
      </c>
      <c r="D170" s="42" t="s">
        <v>1027</v>
      </c>
      <c r="E170" s="43">
        <v>27.89391</v>
      </c>
      <c r="F170" s="43">
        <v>-12.54792</v>
      </c>
      <c r="G170" s="42" t="s">
        <v>337</v>
      </c>
      <c r="H170" s="37">
        <v>1.8</v>
      </c>
      <c r="I170" s="42" t="s">
        <v>338</v>
      </c>
      <c r="J170" s="42" t="s">
        <v>994</v>
      </c>
      <c r="K170" s="42" t="s">
        <v>340</v>
      </c>
      <c r="L170" s="42" t="s">
        <v>340</v>
      </c>
      <c r="M170" s="42" t="s">
        <v>317</v>
      </c>
      <c r="N170" s="42" t="s">
        <v>341</v>
      </c>
      <c r="O170" s="42" t="s">
        <v>364</v>
      </c>
      <c r="P170" s="42" t="s">
        <v>365</v>
      </c>
      <c r="Q170" s="42" t="s">
        <v>320</v>
      </c>
      <c r="R170" s="42" t="s">
        <v>320</v>
      </c>
      <c r="S170" s="42" t="s">
        <v>321</v>
      </c>
      <c r="T170" s="42" t="s">
        <v>344</v>
      </c>
      <c r="U170" s="42" t="s">
        <v>323</v>
      </c>
      <c r="V170" s="52">
        <v>36</v>
      </c>
      <c r="W170" s="42" t="s">
        <v>325</v>
      </c>
      <c r="X170" s="42" t="s">
        <v>801</v>
      </c>
      <c r="Y170" s="42" t="s">
        <v>2</v>
      </c>
      <c r="Z170" s="42" t="s">
        <v>2</v>
      </c>
      <c r="AA170" s="42" t="s">
        <v>346</v>
      </c>
      <c r="AB170" s="42" t="s">
        <v>347</v>
      </c>
      <c r="AC170" s="42" t="s">
        <v>225</v>
      </c>
      <c r="AD170" s="42" t="s">
        <v>225</v>
      </c>
      <c r="AE170" s="42" t="s">
        <v>349</v>
      </c>
      <c r="AF170" s="42" t="s">
        <v>349</v>
      </c>
      <c r="AG170" s="42">
        <v>15</v>
      </c>
      <c r="AH170" s="42" t="s">
        <v>350</v>
      </c>
      <c r="AI170" s="42">
        <v>0</v>
      </c>
      <c r="AJ170" s="42" t="s">
        <v>351</v>
      </c>
      <c r="AK170" s="42">
        <v>0</v>
      </c>
      <c r="AL170" s="42">
        <v>600</v>
      </c>
      <c r="AM170" s="42" t="s">
        <v>332</v>
      </c>
      <c r="AN170" s="42" t="s">
        <v>352</v>
      </c>
      <c r="AO170" s="42">
        <v>400</v>
      </c>
      <c r="AP170" s="42" t="s">
        <v>333</v>
      </c>
      <c r="AQ170" s="42">
        <v>400</v>
      </c>
      <c r="AR170" s="42">
        <v>48</v>
      </c>
      <c r="AS170" s="42">
        <v>100</v>
      </c>
      <c r="AT170" s="42">
        <f>AQ170/AS170</f>
        <v>4</v>
      </c>
      <c r="AU170" s="42" t="s">
        <v>327</v>
      </c>
      <c r="AV170" s="42" t="s">
        <v>327</v>
      </c>
      <c r="AW170" s="42" t="s">
        <v>327</v>
      </c>
      <c r="AX170" s="42" t="s">
        <v>353</v>
      </c>
      <c r="AY170" s="42" t="s">
        <v>327</v>
      </c>
      <c r="AZ170" s="51">
        <v>75.8</v>
      </c>
      <c r="BA170" s="42">
        <v>0</v>
      </c>
      <c r="BB170" s="42">
        <v>3</v>
      </c>
      <c r="BC170" s="42" t="s">
        <v>354</v>
      </c>
      <c r="BD170" s="49" t="s">
        <v>1025</v>
      </c>
      <c r="BE170" s="49" t="s">
        <v>1028</v>
      </c>
      <c r="BF170" s="42">
        <v>0</v>
      </c>
      <c r="BG170" s="42"/>
      <c r="BH170" s="42">
        <v>0</v>
      </c>
      <c r="BI170" s="42" t="s">
        <v>357</v>
      </c>
      <c r="BJ170" s="42" t="s">
        <v>358</v>
      </c>
      <c r="BK170" s="57">
        <v>44778</v>
      </c>
      <c r="BL170" s="42" t="s">
        <v>317</v>
      </c>
      <c r="BM170" s="42" t="s">
        <v>317</v>
      </c>
      <c r="BN170" s="42"/>
      <c r="BO170" s="42"/>
      <c r="BP170" s="42" t="s">
        <v>359</v>
      </c>
      <c r="BQ170" s="42" t="s">
        <v>359</v>
      </c>
      <c r="BR170" s="42" t="s">
        <v>359</v>
      </c>
      <c r="BS170" s="42"/>
      <c r="BT170" s="42" t="s">
        <v>360</v>
      </c>
      <c r="BU170" s="42" t="s">
        <v>317</v>
      </c>
      <c r="BV170" s="42" t="s">
        <v>317</v>
      </c>
      <c r="BW170" s="42"/>
      <c r="BX170" s="42"/>
      <c r="BY170" s="42" t="s">
        <v>353</v>
      </c>
      <c r="BZ170" s="42" t="s">
        <v>353</v>
      </c>
      <c r="CA170" s="42"/>
      <c r="CB170" s="42" t="s">
        <v>353</v>
      </c>
      <c r="CC170" s="42"/>
      <c r="CD170" s="42"/>
      <c r="CE170" s="42"/>
      <c r="CF170" s="42"/>
      <c r="CG170" s="26" t="s">
        <v>1026</v>
      </c>
    </row>
    <row r="171" hidden="1" spans="1:85">
      <c r="A171" s="39">
        <v>668</v>
      </c>
      <c r="B171" s="42" t="s">
        <v>1029</v>
      </c>
      <c r="C171" s="46" t="s">
        <v>1030</v>
      </c>
      <c r="D171" s="42" t="s">
        <v>1031</v>
      </c>
      <c r="E171" s="43">
        <v>27.90448</v>
      </c>
      <c r="F171" s="43">
        <v>-12.52612</v>
      </c>
      <c r="G171" s="42" t="s">
        <v>337</v>
      </c>
      <c r="H171" s="37">
        <v>2</v>
      </c>
      <c r="I171" s="42" t="s">
        <v>338</v>
      </c>
      <c r="J171" s="42" t="s">
        <v>994</v>
      </c>
      <c r="K171" s="42" t="s">
        <v>340</v>
      </c>
      <c r="L171" s="42" t="s">
        <v>317</v>
      </c>
      <c r="M171" s="42" t="s">
        <v>317</v>
      </c>
      <c r="N171" s="42" t="s">
        <v>402</v>
      </c>
      <c r="O171" s="42" t="s">
        <v>364</v>
      </c>
      <c r="P171" s="42" t="s">
        <v>343</v>
      </c>
      <c r="Q171" s="42" t="s">
        <v>320</v>
      </c>
      <c r="R171" s="42" t="s">
        <v>320</v>
      </c>
      <c r="S171" s="42" t="s">
        <v>321</v>
      </c>
      <c r="T171" s="42" t="s">
        <v>344</v>
      </c>
      <c r="U171" s="42" t="s">
        <v>323</v>
      </c>
      <c r="V171" s="52">
        <v>42</v>
      </c>
      <c r="W171" s="42" t="s">
        <v>366</v>
      </c>
      <c r="X171" s="42" t="s">
        <v>801</v>
      </c>
      <c r="Y171" s="42" t="s">
        <v>2</v>
      </c>
      <c r="Z171" s="42" t="s">
        <v>2</v>
      </c>
      <c r="AA171" s="42" t="s">
        <v>346</v>
      </c>
      <c r="AB171" s="42" t="s">
        <v>347</v>
      </c>
      <c r="AC171" s="42" t="s">
        <v>225</v>
      </c>
      <c r="AD171" s="42" t="s">
        <v>225</v>
      </c>
      <c r="AE171" s="42" t="s">
        <v>476</v>
      </c>
      <c r="AF171" s="42" t="s">
        <v>476</v>
      </c>
      <c r="AG171" s="42">
        <v>16</v>
      </c>
      <c r="AH171" s="42" t="s">
        <v>368</v>
      </c>
      <c r="AI171" s="42">
        <v>0</v>
      </c>
      <c r="AJ171" s="42" t="s">
        <v>351</v>
      </c>
      <c r="AK171" s="42">
        <v>0</v>
      </c>
      <c r="AL171" s="42">
        <v>600</v>
      </c>
      <c r="AM171" s="42" t="s">
        <v>371</v>
      </c>
      <c r="AN171" s="42" t="s">
        <v>372</v>
      </c>
      <c r="AO171" s="42">
        <v>250</v>
      </c>
      <c r="AP171" s="42" t="s">
        <v>802</v>
      </c>
      <c r="AQ171" s="42">
        <v>600</v>
      </c>
      <c r="AR171" s="42">
        <v>2</v>
      </c>
      <c r="AS171" s="42">
        <v>600</v>
      </c>
      <c r="AT171" s="42">
        <v>24</v>
      </c>
      <c r="AU171" s="42" t="s">
        <v>385</v>
      </c>
      <c r="AV171" s="42" t="s">
        <v>385</v>
      </c>
      <c r="AW171" s="42">
        <v>18000</v>
      </c>
      <c r="AX171" s="42">
        <v>18000</v>
      </c>
      <c r="AY171" s="42">
        <v>2</v>
      </c>
      <c r="AZ171" s="51">
        <v>77.8</v>
      </c>
      <c r="BA171" s="42">
        <v>0</v>
      </c>
      <c r="BB171" s="42">
        <v>2</v>
      </c>
      <c r="BC171" s="42" t="s">
        <v>375</v>
      </c>
      <c r="BD171" s="49" t="s">
        <v>1029</v>
      </c>
      <c r="BE171" s="49" t="s">
        <v>1032</v>
      </c>
      <c r="BF171" s="42">
        <v>0</v>
      </c>
      <c r="BG171" s="42"/>
      <c r="BH171" s="42">
        <v>0</v>
      </c>
      <c r="BI171" s="42" t="s">
        <v>357</v>
      </c>
      <c r="BJ171" s="42" t="s">
        <v>358</v>
      </c>
      <c r="BK171" s="57">
        <v>44778</v>
      </c>
      <c r="BL171" s="42" t="s">
        <v>340</v>
      </c>
      <c r="BM171" s="42" t="s">
        <v>340</v>
      </c>
      <c r="BN171" s="42"/>
      <c r="BO171" s="42"/>
      <c r="BP171" s="42" t="s">
        <v>359</v>
      </c>
      <c r="BQ171" s="42" t="s">
        <v>359</v>
      </c>
      <c r="BR171" s="42" t="s">
        <v>508</v>
      </c>
      <c r="BS171" s="42"/>
      <c r="BT171" s="42" t="s">
        <v>360</v>
      </c>
      <c r="BU171" s="42" t="s">
        <v>317</v>
      </c>
      <c r="BV171" s="42" t="s">
        <v>317</v>
      </c>
      <c r="BW171" s="42"/>
      <c r="BX171" s="42"/>
      <c r="BY171" s="42" t="s">
        <v>353</v>
      </c>
      <c r="BZ171" s="42" t="s">
        <v>353</v>
      </c>
      <c r="CA171" s="42"/>
      <c r="CB171" s="42" t="s">
        <v>353</v>
      </c>
      <c r="CC171" s="42"/>
      <c r="CD171" s="42"/>
      <c r="CE171" s="42"/>
      <c r="CF171" s="42"/>
      <c r="CG171" s="26" t="s">
        <v>1030</v>
      </c>
    </row>
    <row r="172" hidden="1" spans="1:85">
      <c r="A172" s="34">
        <v>669</v>
      </c>
      <c r="B172" s="42" t="s">
        <v>1033</v>
      </c>
      <c r="C172" s="46" t="s">
        <v>1034</v>
      </c>
      <c r="D172" s="42" t="s">
        <v>1035</v>
      </c>
      <c r="E172" s="43">
        <v>27.89763</v>
      </c>
      <c r="F172" s="43">
        <v>-12.53315</v>
      </c>
      <c r="G172" s="42" t="s">
        <v>337</v>
      </c>
      <c r="H172" s="37">
        <v>1.8</v>
      </c>
      <c r="I172" s="42" t="s">
        <v>338</v>
      </c>
      <c r="J172" s="42" t="s">
        <v>994</v>
      </c>
      <c r="K172" s="42" t="s">
        <v>317</v>
      </c>
      <c r="L172" s="42" t="s">
        <v>317</v>
      </c>
      <c r="M172" s="42" t="s">
        <v>317</v>
      </c>
      <c r="N172" s="42" t="s">
        <v>402</v>
      </c>
      <c r="O172" s="42" t="s">
        <v>364</v>
      </c>
      <c r="P172" s="42" t="s">
        <v>365</v>
      </c>
      <c r="Q172" s="42" t="s">
        <v>320</v>
      </c>
      <c r="R172" s="42" t="s">
        <v>320</v>
      </c>
      <c r="S172" s="42" t="s">
        <v>321</v>
      </c>
      <c r="T172" s="42" t="s">
        <v>344</v>
      </c>
      <c r="U172" s="42" t="s">
        <v>323</v>
      </c>
      <c r="V172" s="52">
        <v>36</v>
      </c>
      <c r="W172" s="42" t="s">
        <v>325</v>
      </c>
      <c r="X172" s="42" t="s">
        <v>801</v>
      </c>
      <c r="Y172" s="42" t="s">
        <v>2</v>
      </c>
      <c r="Z172" s="42" t="s">
        <v>2</v>
      </c>
      <c r="AA172" s="42" t="s">
        <v>346</v>
      </c>
      <c r="AB172" s="42" t="s">
        <v>347</v>
      </c>
      <c r="AC172" s="42" t="s">
        <v>225</v>
      </c>
      <c r="AD172" s="42" t="s">
        <v>225</v>
      </c>
      <c r="AE172" s="42" t="s">
        <v>476</v>
      </c>
      <c r="AF172" s="42" t="s">
        <v>476</v>
      </c>
      <c r="AG172" s="42">
        <v>15</v>
      </c>
      <c r="AH172" s="42" t="s">
        <v>350</v>
      </c>
      <c r="AI172" s="42">
        <v>0</v>
      </c>
      <c r="AJ172" s="42" t="s">
        <v>351</v>
      </c>
      <c r="AK172" s="42">
        <v>0</v>
      </c>
      <c r="AL172" s="42">
        <v>1000</v>
      </c>
      <c r="AM172" s="42" t="s">
        <v>332</v>
      </c>
      <c r="AN172" s="42" t="s">
        <v>352</v>
      </c>
      <c r="AO172" s="42">
        <v>400</v>
      </c>
      <c r="AP172" s="42" t="s">
        <v>384</v>
      </c>
      <c r="AQ172" s="42">
        <v>600</v>
      </c>
      <c r="AR172" s="42">
        <v>2</v>
      </c>
      <c r="AS172" s="42">
        <v>600</v>
      </c>
      <c r="AT172" s="42">
        <v>24</v>
      </c>
      <c r="AU172" s="42" t="s">
        <v>327</v>
      </c>
      <c r="AV172" s="42" t="s">
        <v>327</v>
      </c>
      <c r="AW172" s="42" t="s">
        <v>327</v>
      </c>
      <c r="AX172" s="42" t="s">
        <v>353</v>
      </c>
      <c r="AY172" s="42" t="s">
        <v>327</v>
      </c>
      <c r="AZ172" s="51">
        <v>75</v>
      </c>
      <c r="BA172" s="42">
        <v>0</v>
      </c>
      <c r="BB172" s="42">
        <v>2</v>
      </c>
      <c r="BC172" s="42" t="s">
        <v>375</v>
      </c>
      <c r="BD172" s="49" t="s">
        <v>1033</v>
      </c>
      <c r="BE172" s="49" t="s">
        <v>1036</v>
      </c>
      <c r="BF172" s="42">
        <v>0</v>
      </c>
      <c r="BG172" s="42"/>
      <c r="BH172" s="42">
        <v>0</v>
      </c>
      <c r="BI172" s="42" t="s">
        <v>357</v>
      </c>
      <c r="BJ172" s="42" t="s">
        <v>358</v>
      </c>
      <c r="BK172" s="57">
        <v>44778</v>
      </c>
      <c r="BL172" s="42" t="s">
        <v>340</v>
      </c>
      <c r="BM172" s="42" t="s">
        <v>340</v>
      </c>
      <c r="BN172" s="42"/>
      <c r="BO172" s="42"/>
      <c r="BP172" s="42" t="s">
        <v>359</v>
      </c>
      <c r="BQ172" s="42" t="s">
        <v>359</v>
      </c>
      <c r="BR172" s="42" t="s">
        <v>508</v>
      </c>
      <c r="BS172" s="42"/>
      <c r="BT172" s="42" t="s">
        <v>360</v>
      </c>
      <c r="BU172" s="42" t="s">
        <v>317</v>
      </c>
      <c r="BV172" s="42" t="s">
        <v>317</v>
      </c>
      <c r="BW172" s="42"/>
      <c r="BX172" s="42"/>
      <c r="BY172" s="42" t="s">
        <v>353</v>
      </c>
      <c r="BZ172" s="42" t="s">
        <v>353</v>
      </c>
      <c r="CA172" s="42"/>
      <c r="CB172" s="42" t="s">
        <v>353</v>
      </c>
      <c r="CC172" s="42"/>
      <c r="CD172" s="42"/>
      <c r="CE172" s="42"/>
      <c r="CF172" s="42"/>
      <c r="CG172" s="26" t="s">
        <v>1034</v>
      </c>
    </row>
    <row r="173" hidden="1" spans="1:85">
      <c r="A173" s="34">
        <v>947</v>
      </c>
      <c r="B173" s="42" t="s">
        <v>1037</v>
      </c>
      <c r="C173" s="46" t="s">
        <v>1038</v>
      </c>
      <c r="D173" s="42" t="s">
        <v>1039</v>
      </c>
      <c r="E173" s="43">
        <v>27.88675</v>
      </c>
      <c r="F173" s="43">
        <v>-12.54005</v>
      </c>
      <c r="G173" s="42" t="s">
        <v>337</v>
      </c>
      <c r="H173" s="37">
        <v>2</v>
      </c>
      <c r="I173" s="42" t="s">
        <v>338</v>
      </c>
      <c r="J173" s="42" t="s">
        <v>994</v>
      </c>
      <c r="K173" s="42" t="s">
        <v>317</v>
      </c>
      <c r="L173" s="42" t="s">
        <v>317</v>
      </c>
      <c r="M173" s="42" t="s">
        <v>317</v>
      </c>
      <c r="N173" s="42" t="s">
        <v>341</v>
      </c>
      <c r="O173" s="42" t="s">
        <v>342</v>
      </c>
      <c r="P173" s="42" t="s">
        <v>343</v>
      </c>
      <c r="Q173" s="42" t="s">
        <v>320</v>
      </c>
      <c r="R173" s="42" t="s">
        <v>320</v>
      </c>
      <c r="S173" s="42" t="s">
        <v>321</v>
      </c>
      <c r="T173" s="42" t="s">
        <v>344</v>
      </c>
      <c r="U173" s="42" t="s">
        <v>323</v>
      </c>
      <c r="V173" s="52">
        <v>42</v>
      </c>
      <c r="W173" s="42" t="s">
        <v>366</v>
      </c>
      <c r="X173" s="42" t="s">
        <v>801</v>
      </c>
      <c r="Y173" s="42" t="s">
        <v>2</v>
      </c>
      <c r="Z173" s="42" t="s">
        <v>2</v>
      </c>
      <c r="AA173" s="42" t="s">
        <v>346</v>
      </c>
      <c r="AB173" s="42" t="s">
        <v>347</v>
      </c>
      <c r="AC173" s="42" t="s">
        <v>225</v>
      </c>
      <c r="AD173" s="42" t="s">
        <v>225</v>
      </c>
      <c r="AE173" s="42" t="s">
        <v>476</v>
      </c>
      <c r="AF173" s="42" t="s">
        <v>476</v>
      </c>
      <c r="AG173" s="42">
        <v>16</v>
      </c>
      <c r="AH173" s="42" t="s">
        <v>368</v>
      </c>
      <c r="AI173" s="42">
        <v>0</v>
      </c>
      <c r="AJ173" s="42" t="s">
        <v>351</v>
      </c>
      <c r="AK173" s="42">
        <v>0</v>
      </c>
      <c r="AL173" s="42">
        <v>600</v>
      </c>
      <c r="AM173" s="42" t="s">
        <v>371</v>
      </c>
      <c r="AN173" s="42" t="s">
        <v>372</v>
      </c>
      <c r="AO173" s="42">
        <v>250</v>
      </c>
      <c r="AP173" s="42" t="s">
        <v>802</v>
      </c>
      <c r="AQ173" s="42">
        <v>600</v>
      </c>
      <c r="AR173" s="42">
        <v>2</v>
      </c>
      <c r="AS173" s="42">
        <v>600</v>
      </c>
      <c r="AT173" s="42">
        <v>24</v>
      </c>
      <c r="AU173" s="42" t="s">
        <v>385</v>
      </c>
      <c r="AV173" s="42" t="s">
        <v>385</v>
      </c>
      <c r="AW173" s="42">
        <v>18000</v>
      </c>
      <c r="AX173" s="42">
        <v>18000</v>
      </c>
      <c r="AY173" s="42">
        <v>2</v>
      </c>
      <c r="AZ173" s="51">
        <v>65</v>
      </c>
      <c r="BA173" s="42">
        <v>0</v>
      </c>
      <c r="BB173" s="42">
        <v>1</v>
      </c>
      <c r="BC173" s="42" t="s">
        <v>346</v>
      </c>
      <c r="BD173" s="49" t="s">
        <v>1037</v>
      </c>
      <c r="BE173" s="49">
        <v>0</v>
      </c>
      <c r="BF173" s="42">
        <v>0</v>
      </c>
      <c r="BG173" s="42"/>
      <c r="BH173" s="42">
        <v>0</v>
      </c>
      <c r="BI173" s="42" t="s">
        <v>357</v>
      </c>
      <c r="BJ173" s="42" t="s">
        <v>358</v>
      </c>
      <c r="BK173" s="57">
        <v>44778</v>
      </c>
      <c r="BL173" s="42" t="s">
        <v>317</v>
      </c>
      <c r="BM173" s="42" t="s">
        <v>317</v>
      </c>
      <c r="BN173" s="42"/>
      <c r="BO173" s="42"/>
      <c r="BP173" s="42" t="s">
        <v>359</v>
      </c>
      <c r="BQ173" s="42" t="s">
        <v>359</v>
      </c>
      <c r="BR173" s="42" t="s">
        <v>359</v>
      </c>
      <c r="BS173" s="42"/>
      <c r="BT173" s="42" t="s">
        <v>360</v>
      </c>
      <c r="BU173" s="42" t="s">
        <v>317</v>
      </c>
      <c r="BV173" s="42" t="s">
        <v>317</v>
      </c>
      <c r="BW173" s="42"/>
      <c r="BX173" s="42"/>
      <c r="BY173" s="42" t="s">
        <v>353</v>
      </c>
      <c r="BZ173" s="42" t="s">
        <v>353</v>
      </c>
      <c r="CA173" s="42"/>
      <c r="CB173" s="42" t="s">
        <v>353</v>
      </c>
      <c r="CC173" s="42"/>
      <c r="CD173" s="42"/>
      <c r="CE173" s="42"/>
      <c r="CF173" s="42"/>
      <c r="CG173" s="26" t="s">
        <v>1038</v>
      </c>
    </row>
    <row r="174" hidden="1" spans="1:85">
      <c r="A174" s="39">
        <v>484</v>
      </c>
      <c r="B174" s="42" t="s">
        <v>1040</v>
      </c>
      <c r="C174" s="46" t="s">
        <v>1041</v>
      </c>
      <c r="D174" s="42" t="s">
        <v>1042</v>
      </c>
      <c r="E174" s="43">
        <v>27.88984</v>
      </c>
      <c r="F174" s="43">
        <v>-12.52791</v>
      </c>
      <c r="G174" s="42" t="s">
        <v>337</v>
      </c>
      <c r="H174" s="37">
        <v>2.5</v>
      </c>
      <c r="I174" s="42" t="s">
        <v>338</v>
      </c>
      <c r="J174" s="42" t="s">
        <v>994</v>
      </c>
      <c r="K174" s="42" t="s">
        <v>317</v>
      </c>
      <c r="L174" s="42" t="s">
        <v>340</v>
      </c>
      <c r="M174" s="42" t="s">
        <v>317</v>
      </c>
      <c r="N174" s="42" t="s">
        <v>402</v>
      </c>
      <c r="O174" s="42" t="s">
        <v>342</v>
      </c>
      <c r="P174" s="42" t="s">
        <v>343</v>
      </c>
      <c r="Q174" s="42" t="s">
        <v>320</v>
      </c>
      <c r="R174" s="42" t="s">
        <v>390</v>
      </c>
      <c r="S174" s="42" t="s">
        <v>321</v>
      </c>
      <c r="T174" s="42" t="s">
        <v>344</v>
      </c>
      <c r="U174" s="42" t="s">
        <v>323</v>
      </c>
      <c r="V174" s="52">
        <v>40</v>
      </c>
      <c r="W174" s="42" t="s">
        <v>366</v>
      </c>
      <c r="X174" s="42" t="s">
        <v>801</v>
      </c>
      <c r="Y174" s="42" t="s">
        <v>2</v>
      </c>
      <c r="Z174" s="42" t="s">
        <v>2</v>
      </c>
      <c r="AA174" s="42" t="s">
        <v>346</v>
      </c>
      <c r="AB174" s="42" t="s">
        <v>347</v>
      </c>
      <c r="AC174" s="42" t="s">
        <v>225</v>
      </c>
      <c r="AD174" s="42" t="s">
        <v>225</v>
      </c>
      <c r="AE174" s="42" t="s">
        <v>382</v>
      </c>
      <c r="AF174" s="42" t="s">
        <v>382</v>
      </c>
      <c r="AG174" s="42">
        <v>20</v>
      </c>
      <c r="AH174" s="42" t="s">
        <v>350</v>
      </c>
      <c r="AI174" s="42">
        <v>0</v>
      </c>
      <c r="AJ174" s="42" t="s">
        <v>351</v>
      </c>
      <c r="AK174" s="42">
        <v>0</v>
      </c>
      <c r="AL174" s="42">
        <v>1000</v>
      </c>
      <c r="AM174" s="42" t="s">
        <v>332</v>
      </c>
      <c r="AN174" s="42" t="s">
        <v>352</v>
      </c>
      <c r="AO174" s="42">
        <v>400</v>
      </c>
      <c r="AP174" s="42" t="s">
        <v>802</v>
      </c>
      <c r="AQ174" s="42">
        <v>600</v>
      </c>
      <c r="AR174" s="42">
        <v>2</v>
      </c>
      <c r="AS174" s="42">
        <v>600</v>
      </c>
      <c r="AT174" s="42">
        <v>24</v>
      </c>
      <c r="AU174" s="42" t="s">
        <v>448</v>
      </c>
      <c r="AV174" s="42" t="s">
        <v>448</v>
      </c>
      <c r="AW174" s="42">
        <v>18000</v>
      </c>
      <c r="AX174" s="42">
        <v>18000</v>
      </c>
      <c r="AY174" s="42">
        <v>2</v>
      </c>
      <c r="AZ174" s="51">
        <v>72</v>
      </c>
      <c r="BA174" s="42">
        <v>0</v>
      </c>
      <c r="BB174" s="42">
        <v>1</v>
      </c>
      <c r="BC174" s="42" t="s">
        <v>346</v>
      </c>
      <c r="BD174" s="49" t="s">
        <v>1040</v>
      </c>
      <c r="BE174" s="49">
        <v>0</v>
      </c>
      <c r="BF174" s="42">
        <v>0</v>
      </c>
      <c r="BG174" s="42"/>
      <c r="BH174" s="42">
        <v>0</v>
      </c>
      <c r="BI174" s="42" t="s">
        <v>357</v>
      </c>
      <c r="BJ174" s="42" t="s">
        <v>358</v>
      </c>
      <c r="BK174" s="57">
        <v>44778</v>
      </c>
      <c r="BL174" s="42" t="s">
        <v>317</v>
      </c>
      <c r="BM174" s="42" t="s">
        <v>317</v>
      </c>
      <c r="BN174" s="42"/>
      <c r="BO174" s="42"/>
      <c r="BP174" s="42" t="s">
        <v>359</v>
      </c>
      <c r="BQ174" s="42" t="s">
        <v>359</v>
      </c>
      <c r="BR174" s="42" t="s">
        <v>359</v>
      </c>
      <c r="BS174" s="42"/>
      <c r="BT174" s="42" t="s">
        <v>360</v>
      </c>
      <c r="BU174" s="42" t="s">
        <v>317</v>
      </c>
      <c r="BV174" s="42" t="s">
        <v>317</v>
      </c>
      <c r="BW174" s="42"/>
      <c r="BX174" s="42"/>
      <c r="BY174" s="42" t="s">
        <v>353</v>
      </c>
      <c r="BZ174" s="42" t="s">
        <v>353</v>
      </c>
      <c r="CA174" s="42"/>
      <c r="CB174" s="42" t="s">
        <v>353</v>
      </c>
      <c r="CC174" s="42"/>
      <c r="CD174" s="42"/>
      <c r="CE174" s="42"/>
      <c r="CF174" s="42"/>
      <c r="CG174" s="26" t="s">
        <v>1041</v>
      </c>
    </row>
    <row r="175" hidden="1" spans="1:85">
      <c r="A175" s="34">
        <v>347</v>
      </c>
      <c r="B175" s="42" t="s">
        <v>1043</v>
      </c>
      <c r="C175" s="46" t="s">
        <v>1044</v>
      </c>
      <c r="D175" s="42" t="s">
        <v>1045</v>
      </c>
      <c r="E175" s="43">
        <v>27.95439</v>
      </c>
      <c r="F175" s="43">
        <v>-13.52055</v>
      </c>
      <c r="G175" s="42" t="s">
        <v>337</v>
      </c>
      <c r="H175" s="37">
        <v>1.8</v>
      </c>
      <c r="I175" s="42" t="s">
        <v>338</v>
      </c>
      <c r="J175" s="42" t="s">
        <v>936</v>
      </c>
      <c r="K175" s="42" t="s">
        <v>317</v>
      </c>
      <c r="L175" s="42" t="s">
        <v>317</v>
      </c>
      <c r="M175" s="42" t="s">
        <v>317</v>
      </c>
      <c r="N175" s="42" t="s">
        <v>318</v>
      </c>
      <c r="O175" s="42" t="s">
        <v>364</v>
      </c>
      <c r="P175" s="42" t="s">
        <v>365</v>
      </c>
      <c r="Q175" s="42" t="s">
        <v>320</v>
      </c>
      <c r="R175" s="42" t="s">
        <v>320</v>
      </c>
      <c r="S175" s="42" t="s">
        <v>321</v>
      </c>
      <c r="T175" s="42" t="s">
        <v>344</v>
      </c>
      <c r="U175" s="42" t="s">
        <v>323</v>
      </c>
      <c r="V175" s="52">
        <v>56</v>
      </c>
      <c r="W175" s="42" t="s">
        <v>325</v>
      </c>
      <c r="X175" s="42" t="s">
        <v>546</v>
      </c>
      <c r="Y175" s="42" t="s">
        <v>2</v>
      </c>
      <c r="Z175" s="42" t="s">
        <v>2</v>
      </c>
      <c r="AA175" s="42" t="s">
        <v>346</v>
      </c>
      <c r="AB175" s="42" t="s">
        <v>347</v>
      </c>
      <c r="AC175" s="42" t="s">
        <v>348</v>
      </c>
      <c r="AD175" s="42" t="s">
        <v>348</v>
      </c>
      <c r="AE175" s="42" t="s">
        <v>561</v>
      </c>
      <c r="AF175" s="42" t="s">
        <v>561</v>
      </c>
      <c r="AG175" s="42">
        <v>15</v>
      </c>
      <c r="AH175" s="42" t="s">
        <v>350</v>
      </c>
      <c r="AI175" s="42">
        <v>0</v>
      </c>
      <c r="AJ175" s="42" t="s">
        <v>351</v>
      </c>
      <c r="AK175" s="42">
        <v>0</v>
      </c>
      <c r="AL175" s="42">
        <v>600</v>
      </c>
      <c r="AM175" s="42" t="s">
        <v>371</v>
      </c>
      <c r="AN175" s="42" t="s">
        <v>372</v>
      </c>
      <c r="AO175" s="42">
        <v>250</v>
      </c>
      <c r="AP175" s="42" t="s">
        <v>503</v>
      </c>
      <c r="AQ175" s="42">
        <v>1056</v>
      </c>
      <c r="AR175" s="42">
        <v>12</v>
      </c>
      <c r="AS175" s="42">
        <v>176</v>
      </c>
      <c r="AT175" s="42">
        <v>24</v>
      </c>
      <c r="AU175" s="42" t="s">
        <v>327</v>
      </c>
      <c r="AV175" s="42" t="s">
        <v>327</v>
      </c>
      <c r="AW175" s="42" t="s">
        <v>327</v>
      </c>
      <c r="AX175" s="42" t="s">
        <v>353</v>
      </c>
      <c r="AY175" s="42" t="s">
        <v>327</v>
      </c>
      <c r="AZ175" s="51">
        <v>22</v>
      </c>
      <c r="BA175" s="42">
        <v>0</v>
      </c>
      <c r="BB175" s="42">
        <v>1</v>
      </c>
      <c r="BC175" s="42" t="s">
        <v>346</v>
      </c>
      <c r="BD175" s="49" t="s">
        <v>1043</v>
      </c>
      <c r="BE175" s="49">
        <v>0</v>
      </c>
      <c r="BF175" s="42">
        <v>0</v>
      </c>
      <c r="BG175" s="42"/>
      <c r="BH175" s="42">
        <v>0</v>
      </c>
      <c r="BI175" s="42" t="s">
        <v>357</v>
      </c>
      <c r="BJ175" s="42" t="s">
        <v>358</v>
      </c>
      <c r="BK175" s="57">
        <v>44778</v>
      </c>
      <c r="BL175" s="42" t="s">
        <v>317</v>
      </c>
      <c r="BM175" s="42" t="s">
        <v>317</v>
      </c>
      <c r="BN175" s="42"/>
      <c r="BO175" s="42"/>
      <c r="BP175" s="42" t="s">
        <v>359</v>
      </c>
      <c r="BQ175" s="42" t="s">
        <v>359</v>
      </c>
      <c r="BR175" s="42" t="s">
        <v>359</v>
      </c>
      <c r="BS175" s="42"/>
      <c r="BT175" s="42" t="s">
        <v>360</v>
      </c>
      <c r="BU175" s="42" t="s">
        <v>317</v>
      </c>
      <c r="BV175" s="42" t="s">
        <v>317</v>
      </c>
      <c r="BW175" s="42"/>
      <c r="BX175" s="42"/>
      <c r="BY175" s="42" t="s">
        <v>353</v>
      </c>
      <c r="BZ175" s="42" t="s">
        <v>353</v>
      </c>
      <c r="CA175" s="42"/>
      <c r="CB175" s="42" t="s">
        <v>353</v>
      </c>
      <c r="CC175" s="42"/>
      <c r="CD175" s="42"/>
      <c r="CE175" s="42"/>
      <c r="CF175" s="42"/>
      <c r="CG175" s="26" t="s">
        <v>1044</v>
      </c>
    </row>
    <row r="176" hidden="1" spans="1:85">
      <c r="A176" s="39">
        <v>658</v>
      </c>
      <c r="B176" s="42" t="s">
        <v>1046</v>
      </c>
      <c r="C176" s="46" t="s">
        <v>1047</v>
      </c>
      <c r="D176" s="42" t="s">
        <v>1048</v>
      </c>
      <c r="E176" s="43">
        <v>27.86744</v>
      </c>
      <c r="F176" s="43">
        <v>-12.55408</v>
      </c>
      <c r="G176" s="42" t="s">
        <v>337</v>
      </c>
      <c r="H176" s="37">
        <v>2.5</v>
      </c>
      <c r="I176" s="42" t="s">
        <v>338</v>
      </c>
      <c r="J176" s="42" t="s">
        <v>994</v>
      </c>
      <c r="K176" s="42" t="s">
        <v>317</v>
      </c>
      <c r="L176" s="42" t="s">
        <v>317</v>
      </c>
      <c r="M176" s="42" t="s">
        <v>317</v>
      </c>
      <c r="N176" s="42" t="s">
        <v>402</v>
      </c>
      <c r="O176" s="42" t="s">
        <v>364</v>
      </c>
      <c r="P176" s="42" t="s">
        <v>343</v>
      </c>
      <c r="Q176" s="42" t="s">
        <v>320</v>
      </c>
      <c r="R176" s="42" t="s">
        <v>390</v>
      </c>
      <c r="S176" s="42" t="s">
        <v>321</v>
      </c>
      <c r="T176" s="42" t="s">
        <v>344</v>
      </c>
      <c r="U176" s="42" t="s">
        <v>323</v>
      </c>
      <c r="V176" s="52">
        <v>42</v>
      </c>
      <c r="W176" s="42" t="s">
        <v>366</v>
      </c>
      <c r="X176" s="42" t="s">
        <v>801</v>
      </c>
      <c r="Y176" s="42" t="s">
        <v>2</v>
      </c>
      <c r="Z176" s="42" t="s">
        <v>2</v>
      </c>
      <c r="AA176" s="42" t="s">
        <v>346</v>
      </c>
      <c r="AB176" s="42" t="s">
        <v>347</v>
      </c>
      <c r="AC176" s="42" t="s">
        <v>225</v>
      </c>
      <c r="AD176" s="42" t="s">
        <v>225</v>
      </c>
      <c r="AE176" s="42" t="s">
        <v>654</v>
      </c>
      <c r="AF176" s="42" t="s">
        <v>655</v>
      </c>
      <c r="AG176" s="42">
        <v>20</v>
      </c>
      <c r="AH176" s="42" t="s">
        <v>350</v>
      </c>
      <c r="AI176" s="42">
        <v>0</v>
      </c>
      <c r="AJ176" s="42" t="s">
        <v>351</v>
      </c>
      <c r="AK176" s="42">
        <v>0</v>
      </c>
      <c r="AL176" s="42">
        <v>400</v>
      </c>
      <c r="AM176" s="42" t="s">
        <v>371</v>
      </c>
      <c r="AN176" s="42" t="s">
        <v>372</v>
      </c>
      <c r="AO176" s="42">
        <v>250</v>
      </c>
      <c r="AP176" s="42" t="s">
        <v>384</v>
      </c>
      <c r="AQ176" s="42">
        <v>600</v>
      </c>
      <c r="AR176" s="42">
        <v>2</v>
      </c>
      <c r="AS176" s="42">
        <v>600</v>
      </c>
      <c r="AT176" s="42">
        <v>24</v>
      </c>
      <c r="AU176" s="42" t="s">
        <v>385</v>
      </c>
      <c r="AV176" s="42" t="s">
        <v>385</v>
      </c>
      <c r="AW176" s="42">
        <v>18000</v>
      </c>
      <c r="AX176" s="42">
        <v>18000</v>
      </c>
      <c r="AY176" s="42">
        <v>2</v>
      </c>
      <c r="AZ176" s="51">
        <v>43</v>
      </c>
      <c r="BA176" s="42">
        <v>0</v>
      </c>
      <c r="BB176" s="42">
        <v>1</v>
      </c>
      <c r="BC176" s="42" t="s">
        <v>346</v>
      </c>
      <c r="BD176" s="49" t="s">
        <v>1046</v>
      </c>
      <c r="BE176" s="49">
        <v>0</v>
      </c>
      <c r="BF176" s="42">
        <v>0</v>
      </c>
      <c r="BG176" s="42"/>
      <c r="BH176" s="42">
        <v>0</v>
      </c>
      <c r="BI176" s="42" t="s">
        <v>357</v>
      </c>
      <c r="BJ176" s="42" t="s">
        <v>358</v>
      </c>
      <c r="BK176" s="57">
        <v>44778</v>
      </c>
      <c r="BL176" s="42" t="s">
        <v>317</v>
      </c>
      <c r="BM176" s="42" t="s">
        <v>317</v>
      </c>
      <c r="BN176" s="42"/>
      <c r="BO176" s="42"/>
      <c r="BP176" s="42" t="s">
        <v>359</v>
      </c>
      <c r="BQ176" s="42" t="s">
        <v>359</v>
      </c>
      <c r="BR176" s="42" t="s">
        <v>359</v>
      </c>
      <c r="BS176" s="42"/>
      <c r="BT176" s="42" t="s">
        <v>360</v>
      </c>
      <c r="BU176" s="42" t="s">
        <v>317</v>
      </c>
      <c r="BV176" s="42" t="s">
        <v>317</v>
      </c>
      <c r="BW176" s="42"/>
      <c r="BX176" s="42"/>
      <c r="BY176" s="42" t="s">
        <v>353</v>
      </c>
      <c r="BZ176" s="42" t="s">
        <v>353</v>
      </c>
      <c r="CA176" s="42"/>
      <c r="CB176" s="42" t="s">
        <v>353</v>
      </c>
      <c r="CC176" s="42"/>
      <c r="CD176" s="42"/>
      <c r="CE176" s="42"/>
      <c r="CF176" s="42"/>
      <c r="CG176" s="26" t="s">
        <v>1047</v>
      </c>
    </row>
    <row r="177" hidden="1" spans="1:85">
      <c r="A177" s="39">
        <v>882</v>
      </c>
      <c r="B177" s="42" t="s">
        <v>1049</v>
      </c>
      <c r="C177" s="46" t="s">
        <v>1050</v>
      </c>
      <c r="D177" s="42" t="s">
        <v>1051</v>
      </c>
      <c r="E177" s="43">
        <v>28.18635</v>
      </c>
      <c r="F177" s="43">
        <v>-13.72587</v>
      </c>
      <c r="G177" s="42" t="s">
        <v>337</v>
      </c>
      <c r="H177" s="37">
        <v>2.5</v>
      </c>
      <c r="I177" s="42" t="s">
        <v>338</v>
      </c>
      <c r="J177" s="42" t="s">
        <v>936</v>
      </c>
      <c r="K177" s="42" t="s">
        <v>317</v>
      </c>
      <c r="L177" s="42" t="s">
        <v>317</v>
      </c>
      <c r="M177" s="42" t="s">
        <v>317</v>
      </c>
      <c r="N177" s="42" t="s">
        <v>318</v>
      </c>
      <c r="O177" s="42" t="s">
        <v>554</v>
      </c>
      <c r="P177" s="42" t="s">
        <v>365</v>
      </c>
      <c r="Q177" s="42" t="s">
        <v>320</v>
      </c>
      <c r="R177" s="42" t="s">
        <v>320</v>
      </c>
      <c r="S177" s="42" t="s">
        <v>321</v>
      </c>
      <c r="T177" s="42" t="s">
        <v>782</v>
      </c>
      <c r="U177" s="42" t="s">
        <v>323</v>
      </c>
      <c r="V177" s="52">
        <v>60</v>
      </c>
      <c r="W177" s="42" t="s">
        <v>325</v>
      </c>
      <c r="X177" s="42" t="s">
        <v>546</v>
      </c>
      <c r="Y177" s="42" t="s">
        <v>2</v>
      </c>
      <c r="Z177" s="42" t="s">
        <v>2</v>
      </c>
      <c r="AA177" s="42" t="s">
        <v>346</v>
      </c>
      <c r="AB177" s="42" t="s">
        <v>347</v>
      </c>
      <c r="AC177" s="42" t="s">
        <v>348</v>
      </c>
      <c r="AD177" s="42" t="s">
        <v>348</v>
      </c>
      <c r="AE177" s="42" t="s">
        <v>382</v>
      </c>
      <c r="AF177" s="42" t="s">
        <v>382</v>
      </c>
      <c r="AG177" s="42">
        <v>20</v>
      </c>
      <c r="AH177" s="42" t="s">
        <v>350</v>
      </c>
      <c r="AI177" s="42">
        <v>0</v>
      </c>
      <c r="AJ177" s="42" t="s">
        <v>351</v>
      </c>
      <c r="AK177" s="42">
        <v>0</v>
      </c>
      <c r="AL177" s="42">
        <v>1000</v>
      </c>
      <c r="AM177" s="42" t="s">
        <v>332</v>
      </c>
      <c r="AN177" s="42" t="s">
        <v>1052</v>
      </c>
      <c r="AO177" s="42">
        <v>300</v>
      </c>
      <c r="AP177" s="42" t="s">
        <v>384</v>
      </c>
      <c r="AQ177" s="42">
        <v>600</v>
      </c>
      <c r="AR177" s="42">
        <v>2</v>
      </c>
      <c r="AS177" s="42">
        <v>600</v>
      </c>
      <c r="AT177" s="42">
        <v>24</v>
      </c>
      <c r="AU177" s="42" t="s">
        <v>327</v>
      </c>
      <c r="AV177" s="42" t="s">
        <v>327</v>
      </c>
      <c r="AW177" s="42" t="s">
        <v>327</v>
      </c>
      <c r="AX177" s="42" t="s">
        <v>353</v>
      </c>
      <c r="AY177" s="42" t="s">
        <v>327</v>
      </c>
      <c r="AZ177" s="51">
        <v>23</v>
      </c>
      <c r="BA177" s="42">
        <v>0</v>
      </c>
      <c r="BB177" s="42">
        <v>1</v>
      </c>
      <c r="BC177" s="42" t="s">
        <v>346</v>
      </c>
      <c r="BD177" s="49" t="s">
        <v>1049</v>
      </c>
      <c r="BE177" s="49">
        <v>0</v>
      </c>
      <c r="BF177" s="42">
        <v>0</v>
      </c>
      <c r="BG177" s="42"/>
      <c r="BH177" s="42">
        <v>0</v>
      </c>
      <c r="BI177" s="42" t="s">
        <v>357</v>
      </c>
      <c r="BJ177" s="42" t="s">
        <v>358</v>
      </c>
      <c r="BK177" s="57">
        <v>44778</v>
      </c>
      <c r="BL177" s="42" t="s">
        <v>317</v>
      </c>
      <c r="BM177" s="42" t="s">
        <v>317</v>
      </c>
      <c r="BN177" s="42"/>
      <c r="BO177" s="42"/>
      <c r="BP177" s="42" t="s">
        <v>359</v>
      </c>
      <c r="BQ177" s="42" t="s">
        <v>359</v>
      </c>
      <c r="BR177" s="42" t="s">
        <v>359</v>
      </c>
      <c r="BS177" s="42"/>
      <c r="BT177" s="42" t="s">
        <v>360</v>
      </c>
      <c r="BU177" s="42" t="s">
        <v>317</v>
      </c>
      <c r="BV177" s="42" t="s">
        <v>317</v>
      </c>
      <c r="BW177" s="42"/>
      <c r="BX177" s="42"/>
      <c r="BY177" s="42" t="s">
        <v>353</v>
      </c>
      <c r="BZ177" s="42" t="s">
        <v>353</v>
      </c>
      <c r="CA177" s="42"/>
      <c r="CB177" s="42" t="s">
        <v>353</v>
      </c>
      <c r="CC177" s="42"/>
      <c r="CD177" s="42"/>
      <c r="CE177" s="42"/>
      <c r="CF177" s="42"/>
      <c r="CG177" s="26" t="s">
        <v>1050</v>
      </c>
    </row>
    <row r="178" hidden="1" spans="1:85">
      <c r="A178" s="34">
        <v>487</v>
      </c>
      <c r="B178" s="42" t="s">
        <v>1053</v>
      </c>
      <c r="C178" s="46" t="s">
        <v>1054</v>
      </c>
      <c r="D178" s="42" t="s">
        <v>1055</v>
      </c>
      <c r="E178" s="43">
        <v>27.88507</v>
      </c>
      <c r="F178" s="43">
        <v>-12.52214</v>
      </c>
      <c r="G178" s="42" t="s">
        <v>337</v>
      </c>
      <c r="H178" s="37">
        <v>2</v>
      </c>
      <c r="I178" s="42" t="s">
        <v>338</v>
      </c>
      <c r="J178" s="42" t="s">
        <v>994</v>
      </c>
      <c r="K178" s="42" t="s">
        <v>317</v>
      </c>
      <c r="L178" s="42" t="s">
        <v>317</v>
      </c>
      <c r="M178" s="42" t="s">
        <v>317</v>
      </c>
      <c r="N178" s="42" t="s">
        <v>402</v>
      </c>
      <c r="O178" s="42" t="s">
        <v>364</v>
      </c>
      <c r="P178" s="42" t="s">
        <v>343</v>
      </c>
      <c r="Q178" s="42" t="s">
        <v>320</v>
      </c>
      <c r="R178" s="42" t="s">
        <v>320</v>
      </c>
      <c r="S178" s="42" t="s">
        <v>321</v>
      </c>
      <c r="T178" s="42" t="s">
        <v>344</v>
      </c>
      <c r="U178" s="42" t="s">
        <v>323</v>
      </c>
      <c r="V178" s="52">
        <v>36</v>
      </c>
      <c r="W178" s="42" t="s">
        <v>325</v>
      </c>
      <c r="X178" s="42" t="s">
        <v>801</v>
      </c>
      <c r="Y178" s="42" t="s">
        <v>2</v>
      </c>
      <c r="Z178" s="42" t="s">
        <v>2</v>
      </c>
      <c r="AA178" s="42" t="s">
        <v>346</v>
      </c>
      <c r="AB178" s="42" t="s">
        <v>347</v>
      </c>
      <c r="AC178" s="42" t="s">
        <v>225</v>
      </c>
      <c r="AD178" s="42" t="s">
        <v>225</v>
      </c>
      <c r="AE178" s="42" t="s">
        <v>476</v>
      </c>
      <c r="AF178" s="42" t="s">
        <v>476</v>
      </c>
      <c r="AG178" s="42">
        <v>16</v>
      </c>
      <c r="AH178" s="42" t="s">
        <v>368</v>
      </c>
      <c r="AI178" s="42">
        <v>0</v>
      </c>
      <c r="AJ178" s="42">
        <v>0</v>
      </c>
      <c r="AK178" s="42">
        <v>0</v>
      </c>
      <c r="AL178" s="42">
        <v>600</v>
      </c>
      <c r="AM178" s="42" t="s">
        <v>332</v>
      </c>
      <c r="AN178" s="42" t="s">
        <v>404</v>
      </c>
      <c r="AO178" s="42">
        <v>750</v>
      </c>
      <c r="AP178" s="42" t="s">
        <v>802</v>
      </c>
      <c r="AQ178" s="42">
        <v>600</v>
      </c>
      <c r="AR178" s="42">
        <v>2</v>
      </c>
      <c r="AS178" s="42">
        <v>600</v>
      </c>
      <c r="AT178" s="42">
        <v>24</v>
      </c>
      <c r="AU178" s="42" t="s">
        <v>327</v>
      </c>
      <c r="AV178" s="42" t="s">
        <v>327</v>
      </c>
      <c r="AW178" s="42" t="s">
        <v>327</v>
      </c>
      <c r="AX178" s="42" t="s">
        <v>353</v>
      </c>
      <c r="AY178" s="42" t="s">
        <v>327</v>
      </c>
      <c r="AZ178" s="51">
        <v>65</v>
      </c>
      <c r="BA178" s="42">
        <v>0</v>
      </c>
      <c r="BB178" s="42">
        <v>2</v>
      </c>
      <c r="BC178" s="42" t="s">
        <v>375</v>
      </c>
      <c r="BD178" s="49" t="s">
        <v>1053</v>
      </c>
      <c r="BE178" s="49" t="s">
        <v>1056</v>
      </c>
      <c r="BF178" s="42">
        <v>0</v>
      </c>
      <c r="BG178" s="42"/>
      <c r="BH178" s="42">
        <v>0</v>
      </c>
      <c r="BI178" s="42" t="s">
        <v>357</v>
      </c>
      <c r="BJ178" s="42" t="s">
        <v>358</v>
      </c>
      <c r="BK178" s="57">
        <v>44778</v>
      </c>
      <c r="BL178" s="42" t="s">
        <v>317</v>
      </c>
      <c r="BM178" s="42" t="s">
        <v>317</v>
      </c>
      <c r="BN178" s="42"/>
      <c r="BO178" s="42"/>
      <c r="BP178" s="42" t="s">
        <v>359</v>
      </c>
      <c r="BQ178" s="42" t="s">
        <v>359</v>
      </c>
      <c r="BR178" s="42" t="s">
        <v>359</v>
      </c>
      <c r="BS178" s="42"/>
      <c r="BT178" s="42" t="s">
        <v>360</v>
      </c>
      <c r="BU178" s="42" t="s">
        <v>317</v>
      </c>
      <c r="BV178" s="42" t="s">
        <v>317</v>
      </c>
      <c r="BW178" s="42"/>
      <c r="BX178" s="42"/>
      <c r="BY178" s="42" t="s">
        <v>353</v>
      </c>
      <c r="BZ178" s="42" t="s">
        <v>353</v>
      </c>
      <c r="CA178" s="42"/>
      <c r="CB178" s="42" t="s">
        <v>353</v>
      </c>
      <c r="CC178" s="42"/>
      <c r="CD178" s="42"/>
      <c r="CE178" s="42"/>
      <c r="CF178" s="42"/>
      <c r="CG178" s="26" t="s">
        <v>1054</v>
      </c>
    </row>
    <row r="179" hidden="1" spans="1:85">
      <c r="A179" s="34">
        <v>485</v>
      </c>
      <c r="B179" s="42" t="s">
        <v>1057</v>
      </c>
      <c r="C179" s="46" t="s">
        <v>1058</v>
      </c>
      <c r="D179" s="42" t="s">
        <v>1059</v>
      </c>
      <c r="E179" s="43">
        <v>27.87765</v>
      </c>
      <c r="F179" s="43">
        <v>-12.53236</v>
      </c>
      <c r="G179" s="42" t="s">
        <v>337</v>
      </c>
      <c r="H179" s="37">
        <v>1.8</v>
      </c>
      <c r="I179" s="42" t="s">
        <v>338</v>
      </c>
      <c r="J179" s="42" t="s">
        <v>994</v>
      </c>
      <c r="K179" s="42" t="s">
        <v>340</v>
      </c>
      <c r="L179" s="42" t="s">
        <v>340</v>
      </c>
      <c r="M179" s="42" t="s">
        <v>317</v>
      </c>
      <c r="N179" s="42" t="s">
        <v>402</v>
      </c>
      <c r="O179" s="42" t="s">
        <v>364</v>
      </c>
      <c r="P179" s="42" t="s">
        <v>365</v>
      </c>
      <c r="Q179" s="42" t="s">
        <v>320</v>
      </c>
      <c r="R179" s="42" t="s">
        <v>381</v>
      </c>
      <c r="S179" s="42" t="s">
        <v>321</v>
      </c>
      <c r="T179" s="42" t="s">
        <v>344</v>
      </c>
      <c r="U179" s="42" t="s">
        <v>323</v>
      </c>
      <c r="V179" s="52">
        <v>40</v>
      </c>
      <c r="W179" s="42" t="s">
        <v>366</v>
      </c>
      <c r="X179" s="42" t="s">
        <v>801</v>
      </c>
      <c r="Y179" s="42" t="s">
        <v>2</v>
      </c>
      <c r="Z179" s="42" t="s">
        <v>2</v>
      </c>
      <c r="AA179" s="42" t="s">
        <v>346</v>
      </c>
      <c r="AB179" s="42" t="s">
        <v>347</v>
      </c>
      <c r="AC179" s="42" t="s">
        <v>225</v>
      </c>
      <c r="AD179" s="42" t="s">
        <v>225</v>
      </c>
      <c r="AE179" s="42" t="s">
        <v>476</v>
      </c>
      <c r="AF179" s="42" t="s">
        <v>476</v>
      </c>
      <c r="AG179" s="42">
        <v>15</v>
      </c>
      <c r="AH179" s="42" t="s">
        <v>368</v>
      </c>
      <c r="AI179" s="42">
        <v>0</v>
      </c>
      <c r="AJ179" s="42" t="s">
        <v>351</v>
      </c>
      <c r="AK179" s="42">
        <v>0</v>
      </c>
      <c r="AL179" s="42">
        <v>400</v>
      </c>
      <c r="AM179" s="42" t="s">
        <v>332</v>
      </c>
      <c r="AN179" s="42" t="s">
        <v>404</v>
      </c>
      <c r="AO179" s="42">
        <v>750</v>
      </c>
      <c r="AP179" s="42" t="s">
        <v>384</v>
      </c>
      <c r="AQ179" s="42">
        <v>600</v>
      </c>
      <c r="AR179" s="42">
        <v>2</v>
      </c>
      <c r="AS179" s="42">
        <v>600</v>
      </c>
      <c r="AT179" s="42">
        <v>24</v>
      </c>
      <c r="AU179" s="42" t="s">
        <v>385</v>
      </c>
      <c r="AV179" s="42" t="s">
        <v>385</v>
      </c>
      <c r="AW179" s="42">
        <v>18000</v>
      </c>
      <c r="AX179" s="42">
        <v>18000</v>
      </c>
      <c r="AY179" s="42">
        <v>2</v>
      </c>
      <c r="AZ179" s="51">
        <v>104</v>
      </c>
      <c r="BA179" s="42">
        <v>0</v>
      </c>
      <c r="BB179" s="42">
        <v>2</v>
      </c>
      <c r="BC179" s="42" t="s">
        <v>398</v>
      </c>
      <c r="BD179" s="49" t="s">
        <v>1057</v>
      </c>
      <c r="BE179" s="49">
        <v>0</v>
      </c>
      <c r="BF179" s="42">
        <v>0</v>
      </c>
      <c r="BG179" s="42"/>
      <c r="BH179" s="42">
        <v>0</v>
      </c>
      <c r="BI179" s="42" t="s">
        <v>357</v>
      </c>
      <c r="BJ179" s="42" t="s">
        <v>358</v>
      </c>
      <c r="BK179" s="57">
        <v>44778</v>
      </c>
      <c r="BL179" s="42" t="s">
        <v>317</v>
      </c>
      <c r="BM179" s="42" t="s">
        <v>317</v>
      </c>
      <c r="BN179" s="42"/>
      <c r="BO179" s="42"/>
      <c r="BP179" s="42" t="s">
        <v>359</v>
      </c>
      <c r="BQ179" s="42" t="s">
        <v>359</v>
      </c>
      <c r="BR179" s="42" t="s">
        <v>359</v>
      </c>
      <c r="BS179" s="42"/>
      <c r="BT179" s="42" t="s">
        <v>360</v>
      </c>
      <c r="BU179" s="42" t="s">
        <v>317</v>
      </c>
      <c r="BV179" s="42" t="s">
        <v>317</v>
      </c>
      <c r="BW179" s="42"/>
      <c r="BX179" s="42"/>
      <c r="BY179" s="42" t="s">
        <v>353</v>
      </c>
      <c r="BZ179" s="42" t="s">
        <v>353</v>
      </c>
      <c r="CA179" s="42"/>
      <c r="CB179" s="42" t="s">
        <v>353</v>
      </c>
      <c r="CC179" s="42"/>
      <c r="CD179" s="42"/>
      <c r="CE179" s="42"/>
      <c r="CF179" s="42"/>
      <c r="CG179" s="26" t="s">
        <v>1058</v>
      </c>
    </row>
    <row r="180" hidden="1" spans="1:85">
      <c r="A180" s="39">
        <v>890</v>
      </c>
      <c r="B180" s="42" t="s">
        <v>1060</v>
      </c>
      <c r="C180" s="46" t="s">
        <v>1061</v>
      </c>
      <c r="D180" s="42" t="s">
        <v>1062</v>
      </c>
      <c r="E180" s="43">
        <v>27.8509</v>
      </c>
      <c r="F180" s="43">
        <v>-12.57325</v>
      </c>
      <c r="G180" s="42" t="s">
        <v>337</v>
      </c>
      <c r="H180" s="37">
        <v>2</v>
      </c>
      <c r="I180" s="42" t="s">
        <v>338</v>
      </c>
      <c r="J180" s="42" t="s">
        <v>994</v>
      </c>
      <c r="K180" s="42" t="s">
        <v>317</v>
      </c>
      <c r="L180" s="42" t="s">
        <v>317</v>
      </c>
      <c r="M180" s="42" t="s">
        <v>317</v>
      </c>
      <c r="N180" s="42" t="s">
        <v>402</v>
      </c>
      <c r="O180" s="42" t="s">
        <v>364</v>
      </c>
      <c r="P180" s="42" t="s">
        <v>343</v>
      </c>
      <c r="Q180" s="42" t="s">
        <v>320</v>
      </c>
      <c r="R180" s="42" t="s">
        <v>320</v>
      </c>
      <c r="S180" s="42" t="s">
        <v>321</v>
      </c>
      <c r="T180" s="42" t="s">
        <v>344</v>
      </c>
      <c r="U180" s="42" t="s">
        <v>323</v>
      </c>
      <c r="V180" s="52">
        <v>54</v>
      </c>
      <c r="W180" s="42" t="s">
        <v>366</v>
      </c>
      <c r="X180" s="42" t="s">
        <v>801</v>
      </c>
      <c r="Y180" s="42" t="s">
        <v>2</v>
      </c>
      <c r="Z180" s="42" t="s">
        <v>2</v>
      </c>
      <c r="AA180" s="42" t="s">
        <v>346</v>
      </c>
      <c r="AB180" s="42" t="s">
        <v>347</v>
      </c>
      <c r="AC180" s="42" t="s">
        <v>225</v>
      </c>
      <c r="AD180" s="42" t="s">
        <v>225</v>
      </c>
      <c r="AE180" s="42" t="s">
        <v>476</v>
      </c>
      <c r="AF180" s="42" t="s">
        <v>476</v>
      </c>
      <c r="AG180" s="42">
        <v>16</v>
      </c>
      <c r="AH180" s="42" t="s">
        <v>368</v>
      </c>
      <c r="AI180" s="42">
        <v>0</v>
      </c>
      <c r="AJ180" s="42" t="s">
        <v>351</v>
      </c>
      <c r="AK180" s="42">
        <v>0</v>
      </c>
      <c r="AL180" s="42">
        <v>600</v>
      </c>
      <c r="AM180" s="42" t="s">
        <v>332</v>
      </c>
      <c r="AN180" s="42" t="s">
        <v>1063</v>
      </c>
      <c r="AO180" s="42">
        <v>750</v>
      </c>
      <c r="AP180" s="42" t="s">
        <v>802</v>
      </c>
      <c r="AQ180" s="42">
        <v>600</v>
      </c>
      <c r="AR180" s="42">
        <v>2</v>
      </c>
      <c r="AS180" s="42">
        <v>600</v>
      </c>
      <c r="AT180" s="42">
        <v>24</v>
      </c>
      <c r="AU180" s="42" t="s">
        <v>385</v>
      </c>
      <c r="AV180" s="42" t="s">
        <v>385</v>
      </c>
      <c r="AW180" s="42">
        <v>18000</v>
      </c>
      <c r="AX180" s="42">
        <v>18000</v>
      </c>
      <c r="AY180" s="42">
        <v>2</v>
      </c>
      <c r="AZ180" s="51">
        <v>48</v>
      </c>
      <c r="BA180" s="42">
        <v>0</v>
      </c>
      <c r="BB180" s="42">
        <v>1</v>
      </c>
      <c r="BC180" s="42" t="s">
        <v>346</v>
      </c>
      <c r="BD180" s="49" t="s">
        <v>1060</v>
      </c>
      <c r="BE180" s="49">
        <v>0</v>
      </c>
      <c r="BF180" s="42">
        <v>0</v>
      </c>
      <c r="BG180" s="42"/>
      <c r="BH180" s="42">
        <v>0</v>
      </c>
      <c r="BI180" s="42" t="s">
        <v>357</v>
      </c>
      <c r="BJ180" s="42" t="s">
        <v>358</v>
      </c>
      <c r="BK180" s="57">
        <v>44778</v>
      </c>
      <c r="BL180" s="42" t="s">
        <v>317</v>
      </c>
      <c r="BM180" s="42" t="s">
        <v>317</v>
      </c>
      <c r="BN180" s="42"/>
      <c r="BO180" s="42"/>
      <c r="BP180" s="42" t="s">
        <v>359</v>
      </c>
      <c r="BQ180" s="42" t="s">
        <v>359</v>
      </c>
      <c r="BR180" s="42" t="s">
        <v>359</v>
      </c>
      <c r="BS180" s="42"/>
      <c r="BT180" s="42" t="s">
        <v>360</v>
      </c>
      <c r="BU180" s="42" t="s">
        <v>317</v>
      </c>
      <c r="BV180" s="42" t="s">
        <v>317</v>
      </c>
      <c r="BW180" s="42"/>
      <c r="BX180" s="42"/>
      <c r="BY180" s="42" t="s">
        <v>353</v>
      </c>
      <c r="BZ180" s="42" t="s">
        <v>353</v>
      </c>
      <c r="CA180" s="42"/>
      <c r="CB180" s="42" t="s">
        <v>353</v>
      </c>
      <c r="CC180" s="42"/>
      <c r="CD180" s="42"/>
      <c r="CE180" s="42"/>
      <c r="CF180" s="42"/>
      <c r="CG180" s="26" t="s">
        <v>1061</v>
      </c>
    </row>
    <row r="181" hidden="1" spans="1:85">
      <c r="A181" s="39">
        <v>210</v>
      </c>
      <c r="B181" s="42" t="s">
        <v>1064</v>
      </c>
      <c r="C181" s="46" t="s">
        <v>1065</v>
      </c>
      <c r="D181" s="42" t="s">
        <v>1066</v>
      </c>
      <c r="E181" s="43">
        <v>27.86497</v>
      </c>
      <c r="F181" s="43">
        <v>-12.54136</v>
      </c>
      <c r="G181" s="42" t="s">
        <v>337</v>
      </c>
      <c r="H181" s="37">
        <v>4.5</v>
      </c>
      <c r="I181" s="42" t="s">
        <v>338</v>
      </c>
      <c r="J181" s="42" t="s">
        <v>994</v>
      </c>
      <c r="K181" s="42" t="s">
        <v>340</v>
      </c>
      <c r="L181" s="42" t="s">
        <v>340</v>
      </c>
      <c r="M181" s="42" t="s">
        <v>317</v>
      </c>
      <c r="N181" s="42" t="s">
        <v>341</v>
      </c>
      <c r="O181" s="42" t="s">
        <v>342</v>
      </c>
      <c r="P181" s="42" t="s">
        <v>413</v>
      </c>
      <c r="Q181" s="42" t="s">
        <v>390</v>
      </c>
      <c r="R181" s="42" t="s">
        <v>516</v>
      </c>
      <c r="S181" s="42" t="s">
        <v>321</v>
      </c>
      <c r="T181" s="42" t="s">
        <v>344</v>
      </c>
      <c r="U181" s="42" t="s">
        <v>323</v>
      </c>
      <c r="V181" s="52">
        <v>70</v>
      </c>
      <c r="W181" s="42" t="s">
        <v>366</v>
      </c>
      <c r="X181" s="42" t="s">
        <v>801</v>
      </c>
      <c r="Y181" s="42" t="s">
        <v>2</v>
      </c>
      <c r="Z181" s="42" t="s">
        <v>2</v>
      </c>
      <c r="AA181" s="42" t="s">
        <v>346</v>
      </c>
      <c r="AB181" s="42" t="s">
        <v>347</v>
      </c>
      <c r="AC181" s="42" t="s">
        <v>225</v>
      </c>
      <c r="AD181" s="42" t="s">
        <v>225</v>
      </c>
      <c r="AE181" s="42" t="s">
        <v>382</v>
      </c>
      <c r="AF181" s="42" t="s">
        <v>382</v>
      </c>
      <c r="AG181" s="42">
        <v>30</v>
      </c>
      <c r="AH181" s="42" t="s">
        <v>350</v>
      </c>
      <c r="AI181" s="42" t="s">
        <v>383</v>
      </c>
      <c r="AJ181" s="42" t="s">
        <v>351</v>
      </c>
      <c r="AK181" s="42">
        <v>0</v>
      </c>
      <c r="AL181" s="42">
        <v>1000</v>
      </c>
      <c r="AM181" s="42" t="s">
        <v>332</v>
      </c>
      <c r="AN181" s="42" t="s">
        <v>352</v>
      </c>
      <c r="AO181" s="42">
        <v>400</v>
      </c>
      <c r="AP181" s="42" t="s">
        <v>439</v>
      </c>
      <c r="AQ181" s="42">
        <v>1200</v>
      </c>
      <c r="AR181" s="42">
        <v>2</v>
      </c>
      <c r="AS181" s="42">
        <v>600</v>
      </c>
      <c r="AT181" s="42">
        <v>48</v>
      </c>
      <c r="AU181" s="42" t="s">
        <v>385</v>
      </c>
      <c r="AV181" s="42" t="s">
        <v>385</v>
      </c>
      <c r="AW181" s="42">
        <v>18000</v>
      </c>
      <c r="AX181" s="42">
        <v>18000</v>
      </c>
      <c r="AY181" s="42">
        <v>2</v>
      </c>
      <c r="AZ181" s="51">
        <v>235</v>
      </c>
      <c r="BA181" s="42">
        <v>0</v>
      </c>
      <c r="BB181" s="42">
        <v>5</v>
      </c>
      <c r="BC181" s="42" t="s">
        <v>1067</v>
      </c>
      <c r="BD181" s="49" t="s">
        <v>1064</v>
      </c>
      <c r="BE181" s="49">
        <v>0</v>
      </c>
      <c r="BF181" s="42">
        <v>0</v>
      </c>
      <c r="BG181" s="42"/>
      <c r="BH181" s="42">
        <v>0</v>
      </c>
      <c r="BI181" s="42" t="s">
        <v>357</v>
      </c>
      <c r="BJ181" s="42" t="s">
        <v>358</v>
      </c>
      <c r="BK181" s="57">
        <v>44778</v>
      </c>
      <c r="BL181" s="42" t="s">
        <v>317</v>
      </c>
      <c r="BM181" s="42" t="s">
        <v>317</v>
      </c>
      <c r="BN181" s="42"/>
      <c r="BO181" s="42"/>
      <c r="BP181" s="42" t="s">
        <v>359</v>
      </c>
      <c r="BQ181" s="42" t="s">
        <v>359</v>
      </c>
      <c r="BR181" s="42" t="s">
        <v>359</v>
      </c>
      <c r="BS181" s="42"/>
      <c r="BT181" s="42" t="s">
        <v>360</v>
      </c>
      <c r="BU181" s="42" t="s">
        <v>317</v>
      </c>
      <c r="BV181" s="42" t="s">
        <v>317</v>
      </c>
      <c r="BW181" s="42"/>
      <c r="BX181" s="42"/>
      <c r="BY181" s="42" t="s">
        <v>353</v>
      </c>
      <c r="BZ181" s="42" t="s">
        <v>353</v>
      </c>
      <c r="CA181" s="42"/>
      <c r="CB181" s="42" t="s">
        <v>353</v>
      </c>
      <c r="CC181" s="42"/>
      <c r="CD181" s="42"/>
      <c r="CE181" s="42"/>
      <c r="CF181" s="42"/>
      <c r="CG181" s="26" t="s">
        <v>1065</v>
      </c>
    </row>
    <row r="182" hidden="1" spans="1:85">
      <c r="A182" s="39">
        <v>1398</v>
      </c>
      <c r="B182" s="42" t="s">
        <v>1068</v>
      </c>
      <c r="C182" s="46" t="s">
        <v>1069</v>
      </c>
      <c r="D182" s="42" t="s">
        <v>1070</v>
      </c>
      <c r="E182" s="43">
        <v>27.87515</v>
      </c>
      <c r="F182" s="43">
        <v>-12.51915</v>
      </c>
      <c r="G182" s="42" t="s">
        <v>337</v>
      </c>
      <c r="H182" s="37">
        <v>2</v>
      </c>
      <c r="I182" s="42" t="s">
        <v>338</v>
      </c>
      <c r="J182" s="42" t="s">
        <v>994</v>
      </c>
      <c r="K182" s="42" t="s">
        <v>317</v>
      </c>
      <c r="L182" s="42" t="s">
        <v>317</v>
      </c>
      <c r="M182" s="42" t="s">
        <v>317</v>
      </c>
      <c r="N182" s="42" t="s">
        <v>341</v>
      </c>
      <c r="O182" s="42" t="s">
        <v>342</v>
      </c>
      <c r="P182" s="42" t="s">
        <v>343</v>
      </c>
      <c r="Q182" s="42" t="s">
        <v>320</v>
      </c>
      <c r="R182" s="42" t="s">
        <v>320</v>
      </c>
      <c r="S182" s="42" t="s">
        <v>321</v>
      </c>
      <c r="T182" s="42" t="s">
        <v>344</v>
      </c>
      <c r="U182" s="42" t="s">
        <v>323</v>
      </c>
      <c r="V182" s="52">
        <v>48</v>
      </c>
      <c r="W182" s="42" t="s">
        <v>366</v>
      </c>
      <c r="X182" s="42" t="s">
        <v>801</v>
      </c>
      <c r="Y182" s="42" t="s">
        <v>2</v>
      </c>
      <c r="Z182" s="42" t="s">
        <v>2</v>
      </c>
      <c r="AA182" s="42" t="s">
        <v>346</v>
      </c>
      <c r="AB182" s="42" t="s">
        <v>347</v>
      </c>
      <c r="AC182" s="42" t="s">
        <v>225</v>
      </c>
      <c r="AD182" s="42" t="s">
        <v>225</v>
      </c>
      <c r="AE182" s="42" t="s">
        <v>476</v>
      </c>
      <c r="AF182" s="42" t="s">
        <v>476</v>
      </c>
      <c r="AG182" s="42">
        <v>16</v>
      </c>
      <c r="AH182" s="42" t="s">
        <v>368</v>
      </c>
      <c r="AI182" s="42">
        <v>0</v>
      </c>
      <c r="AJ182" s="42" t="s">
        <v>351</v>
      </c>
      <c r="AK182" s="42">
        <v>0</v>
      </c>
      <c r="AL182" s="42">
        <v>1000</v>
      </c>
      <c r="AM182" s="42" t="s">
        <v>371</v>
      </c>
      <c r="AN182" s="42" t="s">
        <v>372</v>
      </c>
      <c r="AO182" s="42">
        <v>250</v>
      </c>
      <c r="AP182" s="42" t="s">
        <v>524</v>
      </c>
      <c r="AQ182" s="42">
        <v>600</v>
      </c>
      <c r="AR182" s="42">
        <v>2</v>
      </c>
      <c r="AS182" s="42">
        <v>600</v>
      </c>
      <c r="AT182" s="42">
        <v>24</v>
      </c>
      <c r="AU182" s="42" t="s">
        <v>385</v>
      </c>
      <c r="AV182" s="42" t="s">
        <v>385</v>
      </c>
      <c r="AW182" s="42">
        <v>18000</v>
      </c>
      <c r="AX182" s="42">
        <v>18000</v>
      </c>
      <c r="AY182" s="42">
        <v>2</v>
      </c>
      <c r="AZ182" s="51">
        <v>48</v>
      </c>
      <c r="BA182" s="42">
        <v>0</v>
      </c>
      <c r="BB182" s="42">
        <v>1</v>
      </c>
      <c r="BC182" s="42" t="s">
        <v>346</v>
      </c>
      <c r="BD182" s="49" t="s">
        <v>1068</v>
      </c>
      <c r="BE182" s="49">
        <v>0</v>
      </c>
      <c r="BF182" s="42">
        <v>0</v>
      </c>
      <c r="BG182" s="42"/>
      <c r="BH182" s="42">
        <v>0</v>
      </c>
      <c r="BI182" s="42" t="s">
        <v>357</v>
      </c>
      <c r="BJ182" s="42" t="s">
        <v>358</v>
      </c>
      <c r="BK182" s="57">
        <v>44778</v>
      </c>
      <c r="BL182" s="42" t="s">
        <v>317</v>
      </c>
      <c r="BM182" s="42" t="s">
        <v>317</v>
      </c>
      <c r="BN182" s="42"/>
      <c r="BO182" s="42"/>
      <c r="BP182" s="42" t="s">
        <v>359</v>
      </c>
      <c r="BQ182" s="42" t="s">
        <v>359</v>
      </c>
      <c r="BR182" s="42" t="s">
        <v>359</v>
      </c>
      <c r="BS182" s="42"/>
      <c r="BT182" s="42" t="s">
        <v>360</v>
      </c>
      <c r="BU182" s="42" t="s">
        <v>317</v>
      </c>
      <c r="BV182" s="42" t="s">
        <v>317</v>
      </c>
      <c r="BW182" s="42"/>
      <c r="BX182" s="42"/>
      <c r="BY182" s="42" t="s">
        <v>353</v>
      </c>
      <c r="BZ182" s="42" t="s">
        <v>353</v>
      </c>
      <c r="CA182" s="42"/>
      <c r="CB182" s="42" t="s">
        <v>353</v>
      </c>
      <c r="CC182" s="42"/>
      <c r="CD182" s="42"/>
      <c r="CE182" s="42"/>
      <c r="CF182" s="42"/>
      <c r="CG182" s="26" t="s">
        <v>1069</v>
      </c>
    </row>
    <row r="183" hidden="1" spans="1:85">
      <c r="A183" s="34">
        <v>891</v>
      </c>
      <c r="B183" s="42" t="s">
        <v>1071</v>
      </c>
      <c r="C183" s="46" t="s">
        <v>1072</v>
      </c>
      <c r="D183" s="42" t="s">
        <v>1073</v>
      </c>
      <c r="E183" s="43">
        <v>27.84389</v>
      </c>
      <c r="F183" s="43">
        <v>-12.56569</v>
      </c>
      <c r="G183" s="42" t="s">
        <v>337</v>
      </c>
      <c r="H183" s="37">
        <v>2</v>
      </c>
      <c r="I183" s="42" t="s">
        <v>338</v>
      </c>
      <c r="J183" s="42" t="s">
        <v>994</v>
      </c>
      <c r="K183" s="42" t="s">
        <v>317</v>
      </c>
      <c r="L183" s="42" t="s">
        <v>317</v>
      </c>
      <c r="M183" s="42" t="s">
        <v>317</v>
      </c>
      <c r="N183" s="42" t="s">
        <v>402</v>
      </c>
      <c r="O183" s="42" t="s">
        <v>364</v>
      </c>
      <c r="P183" s="42" t="s">
        <v>365</v>
      </c>
      <c r="Q183" s="42" t="s">
        <v>320</v>
      </c>
      <c r="R183" s="42" t="s">
        <v>320</v>
      </c>
      <c r="S183" s="42" t="s">
        <v>321</v>
      </c>
      <c r="T183" s="42" t="s">
        <v>344</v>
      </c>
      <c r="U183" s="42" t="s">
        <v>323</v>
      </c>
      <c r="V183" s="52">
        <v>36</v>
      </c>
      <c r="W183" s="42" t="s">
        <v>325</v>
      </c>
      <c r="X183" s="42" t="s">
        <v>801</v>
      </c>
      <c r="Y183" s="42" t="s">
        <v>2</v>
      </c>
      <c r="Z183" s="42" t="s">
        <v>2</v>
      </c>
      <c r="AA183" s="42" t="s">
        <v>346</v>
      </c>
      <c r="AB183" s="42" t="s">
        <v>347</v>
      </c>
      <c r="AC183" s="42" t="s">
        <v>225</v>
      </c>
      <c r="AD183" s="42" t="s">
        <v>225</v>
      </c>
      <c r="AE183" s="42" t="s">
        <v>476</v>
      </c>
      <c r="AF183" s="42" t="s">
        <v>476</v>
      </c>
      <c r="AG183" s="42">
        <v>16</v>
      </c>
      <c r="AH183" s="42" t="s">
        <v>368</v>
      </c>
      <c r="AI183" s="42">
        <v>0</v>
      </c>
      <c r="AJ183" s="42" t="s">
        <v>351</v>
      </c>
      <c r="AK183" s="42">
        <v>0</v>
      </c>
      <c r="AL183" s="42">
        <v>600</v>
      </c>
      <c r="AM183" s="42" t="s">
        <v>371</v>
      </c>
      <c r="AN183" s="42" t="s">
        <v>372</v>
      </c>
      <c r="AO183" s="42">
        <v>250</v>
      </c>
      <c r="AP183" s="42" t="s">
        <v>802</v>
      </c>
      <c r="AQ183" s="42">
        <v>600</v>
      </c>
      <c r="AR183" s="42">
        <v>2</v>
      </c>
      <c r="AS183" s="42">
        <v>600</v>
      </c>
      <c r="AT183" s="42">
        <v>24</v>
      </c>
      <c r="AU183" s="42" t="s">
        <v>327</v>
      </c>
      <c r="AV183" s="42" t="s">
        <v>327</v>
      </c>
      <c r="AW183" s="42" t="s">
        <v>327</v>
      </c>
      <c r="AX183" s="42" t="s">
        <v>353</v>
      </c>
      <c r="AY183" s="42" t="s">
        <v>327</v>
      </c>
      <c r="AZ183" s="51">
        <v>58.9</v>
      </c>
      <c r="BA183" s="42">
        <v>0</v>
      </c>
      <c r="BB183" s="42">
        <v>1</v>
      </c>
      <c r="BC183" s="42" t="s">
        <v>346</v>
      </c>
      <c r="BD183" s="49" t="s">
        <v>1071</v>
      </c>
      <c r="BE183" s="49">
        <v>0</v>
      </c>
      <c r="BF183" s="42">
        <v>0</v>
      </c>
      <c r="BG183" s="42"/>
      <c r="BH183" s="42">
        <v>0</v>
      </c>
      <c r="BI183" s="42" t="s">
        <v>357</v>
      </c>
      <c r="BJ183" s="42" t="s">
        <v>358</v>
      </c>
      <c r="BK183" s="57">
        <v>44778</v>
      </c>
      <c r="BL183" s="42" t="s">
        <v>317</v>
      </c>
      <c r="BM183" s="42" t="s">
        <v>317</v>
      </c>
      <c r="BN183" s="42"/>
      <c r="BO183" s="42"/>
      <c r="BP183" s="42" t="s">
        <v>359</v>
      </c>
      <c r="BQ183" s="42" t="s">
        <v>359</v>
      </c>
      <c r="BR183" s="42" t="s">
        <v>359</v>
      </c>
      <c r="BS183" s="42"/>
      <c r="BT183" s="42" t="s">
        <v>360</v>
      </c>
      <c r="BU183" s="42" t="s">
        <v>317</v>
      </c>
      <c r="BV183" s="42" t="s">
        <v>317</v>
      </c>
      <c r="BW183" s="42"/>
      <c r="BX183" s="42"/>
      <c r="BY183" s="42" t="s">
        <v>353</v>
      </c>
      <c r="BZ183" s="42" t="s">
        <v>353</v>
      </c>
      <c r="CA183" s="42"/>
      <c r="CB183" s="42" t="s">
        <v>353</v>
      </c>
      <c r="CC183" s="42"/>
      <c r="CD183" s="42"/>
      <c r="CE183" s="42"/>
      <c r="CF183" s="42"/>
      <c r="CG183" s="26" t="s">
        <v>1072</v>
      </c>
    </row>
    <row r="184" hidden="1" spans="1:85">
      <c r="A184" s="34">
        <v>1397</v>
      </c>
      <c r="B184" s="42" t="s">
        <v>1074</v>
      </c>
      <c r="C184" s="46" t="s">
        <v>1075</v>
      </c>
      <c r="D184" s="42" t="s">
        <v>1076</v>
      </c>
      <c r="E184" s="43">
        <v>27.85931</v>
      </c>
      <c r="F184" s="43">
        <v>-12.53311</v>
      </c>
      <c r="G184" s="42" t="s">
        <v>337</v>
      </c>
      <c r="H184" s="37">
        <v>1.8</v>
      </c>
      <c r="I184" s="42" t="s">
        <v>338</v>
      </c>
      <c r="J184" s="42" t="s">
        <v>994</v>
      </c>
      <c r="K184" s="42" t="s">
        <v>317</v>
      </c>
      <c r="L184" s="42" t="s">
        <v>317</v>
      </c>
      <c r="M184" s="42" t="s">
        <v>317</v>
      </c>
      <c r="N184" s="42" t="s">
        <v>402</v>
      </c>
      <c r="O184" s="42" t="s">
        <v>342</v>
      </c>
      <c r="P184" s="42" t="s">
        <v>365</v>
      </c>
      <c r="Q184" s="42" t="s">
        <v>320</v>
      </c>
      <c r="R184" s="42" t="s">
        <v>320</v>
      </c>
      <c r="S184" s="42" t="s">
        <v>321</v>
      </c>
      <c r="T184" s="42" t="s">
        <v>344</v>
      </c>
      <c r="U184" s="42" t="s">
        <v>323</v>
      </c>
      <c r="V184" s="52">
        <v>42</v>
      </c>
      <c r="W184" s="42" t="s">
        <v>366</v>
      </c>
      <c r="X184" s="42" t="s">
        <v>801</v>
      </c>
      <c r="Y184" s="42" t="s">
        <v>2</v>
      </c>
      <c r="Z184" s="42" t="s">
        <v>2</v>
      </c>
      <c r="AA184" s="42" t="s">
        <v>346</v>
      </c>
      <c r="AB184" s="42" t="s">
        <v>347</v>
      </c>
      <c r="AC184" s="42" t="s">
        <v>225</v>
      </c>
      <c r="AD184" s="42" t="s">
        <v>225</v>
      </c>
      <c r="AE184" s="42" t="s">
        <v>476</v>
      </c>
      <c r="AF184" s="42" t="s">
        <v>476</v>
      </c>
      <c r="AG184" s="42">
        <v>15</v>
      </c>
      <c r="AH184" s="42" t="s">
        <v>368</v>
      </c>
      <c r="AI184" s="42">
        <v>0</v>
      </c>
      <c r="AJ184" s="42" t="s">
        <v>370</v>
      </c>
      <c r="AK184" s="42">
        <v>0</v>
      </c>
      <c r="AL184" s="42">
        <v>600</v>
      </c>
      <c r="AM184" s="42" t="s">
        <v>371</v>
      </c>
      <c r="AN184" s="42" t="s">
        <v>372</v>
      </c>
      <c r="AO184" s="42">
        <v>250</v>
      </c>
      <c r="AP184" s="42" t="s">
        <v>503</v>
      </c>
      <c r="AQ184" s="42">
        <v>1056</v>
      </c>
      <c r="AR184" s="42">
        <v>12</v>
      </c>
      <c r="AS184" s="42">
        <v>176</v>
      </c>
      <c r="AT184" s="42">
        <v>24</v>
      </c>
      <c r="AU184" s="42" t="s">
        <v>385</v>
      </c>
      <c r="AV184" s="42" t="s">
        <v>385</v>
      </c>
      <c r="AW184" s="42">
        <v>18000</v>
      </c>
      <c r="AX184" s="42">
        <v>18000</v>
      </c>
      <c r="AY184" s="42">
        <v>2</v>
      </c>
      <c r="AZ184" s="51">
        <v>42.6</v>
      </c>
      <c r="BA184" s="42">
        <v>0</v>
      </c>
      <c r="BB184" s="42">
        <v>1</v>
      </c>
      <c r="BC184" s="42" t="s">
        <v>346</v>
      </c>
      <c r="BD184" s="49" t="s">
        <v>1074</v>
      </c>
      <c r="BE184" s="49">
        <v>0</v>
      </c>
      <c r="BF184" s="42">
        <v>0</v>
      </c>
      <c r="BG184" s="42"/>
      <c r="BH184" s="42">
        <v>0</v>
      </c>
      <c r="BI184" s="42" t="s">
        <v>357</v>
      </c>
      <c r="BJ184" s="42" t="s">
        <v>358</v>
      </c>
      <c r="BK184" s="57">
        <v>44778</v>
      </c>
      <c r="BL184" s="42" t="s">
        <v>317</v>
      </c>
      <c r="BM184" s="42" t="s">
        <v>317</v>
      </c>
      <c r="BN184" s="42"/>
      <c r="BO184" s="42"/>
      <c r="BP184" s="42" t="s">
        <v>359</v>
      </c>
      <c r="BQ184" s="42" t="s">
        <v>359</v>
      </c>
      <c r="BR184" s="42" t="s">
        <v>359</v>
      </c>
      <c r="BS184" s="42"/>
      <c r="BT184" s="42" t="s">
        <v>360</v>
      </c>
      <c r="BU184" s="42" t="s">
        <v>317</v>
      </c>
      <c r="BV184" s="42" t="s">
        <v>317</v>
      </c>
      <c r="BW184" s="42"/>
      <c r="BX184" s="42"/>
      <c r="BY184" s="42" t="s">
        <v>353</v>
      </c>
      <c r="BZ184" s="42" t="s">
        <v>353</v>
      </c>
      <c r="CA184" s="42"/>
      <c r="CB184" s="42" t="s">
        <v>353</v>
      </c>
      <c r="CC184" s="42"/>
      <c r="CD184" s="42"/>
      <c r="CE184" s="42"/>
      <c r="CF184" s="42"/>
      <c r="CG184" s="26" t="s">
        <v>1075</v>
      </c>
    </row>
    <row r="185" hidden="1" spans="1:85">
      <c r="A185" s="39">
        <v>284</v>
      </c>
      <c r="B185" s="42" t="s">
        <v>1077</v>
      </c>
      <c r="C185" s="46" t="s">
        <v>1078</v>
      </c>
      <c r="D185" s="42" t="s">
        <v>1079</v>
      </c>
      <c r="E185" s="43">
        <v>27.84225</v>
      </c>
      <c r="F185" s="43">
        <v>-12.55611111</v>
      </c>
      <c r="G185" s="42" t="s">
        <v>337</v>
      </c>
      <c r="H185" s="37">
        <v>2</v>
      </c>
      <c r="I185" s="42" t="s">
        <v>338</v>
      </c>
      <c r="J185" s="42" t="s">
        <v>994</v>
      </c>
      <c r="K185" s="42" t="s">
        <v>340</v>
      </c>
      <c r="L185" s="42" t="s">
        <v>317</v>
      </c>
      <c r="M185" s="42" t="s">
        <v>317</v>
      </c>
      <c r="N185" s="42" t="s">
        <v>402</v>
      </c>
      <c r="O185" s="42" t="s">
        <v>342</v>
      </c>
      <c r="P185" s="42" t="s">
        <v>413</v>
      </c>
      <c r="Q185" s="42" t="s">
        <v>320</v>
      </c>
      <c r="R185" s="42" t="s">
        <v>390</v>
      </c>
      <c r="S185" s="42" t="s">
        <v>321</v>
      </c>
      <c r="T185" s="42" t="s">
        <v>344</v>
      </c>
      <c r="U185" s="42" t="s">
        <v>323</v>
      </c>
      <c r="V185" s="52">
        <v>54</v>
      </c>
      <c r="W185" s="42" t="s">
        <v>366</v>
      </c>
      <c r="X185" s="42" t="s">
        <v>801</v>
      </c>
      <c r="Y185" s="42" t="s">
        <v>2</v>
      </c>
      <c r="Z185" s="42" t="s">
        <v>2</v>
      </c>
      <c r="AA185" s="42" t="s">
        <v>346</v>
      </c>
      <c r="AB185" s="42" t="s">
        <v>347</v>
      </c>
      <c r="AC185" s="42" t="s">
        <v>225</v>
      </c>
      <c r="AD185" s="42" t="s">
        <v>225</v>
      </c>
      <c r="AE185" s="42" t="s">
        <v>349</v>
      </c>
      <c r="AF185" s="42" t="s">
        <v>349</v>
      </c>
      <c r="AG185" s="42">
        <v>20</v>
      </c>
      <c r="AH185" s="42" t="s">
        <v>350</v>
      </c>
      <c r="AI185" s="42">
        <v>0</v>
      </c>
      <c r="AJ185" s="42" t="s">
        <v>351</v>
      </c>
      <c r="AK185" s="42">
        <v>0</v>
      </c>
      <c r="AL185" s="42">
        <v>400</v>
      </c>
      <c r="AM185" s="42" t="s">
        <v>371</v>
      </c>
      <c r="AN185" s="42" t="s">
        <v>372</v>
      </c>
      <c r="AO185" s="42">
        <v>250</v>
      </c>
      <c r="AP185" s="42" t="s">
        <v>384</v>
      </c>
      <c r="AQ185" s="42">
        <v>600</v>
      </c>
      <c r="AR185" s="42">
        <v>2</v>
      </c>
      <c r="AS185" s="42">
        <v>600</v>
      </c>
      <c r="AT185" s="42">
        <v>24</v>
      </c>
      <c r="AU185" s="42" t="s">
        <v>385</v>
      </c>
      <c r="AV185" s="42" t="s">
        <v>385</v>
      </c>
      <c r="AW185" s="42">
        <v>18000</v>
      </c>
      <c r="AX185" s="42">
        <v>18000</v>
      </c>
      <c r="AY185" s="42">
        <v>2</v>
      </c>
      <c r="AZ185" s="51">
        <v>75.6</v>
      </c>
      <c r="BA185" s="42">
        <v>0</v>
      </c>
      <c r="BB185" s="42">
        <v>1</v>
      </c>
      <c r="BC185" s="42" t="s">
        <v>346</v>
      </c>
      <c r="BD185" s="49" t="s">
        <v>1077</v>
      </c>
      <c r="BE185" s="49">
        <v>0</v>
      </c>
      <c r="BF185" s="42">
        <v>0</v>
      </c>
      <c r="BG185" s="42"/>
      <c r="BH185" s="42">
        <v>0</v>
      </c>
      <c r="BI185" s="42" t="s">
        <v>357</v>
      </c>
      <c r="BJ185" s="42" t="s">
        <v>358</v>
      </c>
      <c r="BK185" s="57">
        <v>44778</v>
      </c>
      <c r="BL185" s="42" t="s">
        <v>340</v>
      </c>
      <c r="BM185" s="42" t="s">
        <v>340</v>
      </c>
      <c r="BN185" s="42"/>
      <c r="BO185" s="42">
        <v>1</v>
      </c>
      <c r="BP185" s="42" t="s">
        <v>359</v>
      </c>
      <c r="BQ185" s="42" t="s">
        <v>359</v>
      </c>
      <c r="BR185" s="42" t="s">
        <v>562</v>
      </c>
      <c r="BS185" s="42"/>
      <c r="BT185" s="42" t="s">
        <v>360</v>
      </c>
      <c r="BU185" s="42" t="s">
        <v>317</v>
      </c>
      <c r="BV185" s="42" t="s">
        <v>317</v>
      </c>
      <c r="BW185" s="42"/>
      <c r="BX185" s="42"/>
      <c r="BY185" s="42" t="s">
        <v>353</v>
      </c>
      <c r="BZ185" s="42" t="s">
        <v>353</v>
      </c>
      <c r="CA185" s="42"/>
      <c r="CB185" s="42" t="s">
        <v>353</v>
      </c>
      <c r="CC185" s="42"/>
      <c r="CD185" s="42"/>
      <c r="CE185" s="42"/>
      <c r="CF185" s="42"/>
      <c r="CG185" s="26" t="s">
        <v>1078</v>
      </c>
    </row>
    <row r="186" hidden="1" spans="1:85">
      <c r="A186" s="34">
        <v>15</v>
      </c>
      <c r="B186" s="42" t="s">
        <v>1080</v>
      </c>
      <c r="C186" s="46" t="s">
        <v>1081</v>
      </c>
      <c r="D186" s="42" t="s">
        <v>1082</v>
      </c>
      <c r="E186" s="43">
        <v>27.84455</v>
      </c>
      <c r="F186" s="47">
        <v>-14.342568</v>
      </c>
      <c r="G186" s="42" t="s">
        <v>337</v>
      </c>
      <c r="H186" s="37">
        <v>2</v>
      </c>
      <c r="I186" s="42" t="s">
        <v>338</v>
      </c>
      <c r="J186" s="42" t="s">
        <v>994</v>
      </c>
      <c r="K186" s="42" t="s">
        <v>340</v>
      </c>
      <c r="L186" s="42" t="s">
        <v>340</v>
      </c>
      <c r="M186" s="42" t="s">
        <v>317</v>
      </c>
      <c r="N186" s="42" t="s">
        <v>341</v>
      </c>
      <c r="O186" s="42" t="s">
        <v>364</v>
      </c>
      <c r="P186" s="42" t="s">
        <v>380</v>
      </c>
      <c r="Q186" s="42" t="s">
        <v>320</v>
      </c>
      <c r="R186" s="42" t="s">
        <v>320</v>
      </c>
      <c r="S186" s="42" t="s">
        <v>321</v>
      </c>
      <c r="T186" s="42" t="s">
        <v>344</v>
      </c>
      <c r="U186" s="42" t="s">
        <v>323</v>
      </c>
      <c r="V186" s="52">
        <v>36</v>
      </c>
      <c r="W186" s="42" t="s">
        <v>325</v>
      </c>
      <c r="X186" s="42" t="s">
        <v>801</v>
      </c>
      <c r="Y186" s="42" t="s">
        <v>2</v>
      </c>
      <c r="Z186" s="42" t="s">
        <v>2</v>
      </c>
      <c r="AA186" s="42" t="s">
        <v>346</v>
      </c>
      <c r="AB186" s="42" t="s">
        <v>347</v>
      </c>
      <c r="AC186" s="42" t="s">
        <v>225</v>
      </c>
      <c r="AD186" s="42" t="s">
        <v>225</v>
      </c>
      <c r="AE186" s="42" t="s">
        <v>349</v>
      </c>
      <c r="AF186" s="42" t="s">
        <v>349</v>
      </c>
      <c r="AG186" s="42">
        <v>20</v>
      </c>
      <c r="AH186" s="42" t="s">
        <v>350</v>
      </c>
      <c r="AI186" s="42">
        <v>0</v>
      </c>
      <c r="AJ186" s="42" t="s">
        <v>351</v>
      </c>
      <c r="AK186" s="42">
        <v>0</v>
      </c>
      <c r="AL186" s="42">
        <v>600</v>
      </c>
      <c r="AM186" s="42" t="s">
        <v>371</v>
      </c>
      <c r="AN186" s="42" t="s">
        <v>372</v>
      </c>
      <c r="AO186" s="42">
        <v>250</v>
      </c>
      <c r="AP186" s="42" t="s">
        <v>802</v>
      </c>
      <c r="AQ186" s="42">
        <v>600</v>
      </c>
      <c r="AR186" s="42">
        <v>2</v>
      </c>
      <c r="AS186" s="42">
        <v>600</v>
      </c>
      <c r="AT186" s="42">
        <v>24</v>
      </c>
      <c r="AU186" s="42" t="s">
        <v>327</v>
      </c>
      <c r="AV186" s="42" t="s">
        <v>327</v>
      </c>
      <c r="AW186" s="42" t="s">
        <v>327</v>
      </c>
      <c r="AX186" s="42">
        <v>0</v>
      </c>
      <c r="AY186" s="42" t="s">
        <v>327</v>
      </c>
      <c r="AZ186" s="51">
        <v>68.1</v>
      </c>
      <c r="BA186" s="42">
        <v>0</v>
      </c>
      <c r="BB186" s="42">
        <v>1</v>
      </c>
      <c r="BC186" s="42" t="s">
        <v>346</v>
      </c>
      <c r="BD186" s="49" t="s">
        <v>1080</v>
      </c>
      <c r="BE186" s="49">
        <v>0</v>
      </c>
      <c r="BF186" s="42">
        <v>0</v>
      </c>
      <c r="BG186" s="42"/>
      <c r="BH186" s="42">
        <v>0</v>
      </c>
      <c r="BI186" s="42" t="s">
        <v>357</v>
      </c>
      <c r="BJ186" s="42" t="s">
        <v>358</v>
      </c>
      <c r="BK186" s="57">
        <v>44778</v>
      </c>
      <c r="BL186" s="42" t="s">
        <v>317</v>
      </c>
      <c r="BM186" s="42" t="s">
        <v>317</v>
      </c>
      <c r="BN186" s="42"/>
      <c r="BO186" s="42"/>
      <c r="BP186" s="42" t="s">
        <v>359</v>
      </c>
      <c r="BQ186" s="42" t="s">
        <v>359</v>
      </c>
      <c r="BR186" s="42" t="s">
        <v>359</v>
      </c>
      <c r="BS186" s="42"/>
      <c r="BT186" s="42" t="s">
        <v>360</v>
      </c>
      <c r="BU186" s="42" t="s">
        <v>317</v>
      </c>
      <c r="BV186" s="42" t="s">
        <v>317</v>
      </c>
      <c r="BW186" s="42"/>
      <c r="BX186" s="42"/>
      <c r="BY186" s="42" t="s">
        <v>353</v>
      </c>
      <c r="BZ186" s="42" t="s">
        <v>353</v>
      </c>
      <c r="CA186" s="42"/>
      <c r="CB186" s="42" t="s">
        <v>353</v>
      </c>
      <c r="CC186" s="42"/>
      <c r="CD186" s="42"/>
      <c r="CE186" s="42"/>
      <c r="CF186" s="42"/>
      <c r="CG186" s="26" t="s">
        <v>1081</v>
      </c>
    </row>
    <row r="187" hidden="1" spans="1:85">
      <c r="A187" s="39">
        <v>286</v>
      </c>
      <c r="B187" s="42" t="s">
        <v>1083</v>
      </c>
      <c r="C187" s="46" t="s">
        <v>1084</v>
      </c>
      <c r="D187" s="42" t="s">
        <v>1085</v>
      </c>
      <c r="E187" s="43">
        <v>27.83325</v>
      </c>
      <c r="F187" s="43">
        <v>-12.56017</v>
      </c>
      <c r="G187" s="42" t="s">
        <v>337</v>
      </c>
      <c r="H187" s="37">
        <v>2</v>
      </c>
      <c r="I187" s="42" t="s">
        <v>338</v>
      </c>
      <c r="J187" s="42" t="s">
        <v>994</v>
      </c>
      <c r="K187" s="42" t="s">
        <v>317</v>
      </c>
      <c r="L187" s="42" t="s">
        <v>317</v>
      </c>
      <c r="M187" s="42" t="s">
        <v>317</v>
      </c>
      <c r="N187" s="42" t="s">
        <v>402</v>
      </c>
      <c r="O187" s="42" t="s">
        <v>364</v>
      </c>
      <c r="P187" s="42" t="s">
        <v>343</v>
      </c>
      <c r="Q187" s="42" t="s">
        <v>320</v>
      </c>
      <c r="R187" s="42" t="s">
        <v>320</v>
      </c>
      <c r="S187" s="42" t="s">
        <v>321</v>
      </c>
      <c r="T187" s="42" t="s">
        <v>344</v>
      </c>
      <c r="U187" s="42" t="s">
        <v>323</v>
      </c>
      <c r="V187" s="52">
        <v>36</v>
      </c>
      <c r="W187" s="42" t="s">
        <v>325</v>
      </c>
      <c r="X187" s="42" t="s">
        <v>801</v>
      </c>
      <c r="Y187" s="42" t="s">
        <v>2</v>
      </c>
      <c r="Z187" s="42" t="s">
        <v>2</v>
      </c>
      <c r="AA187" s="42" t="s">
        <v>346</v>
      </c>
      <c r="AB187" s="42" t="s">
        <v>347</v>
      </c>
      <c r="AC187" s="42" t="s">
        <v>225</v>
      </c>
      <c r="AD187" s="42" t="s">
        <v>225</v>
      </c>
      <c r="AE187" s="42" t="s">
        <v>368</v>
      </c>
      <c r="AF187" s="42" t="s">
        <v>368</v>
      </c>
      <c r="AG187" s="42">
        <v>16</v>
      </c>
      <c r="AH187" s="42" t="s">
        <v>368</v>
      </c>
      <c r="AI187" s="42" t="s">
        <v>369</v>
      </c>
      <c r="AJ187" s="42" t="s">
        <v>370</v>
      </c>
      <c r="AK187" s="42">
        <v>0</v>
      </c>
      <c r="AL187" s="42">
        <v>600</v>
      </c>
      <c r="AM187" s="42" t="s">
        <v>371</v>
      </c>
      <c r="AN187" s="42" t="s">
        <v>372</v>
      </c>
      <c r="AO187" s="42">
        <v>250</v>
      </c>
      <c r="AP187" s="42" t="s">
        <v>384</v>
      </c>
      <c r="AQ187" s="42">
        <v>600</v>
      </c>
      <c r="AR187" s="42">
        <v>2</v>
      </c>
      <c r="AS187" s="42">
        <v>600</v>
      </c>
      <c r="AT187" s="42">
        <v>24</v>
      </c>
      <c r="AU187" s="42" t="s">
        <v>327</v>
      </c>
      <c r="AV187" s="42" t="s">
        <v>327</v>
      </c>
      <c r="AW187" s="42" t="s">
        <v>327</v>
      </c>
      <c r="AX187" s="42" t="s">
        <v>353</v>
      </c>
      <c r="AY187" s="42" t="s">
        <v>327</v>
      </c>
      <c r="AZ187" s="51">
        <v>46.8</v>
      </c>
      <c r="BA187" s="42">
        <v>0</v>
      </c>
      <c r="BB187" s="42">
        <v>1</v>
      </c>
      <c r="BC187" s="42" t="s">
        <v>346</v>
      </c>
      <c r="BD187" s="49" t="s">
        <v>1083</v>
      </c>
      <c r="BE187" s="49">
        <v>0</v>
      </c>
      <c r="BF187" s="42">
        <v>0</v>
      </c>
      <c r="BG187" s="42"/>
      <c r="BH187" s="42">
        <v>0</v>
      </c>
      <c r="BI187" s="42" t="s">
        <v>357</v>
      </c>
      <c r="BJ187" s="42" t="s">
        <v>358</v>
      </c>
      <c r="BK187" s="57">
        <v>44778</v>
      </c>
      <c r="BL187" s="42" t="s">
        <v>340</v>
      </c>
      <c r="BM187" s="42" t="s">
        <v>340</v>
      </c>
      <c r="BN187" s="42"/>
      <c r="BO187" s="42"/>
      <c r="BP187" s="42" t="s">
        <v>359</v>
      </c>
      <c r="BQ187" s="42" t="s">
        <v>359</v>
      </c>
      <c r="BR187" s="42" t="s">
        <v>508</v>
      </c>
      <c r="BS187" s="42"/>
      <c r="BT187" s="42" t="s">
        <v>360</v>
      </c>
      <c r="BU187" s="42" t="s">
        <v>317</v>
      </c>
      <c r="BV187" s="42" t="s">
        <v>317</v>
      </c>
      <c r="BW187" s="42"/>
      <c r="BX187" s="42"/>
      <c r="BY187" s="42" t="s">
        <v>353</v>
      </c>
      <c r="BZ187" s="42" t="s">
        <v>353</v>
      </c>
      <c r="CA187" s="42"/>
      <c r="CB187" s="42" t="s">
        <v>353</v>
      </c>
      <c r="CC187" s="42"/>
      <c r="CD187" s="42"/>
      <c r="CE187" s="42"/>
      <c r="CF187" s="42"/>
      <c r="CG187" s="26" t="s">
        <v>1084</v>
      </c>
    </row>
    <row r="188" hidden="1" spans="1:85">
      <c r="A188" s="39">
        <v>94</v>
      </c>
      <c r="B188" s="42" t="s">
        <v>1086</v>
      </c>
      <c r="C188" s="46" t="s">
        <v>1087</v>
      </c>
      <c r="D188" s="42" t="s">
        <v>1088</v>
      </c>
      <c r="E188" s="43">
        <v>27.93668</v>
      </c>
      <c r="F188" s="43">
        <v>-13.61904</v>
      </c>
      <c r="G188" s="42" t="s">
        <v>337</v>
      </c>
      <c r="H188" s="37">
        <v>2</v>
      </c>
      <c r="I188" s="42" t="s">
        <v>338</v>
      </c>
      <c r="J188" s="42" t="s">
        <v>936</v>
      </c>
      <c r="K188" s="42" t="s">
        <v>317</v>
      </c>
      <c r="L188" s="42" t="s">
        <v>317</v>
      </c>
      <c r="M188" s="42" t="s">
        <v>317</v>
      </c>
      <c r="N188" s="42" t="s">
        <v>318</v>
      </c>
      <c r="O188" s="42" t="s">
        <v>554</v>
      </c>
      <c r="P188" s="42" t="s">
        <v>365</v>
      </c>
      <c r="Q188" s="42" t="s">
        <v>320</v>
      </c>
      <c r="R188" s="42" t="s">
        <v>381</v>
      </c>
      <c r="S188" s="42" t="s">
        <v>321</v>
      </c>
      <c r="T188" s="42" t="s">
        <v>344</v>
      </c>
      <c r="U188" s="42" t="s">
        <v>323</v>
      </c>
      <c r="V188" s="52">
        <v>66</v>
      </c>
      <c r="W188" s="42" t="s">
        <v>366</v>
      </c>
      <c r="X188" s="42" t="s">
        <v>546</v>
      </c>
      <c r="Y188" s="42" t="s">
        <v>2</v>
      </c>
      <c r="Z188" s="42" t="s">
        <v>2</v>
      </c>
      <c r="AA188" s="42" t="s">
        <v>346</v>
      </c>
      <c r="AB188" s="42" t="s">
        <v>347</v>
      </c>
      <c r="AC188" s="42" t="s">
        <v>348</v>
      </c>
      <c r="AD188" s="42" t="s">
        <v>348</v>
      </c>
      <c r="AE188" s="42" t="s">
        <v>368</v>
      </c>
      <c r="AF188" s="42" t="s">
        <v>368</v>
      </c>
      <c r="AG188" s="42">
        <v>16</v>
      </c>
      <c r="AH188" s="42" t="s">
        <v>368</v>
      </c>
      <c r="AI188" s="42" t="s">
        <v>369</v>
      </c>
      <c r="AJ188" s="42" t="s">
        <v>370</v>
      </c>
      <c r="AK188" s="42">
        <v>0</v>
      </c>
      <c r="AL188" s="42">
        <v>600</v>
      </c>
      <c r="AM188" s="42" t="s">
        <v>371</v>
      </c>
      <c r="AN188" s="42" t="s">
        <v>372</v>
      </c>
      <c r="AO188" s="42">
        <v>250</v>
      </c>
      <c r="AP188" s="42" t="s">
        <v>384</v>
      </c>
      <c r="AQ188" s="42">
        <v>600</v>
      </c>
      <c r="AR188" s="42">
        <v>2</v>
      </c>
      <c r="AS188" s="42">
        <v>600</v>
      </c>
      <c r="AT188" s="42">
        <v>24</v>
      </c>
      <c r="AU188" s="42" t="s">
        <v>385</v>
      </c>
      <c r="AV188" s="42" t="s">
        <v>385</v>
      </c>
      <c r="AW188" s="42">
        <v>18000</v>
      </c>
      <c r="AX188" s="42">
        <v>18000</v>
      </c>
      <c r="AY188" s="42">
        <v>2</v>
      </c>
      <c r="AZ188" s="51">
        <v>88</v>
      </c>
      <c r="BA188" s="42">
        <v>0</v>
      </c>
      <c r="BB188" s="42">
        <v>1</v>
      </c>
      <c r="BC188" s="42" t="s">
        <v>346</v>
      </c>
      <c r="BD188" s="49" t="s">
        <v>1086</v>
      </c>
      <c r="BE188" s="49">
        <v>0</v>
      </c>
      <c r="BF188" s="42">
        <v>0</v>
      </c>
      <c r="BG188" s="42"/>
      <c r="BH188" s="42">
        <v>0</v>
      </c>
      <c r="BI188" s="42" t="s">
        <v>357</v>
      </c>
      <c r="BJ188" s="42" t="s">
        <v>358</v>
      </c>
      <c r="BK188" s="57">
        <v>44778</v>
      </c>
      <c r="BL188" s="42" t="s">
        <v>317</v>
      </c>
      <c r="BM188" s="42" t="s">
        <v>317</v>
      </c>
      <c r="BN188" s="42"/>
      <c r="BO188" s="42"/>
      <c r="BP188" s="42" t="s">
        <v>359</v>
      </c>
      <c r="BQ188" s="42" t="s">
        <v>359</v>
      </c>
      <c r="BR188" s="42" t="s">
        <v>359</v>
      </c>
      <c r="BS188" s="42"/>
      <c r="BT188" s="42" t="s">
        <v>360</v>
      </c>
      <c r="BU188" s="42" t="s">
        <v>317</v>
      </c>
      <c r="BV188" s="42" t="s">
        <v>317</v>
      </c>
      <c r="BW188" s="42"/>
      <c r="BX188" s="42"/>
      <c r="BY188" s="42" t="s">
        <v>353</v>
      </c>
      <c r="BZ188" s="42" t="s">
        <v>353</v>
      </c>
      <c r="CA188" s="42"/>
      <c r="CB188" s="42" t="s">
        <v>353</v>
      </c>
      <c r="CC188" s="42"/>
      <c r="CD188" s="42"/>
      <c r="CE188" s="42"/>
      <c r="CF188" s="42"/>
      <c r="CG188" s="26" t="s">
        <v>1087</v>
      </c>
    </row>
    <row r="189" hidden="1" spans="1:85">
      <c r="A189" s="39">
        <v>534</v>
      </c>
      <c r="B189" s="42" t="s">
        <v>1089</v>
      </c>
      <c r="C189" s="46" t="s">
        <v>1090</v>
      </c>
      <c r="D189" s="42" t="s">
        <v>1091</v>
      </c>
      <c r="E189" s="43">
        <v>27.85591</v>
      </c>
      <c r="F189" s="43">
        <v>-12.3685</v>
      </c>
      <c r="G189" s="42" t="s">
        <v>337</v>
      </c>
      <c r="H189" s="37">
        <v>1.8</v>
      </c>
      <c r="I189" s="42" t="s">
        <v>338</v>
      </c>
      <c r="J189" s="42" t="s">
        <v>1092</v>
      </c>
      <c r="K189" s="42" t="s">
        <v>317</v>
      </c>
      <c r="L189" s="42" t="s">
        <v>317</v>
      </c>
      <c r="M189" s="42" t="s">
        <v>317</v>
      </c>
      <c r="N189" s="42" t="s">
        <v>402</v>
      </c>
      <c r="O189" s="42" t="s">
        <v>364</v>
      </c>
      <c r="P189" s="42" t="s">
        <v>343</v>
      </c>
      <c r="Q189" s="42" t="s">
        <v>320</v>
      </c>
      <c r="R189" s="42" t="s">
        <v>320</v>
      </c>
      <c r="S189" s="42" t="s">
        <v>321</v>
      </c>
      <c r="T189" s="42" t="s">
        <v>344</v>
      </c>
      <c r="U189" s="42" t="s">
        <v>323</v>
      </c>
      <c r="V189" s="52">
        <v>36</v>
      </c>
      <c r="W189" s="42" t="s">
        <v>366</v>
      </c>
      <c r="X189" s="42" t="s">
        <v>801</v>
      </c>
      <c r="Y189" s="42" t="s">
        <v>2</v>
      </c>
      <c r="Z189" s="42" t="s">
        <v>2</v>
      </c>
      <c r="AA189" s="42" t="s">
        <v>346</v>
      </c>
      <c r="AB189" s="42" t="s">
        <v>347</v>
      </c>
      <c r="AC189" s="42" t="s">
        <v>225</v>
      </c>
      <c r="AD189" s="42" t="s">
        <v>225</v>
      </c>
      <c r="AE189" s="42" t="s">
        <v>476</v>
      </c>
      <c r="AF189" s="42" t="s">
        <v>476</v>
      </c>
      <c r="AG189" s="42">
        <v>15</v>
      </c>
      <c r="AH189" s="42" t="s">
        <v>368</v>
      </c>
      <c r="AI189" s="42">
        <v>0</v>
      </c>
      <c r="AJ189" s="42" t="s">
        <v>370</v>
      </c>
      <c r="AK189" s="42">
        <v>0</v>
      </c>
      <c r="AL189" s="42">
        <v>600</v>
      </c>
      <c r="AM189" s="42" t="s">
        <v>371</v>
      </c>
      <c r="AN189" s="42" t="s">
        <v>372</v>
      </c>
      <c r="AO189" s="42">
        <v>250</v>
      </c>
      <c r="AP189" s="42" t="s">
        <v>333</v>
      </c>
      <c r="AQ189" s="42">
        <v>300</v>
      </c>
      <c r="AR189" s="42">
        <v>48</v>
      </c>
      <c r="AS189" s="42">
        <v>100</v>
      </c>
      <c r="AT189" s="42">
        <f>AQ189/AS189</f>
        <v>3</v>
      </c>
      <c r="AU189" s="42" t="s">
        <v>448</v>
      </c>
      <c r="AV189" s="42" t="s">
        <v>448</v>
      </c>
      <c r="AW189" s="42">
        <v>18000</v>
      </c>
      <c r="AX189" s="42">
        <v>18000</v>
      </c>
      <c r="AY189" s="42">
        <v>2</v>
      </c>
      <c r="AZ189" s="51">
        <v>92.8</v>
      </c>
      <c r="BA189" s="42">
        <v>0</v>
      </c>
      <c r="BB189" s="42">
        <v>2</v>
      </c>
      <c r="BC189" s="42" t="s">
        <v>375</v>
      </c>
      <c r="BD189" s="49" t="s">
        <v>1089</v>
      </c>
      <c r="BE189" s="49" t="s">
        <v>1093</v>
      </c>
      <c r="BF189" s="42">
        <v>0</v>
      </c>
      <c r="BG189" s="42"/>
      <c r="BH189" s="42">
        <v>0</v>
      </c>
      <c r="BI189" s="42" t="s">
        <v>357</v>
      </c>
      <c r="BJ189" s="42" t="s">
        <v>358</v>
      </c>
      <c r="BK189" s="57">
        <v>44778</v>
      </c>
      <c r="BL189" s="42" t="s">
        <v>317</v>
      </c>
      <c r="BM189" s="42" t="s">
        <v>317</v>
      </c>
      <c r="BN189" s="42"/>
      <c r="BO189" s="42"/>
      <c r="BP189" s="42" t="s">
        <v>359</v>
      </c>
      <c r="BQ189" s="42" t="s">
        <v>359</v>
      </c>
      <c r="BR189" s="42" t="s">
        <v>359</v>
      </c>
      <c r="BS189" s="42"/>
      <c r="BT189" s="42" t="s">
        <v>360</v>
      </c>
      <c r="BU189" s="42" t="s">
        <v>317</v>
      </c>
      <c r="BV189" s="42" t="s">
        <v>317</v>
      </c>
      <c r="BW189" s="42"/>
      <c r="BX189" s="42"/>
      <c r="BY189" s="42" t="s">
        <v>353</v>
      </c>
      <c r="BZ189" s="42" t="s">
        <v>353</v>
      </c>
      <c r="CA189" s="42"/>
      <c r="CB189" s="42" t="s">
        <v>353</v>
      </c>
      <c r="CC189" s="42"/>
      <c r="CD189" s="42"/>
      <c r="CE189" s="42"/>
      <c r="CF189" s="42"/>
      <c r="CG189" s="26" t="s">
        <v>1090</v>
      </c>
    </row>
    <row r="190" hidden="1" spans="1:85">
      <c r="A190" s="39">
        <v>188</v>
      </c>
      <c r="B190" s="42" t="s">
        <v>1094</v>
      </c>
      <c r="C190" s="46" t="s">
        <v>1095</v>
      </c>
      <c r="D190" s="42" t="s">
        <v>1096</v>
      </c>
      <c r="E190" s="43">
        <v>27.84018</v>
      </c>
      <c r="F190" s="43">
        <v>-12.38161</v>
      </c>
      <c r="G190" s="42" t="s">
        <v>337</v>
      </c>
      <c r="H190" s="37">
        <v>2.5</v>
      </c>
      <c r="I190" s="42" t="s">
        <v>338</v>
      </c>
      <c r="J190" s="42" t="s">
        <v>1092</v>
      </c>
      <c r="K190" s="42" t="s">
        <v>317</v>
      </c>
      <c r="L190" s="42" t="s">
        <v>317</v>
      </c>
      <c r="M190" s="42" t="s">
        <v>317</v>
      </c>
      <c r="N190" s="42" t="s">
        <v>341</v>
      </c>
      <c r="O190" s="42" t="s">
        <v>364</v>
      </c>
      <c r="P190" s="42" t="s">
        <v>343</v>
      </c>
      <c r="Q190" s="42" t="s">
        <v>320</v>
      </c>
      <c r="R190" s="42" t="s">
        <v>320</v>
      </c>
      <c r="S190" s="42" t="s">
        <v>321</v>
      </c>
      <c r="T190" s="42" t="s">
        <v>344</v>
      </c>
      <c r="U190" s="42" t="s">
        <v>323</v>
      </c>
      <c r="V190" s="52">
        <v>42</v>
      </c>
      <c r="W190" s="42" t="s">
        <v>366</v>
      </c>
      <c r="X190" s="42" t="s">
        <v>801</v>
      </c>
      <c r="Y190" s="42" t="s">
        <v>2</v>
      </c>
      <c r="Z190" s="42" t="s">
        <v>2</v>
      </c>
      <c r="AA190" s="42" t="s">
        <v>346</v>
      </c>
      <c r="AB190" s="42" t="s">
        <v>347</v>
      </c>
      <c r="AC190" s="42" t="s">
        <v>225</v>
      </c>
      <c r="AD190" s="42" t="s">
        <v>225</v>
      </c>
      <c r="AE190" s="42" t="s">
        <v>476</v>
      </c>
      <c r="AF190" s="42" t="s">
        <v>476</v>
      </c>
      <c r="AG190" s="42">
        <v>20</v>
      </c>
      <c r="AH190" s="42" t="s">
        <v>368</v>
      </c>
      <c r="AI190" s="42">
        <v>0</v>
      </c>
      <c r="AJ190" s="42" t="s">
        <v>351</v>
      </c>
      <c r="AK190" s="42">
        <v>0</v>
      </c>
      <c r="AL190" s="42">
        <v>600</v>
      </c>
      <c r="AM190" s="42" t="s">
        <v>371</v>
      </c>
      <c r="AN190" s="42" t="s">
        <v>372</v>
      </c>
      <c r="AO190" s="42">
        <v>250</v>
      </c>
      <c r="AP190" s="42" t="s">
        <v>802</v>
      </c>
      <c r="AQ190" s="42">
        <v>600</v>
      </c>
      <c r="AR190" s="42">
        <v>2</v>
      </c>
      <c r="AS190" s="42">
        <v>600</v>
      </c>
      <c r="AT190" s="42">
        <v>24</v>
      </c>
      <c r="AU190" s="42" t="s">
        <v>448</v>
      </c>
      <c r="AV190" s="42" t="s">
        <v>448</v>
      </c>
      <c r="AW190" s="42">
        <v>18000</v>
      </c>
      <c r="AX190" s="42">
        <v>18000</v>
      </c>
      <c r="AY190" s="42">
        <v>2</v>
      </c>
      <c r="AZ190" s="51">
        <v>90.5</v>
      </c>
      <c r="BA190" s="42">
        <v>0</v>
      </c>
      <c r="BB190" s="42">
        <v>2</v>
      </c>
      <c r="BC190" s="42" t="s">
        <v>984</v>
      </c>
      <c r="BD190" s="49" t="s">
        <v>1094</v>
      </c>
      <c r="BE190" s="49">
        <v>0</v>
      </c>
      <c r="BF190" s="42">
        <v>0</v>
      </c>
      <c r="BG190" s="42"/>
      <c r="BH190" s="42">
        <v>0</v>
      </c>
      <c r="BI190" s="42" t="s">
        <v>357</v>
      </c>
      <c r="BJ190" s="42" t="s">
        <v>358</v>
      </c>
      <c r="BK190" s="57">
        <v>44778</v>
      </c>
      <c r="BL190" s="42" t="s">
        <v>317</v>
      </c>
      <c r="BM190" s="42" t="s">
        <v>317</v>
      </c>
      <c r="BN190" s="42"/>
      <c r="BO190" s="42"/>
      <c r="BP190" s="42" t="s">
        <v>359</v>
      </c>
      <c r="BQ190" s="42" t="s">
        <v>359</v>
      </c>
      <c r="BR190" s="42" t="s">
        <v>359</v>
      </c>
      <c r="BS190" s="42"/>
      <c r="BT190" s="42" t="s">
        <v>360</v>
      </c>
      <c r="BU190" s="42" t="s">
        <v>317</v>
      </c>
      <c r="BV190" s="42" t="s">
        <v>340</v>
      </c>
      <c r="BW190" s="42"/>
      <c r="BX190" s="42"/>
      <c r="BY190" s="42" t="s">
        <v>356</v>
      </c>
      <c r="BZ190" s="42">
        <v>20</v>
      </c>
      <c r="CA190" s="42"/>
      <c r="CB190" s="42" t="s">
        <v>472</v>
      </c>
      <c r="CC190" s="42"/>
      <c r="CD190" s="42"/>
      <c r="CE190" s="42"/>
      <c r="CF190" s="42"/>
      <c r="CG190" s="26" t="s">
        <v>1095</v>
      </c>
    </row>
    <row r="191" hidden="1" spans="1:85">
      <c r="A191" s="34">
        <v>1437</v>
      </c>
      <c r="B191" s="42" t="s">
        <v>1097</v>
      </c>
      <c r="C191" s="46" t="s">
        <v>1098</v>
      </c>
      <c r="D191" s="42" t="s">
        <v>1099</v>
      </c>
      <c r="E191" s="43">
        <v>27.7225</v>
      </c>
      <c r="F191" s="43">
        <v>-12.57555556</v>
      </c>
      <c r="G191" s="42" t="s">
        <v>337</v>
      </c>
      <c r="H191" s="37">
        <v>2</v>
      </c>
      <c r="I191" s="42" t="s">
        <v>338</v>
      </c>
      <c r="J191" s="42" t="s">
        <v>994</v>
      </c>
      <c r="K191" s="42" t="s">
        <v>317</v>
      </c>
      <c r="L191" s="42" t="s">
        <v>317</v>
      </c>
      <c r="M191" s="42" t="s">
        <v>317</v>
      </c>
      <c r="N191" s="42" t="s">
        <v>402</v>
      </c>
      <c r="O191" s="42" t="s">
        <v>364</v>
      </c>
      <c r="P191" s="42" t="s">
        <v>365</v>
      </c>
      <c r="Q191" s="42" t="s">
        <v>320</v>
      </c>
      <c r="R191" s="42" t="s">
        <v>320</v>
      </c>
      <c r="S191" s="42" t="s">
        <v>321</v>
      </c>
      <c r="T191" s="42" t="s">
        <v>344</v>
      </c>
      <c r="U191" s="42" t="s">
        <v>323</v>
      </c>
      <c r="V191" s="52">
        <v>66</v>
      </c>
      <c r="W191" s="42" t="s">
        <v>366</v>
      </c>
      <c r="X191" s="42" t="s">
        <v>801</v>
      </c>
      <c r="Y191" s="42" t="s">
        <v>2</v>
      </c>
      <c r="Z191" s="42" t="s">
        <v>2</v>
      </c>
      <c r="AA191" s="42" t="s">
        <v>346</v>
      </c>
      <c r="AB191" s="42" t="s">
        <v>347</v>
      </c>
      <c r="AC191" s="42" t="s">
        <v>225</v>
      </c>
      <c r="AD191" s="42" t="s">
        <v>225</v>
      </c>
      <c r="AE191" s="42" t="s">
        <v>476</v>
      </c>
      <c r="AF191" s="42" t="s">
        <v>476</v>
      </c>
      <c r="AG191" s="42">
        <v>16</v>
      </c>
      <c r="AH191" s="42" t="s">
        <v>368</v>
      </c>
      <c r="AI191" s="42">
        <v>0</v>
      </c>
      <c r="AJ191" s="42" t="s">
        <v>370</v>
      </c>
      <c r="AK191" s="42">
        <v>0</v>
      </c>
      <c r="AL191" s="42">
        <v>600</v>
      </c>
      <c r="AM191" s="42" t="s">
        <v>332</v>
      </c>
      <c r="AN191" s="42" t="s">
        <v>352</v>
      </c>
      <c r="AO191" s="42">
        <v>400</v>
      </c>
      <c r="AP191" s="42" t="s">
        <v>373</v>
      </c>
      <c r="AQ191" s="42">
        <v>600</v>
      </c>
      <c r="AR191" s="42">
        <v>2</v>
      </c>
      <c r="AS191" s="42">
        <v>600</v>
      </c>
      <c r="AT191" s="42">
        <v>24</v>
      </c>
      <c r="AU191" s="42" t="s">
        <v>385</v>
      </c>
      <c r="AV191" s="42" t="s">
        <v>385</v>
      </c>
      <c r="AW191" s="42">
        <v>18000</v>
      </c>
      <c r="AX191" s="42">
        <v>18000</v>
      </c>
      <c r="AY191" s="42">
        <v>2</v>
      </c>
      <c r="AZ191" s="51">
        <v>58.3</v>
      </c>
      <c r="BA191" s="42">
        <v>0</v>
      </c>
      <c r="BB191" s="42">
        <v>2</v>
      </c>
      <c r="BC191" s="42" t="s">
        <v>375</v>
      </c>
      <c r="BD191" s="49" t="s">
        <v>1097</v>
      </c>
      <c r="BE191" s="49" t="s">
        <v>1100</v>
      </c>
      <c r="BF191" s="42">
        <v>0</v>
      </c>
      <c r="BG191" s="42"/>
      <c r="BH191" s="42">
        <v>0</v>
      </c>
      <c r="BI191" s="42" t="s">
        <v>357</v>
      </c>
      <c r="BJ191" s="42" t="s">
        <v>358</v>
      </c>
      <c r="BK191" s="57">
        <v>44778</v>
      </c>
      <c r="BL191" s="42" t="s">
        <v>317</v>
      </c>
      <c r="BM191" s="42" t="s">
        <v>317</v>
      </c>
      <c r="BN191" s="42"/>
      <c r="BO191" s="42"/>
      <c r="BP191" s="42" t="s">
        <v>359</v>
      </c>
      <c r="BQ191" s="42" t="s">
        <v>359</v>
      </c>
      <c r="BR191" s="42" t="s">
        <v>359</v>
      </c>
      <c r="BS191" s="42"/>
      <c r="BT191" s="42" t="s">
        <v>360</v>
      </c>
      <c r="BU191" s="42" t="s">
        <v>317</v>
      </c>
      <c r="BV191" s="42" t="s">
        <v>317</v>
      </c>
      <c r="BW191" s="42"/>
      <c r="BX191" s="42"/>
      <c r="BY191" s="42" t="s">
        <v>353</v>
      </c>
      <c r="BZ191" s="42" t="s">
        <v>353</v>
      </c>
      <c r="CA191" s="42"/>
      <c r="CB191" s="42" t="s">
        <v>353</v>
      </c>
      <c r="CC191" s="42"/>
      <c r="CD191" s="42"/>
      <c r="CE191" s="42"/>
      <c r="CF191" s="42"/>
      <c r="CG191" s="26" t="s">
        <v>1098</v>
      </c>
    </row>
    <row r="192" hidden="1" spans="1:85">
      <c r="A192" s="34">
        <v>187</v>
      </c>
      <c r="B192" s="42" t="s">
        <v>1101</v>
      </c>
      <c r="C192" s="46" t="s">
        <v>1102</v>
      </c>
      <c r="D192" s="42" t="s">
        <v>1096</v>
      </c>
      <c r="E192" s="43">
        <v>27.84503</v>
      </c>
      <c r="F192" s="43">
        <v>-12.36780556</v>
      </c>
      <c r="G192" s="42" t="s">
        <v>337</v>
      </c>
      <c r="H192" s="37">
        <v>2</v>
      </c>
      <c r="I192" s="42" t="s">
        <v>338</v>
      </c>
      <c r="J192" s="42" t="s">
        <v>1092</v>
      </c>
      <c r="K192" s="42" t="s">
        <v>340</v>
      </c>
      <c r="L192" s="42" t="s">
        <v>340</v>
      </c>
      <c r="M192" s="42" t="s">
        <v>317</v>
      </c>
      <c r="N192" s="42" t="s">
        <v>341</v>
      </c>
      <c r="O192" s="42" t="s">
        <v>342</v>
      </c>
      <c r="P192" s="42" t="s">
        <v>413</v>
      </c>
      <c r="Q192" s="42" t="s">
        <v>390</v>
      </c>
      <c r="R192" s="42" t="s">
        <v>381</v>
      </c>
      <c r="S192" s="42" t="s">
        <v>321</v>
      </c>
      <c r="T192" s="42" t="s">
        <v>344</v>
      </c>
      <c r="U192" s="42" t="s">
        <v>323</v>
      </c>
      <c r="V192" s="52">
        <v>40</v>
      </c>
      <c r="W192" s="42" t="s">
        <v>366</v>
      </c>
      <c r="X192" s="42" t="s">
        <v>801</v>
      </c>
      <c r="Y192" s="42" t="s">
        <v>2</v>
      </c>
      <c r="Z192" s="42" t="s">
        <v>2</v>
      </c>
      <c r="AA192" s="42" t="s">
        <v>346</v>
      </c>
      <c r="AB192" s="42" t="s">
        <v>347</v>
      </c>
      <c r="AC192" s="42" t="s">
        <v>225</v>
      </c>
      <c r="AD192" s="42" t="s">
        <v>225</v>
      </c>
      <c r="AE192" s="42" t="s">
        <v>476</v>
      </c>
      <c r="AF192" s="42" t="s">
        <v>476</v>
      </c>
      <c r="AG192" s="42">
        <v>16</v>
      </c>
      <c r="AH192" s="42" t="s">
        <v>368</v>
      </c>
      <c r="AI192" s="42">
        <v>0</v>
      </c>
      <c r="AJ192" s="42" t="s">
        <v>370</v>
      </c>
      <c r="AK192" s="42">
        <v>0</v>
      </c>
      <c r="AL192" s="42">
        <v>600</v>
      </c>
      <c r="AM192" s="42" t="s">
        <v>332</v>
      </c>
      <c r="AN192" s="42" t="s">
        <v>352</v>
      </c>
      <c r="AO192" s="42">
        <v>400</v>
      </c>
      <c r="AP192" s="42" t="s">
        <v>333</v>
      </c>
      <c r="AQ192" s="42">
        <v>400</v>
      </c>
      <c r="AR192" s="42">
        <v>48</v>
      </c>
      <c r="AS192" s="42">
        <v>100</v>
      </c>
      <c r="AT192" s="42">
        <f>AQ192/AS192</f>
        <v>4</v>
      </c>
      <c r="AU192" s="42" t="s">
        <v>385</v>
      </c>
      <c r="AV192" s="42" t="s">
        <v>385</v>
      </c>
      <c r="AW192" s="42">
        <v>18000</v>
      </c>
      <c r="AX192" s="42">
        <v>18000</v>
      </c>
      <c r="AY192" s="42">
        <v>2</v>
      </c>
      <c r="AZ192" s="51">
        <v>118</v>
      </c>
      <c r="BA192" s="42">
        <v>0</v>
      </c>
      <c r="BB192" s="42">
        <v>3</v>
      </c>
      <c r="BC192" s="42" t="s">
        <v>582</v>
      </c>
      <c r="BD192" s="49" t="s">
        <v>1101</v>
      </c>
      <c r="BE192" s="49">
        <v>0</v>
      </c>
      <c r="BF192" s="42">
        <v>0</v>
      </c>
      <c r="BG192" s="42"/>
      <c r="BH192" s="42">
        <v>0</v>
      </c>
      <c r="BI192" s="42" t="s">
        <v>357</v>
      </c>
      <c r="BJ192" s="42" t="s">
        <v>358</v>
      </c>
      <c r="BK192" s="57">
        <v>44778</v>
      </c>
      <c r="BL192" s="42" t="s">
        <v>317</v>
      </c>
      <c r="BM192" s="42" t="s">
        <v>317</v>
      </c>
      <c r="BN192" s="42"/>
      <c r="BO192" s="42"/>
      <c r="BP192" s="42" t="s">
        <v>359</v>
      </c>
      <c r="BQ192" s="42" t="s">
        <v>359</v>
      </c>
      <c r="BR192" s="42" t="s">
        <v>359</v>
      </c>
      <c r="BS192" s="42"/>
      <c r="BT192" s="42" t="s">
        <v>360</v>
      </c>
      <c r="BU192" s="42" t="s">
        <v>317</v>
      </c>
      <c r="BV192" s="42" t="s">
        <v>317</v>
      </c>
      <c r="BW192" s="42"/>
      <c r="BX192" s="42"/>
      <c r="BY192" s="42" t="s">
        <v>353</v>
      </c>
      <c r="BZ192" s="42" t="s">
        <v>353</v>
      </c>
      <c r="CA192" s="42"/>
      <c r="CB192" s="42" t="s">
        <v>353</v>
      </c>
      <c r="CC192" s="42"/>
      <c r="CD192" s="42"/>
      <c r="CE192" s="42"/>
      <c r="CF192" s="42"/>
      <c r="CG192" s="26" t="s">
        <v>1102</v>
      </c>
    </row>
    <row r="193" hidden="1" spans="1:85">
      <c r="A193" s="34">
        <v>589</v>
      </c>
      <c r="B193" s="42" t="s">
        <v>1103</v>
      </c>
      <c r="C193" s="46" t="s">
        <v>1104</v>
      </c>
      <c r="D193" s="42" t="s">
        <v>1105</v>
      </c>
      <c r="E193" s="43">
        <v>27.83553</v>
      </c>
      <c r="F193" s="43">
        <v>-12.3747</v>
      </c>
      <c r="G193" s="42" t="s">
        <v>337</v>
      </c>
      <c r="H193" s="37">
        <v>2.5</v>
      </c>
      <c r="I193" s="42" t="s">
        <v>338</v>
      </c>
      <c r="J193" s="42" t="s">
        <v>1092</v>
      </c>
      <c r="K193" s="42" t="s">
        <v>317</v>
      </c>
      <c r="L193" s="42" t="s">
        <v>317</v>
      </c>
      <c r="M193" s="42" t="s">
        <v>317</v>
      </c>
      <c r="N193" s="42" t="s">
        <v>402</v>
      </c>
      <c r="O193" s="42" t="s">
        <v>364</v>
      </c>
      <c r="P193" s="42" t="s">
        <v>365</v>
      </c>
      <c r="Q193" s="42" t="s">
        <v>320</v>
      </c>
      <c r="R193" s="42" t="s">
        <v>320</v>
      </c>
      <c r="S193" s="42" t="s">
        <v>321</v>
      </c>
      <c r="T193" s="42" t="s">
        <v>344</v>
      </c>
      <c r="U193" s="42" t="s">
        <v>323</v>
      </c>
      <c r="V193" s="52">
        <v>36</v>
      </c>
      <c r="W193" s="42" t="s">
        <v>325</v>
      </c>
      <c r="X193" s="42" t="s">
        <v>801</v>
      </c>
      <c r="Y193" s="42" t="s">
        <v>2</v>
      </c>
      <c r="Z193" s="42" t="s">
        <v>2</v>
      </c>
      <c r="AA193" s="42" t="s">
        <v>346</v>
      </c>
      <c r="AB193" s="42" t="s">
        <v>347</v>
      </c>
      <c r="AC193" s="42" t="s">
        <v>225</v>
      </c>
      <c r="AD193" s="42" t="s">
        <v>225</v>
      </c>
      <c r="AE193" s="42" t="s">
        <v>654</v>
      </c>
      <c r="AF193" s="42" t="s">
        <v>655</v>
      </c>
      <c r="AG193" s="42">
        <v>20</v>
      </c>
      <c r="AH193" s="42" t="s">
        <v>350</v>
      </c>
      <c r="AI193" s="42">
        <v>0</v>
      </c>
      <c r="AJ193" s="42" t="s">
        <v>351</v>
      </c>
      <c r="AK193" s="42">
        <v>0</v>
      </c>
      <c r="AL193" s="42">
        <v>400</v>
      </c>
      <c r="AM193" s="42" t="s">
        <v>371</v>
      </c>
      <c r="AN193" s="42" t="s">
        <v>372</v>
      </c>
      <c r="AO193" s="42">
        <v>250</v>
      </c>
      <c r="AP193" s="42" t="s">
        <v>802</v>
      </c>
      <c r="AQ193" s="42">
        <v>600</v>
      </c>
      <c r="AR193" s="42">
        <v>2</v>
      </c>
      <c r="AS193" s="42">
        <v>600</v>
      </c>
      <c r="AT193" s="42">
        <v>24</v>
      </c>
      <c r="AU193" s="42" t="s">
        <v>327</v>
      </c>
      <c r="AV193" s="42" t="s">
        <v>327</v>
      </c>
      <c r="AW193" s="42" t="s">
        <v>327</v>
      </c>
      <c r="AX193" s="42" t="s">
        <v>353</v>
      </c>
      <c r="AY193" s="42" t="s">
        <v>327</v>
      </c>
      <c r="AZ193" s="51">
        <v>40.6</v>
      </c>
      <c r="BA193" s="42">
        <v>0</v>
      </c>
      <c r="BB193" s="42">
        <v>1</v>
      </c>
      <c r="BC193" s="42" t="s">
        <v>346</v>
      </c>
      <c r="BD193" s="49" t="s">
        <v>1103</v>
      </c>
      <c r="BE193" s="49">
        <v>0</v>
      </c>
      <c r="BF193" s="42">
        <v>0</v>
      </c>
      <c r="BG193" s="42"/>
      <c r="BH193" s="42">
        <v>0</v>
      </c>
      <c r="BI193" s="42" t="s">
        <v>357</v>
      </c>
      <c r="BJ193" s="42" t="s">
        <v>358</v>
      </c>
      <c r="BK193" s="57">
        <v>44778</v>
      </c>
      <c r="BL193" s="42" t="s">
        <v>340</v>
      </c>
      <c r="BM193" s="42" t="s">
        <v>340</v>
      </c>
      <c r="BN193" s="42"/>
      <c r="BO193" s="42"/>
      <c r="BP193" s="42" t="s">
        <v>359</v>
      </c>
      <c r="BQ193" s="42" t="s">
        <v>359</v>
      </c>
      <c r="BR193" s="42" t="s">
        <v>508</v>
      </c>
      <c r="BS193" s="42"/>
      <c r="BT193" s="42" t="s">
        <v>360</v>
      </c>
      <c r="BU193" s="42" t="s">
        <v>317</v>
      </c>
      <c r="BV193" s="42" t="s">
        <v>317</v>
      </c>
      <c r="BW193" s="42"/>
      <c r="BX193" s="42"/>
      <c r="BY193" s="42" t="s">
        <v>353</v>
      </c>
      <c r="BZ193" s="42" t="s">
        <v>353</v>
      </c>
      <c r="CA193" s="42"/>
      <c r="CB193" s="42" t="s">
        <v>353</v>
      </c>
      <c r="CC193" s="42"/>
      <c r="CD193" s="42"/>
      <c r="CE193" s="42"/>
      <c r="CF193" s="42"/>
      <c r="CG193" s="26" t="s">
        <v>1104</v>
      </c>
    </row>
    <row r="194" hidden="1" spans="1:85">
      <c r="A194" s="34">
        <v>193</v>
      </c>
      <c r="B194" s="42" t="s">
        <v>1106</v>
      </c>
      <c r="C194" s="46" t="s">
        <v>1107</v>
      </c>
      <c r="D194" s="42" t="s">
        <v>1108</v>
      </c>
      <c r="E194" s="43">
        <v>27.83856</v>
      </c>
      <c r="F194" s="43">
        <v>-12.3592</v>
      </c>
      <c r="G194" s="42" t="s">
        <v>337</v>
      </c>
      <c r="H194" s="37">
        <v>1.8</v>
      </c>
      <c r="I194" s="42" t="s">
        <v>338</v>
      </c>
      <c r="J194" s="42" t="s">
        <v>1092</v>
      </c>
      <c r="K194" s="42" t="s">
        <v>317</v>
      </c>
      <c r="L194" s="42" t="s">
        <v>317</v>
      </c>
      <c r="M194" s="42" t="s">
        <v>317</v>
      </c>
      <c r="N194" s="42" t="s">
        <v>341</v>
      </c>
      <c r="O194" s="42" t="s">
        <v>364</v>
      </c>
      <c r="P194" s="42" t="s">
        <v>343</v>
      </c>
      <c r="Q194" s="42" t="s">
        <v>390</v>
      </c>
      <c r="R194" s="42" t="s">
        <v>320</v>
      </c>
      <c r="S194" s="42" t="s">
        <v>321</v>
      </c>
      <c r="T194" s="42" t="s">
        <v>344</v>
      </c>
      <c r="U194" s="42" t="s">
        <v>323</v>
      </c>
      <c r="V194" s="52">
        <v>36</v>
      </c>
      <c r="W194" s="42" t="s">
        <v>325</v>
      </c>
      <c r="X194" s="42" t="s">
        <v>801</v>
      </c>
      <c r="Y194" s="42" t="s">
        <v>2</v>
      </c>
      <c r="Z194" s="42" t="s">
        <v>2</v>
      </c>
      <c r="AA194" s="42" t="s">
        <v>346</v>
      </c>
      <c r="AB194" s="42" t="s">
        <v>347</v>
      </c>
      <c r="AC194" s="42" t="s">
        <v>225</v>
      </c>
      <c r="AD194" s="42" t="s">
        <v>225</v>
      </c>
      <c r="AE194" s="42" t="s">
        <v>331</v>
      </c>
      <c r="AF194" s="42" t="s">
        <v>331</v>
      </c>
      <c r="AG194" s="42">
        <v>15</v>
      </c>
      <c r="AH194" s="42" t="s">
        <v>350</v>
      </c>
      <c r="AI194" s="42">
        <v>0</v>
      </c>
      <c r="AJ194" s="42" t="s">
        <v>351</v>
      </c>
      <c r="AK194" s="42">
        <v>0</v>
      </c>
      <c r="AL194" s="42">
        <v>600</v>
      </c>
      <c r="AM194" s="42" t="s">
        <v>371</v>
      </c>
      <c r="AN194" s="42" t="s">
        <v>372</v>
      </c>
      <c r="AO194" s="42">
        <v>250</v>
      </c>
      <c r="AP194" s="42" t="s">
        <v>503</v>
      </c>
      <c r="AQ194" s="42">
        <v>1056</v>
      </c>
      <c r="AR194" s="42">
        <v>12</v>
      </c>
      <c r="AS194" s="42">
        <v>176</v>
      </c>
      <c r="AT194" s="42">
        <v>24</v>
      </c>
      <c r="AU194" s="42" t="s">
        <v>327</v>
      </c>
      <c r="AV194" s="42" t="s">
        <v>327</v>
      </c>
      <c r="AW194" s="42" t="s">
        <v>327</v>
      </c>
      <c r="AX194" s="42" t="s">
        <v>353</v>
      </c>
      <c r="AY194" s="42" t="s">
        <v>327</v>
      </c>
      <c r="AZ194" s="51">
        <v>55.9</v>
      </c>
      <c r="BA194" s="42">
        <v>0</v>
      </c>
      <c r="BB194" s="42">
        <v>2</v>
      </c>
      <c r="BC194" s="42" t="s">
        <v>375</v>
      </c>
      <c r="BD194" s="49" t="s">
        <v>1106</v>
      </c>
      <c r="BE194" s="49" t="s">
        <v>1109</v>
      </c>
      <c r="BF194" s="42">
        <v>0</v>
      </c>
      <c r="BG194" s="42"/>
      <c r="BH194" s="42">
        <v>0</v>
      </c>
      <c r="BI194" s="42" t="s">
        <v>357</v>
      </c>
      <c r="BJ194" s="42" t="s">
        <v>358</v>
      </c>
      <c r="BK194" s="57">
        <v>44778</v>
      </c>
      <c r="BL194" s="42" t="s">
        <v>317</v>
      </c>
      <c r="BM194" s="42" t="s">
        <v>317</v>
      </c>
      <c r="BN194" s="42"/>
      <c r="BO194" s="42"/>
      <c r="BP194" s="42" t="s">
        <v>359</v>
      </c>
      <c r="BQ194" s="42" t="s">
        <v>359</v>
      </c>
      <c r="BR194" s="42" t="s">
        <v>359</v>
      </c>
      <c r="BS194" s="42"/>
      <c r="BT194" s="42" t="s">
        <v>360</v>
      </c>
      <c r="BU194" s="42" t="s">
        <v>317</v>
      </c>
      <c r="BV194" s="42" t="s">
        <v>317</v>
      </c>
      <c r="BW194" s="42"/>
      <c r="BX194" s="42"/>
      <c r="BY194" s="42" t="s">
        <v>353</v>
      </c>
      <c r="BZ194" s="42" t="s">
        <v>353</v>
      </c>
      <c r="CA194" s="42"/>
      <c r="CB194" s="42" t="s">
        <v>353</v>
      </c>
      <c r="CC194" s="42"/>
      <c r="CD194" s="42"/>
      <c r="CE194" s="42"/>
      <c r="CF194" s="42"/>
      <c r="CG194" s="26" t="s">
        <v>1107</v>
      </c>
    </row>
    <row r="195" hidden="1" spans="1:85">
      <c r="A195" s="39">
        <v>864</v>
      </c>
      <c r="B195" s="42" t="s">
        <v>1110</v>
      </c>
      <c r="C195" s="46" t="s">
        <v>1111</v>
      </c>
      <c r="D195" s="42" t="s">
        <v>1112</v>
      </c>
      <c r="E195" s="43">
        <v>27.83208</v>
      </c>
      <c r="F195" s="43">
        <v>-12.36162</v>
      </c>
      <c r="G195" s="42" t="s">
        <v>337</v>
      </c>
      <c r="H195" s="37">
        <v>1.8</v>
      </c>
      <c r="I195" s="42" t="s">
        <v>338</v>
      </c>
      <c r="J195" s="42" t="s">
        <v>1092</v>
      </c>
      <c r="K195" s="42" t="s">
        <v>317</v>
      </c>
      <c r="L195" s="42" t="s">
        <v>317</v>
      </c>
      <c r="M195" s="42" t="s">
        <v>317</v>
      </c>
      <c r="N195" s="42" t="s">
        <v>402</v>
      </c>
      <c r="O195" s="42" t="s">
        <v>364</v>
      </c>
      <c r="P195" s="42" t="s">
        <v>380</v>
      </c>
      <c r="Q195" s="42" t="s">
        <v>320</v>
      </c>
      <c r="R195" s="42" t="s">
        <v>320</v>
      </c>
      <c r="S195" s="42" t="s">
        <v>321</v>
      </c>
      <c r="T195" s="42" t="s">
        <v>344</v>
      </c>
      <c r="U195" s="42" t="s">
        <v>323</v>
      </c>
      <c r="V195" s="52">
        <v>36</v>
      </c>
      <c r="W195" s="42" t="s">
        <v>325</v>
      </c>
      <c r="X195" s="42" t="s">
        <v>801</v>
      </c>
      <c r="Y195" s="42" t="s">
        <v>2</v>
      </c>
      <c r="Z195" s="42" t="s">
        <v>2</v>
      </c>
      <c r="AA195" s="42" t="s">
        <v>346</v>
      </c>
      <c r="AB195" s="42" t="s">
        <v>347</v>
      </c>
      <c r="AC195" s="42" t="s">
        <v>225</v>
      </c>
      <c r="AD195" s="42" t="s">
        <v>225</v>
      </c>
      <c r="AE195" s="42" t="s">
        <v>476</v>
      </c>
      <c r="AF195" s="42" t="s">
        <v>476</v>
      </c>
      <c r="AG195" s="42">
        <v>15</v>
      </c>
      <c r="AH195" s="42" t="s">
        <v>368</v>
      </c>
      <c r="AI195" s="42">
        <v>0</v>
      </c>
      <c r="AJ195" s="42" t="s">
        <v>370</v>
      </c>
      <c r="AK195" s="42">
        <v>0</v>
      </c>
      <c r="AL195" s="42">
        <v>600</v>
      </c>
      <c r="AM195" s="42" t="s">
        <v>371</v>
      </c>
      <c r="AN195" s="42" t="s">
        <v>372</v>
      </c>
      <c r="AO195" s="42">
        <v>250</v>
      </c>
      <c r="AP195" s="42" t="s">
        <v>384</v>
      </c>
      <c r="AQ195" s="42">
        <v>600</v>
      </c>
      <c r="AR195" s="42">
        <v>2</v>
      </c>
      <c r="AS195" s="42">
        <v>600</v>
      </c>
      <c r="AT195" s="42">
        <v>24</v>
      </c>
      <c r="AU195" s="42" t="s">
        <v>327</v>
      </c>
      <c r="AV195" s="42" t="s">
        <v>327</v>
      </c>
      <c r="AW195" s="42" t="s">
        <v>327</v>
      </c>
      <c r="AX195" s="42" t="s">
        <v>353</v>
      </c>
      <c r="AY195" s="42" t="s">
        <v>327</v>
      </c>
      <c r="AZ195" s="51">
        <v>86.4</v>
      </c>
      <c r="BA195" s="42">
        <v>0</v>
      </c>
      <c r="BB195" s="42">
        <v>2</v>
      </c>
      <c r="BC195" s="42" t="s">
        <v>375</v>
      </c>
      <c r="BD195" s="49" t="s">
        <v>1110</v>
      </c>
      <c r="BE195" s="49" t="s">
        <v>1113</v>
      </c>
      <c r="BF195" s="42" t="s">
        <v>356</v>
      </c>
      <c r="BG195" s="42"/>
      <c r="BH195" s="42">
        <v>0</v>
      </c>
      <c r="BI195" s="42" t="s">
        <v>357</v>
      </c>
      <c r="BJ195" s="42" t="s">
        <v>358</v>
      </c>
      <c r="BK195" s="57">
        <v>44778</v>
      </c>
      <c r="BL195" s="42" t="s">
        <v>317</v>
      </c>
      <c r="BM195" s="42" t="s">
        <v>317</v>
      </c>
      <c r="BN195" s="42"/>
      <c r="BO195" s="42"/>
      <c r="BP195" s="42" t="s">
        <v>359</v>
      </c>
      <c r="BQ195" s="42" t="s">
        <v>359</v>
      </c>
      <c r="BR195" s="42" t="s">
        <v>359</v>
      </c>
      <c r="BS195" s="42"/>
      <c r="BT195" s="42" t="s">
        <v>360</v>
      </c>
      <c r="BU195" s="42" t="s">
        <v>317</v>
      </c>
      <c r="BV195" s="42" t="s">
        <v>317</v>
      </c>
      <c r="BW195" s="42"/>
      <c r="BX195" s="42"/>
      <c r="BY195" s="42" t="s">
        <v>353</v>
      </c>
      <c r="BZ195" s="42" t="s">
        <v>353</v>
      </c>
      <c r="CA195" s="42"/>
      <c r="CB195" s="42" t="s">
        <v>353</v>
      </c>
      <c r="CC195" s="42"/>
      <c r="CD195" s="42"/>
      <c r="CE195" s="42"/>
      <c r="CF195" s="42"/>
      <c r="CG195" s="26" t="s">
        <v>1111</v>
      </c>
    </row>
    <row r="196" hidden="1" spans="1:85">
      <c r="A196" s="39">
        <v>24</v>
      </c>
      <c r="B196" s="42" t="s">
        <v>1114</v>
      </c>
      <c r="C196" s="46" t="s">
        <v>1115</v>
      </c>
      <c r="D196" s="42" t="s">
        <v>1116</v>
      </c>
      <c r="E196" s="43">
        <v>28.4437</v>
      </c>
      <c r="F196" s="47">
        <v>-15.67043</v>
      </c>
      <c r="G196" s="42" t="s">
        <v>337</v>
      </c>
      <c r="H196" s="37">
        <v>1.5</v>
      </c>
      <c r="I196" s="42" t="s">
        <v>338</v>
      </c>
      <c r="J196" s="42" t="s">
        <v>581</v>
      </c>
      <c r="K196" s="42" t="s">
        <v>317</v>
      </c>
      <c r="L196" s="42" t="s">
        <v>317</v>
      </c>
      <c r="M196" s="42" t="s">
        <v>317</v>
      </c>
      <c r="N196" s="42" t="s">
        <v>402</v>
      </c>
      <c r="O196" s="42" t="s">
        <v>319</v>
      </c>
      <c r="P196" s="42" t="s">
        <v>319</v>
      </c>
      <c r="Q196" s="42" t="s">
        <v>320</v>
      </c>
      <c r="R196" s="42" t="s">
        <v>320</v>
      </c>
      <c r="S196" s="42" t="s">
        <v>321</v>
      </c>
      <c r="T196" s="42" t="s">
        <v>344</v>
      </c>
      <c r="U196" s="42" t="s">
        <v>323</v>
      </c>
      <c r="V196" s="52">
        <v>52</v>
      </c>
      <c r="W196" s="42" t="s">
        <v>366</v>
      </c>
      <c r="X196" s="42" t="s">
        <v>546</v>
      </c>
      <c r="Y196" s="42" t="s">
        <v>2</v>
      </c>
      <c r="Z196" s="42" t="s">
        <v>2</v>
      </c>
      <c r="AA196" s="42" t="s">
        <v>328</v>
      </c>
      <c r="AB196" s="42" t="s">
        <v>347</v>
      </c>
      <c r="AC196" s="42" t="s">
        <v>348</v>
      </c>
      <c r="AD196" s="42" t="s">
        <v>348</v>
      </c>
      <c r="AE196" s="42" t="s">
        <v>654</v>
      </c>
      <c r="AF196" s="42" t="s">
        <v>655</v>
      </c>
      <c r="AG196" s="42">
        <v>13</v>
      </c>
      <c r="AH196" s="42" t="s">
        <v>350</v>
      </c>
      <c r="AI196" s="42">
        <v>0</v>
      </c>
      <c r="AJ196" s="42" t="s">
        <v>351</v>
      </c>
      <c r="AK196" s="42">
        <v>0</v>
      </c>
      <c r="AL196" s="42">
        <v>600</v>
      </c>
      <c r="AM196" s="42" t="s">
        <v>332</v>
      </c>
      <c r="AN196" s="42" t="s">
        <v>352</v>
      </c>
      <c r="AO196" s="42">
        <v>400</v>
      </c>
      <c r="AP196" s="42" t="s">
        <v>439</v>
      </c>
      <c r="AQ196" s="42">
        <v>600</v>
      </c>
      <c r="AR196" s="42">
        <v>2</v>
      </c>
      <c r="AS196" s="42">
        <v>600</v>
      </c>
      <c r="AT196" s="42">
        <v>24</v>
      </c>
      <c r="AU196" s="42" t="s">
        <v>385</v>
      </c>
      <c r="AV196" s="42" t="s">
        <v>385</v>
      </c>
      <c r="AW196" s="42">
        <v>18000</v>
      </c>
      <c r="AX196" s="42">
        <v>18000</v>
      </c>
      <c r="AY196" s="42">
        <v>2</v>
      </c>
      <c r="AZ196" s="51">
        <v>46.2</v>
      </c>
      <c r="BA196" s="42">
        <v>0</v>
      </c>
      <c r="BB196" s="42">
        <v>1</v>
      </c>
      <c r="BC196" s="42" t="s">
        <v>525</v>
      </c>
      <c r="BD196" s="49">
        <v>0</v>
      </c>
      <c r="BE196" s="49" t="s">
        <v>1114</v>
      </c>
      <c r="BF196" s="42">
        <v>0</v>
      </c>
      <c r="BG196" s="42"/>
      <c r="BH196" s="42">
        <v>0</v>
      </c>
      <c r="BI196" s="42" t="s">
        <v>357</v>
      </c>
      <c r="BJ196" s="42" t="s">
        <v>358</v>
      </c>
      <c r="BK196" s="57">
        <v>44778</v>
      </c>
      <c r="BL196" s="42" t="s">
        <v>317</v>
      </c>
      <c r="BM196" s="42" t="s">
        <v>317</v>
      </c>
      <c r="BN196" s="42"/>
      <c r="BO196" s="42"/>
      <c r="BP196" s="42" t="s">
        <v>359</v>
      </c>
      <c r="BQ196" s="42" t="s">
        <v>359</v>
      </c>
      <c r="BR196" s="42" t="s">
        <v>359</v>
      </c>
      <c r="BS196" s="42"/>
      <c r="BT196" s="42" t="s">
        <v>360</v>
      </c>
      <c r="BU196" s="42" t="s">
        <v>317</v>
      </c>
      <c r="BV196" s="42" t="s">
        <v>317</v>
      </c>
      <c r="BW196" s="42"/>
      <c r="BX196" s="42"/>
      <c r="BY196" s="42" t="s">
        <v>353</v>
      </c>
      <c r="BZ196" s="42" t="s">
        <v>353</v>
      </c>
      <c r="CA196" s="42"/>
      <c r="CB196" s="42" t="s">
        <v>353</v>
      </c>
      <c r="CC196" s="42"/>
      <c r="CD196" s="42"/>
      <c r="CE196" s="42"/>
      <c r="CF196" s="42"/>
      <c r="CG196" s="26" t="s">
        <v>1115</v>
      </c>
    </row>
    <row r="197" hidden="1" spans="1:85">
      <c r="A197" s="34">
        <v>783</v>
      </c>
      <c r="B197" s="42" t="s">
        <v>1117</v>
      </c>
      <c r="C197" s="46" t="s">
        <v>1118</v>
      </c>
      <c r="D197" s="42" t="s">
        <v>1119</v>
      </c>
      <c r="E197" s="43">
        <v>27.82202778</v>
      </c>
      <c r="F197" s="43">
        <v>-12.37033333</v>
      </c>
      <c r="G197" s="42" t="s">
        <v>337</v>
      </c>
      <c r="H197" s="37">
        <v>2</v>
      </c>
      <c r="I197" s="42" t="s">
        <v>338</v>
      </c>
      <c r="J197" s="42" t="s">
        <v>1092</v>
      </c>
      <c r="K197" s="42" t="s">
        <v>317</v>
      </c>
      <c r="L197" s="42" t="s">
        <v>317</v>
      </c>
      <c r="M197" s="42" t="s">
        <v>317</v>
      </c>
      <c r="N197" s="42" t="s">
        <v>402</v>
      </c>
      <c r="O197" s="42" t="s">
        <v>342</v>
      </c>
      <c r="P197" s="42" t="s">
        <v>380</v>
      </c>
      <c r="Q197" s="42" t="s">
        <v>320</v>
      </c>
      <c r="R197" s="42" t="s">
        <v>320</v>
      </c>
      <c r="S197" s="42" t="s">
        <v>321</v>
      </c>
      <c r="T197" s="42" t="s">
        <v>344</v>
      </c>
      <c r="U197" s="42" t="s">
        <v>323</v>
      </c>
      <c r="V197" s="52">
        <v>48</v>
      </c>
      <c r="W197" s="42" t="s">
        <v>366</v>
      </c>
      <c r="X197" s="42" t="s">
        <v>801</v>
      </c>
      <c r="Y197" s="40" t="s">
        <v>2</v>
      </c>
      <c r="Z197" s="42" t="s">
        <v>2</v>
      </c>
      <c r="AA197" s="42" t="s">
        <v>346</v>
      </c>
      <c r="AB197" s="42" t="s">
        <v>347</v>
      </c>
      <c r="AC197" s="42" t="s">
        <v>225</v>
      </c>
      <c r="AD197" s="42" t="s">
        <v>225</v>
      </c>
      <c r="AE197" s="42" t="s">
        <v>476</v>
      </c>
      <c r="AF197" s="42" t="s">
        <v>476</v>
      </c>
      <c r="AG197" s="42">
        <v>16</v>
      </c>
      <c r="AH197" s="42" t="s">
        <v>368</v>
      </c>
      <c r="AI197" s="42">
        <v>0</v>
      </c>
      <c r="AJ197" s="42" t="s">
        <v>351</v>
      </c>
      <c r="AK197" s="42">
        <v>0</v>
      </c>
      <c r="AL197" s="42">
        <v>600</v>
      </c>
      <c r="AM197" s="42" t="s">
        <v>371</v>
      </c>
      <c r="AN197" s="42" t="s">
        <v>372</v>
      </c>
      <c r="AO197" s="42">
        <v>250</v>
      </c>
      <c r="AP197" s="42" t="s">
        <v>503</v>
      </c>
      <c r="AQ197" s="42">
        <v>1056</v>
      </c>
      <c r="AR197" s="42">
        <v>12</v>
      </c>
      <c r="AS197" s="42">
        <v>176</v>
      </c>
      <c r="AT197" s="42">
        <v>24</v>
      </c>
      <c r="AU197" s="42" t="s">
        <v>385</v>
      </c>
      <c r="AV197" s="42" t="s">
        <v>385</v>
      </c>
      <c r="AW197" s="42">
        <v>18000</v>
      </c>
      <c r="AX197" s="42">
        <v>18000</v>
      </c>
      <c r="AY197" s="42">
        <v>2</v>
      </c>
      <c r="AZ197" s="51">
        <v>65.2</v>
      </c>
      <c r="BA197" s="42">
        <v>0</v>
      </c>
      <c r="BB197" s="42">
        <v>2</v>
      </c>
      <c r="BC197" s="42" t="s">
        <v>375</v>
      </c>
      <c r="BD197" s="49" t="s">
        <v>1117</v>
      </c>
      <c r="BE197" s="49" t="s">
        <v>1120</v>
      </c>
      <c r="BF197" s="42" t="s">
        <v>356</v>
      </c>
      <c r="BG197" s="42"/>
      <c r="BH197" s="42">
        <v>0</v>
      </c>
      <c r="BI197" s="42" t="s">
        <v>357</v>
      </c>
      <c r="BJ197" s="42" t="s">
        <v>358</v>
      </c>
      <c r="BK197" s="57">
        <v>44778</v>
      </c>
      <c r="BL197" s="42" t="s">
        <v>317</v>
      </c>
      <c r="BM197" s="42" t="s">
        <v>317</v>
      </c>
      <c r="BN197" s="42"/>
      <c r="BO197" s="42"/>
      <c r="BP197" s="42" t="s">
        <v>359</v>
      </c>
      <c r="BQ197" s="42" t="s">
        <v>359</v>
      </c>
      <c r="BR197" s="42" t="s">
        <v>359</v>
      </c>
      <c r="BS197" s="42"/>
      <c r="BT197" s="42" t="s">
        <v>360</v>
      </c>
      <c r="BU197" s="42" t="s">
        <v>317</v>
      </c>
      <c r="BV197" s="42" t="s">
        <v>317</v>
      </c>
      <c r="BW197" s="42"/>
      <c r="BX197" s="42"/>
      <c r="BY197" s="42" t="s">
        <v>353</v>
      </c>
      <c r="BZ197" s="42" t="s">
        <v>353</v>
      </c>
      <c r="CA197" s="42"/>
      <c r="CB197" s="42" t="s">
        <v>353</v>
      </c>
      <c r="CC197" s="42"/>
      <c r="CD197" s="42"/>
      <c r="CE197" s="42"/>
      <c r="CF197" s="42"/>
      <c r="CG197" s="26" t="s">
        <v>1118</v>
      </c>
    </row>
    <row r="198" hidden="1" spans="1:85">
      <c r="A198" s="34">
        <v>189</v>
      </c>
      <c r="B198" s="42" t="s">
        <v>1121</v>
      </c>
      <c r="C198" s="46" t="s">
        <v>1122</v>
      </c>
      <c r="D198" s="42" t="s">
        <v>1092</v>
      </c>
      <c r="E198" s="43">
        <v>27.8432</v>
      </c>
      <c r="F198" s="43">
        <v>-12.3713</v>
      </c>
      <c r="G198" s="42" t="s">
        <v>337</v>
      </c>
      <c r="H198" s="37">
        <v>2.5</v>
      </c>
      <c r="I198" s="42" t="s">
        <v>338</v>
      </c>
      <c r="J198" s="42" t="s">
        <v>1096</v>
      </c>
      <c r="K198" s="42" t="s">
        <v>340</v>
      </c>
      <c r="L198" s="42" t="s">
        <v>317</v>
      </c>
      <c r="M198" s="42" t="s">
        <v>317</v>
      </c>
      <c r="N198" s="42" t="s">
        <v>341</v>
      </c>
      <c r="O198" s="42" t="s">
        <v>319</v>
      </c>
      <c r="P198" s="42" t="s">
        <v>319</v>
      </c>
      <c r="Q198" s="42"/>
      <c r="R198" s="42" t="s">
        <v>830</v>
      </c>
      <c r="S198" s="42" t="s">
        <v>321</v>
      </c>
      <c r="T198" s="42" t="s">
        <v>344</v>
      </c>
      <c r="U198" s="42" t="s">
        <v>323</v>
      </c>
      <c r="V198" s="52">
        <v>60</v>
      </c>
      <c r="W198" s="42" t="s">
        <v>366</v>
      </c>
      <c r="X198" s="42" t="s">
        <v>801</v>
      </c>
      <c r="Y198" s="42" t="s">
        <v>2</v>
      </c>
      <c r="Z198" s="42" t="s">
        <v>2</v>
      </c>
      <c r="AA198" s="42" t="s">
        <v>328</v>
      </c>
      <c r="AB198" s="42" t="s">
        <v>347</v>
      </c>
      <c r="AC198" s="42" t="s">
        <v>225</v>
      </c>
      <c r="AD198" s="42" t="s">
        <v>225</v>
      </c>
      <c r="AE198" s="42" t="s">
        <v>476</v>
      </c>
      <c r="AF198" s="42" t="s">
        <v>476</v>
      </c>
      <c r="AG198" s="42">
        <v>20</v>
      </c>
      <c r="AH198" s="42" t="s">
        <v>350</v>
      </c>
      <c r="AI198" s="42">
        <v>0</v>
      </c>
      <c r="AJ198" s="42" t="s">
        <v>351</v>
      </c>
      <c r="AK198" s="42">
        <v>0</v>
      </c>
      <c r="AL198" s="42">
        <v>1000</v>
      </c>
      <c r="AM198" s="42" t="s">
        <v>332</v>
      </c>
      <c r="AN198" s="42" t="s">
        <v>352</v>
      </c>
      <c r="AO198" s="42">
        <v>400</v>
      </c>
      <c r="AP198" s="42" t="s">
        <v>439</v>
      </c>
      <c r="AQ198" s="42">
        <v>1200</v>
      </c>
      <c r="AR198" s="42">
        <v>2</v>
      </c>
      <c r="AS198" s="42">
        <v>600</v>
      </c>
      <c r="AT198" s="42">
        <v>48</v>
      </c>
      <c r="AU198" s="42" t="s">
        <v>385</v>
      </c>
      <c r="AV198" s="42" t="s">
        <v>385</v>
      </c>
      <c r="AW198" s="42">
        <v>18000</v>
      </c>
      <c r="AX198" s="42">
        <v>18000</v>
      </c>
      <c r="AY198" s="42">
        <v>4</v>
      </c>
      <c r="AZ198" s="51">
        <v>117</v>
      </c>
      <c r="BA198" s="42">
        <v>0</v>
      </c>
      <c r="BB198" s="42">
        <v>1</v>
      </c>
      <c r="BC198" s="42" t="s">
        <v>525</v>
      </c>
      <c r="BD198" s="49">
        <v>0</v>
      </c>
      <c r="BE198" s="49" t="s">
        <v>1121</v>
      </c>
      <c r="BF198" s="42" t="s">
        <v>356</v>
      </c>
      <c r="BG198" s="42"/>
      <c r="BH198" s="42">
        <v>0</v>
      </c>
      <c r="BI198" s="42" t="s">
        <v>357</v>
      </c>
      <c r="BJ198" s="42" t="s">
        <v>358</v>
      </c>
      <c r="BK198" s="57">
        <v>44778</v>
      </c>
      <c r="BL198" s="42" t="s">
        <v>317</v>
      </c>
      <c r="BM198" s="42" t="s">
        <v>317</v>
      </c>
      <c r="BN198" s="42"/>
      <c r="BO198" s="42"/>
      <c r="BP198" s="42" t="s">
        <v>359</v>
      </c>
      <c r="BQ198" s="42" t="s">
        <v>359</v>
      </c>
      <c r="BR198" s="42" t="s">
        <v>359</v>
      </c>
      <c r="BS198" s="42"/>
      <c r="BT198" s="42" t="s">
        <v>360</v>
      </c>
      <c r="BU198" s="42" t="s">
        <v>317</v>
      </c>
      <c r="BV198" s="42" t="s">
        <v>317</v>
      </c>
      <c r="BW198" s="42"/>
      <c r="BX198" s="42"/>
      <c r="BY198" s="42" t="s">
        <v>353</v>
      </c>
      <c r="BZ198" s="42" t="s">
        <v>353</v>
      </c>
      <c r="CA198" s="42"/>
      <c r="CB198" s="42" t="s">
        <v>353</v>
      </c>
      <c r="CC198" s="42"/>
      <c r="CD198" s="42"/>
      <c r="CE198" s="42"/>
      <c r="CF198" s="42"/>
      <c r="CG198" s="26" t="s">
        <v>1122</v>
      </c>
    </row>
    <row r="199" hidden="1" spans="1:85">
      <c r="A199" s="39">
        <v>876</v>
      </c>
      <c r="B199" s="42" t="s">
        <v>1123</v>
      </c>
      <c r="C199" s="46" t="s">
        <v>1124</v>
      </c>
      <c r="D199" s="42" t="s">
        <v>1125</v>
      </c>
      <c r="E199" s="43">
        <v>27.62586</v>
      </c>
      <c r="F199" s="43">
        <v>-12.85541</v>
      </c>
      <c r="G199" s="42" t="s">
        <v>337</v>
      </c>
      <c r="H199" s="37">
        <v>1.5</v>
      </c>
      <c r="I199" s="42" t="s">
        <v>338</v>
      </c>
      <c r="J199" s="42" t="s">
        <v>861</v>
      </c>
      <c r="K199" s="42" t="s">
        <v>317</v>
      </c>
      <c r="L199" s="42" t="s">
        <v>317</v>
      </c>
      <c r="M199" s="42" t="s">
        <v>317</v>
      </c>
      <c r="N199" s="42" t="s">
        <v>318</v>
      </c>
      <c r="O199" s="42" t="s">
        <v>364</v>
      </c>
      <c r="P199" s="42" t="s">
        <v>365</v>
      </c>
      <c r="Q199" s="42" t="s">
        <v>320</v>
      </c>
      <c r="R199" s="42" t="s">
        <v>320</v>
      </c>
      <c r="S199" s="42" t="s">
        <v>321</v>
      </c>
      <c r="T199" s="42" t="s">
        <v>344</v>
      </c>
      <c r="U199" s="42" t="s">
        <v>323</v>
      </c>
      <c r="V199" s="52">
        <v>60</v>
      </c>
      <c r="W199" s="42" t="s">
        <v>325</v>
      </c>
      <c r="X199" s="42" t="s">
        <v>620</v>
      </c>
      <c r="Y199" s="42" t="s">
        <v>2</v>
      </c>
      <c r="Z199" s="42" t="s">
        <v>2</v>
      </c>
      <c r="AA199" s="42" t="s">
        <v>346</v>
      </c>
      <c r="AB199" s="42" t="s">
        <v>347</v>
      </c>
      <c r="AC199" s="42" t="s">
        <v>348</v>
      </c>
      <c r="AD199" s="42" t="s">
        <v>348</v>
      </c>
      <c r="AE199" s="42" t="s">
        <v>561</v>
      </c>
      <c r="AF199" s="42" t="s">
        <v>561</v>
      </c>
      <c r="AG199" s="42">
        <v>13</v>
      </c>
      <c r="AH199" s="42" t="s">
        <v>368</v>
      </c>
      <c r="AI199" s="42" t="s">
        <v>415</v>
      </c>
      <c r="AJ199" s="42" t="s">
        <v>370</v>
      </c>
      <c r="AK199" s="42">
        <v>0</v>
      </c>
      <c r="AL199" s="42">
        <v>600</v>
      </c>
      <c r="AM199" s="42" t="s">
        <v>371</v>
      </c>
      <c r="AN199" s="42" t="s">
        <v>372</v>
      </c>
      <c r="AO199" s="42">
        <v>250</v>
      </c>
      <c r="AP199" s="42" t="s">
        <v>503</v>
      </c>
      <c r="AQ199" s="42">
        <v>1056</v>
      </c>
      <c r="AR199" s="42">
        <v>12</v>
      </c>
      <c r="AS199" s="42">
        <v>176</v>
      </c>
      <c r="AT199" s="42">
        <v>24</v>
      </c>
      <c r="AU199" s="42" t="s">
        <v>327</v>
      </c>
      <c r="AV199" s="42" t="s">
        <v>327</v>
      </c>
      <c r="AW199" s="42" t="s">
        <v>327</v>
      </c>
      <c r="AX199" s="42" t="s">
        <v>353</v>
      </c>
      <c r="AY199" s="42" t="s">
        <v>327</v>
      </c>
      <c r="AZ199" s="51">
        <v>33.7</v>
      </c>
      <c r="BA199" s="42">
        <v>0</v>
      </c>
      <c r="BB199" s="42">
        <v>1</v>
      </c>
      <c r="BC199" s="42" t="s">
        <v>346</v>
      </c>
      <c r="BD199" s="49" t="s">
        <v>1123</v>
      </c>
      <c r="BE199" s="49">
        <v>0</v>
      </c>
      <c r="BF199" s="42">
        <v>0</v>
      </c>
      <c r="BG199" s="42"/>
      <c r="BH199" s="42">
        <v>0</v>
      </c>
      <c r="BI199" s="42" t="s">
        <v>357</v>
      </c>
      <c r="BJ199" s="42" t="s">
        <v>358</v>
      </c>
      <c r="BK199" s="57">
        <v>44778</v>
      </c>
      <c r="BL199" s="42" t="s">
        <v>317</v>
      </c>
      <c r="BM199" s="42" t="s">
        <v>317</v>
      </c>
      <c r="BN199" s="42"/>
      <c r="BO199" s="42"/>
      <c r="BP199" s="42" t="s">
        <v>359</v>
      </c>
      <c r="BQ199" s="42" t="s">
        <v>359</v>
      </c>
      <c r="BR199" s="42" t="s">
        <v>359</v>
      </c>
      <c r="BS199" s="42"/>
      <c r="BT199" s="42" t="s">
        <v>360</v>
      </c>
      <c r="BU199" s="42" t="s">
        <v>317</v>
      </c>
      <c r="BV199" s="42" t="s">
        <v>317</v>
      </c>
      <c r="BW199" s="42"/>
      <c r="BX199" s="42"/>
      <c r="BY199" s="42" t="s">
        <v>353</v>
      </c>
      <c r="BZ199" s="42" t="s">
        <v>353</v>
      </c>
      <c r="CA199" s="42"/>
      <c r="CB199" s="42" t="s">
        <v>353</v>
      </c>
      <c r="CC199" s="42"/>
      <c r="CD199" s="42"/>
      <c r="CE199" s="42"/>
      <c r="CF199" s="42"/>
      <c r="CG199" s="26" t="s">
        <v>1124</v>
      </c>
    </row>
    <row r="200" hidden="1" spans="1:85">
      <c r="A200" s="34">
        <v>211</v>
      </c>
      <c r="B200" s="42" t="s">
        <v>1126</v>
      </c>
      <c r="C200" s="46" t="s">
        <v>1127</v>
      </c>
      <c r="D200" s="42" t="s">
        <v>994</v>
      </c>
      <c r="E200" s="43">
        <v>27.8611</v>
      </c>
      <c r="F200" s="43">
        <v>-12.5493</v>
      </c>
      <c r="G200" s="42" t="s">
        <v>337</v>
      </c>
      <c r="H200" s="37">
        <v>5.5</v>
      </c>
      <c r="I200" s="42" t="s">
        <v>338</v>
      </c>
      <c r="J200" s="42" t="s">
        <v>1066</v>
      </c>
      <c r="K200" s="42" t="s">
        <v>317</v>
      </c>
      <c r="L200" s="42" t="s">
        <v>317</v>
      </c>
      <c r="M200" s="42" t="s">
        <v>340</v>
      </c>
      <c r="N200" s="42" t="s">
        <v>341</v>
      </c>
      <c r="O200" s="42" t="s">
        <v>319</v>
      </c>
      <c r="P200" s="42" t="s">
        <v>319</v>
      </c>
      <c r="Q200" s="42"/>
      <c r="R200" s="42" t="s">
        <v>830</v>
      </c>
      <c r="S200" s="42" t="s">
        <v>321</v>
      </c>
      <c r="T200" s="42" t="s">
        <v>344</v>
      </c>
      <c r="U200" s="42" t="s">
        <v>323</v>
      </c>
      <c r="V200" s="52">
        <v>50</v>
      </c>
      <c r="W200" s="42" t="s">
        <v>366</v>
      </c>
      <c r="X200" s="42" t="s">
        <v>801</v>
      </c>
      <c r="Y200" s="42" t="s">
        <v>2</v>
      </c>
      <c r="Z200" s="42" t="s">
        <v>2</v>
      </c>
      <c r="AA200" s="42" t="s">
        <v>328</v>
      </c>
      <c r="AB200" s="42" t="s">
        <v>347</v>
      </c>
      <c r="AC200" s="42" t="s">
        <v>225</v>
      </c>
      <c r="AD200" s="42" t="s">
        <v>225</v>
      </c>
      <c r="AE200" s="42" t="s">
        <v>382</v>
      </c>
      <c r="AF200" s="42" t="s">
        <v>382</v>
      </c>
      <c r="AG200" s="42">
        <v>45</v>
      </c>
      <c r="AH200" s="42" t="s">
        <v>350</v>
      </c>
      <c r="AI200" s="42">
        <v>0</v>
      </c>
      <c r="AJ200" s="42" t="s">
        <v>351</v>
      </c>
      <c r="AK200" s="42">
        <v>0</v>
      </c>
      <c r="AL200" s="42">
        <v>1000</v>
      </c>
      <c r="AM200" s="42" t="s">
        <v>408</v>
      </c>
      <c r="AN200" s="42" t="s">
        <v>409</v>
      </c>
      <c r="AO200" s="42">
        <v>300</v>
      </c>
      <c r="AP200" s="42" t="s">
        <v>439</v>
      </c>
      <c r="AQ200" s="42">
        <v>1200</v>
      </c>
      <c r="AR200" s="42">
        <v>2</v>
      </c>
      <c r="AS200" s="42">
        <v>600</v>
      </c>
      <c r="AT200" s="42">
        <v>48</v>
      </c>
      <c r="AU200" s="42" t="s">
        <v>385</v>
      </c>
      <c r="AV200" s="42" t="s">
        <v>385</v>
      </c>
      <c r="AW200" s="42">
        <v>18000</v>
      </c>
      <c r="AX200" s="42">
        <v>18000</v>
      </c>
      <c r="AY200" s="42">
        <v>2</v>
      </c>
      <c r="AZ200" s="51">
        <v>215</v>
      </c>
      <c r="BA200" s="42">
        <v>0</v>
      </c>
      <c r="BB200" s="42">
        <v>2</v>
      </c>
      <c r="BC200" s="42" t="s">
        <v>1128</v>
      </c>
      <c r="BD200" s="49">
        <v>0</v>
      </c>
      <c r="BE200" s="49" t="s">
        <v>1126</v>
      </c>
      <c r="BF200" s="42" t="s">
        <v>356</v>
      </c>
      <c r="BG200" s="42"/>
      <c r="BH200" s="42">
        <v>0</v>
      </c>
      <c r="BI200" s="42" t="s">
        <v>357</v>
      </c>
      <c r="BJ200" s="42" t="s">
        <v>358</v>
      </c>
      <c r="BK200" s="57">
        <v>44778</v>
      </c>
      <c r="BL200" s="42" t="s">
        <v>317</v>
      </c>
      <c r="BM200" s="42" t="s">
        <v>317</v>
      </c>
      <c r="BN200" s="42"/>
      <c r="BO200" s="42"/>
      <c r="BP200" s="42" t="s">
        <v>359</v>
      </c>
      <c r="BQ200" s="42" t="s">
        <v>359</v>
      </c>
      <c r="BR200" s="42" t="s">
        <v>359</v>
      </c>
      <c r="BS200" s="42"/>
      <c r="BT200" s="42" t="s">
        <v>360</v>
      </c>
      <c r="BU200" s="42" t="s">
        <v>317</v>
      </c>
      <c r="BV200" s="42" t="s">
        <v>317</v>
      </c>
      <c r="BW200" s="42"/>
      <c r="BX200" s="42"/>
      <c r="BY200" s="42" t="s">
        <v>353</v>
      </c>
      <c r="BZ200" s="42" t="s">
        <v>353</v>
      </c>
      <c r="CA200" s="42"/>
      <c r="CB200" s="42" t="s">
        <v>353</v>
      </c>
      <c r="CC200" s="42"/>
      <c r="CD200" s="42"/>
      <c r="CE200" s="42"/>
      <c r="CF200" s="42"/>
      <c r="CG200" s="26" t="s">
        <v>1127</v>
      </c>
    </row>
    <row r="201" hidden="1" spans="1:85">
      <c r="A201" s="34">
        <v>191</v>
      </c>
      <c r="B201" s="42" t="s">
        <v>1129</v>
      </c>
      <c r="C201" s="46" t="s">
        <v>1130</v>
      </c>
      <c r="D201" s="42" t="s">
        <v>1131</v>
      </c>
      <c r="E201" s="43">
        <v>27.83321</v>
      </c>
      <c r="F201" s="43">
        <v>-12.3507</v>
      </c>
      <c r="G201" s="42" t="s">
        <v>337</v>
      </c>
      <c r="H201" s="37">
        <v>4.5</v>
      </c>
      <c r="I201" s="42" t="s">
        <v>338</v>
      </c>
      <c r="J201" s="42" t="s">
        <v>1092</v>
      </c>
      <c r="K201" s="42" t="s">
        <v>317</v>
      </c>
      <c r="L201" s="42" t="s">
        <v>317</v>
      </c>
      <c r="M201" s="42" t="s">
        <v>317</v>
      </c>
      <c r="N201" s="42" t="s">
        <v>402</v>
      </c>
      <c r="O201" s="42" t="s">
        <v>364</v>
      </c>
      <c r="P201" s="42" t="s">
        <v>343</v>
      </c>
      <c r="Q201" s="42" t="s">
        <v>320</v>
      </c>
      <c r="R201" s="42" t="s">
        <v>320</v>
      </c>
      <c r="S201" s="42" t="s">
        <v>321</v>
      </c>
      <c r="T201" s="42" t="s">
        <v>344</v>
      </c>
      <c r="U201" s="42" t="s">
        <v>323</v>
      </c>
      <c r="V201" s="52">
        <v>36</v>
      </c>
      <c r="W201" s="42" t="s">
        <v>325</v>
      </c>
      <c r="X201" s="42" t="s">
        <v>801</v>
      </c>
      <c r="Y201" s="42" t="s">
        <v>2</v>
      </c>
      <c r="Z201" s="42" t="s">
        <v>2</v>
      </c>
      <c r="AA201" s="42" t="s">
        <v>346</v>
      </c>
      <c r="AB201" s="42" t="s">
        <v>347</v>
      </c>
      <c r="AC201" s="42" t="s">
        <v>225</v>
      </c>
      <c r="AD201" s="42" t="s">
        <v>225</v>
      </c>
      <c r="AE201" s="42" t="s">
        <v>476</v>
      </c>
      <c r="AF201" s="42" t="s">
        <v>476</v>
      </c>
      <c r="AG201" s="42">
        <v>20</v>
      </c>
      <c r="AH201" s="42" t="s">
        <v>350</v>
      </c>
      <c r="AI201" s="42">
        <v>0</v>
      </c>
      <c r="AJ201" s="42" t="s">
        <v>351</v>
      </c>
      <c r="AK201" s="42">
        <v>0</v>
      </c>
      <c r="AL201" s="42">
        <v>1000</v>
      </c>
      <c r="AM201" s="42" t="s">
        <v>371</v>
      </c>
      <c r="AN201" s="42" t="s">
        <v>372</v>
      </c>
      <c r="AO201" s="42">
        <v>250</v>
      </c>
      <c r="AP201" s="42" t="s">
        <v>503</v>
      </c>
      <c r="AQ201" s="42">
        <v>1056</v>
      </c>
      <c r="AR201" s="42">
        <v>12</v>
      </c>
      <c r="AS201" s="42">
        <v>176</v>
      </c>
      <c r="AT201" s="42">
        <v>24</v>
      </c>
      <c r="AU201" s="42" t="s">
        <v>327</v>
      </c>
      <c r="AV201" s="42" t="s">
        <v>327</v>
      </c>
      <c r="AW201" s="42" t="s">
        <v>327</v>
      </c>
      <c r="AX201" s="42" t="s">
        <v>353</v>
      </c>
      <c r="AY201" s="42" t="s">
        <v>327</v>
      </c>
      <c r="AZ201" s="51">
        <v>76.6</v>
      </c>
      <c r="BA201" s="42">
        <v>0</v>
      </c>
      <c r="BB201" s="42">
        <v>2</v>
      </c>
      <c r="BC201" s="42" t="s">
        <v>375</v>
      </c>
      <c r="BD201" s="49" t="s">
        <v>1129</v>
      </c>
      <c r="BE201" s="49" t="s">
        <v>1132</v>
      </c>
      <c r="BF201" s="42" t="s">
        <v>356</v>
      </c>
      <c r="BG201" s="42"/>
      <c r="BH201" s="42">
        <v>0</v>
      </c>
      <c r="BI201" s="42" t="s">
        <v>357</v>
      </c>
      <c r="BJ201" s="42" t="s">
        <v>358</v>
      </c>
      <c r="BK201" s="57">
        <v>44778</v>
      </c>
      <c r="BL201" s="42" t="s">
        <v>317</v>
      </c>
      <c r="BM201" s="42" t="s">
        <v>317</v>
      </c>
      <c r="BN201" s="42"/>
      <c r="BO201" s="42"/>
      <c r="BP201" s="42" t="s">
        <v>359</v>
      </c>
      <c r="BQ201" s="42" t="s">
        <v>359</v>
      </c>
      <c r="BR201" s="42" t="s">
        <v>359</v>
      </c>
      <c r="BS201" s="42"/>
      <c r="BT201" s="42" t="s">
        <v>360</v>
      </c>
      <c r="BU201" s="42" t="s">
        <v>317</v>
      </c>
      <c r="BV201" s="42" t="s">
        <v>317</v>
      </c>
      <c r="BW201" s="42"/>
      <c r="BX201" s="42"/>
      <c r="BY201" s="42" t="s">
        <v>353</v>
      </c>
      <c r="BZ201" s="42" t="s">
        <v>353</v>
      </c>
      <c r="CA201" s="42"/>
      <c r="CB201" s="42" t="s">
        <v>353</v>
      </c>
      <c r="CC201" s="42"/>
      <c r="CD201" s="42"/>
      <c r="CE201" s="42"/>
      <c r="CF201" s="42"/>
      <c r="CG201" s="26" t="s">
        <v>1130</v>
      </c>
    </row>
    <row r="202" hidden="1" spans="1:85">
      <c r="A202" s="39">
        <v>344</v>
      </c>
      <c r="B202" s="42" t="s">
        <v>1133</v>
      </c>
      <c r="C202" s="46" t="s">
        <v>1134</v>
      </c>
      <c r="D202" s="42" t="s">
        <v>1135</v>
      </c>
      <c r="E202" s="43">
        <v>28.2723</v>
      </c>
      <c r="F202" s="43">
        <v>-12.5559</v>
      </c>
      <c r="G202" s="42" t="s">
        <v>337</v>
      </c>
      <c r="H202" s="37">
        <v>1.8</v>
      </c>
      <c r="I202" s="42" t="s">
        <v>338</v>
      </c>
      <c r="J202" s="42" t="s">
        <v>908</v>
      </c>
      <c r="K202" s="42" t="s">
        <v>317</v>
      </c>
      <c r="L202" s="42" t="s">
        <v>317</v>
      </c>
      <c r="M202" s="42" t="s">
        <v>317</v>
      </c>
      <c r="N202" s="42" t="s">
        <v>341</v>
      </c>
      <c r="O202" s="42" t="s">
        <v>319</v>
      </c>
      <c r="P202" s="42" t="s">
        <v>319</v>
      </c>
      <c r="Q202" s="42"/>
      <c r="R202" s="42" t="s">
        <v>320</v>
      </c>
      <c r="S202" s="42" t="s">
        <v>321</v>
      </c>
      <c r="T202" s="42" t="s">
        <v>344</v>
      </c>
      <c r="U202" s="42" t="s">
        <v>323</v>
      </c>
      <c r="V202" s="52">
        <v>50</v>
      </c>
      <c r="W202" s="42" t="s">
        <v>366</v>
      </c>
      <c r="X202" s="42" t="s">
        <v>801</v>
      </c>
      <c r="Y202" s="42" t="s">
        <v>2</v>
      </c>
      <c r="Z202" s="42" t="s">
        <v>2</v>
      </c>
      <c r="AA202" s="42" t="s">
        <v>328</v>
      </c>
      <c r="AB202" s="42" t="s">
        <v>347</v>
      </c>
      <c r="AC202" s="42" t="s">
        <v>225</v>
      </c>
      <c r="AD202" s="42" t="s">
        <v>225</v>
      </c>
      <c r="AE202" s="42" t="s">
        <v>561</v>
      </c>
      <c r="AF202" s="42" t="s">
        <v>561</v>
      </c>
      <c r="AG202" s="42">
        <v>15</v>
      </c>
      <c r="AH202" s="42" t="s">
        <v>350</v>
      </c>
      <c r="AI202" s="42">
        <v>0</v>
      </c>
      <c r="AJ202" s="42" t="s">
        <v>351</v>
      </c>
      <c r="AK202" s="42">
        <v>0</v>
      </c>
      <c r="AL202" s="42">
        <v>600</v>
      </c>
      <c r="AM202" s="42" t="s">
        <v>408</v>
      </c>
      <c r="AN202" s="42" t="s">
        <v>409</v>
      </c>
      <c r="AO202" s="42">
        <v>300</v>
      </c>
      <c r="AP202" s="42" t="s">
        <v>802</v>
      </c>
      <c r="AQ202" s="42">
        <v>600</v>
      </c>
      <c r="AR202" s="42">
        <v>2</v>
      </c>
      <c r="AS202" s="42">
        <v>600</v>
      </c>
      <c r="AT202" s="42">
        <v>24</v>
      </c>
      <c r="AU202" s="42" t="s">
        <v>385</v>
      </c>
      <c r="AV202" s="42" t="s">
        <v>385</v>
      </c>
      <c r="AW202" s="42">
        <v>18000</v>
      </c>
      <c r="AX202" s="42">
        <v>18000</v>
      </c>
      <c r="AY202" s="42">
        <v>2</v>
      </c>
      <c r="AZ202" s="51">
        <v>42.2</v>
      </c>
      <c r="BA202" s="42">
        <v>0</v>
      </c>
      <c r="BB202" s="42">
        <v>1</v>
      </c>
      <c r="BC202" s="42" t="s">
        <v>525</v>
      </c>
      <c r="BD202" s="49">
        <v>0</v>
      </c>
      <c r="BE202" s="49" t="s">
        <v>1133</v>
      </c>
      <c r="BF202" s="42" t="s">
        <v>356</v>
      </c>
      <c r="BG202" s="42"/>
      <c r="BH202" s="42">
        <v>0</v>
      </c>
      <c r="BI202" s="42" t="s">
        <v>357</v>
      </c>
      <c r="BJ202" s="42" t="s">
        <v>358</v>
      </c>
      <c r="BK202" s="57">
        <v>44778</v>
      </c>
      <c r="BL202" s="42" t="s">
        <v>317</v>
      </c>
      <c r="BM202" s="42" t="s">
        <v>317</v>
      </c>
      <c r="BN202" s="42"/>
      <c r="BO202" s="42"/>
      <c r="BP202" s="42" t="s">
        <v>359</v>
      </c>
      <c r="BQ202" s="42" t="s">
        <v>359</v>
      </c>
      <c r="BR202" s="42" t="s">
        <v>359</v>
      </c>
      <c r="BS202" s="42"/>
      <c r="BT202" s="42" t="s">
        <v>360</v>
      </c>
      <c r="BU202" s="42" t="s">
        <v>317</v>
      </c>
      <c r="BV202" s="42" t="s">
        <v>317</v>
      </c>
      <c r="BW202" s="42"/>
      <c r="BX202" s="42"/>
      <c r="BY202" s="42" t="s">
        <v>353</v>
      </c>
      <c r="BZ202" s="42" t="s">
        <v>353</v>
      </c>
      <c r="CA202" s="42"/>
      <c r="CB202" s="42" t="s">
        <v>353</v>
      </c>
      <c r="CC202" s="42"/>
      <c r="CD202" s="42"/>
      <c r="CE202" s="42"/>
      <c r="CF202" s="42"/>
      <c r="CG202" s="26" t="s">
        <v>1134</v>
      </c>
    </row>
    <row r="203" hidden="1" spans="1:85">
      <c r="A203" s="39">
        <v>190</v>
      </c>
      <c r="B203" s="42" t="s">
        <v>1136</v>
      </c>
      <c r="C203" s="46" t="s">
        <v>1137</v>
      </c>
      <c r="D203" s="42" t="s">
        <v>1138</v>
      </c>
      <c r="E203" s="43">
        <v>27.82506</v>
      </c>
      <c r="F203" s="43">
        <v>-12.35896</v>
      </c>
      <c r="G203" s="42" t="s">
        <v>337</v>
      </c>
      <c r="H203" s="37">
        <v>2</v>
      </c>
      <c r="I203" s="42" t="s">
        <v>338</v>
      </c>
      <c r="J203" s="42" t="s">
        <v>1092</v>
      </c>
      <c r="K203" s="42" t="s">
        <v>317</v>
      </c>
      <c r="L203" s="42" t="s">
        <v>317</v>
      </c>
      <c r="M203" s="42" t="s">
        <v>317</v>
      </c>
      <c r="N203" s="42" t="s">
        <v>402</v>
      </c>
      <c r="O203" s="42" t="s">
        <v>364</v>
      </c>
      <c r="P203" s="42" t="s">
        <v>343</v>
      </c>
      <c r="Q203" s="42" t="s">
        <v>320</v>
      </c>
      <c r="R203" s="42" t="s">
        <v>320</v>
      </c>
      <c r="S203" s="42" t="s">
        <v>321</v>
      </c>
      <c r="T203" s="42" t="s">
        <v>344</v>
      </c>
      <c r="U203" s="42" t="s">
        <v>323</v>
      </c>
      <c r="V203" s="52">
        <v>42</v>
      </c>
      <c r="W203" s="42" t="s">
        <v>366</v>
      </c>
      <c r="X203" s="42" t="s">
        <v>801</v>
      </c>
      <c r="Y203" s="42" t="s">
        <v>2</v>
      </c>
      <c r="Z203" s="42" t="s">
        <v>2</v>
      </c>
      <c r="AA203" s="42" t="s">
        <v>346</v>
      </c>
      <c r="AB203" s="42" t="s">
        <v>347</v>
      </c>
      <c r="AC203" s="42" t="s">
        <v>225</v>
      </c>
      <c r="AD203" s="42" t="s">
        <v>225</v>
      </c>
      <c r="AE203" s="42" t="s">
        <v>476</v>
      </c>
      <c r="AF203" s="42" t="s">
        <v>476</v>
      </c>
      <c r="AG203" s="42">
        <v>16</v>
      </c>
      <c r="AH203" s="42" t="s">
        <v>368</v>
      </c>
      <c r="AI203" s="42">
        <v>0</v>
      </c>
      <c r="AJ203" s="42" t="s">
        <v>370</v>
      </c>
      <c r="AK203" s="42">
        <v>0</v>
      </c>
      <c r="AL203" s="42">
        <v>600</v>
      </c>
      <c r="AM203" s="42" t="s">
        <v>371</v>
      </c>
      <c r="AN203" s="42" t="s">
        <v>372</v>
      </c>
      <c r="AO203" s="42">
        <v>250</v>
      </c>
      <c r="AP203" s="42" t="s">
        <v>503</v>
      </c>
      <c r="AQ203" s="42">
        <v>1056</v>
      </c>
      <c r="AR203" s="42">
        <v>12</v>
      </c>
      <c r="AS203" s="42">
        <v>176</v>
      </c>
      <c r="AT203" s="42">
        <v>24</v>
      </c>
      <c r="AU203" s="42" t="s">
        <v>385</v>
      </c>
      <c r="AV203" s="42" t="s">
        <v>385</v>
      </c>
      <c r="AW203" s="42">
        <v>18000</v>
      </c>
      <c r="AX203" s="42">
        <v>18000</v>
      </c>
      <c r="AY203" s="42">
        <v>2</v>
      </c>
      <c r="AZ203" s="51">
        <v>57.2</v>
      </c>
      <c r="BA203" s="42">
        <v>0</v>
      </c>
      <c r="BB203" s="42">
        <v>1</v>
      </c>
      <c r="BC203" s="42" t="s">
        <v>346</v>
      </c>
      <c r="BD203" s="49" t="s">
        <v>1136</v>
      </c>
      <c r="BE203" s="49">
        <v>0</v>
      </c>
      <c r="BF203" s="42" t="s">
        <v>356</v>
      </c>
      <c r="BG203" s="42"/>
      <c r="BH203" s="42">
        <v>0</v>
      </c>
      <c r="BI203" s="42" t="s">
        <v>357</v>
      </c>
      <c r="BJ203" s="42" t="s">
        <v>358</v>
      </c>
      <c r="BK203" s="57">
        <v>44778</v>
      </c>
      <c r="BL203" s="42" t="s">
        <v>317</v>
      </c>
      <c r="BM203" s="42" t="s">
        <v>317</v>
      </c>
      <c r="BN203" s="42"/>
      <c r="BO203" s="42"/>
      <c r="BP203" s="42" t="s">
        <v>359</v>
      </c>
      <c r="BQ203" s="42" t="s">
        <v>359</v>
      </c>
      <c r="BR203" s="42" t="s">
        <v>359</v>
      </c>
      <c r="BS203" s="42"/>
      <c r="BT203" s="42" t="s">
        <v>360</v>
      </c>
      <c r="BU203" s="42" t="s">
        <v>317</v>
      </c>
      <c r="BV203" s="42" t="s">
        <v>317</v>
      </c>
      <c r="BW203" s="42"/>
      <c r="BX203" s="42"/>
      <c r="BY203" s="42" t="s">
        <v>353</v>
      </c>
      <c r="BZ203" s="42" t="s">
        <v>353</v>
      </c>
      <c r="CA203" s="42"/>
      <c r="CB203" s="42" t="s">
        <v>353</v>
      </c>
      <c r="CC203" s="42"/>
      <c r="CD203" s="42"/>
      <c r="CE203" s="42"/>
      <c r="CF203" s="42"/>
      <c r="CG203" s="26" t="s">
        <v>1137</v>
      </c>
    </row>
    <row r="204" hidden="1" spans="1:85">
      <c r="A204" s="34">
        <v>567</v>
      </c>
      <c r="B204" s="42" t="s">
        <v>1139</v>
      </c>
      <c r="C204" s="46" t="s">
        <v>1140</v>
      </c>
      <c r="D204" s="42" t="s">
        <v>781</v>
      </c>
      <c r="E204" s="43">
        <v>28.0874</v>
      </c>
      <c r="F204" s="43">
        <v>-12.8356</v>
      </c>
      <c r="G204" s="42" t="s">
        <v>337</v>
      </c>
      <c r="H204" s="37">
        <v>1.8</v>
      </c>
      <c r="I204" s="42" t="s">
        <v>338</v>
      </c>
      <c r="J204" s="42" t="s">
        <v>1141</v>
      </c>
      <c r="K204" s="42" t="s">
        <v>317</v>
      </c>
      <c r="L204" s="42" t="s">
        <v>317</v>
      </c>
      <c r="M204" s="42" t="s">
        <v>317</v>
      </c>
      <c r="N204" s="42" t="s">
        <v>341</v>
      </c>
      <c r="O204" s="42" t="s">
        <v>319</v>
      </c>
      <c r="P204" s="42" t="s">
        <v>319</v>
      </c>
      <c r="Q204" s="42" t="s">
        <v>320</v>
      </c>
      <c r="R204" s="42" t="s">
        <v>320</v>
      </c>
      <c r="S204" s="42" t="s">
        <v>321</v>
      </c>
      <c r="T204" s="42" t="s">
        <v>344</v>
      </c>
      <c r="U204" s="42" t="s">
        <v>323</v>
      </c>
      <c r="V204" s="52">
        <v>42</v>
      </c>
      <c r="W204" s="42" t="s">
        <v>366</v>
      </c>
      <c r="X204" s="42" t="s">
        <v>620</v>
      </c>
      <c r="Y204" s="42" t="s">
        <v>2</v>
      </c>
      <c r="Z204" s="42" t="s">
        <v>2</v>
      </c>
      <c r="AA204" s="42" t="s">
        <v>328</v>
      </c>
      <c r="AB204" s="42" t="s">
        <v>347</v>
      </c>
      <c r="AC204" s="42" t="s">
        <v>348</v>
      </c>
      <c r="AD204" s="42" t="s">
        <v>348</v>
      </c>
      <c r="AE204" s="42" t="s">
        <v>349</v>
      </c>
      <c r="AF204" s="42" t="s">
        <v>349</v>
      </c>
      <c r="AG204" s="42">
        <v>15</v>
      </c>
      <c r="AH204" s="42" t="s">
        <v>350</v>
      </c>
      <c r="AI204" s="42">
        <v>0</v>
      </c>
      <c r="AJ204" s="42" t="s">
        <v>351</v>
      </c>
      <c r="AK204" s="42">
        <v>0</v>
      </c>
      <c r="AL204" s="42">
        <v>200</v>
      </c>
      <c r="AM204" s="42" t="s">
        <v>332</v>
      </c>
      <c r="AN204" s="42" t="s">
        <v>352</v>
      </c>
      <c r="AO204" s="42">
        <v>400</v>
      </c>
      <c r="AP204" s="42" t="s">
        <v>439</v>
      </c>
      <c r="AQ204" s="42">
        <v>1200</v>
      </c>
      <c r="AR204" s="42">
        <v>2</v>
      </c>
      <c r="AS204" s="42">
        <v>600</v>
      </c>
      <c r="AT204" s="42">
        <v>48</v>
      </c>
      <c r="AU204" s="42" t="s">
        <v>385</v>
      </c>
      <c r="AV204" s="42" t="s">
        <v>385</v>
      </c>
      <c r="AW204" s="42">
        <v>18000</v>
      </c>
      <c r="AX204" s="42">
        <v>18000</v>
      </c>
      <c r="AY204" s="42">
        <v>2</v>
      </c>
      <c r="AZ204" s="51">
        <v>48</v>
      </c>
      <c r="BA204" s="42">
        <v>0</v>
      </c>
      <c r="BB204" s="42">
        <v>1</v>
      </c>
      <c r="BC204" s="42" t="s">
        <v>525</v>
      </c>
      <c r="BD204" s="49">
        <v>0</v>
      </c>
      <c r="BE204" s="49" t="s">
        <v>1139</v>
      </c>
      <c r="BF204" s="42" t="s">
        <v>356</v>
      </c>
      <c r="BG204" s="42"/>
      <c r="BH204" s="42">
        <v>0</v>
      </c>
      <c r="BI204" s="42" t="s">
        <v>1142</v>
      </c>
      <c r="BJ204" s="42" t="s">
        <v>358</v>
      </c>
      <c r="BK204" s="57">
        <v>44778</v>
      </c>
      <c r="BL204" s="42" t="s">
        <v>317</v>
      </c>
      <c r="BM204" s="42" t="s">
        <v>317</v>
      </c>
      <c r="BN204" s="42"/>
      <c r="BO204" s="42"/>
      <c r="BP204" s="42" t="s">
        <v>359</v>
      </c>
      <c r="BQ204" s="42" t="s">
        <v>359</v>
      </c>
      <c r="BR204" s="42" t="s">
        <v>359</v>
      </c>
      <c r="BS204" s="42"/>
      <c r="BT204" s="42" t="s">
        <v>360</v>
      </c>
      <c r="BU204" s="42" t="s">
        <v>317</v>
      </c>
      <c r="BV204" s="42" t="s">
        <v>317</v>
      </c>
      <c r="BW204" s="42"/>
      <c r="BX204" s="42"/>
      <c r="BY204" s="42" t="s">
        <v>353</v>
      </c>
      <c r="BZ204" s="42" t="s">
        <v>353</v>
      </c>
      <c r="CA204" s="42"/>
      <c r="CB204" s="42" t="s">
        <v>353</v>
      </c>
      <c r="CC204" s="42"/>
      <c r="CD204" s="42"/>
      <c r="CE204" s="42"/>
      <c r="CF204" s="42"/>
      <c r="CG204" s="26" t="s">
        <v>1140</v>
      </c>
    </row>
    <row r="205" hidden="1" spans="1:85">
      <c r="A205" s="34">
        <v>433</v>
      </c>
      <c r="B205" s="42" t="s">
        <v>1143</v>
      </c>
      <c r="C205" s="46" t="s">
        <v>1144</v>
      </c>
      <c r="D205" s="42" t="s">
        <v>1145</v>
      </c>
      <c r="E205" s="43">
        <v>27.69054</v>
      </c>
      <c r="F205" s="43">
        <v>-12.52558</v>
      </c>
      <c r="G205" s="42" t="s">
        <v>337</v>
      </c>
      <c r="H205" s="37">
        <v>2.5</v>
      </c>
      <c r="I205" s="42" t="s">
        <v>338</v>
      </c>
      <c r="J205" s="42" t="s">
        <v>994</v>
      </c>
      <c r="K205" s="42" t="s">
        <v>317</v>
      </c>
      <c r="L205" s="42" t="s">
        <v>317</v>
      </c>
      <c r="M205" s="42" t="s">
        <v>317</v>
      </c>
      <c r="N205" s="42" t="s">
        <v>318</v>
      </c>
      <c r="O205" s="42" t="s">
        <v>364</v>
      </c>
      <c r="P205" s="42" t="s">
        <v>365</v>
      </c>
      <c r="Q205" s="42" t="s">
        <v>320</v>
      </c>
      <c r="R205" s="42" t="s">
        <v>320</v>
      </c>
      <c r="S205" s="42" t="s">
        <v>321</v>
      </c>
      <c r="T205" s="42" t="s">
        <v>344</v>
      </c>
      <c r="U205" s="42" t="s">
        <v>323</v>
      </c>
      <c r="V205" s="52">
        <v>42</v>
      </c>
      <c r="W205" s="42" t="s">
        <v>366</v>
      </c>
      <c r="X205" s="42" t="s">
        <v>801</v>
      </c>
      <c r="Y205" s="42" t="s">
        <v>2</v>
      </c>
      <c r="Z205" s="42" t="s">
        <v>2</v>
      </c>
      <c r="AA205" s="42" t="s">
        <v>346</v>
      </c>
      <c r="AB205" s="42" t="s">
        <v>347</v>
      </c>
      <c r="AC205" s="42" t="s">
        <v>225</v>
      </c>
      <c r="AD205" s="42" t="s">
        <v>225</v>
      </c>
      <c r="AE205" s="42" t="s">
        <v>654</v>
      </c>
      <c r="AF205" s="42" t="s">
        <v>655</v>
      </c>
      <c r="AG205" s="42">
        <v>20</v>
      </c>
      <c r="AH205" s="42" t="s">
        <v>350</v>
      </c>
      <c r="AI205" s="42" t="s">
        <v>1146</v>
      </c>
      <c r="AJ205" s="42" t="s">
        <v>351</v>
      </c>
      <c r="AK205" s="42">
        <v>0</v>
      </c>
      <c r="AL205" s="42">
        <v>600</v>
      </c>
      <c r="AM205" s="42" t="s">
        <v>371</v>
      </c>
      <c r="AN205" s="42" t="s">
        <v>372</v>
      </c>
      <c r="AO205" s="42">
        <v>250</v>
      </c>
      <c r="AP205" s="42" t="s">
        <v>384</v>
      </c>
      <c r="AQ205" s="42">
        <v>600</v>
      </c>
      <c r="AR205" s="42">
        <v>2</v>
      </c>
      <c r="AS205" s="42">
        <v>600</v>
      </c>
      <c r="AT205" s="42">
        <v>24</v>
      </c>
      <c r="AU205" s="42" t="s">
        <v>385</v>
      </c>
      <c r="AV205" s="42" t="s">
        <v>385</v>
      </c>
      <c r="AW205" s="42">
        <v>18000</v>
      </c>
      <c r="AX205" s="42">
        <v>18000</v>
      </c>
      <c r="AY205" s="42">
        <v>2</v>
      </c>
      <c r="AZ205" s="51">
        <v>57.8</v>
      </c>
      <c r="BA205" s="42">
        <v>58</v>
      </c>
      <c r="BB205" s="42">
        <v>2</v>
      </c>
      <c r="BC205" s="42" t="s">
        <v>375</v>
      </c>
      <c r="BD205" s="49" t="s">
        <v>1143</v>
      </c>
      <c r="BE205" s="49" t="s">
        <v>1147</v>
      </c>
      <c r="BF205" s="42" t="s">
        <v>356</v>
      </c>
      <c r="BG205" s="42"/>
      <c r="BH205" s="42">
        <v>0</v>
      </c>
      <c r="BI205" s="42" t="s">
        <v>357</v>
      </c>
      <c r="BJ205" s="42" t="s">
        <v>358</v>
      </c>
      <c r="BK205" s="57">
        <v>44778</v>
      </c>
      <c r="BL205" s="42" t="s">
        <v>317</v>
      </c>
      <c r="BM205" s="42" t="s">
        <v>317</v>
      </c>
      <c r="BN205" s="42"/>
      <c r="BO205" s="42"/>
      <c r="BP205" s="42" t="s">
        <v>359</v>
      </c>
      <c r="BQ205" s="42" t="s">
        <v>359</v>
      </c>
      <c r="BR205" s="42" t="s">
        <v>359</v>
      </c>
      <c r="BS205" s="42"/>
      <c r="BT205" s="42" t="s">
        <v>360</v>
      </c>
      <c r="BU205" s="42" t="s">
        <v>317</v>
      </c>
      <c r="BV205" s="42" t="s">
        <v>317</v>
      </c>
      <c r="BW205" s="42"/>
      <c r="BX205" s="42"/>
      <c r="BY205" s="42" t="s">
        <v>353</v>
      </c>
      <c r="BZ205" s="42" t="s">
        <v>353</v>
      </c>
      <c r="CA205" s="42"/>
      <c r="CB205" s="42" t="s">
        <v>353</v>
      </c>
      <c r="CC205" s="42"/>
      <c r="CD205" s="42"/>
      <c r="CE205" s="42"/>
      <c r="CF205" s="42"/>
      <c r="CG205" s="26" t="s">
        <v>1144</v>
      </c>
    </row>
    <row r="206" hidden="1" spans="1:85">
      <c r="A206" s="34">
        <v>625</v>
      </c>
      <c r="B206" s="42" t="s">
        <v>1148</v>
      </c>
      <c r="C206" s="46" t="s">
        <v>1149</v>
      </c>
      <c r="D206" s="42" t="s">
        <v>1150</v>
      </c>
      <c r="E206" s="43">
        <v>28.6287</v>
      </c>
      <c r="F206" s="43">
        <v>-12.9777</v>
      </c>
      <c r="G206" s="42" t="s">
        <v>337</v>
      </c>
      <c r="H206" s="37">
        <v>2</v>
      </c>
      <c r="I206" s="42" t="s">
        <v>338</v>
      </c>
      <c r="J206" s="42" t="s">
        <v>1151</v>
      </c>
      <c r="K206" s="42" t="s">
        <v>340</v>
      </c>
      <c r="L206" s="42" t="s">
        <v>317</v>
      </c>
      <c r="M206" s="42" t="s">
        <v>340</v>
      </c>
      <c r="N206" s="42" t="s">
        <v>341</v>
      </c>
      <c r="O206" s="42" t="s">
        <v>566</v>
      </c>
      <c r="P206" s="42" t="s">
        <v>566</v>
      </c>
      <c r="Q206" s="42" t="s">
        <v>390</v>
      </c>
      <c r="R206" s="42" t="s">
        <v>390</v>
      </c>
      <c r="S206" s="42" t="s">
        <v>321</v>
      </c>
      <c r="T206" s="42" t="s">
        <v>344</v>
      </c>
      <c r="U206" s="42" t="s">
        <v>323</v>
      </c>
      <c r="V206" s="52">
        <v>45</v>
      </c>
      <c r="W206" s="42" t="s">
        <v>366</v>
      </c>
      <c r="X206" s="42" t="s">
        <v>345</v>
      </c>
      <c r="Y206" s="42" t="s">
        <v>2</v>
      </c>
      <c r="Z206" s="42" t="s">
        <v>2</v>
      </c>
      <c r="AA206" s="42" t="s">
        <v>328</v>
      </c>
      <c r="AB206" s="42" t="s">
        <v>347</v>
      </c>
      <c r="AC206" s="42" t="s">
        <v>348</v>
      </c>
      <c r="AD206" s="42" t="s">
        <v>348</v>
      </c>
      <c r="AE206" s="42" t="s">
        <v>476</v>
      </c>
      <c r="AF206" s="42" t="s">
        <v>476</v>
      </c>
      <c r="AG206" s="42">
        <v>16</v>
      </c>
      <c r="AH206" s="42" t="s">
        <v>350</v>
      </c>
      <c r="AI206" s="42">
        <v>0</v>
      </c>
      <c r="AJ206" s="42" t="s">
        <v>370</v>
      </c>
      <c r="AK206" s="42">
        <v>0</v>
      </c>
      <c r="AL206" s="42">
        <v>1000</v>
      </c>
      <c r="AM206" s="42" t="s">
        <v>332</v>
      </c>
      <c r="AN206" s="42" t="s">
        <v>352</v>
      </c>
      <c r="AO206" s="42">
        <v>400</v>
      </c>
      <c r="AP206" s="42" t="s">
        <v>439</v>
      </c>
      <c r="AQ206" s="42">
        <v>1200</v>
      </c>
      <c r="AR206" s="42">
        <v>2</v>
      </c>
      <c r="AS206" s="42">
        <v>600</v>
      </c>
      <c r="AT206" s="42">
        <v>48</v>
      </c>
      <c r="AU206" s="42" t="s">
        <v>385</v>
      </c>
      <c r="AV206" s="42" t="s">
        <v>385</v>
      </c>
      <c r="AW206" s="42">
        <v>18000</v>
      </c>
      <c r="AX206" s="42">
        <v>18000</v>
      </c>
      <c r="AY206" s="42">
        <v>2</v>
      </c>
      <c r="AZ206" s="51">
        <v>64</v>
      </c>
      <c r="BA206" s="42">
        <v>0</v>
      </c>
      <c r="BB206" s="42">
        <v>1</v>
      </c>
      <c r="BC206" s="42" t="s">
        <v>525</v>
      </c>
      <c r="BD206" s="49">
        <v>0</v>
      </c>
      <c r="BE206" s="49" t="s">
        <v>1148</v>
      </c>
      <c r="BF206" s="42" t="s">
        <v>356</v>
      </c>
      <c r="BG206" s="42"/>
      <c r="BH206" s="42">
        <v>0</v>
      </c>
      <c r="BI206" s="42" t="s">
        <v>357</v>
      </c>
      <c r="BJ206" s="42" t="s">
        <v>358</v>
      </c>
      <c r="BK206" s="57">
        <v>44778</v>
      </c>
      <c r="BL206" s="42" t="s">
        <v>317</v>
      </c>
      <c r="BM206" s="42" t="s">
        <v>317</v>
      </c>
      <c r="BN206" s="42"/>
      <c r="BO206" s="42"/>
      <c r="BP206" s="42" t="s">
        <v>359</v>
      </c>
      <c r="BQ206" s="42" t="s">
        <v>359</v>
      </c>
      <c r="BR206" s="42" t="s">
        <v>359</v>
      </c>
      <c r="BS206" s="42"/>
      <c r="BT206" s="42" t="s">
        <v>360</v>
      </c>
      <c r="BU206" s="42" t="s">
        <v>317</v>
      </c>
      <c r="BV206" s="42" t="s">
        <v>317</v>
      </c>
      <c r="BW206" s="42"/>
      <c r="BX206" s="42"/>
      <c r="BY206" s="42" t="s">
        <v>353</v>
      </c>
      <c r="BZ206" s="42" t="s">
        <v>353</v>
      </c>
      <c r="CA206" s="42"/>
      <c r="CB206" s="42" t="s">
        <v>353</v>
      </c>
      <c r="CC206" s="42"/>
      <c r="CD206" s="42"/>
      <c r="CE206" s="42"/>
      <c r="CF206" s="42"/>
      <c r="CG206" s="26" t="s">
        <v>1149</v>
      </c>
    </row>
    <row r="207" hidden="1" spans="1:85">
      <c r="A207" s="34">
        <v>785</v>
      </c>
      <c r="B207" s="42" t="s">
        <v>1152</v>
      </c>
      <c r="C207" s="46" t="s">
        <v>1153</v>
      </c>
      <c r="D207" s="42" t="s">
        <v>1154</v>
      </c>
      <c r="E207" s="43">
        <v>27.78416</v>
      </c>
      <c r="F207" s="43">
        <v>-12.30463</v>
      </c>
      <c r="G207" s="42" t="s">
        <v>337</v>
      </c>
      <c r="H207" s="37">
        <v>2</v>
      </c>
      <c r="I207" s="42" t="s">
        <v>338</v>
      </c>
      <c r="J207" s="42" t="s">
        <v>1092</v>
      </c>
      <c r="K207" s="42" t="s">
        <v>317</v>
      </c>
      <c r="L207" s="42" t="s">
        <v>317</v>
      </c>
      <c r="M207" s="42" t="s">
        <v>317</v>
      </c>
      <c r="N207" s="42" t="s">
        <v>318</v>
      </c>
      <c r="O207" s="42" t="s">
        <v>364</v>
      </c>
      <c r="P207" s="42" t="s">
        <v>365</v>
      </c>
      <c r="Q207" s="42" t="s">
        <v>320</v>
      </c>
      <c r="R207" s="42" t="s">
        <v>320</v>
      </c>
      <c r="S207" s="42" t="s">
        <v>321</v>
      </c>
      <c r="T207" s="42" t="s">
        <v>344</v>
      </c>
      <c r="U207" s="42" t="s">
        <v>323</v>
      </c>
      <c r="V207" s="52">
        <v>70</v>
      </c>
      <c r="W207" s="42" t="s">
        <v>325</v>
      </c>
      <c r="X207" s="42" t="s">
        <v>801</v>
      </c>
      <c r="Y207" s="42" t="s">
        <v>2</v>
      </c>
      <c r="Z207" s="42" t="s">
        <v>2</v>
      </c>
      <c r="AA207" s="42" t="s">
        <v>346</v>
      </c>
      <c r="AB207" s="42" t="s">
        <v>347</v>
      </c>
      <c r="AC207" s="42" t="s">
        <v>225</v>
      </c>
      <c r="AD207" s="42" t="s">
        <v>225</v>
      </c>
      <c r="AE207" s="42" t="s">
        <v>368</v>
      </c>
      <c r="AF207" s="42" t="s">
        <v>368</v>
      </c>
      <c r="AG207" s="42">
        <v>16</v>
      </c>
      <c r="AH207" s="42" t="s">
        <v>368</v>
      </c>
      <c r="AI207" s="42" t="s">
        <v>369</v>
      </c>
      <c r="AJ207" s="42" t="s">
        <v>370</v>
      </c>
      <c r="AK207" s="42">
        <v>0</v>
      </c>
      <c r="AL207" s="42">
        <v>600</v>
      </c>
      <c r="AM207" s="42" t="s">
        <v>371</v>
      </c>
      <c r="AN207" s="42" t="s">
        <v>372</v>
      </c>
      <c r="AO207" s="42">
        <v>250</v>
      </c>
      <c r="AP207" s="42" t="s">
        <v>384</v>
      </c>
      <c r="AQ207" s="42">
        <v>600</v>
      </c>
      <c r="AR207" s="42">
        <v>2</v>
      </c>
      <c r="AS207" s="42">
        <v>600</v>
      </c>
      <c r="AT207" s="42">
        <v>24</v>
      </c>
      <c r="AU207" s="42" t="s">
        <v>327</v>
      </c>
      <c r="AV207" s="42" t="s">
        <v>327</v>
      </c>
      <c r="AW207" s="42" t="s">
        <v>327</v>
      </c>
      <c r="AX207" s="42" t="s">
        <v>353</v>
      </c>
      <c r="AY207" s="42" t="s">
        <v>327</v>
      </c>
      <c r="AZ207" s="51">
        <v>41.2</v>
      </c>
      <c r="BA207" s="42">
        <v>0</v>
      </c>
      <c r="BB207" s="42">
        <v>1</v>
      </c>
      <c r="BC207" s="42" t="s">
        <v>346</v>
      </c>
      <c r="BD207" s="49" t="s">
        <v>1152</v>
      </c>
      <c r="BE207" s="49">
        <v>0</v>
      </c>
      <c r="BF207" s="42" t="s">
        <v>356</v>
      </c>
      <c r="BG207" s="42"/>
      <c r="BH207" s="42">
        <v>0</v>
      </c>
      <c r="BI207" s="42" t="s">
        <v>357</v>
      </c>
      <c r="BJ207" s="42" t="s">
        <v>358</v>
      </c>
      <c r="BK207" s="57">
        <v>44778</v>
      </c>
      <c r="BL207" s="42" t="s">
        <v>340</v>
      </c>
      <c r="BM207" s="42" t="s">
        <v>340</v>
      </c>
      <c r="BN207" s="42"/>
      <c r="BO207" s="42">
        <v>1</v>
      </c>
      <c r="BP207" s="42" t="s">
        <v>359</v>
      </c>
      <c r="BQ207" s="42" t="s">
        <v>359</v>
      </c>
      <c r="BR207" s="42" t="s">
        <v>562</v>
      </c>
      <c r="BS207" s="42"/>
      <c r="BT207" s="42" t="s">
        <v>360</v>
      </c>
      <c r="BU207" s="42" t="s">
        <v>317</v>
      </c>
      <c r="BV207" s="42" t="s">
        <v>317</v>
      </c>
      <c r="BW207" s="42"/>
      <c r="BX207" s="42"/>
      <c r="BY207" s="42" t="s">
        <v>353</v>
      </c>
      <c r="BZ207" s="42" t="s">
        <v>353</v>
      </c>
      <c r="CA207" s="42"/>
      <c r="CB207" s="42" t="s">
        <v>353</v>
      </c>
      <c r="CC207" s="42"/>
      <c r="CD207" s="42"/>
      <c r="CE207" s="42"/>
      <c r="CF207" s="42"/>
      <c r="CG207" s="26" t="s">
        <v>1153</v>
      </c>
    </row>
    <row r="208" hidden="1" spans="1:85">
      <c r="A208" s="39">
        <v>626</v>
      </c>
      <c r="B208" s="42" t="s">
        <v>1155</v>
      </c>
      <c r="C208" s="46" t="s">
        <v>1156</v>
      </c>
      <c r="D208" s="42" t="s">
        <v>1157</v>
      </c>
      <c r="E208" s="43">
        <v>28.2198</v>
      </c>
      <c r="F208" s="43">
        <v>-12.5314</v>
      </c>
      <c r="G208" s="42" t="s">
        <v>337</v>
      </c>
      <c r="H208" s="37">
        <v>1.8</v>
      </c>
      <c r="I208" s="42" t="s">
        <v>338</v>
      </c>
      <c r="J208" s="42" t="s">
        <v>908</v>
      </c>
      <c r="K208" s="42" t="s">
        <v>317</v>
      </c>
      <c r="L208" s="42" t="s">
        <v>317</v>
      </c>
      <c r="M208" s="42" t="s">
        <v>317</v>
      </c>
      <c r="N208" s="42" t="s">
        <v>402</v>
      </c>
      <c r="O208" s="42" t="s">
        <v>319</v>
      </c>
      <c r="P208" s="42" t="s">
        <v>319</v>
      </c>
      <c r="Q208" s="42"/>
      <c r="R208" s="42" t="s">
        <v>320</v>
      </c>
      <c r="S208" s="42" t="s">
        <v>321</v>
      </c>
      <c r="T208" s="42" t="s">
        <v>344</v>
      </c>
      <c r="U208" s="42" t="s">
        <v>323</v>
      </c>
      <c r="V208" s="52">
        <v>24</v>
      </c>
      <c r="W208" s="42" t="s">
        <v>366</v>
      </c>
      <c r="X208" s="42" t="s">
        <v>801</v>
      </c>
      <c r="Y208" s="42" t="s">
        <v>2</v>
      </c>
      <c r="Z208" s="42" t="s">
        <v>2</v>
      </c>
      <c r="AA208" s="42" t="s">
        <v>328</v>
      </c>
      <c r="AB208" s="42" t="s">
        <v>347</v>
      </c>
      <c r="AC208" s="42" t="s">
        <v>225</v>
      </c>
      <c r="AD208" s="42" t="s">
        <v>225</v>
      </c>
      <c r="AE208" s="42" t="s">
        <v>348</v>
      </c>
      <c r="AF208" s="42" t="s">
        <v>348</v>
      </c>
      <c r="AG208" s="42">
        <v>15</v>
      </c>
      <c r="AH208" s="42" t="s">
        <v>350</v>
      </c>
      <c r="AI208" s="42">
        <v>0</v>
      </c>
      <c r="AJ208" s="42" t="s">
        <v>351</v>
      </c>
      <c r="AK208" s="42">
        <v>0</v>
      </c>
      <c r="AL208" s="42">
        <v>600</v>
      </c>
      <c r="AM208" s="42" t="s">
        <v>332</v>
      </c>
      <c r="AN208" s="42" t="s">
        <v>352</v>
      </c>
      <c r="AO208" s="42">
        <v>400</v>
      </c>
      <c r="AP208" s="42" t="s">
        <v>439</v>
      </c>
      <c r="AQ208" s="42">
        <v>600</v>
      </c>
      <c r="AR208" s="42">
        <v>2</v>
      </c>
      <c r="AS208" s="42">
        <v>600</v>
      </c>
      <c r="AT208" s="42">
        <v>24</v>
      </c>
      <c r="AU208" s="42" t="s">
        <v>385</v>
      </c>
      <c r="AV208" s="42" t="s">
        <v>385</v>
      </c>
      <c r="AW208" s="42">
        <v>18000</v>
      </c>
      <c r="AX208" s="42">
        <v>18000</v>
      </c>
      <c r="AY208" s="42">
        <v>2</v>
      </c>
      <c r="AZ208" s="51">
        <v>75.3</v>
      </c>
      <c r="BA208" s="42">
        <v>0</v>
      </c>
      <c r="BB208" s="42">
        <v>2</v>
      </c>
      <c r="BC208" s="42" t="s">
        <v>375</v>
      </c>
      <c r="BD208" s="49" t="s">
        <v>1158</v>
      </c>
      <c r="BE208" s="49" t="s">
        <v>1155</v>
      </c>
      <c r="BF208" s="42" t="s">
        <v>356</v>
      </c>
      <c r="BG208" s="42"/>
      <c r="BH208" s="42">
        <v>0</v>
      </c>
      <c r="BI208" s="42" t="s">
        <v>357</v>
      </c>
      <c r="BJ208" s="42" t="s">
        <v>358</v>
      </c>
      <c r="BK208" s="57">
        <v>44778</v>
      </c>
      <c r="BL208" s="42" t="s">
        <v>317</v>
      </c>
      <c r="BM208" s="42" t="s">
        <v>317</v>
      </c>
      <c r="BN208" s="42"/>
      <c r="BO208" s="42"/>
      <c r="BP208" s="42" t="s">
        <v>359</v>
      </c>
      <c r="BQ208" s="42" t="s">
        <v>359</v>
      </c>
      <c r="BR208" s="42" t="s">
        <v>359</v>
      </c>
      <c r="BS208" s="42"/>
      <c r="BT208" s="42" t="s">
        <v>360</v>
      </c>
      <c r="BU208" s="42" t="s">
        <v>317</v>
      </c>
      <c r="BV208" s="42" t="s">
        <v>317</v>
      </c>
      <c r="BW208" s="42"/>
      <c r="BX208" s="42"/>
      <c r="BY208" s="42" t="s">
        <v>353</v>
      </c>
      <c r="BZ208" s="42" t="s">
        <v>353</v>
      </c>
      <c r="CA208" s="42"/>
      <c r="CB208" s="42" t="s">
        <v>353</v>
      </c>
      <c r="CC208" s="42"/>
      <c r="CD208" s="42"/>
      <c r="CE208" s="42"/>
      <c r="CF208" s="42"/>
      <c r="CG208" s="26" t="s">
        <v>1156</v>
      </c>
    </row>
    <row r="209" hidden="1" spans="1:85">
      <c r="A209" s="39">
        <v>718</v>
      </c>
      <c r="B209" s="42" t="s">
        <v>1159</v>
      </c>
      <c r="C209" s="46" t="s">
        <v>1160</v>
      </c>
      <c r="D209" s="42" t="s">
        <v>1161</v>
      </c>
      <c r="E209" s="43">
        <v>27.79494444</v>
      </c>
      <c r="F209" s="43">
        <v>-12.26811111</v>
      </c>
      <c r="G209" s="42" t="s">
        <v>337</v>
      </c>
      <c r="H209" s="37">
        <v>5.5</v>
      </c>
      <c r="I209" s="42" t="s">
        <v>338</v>
      </c>
      <c r="J209" s="42" t="s">
        <v>1092</v>
      </c>
      <c r="K209" s="42" t="s">
        <v>340</v>
      </c>
      <c r="L209" s="42" t="s">
        <v>317</v>
      </c>
      <c r="M209" s="42" t="s">
        <v>317</v>
      </c>
      <c r="N209" s="42" t="s">
        <v>402</v>
      </c>
      <c r="O209" s="42" t="s">
        <v>342</v>
      </c>
      <c r="P209" s="42" t="s">
        <v>413</v>
      </c>
      <c r="Q209" s="42" t="s">
        <v>320</v>
      </c>
      <c r="R209" s="42" t="s">
        <v>320</v>
      </c>
      <c r="S209" s="42" t="s">
        <v>321</v>
      </c>
      <c r="T209" s="42" t="s">
        <v>344</v>
      </c>
      <c r="U209" s="42" t="s">
        <v>323</v>
      </c>
      <c r="V209" s="52">
        <v>54</v>
      </c>
      <c r="W209" s="42" t="s">
        <v>325</v>
      </c>
      <c r="X209" s="42" t="s">
        <v>801</v>
      </c>
      <c r="Y209" s="42" t="s">
        <v>2</v>
      </c>
      <c r="Z209" s="42" t="s">
        <v>2</v>
      </c>
      <c r="AA209" s="42" t="s">
        <v>346</v>
      </c>
      <c r="AB209" s="42" t="s">
        <v>347</v>
      </c>
      <c r="AC209" s="42" t="s">
        <v>225</v>
      </c>
      <c r="AD209" s="42" t="s">
        <v>225</v>
      </c>
      <c r="AE209" s="42" t="s">
        <v>453</v>
      </c>
      <c r="AF209" s="42" t="s">
        <v>453</v>
      </c>
      <c r="AG209" s="42">
        <v>40</v>
      </c>
      <c r="AH209" s="42" t="s">
        <v>350</v>
      </c>
      <c r="AI209" s="42">
        <v>0</v>
      </c>
      <c r="AJ209" s="42" t="s">
        <v>351</v>
      </c>
      <c r="AK209" s="42">
        <v>0</v>
      </c>
      <c r="AL209" s="42">
        <v>600</v>
      </c>
      <c r="AM209" s="42" t="s">
        <v>332</v>
      </c>
      <c r="AN209" s="42" t="s">
        <v>352</v>
      </c>
      <c r="AO209" s="42">
        <v>400</v>
      </c>
      <c r="AP209" s="42" t="s">
        <v>333</v>
      </c>
      <c r="AQ209" s="42">
        <v>900</v>
      </c>
      <c r="AR209" s="42">
        <v>48</v>
      </c>
      <c r="AS209" s="42">
        <v>100</v>
      </c>
      <c r="AT209" s="42">
        <f>AQ209/AS209</f>
        <v>9</v>
      </c>
      <c r="AU209" s="42" t="s">
        <v>327</v>
      </c>
      <c r="AV209" s="42" t="s">
        <v>327</v>
      </c>
      <c r="AW209" s="42" t="s">
        <v>327</v>
      </c>
      <c r="AX209" s="42" t="s">
        <v>353</v>
      </c>
      <c r="AY209" s="42" t="s">
        <v>327</v>
      </c>
      <c r="AZ209" s="51">
        <v>220</v>
      </c>
      <c r="BA209" s="42">
        <v>210</v>
      </c>
      <c r="BB209" s="42">
        <v>7</v>
      </c>
      <c r="BC209" s="42" t="s">
        <v>1162</v>
      </c>
      <c r="BD209" s="49" t="s">
        <v>1159</v>
      </c>
      <c r="BE209" s="49" t="s">
        <v>1163</v>
      </c>
      <c r="BF209" s="42" t="s">
        <v>356</v>
      </c>
      <c r="BG209" s="42"/>
      <c r="BH209" s="42">
        <v>0</v>
      </c>
      <c r="BI209" s="42" t="s">
        <v>357</v>
      </c>
      <c r="BJ209" s="42" t="s">
        <v>358</v>
      </c>
      <c r="BK209" s="57">
        <v>44778</v>
      </c>
      <c r="BL209" s="42" t="s">
        <v>317</v>
      </c>
      <c r="BM209" s="42" t="s">
        <v>317</v>
      </c>
      <c r="BN209" s="42"/>
      <c r="BO209" s="42"/>
      <c r="BP209" s="42" t="s">
        <v>359</v>
      </c>
      <c r="BQ209" s="42" t="s">
        <v>359</v>
      </c>
      <c r="BR209" s="42" t="s">
        <v>359</v>
      </c>
      <c r="BS209" s="42"/>
      <c r="BT209" s="42" t="s">
        <v>360</v>
      </c>
      <c r="BU209" s="42" t="s">
        <v>317</v>
      </c>
      <c r="BV209" s="42" t="s">
        <v>317</v>
      </c>
      <c r="BW209" s="42"/>
      <c r="BX209" s="42"/>
      <c r="BY209" s="42" t="s">
        <v>353</v>
      </c>
      <c r="BZ209" s="42" t="s">
        <v>353</v>
      </c>
      <c r="CA209" s="42"/>
      <c r="CB209" s="42" t="s">
        <v>353</v>
      </c>
      <c r="CC209" s="42"/>
      <c r="CD209" s="42"/>
      <c r="CE209" s="42"/>
      <c r="CF209" s="42"/>
      <c r="CG209" s="26" t="s">
        <v>1160</v>
      </c>
    </row>
    <row r="210" hidden="1" spans="1:85">
      <c r="A210" s="39">
        <v>724</v>
      </c>
      <c r="B210" s="42" t="s">
        <v>1164</v>
      </c>
      <c r="C210" s="46" t="s">
        <v>1165</v>
      </c>
      <c r="D210" s="42" t="s">
        <v>1166</v>
      </c>
      <c r="E210" s="43">
        <v>28.5849</v>
      </c>
      <c r="F210" s="43">
        <v>-13.6477</v>
      </c>
      <c r="G210" s="42" t="s">
        <v>337</v>
      </c>
      <c r="H210" s="37">
        <v>4.5</v>
      </c>
      <c r="I210" s="42" t="s">
        <v>338</v>
      </c>
      <c r="J210" s="42" t="s">
        <v>1167</v>
      </c>
      <c r="K210" s="42" t="s">
        <v>317</v>
      </c>
      <c r="L210" s="42" t="s">
        <v>317</v>
      </c>
      <c r="M210" s="42" t="s">
        <v>317</v>
      </c>
      <c r="N210" s="42" t="s">
        <v>318</v>
      </c>
      <c r="O210" s="42" t="s">
        <v>319</v>
      </c>
      <c r="P210" s="42" t="s">
        <v>319</v>
      </c>
      <c r="Q210" s="42" t="s">
        <v>320</v>
      </c>
      <c r="R210" s="42" t="s">
        <v>320</v>
      </c>
      <c r="S210" s="42" t="s">
        <v>321</v>
      </c>
      <c r="T210" s="42" t="s">
        <v>344</v>
      </c>
      <c r="U210" s="42" t="s">
        <v>323</v>
      </c>
      <c r="V210" s="52">
        <v>30</v>
      </c>
      <c r="W210" s="42" t="s">
        <v>366</v>
      </c>
      <c r="X210" s="42" t="s">
        <v>345</v>
      </c>
      <c r="Y210" s="42" t="s">
        <v>2</v>
      </c>
      <c r="Z210" s="42" t="s">
        <v>2</v>
      </c>
      <c r="AA210" s="42" t="s">
        <v>328</v>
      </c>
      <c r="AB210" s="42" t="s">
        <v>347</v>
      </c>
      <c r="AC210" s="42" t="s">
        <v>348</v>
      </c>
      <c r="AD210" s="42" t="s">
        <v>348</v>
      </c>
      <c r="AE210" s="42" t="s">
        <v>726</v>
      </c>
      <c r="AF210" s="42" t="s">
        <v>726</v>
      </c>
      <c r="AG210" s="42">
        <v>30</v>
      </c>
      <c r="AH210" s="42" t="s">
        <v>727</v>
      </c>
      <c r="AI210" s="42">
        <v>0</v>
      </c>
      <c r="AJ210" s="42" t="s">
        <v>370</v>
      </c>
      <c r="AK210" s="42">
        <v>0</v>
      </c>
      <c r="AL210" s="42">
        <v>2000</v>
      </c>
      <c r="AM210" s="42" t="s">
        <v>332</v>
      </c>
      <c r="AN210" s="42" t="s">
        <v>352</v>
      </c>
      <c r="AO210" s="42">
        <v>400</v>
      </c>
      <c r="AP210" s="42" t="s">
        <v>439</v>
      </c>
      <c r="AQ210" s="42">
        <v>1200</v>
      </c>
      <c r="AR210" s="42">
        <v>2</v>
      </c>
      <c r="AS210" s="42">
        <v>600</v>
      </c>
      <c r="AT210" s="42">
        <v>48</v>
      </c>
      <c r="AU210" s="42" t="s">
        <v>385</v>
      </c>
      <c r="AV210" s="42" t="s">
        <v>385</v>
      </c>
      <c r="AW210" s="42">
        <v>18000</v>
      </c>
      <c r="AX210" s="42">
        <v>18000</v>
      </c>
      <c r="AY210" s="42">
        <v>2</v>
      </c>
      <c r="AZ210" s="51">
        <v>59.968</v>
      </c>
      <c r="BA210" s="42">
        <v>0</v>
      </c>
      <c r="BB210" s="42">
        <v>1</v>
      </c>
      <c r="BC210" s="42" t="s">
        <v>525</v>
      </c>
      <c r="BD210" s="49">
        <v>0</v>
      </c>
      <c r="BE210" s="49" t="s">
        <v>1164</v>
      </c>
      <c r="BF210" s="42">
        <v>0</v>
      </c>
      <c r="BG210" s="42"/>
      <c r="BH210" s="42">
        <v>0</v>
      </c>
      <c r="BI210" s="42" t="s">
        <v>357</v>
      </c>
      <c r="BJ210" s="42" t="s">
        <v>358</v>
      </c>
      <c r="BK210" s="57">
        <v>44778</v>
      </c>
      <c r="BL210" s="42" t="s">
        <v>317</v>
      </c>
      <c r="BM210" s="42" t="s">
        <v>317</v>
      </c>
      <c r="BN210" s="42"/>
      <c r="BO210" s="42"/>
      <c r="BP210" s="42" t="s">
        <v>359</v>
      </c>
      <c r="BQ210" s="42" t="s">
        <v>359</v>
      </c>
      <c r="BR210" s="42" t="s">
        <v>359</v>
      </c>
      <c r="BS210" s="42"/>
      <c r="BT210" s="42" t="s">
        <v>360</v>
      </c>
      <c r="BU210" s="42" t="s">
        <v>317</v>
      </c>
      <c r="BV210" s="42" t="s">
        <v>317</v>
      </c>
      <c r="BW210" s="42"/>
      <c r="BX210" s="42"/>
      <c r="BY210" s="42" t="s">
        <v>353</v>
      </c>
      <c r="BZ210" s="42" t="s">
        <v>353</v>
      </c>
      <c r="CA210" s="42"/>
      <c r="CB210" s="42" t="s">
        <v>353</v>
      </c>
      <c r="CC210" s="42"/>
      <c r="CD210" s="42"/>
      <c r="CE210" s="42"/>
      <c r="CF210" s="42"/>
      <c r="CG210" s="26" t="s">
        <v>1165</v>
      </c>
    </row>
    <row r="211" hidden="1" spans="1:85">
      <c r="A211" s="34">
        <v>855</v>
      </c>
      <c r="B211" s="42" t="s">
        <v>1168</v>
      </c>
      <c r="C211" s="46" t="s">
        <v>1169</v>
      </c>
      <c r="D211" s="61" t="s">
        <v>545</v>
      </c>
      <c r="E211" s="43">
        <v>28.4201</v>
      </c>
      <c r="F211" s="43">
        <v>-13.1351</v>
      </c>
      <c r="G211" s="42" t="s">
        <v>337</v>
      </c>
      <c r="H211" s="37">
        <v>2.5</v>
      </c>
      <c r="I211" s="42" t="s">
        <v>338</v>
      </c>
      <c r="J211" s="42" t="s">
        <v>581</v>
      </c>
      <c r="K211" s="42" t="s">
        <v>317</v>
      </c>
      <c r="L211" s="42" t="s">
        <v>317</v>
      </c>
      <c r="M211" s="42" t="s">
        <v>317</v>
      </c>
      <c r="N211" s="42" t="s">
        <v>341</v>
      </c>
      <c r="O211" s="42" t="s">
        <v>319</v>
      </c>
      <c r="P211" s="42" t="s">
        <v>319</v>
      </c>
      <c r="Q211" s="42" t="s">
        <v>381</v>
      </c>
      <c r="R211" s="42" t="s">
        <v>381</v>
      </c>
      <c r="S211" s="42" t="s">
        <v>321</v>
      </c>
      <c r="T211" s="42" t="s">
        <v>344</v>
      </c>
      <c r="U211" s="42" t="s">
        <v>323</v>
      </c>
      <c r="V211" s="52">
        <v>64</v>
      </c>
      <c r="W211" s="42" t="s">
        <v>325</v>
      </c>
      <c r="X211" s="42" t="s">
        <v>546</v>
      </c>
      <c r="Y211" s="42" t="s">
        <v>2</v>
      </c>
      <c r="Z211" s="42" t="s">
        <v>2</v>
      </c>
      <c r="AA211" s="42" t="s">
        <v>328</v>
      </c>
      <c r="AB211" s="42" t="s">
        <v>347</v>
      </c>
      <c r="AC211" s="42" t="s">
        <v>348</v>
      </c>
      <c r="AD211" s="42" t="s">
        <v>348</v>
      </c>
      <c r="AE211" s="42" t="s">
        <v>382</v>
      </c>
      <c r="AF211" s="42" t="s">
        <v>382</v>
      </c>
      <c r="AG211" s="42">
        <v>20</v>
      </c>
      <c r="AH211" s="42" t="s">
        <v>350</v>
      </c>
      <c r="AI211" s="42">
        <v>0</v>
      </c>
      <c r="AJ211" s="42" t="s">
        <v>370</v>
      </c>
      <c r="AK211" s="42">
        <v>0</v>
      </c>
      <c r="AL211" s="42">
        <v>1000</v>
      </c>
      <c r="AM211" s="42" t="s">
        <v>332</v>
      </c>
      <c r="AN211" s="42" t="s">
        <v>352</v>
      </c>
      <c r="AO211" s="42">
        <v>400</v>
      </c>
      <c r="AP211" s="42" t="s">
        <v>333</v>
      </c>
      <c r="AQ211" s="42">
        <v>500</v>
      </c>
      <c r="AR211" s="42">
        <v>48</v>
      </c>
      <c r="AS211" s="42">
        <v>100</v>
      </c>
      <c r="AT211" s="42">
        <f>AQ211/AS211</f>
        <v>5</v>
      </c>
      <c r="AU211" s="42" t="s">
        <v>327</v>
      </c>
      <c r="AV211" s="42" t="s">
        <v>327</v>
      </c>
      <c r="AW211" s="42" t="s">
        <v>327</v>
      </c>
      <c r="AX211" s="42">
        <v>18000</v>
      </c>
      <c r="AY211" s="42" t="s">
        <v>327</v>
      </c>
      <c r="AZ211" s="51">
        <v>82.142</v>
      </c>
      <c r="BA211" s="42">
        <v>0</v>
      </c>
      <c r="BB211" s="42">
        <v>1</v>
      </c>
      <c r="BC211" s="42" t="s">
        <v>525</v>
      </c>
      <c r="BD211" s="49">
        <v>0</v>
      </c>
      <c r="BE211" s="49" t="s">
        <v>1168</v>
      </c>
      <c r="BF211" s="42">
        <v>0</v>
      </c>
      <c r="BG211" s="42"/>
      <c r="BH211" s="42">
        <v>0</v>
      </c>
      <c r="BI211" s="42" t="s">
        <v>1142</v>
      </c>
      <c r="BJ211" s="42" t="s">
        <v>358</v>
      </c>
      <c r="BK211" s="57">
        <v>44778</v>
      </c>
      <c r="BL211" s="42" t="s">
        <v>317</v>
      </c>
      <c r="BM211" s="42" t="s">
        <v>317</v>
      </c>
      <c r="BN211" s="42"/>
      <c r="BO211" s="42"/>
      <c r="BP211" s="42" t="s">
        <v>359</v>
      </c>
      <c r="BQ211" s="42" t="s">
        <v>359</v>
      </c>
      <c r="BR211" s="42" t="s">
        <v>359</v>
      </c>
      <c r="BS211" s="42"/>
      <c r="BT211" s="42" t="s">
        <v>360</v>
      </c>
      <c r="BU211" s="42" t="s">
        <v>317</v>
      </c>
      <c r="BV211" s="42" t="s">
        <v>317</v>
      </c>
      <c r="BW211" s="42"/>
      <c r="BX211" s="42"/>
      <c r="BY211" s="42" t="s">
        <v>353</v>
      </c>
      <c r="BZ211" s="42" t="s">
        <v>353</v>
      </c>
      <c r="CA211" s="42"/>
      <c r="CB211" s="42" t="s">
        <v>353</v>
      </c>
      <c r="CC211" s="42"/>
      <c r="CD211" s="42"/>
      <c r="CE211" s="42"/>
      <c r="CF211" s="42"/>
      <c r="CG211" s="26" t="s">
        <v>1169</v>
      </c>
    </row>
    <row r="212" hidden="1" spans="1:85">
      <c r="A212" s="34">
        <v>1221</v>
      </c>
      <c r="B212" s="42" t="s">
        <v>1170</v>
      </c>
      <c r="C212" s="46" t="s">
        <v>1171</v>
      </c>
      <c r="D212" s="42" t="s">
        <v>1172</v>
      </c>
      <c r="E212" s="43">
        <v>27.7504</v>
      </c>
      <c r="F212" s="43">
        <v>-13.67398</v>
      </c>
      <c r="G212" s="42" t="s">
        <v>337</v>
      </c>
      <c r="H212" s="37">
        <v>2</v>
      </c>
      <c r="I212" s="42" t="s">
        <v>338</v>
      </c>
      <c r="J212" s="42" t="s">
        <v>936</v>
      </c>
      <c r="K212" s="42" t="s">
        <v>317</v>
      </c>
      <c r="L212" s="42" t="s">
        <v>317</v>
      </c>
      <c r="M212" s="42" t="s">
        <v>317</v>
      </c>
      <c r="N212" s="42" t="s">
        <v>318</v>
      </c>
      <c r="O212" s="42" t="s">
        <v>364</v>
      </c>
      <c r="P212" s="42" t="s">
        <v>365</v>
      </c>
      <c r="Q212" s="42" t="s">
        <v>320</v>
      </c>
      <c r="R212" s="42" t="s">
        <v>320</v>
      </c>
      <c r="S212" s="42" t="s">
        <v>321</v>
      </c>
      <c r="T212" s="42" t="s">
        <v>344</v>
      </c>
      <c r="U212" s="42" t="s">
        <v>323</v>
      </c>
      <c r="V212" s="52">
        <v>66</v>
      </c>
      <c r="W212" s="42" t="s">
        <v>325</v>
      </c>
      <c r="X212" s="42" t="s">
        <v>546</v>
      </c>
      <c r="Y212" s="42" t="s">
        <v>2</v>
      </c>
      <c r="Z212" s="42" t="s">
        <v>2</v>
      </c>
      <c r="AA212" s="42" t="s">
        <v>346</v>
      </c>
      <c r="AB212" s="42" t="s">
        <v>347</v>
      </c>
      <c r="AC212" s="42" t="s">
        <v>348</v>
      </c>
      <c r="AD212" s="42" t="s">
        <v>348</v>
      </c>
      <c r="AE212" s="42" t="s">
        <v>368</v>
      </c>
      <c r="AF212" s="42" t="s">
        <v>368</v>
      </c>
      <c r="AG212" s="42">
        <v>16</v>
      </c>
      <c r="AH212" s="42" t="s">
        <v>368</v>
      </c>
      <c r="AI212" s="42" t="s">
        <v>369</v>
      </c>
      <c r="AJ212" s="42" t="s">
        <v>370</v>
      </c>
      <c r="AK212" s="42">
        <v>0</v>
      </c>
      <c r="AL212" s="42">
        <v>600</v>
      </c>
      <c r="AM212" s="42" t="s">
        <v>371</v>
      </c>
      <c r="AN212" s="42" t="s">
        <v>372</v>
      </c>
      <c r="AO212" s="42">
        <v>250</v>
      </c>
      <c r="AP212" s="42" t="s">
        <v>503</v>
      </c>
      <c r="AQ212" s="42">
        <v>1056</v>
      </c>
      <c r="AR212" s="42">
        <v>12</v>
      </c>
      <c r="AS212" s="42">
        <v>176</v>
      </c>
      <c r="AT212" s="42">
        <v>24</v>
      </c>
      <c r="AU212" s="42" t="s">
        <v>327</v>
      </c>
      <c r="AV212" s="42" t="s">
        <v>327</v>
      </c>
      <c r="AW212" s="42" t="s">
        <v>327</v>
      </c>
      <c r="AX212" s="42" t="s">
        <v>353</v>
      </c>
      <c r="AY212" s="42" t="s">
        <v>327</v>
      </c>
      <c r="AZ212" s="51">
        <v>22</v>
      </c>
      <c r="BA212" s="42">
        <v>0</v>
      </c>
      <c r="BB212" s="42">
        <v>2</v>
      </c>
      <c r="BC212" s="42" t="s">
        <v>615</v>
      </c>
      <c r="BD212" s="49" t="s">
        <v>1170</v>
      </c>
      <c r="BE212" s="49">
        <v>0</v>
      </c>
      <c r="BF212" s="42" t="s">
        <v>356</v>
      </c>
      <c r="BG212" s="42"/>
      <c r="BH212" s="42">
        <v>0</v>
      </c>
      <c r="BI212" s="42" t="s">
        <v>357</v>
      </c>
      <c r="BJ212" s="42" t="s">
        <v>358</v>
      </c>
      <c r="BK212" s="57">
        <v>44778</v>
      </c>
      <c r="BL212" s="42" t="s">
        <v>317</v>
      </c>
      <c r="BM212" s="42" t="s">
        <v>317</v>
      </c>
      <c r="BN212" s="42"/>
      <c r="BO212" s="42"/>
      <c r="BP212" s="42" t="s">
        <v>359</v>
      </c>
      <c r="BQ212" s="42" t="s">
        <v>359</v>
      </c>
      <c r="BR212" s="42" t="s">
        <v>359</v>
      </c>
      <c r="BS212" s="42"/>
      <c r="BT212" s="42" t="s">
        <v>360</v>
      </c>
      <c r="BU212" s="42" t="s">
        <v>317</v>
      </c>
      <c r="BV212" s="42" t="s">
        <v>317</v>
      </c>
      <c r="BW212" s="42"/>
      <c r="BX212" s="42"/>
      <c r="BY212" s="42" t="s">
        <v>353</v>
      </c>
      <c r="BZ212" s="42" t="s">
        <v>353</v>
      </c>
      <c r="CA212" s="42"/>
      <c r="CB212" s="42" t="s">
        <v>353</v>
      </c>
      <c r="CC212" s="42"/>
      <c r="CD212" s="42"/>
      <c r="CE212" s="42"/>
      <c r="CF212" s="42"/>
      <c r="CG212" s="26" t="s">
        <v>1171</v>
      </c>
    </row>
    <row r="213" hidden="1" spans="1:85">
      <c r="A213" s="34">
        <v>1151</v>
      </c>
      <c r="B213" s="42" t="s">
        <v>1173</v>
      </c>
      <c r="C213" s="46" t="s">
        <v>1174</v>
      </c>
      <c r="D213" s="42" t="s">
        <v>1175</v>
      </c>
      <c r="E213" s="43">
        <v>28.3212</v>
      </c>
      <c r="F213" s="43">
        <v>-13.0999</v>
      </c>
      <c r="G213" s="42" t="s">
        <v>337</v>
      </c>
      <c r="H213" s="37">
        <v>2.5</v>
      </c>
      <c r="I213" s="42" t="s">
        <v>338</v>
      </c>
      <c r="J213" s="42" t="s">
        <v>581</v>
      </c>
      <c r="K213" s="42" t="s">
        <v>317</v>
      </c>
      <c r="L213" s="42" t="s">
        <v>317</v>
      </c>
      <c r="M213" s="42" t="s">
        <v>317</v>
      </c>
      <c r="N213" s="42" t="s">
        <v>402</v>
      </c>
      <c r="O213" s="42" t="s">
        <v>319</v>
      </c>
      <c r="P213" s="42" t="s">
        <v>319</v>
      </c>
      <c r="Q213" s="42" t="s">
        <v>381</v>
      </c>
      <c r="R213" s="42" t="s">
        <v>320</v>
      </c>
      <c r="S213" s="42" t="s">
        <v>321</v>
      </c>
      <c r="T213" s="42" t="s">
        <v>344</v>
      </c>
      <c r="U213" s="42" t="s">
        <v>323</v>
      </c>
      <c r="V213" s="52">
        <v>45</v>
      </c>
      <c r="W213" s="42" t="s">
        <v>366</v>
      </c>
      <c r="X213" s="42" t="s">
        <v>546</v>
      </c>
      <c r="Y213" s="42" t="s">
        <v>2</v>
      </c>
      <c r="Z213" s="42" t="s">
        <v>2</v>
      </c>
      <c r="AA213" s="42" t="s">
        <v>328</v>
      </c>
      <c r="AB213" s="42" t="s">
        <v>347</v>
      </c>
      <c r="AC213" s="42" t="s">
        <v>348</v>
      </c>
      <c r="AD213" s="42" t="s">
        <v>348</v>
      </c>
      <c r="AE213" s="42" t="s">
        <v>349</v>
      </c>
      <c r="AF213" s="42" t="s">
        <v>349</v>
      </c>
      <c r="AG213" s="42">
        <v>20</v>
      </c>
      <c r="AH213" s="42" t="s">
        <v>350</v>
      </c>
      <c r="AI213" s="42">
        <v>0</v>
      </c>
      <c r="AJ213" s="42" t="s">
        <v>351</v>
      </c>
      <c r="AK213" s="42">
        <v>0</v>
      </c>
      <c r="AL213" s="42">
        <v>600</v>
      </c>
      <c r="AM213" s="42" t="s">
        <v>332</v>
      </c>
      <c r="AN213" s="42" t="s">
        <v>352</v>
      </c>
      <c r="AO213" s="42">
        <v>400</v>
      </c>
      <c r="AP213" s="42" t="s">
        <v>439</v>
      </c>
      <c r="AQ213" s="42">
        <v>600</v>
      </c>
      <c r="AR213" s="42">
        <v>2</v>
      </c>
      <c r="AS213" s="42">
        <v>600</v>
      </c>
      <c r="AT213" s="42">
        <v>24</v>
      </c>
      <c r="AU213" s="42" t="s">
        <v>448</v>
      </c>
      <c r="AV213" s="42" t="s">
        <v>448</v>
      </c>
      <c r="AW213" s="42">
        <v>18000</v>
      </c>
      <c r="AX213" s="42">
        <v>18000</v>
      </c>
      <c r="AY213" s="42">
        <v>2</v>
      </c>
      <c r="AZ213" s="51">
        <v>47.917</v>
      </c>
      <c r="BA213" s="42">
        <v>0</v>
      </c>
      <c r="BB213" s="42">
        <v>1</v>
      </c>
      <c r="BC213" s="42" t="s">
        <v>525</v>
      </c>
      <c r="BD213" s="49">
        <v>0</v>
      </c>
      <c r="BE213" s="49" t="s">
        <v>1173</v>
      </c>
      <c r="BF213" s="42">
        <v>0</v>
      </c>
      <c r="BG213" s="42"/>
      <c r="BH213" s="42">
        <v>0</v>
      </c>
      <c r="BI213" s="42" t="s">
        <v>357</v>
      </c>
      <c r="BJ213" s="42" t="s">
        <v>358</v>
      </c>
      <c r="BK213" s="57">
        <v>44778</v>
      </c>
      <c r="BL213" s="42" t="s">
        <v>317</v>
      </c>
      <c r="BM213" s="42" t="s">
        <v>317</v>
      </c>
      <c r="BN213" s="42"/>
      <c r="BO213" s="42"/>
      <c r="BP213" s="42" t="s">
        <v>359</v>
      </c>
      <c r="BQ213" s="42" t="s">
        <v>359</v>
      </c>
      <c r="BR213" s="42" t="s">
        <v>359</v>
      </c>
      <c r="BS213" s="42"/>
      <c r="BT213" s="42" t="s">
        <v>360</v>
      </c>
      <c r="BU213" s="42" t="s">
        <v>317</v>
      </c>
      <c r="BV213" s="42" t="s">
        <v>317</v>
      </c>
      <c r="BW213" s="42"/>
      <c r="BX213" s="42"/>
      <c r="BY213" s="42" t="s">
        <v>353</v>
      </c>
      <c r="BZ213" s="42" t="s">
        <v>353</v>
      </c>
      <c r="CA213" s="42"/>
      <c r="CB213" s="42" t="s">
        <v>353</v>
      </c>
      <c r="CC213" s="42"/>
      <c r="CD213" s="42"/>
      <c r="CE213" s="42"/>
      <c r="CF213" s="42"/>
      <c r="CG213" s="26" t="s">
        <v>1174</v>
      </c>
    </row>
    <row r="214" hidden="1" spans="1:85">
      <c r="A214" s="34">
        <v>757</v>
      </c>
      <c r="B214" s="42" t="s">
        <v>1176</v>
      </c>
      <c r="C214" s="46" t="s">
        <v>1177</v>
      </c>
      <c r="D214" s="42" t="s">
        <v>1178</v>
      </c>
      <c r="E214" s="43">
        <v>27.4895</v>
      </c>
      <c r="F214" s="43">
        <v>-12.474825</v>
      </c>
      <c r="G214" s="42" t="s">
        <v>337</v>
      </c>
      <c r="H214" s="37">
        <v>2.5</v>
      </c>
      <c r="I214" s="42" t="s">
        <v>338</v>
      </c>
      <c r="J214" s="42" t="s">
        <v>994</v>
      </c>
      <c r="K214" s="42" t="s">
        <v>317</v>
      </c>
      <c r="L214" s="42" t="s">
        <v>340</v>
      </c>
      <c r="M214" s="42" t="s">
        <v>317</v>
      </c>
      <c r="N214" s="42" t="s">
        <v>318</v>
      </c>
      <c r="O214" s="42" t="s">
        <v>364</v>
      </c>
      <c r="P214" s="42" t="s">
        <v>365</v>
      </c>
      <c r="Q214" s="42" t="s">
        <v>381</v>
      </c>
      <c r="R214" s="42" t="s">
        <v>381</v>
      </c>
      <c r="S214" s="42" t="s">
        <v>321</v>
      </c>
      <c r="T214" s="42" t="s">
        <v>344</v>
      </c>
      <c r="U214" s="42" t="s">
        <v>323</v>
      </c>
      <c r="V214" s="52">
        <v>66</v>
      </c>
      <c r="W214" s="42" t="s">
        <v>366</v>
      </c>
      <c r="X214" s="42" t="s">
        <v>801</v>
      </c>
      <c r="Y214" s="42" t="s">
        <v>2</v>
      </c>
      <c r="Z214" s="42" t="s">
        <v>2</v>
      </c>
      <c r="AA214" s="42" t="s">
        <v>346</v>
      </c>
      <c r="AB214" s="42" t="s">
        <v>347</v>
      </c>
      <c r="AC214" s="42" t="s">
        <v>225</v>
      </c>
      <c r="AD214" s="42" t="s">
        <v>225</v>
      </c>
      <c r="AE214" s="42" t="s">
        <v>476</v>
      </c>
      <c r="AF214" s="42" t="s">
        <v>476</v>
      </c>
      <c r="AG214" s="42">
        <v>20</v>
      </c>
      <c r="AH214" s="42" t="s">
        <v>350</v>
      </c>
      <c r="AI214" s="42">
        <v>0</v>
      </c>
      <c r="AJ214" s="42" t="s">
        <v>351</v>
      </c>
      <c r="AK214" s="42">
        <v>0</v>
      </c>
      <c r="AL214" s="42">
        <v>1000</v>
      </c>
      <c r="AM214" s="42" t="s">
        <v>371</v>
      </c>
      <c r="AN214" s="42" t="s">
        <v>372</v>
      </c>
      <c r="AO214" s="42">
        <v>250</v>
      </c>
      <c r="AP214" s="42" t="s">
        <v>384</v>
      </c>
      <c r="AQ214" s="42">
        <v>600</v>
      </c>
      <c r="AR214" s="42">
        <v>2</v>
      </c>
      <c r="AS214" s="42">
        <v>600</v>
      </c>
      <c r="AT214" s="42">
        <v>24</v>
      </c>
      <c r="AU214" s="42" t="s">
        <v>385</v>
      </c>
      <c r="AV214" s="42" t="s">
        <v>385</v>
      </c>
      <c r="AW214" s="42">
        <v>18000</v>
      </c>
      <c r="AX214" s="42">
        <v>18000</v>
      </c>
      <c r="AY214" s="42">
        <v>2</v>
      </c>
      <c r="AZ214" s="51">
        <v>62.4</v>
      </c>
      <c r="BA214" s="42">
        <v>0</v>
      </c>
      <c r="BB214" s="42">
        <v>2</v>
      </c>
      <c r="BC214" s="42" t="s">
        <v>375</v>
      </c>
      <c r="BD214" s="49" t="s">
        <v>1176</v>
      </c>
      <c r="BE214" s="49" t="s">
        <v>1179</v>
      </c>
      <c r="BF214" s="42" t="s">
        <v>356</v>
      </c>
      <c r="BG214" s="42"/>
      <c r="BH214" s="42">
        <v>0</v>
      </c>
      <c r="BI214" s="42" t="s">
        <v>357</v>
      </c>
      <c r="BJ214" s="42" t="s">
        <v>358</v>
      </c>
      <c r="BK214" s="57">
        <v>44778</v>
      </c>
      <c r="BL214" s="42" t="s">
        <v>340</v>
      </c>
      <c r="BM214" s="42" t="s">
        <v>340</v>
      </c>
      <c r="BN214" s="42"/>
      <c r="BO214" s="42">
        <v>1</v>
      </c>
      <c r="BP214" s="42" t="s">
        <v>359</v>
      </c>
      <c r="BQ214" s="42" t="s">
        <v>359</v>
      </c>
      <c r="BR214" s="42" t="s">
        <v>562</v>
      </c>
      <c r="BS214" s="42"/>
      <c r="BT214" s="42" t="s">
        <v>360</v>
      </c>
      <c r="BU214" s="42" t="s">
        <v>317</v>
      </c>
      <c r="BV214" s="42" t="s">
        <v>317</v>
      </c>
      <c r="BW214" s="42"/>
      <c r="BX214" s="42"/>
      <c r="BY214" s="42" t="s">
        <v>353</v>
      </c>
      <c r="BZ214" s="42" t="s">
        <v>353</v>
      </c>
      <c r="CA214" s="42"/>
      <c r="CB214" s="42" t="s">
        <v>353</v>
      </c>
      <c r="CC214" s="42"/>
      <c r="CD214" s="42"/>
      <c r="CE214" s="42"/>
      <c r="CF214" s="42"/>
      <c r="CG214" s="26" t="s">
        <v>1177</v>
      </c>
    </row>
    <row r="215" hidden="1" spans="1:85">
      <c r="A215" s="39">
        <v>1198</v>
      </c>
      <c r="B215" s="42" t="s">
        <v>1180</v>
      </c>
      <c r="C215" s="46" t="s">
        <v>1181</v>
      </c>
      <c r="D215" s="42" t="s">
        <v>663</v>
      </c>
      <c r="E215" s="43">
        <v>28.2493</v>
      </c>
      <c r="F215" s="43">
        <v>-12.5509</v>
      </c>
      <c r="G215" s="42" t="s">
        <v>337</v>
      </c>
      <c r="H215" s="37">
        <v>4.5</v>
      </c>
      <c r="I215" s="42" t="s">
        <v>338</v>
      </c>
      <c r="J215" s="42" t="s">
        <v>908</v>
      </c>
      <c r="K215" s="42" t="s">
        <v>317</v>
      </c>
      <c r="L215" s="42" t="s">
        <v>317</v>
      </c>
      <c r="M215" s="42" t="s">
        <v>317</v>
      </c>
      <c r="N215" s="42" t="s">
        <v>341</v>
      </c>
      <c r="O215" s="42" t="s">
        <v>319</v>
      </c>
      <c r="P215" s="42" t="s">
        <v>319</v>
      </c>
      <c r="Q215" s="42"/>
      <c r="R215" s="42" t="s">
        <v>390</v>
      </c>
      <c r="S215" s="42" t="s">
        <v>321</v>
      </c>
      <c r="T215" s="42" t="s">
        <v>344</v>
      </c>
      <c r="U215" s="42" t="s">
        <v>323</v>
      </c>
      <c r="V215" s="52">
        <v>50</v>
      </c>
      <c r="W215" s="42" t="s">
        <v>366</v>
      </c>
      <c r="X215" s="42" t="s">
        <v>801</v>
      </c>
      <c r="Y215" s="42" t="s">
        <v>2</v>
      </c>
      <c r="Z215" s="42" t="s">
        <v>2</v>
      </c>
      <c r="AA215" s="42" t="s">
        <v>328</v>
      </c>
      <c r="AB215" s="42" t="s">
        <v>347</v>
      </c>
      <c r="AC215" s="42" t="s">
        <v>225</v>
      </c>
      <c r="AD215" s="42" t="s">
        <v>225</v>
      </c>
      <c r="AE215" s="42" t="s">
        <v>476</v>
      </c>
      <c r="AF215" s="42" t="s">
        <v>476</v>
      </c>
      <c r="AG215" s="42">
        <v>30</v>
      </c>
      <c r="AH215" s="42" t="s">
        <v>350</v>
      </c>
      <c r="AI215" s="42">
        <v>0</v>
      </c>
      <c r="AJ215" s="42" t="s">
        <v>351</v>
      </c>
      <c r="AK215" s="42">
        <v>0</v>
      </c>
      <c r="AL215" s="42">
        <v>1000</v>
      </c>
      <c r="AM215" s="42" t="s">
        <v>332</v>
      </c>
      <c r="AN215" s="42" t="s">
        <v>352</v>
      </c>
      <c r="AO215" s="42">
        <v>400</v>
      </c>
      <c r="AP215" s="42" t="s">
        <v>439</v>
      </c>
      <c r="AQ215" s="42">
        <v>1200</v>
      </c>
      <c r="AR215" s="42">
        <v>2</v>
      </c>
      <c r="AS215" s="42">
        <v>600</v>
      </c>
      <c r="AT215" s="42">
        <v>48</v>
      </c>
      <c r="AU215" s="42" t="s">
        <v>385</v>
      </c>
      <c r="AV215" s="42" t="s">
        <v>385</v>
      </c>
      <c r="AW215" s="42">
        <v>18000</v>
      </c>
      <c r="AX215" s="42">
        <v>18000</v>
      </c>
      <c r="AY215" s="42">
        <v>4</v>
      </c>
      <c r="AZ215" s="51">
        <v>97.734</v>
      </c>
      <c r="BA215" s="42">
        <v>0</v>
      </c>
      <c r="BB215" s="42">
        <v>2</v>
      </c>
      <c r="BC215" s="42" t="s">
        <v>1128</v>
      </c>
      <c r="BD215" s="49">
        <v>0</v>
      </c>
      <c r="BE215" s="49" t="s">
        <v>1180</v>
      </c>
      <c r="BF215" s="42">
        <v>0</v>
      </c>
      <c r="BG215" s="42"/>
      <c r="BH215" s="42">
        <v>0</v>
      </c>
      <c r="BI215" s="42" t="s">
        <v>357</v>
      </c>
      <c r="BJ215" s="42" t="s">
        <v>358</v>
      </c>
      <c r="BK215" s="57">
        <v>44778</v>
      </c>
      <c r="BL215" s="42" t="s">
        <v>317</v>
      </c>
      <c r="BM215" s="42" t="s">
        <v>317</v>
      </c>
      <c r="BN215" s="42"/>
      <c r="BO215" s="42"/>
      <c r="BP215" s="42" t="s">
        <v>359</v>
      </c>
      <c r="BQ215" s="42" t="s">
        <v>359</v>
      </c>
      <c r="BR215" s="42" t="s">
        <v>359</v>
      </c>
      <c r="BS215" s="42"/>
      <c r="BT215" s="42" t="s">
        <v>360</v>
      </c>
      <c r="BU215" s="42" t="s">
        <v>317</v>
      </c>
      <c r="BV215" s="42" t="s">
        <v>317</v>
      </c>
      <c r="BW215" s="42"/>
      <c r="BX215" s="42"/>
      <c r="BY215" s="42" t="s">
        <v>353</v>
      </c>
      <c r="BZ215" s="42" t="s">
        <v>353</v>
      </c>
      <c r="CA215" s="42"/>
      <c r="CB215" s="42" t="s">
        <v>353</v>
      </c>
      <c r="CC215" s="42"/>
      <c r="CD215" s="42"/>
      <c r="CE215" s="42"/>
      <c r="CF215" s="42"/>
      <c r="CG215" s="26" t="s">
        <v>1181</v>
      </c>
    </row>
    <row r="216" hidden="1" spans="1:85">
      <c r="A216" s="34">
        <v>1707</v>
      </c>
      <c r="B216" s="42" t="s">
        <v>1182</v>
      </c>
      <c r="C216" s="46" t="s">
        <v>1183</v>
      </c>
      <c r="D216" s="42" t="s">
        <v>1184</v>
      </c>
      <c r="E216" s="43">
        <v>27.37174</v>
      </c>
      <c r="F216" s="43">
        <v>-12.89748</v>
      </c>
      <c r="G216" s="42" t="s">
        <v>337</v>
      </c>
      <c r="H216" s="37">
        <v>1.5</v>
      </c>
      <c r="I216" s="42" t="s">
        <v>338</v>
      </c>
      <c r="J216" s="42" t="s">
        <v>861</v>
      </c>
      <c r="K216" s="42" t="s">
        <v>317</v>
      </c>
      <c r="L216" s="42" t="s">
        <v>317</v>
      </c>
      <c r="M216" s="42" t="s">
        <v>317</v>
      </c>
      <c r="N216" s="42" t="s">
        <v>318</v>
      </c>
      <c r="O216" s="42" t="s">
        <v>364</v>
      </c>
      <c r="P216" s="42" t="s">
        <v>365</v>
      </c>
      <c r="Q216" s="42" t="s">
        <v>320</v>
      </c>
      <c r="R216" s="42" t="s">
        <v>320</v>
      </c>
      <c r="S216" s="42" t="s">
        <v>321</v>
      </c>
      <c r="T216" s="42" t="s">
        <v>344</v>
      </c>
      <c r="U216" s="42" t="s">
        <v>323</v>
      </c>
      <c r="V216" s="52">
        <v>60</v>
      </c>
      <c r="W216" s="42" t="s">
        <v>325</v>
      </c>
      <c r="X216" s="42" t="s">
        <v>620</v>
      </c>
      <c r="Y216" s="42" t="s">
        <v>2</v>
      </c>
      <c r="Z216" s="42" t="s">
        <v>2</v>
      </c>
      <c r="AA216" s="42" t="s">
        <v>346</v>
      </c>
      <c r="AB216" s="42" t="s">
        <v>347</v>
      </c>
      <c r="AC216" s="42" t="s">
        <v>348</v>
      </c>
      <c r="AD216" s="42" t="s">
        <v>348</v>
      </c>
      <c r="AE216" s="42" t="s">
        <v>1185</v>
      </c>
      <c r="AF216" s="42" t="s">
        <v>1185</v>
      </c>
      <c r="AG216" s="42">
        <v>10</v>
      </c>
      <c r="AH216" s="42" t="s">
        <v>368</v>
      </c>
      <c r="AI216" s="42" t="s">
        <v>415</v>
      </c>
      <c r="AJ216" s="42" t="s">
        <v>351</v>
      </c>
      <c r="AK216" s="42">
        <v>0</v>
      </c>
      <c r="AL216" s="42">
        <v>600</v>
      </c>
      <c r="AM216" s="42" t="s">
        <v>371</v>
      </c>
      <c r="AN216" s="42" t="s">
        <v>372</v>
      </c>
      <c r="AO216" s="42">
        <v>250</v>
      </c>
      <c r="AP216" s="42" t="s">
        <v>524</v>
      </c>
      <c r="AQ216" s="42">
        <v>600</v>
      </c>
      <c r="AR216" s="42">
        <v>2</v>
      </c>
      <c r="AS216" s="42">
        <v>600</v>
      </c>
      <c r="AT216" s="42">
        <v>24</v>
      </c>
      <c r="AU216" s="42" t="s">
        <v>327</v>
      </c>
      <c r="AV216" s="42" t="s">
        <v>327</v>
      </c>
      <c r="AW216" s="42" t="s">
        <v>327</v>
      </c>
      <c r="AX216" s="42" t="s">
        <v>353</v>
      </c>
      <c r="AY216" s="42" t="s">
        <v>327</v>
      </c>
      <c r="AZ216" s="51">
        <v>45</v>
      </c>
      <c r="BA216" s="42">
        <v>0</v>
      </c>
      <c r="BB216" s="42">
        <v>1</v>
      </c>
      <c r="BC216" s="42" t="s">
        <v>346</v>
      </c>
      <c r="BD216" s="49" t="s">
        <v>1182</v>
      </c>
      <c r="BE216" s="49">
        <v>0</v>
      </c>
      <c r="BF216" s="42">
        <v>0</v>
      </c>
      <c r="BG216" s="42"/>
      <c r="BH216" s="42">
        <v>0</v>
      </c>
      <c r="BI216" s="42" t="s">
        <v>357</v>
      </c>
      <c r="BJ216" s="42" t="s">
        <v>358</v>
      </c>
      <c r="BK216" s="57">
        <v>44778</v>
      </c>
      <c r="BL216" s="42" t="s">
        <v>317</v>
      </c>
      <c r="BM216" s="42" t="s">
        <v>317</v>
      </c>
      <c r="BN216" s="42"/>
      <c r="BO216" s="42"/>
      <c r="BP216" s="42" t="s">
        <v>359</v>
      </c>
      <c r="BQ216" s="42" t="s">
        <v>359</v>
      </c>
      <c r="BR216" s="42" t="s">
        <v>359</v>
      </c>
      <c r="BS216" s="42"/>
      <c r="BT216" s="42" t="s">
        <v>360</v>
      </c>
      <c r="BU216" s="42" t="s">
        <v>317</v>
      </c>
      <c r="BV216" s="42" t="s">
        <v>317</v>
      </c>
      <c r="BW216" s="42"/>
      <c r="BX216" s="42"/>
      <c r="BY216" s="42" t="s">
        <v>353</v>
      </c>
      <c r="BZ216" s="42" t="s">
        <v>353</v>
      </c>
      <c r="CA216" s="42"/>
      <c r="CB216" s="42" t="s">
        <v>353</v>
      </c>
      <c r="CC216" s="42"/>
      <c r="CD216" s="42"/>
      <c r="CE216" s="42"/>
      <c r="CF216" s="42"/>
      <c r="CG216" s="26" t="s">
        <v>1183</v>
      </c>
    </row>
    <row r="217" hidden="1" spans="1:85">
      <c r="A217" s="39">
        <v>1414</v>
      </c>
      <c r="B217" s="42" t="s">
        <v>1186</v>
      </c>
      <c r="C217" s="46" t="s">
        <v>1187</v>
      </c>
      <c r="D217" s="42" t="s">
        <v>1188</v>
      </c>
      <c r="E217" s="43">
        <v>28.6657</v>
      </c>
      <c r="F217" s="43">
        <v>-13.0223</v>
      </c>
      <c r="G217" s="42" t="s">
        <v>337</v>
      </c>
      <c r="H217" s="37">
        <v>2.5</v>
      </c>
      <c r="I217" s="42" t="s">
        <v>338</v>
      </c>
      <c r="J217" s="42" t="s">
        <v>1151</v>
      </c>
      <c r="K217" s="42" t="s">
        <v>317</v>
      </c>
      <c r="L217" s="42" t="s">
        <v>317</v>
      </c>
      <c r="M217" s="42" t="s">
        <v>340</v>
      </c>
      <c r="N217" s="42" t="s">
        <v>341</v>
      </c>
      <c r="O217" s="42" t="s">
        <v>566</v>
      </c>
      <c r="P217" s="42" t="s">
        <v>566</v>
      </c>
      <c r="Q217" s="42" t="s">
        <v>320</v>
      </c>
      <c r="R217" s="42" t="s">
        <v>830</v>
      </c>
      <c r="S217" s="42" t="s">
        <v>321</v>
      </c>
      <c r="T217" s="42" t="s">
        <v>344</v>
      </c>
      <c r="U217" s="42" t="s">
        <v>397</v>
      </c>
      <c r="V217" s="52" t="s">
        <v>324</v>
      </c>
      <c r="W217" s="42" t="s">
        <v>366</v>
      </c>
      <c r="X217" s="42" t="s">
        <v>345</v>
      </c>
      <c r="Y217" s="42" t="s">
        <v>2</v>
      </c>
      <c r="Z217" s="42" t="s">
        <v>2</v>
      </c>
      <c r="AA217" s="42" t="s">
        <v>328</v>
      </c>
      <c r="AB217" s="42" t="s">
        <v>347</v>
      </c>
      <c r="AC217" s="42" t="s">
        <v>348</v>
      </c>
      <c r="AD217" s="42" t="s">
        <v>348</v>
      </c>
      <c r="AE217" s="42" t="s">
        <v>403</v>
      </c>
      <c r="AF217" s="42" t="s">
        <v>403</v>
      </c>
      <c r="AG217" s="42">
        <v>20</v>
      </c>
      <c r="AH217" s="42" t="s">
        <v>350</v>
      </c>
      <c r="AI217" s="42">
        <v>0</v>
      </c>
      <c r="AJ217" s="42" t="s">
        <v>351</v>
      </c>
      <c r="AK217" s="42">
        <v>0</v>
      </c>
      <c r="AL217" s="42">
        <v>600</v>
      </c>
      <c r="AM217" s="42" t="s">
        <v>408</v>
      </c>
      <c r="AN217" s="42" t="s">
        <v>409</v>
      </c>
      <c r="AO217" s="42">
        <v>300</v>
      </c>
      <c r="AP217" s="42" t="s">
        <v>439</v>
      </c>
      <c r="AQ217" s="42">
        <v>1200</v>
      </c>
      <c r="AR217" s="42">
        <v>2</v>
      </c>
      <c r="AS217" s="42">
        <v>600</v>
      </c>
      <c r="AT217" s="42">
        <v>48</v>
      </c>
      <c r="AU217" s="42" t="s">
        <v>385</v>
      </c>
      <c r="AV217" s="42" t="s">
        <v>385</v>
      </c>
      <c r="AW217" s="42">
        <v>18000</v>
      </c>
      <c r="AX217" s="42">
        <v>18000</v>
      </c>
      <c r="AY217" s="42">
        <v>2</v>
      </c>
      <c r="AZ217" s="51">
        <v>69</v>
      </c>
      <c r="BA217" s="42">
        <v>0</v>
      </c>
      <c r="BB217" s="42">
        <v>1</v>
      </c>
      <c r="BC217" s="42" t="s">
        <v>525</v>
      </c>
      <c r="BD217" s="49">
        <v>0</v>
      </c>
      <c r="BE217" s="49" t="s">
        <v>1186</v>
      </c>
      <c r="BF217" s="42">
        <v>0</v>
      </c>
      <c r="BG217" s="42"/>
      <c r="BH217" s="42">
        <v>0</v>
      </c>
      <c r="BI217" s="42" t="s">
        <v>357</v>
      </c>
      <c r="BJ217" s="42" t="s">
        <v>358</v>
      </c>
      <c r="BK217" s="57">
        <v>44778</v>
      </c>
      <c r="BL217" s="42" t="s">
        <v>317</v>
      </c>
      <c r="BM217" s="42" t="s">
        <v>317</v>
      </c>
      <c r="BN217" s="42"/>
      <c r="BO217" s="42"/>
      <c r="BP217" s="42" t="s">
        <v>359</v>
      </c>
      <c r="BQ217" s="42" t="s">
        <v>359</v>
      </c>
      <c r="BR217" s="42" t="s">
        <v>359</v>
      </c>
      <c r="BS217" s="42"/>
      <c r="BT217" s="42" t="s">
        <v>360</v>
      </c>
      <c r="BU217" s="42" t="s">
        <v>317</v>
      </c>
      <c r="BV217" s="42" t="s">
        <v>317</v>
      </c>
      <c r="BW217" s="42"/>
      <c r="BX217" s="42"/>
      <c r="BY217" s="42" t="s">
        <v>353</v>
      </c>
      <c r="BZ217" s="42" t="s">
        <v>353</v>
      </c>
      <c r="CA217" s="42"/>
      <c r="CB217" s="42" t="s">
        <v>353</v>
      </c>
      <c r="CC217" s="42"/>
      <c r="CD217" s="42"/>
      <c r="CE217" s="42"/>
      <c r="CF217" s="42"/>
      <c r="CG217" s="26" t="s">
        <v>1187</v>
      </c>
    </row>
    <row r="218" hidden="1" spans="1:85">
      <c r="A218" s="39">
        <v>622</v>
      </c>
      <c r="B218" s="42" t="s">
        <v>1189</v>
      </c>
      <c r="C218" s="46" t="s">
        <v>1190</v>
      </c>
      <c r="D218" s="42" t="s">
        <v>1191</v>
      </c>
      <c r="E218" s="43">
        <v>27.31415</v>
      </c>
      <c r="F218" s="43">
        <v>-12.37721</v>
      </c>
      <c r="G218" s="42" t="s">
        <v>337</v>
      </c>
      <c r="H218" s="37">
        <v>2.5</v>
      </c>
      <c r="I218" s="42" t="s">
        <v>1192</v>
      </c>
      <c r="J218" s="42" t="s">
        <v>1193</v>
      </c>
      <c r="K218" s="42" t="s">
        <v>317</v>
      </c>
      <c r="L218" s="42" t="s">
        <v>340</v>
      </c>
      <c r="M218" s="42" t="s">
        <v>317</v>
      </c>
      <c r="N218" s="42" t="s">
        <v>318</v>
      </c>
      <c r="O218" s="42" t="s">
        <v>554</v>
      </c>
      <c r="P218" s="42" t="s">
        <v>365</v>
      </c>
      <c r="Q218" s="42" t="s">
        <v>381</v>
      </c>
      <c r="R218" s="42" t="s">
        <v>381</v>
      </c>
      <c r="S218" s="42" t="s">
        <v>321</v>
      </c>
      <c r="T218" s="42" t="s">
        <v>344</v>
      </c>
      <c r="U218" s="42" t="s">
        <v>323</v>
      </c>
      <c r="V218" s="52">
        <v>66</v>
      </c>
      <c r="W218" s="42" t="s">
        <v>366</v>
      </c>
      <c r="X218" s="42" t="s">
        <v>801</v>
      </c>
      <c r="Y218" s="42" t="s">
        <v>2</v>
      </c>
      <c r="Z218" s="42" t="s">
        <v>2</v>
      </c>
      <c r="AA218" s="42" t="s">
        <v>346</v>
      </c>
      <c r="AB218" s="42" t="s">
        <v>347</v>
      </c>
      <c r="AC218" s="42" t="s">
        <v>225</v>
      </c>
      <c r="AD218" s="42" t="s">
        <v>225</v>
      </c>
      <c r="AE218" s="42" t="s">
        <v>476</v>
      </c>
      <c r="AF218" s="42" t="s">
        <v>476</v>
      </c>
      <c r="AG218" s="42">
        <v>20</v>
      </c>
      <c r="AH218" s="42" t="s">
        <v>350</v>
      </c>
      <c r="AI218" s="42" t="s">
        <v>369</v>
      </c>
      <c r="AJ218" s="42" t="s">
        <v>351</v>
      </c>
      <c r="AK218" s="42">
        <v>0</v>
      </c>
      <c r="AL218" s="42">
        <v>600</v>
      </c>
      <c r="AM218" s="42" t="s">
        <v>371</v>
      </c>
      <c r="AN218" s="42" t="s">
        <v>372</v>
      </c>
      <c r="AO218" s="42">
        <v>250</v>
      </c>
      <c r="AP218" s="42" t="s">
        <v>439</v>
      </c>
      <c r="AQ218" s="42">
        <v>600</v>
      </c>
      <c r="AR218" s="42">
        <v>2</v>
      </c>
      <c r="AS218" s="42">
        <v>600</v>
      </c>
      <c r="AT218" s="42">
        <v>24</v>
      </c>
      <c r="AU218" s="42" t="s">
        <v>385</v>
      </c>
      <c r="AV218" s="42" t="s">
        <v>385</v>
      </c>
      <c r="AW218" s="42">
        <v>18000</v>
      </c>
      <c r="AX218" s="42">
        <v>18000</v>
      </c>
      <c r="AY218" s="42">
        <v>2</v>
      </c>
      <c r="AZ218" s="51">
        <v>58.4</v>
      </c>
      <c r="BA218" s="42">
        <v>0</v>
      </c>
      <c r="BB218" s="42">
        <v>2</v>
      </c>
      <c r="BC218" s="42" t="s">
        <v>375</v>
      </c>
      <c r="BD218" s="49" t="s">
        <v>1189</v>
      </c>
      <c r="BE218" s="49" t="s">
        <v>1194</v>
      </c>
      <c r="BF218" s="42">
        <v>0</v>
      </c>
      <c r="BG218" s="42"/>
      <c r="BH218" s="42">
        <v>0</v>
      </c>
      <c r="BI218" s="42" t="s">
        <v>357</v>
      </c>
      <c r="BJ218" s="42" t="s">
        <v>358</v>
      </c>
      <c r="BK218" s="57">
        <v>44778</v>
      </c>
      <c r="BL218" s="42" t="s">
        <v>317</v>
      </c>
      <c r="BM218" s="42" t="s">
        <v>317</v>
      </c>
      <c r="BN218" s="42"/>
      <c r="BO218" s="42"/>
      <c r="BP218" s="42" t="s">
        <v>359</v>
      </c>
      <c r="BQ218" s="42" t="s">
        <v>359</v>
      </c>
      <c r="BR218" s="42" t="s">
        <v>359</v>
      </c>
      <c r="BS218" s="42"/>
      <c r="BT218" s="42" t="s">
        <v>340</v>
      </c>
      <c r="BU218" s="42" t="s">
        <v>317</v>
      </c>
      <c r="BV218" s="42" t="s">
        <v>317</v>
      </c>
      <c r="BW218" s="42"/>
      <c r="BX218" s="42"/>
      <c r="BY218" s="42" t="s">
        <v>353</v>
      </c>
      <c r="BZ218" s="42" t="s">
        <v>353</v>
      </c>
      <c r="CA218" s="42"/>
      <c r="CB218" s="42" t="s">
        <v>353</v>
      </c>
      <c r="CC218" s="42"/>
      <c r="CD218" s="42"/>
      <c r="CE218" s="42"/>
      <c r="CF218" s="42"/>
      <c r="CG218" s="26" t="s">
        <v>1190</v>
      </c>
    </row>
    <row r="219" hidden="1" spans="1:85">
      <c r="A219" s="39">
        <v>1538</v>
      </c>
      <c r="B219" s="42" t="s">
        <v>1195</v>
      </c>
      <c r="C219" s="46" t="s">
        <v>1196</v>
      </c>
      <c r="D219" s="42" t="s">
        <v>1197</v>
      </c>
      <c r="E219" s="43">
        <v>28.35181</v>
      </c>
      <c r="F219" s="43">
        <v>-13.69702</v>
      </c>
      <c r="G219" s="42" t="s">
        <v>337</v>
      </c>
      <c r="H219" s="37">
        <v>1.8</v>
      </c>
      <c r="I219" s="42" t="s">
        <v>338</v>
      </c>
      <c r="J219" s="42" t="s">
        <v>936</v>
      </c>
      <c r="K219" s="42" t="s">
        <v>317</v>
      </c>
      <c r="L219" s="42" t="s">
        <v>317</v>
      </c>
      <c r="M219" s="42" t="s">
        <v>317</v>
      </c>
      <c r="N219" s="42" t="s">
        <v>318</v>
      </c>
      <c r="O219" s="42" t="s">
        <v>554</v>
      </c>
      <c r="P219" s="42" t="s">
        <v>365</v>
      </c>
      <c r="Q219" s="42" t="s">
        <v>320</v>
      </c>
      <c r="R219" s="42" t="s">
        <v>320</v>
      </c>
      <c r="S219" s="42" t="s">
        <v>321</v>
      </c>
      <c r="T219" s="42" t="s">
        <v>782</v>
      </c>
      <c r="U219" s="42" t="s">
        <v>323</v>
      </c>
      <c r="V219" s="52">
        <v>54</v>
      </c>
      <c r="W219" s="42" t="s">
        <v>325</v>
      </c>
      <c r="X219" s="42" t="s">
        <v>546</v>
      </c>
      <c r="Y219" s="42" t="s">
        <v>2</v>
      </c>
      <c r="Z219" s="42" t="s">
        <v>2</v>
      </c>
      <c r="AA219" s="42" t="s">
        <v>346</v>
      </c>
      <c r="AB219" s="42" t="s">
        <v>347</v>
      </c>
      <c r="AC219" s="42" t="s">
        <v>348</v>
      </c>
      <c r="AD219" s="42" t="s">
        <v>348</v>
      </c>
      <c r="AE219" s="42" t="s">
        <v>331</v>
      </c>
      <c r="AF219" s="42" t="s">
        <v>331</v>
      </c>
      <c r="AG219" s="42">
        <v>15</v>
      </c>
      <c r="AH219" s="42" t="s">
        <v>350</v>
      </c>
      <c r="AI219" s="42">
        <v>0</v>
      </c>
      <c r="AJ219" s="42" t="s">
        <v>351</v>
      </c>
      <c r="AK219" s="42">
        <v>0</v>
      </c>
      <c r="AL219" s="42">
        <v>600</v>
      </c>
      <c r="AM219" s="42" t="s">
        <v>332</v>
      </c>
      <c r="AN219" s="42" t="s">
        <v>1052</v>
      </c>
      <c r="AO219" s="42">
        <v>150</v>
      </c>
      <c r="AP219" s="42" t="s">
        <v>524</v>
      </c>
      <c r="AQ219" s="42">
        <v>600</v>
      </c>
      <c r="AR219" s="42">
        <v>2</v>
      </c>
      <c r="AS219" s="42">
        <v>600</v>
      </c>
      <c r="AT219" s="42">
        <v>24</v>
      </c>
      <c r="AU219" s="42" t="s">
        <v>327</v>
      </c>
      <c r="AV219" s="42" t="s">
        <v>327</v>
      </c>
      <c r="AW219" s="42" t="s">
        <v>327</v>
      </c>
      <c r="AX219" s="42" t="s">
        <v>353</v>
      </c>
      <c r="AY219" s="42" t="s">
        <v>327</v>
      </c>
      <c r="AZ219" s="51">
        <v>23</v>
      </c>
      <c r="BA219" s="42">
        <v>0</v>
      </c>
      <c r="BB219" s="42">
        <v>1</v>
      </c>
      <c r="BC219" s="42" t="s">
        <v>346</v>
      </c>
      <c r="BD219" s="49" t="s">
        <v>1195</v>
      </c>
      <c r="BE219" s="49">
        <v>0</v>
      </c>
      <c r="BF219" s="42">
        <v>0</v>
      </c>
      <c r="BG219" s="42"/>
      <c r="BH219" s="42">
        <v>0</v>
      </c>
      <c r="BI219" s="42" t="s">
        <v>357</v>
      </c>
      <c r="BJ219" s="42" t="s">
        <v>358</v>
      </c>
      <c r="BK219" s="57">
        <v>44778</v>
      </c>
      <c r="BL219" s="42" t="s">
        <v>317</v>
      </c>
      <c r="BM219" s="42" t="s">
        <v>317</v>
      </c>
      <c r="BN219" s="42"/>
      <c r="BO219" s="42"/>
      <c r="BP219" s="42" t="s">
        <v>359</v>
      </c>
      <c r="BQ219" s="42" t="s">
        <v>359</v>
      </c>
      <c r="BR219" s="42" t="s">
        <v>359</v>
      </c>
      <c r="BS219" s="42"/>
      <c r="BT219" s="42" t="s">
        <v>360</v>
      </c>
      <c r="BU219" s="42" t="s">
        <v>317</v>
      </c>
      <c r="BV219" s="42" t="s">
        <v>317</v>
      </c>
      <c r="BW219" s="42"/>
      <c r="BX219" s="42"/>
      <c r="BY219" s="42" t="s">
        <v>353</v>
      </c>
      <c r="BZ219" s="42" t="s">
        <v>353</v>
      </c>
      <c r="CA219" s="42"/>
      <c r="CB219" s="42" t="s">
        <v>353</v>
      </c>
      <c r="CC219" s="42"/>
      <c r="CD219" s="42"/>
      <c r="CE219" s="42"/>
      <c r="CF219" s="42"/>
      <c r="CG219" s="26" t="s">
        <v>1196</v>
      </c>
    </row>
    <row r="220" hidden="1" spans="1:85">
      <c r="A220" s="34">
        <v>317</v>
      </c>
      <c r="B220" s="42" t="s">
        <v>1198</v>
      </c>
      <c r="C220" s="46" t="s">
        <v>1199</v>
      </c>
      <c r="D220" s="42" t="s">
        <v>1200</v>
      </c>
      <c r="E220" s="43">
        <v>28.55045</v>
      </c>
      <c r="F220" s="43">
        <v>-13.07038</v>
      </c>
      <c r="G220" s="42" t="s">
        <v>337</v>
      </c>
      <c r="H220" s="37">
        <v>2</v>
      </c>
      <c r="I220" s="42" t="s">
        <v>338</v>
      </c>
      <c r="J220" s="42" t="s">
        <v>339</v>
      </c>
      <c r="K220" s="42" t="s">
        <v>317</v>
      </c>
      <c r="L220" s="42" t="s">
        <v>317</v>
      </c>
      <c r="M220" s="42" t="s">
        <v>317</v>
      </c>
      <c r="N220" s="42" t="s">
        <v>318</v>
      </c>
      <c r="O220" s="42" t="s">
        <v>364</v>
      </c>
      <c r="P220" s="42" t="s">
        <v>365</v>
      </c>
      <c r="Q220" s="42" t="s">
        <v>320</v>
      </c>
      <c r="R220" s="42" t="s">
        <v>320</v>
      </c>
      <c r="S220" s="42" t="s">
        <v>321</v>
      </c>
      <c r="T220" s="42" t="s">
        <v>344</v>
      </c>
      <c r="U220" s="42" t="s">
        <v>323</v>
      </c>
      <c r="V220" s="52">
        <v>54</v>
      </c>
      <c r="W220" s="42" t="s">
        <v>325</v>
      </c>
      <c r="X220" s="42" t="s">
        <v>345</v>
      </c>
      <c r="Y220" s="40" t="s">
        <v>2</v>
      </c>
      <c r="Z220" s="42" t="s">
        <v>2</v>
      </c>
      <c r="AA220" s="42" t="s">
        <v>346</v>
      </c>
      <c r="AB220" s="42" t="s">
        <v>347</v>
      </c>
      <c r="AC220" s="42" t="s">
        <v>348</v>
      </c>
      <c r="AD220" s="42" t="s">
        <v>348</v>
      </c>
      <c r="AE220" s="42" t="s">
        <v>414</v>
      </c>
      <c r="AF220" s="42" t="s">
        <v>414</v>
      </c>
      <c r="AG220" s="42">
        <v>13</v>
      </c>
      <c r="AH220" s="42" t="s">
        <v>368</v>
      </c>
      <c r="AI220" s="42" t="s">
        <v>415</v>
      </c>
      <c r="AJ220" s="42" t="s">
        <v>416</v>
      </c>
      <c r="AK220" s="42">
        <v>0</v>
      </c>
      <c r="AL220" s="42">
        <v>600</v>
      </c>
      <c r="AM220" s="42" t="s">
        <v>371</v>
      </c>
      <c r="AN220" s="42" t="s">
        <v>372</v>
      </c>
      <c r="AO220" s="42">
        <v>250</v>
      </c>
      <c r="AP220" s="42" t="s">
        <v>439</v>
      </c>
      <c r="AQ220" s="42">
        <v>600</v>
      </c>
      <c r="AR220" s="42">
        <v>2</v>
      </c>
      <c r="AS220" s="42">
        <v>600</v>
      </c>
      <c r="AT220" s="42">
        <v>24</v>
      </c>
      <c r="AU220" s="42" t="s">
        <v>327</v>
      </c>
      <c r="AV220" s="42" t="s">
        <v>327</v>
      </c>
      <c r="AW220" s="42" t="s">
        <v>327</v>
      </c>
      <c r="AX220" s="42" t="s">
        <v>353</v>
      </c>
      <c r="AY220" s="42" t="s">
        <v>327</v>
      </c>
      <c r="AZ220" s="51">
        <v>173.5</v>
      </c>
      <c r="BA220" s="42">
        <v>0</v>
      </c>
      <c r="BB220" s="42">
        <v>1</v>
      </c>
      <c r="BC220" s="42" t="s">
        <v>346</v>
      </c>
      <c r="BD220" s="49" t="s">
        <v>1198</v>
      </c>
      <c r="BE220" s="49">
        <v>0</v>
      </c>
      <c r="BF220" s="42">
        <v>0</v>
      </c>
      <c r="BG220" s="42"/>
      <c r="BH220" s="42">
        <v>0</v>
      </c>
      <c r="BI220" s="42" t="s">
        <v>357</v>
      </c>
      <c r="BJ220" s="42" t="s">
        <v>358</v>
      </c>
      <c r="BK220" s="57">
        <v>44778</v>
      </c>
      <c r="BL220" s="42" t="s">
        <v>317</v>
      </c>
      <c r="BM220" s="42" t="s">
        <v>317</v>
      </c>
      <c r="BN220" s="42"/>
      <c r="BO220" s="42"/>
      <c r="BP220" s="42" t="s">
        <v>359</v>
      </c>
      <c r="BQ220" s="42" t="s">
        <v>359</v>
      </c>
      <c r="BR220" s="42" t="s">
        <v>359</v>
      </c>
      <c r="BS220" s="42"/>
      <c r="BT220" s="42" t="s">
        <v>360</v>
      </c>
      <c r="BU220" s="42" t="s">
        <v>317</v>
      </c>
      <c r="BV220" s="42" t="s">
        <v>317</v>
      </c>
      <c r="BW220" s="42"/>
      <c r="BX220" s="42"/>
      <c r="BY220" s="42" t="s">
        <v>353</v>
      </c>
      <c r="BZ220" s="42" t="s">
        <v>353</v>
      </c>
      <c r="CA220" s="42"/>
      <c r="CB220" s="42" t="s">
        <v>353</v>
      </c>
      <c r="CC220" s="42"/>
      <c r="CD220" s="42"/>
      <c r="CE220" s="42"/>
      <c r="CF220" s="42"/>
      <c r="CG220" s="26" t="s">
        <v>1199</v>
      </c>
    </row>
    <row r="221" hidden="1" spans="1:85">
      <c r="A221" s="39">
        <v>1018</v>
      </c>
      <c r="B221" s="42" t="s">
        <v>1201</v>
      </c>
      <c r="C221" s="46" t="s">
        <v>1202</v>
      </c>
      <c r="D221" s="42" t="s">
        <v>1203</v>
      </c>
      <c r="E221" s="43">
        <v>28.3692</v>
      </c>
      <c r="F221" s="43">
        <v>-12.9377</v>
      </c>
      <c r="G221" s="42" t="s">
        <v>337</v>
      </c>
      <c r="H221" s="37">
        <v>4.5</v>
      </c>
      <c r="I221" s="42" t="s">
        <v>338</v>
      </c>
      <c r="J221" s="42" t="s">
        <v>581</v>
      </c>
      <c r="K221" s="42" t="s">
        <v>317</v>
      </c>
      <c r="L221" s="42" t="s">
        <v>317</v>
      </c>
      <c r="M221" s="42" t="s">
        <v>340</v>
      </c>
      <c r="N221" s="42" t="s">
        <v>318</v>
      </c>
      <c r="O221" s="42" t="s">
        <v>319</v>
      </c>
      <c r="P221" s="42" t="s">
        <v>319</v>
      </c>
      <c r="Q221" s="42" t="s">
        <v>381</v>
      </c>
      <c r="R221" s="42" t="s">
        <v>1204</v>
      </c>
      <c r="S221" s="42" t="s">
        <v>321</v>
      </c>
      <c r="T221" s="42" t="s">
        <v>344</v>
      </c>
      <c r="U221" s="42" t="s">
        <v>323</v>
      </c>
      <c r="V221" s="52">
        <v>52</v>
      </c>
      <c r="W221" s="42" t="s">
        <v>366</v>
      </c>
      <c r="X221" s="42" t="s">
        <v>546</v>
      </c>
      <c r="Y221" s="42" t="s">
        <v>2</v>
      </c>
      <c r="Z221" s="42" t="s">
        <v>2</v>
      </c>
      <c r="AA221" s="42" t="s">
        <v>328</v>
      </c>
      <c r="AB221" s="42" t="s">
        <v>347</v>
      </c>
      <c r="AC221" s="42" t="s">
        <v>348</v>
      </c>
      <c r="AD221" s="42" t="s">
        <v>348</v>
      </c>
      <c r="AE221" s="42" t="s">
        <v>561</v>
      </c>
      <c r="AF221" s="42" t="s">
        <v>561</v>
      </c>
      <c r="AG221" s="42">
        <v>30</v>
      </c>
      <c r="AH221" s="42" t="s">
        <v>350</v>
      </c>
      <c r="AI221" s="42">
        <v>0</v>
      </c>
      <c r="AJ221" s="42" t="s">
        <v>370</v>
      </c>
      <c r="AK221" s="42">
        <v>0</v>
      </c>
      <c r="AL221" s="42">
        <v>1000</v>
      </c>
      <c r="AM221" s="42" t="s">
        <v>332</v>
      </c>
      <c r="AN221" s="42" t="s">
        <v>352</v>
      </c>
      <c r="AO221" s="42">
        <v>400</v>
      </c>
      <c r="AP221" s="42" t="s">
        <v>439</v>
      </c>
      <c r="AQ221" s="42">
        <v>1200</v>
      </c>
      <c r="AR221" s="42">
        <v>2</v>
      </c>
      <c r="AS221" s="42">
        <v>600</v>
      </c>
      <c r="AT221" s="42">
        <v>48</v>
      </c>
      <c r="AU221" s="42" t="s">
        <v>385</v>
      </c>
      <c r="AV221" s="42" t="s">
        <v>385</v>
      </c>
      <c r="AW221" s="42">
        <v>18000</v>
      </c>
      <c r="AX221" s="42">
        <v>18000</v>
      </c>
      <c r="AY221" s="42">
        <v>2</v>
      </c>
      <c r="AZ221" s="51">
        <v>68.552</v>
      </c>
      <c r="BA221" s="42">
        <v>0</v>
      </c>
      <c r="BB221" s="42">
        <v>1</v>
      </c>
      <c r="BC221" s="42" t="s">
        <v>525</v>
      </c>
      <c r="BD221" s="49">
        <v>0</v>
      </c>
      <c r="BE221" s="49" t="s">
        <v>1201</v>
      </c>
      <c r="BF221" s="42">
        <v>0</v>
      </c>
      <c r="BG221" s="42"/>
      <c r="BH221" s="42">
        <v>0</v>
      </c>
      <c r="BI221" s="42" t="s">
        <v>357</v>
      </c>
      <c r="BJ221" s="42" t="s">
        <v>358</v>
      </c>
      <c r="BK221" s="57">
        <v>44778</v>
      </c>
      <c r="BL221" s="42" t="s">
        <v>317</v>
      </c>
      <c r="BM221" s="42" t="s">
        <v>317</v>
      </c>
      <c r="BN221" s="42"/>
      <c r="BO221" s="42"/>
      <c r="BP221" s="42" t="s">
        <v>359</v>
      </c>
      <c r="BQ221" s="42" t="s">
        <v>359</v>
      </c>
      <c r="BR221" s="42" t="s">
        <v>359</v>
      </c>
      <c r="BS221" s="42"/>
      <c r="BT221" s="42" t="s">
        <v>360</v>
      </c>
      <c r="BU221" s="42" t="s">
        <v>317</v>
      </c>
      <c r="BV221" s="42" t="s">
        <v>317</v>
      </c>
      <c r="BW221" s="42"/>
      <c r="BX221" s="42"/>
      <c r="BY221" s="42" t="s">
        <v>353</v>
      </c>
      <c r="BZ221" s="42" t="s">
        <v>353</v>
      </c>
      <c r="CA221" s="42"/>
      <c r="CB221" s="42" t="s">
        <v>353</v>
      </c>
      <c r="CC221" s="42"/>
      <c r="CD221" s="42"/>
      <c r="CE221" s="42"/>
      <c r="CF221" s="42"/>
      <c r="CG221" s="26" t="s">
        <v>1202</v>
      </c>
    </row>
    <row r="222" hidden="1" spans="1:85">
      <c r="A222" s="39">
        <v>772</v>
      </c>
      <c r="B222" s="42" t="s">
        <v>1205</v>
      </c>
      <c r="C222" s="46" t="s">
        <v>1206</v>
      </c>
      <c r="D222" s="42" t="s">
        <v>1207</v>
      </c>
      <c r="E222" s="43">
        <v>28.20757</v>
      </c>
      <c r="F222" s="43">
        <v>-12.81521</v>
      </c>
      <c r="G222" s="42" t="s">
        <v>337</v>
      </c>
      <c r="H222" s="37">
        <v>2</v>
      </c>
      <c r="I222" s="42" t="s">
        <v>338</v>
      </c>
      <c r="J222" s="42" t="s">
        <v>619</v>
      </c>
      <c r="K222" s="42" t="s">
        <v>317</v>
      </c>
      <c r="L222" s="42" t="s">
        <v>340</v>
      </c>
      <c r="M222" s="42" t="s">
        <v>317</v>
      </c>
      <c r="N222" s="42" t="s">
        <v>341</v>
      </c>
      <c r="O222" s="42" t="s">
        <v>342</v>
      </c>
      <c r="P222" s="42" t="s">
        <v>413</v>
      </c>
      <c r="Q222" s="42" t="s">
        <v>320</v>
      </c>
      <c r="R222" s="42" t="s">
        <v>320</v>
      </c>
      <c r="S222" s="42" t="s">
        <v>321</v>
      </c>
      <c r="T222" s="42" t="s">
        <v>344</v>
      </c>
      <c r="U222" s="42" t="s">
        <v>323</v>
      </c>
      <c r="V222" s="52">
        <v>30</v>
      </c>
      <c r="W222" s="42" t="s">
        <v>325</v>
      </c>
      <c r="X222" s="42" t="s">
        <v>620</v>
      </c>
      <c r="Y222" s="42" t="s">
        <v>2</v>
      </c>
      <c r="Z222" s="42" t="s">
        <v>2</v>
      </c>
      <c r="AA222" s="42" t="s">
        <v>346</v>
      </c>
      <c r="AB222" s="42" t="s">
        <v>347</v>
      </c>
      <c r="AC222" s="42" t="s">
        <v>348</v>
      </c>
      <c r="AD222" s="42" t="s">
        <v>348</v>
      </c>
      <c r="AE222" s="42" t="s">
        <v>414</v>
      </c>
      <c r="AF222" s="42" t="s">
        <v>414</v>
      </c>
      <c r="AG222" s="42">
        <v>16</v>
      </c>
      <c r="AH222" s="42" t="s">
        <v>368</v>
      </c>
      <c r="AI222" s="42" t="s">
        <v>415</v>
      </c>
      <c r="AJ222" s="42" t="s">
        <v>416</v>
      </c>
      <c r="AK222" s="42">
        <v>0</v>
      </c>
      <c r="AL222" s="42">
        <v>600</v>
      </c>
      <c r="AM222" s="42" t="s">
        <v>371</v>
      </c>
      <c r="AN222" s="42" t="s">
        <v>372</v>
      </c>
      <c r="AO222" s="42">
        <v>250</v>
      </c>
      <c r="AP222" s="42" t="s">
        <v>524</v>
      </c>
      <c r="AQ222" s="42">
        <v>600</v>
      </c>
      <c r="AR222" s="42">
        <v>2</v>
      </c>
      <c r="AS222" s="42">
        <v>600</v>
      </c>
      <c r="AT222" s="42">
        <v>24</v>
      </c>
      <c r="AU222" s="42" t="s">
        <v>327</v>
      </c>
      <c r="AV222" s="42" t="s">
        <v>327</v>
      </c>
      <c r="AW222" s="42" t="s">
        <v>327</v>
      </c>
      <c r="AX222" s="42" t="s">
        <v>353</v>
      </c>
      <c r="AY222" s="42" t="s">
        <v>327</v>
      </c>
      <c r="AZ222" s="51">
        <v>57</v>
      </c>
      <c r="BA222" s="42">
        <v>0</v>
      </c>
      <c r="BB222" s="42">
        <v>1</v>
      </c>
      <c r="BC222" s="42" t="s">
        <v>346</v>
      </c>
      <c r="BD222" s="49" t="s">
        <v>1205</v>
      </c>
      <c r="BE222" s="49">
        <v>0</v>
      </c>
      <c r="BF222" s="42">
        <v>0</v>
      </c>
      <c r="BG222" s="42"/>
      <c r="BH222" s="42">
        <v>0</v>
      </c>
      <c r="BI222" s="42" t="s">
        <v>357</v>
      </c>
      <c r="BJ222" s="42" t="s">
        <v>358</v>
      </c>
      <c r="BK222" s="57">
        <v>44778</v>
      </c>
      <c r="BL222" s="42" t="s">
        <v>317</v>
      </c>
      <c r="BM222" s="42" t="s">
        <v>317</v>
      </c>
      <c r="BN222" s="42"/>
      <c r="BO222" s="42"/>
      <c r="BP222" s="42" t="s">
        <v>359</v>
      </c>
      <c r="BQ222" s="42" t="s">
        <v>359</v>
      </c>
      <c r="BR222" s="42" t="s">
        <v>359</v>
      </c>
      <c r="BS222" s="42"/>
      <c r="BT222" s="42" t="s">
        <v>360</v>
      </c>
      <c r="BU222" s="42" t="s">
        <v>317</v>
      </c>
      <c r="BV222" s="42" t="s">
        <v>317</v>
      </c>
      <c r="BW222" s="42"/>
      <c r="BX222" s="42"/>
      <c r="BY222" s="42" t="s">
        <v>353</v>
      </c>
      <c r="BZ222" s="42" t="s">
        <v>353</v>
      </c>
      <c r="CA222" s="42"/>
      <c r="CB222" s="42" t="s">
        <v>353</v>
      </c>
      <c r="CC222" s="42"/>
      <c r="CD222" s="42"/>
      <c r="CE222" s="42"/>
      <c r="CF222" s="42"/>
      <c r="CG222" s="26" t="s">
        <v>1206</v>
      </c>
    </row>
    <row r="223" hidden="1" spans="1:85">
      <c r="A223" s="34">
        <v>1519</v>
      </c>
      <c r="B223" s="42" t="s">
        <v>1208</v>
      </c>
      <c r="C223" s="46" t="s">
        <v>1209</v>
      </c>
      <c r="D223" s="42" t="s">
        <v>1210</v>
      </c>
      <c r="E223" s="43">
        <v>28.6196</v>
      </c>
      <c r="F223" s="43">
        <v>-12.9291</v>
      </c>
      <c r="G223" s="42" t="s">
        <v>337</v>
      </c>
      <c r="H223" s="37">
        <v>2.5</v>
      </c>
      <c r="I223" s="42" t="s">
        <v>338</v>
      </c>
      <c r="J223" s="42" t="s">
        <v>1151</v>
      </c>
      <c r="K223" s="42" t="s">
        <v>317</v>
      </c>
      <c r="L223" s="42" t="s">
        <v>317</v>
      </c>
      <c r="M223" s="42" t="s">
        <v>317</v>
      </c>
      <c r="N223" s="42" t="s">
        <v>402</v>
      </c>
      <c r="O223" s="42" t="s">
        <v>566</v>
      </c>
      <c r="P223" s="42" t="s">
        <v>566</v>
      </c>
      <c r="Q223" s="42" t="s">
        <v>320</v>
      </c>
      <c r="R223" s="42" t="s">
        <v>320</v>
      </c>
      <c r="S223" s="42" t="s">
        <v>321</v>
      </c>
      <c r="T223" s="42" t="s">
        <v>344</v>
      </c>
      <c r="U223" s="42" t="s">
        <v>323</v>
      </c>
      <c r="V223" s="52">
        <v>54</v>
      </c>
      <c r="W223" s="42" t="s">
        <v>366</v>
      </c>
      <c r="X223" s="42" t="s">
        <v>345</v>
      </c>
      <c r="Y223" s="42" t="s">
        <v>2</v>
      </c>
      <c r="Z223" s="42" t="s">
        <v>2</v>
      </c>
      <c r="AA223" s="42" t="s">
        <v>328</v>
      </c>
      <c r="AB223" s="42" t="s">
        <v>347</v>
      </c>
      <c r="AC223" s="42" t="s">
        <v>348</v>
      </c>
      <c r="AD223" s="42" t="s">
        <v>348</v>
      </c>
      <c r="AE223" s="42" t="s">
        <v>476</v>
      </c>
      <c r="AF223" s="42" t="s">
        <v>476</v>
      </c>
      <c r="AG223" s="42">
        <v>20</v>
      </c>
      <c r="AH223" s="42" t="s">
        <v>350</v>
      </c>
      <c r="AI223" s="42">
        <v>0</v>
      </c>
      <c r="AJ223" s="42" t="s">
        <v>370</v>
      </c>
      <c r="AK223" s="42">
        <v>0</v>
      </c>
      <c r="AL223" s="42">
        <v>1000</v>
      </c>
      <c r="AM223" s="42" t="s">
        <v>332</v>
      </c>
      <c r="AN223" s="42" t="s">
        <v>352</v>
      </c>
      <c r="AO223" s="42">
        <v>400</v>
      </c>
      <c r="AP223" s="42" t="s">
        <v>439</v>
      </c>
      <c r="AQ223" s="42">
        <v>600</v>
      </c>
      <c r="AR223" s="42">
        <v>2</v>
      </c>
      <c r="AS223" s="42">
        <v>600</v>
      </c>
      <c r="AT223" s="42">
        <v>24</v>
      </c>
      <c r="AU223" s="42" t="s">
        <v>385</v>
      </c>
      <c r="AV223" s="42" t="s">
        <v>385</v>
      </c>
      <c r="AW223" s="42">
        <v>18000</v>
      </c>
      <c r="AX223" s="42">
        <v>18000</v>
      </c>
      <c r="AY223" s="42">
        <v>2</v>
      </c>
      <c r="AZ223" s="51">
        <v>77</v>
      </c>
      <c r="BA223" s="42">
        <v>0</v>
      </c>
      <c r="BB223" s="42">
        <v>1</v>
      </c>
      <c r="BC223" s="42" t="s">
        <v>525</v>
      </c>
      <c r="BD223" s="49">
        <v>0</v>
      </c>
      <c r="BE223" s="49" t="s">
        <v>1208</v>
      </c>
      <c r="BF223" s="42">
        <v>0</v>
      </c>
      <c r="BG223" s="42"/>
      <c r="BH223" s="42">
        <v>0</v>
      </c>
      <c r="BI223" s="42" t="s">
        <v>357</v>
      </c>
      <c r="BJ223" s="42" t="s">
        <v>358</v>
      </c>
      <c r="BK223" s="57">
        <v>44778</v>
      </c>
      <c r="BL223" s="42" t="s">
        <v>317</v>
      </c>
      <c r="BM223" s="42" t="s">
        <v>317</v>
      </c>
      <c r="BN223" s="42"/>
      <c r="BO223" s="42"/>
      <c r="BP223" s="42" t="s">
        <v>359</v>
      </c>
      <c r="BQ223" s="42" t="s">
        <v>359</v>
      </c>
      <c r="BR223" s="42" t="s">
        <v>359</v>
      </c>
      <c r="BS223" s="42"/>
      <c r="BT223" s="42" t="s">
        <v>360</v>
      </c>
      <c r="BU223" s="42" t="s">
        <v>317</v>
      </c>
      <c r="BV223" s="42" t="s">
        <v>317</v>
      </c>
      <c r="BW223" s="42"/>
      <c r="BX223" s="42"/>
      <c r="BY223" s="42" t="s">
        <v>353</v>
      </c>
      <c r="BZ223" s="42" t="s">
        <v>353</v>
      </c>
      <c r="CA223" s="42"/>
      <c r="CB223" s="42" t="s">
        <v>353</v>
      </c>
      <c r="CC223" s="42"/>
      <c r="CD223" s="42"/>
      <c r="CE223" s="42"/>
      <c r="CF223" s="42"/>
      <c r="CG223" s="26" t="s">
        <v>1209</v>
      </c>
    </row>
    <row r="224" hidden="1" spans="1:85">
      <c r="A224" s="34">
        <v>1785</v>
      </c>
      <c r="B224" s="42" t="s">
        <v>1211</v>
      </c>
      <c r="C224" s="46" t="s">
        <v>1212</v>
      </c>
      <c r="D224" s="42" t="s">
        <v>1213</v>
      </c>
      <c r="E224" s="43">
        <v>28.230586</v>
      </c>
      <c r="F224" s="43">
        <v>-12.850689</v>
      </c>
      <c r="G224" s="42" t="s">
        <v>337</v>
      </c>
      <c r="H224" s="37">
        <v>2</v>
      </c>
      <c r="I224" s="42" t="s">
        <v>338</v>
      </c>
      <c r="J224" s="42" t="s">
        <v>619</v>
      </c>
      <c r="K224" s="42" t="s">
        <v>317</v>
      </c>
      <c r="L224" s="42" t="s">
        <v>340</v>
      </c>
      <c r="M224" s="42" t="s">
        <v>317</v>
      </c>
      <c r="N224" s="42" t="s">
        <v>341</v>
      </c>
      <c r="O224" s="42" t="s">
        <v>342</v>
      </c>
      <c r="P224" s="42" t="s">
        <v>380</v>
      </c>
      <c r="Q224" s="42" t="s">
        <v>320</v>
      </c>
      <c r="R224" s="42" t="s">
        <v>320</v>
      </c>
      <c r="S224" s="42" t="s">
        <v>321</v>
      </c>
      <c r="T224" s="42" t="s">
        <v>344</v>
      </c>
      <c r="U224" s="42" t="s">
        <v>323</v>
      </c>
      <c r="V224" s="52">
        <v>30</v>
      </c>
      <c r="W224" s="42" t="s">
        <v>325</v>
      </c>
      <c r="X224" s="42" t="s">
        <v>620</v>
      </c>
      <c r="Y224" s="42" t="s">
        <v>2</v>
      </c>
      <c r="Z224" s="42" t="s">
        <v>2</v>
      </c>
      <c r="AA224" s="42" t="s">
        <v>346</v>
      </c>
      <c r="AB224" s="42" t="s">
        <v>347</v>
      </c>
      <c r="AC224" s="42" t="s">
        <v>348</v>
      </c>
      <c r="AD224" s="42" t="s">
        <v>348</v>
      </c>
      <c r="AE224" s="42" t="s">
        <v>414</v>
      </c>
      <c r="AF224" s="42" t="s">
        <v>414</v>
      </c>
      <c r="AG224" s="42">
        <v>16</v>
      </c>
      <c r="AH224" s="42" t="s">
        <v>368</v>
      </c>
      <c r="AI224" s="42" t="s">
        <v>415</v>
      </c>
      <c r="AJ224" s="42" t="s">
        <v>416</v>
      </c>
      <c r="AK224" s="42">
        <v>0</v>
      </c>
      <c r="AL224" s="42">
        <v>600</v>
      </c>
      <c r="AM224" s="42" t="s">
        <v>371</v>
      </c>
      <c r="AN224" s="42" t="s">
        <v>372</v>
      </c>
      <c r="AO224" s="42">
        <v>250</v>
      </c>
      <c r="AP224" s="42" t="s">
        <v>802</v>
      </c>
      <c r="AQ224" s="42">
        <v>600</v>
      </c>
      <c r="AR224" s="42">
        <v>2</v>
      </c>
      <c r="AS224" s="42">
        <v>600</v>
      </c>
      <c r="AT224" s="42">
        <v>24</v>
      </c>
      <c r="AU224" s="42" t="s">
        <v>327</v>
      </c>
      <c r="AV224" s="42" t="s">
        <v>327</v>
      </c>
      <c r="AW224" s="42" t="s">
        <v>327</v>
      </c>
      <c r="AX224" s="42" t="s">
        <v>353</v>
      </c>
      <c r="AY224" s="42" t="s">
        <v>327</v>
      </c>
      <c r="AZ224" s="51">
        <v>72.1</v>
      </c>
      <c r="BA224" s="42">
        <v>0</v>
      </c>
      <c r="BB224" s="42">
        <v>1</v>
      </c>
      <c r="BC224" s="42" t="s">
        <v>346</v>
      </c>
      <c r="BD224" s="49" t="s">
        <v>1211</v>
      </c>
      <c r="BE224" s="49">
        <v>0</v>
      </c>
      <c r="BF224" s="42">
        <v>0</v>
      </c>
      <c r="BG224" s="42"/>
      <c r="BH224" s="42">
        <v>0</v>
      </c>
      <c r="BI224" s="42" t="s">
        <v>357</v>
      </c>
      <c r="BJ224" s="42" t="s">
        <v>358</v>
      </c>
      <c r="BK224" s="57">
        <v>44778</v>
      </c>
      <c r="BL224" s="42" t="s">
        <v>317</v>
      </c>
      <c r="BM224" s="42" t="s">
        <v>317</v>
      </c>
      <c r="BN224" s="42"/>
      <c r="BO224" s="42"/>
      <c r="BP224" s="42" t="s">
        <v>359</v>
      </c>
      <c r="BQ224" s="42" t="s">
        <v>359</v>
      </c>
      <c r="BR224" s="42" t="s">
        <v>359</v>
      </c>
      <c r="BS224" s="42"/>
      <c r="BT224" s="42" t="s">
        <v>360</v>
      </c>
      <c r="BU224" s="42" t="s">
        <v>317</v>
      </c>
      <c r="BV224" s="42" t="s">
        <v>317</v>
      </c>
      <c r="BW224" s="42"/>
      <c r="BX224" s="42"/>
      <c r="BY224" s="42" t="s">
        <v>353</v>
      </c>
      <c r="BZ224" s="42" t="s">
        <v>353</v>
      </c>
      <c r="CA224" s="42"/>
      <c r="CB224" s="42" t="s">
        <v>353</v>
      </c>
      <c r="CC224" s="42"/>
      <c r="CD224" s="42"/>
      <c r="CE224" s="42"/>
      <c r="CF224" s="42"/>
      <c r="CG224" s="26" t="s">
        <v>1212</v>
      </c>
    </row>
    <row r="225" hidden="1" spans="1:85">
      <c r="A225" s="39">
        <v>212</v>
      </c>
      <c r="B225" s="42" t="s">
        <v>1214</v>
      </c>
      <c r="C225" s="46" t="s">
        <v>1215</v>
      </c>
      <c r="D225" s="42" t="s">
        <v>1216</v>
      </c>
      <c r="E225" s="43">
        <v>27.8739</v>
      </c>
      <c r="F225" s="43">
        <v>-12.5222</v>
      </c>
      <c r="G225" s="42" t="s">
        <v>337</v>
      </c>
      <c r="H225" s="37">
        <v>2</v>
      </c>
      <c r="I225" s="42" t="s">
        <v>338</v>
      </c>
      <c r="J225" s="42" t="s">
        <v>1066</v>
      </c>
      <c r="K225" s="42" t="s">
        <v>317</v>
      </c>
      <c r="L225" s="42" t="s">
        <v>317</v>
      </c>
      <c r="M225" s="42" t="s">
        <v>317</v>
      </c>
      <c r="N225" s="42" t="s">
        <v>402</v>
      </c>
      <c r="O225" s="42" t="s">
        <v>319</v>
      </c>
      <c r="P225" s="42" t="s">
        <v>319</v>
      </c>
      <c r="Q225" s="42"/>
      <c r="R225" s="42" t="s">
        <v>830</v>
      </c>
      <c r="S225" s="42" t="s">
        <v>321</v>
      </c>
      <c r="T225" s="42" t="s">
        <v>344</v>
      </c>
      <c r="U225" s="42" t="s">
        <v>323</v>
      </c>
      <c r="V225" s="52">
        <v>40</v>
      </c>
      <c r="W225" s="42" t="s">
        <v>366</v>
      </c>
      <c r="X225" s="42" t="s">
        <v>801</v>
      </c>
      <c r="Y225" s="42" t="s">
        <v>2</v>
      </c>
      <c r="Z225" s="42" t="s">
        <v>2</v>
      </c>
      <c r="AA225" s="42" t="s">
        <v>328</v>
      </c>
      <c r="AB225" s="42" t="s">
        <v>347</v>
      </c>
      <c r="AC225" s="42" t="s">
        <v>225</v>
      </c>
      <c r="AD225" s="42" t="s">
        <v>225</v>
      </c>
      <c r="AE225" s="42" t="s">
        <v>476</v>
      </c>
      <c r="AF225" s="42" t="s">
        <v>476</v>
      </c>
      <c r="AG225" s="42">
        <v>20</v>
      </c>
      <c r="AH225" s="42" t="s">
        <v>368</v>
      </c>
      <c r="AI225" s="42">
        <v>0</v>
      </c>
      <c r="AJ225" s="42" t="s">
        <v>370</v>
      </c>
      <c r="AK225" s="42">
        <v>0</v>
      </c>
      <c r="AL225" s="42">
        <v>600</v>
      </c>
      <c r="AM225" s="42" t="s">
        <v>332</v>
      </c>
      <c r="AN225" s="42" t="s">
        <v>352</v>
      </c>
      <c r="AO225" s="42">
        <v>400</v>
      </c>
      <c r="AP225" s="42" t="s">
        <v>439</v>
      </c>
      <c r="AQ225" s="42">
        <v>600</v>
      </c>
      <c r="AR225" s="42">
        <v>2</v>
      </c>
      <c r="AS225" s="42">
        <v>600</v>
      </c>
      <c r="AT225" s="42">
        <v>24</v>
      </c>
      <c r="AU225" s="42" t="s">
        <v>385</v>
      </c>
      <c r="AV225" s="42" t="s">
        <v>385</v>
      </c>
      <c r="AW225" s="42">
        <v>18000</v>
      </c>
      <c r="AX225" s="42">
        <v>18000</v>
      </c>
      <c r="AY225" s="42">
        <v>2</v>
      </c>
      <c r="AZ225" s="51">
        <v>54</v>
      </c>
      <c r="BA225" s="42">
        <v>0</v>
      </c>
      <c r="BB225" s="42">
        <v>1</v>
      </c>
      <c r="BC225" s="42" t="s">
        <v>525</v>
      </c>
      <c r="BD225" s="49">
        <v>0</v>
      </c>
      <c r="BE225" s="49" t="s">
        <v>1214</v>
      </c>
      <c r="BF225" s="42">
        <v>0</v>
      </c>
      <c r="BG225" s="42"/>
      <c r="BH225" s="42">
        <v>0</v>
      </c>
      <c r="BI225" s="42" t="s">
        <v>357</v>
      </c>
      <c r="BJ225" s="42" t="s">
        <v>358</v>
      </c>
      <c r="BK225" s="57">
        <v>44778</v>
      </c>
      <c r="BL225" s="42" t="s">
        <v>317</v>
      </c>
      <c r="BM225" s="42" t="s">
        <v>317</v>
      </c>
      <c r="BN225" s="42"/>
      <c r="BO225" s="42"/>
      <c r="BP225" s="42" t="s">
        <v>359</v>
      </c>
      <c r="BQ225" s="42" t="s">
        <v>359</v>
      </c>
      <c r="BR225" s="42" t="s">
        <v>359</v>
      </c>
      <c r="BS225" s="42"/>
      <c r="BT225" s="42" t="s">
        <v>360</v>
      </c>
      <c r="BU225" s="42" t="s">
        <v>317</v>
      </c>
      <c r="BV225" s="42" t="s">
        <v>317</v>
      </c>
      <c r="BW225" s="42"/>
      <c r="BX225" s="42"/>
      <c r="BY225" s="42" t="s">
        <v>353</v>
      </c>
      <c r="BZ225" s="42" t="s">
        <v>353</v>
      </c>
      <c r="CA225" s="42"/>
      <c r="CB225" s="42" t="s">
        <v>353</v>
      </c>
      <c r="CC225" s="42"/>
      <c r="CD225" s="42"/>
      <c r="CE225" s="42"/>
      <c r="CF225" s="42"/>
      <c r="CG225" s="26" t="s">
        <v>1215</v>
      </c>
    </row>
    <row r="226" hidden="1" spans="1:85">
      <c r="A226" s="39">
        <v>1532</v>
      </c>
      <c r="B226" s="42" t="s">
        <v>1217</v>
      </c>
      <c r="C226" s="46" t="s">
        <v>1218</v>
      </c>
      <c r="D226" s="42" t="s">
        <v>1219</v>
      </c>
      <c r="E226" s="43">
        <v>28.62268</v>
      </c>
      <c r="F226" s="43">
        <v>-12.95637</v>
      </c>
      <c r="G226" s="42" t="s">
        <v>337</v>
      </c>
      <c r="H226" s="37">
        <v>2.5</v>
      </c>
      <c r="I226" s="42" t="s">
        <v>338</v>
      </c>
      <c r="J226" s="42" t="s">
        <v>339</v>
      </c>
      <c r="K226" s="42" t="s">
        <v>340</v>
      </c>
      <c r="L226" s="42" t="s">
        <v>340</v>
      </c>
      <c r="M226" s="42" t="s">
        <v>317</v>
      </c>
      <c r="N226" s="42" t="s">
        <v>341</v>
      </c>
      <c r="O226" s="42" t="s">
        <v>342</v>
      </c>
      <c r="P226" s="42" t="s">
        <v>343</v>
      </c>
      <c r="Q226" s="42" t="s">
        <v>320</v>
      </c>
      <c r="R226" s="42" t="s">
        <v>320</v>
      </c>
      <c r="S226" s="42" t="s">
        <v>321</v>
      </c>
      <c r="T226" s="42" t="s">
        <v>344</v>
      </c>
      <c r="U226" s="42" t="s">
        <v>323</v>
      </c>
      <c r="V226" s="52">
        <v>30</v>
      </c>
      <c r="W226" s="42" t="s">
        <v>325</v>
      </c>
      <c r="X226" s="42" t="s">
        <v>345</v>
      </c>
      <c r="Y226" s="42" t="s">
        <v>2</v>
      </c>
      <c r="Z226" s="42" t="s">
        <v>2</v>
      </c>
      <c r="AA226" s="42" t="s">
        <v>346</v>
      </c>
      <c r="AB226" s="42" t="s">
        <v>347</v>
      </c>
      <c r="AC226" s="42" t="s">
        <v>348</v>
      </c>
      <c r="AD226" s="42" t="s">
        <v>348</v>
      </c>
      <c r="AE226" s="42" t="s">
        <v>382</v>
      </c>
      <c r="AF226" s="42" t="s">
        <v>382</v>
      </c>
      <c r="AG226" s="42">
        <v>20</v>
      </c>
      <c r="AH226" s="42" t="s">
        <v>368</v>
      </c>
      <c r="AI226" s="42">
        <v>0</v>
      </c>
      <c r="AJ226" s="42" t="s">
        <v>416</v>
      </c>
      <c r="AK226" s="42">
        <v>0</v>
      </c>
      <c r="AL226" s="42">
        <v>600</v>
      </c>
      <c r="AM226" s="42" t="s">
        <v>332</v>
      </c>
      <c r="AN226" s="42" t="s">
        <v>404</v>
      </c>
      <c r="AO226" s="42">
        <v>750</v>
      </c>
      <c r="AP226" s="42" t="s">
        <v>333</v>
      </c>
      <c r="AQ226" s="42">
        <v>300</v>
      </c>
      <c r="AR226" s="42">
        <v>48</v>
      </c>
      <c r="AS226" s="42">
        <v>100</v>
      </c>
      <c r="AT226" s="42">
        <f>AQ226/AS226</f>
        <v>3</v>
      </c>
      <c r="AU226" s="42" t="s">
        <v>327</v>
      </c>
      <c r="AV226" s="42" t="s">
        <v>327</v>
      </c>
      <c r="AW226" s="42" t="s">
        <v>327</v>
      </c>
      <c r="AX226" s="42" t="s">
        <v>353</v>
      </c>
      <c r="AY226" s="42" t="s">
        <v>327</v>
      </c>
      <c r="AZ226" s="51">
        <v>165</v>
      </c>
      <c r="BA226" s="42">
        <v>0</v>
      </c>
      <c r="BB226" s="42">
        <v>3</v>
      </c>
      <c r="BC226" s="42" t="s">
        <v>354</v>
      </c>
      <c r="BD226" s="49" t="s">
        <v>1217</v>
      </c>
      <c r="BE226" s="49" t="s">
        <v>1220</v>
      </c>
      <c r="BF226" s="42" t="s">
        <v>356</v>
      </c>
      <c r="BG226" s="42"/>
      <c r="BH226" s="42">
        <v>0</v>
      </c>
      <c r="BI226" s="42" t="s">
        <v>357</v>
      </c>
      <c r="BJ226" s="42" t="s">
        <v>358</v>
      </c>
      <c r="BK226" s="57">
        <v>44778</v>
      </c>
      <c r="BL226" s="42" t="s">
        <v>317</v>
      </c>
      <c r="BM226" s="42" t="s">
        <v>317</v>
      </c>
      <c r="BN226" s="42"/>
      <c r="BO226" s="42"/>
      <c r="BP226" s="42" t="s">
        <v>359</v>
      </c>
      <c r="BQ226" s="42" t="s">
        <v>359</v>
      </c>
      <c r="BR226" s="42" t="s">
        <v>359</v>
      </c>
      <c r="BS226" s="42"/>
      <c r="BT226" s="42" t="s">
        <v>360</v>
      </c>
      <c r="BU226" s="42" t="s">
        <v>317</v>
      </c>
      <c r="BV226" s="42" t="s">
        <v>317</v>
      </c>
      <c r="BW226" s="42"/>
      <c r="BX226" s="42"/>
      <c r="BY226" s="42" t="s">
        <v>353</v>
      </c>
      <c r="BZ226" s="42" t="s">
        <v>353</v>
      </c>
      <c r="CA226" s="42"/>
      <c r="CB226" s="42" t="s">
        <v>353</v>
      </c>
      <c r="CC226" s="42"/>
      <c r="CD226" s="42"/>
      <c r="CE226" s="42"/>
      <c r="CF226" s="42"/>
      <c r="CG226" s="26" t="s">
        <v>1218</v>
      </c>
    </row>
    <row r="227" hidden="1" spans="1:85">
      <c r="A227" s="34">
        <v>443</v>
      </c>
      <c r="B227" s="42" t="s">
        <v>1221</v>
      </c>
      <c r="C227" s="46" t="s">
        <v>1222</v>
      </c>
      <c r="D227" s="42" t="s">
        <v>1223</v>
      </c>
      <c r="E227" s="43">
        <v>28.1746</v>
      </c>
      <c r="F227" s="43">
        <v>-12.7301</v>
      </c>
      <c r="G227" s="42" t="s">
        <v>337</v>
      </c>
      <c r="H227" s="37">
        <v>2.5</v>
      </c>
      <c r="I227" s="42" t="s">
        <v>338</v>
      </c>
      <c r="J227" s="42" t="s">
        <v>1141</v>
      </c>
      <c r="K227" s="42" t="s">
        <v>340</v>
      </c>
      <c r="L227" s="42" t="s">
        <v>317</v>
      </c>
      <c r="M227" s="42" t="s">
        <v>317</v>
      </c>
      <c r="N227" s="42" t="s">
        <v>402</v>
      </c>
      <c r="O227" s="42" t="s">
        <v>566</v>
      </c>
      <c r="P227" s="42" t="s">
        <v>566</v>
      </c>
      <c r="Q227" s="42" t="s">
        <v>381</v>
      </c>
      <c r="R227" s="42" t="s">
        <v>381</v>
      </c>
      <c r="S227" s="42" t="s">
        <v>321</v>
      </c>
      <c r="T227" s="42" t="s">
        <v>344</v>
      </c>
      <c r="U227" s="42" t="s">
        <v>323</v>
      </c>
      <c r="V227" s="52">
        <v>54</v>
      </c>
      <c r="W227" s="42" t="s">
        <v>366</v>
      </c>
      <c r="X227" s="42" t="s">
        <v>620</v>
      </c>
      <c r="Y227" s="42" t="s">
        <v>2</v>
      </c>
      <c r="Z227" s="42" t="s">
        <v>2</v>
      </c>
      <c r="AA227" s="42" t="s">
        <v>328</v>
      </c>
      <c r="AB227" s="42" t="s">
        <v>347</v>
      </c>
      <c r="AC227" s="42" t="s">
        <v>348</v>
      </c>
      <c r="AD227" s="42" t="s">
        <v>348</v>
      </c>
      <c r="AE227" s="42" t="s">
        <v>499</v>
      </c>
      <c r="AF227" s="42" t="s">
        <v>499</v>
      </c>
      <c r="AG227" s="42">
        <v>20</v>
      </c>
      <c r="AH227" s="42" t="s">
        <v>350</v>
      </c>
      <c r="AI227" s="42">
        <v>0</v>
      </c>
      <c r="AJ227" s="42" t="s">
        <v>351</v>
      </c>
      <c r="AK227" s="42">
        <v>0</v>
      </c>
      <c r="AL227" s="42">
        <v>600</v>
      </c>
      <c r="AM227" s="42" t="s">
        <v>332</v>
      </c>
      <c r="AN227" s="42" t="s">
        <v>352</v>
      </c>
      <c r="AO227" s="42">
        <v>400</v>
      </c>
      <c r="AP227" s="42" t="s">
        <v>439</v>
      </c>
      <c r="AQ227" s="42">
        <v>1200</v>
      </c>
      <c r="AR227" s="42">
        <v>2</v>
      </c>
      <c r="AS227" s="42">
        <v>600</v>
      </c>
      <c r="AT227" s="42">
        <v>48</v>
      </c>
      <c r="AU227" s="42" t="s">
        <v>385</v>
      </c>
      <c r="AV227" s="42" t="s">
        <v>385</v>
      </c>
      <c r="AW227" s="42">
        <v>18000</v>
      </c>
      <c r="AX227" s="42">
        <v>18000</v>
      </c>
      <c r="AY227" s="42">
        <v>2</v>
      </c>
      <c r="AZ227" s="51">
        <v>42.1</v>
      </c>
      <c r="BA227" s="42">
        <v>0</v>
      </c>
      <c r="BB227" s="42">
        <v>2</v>
      </c>
      <c r="BC227" s="42" t="s">
        <v>1224</v>
      </c>
      <c r="BD227" s="49">
        <v>0</v>
      </c>
      <c r="BE227" s="49" t="s">
        <v>1221</v>
      </c>
      <c r="BF227" s="42" t="s">
        <v>356</v>
      </c>
      <c r="BG227" s="42"/>
      <c r="BH227" s="42">
        <v>0</v>
      </c>
      <c r="BI227" s="42" t="s">
        <v>357</v>
      </c>
      <c r="BJ227" s="42" t="s">
        <v>358</v>
      </c>
      <c r="BK227" s="57">
        <v>44778</v>
      </c>
      <c r="BL227" s="42" t="s">
        <v>317</v>
      </c>
      <c r="BM227" s="42" t="s">
        <v>317</v>
      </c>
      <c r="BN227" s="42"/>
      <c r="BO227" s="42"/>
      <c r="BP227" s="42" t="s">
        <v>359</v>
      </c>
      <c r="BQ227" s="42" t="s">
        <v>359</v>
      </c>
      <c r="BR227" s="42" t="s">
        <v>359</v>
      </c>
      <c r="BS227" s="42"/>
      <c r="BT227" s="42" t="s">
        <v>360</v>
      </c>
      <c r="BU227" s="42" t="s">
        <v>317</v>
      </c>
      <c r="BV227" s="42" t="s">
        <v>317</v>
      </c>
      <c r="BW227" s="42"/>
      <c r="BX227" s="42"/>
      <c r="BY227" s="42" t="s">
        <v>353</v>
      </c>
      <c r="BZ227" s="42" t="s">
        <v>353</v>
      </c>
      <c r="CA227" s="42"/>
      <c r="CB227" s="42" t="s">
        <v>353</v>
      </c>
      <c r="CC227" s="42"/>
      <c r="CD227" s="42"/>
      <c r="CE227" s="42"/>
      <c r="CF227" s="42"/>
      <c r="CG227" s="26" t="s">
        <v>1222</v>
      </c>
    </row>
    <row r="228" hidden="1" spans="1:85">
      <c r="A228" s="39">
        <v>1554</v>
      </c>
      <c r="B228" s="42" t="s">
        <v>1225</v>
      </c>
      <c r="C228" s="46" t="s">
        <v>1226</v>
      </c>
      <c r="D228" s="42" t="s">
        <v>1227</v>
      </c>
      <c r="E228" s="43">
        <v>28.65264</v>
      </c>
      <c r="F228" s="43">
        <v>-12.96358</v>
      </c>
      <c r="G228" s="42" t="s">
        <v>337</v>
      </c>
      <c r="H228" s="37">
        <v>2.5</v>
      </c>
      <c r="I228" s="42" t="s">
        <v>338</v>
      </c>
      <c r="J228" s="42" t="s">
        <v>339</v>
      </c>
      <c r="K228" s="42" t="s">
        <v>317</v>
      </c>
      <c r="L228" s="42" t="s">
        <v>340</v>
      </c>
      <c r="M228" s="42" t="s">
        <v>317</v>
      </c>
      <c r="N228" s="42" t="s">
        <v>341</v>
      </c>
      <c r="O228" s="42" t="s">
        <v>364</v>
      </c>
      <c r="P228" s="42" t="s">
        <v>380</v>
      </c>
      <c r="Q228" s="42" t="s">
        <v>320</v>
      </c>
      <c r="R228" s="42" t="s">
        <v>390</v>
      </c>
      <c r="S228" s="42" t="s">
        <v>321</v>
      </c>
      <c r="T228" s="42" t="s">
        <v>344</v>
      </c>
      <c r="U228" s="42" t="s">
        <v>323</v>
      </c>
      <c r="V228" s="52">
        <v>30</v>
      </c>
      <c r="W228" s="42" t="s">
        <v>325</v>
      </c>
      <c r="X228" s="42" t="s">
        <v>345</v>
      </c>
      <c r="Y228" s="42" t="s">
        <v>2</v>
      </c>
      <c r="Z228" s="42" t="s">
        <v>2</v>
      </c>
      <c r="AA228" s="42" t="s">
        <v>346</v>
      </c>
      <c r="AB228" s="42" t="s">
        <v>347</v>
      </c>
      <c r="AC228" s="42" t="s">
        <v>348</v>
      </c>
      <c r="AD228" s="42" t="s">
        <v>348</v>
      </c>
      <c r="AE228" s="42" t="s">
        <v>382</v>
      </c>
      <c r="AF228" s="42" t="s">
        <v>382</v>
      </c>
      <c r="AG228" s="42">
        <v>20</v>
      </c>
      <c r="AH228" s="42" t="s">
        <v>368</v>
      </c>
      <c r="AI228" s="42">
        <v>0</v>
      </c>
      <c r="AJ228" s="42" t="s">
        <v>416</v>
      </c>
      <c r="AK228" s="42">
        <v>0</v>
      </c>
      <c r="AL228" s="42">
        <v>600</v>
      </c>
      <c r="AM228" s="42" t="s">
        <v>332</v>
      </c>
      <c r="AN228" s="42" t="s">
        <v>404</v>
      </c>
      <c r="AO228" s="42">
        <v>750</v>
      </c>
      <c r="AP228" s="42" t="s">
        <v>333</v>
      </c>
      <c r="AQ228" s="42">
        <v>200</v>
      </c>
      <c r="AR228" s="42">
        <v>48</v>
      </c>
      <c r="AS228" s="42">
        <v>100</v>
      </c>
      <c r="AT228" s="42">
        <f>AQ228/AS228</f>
        <v>2</v>
      </c>
      <c r="AU228" s="42" t="s">
        <v>327</v>
      </c>
      <c r="AV228" s="42" t="s">
        <v>327</v>
      </c>
      <c r="AW228" s="42" t="s">
        <v>327</v>
      </c>
      <c r="AX228" s="42" t="s">
        <v>353</v>
      </c>
      <c r="AY228" s="42" t="s">
        <v>327</v>
      </c>
      <c r="AZ228" s="51">
        <v>115</v>
      </c>
      <c r="BA228" s="42">
        <v>0</v>
      </c>
      <c r="BB228" s="42">
        <v>2</v>
      </c>
      <c r="BC228" s="42" t="s">
        <v>375</v>
      </c>
      <c r="BD228" s="49" t="s">
        <v>1225</v>
      </c>
      <c r="BE228" s="49" t="s">
        <v>1228</v>
      </c>
      <c r="BF228" s="42" t="s">
        <v>356</v>
      </c>
      <c r="BG228" s="42"/>
      <c r="BH228" s="42">
        <v>0</v>
      </c>
      <c r="BI228" s="42" t="s">
        <v>357</v>
      </c>
      <c r="BJ228" s="42" t="s">
        <v>358</v>
      </c>
      <c r="BK228" s="57">
        <v>44778</v>
      </c>
      <c r="BL228" s="42" t="s">
        <v>317</v>
      </c>
      <c r="BM228" s="42" t="s">
        <v>317</v>
      </c>
      <c r="BN228" s="42"/>
      <c r="BO228" s="42"/>
      <c r="BP228" s="42" t="s">
        <v>359</v>
      </c>
      <c r="BQ228" s="42" t="s">
        <v>359</v>
      </c>
      <c r="BR228" s="42" t="s">
        <v>359</v>
      </c>
      <c r="BS228" s="42"/>
      <c r="BT228" s="42" t="s">
        <v>360</v>
      </c>
      <c r="BU228" s="42" t="s">
        <v>317</v>
      </c>
      <c r="BV228" s="42" t="s">
        <v>317</v>
      </c>
      <c r="BW228" s="42"/>
      <c r="BX228" s="42"/>
      <c r="BY228" s="42" t="s">
        <v>353</v>
      </c>
      <c r="BZ228" s="42" t="s">
        <v>353</v>
      </c>
      <c r="CA228" s="42"/>
      <c r="CB228" s="42" t="s">
        <v>353</v>
      </c>
      <c r="CC228" s="42"/>
      <c r="CD228" s="42"/>
      <c r="CE228" s="42"/>
      <c r="CF228" s="42"/>
      <c r="CG228" s="26" t="s">
        <v>1226</v>
      </c>
    </row>
    <row r="229" hidden="1" spans="1:85">
      <c r="A229" s="39">
        <v>148</v>
      </c>
      <c r="B229" s="42" t="s">
        <v>1229</v>
      </c>
      <c r="C229" s="46" t="s">
        <v>1230</v>
      </c>
      <c r="D229" s="42" t="s">
        <v>1231</v>
      </c>
      <c r="E229" s="43">
        <v>28.1001</v>
      </c>
      <c r="F229" s="43">
        <v>-12.9011</v>
      </c>
      <c r="G229" s="42" t="s">
        <v>337</v>
      </c>
      <c r="H229" s="37">
        <v>2.5</v>
      </c>
      <c r="I229" s="42" t="s">
        <v>338</v>
      </c>
      <c r="J229" s="42" t="s">
        <v>1141</v>
      </c>
      <c r="K229" s="42" t="s">
        <v>317</v>
      </c>
      <c r="L229" s="42" t="s">
        <v>317</v>
      </c>
      <c r="M229" s="42" t="s">
        <v>317</v>
      </c>
      <c r="N229" s="42" t="s">
        <v>402</v>
      </c>
      <c r="O229" s="42" t="s">
        <v>319</v>
      </c>
      <c r="P229" s="42" t="s">
        <v>319</v>
      </c>
      <c r="Q229" s="42" t="s">
        <v>320</v>
      </c>
      <c r="R229" s="42" t="s">
        <v>320</v>
      </c>
      <c r="S229" s="42" t="s">
        <v>321</v>
      </c>
      <c r="T229" s="42" t="s">
        <v>344</v>
      </c>
      <c r="U229" s="42" t="s">
        <v>323</v>
      </c>
      <c r="V229" s="52">
        <v>54</v>
      </c>
      <c r="W229" s="42" t="s">
        <v>366</v>
      </c>
      <c r="X229" s="42" t="s">
        <v>620</v>
      </c>
      <c r="Y229" s="42" t="s">
        <v>2</v>
      </c>
      <c r="Z229" s="42" t="s">
        <v>2</v>
      </c>
      <c r="AA229" s="42" t="s">
        <v>328</v>
      </c>
      <c r="AB229" s="42" t="s">
        <v>347</v>
      </c>
      <c r="AC229" s="42" t="s">
        <v>348</v>
      </c>
      <c r="AD229" s="42" t="s">
        <v>348</v>
      </c>
      <c r="AE229" s="42" t="s">
        <v>706</v>
      </c>
      <c r="AF229" s="42" t="s">
        <v>706</v>
      </c>
      <c r="AG229" s="42">
        <v>20</v>
      </c>
      <c r="AH229" s="42" t="s">
        <v>350</v>
      </c>
      <c r="AI229" s="42">
        <v>0</v>
      </c>
      <c r="AJ229" s="42" t="s">
        <v>351</v>
      </c>
      <c r="AK229" s="42">
        <v>0</v>
      </c>
      <c r="AL229" s="42">
        <v>600</v>
      </c>
      <c r="AM229" s="42" t="s">
        <v>332</v>
      </c>
      <c r="AN229" s="42" t="s">
        <v>352</v>
      </c>
      <c r="AO229" s="42">
        <v>400</v>
      </c>
      <c r="AP229" s="42" t="s">
        <v>439</v>
      </c>
      <c r="AQ229" s="42">
        <v>600</v>
      </c>
      <c r="AR229" s="42">
        <v>2</v>
      </c>
      <c r="AS229" s="42">
        <v>600</v>
      </c>
      <c r="AT229" s="42">
        <v>24</v>
      </c>
      <c r="AU229" s="42" t="s">
        <v>385</v>
      </c>
      <c r="AV229" s="42" t="s">
        <v>385</v>
      </c>
      <c r="AW229" s="42">
        <v>18000</v>
      </c>
      <c r="AX229" s="42">
        <v>18000</v>
      </c>
      <c r="AY229" s="42">
        <v>2</v>
      </c>
      <c r="AZ229" s="51">
        <v>40.5</v>
      </c>
      <c r="BA229" s="42">
        <v>0</v>
      </c>
      <c r="BB229" s="42">
        <v>2</v>
      </c>
      <c r="BC229" s="42" t="s">
        <v>375</v>
      </c>
      <c r="BD229" s="49" t="s">
        <v>1232</v>
      </c>
      <c r="BE229" s="49" t="s">
        <v>1229</v>
      </c>
      <c r="BF229" s="42" t="s">
        <v>356</v>
      </c>
      <c r="BG229" s="42"/>
      <c r="BH229" s="42">
        <v>0</v>
      </c>
      <c r="BI229" s="42" t="s">
        <v>357</v>
      </c>
      <c r="BJ229" s="42" t="s">
        <v>358</v>
      </c>
      <c r="BK229" s="57">
        <v>44778</v>
      </c>
      <c r="BL229" s="42" t="s">
        <v>317</v>
      </c>
      <c r="BM229" s="42" t="s">
        <v>317</v>
      </c>
      <c r="BN229" s="42"/>
      <c r="BO229" s="42"/>
      <c r="BP229" s="42" t="s">
        <v>359</v>
      </c>
      <c r="BQ229" s="42" t="s">
        <v>359</v>
      </c>
      <c r="BR229" s="42" t="s">
        <v>359</v>
      </c>
      <c r="BS229" s="42"/>
      <c r="BT229" s="42" t="s">
        <v>360</v>
      </c>
      <c r="BU229" s="42" t="s">
        <v>317</v>
      </c>
      <c r="BV229" s="42" t="s">
        <v>317</v>
      </c>
      <c r="BW229" s="42"/>
      <c r="BX229" s="42"/>
      <c r="BY229" s="42" t="s">
        <v>353</v>
      </c>
      <c r="BZ229" s="42" t="s">
        <v>353</v>
      </c>
      <c r="CA229" s="42"/>
      <c r="CB229" s="42" t="s">
        <v>353</v>
      </c>
      <c r="CC229" s="42"/>
      <c r="CD229" s="42"/>
      <c r="CE229" s="42"/>
      <c r="CF229" s="42"/>
      <c r="CG229" s="26" t="s">
        <v>1230</v>
      </c>
    </row>
    <row r="230" hidden="1" spans="1:85">
      <c r="A230" s="34">
        <v>1543</v>
      </c>
      <c r="B230" s="42" t="s">
        <v>1233</v>
      </c>
      <c r="C230" s="46" t="s">
        <v>1234</v>
      </c>
      <c r="D230" s="42" t="s">
        <v>1235</v>
      </c>
      <c r="E230" s="43">
        <v>27.877603</v>
      </c>
      <c r="F230" s="43">
        <v>-12.553492</v>
      </c>
      <c r="G230" s="42" t="s">
        <v>337</v>
      </c>
      <c r="H230" s="37">
        <v>2</v>
      </c>
      <c r="I230" s="42" t="s">
        <v>338</v>
      </c>
      <c r="J230" s="42" t="s">
        <v>994</v>
      </c>
      <c r="K230" s="42" t="s">
        <v>317</v>
      </c>
      <c r="L230" s="42" t="s">
        <v>317</v>
      </c>
      <c r="M230" s="42" t="s">
        <v>317</v>
      </c>
      <c r="N230" s="42" t="s">
        <v>402</v>
      </c>
      <c r="O230" s="42" t="s">
        <v>364</v>
      </c>
      <c r="P230" s="42" t="s">
        <v>365</v>
      </c>
      <c r="Q230" s="42" t="s">
        <v>320</v>
      </c>
      <c r="R230" s="42" t="s">
        <v>320</v>
      </c>
      <c r="S230" s="42" t="s">
        <v>321</v>
      </c>
      <c r="T230" s="42" t="s">
        <v>344</v>
      </c>
      <c r="U230" s="42" t="s">
        <v>323</v>
      </c>
      <c r="V230" s="52">
        <v>30</v>
      </c>
      <c r="W230" s="42" t="s">
        <v>325</v>
      </c>
      <c r="X230" s="42" t="s">
        <v>801</v>
      </c>
      <c r="Y230" s="42" t="s">
        <v>2</v>
      </c>
      <c r="Z230" s="42" t="s">
        <v>2</v>
      </c>
      <c r="AA230" s="42" t="s">
        <v>346</v>
      </c>
      <c r="AB230" s="42" t="s">
        <v>347</v>
      </c>
      <c r="AC230" s="42" t="s">
        <v>225</v>
      </c>
      <c r="AD230" s="42" t="s">
        <v>225</v>
      </c>
      <c r="AE230" s="42" t="s">
        <v>414</v>
      </c>
      <c r="AF230" s="42" t="s">
        <v>414</v>
      </c>
      <c r="AG230" s="42">
        <v>16</v>
      </c>
      <c r="AH230" s="42" t="s">
        <v>368</v>
      </c>
      <c r="AI230" s="42" t="s">
        <v>1236</v>
      </c>
      <c r="AJ230" s="42" t="s">
        <v>416</v>
      </c>
      <c r="AK230" s="42">
        <v>0</v>
      </c>
      <c r="AL230" s="42">
        <v>600</v>
      </c>
      <c r="AM230" s="42" t="s">
        <v>371</v>
      </c>
      <c r="AN230" s="42" t="s">
        <v>372</v>
      </c>
      <c r="AO230" s="42">
        <v>250</v>
      </c>
      <c r="AP230" s="42" t="s">
        <v>802</v>
      </c>
      <c r="AQ230" s="42">
        <v>600</v>
      </c>
      <c r="AR230" s="42">
        <v>2</v>
      </c>
      <c r="AS230" s="42">
        <v>600</v>
      </c>
      <c r="AT230" s="42">
        <v>24</v>
      </c>
      <c r="AU230" s="42" t="s">
        <v>327</v>
      </c>
      <c r="AV230" s="42" t="s">
        <v>327</v>
      </c>
      <c r="AW230" s="42" t="s">
        <v>327</v>
      </c>
      <c r="AX230" s="42" t="s">
        <v>353</v>
      </c>
      <c r="AY230" s="42" t="s">
        <v>327</v>
      </c>
      <c r="AZ230" s="51">
        <v>68.8</v>
      </c>
      <c r="BA230" s="42">
        <v>0</v>
      </c>
      <c r="BB230" s="42">
        <v>2</v>
      </c>
      <c r="BC230" s="42" t="s">
        <v>375</v>
      </c>
      <c r="BD230" s="49" t="s">
        <v>1233</v>
      </c>
      <c r="BE230" s="49" t="s">
        <v>1237</v>
      </c>
      <c r="BF230" s="42" t="s">
        <v>356</v>
      </c>
      <c r="BG230" s="42"/>
      <c r="BH230" s="42">
        <v>0</v>
      </c>
      <c r="BI230" s="42" t="s">
        <v>357</v>
      </c>
      <c r="BJ230" s="42" t="s">
        <v>358</v>
      </c>
      <c r="BK230" s="57">
        <v>44778</v>
      </c>
      <c r="BL230" s="42" t="s">
        <v>317</v>
      </c>
      <c r="BM230" s="42" t="s">
        <v>317</v>
      </c>
      <c r="BN230" s="42"/>
      <c r="BO230" s="42"/>
      <c r="BP230" s="42" t="s">
        <v>359</v>
      </c>
      <c r="BQ230" s="42" t="s">
        <v>359</v>
      </c>
      <c r="BR230" s="42" t="s">
        <v>359</v>
      </c>
      <c r="BS230" s="42"/>
      <c r="BT230" s="42" t="s">
        <v>360</v>
      </c>
      <c r="BU230" s="42" t="s">
        <v>317</v>
      </c>
      <c r="BV230" s="42" t="s">
        <v>317</v>
      </c>
      <c r="BW230" s="42"/>
      <c r="BX230" s="42"/>
      <c r="BY230" s="42" t="s">
        <v>353</v>
      </c>
      <c r="BZ230" s="42" t="s">
        <v>353</v>
      </c>
      <c r="CA230" s="42"/>
      <c r="CB230" s="42" t="s">
        <v>353</v>
      </c>
      <c r="CC230" s="42"/>
      <c r="CD230" s="42"/>
      <c r="CE230" s="42"/>
      <c r="CF230" s="42"/>
      <c r="CG230" s="26" t="s">
        <v>1234</v>
      </c>
    </row>
    <row r="231" hidden="1" spans="1:85">
      <c r="A231" s="39">
        <v>104</v>
      </c>
      <c r="B231" s="42" t="s">
        <v>1238</v>
      </c>
      <c r="C231" s="46" t="s">
        <v>1239</v>
      </c>
      <c r="D231" s="42" t="s">
        <v>1240</v>
      </c>
      <c r="E231" s="43">
        <v>28.2206</v>
      </c>
      <c r="F231" s="43">
        <v>-12.8513</v>
      </c>
      <c r="G231" s="42" t="s">
        <v>337</v>
      </c>
      <c r="H231" s="37">
        <v>4.5</v>
      </c>
      <c r="I231" s="42" t="s">
        <v>338</v>
      </c>
      <c r="J231" s="42" t="s">
        <v>1141</v>
      </c>
      <c r="K231" s="42" t="s">
        <v>317</v>
      </c>
      <c r="L231" s="42" t="s">
        <v>317</v>
      </c>
      <c r="M231" s="42" t="s">
        <v>340</v>
      </c>
      <c r="N231" s="42" t="s">
        <v>402</v>
      </c>
      <c r="O231" s="42" t="s">
        <v>566</v>
      </c>
      <c r="P231" s="42" t="s">
        <v>566</v>
      </c>
      <c r="Q231" s="42" t="s">
        <v>390</v>
      </c>
      <c r="R231" s="42" t="s">
        <v>320</v>
      </c>
      <c r="S231" s="42" t="s">
        <v>321</v>
      </c>
      <c r="T231" s="42" t="s">
        <v>344</v>
      </c>
      <c r="U231" s="42" t="s">
        <v>323</v>
      </c>
      <c r="V231" s="52">
        <v>54</v>
      </c>
      <c r="W231" s="42" t="s">
        <v>366</v>
      </c>
      <c r="X231" s="42" t="s">
        <v>620</v>
      </c>
      <c r="Y231" s="42" t="s">
        <v>2</v>
      </c>
      <c r="Z231" s="42" t="s">
        <v>2</v>
      </c>
      <c r="AA231" s="42" t="s">
        <v>328</v>
      </c>
      <c r="AB231" s="42" t="s">
        <v>347</v>
      </c>
      <c r="AC231" s="42" t="s">
        <v>348</v>
      </c>
      <c r="AD231" s="42" t="s">
        <v>348</v>
      </c>
      <c r="AE231" s="42" t="s">
        <v>561</v>
      </c>
      <c r="AF231" s="42" t="s">
        <v>561</v>
      </c>
      <c r="AG231" s="42">
        <v>30</v>
      </c>
      <c r="AH231" s="42" t="s">
        <v>350</v>
      </c>
      <c r="AI231" s="42">
        <v>0</v>
      </c>
      <c r="AJ231" s="42" t="s">
        <v>370</v>
      </c>
      <c r="AK231" s="42">
        <v>0</v>
      </c>
      <c r="AL231" s="42">
        <v>1000</v>
      </c>
      <c r="AM231" s="42" t="s">
        <v>332</v>
      </c>
      <c r="AN231" s="42" t="s">
        <v>352</v>
      </c>
      <c r="AO231" s="42">
        <v>400</v>
      </c>
      <c r="AP231" s="42" t="s">
        <v>333</v>
      </c>
      <c r="AQ231" s="42">
        <v>400</v>
      </c>
      <c r="AR231" s="42">
        <v>48</v>
      </c>
      <c r="AS231" s="42">
        <v>100</v>
      </c>
      <c r="AT231" s="42">
        <f>AQ231/AS231</f>
        <v>4</v>
      </c>
      <c r="AU231" s="42" t="s">
        <v>385</v>
      </c>
      <c r="AV231" s="42" t="s">
        <v>385</v>
      </c>
      <c r="AW231" s="42">
        <v>18000</v>
      </c>
      <c r="AX231" s="42">
        <v>18000</v>
      </c>
      <c r="AY231" s="42">
        <v>2</v>
      </c>
      <c r="AZ231" s="51">
        <v>97</v>
      </c>
      <c r="BA231" s="42">
        <v>0</v>
      </c>
      <c r="BB231" s="42">
        <v>2</v>
      </c>
      <c r="BC231" s="42" t="s">
        <v>375</v>
      </c>
      <c r="BD231" s="49" t="s">
        <v>1241</v>
      </c>
      <c r="BE231" s="49" t="s">
        <v>1238</v>
      </c>
      <c r="BF231" s="42" t="s">
        <v>356</v>
      </c>
      <c r="BG231" s="42"/>
      <c r="BH231" s="42">
        <v>0</v>
      </c>
      <c r="BI231" s="42" t="s">
        <v>357</v>
      </c>
      <c r="BJ231" s="42" t="s">
        <v>358</v>
      </c>
      <c r="BK231" s="57">
        <v>44778</v>
      </c>
      <c r="BL231" s="42" t="s">
        <v>317</v>
      </c>
      <c r="BM231" s="42" t="s">
        <v>317</v>
      </c>
      <c r="BN231" s="42"/>
      <c r="BO231" s="42"/>
      <c r="BP231" s="42" t="s">
        <v>359</v>
      </c>
      <c r="BQ231" s="42" t="s">
        <v>359</v>
      </c>
      <c r="BR231" s="42" t="s">
        <v>359</v>
      </c>
      <c r="BS231" s="42"/>
      <c r="BT231" s="42" t="s">
        <v>360</v>
      </c>
      <c r="BU231" s="42" t="s">
        <v>317</v>
      </c>
      <c r="BV231" s="42" t="s">
        <v>317</v>
      </c>
      <c r="BW231" s="42"/>
      <c r="BX231" s="42"/>
      <c r="BY231" s="42" t="s">
        <v>353</v>
      </c>
      <c r="BZ231" s="42" t="s">
        <v>353</v>
      </c>
      <c r="CA231" s="42"/>
      <c r="CB231" s="42" t="s">
        <v>353</v>
      </c>
      <c r="CC231" s="42"/>
      <c r="CD231" s="42"/>
      <c r="CE231" s="42"/>
      <c r="CF231" s="42"/>
      <c r="CG231" s="26" t="s">
        <v>1239</v>
      </c>
    </row>
    <row r="232" hidden="1" spans="1:85">
      <c r="A232" s="39">
        <v>1752</v>
      </c>
      <c r="B232" s="42" t="s">
        <v>1242</v>
      </c>
      <c r="C232" s="46" t="s">
        <v>1243</v>
      </c>
      <c r="D232" s="42" t="s">
        <v>1244</v>
      </c>
      <c r="E232" s="43">
        <v>28.599486</v>
      </c>
      <c r="F232" s="43">
        <v>-12.992703</v>
      </c>
      <c r="G232" s="42" t="s">
        <v>337</v>
      </c>
      <c r="H232" s="37">
        <v>2</v>
      </c>
      <c r="I232" s="42" t="s">
        <v>338</v>
      </c>
      <c r="J232" s="42" t="s">
        <v>339</v>
      </c>
      <c r="K232" s="42" t="s">
        <v>317</v>
      </c>
      <c r="L232" s="42" t="s">
        <v>340</v>
      </c>
      <c r="M232" s="42" t="s">
        <v>317</v>
      </c>
      <c r="N232" s="42" t="s">
        <v>402</v>
      </c>
      <c r="O232" s="42" t="s">
        <v>364</v>
      </c>
      <c r="P232" s="42" t="s">
        <v>343</v>
      </c>
      <c r="Q232" s="42" t="s">
        <v>320</v>
      </c>
      <c r="R232" s="42" t="s">
        <v>320</v>
      </c>
      <c r="S232" s="42" t="s">
        <v>321</v>
      </c>
      <c r="T232" s="42" t="s">
        <v>344</v>
      </c>
      <c r="U232" s="42" t="s">
        <v>323</v>
      </c>
      <c r="V232" s="52">
        <v>30</v>
      </c>
      <c r="W232" s="42" t="s">
        <v>325</v>
      </c>
      <c r="X232" s="42" t="s">
        <v>345</v>
      </c>
      <c r="Y232" s="42" t="s">
        <v>2</v>
      </c>
      <c r="Z232" s="42" t="s">
        <v>2</v>
      </c>
      <c r="AA232" s="42" t="s">
        <v>346</v>
      </c>
      <c r="AB232" s="42" t="s">
        <v>347</v>
      </c>
      <c r="AC232" s="42" t="s">
        <v>348</v>
      </c>
      <c r="AD232" s="42" t="s">
        <v>348</v>
      </c>
      <c r="AE232" s="42" t="s">
        <v>414</v>
      </c>
      <c r="AF232" s="42" t="s">
        <v>414</v>
      </c>
      <c r="AG232" s="42">
        <v>13</v>
      </c>
      <c r="AH232" s="42" t="s">
        <v>368</v>
      </c>
      <c r="AI232" s="42" t="s">
        <v>1236</v>
      </c>
      <c r="AJ232" s="42" t="s">
        <v>416</v>
      </c>
      <c r="AK232" s="42">
        <v>0</v>
      </c>
      <c r="AL232" s="42">
        <v>600</v>
      </c>
      <c r="AM232" s="42" t="s">
        <v>371</v>
      </c>
      <c r="AN232" s="42" t="s">
        <v>372</v>
      </c>
      <c r="AO232" s="42">
        <v>250</v>
      </c>
      <c r="AP232" s="42" t="s">
        <v>503</v>
      </c>
      <c r="AQ232" s="42">
        <v>1056</v>
      </c>
      <c r="AR232" s="42">
        <v>12</v>
      </c>
      <c r="AS232" s="42">
        <v>176</v>
      </c>
      <c r="AT232" s="42">
        <v>24</v>
      </c>
      <c r="AU232" s="42" t="s">
        <v>327</v>
      </c>
      <c r="AV232" s="42" t="s">
        <v>327</v>
      </c>
      <c r="AW232" s="42" t="s">
        <v>327</v>
      </c>
      <c r="AX232" s="42" t="s">
        <v>353</v>
      </c>
      <c r="AY232" s="42" t="s">
        <v>327</v>
      </c>
      <c r="AZ232" s="51">
        <v>52.7</v>
      </c>
      <c r="BA232" s="42">
        <v>0</v>
      </c>
      <c r="BB232" s="42">
        <v>1</v>
      </c>
      <c r="BC232" s="42" t="s">
        <v>346</v>
      </c>
      <c r="BD232" s="49" t="s">
        <v>1242</v>
      </c>
      <c r="BE232" s="49">
        <v>0</v>
      </c>
      <c r="BF232" s="42">
        <v>0</v>
      </c>
      <c r="BG232" s="42"/>
      <c r="BH232" s="42">
        <v>0</v>
      </c>
      <c r="BI232" s="42" t="s">
        <v>357</v>
      </c>
      <c r="BJ232" s="42" t="s">
        <v>358</v>
      </c>
      <c r="BK232" s="57">
        <v>44778</v>
      </c>
      <c r="BL232" s="42" t="s">
        <v>317</v>
      </c>
      <c r="BM232" s="42" t="s">
        <v>317</v>
      </c>
      <c r="BN232" s="42"/>
      <c r="BO232" s="42"/>
      <c r="BP232" s="42" t="s">
        <v>359</v>
      </c>
      <c r="BQ232" s="42" t="s">
        <v>359</v>
      </c>
      <c r="BR232" s="42" t="s">
        <v>359</v>
      </c>
      <c r="BS232" s="42"/>
      <c r="BT232" s="42" t="s">
        <v>360</v>
      </c>
      <c r="BU232" s="42" t="s">
        <v>317</v>
      </c>
      <c r="BV232" s="42" t="s">
        <v>317</v>
      </c>
      <c r="BW232" s="42"/>
      <c r="BX232" s="42"/>
      <c r="BY232" s="42" t="s">
        <v>353</v>
      </c>
      <c r="BZ232" s="42" t="s">
        <v>353</v>
      </c>
      <c r="CA232" s="42"/>
      <c r="CB232" s="42" t="s">
        <v>353</v>
      </c>
      <c r="CC232" s="42"/>
      <c r="CD232" s="42"/>
      <c r="CE232" s="42"/>
      <c r="CF232" s="42"/>
      <c r="CG232" s="26" t="s">
        <v>1243</v>
      </c>
    </row>
    <row r="233" hidden="1" spans="1:85">
      <c r="A233" s="34">
        <v>877</v>
      </c>
      <c r="B233" s="42" t="s">
        <v>1245</v>
      </c>
      <c r="C233" s="46" t="s">
        <v>1246</v>
      </c>
      <c r="D233" s="42" t="s">
        <v>861</v>
      </c>
      <c r="E233" s="43">
        <v>27.6229</v>
      </c>
      <c r="F233" s="43">
        <v>-12.862</v>
      </c>
      <c r="G233" s="42" t="s">
        <v>337</v>
      </c>
      <c r="H233" s="37">
        <v>2.5</v>
      </c>
      <c r="I233" s="42" t="s">
        <v>338</v>
      </c>
      <c r="J233" s="42" t="s">
        <v>1125</v>
      </c>
      <c r="K233" s="42" t="s">
        <v>317</v>
      </c>
      <c r="L233" s="42" t="s">
        <v>317</v>
      </c>
      <c r="M233" s="42" t="s">
        <v>317</v>
      </c>
      <c r="N233" s="42" t="s">
        <v>318</v>
      </c>
      <c r="O233" s="42" t="s">
        <v>319</v>
      </c>
      <c r="P233" s="42" t="s">
        <v>319</v>
      </c>
      <c r="Q233" s="42" t="s">
        <v>381</v>
      </c>
      <c r="R233" s="42" t="s">
        <v>390</v>
      </c>
      <c r="S233" s="42" t="s">
        <v>321</v>
      </c>
      <c r="T233" s="42" t="s">
        <v>344</v>
      </c>
      <c r="U233" s="42" t="s">
        <v>323</v>
      </c>
      <c r="V233" s="52">
        <v>80</v>
      </c>
      <c r="W233" s="42" t="s">
        <v>366</v>
      </c>
      <c r="X233" s="42" t="s">
        <v>620</v>
      </c>
      <c r="Y233" s="42" t="s">
        <v>2</v>
      </c>
      <c r="Z233" s="42" t="s">
        <v>2</v>
      </c>
      <c r="AA233" s="42" t="s">
        <v>328</v>
      </c>
      <c r="AB233" s="42" t="s">
        <v>347</v>
      </c>
      <c r="AC233" s="42" t="s">
        <v>348</v>
      </c>
      <c r="AD233" s="42" t="s">
        <v>348</v>
      </c>
      <c r="AE233" s="42" t="s">
        <v>561</v>
      </c>
      <c r="AF233" s="42" t="s">
        <v>561</v>
      </c>
      <c r="AG233" s="42">
        <v>20</v>
      </c>
      <c r="AH233" s="42" t="s">
        <v>350</v>
      </c>
      <c r="AI233" s="42">
        <v>0</v>
      </c>
      <c r="AJ233" s="42" t="s">
        <v>370</v>
      </c>
      <c r="AK233" s="42">
        <v>0</v>
      </c>
      <c r="AL233" s="42">
        <v>1000</v>
      </c>
      <c r="AM233" s="42" t="s">
        <v>332</v>
      </c>
      <c r="AN233" s="42" t="s">
        <v>352</v>
      </c>
      <c r="AO233" s="42">
        <v>400</v>
      </c>
      <c r="AP233" s="42" t="s">
        <v>439</v>
      </c>
      <c r="AQ233" s="42">
        <v>1200</v>
      </c>
      <c r="AR233" s="42">
        <v>2</v>
      </c>
      <c r="AS233" s="42">
        <v>600</v>
      </c>
      <c r="AT233" s="42">
        <v>48</v>
      </c>
      <c r="AU233" s="42" t="s">
        <v>385</v>
      </c>
      <c r="AV233" s="42" t="s">
        <v>385</v>
      </c>
      <c r="AW233" s="42">
        <v>18000</v>
      </c>
      <c r="AX233" s="42">
        <v>18000</v>
      </c>
      <c r="AY233" s="42">
        <v>2</v>
      </c>
      <c r="AZ233" s="51">
        <v>44.298</v>
      </c>
      <c r="BA233" s="42">
        <v>0</v>
      </c>
      <c r="BB233" s="42">
        <v>1</v>
      </c>
      <c r="BC233" s="42" t="s">
        <v>525</v>
      </c>
      <c r="BD233" s="49">
        <v>0</v>
      </c>
      <c r="BE233" s="49" t="s">
        <v>1245</v>
      </c>
      <c r="BF233" s="42">
        <v>0</v>
      </c>
      <c r="BG233" s="42"/>
      <c r="BH233" s="42">
        <v>0</v>
      </c>
      <c r="BI233" s="42" t="s">
        <v>357</v>
      </c>
      <c r="BJ233" s="42" t="s">
        <v>358</v>
      </c>
      <c r="BK233" s="57">
        <v>44778</v>
      </c>
      <c r="BL233" s="42" t="s">
        <v>317</v>
      </c>
      <c r="BM233" s="42" t="s">
        <v>317</v>
      </c>
      <c r="BN233" s="42"/>
      <c r="BO233" s="42"/>
      <c r="BP233" s="42" t="s">
        <v>359</v>
      </c>
      <c r="BQ233" s="42" t="s">
        <v>359</v>
      </c>
      <c r="BR233" s="42" t="s">
        <v>359</v>
      </c>
      <c r="BS233" s="42"/>
      <c r="BT233" s="42" t="s">
        <v>360</v>
      </c>
      <c r="BU233" s="42" t="s">
        <v>317</v>
      </c>
      <c r="BV233" s="42" t="s">
        <v>317</v>
      </c>
      <c r="BW233" s="42"/>
      <c r="BX233" s="42"/>
      <c r="BY233" s="42" t="s">
        <v>353</v>
      </c>
      <c r="BZ233" s="42" t="s">
        <v>353</v>
      </c>
      <c r="CA233" s="42"/>
      <c r="CB233" s="42" t="s">
        <v>353</v>
      </c>
      <c r="CC233" s="42"/>
      <c r="CD233" s="42"/>
      <c r="CE233" s="42"/>
      <c r="CF233" s="42"/>
      <c r="CG233" s="26" t="s">
        <v>1246</v>
      </c>
    </row>
    <row r="234" hidden="1" spans="1:85">
      <c r="A234" s="34">
        <v>1633</v>
      </c>
      <c r="B234" s="42" t="s">
        <v>1247</v>
      </c>
      <c r="C234" s="46" t="s">
        <v>1248</v>
      </c>
      <c r="D234" s="42" t="s">
        <v>1249</v>
      </c>
      <c r="E234" s="43">
        <v>28.216439</v>
      </c>
      <c r="F234" s="43">
        <v>-12.843691</v>
      </c>
      <c r="G234" s="42" t="s">
        <v>337</v>
      </c>
      <c r="H234" s="37">
        <v>2</v>
      </c>
      <c r="I234" s="42" t="s">
        <v>338</v>
      </c>
      <c r="J234" s="42" t="s">
        <v>619</v>
      </c>
      <c r="K234" s="42" t="s">
        <v>317</v>
      </c>
      <c r="L234" s="42" t="s">
        <v>317</v>
      </c>
      <c r="M234" s="42" t="s">
        <v>317</v>
      </c>
      <c r="N234" s="42" t="s">
        <v>341</v>
      </c>
      <c r="O234" s="42" t="s">
        <v>364</v>
      </c>
      <c r="P234" s="42" t="s">
        <v>343</v>
      </c>
      <c r="Q234" s="42" t="s">
        <v>320</v>
      </c>
      <c r="R234" s="42" t="s">
        <v>320</v>
      </c>
      <c r="S234" s="42" t="s">
        <v>321</v>
      </c>
      <c r="T234" s="42" t="s">
        <v>344</v>
      </c>
      <c r="U234" s="42" t="s">
        <v>323</v>
      </c>
      <c r="V234" s="52">
        <v>30</v>
      </c>
      <c r="W234" s="42" t="s">
        <v>325</v>
      </c>
      <c r="X234" s="42" t="s">
        <v>620</v>
      </c>
      <c r="Y234" s="42" t="s">
        <v>2</v>
      </c>
      <c r="Z234" s="42" t="s">
        <v>2</v>
      </c>
      <c r="AA234" s="42" t="s">
        <v>346</v>
      </c>
      <c r="AB234" s="42" t="s">
        <v>347</v>
      </c>
      <c r="AC234" s="42" t="s">
        <v>348</v>
      </c>
      <c r="AD234" s="42" t="s">
        <v>348</v>
      </c>
      <c r="AE234" s="42" t="s">
        <v>414</v>
      </c>
      <c r="AF234" s="42" t="s">
        <v>414</v>
      </c>
      <c r="AG234" s="42">
        <v>16</v>
      </c>
      <c r="AH234" s="42" t="s">
        <v>368</v>
      </c>
      <c r="AI234" s="42" t="s">
        <v>1236</v>
      </c>
      <c r="AJ234" s="42" t="s">
        <v>416</v>
      </c>
      <c r="AK234" s="42">
        <v>0</v>
      </c>
      <c r="AL234" s="42">
        <v>600</v>
      </c>
      <c r="AM234" s="42" t="s">
        <v>371</v>
      </c>
      <c r="AN234" s="42" t="s">
        <v>372</v>
      </c>
      <c r="AO234" s="42">
        <v>250</v>
      </c>
      <c r="AP234" s="42" t="s">
        <v>384</v>
      </c>
      <c r="AQ234" s="42">
        <v>600</v>
      </c>
      <c r="AR234" s="42">
        <v>2</v>
      </c>
      <c r="AS234" s="42">
        <v>600</v>
      </c>
      <c r="AT234" s="42">
        <v>24</v>
      </c>
      <c r="AU234" s="42" t="s">
        <v>327</v>
      </c>
      <c r="AV234" s="42" t="s">
        <v>327</v>
      </c>
      <c r="AW234" s="42" t="s">
        <v>327</v>
      </c>
      <c r="AX234" s="42" t="s">
        <v>353</v>
      </c>
      <c r="AY234" s="42" t="s">
        <v>327</v>
      </c>
      <c r="AZ234" s="51">
        <v>69</v>
      </c>
      <c r="BA234" s="42">
        <v>0</v>
      </c>
      <c r="BB234" s="42">
        <v>1</v>
      </c>
      <c r="BC234" s="42" t="s">
        <v>346</v>
      </c>
      <c r="BD234" s="49" t="s">
        <v>1247</v>
      </c>
      <c r="BE234" s="49">
        <v>0</v>
      </c>
      <c r="BF234" s="42">
        <v>0</v>
      </c>
      <c r="BG234" s="42"/>
      <c r="BH234" s="42">
        <v>0</v>
      </c>
      <c r="BI234" s="42" t="s">
        <v>357</v>
      </c>
      <c r="BJ234" s="42" t="s">
        <v>358</v>
      </c>
      <c r="BK234" s="57">
        <v>44778</v>
      </c>
      <c r="BL234" s="42" t="s">
        <v>317</v>
      </c>
      <c r="BM234" s="42" t="s">
        <v>317</v>
      </c>
      <c r="BN234" s="42"/>
      <c r="BO234" s="42"/>
      <c r="BP234" s="42" t="s">
        <v>359</v>
      </c>
      <c r="BQ234" s="42" t="s">
        <v>359</v>
      </c>
      <c r="BR234" s="42" t="s">
        <v>359</v>
      </c>
      <c r="BS234" s="42"/>
      <c r="BT234" s="42" t="s">
        <v>360</v>
      </c>
      <c r="BU234" s="42" t="s">
        <v>317</v>
      </c>
      <c r="BV234" s="42" t="s">
        <v>317</v>
      </c>
      <c r="BW234" s="42"/>
      <c r="BX234" s="42"/>
      <c r="BY234" s="42" t="s">
        <v>353</v>
      </c>
      <c r="BZ234" s="42" t="s">
        <v>353</v>
      </c>
      <c r="CA234" s="42"/>
      <c r="CB234" s="42" t="s">
        <v>353</v>
      </c>
      <c r="CC234" s="42"/>
      <c r="CD234" s="42"/>
      <c r="CE234" s="42"/>
      <c r="CF234" s="42"/>
      <c r="CG234" s="26" t="s">
        <v>1248</v>
      </c>
    </row>
    <row r="235" hidden="1" spans="1:85">
      <c r="A235" s="34">
        <v>1025</v>
      </c>
      <c r="B235" s="42" t="s">
        <v>1250</v>
      </c>
      <c r="C235" s="46" t="s">
        <v>1251</v>
      </c>
      <c r="D235" s="42" t="s">
        <v>534</v>
      </c>
      <c r="E235" s="43">
        <v>28.4159</v>
      </c>
      <c r="F235" s="43">
        <v>-13.3244</v>
      </c>
      <c r="G235" s="42" t="s">
        <v>337</v>
      </c>
      <c r="H235" s="37">
        <v>4.5</v>
      </c>
      <c r="I235" s="42" t="s">
        <v>338</v>
      </c>
      <c r="J235" s="42" t="s">
        <v>1167</v>
      </c>
      <c r="K235" s="42" t="s">
        <v>317</v>
      </c>
      <c r="L235" s="42" t="s">
        <v>317</v>
      </c>
      <c r="M235" s="42" t="s">
        <v>317</v>
      </c>
      <c r="N235" s="42" t="s">
        <v>318</v>
      </c>
      <c r="O235" s="42" t="s">
        <v>319</v>
      </c>
      <c r="P235" s="42" t="s">
        <v>319</v>
      </c>
      <c r="Q235" s="42" t="s">
        <v>390</v>
      </c>
      <c r="R235" s="42" t="s">
        <v>390</v>
      </c>
      <c r="S235" s="42" t="s">
        <v>321</v>
      </c>
      <c r="T235" s="42" t="s">
        <v>344</v>
      </c>
      <c r="U235" s="42" t="s">
        <v>323</v>
      </c>
      <c r="V235" s="52">
        <v>50</v>
      </c>
      <c r="W235" s="42" t="s">
        <v>366</v>
      </c>
      <c r="X235" s="42" t="s">
        <v>546</v>
      </c>
      <c r="Y235" s="42" t="s">
        <v>2</v>
      </c>
      <c r="Z235" s="42" t="s">
        <v>2</v>
      </c>
      <c r="AA235" s="42" t="s">
        <v>328</v>
      </c>
      <c r="AB235" s="42" t="s">
        <v>347</v>
      </c>
      <c r="AC235" s="42" t="s">
        <v>348</v>
      </c>
      <c r="AD235" s="42" t="s">
        <v>348</v>
      </c>
      <c r="AE235" s="42" t="s">
        <v>654</v>
      </c>
      <c r="AF235" s="42" t="s">
        <v>654</v>
      </c>
      <c r="AG235" s="42">
        <v>20</v>
      </c>
      <c r="AH235" s="42" t="s">
        <v>350</v>
      </c>
      <c r="AI235" s="42">
        <v>0</v>
      </c>
      <c r="AJ235" s="42" t="s">
        <v>351</v>
      </c>
      <c r="AK235" s="42">
        <v>0</v>
      </c>
      <c r="AL235" s="42">
        <v>500</v>
      </c>
      <c r="AM235" s="42" t="s">
        <v>332</v>
      </c>
      <c r="AN235" s="42" t="s">
        <v>352</v>
      </c>
      <c r="AO235" s="42">
        <v>400</v>
      </c>
      <c r="AP235" s="42" t="s">
        <v>439</v>
      </c>
      <c r="AQ235" s="42">
        <v>600</v>
      </c>
      <c r="AR235" s="42">
        <v>2</v>
      </c>
      <c r="AS235" s="42">
        <v>600</v>
      </c>
      <c r="AT235" s="42">
        <v>24</v>
      </c>
      <c r="AU235" s="42" t="s">
        <v>385</v>
      </c>
      <c r="AV235" s="42" t="s">
        <v>385</v>
      </c>
      <c r="AW235" s="42">
        <v>18000</v>
      </c>
      <c r="AX235" s="42">
        <v>18000</v>
      </c>
      <c r="AY235" s="42">
        <v>2</v>
      </c>
      <c r="AZ235" s="51">
        <v>80</v>
      </c>
      <c r="BA235" s="42">
        <v>0</v>
      </c>
      <c r="BB235" s="42">
        <v>1</v>
      </c>
      <c r="BC235" s="42" t="s">
        <v>525</v>
      </c>
      <c r="BD235" s="49">
        <v>0</v>
      </c>
      <c r="BE235" s="49" t="s">
        <v>1250</v>
      </c>
      <c r="BF235" s="42">
        <v>0</v>
      </c>
      <c r="BG235" s="42"/>
      <c r="BH235" s="42">
        <v>0</v>
      </c>
      <c r="BI235" s="42" t="s">
        <v>357</v>
      </c>
      <c r="BJ235" s="42" t="s">
        <v>358</v>
      </c>
      <c r="BK235" s="57">
        <v>44778</v>
      </c>
      <c r="BL235" s="42" t="s">
        <v>317</v>
      </c>
      <c r="BM235" s="42" t="s">
        <v>317</v>
      </c>
      <c r="BN235" s="42"/>
      <c r="BO235" s="42"/>
      <c r="BP235" s="42" t="s">
        <v>359</v>
      </c>
      <c r="BQ235" s="42" t="s">
        <v>359</v>
      </c>
      <c r="BR235" s="42" t="s">
        <v>359</v>
      </c>
      <c r="BS235" s="42"/>
      <c r="BT235" s="42" t="s">
        <v>360</v>
      </c>
      <c r="BU235" s="42" t="s">
        <v>317</v>
      </c>
      <c r="BV235" s="42" t="s">
        <v>317</v>
      </c>
      <c r="BW235" s="42"/>
      <c r="BX235" s="42"/>
      <c r="BY235" s="42" t="s">
        <v>353</v>
      </c>
      <c r="BZ235" s="42" t="s">
        <v>353</v>
      </c>
      <c r="CA235" s="42"/>
      <c r="CB235" s="42" t="s">
        <v>353</v>
      </c>
      <c r="CC235" s="42"/>
      <c r="CD235" s="42"/>
      <c r="CE235" s="42"/>
      <c r="CF235" s="42"/>
      <c r="CG235" s="26" t="s">
        <v>1251</v>
      </c>
    </row>
    <row r="236" hidden="1" spans="1:85">
      <c r="A236" s="39">
        <v>1670</v>
      </c>
      <c r="B236" s="42" t="s">
        <v>1252</v>
      </c>
      <c r="C236" s="46" t="s">
        <v>1253</v>
      </c>
      <c r="D236" s="42" t="s">
        <v>1254</v>
      </c>
      <c r="E236" s="43">
        <v>28.6589</v>
      </c>
      <c r="F236" s="43">
        <v>-13.01145</v>
      </c>
      <c r="G236" s="42" t="s">
        <v>337</v>
      </c>
      <c r="H236" s="37">
        <v>2</v>
      </c>
      <c r="I236" s="42" t="s">
        <v>338</v>
      </c>
      <c r="J236" s="42" t="s">
        <v>339</v>
      </c>
      <c r="K236" s="42" t="s">
        <v>317</v>
      </c>
      <c r="L236" s="42" t="s">
        <v>340</v>
      </c>
      <c r="M236" s="42" t="s">
        <v>317</v>
      </c>
      <c r="N236" s="42" t="s">
        <v>402</v>
      </c>
      <c r="O236" s="42" t="s">
        <v>364</v>
      </c>
      <c r="P236" s="42" t="s">
        <v>343</v>
      </c>
      <c r="Q236" s="42" t="s">
        <v>320</v>
      </c>
      <c r="R236" s="42" t="s">
        <v>390</v>
      </c>
      <c r="S236" s="42" t="s">
        <v>321</v>
      </c>
      <c r="T236" s="42" t="s">
        <v>344</v>
      </c>
      <c r="U236" s="42" t="s">
        <v>323</v>
      </c>
      <c r="V236" s="52">
        <v>30</v>
      </c>
      <c r="W236" s="42" t="s">
        <v>325</v>
      </c>
      <c r="X236" s="42" t="s">
        <v>345</v>
      </c>
      <c r="Y236" s="42" t="s">
        <v>2</v>
      </c>
      <c r="Z236" s="42" t="s">
        <v>2</v>
      </c>
      <c r="AA236" s="42" t="s">
        <v>346</v>
      </c>
      <c r="AB236" s="42" t="s">
        <v>347</v>
      </c>
      <c r="AC236" s="42" t="s">
        <v>348</v>
      </c>
      <c r="AD236" s="42" t="s">
        <v>348</v>
      </c>
      <c r="AE236" s="42" t="s">
        <v>414</v>
      </c>
      <c r="AF236" s="42" t="s">
        <v>414</v>
      </c>
      <c r="AG236" s="42">
        <v>13</v>
      </c>
      <c r="AH236" s="42" t="s">
        <v>368</v>
      </c>
      <c r="AI236" s="42" t="s">
        <v>1236</v>
      </c>
      <c r="AJ236" s="42" t="s">
        <v>416</v>
      </c>
      <c r="AK236" s="42">
        <v>0</v>
      </c>
      <c r="AL236" s="42">
        <v>600</v>
      </c>
      <c r="AM236" s="42" t="s">
        <v>371</v>
      </c>
      <c r="AN236" s="42" t="s">
        <v>372</v>
      </c>
      <c r="AO236" s="42">
        <v>250</v>
      </c>
      <c r="AP236" s="42" t="s">
        <v>503</v>
      </c>
      <c r="AQ236" s="42">
        <v>1056</v>
      </c>
      <c r="AR236" s="42">
        <v>12</v>
      </c>
      <c r="AS236" s="42">
        <v>176</v>
      </c>
      <c r="AT236" s="42">
        <v>24</v>
      </c>
      <c r="AU236" s="42" t="s">
        <v>327</v>
      </c>
      <c r="AV236" s="42" t="s">
        <v>327</v>
      </c>
      <c r="AW236" s="42" t="s">
        <v>327</v>
      </c>
      <c r="AX236" s="42" t="s">
        <v>353</v>
      </c>
      <c r="AY236" s="42" t="s">
        <v>327</v>
      </c>
      <c r="AZ236" s="51">
        <v>109</v>
      </c>
      <c r="BA236" s="42">
        <v>0</v>
      </c>
      <c r="BB236" s="42">
        <v>2</v>
      </c>
      <c r="BC236" s="42" t="s">
        <v>375</v>
      </c>
      <c r="BD236" s="49" t="s">
        <v>1252</v>
      </c>
      <c r="BE236" s="49" t="s">
        <v>1255</v>
      </c>
      <c r="BF236" s="42">
        <v>0</v>
      </c>
      <c r="BG236" s="42"/>
      <c r="BH236" s="42">
        <v>0</v>
      </c>
      <c r="BI236" s="42" t="s">
        <v>357</v>
      </c>
      <c r="BJ236" s="42" t="s">
        <v>358</v>
      </c>
      <c r="BK236" s="57">
        <v>44778</v>
      </c>
      <c r="BL236" s="42" t="s">
        <v>317</v>
      </c>
      <c r="BM236" s="42" t="s">
        <v>317</v>
      </c>
      <c r="BN236" s="42"/>
      <c r="BO236" s="42"/>
      <c r="BP236" s="42" t="s">
        <v>359</v>
      </c>
      <c r="BQ236" s="42" t="s">
        <v>359</v>
      </c>
      <c r="BR236" s="42" t="s">
        <v>359</v>
      </c>
      <c r="BS236" s="42"/>
      <c r="BT236" s="42" t="s">
        <v>360</v>
      </c>
      <c r="BU236" s="42" t="s">
        <v>317</v>
      </c>
      <c r="BV236" s="42" t="s">
        <v>317</v>
      </c>
      <c r="BW236" s="42"/>
      <c r="BX236" s="42"/>
      <c r="BY236" s="42" t="s">
        <v>353</v>
      </c>
      <c r="BZ236" s="42" t="s">
        <v>353</v>
      </c>
      <c r="CA236" s="42"/>
      <c r="CB236" s="42" t="s">
        <v>353</v>
      </c>
      <c r="CC236" s="42"/>
      <c r="CD236" s="42"/>
      <c r="CE236" s="42"/>
      <c r="CF236" s="42"/>
      <c r="CG236" s="26" t="s">
        <v>1253</v>
      </c>
    </row>
    <row r="237" hidden="1" spans="1:85">
      <c r="A237" s="34">
        <v>1113</v>
      </c>
      <c r="B237" s="42" t="s">
        <v>1256</v>
      </c>
      <c r="C237" s="46" t="s">
        <v>1257</v>
      </c>
      <c r="D237" s="42" t="s">
        <v>1258</v>
      </c>
      <c r="E237" s="43">
        <v>27.9561</v>
      </c>
      <c r="F237" s="43">
        <v>-12.5994</v>
      </c>
      <c r="G237" s="42" t="s">
        <v>337</v>
      </c>
      <c r="H237" s="37">
        <v>2.5</v>
      </c>
      <c r="I237" s="42" t="s">
        <v>338</v>
      </c>
      <c r="J237" s="42" t="s">
        <v>864</v>
      </c>
      <c r="K237" s="42" t="s">
        <v>317</v>
      </c>
      <c r="L237" s="42" t="s">
        <v>317</v>
      </c>
      <c r="M237" s="42" t="s">
        <v>317</v>
      </c>
      <c r="N237" s="42" t="s">
        <v>318</v>
      </c>
      <c r="O237" s="42" t="s">
        <v>319</v>
      </c>
      <c r="P237" s="42" t="s">
        <v>319</v>
      </c>
      <c r="Q237" s="42"/>
      <c r="R237" s="42" t="s">
        <v>320</v>
      </c>
      <c r="S237" s="42" t="s">
        <v>321</v>
      </c>
      <c r="T237" s="42" t="s">
        <v>344</v>
      </c>
      <c r="U237" s="42" t="s">
        <v>323</v>
      </c>
      <c r="V237" s="52">
        <v>56</v>
      </c>
      <c r="W237" s="42" t="s">
        <v>366</v>
      </c>
      <c r="X237" s="42" t="s">
        <v>801</v>
      </c>
      <c r="Y237" s="42" t="s">
        <v>2</v>
      </c>
      <c r="Z237" s="42" t="s">
        <v>2</v>
      </c>
      <c r="AA237" s="42" t="s">
        <v>328</v>
      </c>
      <c r="AB237" s="42" t="s">
        <v>347</v>
      </c>
      <c r="AC237" s="42" t="s">
        <v>225</v>
      </c>
      <c r="AD237" s="42" t="s">
        <v>225</v>
      </c>
      <c r="AE237" s="42" t="s">
        <v>654</v>
      </c>
      <c r="AF237" s="42" t="s">
        <v>655</v>
      </c>
      <c r="AG237" s="42">
        <v>20</v>
      </c>
      <c r="AH237" s="42" t="s">
        <v>350</v>
      </c>
      <c r="AI237" s="42">
        <v>0</v>
      </c>
      <c r="AJ237" s="42" t="s">
        <v>351</v>
      </c>
      <c r="AK237" s="42">
        <v>0</v>
      </c>
      <c r="AL237" s="42">
        <v>400</v>
      </c>
      <c r="AM237" s="42" t="s">
        <v>332</v>
      </c>
      <c r="AN237" s="42" t="s">
        <v>352</v>
      </c>
      <c r="AO237" s="42">
        <v>400</v>
      </c>
      <c r="AP237" s="42" t="s">
        <v>439</v>
      </c>
      <c r="AQ237" s="42">
        <v>600</v>
      </c>
      <c r="AR237" s="42">
        <v>2</v>
      </c>
      <c r="AS237" s="42">
        <v>600</v>
      </c>
      <c r="AT237" s="42">
        <v>24</v>
      </c>
      <c r="AU237" s="42" t="s">
        <v>385</v>
      </c>
      <c r="AV237" s="42" t="s">
        <v>385</v>
      </c>
      <c r="AW237" s="42">
        <v>18000</v>
      </c>
      <c r="AX237" s="42">
        <v>18000</v>
      </c>
      <c r="AY237" s="42">
        <v>2</v>
      </c>
      <c r="AZ237" s="51">
        <v>32</v>
      </c>
      <c r="BA237" s="42">
        <v>0</v>
      </c>
      <c r="BB237" s="42">
        <v>1</v>
      </c>
      <c r="BC237" s="42" t="s">
        <v>525</v>
      </c>
      <c r="BD237" s="49">
        <v>0</v>
      </c>
      <c r="BE237" s="49" t="s">
        <v>1256</v>
      </c>
      <c r="BF237" s="42">
        <v>0</v>
      </c>
      <c r="BG237" s="42"/>
      <c r="BH237" s="42">
        <v>0</v>
      </c>
      <c r="BI237" s="42" t="s">
        <v>357</v>
      </c>
      <c r="BJ237" s="42" t="s">
        <v>358</v>
      </c>
      <c r="BK237" s="57">
        <v>44778</v>
      </c>
      <c r="BL237" s="42" t="s">
        <v>317</v>
      </c>
      <c r="BM237" s="42" t="s">
        <v>317</v>
      </c>
      <c r="BN237" s="42"/>
      <c r="BO237" s="42"/>
      <c r="BP237" s="42" t="s">
        <v>359</v>
      </c>
      <c r="BQ237" s="42" t="s">
        <v>359</v>
      </c>
      <c r="BR237" s="42" t="s">
        <v>359</v>
      </c>
      <c r="BS237" s="42"/>
      <c r="BT237" s="42" t="s">
        <v>360</v>
      </c>
      <c r="BU237" s="42" t="s">
        <v>317</v>
      </c>
      <c r="BV237" s="42" t="s">
        <v>317</v>
      </c>
      <c r="BW237" s="42"/>
      <c r="BX237" s="42"/>
      <c r="BY237" s="42" t="s">
        <v>353</v>
      </c>
      <c r="BZ237" s="42" t="s">
        <v>353</v>
      </c>
      <c r="CA237" s="42"/>
      <c r="CB237" s="42" t="s">
        <v>353</v>
      </c>
      <c r="CC237" s="42"/>
      <c r="CD237" s="42"/>
      <c r="CE237" s="42"/>
      <c r="CF237" s="42"/>
      <c r="CG237" s="26" t="s">
        <v>1257</v>
      </c>
    </row>
    <row r="238" hidden="1" spans="1:85">
      <c r="A238" s="34">
        <v>1293</v>
      </c>
      <c r="B238" s="42" t="s">
        <v>1259</v>
      </c>
      <c r="C238" s="46" t="s">
        <v>1260</v>
      </c>
      <c r="D238" s="42" t="s">
        <v>1261</v>
      </c>
      <c r="E238" s="43">
        <v>28.228681</v>
      </c>
      <c r="F238" s="43">
        <v>-12.865224</v>
      </c>
      <c r="G238" s="42" t="s">
        <v>337</v>
      </c>
      <c r="H238" s="37">
        <v>2</v>
      </c>
      <c r="I238" s="42" t="s">
        <v>338</v>
      </c>
      <c r="J238" s="42" t="s">
        <v>619</v>
      </c>
      <c r="K238" s="42" t="s">
        <v>317</v>
      </c>
      <c r="L238" s="42" t="s">
        <v>317</v>
      </c>
      <c r="M238" s="42" t="s">
        <v>317</v>
      </c>
      <c r="N238" s="42" t="s">
        <v>402</v>
      </c>
      <c r="O238" s="42" t="s">
        <v>364</v>
      </c>
      <c r="P238" s="42" t="s">
        <v>343</v>
      </c>
      <c r="Q238" s="42" t="s">
        <v>320</v>
      </c>
      <c r="R238" s="42" t="s">
        <v>320</v>
      </c>
      <c r="S238" s="42" t="s">
        <v>321</v>
      </c>
      <c r="T238" s="42" t="s">
        <v>344</v>
      </c>
      <c r="U238" s="42" t="s">
        <v>323</v>
      </c>
      <c r="V238" s="52">
        <v>30</v>
      </c>
      <c r="W238" s="42" t="s">
        <v>325</v>
      </c>
      <c r="X238" s="42" t="s">
        <v>620</v>
      </c>
      <c r="Y238" s="42" t="s">
        <v>2</v>
      </c>
      <c r="Z238" s="42" t="s">
        <v>2</v>
      </c>
      <c r="AA238" s="42" t="s">
        <v>346</v>
      </c>
      <c r="AB238" s="42" t="s">
        <v>347</v>
      </c>
      <c r="AC238" s="42" t="s">
        <v>348</v>
      </c>
      <c r="AD238" s="42" t="s">
        <v>348</v>
      </c>
      <c r="AE238" s="42" t="s">
        <v>414</v>
      </c>
      <c r="AF238" s="42" t="s">
        <v>414</v>
      </c>
      <c r="AG238" s="42">
        <v>16</v>
      </c>
      <c r="AH238" s="42" t="s">
        <v>368</v>
      </c>
      <c r="AI238" s="42" t="s">
        <v>1236</v>
      </c>
      <c r="AJ238" s="42" t="s">
        <v>416</v>
      </c>
      <c r="AK238" s="42">
        <v>0</v>
      </c>
      <c r="AL238" s="42">
        <v>600</v>
      </c>
      <c r="AM238" s="42" t="s">
        <v>371</v>
      </c>
      <c r="AN238" s="42" t="s">
        <v>372</v>
      </c>
      <c r="AO238" s="42">
        <v>250</v>
      </c>
      <c r="AP238" s="42" t="s">
        <v>373</v>
      </c>
      <c r="AQ238" s="42">
        <v>600</v>
      </c>
      <c r="AR238" s="42">
        <v>2</v>
      </c>
      <c r="AS238" s="42">
        <v>600</v>
      </c>
      <c r="AT238" s="42">
        <v>24</v>
      </c>
      <c r="AU238" s="42" t="s">
        <v>327</v>
      </c>
      <c r="AV238" s="42" t="s">
        <v>327</v>
      </c>
      <c r="AW238" s="42" t="s">
        <v>327</v>
      </c>
      <c r="AX238" s="42" t="s">
        <v>353</v>
      </c>
      <c r="AY238" s="42" t="s">
        <v>327</v>
      </c>
      <c r="AZ238" s="51">
        <v>75</v>
      </c>
      <c r="BA238" s="42">
        <v>0</v>
      </c>
      <c r="BB238" s="42">
        <v>1</v>
      </c>
      <c r="BC238" s="42" t="s">
        <v>346</v>
      </c>
      <c r="BD238" s="49" t="s">
        <v>1259</v>
      </c>
      <c r="BE238" s="49">
        <v>0</v>
      </c>
      <c r="BF238" s="42">
        <v>0</v>
      </c>
      <c r="BG238" s="42"/>
      <c r="BH238" s="42">
        <v>0</v>
      </c>
      <c r="BI238" s="42" t="s">
        <v>357</v>
      </c>
      <c r="BJ238" s="42" t="s">
        <v>358</v>
      </c>
      <c r="BK238" s="57">
        <v>44778</v>
      </c>
      <c r="BL238" s="42" t="s">
        <v>317</v>
      </c>
      <c r="BM238" s="42" t="s">
        <v>317</v>
      </c>
      <c r="BN238" s="42"/>
      <c r="BO238" s="42"/>
      <c r="BP238" s="42" t="s">
        <v>359</v>
      </c>
      <c r="BQ238" s="42" t="s">
        <v>359</v>
      </c>
      <c r="BR238" s="42" t="s">
        <v>359</v>
      </c>
      <c r="BS238" s="42"/>
      <c r="BT238" s="42" t="s">
        <v>360</v>
      </c>
      <c r="BU238" s="42" t="s">
        <v>317</v>
      </c>
      <c r="BV238" s="42" t="s">
        <v>317</v>
      </c>
      <c r="BW238" s="42"/>
      <c r="BX238" s="42"/>
      <c r="BY238" s="42" t="s">
        <v>353</v>
      </c>
      <c r="BZ238" s="42" t="s">
        <v>353</v>
      </c>
      <c r="CA238" s="42"/>
      <c r="CB238" s="42" t="s">
        <v>353</v>
      </c>
      <c r="CC238" s="42"/>
      <c r="CD238" s="42"/>
      <c r="CE238" s="42"/>
      <c r="CF238" s="42"/>
      <c r="CG238" s="26" t="s">
        <v>1260</v>
      </c>
    </row>
    <row r="239" hidden="1" spans="1:85">
      <c r="A239" s="34">
        <v>1585</v>
      </c>
      <c r="B239" s="42" t="s">
        <v>1262</v>
      </c>
      <c r="C239" s="46" t="s">
        <v>1263</v>
      </c>
      <c r="D239" s="42" t="s">
        <v>1264</v>
      </c>
      <c r="E239" s="43">
        <v>28.5344</v>
      </c>
      <c r="F239" s="43">
        <v>-12.8601</v>
      </c>
      <c r="G239" s="42" t="s">
        <v>337</v>
      </c>
      <c r="H239" s="37">
        <v>2</v>
      </c>
      <c r="I239" s="42" t="s">
        <v>338</v>
      </c>
      <c r="J239" s="42" t="s">
        <v>1151</v>
      </c>
      <c r="K239" s="42" t="s">
        <v>317</v>
      </c>
      <c r="L239" s="42" t="s">
        <v>317</v>
      </c>
      <c r="M239" s="42" t="s">
        <v>317</v>
      </c>
      <c r="N239" s="42" t="s">
        <v>318</v>
      </c>
      <c r="O239" s="42" t="s">
        <v>319</v>
      </c>
      <c r="P239" s="42" t="s">
        <v>319</v>
      </c>
      <c r="Q239" s="42" t="s">
        <v>320</v>
      </c>
      <c r="R239" s="42" t="s">
        <v>320</v>
      </c>
      <c r="S239" s="42" t="s">
        <v>321</v>
      </c>
      <c r="T239" s="42" t="s">
        <v>344</v>
      </c>
      <c r="U239" s="42" t="s">
        <v>323</v>
      </c>
      <c r="V239" s="52">
        <v>56</v>
      </c>
      <c r="W239" s="42" t="s">
        <v>366</v>
      </c>
      <c r="X239" s="42" t="s">
        <v>345</v>
      </c>
      <c r="Y239" s="42" t="s">
        <v>2</v>
      </c>
      <c r="Z239" s="42" t="s">
        <v>2</v>
      </c>
      <c r="AA239" s="42" t="s">
        <v>328</v>
      </c>
      <c r="AB239" s="42" t="s">
        <v>347</v>
      </c>
      <c r="AC239" s="42" t="s">
        <v>348</v>
      </c>
      <c r="AD239" s="42" t="s">
        <v>348</v>
      </c>
      <c r="AE239" s="42" t="s">
        <v>561</v>
      </c>
      <c r="AF239" s="42" t="s">
        <v>561</v>
      </c>
      <c r="AG239" s="42">
        <v>16</v>
      </c>
      <c r="AH239" s="42" t="s">
        <v>368</v>
      </c>
      <c r="AI239" s="42">
        <v>0</v>
      </c>
      <c r="AJ239" s="42" t="s">
        <v>351</v>
      </c>
      <c r="AK239" s="42">
        <v>0</v>
      </c>
      <c r="AL239" s="42">
        <v>600</v>
      </c>
      <c r="AM239" s="42" t="s">
        <v>332</v>
      </c>
      <c r="AN239" s="42" t="s">
        <v>352</v>
      </c>
      <c r="AO239" s="42">
        <v>400</v>
      </c>
      <c r="AP239" s="42" t="s">
        <v>439</v>
      </c>
      <c r="AQ239" s="42">
        <v>1200</v>
      </c>
      <c r="AR239" s="42">
        <v>2</v>
      </c>
      <c r="AS239" s="42">
        <v>600</v>
      </c>
      <c r="AT239" s="42">
        <v>48</v>
      </c>
      <c r="AU239" s="42" t="s">
        <v>385</v>
      </c>
      <c r="AV239" s="42" t="s">
        <v>385</v>
      </c>
      <c r="AW239" s="42">
        <v>18000</v>
      </c>
      <c r="AX239" s="42">
        <v>18000</v>
      </c>
      <c r="AY239" s="42">
        <v>2</v>
      </c>
      <c r="AZ239" s="51">
        <v>49</v>
      </c>
      <c r="BA239" s="42">
        <v>0</v>
      </c>
      <c r="BB239" s="42">
        <v>1</v>
      </c>
      <c r="BC239" s="42" t="s">
        <v>525</v>
      </c>
      <c r="BD239" s="49">
        <v>0</v>
      </c>
      <c r="BE239" s="49" t="s">
        <v>1262</v>
      </c>
      <c r="BF239" s="42">
        <v>0</v>
      </c>
      <c r="BG239" s="42"/>
      <c r="BH239" s="42">
        <v>0</v>
      </c>
      <c r="BI239" s="42" t="s">
        <v>357</v>
      </c>
      <c r="BJ239" s="42" t="s">
        <v>358</v>
      </c>
      <c r="BK239" s="57">
        <v>44778</v>
      </c>
      <c r="BL239" s="42" t="s">
        <v>317</v>
      </c>
      <c r="BM239" s="42" t="s">
        <v>317</v>
      </c>
      <c r="BN239" s="42"/>
      <c r="BO239" s="42"/>
      <c r="BP239" s="42" t="s">
        <v>359</v>
      </c>
      <c r="BQ239" s="42" t="s">
        <v>359</v>
      </c>
      <c r="BR239" s="42" t="s">
        <v>359</v>
      </c>
      <c r="BS239" s="42"/>
      <c r="BT239" s="42" t="s">
        <v>360</v>
      </c>
      <c r="BU239" s="42" t="s">
        <v>317</v>
      </c>
      <c r="BV239" s="42" t="s">
        <v>317</v>
      </c>
      <c r="BW239" s="42"/>
      <c r="BX239" s="42"/>
      <c r="BY239" s="42" t="s">
        <v>353</v>
      </c>
      <c r="BZ239" s="42" t="s">
        <v>353</v>
      </c>
      <c r="CA239" s="42"/>
      <c r="CB239" s="42" t="s">
        <v>353</v>
      </c>
      <c r="CC239" s="42"/>
      <c r="CD239" s="42"/>
      <c r="CE239" s="42"/>
      <c r="CF239" s="42"/>
      <c r="CG239" s="26" t="s">
        <v>1263</v>
      </c>
    </row>
    <row r="240" hidden="1" spans="1:85">
      <c r="A240" s="34">
        <v>163</v>
      </c>
      <c r="B240" s="42" t="s">
        <v>1265</v>
      </c>
      <c r="C240" s="46" t="s">
        <v>1266</v>
      </c>
      <c r="D240" s="42" t="s">
        <v>1267</v>
      </c>
      <c r="E240" s="43">
        <v>28.607474</v>
      </c>
      <c r="F240" s="43">
        <v>-12.934531</v>
      </c>
      <c r="G240" s="42" t="s">
        <v>337</v>
      </c>
      <c r="H240" s="37">
        <v>2</v>
      </c>
      <c r="I240" s="42" t="s">
        <v>338</v>
      </c>
      <c r="J240" s="42" t="s">
        <v>339</v>
      </c>
      <c r="K240" s="42" t="s">
        <v>317</v>
      </c>
      <c r="L240" s="42" t="s">
        <v>317</v>
      </c>
      <c r="M240" s="42" t="s">
        <v>317</v>
      </c>
      <c r="N240" s="42" t="s">
        <v>402</v>
      </c>
      <c r="O240" s="42" t="s">
        <v>364</v>
      </c>
      <c r="P240" s="42" t="s">
        <v>343</v>
      </c>
      <c r="Q240" s="42" t="s">
        <v>320</v>
      </c>
      <c r="R240" s="42" t="s">
        <v>320</v>
      </c>
      <c r="S240" s="42" t="s">
        <v>321</v>
      </c>
      <c r="T240" s="42" t="s">
        <v>344</v>
      </c>
      <c r="U240" s="42" t="s">
        <v>323</v>
      </c>
      <c r="V240" s="52">
        <v>30</v>
      </c>
      <c r="W240" s="42" t="s">
        <v>325</v>
      </c>
      <c r="X240" s="42" t="s">
        <v>345</v>
      </c>
      <c r="Y240" s="42" t="s">
        <v>2</v>
      </c>
      <c r="Z240" s="42" t="s">
        <v>2</v>
      </c>
      <c r="AA240" s="42" t="s">
        <v>346</v>
      </c>
      <c r="AB240" s="42" t="s">
        <v>347</v>
      </c>
      <c r="AC240" s="42" t="s">
        <v>348</v>
      </c>
      <c r="AD240" s="42" t="s">
        <v>348</v>
      </c>
      <c r="AE240" s="42" t="s">
        <v>414</v>
      </c>
      <c r="AF240" s="42" t="s">
        <v>414</v>
      </c>
      <c r="AG240" s="42">
        <v>13</v>
      </c>
      <c r="AH240" s="42" t="s">
        <v>368</v>
      </c>
      <c r="AI240" s="42" t="s">
        <v>1236</v>
      </c>
      <c r="AJ240" s="42" t="s">
        <v>416</v>
      </c>
      <c r="AK240" s="42">
        <v>0</v>
      </c>
      <c r="AL240" s="42">
        <v>600</v>
      </c>
      <c r="AM240" s="42" t="s">
        <v>371</v>
      </c>
      <c r="AN240" s="42" t="s">
        <v>372</v>
      </c>
      <c r="AO240" s="42">
        <v>250</v>
      </c>
      <c r="AP240" s="42" t="s">
        <v>384</v>
      </c>
      <c r="AQ240" s="42">
        <v>600</v>
      </c>
      <c r="AR240" s="42">
        <v>2</v>
      </c>
      <c r="AS240" s="42">
        <v>600</v>
      </c>
      <c r="AT240" s="42">
        <v>24</v>
      </c>
      <c r="AU240" s="42" t="s">
        <v>327</v>
      </c>
      <c r="AV240" s="42" t="s">
        <v>327</v>
      </c>
      <c r="AW240" s="42" t="s">
        <v>327</v>
      </c>
      <c r="AX240" s="42" t="s">
        <v>353</v>
      </c>
      <c r="AY240" s="42" t="s">
        <v>327</v>
      </c>
      <c r="AZ240" s="51">
        <v>69.6</v>
      </c>
      <c r="BA240" s="42">
        <v>0</v>
      </c>
      <c r="BB240" s="42">
        <v>1</v>
      </c>
      <c r="BC240" s="42" t="s">
        <v>346</v>
      </c>
      <c r="BD240" s="49" t="s">
        <v>1265</v>
      </c>
      <c r="BE240" s="49">
        <v>0</v>
      </c>
      <c r="BF240" s="42">
        <v>0</v>
      </c>
      <c r="BG240" s="42"/>
      <c r="BH240" s="42">
        <v>0</v>
      </c>
      <c r="BI240" s="42" t="s">
        <v>357</v>
      </c>
      <c r="BJ240" s="42" t="s">
        <v>358</v>
      </c>
      <c r="BK240" s="57">
        <v>44778</v>
      </c>
      <c r="BL240" s="42" t="s">
        <v>317</v>
      </c>
      <c r="BM240" s="42" t="s">
        <v>317</v>
      </c>
      <c r="BN240" s="42"/>
      <c r="BO240" s="42"/>
      <c r="BP240" s="42" t="s">
        <v>359</v>
      </c>
      <c r="BQ240" s="42" t="s">
        <v>359</v>
      </c>
      <c r="BR240" s="42" t="s">
        <v>359</v>
      </c>
      <c r="BS240" s="42"/>
      <c r="BT240" s="42" t="s">
        <v>360</v>
      </c>
      <c r="BU240" s="42" t="s">
        <v>317</v>
      </c>
      <c r="BV240" s="42" t="s">
        <v>317</v>
      </c>
      <c r="BW240" s="42"/>
      <c r="BX240" s="42"/>
      <c r="BY240" s="42" t="s">
        <v>353</v>
      </c>
      <c r="BZ240" s="42" t="s">
        <v>353</v>
      </c>
      <c r="CA240" s="42"/>
      <c r="CB240" s="42" t="s">
        <v>353</v>
      </c>
      <c r="CC240" s="42"/>
      <c r="CD240" s="42"/>
      <c r="CE240" s="42"/>
      <c r="CF240" s="42"/>
      <c r="CG240" s="26" t="s">
        <v>1266</v>
      </c>
    </row>
    <row r="241" hidden="1" spans="1:85">
      <c r="A241" s="39">
        <v>360</v>
      </c>
      <c r="B241" s="42" t="s">
        <v>1268</v>
      </c>
      <c r="C241" s="46" t="s">
        <v>1269</v>
      </c>
      <c r="D241" s="42" t="s">
        <v>1270</v>
      </c>
      <c r="E241" s="43">
        <v>28.75</v>
      </c>
      <c r="F241" s="43">
        <v>-13.3118</v>
      </c>
      <c r="G241" s="42" t="s">
        <v>337</v>
      </c>
      <c r="H241" s="37">
        <v>1.8</v>
      </c>
      <c r="I241" s="42" t="s">
        <v>338</v>
      </c>
      <c r="J241" s="42" t="s">
        <v>677</v>
      </c>
      <c r="K241" s="42" t="s">
        <v>317</v>
      </c>
      <c r="L241" s="42" t="s">
        <v>317</v>
      </c>
      <c r="M241" s="42" t="s">
        <v>317</v>
      </c>
      <c r="N241" s="42" t="s">
        <v>318</v>
      </c>
      <c r="O241" s="42" t="s">
        <v>319</v>
      </c>
      <c r="P241" s="42" t="s">
        <v>319</v>
      </c>
      <c r="Q241" s="42" t="s">
        <v>320</v>
      </c>
      <c r="R241" s="42" t="s">
        <v>320</v>
      </c>
      <c r="S241" s="42" t="s">
        <v>321</v>
      </c>
      <c r="T241" s="42" t="s">
        <v>344</v>
      </c>
      <c r="U241" s="42" t="s">
        <v>323</v>
      </c>
      <c r="V241" s="52">
        <v>50</v>
      </c>
      <c r="W241" s="42" t="s">
        <v>366</v>
      </c>
      <c r="X241" s="42" t="s">
        <v>345</v>
      </c>
      <c r="Y241" s="42" t="s">
        <v>2</v>
      </c>
      <c r="Z241" s="42" t="s">
        <v>2</v>
      </c>
      <c r="AA241" s="42" t="s">
        <v>328</v>
      </c>
      <c r="AB241" s="42" t="s">
        <v>347</v>
      </c>
      <c r="AC241" s="42" t="s">
        <v>348</v>
      </c>
      <c r="AD241" s="42" t="s">
        <v>348</v>
      </c>
      <c r="AE241" s="42" t="s">
        <v>348</v>
      </c>
      <c r="AF241" s="42" t="s">
        <v>348</v>
      </c>
      <c r="AG241" s="42">
        <v>15</v>
      </c>
      <c r="AH241" s="42" t="s">
        <v>350</v>
      </c>
      <c r="AI241" s="42">
        <v>0</v>
      </c>
      <c r="AJ241" s="42" t="s">
        <v>351</v>
      </c>
      <c r="AK241" s="42">
        <v>0</v>
      </c>
      <c r="AL241" s="42">
        <v>500</v>
      </c>
      <c r="AM241" s="42" t="s">
        <v>332</v>
      </c>
      <c r="AN241" s="42" t="s">
        <v>352</v>
      </c>
      <c r="AO241" s="42">
        <v>400</v>
      </c>
      <c r="AP241" s="42" t="s">
        <v>439</v>
      </c>
      <c r="AQ241" s="42">
        <v>1200</v>
      </c>
      <c r="AR241" s="42">
        <v>2</v>
      </c>
      <c r="AS241" s="42">
        <v>600</v>
      </c>
      <c r="AT241" s="42">
        <v>48</v>
      </c>
      <c r="AU241" s="42" t="s">
        <v>385</v>
      </c>
      <c r="AV241" s="42" t="s">
        <v>385</v>
      </c>
      <c r="AW241" s="42">
        <v>18000</v>
      </c>
      <c r="AX241" s="42">
        <v>18000</v>
      </c>
      <c r="AY241" s="42">
        <v>2</v>
      </c>
      <c r="AZ241" s="51">
        <v>36</v>
      </c>
      <c r="BA241" s="42">
        <v>0</v>
      </c>
      <c r="BB241" s="42">
        <v>1</v>
      </c>
      <c r="BC241" s="42" t="s">
        <v>525</v>
      </c>
      <c r="BD241" s="49">
        <v>0</v>
      </c>
      <c r="BE241" s="49" t="s">
        <v>1268</v>
      </c>
      <c r="BF241" s="42">
        <v>0</v>
      </c>
      <c r="BG241" s="42"/>
      <c r="BH241" s="42">
        <v>0</v>
      </c>
      <c r="BI241" s="42" t="s">
        <v>357</v>
      </c>
      <c r="BJ241" s="42" t="s">
        <v>358</v>
      </c>
      <c r="BK241" s="57">
        <v>44778</v>
      </c>
      <c r="BL241" s="42" t="s">
        <v>317</v>
      </c>
      <c r="BM241" s="42" t="s">
        <v>317</v>
      </c>
      <c r="BN241" s="42"/>
      <c r="BO241" s="42"/>
      <c r="BP241" s="42" t="s">
        <v>359</v>
      </c>
      <c r="BQ241" s="42" t="s">
        <v>359</v>
      </c>
      <c r="BR241" s="42" t="s">
        <v>359</v>
      </c>
      <c r="BS241" s="42"/>
      <c r="BT241" s="42" t="s">
        <v>360</v>
      </c>
      <c r="BU241" s="42" t="s">
        <v>317</v>
      </c>
      <c r="BV241" s="42" t="s">
        <v>317</v>
      </c>
      <c r="BW241" s="42"/>
      <c r="BX241" s="42"/>
      <c r="BY241" s="42" t="s">
        <v>353</v>
      </c>
      <c r="BZ241" s="42" t="s">
        <v>353</v>
      </c>
      <c r="CA241" s="42"/>
      <c r="CB241" s="42" t="s">
        <v>353</v>
      </c>
      <c r="CC241" s="42"/>
      <c r="CD241" s="42"/>
      <c r="CE241" s="42"/>
      <c r="CF241" s="42"/>
      <c r="CG241" s="26" t="s">
        <v>1269</v>
      </c>
    </row>
    <row r="242" hidden="1" spans="1:85">
      <c r="A242" s="39">
        <v>856</v>
      </c>
      <c r="B242" s="42" t="s">
        <v>1271</v>
      </c>
      <c r="C242" s="46" t="s">
        <v>1272</v>
      </c>
      <c r="D242" s="42" t="s">
        <v>1273</v>
      </c>
      <c r="E242" s="43">
        <v>28.429229</v>
      </c>
      <c r="F242" s="43">
        <v>-13.140438</v>
      </c>
      <c r="G242" s="42" t="s">
        <v>337</v>
      </c>
      <c r="H242" s="37">
        <v>2</v>
      </c>
      <c r="I242" s="42" t="s">
        <v>338</v>
      </c>
      <c r="J242" s="42" t="s">
        <v>545</v>
      </c>
      <c r="K242" s="42" t="s">
        <v>340</v>
      </c>
      <c r="L242" s="42" t="s">
        <v>317</v>
      </c>
      <c r="M242" s="42" t="s">
        <v>317</v>
      </c>
      <c r="N242" s="42" t="s">
        <v>402</v>
      </c>
      <c r="O242" s="42" t="s">
        <v>364</v>
      </c>
      <c r="P242" s="42" t="s">
        <v>343</v>
      </c>
      <c r="Q242" s="42" t="s">
        <v>320</v>
      </c>
      <c r="R242" s="42" t="s">
        <v>320</v>
      </c>
      <c r="S242" s="42" t="s">
        <v>321</v>
      </c>
      <c r="T242" s="42" t="s">
        <v>344</v>
      </c>
      <c r="U242" s="42" t="s">
        <v>323</v>
      </c>
      <c r="V242" s="52">
        <v>30</v>
      </c>
      <c r="W242" s="42" t="s">
        <v>325</v>
      </c>
      <c r="X242" s="42" t="s">
        <v>546</v>
      </c>
      <c r="Y242" s="42" t="s">
        <v>2</v>
      </c>
      <c r="Z242" s="42" t="s">
        <v>2</v>
      </c>
      <c r="AA242" s="42" t="s">
        <v>346</v>
      </c>
      <c r="AB242" s="42" t="s">
        <v>347</v>
      </c>
      <c r="AC242" s="42" t="s">
        <v>348</v>
      </c>
      <c r="AD242" s="42" t="s">
        <v>348</v>
      </c>
      <c r="AE242" s="42" t="s">
        <v>414</v>
      </c>
      <c r="AF242" s="42" t="s">
        <v>414</v>
      </c>
      <c r="AG242" s="42">
        <v>16</v>
      </c>
      <c r="AH242" s="42" t="s">
        <v>368</v>
      </c>
      <c r="AI242" s="42" t="s">
        <v>1236</v>
      </c>
      <c r="AJ242" s="42" t="s">
        <v>416</v>
      </c>
      <c r="AK242" s="42">
        <v>0</v>
      </c>
      <c r="AL242" s="42">
        <v>600</v>
      </c>
      <c r="AM242" s="42" t="s">
        <v>371</v>
      </c>
      <c r="AN242" s="42" t="s">
        <v>372</v>
      </c>
      <c r="AO242" s="42">
        <v>250</v>
      </c>
      <c r="AP242" s="42" t="s">
        <v>503</v>
      </c>
      <c r="AQ242" s="42">
        <v>1056</v>
      </c>
      <c r="AR242" s="42">
        <v>12</v>
      </c>
      <c r="AS242" s="42">
        <v>176</v>
      </c>
      <c r="AT242" s="42">
        <v>48</v>
      </c>
      <c r="AU242" s="42" t="s">
        <v>327</v>
      </c>
      <c r="AV242" s="42" t="s">
        <v>327</v>
      </c>
      <c r="AW242" s="42" t="s">
        <v>327</v>
      </c>
      <c r="AX242" s="42" t="s">
        <v>353</v>
      </c>
      <c r="AY242" s="42" t="s">
        <v>327</v>
      </c>
      <c r="AZ242" s="51">
        <v>60.3</v>
      </c>
      <c r="BA242" s="42">
        <v>0</v>
      </c>
      <c r="BB242" s="42">
        <v>3</v>
      </c>
      <c r="BC242" s="42" t="s">
        <v>354</v>
      </c>
      <c r="BD242" s="49" t="s">
        <v>1271</v>
      </c>
      <c r="BE242" s="49" t="s">
        <v>1274</v>
      </c>
      <c r="BF242" s="42">
        <v>0</v>
      </c>
      <c r="BG242" s="42"/>
      <c r="BH242" s="42">
        <v>0</v>
      </c>
      <c r="BI242" s="42" t="s">
        <v>357</v>
      </c>
      <c r="BJ242" s="42" t="s">
        <v>358</v>
      </c>
      <c r="BK242" s="57">
        <v>44778</v>
      </c>
      <c r="BL242" s="42" t="s">
        <v>317</v>
      </c>
      <c r="BM242" s="42" t="s">
        <v>317</v>
      </c>
      <c r="BN242" s="42"/>
      <c r="BO242" s="42"/>
      <c r="BP242" s="42" t="s">
        <v>359</v>
      </c>
      <c r="BQ242" s="42" t="s">
        <v>359</v>
      </c>
      <c r="BR242" s="42" t="s">
        <v>359</v>
      </c>
      <c r="BS242" s="42"/>
      <c r="BT242" s="42" t="s">
        <v>360</v>
      </c>
      <c r="BU242" s="42" t="s">
        <v>317</v>
      </c>
      <c r="BV242" s="42" t="s">
        <v>317</v>
      </c>
      <c r="BW242" s="42"/>
      <c r="BX242" s="42"/>
      <c r="BY242" s="42" t="s">
        <v>353</v>
      </c>
      <c r="BZ242" s="42" t="s">
        <v>353</v>
      </c>
      <c r="CA242" s="42"/>
      <c r="CB242" s="42" t="s">
        <v>353</v>
      </c>
      <c r="CC242" s="42"/>
      <c r="CD242" s="42"/>
      <c r="CE242" s="42"/>
      <c r="CF242" s="42"/>
      <c r="CG242" s="26" t="s">
        <v>1272</v>
      </c>
    </row>
    <row r="243" hidden="1" spans="1:85">
      <c r="A243" s="39">
        <v>1106</v>
      </c>
      <c r="B243" s="42" t="s">
        <v>1275</v>
      </c>
      <c r="C243" s="46" t="s">
        <v>1276</v>
      </c>
      <c r="D243" s="42" t="s">
        <v>1277</v>
      </c>
      <c r="E243" s="43">
        <v>28.1931</v>
      </c>
      <c r="F243" s="43">
        <v>-12.7981</v>
      </c>
      <c r="G243" s="42" t="s">
        <v>337</v>
      </c>
      <c r="H243" s="37">
        <v>2.5</v>
      </c>
      <c r="I243" s="42" t="s">
        <v>338</v>
      </c>
      <c r="J243" s="42" t="s">
        <v>1141</v>
      </c>
      <c r="K243" s="42" t="s">
        <v>317</v>
      </c>
      <c r="L243" s="42" t="s">
        <v>317</v>
      </c>
      <c r="M243" s="42" t="s">
        <v>340</v>
      </c>
      <c r="N243" s="42" t="s">
        <v>402</v>
      </c>
      <c r="O243" s="42" t="s">
        <v>566</v>
      </c>
      <c r="P243" s="42" t="s">
        <v>566</v>
      </c>
      <c r="Q243" s="42" t="s">
        <v>390</v>
      </c>
      <c r="R243" s="42" t="s">
        <v>320</v>
      </c>
      <c r="S243" s="42" t="s">
        <v>321</v>
      </c>
      <c r="T243" s="42" t="s">
        <v>344</v>
      </c>
      <c r="U243" s="42" t="s">
        <v>323</v>
      </c>
      <c r="V243" s="52">
        <v>50</v>
      </c>
      <c r="W243" s="42" t="s">
        <v>366</v>
      </c>
      <c r="X243" s="42" t="s">
        <v>620</v>
      </c>
      <c r="Y243" s="42" t="s">
        <v>2</v>
      </c>
      <c r="Z243" s="42" t="s">
        <v>2</v>
      </c>
      <c r="AA243" s="42" t="s">
        <v>328</v>
      </c>
      <c r="AB243" s="42" t="s">
        <v>347</v>
      </c>
      <c r="AC243" s="42" t="s">
        <v>348</v>
      </c>
      <c r="AD243" s="42" t="s">
        <v>348</v>
      </c>
      <c r="AE243" s="42" t="s">
        <v>654</v>
      </c>
      <c r="AF243" s="42" t="s">
        <v>655</v>
      </c>
      <c r="AG243" s="42">
        <v>20</v>
      </c>
      <c r="AH243" s="42" t="s">
        <v>350</v>
      </c>
      <c r="AI243" s="42">
        <v>0</v>
      </c>
      <c r="AJ243" s="42" t="s">
        <v>351</v>
      </c>
      <c r="AK243" s="42">
        <v>0</v>
      </c>
      <c r="AL243" s="42">
        <v>600</v>
      </c>
      <c r="AM243" s="42" t="s">
        <v>332</v>
      </c>
      <c r="AN243" s="42" t="s">
        <v>352</v>
      </c>
      <c r="AO243" s="42">
        <v>400</v>
      </c>
      <c r="AP243" s="42" t="s">
        <v>439</v>
      </c>
      <c r="AQ243" s="42">
        <v>600</v>
      </c>
      <c r="AR243" s="42">
        <v>2</v>
      </c>
      <c r="AS243" s="42">
        <v>600</v>
      </c>
      <c r="AT243" s="42">
        <v>24</v>
      </c>
      <c r="AU243" s="42" t="s">
        <v>385</v>
      </c>
      <c r="AV243" s="42" t="s">
        <v>385</v>
      </c>
      <c r="AW243" s="42">
        <v>18000</v>
      </c>
      <c r="AX243" s="42">
        <v>18000</v>
      </c>
      <c r="AY243" s="42">
        <v>2</v>
      </c>
      <c r="AZ243" s="51">
        <v>81.903</v>
      </c>
      <c r="BA243" s="42">
        <v>0</v>
      </c>
      <c r="BB243" s="42">
        <v>2</v>
      </c>
      <c r="BC243" s="42" t="s">
        <v>1128</v>
      </c>
      <c r="BD243" s="49">
        <v>0</v>
      </c>
      <c r="BE243" s="49" t="s">
        <v>1275</v>
      </c>
      <c r="BF243" s="42">
        <v>0</v>
      </c>
      <c r="BG243" s="42"/>
      <c r="BH243" s="42">
        <v>0</v>
      </c>
      <c r="BI243" s="42" t="s">
        <v>357</v>
      </c>
      <c r="BJ243" s="42" t="s">
        <v>358</v>
      </c>
      <c r="BK243" s="57">
        <v>44778</v>
      </c>
      <c r="BL243" s="42" t="s">
        <v>317</v>
      </c>
      <c r="BM243" s="42" t="s">
        <v>317</v>
      </c>
      <c r="BN243" s="42"/>
      <c r="BO243" s="42"/>
      <c r="BP243" s="42" t="s">
        <v>359</v>
      </c>
      <c r="BQ243" s="42" t="s">
        <v>359</v>
      </c>
      <c r="BR243" s="42" t="s">
        <v>359</v>
      </c>
      <c r="BS243" s="42"/>
      <c r="BT243" s="42" t="s">
        <v>360</v>
      </c>
      <c r="BU243" s="42" t="s">
        <v>317</v>
      </c>
      <c r="BV243" s="42" t="s">
        <v>317</v>
      </c>
      <c r="BW243" s="42"/>
      <c r="BX243" s="42"/>
      <c r="BY243" s="42" t="s">
        <v>353</v>
      </c>
      <c r="BZ243" s="42" t="s">
        <v>353</v>
      </c>
      <c r="CA243" s="42"/>
      <c r="CB243" s="42" t="s">
        <v>353</v>
      </c>
      <c r="CC243" s="42"/>
      <c r="CD243" s="42"/>
      <c r="CE243" s="42"/>
      <c r="CF243" s="42"/>
      <c r="CG243" s="26" t="s">
        <v>1276</v>
      </c>
    </row>
    <row r="244" hidden="1" spans="1:85">
      <c r="A244" s="34">
        <v>213</v>
      </c>
      <c r="B244" s="42" t="s">
        <v>1278</v>
      </c>
      <c r="C244" s="46" t="s">
        <v>1279</v>
      </c>
      <c r="D244" s="42" t="s">
        <v>1280</v>
      </c>
      <c r="E244" s="43">
        <v>27.554894</v>
      </c>
      <c r="F244" s="43">
        <v>-12.53873</v>
      </c>
      <c r="G244" s="42" t="s">
        <v>337</v>
      </c>
      <c r="H244" s="37">
        <v>1.8</v>
      </c>
      <c r="I244" s="42" t="s">
        <v>338</v>
      </c>
      <c r="J244" s="42" t="s">
        <v>994</v>
      </c>
      <c r="K244" s="42" t="s">
        <v>317</v>
      </c>
      <c r="L244" s="42" t="s">
        <v>317</v>
      </c>
      <c r="M244" s="42" t="s">
        <v>317</v>
      </c>
      <c r="N244" s="42" t="s">
        <v>341</v>
      </c>
      <c r="O244" s="42" t="s">
        <v>342</v>
      </c>
      <c r="P244" s="42" t="s">
        <v>343</v>
      </c>
      <c r="Q244" s="42" t="s">
        <v>320</v>
      </c>
      <c r="R244" s="42" t="s">
        <v>320</v>
      </c>
      <c r="S244" s="42" t="s">
        <v>321</v>
      </c>
      <c r="T244" s="42" t="s">
        <v>344</v>
      </c>
      <c r="U244" s="42" t="s">
        <v>323</v>
      </c>
      <c r="V244" s="52">
        <v>30</v>
      </c>
      <c r="W244" s="42" t="s">
        <v>325</v>
      </c>
      <c r="X244" s="42" t="s">
        <v>801</v>
      </c>
      <c r="Y244" s="42" t="s">
        <v>2</v>
      </c>
      <c r="Z244" s="42" t="s">
        <v>2</v>
      </c>
      <c r="AA244" s="42" t="s">
        <v>346</v>
      </c>
      <c r="AB244" s="42" t="s">
        <v>347</v>
      </c>
      <c r="AC244" s="42" t="s">
        <v>225</v>
      </c>
      <c r="AD244" s="42" t="s">
        <v>225</v>
      </c>
      <c r="AE244" s="42" t="s">
        <v>414</v>
      </c>
      <c r="AF244" s="42" t="s">
        <v>414</v>
      </c>
      <c r="AG244" s="42">
        <v>15</v>
      </c>
      <c r="AH244" s="42" t="s">
        <v>368</v>
      </c>
      <c r="AI244" s="42" t="s">
        <v>1236</v>
      </c>
      <c r="AJ244" s="42" t="s">
        <v>416</v>
      </c>
      <c r="AK244" s="42">
        <v>0</v>
      </c>
      <c r="AL244" s="42">
        <v>400</v>
      </c>
      <c r="AM244" s="42" t="s">
        <v>371</v>
      </c>
      <c r="AN244" s="42" t="s">
        <v>372</v>
      </c>
      <c r="AO244" s="42">
        <v>250</v>
      </c>
      <c r="AP244" s="42" t="s">
        <v>802</v>
      </c>
      <c r="AQ244" s="42">
        <v>600</v>
      </c>
      <c r="AR244" s="42">
        <v>2</v>
      </c>
      <c r="AS244" s="42">
        <v>600</v>
      </c>
      <c r="AT244" s="42">
        <v>24</v>
      </c>
      <c r="AU244" s="42" t="s">
        <v>327</v>
      </c>
      <c r="AV244" s="42" t="s">
        <v>327</v>
      </c>
      <c r="AW244" s="42" t="s">
        <v>327</v>
      </c>
      <c r="AX244" s="42" t="s">
        <v>353</v>
      </c>
      <c r="AY244" s="42" t="s">
        <v>327</v>
      </c>
      <c r="AZ244" s="51">
        <v>100</v>
      </c>
      <c r="BA244" s="42">
        <v>0</v>
      </c>
      <c r="BB244" s="42">
        <v>2</v>
      </c>
      <c r="BC244" s="42" t="s">
        <v>375</v>
      </c>
      <c r="BD244" s="49" t="s">
        <v>1278</v>
      </c>
      <c r="BE244" s="49" t="s">
        <v>1281</v>
      </c>
      <c r="BF244" s="42" t="s">
        <v>356</v>
      </c>
      <c r="BG244" s="42"/>
      <c r="BH244" s="42">
        <v>0</v>
      </c>
      <c r="BI244" s="42" t="s">
        <v>357</v>
      </c>
      <c r="BJ244" s="42" t="s">
        <v>358</v>
      </c>
      <c r="BK244" s="57">
        <v>44778</v>
      </c>
      <c r="BL244" s="42" t="s">
        <v>317</v>
      </c>
      <c r="BM244" s="42" t="s">
        <v>317</v>
      </c>
      <c r="BN244" s="42"/>
      <c r="BO244" s="42"/>
      <c r="BP244" s="42" t="s">
        <v>359</v>
      </c>
      <c r="BQ244" s="42" t="s">
        <v>359</v>
      </c>
      <c r="BR244" s="42" t="s">
        <v>359</v>
      </c>
      <c r="BS244" s="42"/>
      <c r="BT244" s="42" t="s">
        <v>360</v>
      </c>
      <c r="BU244" s="42" t="s">
        <v>317</v>
      </c>
      <c r="BV244" s="42" t="s">
        <v>317</v>
      </c>
      <c r="BW244" s="42"/>
      <c r="BX244" s="42"/>
      <c r="BY244" s="42" t="s">
        <v>353</v>
      </c>
      <c r="BZ244" s="42" t="s">
        <v>353</v>
      </c>
      <c r="CA244" s="42"/>
      <c r="CB244" s="42" t="s">
        <v>353</v>
      </c>
      <c r="CC244" s="42"/>
      <c r="CD244" s="42"/>
      <c r="CE244" s="42"/>
      <c r="CF244" s="42"/>
      <c r="CG244" s="26" t="s">
        <v>1279</v>
      </c>
    </row>
    <row r="245" hidden="1" spans="1:85">
      <c r="A245" s="34">
        <v>205</v>
      </c>
      <c r="B245" s="42" t="s">
        <v>1282</v>
      </c>
      <c r="C245" s="46" t="s">
        <v>1283</v>
      </c>
      <c r="D245" s="42" t="s">
        <v>1284</v>
      </c>
      <c r="E245" s="43">
        <v>28.2017</v>
      </c>
      <c r="F245" s="43">
        <v>-12.7726</v>
      </c>
      <c r="G245" s="42" t="s">
        <v>337</v>
      </c>
      <c r="H245" s="37">
        <v>2.5</v>
      </c>
      <c r="I245" s="42" t="s">
        <v>338</v>
      </c>
      <c r="J245" s="42" t="s">
        <v>1141</v>
      </c>
      <c r="K245" s="42" t="s">
        <v>340</v>
      </c>
      <c r="L245" s="42" t="s">
        <v>317</v>
      </c>
      <c r="M245" s="42" t="s">
        <v>340</v>
      </c>
      <c r="N245" s="42" t="s">
        <v>402</v>
      </c>
      <c r="O245" s="42" t="s">
        <v>566</v>
      </c>
      <c r="P245" s="42" t="s">
        <v>566</v>
      </c>
      <c r="Q245" s="42" t="s">
        <v>381</v>
      </c>
      <c r="R245" s="42" t="s">
        <v>381</v>
      </c>
      <c r="S245" s="42" t="s">
        <v>321</v>
      </c>
      <c r="T245" s="42" t="s">
        <v>344</v>
      </c>
      <c r="U245" s="42" t="s">
        <v>323</v>
      </c>
      <c r="V245" s="52">
        <v>50</v>
      </c>
      <c r="W245" s="42" t="s">
        <v>325</v>
      </c>
      <c r="X245" s="42" t="s">
        <v>620</v>
      </c>
      <c r="Y245" s="42" t="s">
        <v>2</v>
      </c>
      <c r="Z245" s="42" t="s">
        <v>2</v>
      </c>
      <c r="AA245" s="42" t="s">
        <v>328</v>
      </c>
      <c r="AB245" s="42" t="s">
        <v>347</v>
      </c>
      <c r="AC245" s="42" t="s">
        <v>348</v>
      </c>
      <c r="AD245" s="42" t="s">
        <v>348</v>
      </c>
      <c r="AE245" s="42" t="s">
        <v>561</v>
      </c>
      <c r="AF245" s="42" t="s">
        <v>561</v>
      </c>
      <c r="AG245" s="42">
        <v>20</v>
      </c>
      <c r="AH245" s="42" t="s">
        <v>350</v>
      </c>
      <c r="AI245" s="42">
        <v>0</v>
      </c>
      <c r="AJ245" s="42" t="s">
        <v>370</v>
      </c>
      <c r="AK245" s="42">
        <v>0</v>
      </c>
      <c r="AL245" s="42">
        <v>600</v>
      </c>
      <c r="AM245" s="42" t="s">
        <v>332</v>
      </c>
      <c r="AN245" s="42" t="s">
        <v>352</v>
      </c>
      <c r="AO245" s="42">
        <v>400</v>
      </c>
      <c r="AP245" s="42" t="s">
        <v>439</v>
      </c>
      <c r="AQ245" s="42">
        <v>1200</v>
      </c>
      <c r="AR245" s="42">
        <v>2</v>
      </c>
      <c r="AS245" s="42">
        <v>600</v>
      </c>
      <c r="AT245" s="42">
        <v>48</v>
      </c>
      <c r="AU245" s="42" t="s">
        <v>385</v>
      </c>
      <c r="AV245" s="42" t="s">
        <v>385</v>
      </c>
      <c r="AW245" s="42">
        <v>18000</v>
      </c>
      <c r="AX245" s="42">
        <v>18000</v>
      </c>
      <c r="AY245" s="42">
        <v>2</v>
      </c>
      <c r="AZ245" s="51">
        <v>109.4</v>
      </c>
      <c r="BA245" s="42">
        <v>0</v>
      </c>
      <c r="BB245" s="42">
        <v>1</v>
      </c>
      <c r="BC245" s="42" t="s">
        <v>525</v>
      </c>
      <c r="BD245" s="49">
        <v>0</v>
      </c>
      <c r="BE245" s="49" t="s">
        <v>1282</v>
      </c>
      <c r="BF245" s="42">
        <v>0</v>
      </c>
      <c r="BG245" s="42"/>
      <c r="BH245" s="42">
        <v>0</v>
      </c>
      <c r="BI245" s="42" t="s">
        <v>357</v>
      </c>
      <c r="BJ245" s="42" t="s">
        <v>358</v>
      </c>
      <c r="BK245" s="57">
        <v>44778</v>
      </c>
      <c r="BL245" s="42" t="s">
        <v>317</v>
      </c>
      <c r="BM245" s="42" t="s">
        <v>317</v>
      </c>
      <c r="BN245" s="42"/>
      <c r="BO245" s="42"/>
      <c r="BP245" s="42" t="s">
        <v>359</v>
      </c>
      <c r="BQ245" s="42" t="s">
        <v>359</v>
      </c>
      <c r="BR245" s="42" t="s">
        <v>359</v>
      </c>
      <c r="BS245" s="42"/>
      <c r="BT245" s="42" t="s">
        <v>360</v>
      </c>
      <c r="BU245" s="42" t="s">
        <v>317</v>
      </c>
      <c r="BV245" s="42" t="s">
        <v>317</v>
      </c>
      <c r="BW245" s="42"/>
      <c r="BX245" s="42"/>
      <c r="BY245" s="42" t="s">
        <v>353</v>
      </c>
      <c r="BZ245" s="42" t="s">
        <v>353</v>
      </c>
      <c r="CA245" s="42"/>
      <c r="CB245" s="42" t="s">
        <v>353</v>
      </c>
      <c r="CC245" s="42"/>
      <c r="CD245" s="42"/>
      <c r="CE245" s="42"/>
      <c r="CF245" s="42"/>
      <c r="CG245" s="26" t="s">
        <v>1283</v>
      </c>
    </row>
    <row r="246" hidden="1" spans="1:85">
      <c r="A246" s="39">
        <v>670</v>
      </c>
      <c r="B246" s="42" t="s">
        <v>1285</v>
      </c>
      <c r="C246" s="46" t="s">
        <v>1286</v>
      </c>
      <c r="D246" s="42" t="s">
        <v>1287</v>
      </c>
      <c r="E246" s="43">
        <v>27.898251</v>
      </c>
      <c r="F246" s="43">
        <v>-12.52387</v>
      </c>
      <c r="G246" s="42" t="s">
        <v>337</v>
      </c>
      <c r="H246" s="37">
        <v>1.8</v>
      </c>
      <c r="I246" s="42" t="s">
        <v>338</v>
      </c>
      <c r="J246" s="42" t="s">
        <v>994</v>
      </c>
      <c r="K246" s="42" t="s">
        <v>317</v>
      </c>
      <c r="L246" s="42" t="s">
        <v>317</v>
      </c>
      <c r="M246" s="42" t="s">
        <v>317</v>
      </c>
      <c r="N246" s="42" t="s">
        <v>402</v>
      </c>
      <c r="O246" s="42" t="s">
        <v>364</v>
      </c>
      <c r="P246" s="42" t="s">
        <v>365</v>
      </c>
      <c r="Q246" s="42" t="s">
        <v>320</v>
      </c>
      <c r="R246" s="42" t="s">
        <v>320</v>
      </c>
      <c r="S246" s="42" t="s">
        <v>321</v>
      </c>
      <c r="T246" s="42" t="s">
        <v>344</v>
      </c>
      <c r="U246" s="42" t="s">
        <v>323</v>
      </c>
      <c r="V246" s="52">
        <v>30</v>
      </c>
      <c r="W246" s="42" t="s">
        <v>325</v>
      </c>
      <c r="X246" s="42" t="s">
        <v>801</v>
      </c>
      <c r="Y246" s="42" t="s">
        <v>2</v>
      </c>
      <c r="Z246" s="42" t="s">
        <v>2</v>
      </c>
      <c r="AA246" s="42" t="s">
        <v>346</v>
      </c>
      <c r="AB246" s="42" t="s">
        <v>347</v>
      </c>
      <c r="AC246" s="42" t="s">
        <v>225</v>
      </c>
      <c r="AD246" s="42" t="s">
        <v>225</v>
      </c>
      <c r="AE246" s="42" t="s">
        <v>414</v>
      </c>
      <c r="AF246" s="42" t="s">
        <v>414</v>
      </c>
      <c r="AG246" s="42">
        <v>15</v>
      </c>
      <c r="AH246" s="42" t="s">
        <v>368</v>
      </c>
      <c r="AI246" s="42" t="s">
        <v>1236</v>
      </c>
      <c r="AJ246" s="42" t="s">
        <v>416</v>
      </c>
      <c r="AK246" s="42">
        <v>0</v>
      </c>
      <c r="AL246" s="42">
        <v>400</v>
      </c>
      <c r="AM246" s="42" t="s">
        <v>371</v>
      </c>
      <c r="AN246" s="42" t="s">
        <v>372</v>
      </c>
      <c r="AO246" s="42">
        <v>250</v>
      </c>
      <c r="AP246" s="42" t="s">
        <v>503</v>
      </c>
      <c r="AQ246" s="42">
        <v>1056</v>
      </c>
      <c r="AR246" s="42">
        <v>12</v>
      </c>
      <c r="AS246" s="42">
        <v>176</v>
      </c>
      <c r="AT246" s="42">
        <v>48</v>
      </c>
      <c r="AU246" s="42" t="s">
        <v>327</v>
      </c>
      <c r="AV246" s="42" t="s">
        <v>327</v>
      </c>
      <c r="AW246" s="42" t="s">
        <v>327</v>
      </c>
      <c r="AX246" s="42" t="s">
        <v>353</v>
      </c>
      <c r="AY246" s="42" t="s">
        <v>327</v>
      </c>
      <c r="AZ246" s="51">
        <v>35</v>
      </c>
      <c r="BA246" s="42">
        <v>0</v>
      </c>
      <c r="BB246" s="42">
        <v>2</v>
      </c>
      <c r="BC246" s="42" t="s">
        <v>375</v>
      </c>
      <c r="BD246" s="49" t="s">
        <v>1285</v>
      </c>
      <c r="BE246" s="49" t="s">
        <v>1288</v>
      </c>
      <c r="BF246" s="42" t="s">
        <v>356</v>
      </c>
      <c r="BG246" s="42"/>
      <c r="BH246" s="42">
        <v>0</v>
      </c>
      <c r="BI246" s="42" t="s">
        <v>357</v>
      </c>
      <c r="BJ246" s="42" t="s">
        <v>358</v>
      </c>
      <c r="BK246" s="57">
        <v>44778</v>
      </c>
      <c r="BL246" s="42" t="s">
        <v>317</v>
      </c>
      <c r="BM246" s="42" t="s">
        <v>317</v>
      </c>
      <c r="BN246" s="42"/>
      <c r="BO246" s="42"/>
      <c r="BP246" s="42" t="s">
        <v>359</v>
      </c>
      <c r="BQ246" s="42" t="s">
        <v>359</v>
      </c>
      <c r="BR246" s="42" t="s">
        <v>359</v>
      </c>
      <c r="BS246" s="42"/>
      <c r="BT246" s="42" t="s">
        <v>360</v>
      </c>
      <c r="BU246" s="42" t="s">
        <v>317</v>
      </c>
      <c r="BV246" s="42" t="s">
        <v>317</v>
      </c>
      <c r="BW246" s="42"/>
      <c r="BX246" s="42"/>
      <c r="BY246" s="42" t="s">
        <v>353</v>
      </c>
      <c r="BZ246" s="42" t="s">
        <v>353</v>
      </c>
      <c r="CA246" s="42"/>
      <c r="CB246" s="42" t="s">
        <v>353</v>
      </c>
      <c r="CC246" s="42"/>
      <c r="CD246" s="42"/>
      <c r="CE246" s="42"/>
      <c r="CF246" s="42"/>
      <c r="CG246" s="26" t="s">
        <v>1286</v>
      </c>
    </row>
    <row r="247" hidden="1" spans="1:85">
      <c r="A247" s="39">
        <v>1092</v>
      </c>
      <c r="B247" s="42" t="s">
        <v>1289</v>
      </c>
      <c r="C247" s="46" t="s">
        <v>1290</v>
      </c>
      <c r="D247" s="42" t="s">
        <v>1291</v>
      </c>
      <c r="E247" s="43">
        <v>28.4145</v>
      </c>
      <c r="F247" s="43">
        <v>-13.1619</v>
      </c>
      <c r="G247" s="42" t="s">
        <v>337</v>
      </c>
      <c r="H247" s="37">
        <v>1.8</v>
      </c>
      <c r="I247" s="42" t="s">
        <v>338</v>
      </c>
      <c r="J247" s="42" t="s">
        <v>581</v>
      </c>
      <c r="K247" s="42" t="s">
        <v>317</v>
      </c>
      <c r="L247" s="42" t="s">
        <v>317</v>
      </c>
      <c r="M247" s="42" t="s">
        <v>317</v>
      </c>
      <c r="N247" s="42" t="s">
        <v>402</v>
      </c>
      <c r="O247" s="42" t="s">
        <v>319</v>
      </c>
      <c r="P247" s="42" t="s">
        <v>319</v>
      </c>
      <c r="Q247" s="42" t="s">
        <v>320</v>
      </c>
      <c r="R247" s="42" t="s">
        <v>320</v>
      </c>
      <c r="S247" s="42" t="s">
        <v>321</v>
      </c>
      <c r="T247" s="42" t="s">
        <v>344</v>
      </c>
      <c r="U247" s="42" t="s">
        <v>323</v>
      </c>
      <c r="V247" s="52">
        <v>54</v>
      </c>
      <c r="W247" s="42" t="s">
        <v>366</v>
      </c>
      <c r="X247" s="42" t="s">
        <v>546</v>
      </c>
      <c r="Y247" s="42" t="s">
        <v>2</v>
      </c>
      <c r="Z247" s="42" t="s">
        <v>2</v>
      </c>
      <c r="AA247" s="42" t="s">
        <v>328</v>
      </c>
      <c r="AB247" s="42" t="s">
        <v>347</v>
      </c>
      <c r="AC247" s="42" t="s">
        <v>348</v>
      </c>
      <c r="AD247" s="42" t="s">
        <v>348</v>
      </c>
      <c r="AE247" s="42" t="s">
        <v>654</v>
      </c>
      <c r="AF247" s="42" t="s">
        <v>655</v>
      </c>
      <c r="AG247" s="42">
        <v>15</v>
      </c>
      <c r="AH247" s="42" t="s">
        <v>350</v>
      </c>
      <c r="AI247" s="42">
        <v>0</v>
      </c>
      <c r="AJ247" s="42" t="s">
        <v>351</v>
      </c>
      <c r="AK247" s="42">
        <v>0</v>
      </c>
      <c r="AL247" s="42">
        <v>600</v>
      </c>
      <c r="AM247" s="42" t="s">
        <v>332</v>
      </c>
      <c r="AN247" s="42" t="s">
        <v>352</v>
      </c>
      <c r="AO247" s="42">
        <v>400</v>
      </c>
      <c r="AP247" s="42" t="s">
        <v>439</v>
      </c>
      <c r="AQ247" s="42">
        <v>600</v>
      </c>
      <c r="AR247" s="42">
        <v>2</v>
      </c>
      <c r="AS247" s="42">
        <v>600</v>
      </c>
      <c r="AT247" s="42">
        <v>24</v>
      </c>
      <c r="AU247" s="42" t="s">
        <v>385</v>
      </c>
      <c r="AV247" s="42" t="s">
        <v>385</v>
      </c>
      <c r="AW247" s="42">
        <v>18000</v>
      </c>
      <c r="AX247" s="42">
        <v>18000</v>
      </c>
      <c r="AY247" s="42">
        <v>2</v>
      </c>
      <c r="AZ247" s="51">
        <v>68.055</v>
      </c>
      <c r="BA247" s="42">
        <v>0</v>
      </c>
      <c r="BB247" s="42">
        <v>1</v>
      </c>
      <c r="BC247" s="42" t="s">
        <v>525</v>
      </c>
      <c r="BD247" s="49">
        <v>0</v>
      </c>
      <c r="BE247" s="49" t="s">
        <v>1289</v>
      </c>
      <c r="BF247" s="42">
        <v>0</v>
      </c>
      <c r="BG247" s="42"/>
      <c r="BH247" s="42">
        <v>0</v>
      </c>
      <c r="BI247" s="42" t="s">
        <v>357</v>
      </c>
      <c r="BJ247" s="42" t="s">
        <v>358</v>
      </c>
      <c r="BK247" s="57">
        <v>44778</v>
      </c>
      <c r="BL247" s="42" t="s">
        <v>317</v>
      </c>
      <c r="BM247" s="42" t="s">
        <v>317</v>
      </c>
      <c r="BN247" s="42"/>
      <c r="BO247" s="42"/>
      <c r="BP247" s="42" t="s">
        <v>359</v>
      </c>
      <c r="BQ247" s="42" t="s">
        <v>359</v>
      </c>
      <c r="BR247" s="42" t="s">
        <v>359</v>
      </c>
      <c r="BS247" s="42"/>
      <c r="BT247" s="42" t="s">
        <v>360</v>
      </c>
      <c r="BU247" s="42" t="s">
        <v>317</v>
      </c>
      <c r="BV247" s="42" t="s">
        <v>317</v>
      </c>
      <c r="BW247" s="42"/>
      <c r="BX247" s="42"/>
      <c r="BY247" s="42" t="s">
        <v>353</v>
      </c>
      <c r="BZ247" s="42" t="s">
        <v>353</v>
      </c>
      <c r="CA247" s="42"/>
      <c r="CB247" s="42" t="s">
        <v>353</v>
      </c>
      <c r="CC247" s="42"/>
      <c r="CD247" s="42"/>
      <c r="CE247" s="42"/>
      <c r="CF247" s="42"/>
      <c r="CG247" s="26" t="s">
        <v>1290</v>
      </c>
    </row>
    <row r="248" hidden="1" spans="1:85">
      <c r="A248" s="34">
        <v>455</v>
      </c>
      <c r="B248" s="42" t="s">
        <v>1292</v>
      </c>
      <c r="C248" s="46" t="s">
        <v>1293</v>
      </c>
      <c r="D248" s="42" t="s">
        <v>1294</v>
      </c>
      <c r="E248" s="43">
        <v>27.863668</v>
      </c>
      <c r="F248" s="43">
        <v>-12.522865</v>
      </c>
      <c r="G248" s="42" t="s">
        <v>337</v>
      </c>
      <c r="H248" s="37">
        <v>2</v>
      </c>
      <c r="I248" s="42" t="s">
        <v>338</v>
      </c>
      <c r="J248" s="42" t="s">
        <v>994</v>
      </c>
      <c r="K248" s="42" t="s">
        <v>317</v>
      </c>
      <c r="L248" s="42" t="s">
        <v>317</v>
      </c>
      <c r="M248" s="42" t="s">
        <v>317</v>
      </c>
      <c r="N248" s="42" t="s">
        <v>341</v>
      </c>
      <c r="O248" s="42" t="s">
        <v>342</v>
      </c>
      <c r="P248" s="42" t="s">
        <v>343</v>
      </c>
      <c r="Q248" s="42" t="s">
        <v>320</v>
      </c>
      <c r="R248" s="42" t="s">
        <v>320</v>
      </c>
      <c r="S248" s="42" t="s">
        <v>321</v>
      </c>
      <c r="T248" s="42" t="s">
        <v>344</v>
      </c>
      <c r="U248" s="42" t="s">
        <v>323</v>
      </c>
      <c r="V248" s="52">
        <v>30</v>
      </c>
      <c r="W248" s="42" t="s">
        <v>325</v>
      </c>
      <c r="X248" s="42" t="s">
        <v>801</v>
      </c>
      <c r="Y248" s="42" t="s">
        <v>2</v>
      </c>
      <c r="Z248" s="42" t="s">
        <v>2</v>
      </c>
      <c r="AA248" s="42" t="s">
        <v>346</v>
      </c>
      <c r="AB248" s="42" t="s">
        <v>347</v>
      </c>
      <c r="AC248" s="42" t="s">
        <v>225</v>
      </c>
      <c r="AD248" s="42" t="s">
        <v>225</v>
      </c>
      <c r="AE248" s="42" t="s">
        <v>414</v>
      </c>
      <c r="AF248" s="42" t="s">
        <v>414</v>
      </c>
      <c r="AG248" s="42">
        <v>16</v>
      </c>
      <c r="AH248" s="42" t="s">
        <v>368</v>
      </c>
      <c r="AI248" s="42" t="s">
        <v>1236</v>
      </c>
      <c r="AJ248" s="42" t="s">
        <v>416</v>
      </c>
      <c r="AK248" s="42">
        <v>0</v>
      </c>
      <c r="AL248" s="42">
        <v>600</v>
      </c>
      <c r="AM248" s="42" t="s">
        <v>371</v>
      </c>
      <c r="AN248" s="42" t="s">
        <v>372</v>
      </c>
      <c r="AO248" s="42">
        <v>250</v>
      </c>
      <c r="AP248" s="42" t="s">
        <v>384</v>
      </c>
      <c r="AQ248" s="42">
        <v>600</v>
      </c>
      <c r="AR248" s="42">
        <v>2</v>
      </c>
      <c r="AS248" s="42">
        <v>600</v>
      </c>
      <c r="AT248" s="42">
        <v>24</v>
      </c>
      <c r="AU248" s="42" t="s">
        <v>327</v>
      </c>
      <c r="AV248" s="42" t="s">
        <v>327</v>
      </c>
      <c r="AW248" s="42" t="s">
        <v>327</v>
      </c>
      <c r="AX248" s="42" t="s">
        <v>353</v>
      </c>
      <c r="AY248" s="42" t="s">
        <v>327</v>
      </c>
      <c r="AZ248" s="51">
        <v>61</v>
      </c>
      <c r="BA248" s="42">
        <v>0</v>
      </c>
      <c r="BB248" s="42">
        <v>1</v>
      </c>
      <c r="BC248" s="42" t="s">
        <v>346</v>
      </c>
      <c r="BD248" s="49" t="s">
        <v>1292</v>
      </c>
      <c r="BE248" s="49">
        <v>0</v>
      </c>
      <c r="BF248" s="42">
        <v>0</v>
      </c>
      <c r="BG248" s="42"/>
      <c r="BH248" s="42">
        <v>0</v>
      </c>
      <c r="BI248" s="42" t="s">
        <v>357</v>
      </c>
      <c r="BJ248" s="42" t="s">
        <v>358</v>
      </c>
      <c r="BK248" s="57">
        <v>44778</v>
      </c>
      <c r="BL248" s="42" t="s">
        <v>340</v>
      </c>
      <c r="BM248" s="42" t="s">
        <v>340</v>
      </c>
      <c r="BN248" s="42"/>
      <c r="BO248" s="42">
        <v>1</v>
      </c>
      <c r="BP248" s="42" t="s">
        <v>359</v>
      </c>
      <c r="BQ248" s="42" t="s">
        <v>359</v>
      </c>
      <c r="BR248" s="42" t="s">
        <v>562</v>
      </c>
      <c r="BS248" s="60">
        <v>43658</v>
      </c>
      <c r="BT248" s="42" t="s">
        <v>360</v>
      </c>
      <c r="BU248" s="42" t="s">
        <v>317</v>
      </c>
      <c r="BV248" s="42" t="s">
        <v>317</v>
      </c>
      <c r="BW248" s="42"/>
      <c r="BX248" s="42"/>
      <c r="BY248" s="42" t="s">
        <v>353</v>
      </c>
      <c r="BZ248" s="42" t="s">
        <v>353</v>
      </c>
      <c r="CA248" s="42"/>
      <c r="CB248" s="42" t="s">
        <v>353</v>
      </c>
      <c r="CC248" s="42"/>
      <c r="CD248" s="42"/>
      <c r="CE248" s="42"/>
      <c r="CF248" s="42"/>
      <c r="CG248" s="26" t="s">
        <v>1293</v>
      </c>
    </row>
    <row r="249" hidden="1" spans="1:85">
      <c r="A249" s="34">
        <v>549</v>
      </c>
      <c r="B249" s="42" t="s">
        <v>1295</v>
      </c>
      <c r="C249" s="46" t="s">
        <v>1296</v>
      </c>
      <c r="D249" s="42" t="s">
        <v>1297</v>
      </c>
      <c r="E249" s="43">
        <v>27.771808</v>
      </c>
      <c r="F249" s="43">
        <v>-12.486527</v>
      </c>
      <c r="G249" s="42" t="s">
        <v>337</v>
      </c>
      <c r="H249" s="37">
        <v>2.5</v>
      </c>
      <c r="I249" s="42" t="s">
        <v>338</v>
      </c>
      <c r="J249" s="42" t="s">
        <v>994</v>
      </c>
      <c r="K249" s="42" t="s">
        <v>317</v>
      </c>
      <c r="L249" s="42" t="s">
        <v>317</v>
      </c>
      <c r="M249" s="42" t="s">
        <v>317</v>
      </c>
      <c r="N249" s="42" t="s">
        <v>402</v>
      </c>
      <c r="O249" s="42" t="s">
        <v>364</v>
      </c>
      <c r="P249" s="42" t="s">
        <v>365</v>
      </c>
      <c r="Q249" s="42" t="s">
        <v>320</v>
      </c>
      <c r="R249" s="42" t="s">
        <v>320</v>
      </c>
      <c r="S249" s="42" t="s">
        <v>321</v>
      </c>
      <c r="T249" s="42" t="s">
        <v>344</v>
      </c>
      <c r="U249" s="42" t="s">
        <v>323</v>
      </c>
      <c r="V249" s="52">
        <v>55</v>
      </c>
      <c r="W249" s="42" t="s">
        <v>325</v>
      </c>
      <c r="X249" s="42" t="s">
        <v>801</v>
      </c>
      <c r="Y249" s="42" t="s">
        <v>2</v>
      </c>
      <c r="Z249" s="42" t="s">
        <v>2</v>
      </c>
      <c r="AA249" s="42" t="s">
        <v>346</v>
      </c>
      <c r="AB249" s="42" t="s">
        <v>347</v>
      </c>
      <c r="AC249" s="42" t="s">
        <v>225</v>
      </c>
      <c r="AD249" s="42" t="s">
        <v>225</v>
      </c>
      <c r="AE249" s="42" t="s">
        <v>382</v>
      </c>
      <c r="AF249" s="42" t="s">
        <v>382</v>
      </c>
      <c r="AG249" s="42">
        <v>20</v>
      </c>
      <c r="AH249" s="42" t="s">
        <v>350</v>
      </c>
      <c r="AI249" s="42">
        <v>0</v>
      </c>
      <c r="AJ249" s="42" t="s">
        <v>351</v>
      </c>
      <c r="AK249" s="42">
        <v>0</v>
      </c>
      <c r="AL249" s="42">
        <v>600</v>
      </c>
      <c r="AM249" s="42" t="s">
        <v>371</v>
      </c>
      <c r="AN249" s="42" t="s">
        <v>372</v>
      </c>
      <c r="AO249" s="42">
        <v>250</v>
      </c>
      <c r="AP249" s="42" t="s">
        <v>802</v>
      </c>
      <c r="AQ249" s="42">
        <v>600</v>
      </c>
      <c r="AR249" s="42">
        <v>2</v>
      </c>
      <c r="AS249" s="42">
        <v>600</v>
      </c>
      <c r="AT249" s="42">
        <v>24</v>
      </c>
      <c r="AU249" s="42" t="s">
        <v>327</v>
      </c>
      <c r="AV249" s="42" t="s">
        <v>327</v>
      </c>
      <c r="AW249" s="42" t="s">
        <v>327</v>
      </c>
      <c r="AX249" s="42" t="s">
        <v>353</v>
      </c>
      <c r="AY249" s="42" t="s">
        <v>327</v>
      </c>
      <c r="AZ249" s="51">
        <v>35.6</v>
      </c>
      <c r="BA249" s="42">
        <v>0</v>
      </c>
      <c r="BB249" s="42">
        <v>1</v>
      </c>
      <c r="BC249" s="42" t="s">
        <v>346</v>
      </c>
      <c r="BD249" s="49" t="s">
        <v>1295</v>
      </c>
      <c r="BE249" s="49">
        <v>0</v>
      </c>
      <c r="BF249" s="42">
        <v>0</v>
      </c>
      <c r="BG249" s="42"/>
      <c r="BH249" s="42">
        <v>0</v>
      </c>
      <c r="BI249" s="42" t="s">
        <v>357</v>
      </c>
      <c r="BJ249" s="42" t="s">
        <v>358</v>
      </c>
      <c r="BK249" s="57">
        <v>44778</v>
      </c>
      <c r="BL249" s="42" t="s">
        <v>317</v>
      </c>
      <c r="BM249" s="42" t="s">
        <v>317</v>
      </c>
      <c r="BN249" s="42"/>
      <c r="BO249" s="42"/>
      <c r="BP249" s="42" t="s">
        <v>359</v>
      </c>
      <c r="BQ249" s="42" t="s">
        <v>359</v>
      </c>
      <c r="BR249" s="42" t="s">
        <v>359</v>
      </c>
      <c r="BS249" s="42"/>
      <c r="BT249" s="42" t="s">
        <v>360</v>
      </c>
      <c r="BU249" s="42" t="s">
        <v>317</v>
      </c>
      <c r="BV249" s="42" t="s">
        <v>317</v>
      </c>
      <c r="BW249" s="42"/>
      <c r="BX249" s="42"/>
      <c r="BY249" s="42" t="s">
        <v>353</v>
      </c>
      <c r="BZ249" s="42" t="s">
        <v>353</v>
      </c>
      <c r="CA249" s="42"/>
      <c r="CB249" s="42" t="s">
        <v>353</v>
      </c>
      <c r="CC249" s="42"/>
      <c r="CD249" s="42"/>
      <c r="CE249" s="42"/>
      <c r="CF249" s="42"/>
      <c r="CG249" s="26" t="s">
        <v>1296</v>
      </c>
    </row>
    <row r="250" hidden="1" spans="1:85">
      <c r="A250" s="34">
        <v>871</v>
      </c>
      <c r="B250" s="42" t="s">
        <v>1298</v>
      </c>
      <c r="C250" s="46" t="s">
        <v>1299</v>
      </c>
      <c r="D250" s="42" t="s">
        <v>1300</v>
      </c>
      <c r="E250" s="43">
        <v>28.6248</v>
      </c>
      <c r="F250" s="43">
        <v>-13.0121</v>
      </c>
      <c r="G250" s="42" t="s">
        <v>337</v>
      </c>
      <c r="H250" s="37">
        <v>2.5</v>
      </c>
      <c r="I250" s="42" t="s">
        <v>338</v>
      </c>
      <c r="J250" s="42" t="s">
        <v>1151</v>
      </c>
      <c r="K250" s="42" t="s">
        <v>340</v>
      </c>
      <c r="L250" s="42" t="s">
        <v>340</v>
      </c>
      <c r="M250" s="42" t="s">
        <v>317</v>
      </c>
      <c r="N250" s="42" t="s">
        <v>402</v>
      </c>
      <c r="O250" s="42" t="s">
        <v>566</v>
      </c>
      <c r="P250" s="42" t="s">
        <v>566</v>
      </c>
      <c r="Q250" s="42" t="s">
        <v>390</v>
      </c>
      <c r="R250" s="42" t="s">
        <v>320</v>
      </c>
      <c r="S250" s="42" t="s">
        <v>321</v>
      </c>
      <c r="T250" s="42" t="s">
        <v>344</v>
      </c>
      <c r="U250" s="42" t="s">
        <v>323</v>
      </c>
      <c r="V250" s="52">
        <v>50</v>
      </c>
      <c r="W250" s="42" t="s">
        <v>366</v>
      </c>
      <c r="X250" s="42" t="s">
        <v>345</v>
      </c>
      <c r="Y250" s="42" t="s">
        <v>2</v>
      </c>
      <c r="Z250" s="42" t="s">
        <v>2</v>
      </c>
      <c r="AA250" s="42" t="s">
        <v>328</v>
      </c>
      <c r="AB250" s="42" t="s">
        <v>347</v>
      </c>
      <c r="AC250" s="42" t="s">
        <v>348</v>
      </c>
      <c r="AD250" s="42" t="s">
        <v>348</v>
      </c>
      <c r="AE250" s="42" t="s">
        <v>476</v>
      </c>
      <c r="AF250" s="42" t="s">
        <v>476</v>
      </c>
      <c r="AG250" s="42">
        <v>20</v>
      </c>
      <c r="AH250" s="42" t="s">
        <v>350</v>
      </c>
      <c r="AI250" s="42" t="s">
        <v>1301</v>
      </c>
      <c r="AJ250" s="42" t="s">
        <v>370</v>
      </c>
      <c r="AK250" s="42">
        <v>0</v>
      </c>
      <c r="AL250" s="42">
        <v>1000</v>
      </c>
      <c r="AM250" s="42" t="s">
        <v>332</v>
      </c>
      <c r="AN250" s="42" t="s">
        <v>352</v>
      </c>
      <c r="AO250" s="42">
        <v>400</v>
      </c>
      <c r="AP250" s="42" t="s">
        <v>439</v>
      </c>
      <c r="AQ250" s="42">
        <v>1200</v>
      </c>
      <c r="AR250" s="42">
        <v>2</v>
      </c>
      <c r="AS250" s="42">
        <v>600</v>
      </c>
      <c r="AT250" s="42">
        <v>48</v>
      </c>
      <c r="AU250" s="42" t="s">
        <v>385</v>
      </c>
      <c r="AV250" s="42" t="s">
        <v>385</v>
      </c>
      <c r="AW250" s="42">
        <v>18000</v>
      </c>
      <c r="AX250" s="42">
        <v>18000</v>
      </c>
      <c r="AY250" s="42">
        <v>2</v>
      </c>
      <c r="AZ250" s="51">
        <v>136</v>
      </c>
      <c r="BA250" s="42">
        <v>0</v>
      </c>
      <c r="BB250" s="42">
        <v>2</v>
      </c>
      <c r="BC250" s="42" t="s">
        <v>375</v>
      </c>
      <c r="BD250" s="49" t="s">
        <v>1302</v>
      </c>
      <c r="BE250" s="49" t="s">
        <v>1298</v>
      </c>
      <c r="BF250" s="42" t="s">
        <v>356</v>
      </c>
      <c r="BG250" s="42"/>
      <c r="BH250" s="42">
        <v>0</v>
      </c>
      <c r="BI250" s="42" t="s">
        <v>357</v>
      </c>
      <c r="BJ250" s="42" t="s">
        <v>358</v>
      </c>
      <c r="BK250" s="57">
        <v>44778</v>
      </c>
      <c r="BL250" s="42" t="s">
        <v>317</v>
      </c>
      <c r="BM250" s="42" t="s">
        <v>317</v>
      </c>
      <c r="BN250" s="42"/>
      <c r="BO250" s="42"/>
      <c r="BP250" s="42" t="s">
        <v>359</v>
      </c>
      <c r="BQ250" s="42" t="s">
        <v>359</v>
      </c>
      <c r="BR250" s="42" t="s">
        <v>359</v>
      </c>
      <c r="BS250" s="42"/>
      <c r="BT250" s="42" t="s">
        <v>360</v>
      </c>
      <c r="BU250" s="42" t="s">
        <v>317</v>
      </c>
      <c r="BV250" s="42" t="s">
        <v>317</v>
      </c>
      <c r="BW250" s="42"/>
      <c r="BX250" s="42"/>
      <c r="BY250" s="42" t="s">
        <v>353</v>
      </c>
      <c r="BZ250" s="42" t="s">
        <v>353</v>
      </c>
      <c r="CA250" s="42"/>
      <c r="CB250" s="42" t="s">
        <v>353</v>
      </c>
      <c r="CC250" s="42"/>
      <c r="CD250" s="42"/>
      <c r="CE250" s="42"/>
      <c r="CF250" s="42"/>
      <c r="CG250" s="26" t="s">
        <v>1299</v>
      </c>
    </row>
    <row r="251" hidden="1" spans="1:85">
      <c r="A251" s="34">
        <v>167</v>
      </c>
      <c r="B251" s="42" t="s">
        <v>1303</v>
      </c>
      <c r="C251" s="46" t="s">
        <v>1304</v>
      </c>
      <c r="D251" s="42" t="s">
        <v>1305</v>
      </c>
      <c r="E251" s="43">
        <v>27.857752</v>
      </c>
      <c r="F251" s="43">
        <v>-12.56201</v>
      </c>
      <c r="G251" s="42" t="s">
        <v>337</v>
      </c>
      <c r="H251" s="37">
        <v>2</v>
      </c>
      <c r="I251" s="42" t="s">
        <v>338</v>
      </c>
      <c r="J251" s="42" t="s">
        <v>994</v>
      </c>
      <c r="K251" s="42" t="s">
        <v>317</v>
      </c>
      <c r="L251" s="42" t="s">
        <v>317</v>
      </c>
      <c r="M251" s="42" t="s">
        <v>317</v>
      </c>
      <c r="N251" s="42" t="s">
        <v>402</v>
      </c>
      <c r="O251" s="42" t="s">
        <v>364</v>
      </c>
      <c r="P251" s="42" t="s">
        <v>365</v>
      </c>
      <c r="Q251" s="42" t="s">
        <v>320</v>
      </c>
      <c r="R251" s="42" t="s">
        <v>320</v>
      </c>
      <c r="S251" s="42" t="s">
        <v>321</v>
      </c>
      <c r="T251" s="42" t="s">
        <v>344</v>
      </c>
      <c r="U251" s="42" t="s">
        <v>323</v>
      </c>
      <c r="V251" s="52">
        <v>55</v>
      </c>
      <c r="W251" s="42" t="s">
        <v>325</v>
      </c>
      <c r="X251" s="42" t="s">
        <v>801</v>
      </c>
      <c r="Y251" s="42" t="s">
        <v>2</v>
      </c>
      <c r="Z251" s="42" t="s">
        <v>2</v>
      </c>
      <c r="AA251" s="42" t="s">
        <v>346</v>
      </c>
      <c r="AB251" s="42" t="s">
        <v>347</v>
      </c>
      <c r="AC251" s="42" t="s">
        <v>225</v>
      </c>
      <c r="AD251" s="42" t="s">
        <v>225</v>
      </c>
      <c r="AE251" s="42" t="s">
        <v>654</v>
      </c>
      <c r="AF251" s="42" t="s">
        <v>655</v>
      </c>
      <c r="AG251" s="42">
        <v>16</v>
      </c>
      <c r="AH251" s="42" t="s">
        <v>350</v>
      </c>
      <c r="AI251" s="42">
        <v>0</v>
      </c>
      <c r="AJ251" s="42" t="s">
        <v>351</v>
      </c>
      <c r="AK251" s="42">
        <v>0</v>
      </c>
      <c r="AL251" s="42">
        <v>600</v>
      </c>
      <c r="AM251" s="42" t="s">
        <v>332</v>
      </c>
      <c r="AN251" s="42" t="s">
        <v>404</v>
      </c>
      <c r="AO251" s="42">
        <v>750</v>
      </c>
      <c r="AP251" s="42" t="s">
        <v>384</v>
      </c>
      <c r="AQ251" s="42">
        <v>600</v>
      </c>
      <c r="AR251" s="42">
        <v>2</v>
      </c>
      <c r="AS251" s="42">
        <v>600</v>
      </c>
      <c r="AT251" s="42">
        <v>24</v>
      </c>
      <c r="AU251" s="42" t="s">
        <v>327</v>
      </c>
      <c r="AV251" s="42" t="s">
        <v>327</v>
      </c>
      <c r="AW251" s="42" t="s">
        <v>327</v>
      </c>
      <c r="AX251" s="42" t="s">
        <v>353</v>
      </c>
      <c r="AY251" s="42" t="s">
        <v>327</v>
      </c>
      <c r="AZ251" s="51">
        <v>68</v>
      </c>
      <c r="BA251" s="42">
        <v>0</v>
      </c>
      <c r="BB251" s="42">
        <v>2</v>
      </c>
      <c r="BC251" s="42" t="s">
        <v>375</v>
      </c>
      <c r="BD251" s="49" t="s">
        <v>1303</v>
      </c>
      <c r="BE251" s="49" t="s">
        <v>1306</v>
      </c>
      <c r="BF251" s="42">
        <v>0</v>
      </c>
      <c r="BG251" s="42"/>
      <c r="BH251" s="42">
        <v>0</v>
      </c>
      <c r="BI251" s="42" t="s">
        <v>357</v>
      </c>
      <c r="BJ251" s="42" t="s">
        <v>358</v>
      </c>
      <c r="BK251" s="57">
        <v>44778</v>
      </c>
      <c r="BL251" s="42" t="s">
        <v>317</v>
      </c>
      <c r="BM251" s="42" t="s">
        <v>317</v>
      </c>
      <c r="BN251" s="42"/>
      <c r="BO251" s="42"/>
      <c r="BP251" s="42" t="s">
        <v>359</v>
      </c>
      <c r="BQ251" s="42" t="s">
        <v>359</v>
      </c>
      <c r="BR251" s="42" t="s">
        <v>359</v>
      </c>
      <c r="BS251" s="42"/>
      <c r="BT251" s="42" t="s">
        <v>360</v>
      </c>
      <c r="BU251" s="42" t="s">
        <v>317</v>
      </c>
      <c r="BV251" s="42" t="s">
        <v>317</v>
      </c>
      <c r="BW251" s="42"/>
      <c r="BX251" s="42"/>
      <c r="BY251" s="42" t="s">
        <v>353</v>
      </c>
      <c r="BZ251" s="42" t="s">
        <v>353</v>
      </c>
      <c r="CA251" s="42"/>
      <c r="CB251" s="42" t="s">
        <v>353</v>
      </c>
      <c r="CC251" s="42"/>
      <c r="CD251" s="42"/>
      <c r="CE251" s="42"/>
      <c r="CF251" s="42"/>
      <c r="CG251" s="26" t="s">
        <v>1304</v>
      </c>
    </row>
    <row r="252" hidden="1" spans="1:85">
      <c r="A252" s="39">
        <v>248</v>
      </c>
      <c r="B252" s="42" t="s">
        <v>1307</v>
      </c>
      <c r="C252" s="46" t="s">
        <v>1308</v>
      </c>
      <c r="D252" s="42" t="s">
        <v>1309</v>
      </c>
      <c r="E252" s="43">
        <v>28.6635</v>
      </c>
      <c r="F252" s="43">
        <v>-12.9371</v>
      </c>
      <c r="G252" s="42" t="s">
        <v>337</v>
      </c>
      <c r="H252" s="37">
        <v>1.8</v>
      </c>
      <c r="I252" s="42" t="s">
        <v>338</v>
      </c>
      <c r="J252" s="42" t="s">
        <v>1151</v>
      </c>
      <c r="K252" s="42" t="s">
        <v>340</v>
      </c>
      <c r="L252" s="42" t="s">
        <v>317</v>
      </c>
      <c r="M252" s="42" t="s">
        <v>317</v>
      </c>
      <c r="N252" s="42" t="s">
        <v>402</v>
      </c>
      <c r="O252" s="42" t="s">
        <v>566</v>
      </c>
      <c r="P252" s="42" t="s">
        <v>566</v>
      </c>
      <c r="Q252" s="42" t="s">
        <v>390</v>
      </c>
      <c r="R252" s="42" t="s">
        <v>320</v>
      </c>
      <c r="S252" s="42" t="s">
        <v>321</v>
      </c>
      <c r="T252" s="42" t="s">
        <v>344</v>
      </c>
      <c r="U252" s="42" t="s">
        <v>323</v>
      </c>
      <c r="V252" s="52">
        <v>50</v>
      </c>
      <c r="W252" s="42" t="s">
        <v>366</v>
      </c>
      <c r="X252" s="42" t="s">
        <v>345</v>
      </c>
      <c r="Y252" s="42" t="s">
        <v>2</v>
      </c>
      <c r="Z252" s="42" t="s">
        <v>2</v>
      </c>
      <c r="AA252" s="42" t="s">
        <v>328</v>
      </c>
      <c r="AB252" s="42" t="s">
        <v>347</v>
      </c>
      <c r="AC252" s="42" t="s">
        <v>348</v>
      </c>
      <c r="AD252" s="42" t="s">
        <v>348</v>
      </c>
      <c r="AE252" s="42" t="s">
        <v>654</v>
      </c>
      <c r="AF252" s="42" t="s">
        <v>654</v>
      </c>
      <c r="AG252" s="42">
        <v>15</v>
      </c>
      <c r="AH252" s="42" t="s">
        <v>350</v>
      </c>
      <c r="AI252" s="42">
        <v>0</v>
      </c>
      <c r="AJ252" s="42" t="s">
        <v>351</v>
      </c>
      <c r="AK252" s="42">
        <v>0</v>
      </c>
      <c r="AL252" s="42">
        <v>400</v>
      </c>
      <c r="AM252" s="42" t="s">
        <v>332</v>
      </c>
      <c r="AN252" s="42" t="s">
        <v>404</v>
      </c>
      <c r="AO252" s="42">
        <v>750</v>
      </c>
      <c r="AP252" s="42" t="s">
        <v>333</v>
      </c>
      <c r="AQ252" s="42">
        <v>400</v>
      </c>
      <c r="AR252" s="42">
        <v>48</v>
      </c>
      <c r="AS252" s="42">
        <v>100</v>
      </c>
      <c r="AT252" s="42">
        <f>AQ252/AS252</f>
        <v>4</v>
      </c>
      <c r="AU252" s="42" t="s">
        <v>385</v>
      </c>
      <c r="AV252" s="42" t="s">
        <v>385</v>
      </c>
      <c r="AW252" s="42">
        <v>18000</v>
      </c>
      <c r="AX252" s="42">
        <v>18000</v>
      </c>
      <c r="AY252" s="42">
        <v>2</v>
      </c>
      <c r="AZ252" s="51">
        <v>147</v>
      </c>
      <c r="BA252" s="42">
        <v>0</v>
      </c>
      <c r="BB252" s="42">
        <v>1</v>
      </c>
      <c r="BC252" s="42" t="s">
        <v>525</v>
      </c>
      <c r="BD252" s="49">
        <v>0</v>
      </c>
      <c r="BE252" s="49" t="s">
        <v>1307</v>
      </c>
      <c r="BF252" s="42">
        <v>0</v>
      </c>
      <c r="BG252" s="42"/>
      <c r="BH252" s="42">
        <v>0</v>
      </c>
      <c r="BI252" s="42" t="s">
        <v>357</v>
      </c>
      <c r="BJ252" s="42" t="s">
        <v>358</v>
      </c>
      <c r="BK252" s="57">
        <v>44778</v>
      </c>
      <c r="BL252" s="42" t="s">
        <v>317</v>
      </c>
      <c r="BM252" s="42" t="s">
        <v>317</v>
      </c>
      <c r="BN252" s="42"/>
      <c r="BO252" s="42"/>
      <c r="BP252" s="42" t="s">
        <v>359</v>
      </c>
      <c r="BQ252" s="42" t="s">
        <v>359</v>
      </c>
      <c r="BR252" s="42" t="s">
        <v>359</v>
      </c>
      <c r="BS252" s="42"/>
      <c r="BT252" s="42" t="s">
        <v>360</v>
      </c>
      <c r="BU252" s="42" t="s">
        <v>317</v>
      </c>
      <c r="BV252" s="42" t="s">
        <v>317</v>
      </c>
      <c r="BW252" s="42"/>
      <c r="BX252" s="42"/>
      <c r="BY252" s="42" t="s">
        <v>353</v>
      </c>
      <c r="BZ252" s="42" t="s">
        <v>353</v>
      </c>
      <c r="CA252" s="42"/>
      <c r="CB252" s="42" t="s">
        <v>353</v>
      </c>
      <c r="CC252" s="42"/>
      <c r="CD252" s="42"/>
      <c r="CE252" s="42"/>
      <c r="CF252" s="42"/>
      <c r="CG252" s="26" t="s">
        <v>1308</v>
      </c>
    </row>
    <row r="253" hidden="1" spans="1:85">
      <c r="A253" s="34">
        <v>1791</v>
      </c>
      <c r="B253" s="42" t="s">
        <v>1310</v>
      </c>
      <c r="C253" s="46" t="s">
        <v>1311</v>
      </c>
      <c r="D253" s="42" t="s">
        <v>1312</v>
      </c>
      <c r="E253" s="43">
        <v>27.75156111</v>
      </c>
      <c r="F253" s="43">
        <v>-13.57503056</v>
      </c>
      <c r="G253" s="42" t="s">
        <v>337</v>
      </c>
      <c r="H253" s="37">
        <v>2</v>
      </c>
      <c r="I253" s="42" t="s">
        <v>338</v>
      </c>
      <c r="J253" s="42" t="s">
        <v>936</v>
      </c>
      <c r="K253" s="42" t="s">
        <v>317</v>
      </c>
      <c r="L253" s="42" t="s">
        <v>317</v>
      </c>
      <c r="M253" s="42" t="s">
        <v>317</v>
      </c>
      <c r="N253" s="42" t="s">
        <v>318</v>
      </c>
      <c r="O253" s="42" t="s">
        <v>364</v>
      </c>
      <c r="P253" s="42" t="s">
        <v>365</v>
      </c>
      <c r="Q253" s="42" t="s">
        <v>320</v>
      </c>
      <c r="R253" s="42" t="s">
        <v>320</v>
      </c>
      <c r="S253" s="42" t="s">
        <v>321</v>
      </c>
      <c r="T253" s="42" t="s">
        <v>344</v>
      </c>
      <c r="U253" s="42" t="s">
        <v>323</v>
      </c>
      <c r="V253" s="52">
        <v>55</v>
      </c>
      <c r="W253" s="42" t="s">
        <v>325</v>
      </c>
      <c r="X253" s="42" t="s">
        <v>546</v>
      </c>
      <c r="Y253" s="42" t="s">
        <v>2</v>
      </c>
      <c r="Z253" s="42" t="s">
        <v>2</v>
      </c>
      <c r="AA253" s="42" t="s">
        <v>346</v>
      </c>
      <c r="AB253" s="42" t="s">
        <v>347</v>
      </c>
      <c r="AC253" s="42" t="s">
        <v>348</v>
      </c>
      <c r="AD253" s="42" t="s">
        <v>348</v>
      </c>
      <c r="AE253" s="42" t="s">
        <v>1313</v>
      </c>
      <c r="AF253" s="42" t="s">
        <v>1313</v>
      </c>
      <c r="AG253" s="42">
        <v>16</v>
      </c>
      <c r="AH253" s="42" t="s">
        <v>350</v>
      </c>
      <c r="AI253" s="42">
        <v>0</v>
      </c>
      <c r="AJ253" s="42" t="s">
        <v>351</v>
      </c>
      <c r="AK253" s="42">
        <v>0</v>
      </c>
      <c r="AL253" s="42">
        <v>400</v>
      </c>
      <c r="AM253" s="42" t="s">
        <v>371</v>
      </c>
      <c r="AN253" s="42" t="s">
        <v>372</v>
      </c>
      <c r="AO253" s="42">
        <v>250</v>
      </c>
      <c r="AP253" s="42" t="s">
        <v>503</v>
      </c>
      <c r="AQ253" s="42">
        <v>1056</v>
      </c>
      <c r="AR253" s="42">
        <v>12</v>
      </c>
      <c r="AS253" s="42">
        <v>176</v>
      </c>
      <c r="AT253" s="42">
        <v>24</v>
      </c>
      <c r="AU253" s="42" t="s">
        <v>327</v>
      </c>
      <c r="AV253" s="42" t="s">
        <v>327</v>
      </c>
      <c r="AW253" s="42" t="s">
        <v>327</v>
      </c>
      <c r="AX253" s="42" t="s">
        <v>353</v>
      </c>
      <c r="AY253" s="42" t="s">
        <v>327</v>
      </c>
      <c r="AZ253" s="51">
        <v>38</v>
      </c>
      <c r="BA253" s="42">
        <v>0</v>
      </c>
      <c r="BB253" s="42">
        <v>1</v>
      </c>
      <c r="BC253" s="42" t="s">
        <v>346</v>
      </c>
      <c r="BD253" s="49" t="s">
        <v>1310</v>
      </c>
      <c r="BE253" s="49">
        <v>0</v>
      </c>
      <c r="BF253" s="42">
        <v>0</v>
      </c>
      <c r="BG253" s="42"/>
      <c r="BH253" s="42">
        <v>0</v>
      </c>
      <c r="BI253" s="42" t="s">
        <v>357</v>
      </c>
      <c r="BJ253" s="42" t="s">
        <v>358</v>
      </c>
      <c r="BK253" s="57">
        <v>44778</v>
      </c>
      <c r="BL253" s="42" t="s">
        <v>317</v>
      </c>
      <c r="BM253" s="42" t="s">
        <v>317</v>
      </c>
      <c r="BN253" s="42"/>
      <c r="BO253" s="42"/>
      <c r="BP253" s="42" t="s">
        <v>359</v>
      </c>
      <c r="BQ253" s="42" t="s">
        <v>359</v>
      </c>
      <c r="BR253" s="42" t="s">
        <v>359</v>
      </c>
      <c r="BS253" s="42"/>
      <c r="BT253" s="42" t="s">
        <v>360</v>
      </c>
      <c r="BU253" s="42" t="s">
        <v>317</v>
      </c>
      <c r="BV253" s="42" t="s">
        <v>317</v>
      </c>
      <c r="BW253" s="42"/>
      <c r="BX253" s="42"/>
      <c r="BY253" s="42" t="s">
        <v>353</v>
      </c>
      <c r="BZ253" s="42" t="s">
        <v>353</v>
      </c>
      <c r="CA253" s="42"/>
      <c r="CB253" s="42" t="s">
        <v>353</v>
      </c>
      <c r="CC253" s="42"/>
      <c r="CD253" s="42"/>
      <c r="CE253" s="42"/>
      <c r="CF253" s="42"/>
      <c r="CG253" s="26" t="s">
        <v>1311</v>
      </c>
    </row>
    <row r="254" hidden="1" spans="1:85">
      <c r="A254" s="34">
        <v>283</v>
      </c>
      <c r="B254" s="42" t="s">
        <v>1314</v>
      </c>
      <c r="C254" s="46" t="s">
        <v>1315</v>
      </c>
      <c r="D254" s="42" t="s">
        <v>1316</v>
      </c>
      <c r="E254" s="43">
        <v>28.7404</v>
      </c>
      <c r="F254" s="43">
        <v>-12.9997</v>
      </c>
      <c r="G254" s="42" t="s">
        <v>337</v>
      </c>
      <c r="H254" s="37">
        <v>4.5</v>
      </c>
      <c r="I254" s="42" t="s">
        <v>338</v>
      </c>
      <c r="J254" s="42" t="s">
        <v>677</v>
      </c>
      <c r="K254" s="42" t="s">
        <v>317</v>
      </c>
      <c r="L254" s="42" t="s">
        <v>317</v>
      </c>
      <c r="M254" s="42" t="s">
        <v>317</v>
      </c>
      <c r="N254" s="42" t="s">
        <v>318</v>
      </c>
      <c r="O254" s="42" t="s">
        <v>319</v>
      </c>
      <c r="P254" s="42" t="s">
        <v>319</v>
      </c>
      <c r="Q254" s="42" t="s">
        <v>390</v>
      </c>
      <c r="R254" s="42" t="s">
        <v>390</v>
      </c>
      <c r="S254" s="42" t="s">
        <v>321</v>
      </c>
      <c r="T254" s="42" t="s">
        <v>344</v>
      </c>
      <c r="U254" s="42" t="s">
        <v>323</v>
      </c>
      <c r="V254" s="52">
        <v>48</v>
      </c>
      <c r="W254" s="42" t="s">
        <v>366</v>
      </c>
      <c r="X254" s="42" t="s">
        <v>345</v>
      </c>
      <c r="Y254" s="42" t="s">
        <v>2</v>
      </c>
      <c r="Z254" s="42" t="s">
        <v>2</v>
      </c>
      <c r="AA254" s="42" t="s">
        <v>328</v>
      </c>
      <c r="AB254" s="42" t="s">
        <v>347</v>
      </c>
      <c r="AC254" s="42" t="s">
        <v>348</v>
      </c>
      <c r="AD254" s="42" t="s">
        <v>348</v>
      </c>
      <c r="AE254" s="42" t="s">
        <v>476</v>
      </c>
      <c r="AF254" s="42" t="s">
        <v>476</v>
      </c>
      <c r="AG254" s="42">
        <v>20</v>
      </c>
      <c r="AH254" s="42" t="s">
        <v>350</v>
      </c>
      <c r="AI254" s="42">
        <v>0</v>
      </c>
      <c r="AJ254" s="42" t="s">
        <v>370</v>
      </c>
      <c r="AK254" s="42">
        <v>0</v>
      </c>
      <c r="AL254" s="42">
        <v>1000</v>
      </c>
      <c r="AM254" s="42" t="s">
        <v>332</v>
      </c>
      <c r="AN254" s="42" t="s">
        <v>352</v>
      </c>
      <c r="AO254" s="42">
        <v>400</v>
      </c>
      <c r="AP254" s="42" t="s">
        <v>439</v>
      </c>
      <c r="AQ254" s="42">
        <v>1200</v>
      </c>
      <c r="AR254" s="42">
        <v>2</v>
      </c>
      <c r="AS254" s="42">
        <v>600</v>
      </c>
      <c r="AT254" s="42">
        <v>48</v>
      </c>
      <c r="AU254" s="42" t="s">
        <v>385</v>
      </c>
      <c r="AV254" s="42" t="s">
        <v>385</v>
      </c>
      <c r="AW254" s="42">
        <v>18000</v>
      </c>
      <c r="AX254" s="42">
        <v>18000</v>
      </c>
      <c r="AY254" s="42">
        <v>2</v>
      </c>
      <c r="AZ254" s="51">
        <v>26.5</v>
      </c>
      <c r="BA254" s="42">
        <v>0</v>
      </c>
      <c r="BB254" s="42">
        <v>1</v>
      </c>
      <c r="BC254" s="42" t="s">
        <v>525</v>
      </c>
      <c r="BD254" s="49">
        <v>0</v>
      </c>
      <c r="BE254" s="49" t="s">
        <v>1314</v>
      </c>
      <c r="BF254" s="42">
        <v>0</v>
      </c>
      <c r="BG254" s="42"/>
      <c r="BH254" s="42">
        <v>0</v>
      </c>
      <c r="BI254" s="42" t="s">
        <v>357</v>
      </c>
      <c r="BJ254" s="42" t="s">
        <v>358</v>
      </c>
      <c r="BK254" s="57">
        <v>44778</v>
      </c>
      <c r="BL254" s="42" t="s">
        <v>317</v>
      </c>
      <c r="BM254" s="42" t="s">
        <v>317</v>
      </c>
      <c r="BN254" s="42"/>
      <c r="BO254" s="42"/>
      <c r="BP254" s="42" t="s">
        <v>359</v>
      </c>
      <c r="BQ254" s="42" t="s">
        <v>359</v>
      </c>
      <c r="BR254" s="42" t="s">
        <v>359</v>
      </c>
      <c r="BS254" s="42"/>
      <c r="BT254" s="42" t="s">
        <v>360</v>
      </c>
      <c r="BU254" s="42" t="s">
        <v>317</v>
      </c>
      <c r="BV254" s="42" t="s">
        <v>317</v>
      </c>
      <c r="BW254" s="42"/>
      <c r="BX254" s="42"/>
      <c r="BY254" s="42" t="s">
        <v>353</v>
      </c>
      <c r="BZ254" s="42" t="s">
        <v>353</v>
      </c>
      <c r="CA254" s="42"/>
      <c r="CB254" s="42" t="s">
        <v>353</v>
      </c>
      <c r="CC254" s="42"/>
      <c r="CD254" s="42"/>
      <c r="CE254" s="42"/>
      <c r="CF254" s="42"/>
      <c r="CG254" s="26" t="s">
        <v>1315</v>
      </c>
    </row>
    <row r="255" hidden="1" spans="1:85">
      <c r="A255" s="39">
        <v>1810</v>
      </c>
      <c r="B255" s="42" t="s">
        <v>1317</v>
      </c>
      <c r="C255" s="46" t="s">
        <v>1318</v>
      </c>
      <c r="D255" s="42" t="s">
        <v>1319</v>
      </c>
      <c r="E255" s="43">
        <v>27.879076</v>
      </c>
      <c r="F255" s="43">
        <v>-12.6653</v>
      </c>
      <c r="G255" s="42" t="s">
        <v>337</v>
      </c>
      <c r="H255" s="37">
        <v>2.5</v>
      </c>
      <c r="I255" s="42" t="s">
        <v>338</v>
      </c>
      <c r="J255" s="42" t="s">
        <v>994</v>
      </c>
      <c r="K255" s="42" t="s">
        <v>317</v>
      </c>
      <c r="L255" s="42" t="s">
        <v>317</v>
      </c>
      <c r="M255" s="42" t="s">
        <v>317</v>
      </c>
      <c r="N255" s="42" t="s">
        <v>402</v>
      </c>
      <c r="O255" s="42" t="s">
        <v>364</v>
      </c>
      <c r="P255" s="42" t="s">
        <v>365</v>
      </c>
      <c r="Q255" s="42" t="s">
        <v>320</v>
      </c>
      <c r="R255" s="42" t="s">
        <v>320</v>
      </c>
      <c r="S255" s="42" t="s">
        <v>321</v>
      </c>
      <c r="T255" s="42" t="s">
        <v>782</v>
      </c>
      <c r="U255" s="42" t="s">
        <v>323</v>
      </c>
      <c r="V255" s="52">
        <v>36</v>
      </c>
      <c r="W255" s="42" t="s">
        <v>325</v>
      </c>
      <c r="X255" s="42" t="s">
        <v>801</v>
      </c>
      <c r="Y255" s="42" t="s">
        <v>2</v>
      </c>
      <c r="Z255" s="42" t="s">
        <v>2</v>
      </c>
      <c r="AA255" s="42" t="s">
        <v>346</v>
      </c>
      <c r="AB255" s="42" t="s">
        <v>347</v>
      </c>
      <c r="AC255" s="42" t="s">
        <v>225</v>
      </c>
      <c r="AD255" s="42" t="s">
        <v>225</v>
      </c>
      <c r="AE255" s="42" t="s">
        <v>349</v>
      </c>
      <c r="AF255" s="42" t="s">
        <v>349</v>
      </c>
      <c r="AG255" s="42">
        <v>20</v>
      </c>
      <c r="AH255" s="42" t="s">
        <v>350</v>
      </c>
      <c r="AI255" s="42">
        <v>0</v>
      </c>
      <c r="AJ255" s="42" t="s">
        <v>351</v>
      </c>
      <c r="AK255" s="42">
        <v>0</v>
      </c>
      <c r="AL255" s="42">
        <v>600</v>
      </c>
      <c r="AM255" s="42" t="s">
        <v>332</v>
      </c>
      <c r="AN255" s="42" t="s">
        <v>1052</v>
      </c>
      <c r="AO255" s="42">
        <v>120</v>
      </c>
      <c r="AP255" s="42" t="s">
        <v>1320</v>
      </c>
      <c r="AQ255" s="42">
        <v>1500</v>
      </c>
      <c r="AR255" s="42">
        <v>2</v>
      </c>
      <c r="AS255" s="42">
        <v>1500</v>
      </c>
      <c r="AT255" s="42">
        <v>24</v>
      </c>
      <c r="AU255" s="42" t="s">
        <v>327</v>
      </c>
      <c r="AV255" s="42" t="s">
        <v>327</v>
      </c>
      <c r="AW255" s="42" t="s">
        <v>327</v>
      </c>
      <c r="AX255" s="42" t="s">
        <v>327</v>
      </c>
      <c r="AY255" s="42" t="s">
        <v>327</v>
      </c>
      <c r="AZ255" s="51">
        <v>30</v>
      </c>
      <c r="BA255" s="42">
        <v>0</v>
      </c>
      <c r="BB255" s="42">
        <v>1</v>
      </c>
      <c r="BC255" s="42" t="s">
        <v>346</v>
      </c>
      <c r="BD255" s="49" t="s">
        <v>1317</v>
      </c>
      <c r="BE255" s="49">
        <v>0</v>
      </c>
      <c r="BF255" s="42">
        <v>0</v>
      </c>
      <c r="BG255" s="42"/>
      <c r="BH255" s="42">
        <v>0</v>
      </c>
      <c r="BI255" s="42" t="s">
        <v>357</v>
      </c>
      <c r="BJ255" s="42" t="s">
        <v>358</v>
      </c>
      <c r="BK255" s="57">
        <v>44778</v>
      </c>
      <c r="BL255" s="42" t="s">
        <v>317</v>
      </c>
      <c r="BM255" s="42" t="s">
        <v>317</v>
      </c>
      <c r="BN255" s="42"/>
      <c r="BO255" s="42"/>
      <c r="BP255" s="42" t="s">
        <v>359</v>
      </c>
      <c r="BQ255" s="42" t="s">
        <v>359</v>
      </c>
      <c r="BR255" s="42" t="s">
        <v>359</v>
      </c>
      <c r="BS255" s="42"/>
      <c r="BT255" s="42" t="s">
        <v>360</v>
      </c>
      <c r="BU255" s="42" t="s">
        <v>317</v>
      </c>
      <c r="BV255" s="42" t="s">
        <v>317</v>
      </c>
      <c r="BW255" s="42"/>
      <c r="BX255" s="42"/>
      <c r="BY255" s="42" t="s">
        <v>353</v>
      </c>
      <c r="BZ255" s="42" t="s">
        <v>353</v>
      </c>
      <c r="CA255" s="42"/>
      <c r="CB255" s="42" t="s">
        <v>353</v>
      </c>
      <c r="CC255" s="42"/>
      <c r="CD255" s="42"/>
      <c r="CE255" s="42"/>
      <c r="CF255" s="42"/>
      <c r="CG255" s="26" t="s">
        <v>1318</v>
      </c>
    </row>
    <row r="256" hidden="1" spans="1:85">
      <c r="A256" s="39">
        <v>528</v>
      </c>
      <c r="B256" s="42" t="s">
        <v>1321</v>
      </c>
      <c r="C256" s="46" t="s">
        <v>1322</v>
      </c>
      <c r="D256" s="42" t="s">
        <v>1323</v>
      </c>
      <c r="E256" s="43">
        <v>28.6716</v>
      </c>
      <c r="F256" s="43">
        <v>-13.2496</v>
      </c>
      <c r="G256" s="42" t="s">
        <v>337</v>
      </c>
      <c r="H256" s="37">
        <v>2.5</v>
      </c>
      <c r="I256" s="42" t="s">
        <v>338</v>
      </c>
      <c r="J256" s="42" t="s">
        <v>677</v>
      </c>
      <c r="K256" s="42" t="s">
        <v>317</v>
      </c>
      <c r="L256" s="42" t="s">
        <v>317</v>
      </c>
      <c r="M256" s="42" t="s">
        <v>317</v>
      </c>
      <c r="N256" s="42" t="s">
        <v>318</v>
      </c>
      <c r="O256" s="42" t="s">
        <v>319</v>
      </c>
      <c r="P256" s="42" t="s">
        <v>319</v>
      </c>
      <c r="Q256" s="42" t="s">
        <v>390</v>
      </c>
      <c r="R256" s="42" t="s">
        <v>320</v>
      </c>
      <c r="S256" s="42" t="s">
        <v>321</v>
      </c>
      <c r="T256" s="42" t="s">
        <v>344</v>
      </c>
      <c r="U256" s="42" t="s">
        <v>323</v>
      </c>
      <c r="V256" s="52">
        <v>50</v>
      </c>
      <c r="W256" s="42" t="s">
        <v>366</v>
      </c>
      <c r="X256" s="42" t="s">
        <v>345</v>
      </c>
      <c r="Y256" s="42" t="s">
        <v>2</v>
      </c>
      <c r="Z256" s="42" t="s">
        <v>2</v>
      </c>
      <c r="AA256" s="42" t="s">
        <v>328</v>
      </c>
      <c r="AB256" s="42" t="s">
        <v>347</v>
      </c>
      <c r="AC256" s="42" t="s">
        <v>348</v>
      </c>
      <c r="AD256" s="42" t="s">
        <v>348</v>
      </c>
      <c r="AE256" s="42" t="s">
        <v>403</v>
      </c>
      <c r="AF256" s="42" t="s">
        <v>403</v>
      </c>
      <c r="AG256" s="42">
        <v>20</v>
      </c>
      <c r="AH256" s="42" t="s">
        <v>350</v>
      </c>
      <c r="AI256" s="42">
        <v>0</v>
      </c>
      <c r="AJ256" s="42" t="s">
        <v>351</v>
      </c>
      <c r="AK256" s="42">
        <v>0</v>
      </c>
      <c r="AL256" s="42">
        <v>600</v>
      </c>
      <c r="AM256" s="42" t="s">
        <v>332</v>
      </c>
      <c r="AN256" s="42" t="s">
        <v>352</v>
      </c>
      <c r="AO256" s="42">
        <v>400</v>
      </c>
      <c r="AP256" s="42" t="s">
        <v>439</v>
      </c>
      <c r="AQ256" s="42">
        <v>600</v>
      </c>
      <c r="AR256" s="42">
        <v>2</v>
      </c>
      <c r="AS256" s="42">
        <v>600</v>
      </c>
      <c r="AT256" s="42">
        <v>24</v>
      </c>
      <c r="AU256" s="42" t="s">
        <v>385</v>
      </c>
      <c r="AV256" s="42" t="s">
        <v>385</v>
      </c>
      <c r="AW256" s="42">
        <v>18000</v>
      </c>
      <c r="AX256" s="42">
        <v>18000</v>
      </c>
      <c r="AY256" s="42">
        <v>2</v>
      </c>
      <c r="AZ256" s="51">
        <v>42</v>
      </c>
      <c r="BA256" s="42">
        <v>0</v>
      </c>
      <c r="BB256" s="42">
        <v>1</v>
      </c>
      <c r="BC256" s="42" t="s">
        <v>525</v>
      </c>
      <c r="BD256" s="49">
        <v>0</v>
      </c>
      <c r="BE256" s="49" t="s">
        <v>1321</v>
      </c>
      <c r="BF256" s="42" t="s">
        <v>356</v>
      </c>
      <c r="BG256" s="42"/>
      <c r="BH256" s="42">
        <v>0</v>
      </c>
      <c r="BI256" s="42" t="s">
        <v>357</v>
      </c>
      <c r="BJ256" s="42" t="s">
        <v>358</v>
      </c>
      <c r="BK256" s="57">
        <v>44778</v>
      </c>
      <c r="BL256" s="42" t="s">
        <v>317</v>
      </c>
      <c r="BM256" s="42" t="s">
        <v>317</v>
      </c>
      <c r="BN256" s="42"/>
      <c r="BO256" s="42"/>
      <c r="BP256" s="42" t="s">
        <v>359</v>
      </c>
      <c r="BQ256" s="42" t="s">
        <v>359</v>
      </c>
      <c r="BR256" s="42" t="s">
        <v>359</v>
      </c>
      <c r="BS256" s="42"/>
      <c r="BT256" s="42" t="s">
        <v>360</v>
      </c>
      <c r="BU256" s="42" t="s">
        <v>317</v>
      </c>
      <c r="BV256" s="42" t="s">
        <v>317</v>
      </c>
      <c r="BW256" s="42"/>
      <c r="BX256" s="42"/>
      <c r="BY256" s="42" t="s">
        <v>353</v>
      </c>
      <c r="BZ256" s="42" t="s">
        <v>353</v>
      </c>
      <c r="CA256" s="42"/>
      <c r="CB256" s="42" t="s">
        <v>353</v>
      </c>
      <c r="CC256" s="42"/>
      <c r="CD256" s="42"/>
      <c r="CE256" s="42"/>
      <c r="CF256" s="42"/>
      <c r="CG256" s="26" t="s">
        <v>1322</v>
      </c>
    </row>
    <row r="257" hidden="1" spans="1:85">
      <c r="A257" s="34">
        <v>749</v>
      </c>
      <c r="B257" s="42" t="s">
        <v>1324</v>
      </c>
      <c r="C257" s="46" t="s">
        <v>1325</v>
      </c>
      <c r="D257" s="42" t="s">
        <v>1326</v>
      </c>
      <c r="E257" s="43">
        <v>28.21897</v>
      </c>
      <c r="F257" s="43">
        <v>-12.75744</v>
      </c>
      <c r="G257" s="42" t="s">
        <v>337</v>
      </c>
      <c r="H257" s="37">
        <v>2.5</v>
      </c>
      <c r="I257" s="42" t="s">
        <v>338</v>
      </c>
      <c r="J257" s="42" t="s">
        <v>619</v>
      </c>
      <c r="K257" s="42" t="s">
        <v>317</v>
      </c>
      <c r="L257" s="42" t="s">
        <v>317</v>
      </c>
      <c r="M257" s="42" t="s">
        <v>317</v>
      </c>
      <c r="N257" s="42" t="s">
        <v>341</v>
      </c>
      <c r="O257" s="42" t="e">
        <v>#N/A</v>
      </c>
      <c r="P257" s="42" t="s">
        <v>365</v>
      </c>
      <c r="Q257" s="42" t="s">
        <v>320</v>
      </c>
      <c r="R257" s="42" t="s">
        <v>320</v>
      </c>
      <c r="S257" s="42" t="s">
        <v>321</v>
      </c>
      <c r="T257" s="42" t="s">
        <v>344</v>
      </c>
      <c r="U257" s="42" t="s">
        <v>323</v>
      </c>
      <c r="V257" s="52">
        <v>36</v>
      </c>
      <c r="W257" s="42" t="s">
        <v>325</v>
      </c>
      <c r="X257" s="42" t="s">
        <v>620</v>
      </c>
      <c r="Y257" s="42" t="s">
        <v>2</v>
      </c>
      <c r="Z257" s="42" t="s">
        <v>2</v>
      </c>
      <c r="AA257" s="42" t="s">
        <v>346</v>
      </c>
      <c r="AB257" s="42" t="s">
        <v>347</v>
      </c>
      <c r="AC257" s="42" t="s">
        <v>348</v>
      </c>
      <c r="AD257" s="42" t="s">
        <v>348</v>
      </c>
      <c r="AE257" s="42" t="s">
        <v>382</v>
      </c>
      <c r="AF257" s="42" t="s">
        <v>382</v>
      </c>
      <c r="AG257" s="42">
        <v>20</v>
      </c>
      <c r="AH257" s="42" t="s">
        <v>350</v>
      </c>
      <c r="AI257" s="42">
        <v>0</v>
      </c>
      <c r="AJ257" s="42" t="s">
        <v>351</v>
      </c>
      <c r="AK257" s="42">
        <v>0</v>
      </c>
      <c r="AL257" s="42">
        <v>600</v>
      </c>
      <c r="AM257" s="42" t="s">
        <v>332</v>
      </c>
      <c r="AN257" s="42" t="s">
        <v>404</v>
      </c>
      <c r="AO257" s="42">
        <v>750</v>
      </c>
      <c r="AP257" s="42" t="s">
        <v>333</v>
      </c>
      <c r="AQ257" s="42">
        <v>600</v>
      </c>
      <c r="AR257" s="42">
        <v>48</v>
      </c>
      <c r="AS257" s="42">
        <v>100</v>
      </c>
      <c r="AT257" s="42">
        <f>AQ257/AS257</f>
        <v>6</v>
      </c>
      <c r="AU257" s="42" t="s">
        <v>327</v>
      </c>
      <c r="AV257" s="42" t="s">
        <v>327</v>
      </c>
      <c r="AW257" s="42" t="s">
        <v>327</v>
      </c>
      <c r="AX257" s="42" t="s">
        <v>353</v>
      </c>
      <c r="AY257" s="42" t="s">
        <v>327</v>
      </c>
      <c r="AZ257" s="51">
        <v>104.9</v>
      </c>
      <c r="BA257" s="42">
        <v>0</v>
      </c>
      <c r="BB257" s="42">
        <v>2</v>
      </c>
      <c r="BC257" s="42" t="s">
        <v>375</v>
      </c>
      <c r="BD257" s="49" t="s">
        <v>849</v>
      </c>
      <c r="BE257" s="49" t="s">
        <v>1327</v>
      </c>
      <c r="BF257" s="42">
        <v>0</v>
      </c>
      <c r="BG257" s="42"/>
      <c r="BH257" s="42">
        <v>0</v>
      </c>
      <c r="BI257" s="42" t="s">
        <v>357</v>
      </c>
      <c r="BJ257" s="42" t="s">
        <v>358</v>
      </c>
      <c r="BK257" s="57">
        <v>44778</v>
      </c>
      <c r="BL257" s="42" t="s">
        <v>317</v>
      </c>
      <c r="BM257" s="42" t="s">
        <v>317</v>
      </c>
      <c r="BN257" s="42"/>
      <c r="BO257" s="42"/>
      <c r="BP257" s="42" t="s">
        <v>359</v>
      </c>
      <c r="BQ257" s="42" t="s">
        <v>359</v>
      </c>
      <c r="BR257" s="42" t="s">
        <v>359</v>
      </c>
      <c r="BS257" s="42"/>
      <c r="BT257" s="42" t="s">
        <v>360</v>
      </c>
      <c r="BU257" s="42" t="s">
        <v>317</v>
      </c>
      <c r="BV257" s="42" t="s">
        <v>317</v>
      </c>
      <c r="BW257" s="42"/>
      <c r="BX257" s="42"/>
      <c r="BY257" s="42" t="s">
        <v>353</v>
      </c>
      <c r="BZ257" s="42" t="s">
        <v>353</v>
      </c>
      <c r="CA257" s="42"/>
      <c r="CB257" s="42" t="s">
        <v>353</v>
      </c>
      <c r="CC257" s="42"/>
      <c r="CD257" s="42"/>
      <c r="CE257" s="42"/>
      <c r="CF257" s="42"/>
      <c r="CG257" s="26" t="s">
        <v>1325</v>
      </c>
    </row>
    <row r="258" hidden="1" spans="1:85">
      <c r="A258" s="39">
        <v>538</v>
      </c>
      <c r="B258" s="42" t="s">
        <v>1328</v>
      </c>
      <c r="C258" s="46" t="s">
        <v>1329</v>
      </c>
      <c r="D258" s="42" t="s">
        <v>1330</v>
      </c>
      <c r="E258" s="43">
        <v>28.6766</v>
      </c>
      <c r="F258" s="43">
        <v>-13.4087</v>
      </c>
      <c r="G258" s="42" t="s">
        <v>337</v>
      </c>
      <c r="H258" s="37">
        <v>4.5</v>
      </c>
      <c r="I258" s="42" t="s">
        <v>338</v>
      </c>
      <c r="J258" s="42" t="s">
        <v>677</v>
      </c>
      <c r="K258" s="42" t="s">
        <v>317</v>
      </c>
      <c r="L258" s="42" t="s">
        <v>317</v>
      </c>
      <c r="M258" s="42" t="s">
        <v>317</v>
      </c>
      <c r="N258" s="42" t="s">
        <v>318</v>
      </c>
      <c r="O258" s="42" t="s">
        <v>319</v>
      </c>
      <c r="P258" s="42" t="s">
        <v>319</v>
      </c>
      <c r="Q258" s="42" t="s">
        <v>381</v>
      </c>
      <c r="R258" s="42" t="s">
        <v>381</v>
      </c>
      <c r="S258" s="42" t="s">
        <v>321</v>
      </c>
      <c r="T258" s="42" t="s">
        <v>344</v>
      </c>
      <c r="U258" s="42" t="s">
        <v>323</v>
      </c>
      <c r="V258" s="52">
        <v>80</v>
      </c>
      <c r="W258" s="42" t="s">
        <v>366</v>
      </c>
      <c r="X258" s="42" t="s">
        <v>345</v>
      </c>
      <c r="Y258" s="42" t="s">
        <v>2</v>
      </c>
      <c r="Z258" s="42" t="s">
        <v>2</v>
      </c>
      <c r="AA258" s="42" t="s">
        <v>328</v>
      </c>
      <c r="AB258" s="42" t="s">
        <v>347</v>
      </c>
      <c r="AC258" s="42" t="s">
        <v>348</v>
      </c>
      <c r="AD258" s="42" t="s">
        <v>348</v>
      </c>
      <c r="AE258" s="42" t="s">
        <v>726</v>
      </c>
      <c r="AF258" s="42" t="s">
        <v>726</v>
      </c>
      <c r="AG258" s="42">
        <v>30</v>
      </c>
      <c r="AH258" s="42" t="s">
        <v>727</v>
      </c>
      <c r="AI258" s="42">
        <v>0</v>
      </c>
      <c r="AJ258" s="42" t="s">
        <v>370</v>
      </c>
      <c r="AK258" s="42">
        <v>0</v>
      </c>
      <c r="AL258" s="42">
        <v>2000</v>
      </c>
      <c r="AM258" s="42" t="s">
        <v>332</v>
      </c>
      <c r="AN258" s="42" t="s">
        <v>352</v>
      </c>
      <c r="AO258" s="42">
        <v>400</v>
      </c>
      <c r="AP258" s="42" t="s">
        <v>333</v>
      </c>
      <c r="AQ258" s="42">
        <v>300</v>
      </c>
      <c r="AR258" s="42">
        <v>48</v>
      </c>
      <c r="AS258" s="42">
        <v>100</v>
      </c>
      <c r="AT258" s="42">
        <f>AQ258/AS258</f>
        <v>3</v>
      </c>
      <c r="AU258" s="42" t="s">
        <v>385</v>
      </c>
      <c r="AV258" s="42" t="s">
        <v>385</v>
      </c>
      <c r="AW258" s="42">
        <v>18000</v>
      </c>
      <c r="AX258" s="42">
        <v>18000</v>
      </c>
      <c r="AY258" s="42">
        <v>2</v>
      </c>
      <c r="AZ258" s="51">
        <v>70.469</v>
      </c>
      <c r="BA258" s="42">
        <v>0</v>
      </c>
      <c r="BB258" s="42">
        <v>1</v>
      </c>
      <c r="BC258" s="42" t="s">
        <v>525</v>
      </c>
      <c r="BD258" s="49">
        <v>0</v>
      </c>
      <c r="BE258" s="49" t="s">
        <v>1328</v>
      </c>
      <c r="BF258" s="42">
        <v>0</v>
      </c>
      <c r="BG258" s="42"/>
      <c r="BH258" s="42">
        <v>0</v>
      </c>
      <c r="BI258" s="42" t="s">
        <v>357</v>
      </c>
      <c r="BJ258" s="42" t="s">
        <v>358</v>
      </c>
      <c r="BK258" s="57">
        <v>44778</v>
      </c>
      <c r="BL258" s="42" t="s">
        <v>317</v>
      </c>
      <c r="BM258" s="42" t="s">
        <v>317</v>
      </c>
      <c r="BN258" s="42"/>
      <c r="BO258" s="42"/>
      <c r="BP258" s="42" t="s">
        <v>359</v>
      </c>
      <c r="BQ258" s="42" t="s">
        <v>359</v>
      </c>
      <c r="BR258" s="42" t="s">
        <v>359</v>
      </c>
      <c r="BS258" s="42"/>
      <c r="BT258" s="42" t="s">
        <v>360</v>
      </c>
      <c r="BU258" s="42" t="s">
        <v>317</v>
      </c>
      <c r="BV258" s="42" t="s">
        <v>317</v>
      </c>
      <c r="BW258" s="42"/>
      <c r="BX258" s="42"/>
      <c r="BY258" s="42" t="s">
        <v>353</v>
      </c>
      <c r="BZ258" s="42" t="s">
        <v>353</v>
      </c>
      <c r="CA258" s="42"/>
      <c r="CB258" s="42" t="s">
        <v>353</v>
      </c>
      <c r="CC258" s="42"/>
      <c r="CD258" s="42"/>
      <c r="CE258" s="42"/>
      <c r="CF258" s="42"/>
      <c r="CG258" s="26" t="s">
        <v>1329</v>
      </c>
    </row>
    <row r="259" hidden="1" spans="1:85">
      <c r="A259" s="39">
        <v>1422</v>
      </c>
      <c r="B259" s="42" t="s">
        <v>1331</v>
      </c>
      <c r="C259" s="46" t="s">
        <v>1332</v>
      </c>
      <c r="D259" s="42" t="s">
        <v>1333</v>
      </c>
      <c r="E259" s="43">
        <v>28.6475</v>
      </c>
      <c r="F259" s="43">
        <v>-12.9727</v>
      </c>
      <c r="G259" s="42" t="s">
        <v>337</v>
      </c>
      <c r="H259" s="37">
        <v>1.8</v>
      </c>
      <c r="I259" s="42" t="s">
        <v>338</v>
      </c>
      <c r="J259" s="42">
        <v>1</v>
      </c>
      <c r="K259" s="42" t="s">
        <v>317</v>
      </c>
      <c r="L259" s="42" t="s">
        <v>317</v>
      </c>
      <c r="M259" s="42" t="s">
        <v>317</v>
      </c>
      <c r="N259" s="42" t="s">
        <v>341</v>
      </c>
      <c r="O259" s="42"/>
      <c r="P259" s="42" t="s">
        <v>365</v>
      </c>
      <c r="Q259" s="42" t="s">
        <v>320</v>
      </c>
      <c r="R259" s="42" t="s">
        <v>320</v>
      </c>
      <c r="S259" s="42" t="s">
        <v>321</v>
      </c>
      <c r="T259" s="42" t="s">
        <v>344</v>
      </c>
      <c r="U259" s="42" t="s">
        <v>397</v>
      </c>
      <c r="V259" s="52" t="s">
        <v>324</v>
      </c>
      <c r="W259" s="42" t="s">
        <v>325</v>
      </c>
      <c r="X259" s="42" t="s">
        <v>345</v>
      </c>
      <c r="Y259" s="42" t="s">
        <v>2</v>
      </c>
      <c r="Z259" s="42" t="s">
        <v>2</v>
      </c>
      <c r="AA259" s="42" t="s">
        <v>346</v>
      </c>
      <c r="AB259" s="42" t="s">
        <v>347</v>
      </c>
      <c r="AC259" s="42" t="s">
        <v>348</v>
      </c>
      <c r="AD259" s="42" t="s">
        <v>348</v>
      </c>
      <c r="AE259" s="42" t="s">
        <v>476</v>
      </c>
      <c r="AF259" s="42" t="s">
        <v>476</v>
      </c>
      <c r="AG259" s="42">
        <v>15</v>
      </c>
      <c r="AH259" s="42" t="s">
        <v>350</v>
      </c>
      <c r="AI259" s="42">
        <v>0</v>
      </c>
      <c r="AJ259" s="42" t="s">
        <v>351</v>
      </c>
      <c r="AK259" s="42">
        <v>0</v>
      </c>
      <c r="AL259" s="42">
        <v>1000</v>
      </c>
      <c r="AM259" s="42" t="s">
        <v>371</v>
      </c>
      <c r="AN259" s="42" t="s">
        <v>372</v>
      </c>
      <c r="AO259" s="42">
        <v>250</v>
      </c>
      <c r="AP259" s="42" t="s">
        <v>384</v>
      </c>
      <c r="AQ259" s="42">
        <v>600</v>
      </c>
      <c r="AR259" s="42">
        <v>2</v>
      </c>
      <c r="AS259" s="42">
        <v>600</v>
      </c>
      <c r="AT259" s="42">
        <v>24</v>
      </c>
      <c r="AU259" s="42" t="s">
        <v>327</v>
      </c>
      <c r="AV259" s="42" t="s">
        <v>327</v>
      </c>
      <c r="AW259" s="42" t="s">
        <v>327</v>
      </c>
      <c r="AX259" s="42">
        <v>0</v>
      </c>
      <c r="AY259" s="42" t="s">
        <v>327</v>
      </c>
      <c r="AZ259" s="51">
        <v>22</v>
      </c>
      <c r="BA259" s="42">
        <v>0</v>
      </c>
      <c r="BB259" s="42">
        <v>1</v>
      </c>
      <c r="BC259" s="42" t="s">
        <v>346</v>
      </c>
      <c r="BD259" s="49" t="s">
        <v>1331</v>
      </c>
      <c r="BE259" s="49">
        <v>0</v>
      </c>
      <c r="BF259" s="42">
        <v>0</v>
      </c>
      <c r="BG259" s="42"/>
      <c r="BH259" s="42">
        <v>0</v>
      </c>
      <c r="BI259" s="42" t="s">
        <v>357</v>
      </c>
      <c r="BJ259" s="42" t="s">
        <v>358</v>
      </c>
      <c r="BK259" s="57">
        <v>44778</v>
      </c>
      <c r="BL259" s="42" t="s">
        <v>317</v>
      </c>
      <c r="BM259" s="42" t="s">
        <v>317</v>
      </c>
      <c r="BN259" s="42"/>
      <c r="BO259" s="42"/>
      <c r="BP259" s="42" t="s">
        <v>359</v>
      </c>
      <c r="BQ259" s="42" t="s">
        <v>359</v>
      </c>
      <c r="BR259" s="42" t="s">
        <v>359</v>
      </c>
      <c r="BS259" s="42"/>
      <c r="BT259" s="42" t="s">
        <v>360</v>
      </c>
      <c r="BU259" s="42" t="s">
        <v>317</v>
      </c>
      <c r="BV259" s="42" t="s">
        <v>317</v>
      </c>
      <c r="BW259" s="42"/>
      <c r="BX259" s="42"/>
      <c r="BY259" s="42" t="s">
        <v>353</v>
      </c>
      <c r="BZ259" s="42" t="s">
        <v>353</v>
      </c>
      <c r="CA259" s="42"/>
      <c r="CB259" s="42" t="s">
        <v>353</v>
      </c>
      <c r="CC259" s="42"/>
      <c r="CD259" s="42"/>
      <c r="CE259" s="42"/>
      <c r="CF259" s="42"/>
      <c r="CG259" s="26" t="s">
        <v>1332</v>
      </c>
    </row>
    <row r="260" hidden="1" spans="1:85">
      <c r="A260" s="39">
        <v>1460</v>
      </c>
      <c r="B260" s="42" t="s">
        <v>1334</v>
      </c>
      <c r="C260" s="46" t="s">
        <v>1335</v>
      </c>
      <c r="D260" s="42" t="s">
        <v>1336</v>
      </c>
      <c r="E260" s="43">
        <v>28.2032</v>
      </c>
      <c r="F260" s="43">
        <v>-12.8312</v>
      </c>
      <c r="G260" s="42" t="s">
        <v>337</v>
      </c>
      <c r="H260" s="37">
        <v>2.5</v>
      </c>
      <c r="I260" s="42" t="s">
        <v>338</v>
      </c>
      <c r="J260" s="42" t="s">
        <v>1141</v>
      </c>
      <c r="K260" s="42" t="s">
        <v>317</v>
      </c>
      <c r="L260" s="42" t="s">
        <v>317</v>
      </c>
      <c r="M260" s="42" t="s">
        <v>340</v>
      </c>
      <c r="N260" s="42" t="s">
        <v>341</v>
      </c>
      <c r="O260" s="42" t="s">
        <v>566</v>
      </c>
      <c r="P260" s="42" t="s">
        <v>566</v>
      </c>
      <c r="Q260" s="42" t="s">
        <v>390</v>
      </c>
      <c r="R260" s="42" t="s">
        <v>390</v>
      </c>
      <c r="S260" s="42" t="s">
        <v>321</v>
      </c>
      <c r="T260" s="42" t="s">
        <v>344</v>
      </c>
      <c r="U260" s="42" t="s">
        <v>323</v>
      </c>
      <c r="V260" s="52">
        <v>50</v>
      </c>
      <c r="W260" s="42" t="s">
        <v>366</v>
      </c>
      <c r="X260" s="42" t="s">
        <v>620</v>
      </c>
      <c r="Y260" s="42" t="s">
        <v>2</v>
      </c>
      <c r="Z260" s="42" t="s">
        <v>2</v>
      </c>
      <c r="AA260" s="42" t="s">
        <v>328</v>
      </c>
      <c r="AB260" s="42" t="s">
        <v>347</v>
      </c>
      <c r="AC260" s="42" t="s">
        <v>348</v>
      </c>
      <c r="AD260" s="42" t="s">
        <v>348</v>
      </c>
      <c r="AE260" s="42" t="s">
        <v>654</v>
      </c>
      <c r="AF260" s="42" t="s">
        <v>655</v>
      </c>
      <c r="AG260" s="42">
        <v>20</v>
      </c>
      <c r="AH260" s="42" t="s">
        <v>350</v>
      </c>
      <c r="AI260" s="42">
        <v>0</v>
      </c>
      <c r="AJ260" s="42" t="s">
        <v>351</v>
      </c>
      <c r="AK260" s="42">
        <v>0</v>
      </c>
      <c r="AL260" s="42">
        <v>600</v>
      </c>
      <c r="AM260" s="42" t="s">
        <v>408</v>
      </c>
      <c r="AN260" s="42" t="s">
        <v>409</v>
      </c>
      <c r="AO260" s="42">
        <v>300</v>
      </c>
      <c r="AP260" s="42" t="s">
        <v>384</v>
      </c>
      <c r="AQ260" s="42">
        <v>600</v>
      </c>
      <c r="AR260" s="42">
        <v>2</v>
      </c>
      <c r="AS260" s="42">
        <v>600</v>
      </c>
      <c r="AT260" s="42">
        <v>24</v>
      </c>
      <c r="AU260" s="42" t="s">
        <v>385</v>
      </c>
      <c r="AV260" s="42" t="s">
        <v>385</v>
      </c>
      <c r="AW260" s="42">
        <v>18000</v>
      </c>
      <c r="AX260" s="42">
        <v>18000</v>
      </c>
      <c r="AY260" s="42">
        <v>2</v>
      </c>
      <c r="AZ260" s="51">
        <v>104.315</v>
      </c>
      <c r="BA260" s="42">
        <v>0</v>
      </c>
      <c r="BB260" s="42">
        <v>2</v>
      </c>
      <c r="BC260" s="42" t="s">
        <v>375</v>
      </c>
      <c r="BD260" s="49" t="s">
        <v>749</v>
      </c>
      <c r="BE260" s="49" t="s">
        <v>1334</v>
      </c>
      <c r="BF260" s="42">
        <v>0</v>
      </c>
      <c r="BG260" s="42"/>
      <c r="BH260" s="42">
        <v>0</v>
      </c>
      <c r="BI260" s="42" t="s">
        <v>357</v>
      </c>
      <c r="BJ260" s="42" t="s">
        <v>358</v>
      </c>
      <c r="BK260" s="57">
        <v>44778</v>
      </c>
      <c r="BL260" s="42" t="s">
        <v>317</v>
      </c>
      <c r="BM260" s="42" t="s">
        <v>317</v>
      </c>
      <c r="BN260" s="42"/>
      <c r="BO260" s="42"/>
      <c r="BP260" s="42" t="s">
        <v>359</v>
      </c>
      <c r="BQ260" s="42" t="s">
        <v>359</v>
      </c>
      <c r="BR260" s="42" t="s">
        <v>359</v>
      </c>
      <c r="BS260" s="42"/>
      <c r="BT260" s="42" t="s">
        <v>360</v>
      </c>
      <c r="BU260" s="42" t="s">
        <v>317</v>
      </c>
      <c r="BV260" s="42" t="s">
        <v>317</v>
      </c>
      <c r="BW260" s="42"/>
      <c r="BX260" s="42"/>
      <c r="BY260" s="42" t="s">
        <v>353</v>
      </c>
      <c r="BZ260" s="42" t="s">
        <v>353</v>
      </c>
      <c r="CA260" s="42"/>
      <c r="CB260" s="42" t="s">
        <v>353</v>
      </c>
      <c r="CC260" s="42"/>
      <c r="CD260" s="42"/>
      <c r="CE260" s="42"/>
      <c r="CF260" s="42"/>
      <c r="CG260" s="26" t="s">
        <v>1335</v>
      </c>
    </row>
    <row r="261" hidden="1" spans="1:85">
      <c r="A261" s="34">
        <v>1415</v>
      </c>
      <c r="B261" s="42" t="s">
        <v>1337</v>
      </c>
      <c r="C261" s="46" t="s">
        <v>1338</v>
      </c>
      <c r="D261" s="42" t="s">
        <v>1339</v>
      </c>
      <c r="E261" s="43">
        <v>28.634157</v>
      </c>
      <c r="F261" s="43">
        <v>-12.970093</v>
      </c>
      <c r="G261" s="42" t="s">
        <v>337</v>
      </c>
      <c r="H261" s="37" t="s">
        <v>327</v>
      </c>
      <c r="I261" s="42" t="s">
        <v>338</v>
      </c>
      <c r="J261" s="42" t="s">
        <v>1151</v>
      </c>
      <c r="K261" s="42" t="s">
        <v>317</v>
      </c>
      <c r="L261" s="42" t="s">
        <v>317</v>
      </c>
      <c r="M261" s="42" t="s">
        <v>317</v>
      </c>
      <c r="N261" s="42" t="s">
        <v>341</v>
      </c>
      <c r="O261" s="42" t="s">
        <v>365</v>
      </c>
      <c r="P261" s="42" t="s">
        <v>365</v>
      </c>
      <c r="Q261" s="42" t="s">
        <v>320</v>
      </c>
      <c r="R261" s="42" t="s">
        <v>320</v>
      </c>
      <c r="S261" s="42" t="s">
        <v>321</v>
      </c>
      <c r="T261" s="42" t="s">
        <v>765</v>
      </c>
      <c r="U261" s="42" t="s">
        <v>397</v>
      </c>
      <c r="V261" s="52" t="s">
        <v>324</v>
      </c>
      <c r="W261" s="42" t="s">
        <v>325</v>
      </c>
      <c r="X261" s="42" t="s">
        <v>345</v>
      </c>
      <c r="Y261" s="42" t="s">
        <v>2</v>
      </c>
      <c r="Z261" s="42" t="s">
        <v>2</v>
      </c>
      <c r="AA261" s="42" t="s">
        <v>346</v>
      </c>
      <c r="AB261" s="42" t="s">
        <v>347</v>
      </c>
      <c r="AC261" s="42" t="s">
        <v>330</v>
      </c>
      <c r="AD261" s="42" t="s">
        <v>348</v>
      </c>
      <c r="AE261" s="42" t="s">
        <v>353</v>
      </c>
      <c r="AF261" s="42" t="s">
        <v>353</v>
      </c>
      <c r="AG261" s="52" t="s">
        <v>327</v>
      </c>
      <c r="AH261" s="42" t="s">
        <v>327</v>
      </c>
      <c r="AI261" s="42" t="s">
        <v>327</v>
      </c>
      <c r="AJ261" s="42" t="s">
        <v>327</v>
      </c>
      <c r="AK261" s="42" t="s">
        <v>327</v>
      </c>
      <c r="AL261" s="42" t="s">
        <v>327</v>
      </c>
      <c r="AM261" s="42" t="s">
        <v>332</v>
      </c>
      <c r="AN261" s="42" t="s">
        <v>352</v>
      </c>
      <c r="AO261" s="42">
        <v>400</v>
      </c>
      <c r="AP261" s="42" t="s">
        <v>384</v>
      </c>
      <c r="AQ261" s="42">
        <v>600</v>
      </c>
      <c r="AR261" s="42">
        <v>2</v>
      </c>
      <c r="AS261" s="42">
        <v>600</v>
      </c>
      <c r="AT261" s="42">
        <v>24</v>
      </c>
      <c r="AU261" s="42" t="s">
        <v>327</v>
      </c>
      <c r="AV261" s="42" t="s">
        <v>327</v>
      </c>
      <c r="AW261" s="42" t="s">
        <v>327</v>
      </c>
      <c r="AX261" s="42">
        <v>0</v>
      </c>
      <c r="AY261" s="42" t="s">
        <v>327</v>
      </c>
      <c r="AZ261" s="51">
        <v>104.315</v>
      </c>
      <c r="BA261" s="42">
        <v>0</v>
      </c>
      <c r="BB261" s="42">
        <v>1</v>
      </c>
      <c r="BC261" s="42" t="s">
        <v>346</v>
      </c>
      <c r="BD261" s="49" t="s">
        <v>1337</v>
      </c>
      <c r="BE261" s="49">
        <v>0</v>
      </c>
      <c r="BF261" s="42">
        <v>0</v>
      </c>
      <c r="BG261" s="42"/>
      <c r="BH261" s="42">
        <v>0</v>
      </c>
      <c r="BI261" s="42" t="s">
        <v>357</v>
      </c>
      <c r="BJ261" s="42" t="s">
        <v>358</v>
      </c>
      <c r="BK261" s="57">
        <v>44778</v>
      </c>
      <c r="BL261" s="42" t="s">
        <v>317</v>
      </c>
      <c r="BM261" s="42" t="s">
        <v>317</v>
      </c>
      <c r="BN261" s="42"/>
      <c r="BO261" s="42"/>
      <c r="BP261" s="42" t="s">
        <v>359</v>
      </c>
      <c r="BQ261" s="42" t="s">
        <v>359</v>
      </c>
      <c r="BR261" s="42" t="s">
        <v>359</v>
      </c>
      <c r="BS261" s="42"/>
      <c r="BT261" s="42" t="s">
        <v>360</v>
      </c>
      <c r="BU261" s="42" t="s">
        <v>317</v>
      </c>
      <c r="BV261" s="42" t="s">
        <v>317</v>
      </c>
      <c r="BW261" s="42"/>
      <c r="BX261" s="42"/>
      <c r="BY261" s="42" t="s">
        <v>353</v>
      </c>
      <c r="BZ261" s="42" t="s">
        <v>353</v>
      </c>
      <c r="CA261" s="42"/>
      <c r="CB261" s="42" t="s">
        <v>353</v>
      </c>
      <c r="CC261" s="42"/>
      <c r="CD261" s="42"/>
      <c r="CE261" s="42"/>
      <c r="CF261" s="42"/>
      <c r="CG261" s="26" t="s">
        <v>1338</v>
      </c>
    </row>
    <row r="262" hidden="1" spans="1:85">
      <c r="A262" s="34">
        <v>889</v>
      </c>
      <c r="B262" s="42" t="s">
        <v>1340</v>
      </c>
      <c r="C262" s="46" t="s">
        <v>1341</v>
      </c>
      <c r="D262" s="42" t="s">
        <v>1342</v>
      </c>
      <c r="E262" s="43">
        <v>27.8493</v>
      </c>
      <c r="F262" s="43">
        <v>-12.574</v>
      </c>
      <c r="G262" s="42" t="s">
        <v>337</v>
      </c>
      <c r="H262" s="37">
        <v>2</v>
      </c>
      <c r="I262" s="42" t="s">
        <v>338</v>
      </c>
      <c r="J262" s="42" t="s">
        <v>1066</v>
      </c>
      <c r="K262" s="42" t="s">
        <v>340</v>
      </c>
      <c r="L262" s="42" t="s">
        <v>317</v>
      </c>
      <c r="M262" s="42" t="s">
        <v>317</v>
      </c>
      <c r="N262" s="42" t="s">
        <v>402</v>
      </c>
      <c r="O262" s="42" t="s">
        <v>319</v>
      </c>
      <c r="P262" s="42" t="s">
        <v>319</v>
      </c>
      <c r="Q262" s="42"/>
      <c r="R262" s="42" t="s">
        <v>320</v>
      </c>
      <c r="S262" s="42" t="s">
        <v>321</v>
      </c>
      <c r="T262" s="42" t="s">
        <v>344</v>
      </c>
      <c r="U262" s="42" t="s">
        <v>323</v>
      </c>
      <c r="V262" s="52">
        <v>50</v>
      </c>
      <c r="W262" s="42" t="s">
        <v>366</v>
      </c>
      <c r="X262" s="42" t="s">
        <v>801</v>
      </c>
      <c r="Y262" s="42" t="s">
        <v>2</v>
      </c>
      <c r="Z262" s="42" t="s">
        <v>2</v>
      </c>
      <c r="AA262" s="42" t="s">
        <v>328</v>
      </c>
      <c r="AB262" s="42" t="s">
        <v>347</v>
      </c>
      <c r="AC262" s="42" t="s">
        <v>225</v>
      </c>
      <c r="AD262" s="42" t="s">
        <v>225</v>
      </c>
      <c r="AE262" s="42" t="s">
        <v>476</v>
      </c>
      <c r="AF262" s="42" t="s">
        <v>476</v>
      </c>
      <c r="AG262" s="42">
        <v>20</v>
      </c>
      <c r="AH262" s="42" t="s">
        <v>1003</v>
      </c>
      <c r="AI262" s="42">
        <v>0</v>
      </c>
      <c r="AJ262" s="42" t="s">
        <v>351</v>
      </c>
      <c r="AK262" s="42">
        <v>0</v>
      </c>
      <c r="AL262" s="42">
        <v>600</v>
      </c>
      <c r="AM262" s="42" t="s">
        <v>332</v>
      </c>
      <c r="AN262" s="42" t="s">
        <v>352</v>
      </c>
      <c r="AO262" s="42">
        <v>400</v>
      </c>
      <c r="AP262" s="42" t="s">
        <v>439</v>
      </c>
      <c r="AQ262" s="42">
        <v>600</v>
      </c>
      <c r="AR262" s="42">
        <v>2</v>
      </c>
      <c r="AS262" s="42">
        <v>600</v>
      </c>
      <c r="AT262" s="42">
        <v>24</v>
      </c>
      <c r="AU262" s="42" t="s">
        <v>385</v>
      </c>
      <c r="AV262" s="42" t="s">
        <v>385</v>
      </c>
      <c r="AW262" s="42">
        <v>18000</v>
      </c>
      <c r="AX262" s="42">
        <v>18000</v>
      </c>
      <c r="AY262" s="42">
        <v>2</v>
      </c>
      <c r="AZ262" s="51">
        <v>44.5</v>
      </c>
      <c r="BA262" s="42">
        <v>0</v>
      </c>
      <c r="BB262" s="42">
        <v>1</v>
      </c>
      <c r="BC262" s="42" t="s">
        <v>525</v>
      </c>
      <c r="BD262" s="49">
        <v>0</v>
      </c>
      <c r="BE262" s="49" t="s">
        <v>1340</v>
      </c>
      <c r="BF262" s="42" t="s">
        <v>356</v>
      </c>
      <c r="BG262" s="42"/>
      <c r="BH262" s="42">
        <v>0</v>
      </c>
      <c r="BI262" s="42" t="s">
        <v>357</v>
      </c>
      <c r="BJ262" s="42" t="s">
        <v>358</v>
      </c>
      <c r="BK262" s="57">
        <v>44778</v>
      </c>
      <c r="BL262" s="42" t="s">
        <v>340</v>
      </c>
      <c r="BM262" s="42" t="s">
        <v>340</v>
      </c>
      <c r="BN262" s="42"/>
      <c r="BO262" s="42"/>
      <c r="BP262" s="42" t="s">
        <v>359</v>
      </c>
      <c r="BQ262" s="42" t="s">
        <v>359</v>
      </c>
      <c r="BR262" s="42" t="s">
        <v>508</v>
      </c>
      <c r="BS262" s="42"/>
      <c r="BT262" s="42" t="s">
        <v>360</v>
      </c>
      <c r="BU262" s="42" t="s">
        <v>317</v>
      </c>
      <c r="BV262" s="42" t="s">
        <v>317</v>
      </c>
      <c r="BW262" s="42"/>
      <c r="BX262" s="42"/>
      <c r="BY262" s="42" t="s">
        <v>353</v>
      </c>
      <c r="BZ262" s="42" t="s">
        <v>353</v>
      </c>
      <c r="CA262" s="42"/>
      <c r="CB262" s="42" t="s">
        <v>353</v>
      </c>
      <c r="CC262" s="42"/>
      <c r="CD262" s="42"/>
      <c r="CE262" s="42"/>
      <c r="CF262" s="42"/>
      <c r="CG262" s="26" t="s">
        <v>1341</v>
      </c>
    </row>
    <row r="263" hidden="1" spans="1:85">
      <c r="A263" s="39">
        <v>1390</v>
      </c>
      <c r="B263" s="42" t="s">
        <v>1343</v>
      </c>
      <c r="C263" s="46" t="s">
        <v>1344</v>
      </c>
      <c r="D263" s="42" t="s">
        <v>1345</v>
      </c>
      <c r="E263" s="43">
        <v>28.1251</v>
      </c>
      <c r="F263" s="43">
        <v>-12.8314</v>
      </c>
      <c r="G263" s="42" t="s">
        <v>337</v>
      </c>
      <c r="H263" s="37">
        <v>1.8</v>
      </c>
      <c r="I263" s="42" t="s">
        <v>338</v>
      </c>
      <c r="J263" s="42" t="s">
        <v>864</v>
      </c>
      <c r="K263" s="42" t="s">
        <v>317</v>
      </c>
      <c r="L263" s="42" t="s">
        <v>317</v>
      </c>
      <c r="M263" s="42" t="s">
        <v>317</v>
      </c>
      <c r="N263" s="42" t="s">
        <v>341</v>
      </c>
      <c r="O263" s="42" t="s">
        <v>365</v>
      </c>
      <c r="P263" s="42" t="s">
        <v>365</v>
      </c>
      <c r="Q263" s="42" t="s">
        <v>320</v>
      </c>
      <c r="R263" s="42" t="s">
        <v>320</v>
      </c>
      <c r="S263" s="42" t="s">
        <v>321</v>
      </c>
      <c r="T263" s="42" t="s">
        <v>344</v>
      </c>
      <c r="U263" s="42" t="s">
        <v>323</v>
      </c>
      <c r="V263" s="52">
        <v>50</v>
      </c>
      <c r="W263" s="42" t="s">
        <v>325</v>
      </c>
      <c r="X263" s="42" t="s">
        <v>620</v>
      </c>
      <c r="Y263" s="42" t="s">
        <v>2</v>
      </c>
      <c r="Z263" s="42" t="s">
        <v>2</v>
      </c>
      <c r="AA263" s="42" t="s">
        <v>346</v>
      </c>
      <c r="AB263" s="42" t="s">
        <v>347</v>
      </c>
      <c r="AC263" s="42" t="s">
        <v>348</v>
      </c>
      <c r="AD263" s="42" t="s">
        <v>348</v>
      </c>
      <c r="AE263" s="42" t="s">
        <v>1346</v>
      </c>
      <c r="AF263" s="42" t="s">
        <v>1346</v>
      </c>
      <c r="AG263" s="42">
        <v>15</v>
      </c>
      <c r="AH263" s="42" t="s">
        <v>350</v>
      </c>
      <c r="AI263" s="42">
        <v>0</v>
      </c>
      <c r="AJ263" s="42" t="s">
        <v>351</v>
      </c>
      <c r="AK263" s="42">
        <v>0</v>
      </c>
      <c r="AL263" s="42">
        <v>600</v>
      </c>
      <c r="AM263" s="42" t="s">
        <v>332</v>
      </c>
      <c r="AN263" s="42" t="s">
        <v>352</v>
      </c>
      <c r="AO263" s="42">
        <v>400</v>
      </c>
      <c r="AP263" s="42" t="s">
        <v>384</v>
      </c>
      <c r="AQ263" s="42">
        <v>600</v>
      </c>
      <c r="AR263" s="42">
        <v>2</v>
      </c>
      <c r="AS263" s="42">
        <v>600</v>
      </c>
      <c r="AT263" s="42">
        <v>24</v>
      </c>
      <c r="AU263" s="42" t="s">
        <v>327</v>
      </c>
      <c r="AV263" s="42" t="s">
        <v>327</v>
      </c>
      <c r="AW263" s="42" t="s">
        <v>327</v>
      </c>
      <c r="AX263" s="42" t="s">
        <v>353</v>
      </c>
      <c r="AY263" s="42" t="s">
        <v>327</v>
      </c>
      <c r="AZ263" s="51">
        <v>28</v>
      </c>
      <c r="BA263" s="42">
        <v>0</v>
      </c>
      <c r="BB263" s="42">
        <v>1</v>
      </c>
      <c r="BC263" s="42" t="s">
        <v>346</v>
      </c>
      <c r="BD263" s="49" t="s">
        <v>1347</v>
      </c>
      <c r="BE263" s="49">
        <v>0</v>
      </c>
      <c r="BF263" s="42">
        <v>0</v>
      </c>
      <c r="BG263" s="42"/>
      <c r="BH263" s="42">
        <v>0</v>
      </c>
      <c r="BI263" s="42" t="s">
        <v>357</v>
      </c>
      <c r="BJ263" s="42" t="s">
        <v>358</v>
      </c>
      <c r="BK263" s="57">
        <v>44778</v>
      </c>
      <c r="BL263" s="42" t="s">
        <v>317</v>
      </c>
      <c r="BM263" s="42" t="s">
        <v>317</v>
      </c>
      <c r="BN263" s="42"/>
      <c r="BO263" s="42"/>
      <c r="BP263" s="42" t="s">
        <v>359</v>
      </c>
      <c r="BQ263" s="42" t="s">
        <v>359</v>
      </c>
      <c r="BR263" s="42" t="s">
        <v>359</v>
      </c>
      <c r="BS263" s="42"/>
      <c r="BT263" s="42" t="s">
        <v>360</v>
      </c>
      <c r="BU263" s="42" t="s">
        <v>317</v>
      </c>
      <c r="BV263" s="42" t="s">
        <v>317</v>
      </c>
      <c r="BW263" s="42"/>
      <c r="BX263" s="42"/>
      <c r="BY263" s="42" t="s">
        <v>353</v>
      </c>
      <c r="BZ263" s="42" t="s">
        <v>353</v>
      </c>
      <c r="CA263" s="42"/>
      <c r="CB263" s="42" t="s">
        <v>353</v>
      </c>
      <c r="CC263" s="42"/>
      <c r="CD263" s="42"/>
      <c r="CE263" s="42"/>
      <c r="CF263" s="42"/>
      <c r="CG263" s="26" t="s">
        <v>1344</v>
      </c>
    </row>
    <row r="264" hidden="1" spans="1:85">
      <c r="A264" s="39">
        <v>878</v>
      </c>
      <c r="B264" s="42" t="s">
        <v>1348</v>
      </c>
      <c r="C264" s="46" t="s">
        <v>1349</v>
      </c>
      <c r="D264" s="42" t="s">
        <v>1350</v>
      </c>
      <c r="E264" s="43">
        <v>27.8039</v>
      </c>
      <c r="F264" s="43">
        <v>-12.8486</v>
      </c>
      <c r="G264" s="42" t="s">
        <v>337</v>
      </c>
      <c r="H264" s="37">
        <v>2</v>
      </c>
      <c r="I264" s="42" t="s">
        <v>338</v>
      </c>
      <c r="J264" s="42" t="s">
        <v>864</v>
      </c>
      <c r="K264" s="42" t="s">
        <v>317</v>
      </c>
      <c r="L264" s="42" t="s">
        <v>317</v>
      </c>
      <c r="M264" s="42" t="s">
        <v>317</v>
      </c>
      <c r="N264" s="42" t="s">
        <v>318</v>
      </c>
      <c r="O264" s="42" t="s">
        <v>319</v>
      </c>
      <c r="P264" s="42" t="s">
        <v>319</v>
      </c>
      <c r="Q264" s="42" t="s">
        <v>381</v>
      </c>
      <c r="R264" s="42" t="s">
        <v>381</v>
      </c>
      <c r="S264" s="42" t="s">
        <v>321</v>
      </c>
      <c r="T264" s="42" t="s">
        <v>344</v>
      </c>
      <c r="U264" s="42" t="s">
        <v>323</v>
      </c>
      <c r="V264" s="52">
        <v>80</v>
      </c>
      <c r="W264" s="42" t="s">
        <v>366</v>
      </c>
      <c r="X264" s="42" t="s">
        <v>620</v>
      </c>
      <c r="Y264" s="42" t="s">
        <v>2</v>
      </c>
      <c r="Z264" s="42" t="s">
        <v>2</v>
      </c>
      <c r="AA264" s="42" t="s">
        <v>328</v>
      </c>
      <c r="AB264" s="42" t="s">
        <v>347</v>
      </c>
      <c r="AC264" s="42" t="s">
        <v>348</v>
      </c>
      <c r="AD264" s="42" t="s">
        <v>348</v>
      </c>
      <c r="AE264" s="42" t="s">
        <v>1351</v>
      </c>
      <c r="AF264" s="42" t="s">
        <v>1351</v>
      </c>
      <c r="AG264" s="42">
        <v>16</v>
      </c>
      <c r="AH264" s="42" t="s">
        <v>1003</v>
      </c>
      <c r="AI264" s="42">
        <v>0</v>
      </c>
      <c r="AJ264" s="42" t="s">
        <v>351</v>
      </c>
      <c r="AK264" s="42">
        <v>0</v>
      </c>
      <c r="AL264" s="42">
        <v>600</v>
      </c>
      <c r="AM264" s="42" t="s">
        <v>332</v>
      </c>
      <c r="AN264" s="42" t="s">
        <v>352</v>
      </c>
      <c r="AO264" s="42">
        <v>400</v>
      </c>
      <c r="AP264" s="42" t="s">
        <v>333</v>
      </c>
      <c r="AQ264" s="42">
        <v>400</v>
      </c>
      <c r="AR264" s="42">
        <v>48</v>
      </c>
      <c r="AS264" s="42">
        <v>100</v>
      </c>
      <c r="AT264" s="42">
        <f>AQ264/AS264</f>
        <v>4</v>
      </c>
      <c r="AU264" s="42" t="s">
        <v>385</v>
      </c>
      <c r="AV264" s="42" t="s">
        <v>385</v>
      </c>
      <c r="AW264" s="42">
        <v>18000</v>
      </c>
      <c r="AX264" s="42">
        <v>18000</v>
      </c>
      <c r="AY264" s="42">
        <v>2</v>
      </c>
      <c r="AZ264" s="51">
        <v>48.054</v>
      </c>
      <c r="BA264" s="42">
        <v>0</v>
      </c>
      <c r="BB264" s="42">
        <v>1</v>
      </c>
      <c r="BC264" s="42" t="s">
        <v>525</v>
      </c>
      <c r="BD264" s="49">
        <v>0</v>
      </c>
      <c r="BE264" s="49" t="s">
        <v>1348</v>
      </c>
      <c r="BF264" s="42">
        <v>0</v>
      </c>
      <c r="BG264" s="42"/>
      <c r="BH264" s="42">
        <v>0</v>
      </c>
      <c r="BI264" s="42" t="s">
        <v>357</v>
      </c>
      <c r="BJ264" s="42" t="s">
        <v>358</v>
      </c>
      <c r="BK264" s="57">
        <v>44778</v>
      </c>
      <c r="BL264" s="42" t="s">
        <v>317</v>
      </c>
      <c r="BM264" s="42" t="s">
        <v>317</v>
      </c>
      <c r="BN264" s="42"/>
      <c r="BO264" s="42"/>
      <c r="BP264" s="42" t="s">
        <v>359</v>
      </c>
      <c r="BQ264" s="42" t="s">
        <v>359</v>
      </c>
      <c r="BR264" s="42" t="s">
        <v>359</v>
      </c>
      <c r="BS264" s="42"/>
      <c r="BT264" s="42" t="s">
        <v>360</v>
      </c>
      <c r="BU264" s="42" t="s">
        <v>317</v>
      </c>
      <c r="BV264" s="42" t="s">
        <v>317</v>
      </c>
      <c r="BW264" s="42"/>
      <c r="BX264" s="42"/>
      <c r="BY264" s="42" t="s">
        <v>353</v>
      </c>
      <c r="BZ264" s="42" t="s">
        <v>353</v>
      </c>
      <c r="CA264" s="42"/>
      <c r="CB264" s="42" t="s">
        <v>353</v>
      </c>
      <c r="CC264" s="42"/>
      <c r="CD264" s="42"/>
      <c r="CE264" s="42"/>
      <c r="CF264" s="42"/>
      <c r="CG264" s="26" t="s">
        <v>1349</v>
      </c>
    </row>
    <row r="265" hidden="1" spans="1:85">
      <c r="A265" s="34">
        <v>1445</v>
      </c>
      <c r="B265" s="42" t="s">
        <v>1352</v>
      </c>
      <c r="C265" s="46" t="s">
        <v>1353</v>
      </c>
      <c r="D265" s="42" t="s">
        <v>1354</v>
      </c>
      <c r="E265" s="43">
        <v>28.0474</v>
      </c>
      <c r="F265" s="43">
        <v>-12.6959</v>
      </c>
      <c r="G265" s="42" t="s">
        <v>337</v>
      </c>
      <c r="H265" s="37">
        <v>2.5</v>
      </c>
      <c r="I265" s="42" t="s">
        <v>338</v>
      </c>
      <c r="J265" s="42" t="s">
        <v>975</v>
      </c>
      <c r="K265" s="42" t="s">
        <v>317</v>
      </c>
      <c r="L265" s="42" t="s">
        <v>317</v>
      </c>
      <c r="M265" s="42" t="s">
        <v>317</v>
      </c>
      <c r="N265" s="42" t="s">
        <v>318</v>
      </c>
      <c r="O265" s="42" t="s">
        <v>365</v>
      </c>
      <c r="P265" s="42" t="s">
        <v>365</v>
      </c>
      <c r="Q265" s="42" t="s">
        <v>320</v>
      </c>
      <c r="R265" s="42" t="s">
        <v>320</v>
      </c>
      <c r="S265" s="42" t="s">
        <v>321</v>
      </c>
      <c r="T265" s="42" t="s">
        <v>344</v>
      </c>
      <c r="U265" s="42" t="s">
        <v>323</v>
      </c>
      <c r="V265" s="52">
        <v>50</v>
      </c>
      <c r="W265" s="42" t="s">
        <v>325</v>
      </c>
      <c r="X265" s="42" t="s">
        <v>801</v>
      </c>
      <c r="Y265" s="42" t="s">
        <v>2</v>
      </c>
      <c r="Z265" s="42" t="s">
        <v>2</v>
      </c>
      <c r="AA265" s="42" t="s">
        <v>346</v>
      </c>
      <c r="AB265" s="42" t="s">
        <v>347</v>
      </c>
      <c r="AC265" s="42" t="s">
        <v>225</v>
      </c>
      <c r="AD265" s="42" t="s">
        <v>225</v>
      </c>
      <c r="AE265" s="42" t="s">
        <v>382</v>
      </c>
      <c r="AF265" s="42" t="s">
        <v>382</v>
      </c>
      <c r="AG265" s="42">
        <v>20</v>
      </c>
      <c r="AH265" s="42" t="s">
        <v>350</v>
      </c>
      <c r="AI265" s="42">
        <v>0</v>
      </c>
      <c r="AJ265" s="42" t="s">
        <v>351</v>
      </c>
      <c r="AK265" s="42">
        <v>0</v>
      </c>
      <c r="AL265" s="42">
        <v>600</v>
      </c>
      <c r="AM265" s="42" t="s">
        <v>332</v>
      </c>
      <c r="AN265" s="42" t="s">
        <v>352</v>
      </c>
      <c r="AO265" s="42">
        <v>400</v>
      </c>
      <c r="AP265" s="42" t="s">
        <v>384</v>
      </c>
      <c r="AQ265" s="42">
        <v>600</v>
      </c>
      <c r="AR265" s="42">
        <v>2</v>
      </c>
      <c r="AS265" s="42">
        <v>600</v>
      </c>
      <c r="AT265" s="42">
        <v>24</v>
      </c>
      <c r="AU265" s="42" t="s">
        <v>327</v>
      </c>
      <c r="AV265" s="42" t="s">
        <v>327</v>
      </c>
      <c r="AW265" s="42" t="s">
        <v>327</v>
      </c>
      <c r="AX265" s="42">
        <v>0</v>
      </c>
      <c r="AY265" s="42" t="s">
        <v>327</v>
      </c>
      <c r="AZ265" s="51">
        <v>25.5</v>
      </c>
      <c r="BA265" s="42">
        <v>0</v>
      </c>
      <c r="BB265" s="42">
        <v>1</v>
      </c>
      <c r="BC265" s="42" t="s">
        <v>346</v>
      </c>
      <c r="BD265" s="49" t="s">
        <v>1355</v>
      </c>
      <c r="BE265" s="49">
        <v>0</v>
      </c>
      <c r="BF265" s="42">
        <v>0</v>
      </c>
      <c r="BG265" s="42"/>
      <c r="BH265" s="42">
        <v>0</v>
      </c>
      <c r="BI265" s="42" t="s">
        <v>357</v>
      </c>
      <c r="BJ265" s="42" t="s">
        <v>358</v>
      </c>
      <c r="BK265" s="57">
        <v>44778</v>
      </c>
      <c r="BL265" s="42" t="s">
        <v>317</v>
      </c>
      <c r="BM265" s="42" t="s">
        <v>317</v>
      </c>
      <c r="BN265" s="42"/>
      <c r="BO265" s="42"/>
      <c r="BP265" s="42" t="s">
        <v>359</v>
      </c>
      <c r="BQ265" s="42" t="s">
        <v>359</v>
      </c>
      <c r="BR265" s="42" t="s">
        <v>359</v>
      </c>
      <c r="BS265" s="42"/>
      <c r="BT265" s="42" t="s">
        <v>360</v>
      </c>
      <c r="BU265" s="42" t="s">
        <v>317</v>
      </c>
      <c r="BV265" s="42" t="s">
        <v>317</v>
      </c>
      <c r="BW265" s="42"/>
      <c r="BX265" s="42"/>
      <c r="BY265" s="42" t="s">
        <v>353</v>
      </c>
      <c r="BZ265" s="42" t="s">
        <v>353</v>
      </c>
      <c r="CA265" s="42"/>
      <c r="CB265" s="42" t="s">
        <v>353</v>
      </c>
      <c r="CC265" s="42"/>
      <c r="CD265" s="42"/>
      <c r="CE265" s="42"/>
      <c r="CF265" s="42"/>
      <c r="CG265" s="26" t="s">
        <v>1353</v>
      </c>
    </row>
    <row r="266" hidden="1" spans="1:85">
      <c r="A266" s="39">
        <v>604</v>
      </c>
      <c r="B266" s="42" t="s">
        <v>1356</v>
      </c>
      <c r="C266" s="46" t="s">
        <v>1357</v>
      </c>
      <c r="D266" s="42" t="s">
        <v>1358</v>
      </c>
      <c r="E266" s="43">
        <v>28.237</v>
      </c>
      <c r="F266" s="43">
        <v>-12.5699</v>
      </c>
      <c r="G266" s="42" t="s">
        <v>337</v>
      </c>
      <c r="H266" s="37">
        <v>2</v>
      </c>
      <c r="I266" s="42" t="s">
        <v>338</v>
      </c>
      <c r="J266" s="42" t="s">
        <v>908</v>
      </c>
      <c r="K266" s="42" t="s">
        <v>317</v>
      </c>
      <c r="L266" s="42" t="s">
        <v>317</v>
      </c>
      <c r="M266" s="42" t="s">
        <v>317</v>
      </c>
      <c r="N266" s="42" t="s">
        <v>402</v>
      </c>
      <c r="O266" s="42" t="s">
        <v>319</v>
      </c>
      <c r="P266" s="42" t="s">
        <v>319</v>
      </c>
      <c r="Q266" s="42"/>
      <c r="R266" s="42" t="s">
        <v>320</v>
      </c>
      <c r="S266" s="42" t="s">
        <v>321</v>
      </c>
      <c r="T266" s="42" t="s">
        <v>344</v>
      </c>
      <c r="U266" s="42" t="s">
        <v>323</v>
      </c>
      <c r="V266" s="52">
        <v>36</v>
      </c>
      <c r="W266" s="42" t="s">
        <v>366</v>
      </c>
      <c r="X266" s="42" t="s">
        <v>801</v>
      </c>
      <c r="Y266" s="42" t="s">
        <v>2</v>
      </c>
      <c r="Z266" s="42" t="s">
        <v>2</v>
      </c>
      <c r="AA266" s="42" t="s">
        <v>328</v>
      </c>
      <c r="AB266" s="42" t="s">
        <v>347</v>
      </c>
      <c r="AC266" s="42" t="s">
        <v>225</v>
      </c>
      <c r="AD266" s="42" t="s">
        <v>225</v>
      </c>
      <c r="AE266" s="42" t="s">
        <v>1002</v>
      </c>
      <c r="AF266" s="42" t="s">
        <v>1002</v>
      </c>
      <c r="AG266" s="42">
        <v>20</v>
      </c>
      <c r="AH266" s="42" t="s">
        <v>1003</v>
      </c>
      <c r="AI266" s="42">
        <v>0</v>
      </c>
      <c r="AJ266" s="42" t="s">
        <v>351</v>
      </c>
      <c r="AK266" s="42">
        <v>0</v>
      </c>
      <c r="AL266" s="42">
        <v>600</v>
      </c>
      <c r="AM266" s="42" t="s">
        <v>332</v>
      </c>
      <c r="AN266" s="42" t="s">
        <v>352</v>
      </c>
      <c r="AO266" s="42">
        <v>400</v>
      </c>
      <c r="AP266" s="42" t="s">
        <v>439</v>
      </c>
      <c r="AQ266" s="42">
        <v>600</v>
      </c>
      <c r="AR266" s="42">
        <v>2</v>
      </c>
      <c r="AS266" s="42">
        <v>600</v>
      </c>
      <c r="AT266" s="42">
        <v>24</v>
      </c>
      <c r="AU266" s="42" t="s">
        <v>385</v>
      </c>
      <c r="AV266" s="42" t="s">
        <v>385</v>
      </c>
      <c r="AW266" s="42">
        <v>18000</v>
      </c>
      <c r="AX266" s="42">
        <v>18000</v>
      </c>
      <c r="AY266" s="42">
        <v>2</v>
      </c>
      <c r="AZ266" s="51">
        <v>71.465</v>
      </c>
      <c r="BA266" s="42">
        <v>0</v>
      </c>
      <c r="BB266" s="42">
        <v>1</v>
      </c>
      <c r="BC266" s="42" t="s">
        <v>525</v>
      </c>
      <c r="BD266" s="49">
        <v>0</v>
      </c>
      <c r="BE266" s="49" t="s">
        <v>1356</v>
      </c>
      <c r="BF266" s="42" t="s">
        <v>356</v>
      </c>
      <c r="BG266" s="42"/>
      <c r="BH266" s="42">
        <v>0</v>
      </c>
      <c r="BI266" s="42" t="s">
        <v>357</v>
      </c>
      <c r="BJ266" s="42" t="s">
        <v>358</v>
      </c>
      <c r="BK266" s="57">
        <v>44778</v>
      </c>
      <c r="BL266" s="42" t="s">
        <v>317</v>
      </c>
      <c r="BM266" s="42" t="s">
        <v>317</v>
      </c>
      <c r="BN266" s="42"/>
      <c r="BO266" s="42"/>
      <c r="BP266" s="42" t="s">
        <v>359</v>
      </c>
      <c r="BQ266" s="42" t="s">
        <v>359</v>
      </c>
      <c r="BR266" s="42" t="s">
        <v>359</v>
      </c>
      <c r="BS266" s="42"/>
      <c r="BT266" s="42" t="s">
        <v>360</v>
      </c>
      <c r="BU266" s="42" t="s">
        <v>317</v>
      </c>
      <c r="BV266" s="42" t="s">
        <v>317</v>
      </c>
      <c r="BW266" s="42"/>
      <c r="BX266" s="42"/>
      <c r="BY266" s="42" t="s">
        <v>353</v>
      </c>
      <c r="BZ266" s="42" t="s">
        <v>353</v>
      </c>
      <c r="CA266" s="42"/>
      <c r="CB266" s="42" t="s">
        <v>353</v>
      </c>
      <c r="CC266" s="42"/>
      <c r="CD266" s="42"/>
      <c r="CE266" s="42"/>
      <c r="CF266" s="42"/>
      <c r="CG266" s="26" t="s">
        <v>1357</v>
      </c>
    </row>
    <row r="267" hidden="1" spans="1:85">
      <c r="A267" s="39">
        <v>1142</v>
      </c>
      <c r="B267" s="42" t="s">
        <v>1359</v>
      </c>
      <c r="C267" s="46" t="s">
        <v>1360</v>
      </c>
      <c r="D267" s="62" t="s">
        <v>1361</v>
      </c>
      <c r="E267" s="43">
        <v>28.2404</v>
      </c>
      <c r="F267" s="43">
        <v>-12.5211</v>
      </c>
      <c r="G267" s="42" t="s">
        <v>337</v>
      </c>
      <c r="H267" s="37">
        <v>2</v>
      </c>
      <c r="I267" s="42" t="s">
        <v>338</v>
      </c>
      <c r="J267" s="42" t="s">
        <v>619</v>
      </c>
      <c r="K267" s="42" t="s">
        <v>317</v>
      </c>
      <c r="L267" s="42" t="s">
        <v>317</v>
      </c>
      <c r="M267" s="42" t="s">
        <v>317</v>
      </c>
      <c r="N267" s="42" t="s">
        <v>402</v>
      </c>
      <c r="O267" s="42" t="s">
        <v>365</v>
      </c>
      <c r="P267" s="42" t="s">
        <v>365</v>
      </c>
      <c r="Q267" s="42" t="s">
        <v>320</v>
      </c>
      <c r="R267" s="42" t="s">
        <v>320</v>
      </c>
      <c r="S267" s="42" t="s">
        <v>321</v>
      </c>
      <c r="T267" s="42" t="s">
        <v>782</v>
      </c>
      <c r="U267" s="42" t="s">
        <v>323</v>
      </c>
      <c r="V267" s="52">
        <v>50</v>
      </c>
      <c r="W267" s="42" t="s">
        <v>325</v>
      </c>
      <c r="X267" s="42" t="s">
        <v>620</v>
      </c>
      <c r="Y267" s="42" t="s">
        <v>2</v>
      </c>
      <c r="Z267" s="42" t="s">
        <v>2</v>
      </c>
      <c r="AA267" s="42" t="s">
        <v>346</v>
      </c>
      <c r="AB267" s="42" t="s">
        <v>347</v>
      </c>
      <c r="AC267" s="42" t="s">
        <v>348</v>
      </c>
      <c r="AD267" s="42" t="s">
        <v>348</v>
      </c>
      <c r="AE267" s="42" t="s">
        <v>706</v>
      </c>
      <c r="AF267" s="42" t="s">
        <v>706</v>
      </c>
      <c r="AG267" s="42">
        <v>16</v>
      </c>
      <c r="AH267" s="42" t="s">
        <v>350</v>
      </c>
      <c r="AI267" s="42">
        <v>0</v>
      </c>
      <c r="AJ267" s="42" t="s">
        <v>351</v>
      </c>
      <c r="AK267" s="42">
        <v>0</v>
      </c>
      <c r="AL267" s="42">
        <v>600</v>
      </c>
      <c r="AM267" s="42" t="s">
        <v>332</v>
      </c>
      <c r="AN267" s="42" t="s">
        <v>352</v>
      </c>
      <c r="AO267" s="42">
        <v>400</v>
      </c>
      <c r="AP267" s="42" t="s">
        <v>384</v>
      </c>
      <c r="AQ267" s="42">
        <v>600</v>
      </c>
      <c r="AR267" s="42">
        <v>2</v>
      </c>
      <c r="AS267" s="42">
        <v>600</v>
      </c>
      <c r="AT267" s="42">
        <v>24</v>
      </c>
      <c r="AU267" s="42" t="s">
        <v>327</v>
      </c>
      <c r="AV267" s="42" t="s">
        <v>327</v>
      </c>
      <c r="AW267" s="42" t="s">
        <v>327</v>
      </c>
      <c r="AX267" s="42">
        <v>0</v>
      </c>
      <c r="AY267" s="42" t="s">
        <v>327</v>
      </c>
      <c r="AZ267" s="51">
        <v>35.5</v>
      </c>
      <c r="BA267" s="42">
        <v>0</v>
      </c>
      <c r="BB267" s="42">
        <v>1</v>
      </c>
      <c r="BC267" s="42" t="s">
        <v>346</v>
      </c>
      <c r="BD267" s="49" t="s">
        <v>1362</v>
      </c>
      <c r="BE267" s="49">
        <v>0</v>
      </c>
      <c r="BF267" s="42">
        <v>0</v>
      </c>
      <c r="BG267" s="42"/>
      <c r="BH267" s="42">
        <v>0</v>
      </c>
      <c r="BI267" s="42" t="s">
        <v>357</v>
      </c>
      <c r="BJ267" s="42" t="s">
        <v>358</v>
      </c>
      <c r="BK267" s="57">
        <v>44778</v>
      </c>
      <c r="BL267" s="42" t="s">
        <v>317</v>
      </c>
      <c r="BM267" s="42" t="s">
        <v>317</v>
      </c>
      <c r="BN267" s="42"/>
      <c r="BO267" s="42"/>
      <c r="BP267" s="42" t="s">
        <v>359</v>
      </c>
      <c r="BQ267" s="42" t="s">
        <v>359</v>
      </c>
      <c r="BR267" s="42" t="s">
        <v>359</v>
      </c>
      <c r="BS267" s="42"/>
      <c r="BT267" s="42" t="s">
        <v>360</v>
      </c>
      <c r="BU267" s="42" t="s">
        <v>317</v>
      </c>
      <c r="BV267" s="42" t="s">
        <v>317</v>
      </c>
      <c r="BW267" s="42"/>
      <c r="BX267" s="42"/>
      <c r="BY267" s="42" t="s">
        <v>353</v>
      </c>
      <c r="BZ267" s="42" t="s">
        <v>353</v>
      </c>
      <c r="CA267" s="42"/>
      <c r="CB267" s="42" t="s">
        <v>353</v>
      </c>
      <c r="CC267" s="42"/>
      <c r="CD267" s="42"/>
      <c r="CE267" s="42"/>
      <c r="CF267" s="42"/>
      <c r="CG267" s="26" t="s">
        <v>1360</v>
      </c>
    </row>
    <row r="268" hidden="1" spans="1:85">
      <c r="A268" s="39">
        <v>46</v>
      </c>
      <c r="B268" s="42" t="s">
        <v>1363</v>
      </c>
      <c r="C268" s="46" t="s">
        <v>1364</v>
      </c>
      <c r="D268" s="42" t="s">
        <v>1365</v>
      </c>
      <c r="E268" s="43">
        <v>28.2339</v>
      </c>
      <c r="F268" s="43">
        <v>-12.77</v>
      </c>
      <c r="G268" s="42" t="s">
        <v>337</v>
      </c>
      <c r="H268" s="37">
        <v>2.5</v>
      </c>
      <c r="I268" s="42" t="s">
        <v>338</v>
      </c>
      <c r="J268" s="42" t="s">
        <v>1141</v>
      </c>
      <c r="K268" s="42" t="s">
        <v>340</v>
      </c>
      <c r="L268" s="42" t="s">
        <v>317</v>
      </c>
      <c r="M268" s="42" t="s">
        <v>317</v>
      </c>
      <c r="N268" s="42" t="s">
        <v>402</v>
      </c>
      <c r="O268" s="42" t="s">
        <v>566</v>
      </c>
      <c r="P268" s="42" t="s">
        <v>566</v>
      </c>
      <c r="Q268" s="42" t="s">
        <v>390</v>
      </c>
      <c r="R268" s="42" t="s">
        <v>320</v>
      </c>
      <c r="S268" s="42" t="s">
        <v>321</v>
      </c>
      <c r="T268" s="42" t="s">
        <v>344</v>
      </c>
      <c r="U268" s="42" t="s">
        <v>323</v>
      </c>
      <c r="V268" s="52">
        <v>36</v>
      </c>
      <c r="W268" s="42" t="s">
        <v>325</v>
      </c>
      <c r="X268" s="42" t="s">
        <v>620</v>
      </c>
      <c r="Y268" s="42" t="s">
        <v>2</v>
      </c>
      <c r="Z268" s="42" t="s">
        <v>2</v>
      </c>
      <c r="AA268" s="42" t="s">
        <v>328</v>
      </c>
      <c r="AB268" s="42" t="s">
        <v>347</v>
      </c>
      <c r="AC268" s="42" t="s">
        <v>348</v>
      </c>
      <c r="AD268" s="42" t="s">
        <v>348</v>
      </c>
      <c r="AE268" s="42" t="s">
        <v>350</v>
      </c>
      <c r="AF268" s="42" t="s">
        <v>350</v>
      </c>
      <c r="AG268" s="42">
        <v>20</v>
      </c>
      <c r="AH268" s="42" t="s">
        <v>350</v>
      </c>
      <c r="AI268" s="42">
        <v>0</v>
      </c>
      <c r="AJ268" s="42" t="s">
        <v>351</v>
      </c>
      <c r="AK268" s="42">
        <v>0</v>
      </c>
      <c r="AL268" s="42">
        <v>600</v>
      </c>
      <c r="AM268" s="42" t="s">
        <v>332</v>
      </c>
      <c r="AN268" s="42" t="s">
        <v>352</v>
      </c>
      <c r="AO268" s="42">
        <v>400</v>
      </c>
      <c r="AP268" s="42" t="s">
        <v>439</v>
      </c>
      <c r="AQ268" s="42">
        <v>600</v>
      </c>
      <c r="AR268" s="42">
        <v>2</v>
      </c>
      <c r="AS268" s="42">
        <v>600</v>
      </c>
      <c r="AT268" s="42">
        <v>24</v>
      </c>
      <c r="AU268" s="42" t="s">
        <v>327</v>
      </c>
      <c r="AV268" s="42" t="s">
        <v>327</v>
      </c>
      <c r="AW268" s="42" t="s">
        <v>327</v>
      </c>
      <c r="AX268" s="42">
        <v>0</v>
      </c>
      <c r="AY268" s="42" t="s">
        <v>327</v>
      </c>
      <c r="AZ268" s="51">
        <v>52.2</v>
      </c>
      <c r="BA268" s="42">
        <v>0</v>
      </c>
      <c r="BB268" s="42">
        <v>1</v>
      </c>
      <c r="BC268" s="42" t="s">
        <v>525</v>
      </c>
      <c r="BD268" s="49">
        <v>0</v>
      </c>
      <c r="BE268" s="49" t="s">
        <v>1363</v>
      </c>
      <c r="BF268" s="42">
        <v>0</v>
      </c>
      <c r="BG268" s="42"/>
      <c r="BH268" s="42">
        <v>0</v>
      </c>
      <c r="BI268" s="42" t="s">
        <v>357</v>
      </c>
      <c r="BJ268" s="42" t="s">
        <v>358</v>
      </c>
      <c r="BK268" s="57">
        <v>44778</v>
      </c>
      <c r="BL268" s="42" t="s">
        <v>317</v>
      </c>
      <c r="BM268" s="42" t="s">
        <v>317</v>
      </c>
      <c r="BN268" s="42"/>
      <c r="BO268" s="42"/>
      <c r="BP268" s="42" t="s">
        <v>359</v>
      </c>
      <c r="BQ268" s="42" t="s">
        <v>359</v>
      </c>
      <c r="BR268" s="42" t="s">
        <v>359</v>
      </c>
      <c r="BS268" s="42"/>
      <c r="BT268" s="42" t="s">
        <v>360</v>
      </c>
      <c r="BU268" s="42" t="s">
        <v>317</v>
      </c>
      <c r="BV268" s="42" t="s">
        <v>317</v>
      </c>
      <c r="BW268" s="42"/>
      <c r="BX268" s="42"/>
      <c r="BY268" s="42" t="s">
        <v>353</v>
      </c>
      <c r="BZ268" s="42" t="s">
        <v>353</v>
      </c>
      <c r="CA268" s="42"/>
      <c r="CB268" s="42" t="s">
        <v>353</v>
      </c>
      <c r="CC268" s="42"/>
      <c r="CD268" s="42"/>
      <c r="CE268" s="42"/>
      <c r="CF268" s="42"/>
      <c r="CG268" s="26" t="s">
        <v>1364</v>
      </c>
    </row>
    <row r="269" hidden="1" spans="1:85">
      <c r="A269" s="34">
        <v>531</v>
      </c>
      <c r="B269" s="42" t="s">
        <v>1366</v>
      </c>
      <c r="C269" s="46" t="s">
        <v>1367</v>
      </c>
      <c r="D269" s="42" t="s">
        <v>1368</v>
      </c>
      <c r="E269" s="43">
        <v>28.1275</v>
      </c>
      <c r="F269" s="43">
        <v>-13.0877</v>
      </c>
      <c r="G269" s="42" t="s">
        <v>337</v>
      </c>
      <c r="H269" s="37">
        <v>2.5</v>
      </c>
      <c r="I269" s="42" t="s">
        <v>338</v>
      </c>
      <c r="J269" s="42" t="s">
        <v>1141</v>
      </c>
      <c r="K269" s="42" t="s">
        <v>317</v>
      </c>
      <c r="L269" s="42" t="s">
        <v>317</v>
      </c>
      <c r="M269" s="42" t="s">
        <v>317</v>
      </c>
      <c r="N269" s="42" t="s">
        <v>318</v>
      </c>
      <c r="O269" s="42" t="s">
        <v>365</v>
      </c>
      <c r="P269" s="42" t="s">
        <v>365</v>
      </c>
      <c r="Q269" s="42" t="s">
        <v>320</v>
      </c>
      <c r="R269" s="42" t="s">
        <v>320</v>
      </c>
      <c r="S269" s="42" t="s">
        <v>321</v>
      </c>
      <c r="T269" s="42" t="s">
        <v>344</v>
      </c>
      <c r="U269" s="42" t="s">
        <v>323</v>
      </c>
      <c r="V269" s="52">
        <v>44</v>
      </c>
      <c r="W269" s="42" t="s">
        <v>325</v>
      </c>
      <c r="X269" s="42" t="s">
        <v>620</v>
      </c>
      <c r="Y269" s="42" t="s">
        <v>2</v>
      </c>
      <c r="Z269" s="42" t="s">
        <v>2</v>
      </c>
      <c r="AA269" s="42" t="s">
        <v>346</v>
      </c>
      <c r="AB269" s="42" t="s">
        <v>347</v>
      </c>
      <c r="AC269" s="42" t="s">
        <v>348</v>
      </c>
      <c r="AD269" s="42" t="s">
        <v>348</v>
      </c>
      <c r="AE269" s="42" t="s">
        <v>350</v>
      </c>
      <c r="AF269" s="42" t="s">
        <v>350</v>
      </c>
      <c r="AG269" s="42">
        <v>20</v>
      </c>
      <c r="AH269" s="42" t="s">
        <v>350</v>
      </c>
      <c r="AI269" s="42">
        <v>0</v>
      </c>
      <c r="AJ269" s="42" t="s">
        <v>351</v>
      </c>
      <c r="AK269" s="42">
        <v>0</v>
      </c>
      <c r="AL269" s="42">
        <v>600</v>
      </c>
      <c r="AM269" s="42" t="s">
        <v>332</v>
      </c>
      <c r="AN269" s="42" t="s">
        <v>352</v>
      </c>
      <c r="AO269" s="42">
        <v>400</v>
      </c>
      <c r="AP269" s="42" t="s">
        <v>384</v>
      </c>
      <c r="AQ269" s="42">
        <v>600</v>
      </c>
      <c r="AR269" s="42">
        <v>2</v>
      </c>
      <c r="AS269" s="42">
        <v>600</v>
      </c>
      <c r="AT269" s="42">
        <v>24</v>
      </c>
      <c r="AU269" s="42" t="s">
        <v>327</v>
      </c>
      <c r="AV269" s="42" t="s">
        <v>327</v>
      </c>
      <c r="AW269" s="42" t="s">
        <v>327</v>
      </c>
      <c r="AX269" s="42">
        <v>0</v>
      </c>
      <c r="AY269" s="42" t="s">
        <v>327</v>
      </c>
      <c r="AZ269" s="51">
        <v>37</v>
      </c>
      <c r="BA269" s="42">
        <v>0</v>
      </c>
      <c r="BB269" s="42">
        <v>1</v>
      </c>
      <c r="BC269" s="42" t="s">
        <v>346</v>
      </c>
      <c r="BD269" s="49" t="s">
        <v>1369</v>
      </c>
      <c r="BE269" s="49">
        <v>0</v>
      </c>
      <c r="BF269" s="42">
        <v>0</v>
      </c>
      <c r="BG269" s="42"/>
      <c r="BH269" s="42">
        <v>0</v>
      </c>
      <c r="BI269" s="42" t="s">
        <v>357</v>
      </c>
      <c r="BJ269" s="42" t="s">
        <v>358</v>
      </c>
      <c r="BK269" s="57">
        <v>44778</v>
      </c>
      <c r="BL269" s="42" t="s">
        <v>317</v>
      </c>
      <c r="BM269" s="42" t="s">
        <v>317</v>
      </c>
      <c r="BN269" s="42"/>
      <c r="BO269" s="42"/>
      <c r="BP269" s="42" t="s">
        <v>359</v>
      </c>
      <c r="BQ269" s="42" t="s">
        <v>359</v>
      </c>
      <c r="BR269" s="42" t="s">
        <v>359</v>
      </c>
      <c r="BS269" s="42"/>
      <c r="BT269" s="42" t="s">
        <v>360</v>
      </c>
      <c r="BU269" s="42" t="s">
        <v>317</v>
      </c>
      <c r="BV269" s="42" t="s">
        <v>317</v>
      </c>
      <c r="BW269" s="42"/>
      <c r="BX269" s="42"/>
      <c r="BY269" s="42" t="s">
        <v>353</v>
      </c>
      <c r="BZ269" s="42" t="s">
        <v>353</v>
      </c>
      <c r="CA269" s="42"/>
      <c r="CB269" s="42" t="s">
        <v>353</v>
      </c>
      <c r="CC269" s="42"/>
      <c r="CD269" s="42"/>
      <c r="CE269" s="42"/>
      <c r="CF269" s="42"/>
      <c r="CG269" s="26" t="s">
        <v>1367</v>
      </c>
    </row>
    <row r="270" hidden="1" spans="1:85">
      <c r="A270" s="34">
        <v>1521</v>
      </c>
      <c r="B270" s="42" t="s">
        <v>1370</v>
      </c>
      <c r="C270" s="46" t="s">
        <v>1371</v>
      </c>
      <c r="D270" s="42" t="s">
        <v>1372</v>
      </c>
      <c r="E270" s="43">
        <v>28.2084</v>
      </c>
      <c r="F270" s="43">
        <v>-12.8061</v>
      </c>
      <c r="G270" s="42" t="s">
        <v>337</v>
      </c>
      <c r="H270" s="37">
        <v>2.5</v>
      </c>
      <c r="I270" s="42" t="s">
        <v>338</v>
      </c>
      <c r="J270" s="42" t="s">
        <v>1141</v>
      </c>
      <c r="K270" s="42" t="s">
        <v>340</v>
      </c>
      <c r="L270" s="42" t="s">
        <v>317</v>
      </c>
      <c r="M270" s="42" t="s">
        <v>317</v>
      </c>
      <c r="N270" s="42" t="s">
        <v>341</v>
      </c>
      <c r="O270" s="42" t="s">
        <v>566</v>
      </c>
      <c r="P270" s="42" t="s">
        <v>566</v>
      </c>
      <c r="Q270" s="42" t="s">
        <v>320</v>
      </c>
      <c r="R270" s="42" t="s">
        <v>320</v>
      </c>
      <c r="S270" s="42" t="s">
        <v>321</v>
      </c>
      <c r="T270" s="42" t="s">
        <v>344</v>
      </c>
      <c r="U270" s="42" t="s">
        <v>323</v>
      </c>
      <c r="V270" s="52">
        <v>36</v>
      </c>
      <c r="W270" s="42" t="s">
        <v>366</v>
      </c>
      <c r="X270" s="42" t="s">
        <v>620</v>
      </c>
      <c r="Y270" s="42" t="s">
        <v>2</v>
      </c>
      <c r="Z270" s="42" t="s">
        <v>2</v>
      </c>
      <c r="AA270" s="42" t="s">
        <v>328</v>
      </c>
      <c r="AB270" s="42" t="s">
        <v>347</v>
      </c>
      <c r="AC270" s="42" t="s">
        <v>348</v>
      </c>
      <c r="AD270" s="42" t="s">
        <v>348</v>
      </c>
      <c r="AE270" s="42" t="s">
        <v>561</v>
      </c>
      <c r="AF270" s="42" t="s">
        <v>561</v>
      </c>
      <c r="AG270" s="42">
        <v>20</v>
      </c>
      <c r="AH270" s="42" t="s">
        <v>350</v>
      </c>
      <c r="AI270" s="42">
        <v>0</v>
      </c>
      <c r="AJ270" s="42" t="s">
        <v>351</v>
      </c>
      <c r="AK270" s="42">
        <v>0</v>
      </c>
      <c r="AL270" s="42">
        <v>600</v>
      </c>
      <c r="AM270" s="42" t="s">
        <v>332</v>
      </c>
      <c r="AN270" s="42" t="s">
        <v>352</v>
      </c>
      <c r="AO270" s="42">
        <v>400</v>
      </c>
      <c r="AP270" s="42" t="s">
        <v>439</v>
      </c>
      <c r="AQ270" s="42">
        <v>600</v>
      </c>
      <c r="AR270" s="42">
        <v>2</v>
      </c>
      <c r="AS270" s="42">
        <v>600</v>
      </c>
      <c r="AT270" s="42">
        <v>24</v>
      </c>
      <c r="AU270" s="42" t="s">
        <v>385</v>
      </c>
      <c r="AV270" s="42" t="s">
        <v>385</v>
      </c>
      <c r="AW270" s="42">
        <v>18000</v>
      </c>
      <c r="AX270" s="42">
        <v>18000</v>
      </c>
      <c r="AY270" s="42">
        <v>2</v>
      </c>
      <c r="AZ270" s="51">
        <v>75.221</v>
      </c>
      <c r="BA270" s="42">
        <v>0</v>
      </c>
      <c r="BB270" s="42">
        <v>1</v>
      </c>
      <c r="BC270" s="42" t="s">
        <v>525</v>
      </c>
      <c r="BD270" s="49">
        <v>0</v>
      </c>
      <c r="BE270" s="49" t="s">
        <v>1370</v>
      </c>
      <c r="BF270" s="42">
        <v>0</v>
      </c>
      <c r="BG270" s="42"/>
      <c r="BH270" s="42">
        <v>0</v>
      </c>
      <c r="BI270" s="42" t="s">
        <v>357</v>
      </c>
      <c r="BJ270" s="42" t="s">
        <v>358</v>
      </c>
      <c r="BK270" s="57">
        <v>44778</v>
      </c>
      <c r="BL270" s="42" t="s">
        <v>317</v>
      </c>
      <c r="BM270" s="42" t="s">
        <v>317</v>
      </c>
      <c r="BN270" s="42"/>
      <c r="BO270" s="42"/>
      <c r="BP270" s="42" t="s">
        <v>359</v>
      </c>
      <c r="BQ270" s="42" t="s">
        <v>359</v>
      </c>
      <c r="BR270" s="42" t="s">
        <v>359</v>
      </c>
      <c r="BS270" s="42"/>
      <c r="BT270" s="42" t="s">
        <v>360</v>
      </c>
      <c r="BU270" s="42" t="s">
        <v>317</v>
      </c>
      <c r="BV270" s="42" t="s">
        <v>317</v>
      </c>
      <c r="BW270" s="42"/>
      <c r="BX270" s="42"/>
      <c r="BY270" s="42" t="s">
        <v>353</v>
      </c>
      <c r="BZ270" s="42" t="s">
        <v>353</v>
      </c>
      <c r="CA270" s="42"/>
      <c r="CB270" s="42" t="s">
        <v>353</v>
      </c>
      <c r="CC270" s="42"/>
      <c r="CD270" s="42"/>
      <c r="CE270" s="42"/>
      <c r="CF270" s="42"/>
      <c r="CG270" s="26" t="s">
        <v>1371</v>
      </c>
    </row>
    <row r="271" hidden="1" spans="1:85">
      <c r="A271" s="34">
        <v>379</v>
      </c>
      <c r="B271" s="42" t="s">
        <v>1373</v>
      </c>
      <c r="C271" s="46" t="s">
        <v>1374</v>
      </c>
      <c r="D271" s="42" t="s">
        <v>1375</v>
      </c>
      <c r="E271" s="43">
        <v>28.2201</v>
      </c>
      <c r="F271" s="43">
        <v>-12.8252</v>
      </c>
      <c r="G271" s="42" t="s">
        <v>337</v>
      </c>
      <c r="H271" s="37">
        <v>1.8</v>
      </c>
      <c r="I271" s="42" t="s">
        <v>338</v>
      </c>
      <c r="J271" s="42" t="s">
        <v>1141</v>
      </c>
      <c r="K271" s="42" t="s">
        <v>340</v>
      </c>
      <c r="L271" s="42" t="s">
        <v>317</v>
      </c>
      <c r="M271" s="42" t="s">
        <v>317</v>
      </c>
      <c r="N271" s="42" t="s">
        <v>341</v>
      </c>
      <c r="O271" s="42" t="s">
        <v>566</v>
      </c>
      <c r="P271" s="42" t="s">
        <v>566</v>
      </c>
      <c r="Q271" s="42" t="s">
        <v>320</v>
      </c>
      <c r="R271" s="42" t="s">
        <v>320</v>
      </c>
      <c r="S271" s="42" t="s">
        <v>321</v>
      </c>
      <c r="T271" s="42" t="s">
        <v>344</v>
      </c>
      <c r="U271" s="42" t="s">
        <v>323</v>
      </c>
      <c r="V271" s="52">
        <v>35</v>
      </c>
      <c r="W271" s="42" t="s">
        <v>366</v>
      </c>
      <c r="X271" s="42" t="s">
        <v>620</v>
      </c>
      <c r="Y271" s="42" t="s">
        <v>2</v>
      </c>
      <c r="Z271" s="42" t="s">
        <v>2</v>
      </c>
      <c r="AA271" s="42" t="s">
        <v>328</v>
      </c>
      <c r="AB271" s="42" t="s">
        <v>347</v>
      </c>
      <c r="AC271" s="42" t="s">
        <v>348</v>
      </c>
      <c r="AD271" s="42" t="s">
        <v>348</v>
      </c>
      <c r="AE271" s="42" t="s">
        <v>561</v>
      </c>
      <c r="AF271" s="42" t="s">
        <v>561</v>
      </c>
      <c r="AG271" s="42">
        <v>15</v>
      </c>
      <c r="AH271" s="42" t="s">
        <v>350</v>
      </c>
      <c r="AI271" s="42">
        <v>0</v>
      </c>
      <c r="AJ271" s="42" t="s">
        <v>351</v>
      </c>
      <c r="AK271" s="42">
        <v>0</v>
      </c>
      <c r="AL271" s="42">
        <v>600</v>
      </c>
      <c r="AM271" s="42" t="s">
        <v>332</v>
      </c>
      <c r="AN271" s="42" t="s">
        <v>352</v>
      </c>
      <c r="AO271" s="42">
        <v>400</v>
      </c>
      <c r="AP271" s="42" t="s">
        <v>439</v>
      </c>
      <c r="AQ271" s="42">
        <v>600</v>
      </c>
      <c r="AR271" s="42">
        <v>2</v>
      </c>
      <c r="AS271" s="42">
        <v>600</v>
      </c>
      <c r="AT271" s="42">
        <v>24</v>
      </c>
      <c r="AU271" s="42" t="s">
        <v>385</v>
      </c>
      <c r="AV271" s="42" t="s">
        <v>385</v>
      </c>
      <c r="AW271" s="42">
        <v>18000</v>
      </c>
      <c r="AX271" s="42">
        <v>18000</v>
      </c>
      <c r="AY271" s="42">
        <v>2</v>
      </c>
      <c r="AZ271" s="51">
        <v>48.9</v>
      </c>
      <c r="BA271" s="42">
        <v>0</v>
      </c>
      <c r="BB271" s="42">
        <v>1</v>
      </c>
      <c r="BC271" s="42" t="s">
        <v>525</v>
      </c>
      <c r="BD271" s="49">
        <v>0</v>
      </c>
      <c r="BE271" s="49" t="s">
        <v>1373</v>
      </c>
      <c r="BF271" s="42">
        <v>0</v>
      </c>
      <c r="BG271" s="42"/>
      <c r="BH271" s="42">
        <v>0</v>
      </c>
      <c r="BI271" s="42" t="s">
        <v>357</v>
      </c>
      <c r="BJ271" s="42" t="s">
        <v>358</v>
      </c>
      <c r="BK271" s="57">
        <v>44778</v>
      </c>
      <c r="BL271" s="42" t="s">
        <v>317</v>
      </c>
      <c r="BM271" s="42" t="s">
        <v>317</v>
      </c>
      <c r="BN271" s="42"/>
      <c r="BO271" s="42"/>
      <c r="BP271" s="42" t="s">
        <v>359</v>
      </c>
      <c r="BQ271" s="42" t="s">
        <v>359</v>
      </c>
      <c r="BR271" s="42" t="s">
        <v>359</v>
      </c>
      <c r="BS271" s="42"/>
      <c r="BT271" s="42" t="s">
        <v>360</v>
      </c>
      <c r="BU271" s="42" t="s">
        <v>317</v>
      </c>
      <c r="BV271" s="42" t="s">
        <v>317</v>
      </c>
      <c r="BW271" s="42"/>
      <c r="BX271" s="42"/>
      <c r="BY271" s="42" t="s">
        <v>353</v>
      </c>
      <c r="BZ271" s="42" t="s">
        <v>353</v>
      </c>
      <c r="CA271" s="42"/>
      <c r="CB271" s="42" t="s">
        <v>353</v>
      </c>
      <c r="CC271" s="42"/>
      <c r="CD271" s="42"/>
      <c r="CE271" s="42"/>
      <c r="CF271" s="42"/>
      <c r="CG271" s="26" t="s">
        <v>1374</v>
      </c>
    </row>
    <row r="272" hidden="1" spans="1:85">
      <c r="A272" s="39">
        <v>98</v>
      </c>
      <c r="B272" s="42" t="s">
        <v>1376</v>
      </c>
      <c r="C272" s="46" t="s">
        <v>1377</v>
      </c>
      <c r="D272" s="42" t="s">
        <v>975</v>
      </c>
      <c r="E272" s="43">
        <v>28.0715</v>
      </c>
      <c r="F272" s="43">
        <v>-12.6297</v>
      </c>
      <c r="G272" s="42" t="s">
        <v>337</v>
      </c>
      <c r="H272" s="37">
        <v>2.5</v>
      </c>
      <c r="I272" s="42" t="s">
        <v>338</v>
      </c>
      <c r="J272" s="42" t="s">
        <v>975</v>
      </c>
      <c r="K272" s="42" t="s">
        <v>317</v>
      </c>
      <c r="L272" s="42" t="s">
        <v>317</v>
      </c>
      <c r="M272" s="42" t="s">
        <v>317</v>
      </c>
      <c r="N272" s="42" t="s">
        <v>402</v>
      </c>
      <c r="O272" s="42" t="s">
        <v>365</v>
      </c>
      <c r="P272" s="42" t="s">
        <v>365</v>
      </c>
      <c r="Q272" s="42" t="s">
        <v>320</v>
      </c>
      <c r="R272" s="42" t="s">
        <v>320</v>
      </c>
      <c r="S272" s="42" t="s">
        <v>321</v>
      </c>
      <c r="T272" s="42" t="s">
        <v>344</v>
      </c>
      <c r="U272" s="42" t="s">
        <v>323</v>
      </c>
      <c r="V272" s="52">
        <v>50</v>
      </c>
      <c r="W272" s="42" t="s">
        <v>325</v>
      </c>
      <c r="X272" s="42" t="s">
        <v>801</v>
      </c>
      <c r="Y272" s="42" t="s">
        <v>2</v>
      </c>
      <c r="Z272" s="42" t="s">
        <v>2</v>
      </c>
      <c r="AA272" s="42" t="s">
        <v>346</v>
      </c>
      <c r="AB272" s="42" t="s">
        <v>347</v>
      </c>
      <c r="AC272" s="42" t="s">
        <v>225</v>
      </c>
      <c r="AD272" s="42" t="s">
        <v>225</v>
      </c>
      <c r="AE272" s="42" t="s">
        <v>382</v>
      </c>
      <c r="AF272" s="42" t="s">
        <v>382</v>
      </c>
      <c r="AG272" s="42">
        <v>20</v>
      </c>
      <c r="AH272" s="42" t="s">
        <v>350</v>
      </c>
      <c r="AI272" s="42">
        <v>0</v>
      </c>
      <c r="AJ272" s="42" t="s">
        <v>351</v>
      </c>
      <c r="AK272" s="42">
        <v>0</v>
      </c>
      <c r="AL272" s="42">
        <v>600</v>
      </c>
      <c r="AM272" s="42" t="s">
        <v>332</v>
      </c>
      <c r="AN272" s="42" t="s">
        <v>352</v>
      </c>
      <c r="AO272" s="42">
        <v>400</v>
      </c>
      <c r="AP272" s="42" t="s">
        <v>384</v>
      </c>
      <c r="AQ272" s="42">
        <v>600</v>
      </c>
      <c r="AR272" s="42">
        <v>2</v>
      </c>
      <c r="AS272" s="42">
        <v>600</v>
      </c>
      <c r="AT272" s="42">
        <v>24</v>
      </c>
      <c r="AU272" s="42" t="s">
        <v>327</v>
      </c>
      <c r="AV272" s="42" t="s">
        <v>327</v>
      </c>
      <c r="AW272" s="42" t="s">
        <v>327</v>
      </c>
      <c r="AX272" s="42">
        <v>0</v>
      </c>
      <c r="AY272" s="42" t="s">
        <v>327</v>
      </c>
      <c r="AZ272" s="51">
        <v>40.1</v>
      </c>
      <c r="BA272" s="42">
        <v>0</v>
      </c>
      <c r="BB272" s="42">
        <v>1</v>
      </c>
      <c r="BC272" s="42" t="s">
        <v>346</v>
      </c>
      <c r="BD272" s="49" t="s">
        <v>1376</v>
      </c>
      <c r="BE272" s="49">
        <v>0</v>
      </c>
      <c r="BF272" s="42">
        <v>0</v>
      </c>
      <c r="BG272" s="42"/>
      <c r="BH272" s="42">
        <v>0</v>
      </c>
      <c r="BI272" s="42" t="s">
        <v>357</v>
      </c>
      <c r="BJ272" s="42" t="s">
        <v>358</v>
      </c>
      <c r="BK272" s="57">
        <v>44778</v>
      </c>
      <c r="BL272" s="42" t="s">
        <v>317</v>
      </c>
      <c r="BM272" s="42" t="s">
        <v>317</v>
      </c>
      <c r="BN272" s="42"/>
      <c r="BO272" s="42"/>
      <c r="BP272" s="42" t="s">
        <v>359</v>
      </c>
      <c r="BQ272" s="42" t="s">
        <v>359</v>
      </c>
      <c r="BR272" s="42" t="s">
        <v>359</v>
      </c>
      <c r="BS272" s="42"/>
      <c r="BT272" s="42" t="s">
        <v>360</v>
      </c>
      <c r="BU272" s="42" t="s">
        <v>317</v>
      </c>
      <c r="BV272" s="42" t="s">
        <v>317</v>
      </c>
      <c r="BW272" s="42"/>
      <c r="BX272" s="42"/>
      <c r="BY272" s="42" t="s">
        <v>353</v>
      </c>
      <c r="BZ272" s="42" t="s">
        <v>353</v>
      </c>
      <c r="CA272" s="42"/>
      <c r="CB272" s="42" t="s">
        <v>353</v>
      </c>
      <c r="CC272" s="42"/>
      <c r="CD272" s="42"/>
      <c r="CE272" s="42"/>
      <c r="CF272" s="42"/>
      <c r="CG272" s="26" t="s">
        <v>1377</v>
      </c>
    </row>
    <row r="273" hidden="1" spans="1:85">
      <c r="A273" s="34">
        <v>1403</v>
      </c>
      <c r="B273" s="42" t="s">
        <v>1378</v>
      </c>
      <c r="C273" s="46" t="s">
        <v>1379</v>
      </c>
      <c r="D273" s="42" t="s">
        <v>1380</v>
      </c>
      <c r="E273" s="43">
        <v>28.2436</v>
      </c>
      <c r="F273" s="43">
        <v>-12.8535</v>
      </c>
      <c r="G273" s="42" t="s">
        <v>337</v>
      </c>
      <c r="H273" s="37">
        <v>1.8</v>
      </c>
      <c r="I273" s="42" t="s">
        <v>338</v>
      </c>
      <c r="J273" s="42" t="s">
        <v>1141</v>
      </c>
      <c r="K273" s="42" t="s">
        <v>317</v>
      </c>
      <c r="L273" s="42" t="s">
        <v>317</v>
      </c>
      <c r="M273" s="42" t="s">
        <v>317</v>
      </c>
      <c r="N273" s="42" t="s">
        <v>402</v>
      </c>
      <c r="O273" s="42" t="s">
        <v>566</v>
      </c>
      <c r="P273" s="42" t="s">
        <v>566</v>
      </c>
      <c r="Q273" s="42" t="s">
        <v>320</v>
      </c>
      <c r="R273" s="42" t="s">
        <v>320</v>
      </c>
      <c r="S273" s="42" t="s">
        <v>321</v>
      </c>
      <c r="T273" s="42" t="s">
        <v>344</v>
      </c>
      <c r="U273" s="42" t="s">
        <v>323</v>
      </c>
      <c r="V273" s="52">
        <v>36</v>
      </c>
      <c r="W273" s="42" t="s">
        <v>325</v>
      </c>
      <c r="X273" s="42" t="s">
        <v>620</v>
      </c>
      <c r="Y273" s="42" t="s">
        <v>2</v>
      </c>
      <c r="Z273" s="42" t="s">
        <v>2</v>
      </c>
      <c r="AA273" s="42" t="s">
        <v>328</v>
      </c>
      <c r="AB273" s="42" t="s">
        <v>347</v>
      </c>
      <c r="AC273" s="42" t="s">
        <v>348</v>
      </c>
      <c r="AD273" s="42" t="s">
        <v>348</v>
      </c>
      <c r="AE273" s="42" t="s">
        <v>654</v>
      </c>
      <c r="AF273" s="42" t="s">
        <v>655</v>
      </c>
      <c r="AG273" s="42">
        <v>15</v>
      </c>
      <c r="AH273" s="42" t="s">
        <v>350</v>
      </c>
      <c r="AI273" s="42">
        <v>0</v>
      </c>
      <c r="AJ273" s="42" t="s">
        <v>351</v>
      </c>
      <c r="AK273" s="42">
        <v>0</v>
      </c>
      <c r="AL273" s="42">
        <v>600</v>
      </c>
      <c r="AM273" s="42" t="s">
        <v>332</v>
      </c>
      <c r="AN273" s="42" t="s">
        <v>352</v>
      </c>
      <c r="AO273" s="42">
        <v>400</v>
      </c>
      <c r="AP273" s="42" t="s">
        <v>439</v>
      </c>
      <c r="AQ273" s="42">
        <v>600</v>
      </c>
      <c r="AR273" s="42">
        <v>2</v>
      </c>
      <c r="AS273" s="42">
        <v>600</v>
      </c>
      <c r="AT273" s="42">
        <v>24</v>
      </c>
      <c r="AU273" s="42" t="s">
        <v>327</v>
      </c>
      <c r="AV273" s="42" t="s">
        <v>327</v>
      </c>
      <c r="AW273" s="42" t="s">
        <v>327</v>
      </c>
      <c r="AX273" s="42">
        <v>0</v>
      </c>
      <c r="AY273" s="42" t="s">
        <v>327</v>
      </c>
      <c r="AZ273" s="51">
        <v>132</v>
      </c>
      <c r="BA273" s="42">
        <v>0</v>
      </c>
      <c r="BB273" s="42">
        <v>2</v>
      </c>
      <c r="BC273" s="42" t="s">
        <v>375</v>
      </c>
      <c r="BD273" s="49" t="s">
        <v>1381</v>
      </c>
      <c r="BE273" s="49" t="s">
        <v>1378</v>
      </c>
      <c r="BF273" s="42">
        <v>0</v>
      </c>
      <c r="BG273" s="42"/>
      <c r="BH273" s="42">
        <v>0</v>
      </c>
      <c r="BI273" s="42" t="s">
        <v>357</v>
      </c>
      <c r="BJ273" s="42" t="s">
        <v>358</v>
      </c>
      <c r="BK273" s="57">
        <v>44778</v>
      </c>
      <c r="BL273" s="42" t="s">
        <v>317</v>
      </c>
      <c r="BM273" s="42" t="s">
        <v>317</v>
      </c>
      <c r="BN273" s="42"/>
      <c r="BO273" s="42"/>
      <c r="BP273" s="42" t="s">
        <v>359</v>
      </c>
      <c r="BQ273" s="42" t="s">
        <v>359</v>
      </c>
      <c r="BR273" s="42" t="s">
        <v>359</v>
      </c>
      <c r="BS273" s="42"/>
      <c r="BT273" s="42" t="s">
        <v>360</v>
      </c>
      <c r="BU273" s="42" t="s">
        <v>317</v>
      </c>
      <c r="BV273" s="42" t="s">
        <v>317</v>
      </c>
      <c r="BW273" s="42"/>
      <c r="BX273" s="42"/>
      <c r="BY273" s="42" t="s">
        <v>353</v>
      </c>
      <c r="BZ273" s="42" t="s">
        <v>353</v>
      </c>
      <c r="CA273" s="42"/>
      <c r="CB273" s="42" t="s">
        <v>353</v>
      </c>
      <c r="CC273" s="42"/>
      <c r="CD273" s="42"/>
      <c r="CE273" s="42"/>
      <c r="CF273" s="42"/>
      <c r="CG273" s="26" t="s">
        <v>1379</v>
      </c>
    </row>
    <row r="274" hidden="1" spans="1:85">
      <c r="A274" s="39">
        <v>1480</v>
      </c>
      <c r="B274" s="42" t="s">
        <v>1382</v>
      </c>
      <c r="C274" s="46" t="s">
        <v>1383</v>
      </c>
      <c r="D274" s="42" t="s">
        <v>1384</v>
      </c>
      <c r="E274" s="43">
        <v>28.6322</v>
      </c>
      <c r="F274" s="43">
        <v>-12.947</v>
      </c>
      <c r="G274" s="42" t="s">
        <v>337</v>
      </c>
      <c r="H274" s="37">
        <v>2.5</v>
      </c>
      <c r="I274" s="42" t="s">
        <v>338</v>
      </c>
      <c r="J274" s="42" t="s">
        <v>1151</v>
      </c>
      <c r="K274" s="42" t="s">
        <v>340</v>
      </c>
      <c r="L274" s="42" t="s">
        <v>340</v>
      </c>
      <c r="M274" s="42" t="s">
        <v>340</v>
      </c>
      <c r="N274" s="42" t="s">
        <v>341</v>
      </c>
      <c r="O274" s="42" t="s">
        <v>566</v>
      </c>
      <c r="P274" s="42" t="s">
        <v>566</v>
      </c>
      <c r="Q274" s="42" t="s">
        <v>320</v>
      </c>
      <c r="R274" s="42" t="s">
        <v>320</v>
      </c>
      <c r="S274" s="42" t="s">
        <v>321</v>
      </c>
      <c r="T274" s="42" t="s">
        <v>344</v>
      </c>
      <c r="U274" s="42" t="s">
        <v>323</v>
      </c>
      <c r="V274" s="52">
        <v>35</v>
      </c>
      <c r="W274" s="42" t="s">
        <v>366</v>
      </c>
      <c r="X274" s="42" t="s">
        <v>345</v>
      </c>
      <c r="Y274" s="42" t="s">
        <v>2</v>
      </c>
      <c r="Z274" s="42" t="s">
        <v>2</v>
      </c>
      <c r="AA274" s="42" t="s">
        <v>328</v>
      </c>
      <c r="AB274" s="42" t="s">
        <v>347</v>
      </c>
      <c r="AC274" s="42" t="s">
        <v>348</v>
      </c>
      <c r="AD274" s="42" t="s">
        <v>348</v>
      </c>
      <c r="AE274" s="42" t="s">
        <v>403</v>
      </c>
      <c r="AF274" s="42" t="s">
        <v>403</v>
      </c>
      <c r="AG274" s="42">
        <v>20</v>
      </c>
      <c r="AH274" s="42" t="s">
        <v>350</v>
      </c>
      <c r="AI274" s="42">
        <v>0</v>
      </c>
      <c r="AJ274" s="42" t="s">
        <v>351</v>
      </c>
      <c r="AK274" s="42">
        <v>0</v>
      </c>
      <c r="AL274" s="42">
        <v>600</v>
      </c>
      <c r="AM274" s="42" t="s">
        <v>332</v>
      </c>
      <c r="AN274" s="42" t="s">
        <v>352</v>
      </c>
      <c r="AO274" s="42">
        <v>400</v>
      </c>
      <c r="AP274" s="42" t="s">
        <v>333</v>
      </c>
      <c r="AQ274" s="42">
        <v>500</v>
      </c>
      <c r="AR274" s="42">
        <v>48</v>
      </c>
      <c r="AS274" s="42">
        <v>100</v>
      </c>
      <c r="AT274" s="42">
        <f>AQ274/AS274</f>
        <v>5</v>
      </c>
      <c r="AU274" s="42" t="s">
        <v>385</v>
      </c>
      <c r="AV274" s="42" t="s">
        <v>385</v>
      </c>
      <c r="AW274" s="42">
        <v>18000</v>
      </c>
      <c r="AX274" s="42">
        <v>18000</v>
      </c>
      <c r="AY274" s="42">
        <v>2</v>
      </c>
      <c r="AZ274" s="51">
        <v>140</v>
      </c>
      <c r="BA274" s="42">
        <v>0</v>
      </c>
      <c r="BB274" s="42">
        <v>2</v>
      </c>
      <c r="BC274" s="42" t="s">
        <v>375</v>
      </c>
      <c r="BD274" s="49" t="s">
        <v>1385</v>
      </c>
      <c r="BE274" s="49" t="s">
        <v>1382</v>
      </c>
      <c r="BF274" s="42" t="s">
        <v>356</v>
      </c>
      <c r="BG274" s="42"/>
      <c r="BH274" s="42">
        <v>0</v>
      </c>
      <c r="BI274" s="42" t="s">
        <v>357</v>
      </c>
      <c r="BJ274" s="42" t="s">
        <v>358</v>
      </c>
      <c r="BK274" s="57">
        <v>44778</v>
      </c>
      <c r="BL274" s="42" t="s">
        <v>340</v>
      </c>
      <c r="BM274" s="42" t="s">
        <v>340</v>
      </c>
      <c r="BN274" s="42"/>
      <c r="BO274" s="42">
        <v>1</v>
      </c>
      <c r="BP274" s="42" t="s">
        <v>359</v>
      </c>
      <c r="BQ274" s="42" t="s">
        <v>359</v>
      </c>
      <c r="BR274" s="42" t="s">
        <v>562</v>
      </c>
      <c r="BS274" s="42"/>
      <c r="BT274" s="42" t="s">
        <v>360</v>
      </c>
      <c r="BU274" s="42" t="s">
        <v>317</v>
      </c>
      <c r="BV274" s="42" t="s">
        <v>317</v>
      </c>
      <c r="BW274" s="42"/>
      <c r="BX274" s="42"/>
      <c r="BY274" s="42" t="s">
        <v>353</v>
      </c>
      <c r="BZ274" s="42" t="s">
        <v>353</v>
      </c>
      <c r="CA274" s="42"/>
      <c r="CB274" s="42" t="s">
        <v>353</v>
      </c>
      <c r="CC274" s="42"/>
      <c r="CD274" s="42"/>
      <c r="CE274" s="42"/>
      <c r="CF274" s="42"/>
      <c r="CG274" s="26" t="s">
        <v>1383</v>
      </c>
    </row>
    <row r="275" hidden="1" spans="1:85">
      <c r="A275" s="34">
        <v>1421</v>
      </c>
      <c r="B275" s="42" t="s">
        <v>1386</v>
      </c>
      <c r="C275" s="46" t="s">
        <v>1387</v>
      </c>
      <c r="D275" s="42" t="s">
        <v>1388</v>
      </c>
      <c r="E275" s="43">
        <v>28.6419</v>
      </c>
      <c r="F275" s="43">
        <v>-12.9702</v>
      </c>
      <c r="G275" s="42" t="s">
        <v>337</v>
      </c>
      <c r="H275" s="37">
        <v>4.5</v>
      </c>
      <c r="I275" s="42" t="s">
        <v>338</v>
      </c>
      <c r="J275" s="42" t="s">
        <v>1151</v>
      </c>
      <c r="K275" s="42" t="s">
        <v>340</v>
      </c>
      <c r="L275" s="42" t="s">
        <v>317</v>
      </c>
      <c r="M275" s="42" t="s">
        <v>340</v>
      </c>
      <c r="N275" s="42" t="s">
        <v>341</v>
      </c>
      <c r="O275" s="42" t="s">
        <v>566</v>
      </c>
      <c r="P275" s="42" t="s">
        <v>566</v>
      </c>
      <c r="Q275" s="42" t="s">
        <v>320</v>
      </c>
      <c r="R275" s="42" t="s">
        <v>390</v>
      </c>
      <c r="S275" s="42" t="s">
        <v>321</v>
      </c>
      <c r="T275" s="42" t="s">
        <v>344</v>
      </c>
      <c r="U275" s="42" t="s">
        <v>323</v>
      </c>
      <c r="V275" s="52">
        <v>36</v>
      </c>
      <c r="W275" s="42" t="s">
        <v>366</v>
      </c>
      <c r="X275" s="42" t="s">
        <v>345</v>
      </c>
      <c r="Y275" s="42" t="s">
        <v>2</v>
      </c>
      <c r="Z275" s="42" t="s">
        <v>2</v>
      </c>
      <c r="AA275" s="42" t="s">
        <v>328</v>
      </c>
      <c r="AB275" s="42" t="s">
        <v>347</v>
      </c>
      <c r="AC275" s="42" t="s">
        <v>348</v>
      </c>
      <c r="AD275" s="42" t="s">
        <v>348</v>
      </c>
      <c r="AE275" s="42" t="s">
        <v>1389</v>
      </c>
      <c r="AF275" s="42" t="s">
        <v>1390</v>
      </c>
      <c r="AG275" s="42">
        <v>30</v>
      </c>
      <c r="AH275" s="42" t="s">
        <v>350</v>
      </c>
      <c r="AI275" s="42">
        <v>0</v>
      </c>
      <c r="AJ275" s="42" t="s">
        <v>351</v>
      </c>
      <c r="AK275" s="42">
        <v>0</v>
      </c>
      <c r="AL275" s="42">
        <v>1000</v>
      </c>
      <c r="AM275" s="42" t="s">
        <v>332</v>
      </c>
      <c r="AN275" s="42" t="s">
        <v>352</v>
      </c>
      <c r="AO275" s="42">
        <v>400</v>
      </c>
      <c r="AP275" s="42" t="s">
        <v>333</v>
      </c>
      <c r="AQ275" s="42">
        <v>400</v>
      </c>
      <c r="AR275" s="42">
        <v>48</v>
      </c>
      <c r="AS275" s="42">
        <v>100</v>
      </c>
      <c r="AT275" s="42">
        <f>AQ275/AS275</f>
        <v>4</v>
      </c>
      <c r="AU275" s="42" t="s">
        <v>385</v>
      </c>
      <c r="AV275" s="42" t="s">
        <v>385</v>
      </c>
      <c r="AW275" s="42">
        <v>18000</v>
      </c>
      <c r="AX275" s="42">
        <v>18000</v>
      </c>
      <c r="AY275" s="42">
        <v>2</v>
      </c>
      <c r="AZ275" s="51">
        <v>180</v>
      </c>
      <c r="BA275" s="42">
        <v>0</v>
      </c>
      <c r="BB275" s="42">
        <v>1</v>
      </c>
      <c r="BC275" s="42" t="s">
        <v>525</v>
      </c>
      <c r="BD275" s="49">
        <v>0</v>
      </c>
      <c r="BE275" s="49" t="s">
        <v>1386</v>
      </c>
      <c r="BF275" s="42" t="s">
        <v>356</v>
      </c>
      <c r="BG275" s="42"/>
      <c r="BH275" s="42">
        <v>0</v>
      </c>
      <c r="BI275" s="42" t="s">
        <v>357</v>
      </c>
      <c r="BJ275" s="42" t="s">
        <v>358</v>
      </c>
      <c r="BK275" s="57">
        <v>44778</v>
      </c>
      <c r="BL275" s="42" t="s">
        <v>340</v>
      </c>
      <c r="BM275" s="42" t="s">
        <v>340</v>
      </c>
      <c r="BN275" s="42"/>
      <c r="BO275" s="42">
        <v>1</v>
      </c>
      <c r="BP275" s="42" t="s">
        <v>359</v>
      </c>
      <c r="BQ275" s="42" t="s">
        <v>359</v>
      </c>
      <c r="BR275" s="42" t="s">
        <v>562</v>
      </c>
      <c r="BS275" s="42"/>
      <c r="BT275" s="42" t="s">
        <v>360</v>
      </c>
      <c r="BU275" s="42" t="s">
        <v>317</v>
      </c>
      <c r="BV275" s="42" t="s">
        <v>317</v>
      </c>
      <c r="BW275" s="42"/>
      <c r="BX275" s="42"/>
      <c r="BY275" s="42" t="s">
        <v>353</v>
      </c>
      <c r="BZ275" s="42" t="s">
        <v>353</v>
      </c>
      <c r="CA275" s="42"/>
      <c r="CB275" s="42" t="s">
        <v>353</v>
      </c>
      <c r="CC275" s="42"/>
      <c r="CD275" s="42"/>
      <c r="CE275" s="42"/>
      <c r="CF275" s="42"/>
      <c r="CG275" s="26" t="s">
        <v>1387</v>
      </c>
    </row>
    <row r="276" hidden="1" spans="1:85">
      <c r="A276" s="39">
        <v>1396</v>
      </c>
      <c r="B276" s="42" t="s">
        <v>1391</v>
      </c>
      <c r="C276" s="46" t="s">
        <v>1392</v>
      </c>
      <c r="D276" s="42" t="s">
        <v>1393</v>
      </c>
      <c r="E276" s="43">
        <v>27.8619</v>
      </c>
      <c r="F276" s="43">
        <v>-12.5346</v>
      </c>
      <c r="G276" s="42" t="s">
        <v>337</v>
      </c>
      <c r="H276" s="37">
        <v>2</v>
      </c>
      <c r="I276" s="42" t="s">
        <v>338</v>
      </c>
      <c r="J276" s="42" t="s">
        <v>1066</v>
      </c>
      <c r="K276" s="42" t="s">
        <v>317</v>
      </c>
      <c r="L276" s="42" t="s">
        <v>317</v>
      </c>
      <c r="M276" s="42" t="s">
        <v>317</v>
      </c>
      <c r="N276" s="42" t="s">
        <v>341</v>
      </c>
      <c r="O276" s="42" t="s">
        <v>319</v>
      </c>
      <c r="P276" s="42" t="s">
        <v>319</v>
      </c>
      <c r="Q276" s="42"/>
      <c r="R276" s="42" t="s">
        <v>320</v>
      </c>
      <c r="S276" s="42" t="s">
        <v>321</v>
      </c>
      <c r="T276" s="42" t="s">
        <v>344</v>
      </c>
      <c r="U276" s="42" t="s">
        <v>323</v>
      </c>
      <c r="V276" s="52">
        <v>34</v>
      </c>
      <c r="W276" s="42" t="s">
        <v>366</v>
      </c>
      <c r="X276" s="42" t="s">
        <v>801</v>
      </c>
      <c r="Y276" s="42" t="s">
        <v>2</v>
      </c>
      <c r="Z276" s="42" t="s">
        <v>2</v>
      </c>
      <c r="AA276" s="42" t="s">
        <v>328</v>
      </c>
      <c r="AB276" s="42" t="s">
        <v>347</v>
      </c>
      <c r="AC276" s="42" t="s">
        <v>225</v>
      </c>
      <c r="AD276" s="42" t="s">
        <v>225</v>
      </c>
      <c r="AE276" s="42" t="s">
        <v>349</v>
      </c>
      <c r="AF276" s="42" t="s">
        <v>349</v>
      </c>
      <c r="AG276" s="42">
        <v>20</v>
      </c>
      <c r="AH276" s="42" t="s">
        <v>350</v>
      </c>
      <c r="AI276" s="42">
        <v>0</v>
      </c>
      <c r="AJ276" s="42" t="s">
        <v>351</v>
      </c>
      <c r="AK276" s="42">
        <v>0</v>
      </c>
      <c r="AL276" s="42">
        <v>600</v>
      </c>
      <c r="AM276" s="42" t="s">
        <v>332</v>
      </c>
      <c r="AN276" s="42" t="s">
        <v>352</v>
      </c>
      <c r="AO276" s="42">
        <v>400</v>
      </c>
      <c r="AP276" s="42" t="s">
        <v>439</v>
      </c>
      <c r="AQ276" s="42">
        <v>600</v>
      </c>
      <c r="AR276" s="42">
        <v>2</v>
      </c>
      <c r="AS276" s="42">
        <v>600</v>
      </c>
      <c r="AT276" s="42">
        <v>24</v>
      </c>
      <c r="AU276" s="42" t="s">
        <v>385</v>
      </c>
      <c r="AV276" s="42" t="s">
        <v>385</v>
      </c>
      <c r="AW276" s="42">
        <v>18000</v>
      </c>
      <c r="AX276" s="42">
        <v>18000</v>
      </c>
      <c r="AY276" s="42">
        <v>2</v>
      </c>
      <c r="AZ276" s="51">
        <v>44.5</v>
      </c>
      <c r="BA276" s="42">
        <v>0</v>
      </c>
      <c r="BB276" s="42">
        <v>1</v>
      </c>
      <c r="BC276" s="42" t="s">
        <v>525</v>
      </c>
      <c r="BD276" s="49">
        <v>0</v>
      </c>
      <c r="BE276" s="49" t="s">
        <v>1391</v>
      </c>
      <c r="BF276" s="42" t="s">
        <v>356</v>
      </c>
      <c r="BG276" s="42"/>
      <c r="BH276" s="42">
        <v>0</v>
      </c>
      <c r="BI276" s="42" t="s">
        <v>357</v>
      </c>
      <c r="BJ276" s="42" t="s">
        <v>358</v>
      </c>
      <c r="BK276" s="57">
        <v>44778</v>
      </c>
      <c r="BL276" s="42" t="s">
        <v>317</v>
      </c>
      <c r="BM276" s="42" t="s">
        <v>317</v>
      </c>
      <c r="BN276" s="42"/>
      <c r="BO276" s="42"/>
      <c r="BP276" s="42" t="s">
        <v>359</v>
      </c>
      <c r="BQ276" s="42" t="s">
        <v>359</v>
      </c>
      <c r="BR276" s="42" t="s">
        <v>359</v>
      </c>
      <c r="BS276" s="42"/>
      <c r="BT276" s="42" t="s">
        <v>360</v>
      </c>
      <c r="BU276" s="42" t="s">
        <v>317</v>
      </c>
      <c r="BV276" s="42" t="s">
        <v>317</v>
      </c>
      <c r="BW276" s="42"/>
      <c r="BX276" s="42"/>
      <c r="BY276" s="42" t="s">
        <v>353</v>
      </c>
      <c r="BZ276" s="42" t="s">
        <v>353</v>
      </c>
      <c r="CA276" s="42"/>
      <c r="CB276" s="42" t="s">
        <v>353</v>
      </c>
      <c r="CC276" s="42"/>
      <c r="CD276" s="42"/>
      <c r="CE276" s="42"/>
      <c r="CF276" s="42"/>
      <c r="CG276" s="26" t="s">
        <v>1392</v>
      </c>
    </row>
    <row r="277" hidden="1" spans="1:85">
      <c r="A277" s="34">
        <v>981</v>
      </c>
      <c r="B277" s="42" t="s">
        <v>1394</v>
      </c>
      <c r="C277" s="46" t="s">
        <v>1395</v>
      </c>
      <c r="D277" s="42" t="s">
        <v>1396</v>
      </c>
      <c r="E277" s="43">
        <v>28.2472</v>
      </c>
      <c r="F277" s="43">
        <v>-12.5423</v>
      </c>
      <c r="G277" s="42" t="s">
        <v>337</v>
      </c>
      <c r="H277" s="37">
        <v>2</v>
      </c>
      <c r="I277" s="42" t="s">
        <v>338</v>
      </c>
      <c r="J277" s="42" t="s">
        <v>908</v>
      </c>
      <c r="K277" s="42" t="s">
        <v>317</v>
      </c>
      <c r="L277" s="42" t="s">
        <v>317</v>
      </c>
      <c r="M277" s="42" t="s">
        <v>317</v>
      </c>
      <c r="N277" s="42" t="s">
        <v>341</v>
      </c>
      <c r="O277" s="42" t="s">
        <v>319</v>
      </c>
      <c r="P277" s="42" t="s">
        <v>319</v>
      </c>
      <c r="Q277" s="42"/>
      <c r="R277" s="42" t="s">
        <v>320</v>
      </c>
      <c r="S277" s="42" t="s">
        <v>321</v>
      </c>
      <c r="T277" s="42" t="s">
        <v>344</v>
      </c>
      <c r="U277" s="42" t="s">
        <v>323</v>
      </c>
      <c r="V277" s="52">
        <v>36</v>
      </c>
      <c r="W277" s="42" t="s">
        <v>366</v>
      </c>
      <c r="X277" s="42" t="s">
        <v>801</v>
      </c>
      <c r="Y277" s="42" t="s">
        <v>2</v>
      </c>
      <c r="Z277" s="42" t="s">
        <v>2</v>
      </c>
      <c r="AA277" s="42" t="s">
        <v>328</v>
      </c>
      <c r="AB277" s="42" t="s">
        <v>347</v>
      </c>
      <c r="AC277" s="42" t="s">
        <v>225</v>
      </c>
      <c r="AD277" s="42" t="s">
        <v>225</v>
      </c>
      <c r="AE277" s="42" t="s">
        <v>1002</v>
      </c>
      <c r="AF277" s="42" t="s">
        <v>1002</v>
      </c>
      <c r="AG277" s="42">
        <v>16</v>
      </c>
      <c r="AH277" s="42" t="s">
        <v>1003</v>
      </c>
      <c r="AI277" s="42">
        <v>0</v>
      </c>
      <c r="AJ277" s="42" t="s">
        <v>351</v>
      </c>
      <c r="AK277" s="42">
        <v>0</v>
      </c>
      <c r="AL277" s="42">
        <v>600</v>
      </c>
      <c r="AM277" s="42" t="s">
        <v>332</v>
      </c>
      <c r="AN277" s="42" t="s">
        <v>352</v>
      </c>
      <c r="AO277" s="42">
        <v>400</v>
      </c>
      <c r="AP277" s="42" t="s">
        <v>439</v>
      </c>
      <c r="AQ277" s="42">
        <v>1200</v>
      </c>
      <c r="AR277" s="42">
        <v>2</v>
      </c>
      <c r="AS277" s="42">
        <v>600</v>
      </c>
      <c r="AT277" s="42">
        <v>48</v>
      </c>
      <c r="AU277" s="42" t="s">
        <v>385</v>
      </c>
      <c r="AV277" s="42" t="s">
        <v>385</v>
      </c>
      <c r="AW277" s="42">
        <v>18000</v>
      </c>
      <c r="AX277" s="42">
        <v>18000</v>
      </c>
      <c r="AY277" s="42">
        <v>2</v>
      </c>
      <c r="AZ277" s="51">
        <v>50.4</v>
      </c>
      <c r="BA277" s="42">
        <v>0</v>
      </c>
      <c r="BB277" s="42">
        <v>1</v>
      </c>
      <c r="BC277" s="42" t="s">
        <v>525</v>
      </c>
      <c r="BD277" s="49">
        <v>0</v>
      </c>
      <c r="BE277" s="49" t="s">
        <v>1394</v>
      </c>
      <c r="BF277" s="42" t="s">
        <v>356</v>
      </c>
      <c r="BG277" s="42"/>
      <c r="BH277" s="42">
        <v>0</v>
      </c>
      <c r="BI277" s="42" t="s">
        <v>357</v>
      </c>
      <c r="BJ277" s="42" t="s">
        <v>358</v>
      </c>
      <c r="BK277" s="57">
        <v>44778</v>
      </c>
      <c r="BL277" s="42" t="s">
        <v>317</v>
      </c>
      <c r="BM277" s="42" t="s">
        <v>317</v>
      </c>
      <c r="BN277" s="42"/>
      <c r="BO277" s="42"/>
      <c r="BP277" s="42" t="s">
        <v>359</v>
      </c>
      <c r="BQ277" s="42" t="s">
        <v>359</v>
      </c>
      <c r="BR277" s="42" t="s">
        <v>359</v>
      </c>
      <c r="BS277" s="42"/>
      <c r="BT277" s="42" t="s">
        <v>360</v>
      </c>
      <c r="BU277" s="42" t="s">
        <v>317</v>
      </c>
      <c r="BV277" s="42" t="s">
        <v>317</v>
      </c>
      <c r="BW277" s="42"/>
      <c r="BX277" s="42"/>
      <c r="BY277" s="42" t="s">
        <v>353</v>
      </c>
      <c r="BZ277" s="42" t="s">
        <v>353</v>
      </c>
      <c r="CA277" s="42"/>
      <c r="CB277" s="42" t="s">
        <v>353</v>
      </c>
      <c r="CC277" s="42"/>
      <c r="CD277" s="42"/>
      <c r="CE277" s="42"/>
      <c r="CF277" s="42"/>
      <c r="CG277" s="26" t="s">
        <v>1395</v>
      </c>
    </row>
    <row r="278" hidden="1" spans="1:85">
      <c r="A278" s="39">
        <v>44</v>
      </c>
      <c r="B278" s="42" t="s">
        <v>1397</v>
      </c>
      <c r="C278" s="46" t="s">
        <v>1398</v>
      </c>
      <c r="D278" s="42" t="s">
        <v>1399</v>
      </c>
      <c r="E278" s="43">
        <v>28.2057</v>
      </c>
      <c r="F278" s="43">
        <v>-12.7871</v>
      </c>
      <c r="G278" s="42" t="s">
        <v>337</v>
      </c>
      <c r="H278" s="37">
        <v>2</v>
      </c>
      <c r="I278" s="42" t="s">
        <v>338</v>
      </c>
      <c r="J278" s="42" t="s">
        <v>1141</v>
      </c>
      <c r="K278" s="42" t="s">
        <v>340</v>
      </c>
      <c r="L278" s="42" t="s">
        <v>317</v>
      </c>
      <c r="M278" s="42" t="s">
        <v>317</v>
      </c>
      <c r="N278" s="42" t="s">
        <v>402</v>
      </c>
      <c r="O278" s="42" t="s">
        <v>566</v>
      </c>
      <c r="P278" s="42" t="s">
        <v>566</v>
      </c>
      <c r="Q278" s="42" t="s">
        <v>320</v>
      </c>
      <c r="R278" s="42" t="s">
        <v>320</v>
      </c>
      <c r="S278" s="42" t="s">
        <v>321</v>
      </c>
      <c r="T278" s="42" t="s">
        <v>344</v>
      </c>
      <c r="U278" s="42" t="s">
        <v>323</v>
      </c>
      <c r="V278" s="52">
        <v>36</v>
      </c>
      <c r="W278" s="42" t="s">
        <v>366</v>
      </c>
      <c r="X278" s="42" t="s">
        <v>620</v>
      </c>
      <c r="Y278" s="42" t="s">
        <v>2</v>
      </c>
      <c r="Z278" s="42" t="s">
        <v>2</v>
      </c>
      <c r="AA278" s="42" t="s">
        <v>328</v>
      </c>
      <c r="AB278" s="42" t="s">
        <v>347</v>
      </c>
      <c r="AC278" s="42" t="s">
        <v>348</v>
      </c>
      <c r="AD278" s="42" t="s">
        <v>348</v>
      </c>
      <c r="AE278" s="42" t="s">
        <v>561</v>
      </c>
      <c r="AF278" s="42" t="s">
        <v>561</v>
      </c>
      <c r="AG278" s="42">
        <v>16</v>
      </c>
      <c r="AH278" s="42" t="s">
        <v>350</v>
      </c>
      <c r="AI278" s="42">
        <v>0</v>
      </c>
      <c r="AJ278" s="42" t="s">
        <v>351</v>
      </c>
      <c r="AK278" s="42">
        <v>0</v>
      </c>
      <c r="AL278" s="42">
        <v>600</v>
      </c>
      <c r="AM278" s="42" t="s">
        <v>332</v>
      </c>
      <c r="AN278" s="42" t="s">
        <v>352</v>
      </c>
      <c r="AO278" s="42">
        <v>400</v>
      </c>
      <c r="AP278" s="42" t="s">
        <v>333</v>
      </c>
      <c r="AQ278" s="42">
        <v>500</v>
      </c>
      <c r="AR278" s="42">
        <v>48</v>
      </c>
      <c r="AS278" s="42">
        <v>100</v>
      </c>
      <c r="AT278" s="42">
        <f>AQ278/AS278</f>
        <v>5</v>
      </c>
      <c r="AU278" s="42" t="s">
        <v>385</v>
      </c>
      <c r="AV278" s="42" t="s">
        <v>385</v>
      </c>
      <c r="AW278" s="42">
        <v>18000</v>
      </c>
      <c r="AX278" s="42">
        <v>18000</v>
      </c>
      <c r="AY278" s="42">
        <v>2</v>
      </c>
      <c r="AZ278" s="51">
        <v>63.359</v>
      </c>
      <c r="BA278" s="42">
        <v>0</v>
      </c>
      <c r="BB278" s="42">
        <v>2</v>
      </c>
      <c r="BC278" s="42" t="s">
        <v>375</v>
      </c>
      <c r="BD278" s="49" t="s">
        <v>1400</v>
      </c>
      <c r="BE278" s="49" t="s">
        <v>1397</v>
      </c>
      <c r="BF278" s="42" t="s">
        <v>356</v>
      </c>
      <c r="BG278" s="42"/>
      <c r="BH278" s="42">
        <v>0</v>
      </c>
      <c r="BI278" s="42" t="s">
        <v>357</v>
      </c>
      <c r="BJ278" s="42" t="s">
        <v>358</v>
      </c>
      <c r="BK278" s="57">
        <v>44778</v>
      </c>
      <c r="BL278" s="42" t="s">
        <v>317</v>
      </c>
      <c r="BM278" s="42" t="s">
        <v>317</v>
      </c>
      <c r="BN278" s="42"/>
      <c r="BO278" s="42"/>
      <c r="BP278" s="42" t="s">
        <v>359</v>
      </c>
      <c r="BQ278" s="42" t="s">
        <v>359</v>
      </c>
      <c r="BR278" s="42" t="s">
        <v>359</v>
      </c>
      <c r="BS278" s="42"/>
      <c r="BT278" s="42" t="s">
        <v>360</v>
      </c>
      <c r="BU278" s="42" t="s">
        <v>317</v>
      </c>
      <c r="BV278" s="42" t="s">
        <v>317</v>
      </c>
      <c r="BW278" s="42"/>
      <c r="BX278" s="42"/>
      <c r="BY278" s="42" t="s">
        <v>353</v>
      </c>
      <c r="BZ278" s="42" t="s">
        <v>353</v>
      </c>
      <c r="CA278" s="42"/>
      <c r="CB278" s="42" t="s">
        <v>353</v>
      </c>
      <c r="CC278" s="42"/>
      <c r="CD278" s="42"/>
      <c r="CE278" s="42"/>
      <c r="CF278" s="42"/>
      <c r="CG278" s="26" t="s">
        <v>1398</v>
      </c>
    </row>
    <row r="279" hidden="1" spans="1:85">
      <c r="A279" s="39">
        <v>1674</v>
      </c>
      <c r="B279" s="42" t="s">
        <v>1401</v>
      </c>
      <c r="C279" s="46" t="s">
        <v>1402</v>
      </c>
      <c r="D279" s="42" t="s">
        <v>1403</v>
      </c>
      <c r="E279" s="43">
        <v>28.2204</v>
      </c>
      <c r="F279" s="43">
        <v>-12.8603</v>
      </c>
      <c r="G279" s="42" t="s">
        <v>337</v>
      </c>
      <c r="H279" s="37">
        <v>1.8</v>
      </c>
      <c r="I279" s="42" t="s">
        <v>338</v>
      </c>
      <c r="J279" s="42" t="s">
        <v>1141</v>
      </c>
      <c r="K279" s="42" t="s">
        <v>317</v>
      </c>
      <c r="L279" s="42" t="s">
        <v>317</v>
      </c>
      <c r="M279" s="42" t="s">
        <v>317</v>
      </c>
      <c r="N279" s="42" t="s">
        <v>402</v>
      </c>
      <c r="O279" s="42" t="s">
        <v>566</v>
      </c>
      <c r="P279" s="42" t="s">
        <v>566</v>
      </c>
      <c r="Q279" s="42" t="s">
        <v>320</v>
      </c>
      <c r="R279" s="42" t="s">
        <v>320</v>
      </c>
      <c r="S279" s="42" t="s">
        <v>321</v>
      </c>
      <c r="T279" s="42" t="s">
        <v>344</v>
      </c>
      <c r="U279" s="42" t="s">
        <v>323</v>
      </c>
      <c r="V279" s="52">
        <v>36</v>
      </c>
      <c r="W279" s="42" t="s">
        <v>366</v>
      </c>
      <c r="X279" s="42" t="s">
        <v>620</v>
      </c>
      <c r="Y279" s="42" t="s">
        <v>2</v>
      </c>
      <c r="Z279" s="42" t="s">
        <v>2</v>
      </c>
      <c r="AA279" s="42" t="s">
        <v>328</v>
      </c>
      <c r="AB279" s="42" t="s">
        <v>347</v>
      </c>
      <c r="AC279" s="42" t="s">
        <v>348</v>
      </c>
      <c r="AD279" s="42" t="s">
        <v>348</v>
      </c>
      <c r="AE279" s="42" t="s">
        <v>476</v>
      </c>
      <c r="AF279" s="42" t="s">
        <v>476</v>
      </c>
      <c r="AG279" s="42">
        <v>15</v>
      </c>
      <c r="AH279" s="42" t="s">
        <v>1003</v>
      </c>
      <c r="AI279" s="42">
        <v>0</v>
      </c>
      <c r="AJ279" s="42" t="s">
        <v>351</v>
      </c>
      <c r="AK279" s="42">
        <v>0</v>
      </c>
      <c r="AL279" s="42">
        <v>600</v>
      </c>
      <c r="AM279" s="42" t="s">
        <v>332</v>
      </c>
      <c r="AN279" s="42" t="s">
        <v>352</v>
      </c>
      <c r="AO279" s="42">
        <v>400</v>
      </c>
      <c r="AP279" s="42" t="s">
        <v>439</v>
      </c>
      <c r="AQ279" s="42">
        <v>600</v>
      </c>
      <c r="AR279" s="42">
        <v>2</v>
      </c>
      <c r="AS279" s="42">
        <v>600</v>
      </c>
      <c r="AT279" s="42">
        <v>24</v>
      </c>
      <c r="AU279" s="42" t="s">
        <v>385</v>
      </c>
      <c r="AV279" s="42" t="s">
        <v>385</v>
      </c>
      <c r="AW279" s="42">
        <v>18000</v>
      </c>
      <c r="AX279" s="42">
        <v>18000</v>
      </c>
      <c r="AY279" s="42">
        <v>2</v>
      </c>
      <c r="AZ279" s="51">
        <v>48.3</v>
      </c>
      <c r="BA279" s="42">
        <v>0</v>
      </c>
      <c r="BB279" s="42">
        <v>1</v>
      </c>
      <c r="BC279" s="42" t="s">
        <v>525</v>
      </c>
      <c r="BD279" s="49">
        <v>0</v>
      </c>
      <c r="BE279" s="49" t="s">
        <v>1401</v>
      </c>
      <c r="BF279" s="42" t="s">
        <v>356</v>
      </c>
      <c r="BG279" s="42"/>
      <c r="BH279" s="42">
        <v>0</v>
      </c>
      <c r="BI279" s="42" t="s">
        <v>357</v>
      </c>
      <c r="BJ279" s="42" t="s">
        <v>358</v>
      </c>
      <c r="BK279" s="57">
        <v>44778</v>
      </c>
      <c r="BL279" s="42" t="s">
        <v>317</v>
      </c>
      <c r="BM279" s="42" t="s">
        <v>317</v>
      </c>
      <c r="BN279" s="42"/>
      <c r="BO279" s="42"/>
      <c r="BP279" s="42" t="s">
        <v>359</v>
      </c>
      <c r="BQ279" s="42" t="s">
        <v>359</v>
      </c>
      <c r="BR279" s="42" t="s">
        <v>359</v>
      </c>
      <c r="BS279" s="42"/>
      <c r="BT279" s="42" t="s">
        <v>360</v>
      </c>
      <c r="BU279" s="42" t="s">
        <v>317</v>
      </c>
      <c r="BV279" s="42" t="s">
        <v>317</v>
      </c>
      <c r="BW279" s="42"/>
      <c r="BX279" s="42"/>
      <c r="BY279" s="42" t="s">
        <v>353</v>
      </c>
      <c r="BZ279" s="42" t="s">
        <v>353</v>
      </c>
      <c r="CA279" s="42"/>
      <c r="CB279" s="42" t="s">
        <v>353</v>
      </c>
      <c r="CC279" s="42"/>
      <c r="CD279" s="42"/>
      <c r="CE279" s="42"/>
      <c r="CF279" s="42"/>
      <c r="CG279" s="26" t="s">
        <v>1402</v>
      </c>
    </row>
    <row r="280" hidden="1" spans="1:85">
      <c r="A280" s="34">
        <v>777</v>
      </c>
      <c r="B280" s="42" t="s">
        <v>1404</v>
      </c>
      <c r="C280" s="46" t="s">
        <v>1405</v>
      </c>
      <c r="D280" s="42" t="s">
        <v>1406</v>
      </c>
      <c r="E280" s="43">
        <v>28.2038</v>
      </c>
      <c r="F280" s="43">
        <v>-12.8204</v>
      </c>
      <c r="G280" s="42" t="s">
        <v>337</v>
      </c>
      <c r="H280" s="37">
        <v>2.5</v>
      </c>
      <c r="I280" s="42" t="s">
        <v>338</v>
      </c>
      <c r="J280" s="42" t="s">
        <v>1141</v>
      </c>
      <c r="K280" s="42" t="s">
        <v>317</v>
      </c>
      <c r="L280" s="42" t="s">
        <v>340</v>
      </c>
      <c r="M280" s="42" t="s">
        <v>317</v>
      </c>
      <c r="N280" s="42" t="s">
        <v>341</v>
      </c>
      <c r="O280" s="42" t="s">
        <v>566</v>
      </c>
      <c r="P280" s="42" t="s">
        <v>566</v>
      </c>
      <c r="Q280" s="42" t="s">
        <v>320</v>
      </c>
      <c r="R280" s="42" t="s">
        <v>320</v>
      </c>
      <c r="S280" s="42" t="s">
        <v>321</v>
      </c>
      <c r="T280" s="42" t="s">
        <v>344</v>
      </c>
      <c r="U280" s="42" t="s">
        <v>323</v>
      </c>
      <c r="V280" s="52">
        <v>35</v>
      </c>
      <c r="W280" s="42" t="s">
        <v>366</v>
      </c>
      <c r="X280" s="42" t="s">
        <v>620</v>
      </c>
      <c r="Y280" s="42" t="s">
        <v>2</v>
      </c>
      <c r="Z280" s="42" t="s">
        <v>2</v>
      </c>
      <c r="AA280" s="42" t="s">
        <v>328</v>
      </c>
      <c r="AB280" s="42" t="s">
        <v>347</v>
      </c>
      <c r="AC280" s="42" t="s">
        <v>348</v>
      </c>
      <c r="AD280" s="42" t="s">
        <v>348</v>
      </c>
      <c r="AE280" s="42" t="s">
        <v>499</v>
      </c>
      <c r="AF280" s="42" t="s">
        <v>499</v>
      </c>
      <c r="AG280" s="42">
        <v>20</v>
      </c>
      <c r="AH280" s="42" t="s">
        <v>350</v>
      </c>
      <c r="AI280" s="42">
        <v>0</v>
      </c>
      <c r="AJ280" s="42" t="s">
        <v>351</v>
      </c>
      <c r="AK280" s="42">
        <v>0</v>
      </c>
      <c r="AL280" s="42">
        <v>600</v>
      </c>
      <c r="AM280" s="42" t="s">
        <v>332</v>
      </c>
      <c r="AN280" s="42" t="s">
        <v>352</v>
      </c>
      <c r="AO280" s="42">
        <v>400</v>
      </c>
      <c r="AP280" s="42" t="s">
        <v>439</v>
      </c>
      <c r="AQ280" s="42">
        <v>600</v>
      </c>
      <c r="AR280" s="42">
        <v>2</v>
      </c>
      <c r="AS280" s="42">
        <v>600</v>
      </c>
      <c r="AT280" s="42">
        <v>24</v>
      </c>
      <c r="AU280" s="42" t="s">
        <v>385</v>
      </c>
      <c r="AV280" s="42" t="s">
        <v>385</v>
      </c>
      <c r="AW280" s="42">
        <v>18000</v>
      </c>
      <c r="AX280" s="42">
        <v>18000</v>
      </c>
      <c r="AY280" s="42">
        <v>2</v>
      </c>
      <c r="AZ280" s="51">
        <v>71</v>
      </c>
      <c r="BA280" s="42">
        <v>0</v>
      </c>
      <c r="BB280" s="42">
        <v>2</v>
      </c>
      <c r="BC280" s="42" t="s">
        <v>375</v>
      </c>
      <c r="BD280" s="49" t="s">
        <v>1407</v>
      </c>
      <c r="BE280" s="49" t="s">
        <v>1404</v>
      </c>
      <c r="BF280" s="42">
        <v>0</v>
      </c>
      <c r="BG280" s="42"/>
      <c r="BH280" s="42">
        <v>0</v>
      </c>
      <c r="BI280" s="42" t="s">
        <v>357</v>
      </c>
      <c r="BJ280" s="42" t="s">
        <v>358</v>
      </c>
      <c r="BK280" s="57">
        <v>44778</v>
      </c>
      <c r="BL280" s="42" t="s">
        <v>317</v>
      </c>
      <c r="BM280" s="42" t="s">
        <v>317</v>
      </c>
      <c r="BN280" s="42"/>
      <c r="BO280" s="42"/>
      <c r="BP280" s="42" t="s">
        <v>359</v>
      </c>
      <c r="BQ280" s="42" t="s">
        <v>359</v>
      </c>
      <c r="BR280" s="42" t="s">
        <v>359</v>
      </c>
      <c r="BS280" s="42"/>
      <c r="BT280" s="42" t="s">
        <v>360</v>
      </c>
      <c r="BU280" s="42" t="s">
        <v>317</v>
      </c>
      <c r="BV280" s="42" t="s">
        <v>317</v>
      </c>
      <c r="BW280" s="42"/>
      <c r="BX280" s="42"/>
      <c r="BY280" s="42" t="s">
        <v>353</v>
      </c>
      <c r="BZ280" s="42" t="s">
        <v>353</v>
      </c>
      <c r="CA280" s="42"/>
      <c r="CB280" s="42" t="s">
        <v>353</v>
      </c>
      <c r="CC280" s="42"/>
      <c r="CD280" s="42"/>
      <c r="CE280" s="42"/>
      <c r="CF280" s="42"/>
      <c r="CG280" s="26" t="s">
        <v>1405</v>
      </c>
    </row>
    <row r="281" hidden="1" spans="1:85">
      <c r="A281" s="34">
        <v>161</v>
      </c>
      <c r="B281" s="42" t="s">
        <v>1408</v>
      </c>
      <c r="C281" s="46" t="s">
        <v>1409</v>
      </c>
      <c r="D281" s="42" t="s">
        <v>1410</v>
      </c>
      <c r="E281" s="43">
        <v>28.6115</v>
      </c>
      <c r="F281" s="43">
        <v>-12.9368</v>
      </c>
      <c r="G281" s="42" t="s">
        <v>337</v>
      </c>
      <c r="H281" s="37">
        <v>4.5</v>
      </c>
      <c r="I281" s="42" t="s">
        <v>338</v>
      </c>
      <c r="J281" s="42" t="s">
        <v>1151</v>
      </c>
      <c r="K281" s="42" t="s">
        <v>340</v>
      </c>
      <c r="L281" s="42" t="s">
        <v>317</v>
      </c>
      <c r="M281" s="42" t="s">
        <v>317</v>
      </c>
      <c r="N281" s="42" t="s">
        <v>402</v>
      </c>
      <c r="O281" s="42" t="s">
        <v>566</v>
      </c>
      <c r="P281" s="42" t="s">
        <v>566</v>
      </c>
      <c r="Q281" s="42" t="s">
        <v>381</v>
      </c>
      <c r="R281" s="42" t="s">
        <v>320</v>
      </c>
      <c r="S281" s="42" t="s">
        <v>321</v>
      </c>
      <c r="T281" s="42" t="s">
        <v>344</v>
      </c>
      <c r="U281" s="42" t="s">
        <v>323</v>
      </c>
      <c r="V281" s="52">
        <v>35</v>
      </c>
      <c r="W281" s="42" t="s">
        <v>366</v>
      </c>
      <c r="X281" s="42" t="s">
        <v>345</v>
      </c>
      <c r="Y281" s="42" t="s">
        <v>2</v>
      </c>
      <c r="Z281" s="42" t="s">
        <v>2</v>
      </c>
      <c r="AA281" s="42" t="s">
        <v>328</v>
      </c>
      <c r="AB281" s="42" t="s">
        <v>347</v>
      </c>
      <c r="AC281" s="42" t="s">
        <v>348</v>
      </c>
      <c r="AD281" s="42" t="s">
        <v>348</v>
      </c>
      <c r="AE281" s="42" t="s">
        <v>561</v>
      </c>
      <c r="AF281" s="42" t="s">
        <v>561</v>
      </c>
      <c r="AG281" s="42">
        <v>30</v>
      </c>
      <c r="AH281" s="42" t="s">
        <v>350</v>
      </c>
      <c r="AI281" s="42" t="s">
        <v>1411</v>
      </c>
      <c r="AJ281" s="42" t="s">
        <v>351</v>
      </c>
      <c r="AK281" s="42">
        <v>0</v>
      </c>
      <c r="AL281" s="42">
        <v>600</v>
      </c>
      <c r="AM281" s="42" t="s">
        <v>332</v>
      </c>
      <c r="AN281" s="42" t="s">
        <v>352</v>
      </c>
      <c r="AO281" s="42">
        <v>400</v>
      </c>
      <c r="AP281" s="42" t="s">
        <v>333</v>
      </c>
      <c r="AQ281" s="42">
        <v>400</v>
      </c>
      <c r="AR281" s="42">
        <v>48</v>
      </c>
      <c r="AS281" s="42">
        <v>100</v>
      </c>
      <c r="AT281" s="42">
        <f>AQ281/AS281</f>
        <v>4</v>
      </c>
      <c r="AU281" s="42" t="s">
        <v>385</v>
      </c>
      <c r="AV281" s="42" t="s">
        <v>385</v>
      </c>
      <c r="AW281" s="42">
        <v>18000</v>
      </c>
      <c r="AX281" s="42">
        <v>18000</v>
      </c>
      <c r="AY281" s="42">
        <v>2</v>
      </c>
      <c r="AZ281" s="51">
        <v>180</v>
      </c>
      <c r="BA281" s="42">
        <v>0</v>
      </c>
      <c r="BB281" s="42">
        <v>3</v>
      </c>
      <c r="BC281" s="42" t="s">
        <v>354</v>
      </c>
      <c r="BD281" s="49" t="s">
        <v>1412</v>
      </c>
      <c r="BE281" s="49" t="s">
        <v>1408</v>
      </c>
      <c r="BF281" s="42" t="s">
        <v>356</v>
      </c>
      <c r="BG281" s="42"/>
      <c r="BH281" s="42">
        <v>0</v>
      </c>
      <c r="BI281" s="42" t="s">
        <v>357</v>
      </c>
      <c r="BJ281" s="42" t="s">
        <v>358</v>
      </c>
      <c r="BK281" s="57">
        <v>44778</v>
      </c>
      <c r="BL281" s="42" t="s">
        <v>340</v>
      </c>
      <c r="BM281" s="42" t="s">
        <v>340</v>
      </c>
      <c r="BN281" s="42"/>
      <c r="BO281" s="42">
        <v>1</v>
      </c>
      <c r="BP281" s="42" t="s">
        <v>359</v>
      </c>
      <c r="BQ281" s="42" t="s">
        <v>359</v>
      </c>
      <c r="BR281" s="42" t="s">
        <v>562</v>
      </c>
      <c r="BS281" s="60">
        <v>43661</v>
      </c>
      <c r="BT281" s="42" t="s">
        <v>360</v>
      </c>
      <c r="BU281" s="42" t="s">
        <v>317</v>
      </c>
      <c r="BV281" s="42" t="s">
        <v>340</v>
      </c>
      <c r="BW281" s="42"/>
      <c r="BX281" s="42"/>
      <c r="BY281" s="42" t="s">
        <v>1413</v>
      </c>
      <c r="BZ281" s="42">
        <v>30</v>
      </c>
      <c r="CA281" s="42">
        <v>43661</v>
      </c>
      <c r="CB281" s="42" t="s">
        <v>1414</v>
      </c>
      <c r="CC281" s="42"/>
      <c r="CD281" s="42"/>
      <c r="CE281" s="42"/>
      <c r="CF281" s="42"/>
      <c r="CG281" s="26" t="s">
        <v>1409</v>
      </c>
    </row>
    <row r="282" hidden="1" spans="1:85">
      <c r="A282" s="39">
        <v>438</v>
      </c>
      <c r="B282" s="42" t="s">
        <v>1415</v>
      </c>
      <c r="C282" s="46" t="s">
        <v>1416</v>
      </c>
      <c r="D282" s="42" t="s">
        <v>1417</v>
      </c>
      <c r="E282" s="43">
        <v>28.6546</v>
      </c>
      <c r="F282" s="43">
        <v>-12.9865</v>
      </c>
      <c r="G282" s="42" t="s">
        <v>337</v>
      </c>
      <c r="H282" s="37">
        <v>2.5</v>
      </c>
      <c r="I282" s="42" t="s">
        <v>338</v>
      </c>
      <c r="J282" s="42" t="s">
        <v>1151</v>
      </c>
      <c r="K282" s="42" t="s">
        <v>340</v>
      </c>
      <c r="L282" s="42" t="s">
        <v>317</v>
      </c>
      <c r="M282" s="42" t="s">
        <v>317</v>
      </c>
      <c r="N282" s="42" t="s">
        <v>341</v>
      </c>
      <c r="O282" s="42" t="s">
        <v>566</v>
      </c>
      <c r="P282" s="42" t="s">
        <v>566</v>
      </c>
      <c r="Q282" s="42" t="s">
        <v>320</v>
      </c>
      <c r="R282" s="42" t="s">
        <v>320</v>
      </c>
      <c r="S282" s="42" t="s">
        <v>321</v>
      </c>
      <c r="T282" s="42" t="s">
        <v>344</v>
      </c>
      <c r="U282" s="42" t="s">
        <v>323</v>
      </c>
      <c r="V282" s="52">
        <v>36</v>
      </c>
      <c r="W282" s="42" t="s">
        <v>366</v>
      </c>
      <c r="X282" s="42" t="s">
        <v>345</v>
      </c>
      <c r="Y282" s="42" t="s">
        <v>2</v>
      </c>
      <c r="Z282" s="42" t="s">
        <v>2</v>
      </c>
      <c r="AA282" s="42" t="s">
        <v>328</v>
      </c>
      <c r="AB282" s="42" t="s">
        <v>347</v>
      </c>
      <c r="AC282" s="42" t="s">
        <v>348</v>
      </c>
      <c r="AD282" s="42" t="s">
        <v>348</v>
      </c>
      <c r="AE282" s="42" t="s">
        <v>561</v>
      </c>
      <c r="AF282" s="42" t="s">
        <v>561</v>
      </c>
      <c r="AG282" s="42">
        <v>20</v>
      </c>
      <c r="AH282" s="42" t="s">
        <v>350</v>
      </c>
      <c r="AI282" s="42" t="s">
        <v>1411</v>
      </c>
      <c r="AJ282" s="42" t="s">
        <v>1418</v>
      </c>
      <c r="AK282" s="42">
        <v>0</v>
      </c>
      <c r="AL282" s="42">
        <v>600</v>
      </c>
      <c r="AM282" s="42" t="s">
        <v>332</v>
      </c>
      <c r="AN282" s="42" t="s">
        <v>352</v>
      </c>
      <c r="AO282" s="42">
        <v>400</v>
      </c>
      <c r="AP282" s="42" t="s">
        <v>439</v>
      </c>
      <c r="AQ282" s="42">
        <v>1200</v>
      </c>
      <c r="AR282" s="42">
        <v>2</v>
      </c>
      <c r="AS282" s="42">
        <v>600</v>
      </c>
      <c r="AT282" s="42">
        <v>48</v>
      </c>
      <c r="AU282" s="42" t="s">
        <v>385</v>
      </c>
      <c r="AV282" s="42" t="s">
        <v>385</v>
      </c>
      <c r="AW282" s="42">
        <v>18000</v>
      </c>
      <c r="AX282" s="42">
        <v>18000</v>
      </c>
      <c r="AY282" s="42">
        <v>2</v>
      </c>
      <c r="AZ282" s="51">
        <v>73.8</v>
      </c>
      <c r="BA282" s="42">
        <v>0</v>
      </c>
      <c r="BB282" s="42">
        <v>2</v>
      </c>
      <c r="BC282" s="42" t="s">
        <v>1224</v>
      </c>
      <c r="BD282" s="49">
        <v>0</v>
      </c>
      <c r="BE282" s="49" t="s">
        <v>1415</v>
      </c>
      <c r="BF282" s="42" t="s">
        <v>356</v>
      </c>
      <c r="BG282" s="42"/>
      <c r="BH282" s="42">
        <v>0</v>
      </c>
      <c r="BI282" s="42" t="s">
        <v>357</v>
      </c>
      <c r="BJ282" s="42" t="s">
        <v>358</v>
      </c>
      <c r="BK282" s="57">
        <v>44778</v>
      </c>
      <c r="BL282" s="42" t="s">
        <v>317</v>
      </c>
      <c r="BM282" s="42" t="s">
        <v>317</v>
      </c>
      <c r="BN282" s="42"/>
      <c r="BO282" s="42"/>
      <c r="BP282" s="42" t="s">
        <v>359</v>
      </c>
      <c r="BQ282" s="42" t="s">
        <v>359</v>
      </c>
      <c r="BR282" s="42" t="s">
        <v>359</v>
      </c>
      <c r="BS282" s="42"/>
      <c r="BT282" s="42" t="s">
        <v>360</v>
      </c>
      <c r="BU282" s="42" t="s">
        <v>317</v>
      </c>
      <c r="BV282" s="42" t="s">
        <v>317</v>
      </c>
      <c r="BW282" s="42"/>
      <c r="BX282" s="42"/>
      <c r="BY282" s="42" t="s">
        <v>353</v>
      </c>
      <c r="BZ282" s="42" t="s">
        <v>353</v>
      </c>
      <c r="CA282" s="42"/>
      <c r="CB282" s="42" t="s">
        <v>353</v>
      </c>
      <c r="CC282" s="42"/>
      <c r="CD282" s="42"/>
      <c r="CE282" s="42"/>
      <c r="CF282" s="42"/>
      <c r="CG282" s="26" t="s">
        <v>1416</v>
      </c>
    </row>
    <row r="283" hidden="1" spans="1:85">
      <c r="A283" s="34">
        <v>1169</v>
      </c>
      <c r="B283" s="42" t="s">
        <v>1419</v>
      </c>
      <c r="C283" s="46" t="s">
        <v>1420</v>
      </c>
      <c r="D283" s="42" t="s">
        <v>1421</v>
      </c>
      <c r="E283" s="43">
        <v>28.1821</v>
      </c>
      <c r="F283" s="43">
        <v>-13.5149</v>
      </c>
      <c r="G283" s="42" t="s">
        <v>337</v>
      </c>
      <c r="H283" s="37">
        <v>2.5</v>
      </c>
      <c r="I283" s="42" t="s">
        <v>338</v>
      </c>
      <c r="J283" s="42" t="s">
        <v>1167</v>
      </c>
      <c r="K283" s="42" t="s">
        <v>317</v>
      </c>
      <c r="L283" s="42" t="s">
        <v>317</v>
      </c>
      <c r="M283" s="42" t="s">
        <v>317</v>
      </c>
      <c r="N283" s="42" t="s">
        <v>318</v>
      </c>
      <c r="O283" s="42" t="s">
        <v>319</v>
      </c>
      <c r="P283" s="42" t="s">
        <v>319</v>
      </c>
      <c r="Q283" s="42" t="s">
        <v>320</v>
      </c>
      <c r="R283" s="42" t="s">
        <v>830</v>
      </c>
      <c r="S283" s="42" t="s">
        <v>321</v>
      </c>
      <c r="T283" s="42" t="s">
        <v>344</v>
      </c>
      <c r="U283" s="42" t="s">
        <v>323</v>
      </c>
      <c r="V283" s="52">
        <v>70</v>
      </c>
      <c r="W283" s="42" t="s">
        <v>366</v>
      </c>
      <c r="X283" s="42" t="s">
        <v>546</v>
      </c>
      <c r="Y283" s="42" t="s">
        <v>2</v>
      </c>
      <c r="Z283" s="42" t="s">
        <v>2</v>
      </c>
      <c r="AA283" s="42" t="s">
        <v>328</v>
      </c>
      <c r="AB283" s="42" t="s">
        <v>347</v>
      </c>
      <c r="AC283" s="42" t="s">
        <v>348</v>
      </c>
      <c r="AD283" s="42" t="s">
        <v>348</v>
      </c>
      <c r="AE283" s="42" t="s">
        <v>382</v>
      </c>
      <c r="AF283" s="42" t="s">
        <v>382</v>
      </c>
      <c r="AG283" s="42">
        <v>20</v>
      </c>
      <c r="AH283" s="42" t="s">
        <v>350</v>
      </c>
      <c r="AI283" s="42">
        <v>0</v>
      </c>
      <c r="AJ283" s="42" t="s">
        <v>351</v>
      </c>
      <c r="AK283" s="42">
        <v>0</v>
      </c>
      <c r="AL283" s="42">
        <v>1000</v>
      </c>
      <c r="AM283" s="42" t="s">
        <v>332</v>
      </c>
      <c r="AN283" s="42" t="s">
        <v>352</v>
      </c>
      <c r="AO283" s="42">
        <v>400</v>
      </c>
      <c r="AP283" s="42" t="s">
        <v>439</v>
      </c>
      <c r="AQ283" s="42">
        <v>1200</v>
      </c>
      <c r="AR283" s="42">
        <v>2</v>
      </c>
      <c r="AS283" s="42">
        <v>600</v>
      </c>
      <c r="AT283" s="42">
        <v>48</v>
      </c>
      <c r="AU283" s="42" t="s">
        <v>385</v>
      </c>
      <c r="AV283" s="42" t="s">
        <v>385</v>
      </c>
      <c r="AW283" s="42">
        <v>18000</v>
      </c>
      <c r="AX283" s="42">
        <v>18000</v>
      </c>
      <c r="AY283" s="42">
        <v>2</v>
      </c>
      <c r="AZ283" s="51">
        <v>46</v>
      </c>
      <c r="BA283" s="42">
        <v>0</v>
      </c>
      <c r="BB283" s="42">
        <v>2</v>
      </c>
      <c r="BC283" s="42" t="s">
        <v>1422</v>
      </c>
      <c r="BD283" s="49">
        <v>0</v>
      </c>
      <c r="BE283" s="49" t="s">
        <v>1419</v>
      </c>
      <c r="BF283" s="42">
        <v>0</v>
      </c>
      <c r="BG283" s="42"/>
      <c r="BH283" s="42">
        <v>0</v>
      </c>
      <c r="BI283" s="42" t="s">
        <v>357</v>
      </c>
      <c r="BJ283" s="42" t="s">
        <v>358</v>
      </c>
      <c r="BK283" s="57">
        <v>44778</v>
      </c>
      <c r="BL283" s="42" t="s">
        <v>317</v>
      </c>
      <c r="BM283" s="42" t="s">
        <v>317</v>
      </c>
      <c r="BN283" s="42"/>
      <c r="BO283" s="42"/>
      <c r="BP283" s="42" t="s">
        <v>359</v>
      </c>
      <c r="BQ283" s="42" t="s">
        <v>359</v>
      </c>
      <c r="BR283" s="42" t="s">
        <v>359</v>
      </c>
      <c r="BS283" s="42"/>
      <c r="BT283" s="42" t="s">
        <v>360</v>
      </c>
      <c r="BU283" s="42" t="s">
        <v>317</v>
      </c>
      <c r="BV283" s="42" t="s">
        <v>317</v>
      </c>
      <c r="BW283" s="42"/>
      <c r="BX283" s="42"/>
      <c r="BY283" s="42" t="s">
        <v>353</v>
      </c>
      <c r="BZ283" s="42" t="s">
        <v>353</v>
      </c>
      <c r="CA283" s="42"/>
      <c r="CB283" s="42" t="s">
        <v>353</v>
      </c>
      <c r="CC283" s="42"/>
      <c r="CD283" s="42"/>
      <c r="CE283" s="42"/>
      <c r="CF283" s="42"/>
      <c r="CG283" s="26" t="s">
        <v>1420</v>
      </c>
    </row>
    <row r="284" hidden="1" spans="1:85">
      <c r="A284" s="34">
        <v>285</v>
      </c>
      <c r="B284" s="42" t="s">
        <v>1423</v>
      </c>
      <c r="C284" s="46" t="s">
        <v>1424</v>
      </c>
      <c r="D284" s="42" t="s">
        <v>1425</v>
      </c>
      <c r="E284" s="43">
        <v>27.8444</v>
      </c>
      <c r="F284" s="43">
        <v>-12.5521</v>
      </c>
      <c r="G284" s="42" t="s">
        <v>337</v>
      </c>
      <c r="H284" s="37">
        <v>1.8</v>
      </c>
      <c r="I284" s="42" t="s">
        <v>338</v>
      </c>
      <c r="J284" s="42" t="s">
        <v>1066</v>
      </c>
      <c r="K284" s="42" t="s">
        <v>317</v>
      </c>
      <c r="L284" s="42" t="s">
        <v>317</v>
      </c>
      <c r="M284" s="42" t="s">
        <v>317</v>
      </c>
      <c r="N284" s="42" t="s">
        <v>402</v>
      </c>
      <c r="O284" s="42" t="s">
        <v>319</v>
      </c>
      <c r="P284" s="42" t="s">
        <v>319</v>
      </c>
      <c r="Q284" s="42"/>
      <c r="R284" s="42" t="s">
        <v>320</v>
      </c>
      <c r="S284" s="42" t="s">
        <v>321</v>
      </c>
      <c r="T284" s="42" t="s">
        <v>344</v>
      </c>
      <c r="U284" s="42" t="s">
        <v>323</v>
      </c>
      <c r="V284" s="52">
        <v>50</v>
      </c>
      <c r="W284" s="42" t="s">
        <v>366</v>
      </c>
      <c r="X284" s="42" t="s">
        <v>801</v>
      </c>
      <c r="Y284" s="42" t="s">
        <v>2</v>
      </c>
      <c r="Z284" s="42" t="s">
        <v>2</v>
      </c>
      <c r="AA284" s="42" t="s">
        <v>328</v>
      </c>
      <c r="AB284" s="42" t="s">
        <v>347</v>
      </c>
      <c r="AC284" s="42" t="s">
        <v>225</v>
      </c>
      <c r="AD284" s="42" t="s">
        <v>225</v>
      </c>
      <c r="AE284" s="42" t="s">
        <v>476</v>
      </c>
      <c r="AF284" s="42" t="s">
        <v>476</v>
      </c>
      <c r="AG284" s="42">
        <v>20</v>
      </c>
      <c r="AH284" s="42" t="s">
        <v>350</v>
      </c>
      <c r="AI284" s="42">
        <v>0</v>
      </c>
      <c r="AJ284" s="42" t="s">
        <v>351</v>
      </c>
      <c r="AK284" s="42">
        <v>0</v>
      </c>
      <c r="AL284" s="42">
        <v>1000</v>
      </c>
      <c r="AM284" s="42" t="s">
        <v>332</v>
      </c>
      <c r="AN284" s="42" t="s">
        <v>352</v>
      </c>
      <c r="AO284" s="42">
        <v>400</v>
      </c>
      <c r="AP284" s="42" t="s">
        <v>439</v>
      </c>
      <c r="AQ284" s="42">
        <v>600</v>
      </c>
      <c r="AR284" s="42">
        <v>2</v>
      </c>
      <c r="AS284" s="42">
        <v>600</v>
      </c>
      <c r="AT284" s="42">
        <v>24</v>
      </c>
      <c r="AU284" s="42" t="s">
        <v>385</v>
      </c>
      <c r="AV284" s="42" t="s">
        <v>385</v>
      </c>
      <c r="AW284" s="42">
        <v>18000</v>
      </c>
      <c r="AX284" s="42">
        <v>18000</v>
      </c>
      <c r="AY284" s="42">
        <v>2</v>
      </c>
      <c r="AZ284" s="51">
        <v>55.284</v>
      </c>
      <c r="BA284" s="42">
        <v>0</v>
      </c>
      <c r="BB284" s="42">
        <v>1</v>
      </c>
      <c r="BC284" s="42" t="s">
        <v>525</v>
      </c>
      <c r="BD284" s="49">
        <v>0</v>
      </c>
      <c r="BE284" s="49" t="s">
        <v>1423</v>
      </c>
      <c r="BF284" s="42" t="s">
        <v>356</v>
      </c>
      <c r="BG284" s="42"/>
      <c r="BH284" s="42">
        <v>0</v>
      </c>
      <c r="BI284" s="42" t="s">
        <v>357</v>
      </c>
      <c r="BJ284" s="42" t="s">
        <v>358</v>
      </c>
      <c r="BK284" s="57">
        <v>44778</v>
      </c>
      <c r="BL284" s="42" t="s">
        <v>317</v>
      </c>
      <c r="BM284" s="42" t="s">
        <v>317</v>
      </c>
      <c r="BN284" s="42"/>
      <c r="BO284" s="42"/>
      <c r="BP284" s="42" t="s">
        <v>359</v>
      </c>
      <c r="BQ284" s="42" t="s">
        <v>359</v>
      </c>
      <c r="BR284" s="42" t="s">
        <v>359</v>
      </c>
      <c r="BS284" s="42"/>
      <c r="BT284" s="42" t="s">
        <v>360</v>
      </c>
      <c r="BU284" s="42" t="s">
        <v>317</v>
      </c>
      <c r="BV284" s="42" t="s">
        <v>317</v>
      </c>
      <c r="BW284" s="42"/>
      <c r="BX284" s="42"/>
      <c r="BY284" s="42" t="s">
        <v>353</v>
      </c>
      <c r="BZ284" s="42" t="s">
        <v>353</v>
      </c>
      <c r="CA284" s="42"/>
      <c r="CB284" s="42" t="s">
        <v>353</v>
      </c>
      <c r="CC284" s="42"/>
      <c r="CD284" s="42"/>
      <c r="CE284" s="42"/>
      <c r="CF284" s="42"/>
      <c r="CG284" s="26" t="s">
        <v>1424</v>
      </c>
    </row>
    <row r="285" hidden="1" spans="1:85">
      <c r="A285" s="34">
        <v>1751</v>
      </c>
      <c r="B285" s="42" t="s">
        <v>1426</v>
      </c>
      <c r="C285" s="46" t="s">
        <v>1427</v>
      </c>
      <c r="D285" s="42" t="s">
        <v>1428</v>
      </c>
      <c r="E285" s="43">
        <v>28.5879</v>
      </c>
      <c r="F285" s="43">
        <v>-12.9902</v>
      </c>
      <c r="G285" s="42" t="s">
        <v>337</v>
      </c>
      <c r="H285" s="37">
        <v>2.5</v>
      </c>
      <c r="I285" s="42" t="s">
        <v>338</v>
      </c>
      <c r="J285" s="42" t="s">
        <v>1151</v>
      </c>
      <c r="K285" s="42" t="s">
        <v>340</v>
      </c>
      <c r="L285" s="42" t="s">
        <v>317</v>
      </c>
      <c r="M285" s="42" t="s">
        <v>317</v>
      </c>
      <c r="N285" s="42" t="s">
        <v>402</v>
      </c>
      <c r="O285" s="42" t="s">
        <v>566</v>
      </c>
      <c r="P285" s="42" t="s">
        <v>566</v>
      </c>
      <c r="Q285" s="42" t="s">
        <v>320</v>
      </c>
      <c r="R285" s="42" t="s">
        <v>830</v>
      </c>
      <c r="S285" s="42" t="s">
        <v>321</v>
      </c>
      <c r="T285" s="42" t="s">
        <v>344</v>
      </c>
      <c r="U285" s="42" t="s">
        <v>323</v>
      </c>
      <c r="V285" s="52">
        <v>40</v>
      </c>
      <c r="W285" s="42" t="s">
        <v>325</v>
      </c>
      <c r="X285" s="42" t="s">
        <v>345</v>
      </c>
      <c r="Y285" s="42" t="s">
        <v>2</v>
      </c>
      <c r="Z285" s="42" t="s">
        <v>2</v>
      </c>
      <c r="AA285" s="42" t="s">
        <v>328</v>
      </c>
      <c r="AB285" s="42" t="s">
        <v>347</v>
      </c>
      <c r="AC285" s="42" t="s">
        <v>348</v>
      </c>
      <c r="AD285" s="42" t="s">
        <v>348</v>
      </c>
      <c r="AE285" s="42" t="s">
        <v>382</v>
      </c>
      <c r="AF285" s="42" t="s">
        <v>382</v>
      </c>
      <c r="AG285" s="42">
        <v>20</v>
      </c>
      <c r="AH285" s="42" t="s">
        <v>1003</v>
      </c>
      <c r="AI285" s="42" t="s">
        <v>1411</v>
      </c>
      <c r="AJ285" s="42" t="s">
        <v>351</v>
      </c>
      <c r="AK285" s="42">
        <v>0</v>
      </c>
      <c r="AL285" s="42">
        <v>600</v>
      </c>
      <c r="AM285" s="42" t="s">
        <v>332</v>
      </c>
      <c r="AN285" s="42" t="s">
        <v>352</v>
      </c>
      <c r="AO285" s="42">
        <v>400</v>
      </c>
      <c r="AP285" s="42" t="s">
        <v>333</v>
      </c>
      <c r="AQ285" s="42">
        <v>500</v>
      </c>
      <c r="AR285" s="42">
        <v>48</v>
      </c>
      <c r="AS285" s="42">
        <v>100</v>
      </c>
      <c r="AT285" s="42">
        <f>AQ285/AS285</f>
        <v>5</v>
      </c>
      <c r="AU285" s="42" t="s">
        <v>327</v>
      </c>
      <c r="AV285" s="42" t="s">
        <v>327</v>
      </c>
      <c r="AW285" s="42" t="s">
        <v>327</v>
      </c>
      <c r="AX285" s="42">
        <v>0</v>
      </c>
      <c r="AY285" s="42" t="s">
        <v>327</v>
      </c>
      <c r="AZ285" s="51">
        <v>212</v>
      </c>
      <c r="BA285" s="42">
        <v>0</v>
      </c>
      <c r="BB285" s="42">
        <v>2</v>
      </c>
      <c r="BC285" s="42" t="s">
        <v>375</v>
      </c>
      <c r="BD285" s="49" t="s">
        <v>1429</v>
      </c>
      <c r="BE285" s="49" t="s">
        <v>1426</v>
      </c>
      <c r="BF285" s="42" t="s">
        <v>356</v>
      </c>
      <c r="BG285" s="42"/>
      <c r="BH285" s="42">
        <v>0</v>
      </c>
      <c r="BI285" s="42" t="s">
        <v>357</v>
      </c>
      <c r="BJ285" s="42" t="s">
        <v>358</v>
      </c>
      <c r="BK285" s="57">
        <v>44778</v>
      </c>
      <c r="BL285" s="42" t="s">
        <v>317</v>
      </c>
      <c r="BM285" s="42" t="s">
        <v>317</v>
      </c>
      <c r="BN285" s="42"/>
      <c r="BO285" s="42"/>
      <c r="BP285" s="42" t="s">
        <v>359</v>
      </c>
      <c r="BQ285" s="42" t="s">
        <v>359</v>
      </c>
      <c r="BR285" s="42" t="s">
        <v>359</v>
      </c>
      <c r="BS285" s="42"/>
      <c r="BT285" s="42" t="s">
        <v>360</v>
      </c>
      <c r="BU285" s="42" t="s">
        <v>317</v>
      </c>
      <c r="BV285" s="42" t="s">
        <v>317</v>
      </c>
      <c r="BW285" s="42"/>
      <c r="BX285" s="42"/>
      <c r="BY285" s="42" t="s">
        <v>353</v>
      </c>
      <c r="BZ285" s="42" t="s">
        <v>353</v>
      </c>
      <c r="CA285" s="42"/>
      <c r="CB285" s="42" t="s">
        <v>353</v>
      </c>
      <c r="CC285" s="42"/>
      <c r="CD285" s="42"/>
      <c r="CE285" s="42"/>
      <c r="CF285" s="42"/>
      <c r="CG285" s="26" t="s">
        <v>1427</v>
      </c>
    </row>
    <row r="286" hidden="1" spans="1:85">
      <c r="A286" s="39">
        <v>1302</v>
      </c>
      <c r="B286" s="42" t="s">
        <v>1430</v>
      </c>
      <c r="C286" s="46" t="s">
        <v>1431</v>
      </c>
      <c r="D286" s="42" t="s">
        <v>1432</v>
      </c>
      <c r="E286" s="43">
        <v>27.4137</v>
      </c>
      <c r="F286" s="43">
        <v>-12.4334</v>
      </c>
      <c r="G286" s="42" t="s">
        <v>337</v>
      </c>
      <c r="H286" s="37">
        <v>4.5</v>
      </c>
      <c r="I286" s="42" t="s">
        <v>338</v>
      </c>
      <c r="J286" s="42" t="s">
        <v>1066</v>
      </c>
      <c r="K286" s="42" t="s">
        <v>317</v>
      </c>
      <c r="L286" s="42" t="s">
        <v>317</v>
      </c>
      <c r="M286" s="42" t="s">
        <v>317</v>
      </c>
      <c r="N286" s="42" t="s">
        <v>318</v>
      </c>
      <c r="O286" s="42" t="s">
        <v>319</v>
      </c>
      <c r="P286" s="42" t="s">
        <v>319</v>
      </c>
      <c r="Q286" s="42"/>
      <c r="R286" s="42" t="s">
        <v>1204</v>
      </c>
      <c r="S286" s="42" t="s">
        <v>321</v>
      </c>
      <c r="T286" s="42" t="s">
        <v>344</v>
      </c>
      <c r="U286" s="42" t="s">
        <v>323</v>
      </c>
      <c r="V286" s="52">
        <v>80</v>
      </c>
      <c r="W286" s="42" t="s">
        <v>366</v>
      </c>
      <c r="X286" s="42" t="s">
        <v>801</v>
      </c>
      <c r="Y286" s="42" t="s">
        <v>2</v>
      </c>
      <c r="Z286" s="42" t="s">
        <v>2</v>
      </c>
      <c r="AA286" s="42" t="s">
        <v>328</v>
      </c>
      <c r="AB286" s="42" t="s">
        <v>347</v>
      </c>
      <c r="AC286" s="42" t="s">
        <v>225</v>
      </c>
      <c r="AD286" s="42" t="s">
        <v>225</v>
      </c>
      <c r="AE286" s="42" t="s">
        <v>476</v>
      </c>
      <c r="AF286" s="42" t="s">
        <v>476</v>
      </c>
      <c r="AG286" s="42">
        <v>30</v>
      </c>
      <c r="AH286" s="42" t="s">
        <v>350</v>
      </c>
      <c r="AI286" s="42">
        <v>0</v>
      </c>
      <c r="AJ286" s="42" t="s">
        <v>351</v>
      </c>
      <c r="AK286" s="42">
        <v>0</v>
      </c>
      <c r="AL286" s="42">
        <v>1000</v>
      </c>
      <c r="AM286" s="42" t="s">
        <v>332</v>
      </c>
      <c r="AN286" s="42" t="s">
        <v>352</v>
      </c>
      <c r="AO286" s="42">
        <v>400</v>
      </c>
      <c r="AP286" s="42" t="s">
        <v>439</v>
      </c>
      <c r="AQ286" s="42">
        <v>600</v>
      </c>
      <c r="AR286" s="42">
        <v>2</v>
      </c>
      <c r="AS286" s="42">
        <v>600</v>
      </c>
      <c r="AT286" s="42">
        <v>24</v>
      </c>
      <c r="AU286" s="42" t="s">
        <v>385</v>
      </c>
      <c r="AV286" s="42" t="s">
        <v>385</v>
      </c>
      <c r="AW286" s="42">
        <v>18000</v>
      </c>
      <c r="AX286" s="42">
        <v>18000</v>
      </c>
      <c r="AY286" s="42">
        <v>2</v>
      </c>
      <c r="AZ286" s="51">
        <v>58.3</v>
      </c>
      <c r="BA286" s="42">
        <v>0</v>
      </c>
      <c r="BB286" s="42">
        <v>1</v>
      </c>
      <c r="BC286" s="42" t="s">
        <v>525</v>
      </c>
      <c r="BD286" s="49">
        <v>0</v>
      </c>
      <c r="BE286" s="49" t="s">
        <v>1430</v>
      </c>
      <c r="BF286" s="42" t="s">
        <v>356</v>
      </c>
      <c r="BG286" s="42"/>
      <c r="BH286" s="42">
        <v>0</v>
      </c>
      <c r="BI286" s="42" t="s">
        <v>357</v>
      </c>
      <c r="BJ286" s="42" t="s">
        <v>358</v>
      </c>
      <c r="BK286" s="57">
        <v>44778</v>
      </c>
      <c r="BL286" s="42" t="s">
        <v>340</v>
      </c>
      <c r="BM286" s="42" t="s">
        <v>340</v>
      </c>
      <c r="BN286" s="42"/>
      <c r="BO286" s="42">
        <v>1</v>
      </c>
      <c r="BP286" s="42" t="s">
        <v>359</v>
      </c>
      <c r="BQ286" s="42" t="s">
        <v>359</v>
      </c>
      <c r="BR286" s="42" t="s">
        <v>562</v>
      </c>
      <c r="BS286" s="60">
        <v>43658</v>
      </c>
      <c r="BT286" s="42" t="s">
        <v>360</v>
      </c>
      <c r="BU286" s="42" t="s">
        <v>317</v>
      </c>
      <c r="BV286" s="42" t="s">
        <v>317</v>
      </c>
      <c r="BW286" s="42"/>
      <c r="BX286" s="42"/>
      <c r="BY286" s="42" t="s">
        <v>353</v>
      </c>
      <c r="BZ286" s="42" t="s">
        <v>353</v>
      </c>
      <c r="CA286" s="42"/>
      <c r="CB286" s="42" t="s">
        <v>353</v>
      </c>
      <c r="CC286" s="42"/>
      <c r="CD286" s="42"/>
      <c r="CE286" s="42"/>
      <c r="CF286" s="42"/>
      <c r="CG286" s="26" t="s">
        <v>1431</v>
      </c>
    </row>
    <row r="287" hidden="1" spans="1:85">
      <c r="A287" s="39">
        <v>582</v>
      </c>
      <c r="B287" s="42" t="s">
        <v>1433</v>
      </c>
      <c r="C287" s="46" t="s">
        <v>1434</v>
      </c>
      <c r="D287" s="42" t="s">
        <v>1435</v>
      </c>
      <c r="E287" s="43">
        <v>28.0939</v>
      </c>
      <c r="F287" s="43">
        <v>-13.114</v>
      </c>
      <c r="G287" s="42" t="s">
        <v>337</v>
      </c>
      <c r="H287" s="37">
        <v>2.5</v>
      </c>
      <c r="I287" s="42" t="s">
        <v>338</v>
      </c>
      <c r="J287" s="42" t="s">
        <v>1125</v>
      </c>
      <c r="K287" s="42" t="s">
        <v>317</v>
      </c>
      <c r="L287" s="42" t="s">
        <v>317</v>
      </c>
      <c r="M287" s="42" t="s">
        <v>317</v>
      </c>
      <c r="N287" s="42" t="s">
        <v>318</v>
      </c>
      <c r="O287" s="42" t="s">
        <v>319</v>
      </c>
      <c r="P287" s="42" t="s">
        <v>319</v>
      </c>
      <c r="Q287" s="42"/>
      <c r="R287" s="42" t="s">
        <v>320</v>
      </c>
      <c r="S287" s="42" t="s">
        <v>321</v>
      </c>
      <c r="T287" s="42" t="s">
        <v>344</v>
      </c>
      <c r="U287" s="42" t="s">
        <v>323</v>
      </c>
      <c r="V287" s="52">
        <v>70</v>
      </c>
      <c r="W287" s="42" t="s">
        <v>366</v>
      </c>
      <c r="X287" s="42" t="s">
        <v>620</v>
      </c>
      <c r="Y287" s="42" t="s">
        <v>2</v>
      </c>
      <c r="Z287" s="42" t="s">
        <v>2</v>
      </c>
      <c r="AA287" s="42" t="s">
        <v>328</v>
      </c>
      <c r="AB287" s="42" t="s">
        <v>347</v>
      </c>
      <c r="AC287" s="42" t="s">
        <v>348</v>
      </c>
      <c r="AD287" s="42" t="s">
        <v>348</v>
      </c>
      <c r="AE287" s="42" t="s">
        <v>350</v>
      </c>
      <c r="AF287" s="42" t="s">
        <v>350</v>
      </c>
      <c r="AG287" s="42">
        <v>20</v>
      </c>
      <c r="AH287" s="42" t="s">
        <v>350</v>
      </c>
      <c r="AI287" s="42">
        <v>0</v>
      </c>
      <c r="AJ287" s="42" t="s">
        <v>351</v>
      </c>
      <c r="AK287" s="42">
        <v>0</v>
      </c>
      <c r="AL287" s="42">
        <v>600</v>
      </c>
      <c r="AM287" s="42" t="s">
        <v>332</v>
      </c>
      <c r="AN287" s="42" t="s">
        <v>352</v>
      </c>
      <c r="AO287" s="42">
        <v>400</v>
      </c>
      <c r="AP287" s="42" t="s">
        <v>427</v>
      </c>
      <c r="AQ287" s="42">
        <v>1200</v>
      </c>
      <c r="AR287" s="42">
        <v>2</v>
      </c>
      <c r="AS287" s="42">
        <v>1200</v>
      </c>
      <c r="AT287" s="42">
        <v>24</v>
      </c>
      <c r="AU287" s="42" t="s">
        <v>385</v>
      </c>
      <c r="AV287" s="42" t="s">
        <v>385</v>
      </c>
      <c r="AW287" s="42">
        <v>18000</v>
      </c>
      <c r="AX287" s="42">
        <v>18000</v>
      </c>
      <c r="AY287" s="42">
        <v>2</v>
      </c>
      <c r="AZ287" s="51">
        <v>35.2</v>
      </c>
      <c r="BA287" s="42">
        <v>0</v>
      </c>
      <c r="BB287" s="42">
        <v>1</v>
      </c>
      <c r="BC287" s="42" t="s">
        <v>525</v>
      </c>
      <c r="BD287" s="49">
        <v>0</v>
      </c>
      <c r="BE287" s="49" t="s">
        <v>1433</v>
      </c>
      <c r="BF287" s="42">
        <v>0</v>
      </c>
      <c r="BG287" s="42"/>
      <c r="BH287" s="42">
        <v>0</v>
      </c>
      <c r="BI287" s="42" t="s">
        <v>357</v>
      </c>
      <c r="BJ287" s="42" t="s">
        <v>358</v>
      </c>
      <c r="BK287" s="57">
        <v>44778</v>
      </c>
      <c r="BL287" s="42" t="s">
        <v>317</v>
      </c>
      <c r="BM287" s="42" t="s">
        <v>317</v>
      </c>
      <c r="BN287" s="42"/>
      <c r="BO287" s="42"/>
      <c r="BP287" s="42" t="s">
        <v>359</v>
      </c>
      <c r="BQ287" s="42" t="s">
        <v>359</v>
      </c>
      <c r="BR287" s="42" t="s">
        <v>359</v>
      </c>
      <c r="BS287" s="42"/>
      <c r="BT287" s="42" t="s">
        <v>360</v>
      </c>
      <c r="BU287" s="42" t="s">
        <v>317</v>
      </c>
      <c r="BV287" s="42" t="s">
        <v>317</v>
      </c>
      <c r="BW287" s="42"/>
      <c r="BX287" s="42"/>
      <c r="BY287" s="42" t="s">
        <v>353</v>
      </c>
      <c r="BZ287" s="42" t="s">
        <v>353</v>
      </c>
      <c r="CA287" s="42"/>
      <c r="CB287" s="42" t="s">
        <v>353</v>
      </c>
      <c r="CC287" s="42"/>
      <c r="CD287" s="42"/>
      <c r="CE287" s="42"/>
      <c r="CF287" s="42"/>
      <c r="CG287" s="26" t="s">
        <v>1434</v>
      </c>
    </row>
    <row r="288" hidden="1" spans="1:85">
      <c r="A288" s="34">
        <v>591</v>
      </c>
      <c r="B288" s="42" t="s">
        <v>1436</v>
      </c>
      <c r="C288" s="46" t="s">
        <v>1437</v>
      </c>
      <c r="D288" s="42" t="s">
        <v>1438</v>
      </c>
      <c r="E288" s="43">
        <v>28.3313</v>
      </c>
      <c r="F288" s="43">
        <v>-12.8734</v>
      </c>
      <c r="G288" s="42" t="s">
        <v>337</v>
      </c>
      <c r="H288" s="37">
        <v>2.5</v>
      </c>
      <c r="I288" s="42" t="s">
        <v>338</v>
      </c>
      <c r="J288" s="42" t="s">
        <v>1141</v>
      </c>
      <c r="K288" s="42" t="s">
        <v>317</v>
      </c>
      <c r="L288" s="42" t="s">
        <v>317</v>
      </c>
      <c r="M288" s="42" t="s">
        <v>317</v>
      </c>
      <c r="N288" s="42" t="s">
        <v>402</v>
      </c>
      <c r="O288" s="42" t="s">
        <v>319</v>
      </c>
      <c r="P288" s="42" t="s">
        <v>319</v>
      </c>
      <c r="Q288" s="42"/>
      <c r="R288" s="42" t="s">
        <v>320</v>
      </c>
      <c r="S288" s="42" t="s">
        <v>321</v>
      </c>
      <c r="T288" s="42" t="s">
        <v>344</v>
      </c>
      <c r="U288" s="42" t="s">
        <v>323</v>
      </c>
      <c r="V288" s="52">
        <v>60</v>
      </c>
      <c r="W288" s="42" t="s">
        <v>366</v>
      </c>
      <c r="X288" s="42" t="s">
        <v>620</v>
      </c>
      <c r="Y288" s="42" t="s">
        <v>2</v>
      </c>
      <c r="Z288" s="42" t="s">
        <v>2</v>
      </c>
      <c r="AA288" s="42" t="s">
        <v>328</v>
      </c>
      <c r="AB288" s="42" t="s">
        <v>347</v>
      </c>
      <c r="AC288" s="42" t="s">
        <v>348</v>
      </c>
      <c r="AD288" s="42" t="s">
        <v>348</v>
      </c>
      <c r="AE288" s="42" t="s">
        <v>350</v>
      </c>
      <c r="AF288" s="42" t="s">
        <v>350</v>
      </c>
      <c r="AG288" s="42">
        <v>20</v>
      </c>
      <c r="AH288" s="42" t="s">
        <v>350</v>
      </c>
      <c r="AI288" s="42">
        <v>0</v>
      </c>
      <c r="AJ288" s="42" t="s">
        <v>351</v>
      </c>
      <c r="AK288" s="42">
        <v>0</v>
      </c>
      <c r="AL288" s="42">
        <v>600</v>
      </c>
      <c r="AM288" s="42" t="s">
        <v>332</v>
      </c>
      <c r="AN288" s="42" t="s">
        <v>352</v>
      </c>
      <c r="AO288" s="42">
        <v>400</v>
      </c>
      <c r="AP288" s="42" t="s">
        <v>439</v>
      </c>
      <c r="AQ288" s="42">
        <v>600</v>
      </c>
      <c r="AR288" s="42">
        <v>2</v>
      </c>
      <c r="AS288" s="42">
        <v>600</v>
      </c>
      <c r="AT288" s="42">
        <v>24</v>
      </c>
      <c r="AU288" s="42" t="s">
        <v>385</v>
      </c>
      <c r="AV288" s="42" t="s">
        <v>385</v>
      </c>
      <c r="AW288" s="42">
        <v>18000</v>
      </c>
      <c r="AX288" s="42">
        <v>18000</v>
      </c>
      <c r="AY288" s="42">
        <v>2</v>
      </c>
      <c r="AZ288" s="51">
        <v>50.436</v>
      </c>
      <c r="BA288" s="42">
        <v>0</v>
      </c>
      <c r="BB288" s="42">
        <v>2</v>
      </c>
      <c r="BC288" s="42" t="s">
        <v>375</v>
      </c>
      <c r="BD288" s="49" t="s">
        <v>1439</v>
      </c>
      <c r="BE288" s="49" t="s">
        <v>1436</v>
      </c>
      <c r="BF288" s="42">
        <v>0</v>
      </c>
      <c r="BG288" s="42"/>
      <c r="BH288" s="42">
        <v>0</v>
      </c>
      <c r="BI288" s="42" t="s">
        <v>357</v>
      </c>
      <c r="BJ288" s="42" t="s">
        <v>358</v>
      </c>
      <c r="BK288" s="57">
        <v>44778</v>
      </c>
      <c r="BL288" s="42" t="s">
        <v>317</v>
      </c>
      <c r="BM288" s="42" t="s">
        <v>317</v>
      </c>
      <c r="BN288" s="42"/>
      <c r="BO288" s="42"/>
      <c r="BP288" s="42" t="s">
        <v>359</v>
      </c>
      <c r="BQ288" s="42" t="s">
        <v>359</v>
      </c>
      <c r="BR288" s="42" t="s">
        <v>359</v>
      </c>
      <c r="BS288" s="42"/>
      <c r="BT288" s="42" t="s">
        <v>360</v>
      </c>
      <c r="BU288" s="42" t="s">
        <v>317</v>
      </c>
      <c r="BV288" s="42" t="s">
        <v>317</v>
      </c>
      <c r="BW288" s="42"/>
      <c r="BX288" s="42"/>
      <c r="BY288" s="42" t="s">
        <v>353</v>
      </c>
      <c r="BZ288" s="42" t="s">
        <v>353</v>
      </c>
      <c r="CA288" s="42"/>
      <c r="CB288" s="42" t="s">
        <v>353</v>
      </c>
      <c r="CC288" s="42"/>
      <c r="CD288" s="42"/>
      <c r="CE288" s="42"/>
      <c r="CF288" s="42"/>
      <c r="CG288" s="26" t="s">
        <v>1437</v>
      </c>
    </row>
    <row r="289" hidden="1" spans="1:85">
      <c r="A289" s="34">
        <v>111</v>
      </c>
      <c r="B289" s="42" t="s">
        <v>1440</v>
      </c>
      <c r="C289" s="46" t="s">
        <v>1441</v>
      </c>
      <c r="D289" s="42" t="s">
        <v>1442</v>
      </c>
      <c r="E289" s="43">
        <v>27.8178</v>
      </c>
      <c r="F289" s="43">
        <v>-12.8198</v>
      </c>
      <c r="G289" s="42" t="s">
        <v>337</v>
      </c>
      <c r="H289" s="37">
        <v>2</v>
      </c>
      <c r="I289" s="42" t="s">
        <v>338</v>
      </c>
      <c r="J289" s="42" t="s">
        <v>864</v>
      </c>
      <c r="K289" s="42" t="s">
        <v>317</v>
      </c>
      <c r="L289" s="42" t="s">
        <v>317</v>
      </c>
      <c r="M289" s="42" t="s">
        <v>317</v>
      </c>
      <c r="N289" s="42" t="s">
        <v>318</v>
      </c>
      <c r="O289" s="42" t="s">
        <v>319</v>
      </c>
      <c r="P289" s="42" t="s">
        <v>319</v>
      </c>
      <c r="Q289" s="42"/>
      <c r="R289" s="42" t="s">
        <v>320</v>
      </c>
      <c r="S289" s="42" t="s">
        <v>321</v>
      </c>
      <c r="T289" s="42" t="s">
        <v>782</v>
      </c>
      <c r="U289" s="42" t="s">
        <v>323</v>
      </c>
      <c r="V289" s="52">
        <v>60</v>
      </c>
      <c r="W289" s="42" t="s">
        <v>366</v>
      </c>
      <c r="X289" s="42" t="s">
        <v>620</v>
      </c>
      <c r="Y289" s="42" t="s">
        <v>2</v>
      </c>
      <c r="Z289" s="42" t="s">
        <v>2</v>
      </c>
      <c r="AA289" s="42" t="s">
        <v>328</v>
      </c>
      <c r="AB289" s="42" t="s">
        <v>347</v>
      </c>
      <c r="AC289" s="42" t="s">
        <v>348</v>
      </c>
      <c r="AD289" s="42" t="s">
        <v>348</v>
      </c>
      <c r="AE289" s="42" t="s">
        <v>350</v>
      </c>
      <c r="AF289" s="42" t="s">
        <v>350</v>
      </c>
      <c r="AG289" s="42">
        <v>16</v>
      </c>
      <c r="AH289" s="42" t="s">
        <v>350</v>
      </c>
      <c r="AI289" s="42">
        <v>0</v>
      </c>
      <c r="AJ289" s="42" t="s">
        <v>1443</v>
      </c>
      <c r="AK289" s="42">
        <v>0</v>
      </c>
      <c r="AL289" s="42">
        <v>600</v>
      </c>
      <c r="AM289" s="42" t="s">
        <v>332</v>
      </c>
      <c r="AN289" s="42" t="s">
        <v>352</v>
      </c>
      <c r="AO289" s="42">
        <v>400</v>
      </c>
      <c r="AP289" s="42" t="s">
        <v>333</v>
      </c>
      <c r="AQ289" s="42">
        <v>500</v>
      </c>
      <c r="AR289" s="42">
        <v>48</v>
      </c>
      <c r="AS289" s="42">
        <v>100</v>
      </c>
      <c r="AT289" s="42">
        <f>AQ289/AS289</f>
        <v>5</v>
      </c>
      <c r="AU289" s="42" t="s">
        <v>385</v>
      </c>
      <c r="AV289" s="42" t="s">
        <v>385</v>
      </c>
      <c r="AW289" s="42">
        <v>18000</v>
      </c>
      <c r="AX289" s="42">
        <v>18000</v>
      </c>
      <c r="AY289" s="42">
        <v>2</v>
      </c>
      <c r="AZ289" s="51">
        <v>51.258</v>
      </c>
      <c r="BA289" s="42">
        <v>0</v>
      </c>
      <c r="BB289" s="42">
        <v>1</v>
      </c>
      <c r="BC289" s="42" t="s">
        <v>525</v>
      </c>
      <c r="BD289" s="49">
        <v>0</v>
      </c>
      <c r="BE289" s="49" t="s">
        <v>1440</v>
      </c>
      <c r="BF289" s="42" t="s">
        <v>356</v>
      </c>
      <c r="BG289" s="42"/>
      <c r="BH289" s="42">
        <v>0</v>
      </c>
      <c r="BI289" s="42" t="s">
        <v>357</v>
      </c>
      <c r="BJ289" s="42" t="s">
        <v>358</v>
      </c>
      <c r="BK289" s="57">
        <v>44778</v>
      </c>
      <c r="BL289" s="42" t="s">
        <v>317</v>
      </c>
      <c r="BM289" s="42" t="s">
        <v>317</v>
      </c>
      <c r="BN289" s="42"/>
      <c r="BO289" s="42"/>
      <c r="BP289" s="42" t="s">
        <v>359</v>
      </c>
      <c r="BQ289" s="42" t="s">
        <v>359</v>
      </c>
      <c r="BR289" s="42" t="s">
        <v>359</v>
      </c>
      <c r="BS289" s="42"/>
      <c r="BT289" s="42" t="s">
        <v>360</v>
      </c>
      <c r="BU289" s="42" t="s">
        <v>317</v>
      </c>
      <c r="BV289" s="42" t="s">
        <v>317</v>
      </c>
      <c r="BW289" s="42"/>
      <c r="BX289" s="42"/>
      <c r="BY289" s="42" t="s">
        <v>353</v>
      </c>
      <c r="BZ289" s="42" t="s">
        <v>353</v>
      </c>
      <c r="CA289" s="42"/>
      <c r="CB289" s="42" t="s">
        <v>353</v>
      </c>
      <c r="CC289" s="42"/>
      <c r="CD289" s="42"/>
      <c r="CE289" s="42"/>
      <c r="CF289" s="42"/>
      <c r="CG289" s="26" t="s">
        <v>1441</v>
      </c>
    </row>
    <row r="290" hidden="1" spans="1:85">
      <c r="A290" s="39">
        <v>1114</v>
      </c>
      <c r="B290" s="42" t="s">
        <v>1444</v>
      </c>
      <c r="C290" s="46" t="s">
        <v>1445</v>
      </c>
      <c r="D290" s="42" t="s">
        <v>1446</v>
      </c>
      <c r="E290" s="43">
        <v>28.2209</v>
      </c>
      <c r="F290" s="43">
        <v>-12.8435</v>
      </c>
      <c r="G290" s="42" t="s">
        <v>337</v>
      </c>
      <c r="H290" s="37">
        <v>2.5</v>
      </c>
      <c r="I290" s="42" t="s">
        <v>338</v>
      </c>
      <c r="J290" s="42" t="s">
        <v>1141</v>
      </c>
      <c r="K290" s="42" t="s">
        <v>340</v>
      </c>
      <c r="L290" s="42" t="s">
        <v>317</v>
      </c>
      <c r="M290" s="42" t="s">
        <v>340</v>
      </c>
      <c r="N290" s="42" t="s">
        <v>402</v>
      </c>
      <c r="O290" s="42" t="s">
        <v>566</v>
      </c>
      <c r="P290" s="42" t="s">
        <v>566</v>
      </c>
      <c r="Q290" s="42"/>
      <c r="R290" s="42" t="s">
        <v>830</v>
      </c>
      <c r="S290" s="42" t="s">
        <v>321</v>
      </c>
      <c r="T290" s="42" t="s">
        <v>344</v>
      </c>
      <c r="U290" s="42" t="s">
        <v>323</v>
      </c>
      <c r="V290" s="52">
        <v>36</v>
      </c>
      <c r="W290" s="42" t="s">
        <v>366</v>
      </c>
      <c r="X290" s="42" t="s">
        <v>620</v>
      </c>
      <c r="Y290" s="42" t="s">
        <v>2</v>
      </c>
      <c r="Z290" s="42" t="s">
        <v>2</v>
      </c>
      <c r="AA290" s="42" t="s">
        <v>328</v>
      </c>
      <c r="AB290" s="42" t="s">
        <v>347</v>
      </c>
      <c r="AC290" s="42" t="s">
        <v>348</v>
      </c>
      <c r="AD290" s="42" t="s">
        <v>348</v>
      </c>
      <c r="AE290" s="42" t="s">
        <v>350</v>
      </c>
      <c r="AF290" s="42" t="s">
        <v>350</v>
      </c>
      <c r="AG290" s="42">
        <v>20</v>
      </c>
      <c r="AH290" s="42" t="s">
        <v>350</v>
      </c>
      <c r="AI290" s="42">
        <v>0</v>
      </c>
      <c r="AJ290" s="42" t="s">
        <v>351</v>
      </c>
      <c r="AK290" s="42">
        <v>0</v>
      </c>
      <c r="AL290" s="42">
        <v>600</v>
      </c>
      <c r="AM290" s="42" t="s">
        <v>332</v>
      </c>
      <c r="AN290" s="42" t="s">
        <v>352</v>
      </c>
      <c r="AO290" s="42">
        <v>400</v>
      </c>
      <c r="AP290" s="42" t="s">
        <v>439</v>
      </c>
      <c r="AQ290" s="42">
        <v>600</v>
      </c>
      <c r="AR290" s="42">
        <v>2</v>
      </c>
      <c r="AS290" s="42">
        <v>600</v>
      </c>
      <c r="AT290" s="42">
        <v>24</v>
      </c>
      <c r="AU290" s="42" t="s">
        <v>385</v>
      </c>
      <c r="AV290" s="42" t="s">
        <v>385</v>
      </c>
      <c r="AW290" s="42">
        <v>18000</v>
      </c>
      <c r="AX290" s="42">
        <v>18000</v>
      </c>
      <c r="AY290" s="42">
        <v>2</v>
      </c>
      <c r="AZ290" s="51">
        <v>55.8</v>
      </c>
      <c r="BA290" s="42">
        <v>0</v>
      </c>
      <c r="BB290" s="42">
        <v>1</v>
      </c>
      <c r="BC290" s="42" t="s">
        <v>525</v>
      </c>
      <c r="BD290" s="49">
        <v>0</v>
      </c>
      <c r="BE290" s="49" t="s">
        <v>1444</v>
      </c>
      <c r="BF290" s="42">
        <v>0</v>
      </c>
      <c r="BG290" s="42"/>
      <c r="BH290" s="42">
        <v>0</v>
      </c>
      <c r="BI290" s="42" t="s">
        <v>357</v>
      </c>
      <c r="BJ290" s="42" t="s">
        <v>358</v>
      </c>
      <c r="BK290" s="57">
        <v>44778</v>
      </c>
      <c r="BL290" s="42" t="s">
        <v>317</v>
      </c>
      <c r="BM290" s="42" t="s">
        <v>317</v>
      </c>
      <c r="BN290" s="42"/>
      <c r="BO290" s="42"/>
      <c r="BP290" s="42" t="s">
        <v>359</v>
      </c>
      <c r="BQ290" s="42" t="s">
        <v>359</v>
      </c>
      <c r="BR290" s="42" t="s">
        <v>359</v>
      </c>
      <c r="BS290" s="42"/>
      <c r="BT290" s="42" t="s">
        <v>360</v>
      </c>
      <c r="BU290" s="42" t="s">
        <v>317</v>
      </c>
      <c r="BV290" s="42" t="s">
        <v>317</v>
      </c>
      <c r="BW290" s="42"/>
      <c r="BX290" s="42"/>
      <c r="BY290" s="42" t="s">
        <v>353</v>
      </c>
      <c r="BZ290" s="42" t="s">
        <v>353</v>
      </c>
      <c r="CA290" s="42"/>
      <c r="CB290" s="42" t="s">
        <v>353</v>
      </c>
      <c r="CC290" s="42"/>
      <c r="CD290" s="42"/>
      <c r="CE290" s="42"/>
      <c r="CF290" s="42"/>
      <c r="CG290" s="26" t="s">
        <v>1445</v>
      </c>
    </row>
    <row r="291" hidden="1" spans="1:85">
      <c r="A291" s="34">
        <v>1349</v>
      </c>
      <c r="B291" s="42" t="s">
        <v>1447</v>
      </c>
      <c r="C291" s="46" t="s">
        <v>1448</v>
      </c>
      <c r="D291" s="42" t="s">
        <v>1449</v>
      </c>
      <c r="E291" s="43">
        <v>28.1919</v>
      </c>
      <c r="F291" s="43">
        <v>-12.7775</v>
      </c>
      <c r="G291" s="42" t="s">
        <v>337</v>
      </c>
      <c r="H291" s="37">
        <v>2</v>
      </c>
      <c r="I291" s="42" t="s">
        <v>338</v>
      </c>
      <c r="J291" s="42" t="s">
        <v>1141</v>
      </c>
      <c r="K291" s="42" t="s">
        <v>340</v>
      </c>
      <c r="L291" s="42" t="s">
        <v>317</v>
      </c>
      <c r="M291" s="42" t="s">
        <v>317</v>
      </c>
      <c r="N291" s="42" t="s">
        <v>402</v>
      </c>
      <c r="O291" s="42" t="s">
        <v>566</v>
      </c>
      <c r="P291" s="42" t="s">
        <v>566</v>
      </c>
      <c r="Q291" s="42" t="s">
        <v>390</v>
      </c>
      <c r="R291" s="42" t="s">
        <v>320</v>
      </c>
      <c r="S291" s="42" t="s">
        <v>321</v>
      </c>
      <c r="T291" s="42" t="s">
        <v>344</v>
      </c>
      <c r="U291" s="42" t="s">
        <v>323</v>
      </c>
      <c r="V291" s="52">
        <v>35</v>
      </c>
      <c r="W291" s="42" t="s">
        <v>366</v>
      </c>
      <c r="X291" s="42" t="s">
        <v>620</v>
      </c>
      <c r="Y291" s="42" t="s">
        <v>2</v>
      </c>
      <c r="Z291" s="42" t="s">
        <v>2</v>
      </c>
      <c r="AA291" s="42" t="s">
        <v>328</v>
      </c>
      <c r="AB291" s="42" t="s">
        <v>347</v>
      </c>
      <c r="AC291" s="42" t="s">
        <v>348</v>
      </c>
      <c r="AD291" s="42" t="s">
        <v>348</v>
      </c>
      <c r="AE291" s="42" t="s">
        <v>561</v>
      </c>
      <c r="AF291" s="42" t="s">
        <v>561</v>
      </c>
      <c r="AG291" s="42">
        <v>16</v>
      </c>
      <c r="AH291" s="42" t="s">
        <v>1003</v>
      </c>
      <c r="AI291" s="42">
        <v>0</v>
      </c>
      <c r="AJ291" s="42" t="s">
        <v>351</v>
      </c>
      <c r="AK291" s="42">
        <v>0</v>
      </c>
      <c r="AL291" s="42">
        <v>600</v>
      </c>
      <c r="AM291" s="42" t="s">
        <v>408</v>
      </c>
      <c r="AN291" s="42" t="s">
        <v>409</v>
      </c>
      <c r="AO291" s="42">
        <v>300</v>
      </c>
      <c r="AP291" s="42" t="s">
        <v>333</v>
      </c>
      <c r="AQ291" s="42">
        <v>500</v>
      </c>
      <c r="AR291" s="42">
        <v>48</v>
      </c>
      <c r="AS291" s="42">
        <v>100</v>
      </c>
      <c r="AT291" s="42">
        <f>AQ291/AS291</f>
        <v>5</v>
      </c>
      <c r="AU291" s="42" t="s">
        <v>385</v>
      </c>
      <c r="AV291" s="42" t="s">
        <v>385</v>
      </c>
      <c r="AW291" s="42">
        <v>18000</v>
      </c>
      <c r="AX291" s="42">
        <v>18000</v>
      </c>
      <c r="AY291" s="42">
        <v>2</v>
      </c>
      <c r="AZ291" s="51">
        <v>68.2</v>
      </c>
      <c r="BA291" s="42">
        <v>0</v>
      </c>
      <c r="BB291" s="42">
        <v>1</v>
      </c>
      <c r="BC291" s="42" t="s">
        <v>525</v>
      </c>
      <c r="BD291" s="49">
        <v>0</v>
      </c>
      <c r="BE291" s="49" t="s">
        <v>1447</v>
      </c>
      <c r="BF291" s="42">
        <v>0</v>
      </c>
      <c r="BG291" s="42"/>
      <c r="BH291" s="42">
        <v>0</v>
      </c>
      <c r="BI291" s="42" t="s">
        <v>357</v>
      </c>
      <c r="BJ291" s="42" t="s">
        <v>358</v>
      </c>
      <c r="BK291" s="57">
        <v>44778</v>
      </c>
      <c r="BL291" s="42" t="s">
        <v>317</v>
      </c>
      <c r="BM291" s="42" t="s">
        <v>317</v>
      </c>
      <c r="BN291" s="42"/>
      <c r="BO291" s="42"/>
      <c r="BP291" s="42" t="s">
        <v>359</v>
      </c>
      <c r="BQ291" s="42" t="s">
        <v>359</v>
      </c>
      <c r="BR291" s="42" t="s">
        <v>359</v>
      </c>
      <c r="BS291" s="42"/>
      <c r="BT291" s="42" t="s">
        <v>360</v>
      </c>
      <c r="BU291" s="42" t="s">
        <v>317</v>
      </c>
      <c r="BV291" s="42" t="s">
        <v>317</v>
      </c>
      <c r="BW291" s="42"/>
      <c r="BX291" s="42"/>
      <c r="BY291" s="42" t="s">
        <v>353</v>
      </c>
      <c r="BZ291" s="42" t="s">
        <v>353</v>
      </c>
      <c r="CA291" s="42"/>
      <c r="CB291" s="42" t="s">
        <v>353</v>
      </c>
      <c r="CC291" s="42"/>
      <c r="CD291" s="42"/>
      <c r="CE291" s="42"/>
      <c r="CF291" s="42"/>
      <c r="CG291" s="26" t="s">
        <v>1448</v>
      </c>
    </row>
    <row r="292" hidden="1" spans="1:85">
      <c r="A292" s="34">
        <v>1419</v>
      </c>
      <c r="B292" s="42" t="s">
        <v>1450</v>
      </c>
      <c r="C292" s="46" t="s">
        <v>1451</v>
      </c>
      <c r="D292" s="42" t="s">
        <v>1452</v>
      </c>
      <c r="E292" s="43">
        <v>28.6306</v>
      </c>
      <c r="F292" s="43">
        <v>-12.933</v>
      </c>
      <c r="G292" s="42" t="s">
        <v>337</v>
      </c>
      <c r="H292" s="37">
        <v>2</v>
      </c>
      <c r="I292" s="42" t="s">
        <v>338</v>
      </c>
      <c r="J292" s="42" t="s">
        <v>1151</v>
      </c>
      <c r="K292" s="42" t="s">
        <v>340</v>
      </c>
      <c r="L292" s="42" t="s">
        <v>317</v>
      </c>
      <c r="M292" s="42" t="s">
        <v>340</v>
      </c>
      <c r="N292" s="42" t="s">
        <v>341</v>
      </c>
      <c r="O292" s="42" t="s">
        <v>566</v>
      </c>
      <c r="P292" s="42" t="s">
        <v>566</v>
      </c>
      <c r="Q292" s="42" t="s">
        <v>390</v>
      </c>
      <c r="R292" s="42" t="s">
        <v>390</v>
      </c>
      <c r="S292" s="42" t="s">
        <v>321</v>
      </c>
      <c r="T292" s="42" t="s">
        <v>344</v>
      </c>
      <c r="U292" s="42" t="s">
        <v>323</v>
      </c>
      <c r="V292" s="52">
        <v>36</v>
      </c>
      <c r="W292" s="42" t="s">
        <v>366</v>
      </c>
      <c r="X292" s="42" t="s">
        <v>345</v>
      </c>
      <c r="Y292" s="42" t="s">
        <v>2</v>
      </c>
      <c r="Z292" s="42" t="s">
        <v>2</v>
      </c>
      <c r="AA292" s="42" t="s">
        <v>328</v>
      </c>
      <c r="AB292" s="42" t="s">
        <v>347</v>
      </c>
      <c r="AC292" s="42" t="s">
        <v>348</v>
      </c>
      <c r="AD292" s="42" t="s">
        <v>348</v>
      </c>
      <c r="AE292" s="42" t="s">
        <v>561</v>
      </c>
      <c r="AF292" s="42" t="s">
        <v>561</v>
      </c>
      <c r="AG292" s="42">
        <v>16</v>
      </c>
      <c r="AH292" s="42" t="s">
        <v>350</v>
      </c>
      <c r="AI292" s="42">
        <v>0</v>
      </c>
      <c r="AJ292" s="42" t="s">
        <v>351</v>
      </c>
      <c r="AK292" s="42">
        <v>0</v>
      </c>
      <c r="AL292" s="42">
        <v>700</v>
      </c>
      <c r="AM292" s="42" t="s">
        <v>332</v>
      </c>
      <c r="AN292" s="42" t="s">
        <v>352</v>
      </c>
      <c r="AO292" s="42">
        <v>400</v>
      </c>
      <c r="AP292" s="42" t="s">
        <v>333</v>
      </c>
      <c r="AQ292" s="42">
        <v>400</v>
      </c>
      <c r="AR292" s="42">
        <v>48</v>
      </c>
      <c r="AS292" s="42">
        <v>100</v>
      </c>
      <c r="AT292" s="42">
        <f>AQ292/AS292</f>
        <v>4</v>
      </c>
      <c r="AU292" s="42" t="s">
        <v>385</v>
      </c>
      <c r="AV292" s="42" t="s">
        <v>385</v>
      </c>
      <c r="AW292" s="42">
        <v>18000</v>
      </c>
      <c r="AX292" s="42">
        <v>18000</v>
      </c>
      <c r="AY292" s="42">
        <v>2</v>
      </c>
      <c r="AZ292" s="51">
        <v>89</v>
      </c>
      <c r="BA292" s="42">
        <v>0</v>
      </c>
      <c r="BB292" s="42">
        <v>1</v>
      </c>
      <c r="BC292" s="42" t="s">
        <v>525</v>
      </c>
      <c r="BD292" s="49">
        <v>0</v>
      </c>
      <c r="BE292" s="49" t="s">
        <v>1450</v>
      </c>
      <c r="BF292" s="42" t="s">
        <v>356</v>
      </c>
      <c r="BG292" s="42"/>
      <c r="BH292" s="42">
        <v>0</v>
      </c>
      <c r="BI292" s="42" t="s">
        <v>357</v>
      </c>
      <c r="BJ292" s="42" t="s">
        <v>358</v>
      </c>
      <c r="BK292" s="57">
        <v>44778</v>
      </c>
      <c r="BL292" s="42" t="s">
        <v>317</v>
      </c>
      <c r="BM292" s="42" t="s">
        <v>317</v>
      </c>
      <c r="BN292" s="42"/>
      <c r="BO292" s="42"/>
      <c r="BP292" s="42" t="s">
        <v>359</v>
      </c>
      <c r="BQ292" s="42" t="s">
        <v>359</v>
      </c>
      <c r="BR292" s="42" t="s">
        <v>359</v>
      </c>
      <c r="BS292" s="42"/>
      <c r="BT292" s="42" t="s">
        <v>360</v>
      </c>
      <c r="BU292" s="42" t="s">
        <v>317</v>
      </c>
      <c r="BV292" s="42" t="s">
        <v>317</v>
      </c>
      <c r="BW292" s="42"/>
      <c r="BX292" s="42"/>
      <c r="BY292" s="42" t="s">
        <v>353</v>
      </c>
      <c r="BZ292" s="42" t="s">
        <v>353</v>
      </c>
      <c r="CA292" s="42"/>
      <c r="CB292" s="42" t="s">
        <v>353</v>
      </c>
      <c r="CC292" s="42"/>
      <c r="CD292" s="42"/>
      <c r="CE292" s="42"/>
      <c r="CF292" s="42"/>
      <c r="CG292" s="26" t="s">
        <v>1451</v>
      </c>
    </row>
    <row r="293" hidden="1" spans="1:85">
      <c r="A293" s="34">
        <v>1443</v>
      </c>
      <c r="B293" s="42" t="s">
        <v>1453</v>
      </c>
      <c r="C293" s="46" t="s">
        <v>1454</v>
      </c>
      <c r="D293" s="42" t="s">
        <v>1455</v>
      </c>
      <c r="E293" s="43">
        <v>28.4059</v>
      </c>
      <c r="F293" s="43">
        <v>-13.1134</v>
      </c>
      <c r="G293" s="42" t="s">
        <v>337</v>
      </c>
      <c r="H293" s="37">
        <v>2</v>
      </c>
      <c r="I293" s="42" t="s">
        <v>338</v>
      </c>
      <c r="J293" s="42" t="s">
        <v>581</v>
      </c>
      <c r="K293" s="42" t="s">
        <v>317</v>
      </c>
      <c r="L293" s="42" t="s">
        <v>317</v>
      </c>
      <c r="M293" s="42" t="s">
        <v>317</v>
      </c>
      <c r="N293" s="42" t="s">
        <v>341</v>
      </c>
      <c r="O293" s="42" t="s">
        <v>319</v>
      </c>
      <c r="P293" s="42" t="s">
        <v>319</v>
      </c>
      <c r="Q293" s="42" t="s">
        <v>320</v>
      </c>
      <c r="R293" s="42" t="s">
        <v>320</v>
      </c>
      <c r="S293" s="42" t="s">
        <v>321</v>
      </c>
      <c r="T293" s="42" t="s">
        <v>344</v>
      </c>
      <c r="U293" s="42" t="s">
        <v>323</v>
      </c>
      <c r="V293" s="52">
        <v>35</v>
      </c>
      <c r="W293" s="42" t="s">
        <v>366</v>
      </c>
      <c r="X293" s="42" t="s">
        <v>546</v>
      </c>
      <c r="Y293" s="42" t="s">
        <v>2</v>
      </c>
      <c r="Z293" s="42" t="s">
        <v>2</v>
      </c>
      <c r="AA293" s="42" t="s">
        <v>328</v>
      </c>
      <c r="AB293" s="42" t="s">
        <v>347</v>
      </c>
      <c r="AC293" s="42" t="s">
        <v>348</v>
      </c>
      <c r="AD293" s="42" t="s">
        <v>348</v>
      </c>
      <c r="AE293" s="42" t="s">
        <v>561</v>
      </c>
      <c r="AF293" s="42" t="s">
        <v>561</v>
      </c>
      <c r="AG293" s="42">
        <v>16</v>
      </c>
      <c r="AH293" s="42" t="s">
        <v>350</v>
      </c>
      <c r="AI293" s="42">
        <v>0</v>
      </c>
      <c r="AJ293" s="42" t="s">
        <v>351</v>
      </c>
      <c r="AK293" s="42">
        <v>0</v>
      </c>
      <c r="AL293" s="42">
        <v>600</v>
      </c>
      <c r="AM293" s="42" t="s">
        <v>332</v>
      </c>
      <c r="AN293" s="42" t="s">
        <v>352</v>
      </c>
      <c r="AO293" s="42">
        <v>400</v>
      </c>
      <c r="AP293" s="42" t="s">
        <v>333</v>
      </c>
      <c r="AQ293" s="42">
        <v>300</v>
      </c>
      <c r="AR293" s="42">
        <v>48</v>
      </c>
      <c r="AS293" s="42">
        <v>100</v>
      </c>
      <c r="AT293" s="42">
        <f>AQ293/AS293</f>
        <v>3</v>
      </c>
      <c r="AU293" s="42" t="s">
        <v>385</v>
      </c>
      <c r="AV293" s="42" t="s">
        <v>385</v>
      </c>
      <c r="AW293" s="42">
        <v>18000</v>
      </c>
      <c r="AX293" s="42">
        <v>18000</v>
      </c>
      <c r="AY293" s="42">
        <v>2</v>
      </c>
      <c r="AZ293" s="51">
        <v>56.658</v>
      </c>
      <c r="BA293" s="42">
        <v>0</v>
      </c>
      <c r="BB293" s="42">
        <v>1</v>
      </c>
      <c r="BC293" s="42" t="s">
        <v>525</v>
      </c>
      <c r="BD293" s="49">
        <v>0</v>
      </c>
      <c r="BE293" s="49" t="s">
        <v>1453</v>
      </c>
      <c r="BF293" s="42">
        <v>0</v>
      </c>
      <c r="BG293" s="42"/>
      <c r="BH293" s="42">
        <v>0</v>
      </c>
      <c r="BI293" s="42" t="s">
        <v>357</v>
      </c>
      <c r="BJ293" s="42" t="s">
        <v>358</v>
      </c>
      <c r="BK293" s="57">
        <v>44778</v>
      </c>
      <c r="BL293" s="42" t="s">
        <v>317</v>
      </c>
      <c r="BM293" s="42" t="s">
        <v>317</v>
      </c>
      <c r="BN293" s="42"/>
      <c r="BO293" s="42"/>
      <c r="BP293" s="42" t="s">
        <v>359</v>
      </c>
      <c r="BQ293" s="42" t="s">
        <v>359</v>
      </c>
      <c r="BR293" s="42" t="s">
        <v>359</v>
      </c>
      <c r="BS293" s="42"/>
      <c r="BT293" s="42" t="s">
        <v>360</v>
      </c>
      <c r="BU293" s="42" t="s">
        <v>317</v>
      </c>
      <c r="BV293" s="42" t="s">
        <v>317</v>
      </c>
      <c r="BW293" s="42"/>
      <c r="BX293" s="42"/>
      <c r="BY293" s="42" t="s">
        <v>353</v>
      </c>
      <c r="BZ293" s="42" t="s">
        <v>353</v>
      </c>
      <c r="CA293" s="42"/>
      <c r="CB293" s="42" t="s">
        <v>353</v>
      </c>
      <c r="CC293" s="42"/>
      <c r="CD293" s="42"/>
      <c r="CE293" s="42"/>
      <c r="CF293" s="42"/>
      <c r="CG293" s="26" t="s">
        <v>1454</v>
      </c>
    </row>
    <row r="294" hidden="1" spans="1:85">
      <c r="A294" s="39">
        <v>746</v>
      </c>
      <c r="B294" s="42" t="s">
        <v>1456</v>
      </c>
      <c r="C294" s="46" t="s">
        <v>1457</v>
      </c>
      <c r="D294" s="42" t="s">
        <v>1458</v>
      </c>
      <c r="E294" s="43">
        <v>28.1997</v>
      </c>
      <c r="F294" s="43">
        <v>-12.7516</v>
      </c>
      <c r="G294" s="42" t="s">
        <v>337</v>
      </c>
      <c r="H294" s="37">
        <v>2</v>
      </c>
      <c r="I294" s="42" t="s">
        <v>338</v>
      </c>
      <c r="J294" s="42" t="s">
        <v>1141</v>
      </c>
      <c r="K294" s="42" t="s">
        <v>340</v>
      </c>
      <c r="L294" s="42" t="s">
        <v>317</v>
      </c>
      <c r="M294" s="42" t="s">
        <v>317</v>
      </c>
      <c r="N294" s="42" t="s">
        <v>402</v>
      </c>
      <c r="O294" s="42" t="s">
        <v>566</v>
      </c>
      <c r="P294" s="42" t="s">
        <v>566</v>
      </c>
      <c r="Q294" s="42" t="s">
        <v>320</v>
      </c>
      <c r="R294" s="42" t="s">
        <v>320</v>
      </c>
      <c r="S294" s="42" t="s">
        <v>321</v>
      </c>
      <c r="T294" s="42" t="s">
        <v>344</v>
      </c>
      <c r="U294" s="42" t="s">
        <v>323</v>
      </c>
      <c r="V294" s="52">
        <v>50</v>
      </c>
      <c r="W294" s="42" t="s">
        <v>366</v>
      </c>
      <c r="X294" s="42" t="s">
        <v>620</v>
      </c>
      <c r="Y294" s="42" t="s">
        <v>2</v>
      </c>
      <c r="Z294" s="42" t="s">
        <v>2</v>
      </c>
      <c r="AA294" s="42" t="s">
        <v>328</v>
      </c>
      <c r="AB294" s="42" t="s">
        <v>347</v>
      </c>
      <c r="AC294" s="42" t="s">
        <v>348</v>
      </c>
      <c r="AD294" s="42" t="s">
        <v>348</v>
      </c>
      <c r="AE294" s="42" t="s">
        <v>561</v>
      </c>
      <c r="AF294" s="42" t="s">
        <v>561</v>
      </c>
      <c r="AG294" s="42">
        <v>16</v>
      </c>
      <c r="AH294" s="42" t="s">
        <v>350</v>
      </c>
      <c r="AI294" s="42">
        <v>0</v>
      </c>
      <c r="AJ294" s="42" t="s">
        <v>351</v>
      </c>
      <c r="AK294" s="42">
        <v>0</v>
      </c>
      <c r="AL294" s="42">
        <v>600</v>
      </c>
      <c r="AM294" s="42" t="s">
        <v>332</v>
      </c>
      <c r="AN294" s="42" t="s">
        <v>352</v>
      </c>
      <c r="AO294" s="42">
        <v>400</v>
      </c>
      <c r="AP294" s="42" t="s">
        <v>439</v>
      </c>
      <c r="AQ294" s="42">
        <v>600</v>
      </c>
      <c r="AR294" s="42">
        <v>2</v>
      </c>
      <c r="AS294" s="42">
        <v>600</v>
      </c>
      <c r="AT294" s="42">
        <v>24</v>
      </c>
      <c r="AU294" s="42" t="s">
        <v>385</v>
      </c>
      <c r="AV294" s="42" t="s">
        <v>385</v>
      </c>
      <c r="AW294" s="42">
        <v>18000</v>
      </c>
      <c r="AX294" s="42">
        <v>18000</v>
      </c>
      <c r="AY294" s="42">
        <v>2</v>
      </c>
      <c r="AZ294" s="51">
        <v>54.31</v>
      </c>
      <c r="BA294" s="42">
        <v>0</v>
      </c>
      <c r="BB294" s="42">
        <v>1</v>
      </c>
      <c r="BC294" s="42" t="s">
        <v>525</v>
      </c>
      <c r="BD294" s="49">
        <v>0</v>
      </c>
      <c r="BE294" s="49" t="s">
        <v>1456</v>
      </c>
      <c r="BF294" s="42">
        <v>0</v>
      </c>
      <c r="BG294" s="42"/>
      <c r="BH294" s="42">
        <v>0</v>
      </c>
      <c r="BI294" s="42" t="s">
        <v>357</v>
      </c>
      <c r="BJ294" s="42" t="s">
        <v>358</v>
      </c>
      <c r="BK294" s="57">
        <v>44778</v>
      </c>
      <c r="BL294" s="42" t="s">
        <v>317</v>
      </c>
      <c r="BM294" s="42" t="s">
        <v>317</v>
      </c>
      <c r="BN294" s="42"/>
      <c r="BO294" s="42"/>
      <c r="BP294" s="42" t="s">
        <v>359</v>
      </c>
      <c r="BQ294" s="42" t="s">
        <v>359</v>
      </c>
      <c r="BR294" s="42" t="s">
        <v>359</v>
      </c>
      <c r="BS294" s="42"/>
      <c r="BT294" s="42" t="s">
        <v>360</v>
      </c>
      <c r="BU294" s="42" t="s">
        <v>317</v>
      </c>
      <c r="BV294" s="42" t="s">
        <v>317</v>
      </c>
      <c r="BW294" s="42"/>
      <c r="BX294" s="42"/>
      <c r="BY294" s="42" t="s">
        <v>353</v>
      </c>
      <c r="BZ294" s="42" t="s">
        <v>353</v>
      </c>
      <c r="CA294" s="42"/>
      <c r="CB294" s="42" t="s">
        <v>353</v>
      </c>
      <c r="CC294" s="42"/>
      <c r="CD294" s="42"/>
      <c r="CE294" s="42"/>
      <c r="CF294" s="42"/>
      <c r="CG294" s="26" t="s">
        <v>1457</v>
      </c>
    </row>
    <row r="295" hidden="1" spans="1:85">
      <c r="A295" s="34">
        <v>569</v>
      </c>
      <c r="B295" s="42" t="s">
        <v>1459</v>
      </c>
      <c r="C295" s="46" t="s">
        <v>1460</v>
      </c>
      <c r="D295" s="42" t="s">
        <v>1461</v>
      </c>
      <c r="E295" s="43">
        <v>28.1008</v>
      </c>
      <c r="F295" s="43">
        <v>-12.8422</v>
      </c>
      <c r="G295" s="42" t="s">
        <v>337</v>
      </c>
      <c r="H295" s="37">
        <v>2</v>
      </c>
      <c r="I295" s="42" t="s">
        <v>338</v>
      </c>
      <c r="J295" s="42" t="s">
        <v>1141</v>
      </c>
      <c r="K295" s="42" t="s">
        <v>317</v>
      </c>
      <c r="L295" s="42" t="s">
        <v>317</v>
      </c>
      <c r="M295" s="42" t="s">
        <v>317</v>
      </c>
      <c r="N295" s="42" t="s">
        <v>402</v>
      </c>
      <c r="O295" s="42" t="s">
        <v>319</v>
      </c>
      <c r="P295" s="42" t="s">
        <v>319</v>
      </c>
      <c r="Q295" s="42" t="s">
        <v>390</v>
      </c>
      <c r="R295" s="42" t="s">
        <v>320</v>
      </c>
      <c r="S295" s="42" t="s">
        <v>321</v>
      </c>
      <c r="T295" s="42" t="s">
        <v>344</v>
      </c>
      <c r="U295" s="42" t="s">
        <v>323</v>
      </c>
      <c r="V295" s="52">
        <v>40</v>
      </c>
      <c r="W295" s="42" t="s">
        <v>366</v>
      </c>
      <c r="X295" s="42" t="s">
        <v>620</v>
      </c>
      <c r="Y295" s="42" t="s">
        <v>2</v>
      </c>
      <c r="Z295" s="42" t="s">
        <v>2</v>
      </c>
      <c r="AA295" s="42" t="s">
        <v>328</v>
      </c>
      <c r="AB295" s="42" t="s">
        <v>347</v>
      </c>
      <c r="AC295" s="42" t="s">
        <v>348</v>
      </c>
      <c r="AD295" s="42" t="s">
        <v>348</v>
      </c>
      <c r="AE295" s="42" t="s">
        <v>561</v>
      </c>
      <c r="AF295" s="42" t="s">
        <v>561</v>
      </c>
      <c r="AG295" s="42">
        <v>16</v>
      </c>
      <c r="AH295" s="42" t="s">
        <v>350</v>
      </c>
      <c r="AI295" s="42">
        <v>0</v>
      </c>
      <c r="AJ295" s="42" t="s">
        <v>351</v>
      </c>
      <c r="AK295" s="42">
        <v>0</v>
      </c>
      <c r="AL295" s="42">
        <v>600</v>
      </c>
      <c r="AM295" s="42" t="s">
        <v>332</v>
      </c>
      <c r="AN295" s="42" t="s">
        <v>352</v>
      </c>
      <c r="AO295" s="42">
        <v>400</v>
      </c>
      <c r="AP295" s="42" t="s">
        <v>439</v>
      </c>
      <c r="AQ295" s="42">
        <v>600</v>
      </c>
      <c r="AR295" s="42">
        <v>2</v>
      </c>
      <c r="AS295" s="42">
        <v>600</v>
      </c>
      <c r="AT295" s="42">
        <v>24</v>
      </c>
      <c r="AU295" s="42" t="s">
        <v>385</v>
      </c>
      <c r="AV295" s="42" t="s">
        <v>385</v>
      </c>
      <c r="AW295" s="42">
        <v>18000</v>
      </c>
      <c r="AX295" s="42">
        <v>18000</v>
      </c>
      <c r="AY295" s="42">
        <v>2</v>
      </c>
      <c r="AZ295" s="51">
        <v>60.5</v>
      </c>
      <c r="BA295" s="42">
        <v>0</v>
      </c>
      <c r="BB295" s="42">
        <v>2</v>
      </c>
      <c r="BC295" s="42" t="s">
        <v>375</v>
      </c>
      <c r="BD295" s="49" t="s">
        <v>1462</v>
      </c>
      <c r="BE295" s="49" t="s">
        <v>1459</v>
      </c>
      <c r="BF295" s="42">
        <v>0</v>
      </c>
      <c r="BG295" s="42"/>
      <c r="BH295" s="42">
        <v>0</v>
      </c>
      <c r="BI295" s="42" t="s">
        <v>357</v>
      </c>
      <c r="BJ295" s="42" t="s">
        <v>358</v>
      </c>
      <c r="BK295" s="57">
        <v>44778</v>
      </c>
      <c r="BL295" s="42" t="s">
        <v>317</v>
      </c>
      <c r="BM295" s="42" t="s">
        <v>317</v>
      </c>
      <c r="BN295" s="42"/>
      <c r="BO295" s="42"/>
      <c r="BP295" s="42" t="s">
        <v>359</v>
      </c>
      <c r="BQ295" s="42" t="s">
        <v>359</v>
      </c>
      <c r="BR295" s="42" t="s">
        <v>359</v>
      </c>
      <c r="BS295" s="42"/>
      <c r="BT295" s="42" t="s">
        <v>360</v>
      </c>
      <c r="BU295" s="42" t="s">
        <v>317</v>
      </c>
      <c r="BV295" s="42" t="s">
        <v>317</v>
      </c>
      <c r="BW295" s="42"/>
      <c r="BX295" s="42"/>
      <c r="BY295" s="42" t="s">
        <v>353</v>
      </c>
      <c r="BZ295" s="42" t="s">
        <v>353</v>
      </c>
      <c r="CA295" s="42"/>
      <c r="CB295" s="42" t="s">
        <v>353</v>
      </c>
      <c r="CC295" s="42"/>
      <c r="CD295" s="42"/>
      <c r="CE295" s="42"/>
      <c r="CF295" s="42"/>
      <c r="CG295" s="26" t="s">
        <v>1460</v>
      </c>
    </row>
    <row r="296" hidden="1" spans="1:85">
      <c r="A296" s="39">
        <v>366</v>
      </c>
      <c r="B296" s="42" t="s">
        <v>1463</v>
      </c>
      <c r="C296" s="46" t="s">
        <v>1464</v>
      </c>
      <c r="D296" s="42" t="s">
        <v>1465</v>
      </c>
      <c r="E296" s="43">
        <v>28.2542</v>
      </c>
      <c r="F296" s="43">
        <v>-12.5713</v>
      </c>
      <c r="G296" s="42" t="s">
        <v>337</v>
      </c>
      <c r="H296" s="37">
        <v>2.5</v>
      </c>
      <c r="I296" s="42" t="s">
        <v>338</v>
      </c>
      <c r="J296" s="42" t="s">
        <v>908</v>
      </c>
      <c r="K296" s="42" t="s">
        <v>317</v>
      </c>
      <c r="L296" s="42" t="s">
        <v>317</v>
      </c>
      <c r="M296" s="42" t="s">
        <v>317</v>
      </c>
      <c r="N296" s="42" t="s">
        <v>402</v>
      </c>
      <c r="O296" s="42" t="s">
        <v>319</v>
      </c>
      <c r="P296" s="42" t="s">
        <v>319</v>
      </c>
      <c r="Q296" s="42"/>
      <c r="R296" s="42" t="s">
        <v>390</v>
      </c>
      <c r="S296" s="42" t="s">
        <v>321</v>
      </c>
      <c r="T296" s="42" t="s">
        <v>344</v>
      </c>
      <c r="U296" s="42" t="s">
        <v>323</v>
      </c>
      <c r="V296" s="52">
        <v>36</v>
      </c>
      <c r="W296" s="42" t="s">
        <v>366</v>
      </c>
      <c r="X296" s="42" t="s">
        <v>801</v>
      </c>
      <c r="Y296" s="42" t="s">
        <v>2</v>
      </c>
      <c r="Z296" s="42" t="s">
        <v>2</v>
      </c>
      <c r="AA296" s="42" t="s">
        <v>328</v>
      </c>
      <c r="AB296" s="42" t="s">
        <v>347</v>
      </c>
      <c r="AC296" s="42" t="s">
        <v>225</v>
      </c>
      <c r="AD296" s="42" t="s">
        <v>225</v>
      </c>
      <c r="AE296" s="42" t="s">
        <v>382</v>
      </c>
      <c r="AF296" s="42" t="s">
        <v>382</v>
      </c>
      <c r="AG296" s="42">
        <v>20</v>
      </c>
      <c r="AH296" s="42" t="s">
        <v>350</v>
      </c>
      <c r="AI296" s="42">
        <v>0</v>
      </c>
      <c r="AJ296" s="42" t="s">
        <v>351</v>
      </c>
      <c r="AK296" s="42">
        <v>0</v>
      </c>
      <c r="AL296" s="42">
        <v>600</v>
      </c>
      <c r="AM296" s="42" t="s">
        <v>332</v>
      </c>
      <c r="AN296" s="42" t="s">
        <v>352</v>
      </c>
      <c r="AO296" s="42">
        <v>400</v>
      </c>
      <c r="AP296" s="42" t="s">
        <v>439</v>
      </c>
      <c r="AQ296" s="42">
        <v>1200</v>
      </c>
      <c r="AR296" s="42">
        <v>2</v>
      </c>
      <c r="AS296" s="42">
        <v>600</v>
      </c>
      <c r="AT296" s="42">
        <v>48</v>
      </c>
      <c r="AU296" s="42" t="s">
        <v>385</v>
      </c>
      <c r="AV296" s="42" t="s">
        <v>385</v>
      </c>
      <c r="AW296" s="42">
        <v>18000</v>
      </c>
      <c r="AX296" s="42">
        <v>18000</v>
      </c>
      <c r="AY296" s="42">
        <v>2</v>
      </c>
      <c r="AZ296" s="51">
        <v>85</v>
      </c>
      <c r="BA296" s="42">
        <v>0</v>
      </c>
      <c r="BB296" s="42">
        <v>2</v>
      </c>
      <c r="BC296" s="42" t="s">
        <v>375</v>
      </c>
      <c r="BD296" s="49" t="s">
        <v>1466</v>
      </c>
      <c r="BE296" s="49" t="s">
        <v>1463</v>
      </c>
      <c r="BF296" s="42">
        <v>0</v>
      </c>
      <c r="BG296" s="42"/>
      <c r="BH296" s="42">
        <v>0</v>
      </c>
      <c r="BI296" s="42" t="s">
        <v>357</v>
      </c>
      <c r="BJ296" s="42" t="s">
        <v>358</v>
      </c>
      <c r="BK296" s="57">
        <v>44778</v>
      </c>
      <c r="BL296" s="42" t="s">
        <v>317</v>
      </c>
      <c r="BM296" s="42" t="s">
        <v>317</v>
      </c>
      <c r="BN296" s="42"/>
      <c r="BO296" s="42"/>
      <c r="BP296" s="42" t="s">
        <v>359</v>
      </c>
      <c r="BQ296" s="42" t="s">
        <v>359</v>
      </c>
      <c r="BR296" s="42" t="s">
        <v>359</v>
      </c>
      <c r="BS296" s="42"/>
      <c r="BT296" s="42" t="s">
        <v>360</v>
      </c>
      <c r="BU296" s="42" t="s">
        <v>317</v>
      </c>
      <c r="BV296" s="42" t="s">
        <v>340</v>
      </c>
      <c r="BW296" s="42"/>
      <c r="BX296" s="42"/>
      <c r="BY296" s="42" t="s">
        <v>356</v>
      </c>
      <c r="BZ296" s="42">
        <v>20</v>
      </c>
      <c r="CA296" s="42"/>
      <c r="CB296" s="42" t="s">
        <v>472</v>
      </c>
      <c r="CC296" s="42"/>
      <c r="CD296" s="42"/>
      <c r="CE296" s="42"/>
      <c r="CF296" s="42"/>
      <c r="CG296" s="26" t="s">
        <v>1464</v>
      </c>
    </row>
    <row r="297" hidden="1" spans="1:85">
      <c r="A297" s="39">
        <v>1686</v>
      </c>
      <c r="B297" s="42" t="s">
        <v>1467</v>
      </c>
      <c r="C297" s="46" t="s">
        <v>1468</v>
      </c>
      <c r="D297" s="42" t="s">
        <v>1469</v>
      </c>
      <c r="E297" s="43">
        <v>28.2496</v>
      </c>
      <c r="F297" s="43">
        <v>-12.7975</v>
      </c>
      <c r="G297" s="42" t="s">
        <v>337</v>
      </c>
      <c r="H297" s="37">
        <v>1.8</v>
      </c>
      <c r="I297" s="42" t="s">
        <v>338</v>
      </c>
      <c r="J297" s="42" t="s">
        <v>1141</v>
      </c>
      <c r="K297" s="42" t="s">
        <v>317</v>
      </c>
      <c r="L297" s="42" t="s">
        <v>317</v>
      </c>
      <c r="M297" s="42" t="s">
        <v>340</v>
      </c>
      <c r="N297" s="42" t="s">
        <v>341</v>
      </c>
      <c r="O297" s="42" t="s">
        <v>566</v>
      </c>
      <c r="P297" s="42" t="s">
        <v>566</v>
      </c>
      <c r="Q297" s="42" t="s">
        <v>320</v>
      </c>
      <c r="R297" s="42" t="s">
        <v>320</v>
      </c>
      <c r="S297" s="42" t="s">
        <v>321</v>
      </c>
      <c r="T297" s="42" t="s">
        <v>344</v>
      </c>
      <c r="U297" s="42" t="s">
        <v>323</v>
      </c>
      <c r="V297" s="52">
        <v>36</v>
      </c>
      <c r="W297" s="42" t="s">
        <v>366</v>
      </c>
      <c r="X297" s="42" t="s">
        <v>620</v>
      </c>
      <c r="Y297" s="42" t="s">
        <v>2</v>
      </c>
      <c r="Z297" s="42" t="s">
        <v>2</v>
      </c>
      <c r="AA297" s="42" t="s">
        <v>328</v>
      </c>
      <c r="AB297" s="42" t="s">
        <v>347</v>
      </c>
      <c r="AC297" s="42" t="s">
        <v>348</v>
      </c>
      <c r="AD297" s="42" t="s">
        <v>348</v>
      </c>
      <c r="AE297" s="42" t="s">
        <v>1470</v>
      </c>
      <c r="AF297" s="42" t="s">
        <v>1470</v>
      </c>
      <c r="AG297" s="42">
        <v>15</v>
      </c>
      <c r="AH297" s="42" t="s">
        <v>350</v>
      </c>
      <c r="AI297" s="42">
        <v>0</v>
      </c>
      <c r="AJ297" s="42" t="s">
        <v>351</v>
      </c>
      <c r="AK297" s="42">
        <v>0</v>
      </c>
      <c r="AL297" s="42">
        <v>600</v>
      </c>
      <c r="AM297" s="42" t="s">
        <v>332</v>
      </c>
      <c r="AN297" s="42" t="s">
        <v>352</v>
      </c>
      <c r="AO297" s="42">
        <v>400</v>
      </c>
      <c r="AP297" s="42" t="s">
        <v>439</v>
      </c>
      <c r="AQ297" s="42">
        <v>1200</v>
      </c>
      <c r="AR297" s="42">
        <v>2</v>
      </c>
      <c r="AS297" s="42">
        <v>600</v>
      </c>
      <c r="AT297" s="42">
        <v>48</v>
      </c>
      <c r="AU297" s="42" t="s">
        <v>385</v>
      </c>
      <c r="AV297" s="42" t="s">
        <v>385</v>
      </c>
      <c r="AW297" s="42">
        <v>18000</v>
      </c>
      <c r="AX297" s="42">
        <v>18000</v>
      </c>
      <c r="AY297" s="42">
        <v>2</v>
      </c>
      <c r="AZ297" s="51">
        <v>47.5</v>
      </c>
      <c r="BA297" s="42">
        <v>0</v>
      </c>
      <c r="BB297" s="42">
        <v>1</v>
      </c>
      <c r="BC297" s="42" t="s">
        <v>525</v>
      </c>
      <c r="BD297" s="49">
        <v>0</v>
      </c>
      <c r="BE297" s="49" t="s">
        <v>1467</v>
      </c>
      <c r="BF297" s="42">
        <v>0</v>
      </c>
      <c r="BG297" s="42"/>
      <c r="BH297" s="42">
        <v>0</v>
      </c>
      <c r="BI297" s="42" t="s">
        <v>357</v>
      </c>
      <c r="BJ297" s="42" t="s">
        <v>358</v>
      </c>
      <c r="BK297" s="57">
        <v>44778</v>
      </c>
      <c r="BL297" s="42" t="s">
        <v>317</v>
      </c>
      <c r="BM297" s="42" t="s">
        <v>317</v>
      </c>
      <c r="BN297" s="42"/>
      <c r="BO297" s="42"/>
      <c r="BP297" s="42" t="s">
        <v>359</v>
      </c>
      <c r="BQ297" s="42" t="s">
        <v>359</v>
      </c>
      <c r="BR297" s="42" t="s">
        <v>359</v>
      </c>
      <c r="BS297" s="42"/>
      <c r="BT297" s="42" t="s">
        <v>360</v>
      </c>
      <c r="BU297" s="42" t="s">
        <v>317</v>
      </c>
      <c r="BV297" s="42" t="s">
        <v>317</v>
      </c>
      <c r="BW297" s="42"/>
      <c r="BX297" s="42"/>
      <c r="BY297" s="42" t="s">
        <v>353</v>
      </c>
      <c r="BZ297" s="42" t="s">
        <v>353</v>
      </c>
      <c r="CA297" s="42"/>
      <c r="CB297" s="42" t="s">
        <v>353</v>
      </c>
      <c r="CC297" s="42"/>
      <c r="CD297" s="42"/>
      <c r="CE297" s="42"/>
      <c r="CF297" s="42"/>
      <c r="CG297" s="26" t="s">
        <v>1468</v>
      </c>
    </row>
    <row r="298" hidden="1" spans="1:85">
      <c r="A298" s="34">
        <v>709</v>
      </c>
      <c r="B298" s="42" t="s">
        <v>1471</v>
      </c>
      <c r="C298" s="46" t="s">
        <v>1472</v>
      </c>
      <c r="D298" s="42" t="s">
        <v>1473</v>
      </c>
      <c r="E298" s="43">
        <v>27.8898</v>
      </c>
      <c r="F298" s="43">
        <v>-12.5848</v>
      </c>
      <c r="G298" s="42" t="s">
        <v>337</v>
      </c>
      <c r="H298" s="37">
        <v>4.5</v>
      </c>
      <c r="I298" s="42" t="s">
        <v>338</v>
      </c>
      <c r="J298" s="42" t="s">
        <v>1066</v>
      </c>
      <c r="K298" s="42" t="s">
        <v>340</v>
      </c>
      <c r="L298" s="42" t="s">
        <v>317</v>
      </c>
      <c r="M298" s="42" t="s">
        <v>317</v>
      </c>
      <c r="N298" s="42" t="s">
        <v>402</v>
      </c>
      <c r="O298" s="42" t="s">
        <v>319</v>
      </c>
      <c r="P298" s="42" t="s">
        <v>319</v>
      </c>
      <c r="Q298" s="42"/>
      <c r="R298" s="42" t="s">
        <v>830</v>
      </c>
      <c r="S298" s="42" t="s">
        <v>321</v>
      </c>
      <c r="T298" s="42" t="s">
        <v>344</v>
      </c>
      <c r="U298" s="42" t="s">
        <v>323</v>
      </c>
      <c r="V298" s="52">
        <v>50</v>
      </c>
      <c r="W298" s="42" t="s">
        <v>366</v>
      </c>
      <c r="X298" s="42" t="s">
        <v>801</v>
      </c>
      <c r="Y298" s="42" t="s">
        <v>2</v>
      </c>
      <c r="Z298" s="42" t="s">
        <v>2</v>
      </c>
      <c r="AA298" s="42" t="s">
        <v>328</v>
      </c>
      <c r="AB298" s="42" t="s">
        <v>347</v>
      </c>
      <c r="AC298" s="42" t="s">
        <v>225</v>
      </c>
      <c r="AD298" s="42" t="s">
        <v>225</v>
      </c>
      <c r="AE298" s="42" t="s">
        <v>476</v>
      </c>
      <c r="AF298" s="42" t="s">
        <v>476</v>
      </c>
      <c r="AG298" s="42">
        <v>20</v>
      </c>
      <c r="AH298" s="42" t="s">
        <v>350</v>
      </c>
      <c r="AI298" s="42">
        <v>0</v>
      </c>
      <c r="AJ298" s="42" t="s">
        <v>351</v>
      </c>
      <c r="AK298" s="42">
        <v>0</v>
      </c>
      <c r="AL298" s="42">
        <v>1000</v>
      </c>
      <c r="AM298" s="42" t="s">
        <v>332</v>
      </c>
      <c r="AN298" s="42" t="s">
        <v>352</v>
      </c>
      <c r="AO298" s="42">
        <v>400</v>
      </c>
      <c r="AP298" s="42" t="s">
        <v>439</v>
      </c>
      <c r="AQ298" s="42">
        <v>600</v>
      </c>
      <c r="AR298" s="42">
        <v>2</v>
      </c>
      <c r="AS298" s="42">
        <v>600</v>
      </c>
      <c r="AT298" s="42">
        <v>24</v>
      </c>
      <c r="AU298" s="42" t="s">
        <v>385</v>
      </c>
      <c r="AV298" s="42" t="s">
        <v>385</v>
      </c>
      <c r="AW298" s="42">
        <v>18000</v>
      </c>
      <c r="AX298" s="42">
        <v>18000</v>
      </c>
      <c r="AY298" s="42">
        <v>2</v>
      </c>
      <c r="AZ298" s="51">
        <v>52.769</v>
      </c>
      <c r="BA298" s="42">
        <v>0</v>
      </c>
      <c r="BB298" s="42">
        <v>1</v>
      </c>
      <c r="BC298" s="42" t="s">
        <v>525</v>
      </c>
      <c r="BD298" s="49">
        <v>0</v>
      </c>
      <c r="BE298" s="49" t="s">
        <v>1471</v>
      </c>
      <c r="BF298" s="42">
        <v>0</v>
      </c>
      <c r="BG298" s="42"/>
      <c r="BH298" s="42">
        <v>0</v>
      </c>
      <c r="BI298" s="42" t="s">
        <v>357</v>
      </c>
      <c r="BJ298" s="42" t="s">
        <v>358</v>
      </c>
      <c r="BK298" s="57">
        <v>44778</v>
      </c>
      <c r="BL298" s="42" t="s">
        <v>317</v>
      </c>
      <c r="BM298" s="42" t="s">
        <v>317</v>
      </c>
      <c r="BN298" s="42"/>
      <c r="BO298" s="42"/>
      <c r="BP298" s="42" t="s">
        <v>359</v>
      </c>
      <c r="BQ298" s="42" t="s">
        <v>359</v>
      </c>
      <c r="BR298" s="42" t="s">
        <v>359</v>
      </c>
      <c r="BS298" s="42"/>
      <c r="BT298" s="42" t="s">
        <v>360</v>
      </c>
      <c r="BU298" s="42" t="s">
        <v>317</v>
      </c>
      <c r="BV298" s="42" t="s">
        <v>317</v>
      </c>
      <c r="BW298" s="42"/>
      <c r="BX298" s="42"/>
      <c r="BY298" s="42" t="s">
        <v>353</v>
      </c>
      <c r="BZ298" s="42" t="s">
        <v>353</v>
      </c>
      <c r="CA298" s="42"/>
      <c r="CB298" s="42" t="s">
        <v>353</v>
      </c>
      <c r="CC298" s="42"/>
      <c r="CD298" s="42"/>
      <c r="CE298" s="42"/>
      <c r="CF298" s="42"/>
      <c r="CG298" s="26" t="s">
        <v>1472</v>
      </c>
    </row>
    <row r="299" hidden="1" spans="1:85">
      <c r="A299" s="39">
        <v>1200</v>
      </c>
      <c r="B299" s="42" t="s">
        <v>1474</v>
      </c>
      <c r="C299" s="46" t="s">
        <v>1475</v>
      </c>
      <c r="D299" s="42" t="s">
        <v>1476</v>
      </c>
      <c r="E299" s="43">
        <v>28.1241</v>
      </c>
      <c r="F299" s="43">
        <v>-12.7021</v>
      </c>
      <c r="G299" s="42" t="s">
        <v>337</v>
      </c>
      <c r="H299" s="37">
        <v>2.5</v>
      </c>
      <c r="I299" s="42" t="s">
        <v>338</v>
      </c>
      <c r="J299" s="42" t="s">
        <v>1141</v>
      </c>
      <c r="K299" s="42" t="s">
        <v>317</v>
      </c>
      <c r="L299" s="42" t="s">
        <v>317</v>
      </c>
      <c r="M299" s="42" t="s">
        <v>317</v>
      </c>
      <c r="N299" s="42" t="s">
        <v>402</v>
      </c>
      <c r="O299" s="42" t="s">
        <v>319</v>
      </c>
      <c r="P299" s="42" t="s">
        <v>319</v>
      </c>
      <c r="Q299" s="42"/>
      <c r="R299" s="42" t="s">
        <v>381</v>
      </c>
      <c r="S299" s="42" t="s">
        <v>321</v>
      </c>
      <c r="T299" s="42" t="s">
        <v>344</v>
      </c>
      <c r="U299" s="42" t="s">
        <v>323</v>
      </c>
      <c r="V299" s="52">
        <v>60</v>
      </c>
      <c r="W299" s="42" t="s">
        <v>366</v>
      </c>
      <c r="X299" s="42" t="s">
        <v>801</v>
      </c>
      <c r="Y299" s="42" t="s">
        <v>2</v>
      </c>
      <c r="Z299" s="42" t="s">
        <v>2</v>
      </c>
      <c r="AA299" s="42" t="s">
        <v>328</v>
      </c>
      <c r="AB299" s="42" t="s">
        <v>347</v>
      </c>
      <c r="AC299" s="42" t="s">
        <v>225</v>
      </c>
      <c r="AD299" s="42" t="s">
        <v>225</v>
      </c>
      <c r="AE299" s="42" t="s">
        <v>350</v>
      </c>
      <c r="AF299" s="42" t="s">
        <v>350</v>
      </c>
      <c r="AG299" s="42">
        <v>20</v>
      </c>
      <c r="AH299" s="42" t="s">
        <v>350</v>
      </c>
      <c r="AI299" s="42">
        <v>0</v>
      </c>
      <c r="AJ299" s="42" t="s">
        <v>351</v>
      </c>
      <c r="AK299" s="42">
        <v>0</v>
      </c>
      <c r="AL299" s="42">
        <v>600</v>
      </c>
      <c r="AM299" s="42" t="s">
        <v>332</v>
      </c>
      <c r="AN299" s="42" t="s">
        <v>352</v>
      </c>
      <c r="AO299" s="42">
        <v>400</v>
      </c>
      <c r="AP299" s="42" t="s">
        <v>439</v>
      </c>
      <c r="AQ299" s="42">
        <v>600</v>
      </c>
      <c r="AR299" s="42">
        <v>2</v>
      </c>
      <c r="AS299" s="42">
        <v>600</v>
      </c>
      <c r="AT299" s="42">
        <v>24</v>
      </c>
      <c r="AU299" s="42" t="s">
        <v>385</v>
      </c>
      <c r="AV299" s="42" t="s">
        <v>385</v>
      </c>
      <c r="AW299" s="42">
        <v>18000</v>
      </c>
      <c r="AX299" s="42">
        <v>18000</v>
      </c>
      <c r="AY299" s="42">
        <v>2</v>
      </c>
      <c r="AZ299" s="51">
        <v>42.5</v>
      </c>
      <c r="BA299" s="42">
        <v>0</v>
      </c>
      <c r="BB299" s="42">
        <v>1</v>
      </c>
      <c r="BC299" s="42" t="s">
        <v>525</v>
      </c>
      <c r="BD299" s="49">
        <v>0</v>
      </c>
      <c r="BE299" s="49" t="s">
        <v>1474</v>
      </c>
      <c r="BF299" s="42">
        <v>0</v>
      </c>
      <c r="BG299" s="42"/>
      <c r="BH299" s="42">
        <v>0</v>
      </c>
      <c r="BI299" s="42" t="s">
        <v>357</v>
      </c>
      <c r="BJ299" s="42" t="s">
        <v>358</v>
      </c>
      <c r="BK299" s="57">
        <v>44778</v>
      </c>
      <c r="BL299" s="42" t="s">
        <v>317</v>
      </c>
      <c r="BM299" s="42" t="s">
        <v>317</v>
      </c>
      <c r="BN299" s="42"/>
      <c r="BO299" s="42"/>
      <c r="BP299" s="42" t="s">
        <v>359</v>
      </c>
      <c r="BQ299" s="42" t="s">
        <v>359</v>
      </c>
      <c r="BR299" s="42" t="s">
        <v>359</v>
      </c>
      <c r="BS299" s="42"/>
      <c r="BT299" s="42" t="s">
        <v>360</v>
      </c>
      <c r="BU299" s="42" t="s">
        <v>317</v>
      </c>
      <c r="BV299" s="42" t="s">
        <v>317</v>
      </c>
      <c r="BW299" s="42"/>
      <c r="BX299" s="42"/>
      <c r="BY299" s="42" t="s">
        <v>353</v>
      </c>
      <c r="BZ299" s="42" t="s">
        <v>353</v>
      </c>
      <c r="CA299" s="42"/>
      <c r="CB299" s="42" t="s">
        <v>353</v>
      </c>
      <c r="CC299" s="42"/>
      <c r="CD299" s="42"/>
      <c r="CE299" s="42"/>
      <c r="CF299" s="42"/>
      <c r="CG299" s="26" t="s">
        <v>1475</v>
      </c>
    </row>
    <row r="300" hidden="1" spans="1:85">
      <c r="A300" s="39">
        <v>192</v>
      </c>
      <c r="B300" s="42" t="s">
        <v>1477</v>
      </c>
      <c r="C300" s="46" t="s">
        <v>1478</v>
      </c>
      <c r="D300" s="42" t="s">
        <v>1479</v>
      </c>
      <c r="E300" s="43">
        <v>27.854</v>
      </c>
      <c r="F300" s="43">
        <v>-12.4419</v>
      </c>
      <c r="G300" s="42" t="s">
        <v>337</v>
      </c>
      <c r="H300" s="37">
        <v>2</v>
      </c>
      <c r="I300" s="42" t="s">
        <v>338</v>
      </c>
      <c r="J300" s="42" t="s">
        <v>1066</v>
      </c>
      <c r="K300" s="42" t="s">
        <v>317</v>
      </c>
      <c r="L300" s="42" t="s">
        <v>317</v>
      </c>
      <c r="M300" s="42" t="s">
        <v>317</v>
      </c>
      <c r="N300" s="42" t="s">
        <v>318</v>
      </c>
      <c r="O300" s="42" t="s">
        <v>319</v>
      </c>
      <c r="P300" s="42" t="s">
        <v>319</v>
      </c>
      <c r="Q300" s="42"/>
      <c r="R300" s="42" t="s">
        <v>320</v>
      </c>
      <c r="S300" s="42" t="s">
        <v>321</v>
      </c>
      <c r="T300" s="42" t="s">
        <v>344</v>
      </c>
      <c r="U300" s="42" t="s">
        <v>323</v>
      </c>
      <c r="V300" s="52">
        <v>60</v>
      </c>
      <c r="W300" s="42" t="s">
        <v>366</v>
      </c>
      <c r="X300" s="42" t="s">
        <v>801</v>
      </c>
      <c r="Y300" s="42" t="s">
        <v>2</v>
      </c>
      <c r="Z300" s="42" t="s">
        <v>2</v>
      </c>
      <c r="AA300" s="42" t="s">
        <v>328</v>
      </c>
      <c r="AB300" s="42" t="s">
        <v>347</v>
      </c>
      <c r="AC300" s="42" t="s">
        <v>225</v>
      </c>
      <c r="AD300" s="42" t="s">
        <v>225</v>
      </c>
      <c r="AE300" s="42" t="s">
        <v>476</v>
      </c>
      <c r="AF300" s="42" t="s">
        <v>476</v>
      </c>
      <c r="AG300" s="42">
        <v>16</v>
      </c>
      <c r="AH300" s="42" t="s">
        <v>1003</v>
      </c>
      <c r="AI300" s="42">
        <v>0</v>
      </c>
      <c r="AJ300" s="42" t="s">
        <v>1480</v>
      </c>
      <c r="AK300" s="42">
        <v>0</v>
      </c>
      <c r="AL300" s="42">
        <v>400</v>
      </c>
      <c r="AM300" s="42" t="s">
        <v>332</v>
      </c>
      <c r="AN300" s="42" t="s">
        <v>352</v>
      </c>
      <c r="AO300" s="42">
        <v>400</v>
      </c>
      <c r="AP300" s="42" t="s">
        <v>439</v>
      </c>
      <c r="AQ300" s="42">
        <v>600</v>
      </c>
      <c r="AR300" s="42">
        <v>2</v>
      </c>
      <c r="AS300" s="42">
        <v>600</v>
      </c>
      <c r="AT300" s="42">
        <v>24</v>
      </c>
      <c r="AU300" s="42" t="s">
        <v>385</v>
      </c>
      <c r="AV300" s="42" t="s">
        <v>385</v>
      </c>
      <c r="AW300" s="42">
        <v>18000</v>
      </c>
      <c r="AX300" s="42">
        <v>18000</v>
      </c>
      <c r="AY300" s="42">
        <v>2</v>
      </c>
      <c r="AZ300" s="51">
        <v>35</v>
      </c>
      <c r="BA300" s="42">
        <v>0</v>
      </c>
      <c r="BB300" s="42">
        <v>2</v>
      </c>
      <c r="BC300" s="42" t="s">
        <v>375</v>
      </c>
      <c r="BD300" s="49" t="s">
        <v>1481</v>
      </c>
      <c r="BE300" s="49" t="s">
        <v>1477</v>
      </c>
      <c r="BF300" s="42">
        <v>0</v>
      </c>
      <c r="BG300" s="42"/>
      <c r="BH300" s="42">
        <v>0</v>
      </c>
      <c r="BI300" s="42" t="s">
        <v>357</v>
      </c>
      <c r="BJ300" s="42" t="s">
        <v>358</v>
      </c>
      <c r="BK300" s="57">
        <v>44778</v>
      </c>
      <c r="BL300" s="42" t="s">
        <v>317</v>
      </c>
      <c r="BM300" s="42" t="s">
        <v>317</v>
      </c>
      <c r="BN300" s="42"/>
      <c r="BO300" s="42"/>
      <c r="BP300" s="42" t="s">
        <v>359</v>
      </c>
      <c r="BQ300" s="42" t="s">
        <v>359</v>
      </c>
      <c r="BR300" s="42" t="s">
        <v>359</v>
      </c>
      <c r="BS300" s="42"/>
      <c r="BT300" s="42" t="s">
        <v>360</v>
      </c>
      <c r="BU300" s="42" t="s">
        <v>317</v>
      </c>
      <c r="BV300" s="42" t="s">
        <v>317</v>
      </c>
      <c r="BW300" s="42"/>
      <c r="BX300" s="42"/>
      <c r="BY300" s="42" t="s">
        <v>353</v>
      </c>
      <c r="BZ300" s="42" t="s">
        <v>353</v>
      </c>
      <c r="CA300" s="42"/>
      <c r="CB300" s="42" t="s">
        <v>353</v>
      </c>
      <c r="CC300" s="42"/>
      <c r="CD300" s="42"/>
      <c r="CE300" s="42"/>
      <c r="CF300" s="42"/>
      <c r="CG300" s="26" t="s">
        <v>1478</v>
      </c>
    </row>
    <row r="301" hidden="1" spans="1:85">
      <c r="A301" s="39">
        <v>214</v>
      </c>
      <c r="B301" s="42" t="s">
        <v>1482</v>
      </c>
      <c r="C301" s="46" t="s">
        <v>1483</v>
      </c>
      <c r="D301" s="42" t="s">
        <v>1484</v>
      </c>
      <c r="E301" s="43">
        <v>27.844</v>
      </c>
      <c r="F301" s="43">
        <v>-12.5413</v>
      </c>
      <c r="G301" s="42" t="s">
        <v>337</v>
      </c>
      <c r="H301" s="37">
        <v>1.8</v>
      </c>
      <c r="I301" s="42" t="s">
        <v>338</v>
      </c>
      <c r="J301" s="42" t="s">
        <v>1066</v>
      </c>
      <c r="K301" s="42" t="s">
        <v>317</v>
      </c>
      <c r="L301" s="42" t="s">
        <v>317</v>
      </c>
      <c r="M301" s="42" t="s">
        <v>317</v>
      </c>
      <c r="N301" s="42" t="s">
        <v>341</v>
      </c>
      <c r="O301" s="42" t="s">
        <v>319</v>
      </c>
      <c r="P301" s="42" t="s">
        <v>319</v>
      </c>
      <c r="Q301" s="42"/>
      <c r="R301" s="42" t="s">
        <v>320</v>
      </c>
      <c r="S301" s="42" t="s">
        <v>321</v>
      </c>
      <c r="T301" s="42" t="s">
        <v>344</v>
      </c>
      <c r="U301" s="42" t="s">
        <v>323</v>
      </c>
      <c r="V301" s="52">
        <v>36</v>
      </c>
      <c r="W301" s="42" t="s">
        <v>325</v>
      </c>
      <c r="X301" s="42" t="s">
        <v>801</v>
      </c>
      <c r="Y301" s="42" t="s">
        <v>2</v>
      </c>
      <c r="Z301" s="42" t="s">
        <v>2</v>
      </c>
      <c r="AA301" s="42" t="s">
        <v>328</v>
      </c>
      <c r="AB301" s="42" t="s">
        <v>347</v>
      </c>
      <c r="AC301" s="42" t="s">
        <v>225</v>
      </c>
      <c r="AD301" s="42" t="s">
        <v>225</v>
      </c>
      <c r="AE301" s="42" t="s">
        <v>476</v>
      </c>
      <c r="AF301" s="42" t="s">
        <v>476</v>
      </c>
      <c r="AG301" s="42">
        <v>15</v>
      </c>
      <c r="AH301" s="42" t="s">
        <v>350</v>
      </c>
      <c r="AI301" s="42">
        <v>0</v>
      </c>
      <c r="AJ301" s="42" t="s">
        <v>351</v>
      </c>
      <c r="AK301" s="42">
        <v>0</v>
      </c>
      <c r="AL301" s="42">
        <v>1000</v>
      </c>
      <c r="AM301" s="42" t="s">
        <v>1485</v>
      </c>
      <c r="AN301" s="42">
        <v>0</v>
      </c>
      <c r="AO301" s="42">
        <v>190</v>
      </c>
      <c r="AP301" s="42" t="s">
        <v>1486</v>
      </c>
      <c r="AQ301" s="42">
        <v>400</v>
      </c>
      <c r="AR301" s="42">
        <v>2</v>
      </c>
      <c r="AS301" s="42">
        <v>400</v>
      </c>
      <c r="AT301" s="42">
        <v>24</v>
      </c>
      <c r="AU301" s="42" t="s">
        <v>327</v>
      </c>
      <c r="AV301" s="42" t="s">
        <v>327</v>
      </c>
      <c r="AW301" s="42" t="s">
        <v>327</v>
      </c>
      <c r="AX301" s="42">
        <v>0</v>
      </c>
      <c r="AY301" s="42" t="s">
        <v>327</v>
      </c>
      <c r="AZ301" s="51">
        <v>41.1</v>
      </c>
      <c r="BA301" s="42">
        <v>0</v>
      </c>
      <c r="BB301" s="42">
        <v>1</v>
      </c>
      <c r="BC301" s="42" t="s">
        <v>525</v>
      </c>
      <c r="BD301" s="49">
        <v>0</v>
      </c>
      <c r="BE301" s="49" t="s">
        <v>1482</v>
      </c>
      <c r="BF301" s="42">
        <v>0</v>
      </c>
      <c r="BG301" s="42"/>
      <c r="BH301" s="42">
        <v>0</v>
      </c>
      <c r="BI301" s="42" t="s">
        <v>357</v>
      </c>
      <c r="BJ301" s="42" t="s">
        <v>358</v>
      </c>
      <c r="BK301" s="57">
        <v>44778</v>
      </c>
      <c r="BL301" s="42" t="s">
        <v>317</v>
      </c>
      <c r="BM301" s="42" t="s">
        <v>317</v>
      </c>
      <c r="BN301" s="42"/>
      <c r="BO301" s="42"/>
      <c r="BP301" s="42" t="s">
        <v>359</v>
      </c>
      <c r="BQ301" s="42" t="s">
        <v>359</v>
      </c>
      <c r="BR301" s="42" t="s">
        <v>359</v>
      </c>
      <c r="BS301" s="42"/>
      <c r="BT301" s="42" t="s">
        <v>360</v>
      </c>
      <c r="BU301" s="42" t="s">
        <v>317</v>
      </c>
      <c r="BV301" s="42" t="s">
        <v>317</v>
      </c>
      <c r="BW301" s="42"/>
      <c r="BX301" s="42"/>
      <c r="BY301" s="42" t="s">
        <v>353</v>
      </c>
      <c r="BZ301" s="42" t="s">
        <v>353</v>
      </c>
      <c r="CA301" s="42"/>
      <c r="CB301" s="42" t="s">
        <v>353</v>
      </c>
      <c r="CC301" s="42"/>
      <c r="CD301" s="42"/>
      <c r="CE301" s="42"/>
      <c r="CF301" s="42"/>
      <c r="CG301" s="26" t="s">
        <v>1483</v>
      </c>
    </row>
    <row r="302" hidden="1" spans="1:85">
      <c r="A302" s="34">
        <v>1807</v>
      </c>
      <c r="B302" s="42" t="s">
        <v>1487</v>
      </c>
      <c r="C302" s="46" t="s">
        <v>1488</v>
      </c>
      <c r="D302" s="42" t="s">
        <v>1489</v>
      </c>
      <c r="E302" s="43">
        <v>28.219</v>
      </c>
      <c r="F302" s="43">
        <v>-12.9428</v>
      </c>
      <c r="G302" s="42" t="s">
        <v>337</v>
      </c>
      <c r="H302" s="37">
        <v>2</v>
      </c>
      <c r="I302" s="42" t="s">
        <v>338</v>
      </c>
      <c r="J302" s="42" t="s">
        <v>1141</v>
      </c>
      <c r="K302" s="42" t="s">
        <v>317</v>
      </c>
      <c r="L302" s="42" t="s">
        <v>317</v>
      </c>
      <c r="M302" s="42" t="s">
        <v>317</v>
      </c>
      <c r="N302" s="42" t="s">
        <v>318</v>
      </c>
      <c r="O302" s="42" t="s">
        <v>319</v>
      </c>
      <c r="P302" s="42" t="s">
        <v>319</v>
      </c>
      <c r="Q302" s="42" t="s">
        <v>320</v>
      </c>
      <c r="R302" s="42" t="s">
        <v>320</v>
      </c>
      <c r="S302" s="42" t="s">
        <v>321</v>
      </c>
      <c r="T302" s="42" t="s">
        <v>344</v>
      </c>
      <c r="U302" s="42" t="s">
        <v>323</v>
      </c>
      <c r="V302" s="52">
        <v>70</v>
      </c>
      <c r="W302" s="42" t="s">
        <v>325</v>
      </c>
      <c r="X302" s="42" t="s">
        <v>620</v>
      </c>
      <c r="Y302" s="42" t="s">
        <v>2</v>
      </c>
      <c r="Z302" s="42" t="s">
        <v>2</v>
      </c>
      <c r="AA302" s="42" t="s">
        <v>328</v>
      </c>
      <c r="AB302" s="42" t="s">
        <v>347</v>
      </c>
      <c r="AC302" s="42" t="s">
        <v>348</v>
      </c>
      <c r="AD302" s="42" t="s">
        <v>348</v>
      </c>
      <c r="AE302" s="42" t="s">
        <v>561</v>
      </c>
      <c r="AF302" s="42" t="s">
        <v>561</v>
      </c>
      <c r="AG302" s="42">
        <v>16</v>
      </c>
      <c r="AH302" s="42" t="s">
        <v>1003</v>
      </c>
      <c r="AI302" s="42">
        <v>0</v>
      </c>
      <c r="AJ302" s="42" t="s">
        <v>351</v>
      </c>
      <c r="AK302" s="42">
        <v>0</v>
      </c>
      <c r="AL302" s="42">
        <v>600</v>
      </c>
      <c r="AM302" s="42" t="s">
        <v>332</v>
      </c>
      <c r="AN302" s="42" t="s">
        <v>352</v>
      </c>
      <c r="AO302" s="42">
        <v>400</v>
      </c>
      <c r="AP302" s="42" t="s">
        <v>439</v>
      </c>
      <c r="AQ302" s="42">
        <v>1200</v>
      </c>
      <c r="AR302" s="42">
        <v>2</v>
      </c>
      <c r="AS302" s="42">
        <v>600</v>
      </c>
      <c r="AT302" s="42">
        <v>48</v>
      </c>
      <c r="AU302" s="42" t="s">
        <v>327</v>
      </c>
      <c r="AV302" s="42" t="s">
        <v>327</v>
      </c>
      <c r="AW302" s="42" t="s">
        <v>327</v>
      </c>
      <c r="AX302" s="42">
        <v>0</v>
      </c>
      <c r="AY302" s="42" t="s">
        <v>327</v>
      </c>
      <c r="AZ302" s="51">
        <v>48.288</v>
      </c>
      <c r="BA302" s="42">
        <v>0</v>
      </c>
      <c r="BB302" s="42">
        <v>1</v>
      </c>
      <c r="BC302" s="42" t="s">
        <v>525</v>
      </c>
      <c r="BD302" s="49">
        <v>0</v>
      </c>
      <c r="BE302" s="49" t="s">
        <v>1487</v>
      </c>
      <c r="BF302" s="42">
        <v>0</v>
      </c>
      <c r="BG302" s="42"/>
      <c r="BH302" s="42">
        <v>0</v>
      </c>
      <c r="BI302" s="42" t="s">
        <v>357</v>
      </c>
      <c r="BJ302" s="42" t="s">
        <v>358</v>
      </c>
      <c r="BK302" s="57">
        <v>44778</v>
      </c>
      <c r="BL302" s="42" t="s">
        <v>317</v>
      </c>
      <c r="BM302" s="42" t="s">
        <v>317</v>
      </c>
      <c r="BN302" s="42"/>
      <c r="BO302" s="42"/>
      <c r="BP302" s="42" t="s">
        <v>359</v>
      </c>
      <c r="BQ302" s="42" t="s">
        <v>359</v>
      </c>
      <c r="BR302" s="42" t="s">
        <v>359</v>
      </c>
      <c r="BS302" s="42"/>
      <c r="BT302" s="42" t="s">
        <v>360</v>
      </c>
      <c r="BU302" s="42" t="s">
        <v>317</v>
      </c>
      <c r="BV302" s="42" t="s">
        <v>317</v>
      </c>
      <c r="BW302" s="42"/>
      <c r="BX302" s="42"/>
      <c r="BY302" s="42" t="s">
        <v>353</v>
      </c>
      <c r="BZ302" s="42" t="s">
        <v>353</v>
      </c>
      <c r="CA302" s="42"/>
      <c r="CB302" s="42" t="s">
        <v>353</v>
      </c>
      <c r="CC302" s="42"/>
      <c r="CD302" s="42"/>
      <c r="CE302" s="42"/>
      <c r="CF302" s="42"/>
      <c r="CG302" s="26" t="s">
        <v>1488</v>
      </c>
    </row>
    <row r="303" hidden="1" spans="1:85">
      <c r="A303" s="39">
        <v>486</v>
      </c>
      <c r="B303" s="42" t="s">
        <v>1490</v>
      </c>
      <c r="C303" s="46" t="s">
        <v>1491</v>
      </c>
      <c r="D303" s="42" t="s">
        <v>1492</v>
      </c>
      <c r="E303" s="43">
        <v>27.8922</v>
      </c>
      <c r="F303" s="43">
        <v>-12.5261</v>
      </c>
      <c r="G303" s="42" t="s">
        <v>337</v>
      </c>
      <c r="H303" s="37">
        <v>2.5</v>
      </c>
      <c r="I303" s="42" t="s">
        <v>338</v>
      </c>
      <c r="J303" s="42" t="s">
        <v>1066</v>
      </c>
      <c r="K303" s="42" t="s">
        <v>317</v>
      </c>
      <c r="L303" s="42" t="s">
        <v>317</v>
      </c>
      <c r="M303" s="42" t="s">
        <v>317</v>
      </c>
      <c r="N303" s="42" t="s">
        <v>402</v>
      </c>
      <c r="O303" s="42" t="s">
        <v>319</v>
      </c>
      <c r="P303" s="42" t="s">
        <v>319</v>
      </c>
      <c r="Q303" s="42"/>
      <c r="R303" s="42" t="s">
        <v>1204</v>
      </c>
      <c r="S303" s="42" t="s">
        <v>321</v>
      </c>
      <c r="T303" s="42" t="s">
        <v>344</v>
      </c>
      <c r="U303" s="42" t="s">
        <v>323</v>
      </c>
      <c r="V303" s="52">
        <v>50</v>
      </c>
      <c r="W303" s="42" t="s">
        <v>366</v>
      </c>
      <c r="X303" s="42" t="s">
        <v>801</v>
      </c>
      <c r="Y303" s="42" t="s">
        <v>2</v>
      </c>
      <c r="Z303" s="42" t="s">
        <v>2</v>
      </c>
      <c r="AA303" s="42" t="s">
        <v>328</v>
      </c>
      <c r="AB303" s="42" t="s">
        <v>347</v>
      </c>
      <c r="AC303" s="42" t="s">
        <v>225</v>
      </c>
      <c r="AD303" s="42" t="s">
        <v>225</v>
      </c>
      <c r="AE303" s="42" t="s">
        <v>349</v>
      </c>
      <c r="AF303" s="42" t="s">
        <v>349</v>
      </c>
      <c r="AG303" s="42">
        <v>20</v>
      </c>
      <c r="AH303" s="42" t="s">
        <v>350</v>
      </c>
      <c r="AI303" s="42">
        <v>0</v>
      </c>
      <c r="AJ303" s="42" t="s">
        <v>351</v>
      </c>
      <c r="AK303" s="42">
        <v>0</v>
      </c>
      <c r="AL303" s="42">
        <v>600</v>
      </c>
      <c r="AM303" s="42" t="s">
        <v>332</v>
      </c>
      <c r="AN303" s="42" t="s">
        <v>352</v>
      </c>
      <c r="AO303" s="42">
        <v>400</v>
      </c>
      <c r="AP303" s="42" t="s">
        <v>439</v>
      </c>
      <c r="AQ303" s="42">
        <v>1200</v>
      </c>
      <c r="AR303" s="42">
        <v>2</v>
      </c>
      <c r="AS303" s="42">
        <v>600</v>
      </c>
      <c r="AT303" s="42">
        <v>48</v>
      </c>
      <c r="AU303" s="42" t="s">
        <v>385</v>
      </c>
      <c r="AV303" s="42" t="s">
        <v>385</v>
      </c>
      <c r="AW303" s="42">
        <v>18000</v>
      </c>
      <c r="AX303" s="42">
        <v>18000</v>
      </c>
      <c r="AY303" s="42">
        <v>2</v>
      </c>
      <c r="AZ303" s="51">
        <v>28.4</v>
      </c>
      <c r="BA303" s="42">
        <v>0</v>
      </c>
      <c r="BB303" s="42">
        <v>1</v>
      </c>
      <c r="BC303" s="42" t="s">
        <v>525</v>
      </c>
      <c r="BD303" s="49">
        <v>0</v>
      </c>
      <c r="BE303" s="49" t="s">
        <v>1490</v>
      </c>
      <c r="BF303" s="42">
        <v>0</v>
      </c>
      <c r="BG303" s="42"/>
      <c r="BH303" s="42">
        <v>0</v>
      </c>
      <c r="BI303" s="42" t="s">
        <v>357</v>
      </c>
      <c r="BJ303" s="42" t="s">
        <v>358</v>
      </c>
      <c r="BK303" s="57">
        <v>44778</v>
      </c>
      <c r="BL303" s="42" t="s">
        <v>317</v>
      </c>
      <c r="BM303" s="42" t="s">
        <v>317</v>
      </c>
      <c r="BN303" s="42"/>
      <c r="BO303" s="42"/>
      <c r="BP303" s="42" t="s">
        <v>359</v>
      </c>
      <c r="BQ303" s="42" t="s">
        <v>359</v>
      </c>
      <c r="BR303" s="42" t="s">
        <v>359</v>
      </c>
      <c r="BS303" s="42"/>
      <c r="BT303" s="42" t="s">
        <v>360</v>
      </c>
      <c r="BU303" s="42" t="s">
        <v>317</v>
      </c>
      <c r="BV303" s="42" t="s">
        <v>317</v>
      </c>
      <c r="BW303" s="42"/>
      <c r="BX303" s="42"/>
      <c r="BY303" s="42" t="s">
        <v>353</v>
      </c>
      <c r="BZ303" s="42" t="s">
        <v>353</v>
      </c>
      <c r="CA303" s="42"/>
      <c r="CB303" s="42" t="s">
        <v>353</v>
      </c>
      <c r="CC303" s="42"/>
      <c r="CD303" s="42"/>
      <c r="CE303" s="42"/>
      <c r="CF303" s="42"/>
      <c r="CG303" s="26" t="s">
        <v>1491</v>
      </c>
    </row>
    <row r="304" hidden="1" spans="1:85">
      <c r="A304" s="39">
        <v>532</v>
      </c>
      <c r="B304" s="42" t="s">
        <v>1493</v>
      </c>
      <c r="C304" s="46" t="s">
        <v>1494</v>
      </c>
      <c r="D304" s="42" t="s">
        <v>1495</v>
      </c>
      <c r="E304" s="43">
        <v>28.3194</v>
      </c>
      <c r="F304" s="43">
        <v>-12.8057</v>
      </c>
      <c r="G304" s="42" t="s">
        <v>337</v>
      </c>
      <c r="H304" s="37">
        <v>1.8</v>
      </c>
      <c r="I304" s="42" t="s">
        <v>338</v>
      </c>
      <c r="J304" s="42" t="s">
        <v>1141</v>
      </c>
      <c r="K304" s="42" t="s">
        <v>317</v>
      </c>
      <c r="L304" s="42" t="s">
        <v>317</v>
      </c>
      <c r="M304" s="42" t="s">
        <v>317</v>
      </c>
      <c r="N304" s="42" t="s">
        <v>318</v>
      </c>
      <c r="O304" s="42" t="s">
        <v>319</v>
      </c>
      <c r="P304" s="42" t="s">
        <v>319</v>
      </c>
      <c r="Q304" s="42" t="s">
        <v>320</v>
      </c>
      <c r="R304" s="42" t="s">
        <v>320</v>
      </c>
      <c r="S304" s="42" t="s">
        <v>321</v>
      </c>
      <c r="T304" s="42" t="s">
        <v>782</v>
      </c>
      <c r="U304" s="42" t="s">
        <v>323</v>
      </c>
      <c r="V304" s="52">
        <v>70</v>
      </c>
      <c r="W304" s="42" t="s">
        <v>366</v>
      </c>
      <c r="X304" s="42" t="s">
        <v>620</v>
      </c>
      <c r="Y304" s="42" t="s">
        <v>2</v>
      </c>
      <c r="Z304" s="42" t="s">
        <v>2</v>
      </c>
      <c r="AA304" s="42" t="s">
        <v>328</v>
      </c>
      <c r="AB304" s="42" t="s">
        <v>347</v>
      </c>
      <c r="AC304" s="42" t="s">
        <v>348</v>
      </c>
      <c r="AD304" s="42" t="s">
        <v>348</v>
      </c>
      <c r="AE304" s="42" t="s">
        <v>1470</v>
      </c>
      <c r="AF304" s="42" t="s">
        <v>1470</v>
      </c>
      <c r="AG304" s="42">
        <v>15</v>
      </c>
      <c r="AH304" s="42" t="s">
        <v>1496</v>
      </c>
      <c r="AI304" s="42" t="s">
        <v>1497</v>
      </c>
      <c r="AJ304" s="42" t="s">
        <v>1443</v>
      </c>
      <c r="AK304" s="42">
        <v>0</v>
      </c>
      <c r="AL304" s="42">
        <v>600</v>
      </c>
      <c r="AM304" s="42" t="s">
        <v>327</v>
      </c>
      <c r="AN304" s="42">
        <v>0</v>
      </c>
      <c r="AO304" s="42">
        <v>0</v>
      </c>
      <c r="AP304" s="42" t="s">
        <v>1320</v>
      </c>
      <c r="AQ304" s="42">
        <v>1500</v>
      </c>
      <c r="AR304" s="42">
        <v>2</v>
      </c>
      <c r="AS304" s="42">
        <v>1500</v>
      </c>
      <c r="AT304" s="42">
        <v>24</v>
      </c>
      <c r="AU304" s="42" t="s">
        <v>385</v>
      </c>
      <c r="AV304" s="42" t="s">
        <v>385</v>
      </c>
      <c r="AW304" s="42">
        <v>18000</v>
      </c>
      <c r="AX304" s="42">
        <v>18000</v>
      </c>
      <c r="AY304" s="42">
        <v>2</v>
      </c>
      <c r="AZ304" s="51">
        <v>18.5</v>
      </c>
      <c r="BA304" s="42">
        <v>0</v>
      </c>
      <c r="BB304" s="42">
        <v>1</v>
      </c>
      <c r="BC304" s="42" t="s">
        <v>525</v>
      </c>
      <c r="BD304" s="49">
        <v>0</v>
      </c>
      <c r="BE304" s="49" t="s">
        <v>1493</v>
      </c>
      <c r="BF304" s="42">
        <v>0</v>
      </c>
      <c r="BG304" s="42"/>
      <c r="BH304" s="42">
        <v>0</v>
      </c>
      <c r="BI304" s="42" t="s">
        <v>357</v>
      </c>
      <c r="BJ304" s="42" t="s">
        <v>358</v>
      </c>
      <c r="BK304" s="57">
        <v>44778</v>
      </c>
      <c r="BL304" s="42" t="s">
        <v>317</v>
      </c>
      <c r="BM304" s="42" t="s">
        <v>317</v>
      </c>
      <c r="BN304" s="42"/>
      <c r="BO304" s="42"/>
      <c r="BP304" s="42" t="s">
        <v>359</v>
      </c>
      <c r="BQ304" s="42" t="s">
        <v>359</v>
      </c>
      <c r="BR304" s="42" t="s">
        <v>359</v>
      </c>
      <c r="BS304" s="42"/>
      <c r="BT304" s="42" t="s">
        <v>360</v>
      </c>
      <c r="BU304" s="42" t="s">
        <v>317</v>
      </c>
      <c r="BV304" s="42" t="s">
        <v>340</v>
      </c>
      <c r="BW304" s="42"/>
      <c r="BX304" s="42"/>
      <c r="BY304" s="42" t="s">
        <v>356</v>
      </c>
      <c r="BZ304" s="42">
        <v>20</v>
      </c>
      <c r="CA304" s="42"/>
      <c r="CB304" s="42" t="s">
        <v>472</v>
      </c>
      <c r="CC304" s="42"/>
      <c r="CD304" s="42"/>
      <c r="CE304" s="42"/>
      <c r="CF304" s="42"/>
      <c r="CG304" s="26" t="s">
        <v>1494</v>
      </c>
    </row>
    <row r="305" hidden="1" spans="1:85">
      <c r="A305" s="39">
        <v>1564</v>
      </c>
      <c r="B305" s="42" t="s">
        <v>1498</v>
      </c>
      <c r="C305" s="46" t="s">
        <v>1499</v>
      </c>
      <c r="D305" s="42" t="s">
        <v>1500</v>
      </c>
      <c r="E305" s="43">
        <v>28.3767</v>
      </c>
      <c r="F305" s="43">
        <v>-13.1347</v>
      </c>
      <c r="G305" s="42" t="s">
        <v>337</v>
      </c>
      <c r="H305" s="37">
        <v>2</v>
      </c>
      <c r="I305" s="42" t="s">
        <v>338</v>
      </c>
      <c r="J305" s="42" t="s">
        <v>581</v>
      </c>
      <c r="K305" s="42" t="s">
        <v>340</v>
      </c>
      <c r="L305" s="42" t="s">
        <v>317</v>
      </c>
      <c r="M305" s="42" t="s">
        <v>317</v>
      </c>
      <c r="N305" s="42" t="s">
        <v>402</v>
      </c>
      <c r="O305" s="42" t="s">
        <v>319</v>
      </c>
      <c r="P305" s="42" t="s">
        <v>319</v>
      </c>
      <c r="Q305" s="42" t="s">
        <v>320</v>
      </c>
      <c r="R305" s="42" t="s">
        <v>320</v>
      </c>
      <c r="S305" s="42" t="s">
        <v>321</v>
      </c>
      <c r="T305" s="42" t="s">
        <v>344</v>
      </c>
      <c r="U305" s="42" t="s">
        <v>323</v>
      </c>
      <c r="V305" s="52">
        <v>50</v>
      </c>
      <c r="W305" s="42" t="s">
        <v>325</v>
      </c>
      <c r="X305" s="42" t="s">
        <v>546</v>
      </c>
      <c r="Y305" s="42" t="s">
        <v>2</v>
      </c>
      <c r="Z305" s="42" t="s">
        <v>2</v>
      </c>
      <c r="AA305" s="42" t="s">
        <v>328</v>
      </c>
      <c r="AB305" s="42" t="s">
        <v>347</v>
      </c>
      <c r="AC305" s="42" t="s">
        <v>348</v>
      </c>
      <c r="AD305" s="42" t="s">
        <v>348</v>
      </c>
      <c r="AE305" s="42" t="s">
        <v>561</v>
      </c>
      <c r="AF305" s="42" t="s">
        <v>561</v>
      </c>
      <c r="AG305" s="42">
        <v>16</v>
      </c>
      <c r="AH305" s="42" t="s">
        <v>368</v>
      </c>
      <c r="AI305" s="42">
        <v>0</v>
      </c>
      <c r="AJ305" s="42" t="s">
        <v>351</v>
      </c>
      <c r="AK305" s="42">
        <v>0</v>
      </c>
      <c r="AL305" s="42">
        <v>600</v>
      </c>
      <c r="AM305" s="42" t="s">
        <v>332</v>
      </c>
      <c r="AN305" s="42" t="s">
        <v>352</v>
      </c>
      <c r="AO305" s="42">
        <v>400</v>
      </c>
      <c r="AP305" s="42" t="s">
        <v>1501</v>
      </c>
      <c r="AQ305" s="42">
        <v>600</v>
      </c>
      <c r="AR305" s="42">
        <v>2</v>
      </c>
      <c r="AS305" s="42">
        <v>600</v>
      </c>
      <c r="AT305" s="42">
        <v>24</v>
      </c>
      <c r="AU305" s="42" t="s">
        <v>327</v>
      </c>
      <c r="AV305" s="42" t="s">
        <v>327</v>
      </c>
      <c r="AW305" s="42" t="s">
        <v>327</v>
      </c>
      <c r="AX305" s="42">
        <v>0</v>
      </c>
      <c r="AY305" s="42" t="s">
        <v>327</v>
      </c>
      <c r="AZ305" s="51">
        <v>58</v>
      </c>
      <c r="BA305" s="42">
        <v>0</v>
      </c>
      <c r="BB305" s="42">
        <v>1</v>
      </c>
      <c r="BC305" s="42" t="s">
        <v>525</v>
      </c>
      <c r="BD305" s="49">
        <v>0</v>
      </c>
      <c r="BE305" s="49" t="s">
        <v>1498</v>
      </c>
      <c r="BF305" s="42">
        <v>0</v>
      </c>
      <c r="BG305" s="42"/>
      <c r="BH305" s="42">
        <v>0</v>
      </c>
      <c r="BI305" s="42" t="s">
        <v>357</v>
      </c>
      <c r="BJ305" s="42" t="s">
        <v>358</v>
      </c>
      <c r="BK305" s="57">
        <v>44778</v>
      </c>
      <c r="BL305" s="42" t="s">
        <v>317</v>
      </c>
      <c r="BM305" s="42" t="s">
        <v>317</v>
      </c>
      <c r="BN305" s="42"/>
      <c r="BO305" s="42"/>
      <c r="BP305" s="42" t="s">
        <v>359</v>
      </c>
      <c r="BQ305" s="42" t="s">
        <v>359</v>
      </c>
      <c r="BR305" s="42" t="s">
        <v>359</v>
      </c>
      <c r="BS305" s="42"/>
      <c r="BT305" s="42" t="s">
        <v>360</v>
      </c>
      <c r="BU305" s="42" t="s">
        <v>317</v>
      </c>
      <c r="BV305" s="42" t="s">
        <v>317</v>
      </c>
      <c r="BW305" s="42"/>
      <c r="BX305" s="42"/>
      <c r="BY305" s="42" t="s">
        <v>353</v>
      </c>
      <c r="BZ305" s="42" t="s">
        <v>353</v>
      </c>
      <c r="CA305" s="42"/>
      <c r="CB305" s="42" t="s">
        <v>353</v>
      </c>
      <c r="CC305" s="42"/>
      <c r="CD305" s="42"/>
      <c r="CE305" s="42"/>
      <c r="CF305" s="42"/>
      <c r="CG305" s="26" t="s">
        <v>1499</v>
      </c>
    </row>
    <row r="306" hidden="1" spans="1:85">
      <c r="A306" s="39">
        <v>1222</v>
      </c>
      <c r="B306" s="42" t="s">
        <v>1502</v>
      </c>
      <c r="C306" s="46" t="s">
        <v>1503</v>
      </c>
      <c r="D306" s="42" t="s">
        <v>1504</v>
      </c>
      <c r="E306" s="43">
        <v>27.7487</v>
      </c>
      <c r="F306" s="43">
        <v>-13.6727</v>
      </c>
      <c r="G306" s="42" t="s">
        <v>337</v>
      </c>
      <c r="H306" s="37">
        <v>1.8</v>
      </c>
      <c r="I306" s="42" t="s">
        <v>338</v>
      </c>
      <c r="J306" s="42" t="s">
        <v>1167</v>
      </c>
      <c r="K306" s="42" t="s">
        <v>317</v>
      </c>
      <c r="L306" s="42" t="s">
        <v>317</v>
      </c>
      <c r="M306" s="42" t="s">
        <v>317</v>
      </c>
      <c r="N306" s="42" t="s">
        <v>318</v>
      </c>
      <c r="O306" s="42" t="s">
        <v>319</v>
      </c>
      <c r="P306" s="42" t="s">
        <v>319</v>
      </c>
      <c r="Q306" s="42" t="s">
        <v>320</v>
      </c>
      <c r="R306" s="42" t="s">
        <v>320</v>
      </c>
      <c r="S306" s="42" t="s">
        <v>321</v>
      </c>
      <c r="T306" s="42" t="s">
        <v>344</v>
      </c>
      <c r="U306" s="42" t="s">
        <v>323</v>
      </c>
      <c r="V306" s="52">
        <v>70</v>
      </c>
      <c r="W306" s="42" t="s">
        <v>325</v>
      </c>
      <c r="X306" s="42" t="s">
        <v>546</v>
      </c>
      <c r="Y306" s="42" t="s">
        <v>2</v>
      </c>
      <c r="Z306" s="42" t="s">
        <v>2</v>
      </c>
      <c r="AA306" s="42" t="s">
        <v>328</v>
      </c>
      <c r="AB306" s="42" t="s">
        <v>347</v>
      </c>
      <c r="AC306" s="42" t="s">
        <v>348</v>
      </c>
      <c r="AD306" s="42" t="s">
        <v>348</v>
      </c>
      <c r="AE306" s="42" t="s">
        <v>350</v>
      </c>
      <c r="AF306" s="42" t="s">
        <v>350</v>
      </c>
      <c r="AG306" s="42">
        <v>15</v>
      </c>
      <c r="AH306" s="42" t="s">
        <v>350</v>
      </c>
      <c r="AI306" s="42">
        <v>0</v>
      </c>
      <c r="AJ306" s="42" t="s">
        <v>351</v>
      </c>
      <c r="AK306" s="42">
        <v>0</v>
      </c>
      <c r="AL306" s="42">
        <v>600</v>
      </c>
      <c r="AM306" s="42" t="s">
        <v>408</v>
      </c>
      <c r="AN306" s="42" t="s">
        <v>409</v>
      </c>
      <c r="AO306" s="42">
        <v>300</v>
      </c>
      <c r="AP306" s="42" t="s">
        <v>439</v>
      </c>
      <c r="AQ306" s="42">
        <v>600</v>
      </c>
      <c r="AR306" s="42">
        <v>2</v>
      </c>
      <c r="AS306" s="42">
        <v>600</v>
      </c>
      <c r="AT306" s="42">
        <v>24</v>
      </c>
      <c r="AU306" s="42" t="s">
        <v>327</v>
      </c>
      <c r="AV306" s="42" t="s">
        <v>327</v>
      </c>
      <c r="AW306" s="42" t="s">
        <v>327</v>
      </c>
      <c r="AX306" s="42">
        <v>0</v>
      </c>
      <c r="AY306" s="42" t="s">
        <v>327</v>
      </c>
      <c r="AZ306" s="51">
        <v>30</v>
      </c>
      <c r="BA306" s="42">
        <v>0</v>
      </c>
      <c r="BB306" s="42">
        <v>1</v>
      </c>
      <c r="BC306" s="42" t="s">
        <v>525</v>
      </c>
      <c r="BD306" s="49">
        <v>0</v>
      </c>
      <c r="BE306" s="49" t="s">
        <v>1502</v>
      </c>
      <c r="BF306" s="42">
        <v>0</v>
      </c>
      <c r="BG306" s="42"/>
      <c r="BH306" s="42">
        <v>0</v>
      </c>
      <c r="BI306" s="42" t="s">
        <v>357</v>
      </c>
      <c r="BJ306" s="42" t="s">
        <v>358</v>
      </c>
      <c r="BK306" s="57">
        <v>44778</v>
      </c>
      <c r="BL306" s="42" t="s">
        <v>317</v>
      </c>
      <c r="BM306" s="42" t="s">
        <v>317</v>
      </c>
      <c r="BN306" s="42"/>
      <c r="BO306" s="42"/>
      <c r="BP306" s="42" t="s">
        <v>359</v>
      </c>
      <c r="BQ306" s="42" t="s">
        <v>359</v>
      </c>
      <c r="BR306" s="42" t="s">
        <v>359</v>
      </c>
      <c r="BS306" s="42"/>
      <c r="BT306" s="42" t="s">
        <v>360</v>
      </c>
      <c r="BU306" s="42" t="s">
        <v>317</v>
      </c>
      <c r="BV306" s="42" t="s">
        <v>317</v>
      </c>
      <c r="BW306" s="42"/>
      <c r="BX306" s="42"/>
      <c r="BY306" s="42" t="s">
        <v>353</v>
      </c>
      <c r="BZ306" s="42" t="s">
        <v>353</v>
      </c>
      <c r="CA306" s="42"/>
      <c r="CB306" s="42" t="s">
        <v>353</v>
      </c>
      <c r="CC306" s="42"/>
      <c r="CD306" s="42"/>
      <c r="CE306" s="42"/>
      <c r="CF306" s="42"/>
      <c r="CG306" s="26" t="s">
        <v>1503</v>
      </c>
    </row>
    <row r="307" hidden="1" spans="1:85">
      <c r="A307" s="34">
        <v>95</v>
      </c>
      <c r="B307" s="42" t="s">
        <v>1505</v>
      </c>
      <c r="C307" s="46" t="s">
        <v>1506</v>
      </c>
      <c r="D307" s="42" t="s">
        <v>1507</v>
      </c>
      <c r="E307" s="43">
        <v>27.9255</v>
      </c>
      <c r="F307" s="43">
        <v>-13.6016</v>
      </c>
      <c r="G307" s="42" t="s">
        <v>337</v>
      </c>
      <c r="H307" s="37">
        <v>1.8</v>
      </c>
      <c r="I307" s="42" t="s">
        <v>338</v>
      </c>
      <c r="J307" s="42" t="s">
        <v>1167</v>
      </c>
      <c r="K307" s="42" t="s">
        <v>317</v>
      </c>
      <c r="L307" s="42" t="s">
        <v>317</v>
      </c>
      <c r="M307" s="42" t="s">
        <v>317</v>
      </c>
      <c r="N307" s="42" t="s">
        <v>318</v>
      </c>
      <c r="O307" s="42" t="s">
        <v>319</v>
      </c>
      <c r="P307" s="42" t="s">
        <v>319</v>
      </c>
      <c r="Q307" s="42" t="s">
        <v>390</v>
      </c>
      <c r="R307" s="42" t="s">
        <v>1204</v>
      </c>
      <c r="S307" s="42" t="s">
        <v>321</v>
      </c>
      <c r="T307" s="42" t="s">
        <v>344</v>
      </c>
      <c r="U307" s="42" t="s">
        <v>323</v>
      </c>
      <c r="V307" s="52">
        <v>70</v>
      </c>
      <c r="W307" s="42" t="s">
        <v>366</v>
      </c>
      <c r="X307" s="42" t="s">
        <v>546</v>
      </c>
      <c r="Y307" s="42" t="s">
        <v>2</v>
      </c>
      <c r="Z307" s="42" t="s">
        <v>2</v>
      </c>
      <c r="AA307" s="42" t="s">
        <v>328</v>
      </c>
      <c r="AB307" s="42" t="s">
        <v>347</v>
      </c>
      <c r="AC307" s="42" t="s">
        <v>348</v>
      </c>
      <c r="AD307" s="42" t="s">
        <v>348</v>
      </c>
      <c r="AE307" s="42" t="s">
        <v>1470</v>
      </c>
      <c r="AF307" s="42" t="s">
        <v>1470</v>
      </c>
      <c r="AG307" s="42">
        <v>15</v>
      </c>
      <c r="AH307" s="42" t="s">
        <v>350</v>
      </c>
      <c r="AI307" s="42">
        <v>0</v>
      </c>
      <c r="AJ307" s="42" t="s">
        <v>351</v>
      </c>
      <c r="AK307" s="42">
        <v>0</v>
      </c>
      <c r="AL307" s="42">
        <v>600</v>
      </c>
      <c r="AM307" s="42" t="s">
        <v>332</v>
      </c>
      <c r="AN307" s="42" t="s">
        <v>352</v>
      </c>
      <c r="AO307" s="42">
        <v>400</v>
      </c>
      <c r="AP307" s="42" t="s">
        <v>439</v>
      </c>
      <c r="AQ307" s="42">
        <v>600</v>
      </c>
      <c r="AR307" s="42">
        <v>2</v>
      </c>
      <c r="AS307" s="42">
        <v>600</v>
      </c>
      <c r="AT307" s="42">
        <v>24</v>
      </c>
      <c r="AU307" s="42" t="s">
        <v>385</v>
      </c>
      <c r="AV307" s="42" t="s">
        <v>385</v>
      </c>
      <c r="AW307" s="42">
        <v>18000</v>
      </c>
      <c r="AX307" s="42">
        <v>18000</v>
      </c>
      <c r="AY307" s="42">
        <v>2</v>
      </c>
      <c r="AZ307" s="51">
        <v>43.006</v>
      </c>
      <c r="BA307" s="42">
        <v>0</v>
      </c>
      <c r="BB307" s="42">
        <v>1</v>
      </c>
      <c r="BC307" s="42" t="s">
        <v>525</v>
      </c>
      <c r="BD307" s="49">
        <v>0</v>
      </c>
      <c r="BE307" s="49" t="s">
        <v>1505</v>
      </c>
      <c r="BF307" s="42">
        <v>0</v>
      </c>
      <c r="BG307" s="42"/>
      <c r="BH307" s="42">
        <v>0</v>
      </c>
      <c r="BI307" s="42" t="s">
        <v>357</v>
      </c>
      <c r="BJ307" s="42" t="s">
        <v>358</v>
      </c>
      <c r="BK307" s="57">
        <v>44778</v>
      </c>
      <c r="BL307" s="42" t="s">
        <v>317</v>
      </c>
      <c r="BM307" s="42" t="s">
        <v>317</v>
      </c>
      <c r="BN307" s="42"/>
      <c r="BO307" s="42"/>
      <c r="BP307" s="42" t="s">
        <v>359</v>
      </c>
      <c r="BQ307" s="42" t="s">
        <v>359</v>
      </c>
      <c r="BR307" s="42" t="s">
        <v>359</v>
      </c>
      <c r="BS307" s="42"/>
      <c r="BT307" s="42" t="s">
        <v>360</v>
      </c>
      <c r="BU307" s="42" t="s">
        <v>317</v>
      </c>
      <c r="BV307" s="42" t="s">
        <v>317</v>
      </c>
      <c r="BW307" s="42"/>
      <c r="BX307" s="42"/>
      <c r="BY307" s="42" t="s">
        <v>353</v>
      </c>
      <c r="BZ307" s="42" t="s">
        <v>353</v>
      </c>
      <c r="CA307" s="42"/>
      <c r="CB307" s="42" t="s">
        <v>353</v>
      </c>
      <c r="CC307" s="42"/>
      <c r="CD307" s="42"/>
      <c r="CE307" s="42"/>
      <c r="CF307" s="42"/>
      <c r="CG307" s="26" t="s">
        <v>1506</v>
      </c>
    </row>
    <row r="308" hidden="1" spans="1:85">
      <c r="A308" s="34">
        <v>369</v>
      </c>
      <c r="B308" s="42" t="s">
        <v>1508</v>
      </c>
      <c r="C308" s="46" t="s">
        <v>1509</v>
      </c>
      <c r="D308" s="42" t="s">
        <v>1510</v>
      </c>
      <c r="E308" s="43">
        <v>28.4827</v>
      </c>
      <c r="F308" s="43">
        <v>-12.7541</v>
      </c>
      <c r="G308" s="42" t="s">
        <v>337</v>
      </c>
      <c r="H308" s="37">
        <v>2.5</v>
      </c>
      <c r="I308" s="42" t="s">
        <v>338</v>
      </c>
      <c r="J308" s="42" t="s">
        <v>1151</v>
      </c>
      <c r="K308" s="42" t="s">
        <v>317</v>
      </c>
      <c r="L308" s="42" t="s">
        <v>317</v>
      </c>
      <c r="M308" s="42" t="s">
        <v>317</v>
      </c>
      <c r="N308" s="42" t="s">
        <v>318</v>
      </c>
      <c r="O308" s="42" t="s">
        <v>319</v>
      </c>
      <c r="P308" s="42" t="s">
        <v>319</v>
      </c>
      <c r="Q308" s="42" t="s">
        <v>390</v>
      </c>
      <c r="R308" s="42" t="s">
        <v>320</v>
      </c>
      <c r="S308" s="42" t="s">
        <v>321</v>
      </c>
      <c r="T308" s="42" t="s">
        <v>344</v>
      </c>
      <c r="U308" s="42" t="s">
        <v>323</v>
      </c>
      <c r="V308" s="52">
        <v>50</v>
      </c>
      <c r="W308" s="42" t="s">
        <v>366</v>
      </c>
      <c r="X308" s="42" t="s">
        <v>345</v>
      </c>
      <c r="Y308" s="42" t="s">
        <v>2</v>
      </c>
      <c r="Z308" s="42" t="s">
        <v>2</v>
      </c>
      <c r="AA308" s="42" t="s">
        <v>328</v>
      </c>
      <c r="AB308" s="42" t="s">
        <v>347</v>
      </c>
      <c r="AC308" s="42" t="s">
        <v>348</v>
      </c>
      <c r="AD308" s="42" t="s">
        <v>348</v>
      </c>
      <c r="AE308" s="42" t="s">
        <v>476</v>
      </c>
      <c r="AF308" s="42" t="s">
        <v>476</v>
      </c>
      <c r="AG308" s="42">
        <v>20</v>
      </c>
      <c r="AH308" s="42" t="s">
        <v>350</v>
      </c>
      <c r="AI308" s="42">
        <v>0</v>
      </c>
      <c r="AJ308" s="42" t="s">
        <v>370</v>
      </c>
      <c r="AK308" s="42">
        <v>0</v>
      </c>
      <c r="AL308" s="42">
        <v>1000</v>
      </c>
      <c r="AM308" s="42" t="s">
        <v>1485</v>
      </c>
      <c r="AN308" s="42">
        <v>0</v>
      </c>
      <c r="AO308" s="42">
        <v>190</v>
      </c>
      <c r="AP308" s="42" t="s">
        <v>1486</v>
      </c>
      <c r="AQ308" s="42">
        <v>400</v>
      </c>
      <c r="AR308" s="42">
        <v>2</v>
      </c>
      <c r="AS308" s="42">
        <v>400</v>
      </c>
      <c r="AT308" s="42">
        <v>24</v>
      </c>
      <c r="AU308" s="42" t="s">
        <v>385</v>
      </c>
      <c r="AV308" s="42" t="s">
        <v>385</v>
      </c>
      <c r="AW308" s="42">
        <v>18000</v>
      </c>
      <c r="AX308" s="42">
        <v>18000</v>
      </c>
      <c r="AY308" s="42">
        <v>2</v>
      </c>
      <c r="AZ308" s="51">
        <v>49.542</v>
      </c>
      <c r="BA308" s="42">
        <v>0</v>
      </c>
      <c r="BB308" s="42">
        <v>2</v>
      </c>
      <c r="BC308" s="42" t="s">
        <v>1511</v>
      </c>
      <c r="BD308" s="49">
        <v>0</v>
      </c>
      <c r="BE308" s="49" t="s">
        <v>1508</v>
      </c>
      <c r="BF308" s="42">
        <v>0</v>
      </c>
      <c r="BG308" s="42"/>
      <c r="BH308" s="42">
        <v>0</v>
      </c>
      <c r="BI308" s="42" t="s">
        <v>357</v>
      </c>
      <c r="BJ308" s="42" t="s">
        <v>358</v>
      </c>
      <c r="BK308" s="57">
        <v>44778</v>
      </c>
      <c r="BL308" s="42" t="s">
        <v>317</v>
      </c>
      <c r="BM308" s="42" t="s">
        <v>317</v>
      </c>
      <c r="BN308" s="42"/>
      <c r="BO308" s="42"/>
      <c r="BP308" s="42" t="s">
        <v>359</v>
      </c>
      <c r="BQ308" s="42" t="s">
        <v>359</v>
      </c>
      <c r="BR308" s="42" t="s">
        <v>359</v>
      </c>
      <c r="BS308" s="42"/>
      <c r="BT308" s="42" t="s">
        <v>360</v>
      </c>
      <c r="BU308" s="42" t="s">
        <v>317</v>
      </c>
      <c r="BV308" s="42" t="s">
        <v>317</v>
      </c>
      <c r="BW308" s="42"/>
      <c r="BX308" s="42"/>
      <c r="BY308" s="42" t="s">
        <v>353</v>
      </c>
      <c r="BZ308" s="42" t="s">
        <v>353</v>
      </c>
      <c r="CA308" s="42"/>
      <c r="CB308" s="42" t="s">
        <v>353</v>
      </c>
      <c r="CC308" s="42"/>
      <c r="CD308" s="42"/>
      <c r="CE308" s="42"/>
      <c r="CF308" s="42"/>
      <c r="CG308" s="26" t="s">
        <v>1509</v>
      </c>
    </row>
    <row r="309" hidden="1" spans="1:85">
      <c r="A309" s="39">
        <v>70</v>
      </c>
      <c r="B309" s="42" t="s">
        <v>1512</v>
      </c>
      <c r="C309" s="46" t="s">
        <v>1513</v>
      </c>
      <c r="D309" s="42" t="s">
        <v>1514</v>
      </c>
      <c r="E309" s="43">
        <v>27.8361</v>
      </c>
      <c r="F309" s="43">
        <v>-12.5658</v>
      </c>
      <c r="G309" s="42" t="s">
        <v>337</v>
      </c>
      <c r="H309" s="37">
        <v>2.5</v>
      </c>
      <c r="I309" s="42" t="s">
        <v>338</v>
      </c>
      <c r="J309" s="42" t="s">
        <v>1066</v>
      </c>
      <c r="K309" s="42" t="s">
        <v>317</v>
      </c>
      <c r="L309" s="42" t="s">
        <v>317</v>
      </c>
      <c r="M309" s="42" t="s">
        <v>317</v>
      </c>
      <c r="N309" s="42" t="s">
        <v>402</v>
      </c>
      <c r="O309" s="42" t="s">
        <v>319</v>
      </c>
      <c r="P309" s="42" t="s">
        <v>319</v>
      </c>
      <c r="Q309" s="42"/>
      <c r="R309" s="42" t="s">
        <v>390</v>
      </c>
      <c r="S309" s="42" t="s">
        <v>321</v>
      </c>
      <c r="T309" s="42" t="s">
        <v>344</v>
      </c>
      <c r="U309" s="42" t="s">
        <v>323</v>
      </c>
      <c r="V309" s="52">
        <v>50</v>
      </c>
      <c r="W309" s="42" t="s">
        <v>366</v>
      </c>
      <c r="X309" s="42" t="s">
        <v>801</v>
      </c>
      <c r="Y309" s="42" t="s">
        <v>2</v>
      </c>
      <c r="Z309" s="42" t="s">
        <v>2</v>
      </c>
      <c r="AA309" s="42" t="s">
        <v>328</v>
      </c>
      <c r="AB309" s="42" t="s">
        <v>347</v>
      </c>
      <c r="AC309" s="42" t="s">
        <v>225</v>
      </c>
      <c r="AD309" s="42" t="s">
        <v>225</v>
      </c>
      <c r="AE309" s="42" t="s">
        <v>476</v>
      </c>
      <c r="AF309" s="42" t="s">
        <v>476</v>
      </c>
      <c r="AG309" s="42">
        <v>20</v>
      </c>
      <c r="AH309" s="42" t="s">
        <v>350</v>
      </c>
      <c r="AI309" s="42">
        <v>0</v>
      </c>
      <c r="AJ309" s="42" t="s">
        <v>351</v>
      </c>
      <c r="AK309" s="42">
        <v>0</v>
      </c>
      <c r="AL309" s="42">
        <v>1000</v>
      </c>
      <c r="AM309" s="42" t="s">
        <v>332</v>
      </c>
      <c r="AN309" s="42" t="s">
        <v>352</v>
      </c>
      <c r="AO309" s="42">
        <v>400</v>
      </c>
      <c r="AP309" s="42" t="s">
        <v>439</v>
      </c>
      <c r="AQ309" s="42">
        <v>600</v>
      </c>
      <c r="AR309" s="42">
        <v>2</v>
      </c>
      <c r="AS309" s="42">
        <v>600</v>
      </c>
      <c r="AT309" s="42">
        <v>24</v>
      </c>
      <c r="AU309" s="42" t="s">
        <v>385</v>
      </c>
      <c r="AV309" s="42" t="s">
        <v>385</v>
      </c>
      <c r="AW309" s="42">
        <v>18000</v>
      </c>
      <c r="AX309" s="42">
        <v>18000</v>
      </c>
      <c r="AY309" s="42">
        <v>2</v>
      </c>
      <c r="AZ309" s="51">
        <v>85.8</v>
      </c>
      <c r="BA309" s="42">
        <v>0</v>
      </c>
      <c r="BB309" s="42">
        <v>2</v>
      </c>
      <c r="BC309" s="42" t="s">
        <v>375</v>
      </c>
      <c r="BD309" s="49" t="s">
        <v>1515</v>
      </c>
      <c r="BE309" s="49" t="s">
        <v>1512</v>
      </c>
      <c r="BF309" s="42">
        <v>0</v>
      </c>
      <c r="BG309" s="42"/>
      <c r="BH309" s="42">
        <v>0</v>
      </c>
      <c r="BI309" s="42" t="s">
        <v>357</v>
      </c>
      <c r="BJ309" s="42" t="s">
        <v>358</v>
      </c>
      <c r="BK309" s="57">
        <v>44778</v>
      </c>
      <c r="BL309" s="42" t="s">
        <v>317</v>
      </c>
      <c r="BM309" s="42" t="s">
        <v>317</v>
      </c>
      <c r="BN309" s="42"/>
      <c r="BO309" s="42"/>
      <c r="BP309" s="42" t="s">
        <v>359</v>
      </c>
      <c r="BQ309" s="42" t="s">
        <v>359</v>
      </c>
      <c r="BR309" s="42" t="s">
        <v>359</v>
      </c>
      <c r="BS309" s="42"/>
      <c r="BT309" s="42" t="s">
        <v>360</v>
      </c>
      <c r="BU309" s="42" t="s">
        <v>317</v>
      </c>
      <c r="BV309" s="42" t="s">
        <v>317</v>
      </c>
      <c r="BW309" s="42"/>
      <c r="BX309" s="42"/>
      <c r="BY309" s="42" t="s">
        <v>353</v>
      </c>
      <c r="BZ309" s="42" t="s">
        <v>353</v>
      </c>
      <c r="CA309" s="42"/>
      <c r="CB309" s="42" t="s">
        <v>353</v>
      </c>
      <c r="CC309" s="42"/>
      <c r="CD309" s="42"/>
      <c r="CE309" s="42"/>
      <c r="CF309" s="42"/>
      <c r="CG309" s="26" t="s">
        <v>1513</v>
      </c>
    </row>
    <row r="310" hidden="1" spans="1:85">
      <c r="A310" s="34">
        <v>1029</v>
      </c>
      <c r="B310" s="42" t="s">
        <v>1516</v>
      </c>
      <c r="C310" s="46" t="s">
        <v>1517</v>
      </c>
      <c r="D310" s="42" t="s">
        <v>1518</v>
      </c>
      <c r="E310" s="43">
        <v>28.6156</v>
      </c>
      <c r="F310" s="43">
        <v>-13.017</v>
      </c>
      <c r="G310" s="42" t="s">
        <v>337</v>
      </c>
      <c r="H310" s="37">
        <v>2.5</v>
      </c>
      <c r="I310" s="42" t="s">
        <v>338</v>
      </c>
      <c r="J310" s="42" t="s">
        <v>1151</v>
      </c>
      <c r="K310" s="42" t="s">
        <v>340</v>
      </c>
      <c r="L310" s="42" t="s">
        <v>317</v>
      </c>
      <c r="M310" s="42" t="s">
        <v>340</v>
      </c>
      <c r="N310" s="42" t="s">
        <v>402</v>
      </c>
      <c r="O310" s="42" t="s">
        <v>566</v>
      </c>
      <c r="P310" s="42" t="s">
        <v>566</v>
      </c>
      <c r="Q310" s="42" t="s">
        <v>381</v>
      </c>
      <c r="R310" s="42" t="s">
        <v>320</v>
      </c>
      <c r="S310" s="42" t="s">
        <v>321</v>
      </c>
      <c r="T310" s="42" t="s">
        <v>344</v>
      </c>
      <c r="U310" s="42" t="s">
        <v>323</v>
      </c>
      <c r="V310" s="52">
        <v>50</v>
      </c>
      <c r="W310" s="42" t="s">
        <v>366</v>
      </c>
      <c r="X310" s="42" t="s">
        <v>345</v>
      </c>
      <c r="Y310" s="42" t="s">
        <v>2</v>
      </c>
      <c r="Z310" s="42" t="s">
        <v>2</v>
      </c>
      <c r="AA310" s="42" t="s">
        <v>328</v>
      </c>
      <c r="AB310" s="42" t="s">
        <v>347</v>
      </c>
      <c r="AC310" s="42" t="s">
        <v>348</v>
      </c>
      <c r="AD310" s="42" t="s">
        <v>348</v>
      </c>
      <c r="AE310" s="42" t="s">
        <v>349</v>
      </c>
      <c r="AF310" s="42" t="s">
        <v>349</v>
      </c>
      <c r="AG310" s="42">
        <v>20</v>
      </c>
      <c r="AH310" s="42" t="s">
        <v>350</v>
      </c>
      <c r="AI310" s="42">
        <v>0</v>
      </c>
      <c r="AJ310" s="42" t="s">
        <v>351</v>
      </c>
      <c r="AK310" s="42">
        <v>0</v>
      </c>
      <c r="AL310" s="42">
        <v>600</v>
      </c>
      <c r="AM310" s="42" t="s">
        <v>332</v>
      </c>
      <c r="AN310" s="42" t="s">
        <v>352</v>
      </c>
      <c r="AO310" s="42">
        <v>400</v>
      </c>
      <c r="AP310" s="42" t="s">
        <v>439</v>
      </c>
      <c r="AQ310" s="42">
        <v>1200</v>
      </c>
      <c r="AR310" s="42">
        <v>2</v>
      </c>
      <c r="AS310" s="42">
        <v>600</v>
      </c>
      <c r="AT310" s="42">
        <v>48</v>
      </c>
      <c r="AU310" s="42" t="s">
        <v>385</v>
      </c>
      <c r="AV310" s="42" t="s">
        <v>385</v>
      </c>
      <c r="AW310" s="42">
        <v>18000</v>
      </c>
      <c r="AX310" s="42">
        <v>18000</v>
      </c>
      <c r="AY310" s="42">
        <v>2</v>
      </c>
      <c r="AZ310" s="51">
        <v>48.3</v>
      </c>
      <c r="BA310" s="42">
        <v>0</v>
      </c>
      <c r="BB310" s="42">
        <v>1</v>
      </c>
      <c r="BC310" s="42" t="s">
        <v>525</v>
      </c>
      <c r="BD310" s="49">
        <v>0</v>
      </c>
      <c r="BE310" s="49" t="s">
        <v>1516</v>
      </c>
      <c r="BF310" s="42">
        <v>0</v>
      </c>
      <c r="BG310" s="42"/>
      <c r="BH310" s="42">
        <v>0</v>
      </c>
      <c r="BI310" s="42" t="s">
        <v>357</v>
      </c>
      <c r="BJ310" s="42" t="s">
        <v>358</v>
      </c>
      <c r="BK310" s="57">
        <v>44778</v>
      </c>
      <c r="BL310" s="42" t="s">
        <v>317</v>
      </c>
      <c r="BM310" s="42" t="s">
        <v>317</v>
      </c>
      <c r="BN310" s="42"/>
      <c r="BO310" s="42"/>
      <c r="BP310" s="42" t="s">
        <v>359</v>
      </c>
      <c r="BQ310" s="42" t="s">
        <v>359</v>
      </c>
      <c r="BR310" s="42" t="s">
        <v>359</v>
      </c>
      <c r="BS310" s="42"/>
      <c r="BT310" s="42" t="s">
        <v>360</v>
      </c>
      <c r="BU310" s="42" t="s">
        <v>317</v>
      </c>
      <c r="BV310" s="42" t="s">
        <v>317</v>
      </c>
      <c r="BW310" s="42"/>
      <c r="BX310" s="42"/>
      <c r="BY310" s="42" t="s">
        <v>353</v>
      </c>
      <c r="BZ310" s="42" t="s">
        <v>353</v>
      </c>
      <c r="CA310" s="42"/>
      <c r="CB310" s="42" t="s">
        <v>353</v>
      </c>
      <c r="CC310" s="42"/>
      <c r="CD310" s="42"/>
      <c r="CE310" s="42"/>
      <c r="CF310" s="42"/>
      <c r="CG310" s="26" t="s">
        <v>1517</v>
      </c>
    </row>
    <row r="311" hidden="1" spans="1:85">
      <c r="A311" s="39">
        <v>66</v>
      </c>
      <c r="B311" s="42" t="s">
        <v>1519</v>
      </c>
      <c r="C311" s="46" t="s">
        <v>1520</v>
      </c>
      <c r="D311" s="42" t="s">
        <v>1521</v>
      </c>
      <c r="E311" s="43">
        <v>28.2371</v>
      </c>
      <c r="F311" s="43">
        <v>-12.8061</v>
      </c>
      <c r="G311" s="42" t="s">
        <v>337</v>
      </c>
      <c r="H311" s="37">
        <v>4.5</v>
      </c>
      <c r="I311" s="42" t="s">
        <v>338</v>
      </c>
      <c r="J311" s="42" t="s">
        <v>1141</v>
      </c>
      <c r="K311" s="42" t="s">
        <v>340</v>
      </c>
      <c r="L311" s="42" t="s">
        <v>317</v>
      </c>
      <c r="M311" s="42" t="s">
        <v>340</v>
      </c>
      <c r="N311" s="42" t="s">
        <v>341</v>
      </c>
      <c r="O311" s="42" t="s">
        <v>566</v>
      </c>
      <c r="P311" s="42" t="s">
        <v>566</v>
      </c>
      <c r="Q311" s="42" t="s">
        <v>390</v>
      </c>
      <c r="R311" s="42" t="s">
        <v>320</v>
      </c>
      <c r="S311" s="42" t="s">
        <v>321</v>
      </c>
      <c r="T311" s="42" t="s">
        <v>344</v>
      </c>
      <c r="U311" s="42" t="s">
        <v>323</v>
      </c>
      <c r="V311" s="52">
        <v>50</v>
      </c>
      <c r="W311" s="42" t="s">
        <v>366</v>
      </c>
      <c r="X311" s="42" t="s">
        <v>620</v>
      </c>
      <c r="Y311" s="42" t="s">
        <v>2</v>
      </c>
      <c r="Z311" s="42" t="s">
        <v>2</v>
      </c>
      <c r="AA311" s="42" t="s">
        <v>328</v>
      </c>
      <c r="AB311" s="42" t="s">
        <v>347</v>
      </c>
      <c r="AC311" s="42" t="s">
        <v>348</v>
      </c>
      <c r="AD311" s="42" t="s">
        <v>348</v>
      </c>
      <c r="AE311" s="42" t="s">
        <v>561</v>
      </c>
      <c r="AF311" s="42" t="s">
        <v>561</v>
      </c>
      <c r="AG311" s="42">
        <v>30</v>
      </c>
      <c r="AH311" s="42" t="s">
        <v>350</v>
      </c>
      <c r="AI311" s="42">
        <v>0</v>
      </c>
      <c r="AJ311" s="42" t="s">
        <v>370</v>
      </c>
      <c r="AK311" s="42">
        <v>0</v>
      </c>
      <c r="AL311" s="42">
        <v>1000</v>
      </c>
      <c r="AM311" s="42" t="s">
        <v>332</v>
      </c>
      <c r="AN311" s="42" t="s">
        <v>352</v>
      </c>
      <c r="AO311" s="42">
        <v>400</v>
      </c>
      <c r="AP311" s="42" t="s">
        <v>439</v>
      </c>
      <c r="AQ311" s="42">
        <v>1200</v>
      </c>
      <c r="AR311" s="42">
        <v>2</v>
      </c>
      <c r="AS311" s="42">
        <v>600</v>
      </c>
      <c r="AT311" s="42">
        <v>48</v>
      </c>
      <c r="AU311" s="42" t="s">
        <v>385</v>
      </c>
      <c r="AV311" s="42" t="s">
        <v>385</v>
      </c>
      <c r="AW311" s="42">
        <v>18000</v>
      </c>
      <c r="AX311" s="42">
        <v>18000</v>
      </c>
      <c r="AY311" s="42">
        <v>2</v>
      </c>
      <c r="AZ311" s="51">
        <v>146</v>
      </c>
      <c r="BA311" s="42">
        <v>0</v>
      </c>
      <c r="BB311" s="42">
        <v>2</v>
      </c>
      <c r="BC311" s="42" t="s">
        <v>375</v>
      </c>
      <c r="BD311" s="49" t="s">
        <v>1522</v>
      </c>
      <c r="BE311" s="49" t="s">
        <v>1519</v>
      </c>
      <c r="BF311" s="42">
        <v>0</v>
      </c>
      <c r="BG311" s="42"/>
      <c r="BH311" s="42">
        <v>0</v>
      </c>
      <c r="BI311" s="42" t="s">
        <v>357</v>
      </c>
      <c r="BJ311" s="42" t="s">
        <v>358</v>
      </c>
      <c r="BK311" s="57">
        <v>44778</v>
      </c>
      <c r="BL311" s="42" t="s">
        <v>317</v>
      </c>
      <c r="BM311" s="42" t="s">
        <v>317</v>
      </c>
      <c r="BN311" s="42"/>
      <c r="BO311" s="42"/>
      <c r="BP311" s="42" t="s">
        <v>359</v>
      </c>
      <c r="BQ311" s="42" t="s">
        <v>359</v>
      </c>
      <c r="BR311" s="42" t="s">
        <v>359</v>
      </c>
      <c r="BS311" s="42"/>
      <c r="BT311" s="42" t="s">
        <v>360</v>
      </c>
      <c r="BU311" s="42" t="s">
        <v>317</v>
      </c>
      <c r="BV311" s="42" t="s">
        <v>317</v>
      </c>
      <c r="BW311" s="42"/>
      <c r="BX311" s="42"/>
      <c r="BY311" s="42" t="s">
        <v>353</v>
      </c>
      <c r="BZ311" s="42" t="s">
        <v>353</v>
      </c>
      <c r="CA311" s="42"/>
      <c r="CB311" s="42" t="s">
        <v>353</v>
      </c>
      <c r="CC311" s="42"/>
      <c r="CD311" s="42"/>
      <c r="CE311" s="42"/>
      <c r="CF311" s="42"/>
      <c r="CG311" s="26" t="s">
        <v>1520</v>
      </c>
    </row>
    <row r="312" hidden="1" spans="1:85">
      <c r="A312" s="34">
        <v>795</v>
      </c>
      <c r="B312" s="42" t="s">
        <v>1523</v>
      </c>
      <c r="C312" s="46" t="s">
        <v>1524</v>
      </c>
      <c r="D312" s="42" t="s">
        <v>1525</v>
      </c>
      <c r="E312" s="43">
        <v>28.2235</v>
      </c>
      <c r="F312" s="43">
        <v>-12.7801</v>
      </c>
      <c r="G312" s="42" t="s">
        <v>337</v>
      </c>
      <c r="H312" s="37">
        <v>2.5</v>
      </c>
      <c r="I312" s="42" t="s">
        <v>338</v>
      </c>
      <c r="J312" s="42" t="s">
        <v>1141</v>
      </c>
      <c r="K312" s="42" t="s">
        <v>340</v>
      </c>
      <c r="L312" s="42" t="s">
        <v>317</v>
      </c>
      <c r="M312" s="42" t="s">
        <v>340</v>
      </c>
      <c r="N312" s="42" t="s">
        <v>402</v>
      </c>
      <c r="O312" s="42" t="s">
        <v>566</v>
      </c>
      <c r="P312" s="42" t="s">
        <v>566</v>
      </c>
      <c r="Q312" s="42" t="s">
        <v>390</v>
      </c>
      <c r="R312" s="42" t="s">
        <v>320</v>
      </c>
      <c r="S312" s="42" t="s">
        <v>321</v>
      </c>
      <c r="T312" s="42" t="s">
        <v>344</v>
      </c>
      <c r="U312" s="42" t="s">
        <v>323</v>
      </c>
      <c r="V312" s="52">
        <v>36</v>
      </c>
      <c r="W312" s="42" t="s">
        <v>366</v>
      </c>
      <c r="X312" s="42" t="s">
        <v>620</v>
      </c>
      <c r="Y312" s="42" t="s">
        <v>2</v>
      </c>
      <c r="Z312" s="42" t="s">
        <v>2</v>
      </c>
      <c r="AA312" s="42" t="s">
        <v>328</v>
      </c>
      <c r="AB312" s="42" t="s">
        <v>347</v>
      </c>
      <c r="AC312" s="42" t="s">
        <v>348</v>
      </c>
      <c r="AD312" s="42" t="s">
        <v>348</v>
      </c>
      <c r="AE312" s="42" t="s">
        <v>382</v>
      </c>
      <c r="AF312" s="42" t="s">
        <v>382</v>
      </c>
      <c r="AG312" s="42">
        <v>20</v>
      </c>
      <c r="AH312" s="42" t="s">
        <v>350</v>
      </c>
      <c r="AI312" s="42">
        <v>0</v>
      </c>
      <c r="AJ312" s="42" t="s">
        <v>351</v>
      </c>
      <c r="AK312" s="42">
        <v>0</v>
      </c>
      <c r="AL312" s="42">
        <v>1000</v>
      </c>
      <c r="AM312" s="42" t="s">
        <v>332</v>
      </c>
      <c r="AN312" s="42" t="s">
        <v>352</v>
      </c>
      <c r="AO312" s="42">
        <v>400</v>
      </c>
      <c r="AP312" s="42" t="s">
        <v>439</v>
      </c>
      <c r="AQ312" s="42">
        <v>1200</v>
      </c>
      <c r="AR312" s="42">
        <v>2</v>
      </c>
      <c r="AS312" s="42">
        <v>600</v>
      </c>
      <c r="AT312" s="42">
        <v>48</v>
      </c>
      <c r="AU312" s="42" t="s">
        <v>385</v>
      </c>
      <c r="AV312" s="42" t="s">
        <v>385</v>
      </c>
      <c r="AW312" s="42">
        <v>18000</v>
      </c>
      <c r="AX312" s="42">
        <v>18000</v>
      </c>
      <c r="AY312" s="42">
        <v>2</v>
      </c>
      <c r="AZ312" s="51">
        <v>125</v>
      </c>
      <c r="BA312" s="42">
        <v>0</v>
      </c>
      <c r="BB312" s="42">
        <v>3</v>
      </c>
      <c r="BC312" s="42" t="s">
        <v>354</v>
      </c>
      <c r="BD312" s="49" t="s">
        <v>1526</v>
      </c>
      <c r="BE312" s="49" t="s">
        <v>1523</v>
      </c>
      <c r="BF312" s="42">
        <v>0</v>
      </c>
      <c r="BG312" s="42"/>
      <c r="BH312" s="42">
        <v>0</v>
      </c>
      <c r="BI312" s="42" t="s">
        <v>357</v>
      </c>
      <c r="BJ312" s="42" t="s">
        <v>358</v>
      </c>
      <c r="BK312" s="57">
        <v>44778</v>
      </c>
      <c r="BL312" s="42" t="s">
        <v>317</v>
      </c>
      <c r="BM312" s="42" t="s">
        <v>317</v>
      </c>
      <c r="BN312" s="42"/>
      <c r="BO312" s="42"/>
      <c r="BP312" s="42" t="s">
        <v>359</v>
      </c>
      <c r="BQ312" s="42" t="s">
        <v>359</v>
      </c>
      <c r="BR312" s="42" t="s">
        <v>359</v>
      </c>
      <c r="BS312" s="42"/>
      <c r="BT312" s="42" t="s">
        <v>360</v>
      </c>
      <c r="BU312" s="42" t="s">
        <v>317</v>
      </c>
      <c r="BV312" s="42" t="s">
        <v>317</v>
      </c>
      <c r="BW312" s="42"/>
      <c r="BX312" s="42"/>
      <c r="BY312" s="42" t="s">
        <v>353</v>
      </c>
      <c r="BZ312" s="42" t="s">
        <v>353</v>
      </c>
      <c r="CA312" s="42"/>
      <c r="CB312" s="42" t="s">
        <v>353</v>
      </c>
      <c r="CC312" s="42"/>
      <c r="CD312" s="42"/>
      <c r="CE312" s="42"/>
      <c r="CF312" s="42"/>
      <c r="CG312" s="26" t="s">
        <v>1524</v>
      </c>
    </row>
    <row r="313" hidden="1" spans="1:85">
      <c r="A313" s="34">
        <v>1567</v>
      </c>
      <c r="B313" s="42" t="s">
        <v>1527</v>
      </c>
      <c r="C313" s="46" t="s">
        <v>1528</v>
      </c>
      <c r="D313" s="42" t="s">
        <v>1529</v>
      </c>
      <c r="E313" s="43">
        <v>28.211</v>
      </c>
      <c r="F313" s="43">
        <v>-12.8241</v>
      </c>
      <c r="G313" s="42" t="s">
        <v>337</v>
      </c>
      <c r="H313" s="37">
        <v>2</v>
      </c>
      <c r="I313" s="42" t="s">
        <v>338</v>
      </c>
      <c r="J313" s="42" t="s">
        <v>1141</v>
      </c>
      <c r="K313" s="42" t="s">
        <v>317</v>
      </c>
      <c r="L313" s="42" t="s">
        <v>317</v>
      </c>
      <c r="M313" s="42" t="s">
        <v>340</v>
      </c>
      <c r="N313" s="42" t="s">
        <v>341</v>
      </c>
      <c r="O313" s="42" t="s">
        <v>566</v>
      </c>
      <c r="P313" s="42" t="s">
        <v>566</v>
      </c>
      <c r="Q313" s="42" t="s">
        <v>320</v>
      </c>
      <c r="R313" s="42" t="s">
        <v>320</v>
      </c>
      <c r="S313" s="42" t="s">
        <v>321</v>
      </c>
      <c r="T313" s="42" t="s">
        <v>344</v>
      </c>
      <c r="U313" s="42" t="s">
        <v>323</v>
      </c>
      <c r="V313" s="52">
        <v>36</v>
      </c>
      <c r="W313" s="42" t="s">
        <v>366</v>
      </c>
      <c r="X313" s="42" t="s">
        <v>620</v>
      </c>
      <c r="Y313" s="42" t="s">
        <v>2</v>
      </c>
      <c r="Z313" s="42" t="s">
        <v>2</v>
      </c>
      <c r="AA313" s="42" t="s">
        <v>328</v>
      </c>
      <c r="AB313" s="42" t="s">
        <v>347</v>
      </c>
      <c r="AC313" s="42" t="s">
        <v>348</v>
      </c>
      <c r="AD313" s="42" t="s">
        <v>348</v>
      </c>
      <c r="AE313" s="42" t="s">
        <v>561</v>
      </c>
      <c r="AF313" s="42" t="s">
        <v>561</v>
      </c>
      <c r="AG313" s="42">
        <v>16</v>
      </c>
      <c r="AH313" s="42" t="s">
        <v>350</v>
      </c>
      <c r="AI313" s="42">
        <v>0</v>
      </c>
      <c r="AJ313" s="42" t="s">
        <v>351</v>
      </c>
      <c r="AK313" s="42">
        <v>0</v>
      </c>
      <c r="AL313" s="42">
        <v>600</v>
      </c>
      <c r="AM313" s="42" t="s">
        <v>332</v>
      </c>
      <c r="AN313" s="42" t="s">
        <v>352</v>
      </c>
      <c r="AO313" s="42">
        <v>400</v>
      </c>
      <c r="AP313" s="42" t="s">
        <v>439</v>
      </c>
      <c r="AQ313" s="42">
        <v>1200</v>
      </c>
      <c r="AR313" s="42">
        <v>2</v>
      </c>
      <c r="AS313" s="42">
        <v>600</v>
      </c>
      <c r="AT313" s="42">
        <v>48</v>
      </c>
      <c r="AU313" s="42" t="s">
        <v>385</v>
      </c>
      <c r="AV313" s="42" t="s">
        <v>385</v>
      </c>
      <c r="AW313" s="42">
        <v>18000</v>
      </c>
      <c r="AX313" s="42">
        <v>18000</v>
      </c>
      <c r="AY313" s="42">
        <v>2</v>
      </c>
      <c r="AZ313" s="51">
        <v>64.712</v>
      </c>
      <c r="BA313" s="42">
        <v>0</v>
      </c>
      <c r="BB313" s="42">
        <v>2</v>
      </c>
      <c r="BC313" s="42" t="s">
        <v>1128</v>
      </c>
      <c r="BD313" s="49">
        <v>0</v>
      </c>
      <c r="BE313" s="49" t="s">
        <v>1527</v>
      </c>
      <c r="BF313" s="42">
        <v>0</v>
      </c>
      <c r="BG313" s="42"/>
      <c r="BH313" s="42">
        <v>0</v>
      </c>
      <c r="BI313" s="42" t="s">
        <v>357</v>
      </c>
      <c r="BJ313" s="42" t="s">
        <v>358</v>
      </c>
      <c r="BK313" s="57">
        <v>44778</v>
      </c>
      <c r="BL313" s="42" t="s">
        <v>317</v>
      </c>
      <c r="BM313" s="42" t="s">
        <v>317</v>
      </c>
      <c r="BN313" s="42"/>
      <c r="BO313" s="42"/>
      <c r="BP313" s="42" t="s">
        <v>359</v>
      </c>
      <c r="BQ313" s="42" t="s">
        <v>359</v>
      </c>
      <c r="BR313" s="42" t="s">
        <v>359</v>
      </c>
      <c r="BS313" s="42"/>
      <c r="BT313" s="42" t="s">
        <v>360</v>
      </c>
      <c r="BU313" s="42" t="s">
        <v>317</v>
      </c>
      <c r="BV313" s="42" t="s">
        <v>317</v>
      </c>
      <c r="BW313" s="42"/>
      <c r="BX313" s="42"/>
      <c r="BY313" s="42" t="s">
        <v>353</v>
      </c>
      <c r="BZ313" s="42" t="s">
        <v>353</v>
      </c>
      <c r="CA313" s="42"/>
      <c r="CB313" s="42" t="s">
        <v>353</v>
      </c>
      <c r="CC313" s="42"/>
      <c r="CD313" s="42"/>
      <c r="CE313" s="42"/>
      <c r="CF313" s="42"/>
      <c r="CG313" s="26" t="s">
        <v>1528</v>
      </c>
    </row>
    <row r="314" hidden="1" spans="1:85">
      <c r="A314" s="39">
        <v>400</v>
      </c>
      <c r="B314" s="42" t="s">
        <v>1530</v>
      </c>
      <c r="C314" s="46" t="s">
        <v>1531</v>
      </c>
      <c r="D314" s="42" t="s">
        <v>1532</v>
      </c>
      <c r="E314" s="43">
        <v>27.8245</v>
      </c>
      <c r="F314" s="43">
        <v>-12.3581</v>
      </c>
      <c r="G314" s="42" t="s">
        <v>337</v>
      </c>
      <c r="H314" s="37">
        <v>2</v>
      </c>
      <c r="I314" s="42" t="s">
        <v>338</v>
      </c>
      <c r="J314" s="42" t="s">
        <v>1096</v>
      </c>
      <c r="K314" s="42" t="s">
        <v>317</v>
      </c>
      <c r="L314" s="42" t="s">
        <v>317</v>
      </c>
      <c r="M314" s="42" t="s">
        <v>317</v>
      </c>
      <c r="N314" s="42" t="s">
        <v>402</v>
      </c>
      <c r="O314" s="42" t="s">
        <v>319</v>
      </c>
      <c r="P314" s="42" t="s">
        <v>319</v>
      </c>
      <c r="Q314" s="42"/>
      <c r="R314" s="42" t="s">
        <v>320</v>
      </c>
      <c r="S314" s="42" t="s">
        <v>321</v>
      </c>
      <c r="T314" s="42" t="s">
        <v>344</v>
      </c>
      <c r="U314" s="42" t="s">
        <v>323</v>
      </c>
      <c r="V314" s="52">
        <v>50</v>
      </c>
      <c r="W314" s="42" t="s">
        <v>366</v>
      </c>
      <c r="X314" s="42" t="s">
        <v>801</v>
      </c>
      <c r="Y314" s="42" t="s">
        <v>2</v>
      </c>
      <c r="Z314" s="42" t="s">
        <v>2</v>
      </c>
      <c r="AA314" s="42" t="s">
        <v>328</v>
      </c>
      <c r="AB314" s="42" t="s">
        <v>347</v>
      </c>
      <c r="AC314" s="42" t="s">
        <v>225</v>
      </c>
      <c r="AD314" s="42" t="s">
        <v>225</v>
      </c>
      <c r="AE314" s="42" t="s">
        <v>476</v>
      </c>
      <c r="AF314" s="42" t="s">
        <v>476</v>
      </c>
      <c r="AG314" s="42">
        <v>16</v>
      </c>
      <c r="AH314" s="42" t="s">
        <v>350</v>
      </c>
      <c r="AI314" s="42">
        <v>0</v>
      </c>
      <c r="AJ314" s="42" t="s">
        <v>351</v>
      </c>
      <c r="AK314" s="42">
        <v>0</v>
      </c>
      <c r="AL314" s="42">
        <v>600</v>
      </c>
      <c r="AM314" s="42" t="s">
        <v>332</v>
      </c>
      <c r="AN314" s="42" t="s">
        <v>352</v>
      </c>
      <c r="AO314" s="42">
        <v>300</v>
      </c>
      <c r="AP314" s="42" t="s">
        <v>439</v>
      </c>
      <c r="AQ314" s="42">
        <v>1200</v>
      </c>
      <c r="AR314" s="42">
        <v>2</v>
      </c>
      <c r="AS314" s="42">
        <v>600</v>
      </c>
      <c r="AT314" s="42">
        <v>48</v>
      </c>
      <c r="AU314" s="42" t="s">
        <v>385</v>
      </c>
      <c r="AV314" s="42" t="s">
        <v>385</v>
      </c>
      <c r="AW314" s="42">
        <v>18000</v>
      </c>
      <c r="AX314" s="42">
        <v>18000</v>
      </c>
      <c r="AY314" s="42">
        <v>2</v>
      </c>
      <c r="AZ314" s="51">
        <v>39.5</v>
      </c>
      <c r="BA314" s="42">
        <v>0</v>
      </c>
      <c r="BB314" s="42">
        <v>1</v>
      </c>
      <c r="BC314" s="42" t="s">
        <v>525</v>
      </c>
      <c r="BD314" s="49">
        <v>0</v>
      </c>
      <c r="BE314" s="49" t="s">
        <v>1530</v>
      </c>
      <c r="BF314" s="42">
        <v>0</v>
      </c>
      <c r="BG314" s="42"/>
      <c r="BH314" s="42">
        <v>0</v>
      </c>
      <c r="BI314" s="42" t="s">
        <v>357</v>
      </c>
      <c r="BJ314" s="42" t="s">
        <v>358</v>
      </c>
      <c r="BK314" s="57">
        <v>44778</v>
      </c>
      <c r="BL314" s="42" t="s">
        <v>317</v>
      </c>
      <c r="BM314" s="42" t="s">
        <v>317</v>
      </c>
      <c r="BN314" s="42"/>
      <c r="BO314" s="42"/>
      <c r="BP314" s="42" t="s">
        <v>359</v>
      </c>
      <c r="BQ314" s="42" t="s">
        <v>359</v>
      </c>
      <c r="BR314" s="42" t="s">
        <v>359</v>
      </c>
      <c r="BS314" s="42"/>
      <c r="BT314" s="42" t="s">
        <v>360</v>
      </c>
      <c r="BU314" s="42" t="s">
        <v>317</v>
      </c>
      <c r="BV314" s="42" t="s">
        <v>317</v>
      </c>
      <c r="BW314" s="42"/>
      <c r="BX314" s="42"/>
      <c r="BY314" s="42" t="s">
        <v>353</v>
      </c>
      <c r="BZ314" s="42" t="s">
        <v>353</v>
      </c>
      <c r="CA314" s="42"/>
      <c r="CB314" s="42" t="s">
        <v>353</v>
      </c>
      <c r="CC314" s="42"/>
      <c r="CD314" s="42"/>
      <c r="CE314" s="42"/>
      <c r="CF314" s="42"/>
      <c r="CG314" s="26" t="s">
        <v>1531</v>
      </c>
    </row>
    <row r="315" hidden="1" spans="1:85">
      <c r="A315" s="39">
        <v>1412</v>
      </c>
      <c r="B315" s="42" t="s">
        <v>1533</v>
      </c>
      <c r="C315" s="46" t="s">
        <v>1534</v>
      </c>
      <c r="D315" s="42" t="s">
        <v>1535</v>
      </c>
      <c r="E315" s="43">
        <v>28.6506</v>
      </c>
      <c r="F315" s="43">
        <v>-12.9754</v>
      </c>
      <c r="G315" s="42" t="s">
        <v>337</v>
      </c>
      <c r="H315" s="37">
        <v>2.5</v>
      </c>
      <c r="I315" s="42" t="s">
        <v>338</v>
      </c>
      <c r="J315" s="42" t="s">
        <v>1151</v>
      </c>
      <c r="K315" s="42" t="s">
        <v>340</v>
      </c>
      <c r="L315" s="42" t="s">
        <v>340</v>
      </c>
      <c r="M315" s="42" t="s">
        <v>340</v>
      </c>
      <c r="N315" s="42" t="s">
        <v>341</v>
      </c>
      <c r="O315" s="42" t="s">
        <v>566</v>
      </c>
      <c r="P315" s="42" t="s">
        <v>566</v>
      </c>
      <c r="Q315" s="42" t="s">
        <v>320</v>
      </c>
      <c r="R315" s="42" t="s">
        <v>1536</v>
      </c>
      <c r="S315" s="42" t="s">
        <v>321</v>
      </c>
      <c r="T315" s="42" t="s">
        <v>344</v>
      </c>
      <c r="U315" s="42" t="s">
        <v>323</v>
      </c>
      <c r="V315" s="52">
        <v>36</v>
      </c>
      <c r="W315" s="42" t="s">
        <v>366</v>
      </c>
      <c r="X315" s="42" t="s">
        <v>345</v>
      </c>
      <c r="Y315" s="42" t="s">
        <v>2</v>
      </c>
      <c r="Z315" s="42" t="s">
        <v>2</v>
      </c>
      <c r="AA315" s="42" t="s">
        <v>328</v>
      </c>
      <c r="AB315" s="42" t="s">
        <v>347</v>
      </c>
      <c r="AC315" s="42" t="s">
        <v>348</v>
      </c>
      <c r="AD315" s="42" t="s">
        <v>348</v>
      </c>
      <c r="AE315" s="42" t="s">
        <v>382</v>
      </c>
      <c r="AF315" s="42" t="s">
        <v>382</v>
      </c>
      <c r="AG315" s="42">
        <v>20</v>
      </c>
      <c r="AH315" s="42" t="s">
        <v>350</v>
      </c>
      <c r="AI315" s="42" t="s">
        <v>1236</v>
      </c>
      <c r="AJ315" s="42" t="s">
        <v>416</v>
      </c>
      <c r="AK315" s="42">
        <v>0</v>
      </c>
      <c r="AL315" s="42">
        <v>600</v>
      </c>
      <c r="AM315" s="42" t="s">
        <v>332</v>
      </c>
      <c r="AN315" s="42" t="s">
        <v>352</v>
      </c>
      <c r="AO315" s="42">
        <v>400</v>
      </c>
      <c r="AP315" s="42" t="s">
        <v>333</v>
      </c>
      <c r="AQ315" s="42">
        <v>500</v>
      </c>
      <c r="AR315" s="42">
        <v>48</v>
      </c>
      <c r="AS315" s="42">
        <v>100</v>
      </c>
      <c r="AT315" s="42">
        <f>AQ315/AS315</f>
        <v>5</v>
      </c>
      <c r="AU315" s="42" t="s">
        <v>385</v>
      </c>
      <c r="AV315" s="42" t="s">
        <v>385</v>
      </c>
      <c r="AW315" s="42">
        <v>18000</v>
      </c>
      <c r="AX315" s="42">
        <v>18000</v>
      </c>
      <c r="AY315" s="42">
        <v>2</v>
      </c>
      <c r="AZ315" s="51">
        <v>204</v>
      </c>
      <c r="BA315" s="42">
        <v>0</v>
      </c>
      <c r="BB315" s="42">
        <v>3</v>
      </c>
      <c r="BC315" s="42" t="s">
        <v>354</v>
      </c>
      <c r="BD315" s="49" t="s">
        <v>1537</v>
      </c>
      <c r="BE315" s="49" t="s">
        <v>1533</v>
      </c>
      <c r="BF315" s="42" t="s">
        <v>356</v>
      </c>
      <c r="BG315" s="42"/>
      <c r="BH315" s="42">
        <v>0</v>
      </c>
      <c r="BI315" s="42" t="s">
        <v>357</v>
      </c>
      <c r="BJ315" s="42" t="s">
        <v>358</v>
      </c>
      <c r="BK315" s="57">
        <v>44778</v>
      </c>
      <c r="BL315" s="42" t="s">
        <v>317</v>
      </c>
      <c r="BM315" s="42" t="s">
        <v>317</v>
      </c>
      <c r="BN315" s="42"/>
      <c r="BO315" s="42"/>
      <c r="BP315" s="42" t="s">
        <v>359</v>
      </c>
      <c r="BQ315" s="42" t="s">
        <v>359</v>
      </c>
      <c r="BR315" s="42" t="s">
        <v>359</v>
      </c>
      <c r="BS315" s="42"/>
      <c r="BT315" s="42" t="s">
        <v>360</v>
      </c>
      <c r="BU315" s="42" t="s">
        <v>317</v>
      </c>
      <c r="BV315" s="42" t="s">
        <v>317</v>
      </c>
      <c r="BW315" s="42"/>
      <c r="BX315" s="42"/>
      <c r="BY315" s="42" t="s">
        <v>353</v>
      </c>
      <c r="BZ315" s="42" t="s">
        <v>353</v>
      </c>
      <c r="CA315" s="42"/>
      <c r="CB315" s="42" t="s">
        <v>353</v>
      </c>
      <c r="CC315" s="42"/>
      <c r="CD315" s="42"/>
      <c r="CE315" s="42"/>
      <c r="CF315" s="42"/>
      <c r="CG315" s="26" t="s">
        <v>1534</v>
      </c>
    </row>
    <row r="316" hidden="1" spans="1:85">
      <c r="A316" s="39">
        <v>52</v>
      </c>
      <c r="B316" s="42" t="s">
        <v>1538</v>
      </c>
      <c r="C316" s="46" t="s">
        <v>1539</v>
      </c>
      <c r="D316" s="42" t="s">
        <v>1540</v>
      </c>
      <c r="E316" s="43">
        <v>28.2328</v>
      </c>
      <c r="F316" s="43">
        <v>-12.864</v>
      </c>
      <c r="G316" s="42" t="s">
        <v>337</v>
      </c>
      <c r="H316" s="37">
        <v>1.8</v>
      </c>
      <c r="I316" s="42" t="s">
        <v>338</v>
      </c>
      <c r="J316" s="42" t="s">
        <v>1141</v>
      </c>
      <c r="K316" s="42" t="s">
        <v>317</v>
      </c>
      <c r="L316" s="42" t="s">
        <v>317</v>
      </c>
      <c r="M316" s="42" t="s">
        <v>317</v>
      </c>
      <c r="N316" s="42" t="s">
        <v>402</v>
      </c>
      <c r="O316" s="42" t="s">
        <v>566</v>
      </c>
      <c r="P316" s="42" t="s">
        <v>566</v>
      </c>
      <c r="Q316" s="42" t="s">
        <v>320</v>
      </c>
      <c r="R316" s="42" t="s">
        <v>516</v>
      </c>
      <c r="S316" s="42" t="s">
        <v>321</v>
      </c>
      <c r="T316" s="42" t="s">
        <v>344</v>
      </c>
      <c r="U316" s="42" t="s">
        <v>323</v>
      </c>
      <c r="V316" s="52">
        <v>36</v>
      </c>
      <c r="W316" s="42" t="s">
        <v>366</v>
      </c>
      <c r="X316" s="42" t="s">
        <v>620</v>
      </c>
      <c r="Y316" s="42" t="s">
        <v>2</v>
      </c>
      <c r="Z316" s="42" t="s">
        <v>2</v>
      </c>
      <c r="AA316" s="42" t="s">
        <v>328</v>
      </c>
      <c r="AB316" s="42" t="s">
        <v>347</v>
      </c>
      <c r="AC316" s="42" t="s">
        <v>348</v>
      </c>
      <c r="AD316" s="42" t="s">
        <v>348</v>
      </c>
      <c r="AE316" s="42" t="s">
        <v>561</v>
      </c>
      <c r="AF316" s="42" t="s">
        <v>561</v>
      </c>
      <c r="AG316" s="42">
        <v>15</v>
      </c>
      <c r="AH316" s="42" t="s">
        <v>350</v>
      </c>
      <c r="AI316" s="42">
        <v>0</v>
      </c>
      <c r="AJ316" s="42" t="s">
        <v>351</v>
      </c>
      <c r="AK316" s="42">
        <v>0</v>
      </c>
      <c r="AL316" s="42">
        <v>1000</v>
      </c>
      <c r="AM316" s="42" t="s">
        <v>332</v>
      </c>
      <c r="AN316" s="42" t="s">
        <v>352</v>
      </c>
      <c r="AO316" s="42">
        <v>400</v>
      </c>
      <c r="AP316" s="42" t="s">
        <v>439</v>
      </c>
      <c r="AQ316" s="42">
        <v>1200</v>
      </c>
      <c r="AR316" s="42">
        <v>2</v>
      </c>
      <c r="AS316" s="42">
        <v>600</v>
      </c>
      <c r="AT316" s="42">
        <v>48</v>
      </c>
      <c r="AU316" s="42" t="s">
        <v>385</v>
      </c>
      <c r="AV316" s="42" t="s">
        <v>385</v>
      </c>
      <c r="AW316" s="42">
        <v>18000</v>
      </c>
      <c r="AX316" s="42">
        <v>18000</v>
      </c>
      <c r="AY316" s="42">
        <v>2</v>
      </c>
      <c r="AZ316" s="51">
        <v>38.7</v>
      </c>
      <c r="BA316" s="42">
        <v>0</v>
      </c>
      <c r="BB316" s="42">
        <v>1</v>
      </c>
      <c r="BC316" s="42" t="s">
        <v>525</v>
      </c>
      <c r="BD316" s="49">
        <v>0</v>
      </c>
      <c r="BE316" s="49" t="s">
        <v>1538</v>
      </c>
      <c r="BF316" s="42">
        <v>0</v>
      </c>
      <c r="BG316" s="42"/>
      <c r="BH316" s="42">
        <v>0</v>
      </c>
      <c r="BI316" s="42" t="s">
        <v>357</v>
      </c>
      <c r="BJ316" s="42" t="s">
        <v>358</v>
      </c>
      <c r="BK316" s="57">
        <v>44778</v>
      </c>
      <c r="BL316" s="42" t="s">
        <v>317</v>
      </c>
      <c r="BM316" s="42" t="s">
        <v>317</v>
      </c>
      <c r="BN316" s="42"/>
      <c r="BO316" s="42"/>
      <c r="BP316" s="42" t="s">
        <v>359</v>
      </c>
      <c r="BQ316" s="42" t="s">
        <v>359</v>
      </c>
      <c r="BR316" s="42" t="s">
        <v>359</v>
      </c>
      <c r="BS316" s="42"/>
      <c r="BT316" s="42" t="s">
        <v>360</v>
      </c>
      <c r="BU316" s="42" t="s">
        <v>317</v>
      </c>
      <c r="BV316" s="42" t="s">
        <v>317</v>
      </c>
      <c r="BW316" s="42"/>
      <c r="BX316" s="42"/>
      <c r="BY316" s="42" t="s">
        <v>353</v>
      </c>
      <c r="BZ316" s="42" t="s">
        <v>353</v>
      </c>
      <c r="CA316" s="42"/>
      <c r="CB316" s="42" t="s">
        <v>353</v>
      </c>
      <c r="CC316" s="42"/>
      <c r="CD316" s="42"/>
      <c r="CE316" s="42"/>
      <c r="CF316" s="42"/>
      <c r="CG316" s="26" t="s">
        <v>1539</v>
      </c>
    </row>
    <row r="317" hidden="1" spans="1:85">
      <c r="A317" s="34">
        <v>1195</v>
      </c>
      <c r="B317" s="42" t="s">
        <v>1541</v>
      </c>
      <c r="C317" s="46" t="s">
        <v>1542</v>
      </c>
      <c r="D317" s="42" t="s">
        <v>1543</v>
      </c>
      <c r="E317" s="43">
        <v>28.4137</v>
      </c>
      <c r="F317" s="43">
        <v>-13.1491</v>
      </c>
      <c r="G317" s="42" t="s">
        <v>337</v>
      </c>
      <c r="H317" s="37">
        <v>2</v>
      </c>
      <c r="I317" s="42" t="s">
        <v>338</v>
      </c>
      <c r="J317" s="42" t="s">
        <v>581</v>
      </c>
      <c r="K317" s="42" t="s">
        <v>317</v>
      </c>
      <c r="L317" s="42" t="s">
        <v>317</v>
      </c>
      <c r="M317" s="42" t="s">
        <v>317</v>
      </c>
      <c r="N317" s="42" t="s">
        <v>402</v>
      </c>
      <c r="O317" s="42" t="s">
        <v>319</v>
      </c>
      <c r="P317" s="42" t="s">
        <v>319</v>
      </c>
      <c r="Q317" s="42" t="s">
        <v>320</v>
      </c>
      <c r="R317" s="42" t="s">
        <v>320</v>
      </c>
      <c r="S317" s="42" t="s">
        <v>321</v>
      </c>
      <c r="T317" s="42" t="s">
        <v>344</v>
      </c>
      <c r="U317" s="42" t="s">
        <v>323</v>
      </c>
      <c r="V317" s="52">
        <v>36</v>
      </c>
      <c r="W317" s="42" t="s">
        <v>366</v>
      </c>
      <c r="X317" s="42" t="s">
        <v>546</v>
      </c>
      <c r="Y317" s="42" t="s">
        <v>2</v>
      </c>
      <c r="Z317" s="42" t="s">
        <v>2</v>
      </c>
      <c r="AA317" s="42" t="s">
        <v>328</v>
      </c>
      <c r="AB317" s="42" t="s">
        <v>347</v>
      </c>
      <c r="AC317" s="42" t="s">
        <v>348</v>
      </c>
      <c r="AD317" s="42" t="s">
        <v>348</v>
      </c>
      <c r="AE317" s="42" t="s">
        <v>561</v>
      </c>
      <c r="AF317" s="42" t="s">
        <v>561</v>
      </c>
      <c r="AG317" s="42">
        <v>17</v>
      </c>
      <c r="AH317" s="42" t="s">
        <v>350</v>
      </c>
      <c r="AI317" s="42">
        <v>0</v>
      </c>
      <c r="AJ317" s="42" t="s">
        <v>351</v>
      </c>
      <c r="AK317" s="42">
        <v>0</v>
      </c>
      <c r="AL317" s="42">
        <v>600</v>
      </c>
      <c r="AM317" s="42" t="s">
        <v>332</v>
      </c>
      <c r="AN317" s="42" t="s">
        <v>352</v>
      </c>
      <c r="AO317" s="42">
        <v>400</v>
      </c>
      <c r="AP317" s="42" t="s">
        <v>439</v>
      </c>
      <c r="AQ317" s="42">
        <v>600</v>
      </c>
      <c r="AR317" s="42">
        <v>2</v>
      </c>
      <c r="AS317" s="42">
        <v>600</v>
      </c>
      <c r="AT317" s="42">
        <v>24</v>
      </c>
      <c r="AU317" s="42" t="s">
        <v>385</v>
      </c>
      <c r="AV317" s="42" t="s">
        <v>385</v>
      </c>
      <c r="AW317" s="42">
        <v>18000</v>
      </c>
      <c r="AX317" s="42">
        <v>18000</v>
      </c>
      <c r="AY317" s="42">
        <v>2</v>
      </c>
      <c r="AZ317" s="51">
        <v>47.1</v>
      </c>
      <c r="BA317" s="42">
        <v>0</v>
      </c>
      <c r="BB317" s="42">
        <v>1</v>
      </c>
      <c r="BC317" s="42" t="s">
        <v>525</v>
      </c>
      <c r="BD317" s="49">
        <v>0</v>
      </c>
      <c r="BE317" s="49" t="s">
        <v>1541</v>
      </c>
      <c r="BF317" s="42">
        <v>0</v>
      </c>
      <c r="BG317" s="42"/>
      <c r="BH317" s="42">
        <v>0</v>
      </c>
      <c r="BI317" s="42" t="s">
        <v>357</v>
      </c>
      <c r="BJ317" s="42" t="s">
        <v>358</v>
      </c>
      <c r="BK317" s="57">
        <v>44778</v>
      </c>
      <c r="BL317" s="42" t="s">
        <v>317</v>
      </c>
      <c r="BM317" s="42" t="s">
        <v>317</v>
      </c>
      <c r="BN317" s="42"/>
      <c r="BO317" s="42"/>
      <c r="BP317" s="42" t="s">
        <v>359</v>
      </c>
      <c r="BQ317" s="42" t="s">
        <v>359</v>
      </c>
      <c r="BR317" s="42" t="s">
        <v>359</v>
      </c>
      <c r="BS317" s="42"/>
      <c r="BT317" s="42" t="s">
        <v>360</v>
      </c>
      <c r="BU317" s="42" t="s">
        <v>317</v>
      </c>
      <c r="BV317" s="42" t="s">
        <v>317</v>
      </c>
      <c r="BW317" s="42"/>
      <c r="BX317" s="42"/>
      <c r="BY317" s="42" t="s">
        <v>353</v>
      </c>
      <c r="BZ317" s="42" t="s">
        <v>353</v>
      </c>
      <c r="CA317" s="42"/>
      <c r="CB317" s="42" t="s">
        <v>353</v>
      </c>
      <c r="CC317" s="42"/>
      <c r="CD317" s="42"/>
      <c r="CE317" s="42"/>
      <c r="CF317" s="42"/>
      <c r="CG317" s="26" t="s">
        <v>1542</v>
      </c>
    </row>
    <row r="318" hidden="1" spans="1:85">
      <c r="A318" s="34">
        <v>1333</v>
      </c>
      <c r="B318" s="42" t="s">
        <v>1544</v>
      </c>
      <c r="C318" s="46" t="s">
        <v>1545</v>
      </c>
      <c r="D318" s="42" t="s">
        <v>1546</v>
      </c>
      <c r="E318" s="43">
        <v>28.6447</v>
      </c>
      <c r="F318" s="43">
        <v>-12.955</v>
      </c>
      <c r="G318" s="42" t="s">
        <v>337</v>
      </c>
      <c r="H318" s="37">
        <v>2.5</v>
      </c>
      <c r="I318" s="42" t="s">
        <v>338</v>
      </c>
      <c r="J318" s="42" t="s">
        <v>1151</v>
      </c>
      <c r="K318" s="42" t="s">
        <v>317</v>
      </c>
      <c r="L318" s="42" t="s">
        <v>340</v>
      </c>
      <c r="M318" s="42" t="s">
        <v>340</v>
      </c>
      <c r="N318" s="42" t="s">
        <v>341</v>
      </c>
      <c r="O318" s="42" t="s">
        <v>566</v>
      </c>
      <c r="P318" s="42" t="s">
        <v>566</v>
      </c>
      <c r="Q318" s="42" t="s">
        <v>320</v>
      </c>
      <c r="R318" s="42" t="s">
        <v>320</v>
      </c>
      <c r="S318" s="42" t="s">
        <v>321</v>
      </c>
      <c r="T318" s="42" t="s">
        <v>344</v>
      </c>
      <c r="U318" s="42" t="s">
        <v>323</v>
      </c>
      <c r="V318" s="52">
        <v>34</v>
      </c>
      <c r="W318" s="42" t="s">
        <v>325</v>
      </c>
      <c r="X318" s="42" t="s">
        <v>345</v>
      </c>
      <c r="Y318" s="42" t="s">
        <v>2</v>
      </c>
      <c r="Z318" s="42" t="s">
        <v>2</v>
      </c>
      <c r="AA318" s="42" t="s">
        <v>328</v>
      </c>
      <c r="AB318" s="42" t="s">
        <v>347</v>
      </c>
      <c r="AC318" s="42" t="s">
        <v>348</v>
      </c>
      <c r="AD318" s="42" t="s">
        <v>348</v>
      </c>
      <c r="AE318" s="42" t="s">
        <v>561</v>
      </c>
      <c r="AF318" s="42" t="s">
        <v>561</v>
      </c>
      <c r="AG318" s="42">
        <v>20</v>
      </c>
      <c r="AH318" s="42" t="s">
        <v>1003</v>
      </c>
      <c r="AI318" s="42" t="s">
        <v>1411</v>
      </c>
      <c r="AJ318" s="42" t="s">
        <v>351</v>
      </c>
      <c r="AK318" s="42">
        <v>0</v>
      </c>
      <c r="AL318" s="42">
        <v>600</v>
      </c>
      <c r="AM318" s="42" t="s">
        <v>332</v>
      </c>
      <c r="AN318" s="42" t="s">
        <v>352</v>
      </c>
      <c r="AO318" s="42">
        <v>400</v>
      </c>
      <c r="AP318" s="42" t="s">
        <v>333</v>
      </c>
      <c r="AQ318" s="42">
        <v>300</v>
      </c>
      <c r="AR318" s="42">
        <v>48</v>
      </c>
      <c r="AS318" s="42">
        <v>100</v>
      </c>
      <c r="AT318" s="42">
        <f>AQ318/AS318</f>
        <v>3</v>
      </c>
      <c r="AU318" s="42" t="s">
        <v>327</v>
      </c>
      <c r="AV318" s="42" t="s">
        <v>327</v>
      </c>
      <c r="AW318" s="42" t="s">
        <v>327</v>
      </c>
      <c r="AX318" s="42">
        <v>0</v>
      </c>
      <c r="AY318" s="42" t="s">
        <v>327</v>
      </c>
      <c r="AZ318" s="51">
        <v>134</v>
      </c>
      <c r="BA318" s="42">
        <v>0</v>
      </c>
      <c r="BB318" s="42">
        <v>2</v>
      </c>
      <c r="BC318" s="42" t="s">
        <v>375</v>
      </c>
      <c r="BD318" s="49" t="s">
        <v>1547</v>
      </c>
      <c r="BE318" s="49" t="s">
        <v>1544</v>
      </c>
      <c r="BF318" s="42" t="s">
        <v>356</v>
      </c>
      <c r="BG318" s="42"/>
      <c r="BH318" s="42">
        <v>0</v>
      </c>
      <c r="BI318" s="42" t="s">
        <v>357</v>
      </c>
      <c r="BJ318" s="42" t="s">
        <v>358</v>
      </c>
      <c r="BK318" s="57">
        <v>44778</v>
      </c>
      <c r="BL318" s="42" t="s">
        <v>340</v>
      </c>
      <c r="BM318" s="42" t="s">
        <v>340</v>
      </c>
      <c r="BN318" s="42"/>
      <c r="BO318" s="42">
        <v>1</v>
      </c>
      <c r="BP318" s="42" t="s">
        <v>359</v>
      </c>
      <c r="BQ318" s="42" t="s">
        <v>359</v>
      </c>
      <c r="BR318" s="42" t="s">
        <v>562</v>
      </c>
      <c r="BS318" s="42"/>
      <c r="BT318" s="42" t="s">
        <v>360</v>
      </c>
      <c r="BU318" s="42" t="s">
        <v>317</v>
      </c>
      <c r="BV318" s="42" t="s">
        <v>317</v>
      </c>
      <c r="BW318" s="42"/>
      <c r="BX318" s="42"/>
      <c r="BY318" s="42" t="s">
        <v>353</v>
      </c>
      <c r="BZ318" s="42" t="s">
        <v>353</v>
      </c>
      <c r="CA318" s="42"/>
      <c r="CB318" s="42" t="s">
        <v>353</v>
      </c>
      <c r="CC318" s="42"/>
      <c r="CD318" s="42"/>
      <c r="CE318" s="42"/>
      <c r="CF318" s="42"/>
      <c r="CG318" s="26" t="s">
        <v>1545</v>
      </c>
    </row>
    <row r="319" hidden="1" spans="1:85">
      <c r="A319" s="39">
        <v>750</v>
      </c>
      <c r="B319" s="42" t="s">
        <v>1548</v>
      </c>
      <c r="C319" s="46" t="s">
        <v>1549</v>
      </c>
      <c r="D319" s="42" t="s">
        <v>1550</v>
      </c>
      <c r="E319" s="43">
        <v>28.6123</v>
      </c>
      <c r="F319" s="43">
        <v>-12.9171</v>
      </c>
      <c r="G319" s="42" t="s">
        <v>337</v>
      </c>
      <c r="H319" s="37">
        <v>2.5</v>
      </c>
      <c r="I319" s="42" t="s">
        <v>338</v>
      </c>
      <c r="J319" s="42" t="s">
        <v>1151</v>
      </c>
      <c r="K319" s="42" t="s">
        <v>317</v>
      </c>
      <c r="L319" s="42" t="s">
        <v>317</v>
      </c>
      <c r="M319" s="42" t="s">
        <v>317</v>
      </c>
      <c r="N319" s="42" t="s">
        <v>402</v>
      </c>
      <c r="O319" s="42" t="s">
        <v>566</v>
      </c>
      <c r="P319" s="42" t="s">
        <v>566</v>
      </c>
      <c r="Q319" s="42" t="s">
        <v>390</v>
      </c>
      <c r="R319" s="42" t="s">
        <v>390</v>
      </c>
      <c r="S319" s="42" t="s">
        <v>321</v>
      </c>
      <c r="T319" s="42" t="s">
        <v>344</v>
      </c>
      <c r="U319" s="42" t="s">
        <v>323</v>
      </c>
      <c r="V319" s="52">
        <v>36</v>
      </c>
      <c r="W319" s="42" t="s">
        <v>366</v>
      </c>
      <c r="X319" s="42" t="s">
        <v>345</v>
      </c>
      <c r="Y319" s="42" t="s">
        <v>2</v>
      </c>
      <c r="Z319" s="42" t="s">
        <v>2</v>
      </c>
      <c r="AA319" s="42" t="s">
        <v>328</v>
      </c>
      <c r="AB319" s="42" t="s">
        <v>347</v>
      </c>
      <c r="AC319" s="42" t="s">
        <v>348</v>
      </c>
      <c r="AD319" s="42" t="s">
        <v>348</v>
      </c>
      <c r="AE319" s="42" t="s">
        <v>561</v>
      </c>
      <c r="AF319" s="42" t="s">
        <v>561</v>
      </c>
      <c r="AG319" s="42">
        <v>20</v>
      </c>
      <c r="AH319" s="42" t="s">
        <v>1003</v>
      </c>
      <c r="AI319" s="42" t="s">
        <v>1411</v>
      </c>
      <c r="AJ319" s="42" t="s">
        <v>351</v>
      </c>
      <c r="AK319" s="42">
        <v>0</v>
      </c>
      <c r="AL319" s="42">
        <v>600</v>
      </c>
      <c r="AM319" s="42" t="s">
        <v>332</v>
      </c>
      <c r="AN319" s="42" t="s">
        <v>352</v>
      </c>
      <c r="AO319" s="42">
        <v>400</v>
      </c>
      <c r="AP319" s="42" t="s">
        <v>439</v>
      </c>
      <c r="AQ319" s="42">
        <v>600</v>
      </c>
      <c r="AR319" s="42">
        <v>2</v>
      </c>
      <c r="AS319" s="42">
        <v>600</v>
      </c>
      <c r="AT319" s="42">
        <v>24</v>
      </c>
      <c r="AU319" s="42" t="s">
        <v>385</v>
      </c>
      <c r="AV319" s="42" t="s">
        <v>385</v>
      </c>
      <c r="AW319" s="42">
        <v>18000</v>
      </c>
      <c r="AX319" s="42">
        <v>18000</v>
      </c>
      <c r="AY319" s="42">
        <v>2</v>
      </c>
      <c r="AZ319" s="51">
        <v>32.7</v>
      </c>
      <c r="BA319" s="42">
        <v>0</v>
      </c>
      <c r="BB319" s="42">
        <v>1</v>
      </c>
      <c r="BC319" s="42" t="s">
        <v>525</v>
      </c>
      <c r="BD319" s="49">
        <v>0</v>
      </c>
      <c r="BE319" s="49" t="s">
        <v>1548</v>
      </c>
      <c r="BF319" s="42">
        <v>0</v>
      </c>
      <c r="BG319" s="42"/>
      <c r="BH319" s="42">
        <v>0</v>
      </c>
      <c r="BI319" s="42" t="s">
        <v>357</v>
      </c>
      <c r="BJ319" s="42" t="s">
        <v>358</v>
      </c>
      <c r="BK319" s="57">
        <v>44778</v>
      </c>
      <c r="BL319" s="42" t="s">
        <v>317</v>
      </c>
      <c r="BM319" s="42" t="s">
        <v>317</v>
      </c>
      <c r="BN319" s="42"/>
      <c r="BO319" s="42"/>
      <c r="BP319" s="42" t="s">
        <v>359</v>
      </c>
      <c r="BQ319" s="42" t="s">
        <v>359</v>
      </c>
      <c r="BR319" s="42" t="s">
        <v>359</v>
      </c>
      <c r="BS319" s="42"/>
      <c r="BT319" s="42" t="s">
        <v>360</v>
      </c>
      <c r="BU319" s="42" t="s">
        <v>317</v>
      </c>
      <c r="BV319" s="42" t="s">
        <v>317</v>
      </c>
      <c r="BW319" s="42"/>
      <c r="BX319" s="42"/>
      <c r="BY319" s="42" t="s">
        <v>353</v>
      </c>
      <c r="BZ319" s="42" t="s">
        <v>353</v>
      </c>
      <c r="CA319" s="42"/>
      <c r="CB319" s="42" t="s">
        <v>353</v>
      </c>
      <c r="CC319" s="42"/>
      <c r="CD319" s="42"/>
      <c r="CE319" s="42"/>
      <c r="CF319" s="42"/>
      <c r="CG319" s="26" t="s">
        <v>1549</v>
      </c>
    </row>
    <row r="320" hidden="1" spans="1:85">
      <c r="A320" s="39">
        <v>1284</v>
      </c>
      <c r="B320" s="42" t="s">
        <v>1551</v>
      </c>
      <c r="C320" s="46" t="s">
        <v>1552</v>
      </c>
      <c r="D320" s="42" t="s">
        <v>1553</v>
      </c>
      <c r="E320" s="43">
        <v>28.6422</v>
      </c>
      <c r="F320" s="43">
        <v>-12.9936</v>
      </c>
      <c r="G320" s="42" t="s">
        <v>337</v>
      </c>
      <c r="H320" s="37">
        <v>2.5</v>
      </c>
      <c r="I320" s="42" t="s">
        <v>338</v>
      </c>
      <c r="J320" s="42" t="s">
        <v>1151</v>
      </c>
      <c r="K320" s="42" t="s">
        <v>317</v>
      </c>
      <c r="L320" s="42" t="s">
        <v>317</v>
      </c>
      <c r="M320" s="42" t="s">
        <v>317</v>
      </c>
      <c r="N320" s="42" t="s">
        <v>402</v>
      </c>
      <c r="O320" s="42" t="s">
        <v>566</v>
      </c>
      <c r="P320" s="42" t="s">
        <v>566</v>
      </c>
      <c r="Q320" s="42" t="s">
        <v>320</v>
      </c>
      <c r="R320" s="42" t="s">
        <v>320</v>
      </c>
      <c r="S320" s="42" t="s">
        <v>321</v>
      </c>
      <c r="T320" s="42" t="s">
        <v>344</v>
      </c>
      <c r="U320" s="42" t="s">
        <v>323</v>
      </c>
      <c r="V320" s="52">
        <v>35</v>
      </c>
      <c r="W320" s="42" t="s">
        <v>366</v>
      </c>
      <c r="X320" s="42" t="s">
        <v>345</v>
      </c>
      <c r="Y320" s="42" t="s">
        <v>2</v>
      </c>
      <c r="Z320" s="42" t="s">
        <v>2</v>
      </c>
      <c r="AA320" s="42" t="s">
        <v>328</v>
      </c>
      <c r="AB320" s="42" t="s">
        <v>347</v>
      </c>
      <c r="AC320" s="42" t="s">
        <v>348</v>
      </c>
      <c r="AD320" s="42" t="s">
        <v>348</v>
      </c>
      <c r="AE320" s="42" t="s">
        <v>476</v>
      </c>
      <c r="AF320" s="42" t="s">
        <v>476</v>
      </c>
      <c r="AG320" s="42">
        <v>20</v>
      </c>
      <c r="AH320" s="42" t="s">
        <v>350</v>
      </c>
      <c r="AI320" s="42">
        <v>0</v>
      </c>
      <c r="AJ320" s="42" t="s">
        <v>370</v>
      </c>
      <c r="AK320" s="42">
        <v>0</v>
      </c>
      <c r="AL320" s="42">
        <v>1000</v>
      </c>
      <c r="AM320" s="42" t="s">
        <v>332</v>
      </c>
      <c r="AN320" s="42" t="s">
        <v>352</v>
      </c>
      <c r="AO320" s="42">
        <v>400</v>
      </c>
      <c r="AP320" s="42" t="s">
        <v>333</v>
      </c>
      <c r="AQ320" s="42">
        <v>400</v>
      </c>
      <c r="AR320" s="42">
        <v>48</v>
      </c>
      <c r="AS320" s="42">
        <v>100</v>
      </c>
      <c r="AT320" s="42">
        <f>AQ320/AS320</f>
        <v>4</v>
      </c>
      <c r="AU320" s="42" t="s">
        <v>385</v>
      </c>
      <c r="AV320" s="42" t="s">
        <v>385</v>
      </c>
      <c r="AW320" s="42">
        <v>18000</v>
      </c>
      <c r="AX320" s="42">
        <v>18000</v>
      </c>
      <c r="AY320" s="42">
        <v>2</v>
      </c>
      <c r="AZ320" s="51">
        <v>74.465</v>
      </c>
      <c r="BA320" s="42">
        <v>0</v>
      </c>
      <c r="BB320" s="42">
        <v>1</v>
      </c>
      <c r="BC320" s="42" t="s">
        <v>525</v>
      </c>
      <c r="BD320" s="49">
        <v>0</v>
      </c>
      <c r="BE320" s="49" t="s">
        <v>1551</v>
      </c>
      <c r="BF320" s="42" t="s">
        <v>356</v>
      </c>
      <c r="BG320" s="42"/>
      <c r="BH320" s="42">
        <v>0</v>
      </c>
      <c r="BI320" s="42" t="s">
        <v>357</v>
      </c>
      <c r="BJ320" s="42" t="s">
        <v>358</v>
      </c>
      <c r="BK320" s="57">
        <v>44778</v>
      </c>
      <c r="BL320" s="42" t="s">
        <v>340</v>
      </c>
      <c r="BM320" s="42" t="s">
        <v>340</v>
      </c>
      <c r="BN320" s="42"/>
      <c r="BO320" s="42">
        <v>1</v>
      </c>
      <c r="BP320" s="42" t="s">
        <v>359</v>
      </c>
      <c r="BQ320" s="42" t="s">
        <v>359</v>
      </c>
      <c r="BR320" s="42" t="s">
        <v>562</v>
      </c>
      <c r="BS320" s="42"/>
      <c r="BT320" s="42" t="s">
        <v>360</v>
      </c>
      <c r="BU320" s="42" t="s">
        <v>317</v>
      </c>
      <c r="BV320" s="42" t="s">
        <v>317</v>
      </c>
      <c r="BW320" s="42"/>
      <c r="BX320" s="42"/>
      <c r="BY320" s="42" t="s">
        <v>353</v>
      </c>
      <c r="BZ320" s="42" t="s">
        <v>353</v>
      </c>
      <c r="CA320" s="42"/>
      <c r="CB320" s="42" t="s">
        <v>353</v>
      </c>
      <c r="CC320" s="42"/>
      <c r="CD320" s="42"/>
      <c r="CE320" s="42"/>
      <c r="CF320" s="42"/>
      <c r="CG320" s="26" t="s">
        <v>1552</v>
      </c>
    </row>
    <row r="321" hidden="1" spans="1:85">
      <c r="A321" s="39">
        <v>1550</v>
      </c>
      <c r="B321" s="42" t="s">
        <v>1554</v>
      </c>
      <c r="C321" s="46" t="s">
        <v>1555</v>
      </c>
      <c r="D321" s="42" t="s">
        <v>1556</v>
      </c>
      <c r="E321" s="43">
        <v>27.8803</v>
      </c>
      <c r="F321" s="43">
        <v>-12.5396</v>
      </c>
      <c r="G321" s="42" t="s">
        <v>337</v>
      </c>
      <c r="H321" s="37">
        <v>2</v>
      </c>
      <c r="I321" s="42" t="s">
        <v>338</v>
      </c>
      <c r="J321" s="42" t="s">
        <v>1066</v>
      </c>
      <c r="K321" s="42" t="s">
        <v>317</v>
      </c>
      <c r="L321" s="42" t="s">
        <v>317</v>
      </c>
      <c r="M321" s="42" t="s">
        <v>317</v>
      </c>
      <c r="N321" s="42" t="s">
        <v>341</v>
      </c>
      <c r="O321" s="42" t="s">
        <v>319</v>
      </c>
      <c r="P321" s="42" t="s">
        <v>319</v>
      </c>
      <c r="Q321" s="42"/>
      <c r="R321" s="42" t="s">
        <v>320</v>
      </c>
      <c r="S321" s="42" t="s">
        <v>321</v>
      </c>
      <c r="T321" s="42" t="s">
        <v>344</v>
      </c>
      <c r="U321" s="42" t="s">
        <v>323</v>
      </c>
      <c r="V321" s="52">
        <v>36</v>
      </c>
      <c r="W321" s="42" t="s">
        <v>325</v>
      </c>
      <c r="X321" s="42" t="s">
        <v>801</v>
      </c>
      <c r="Y321" s="42" t="s">
        <v>2</v>
      </c>
      <c r="Z321" s="42" t="s">
        <v>2</v>
      </c>
      <c r="AA321" s="42" t="s">
        <v>328</v>
      </c>
      <c r="AB321" s="42" t="s">
        <v>347</v>
      </c>
      <c r="AC321" s="42" t="s">
        <v>225</v>
      </c>
      <c r="AD321" s="42" t="s">
        <v>225</v>
      </c>
      <c r="AE321" s="42" t="s">
        <v>476</v>
      </c>
      <c r="AF321" s="42" t="s">
        <v>476</v>
      </c>
      <c r="AG321" s="42">
        <v>20</v>
      </c>
      <c r="AH321" s="42" t="s">
        <v>1003</v>
      </c>
      <c r="AI321" s="42">
        <v>0</v>
      </c>
      <c r="AJ321" s="42" t="s">
        <v>351</v>
      </c>
      <c r="AK321" s="42">
        <v>0</v>
      </c>
      <c r="AL321" s="42">
        <v>400</v>
      </c>
      <c r="AM321" s="42" t="s">
        <v>332</v>
      </c>
      <c r="AN321" s="42" t="s">
        <v>352</v>
      </c>
      <c r="AO321" s="42">
        <v>400</v>
      </c>
      <c r="AP321" s="42" t="s">
        <v>439</v>
      </c>
      <c r="AQ321" s="42">
        <v>600</v>
      </c>
      <c r="AR321" s="42">
        <v>2</v>
      </c>
      <c r="AS321" s="42">
        <v>600</v>
      </c>
      <c r="AT321" s="42">
        <v>24</v>
      </c>
      <c r="AU321" s="42" t="s">
        <v>327</v>
      </c>
      <c r="AV321" s="42" t="s">
        <v>327</v>
      </c>
      <c r="AW321" s="42" t="s">
        <v>327</v>
      </c>
      <c r="AX321" s="42">
        <v>0</v>
      </c>
      <c r="AY321" s="42" t="s">
        <v>327</v>
      </c>
      <c r="AZ321" s="51">
        <v>41.6</v>
      </c>
      <c r="BA321" s="42">
        <v>0</v>
      </c>
      <c r="BB321" s="42">
        <v>1</v>
      </c>
      <c r="BC321" s="42" t="s">
        <v>525</v>
      </c>
      <c r="BD321" s="49">
        <v>0</v>
      </c>
      <c r="BE321" s="49" t="s">
        <v>1554</v>
      </c>
      <c r="BF321" s="42">
        <v>0</v>
      </c>
      <c r="BG321" s="42"/>
      <c r="BH321" s="42">
        <v>0</v>
      </c>
      <c r="BI321" s="42" t="s">
        <v>357</v>
      </c>
      <c r="BJ321" s="42" t="s">
        <v>358</v>
      </c>
      <c r="BK321" s="57">
        <v>44778</v>
      </c>
      <c r="BL321" s="42" t="s">
        <v>317</v>
      </c>
      <c r="BM321" s="42" t="s">
        <v>317</v>
      </c>
      <c r="BN321" s="42"/>
      <c r="BO321" s="42"/>
      <c r="BP321" s="42" t="s">
        <v>359</v>
      </c>
      <c r="BQ321" s="42" t="s">
        <v>359</v>
      </c>
      <c r="BR321" s="42" t="s">
        <v>359</v>
      </c>
      <c r="BS321" s="42"/>
      <c r="BT321" s="42" t="s">
        <v>360</v>
      </c>
      <c r="BU321" s="42" t="s">
        <v>317</v>
      </c>
      <c r="BV321" s="42" t="s">
        <v>317</v>
      </c>
      <c r="BW321" s="42"/>
      <c r="BX321" s="42"/>
      <c r="BY321" s="42" t="s">
        <v>353</v>
      </c>
      <c r="BZ321" s="42" t="s">
        <v>353</v>
      </c>
      <c r="CA321" s="42"/>
      <c r="CB321" s="42" t="s">
        <v>353</v>
      </c>
      <c r="CC321" s="42"/>
      <c r="CD321" s="42"/>
      <c r="CE321" s="42"/>
      <c r="CF321" s="42"/>
      <c r="CG321" s="26" t="s">
        <v>1555</v>
      </c>
    </row>
    <row r="322" hidden="1" spans="1:85">
      <c r="A322" s="34">
        <v>1749</v>
      </c>
      <c r="B322" s="42" t="s">
        <v>1557</v>
      </c>
      <c r="C322" s="46" t="s">
        <v>1558</v>
      </c>
      <c r="D322" s="42" t="s">
        <v>1559</v>
      </c>
      <c r="E322" s="43">
        <v>28.058</v>
      </c>
      <c r="F322" s="43">
        <v>-12.6335</v>
      </c>
      <c r="G322" s="42" t="s">
        <v>337</v>
      </c>
      <c r="H322" s="37">
        <v>2</v>
      </c>
      <c r="I322" s="42" t="s">
        <v>338</v>
      </c>
      <c r="J322" s="42" t="s">
        <v>864</v>
      </c>
      <c r="K322" s="42" t="s">
        <v>317</v>
      </c>
      <c r="L322" s="42" t="s">
        <v>317</v>
      </c>
      <c r="M322" s="42" t="s">
        <v>317</v>
      </c>
      <c r="N322" s="42" t="s">
        <v>402</v>
      </c>
      <c r="O322" s="42" t="s">
        <v>319</v>
      </c>
      <c r="P322" s="42" t="s">
        <v>319</v>
      </c>
      <c r="Q322" s="42"/>
      <c r="R322" s="42" t="s">
        <v>390</v>
      </c>
      <c r="S322" s="42" t="s">
        <v>321</v>
      </c>
      <c r="T322" s="42" t="s">
        <v>344</v>
      </c>
      <c r="U322" s="42" t="s">
        <v>323</v>
      </c>
      <c r="V322" s="52">
        <v>50</v>
      </c>
      <c r="W322" s="42" t="s">
        <v>325</v>
      </c>
      <c r="X322" s="42" t="s">
        <v>801</v>
      </c>
      <c r="Y322" s="42" t="s">
        <v>2</v>
      </c>
      <c r="Z322" s="42" t="s">
        <v>2</v>
      </c>
      <c r="AA322" s="42" t="s">
        <v>328</v>
      </c>
      <c r="AB322" s="42" t="s">
        <v>347</v>
      </c>
      <c r="AC322" s="42" t="s">
        <v>225</v>
      </c>
      <c r="AD322" s="42" t="s">
        <v>225</v>
      </c>
      <c r="AE322" s="42" t="s">
        <v>654</v>
      </c>
      <c r="AF322" s="42" t="s">
        <v>655</v>
      </c>
      <c r="AG322" s="42">
        <v>15</v>
      </c>
      <c r="AH322" s="42" t="s">
        <v>350</v>
      </c>
      <c r="AI322" s="42">
        <v>0</v>
      </c>
      <c r="AJ322" s="42" t="s">
        <v>351</v>
      </c>
      <c r="AK322" s="42">
        <v>0</v>
      </c>
      <c r="AL322" s="42">
        <v>400</v>
      </c>
      <c r="AM322" s="42" t="s">
        <v>332</v>
      </c>
      <c r="AN322" s="42" t="s">
        <v>352</v>
      </c>
      <c r="AO322" s="42">
        <v>400</v>
      </c>
      <c r="AP322" s="42" t="s">
        <v>439</v>
      </c>
      <c r="AQ322" s="42">
        <v>600</v>
      </c>
      <c r="AR322" s="42">
        <v>2</v>
      </c>
      <c r="AS322" s="42">
        <v>600</v>
      </c>
      <c r="AT322" s="42">
        <v>24</v>
      </c>
      <c r="AU322" s="42" t="s">
        <v>327</v>
      </c>
      <c r="AV322" s="42" t="s">
        <v>327</v>
      </c>
      <c r="AW322" s="42" t="s">
        <v>327</v>
      </c>
      <c r="AX322" s="42">
        <v>0</v>
      </c>
      <c r="AY322" s="42" t="s">
        <v>327</v>
      </c>
      <c r="AZ322" s="51">
        <v>40.1</v>
      </c>
      <c r="BA322" s="42">
        <v>0</v>
      </c>
      <c r="BB322" s="42">
        <v>1</v>
      </c>
      <c r="BC322" s="42" t="s">
        <v>525</v>
      </c>
      <c r="BD322" s="49">
        <v>0</v>
      </c>
      <c r="BE322" s="49" t="s">
        <v>1557</v>
      </c>
      <c r="BF322" s="42">
        <v>0</v>
      </c>
      <c r="BG322" s="42"/>
      <c r="BH322" s="42">
        <v>0</v>
      </c>
      <c r="BI322" s="42" t="s">
        <v>357</v>
      </c>
      <c r="BJ322" s="42" t="s">
        <v>358</v>
      </c>
      <c r="BK322" s="57">
        <v>44778</v>
      </c>
      <c r="BL322" s="42" t="s">
        <v>317</v>
      </c>
      <c r="BM322" s="42" t="s">
        <v>317</v>
      </c>
      <c r="BN322" s="42"/>
      <c r="BO322" s="42"/>
      <c r="BP322" s="42" t="s">
        <v>359</v>
      </c>
      <c r="BQ322" s="42" t="s">
        <v>359</v>
      </c>
      <c r="BR322" s="42" t="s">
        <v>359</v>
      </c>
      <c r="BS322" s="42"/>
      <c r="BT322" s="42" t="s">
        <v>360</v>
      </c>
      <c r="BU322" s="42" t="s">
        <v>317</v>
      </c>
      <c r="BV322" s="42" t="s">
        <v>317</v>
      </c>
      <c r="BW322" s="42"/>
      <c r="BX322" s="42"/>
      <c r="BY322" s="42" t="s">
        <v>353</v>
      </c>
      <c r="BZ322" s="42" t="s">
        <v>353</v>
      </c>
      <c r="CA322" s="42"/>
      <c r="CB322" s="42" t="s">
        <v>353</v>
      </c>
      <c r="CC322" s="42"/>
      <c r="CD322" s="42"/>
      <c r="CE322" s="42"/>
      <c r="CF322" s="42"/>
      <c r="CG322" s="26" t="s">
        <v>1558</v>
      </c>
    </row>
    <row r="323" hidden="1" spans="1:85">
      <c r="A323" s="34">
        <v>607</v>
      </c>
      <c r="B323" s="42" t="s">
        <v>1560</v>
      </c>
      <c r="C323" s="46" t="s">
        <v>1561</v>
      </c>
      <c r="D323" s="42" t="s">
        <v>1562</v>
      </c>
      <c r="E323" s="43">
        <v>28.2085</v>
      </c>
      <c r="F323" s="43">
        <v>-12.775</v>
      </c>
      <c r="G323" s="42" t="s">
        <v>337</v>
      </c>
      <c r="H323" s="37">
        <v>2</v>
      </c>
      <c r="I323" s="42" t="s">
        <v>338</v>
      </c>
      <c r="J323" s="42" t="s">
        <v>1141</v>
      </c>
      <c r="K323" s="42" t="s">
        <v>317</v>
      </c>
      <c r="L323" s="42" t="s">
        <v>340</v>
      </c>
      <c r="M323" s="42" t="s">
        <v>317</v>
      </c>
      <c r="N323" s="42" t="s">
        <v>402</v>
      </c>
      <c r="O323" s="42" t="s">
        <v>566</v>
      </c>
      <c r="P323" s="42" t="s">
        <v>566</v>
      </c>
      <c r="Q323" s="42" t="s">
        <v>320</v>
      </c>
      <c r="R323" s="42" t="s">
        <v>320</v>
      </c>
      <c r="S323" s="42" t="s">
        <v>321</v>
      </c>
      <c r="T323" s="42" t="s">
        <v>344</v>
      </c>
      <c r="U323" s="42" t="s">
        <v>323</v>
      </c>
      <c r="V323" s="52">
        <v>30</v>
      </c>
      <c r="W323" s="42" t="s">
        <v>366</v>
      </c>
      <c r="X323" s="42" t="s">
        <v>620</v>
      </c>
      <c r="Y323" s="42" t="s">
        <v>2</v>
      </c>
      <c r="Z323" s="42" t="s">
        <v>2</v>
      </c>
      <c r="AA323" s="42" t="s">
        <v>328</v>
      </c>
      <c r="AB323" s="42" t="s">
        <v>347</v>
      </c>
      <c r="AC323" s="42" t="s">
        <v>348</v>
      </c>
      <c r="AD323" s="42" t="s">
        <v>348</v>
      </c>
      <c r="AE323" s="42" t="s">
        <v>561</v>
      </c>
      <c r="AF323" s="42" t="s">
        <v>561</v>
      </c>
      <c r="AG323" s="42">
        <v>16</v>
      </c>
      <c r="AH323" s="42" t="s">
        <v>368</v>
      </c>
      <c r="AI323" s="42">
        <v>0</v>
      </c>
      <c r="AJ323" s="42" t="s">
        <v>351</v>
      </c>
      <c r="AK323" s="42">
        <v>0</v>
      </c>
      <c r="AL323" s="42">
        <v>600</v>
      </c>
      <c r="AM323" s="42" t="s">
        <v>332</v>
      </c>
      <c r="AN323" s="42" t="s">
        <v>352</v>
      </c>
      <c r="AO323" s="42">
        <v>400</v>
      </c>
      <c r="AP323" s="42" t="s">
        <v>333</v>
      </c>
      <c r="AQ323" s="42">
        <v>300</v>
      </c>
      <c r="AR323" s="42">
        <v>48</v>
      </c>
      <c r="AS323" s="42">
        <v>150</v>
      </c>
      <c r="AT323" s="42">
        <v>2</v>
      </c>
      <c r="AU323" s="42" t="s">
        <v>385</v>
      </c>
      <c r="AV323" s="42" t="s">
        <v>385</v>
      </c>
      <c r="AW323" s="42">
        <v>18000</v>
      </c>
      <c r="AX323" s="42">
        <v>18000</v>
      </c>
      <c r="AY323" s="42">
        <v>2</v>
      </c>
      <c r="AZ323" s="51">
        <v>75.6</v>
      </c>
      <c r="BA323" s="42">
        <v>0</v>
      </c>
      <c r="BB323" s="42">
        <v>2</v>
      </c>
      <c r="BC323" s="42" t="s">
        <v>375</v>
      </c>
      <c r="BD323" s="49" t="s">
        <v>1563</v>
      </c>
      <c r="BE323" s="49" t="s">
        <v>1564</v>
      </c>
      <c r="BF323" s="42">
        <v>0</v>
      </c>
      <c r="BG323" s="42"/>
      <c r="BH323" s="42">
        <v>0</v>
      </c>
      <c r="BI323" s="42" t="s">
        <v>357</v>
      </c>
      <c r="BJ323" s="42" t="s">
        <v>358</v>
      </c>
      <c r="BK323" s="57">
        <v>44778</v>
      </c>
      <c r="BL323" s="42" t="s">
        <v>317</v>
      </c>
      <c r="BM323" s="42" t="s">
        <v>317</v>
      </c>
      <c r="BN323" s="42"/>
      <c r="BO323" s="42"/>
      <c r="BP323" s="42" t="s">
        <v>359</v>
      </c>
      <c r="BQ323" s="42" t="s">
        <v>359</v>
      </c>
      <c r="BR323" s="42" t="s">
        <v>359</v>
      </c>
      <c r="BS323" s="42"/>
      <c r="BT323" s="42" t="s">
        <v>360</v>
      </c>
      <c r="BU323" s="42" t="s">
        <v>317</v>
      </c>
      <c r="BV323" s="42" t="s">
        <v>317</v>
      </c>
      <c r="BW323" s="42"/>
      <c r="BX323" s="42"/>
      <c r="BY323" s="42" t="s">
        <v>353</v>
      </c>
      <c r="BZ323" s="42" t="s">
        <v>353</v>
      </c>
      <c r="CA323" s="42"/>
      <c r="CB323" s="42" t="s">
        <v>353</v>
      </c>
      <c r="CC323" s="42"/>
      <c r="CD323" s="42"/>
      <c r="CE323" s="42"/>
      <c r="CF323" s="42"/>
      <c r="CG323" s="26" t="s">
        <v>1561</v>
      </c>
    </row>
    <row r="324" hidden="1" spans="1:85">
      <c r="A324" s="39">
        <v>774</v>
      </c>
      <c r="B324" s="42" t="s">
        <v>1565</v>
      </c>
      <c r="C324" s="46" t="s">
        <v>1566</v>
      </c>
      <c r="D324" s="42" t="s">
        <v>1567</v>
      </c>
      <c r="E324" s="43">
        <v>28.2054</v>
      </c>
      <c r="F324" s="43">
        <v>-12.8165</v>
      </c>
      <c r="G324" s="42" t="s">
        <v>337</v>
      </c>
      <c r="H324" s="37">
        <v>2</v>
      </c>
      <c r="I324" s="42" t="s">
        <v>338</v>
      </c>
      <c r="J324" s="42" t="s">
        <v>1141</v>
      </c>
      <c r="K324" s="42" t="s">
        <v>317</v>
      </c>
      <c r="L324" s="42" t="s">
        <v>317</v>
      </c>
      <c r="M324" s="42" t="s">
        <v>317</v>
      </c>
      <c r="N324" s="42" t="s">
        <v>341</v>
      </c>
      <c r="O324" s="42" t="s">
        <v>566</v>
      </c>
      <c r="P324" s="42" t="s">
        <v>566</v>
      </c>
      <c r="Q324" s="42" t="s">
        <v>320</v>
      </c>
      <c r="R324" s="42" t="s">
        <v>320</v>
      </c>
      <c r="S324" s="42" t="s">
        <v>321</v>
      </c>
      <c r="T324" s="42" t="s">
        <v>344</v>
      </c>
      <c r="U324" s="42" t="s">
        <v>323</v>
      </c>
      <c r="V324" s="52">
        <v>30</v>
      </c>
      <c r="W324" s="42" t="s">
        <v>366</v>
      </c>
      <c r="X324" s="42" t="s">
        <v>620</v>
      </c>
      <c r="Y324" s="42" t="s">
        <v>2</v>
      </c>
      <c r="Z324" s="42" t="s">
        <v>2</v>
      </c>
      <c r="AA324" s="42" t="s">
        <v>328</v>
      </c>
      <c r="AB324" s="42" t="s">
        <v>347</v>
      </c>
      <c r="AC324" s="42" t="s">
        <v>348</v>
      </c>
      <c r="AD324" s="42" t="s">
        <v>348</v>
      </c>
      <c r="AE324" s="42" t="s">
        <v>561</v>
      </c>
      <c r="AF324" s="42" t="s">
        <v>561</v>
      </c>
      <c r="AG324" s="42">
        <v>16</v>
      </c>
      <c r="AH324" s="42" t="s">
        <v>350</v>
      </c>
      <c r="AI324" s="42">
        <v>0</v>
      </c>
      <c r="AJ324" s="42" t="s">
        <v>351</v>
      </c>
      <c r="AK324" s="42">
        <v>0</v>
      </c>
      <c r="AL324" s="42">
        <v>600</v>
      </c>
      <c r="AM324" s="42" t="s">
        <v>332</v>
      </c>
      <c r="AN324" s="42" t="s">
        <v>352</v>
      </c>
      <c r="AO324" s="42">
        <v>400</v>
      </c>
      <c r="AP324" s="42" t="s">
        <v>439</v>
      </c>
      <c r="AQ324" s="42">
        <v>600</v>
      </c>
      <c r="AR324" s="42">
        <v>2</v>
      </c>
      <c r="AS324" s="42">
        <v>600</v>
      </c>
      <c r="AT324" s="42">
        <v>24</v>
      </c>
      <c r="AU324" s="42" t="s">
        <v>385</v>
      </c>
      <c r="AV324" s="42" t="s">
        <v>385</v>
      </c>
      <c r="AW324" s="42">
        <v>18000</v>
      </c>
      <c r="AX324" s="42">
        <v>18000</v>
      </c>
      <c r="AY324" s="42">
        <v>2</v>
      </c>
      <c r="AZ324" s="51">
        <v>51</v>
      </c>
      <c r="BA324" s="42">
        <v>0</v>
      </c>
      <c r="BB324" s="42">
        <v>1</v>
      </c>
      <c r="BC324" s="42" t="s">
        <v>525</v>
      </c>
      <c r="BD324" s="49">
        <v>0</v>
      </c>
      <c r="BE324" s="49" t="s">
        <v>1565</v>
      </c>
      <c r="BF324" s="42">
        <v>0</v>
      </c>
      <c r="BG324" s="42"/>
      <c r="BH324" s="42">
        <v>0</v>
      </c>
      <c r="BI324" s="42" t="s">
        <v>357</v>
      </c>
      <c r="BJ324" s="42" t="s">
        <v>358</v>
      </c>
      <c r="BK324" s="57">
        <v>44778</v>
      </c>
      <c r="BL324" s="42" t="s">
        <v>317</v>
      </c>
      <c r="BM324" s="42" t="s">
        <v>317</v>
      </c>
      <c r="BN324" s="42"/>
      <c r="BO324" s="42"/>
      <c r="BP324" s="42" t="s">
        <v>359</v>
      </c>
      <c r="BQ324" s="42" t="s">
        <v>359</v>
      </c>
      <c r="BR324" s="42" t="s">
        <v>359</v>
      </c>
      <c r="BS324" s="42"/>
      <c r="BT324" s="42" t="s">
        <v>360</v>
      </c>
      <c r="BU324" s="42" t="s">
        <v>317</v>
      </c>
      <c r="BV324" s="42" t="s">
        <v>317</v>
      </c>
      <c r="BW324" s="42"/>
      <c r="BX324" s="42"/>
      <c r="BY324" s="42" t="s">
        <v>353</v>
      </c>
      <c r="BZ324" s="42" t="s">
        <v>353</v>
      </c>
      <c r="CA324" s="42"/>
      <c r="CB324" s="42" t="s">
        <v>353</v>
      </c>
      <c r="CC324" s="42"/>
      <c r="CD324" s="42"/>
      <c r="CE324" s="42"/>
      <c r="CF324" s="42"/>
      <c r="CG324" s="26" t="s">
        <v>1566</v>
      </c>
    </row>
    <row r="325" hidden="1" spans="1:85">
      <c r="A325" s="34">
        <v>775</v>
      </c>
      <c r="B325" s="42" t="s">
        <v>1568</v>
      </c>
      <c r="C325" s="46" t="s">
        <v>1569</v>
      </c>
      <c r="D325" s="42" t="s">
        <v>1570</v>
      </c>
      <c r="E325" s="43">
        <v>28.2109</v>
      </c>
      <c r="F325" s="43">
        <v>-12.8206</v>
      </c>
      <c r="G325" s="42" t="s">
        <v>337</v>
      </c>
      <c r="H325" s="37">
        <v>2</v>
      </c>
      <c r="I325" s="42" t="s">
        <v>338</v>
      </c>
      <c r="J325" s="42" t="s">
        <v>1141</v>
      </c>
      <c r="K325" s="42" t="s">
        <v>317</v>
      </c>
      <c r="L325" s="42" t="s">
        <v>317</v>
      </c>
      <c r="M325" s="42" t="s">
        <v>317</v>
      </c>
      <c r="N325" s="42" t="s">
        <v>341</v>
      </c>
      <c r="O325" s="42" t="s">
        <v>566</v>
      </c>
      <c r="P325" s="42" t="s">
        <v>566</v>
      </c>
      <c r="Q325" s="42" t="s">
        <v>320</v>
      </c>
      <c r="R325" s="42" t="s">
        <v>320</v>
      </c>
      <c r="S325" s="42" t="s">
        <v>321</v>
      </c>
      <c r="T325" s="42" t="s">
        <v>344</v>
      </c>
      <c r="U325" s="42" t="s">
        <v>397</v>
      </c>
      <c r="V325" s="52" t="s">
        <v>324</v>
      </c>
      <c r="W325" s="42" t="s">
        <v>325</v>
      </c>
      <c r="X325" s="42" t="s">
        <v>620</v>
      </c>
      <c r="Y325" s="42" t="s">
        <v>2</v>
      </c>
      <c r="Z325" s="42" t="s">
        <v>2</v>
      </c>
      <c r="AA325" s="42" t="s">
        <v>328</v>
      </c>
      <c r="AB325" s="42" t="s">
        <v>347</v>
      </c>
      <c r="AC325" s="42" t="s">
        <v>348</v>
      </c>
      <c r="AD325" s="42" t="s">
        <v>348</v>
      </c>
      <c r="AE325" s="42" t="s">
        <v>561</v>
      </c>
      <c r="AF325" s="42" t="s">
        <v>561</v>
      </c>
      <c r="AG325" s="42">
        <v>17</v>
      </c>
      <c r="AH325" s="42" t="s">
        <v>368</v>
      </c>
      <c r="AI325" s="42">
        <v>0</v>
      </c>
      <c r="AJ325" s="42" t="s">
        <v>351</v>
      </c>
      <c r="AK325" s="42">
        <v>0</v>
      </c>
      <c r="AL325" s="42">
        <v>600</v>
      </c>
      <c r="AM325" s="42" t="s">
        <v>408</v>
      </c>
      <c r="AN325" s="42" t="s">
        <v>409</v>
      </c>
      <c r="AO325" s="42">
        <v>300</v>
      </c>
      <c r="AP325" s="42" t="s">
        <v>427</v>
      </c>
      <c r="AQ325" s="42">
        <v>1200</v>
      </c>
      <c r="AR325" s="42">
        <v>2</v>
      </c>
      <c r="AS325" s="42">
        <v>1200</v>
      </c>
      <c r="AT325" s="42">
        <v>24</v>
      </c>
      <c r="AU325" s="42" t="s">
        <v>327</v>
      </c>
      <c r="AV325" s="42" t="s">
        <v>327</v>
      </c>
      <c r="AW325" s="42" t="s">
        <v>327</v>
      </c>
      <c r="AX325" s="42">
        <v>0</v>
      </c>
      <c r="AY325" s="42" t="s">
        <v>327</v>
      </c>
      <c r="AZ325" s="51">
        <v>45.6</v>
      </c>
      <c r="BA325" s="42">
        <v>0</v>
      </c>
      <c r="BB325" s="42">
        <v>1</v>
      </c>
      <c r="BC325" s="42" t="s">
        <v>525</v>
      </c>
      <c r="BD325" s="49">
        <v>0</v>
      </c>
      <c r="BE325" s="49" t="s">
        <v>1568</v>
      </c>
      <c r="BF325" s="42">
        <v>0</v>
      </c>
      <c r="BG325" s="42"/>
      <c r="BH325" s="42">
        <v>0</v>
      </c>
      <c r="BI325" s="42" t="s">
        <v>357</v>
      </c>
      <c r="BJ325" s="42" t="s">
        <v>358</v>
      </c>
      <c r="BK325" s="57">
        <v>44778</v>
      </c>
      <c r="BL325" s="42" t="s">
        <v>317</v>
      </c>
      <c r="BM325" s="42" t="s">
        <v>317</v>
      </c>
      <c r="BN325" s="42"/>
      <c r="BO325" s="42"/>
      <c r="BP325" s="42" t="s">
        <v>359</v>
      </c>
      <c r="BQ325" s="42" t="s">
        <v>359</v>
      </c>
      <c r="BR325" s="42" t="s">
        <v>359</v>
      </c>
      <c r="BS325" s="42"/>
      <c r="BT325" s="42" t="s">
        <v>360</v>
      </c>
      <c r="BU325" s="42" t="s">
        <v>317</v>
      </c>
      <c r="BV325" s="42" t="s">
        <v>317</v>
      </c>
      <c r="BW325" s="42"/>
      <c r="BX325" s="42"/>
      <c r="BY325" s="42" t="s">
        <v>353</v>
      </c>
      <c r="BZ325" s="42" t="s">
        <v>353</v>
      </c>
      <c r="CA325" s="42"/>
      <c r="CB325" s="42" t="s">
        <v>353</v>
      </c>
      <c r="CC325" s="42"/>
      <c r="CD325" s="42"/>
      <c r="CE325" s="42"/>
      <c r="CF325" s="42"/>
      <c r="CG325" s="26" t="s">
        <v>1569</v>
      </c>
    </row>
    <row r="326" hidden="1" spans="1:85">
      <c r="A326" s="34">
        <v>861</v>
      </c>
      <c r="B326" s="42" t="s">
        <v>1571</v>
      </c>
      <c r="C326" s="46" t="s">
        <v>1572</v>
      </c>
      <c r="D326" s="42" t="s">
        <v>1573</v>
      </c>
      <c r="E326" s="43">
        <v>28.2214</v>
      </c>
      <c r="F326" s="43">
        <v>-12.7987</v>
      </c>
      <c r="G326" s="42" t="s">
        <v>337</v>
      </c>
      <c r="H326" s="37">
        <v>4.5</v>
      </c>
      <c r="I326" s="42" t="s">
        <v>338</v>
      </c>
      <c r="J326" s="42" t="s">
        <v>1141</v>
      </c>
      <c r="K326" s="42" t="s">
        <v>340</v>
      </c>
      <c r="L326" s="42" t="s">
        <v>340</v>
      </c>
      <c r="M326" s="42" t="s">
        <v>317</v>
      </c>
      <c r="N326" s="42" t="s">
        <v>341</v>
      </c>
      <c r="O326" s="42" t="s">
        <v>566</v>
      </c>
      <c r="P326" s="42" t="s">
        <v>566</v>
      </c>
      <c r="Q326" s="42" t="s">
        <v>390</v>
      </c>
      <c r="R326" s="42" t="s">
        <v>390</v>
      </c>
      <c r="S326" s="42" t="s">
        <v>321</v>
      </c>
      <c r="T326" s="42" t="s">
        <v>344</v>
      </c>
      <c r="U326" s="42" t="s">
        <v>323</v>
      </c>
      <c r="V326" s="52">
        <v>50</v>
      </c>
      <c r="W326" s="42" t="s">
        <v>366</v>
      </c>
      <c r="X326" s="42" t="s">
        <v>620</v>
      </c>
      <c r="Y326" s="42" t="s">
        <v>2</v>
      </c>
      <c r="Z326" s="42" t="s">
        <v>2</v>
      </c>
      <c r="AA326" s="42" t="s">
        <v>328</v>
      </c>
      <c r="AB326" s="42" t="s">
        <v>347</v>
      </c>
      <c r="AC326" s="42" t="s">
        <v>348</v>
      </c>
      <c r="AD326" s="42" t="s">
        <v>348</v>
      </c>
      <c r="AE326" s="42" t="s">
        <v>1470</v>
      </c>
      <c r="AF326" s="42" t="s">
        <v>1470</v>
      </c>
      <c r="AG326" s="42">
        <v>30</v>
      </c>
      <c r="AH326" s="42" t="s">
        <v>350</v>
      </c>
      <c r="AI326" s="42">
        <v>0</v>
      </c>
      <c r="AJ326" s="42" t="s">
        <v>351</v>
      </c>
      <c r="AK326" s="42">
        <v>0</v>
      </c>
      <c r="AL326" s="42">
        <v>600</v>
      </c>
      <c r="AM326" s="42" t="s">
        <v>332</v>
      </c>
      <c r="AN326" s="42" t="s">
        <v>352</v>
      </c>
      <c r="AO326" s="42">
        <v>400</v>
      </c>
      <c r="AP326" s="42" t="s">
        <v>439</v>
      </c>
      <c r="AQ326" s="42">
        <v>1200</v>
      </c>
      <c r="AR326" s="42">
        <v>2</v>
      </c>
      <c r="AS326" s="42">
        <v>600</v>
      </c>
      <c r="AT326" s="42">
        <v>48</v>
      </c>
      <c r="AU326" s="42" t="s">
        <v>385</v>
      </c>
      <c r="AV326" s="42" t="s">
        <v>385</v>
      </c>
      <c r="AW326" s="42">
        <v>18000</v>
      </c>
      <c r="AX326" s="42">
        <v>18000</v>
      </c>
      <c r="AY326" s="42">
        <v>2</v>
      </c>
      <c r="AZ326" s="51">
        <v>211</v>
      </c>
      <c r="BA326" s="42">
        <v>0</v>
      </c>
      <c r="BB326" s="42">
        <v>4</v>
      </c>
      <c r="BC326" s="42" t="s">
        <v>470</v>
      </c>
      <c r="BD326" s="49" t="s">
        <v>1574</v>
      </c>
      <c r="BE326" s="49" t="s">
        <v>1571</v>
      </c>
      <c r="BF326" s="42">
        <v>0</v>
      </c>
      <c r="BG326" s="42"/>
      <c r="BH326" s="42">
        <v>0</v>
      </c>
      <c r="BI326" s="42" t="s">
        <v>357</v>
      </c>
      <c r="BJ326" s="42" t="s">
        <v>358</v>
      </c>
      <c r="BK326" s="57">
        <v>44778</v>
      </c>
      <c r="BL326" s="42" t="s">
        <v>317</v>
      </c>
      <c r="BM326" s="42" t="s">
        <v>317</v>
      </c>
      <c r="BN326" s="42"/>
      <c r="BO326" s="42"/>
      <c r="BP326" s="42" t="s">
        <v>359</v>
      </c>
      <c r="BQ326" s="42" t="s">
        <v>359</v>
      </c>
      <c r="BR326" s="42" t="s">
        <v>359</v>
      </c>
      <c r="BS326" s="42"/>
      <c r="BT326" s="42" t="s">
        <v>360</v>
      </c>
      <c r="BU326" s="42" t="s">
        <v>317</v>
      </c>
      <c r="BV326" s="42" t="s">
        <v>340</v>
      </c>
      <c r="BW326" s="42"/>
      <c r="BX326" s="42"/>
      <c r="BY326" s="42" t="s">
        <v>356</v>
      </c>
      <c r="BZ326" s="42">
        <v>30</v>
      </c>
      <c r="CA326" s="42"/>
      <c r="CB326" s="42" t="s">
        <v>472</v>
      </c>
      <c r="CC326" s="42"/>
      <c r="CD326" s="42"/>
      <c r="CE326" s="42"/>
      <c r="CF326" s="42"/>
      <c r="CG326" s="26" t="s">
        <v>1572</v>
      </c>
    </row>
    <row r="327" hidden="1" spans="1:85">
      <c r="A327" s="34">
        <v>149</v>
      </c>
      <c r="B327" s="42" t="s">
        <v>1575</v>
      </c>
      <c r="C327" s="46" t="s">
        <v>1576</v>
      </c>
      <c r="D327" s="42" t="s">
        <v>1577</v>
      </c>
      <c r="E327" s="43">
        <v>28.1352</v>
      </c>
      <c r="F327" s="43">
        <v>-12.8512</v>
      </c>
      <c r="G327" s="42" t="s">
        <v>337</v>
      </c>
      <c r="H327" s="37">
        <v>2</v>
      </c>
      <c r="I327" s="42" t="s">
        <v>338</v>
      </c>
      <c r="J327" s="42" t="s">
        <v>1141</v>
      </c>
      <c r="K327" s="42" t="s">
        <v>340</v>
      </c>
      <c r="L327" s="42" t="s">
        <v>317</v>
      </c>
      <c r="M327" s="42" t="s">
        <v>317</v>
      </c>
      <c r="N327" s="42" t="s">
        <v>402</v>
      </c>
      <c r="O327" s="42" t="s">
        <v>319</v>
      </c>
      <c r="P327" s="42" t="s">
        <v>319</v>
      </c>
      <c r="Q327" s="42" t="s">
        <v>320</v>
      </c>
      <c r="R327" s="42" t="s">
        <v>320</v>
      </c>
      <c r="S327" s="42" t="s">
        <v>321</v>
      </c>
      <c r="T327" s="42" t="s">
        <v>344</v>
      </c>
      <c r="U327" s="42" t="s">
        <v>323</v>
      </c>
      <c r="V327" s="52">
        <v>50</v>
      </c>
      <c r="W327" s="42" t="s">
        <v>366</v>
      </c>
      <c r="X327" s="42" t="s">
        <v>620</v>
      </c>
      <c r="Y327" s="42" t="s">
        <v>2</v>
      </c>
      <c r="Z327" s="42" t="s">
        <v>2</v>
      </c>
      <c r="AA327" s="42" t="s">
        <v>328</v>
      </c>
      <c r="AB327" s="42" t="s">
        <v>347</v>
      </c>
      <c r="AC327" s="42" t="s">
        <v>348</v>
      </c>
      <c r="AD327" s="42" t="s">
        <v>348</v>
      </c>
      <c r="AE327" s="42" t="s">
        <v>561</v>
      </c>
      <c r="AF327" s="42" t="s">
        <v>561</v>
      </c>
      <c r="AG327" s="42">
        <v>16</v>
      </c>
      <c r="AH327" s="42" t="s">
        <v>350</v>
      </c>
      <c r="AI327" s="42">
        <v>0</v>
      </c>
      <c r="AJ327" s="42" t="s">
        <v>351</v>
      </c>
      <c r="AK327" s="42">
        <v>0</v>
      </c>
      <c r="AL327" s="42">
        <v>600</v>
      </c>
      <c r="AM327" s="42" t="s">
        <v>332</v>
      </c>
      <c r="AN327" s="42" t="s">
        <v>352</v>
      </c>
      <c r="AO327" s="42">
        <v>400</v>
      </c>
      <c r="AP327" s="42" t="s">
        <v>439</v>
      </c>
      <c r="AQ327" s="42">
        <v>600</v>
      </c>
      <c r="AR327" s="42">
        <v>2</v>
      </c>
      <c r="AS327" s="42">
        <v>600</v>
      </c>
      <c r="AT327" s="42">
        <v>24</v>
      </c>
      <c r="AU327" s="42" t="s">
        <v>385</v>
      </c>
      <c r="AV327" s="42" t="s">
        <v>385</v>
      </c>
      <c r="AW327" s="42">
        <v>18000</v>
      </c>
      <c r="AX327" s="42">
        <v>18000</v>
      </c>
      <c r="AY327" s="42">
        <v>2</v>
      </c>
      <c r="AZ327" s="51">
        <v>49.544</v>
      </c>
      <c r="BA327" s="42">
        <v>0</v>
      </c>
      <c r="BB327" s="42">
        <v>1</v>
      </c>
      <c r="BC327" s="42" t="s">
        <v>525</v>
      </c>
      <c r="BD327" s="49">
        <v>0</v>
      </c>
      <c r="BE327" s="49" t="s">
        <v>1575</v>
      </c>
      <c r="BF327" s="42">
        <v>0</v>
      </c>
      <c r="BG327" s="42"/>
      <c r="BH327" s="42">
        <v>0</v>
      </c>
      <c r="BI327" s="42" t="s">
        <v>357</v>
      </c>
      <c r="BJ327" s="42" t="s">
        <v>358</v>
      </c>
      <c r="BK327" s="57">
        <v>44778</v>
      </c>
      <c r="BL327" s="42" t="s">
        <v>317</v>
      </c>
      <c r="BM327" s="42" t="s">
        <v>317</v>
      </c>
      <c r="BN327" s="42"/>
      <c r="BO327" s="42"/>
      <c r="BP327" s="42" t="s">
        <v>359</v>
      </c>
      <c r="BQ327" s="42" t="s">
        <v>359</v>
      </c>
      <c r="BR327" s="42" t="s">
        <v>359</v>
      </c>
      <c r="BS327" s="42"/>
      <c r="BT327" s="42" t="s">
        <v>360</v>
      </c>
      <c r="BU327" s="42" t="s">
        <v>317</v>
      </c>
      <c r="BV327" s="42" t="s">
        <v>317</v>
      </c>
      <c r="BW327" s="42"/>
      <c r="BX327" s="42"/>
      <c r="BY327" s="42" t="s">
        <v>353</v>
      </c>
      <c r="BZ327" s="42" t="s">
        <v>353</v>
      </c>
      <c r="CA327" s="42"/>
      <c r="CB327" s="42" t="s">
        <v>353</v>
      </c>
      <c r="CC327" s="42"/>
      <c r="CD327" s="42"/>
      <c r="CE327" s="42"/>
      <c r="CF327" s="42"/>
      <c r="CG327" s="26" t="s">
        <v>1576</v>
      </c>
    </row>
    <row r="328" hidden="1" spans="1:85">
      <c r="A328" s="34">
        <v>1103</v>
      </c>
      <c r="B328" s="42" t="s">
        <v>1578</v>
      </c>
      <c r="C328" s="46" t="s">
        <v>1579</v>
      </c>
      <c r="D328" s="42" t="s">
        <v>1580</v>
      </c>
      <c r="E328" s="43">
        <v>28.3293</v>
      </c>
      <c r="F328" s="43">
        <v>-13.0741</v>
      </c>
      <c r="G328" s="42" t="s">
        <v>337</v>
      </c>
      <c r="H328" s="37">
        <v>2</v>
      </c>
      <c r="I328" s="42" t="s">
        <v>338</v>
      </c>
      <c r="J328" s="42" t="s">
        <v>581</v>
      </c>
      <c r="K328" s="42" t="s">
        <v>317</v>
      </c>
      <c r="L328" s="42" t="s">
        <v>317</v>
      </c>
      <c r="M328" s="42" t="s">
        <v>317</v>
      </c>
      <c r="N328" s="42" t="s">
        <v>318</v>
      </c>
      <c r="O328" s="42" t="s">
        <v>319</v>
      </c>
      <c r="P328" s="42" t="s">
        <v>319</v>
      </c>
      <c r="Q328" s="42" t="s">
        <v>320</v>
      </c>
      <c r="R328" s="42" t="s">
        <v>390</v>
      </c>
      <c r="S328" s="42" t="s">
        <v>321</v>
      </c>
      <c r="T328" s="42" t="s">
        <v>344</v>
      </c>
      <c r="U328" s="42" t="s">
        <v>323</v>
      </c>
      <c r="V328" s="52">
        <v>70</v>
      </c>
      <c r="W328" s="42" t="s">
        <v>366</v>
      </c>
      <c r="X328" s="42" t="s">
        <v>546</v>
      </c>
      <c r="Y328" s="42" t="s">
        <v>2</v>
      </c>
      <c r="Z328" s="42" t="s">
        <v>2</v>
      </c>
      <c r="AA328" s="42" t="s">
        <v>328</v>
      </c>
      <c r="AB328" s="42" t="s">
        <v>347</v>
      </c>
      <c r="AC328" s="42" t="s">
        <v>348</v>
      </c>
      <c r="AD328" s="42" t="s">
        <v>348</v>
      </c>
      <c r="AE328" s="42" t="s">
        <v>561</v>
      </c>
      <c r="AF328" s="42" t="s">
        <v>561</v>
      </c>
      <c r="AG328" s="42">
        <v>16</v>
      </c>
      <c r="AH328" s="42" t="s">
        <v>350</v>
      </c>
      <c r="AI328" s="42">
        <v>0</v>
      </c>
      <c r="AJ328" s="42" t="s">
        <v>351</v>
      </c>
      <c r="AK328" s="42">
        <v>0</v>
      </c>
      <c r="AL328" s="42">
        <v>600</v>
      </c>
      <c r="AM328" s="42" t="s">
        <v>332</v>
      </c>
      <c r="AN328" s="42" t="s">
        <v>352</v>
      </c>
      <c r="AO328" s="42">
        <v>400</v>
      </c>
      <c r="AP328" s="42" t="s">
        <v>439</v>
      </c>
      <c r="AQ328" s="42">
        <v>600</v>
      </c>
      <c r="AR328" s="42">
        <v>2</v>
      </c>
      <c r="AS328" s="42">
        <v>600</v>
      </c>
      <c r="AT328" s="42">
        <v>24</v>
      </c>
      <c r="AU328" s="42" t="s">
        <v>385</v>
      </c>
      <c r="AV328" s="42" t="s">
        <v>385</v>
      </c>
      <c r="AW328" s="42">
        <v>18000</v>
      </c>
      <c r="AX328" s="42">
        <v>18000</v>
      </c>
      <c r="AY328" s="42">
        <v>2</v>
      </c>
      <c r="AZ328" s="51">
        <v>38.5498963411218</v>
      </c>
      <c r="BA328" s="42">
        <v>0</v>
      </c>
      <c r="BB328" s="42">
        <v>1</v>
      </c>
      <c r="BC328" s="42" t="s">
        <v>525</v>
      </c>
      <c r="BD328" s="49">
        <v>0</v>
      </c>
      <c r="BE328" s="49" t="s">
        <v>1578</v>
      </c>
      <c r="BF328" s="42">
        <v>0</v>
      </c>
      <c r="BG328" s="42"/>
      <c r="BH328" s="42">
        <v>0</v>
      </c>
      <c r="BI328" s="42" t="s">
        <v>357</v>
      </c>
      <c r="BJ328" s="42" t="s">
        <v>358</v>
      </c>
      <c r="BK328" s="57">
        <v>44778</v>
      </c>
      <c r="BL328" s="42" t="s">
        <v>317</v>
      </c>
      <c r="BM328" s="42" t="s">
        <v>317</v>
      </c>
      <c r="BN328" s="42"/>
      <c r="BO328" s="42"/>
      <c r="BP328" s="42" t="s">
        <v>359</v>
      </c>
      <c r="BQ328" s="42" t="s">
        <v>359</v>
      </c>
      <c r="BR328" s="42" t="s">
        <v>359</v>
      </c>
      <c r="BS328" s="42"/>
      <c r="BT328" s="42" t="s">
        <v>360</v>
      </c>
      <c r="BU328" s="42" t="s">
        <v>317</v>
      </c>
      <c r="BV328" s="42" t="s">
        <v>317</v>
      </c>
      <c r="BW328" s="42"/>
      <c r="BX328" s="42"/>
      <c r="BY328" s="42" t="s">
        <v>353</v>
      </c>
      <c r="BZ328" s="42" t="s">
        <v>353</v>
      </c>
      <c r="CA328" s="42"/>
      <c r="CB328" s="42" t="s">
        <v>353</v>
      </c>
      <c r="CC328" s="42"/>
      <c r="CD328" s="42"/>
      <c r="CE328" s="42"/>
      <c r="CF328" s="42"/>
      <c r="CG328" s="26" t="s">
        <v>1579</v>
      </c>
    </row>
    <row r="329" hidden="1" spans="1:85">
      <c r="A329" s="39">
        <v>102</v>
      </c>
      <c r="B329" s="42" t="s">
        <v>1581</v>
      </c>
      <c r="C329" s="46" t="s">
        <v>1582</v>
      </c>
      <c r="D329" s="42" t="s">
        <v>1583</v>
      </c>
      <c r="E329" s="43">
        <v>28.0986</v>
      </c>
      <c r="F329" s="43">
        <v>-12.6545</v>
      </c>
      <c r="G329" s="42" t="s">
        <v>337</v>
      </c>
      <c r="H329" s="37">
        <v>1.8</v>
      </c>
      <c r="I329" s="42" t="s">
        <v>338</v>
      </c>
      <c r="J329" s="42" t="s">
        <v>864</v>
      </c>
      <c r="K329" s="42" t="s">
        <v>317</v>
      </c>
      <c r="L329" s="42" t="s">
        <v>317</v>
      </c>
      <c r="M329" s="42" t="s">
        <v>317</v>
      </c>
      <c r="N329" s="42" t="s">
        <v>402</v>
      </c>
      <c r="O329" s="42" t="s">
        <v>319</v>
      </c>
      <c r="P329" s="42" t="s">
        <v>319</v>
      </c>
      <c r="Q329" s="42"/>
      <c r="R329" s="42" t="s">
        <v>320</v>
      </c>
      <c r="S329" s="42" t="s">
        <v>321</v>
      </c>
      <c r="T329" s="42" t="s">
        <v>344</v>
      </c>
      <c r="U329" s="42" t="s">
        <v>323</v>
      </c>
      <c r="V329" s="52">
        <v>60</v>
      </c>
      <c r="W329" s="42" t="s">
        <v>366</v>
      </c>
      <c r="X329" s="42" t="s">
        <v>801</v>
      </c>
      <c r="Y329" s="42" t="s">
        <v>2</v>
      </c>
      <c r="Z329" s="42" t="s">
        <v>2</v>
      </c>
      <c r="AA329" s="42" t="s">
        <v>328</v>
      </c>
      <c r="AB329" s="42" t="s">
        <v>347</v>
      </c>
      <c r="AC329" s="42" t="s">
        <v>225</v>
      </c>
      <c r="AD329" s="42" t="s">
        <v>225</v>
      </c>
      <c r="AE329" s="42" t="s">
        <v>1584</v>
      </c>
      <c r="AF329" s="42" t="s">
        <v>1584</v>
      </c>
      <c r="AG329" s="42">
        <v>15</v>
      </c>
      <c r="AH329" s="42" t="s">
        <v>350</v>
      </c>
      <c r="AI329" s="42">
        <v>0</v>
      </c>
      <c r="AJ329" s="42" t="s">
        <v>351</v>
      </c>
      <c r="AK329" s="42">
        <v>0</v>
      </c>
      <c r="AL329" s="42">
        <v>600</v>
      </c>
      <c r="AM329" s="42" t="s">
        <v>332</v>
      </c>
      <c r="AN329" s="42" t="s">
        <v>352</v>
      </c>
      <c r="AO329" s="42">
        <v>400</v>
      </c>
      <c r="AP329" s="42" t="s">
        <v>439</v>
      </c>
      <c r="AQ329" s="42">
        <v>600</v>
      </c>
      <c r="AR329" s="42">
        <v>2</v>
      </c>
      <c r="AS329" s="42">
        <v>600</v>
      </c>
      <c r="AT329" s="42">
        <v>24</v>
      </c>
      <c r="AU329" s="42" t="s">
        <v>385</v>
      </c>
      <c r="AV329" s="42" t="s">
        <v>385</v>
      </c>
      <c r="AW329" s="42">
        <v>18000</v>
      </c>
      <c r="AX329" s="42">
        <v>18000</v>
      </c>
      <c r="AY329" s="42">
        <v>2</v>
      </c>
      <c r="AZ329" s="51">
        <v>35.5</v>
      </c>
      <c r="BA329" s="42">
        <v>0</v>
      </c>
      <c r="BB329" s="42">
        <v>1</v>
      </c>
      <c r="BC329" s="42" t="s">
        <v>525</v>
      </c>
      <c r="BD329" s="49">
        <v>0</v>
      </c>
      <c r="BE329" s="49" t="s">
        <v>1581</v>
      </c>
      <c r="BF329" s="42">
        <v>0</v>
      </c>
      <c r="BG329" s="42"/>
      <c r="BH329" s="42">
        <v>0</v>
      </c>
      <c r="BI329" s="42" t="s">
        <v>357</v>
      </c>
      <c r="BJ329" s="42" t="s">
        <v>358</v>
      </c>
      <c r="BK329" s="57">
        <v>44778</v>
      </c>
      <c r="BL329" s="42" t="s">
        <v>317</v>
      </c>
      <c r="BM329" s="42" t="s">
        <v>317</v>
      </c>
      <c r="BN329" s="42"/>
      <c r="BO329" s="42"/>
      <c r="BP329" s="42" t="s">
        <v>359</v>
      </c>
      <c r="BQ329" s="42" t="s">
        <v>359</v>
      </c>
      <c r="BR329" s="42" t="s">
        <v>359</v>
      </c>
      <c r="BS329" s="42"/>
      <c r="BT329" s="42" t="s">
        <v>360</v>
      </c>
      <c r="BU329" s="42" t="s">
        <v>317</v>
      </c>
      <c r="BV329" s="42" t="s">
        <v>317</v>
      </c>
      <c r="BW329" s="42"/>
      <c r="BX329" s="42"/>
      <c r="BY329" s="42" t="s">
        <v>353</v>
      </c>
      <c r="BZ329" s="42" t="s">
        <v>353</v>
      </c>
      <c r="CA329" s="42"/>
      <c r="CB329" s="42" t="s">
        <v>353</v>
      </c>
      <c r="CC329" s="42"/>
      <c r="CD329" s="42"/>
      <c r="CE329" s="42"/>
      <c r="CF329" s="42"/>
      <c r="CG329" s="26" t="s">
        <v>1582</v>
      </c>
    </row>
    <row r="330" hidden="1" spans="1:85">
      <c r="A330" s="34">
        <v>1515</v>
      </c>
      <c r="B330" s="42" t="s">
        <v>1585</v>
      </c>
      <c r="C330" s="46" t="s">
        <v>1586</v>
      </c>
      <c r="D330" s="42" t="s">
        <v>1587</v>
      </c>
      <c r="E330" s="43">
        <v>28.2381</v>
      </c>
      <c r="F330" s="43">
        <v>-12.5463</v>
      </c>
      <c r="G330" s="42" t="s">
        <v>337</v>
      </c>
      <c r="H330" s="37">
        <v>2.5</v>
      </c>
      <c r="I330" s="42" t="s">
        <v>338</v>
      </c>
      <c r="J330" s="42" t="s">
        <v>908</v>
      </c>
      <c r="K330" s="42" t="s">
        <v>317</v>
      </c>
      <c r="L330" s="42" t="s">
        <v>317</v>
      </c>
      <c r="M330" s="42" t="s">
        <v>317</v>
      </c>
      <c r="N330" s="42" t="s">
        <v>402</v>
      </c>
      <c r="O330" s="42" t="s">
        <v>319</v>
      </c>
      <c r="P330" s="42" t="s">
        <v>319</v>
      </c>
      <c r="Q330" s="42"/>
      <c r="R330" s="42" t="s">
        <v>390</v>
      </c>
      <c r="S330" s="42" t="s">
        <v>321</v>
      </c>
      <c r="T330" s="42" t="s">
        <v>344</v>
      </c>
      <c r="U330" s="42" t="s">
        <v>323</v>
      </c>
      <c r="V330" s="52">
        <v>50</v>
      </c>
      <c r="W330" s="42" t="s">
        <v>366</v>
      </c>
      <c r="X330" s="42" t="s">
        <v>801</v>
      </c>
      <c r="Y330" s="42" t="s">
        <v>2</v>
      </c>
      <c r="Z330" s="42" t="s">
        <v>2</v>
      </c>
      <c r="AA330" s="42" t="s">
        <v>328</v>
      </c>
      <c r="AB330" s="42" t="s">
        <v>347</v>
      </c>
      <c r="AC330" s="42" t="s">
        <v>225</v>
      </c>
      <c r="AD330" s="42" t="s">
        <v>225</v>
      </c>
      <c r="AE330" s="42" t="s">
        <v>382</v>
      </c>
      <c r="AF330" s="42" t="s">
        <v>382</v>
      </c>
      <c r="AG330" s="42">
        <v>20</v>
      </c>
      <c r="AH330" s="42" t="s">
        <v>350</v>
      </c>
      <c r="AI330" s="42">
        <v>0</v>
      </c>
      <c r="AJ330" s="42" t="s">
        <v>351</v>
      </c>
      <c r="AK330" s="42">
        <v>0</v>
      </c>
      <c r="AL330" s="42">
        <v>600</v>
      </c>
      <c r="AM330" s="42" t="s">
        <v>332</v>
      </c>
      <c r="AN330" s="42" t="s">
        <v>352</v>
      </c>
      <c r="AO330" s="42">
        <v>400</v>
      </c>
      <c r="AP330" s="42" t="s">
        <v>439</v>
      </c>
      <c r="AQ330" s="42">
        <v>600</v>
      </c>
      <c r="AR330" s="42">
        <v>2</v>
      </c>
      <c r="AS330" s="42">
        <v>600</v>
      </c>
      <c r="AT330" s="42">
        <v>24</v>
      </c>
      <c r="AU330" s="42" t="s">
        <v>687</v>
      </c>
      <c r="AV330" s="42" t="s">
        <v>687</v>
      </c>
      <c r="AW330" s="42">
        <v>18000</v>
      </c>
      <c r="AX330" s="42">
        <v>18000</v>
      </c>
      <c r="AY330" s="42">
        <v>2</v>
      </c>
      <c r="AZ330" s="51">
        <v>108</v>
      </c>
      <c r="BA330" s="42">
        <v>0</v>
      </c>
      <c r="BB330" s="42">
        <v>2</v>
      </c>
      <c r="BC330" s="42" t="s">
        <v>375</v>
      </c>
      <c r="BD330" s="49" t="s">
        <v>1588</v>
      </c>
      <c r="BE330" s="49" t="s">
        <v>1585</v>
      </c>
      <c r="BF330" s="42">
        <v>0</v>
      </c>
      <c r="BG330" s="42"/>
      <c r="BH330" s="42">
        <v>0</v>
      </c>
      <c r="BI330" s="42" t="s">
        <v>357</v>
      </c>
      <c r="BJ330" s="42" t="s">
        <v>358</v>
      </c>
      <c r="BK330" s="57">
        <v>44778</v>
      </c>
      <c r="BL330" s="42" t="s">
        <v>317</v>
      </c>
      <c r="BM330" s="42" t="s">
        <v>317</v>
      </c>
      <c r="BN330" s="42"/>
      <c r="BO330" s="42"/>
      <c r="BP330" s="42" t="s">
        <v>359</v>
      </c>
      <c r="BQ330" s="42" t="s">
        <v>359</v>
      </c>
      <c r="BR330" s="42" t="s">
        <v>359</v>
      </c>
      <c r="BS330" s="42"/>
      <c r="BT330" s="42" t="s">
        <v>360</v>
      </c>
      <c r="BU330" s="42" t="s">
        <v>317</v>
      </c>
      <c r="BV330" s="42" t="s">
        <v>317</v>
      </c>
      <c r="BW330" s="42"/>
      <c r="BX330" s="42"/>
      <c r="BY330" s="42" t="s">
        <v>353</v>
      </c>
      <c r="BZ330" s="42" t="s">
        <v>353</v>
      </c>
      <c r="CA330" s="42"/>
      <c r="CB330" s="42" t="s">
        <v>353</v>
      </c>
      <c r="CC330" s="42"/>
      <c r="CD330" s="42"/>
      <c r="CE330" s="42"/>
      <c r="CF330" s="42"/>
      <c r="CG330" s="26" t="s">
        <v>1586</v>
      </c>
    </row>
    <row r="331" hidden="1" spans="1:85">
      <c r="A331" s="39">
        <v>850</v>
      </c>
      <c r="B331" s="42" t="s">
        <v>1589</v>
      </c>
      <c r="C331" s="46" t="s">
        <v>1590</v>
      </c>
      <c r="D331" s="42" t="s">
        <v>1591</v>
      </c>
      <c r="E331" s="43">
        <v>28.2493</v>
      </c>
      <c r="F331" s="43">
        <v>-12.882</v>
      </c>
      <c r="G331" s="42" t="s">
        <v>337</v>
      </c>
      <c r="H331" s="37">
        <v>2</v>
      </c>
      <c r="I331" s="42" t="s">
        <v>338</v>
      </c>
      <c r="J331" s="42" t="s">
        <v>1141</v>
      </c>
      <c r="K331" s="42" t="s">
        <v>340</v>
      </c>
      <c r="L331" s="42" t="s">
        <v>317</v>
      </c>
      <c r="M331" s="42" t="s">
        <v>317</v>
      </c>
      <c r="N331" s="42" t="s">
        <v>402</v>
      </c>
      <c r="O331" s="42" t="s">
        <v>566</v>
      </c>
      <c r="P331" s="42" t="s">
        <v>566</v>
      </c>
      <c r="Q331" s="42" t="s">
        <v>390</v>
      </c>
      <c r="R331" s="42" t="s">
        <v>390</v>
      </c>
      <c r="S331" s="42" t="s">
        <v>321</v>
      </c>
      <c r="T331" s="42" t="s">
        <v>344</v>
      </c>
      <c r="U331" s="42" t="s">
        <v>323</v>
      </c>
      <c r="V331" s="52">
        <v>50</v>
      </c>
      <c r="W331" s="42" t="s">
        <v>366</v>
      </c>
      <c r="X331" s="42" t="s">
        <v>620</v>
      </c>
      <c r="Y331" s="42" t="s">
        <v>2</v>
      </c>
      <c r="Z331" s="42" t="s">
        <v>2</v>
      </c>
      <c r="AA331" s="42" t="s">
        <v>328</v>
      </c>
      <c r="AB331" s="42" t="s">
        <v>347</v>
      </c>
      <c r="AC331" s="42" t="s">
        <v>348</v>
      </c>
      <c r="AD331" s="42" t="s">
        <v>348</v>
      </c>
      <c r="AE331" s="42" t="s">
        <v>368</v>
      </c>
      <c r="AF331" s="42" t="s">
        <v>368</v>
      </c>
      <c r="AG331" s="42">
        <v>16</v>
      </c>
      <c r="AH331" s="42" t="s">
        <v>368</v>
      </c>
      <c r="AI331" s="42" t="s">
        <v>369</v>
      </c>
      <c r="AJ331" s="42" t="s">
        <v>370</v>
      </c>
      <c r="AK331" s="42">
        <v>0</v>
      </c>
      <c r="AL331" s="42">
        <v>600</v>
      </c>
      <c r="AM331" s="42" t="s">
        <v>332</v>
      </c>
      <c r="AN331" s="42" t="s">
        <v>352</v>
      </c>
      <c r="AO331" s="42">
        <v>400</v>
      </c>
      <c r="AP331" s="42" t="s">
        <v>439</v>
      </c>
      <c r="AQ331" s="42">
        <v>1200</v>
      </c>
      <c r="AR331" s="42">
        <v>2</v>
      </c>
      <c r="AS331" s="42">
        <v>600</v>
      </c>
      <c r="AT331" s="42">
        <v>48</v>
      </c>
      <c r="AU331" s="42" t="s">
        <v>385</v>
      </c>
      <c r="AV331" s="42" t="s">
        <v>385</v>
      </c>
      <c r="AW331" s="42">
        <v>18000</v>
      </c>
      <c r="AX331" s="42">
        <v>18000</v>
      </c>
      <c r="AY331" s="42">
        <v>2</v>
      </c>
      <c r="AZ331" s="51">
        <v>62.414</v>
      </c>
      <c r="BA331" s="42">
        <v>0</v>
      </c>
      <c r="BB331" s="42">
        <v>3</v>
      </c>
      <c r="BC331" s="42" t="s">
        <v>354</v>
      </c>
      <c r="BD331" s="49" t="s">
        <v>1592</v>
      </c>
      <c r="BE331" s="49" t="s">
        <v>1589</v>
      </c>
      <c r="BF331" s="42">
        <v>0</v>
      </c>
      <c r="BG331" s="42"/>
      <c r="BH331" s="42">
        <v>0</v>
      </c>
      <c r="BI331" s="42" t="s">
        <v>357</v>
      </c>
      <c r="BJ331" s="42" t="s">
        <v>358</v>
      </c>
      <c r="BK331" s="57">
        <v>44778</v>
      </c>
      <c r="BL331" s="42" t="s">
        <v>317</v>
      </c>
      <c r="BM331" s="42" t="s">
        <v>317</v>
      </c>
      <c r="BN331" s="42"/>
      <c r="BO331" s="42"/>
      <c r="BP331" s="42" t="s">
        <v>359</v>
      </c>
      <c r="BQ331" s="42" t="s">
        <v>359</v>
      </c>
      <c r="BR331" s="42" t="s">
        <v>359</v>
      </c>
      <c r="BS331" s="42"/>
      <c r="BT331" s="42" t="s">
        <v>360</v>
      </c>
      <c r="BU331" s="42" t="s">
        <v>317</v>
      </c>
      <c r="BV331" s="42" t="s">
        <v>317</v>
      </c>
      <c r="BW331" s="42"/>
      <c r="BX331" s="42"/>
      <c r="BY331" s="42" t="s">
        <v>353</v>
      </c>
      <c r="BZ331" s="42" t="s">
        <v>353</v>
      </c>
      <c r="CA331" s="42"/>
      <c r="CB331" s="42" t="s">
        <v>353</v>
      </c>
      <c r="CC331" s="42"/>
      <c r="CD331" s="42"/>
      <c r="CE331" s="42"/>
      <c r="CF331" s="42"/>
      <c r="CG331" s="26" t="s">
        <v>1590</v>
      </c>
    </row>
    <row r="332" hidden="1" spans="1:85">
      <c r="A332" s="34">
        <v>1745</v>
      </c>
      <c r="B332" s="42" t="s">
        <v>1593</v>
      </c>
      <c r="C332" s="46" t="s">
        <v>1594</v>
      </c>
      <c r="D332" s="42" t="s">
        <v>1595</v>
      </c>
      <c r="E332" s="43">
        <v>28.7693</v>
      </c>
      <c r="F332" s="43">
        <v>-13.0855</v>
      </c>
      <c r="G332" s="42" t="s">
        <v>337</v>
      </c>
      <c r="H332" s="37">
        <v>2</v>
      </c>
      <c r="I332" s="42" t="s">
        <v>338</v>
      </c>
      <c r="J332" s="42" t="s">
        <v>677</v>
      </c>
      <c r="K332" s="42" t="s">
        <v>317</v>
      </c>
      <c r="L332" s="42" t="s">
        <v>317</v>
      </c>
      <c r="M332" s="42" t="s">
        <v>317</v>
      </c>
      <c r="N332" s="42" t="s">
        <v>318</v>
      </c>
      <c r="O332" s="42" t="s">
        <v>319</v>
      </c>
      <c r="P332" s="42" t="s">
        <v>319</v>
      </c>
      <c r="Q332" s="42" t="s">
        <v>320</v>
      </c>
      <c r="R332" s="42" t="s">
        <v>320</v>
      </c>
      <c r="S332" s="42" t="s">
        <v>321</v>
      </c>
      <c r="T332" s="42" t="s">
        <v>344</v>
      </c>
      <c r="U332" s="42" t="s">
        <v>323</v>
      </c>
      <c r="V332" s="52">
        <v>60</v>
      </c>
      <c r="W332" s="42" t="s">
        <v>366</v>
      </c>
      <c r="X332" s="42" t="s">
        <v>345</v>
      </c>
      <c r="Y332" s="42" t="s">
        <v>2</v>
      </c>
      <c r="Z332" s="42" t="s">
        <v>2</v>
      </c>
      <c r="AA332" s="42" t="s">
        <v>328</v>
      </c>
      <c r="AB332" s="42" t="s">
        <v>347</v>
      </c>
      <c r="AC332" s="42" t="s">
        <v>348</v>
      </c>
      <c r="AD332" s="42" t="s">
        <v>348</v>
      </c>
      <c r="AE332" s="42" t="s">
        <v>368</v>
      </c>
      <c r="AF332" s="42" t="s">
        <v>368</v>
      </c>
      <c r="AG332" s="42">
        <v>16</v>
      </c>
      <c r="AH332" s="42" t="s">
        <v>368</v>
      </c>
      <c r="AI332" s="42" t="s">
        <v>369</v>
      </c>
      <c r="AJ332" s="42" t="s">
        <v>370</v>
      </c>
      <c r="AK332" s="42">
        <v>0</v>
      </c>
      <c r="AL332" s="42">
        <v>600</v>
      </c>
      <c r="AM332" s="42" t="s">
        <v>332</v>
      </c>
      <c r="AN332" s="42" t="s">
        <v>352</v>
      </c>
      <c r="AO332" s="42">
        <v>400</v>
      </c>
      <c r="AP332" s="42" t="s">
        <v>439</v>
      </c>
      <c r="AQ332" s="42">
        <v>1200</v>
      </c>
      <c r="AR332" s="42">
        <v>2</v>
      </c>
      <c r="AS332" s="42">
        <v>600</v>
      </c>
      <c r="AT332" s="42">
        <v>48</v>
      </c>
      <c r="AU332" s="42" t="s">
        <v>385</v>
      </c>
      <c r="AV332" s="42" t="s">
        <v>385</v>
      </c>
      <c r="AW332" s="42">
        <v>18000</v>
      </c>
      <c r="AX332" s="42">
        <v>18000</v>
      </c>
      <c r="AY332" s="42">
        <v>2</v>
      </c>
      <c r="AZ332" s="51">
        <v>27</v>
      </c>
      <c r="BA332" s="42">
        <v>0</v>
      </c>
      <c r="BB332" s="42">
        <v>1</v>
      </c>
      <c r="BC332" s="42" t="s">
        <v>525</v>
      </c>
      <c r="BD332" s="49">
        <v>0</v>
      </c>
      <c r="BE332" s="49" t="s">
        <v>1593</v>
      </c>
      <c r="BF332" s="42">
        <v>0</v>
      </c>
      <c r="BG332" s="42"/>
      <c r="BH332" s="42">
        <v>0</v>
      </c>
      <c r="BI332" s="42" t="s">
        <v>357</v>
      </c>
      <c r="BJ332" s="42" t="s">
        <v>358</v>
      </c>
      <c r="BK332" s="57">
        <v>44778</v>
      </c>
      <c r="BL332" s="42" t="s">
        <v>317</v>
      </c>
      <c r="BM332" s="42" t="s">
        <v>317</v>
      </c>
      <c r="BN332" s="42"/>
      <c r="BO332" s="42"/>
      <c r="BP332" s="42" t="s">
        <v>359</v>
      </c>
      <c r="BQ332" s="42" t="s">
        <v>359</v>
      </c>
      <c r="BR332" s="42" t="s">
        <v>359</v>
      </c>
      <c r="BS332" s="42"/>
      <c r="BT332" s="42" t="s">
        <v>360</v>
      </c>
      <c r="BU332" s="42" t="s">
        <v>317</v>
      </c>
      <c r="BV332" s="42" t="s">
        <v>317</v>
      </c>
      <c r="BW332" s="42"/>
      <c r="BX332" s="42"/>
      <c r="BY332" s="42" t="s">
        <v>353</v>
      </c>
      <c r="BZ332" s="42" t="s">
        <v>353</v>
      </c>
      <c r="CA332" s="42"/>
      <c r="CB332" s="42" t="s">
        <v>353</v>
      </c>
      <c r="CC332" s="42"/>
      <c r="CD332" s="42"/>
      <c r="CE332" s="42"/>
      <c r="CF332" s="42"/>
      <c r="CG332" s="26" t="s">
        <v>1594</v>
      </c>
    </row>
    <row r="333" hidden="1" spans="1:85">
      <c r="A333" s="39">
        <v>1748</v>
      </c>
      <c r="B333" s="42" t="s">
        <v>1596</v>
      </c>
      <c r="C333" s="46" t="s">
        <v>1597</v>
      </c>
      <c r="D333" s="42" t="s">
        <v>1598</v>
      </c>
      <c r="E333" s="43">
        <v>28.4365</v>
      </c>
      <c r="F333" s="43">
        <v>-13.1276</v>
      </c>
      <c r="G333" s="42" t="s">
        <v>337</v>
      </c>
      <c r="H333" s="37">
        <v>2</v>
      </c>
      <c r="I333" s="42" t="s">
        <v>338</v>
      </c>
      <c r="J333" s="42" t="s">
        <v>581</v>
      </c>
      <c r="K333" s="42" t="s">
        <v>317</v>
      </c>
      <c r="L333" s="42" t="s">
        <v>317</v>
      </c>
      <c r="M333" s="42" t="s">
        <v>317</v>
      </c>
      <c r="N333" s="42" t="s">
        <v>341</v>
      </c>
      <c r="O333" s="42" t="s">
        <v>319</v>
      </c>
      <c r="P333" s="42" t="s">
        <v>319</v>
      </c>
      <c r="Q333" s="42" t="s">
        <v>320</v>
      </c>
      <c r="R333" s="42" t="s">
        <v>320</v>
      </c>
      <c r="S333" s="42" t="s">
        <v>321</v>
      </c>
      <c r="T333" s="42" t="s">
        <v>344</v>
      </c>
      <c r="U333" s="42" t="s">
        <v>323</v>
      </c>
      <c r="V333" s="52">
        <v>50</v>
      </c>
      <c r="W333" s="42" t="s">
        <v>325</v>
      </c>
      <c r="X333" s="42" t="s">
        <v>546</v>
      </c>
      <c r="Y333" s="42" t="s">
        <v>2</v>
      </c>
      <c r="Z333" s="42" t="s">
        <v>2</v>
      </c>
      <c r="AA333" s="42" t="s">
        <v>328</v>
      </c>
      <c r="AB333" s="42" t="s">
        <v>347</v>
      </c>
      <c r="AC333" s="42" t="s">
        <v>348</v>
      </c>
      <c r="AD333" s="42" t="s">
        <v>348</v>
      </c>
      <c r="AE333" s="42" t="s">
        <v>561</v>
      </c>
      <c r="AF333" s="42" t="s">
        <v>561</v>
      </c>
      <c r="AG333" s="42">
        <v>16</v>
      </c>
      <c r="AH333" s="42" t="s">
        <v>1003</v>
      </c>
      <c r="AI333" s="42">
        <v>0</v>
      </c>
      <c r="AJ333" s="42" t="s">
        <v>351</v>
      </c>
      <c r="AK333" s="42">
        <v>0</v>
      </c>
      <c r="AL333" s="42">
        <v>600</v>
      </c>
      <c r="AM333" s="42" t="s">
        <v>332</v>
      </c>
      <c r="AN333" s="42" t="s">
        <v>352</v>
      </c>
      <c r="AO333" s="42">
        <v>400</v>
      </c>
      <c r="AP333" s="42" t="s">
        <v>333</v>
      </c>
      <c r="AQ333" s="42">
        <v>200</v>
      </c>
      <c r="AR333" s="42">
        <v>48</v>
      </c>
      <c r="AS333" s="42">
        <v>100</v>
      </c>
      <c r="AT333" s="42">
        <f>AQ333/AS333</f>
        <v>2</v>
      </c>
      <c r="AU333" s="42" t="s">
        <v>327</v>
      </c>
      <c r="AV333" s="42" t="s">
        <v>327</v>
      </c>
      <c r="AW333" s="42" t="s">
        <v>327</v>
      </c>
      <c r="AX333" s="42">
        <v>0</v>
      </c>
      <c r="AY333" s="42" t="s">
        <v>327</v>
      </c>
      <c r="AZ333" s="51">
        <v>46.5</v>
      </c>
      <c r="BA333" s="42">
        <v>0</v>
      </c>
      <c r="BB333" s="42">
        <v>1</v>
      </c>
      <c r="BC333" s="42" t="s">
        <v>525</v>
      </c>
      <c r="BD333" s="49">
        <v>0</v>
      </c>
      <c r="BE333" s="49" t="s">
        <v>1596</v>
      </c>
      <c r="BF333" s="42">
        <v>0</v>
      </c>
      <c r="BG333" s="42"/>
      <c r="BH333" s="42">
        <v>0</v>
      </c>
      <c r="BI333" s="42" t="s">
        <v>357</v>
      </c>
      <c r="BJ333" s="42" t="s">
        <v>358</v>
      </c>
      <c r="BK333" s="57">
        <v>44778</v>
      </c>
      <c r="BL333" s="42" t="s">
        <v>317</v>
      </c>
      <c r="BM333" s="42" t="s">
        <v>317</v>
      </c>
      <c r="BN333" s="42"/>
      <c r="BO333" s="42"/>
      <c r="BP333" s="42" t="s">
        <v>359</v>
      </c>
      <c r="BQ333" s="42" t="s">
        <v>359</v>
      </c>
      <c r="BR333" s="42" t="s">
        <v>359</v>
      </c>
      <c r="BS333" s="42"/>
      <c r="BT333" s="42" t="s">
        <v>360</v>
      </c>
      <c r="BU333" s="42" t="s">
        <v>317</v>
      </c>
      <c r="BV333" s="42" t="s">
        <v>317</v>
      </c>
      <c r="BW333" s="42"/>
      <c r="BX333" s="42"/>
      <c r="BY333" s="42" t="s">
        <v>353</v>
      </c>
      <c r="BZ333" s="42" t="s">
        <v>353</v>
      </c>
      <c r="CA333" s="42"/>
      <c r="CB333" s="42" t="s">
        <v>353</v>
      </c>
      <c r="CC333" s="42"/>
      <c r="CD333" s="42"/>
      <c r="CE333" s="42"/>
      <c r="CF333" s="42"/>
      <c r="CG333" s="26" t="s">
        <v>1597</v>
      </c>
    </row>
    <row r="334" hidden="1" spans="1:85">
      <c r="A334" s="39">
        <v>1418</v>
      </c>
      <c r="B334" s="42" t="s">
        <v>1599</v>
      </c>
      <c r="C334" s="46" t="s">
        <v>1600</v>
      </c>
      <c r="D334" s="42" t="s">
        <v>1601</v>
      </c>
      <c r="E334" s="43">
        <v>28.6975</v>
      </c>
      <c r="F334" s="43">
        <v>-12.9973</v>
      </c>
      <c r="G334" s="42" t="s">
        <v>337</v>
      </c>
      <c r="H334" s="37">
        <v>2.5</v>
      </c>
      <c r="I334" s="42" t="s">
        <v>338</v>
      </c>
      <c r="J334" s="42" t="s">
        <v>1151</v>
      </c>
      <c r="K334" s="42" t="s">
        <v>317</v>
      </c>
      <c r="L334" s="42" t="s">
        <v>317</v>
      </c>
      <c r="M334" s="42" t="s">
        <v>317</v>
      </c>
      <c r="N334" s="42" t="s">
        <v>402</v>
      </c>
      <c r="O334" s="42" t="s">
        <v>566</v>
      </c>
      <c r="P334" s="42" t="s">
        <v>566</v>
      </c>
      <c r="Q334" s="42" t="s">
        <v>320</v>
      </c>
      <c r="R334" s="42" t="s">
        <v>320</v>
      </c>
      <c r="S334" s="42" t="s">
        <v>321</v>
      </c>
      <c r="T334" s="42" t="s">
        <v>344</v>
      </c>
      <c r="U334" s="42" t="s">
        <v>323</v>
      </c>
      <c r="V334" s="52">
        <v>35</v>
      </c>
      <c r="W334" s="42" t="s">
        <v>366</v>
      </c>
      <c r="X334" s="42" t="s">
        <v>345</v>
      </c>
      <c r="Y334" s="42" t="s">
        <v>2</v>
      </c>
      <c r="Z334" s="42" t="s">
        <v>2</v>
      </c>
      <c r="AA334" s="42" t="s">
        <v>328</v>
      </c>
      <c r="AB334" s="42" t="s">
        <v>347</v>
      </c>
      <c r="AC334" s="42" t="s">
        <v>348</v>
      </c>
      <c r="AD334" s="42" t="s">
        <v>348</v>
      </c>
      <c r="AE334" s="42" t="s">
        <v>476</v>
      </c>
      <c r="AF334" s="42" t="s">
        <v>476</v>
      </c>
      <c r="AG334" s="42">
        <v>15</v>
      </c>
      <c r="AH334" s="42" t="s">
        <v>350</v>
      </c>
      <c r="AI334" s="42">
        <v>0</v>
      </c>
      <c r="AJ334" s="42" t="s">
        <v>370</v>
      </c>
      <c r="AK334" s="42">
        <v>0</v>
      </c>
      <c r="AL334" s="42">
        <v>1000</v>
      </c>
      <c r="AM334" s="42" t="s">
        <v>332</v>
      </c>
      <c r="AN334" s="42" t="s">
        <v>352</v>
      </c>
      <c r="AO334" s="42">
        <v>400</v>
      </c>
      <c r="AP334" s="42" t="s">
        <v>333</v>
      </c>
      <c r="AQ334" s="42">
        <v>300</v>
      </c>
      <c r="AR334" s="42">
        <v>48</v>
      </c>
      <c r="AS334" s="42">
        <v>100</v>
      </c>
      <c r="AT334" s="42">
        <f>AQ334/AS334</f>
        <v>3</v>
      </c>
      <c r="AU334" s="42" t="s">
        <v>385</v>
      </c>
      <c r="AV334" s="42" t="s">
        <v>385</v>
      </c>
      <c r="AW334" s="42">
        <v>18000</v>
      </c>
      <c r="AX334" s="42">
        <v>18000</v>
      </c>
      <c r="AY334" s="42">
        <v>2</v>
      </c>
      <c r="AZ334" s="51">
        <v>50.2</v>
      </c>
      <c r="BA334" s="42">
        <v>0</v>
      </c>
      <c r="BB334" s="42">
        <v>2</v>
      </c>
      <c r="BC334" s="42" t="s">
        <v>375</v>
      </c>
      <c r="BD334" s="49" t="s">
        <v>1602</v>
      </c>
      <c r="BE334" s="49" t="s">
        <v>1599</v>
      </c>
      <c r="BF334" s="42" t="s">
        <v>356</v>
      </c>
      <c r="BG334" s="42"/>
      <c r="BH334" s="42">
        <v>0</v>
      </c>
      <c r="BI334" s="42" t="s">
        <v>357</v>
      </c>
      <c r="BJ334" s="42" t="s">
        <v>358</v>
      </c>
      <c r="BK334" s="57">
        <v>44778</v>
      </c>
      <c r="BL334" s="42" t="s">
        <v>317</v>
      </c>
      <c r="BM334" s="42" t="s">
        <v>317</v>
      </c>
      <c r="BN334" s="42"/>
      <c r="BO334" s="42"/>
      <c r="BP334" s="42" t="s">
        <v>359</v>
      </c>
      <c r="BQ334" s="42" t="s">
        <v>359</v>
      </c>
      <c r="BR334" s="42" t="s">
        <v>359</v>
      </c>
      <c r="BS334" s="42"/>
      <c r="BT334" s="42" t="s">
        <v>360</v>
      </c>
      <c r="BU334" s="42" t="s">
        <v>317</v>
      </c>
      <c r="BV334" s="42" t="s">
        <v>317</v>
      </c>
      <c r="BW334" s="42"/>
      <c r="BX334" s="42"/>
      <c r="BY334" s="42" t="s">
        <v>353</v>
      </c>
      <c r="BZ334" s="42" t="s">
        <v>353</v>
      </c>
      <c r="CA334" s="42"/>
      <c r="CB334" s="42" t="s">
        <v>353</v>
      </c>
      <c r="CC334" s="42"/>
      <c r="CD334" s="42"/>
      <c r="CE334" s="42"/>
      <c r="CF334" s="42"/>
      <c r="CG334" s="26" t="s">
        <v>1600</v>
      </c>
    </row>
    <row r="335" hidden="1" spans="1:85">
      <c r="A335" s="34">
        <v>127</v>
      </c>
      <c r="B335" s="42" t="s">
        <v>1603</v>
      </c>
      <c r="C335" s="46" t="s">
        <v>1604</v>
      </c>
      <c r="D335" s="42" t="s">
        <v>1605</v>
      </c>
      <c r="E335" s="43">
        <v>27.9883</v>
      </c>
      <c r="F335" s="43">
        <v>-12.8389</v>
      </c>
      <c r="G335" s="42" t="s">
        <v>337</v>
      </c>
      <c r="H335" s="37">
        <v>2</v>
      </c>
      <c r="I335" s="42" t="s">
        <v>338</v>
      </c>
      <c r="J335" s="42" t="s">
        <v>864</v>
      </c>
      <c r="K335" s="42" t="s">
        <v>317</v>
      </c>
      <c r="L335" s="42" t="s">
        <v>317</v>
      </c>
      <c r="M335" s="42" t="s">
        <v>317</v>
      </c>
      <c r="N335" s="42" t="s">
        <v>318</v>
      </c>
      <c r="O335" s="42" t="s">
        <v>319</v>
      </c>
      <c r="P335" s="42" t="s">
        <v>319</v>
      </c>
      <c r="Q335" s="42" t="s">
        <v>320</v>
      </c>
      <c r="R335" s="42" t="s">
        <v>320</v>
      </c>
      <c r="S335" s="42" t="s">
        <v>321</v>
      </c>
      <c r="T335" s="42" t="s">
        <v>344</v>
      </c>
      <c r="U335" s="42" t="s">
        <v>323</v>
      </c>
      <c r="V335" s="52">
        <v>70</v>
      </c>
      <c r="W335" s="42" t="s">
        <v>325</v>
      </c>
      <c r="X335" s="42" t="s">
        <v>620</v>
      </c>
      <c r="Y335" s="42" t="s">
        <v>2</v>
      </c>
      <c r="Z335" s="42" t="s">
        <v>2</v>
      </c>
      <c r="AA335" s="42" t="s">
        <v>328</v>
      </c>
      <c r="AB335" s="42" t="s">
        <v>347</v>
      </c>
      <c r="AC335" s="42" t="s">
        <v>348</v>
      </c>
      <c r="AD335" s="42" t="s">
        <v>348</v>
      </c>
      <c r="AE335" s="42" t="s">
        <v>561</v>
      </c>
      <c r="AF335" s="42" t="s">
        <v>561</v>
      </c>
      <c r="AG335" s="42">
        <v>17</v>
      </c>
      <c r="AH335" s="42" t="s">
        <v>368</v>
      </c>
      <c r="AI335" s="42">
        <v>0</v>
      </c>
      <c r="AJ335" s="42" t="s">
        <v>351</v>
      </c>
      <c r="AK335" s="42">
        <v>0</v>
      </c>
      <c r="AL335" s="42">
        <v>600</v>
      </c>
      <c r="AM335" s="42" t="s">
        <v>332</v>
      </c>
      <c r="AN335" s="42" t="s">
        <v>352</v>
      </c>
      <c r="AO335" s="42">
        <v>400</v>
      </c>
      <c r="AP335" s="42" t="s">
        <v>439</v>
      </c>
      <c r="AQ335" s="42">
        <v>1200</v>
      </c>
      <c r="AR335" s="42">
        <v>2</v>
      </c>
      <c r="AS335" s="42">
        <v>600</v>
      </c>
      <c r="AT335" s="42">
        <v>48</v>
      </c>
      <c r="AU335" s="42" t="s">
        <v>327</v>
      </c>
      <c r="AV335" s="42" t="s">
        <v>327</v>
      </c>
      <c r="AW335" s="42" t="s">
        <v>327</v>
      </c>
      <c r="AX335" s="42">
        <v>0</v>
      </c>
      <c r="AY335" s="42" t="s">
        <v>327</v>
      </c>
      <c r="AZ335" s="51">
        <v>39.793</v>
      </c>
      <c r="BA335" s="42">
        <v>0</v>
      </c>
      <c r="BB335" s="42">
        <v>1</v>
      </c>
      <c r="BC335" s="42" t="s">
        <v>525</v>
      </c>
      <c r="BD335" s="49">
        <v>0</v>
      </c>
      <c r="BE335" s="49" t="s">
        <v>1603</v>
      </c>
      <c r="BF335" s="42">
        <v>0</v>
      </c>
      <c r="BG335" s="42"/>
      <c r="BH335" s="42">
        <v>0</v>
      </c>
      <c r="BI335" s="42" t="s">
        <v>357</v>
      </c>
      <c r="BJ335" s="42" t="s">
        <v>358</v>
      </c>
      <c r="BK335" s="57">
        <v>44778</v>
      </c>
      <c r="BL335" s="42" t="s">
        <v>317</v>
      </c>
      <c r="BM335" s="42" t="s">
        <v>317</v>
      </c>
      <c r="BN335" s="42"/>
      <c r="BO335" s="42"/>
      <c r="BP335" s="42" t="s">
        <v>359</v>
      </c>
      <c r="BQ335" s="42" t="s">
        <v>359</v>
      </c>
      <c r="BR335" s="42" t="s">
        <v>359</v>
      </c>
      <c r="BS335" s="42"/>
      <c r="BT335" s="42" t="s">
        <v>360</v>
      </c>
      <c r="BU335" s="42" t="s">
        <v>317</v>
      </c>
      <c r="BV335" s="42" t="s">
        <v>317</v>
      </c>
      <c r="BW335" s="42"/>
      <c r="BX335" s="42"/>
      <c r="BY335" s="42" t="s">
        <v>353</v>
      </c>
      <c r="BZ335" s="42" t="s">
        <v>353</v>
      </c>
      <c r="CA335" s="42"/>
      <c r="CB335" s="42" t="s">
        <v>353</v>
      </c>
      <c r="CC335" s="42"/>
      <c r="CD335" s="42"/>
      <c r="CE335" s="42"/>
      <c r="CF335" s="42"/>
      <c r="CG335" s="26" t="s">
        <v>1604</v>
      </c>
    </row>
    <row r="336" hidden="1" spans="1:85">
      <c r="A336" s="34">
        <v>599</v>
      </c>
      <c r="B336" s="42" t="s">
        <v>1606</v>
      </c>
      <c r="C336" s="46" t="s">
        <v>1607</v>
      </c>
      <c r="D336" s="42" t="s">
        <v>1608</v>
      </c>
      <c r="E336" s="43">
        <v>28.6453</v>
      </c>
      <c r="F336" s="43">
        <v>-13.7712</v>
      </c>
      <c r="G336" s="42" t="s">
        <v>337</v>
      </c>
      <c r="H336" s="37">
        <v>1.8</v>
      </c>
      <c r="I336" s="42" t="s">
        <v>338</v>
      </c>
      <c r="J336" s="42" t="s">
        <v>1167</v>
      </c>
      <c r="K336" s="42" t="s">
        <v>317</v>
      </c>
      <c r="L336" s="42" t="s">
        <v>317</v>
      </c>
      <c r="M336" s="42" t="s">
        <v>317</v>
      </c>
      <c r="N336" s="42" t="s">
        <v>318</v>
      </c>
      <c r="O336" s="42" t="s">
        <v>319</v>
      </c>
      <c r="P336" s="42" t="s">
        <v>319</v>
      </c>
      <c r="Q336" s="42" t="s">
        <v>381</v>
      </c>
      <c r="R336" s="42" t="s">
        <v>320</v>
      </c>
      <c r="S336" s="42" t="s">
        <v>321</v>
      </c>
      <c r="T336" s="42" t="s">
        <v>344</v>
      </c>
      <c r="U336" s="42" t="s">
        <v>323</v>
      </c>
      <c r="V336" s="52">
        <v>60</v>
      </c>
      <c r="W336" s="42" t="s">
        <v>325</v>
      </c>
      <c r="X336" s="42" t="s">
        <v>345</v>
      </c>
      <c r="Y336" s="42" t="s">
        <v>2</v>
      </c>
      <c r="Z336" s="42" t="s">
        <v>2</v>
      </c>
      <c r="AA336" s="42" t="s">
        <v>328</v>
      </c>
      <c r="AB336" s="42" t="s">
        <v>347</v>
      </c>
      <c r="AC336" s="42" t="s">
        <v>348</v>
      </c>
      <c r="AD336" s="42" t="s">
        <v>348</v>
      </c>
      <c r="AE336" s="42" t="s">
        <v>367</v>
      </c>
      <c r="AF336" s="42" t="s">
        <v>367</v>
      </c>
      <c r="AG336" s="42">
        <v>15</v>
      </c>
      <c r="AH336" s="42" t="s">
        <v>368</v>
      </c>
      <c r="AI336" s="42" t="s">
        <v>415</v>
      </c>
      <c r="AJ336" s="42" t="s">
        <v>370</v>
      </c>
      <c r="AK336" s="42">
        <v>0</v>
      </c>
      <c r="AL336" s="42">
        <v>700</v>
      </c>
      <c r="AM336" s="42" t="s">
        <v>408</v>
      </c>
      <c r="AN336" s="42" t="s">
        <v>409</v>
      </c>
      <c r="AO336" s="42">
        <v>300</v>
      </c>
      <c r="AP336" s="42" t="s">
        <v>524</v>
      </c>
      <c r="AQ336" s="42">
        <v>600</v>
      </c>
      <c r="AR336" s="42">
        <v>2</v>
      </c>
      <c r="AS336" s="42">
        <v>600</v>
      </c>
      <c r="AT336" s="42">
        <v>24</v>
      </c>
      <c r="AU336" s="42" t="s">
        <v>327</v>
      </c>
      <c r="AV336" s="42" t="s">
        <v>327</v>
      </c>
      <c r="AW336" s="42" t="s">
        <v>327</v>
      </c>
      <c r="AX336" s="42">
        <v>0</v>
      </c>
      <c r="AY336" s="42" t="s">
        <v>327</v>
      </c>
      <c r="AZ336" s="51">
        <v>32.4</v>
      </c>
      <c r="BA336" s="42">
        <v>0</v>
      </c>
      <c r="BB336" s="42">
        <v>1</v>
      </c>
      <c r="BC336" s="42" t="s">
        <v>525</v>
      </c>
      <c r="BD336" s="49">
        <v>0</v>
      </c>
      <c r="BE336" s="49" t="s">
        <v>1606</v>
      </c>
      <c r="BF336" s="42" t="s">
        <v>356</v>
      </c>
      <c r="BG336" s="42"/>
      <c r="BH336" s="42">
        <v>0</v>
      </c>
      <c r="BI336" s="42" t="s">
        <v>357</v>
      </c>
      <c r="BJ336" s="42" t="s">
        <v>358</v>
      </c>
      <c r="BK336" s="57">
        <v>44778</v>
      </c>
      <c r="BL336" s="42" t="s">
        <v>317</v>
      </c>
      <c r="BM336" s="42" t="s">
        <v>317</v>
      </c>
      <c r="BN336" s="42"/>
      <c r="BO336" s="42"/>
      <c r="BP336" s="42" t="s">
        <v>359</v>
      </c>
      <c r="BQ336" s="42" t="s">
        <v>359</v>
      </c>
      <c r="BR336" s="42" t="s">
        <v>359</v>
      </c>
      <c r="BS336" s="42"/>
      <c r="BT336" s="42" t="s">
        <v>360</v>
      </c>
      <c r="BU336" s="42" t="s">
        <v>317</v>
      </c>
      <c r="BV336" s="42" t="s">
        <v>317</v>
      </c>
      <c r="BW336" s="42"/>
      <c r="BX336" s="42"/>
      <c r="BY336" s="42" t="s">
        <v>353</v>
      </c>
      <c r="BZ336" s="42" t="s">
        <v>353</v>
      </c>
      <c r="CA336" s="42"/>
      <c r="CB336" s="42" t="s">
        <v>353</v>
      </c>
      <c r="CC336" s="42"/>
      <c r="CD336" s="42"/>
      <c r="CE336" s="42"/>
      <c r="CF336" s="42"/>
      <c r="CG336" s="26" t="s">
        <v>1607</v>
      </c>
    </row>
    <row r="337" hidden="1" spans="1:85">
      <c r="A337" s="34">
        <v>359</v>
      </c>
      <c r="B337" s="42" t="s">
        <v>1609</v>
      </c>
      <c r="C337" s="46" t="s">
        <v>1610</v>
      </c>
      <c r="D337" s="42" t="s">
        <v>1611</v>
      </c>
      <c r="E337" s="43">
        <v>28.4687</v>
      </c>
      <c r="F337" s="43">
        <v>-13.0699</v>
      </c>
      <c r="G337" s="42" t="s">
        <v>337</v>
      </c>
      <c r="H337" s="37">
        <v>2</v>
      </c>
      <c r="I337" s="42" t="s">
        <v>338</v>
      </c>
      <c r="J337" s="42" t="s">
        <v>581</v>
      </c>
      <c r="K337" s="42" t="s">
        <v>317</v>
      </c>
      <c r="L337" s="42" t="s">
        <v>317</v>
      </c>
      <c r="M337" s="42" t="s">
        <v>317</v>
      </c>
      <c r="N337" s="42" t="s">
        <v>402</v>
      </c>
      <c r="O337" s="42" t="s">
        <v>319</v>
      </c>
      <c r="P337" s="42" t="s">
        <v>319</v>
      </c>
      <c r="Q337" s="42" t="s">
        <v>390</v>
      </c>
      <c r="R337" s="42" t="s">
        <v>381</v>
      </c>
      <c r="S337" s="42" t="s">
        <v>321</v>
      </c>
      <c r="T337" s="42" t="s">
        <v>344</v>
      </c>
      <c r="U337" s="42" t="s">
        <v>323</v>
      </c>
      <c r="V337" s="52">
        <v>60</v>
      </c>
      <c r="W337" s="42" t="s">
        <v>366</v>
      </c>
      <c r="X337" s="42" t="s">
        <v>546</v>
      </c>
      <c r="Y337" s="42" t="s">
        <v>2</v>
      </c>
      <c r="Z337" s="42" t="s">
        <v>2</v>
      </c>
      <c r="AA337" s="42" t="s">
        <v>328</v>
      </c>
      <c r="AB337" s="42" t="s">
        <v>347</v>
      </c>
      <c r="AC337" s="42" t="s">
        <v>348</v>
      </c>
      <c r="AD337" s="42" t="s">
        <v>348</v>
      </c>
      <c r="AE337" s="42" t="s">
        <v>368</v>
      </c>
      <c r="AF337" s="42" t="s">
        <v>368</v>
      </c>
      <c r="AG337" s="42">
        <v>16</v>
      </c>
      <c r="AH337" s="42" t="s">
        <v>368</v>
      </c>
      <c r="AI337" s="42" t="s">
        <v>369</v>
      </c>
      <c r="AJ337" s="42" t="s">
        <v>370</v>
      </c>
      <c r="AK337" s="42">
        <v>0</v>
      </c>
      <c r="AL337" s="42">
        <v>600</v>
      </c>
      <c r="AM337" s="42" t="s">
        <v>332</v>
      </c>
      <c r="AN337" s="42" t="s">
        <v>352</v>
      </c>
      <c r="AO337" s="42">
        <v>400</v>
      </c>
      <c r="AP337" s="42" t="s">
        <v>439</v>
      </c>
      <c r="AQ337" s="42">
        <v>1200</v>
      </c>
      <c r="AR337" s="42">
        <v>2</v>
      </c>
      <c r="AS337" s="42">
        <v>600</v>
      </c>
      <c r="AT337" s="42">
        <v>48</v>
      </c>
      <c r="AU337" s="42" t="s">
        <v>385</v>
      </c>
      <c r="AV337" s="42" t="s">
        <v>385</v>
      </c>
      <c r="AW337" s="42">
        <v>18000</v>
      </c>
      <c r="AX337" s="42">
        <v>18000</v>
      </c>
      <c r="AY337" s="42">
        <v>2</v>
      </c>
      <c r="AZ337" s="51">
        <v>42</v>
      </c>
      <c r="BA337" s="42">
        <v>0</v>
      </c>
      <c r="BB337" s="42">
        <v>2</v>
      </c>
      <c r="BC337" s="42" t="s">
        <v>375</v>
      </c>
      <c r="BD337" s="49" t="s">
        <v>1612</v>
      </c>
      <c r="BE337" s="49" t="s">
        <v>1609</v>
      </c>
      <c r="BF337" s="42">
        <v>0</v>
      </c>
      <c r="BG337" s="42"/>
      <c r="BH337" s="42">
        <v>0</v>
      </c>
      <c r="BI337" s="42" t="s">
        <v>357</v>
      </c>
      <c r="BJ337" s="42" t="s">
        <v>358</v>
      </c>
      <c r="BK337" s="57">
        <v>44778</v>
      </c>
      <c r="BL337" s="42" t="s">
        <v>317</v>
      </c>
      <c r="BM337" s="42" t="s">
        <v>317</v>
      </c>
      <c r="BN337" s="42"/>
      <c r="BO337" s="42"/>
      <c r="BP337" s="42" t="s">
        <v>359</v>
      </c>
      <c r="BQ337" s="42" t="s">
        <v>359</v>
      </c>
      <c r="BR337" s="42" t="s">
        <v>359</v>
      </c>
      <c r="BS337" s="42"/>
      <c r="BT337" s="42" t="s">
        <v>360</v>
      </c>
      <c r="BU337" s="42" t="s">
        <v>317</v>
      </c>
      <c r="BV337" s="42" t="s">
        <v>317</v>
      </c>
      <c r="BW337" s="42"/>
      <c r="BX337" s="42"/>
      <c r="BY337" s="42" t="s">
        <v>353</v>
      </c>
      <c r="BZ337" s="42" t="s">
        <v>353</v>
      </c>
      <c r="CA337" s="42"/>
      <c r="CB337" s="42" t="s">
        <v>353</v>
      </c>
      <c r="CC337" s="42"/>
      <c r="CD337" s="42"/>
      <c r="CE337" s="42"/>
      <c r="CF337" s="42"/>
      <c r="CG337" s="26" t="s">
        <v>1610</v>
      </c>
    </row>
    <row r="338" hidden="1" spans="1:85">
      <c r="A338" s="39">
        <v>766</v>
      </c>
      <c r="B338" s="42" t="s">
        <v>1613</v>
      </c>
      <c r="C338" s="46" t="s">
        <v>1614</v>
      </c>
      <c r="D338" s="42" t="s">
        <v>1615</v>
      </c>
      <c r="E338" s="43">
        <v>27.2209</v>
      </c>
      <c r="F338" s="43">
        <v>-12.3495</v>
      </c>
      <c r="G338" s="42" t="s">
        <v>337</v>
      </c>
      <c r="H338" s="37">
        <v>1.8</v>
      </c>
      <c r="I338" s="42" t="s">
        <v>338</v>
      </c>
      <c r="J338" s="42" t="s">
        <v>1125</v>
      </c>
      <c r="K338" s="42" t="s">
        <v>317</v>
      </c>
      <c r="L338" s="42" t="s">
        <v>317</v>
      </c>
      <c r="M338" s="42" t="s">
        <v>317</v>
      </c>
      <c r="N338" s="42" t="s">
        <v>318</v>
      </c>
      <c r="O338" s="42" t="s">
        <v>319</v>
      </c>
      <c r="P338" s="42" t="s">
        <v>319</v>
      </c>
      <c r="Q338" s="42" t="s">
        <v>381</v>
      </c>
      <c r="R338" s="42" t="s">
        <v>320</v>
      </c>
      <c r="S338" s="42" t="s">
        <v>321</v>
      </c>
      <c r="T338" s="42" t="s">
        <v>782</v>
      </c>
      <c r="U338" s="42" t="s">
        <v>323</v>
      </c>
      <c r="V338" s="52">
        <v>60</v>
      </c>
      <c r="W338" s="42" t="s">
        <v>325</v>
      </c>
      <c r="X338" s="42" t="s">
        <v>620</v>
      </c>
      <c r="Y338" s="42" t="s">
        <v>2</v>
      </c>
      <c r="Z338" s="42" t="s">
        <v>2</v>
      </c>
      <c r="AA338" s="42" t="s">
        <v>328</v>
      </c>
      <c r="AB338" s="42" t="s">
        <v>347</v>
      </c>
      <c r="AC338" s="42" t="s">
        <v>225</v>
      </c>
      <c r="AD338" s="42" t="s">
        <v>225</v>
      </c>
      <c r="AE338" s="42" t="s">
        <v>349</v>
      </c>
      <c r="AF338" s="42" t="s">
        <v>349</v>
      </c>
      <c r="AG338" s="42">
        <v>15</v>
      </c>
      <c r="AH338" s="42" t="s">
        <v>1496</v>
      </c>
      <c r="AI338" s="42" t="s">
        <v>1497</v>
      </c>
      <c r="AJ338" s="42" t="s">
        <v>1443</v>
      </c>
      <c r="AK338" s="42">
        <v>0</v>
      </c>
      <c r="AL338" s="42">
        <v>600</v>
      </c>
      <c r="AM338" s="42" t="s">
        <v>1616</v>
      </c>
      <c r="AN338" s="42" t="s">
        <v>1617</v>
      </c>
      <c r="AO338" s="42">
        <v>0</v>
      </c>
      <c r="AP338" s="42" t="s">
        <v>1320</v>
      </c>
      <c r="AQ338" s="42">
        <v>1500</v>
      </c>
      <c r="AR338" s="42">
        <v>2</v>
      </c>
      <c r="AS338" s="42">
        <v>1500</v>
      </c>
      <c r="AT338" s="42">
        <v>24</v>
      </c>
      <c r="AU338" s="42" t="s">
        <v>327</v>
      </c>
      <c r="AV338" s="42" t="s">
        <v>327</v>
      </c>
      <c r="AW338" s="42" t="s">
        <v>327</v>
      </c>
      <c r="AX338" s="42">
        <v>0</v>
      </c>
      <c r="AY338" s="42" t="s">
        <v>327</v>
      </c>
      <c r="AZ338" s="51">
        <v>53.043</v>
      </c>
      <c r="BA338" s="42">
        <v>0</v>
      </c>
      <c r="BB338" s="42">
        <v>1</v>
      </c>
      <c r="BC338" s="42" t="s">
        <v>525</v>
      </c>
      <c r="BD338" s="49">
        <v>0</v>
      </c>
      <c r="BE338" s="49" t="s">
        <v>1613</v>
      </c>
      <c r="BF338" s="42">
        <v>0</v>
      </c>
      <c r="BG338" s="42"/>
      <c r="BH338" s="42">
        <v>0</v>
      </c>
      <c r="BI338" s="42" t="s">
        <v>357</v>
      </c>
      <c r="BJ338" s="42" t="s">
        <v>358</v>
      </c>
      <c r="BK338" s="57">
        <v>44778</v>
      </c>
      <c r="BL338" s="42" t="s">
        <v>317</v>
      </c>
      <c r="BM338" s="42" t="s">
        <v>317</v>
      </c>
      <c r="BN338" s="42"/>
      <c r="BO338" s="42"/>
      <c r="BP338" s="42" t="s">
        <v>359</v>
      </c>
      <c r="BQ338" s="42" t="s">
        <v>359</v>
      </c>
      <c r="BR338" s="42" t="s">
        <v>359</v>
      </c>
      <c r="BS338" s="42"/>
      <c r="BT338" s="42" t="s">
        <v>360</v>
      </c>
      <c r="BU338" s="42" t="s">
        <v>317</v>
      </c>
      <c r="BV338" s="42" t="s">
        <v>317</v>
      </c>
      <c r="BW338" s="42"/>
      <c r="BX338" s="42"/>
      <c r="BY338" s="42" t="s">
        <v>353</v>
      </c>
      <c r="BZ338" s="42" t="s">
        <v>353</v>
      </c>
      <c r="CA338" s="42"/>
      <c r="CB338" s="42" t="s">
        <v>353</v>
      </c>
      <c r="CC338" s="42"/>
      <c r="CD338" s="42"/>
      <c r="CE338" s="42"/>
      <c r="CF338" s="42"/>
      <c r="CG338" s="26" t="s">
        <v>1614</v>
      </c>
    </row>
    <row r="339" hidden="1" spans="1:85">
      <c r="A339" s="39">
        <v>510</v>
      </c>
      <c r="B339" s="42" t="s">
        <v>1618</v>
      </c>
      <c r="C339" s="46" t="s">
        <v>1619</v>
      </c>
      <c r="D339" s="42" t="s">
        <v>1620</v>
      </c>
      <c r="E339" s="43">
        <v>28.5357</v>
      </c>
      <c r="F339" s="43">
        <v>-13.1271</v>
      </c>
      <c r="G339" s="42" t="s">
        <v>337</v>
      </c>
      <c r="H339" s="37">
        <v>2.5</v>
      </c>
      <c r="I339" s="42" t="s">
        <v>338</v>
      </c>
      <c r="J339" s="42" t="s">
        <v>1151</v>
      </c>
      <c r="K339" s="42" t="s">
        <v>317</v>
      </c>
      <c r="L339" s="42" t="s">
        <v>317</v>
      </c>
      <c r="M339" s="42" t="s">
        <v>317</v>
      </c>
      <c r="N339" s="42" t="s">
        <v>318</v>
      </c>
      <c r="O339" s="42" t="s">
        <v>319</v>
      </c>
      <c r="P339" s="42" t="s">
        <v>319</v>
      </c>
      <c r="Q339" s="42" t="s">
        <v>390</v>
      </c>
      <c r="R339" s="42" t="s">
        <v>381</v>
      </c>
      <c r="S339" s="42" t="s">
        <v>321</v>
      </c>
      <c r="T339" s="42" t="s">
        <v>344</v>
      </c>
      <c r="U339" s="42" t="s">
        <v>323</v>
      </c>
      <c r="V339" s="52">
        <v>60</v>
      </c>
      <c r="W339" s="42" t="s">
        <v>325</v>
      </c>
      <c r="X339" s="42" t="s">
        <v>345</v>
      </c>
      <c r="Y339" s="42" t="s">
        <v>2</v>
      </c>
      <c r="Z339" s="42" t="s">
        <v>2</v>
      </c>
      <c r="AA339" s="42" t="s">
        <v>328</v>
      </c>
      <c r="AB339" s="42" t="s">
        <v>347</v>
      </c>
      <c r="AC339" s="42" t="s">
        <v>348</v>
      </c>
      <c r="AD339" s="42" t="s">
        <v>348</v>
      </c>
      <c r="AE339" s="42" t="s">
        <v>382</v>
      </c>
      <c r="AF339" s="42" t="s">
        <v>382</v>
      </c>
      <c r="AG339" s="42">
        <v>20</v>
      </c>
      <c r="AH339" s="42" t="s">
        <v>350</v>
      </c>
      <c r="AI339" s="42">
        <v>0</v>
      </c>
      <c r="AJ339" s="42" t="s">
        <v>351</v>
      </c>
      <c r="AK339" s="42">
        <v>0</v>
      </c>
      <c r="AL339" s="42">
        <v>600</v>
      </c>
      <c r="AM339" s="42" t="s">
        <v>327</v>
      </c>
      <c r="AN339" s="42" t="s">
        <v>327</v>
      </c>
      <c r="AO339" s="42">
        <v>0</v>
      </c>
      <c r="AP339" s="42" t="s">
        <v>384</v>
      </c>
      <c r="AQ339" s="42">
        <v>600</v>
      </c>
      <c r="AR339" s="42">
        <v>2</v>
      </c>
      <c r="AS339" s="42">
        <v>600</v>
      </c>
      <c r="AT339" s="42">
        <v>24</v>
      </c>
      <c r="AU339" s="42" t="s">
        <v>327</v>
      </c>
      <c r="AV339" s="42" t="s">
        <v>327</v>
      </c>
      <c r="AW339" s="42" t="s">
        <v>327</v>
      </c>
      <c r="AX339" s="42">
        <v>0</v>
      </c>
      <c r="AY339" s="42" t="s">
        <v>327</v>
      </c>
      <c r="AZ339" s="51">
        <v>34.5</v>
      </c>
      <c r="BA339" s="42">
        <v>0</v>
      </c>
      <c r="BB339" s="42">
        <v>1</v>
      </c>
      <c r="BC339" s="42" t="s">
        <v>525</v>
      </c>
      <c r="BD339" s="49">
        <v>0</v>
      </c>
      <c r="BE339" s="49" t="s">
        <v>1618</v>
      </c>
      <c r="BF339" s="42">
        <v>0</v>
      </c>
      <c r="BG339" s="42"/>
      <c r="BH339" s="42">
        <v>0</v>
      </c>
      <c r="BI339" s="42" t="s">
        <v>357</v>
      </c>
      <c r="BJ339" s="42" t="s">
        <v>358</v>
      </c>
      <c r="BK339" s="57">
        <v>44778</v>
      </c>
      <c r="BL339" s="42" t="s">
        <v>317</v>
      </c>
      <c r="BM339" s="42" t="s">
        <v>317</v>
      </c>
      <c r="BN339" s="42"/>
      <c r="BO339" s="42"/>
      <c r="BP339" s="42" t="s">
        <v>359</v>
      </c>
      <c r="BQ339" s="42" t="s">
        <v>359</v>
      </c>
      <c r="BR339" s="42" t="s">
        <v>359</v>
      </c>
      <c r="BS339" s="42"/>
      <c r="BT339" s="42" t="s">
        <v>360</v>
      </c>
      <c r="BU339" s="42" t="s">
        <v>317</v>
      </c>
      <c r="BV339" s="42" t="s">
        <v>317</v>
      </c>
      <c r="BW339" s="42"/>
      <c r="BX339" s="42"/>
      <c r="BY339" s="42" t="s">
        <v>353</v>
      </c>
      <c r="BZ339" s="42" t="s">
        <v>353</v>
      </c>
      <c r="CA339" s="42"/>
      <c r="CB339" s="42" t="s">
        <v>353</v>
      </c>
      <c r="CC339" s="42"/>
      <c r="CD339" s="42"/>
      <c r="CE339" s="42"/>
      <c r="CF339" s="42"/>
      <c r="CG339" s="26" t="s">
        <v>1619</v>
      </c>
    </row>
    <row r="340" hidden="1" spans="1:85">
      <c r="A340" s="39">
        <v>784</v>
      </c>
      <c r="B340" s="42" t="s">
        <v>1621</v>
      </c>
      <c r="C340" s="46" t="s">
        <v>1622</v>
      </c>
      <c r="D340" s="42" t="s">
        <v>1623</v>
      </c>
      <c r="E340" s="43">
        <v>27.7535</v>
      </c>
      <c r="F340" s="43">
        <v>-12.3012</v>
      </c>
      <c r="G340" s="42" t="s">
        <v>337</v>
      </c>
      <c r="H340" s="37">
        <v>1.5</v>
      </c>
      <c r="I340" s="42" t="s">
        <v>338</v>
      </c>
      <c r="J340" s="42" t="s">
        <v>1096</v>
      </c>
      <c r="K340" s="42" t="s">
        <v>317</v>
      </c>
      <c r="L340" s="42" t="s">
        <v>317</v>
      </c>
      <c r="M340" s="42" t="s">
        <v>317</v>
      </c>
      <c r="N340" s="42" t="s">
        <v>402</v>
      </c>
      <c r="O340" s="42" t="s">
        <v>319</v>
      </c>
      <c r="P340" s="42" t="s">
        <v>319</v>
      </c>
      <c r="Q340" s="42"/>
      <c r="R340" s="42" t="s">
        <v>320</v>
      </c>
      <c r="S340" s="42" t="s">
        <v>321</v>
      </c>
      <c r="T340" s="42" t="s">
        <v>344</v>
      </c>
      <c r="U340" s="42" t="s">
        <v>323</v>
      </c>
      <c r="V340" s="52">
        <v>60</v>
      </c>
      <c r="W340" s="42" t="s">
        <v>325</v>
      </c>
      <c r="X340" s="42" t="s">
        <v>801</v>
      </c>
      <c r="Y340" s="42" t="s">
        <v>2</v>
      </c>
      <c r="Z340" s="42" t="s">
        <v>2</v>
      </c>
      <c r="AA340" s="42" t="s">
        <v>328</v>
      </c>
      <c r="AB340" s="42" t="s">
        <v>347</v>
      </c>
      <c r="AC340" s="42" t="s">
        <v>225</v>
      </c>
      <c r="AD340" s="42" t="s">
        <v>225</v>
      </c>
      <c r="AE340" s="42" t="s">
        <v>476</v>
      </c>
      <c r="AF340" s="42" t="s">
        <v>476</v>
      </c>
      <c r="AG340" s="42">
        <v>20</v>
      </c>
      <c r="AH340" s="42" t="s">
        <v>368</v>
      </c>
      <c r="AI340" s="42">
        <v>0</v>
      </c>
      <c r="AJ340" s="42" t="s">
        <v>351</v>
      </c>
      <c r="AK340" s="42">
        <v>0</v>
      </c>
      <c r="AL340" s="42">
        <v>400</v>
      </c>
      <c r="AM340" s="42" t="s">
        <v>408</v>
      </c>
      <c r="AN340" s="42" t="s">
        <v>409</v>
      </c>
      <c r="AO340" s="42">
        <v>300</v>
      </c>
      <c r="AP340" s="42" t="s">
        <v>802</v>
      </c>
      <c r="AQ340" s="42">
        <v>600</v>
      </c>
      <c r="AR340" s="42">
        <v>2</v>
      </c>
      <c r="AS340" s="42">
        <v>600</v>
      </c>
      <c r="AT340" s="42">
        <v>24</v>
      </c>
      <c r="AU340" s="42" t="s">
        <v>327</v>
      </c>
      <c r="AV340" s="42" t="s">
        <v>327</v>
      </c>
      <c r="AW340" s="42" t="s">
        <v>327</v>
      </c>
      <c r="AX340" s="42">
        <v>0</v>
      </c>
      <c r="AY340" s="42" t="s">
        <v>327</v>
      </c>
      <c r="AZ340" s="51">
        <v>72</v>
      </c>
      <c r="BA340" s="42">
        <v>0</v>
      </c>
      <c r="BB340" s="42">
        <v>2</v>
      </c>
      <c r="BC340" s="42" t="s">
        <v>375</v>
      </c>
      <c r="BD340" s="49" t="s">
        <v>1624</v>
      </c>
      <c r="BE340" s="49" t="s">
        <v>1621</v>
      </c>
      <c r="BF340" s="42">
        <v>0</v>
      </c>
      <c r="BG340" s="42"/>
      <c r="BH340" s="42">
        <v>0</v>
      </c>
      <c r="BI340" s="42" t="s">
        <v>357</v>
      </c>
      <c r="BJ340" s="42" t="s">
        <v>358</v>
      </c>
      <c r="BK340" s="57">
        <v>44778</v>
      </c>
      <c r="BL340" s="42" t="s">
        <v>317</v>
      </c>
      <c r="BM340" s="42" t="s">
        <v>317</v>
      </c>
      <c r="BN340" s="42"/>
      <c r="BO340" s="42"/>
      <c r="BP340" s="42" t="s">
        <v>359</v>
      </c>
      <c r="BQ340" s="42" t="s">
        <v>359</v>
      </c>
      <c r="BR340" s="42" t="s">
        <v>359</v>
      </c>
      <c r="BS340" s="42"/>
      <c r="BT340" s="42" t="s">
        <v>360</v>
      </c>
      <c r="BU340" s="42" t="s">
        <v>317</v>
      </c>
      <c r="BV340" s="42" t="s">
        <v>317</v>
      </c>
      <c r="BW340" s="42"/>
      <c r="BX340" s="42"/>
      <c r="BY340" s="42" t="s">
        <v>353</v>
      </c>
      <c r="BZ340" s="42" t="s">
        <v>353</v>
      </c>
      <c r="CA340" s="42"/>
      <c r="CB340" s="42" t="s">
        <v>353</v>
      </c>
      <c r="CC340" s="42"/>
      <c r="CD340" s="42"/>
      <c r="CE340" s="42"/>
      <c r="CF340" s="42"/>
      <c r="CG340" s="26" t="s">
        <v>1622</v>
      </c>
    </row>
    <row r="341" hidden="1" spans="1:85">
      <c r="A341" s="39">
        <v>1376</v>
      </c>
      <c r="B341" s="42" t="s">
        <v>1625</v>
      </c>
      <c r="C341" s="46" t="s">
        <v>1626</v>
      </c>
      <c r="D341" s="42" t="s">
        <v>1627</v>
      </c>
      <c r="E341" s="43">
        <v>28.0008</v>
      </c>
      <c r="F341" s="43">
        <v>-12.6186</v>
      </c>
      <c r="G341" s="42" t="s">
        <v>337</v>
      </c>
      <c r="H341" s="37">
        <v>2.5</v>
      </c>
      <c r="I341" s="42" t="s">
        <v>338</v>
      </c>
      <c r="J341" s="42" t="s">
        <v>864</v>
      </c>
      <c r="K341" s="42" t="s">
        <v>317</v>
      </c>
      <c r="L341" s="42" t="s">
        <v>317</v>
      </c>
      <c r="M341" s="42" t="s">
        <v>317</v>
      </c>
      <c r="N341" s="42" t="s">
        <v>318</v>
      </c>
      <c r="O341" s="42" t="s">
        <v>319</v>
      </c>
      <c r="P341" s="42" t="s">
        <v>319</v>
      </c>
      <c r="Q341" s="42"/>
      <c r="R341" s="42" t="s">
        <v>320</v>
      </c>
      <c r="S341" s="42" t="s">
        <v>321</v>
      </c>
      <c r="T341" s="42" t="s">
        <v>344</v>
      </c>
      <c r="U341" s="42" t="s">
        <v>323</v>
      </c>
      <c r="V341" s="52">
        <v>50</v>
      </c>
      <c r="W341" s="42" t="s">
        <v>325</v>
      </c>
      <c r="X341" s="42" t="s">
        <v>801</v>
      </c>
      <c r="Y341" s="42" t="s">
        <v>2</v>
      </c>
      <c r="Z341" s="42" t="s">
        <v>2</v>
      </c>
      <c r="AA341" s="42" t="s">
        <v>328</v>
      </c>
      <c r="AB341" s="42" t="s">
        <v>347</v>
      </c>
      <c r="AC341" s="42" t="s">
        <v>225</v>
      </c>
      <c r="AD341" s="42" t="s">
        <v>225</v>
      </c>
      <c r="AE341" s="42" t="s">
        <v>654</v>
      </c>
      <c r="AF341" s="42" t="s">
        <v>655</v>
      </c>
      <c r="AG341" s="42">
        <v>20</v>
      </c>
      <c r="AH341" s="42" t="s">
        <v>350</v>
      </c>
      <c r="AI341" s="42">
        <v>0</v>
      </c>
      <c r="AJ341" s="42" t="s">
        <v>351</v>
      </c>
      <c r="AK341" s="42">
        <v>0</v>
      </c>
      <c r="AL341" s="42">
        <v>400</v>
      </c>
      <c r="AM341" s="42" t="s">
        <v>332</v>
      </c>
      <c r="AN341" s="42" t="s">
        <v>352</v>
      </c>
      <c r="AO341" s="42">
        <v>400</v>
      </c>
      <c r="AP341" s="42" t="s">
        <v>439</v>
      </c>
      <c r="AQ341" s="42">
        <v>600</v>
      </c>
      <c r="AR341" s="42">
        <v>2</v>
      </c>
      <c r="AS341" s="42">
        <v>600</v>
      </c>
      <c r="AT341" s="42">
        <v>24</v>
      </c>
      <c r="AU341" s="42" t="s">
        <v>327</v>
      </c>
      <c r="AV341" s="42" t="s">
        <v>327</v>
      </c>
      <c r="AW341" s="42" t="s">
        <v>327</v>
      </c>
      <c r="AX341" s="42">
        <v>0</v>
      </c>
      <c r="AY341" s="42" t="s">
        <v>327</v>
      </c>
      <c r="AZ341" s="51">
        <v>30.5</v>
      </c>
      <c r="BA341" s="42">
        <v>0</v>
      </c>
      <c r="BB341" s="42">
        <v>1</v>
      </c>
      <c r="BC341" s="42" t="s">
        <v>525</v>
      </c>
      <c r="BD341" s="49">
        <v>0</v>
      </c>
      <c r="BE341" s="49" t="s">
        <v>1625</v>
      </c>
      <c r="BF341" s="42">
        <v>0</v>
      </c>
      <c r="BG341" s="42"/>
      <c r="BH341" s="42">
        <v>0</v>
      </c>
      <c r="BI341" s="42" t="s">
        <v>357</v>
      </c>
      <c r="BJ341" s="42" t="s">
        <v>358</v>
      </c>
      <c r="BK341" s="57">
        <v>44778</v>
      </c>
      <c r="BL341" s="42" t="s">
        <v>317</v>
      </c>
      <c r="BM341" s="42" t="s">
        <v>317</v>
      </c>
      <c r="BN341" s="42"/>
      <c r="BO341" s="42"/>
      <c r="BP341" s="42" t="s">
        <v>359</v>
      </c>
      <c r="BQ341" s="42" t="s">
        <v>359</v>
      </c>
      <c r="BR341" s="42" t="s">
        <v>359</v>
      </c>
      <c r="BS341" s="42"/>
      <c r="BT341" s="42" t="s">
        <v>360</v>
      </c>
      <c r="BU341" s="42" t="s">
        <v>317</v>
      </c>
      <c r="BV341" s="42" t="s">
        <v>317</v>
      </c>
      <c r="BW341" s="42"/>
      <c r="BX341" s="42"/>
      <c r="BY341" s="42" t="s">
        <v>353</v>
      </c>
      <c r="BZ341" s="42" t="s">
        <v>353</v>
      </c>
      <c r="CA341" s="42"/>
      <c r="CB341" s="42" t="s">
        <v>353</v>
      </c>
      <c r="CC341" s="42"/>
      <c r="CD341" s="42"/>
      <c r="CE341" s="42"/>
      <c r="CF341" s="42"/>
      <c r="CG341" s="26" t="s">
        <v>1626</v>
      </c>
    </row>
    <row r="342" hidden="1" spans="1:85">
      <c r="A342" s="39">
        <v>1462</v>
      </c>
      <c r="B342" s="42" t="s">
        <v>1628</v>
      </c>
      <c r="C342" s="46" t="s">
        <v>1629</v>
      </c>
      <c r="D342" s="42" t="s">
        <v>1630</v>
      </c>
      <c r="E342" s="43">
        <v>28.2616</v>
      </c>
      <c r="F342" s="43">
        <v>-13.4068</v>
      </c>
      <c r="G342" s="42" t="s">
        <v>337</v>
      </c>
      <c r="H342" s="37">
        <v>1.8</v>
      </c>
      <c r="I342" s="42" t="s">
        <v>338</v>
      </c>
      <c r="J342" s="42" t="s">
        <v>1167</v>
      </c>
      <c r="K342" s="42" t="s">
        <v>317</v>
      </c>
      <c r="L342" s="42" t="s">
        <v>317</v>
      </c>
      <c r="M342" s="42" t="s">
        <v>317</v>
      </c>
      <c r="N342" s="42" t="s">
        <v>318</v>
      </c>
      <c r="O342" s="42" t="s">
        <v>319</v>
      </c>
      <c r="P342" s="42" t="s">
        <v>319</v>
      </c>
      <c r="Q342" s="42" t="s">
        <v>390</v>
      </c>
      <c r="R342" s="42" t="s">
        <v>390</v>
      </c>
      <c r="S342" s="42" t="s">
        <v>321</v>
      </c>
      <c r="T342" s="42" t="s">
        <v>344</v>
      </c>
      <c r="U342" s="42" t="s">
        <v>323</v>
      </c>
      <c r="V342" s="52">
        <v>36</v>
      </c>
      <c r="W342" s="42" t="s">
        <v>325</v>
      </c>
      <c r="X342" s="42" t="s">
        <v>546</v>
      </c>
      <c r="Y342" s="42" t="s">
        <v>2</v>
      </c>
      <c r="Z342" s="42" t="s">
        <v>2</v>
      </c>
      <c r="AA342" s="42" t="s">
        <v>328</v>
      </c>
      <c r="AB342" s="42" t="s">
        <v>347</v>
      </c>
      <c r="AC342" s="42" t="s">
        <v>348</v>
      </c>
      <c r="AD342" s="42" t="s">
        <v>348</v>
      </c>
      <c r="AE342" s="42" t="s">
        <v>367</v>
      </c>
      <c r="AF342" s="42" t="s">
        <v>367</v>
      </c>
      <c r="AG342" s="42">
        <v>15</v>
      </c>
      <c r="AH342" s="42" t="s">
        <v>368</v>
      </c>
      <c r="AI342" s="42" t="s">
        <v>369</v>
      </c>
      <c r="AJ342" s="42" t="s">
        <v>370</v>
      </c>
      <c r="AK342" s="42">
        <v>0</v>
      </c>
      <c r="AL342" s="42">
        <v>1000</v>
      </c>
      <c r="AM342" s="42" t="s">
        <v>332</v>
      </c>
      <c r="AN342" s="42" t="s">
        <v>404</v>
      </c>
      <c r="AO342" s="42">
        <v>400</v>
      </c>
      <c r="AP342" s="42" t="s">
        <v>439</v>
      </c>
      <c r="AQ342" s="42">
        <v>1200</v>
      </c>
      <c r="AR342" s="42">
        <v>2</v>
      </c>
      <c r="AS342" s="42">
        <v>600</v>
      </c>
      <c r="AT342" s="42">
        <v>48</v>
      </c>
      <c r="AU342" s="42" t="s">
        <v>327</v>
      </c>
      <c r="AV342" s="42" t="s">
        <v>327</v>
      </c>
      <c r="AW342" s="42" t="s">
        <v>327</v>
      </c>
      <c r="AX342" s="42">
        <v>0</v>
      </c>
      <c r="AY342" s="42" t="s">
        <v>327</v>
      </c>
      <c r="AZ342" s="51">
        <v>45.804</v>
      </c>
      <c r="BA342" s="42">
        <v>0</v>
      </c>
      <c r="BB342" s="42">
        <v>1</v>
      </c>
      <c r="BC342" s="42" t="s">
        <v>525</v>
      </c>
      <c r="BD342" s="49">
        <v>0</v>
      </c>
      <c r="BE342" s="49" t="s">
        <v>1628</v>
      </c>
      <c r="BF342" s="42">
        <v>0</v>
      </c>
      <c r="BG342" s="42"/>
      <c r="BH342" s="42">
        <v>0</v>
      </c>
      <c r="BI342" s="42" t="s">
        <v>357</v>
      </c>
      <c r="BJ342" s="42" t="s">
        <v>358</v>
      </c>
      <c r="BK342" s="57">
        <v>44778</v>
      </c>
      <c r="BL342" s="42" t="s">
        <v>317</v>
      </c>
      <c r="BM342" s="42" t="s">
        <v>317</v>
      </c>
      <c r="BN342" s="42"/>
      <c r="BO342" s="42"/>
      <c r="BP342" s="42" t="s">
        <v>359</v>
      </c>
      <c r="BQ342" s="42" t="s">
        <v>359</v>
      </c>
      <c r="BR342" s="42" t="s">
        <v>359</v>
      </c>
      <c r="BS342" s="42"/>
      <c r="BT342" s="42" t="s">
        <v>360</v>
      </c>
      <c r="BU342" s="42" t="s">
        <v>317</v>
      </c>
      <c r="BV342" s="42" t="s">
        <v>317</v>
      </c>
      <c r="BW342" s="42"/>
      <c r="BX342" s="42"/>
      <c r="BY342" s="42" t="s">
        <v>353</v>
      </c>
      <c r="BZ342" s="42" t="s">
        <v>353</v>
      </c>
      <c r="CA342" s="42"/>
      <c r="CB342" s="42" t="s">
        <v>353</v>
      </c>
      <c r="CC342" s="42"/>
      <c r="CD342" s="42"/>
      <c r="CE342" s="42"/>
      <c r="CF342" s="42"/>
      <c r="CG342" s="26" t="s">
        <v>1629</v>
      </c>
    </row>
    <row r="343" hidden="1" spans="1:85">
      <c r="A343" s="34">
        <v>1649</v>
      </c>
      <c r="B343" s="42" t="s">
        <v>1631</v>
      </c>
      <c r="C343" s="46" t="s">
        <v>1632</v>
      </c>
      <c r="D343" s="42" t="s">
        <v>1633</v>
      </c>
      <c r="E343" s="43">
        <v>28.7951</v>
      </c>
      <c r="F343" s="43">
        <v>-13.4723</v>
      </c>
      <c r="G343" s="42" t="s">
        <v>337</v>
      </c>
      <c r="H343" s="37">
        <v>1.8</v>
      </c>
      <c r="I343" s="42" t="s">
        <v>338</v>
      </c>
      <c r="J343" s="42" t="s">
        <v>677</v>
      </c>
      <c r="K343" s="42" t="s">
        <v>317</v>
      </c>
      <c r="L343" s="42" t="s">
        <v>317</v>
      </c>
      <c r="M343" s="42" t="s">
        <v>317</v>
      </c>
      <c r="N343" s="42" t="s">
        <v>318</v>
      </c>
      <c r="O343" s="42" t="s">
        <v>319</v>
      </c>
      <c r="P343" s="42" t="s">
        <v>319</v>
      </c>
      <c r="Q343" s="42" t="s">
        <v>320</v>
      </c>
      <c r="R343" s="42" t="s">
        <v>320</v>
      </c>
      <c r="S343" s="42" t="s">
        <v>321</v>
      </c>
      <c r="T343" s="42" t="s">
        <v>344</v>
      </c>
      <c r="U343" s="42" t="s">
        <v>323</v>
      </c>
      <c r="V343" s="52">
        <v>36</v>
      </c>
      <c r="W343" s="42" t="s">
        <v>325</v>
      </c>
      <c r="X343" s="42" t="s">
        <v>345</v>
      </c>
      <c r="Y343" s="42" t="s">
        <v>2</v>
      </c>
      <c r="Z343" s="42" t="s">
        <v>2</v>
      </c>
      <c r="AA343" s="42" t="s">
        <v>328</v>
      </c>
      <c r="AB343" s="42" t="s">
        <v>347</v>
      </c>
      <c r="AC343" s="42" t="s">
        <v>348</v>
      </c>
      <c r="AD343" s="42" t="s">
        <v>348</v>
      </c>
      <c r="AE343" s="42" t="s">
        <v>348</v>
      </c>
      <c r="AF343" s="42" t="s">
        <v>348</v>
      </c>
      <c r="AG343" s="42">
        <v>15</v>
      </c>
      <c r="AH343" s="42" t="s">
        <v>350</v>
      </c>
      <c r="AI343" s="42">
        <v>0</v>
      </c>
      <c r="AJ343" s="42" t="s">
        <v>351</v>
      </c>
      <c r="AK343" s="42">
        <v>0</v>
      </c>
      <c r="AL343" s="42">
        <v>500</v>
      </c>
      <c r="AM343" s="42" t="s">
        <v>332</v>
      </c>
      <c r="AN343" s="42" t="s">
        <v>352</v>
      </c>
      <c r="AO343" s="42">
        <v>400</v>
      </c>
      <c r="AP343" s="42" t="s">
        <v>439</v>
      </c>
      <c r="AQ343" s="42">
        <v>1200</v>
      </c>
      <c r="AR343" s="42">
        <v>2</v>
      </c>
      <c r="AS343" s="42">
        <v>600</v>
      </c>
      <c r="AT343" s="42">
        <v>48</v>
      </c>
      <c r="AU343" s="42" t="s">
        <v>327</v>
      </c>
      <c r="AV343" s="42" t="s">
        <v>327</v>
      </c>
      <c r="AW343" s="42" t="s">
        <v>327</v>
      </c>
      <c r="AX343" s="42">
        <v>0</v>
      </c>
      <c r="AY343" s="42" t="s">
        <v>327</v>
      </c>
      <c r="AZ343" s="51">
        <v>18</v>
      </c>
      <c r="BA343" s="42">
        <v>0</v>
      </c>
      <c r="BB343" s="42">
        <v>1</v>
      </c>
      <c r="BC343" s="42" t="s">
        <v>525</v>
      </c>
      <c r="BD343" s="49">
        <v>0</v>
      </c>
      <c r="BE343" s="49" t="s">
        <v>1631</v>
      </c>
      <c r="BF343" s="42">
        <v>0</v>
      </c>
      <c r="BG343" s="42"/>
      <c r="BH343" s="42">
        <v>0</v>
      </c>
      <c r="BI343" s="42" t="s">
        <v>357</v>
      </c>
      <c r="BJ343" s="42" t="s">
        <v>358</v>
      </c>
      <c r="BK343" s="57">
        <v>44778</v>
      </c>
      <c r="BL343" s="42" t="s">
        <v>317</v>
      </c>
      <c r="BM343" s="42" t="s">
        <v>317</v>
      </c>
      <c r="BN343" s="42"/>
      <c r="BO343" s="42"/>
      <c r="BP343" s="42" t="s">
        <v>359</v>
      </c>
      <c r="BQ343" s="42" t="s">
        <v>359</v>
      </c>
      <c r="BR343" s="42" t="s">
        <v>359</v>
      </c>
      <c r="BS343" s="42"/>
      <c r="BT343" s="42" t="s">
        <v>360</v>
      </c>
      <c r="BU343" s="42" t="s">
        <v>317</v>
      </c>
      <c r="BV343" s="42" t="s">
        <v>317</v>
      </c>
      <c r="BW343" s="42"/>
      <c r="BX343" s="42"/>
      <c r="BY343" s="42" t="s">
        <v>353</v>
      </c>
      <c r="BZ343" s="42" t="s">
        <v>353</v>
      </c>
      <c r="CA343" s="42"/>
      <c r="CB343" s="42" t="s">
        <v>353</v>
      </c>
      <c r="CC343" s="42"/>
      <c r="CD343" s="42"/>
      <c r="CE343" s="42"/>
      <c r="CF343" s="42"/>
      <c r="CG343" s="26" t="s">
        <v>1632</v>
      </c>
    </row>
    <row r="344" hidden="1" spans="1:85">
      <c r="A344" s="34">
        <v>367</v>
      </c>
      <c r="B344" s="42" t="s">
        <v>1634</v>
      </c>
      <c r="C344" s="46" t="s">
        <v>1635</v>
      </c>
      <c r="D344" s="42" t="s">
        <v>1636</v>
      </c>
      <c r="E344" s="43">
        <v>28.42</v>
      </c>
      <c r="F344" s="43">
        <v>-12.9977</v>
      </c>
      <c r="G344" s="42" t="s">
        <v>337</v>
      </c>
      <c r="H344" s="37">
        <v>2.5</v>
      </c>
      <c r="I344" s="42" t="s">
        <v>338</v>
      </c>
      <c r="J344" s="42" t="s">
        <v>581</v>
      </c>
      <c r="K344" s="42" t="s">
        <v>317</v>
      </c>
      <c r="L344" s="42" t="s">
        <v>317</v>
      </c>
      <c r="M344" s="42" t="s">
        <v>317</v>
      </c>
      <c r="N344" s="42" t="s">
        <v>318</v>
      </c>
      <c r="O344" s="42" t="s">
        <v>319</v>
      </c>
      <c r="P344" s="42" t="s">
        <v>319</v>
      </c>
      <c r="Q344" s="42" t="s">
        <v>320</v>
      </c>
      <c r="R344" s="42" t="s">
        <v>320</v>
      </c>
      <c r="S344" s="42" t="s">
        <v>321</v>
      </c>
      <c r="T344" s="42" t="s">
        <v>344</v>
      </c>
      <c r="U344" s="42" t="s">
        <v>323</v>
      </c>
      <c r="V344" s="52">
        <v>50</v>
      </c>
      <c r="W344" s="42" t="s">
        <v>366</v>
      </c>
      <c r="X344" s="42" t="s">
        <v>546</v>
      </c>
      <c r="Y344" s="42" t="s">
        <v>2</v>
      </c>
      <c r="Z344" s="42" t="s">
        <v>2</v>
      </c>
      <c r="AA344" s="42" t="s">
        <v>328</v>
      </c>
      <c r="AB344" s="42" t="s">
        <v>347</v>
      </c>
      <c r="AC344" s="42" t="s">
        <v>348</v>
      </c>
      <c r="AD344" s="42" t="s">
        <v>348</v>
      </c>
      <c r="AE344" s="42" t="s">
        <v>561</v>
      </c>
      <c r="AF344" s="42" t="s">
        <v>561</v>
      </c>
      <c r="AG344" s="42">
        <v>20</v>
      </c>
      <c r="AH344" s="42" t="s">
        <v>350</v>
      </c>
      <c r="AI344" s="42">
        <v>0</v>
      </c>
      <c r="AJ344" s="42" t="s">
        <v>370</v>
      </c>
      <c r="AK344" s="42">
        <v>0</v>
      </c>
      <c r="AL344" s="42">
        <v>1000</v>
      </c>
      <c r="AM344" s="42" t="s">
        <v>332</v>
      </c>
      <c r="AN344" s="42" t="s">
        <v>352</v>
      </c>
      <c r="AO344" s="42">
        <v>400</v>
      </c>
      <c r="AP344" s="42" t="s">
        <v>439</v>
      </c>
      <c r="AQ344" s="42">
        <v>600</v>
      </c>
      <c r="AR344" s="42">
        <v>2</v>
      </c>
      <c r="AS344" s="42">
        <v>600</v>
      </c>
      <c r="AT344" s="42">
        <v>24</v>
      </c>
      <c r="AU344" s="42" t="s">
        <v>385</v>
      </c>
      <c r="AV344" s="42" t="s">
        <v>385</v>
      </c>
      <c r="AW344" s="42">
        <v>18000</v>
      </c>
      <c r="AX344" s="42">
        <v>18000</v>
      </c>
      <c r="AY344" s="42">
        <v>2</v>
      </c>
      <c r="AZ344" s="51">
        <v>46.441</v>
      </c>
      <c r="BA344" s="42">
        <v>0</v>
      </c>
      <c r="BB344" s="42">
        <v>1</v>
      </c>
      <c r="BC344" s="42" t="s">
        <v>525</v>
      </c>
      <c r="BD344" s="49">
        <v>0</v>
      </c>
      <c r="BE344" s="49" t="s">
        <v>1634</v>
      </c>
      <c r="BF344" s="42">
        <v>0</v>
      </c>
      <c r="BG344" s="42"/>
      <c r="BH344" s="42">
        <v>0</v>
      </c>
      <c r="BI344" s="42" t="s">
        <v>357</v>
      </c>
      <c r="BJ344" s="42" t="s">
        <v>358</v>
      </c>
      <c r="BK344" s="57">
        <v>44778</v>
      </c>
      <c r="BL344" s="42" t="s">
        <v>317</v>
      </c>
      <c r="BM344" s="42" t="s">
        <v>317</v>
      </c>
      <c r="BN344" s="42"/>
      <c r="BO344" s="42"/>
      <c r="BP344" s="42" t="s">
        <v>359</v>
      </c>
      <c r="BQ344" s="42" t="s">
        <v>359</v>
      </c>
      <c r="BR344" s="42" t="s">
        <v>359</v>
      </c>
      <c r="BS344" s="42"/>
      <c r="BT344" s="42" t="s">
        <v>360</v>
      </c>
      <c r="BU344" s="42" t="s">
        <v>317</v>
      </c>
      <c r="BV344" s="42" t="s">
        <v>317</v>
      </c>
      <c r="BW344" s="42"/>
      <c r="BX344" s="42"/>
      <c r="BY344" s="42" t="s">
        <v>353</v>
      </c>
      <c r="BZ344" s="42" t="s">
        <v>353</v>
      </c>
      <c r="CA344" s="42"/>
      <c r="CB344" s="42" t="s">
        <v>353</v>
      </c>
      <c r="CC344" s="42"/>
      <c r="CD344" s="42"/>
      <c r="CE344" s="42"/>
      <c r="CF344" s="42"/>
      <c r="CG344" s="26" t="s">
        <v>1635</v>
      </c>
    </row>
    <row r="345" hidden="1" spans="1:85">
      <c r="A345" s="34">
        <v>507</v>
      </c>
      <c r="B345" s="42" t="s">
        <v>1637</v>
      </c>
      <c r="C345" s="46" t="s">
        <v>1638</v>
      </c>
      <c r="D345" s="42" t="s">
        <v>1639</v>
      </c>
      <c r="E345" s="43">
        <v>28.1795</v>
      </c>
      <c r="F345" s="43">
        <v>-12.6264</v>
      </c>
      <c r="G345" s="42" t="s">
        <v>337</v>
      </c>
      <c r="H345" s="37">
        <v>2</v>
      </c>
      <c r="I345" s="42" t="s">
        <v>338</v>
      </c>
      <c r="J345" s="42" t="s">
        <v>1141</v>
      </c>
      <c r="K345" s="42" t="s">
        <v>317</v>
      </c>
      <c r="L345" s="42" t="s">
        <v>317</v>
      </c>
      <c r="M345" s="42" t="s">
        <v>317</v>
      </c>
      <c r="N345" s="42" t="s">
        <v>318</v>
      </c>
      <c r="O345" s="42" t="s">
        <v>319</v>
      </c>
      <c r="P345" s="42" t="s">
        <v>319</v>
      </c>
      <c r="Q345" s="42"/>
      <c r="R345" s="42" t="s">
        <v>320</v>
      </c>
      <c r="S345" s="42" t="s">
        <v>321</v>
      </c>
      <c r="T345" s="42" t="s">
        <v>344</v>
      </c>
      <c r="U345" s="42" t="s">
        <v>323</v>
      </c>
      <c r="V345" s="52">
        <v>60</v>
      </c>
      <c r="W345" s="42" t="s">
        <v>366</v>
      </c>
      <c r="X345" s="42" t="s">
        <v>801</v>
      </c>
      <c r="Y345" s="42" t="s">
        <v>2</v>
      </c>
      <c r="Z345" s="42" t="s">
        <v>2</v>
      </c>
      <c r="AA345" s="42" t="s">
        <v>328</v>
      </c>
      <c r="AB345" s="42" t="s">
        <v>347</v>
      </c>
      <c r="AC345" s="42" t="s">
        <v>225</v>
      </c>
      <c r="AD345" s="42" t="s">
        <v>225</v>
      </c>
      <c r="AE345" s="42" t="s">
        <v>453</v>
      </c>
      <c r="AF345" s="42" t="s">
        <v>453</v>
      </c>
      <c r="AG345" s="42">
        <v>16</v>
      </c>
      <c r="AH345" s="42" t="s">
        <v>350</v>
      </c>
      <c r="AI345" s="42">
        <v>0</v>
      </c>
      <c r="AJ345" s="42" t="s">
        <v>351</v>
      </c>
      <c r="AK345" s="42">
        <v>0</v>
      </c>
      <c r="AL345" s="42">
        <v>600</v>
      </c>
      <c r="AM345" s="42" t="s">
        <v>332</v>
      </c>
      <c r="AN345" s="42" t="s">
        <v>352</v>
      </c>
      <c r="AO345" s="42">
        <v>400</v>
      </c>
      <c r="AP345" s="42" t="s">
        <v>439</v>
      </c>
      <c r="AQ345" s="42">
        <v>600</v>
      </c>
      <c r="AR345" s="42">
        <v>2</v>
      </c>
      <c r="AS345" s="42">
        <v>600</v>
      </c>
      <c r="AT345" s="42">
        <v>24</v>
      </c>
      <c r="AU345" s="42" t="s">
        <v>385</v>
      </c>
      <c r="AV345" s="42" t="s">
        <v>385</v>
      </c>
      <c r="AW345" s="42">
        <v>18000</v>
      </c>
      <c r="AX345" s="42">
        <v>18000</v>
      </c>
      <c r="AY345" s="42">
        <v>2</v>
      </c>
      <c r="AZ345" s="51">
        <v>23</v>
      </c>
      <c r="BA345" s="42">
        <v>0</v>
      </c>
      <c r="BB345" s="42">
        <v>1</v>
      </c>
      <c r="BC345" s="42" t="s">
        <v>346</v>
      </c>
      <c r="BD345" s="49">
        <v>0</v>
      </c>
      <c r="BE345" s="49">
        <v>0</v>
      </c>
      <c r="BF345" s="42" t="s">
        <v>356</v>
      </c>
      <c r="BG345" s="42"/>
      <c r="BH345" s="42">
        <v>0</v>
      </c>
      <c r="BI345" s="42" t="s">
        <v>357</v>
      </c>
      <c r="BJ345" s="42" t="s">
        <v>358</v>
      </c>
      <c r="BK345" s="57">
        <v>44778</v>
      </c>
      <c r="BL345" s="42" t="s">
        <v>317</v>
      </c>
      <c r="BM345" s="42" t="s">
        <v>317</v>
      </c>
      <c r="BN345" s="42"/>
      <c r="BO345" s="42"/>
      <c r="BP345" s="42" t="s">
        <v>359</v>
      </c>
      <c r="BQ345" s="42" t="s">
        <v>359</v>
      </c>
      <c r="BR345" s="42" t="s">
        <v>359</v>
      </c>
      <c r="BS345" s="42"/>
      <c r="BT345" s="42" t="s">
        <v>360</v>
      </c>
      <c r="BU345" s="42" t="s">
        <v>317</v>
      </c>
      <c r="BV345" s="42" t="s">
        <v>317</v>
      </c>
      <c r="BW345" s="42"/>
      <c r="BX345" s="42"/>
      <c r="BY345" s="42" t="s">
        <v>353</v>
      </c>
      <c r="BZ345" s="42" t="s">
        <v>353</v>
      </c>
      <c r="CA345" s="42"/>
      <c r="CB345" s="42" t="s">
        <v>353</v>
      </c>
      <c r="CC345" s="42"/>
      <c r="CD345" s="42"/>
      <c r="CE345" s="42"/>
      <c r="CF345" s="42"/>
      <c r="CG345" s="26" t="s">
        <v>1638</v>
      </c>
    </row>
    <row r="346" hidden="1" spans="1:85">
      <c r="A346" s="39">
        <v>794</v>
      </c>
      <c r="B346" s="42" t="s">
        <v>1640</v>
      </c>
      <c r="C346" s="46" t="s">
        <v>1641</v>
      </c>
      <c r="D346" s="42" t="s">
        <v>1642</v>
      </c>
      <c r="E346" s="43">
        <v>28.1886</v>
      </c>
      <c r="F346" s="43">
        <v>-12.5125</v>
      </c>
      <c r="G346" s="42" t="s">
        <v>337</v>
      </c>
      <c r="H346" s="37">
        <v>2</v>
      </c>
      <c r="I346" s="42" t="s">
        <v>338</v>
      </c>
      <c r="J346" s="42" t="s">
        <v>908</v>
      </c>
      <c r="K346" s="42" t="s">
        <v>317</v>
      </c>
      <c r="L346" s="42" t="s">
        <v>317</v>
      </c>
      <c r="M346" s="42" t="s">
        <v>317</v>
      </c>
      <c r="N346" s="42" t="s">
        <v>318</v>
      </c>
      <c r="O346" s="42" t="s">
        <v>319</v>
      </c>
      <c r="P346" s="42" t="s">
        <v>319</v>
      </c>
      <c r="Q346" s="42"/>
      <c r="R346" s="42" t="s">
        <v>320</v>
      </c>
      <c r="S346" s="42" t="s">
        <v>321</v>
      </c>
      <c r="T346" s="42" t="s">
        <v>344</v>
      </c>
      <c r="U346" s="42" t="s">
        <v>323</v>
      </c>
      <c r="V346" s="52">
        <v>54</v>
      </c>
      <c r="W346" s="42" t="s">
        <v>366</v>
      </c>
      <c r="X346" s="42" t="s">
        <v>801</v>
      </c>
      <c r="Y346" s="42" t="s">
        <v>2</v>
      </c>
      <c r="Z346" s="42" t="s">
        <v>2</v>
      </c>
      <c r="AA346" s="42" t="s">
        <v>328</v>
      </c>
      <c r="AB346" s="42" t="s">
        <v>347</v>
      </c>
      <c r="AC346" s="42" t="s">
        <v>225</v>
      </c>
      <c r="AD346" s="42" t="s">
        <v>225</v>
      </c>
      <c r="AE346" s="42" t="s">
        <v>476</v>
      </c>
      <c r="AF346" s="42" t="s">
        <v>476</v>
      </c>
      <c r="AG346" s="42">
        <v>16</v>
      </c>
      <c r="AH346" s="42" t="s">
        <v>368</v>
      </c>
      <c r="AI346" s="42">
        <v>0</v>
      </c>
      <c r="AJ346" s="42" t="s">
        <v>351</v>
      </c>
      <c r="AK346" s="42">
        <v>0</v>
      </c>
      <c r="AL346" s="42">
        <v>600</v>
      </c>
      <c r="AM346" s="42" t="s">
        <v>408</v>
      </c>
      <c r="AN346" s="42" t="s">
        <v>409</v>
      </c>
      <c r="AO346" s="42">
        <v>300</v>
      </c>
      <c r="AP346" s="42" t="s">
        <v>427</v>
      </c>
      <c r="AQ346" s="42">
        <v>1200</v>
      </c>
      <c r="AR346" s="42">
        <v>2</v>
      </c>
      <c r="AS346" s="42">
        <v>1200</v>
      </c>
      <c r="AT346" s="42">
        <v>24</v>
      </c>
      <c r="AU346" s="42" t="s">
        <v>385</v>
      </c>
      <c r="AV346" s="42" t="s">
        <v>385</v>
      </c>
      <c r="AW346" s="42">
        <v>18000</v>
      </c>
      <c r="AX346" s="42">
        <v>18000</v>
      </c>
      <c r="AY346" s="42">
        <v>2</v>
      </c>
      <c r="AZ346" s="51">
        <v>43.6</v>
      </c>
      <c r="BA346" s="42">
        <v>0</v>
      </c>
      <c r="BB346" s="42">
        <v>1</v>
      </c>
      <c r="BC346" s="42" t="s">
        <v>525</v>
      </c>
      <c r="BD346" s="49">
        <v>0</v>
      </c>
      <c r="BE346" s="49" t="s">
        <v>1640</v>
      </c>
      <c r="BF346" s="42">
        <v>0</v>
      </c>
      <c r="BG346" s="42"/>
      <c r="BH346" s="42">
        <v>0</v>
      </c>
      <c r="BI346" s="42" t="s">
        <v>357</v>
      </c>
      <c r="BJ346" s="42" t="s">
        <v>358</v>
      </c>
      <c r="BK346" s="57">
        <v>44778</v>
      </c>
      <c r="BL346" s="42" t="s">
        <v>317</v>
      </c>
      <c r="BM346" s="42" t="s">
        <v>317</v>
      </c>
      <c r="BN346" s="42"/>
      <c r="BO346" s="42"/>
      <c r="BP346" s="42" t="s">
        <v>359</v>
      </c>
      <c r="BQ346" s="42" t="s">
        <v>359</v>
      </c>
      <c r="BR346" s="42" t="s">
        <v>359</v>
      </c>
      <c r="BS346" s="42"/>
      <c r="BT346" s="42" t="s">
        <v>360</v>
      </c>
      <c r="BU346" s="42" t="s">
        <v>317</v>
      </c>
      <c r="BV346" s="42" t="s">
        <v>317</v>
      </c>
      <c r="BW346" s="42"/>
      <c r="BX346" s="42"/>
      <c r="BY346" s="42" t="s">
        <v>353</v>
      </c>
      <c r="BZ346" s="42" t="s">
        <v>353</v>
      </c>
      <c r="CA346" s="42"/>
      <c r="CB346" s="42" t="s">
        <v>353</v>
      </c>
      <c r="CC346" s="42"/>
      <c r="CD346" s="42"/>
      <c r="CE346" s="42"/>
      <c r="CF346" s="42"/>
      <c r="CG346" s="26" t="s">
        <v>1641</v>
      </c>
    </row>
    <row r="347" hidden="1" spans="1:85">
      <c r="A347" s="39">
        <v>556</v>
      </c>
      <c r="B347" s="42" t="s">
        <v>1643</v>
      </c>
      <c r="C347" s="46" t="s">
        <v>1644</v>
      </c>
      <c r="D347" s="42" t="s">
        <v>1645</v>
      </c>
      <c r="E347" s="43">
        <v>28.6933</v>
      </c>
      <c r="F347" s="43">
        <v>-13.1782</v>
      </c>
      <c r="G347" s="42" t="s">
        <v>337</v>
      </c>
      <c r="H347" s="37">
        <v>1.8</v>
      </c>
      <c r="I347" s="42" t="s">
        <v>338</v>
      </c>
      <c r="J347" s="42" t="s">
        <v>677</v>
      </c>
      <c r="K347" s="42" t="s">
        <v>317</v>
      </c>
      <c r="L347" s="42" t="s">
        <v>317</v>
      </c>
      <c r="M347" s="42" t="s">
        <v>317</v>
      </c>
      <c r="N347" s="42" t="s">
        <v>318</v>
      </c>
      <c r="O347" s="42" t="s">
        <v>319</v>
      </c>
      <c r="P347" s="42" t="s">
        <v>319</v>
      </c>
      <c r="Q347" s="42" t="s">
        <v>320</v>
      </c>
      <c r="R347" s="42" t="s">
        <v>320</v>
      </c>
      <c r="S347" s="42" t="s">
        <v>321</v>
      </c>
      <c r="T347" s="42" t="s">
        <v>344</v>
      </c>
      <c r="U347" s="42" t="s">
        <v>323</v>
      </c>
      <c r="V347" s="52">
        <v>54</v>
      </c>
      <c r="W347" s="42" t="s">
        <v>325</v>
      </c>
      <c r="X347" s="42" t="s">
        <v>345</v>
      </c>
      <c r="Y347" s="42" t="s">
        <v>2</v>
      </c>
      <c r="Z347" s="42" t="s">
        <v>2</v>
      </c>
      <c r="AA347" s="42" t="s">
        <v>328</v>
      </c>
      <c r="AB347" s="42" t="s">
        <v>347</v>
      </c>
      <c r="AC347" s="42" t="s">
        <v>348</v>
      </c>
      <c r="AD347" s="42" t="s">
        <v>348</v>
      </c>
      <c r="AE347" s="42" t="s">
        <v>367</v>
      </c>
      <c r="AF347" s="42" t="s">
        <v>367</v>
      </c>
      <c r="AG347" s="42">
        <v>15</v>
      </c>
      <c r="AH347" s="42" t="s">
        <v>368</v>
      </c>
      <c r="AI347" s="42" t="s">
        <v>369</v>
      </c>
      <c r="AJ347" s="42" t="s">
        <v>370</v>
      </c>
      <c r="AK347" s="42">
        <v>0</v>
      </c>
      <c r="AL347" s="42">
        <v>1000</v>
      </c>
      <c r="AM347" s="42" t="s">
        <v>332</v>
      </c>
      <c r="AN347" s="42" t="s">
        <v>352</v>
      </c>
      <c r="AO347" s="42">
        <v>400</v>
      </c>
      <c r="AP347" s="42" t="s">
        <v>802</v>
      </c>
      <c r="AQ347" s="42">
        <v>600</v>
      </c>
      <c r="AR347" s="42">
        <v>2</v>
      </c>
      <c r="AS347" s="42">
        <v>600</v>
      </c>
      <c r="AT347" s="42">
        <v>24</v>
      </c>
      <c r="AU347" s="42" t="s">
        <v>327</v>
      </c>
      <c r="AV347" s="42" t="s">
        <v>327</v>
      </c>
      <c r="AW347" s="42" t="s">
        <v>327</v>
      </c>
      <c r="AX347" s="42">
        <v>0</v>
      </c>
      <c r="AY347" s="42" t="s">
        <v>327</v>
      </c>
      <c r="AZ347" s="51">
        <v>32</v>
      </c>
      <c r="BA347" s="42">
        <v>0</v>
      </c>
      <c r="BB347" s="42">
        <v>1</v>
      </c>
      <c r="BC347" s="42" t="s">
        <v>525</v>
      </c>
      <c r="BD347" s="49">
        <v>0</v>
      </c>
      <c r="BE347" s="49" t="s">
        <v>1643</v>
      </c>
      <c r="BF347" s="42" t="s">
        <v>356</v>
      </c>
      <c r="BG347" s="42"/>
      <c r="BH347" s="42">
        <v>0</v>
      </c>
      <c r="BI347" s="42" t="s">
        <v>357</v>
      </c>
      <c r="BJ347" s="42" t="s">
        <v>358</v>
      </c>
      <c r="BK347" s="57">
        <v>44778</v>
      </c>
      <c r="BL347" s="42" t="s">
        <v>340</v>
      </c>
      <c r="BM347" s="42" t="s">
        <v>340</v>
      </c>
      <c r="BN347" s="42"/>
      <c r="BO347" s="42"/>
      <c r="BP347" s="42" t="s">
        <v>359</v>
      </c>
      <c r="BQ347" s="42" t="s">
        <v>359</v>
      </c>
      <c r="BR347" s="42" t="s">
        <v>508</v>
      </c>
      <c r="BS347" s="42"/>
      <c r="BT347" s="42" t="s">
        <v>360</v>
      </c>
      <c r="BU347" s="42" t="s">
        <v>317</v>
      </c>
      <c r="BV347" s="42" t="s">
        <v>317</v>
      </c>
      <c r="BW347" s="42"/>
      <c r="BX347" s="42"/>
      <c r="BY347" s="42" t="s">
        <v>353</v>
      </c>
      <c r="BZ347" s="42" t="s">
        <v>353</v>
      </c>
      <c r="CA347" s="42"/>
      <c r="CB347" s="42" t="s">
        <v>353</v>
      </c>
      <c r="CC347" s="42"/>
      <c r="CD347" s="42"/>
      <c r="CE347" s="42"/>
      <c r="CF347" s="42"/>
      <c r="CG347" s="26" t="s">
        <v>1644</v>
      </c>
    </row>
    <row r="348" hidden="1" spans="1:85">
      <c r="A348" s="34">
        <v>1215</v>
      </c>
      <c r="B348" s="42" t="s">
        <v>1646</v>
      </c>
      <c r="C348" s="46" t="s">
        <v>1647</v>
      </c>
      <c r="D348" s="42" t="s">
        <v>1648</v>
      </c>
      <c r="E348" s="43">
        <v>28.5884</v>
      </c>
      <c r="F348" s="43">
        <v>-13.1863</v>
      </c>
      <c r="G348" s="42" t="s">
        <v>337</v>
      </c>
      <c r="H348" s="37">
        <v>2.5</v>
      </c>
      <c r="I348" s="42" t="s">
        <v>338</v>
      </c>
      <c r="J348" s="42" t="s">
        <v>677</v>
      </c>
      <c r="K348" s="42" t="s">
        <v>317</v>
      </c>
      <c r="L348" s="42" t="s">
        <v>317</v>
      </c>
      <c r="M348" s="42" t="s">
        <v>317</v>
      </c>
      <c r="N348" s="42" t="s">
        <v>318</v>
      </c>
      <c r="O348" s="42" t="s">
        <v>319</v>
      </c>
      <c r="P348" s="42" t="s">
        <v>319</v>
      </c>
      <c r="Q348" s="42" t="s">
        <v>381</v>
      </c>
      <c r="R348" s="42" t="s">
        <v>390</v>
      </c>
      <c r="S348" s="42" t="s">
        <v>321</v>
      </c>
      <c r="T348" s="42" t="s">
        <v>344</v>
      </c>
      <c r="U348" s="42" t="s">
        <v>323</v>
      </c>
      <c r="V348" s="52">
        <v>60</v>
      </c>
      <c r="W348" s="42" t="s">
        <v>366</v>
      </c>
      <c r="X348" s="42" t="s">
        <v>546</v>
      </c>
      <c r="Y348" s="42" t="s">
        <v>2</v>
      </c>
      <c r="Z348" s="42" t="s">
        <v>2</v>
      </c>
      <c r="AA348" s="42" t="s">
        <v>328</v>
      </c>
      <c r="AB348" s="42" t="s">
        <v>347</v>
      </c>
      <c r="AC348" s="42" t="s">
        <v>348</v>
      </c>
      <c r="AD348" s="42" t="s">
        <v>348</v>
      </c>
      <c r="AE348" s="42" t="s">
        <v>348</v>
      </c>
      <c r="AF348" s="42" t="s">
        <v>348</v>
      </c>
      <c r="AG348" s="42">
        <v>15</v>
      </c>
      <c r="AH348" s="42" t="s">
        <v>350</v>
      </c>
      <c r="AI348" s="42">
        <v>0</v>
      </c>
      <c r="AJ348" s="42" t="s">
        <v>351</v>
      </c>
      <c r="AK348" s="42">
        <v>0</v>
      </c>
      <c r="AL348" s="42">
        <v>600</v>
      </c>
      <c r="AM348" s="42" t="s">
        <v>332</v>
      </c>
      <c r="AN348" s="42" t="s">
        <v>352</v>
      </c>
      <c r="AO348" s="42">
        <v>400</v>
      </c>
      <c r="AP348" s="42" t="s">
        <v>439</v>
      </c>
      <c r="AQ348" s="42">
        <v>600</v>
      </c>
      <c r="AR348" s="42">
        <v>2</v>
      </c>
      <c r="AS348" s="42">
        <v>600</v>
      </c>
      <c r="AT348" s="42">
        <v>24</v>
      </c>
      <c r="AU348" s="42" t="s">
        <v>385</v>
      </c>
      <c r="AV348" s="42" t="s">
        <v>385</v>
      </c>
      <c r="AW348" s="42">
        <v>18000</v>
      </c>
      <c r="AX348" s="42">
        <v>18000</v>
      </c>
      <c r="AY348" s="42">
        <v>2</v>
      </c>
      <c r="AZ348" s="51">
        <v>70</v>
      </c>
      <c r="BA348" s="42">
        <v>0</v>
      </c>
      <c r="BB348" s="42">
        <v>1</v>
      </c>
      <c r="BC348" s="42" t="s">
        <v>525</v>
      </c>
      <c r="BD348" s="49">
        <v>0</v>
      </c>
      <c r="BE348" s="49" t="s">
        <v>1646</v>
      </c>
      <c r="BF348" s="42">
        <v>0</v>
      </c>
      <c r="BG348" s="42"/>
      <c r="BH348" s="42">
        <v>0</v>
      </c>
      <c r="BI348" s="42" t="s">
        <v>357</v>
      </c>
      <c r="BJ348" s="42" t="s">
        <v>358</v>
      </c>
      <c r="BK348" s="57">
        <v>44778</v>
      </c>
      <c r="BL348" s="42" t="s">
        <v>317</v>
      </c>
      <c r="BM348" s="42" t="s">
        <v>317</v>
      </c>
      <c r="BN348" s="42"/>
      <c r="BO348" s="42"/>
      <c r="BP348" s="42" t="s">
        <v>359</v>
      </c>
      <c r="BQ348" s="42" t="s">
        <v>359</v>
      </c>
      <c r="BR348" s="42" t="s">
        <v>359</v>
      </c>
      <c r="BS348" s="42"/>
      <c r="BT348" s="42" t="s">
        <v>360</v>
      </c>
      <c r="BU348" s="42" t="s">
        <v>317</v>
      </c>
      <c r="BV348" s="42" t="s">
        <v>317</v>
      </c>
      <c r="BW348" s="42"/>
      <c r="BX348" s="42"/>
      <c r="BY348" s="42" t="s">
        <v>353</v>
      </c>
      <c r="BZ348" s="42" t="s">
        <v>353</v>
      </c>
      <c r="CA348" s="42"/>
      <c r="CB348" s="42" t="s">
        <v>353</v>
      </c>
      <c r="CC348" s="42"/>
      <c r="CD348" s="42"/>
      <c r="CE348" s="42"/>
      <c r="CF348" s="42"/>
      <c r="CG348" s="26" t="s">
        <v>1647</v>
      </c>
    </row>
    <row r="349" hidden="1" spans="1:85">
      <c r="A349" s="39">
        <v>896</v>
      </c>
      <c r="B349" s="42" t="s">
        <v>1649</v>
      </c>
      <c r="C349" s="46" t="s">
        <v>1650</v>
      </c>
      <c r="D349" s="42" t="s">
        <v>1651</v>
      </c>
      <c r="E349" s="43">
        <v>27.9097</v>
      </c>
      <c r="F349" s="43">
        <v>-12.719</v>
      </c>
      <c r="G349" s="42" t="s">
        <v>337</v>
      </c>
      <c r="H349" s="37">
        <v>1.5</v>
      </c>
      <c r="I349" s="42" t="s">
        <v>338</v>
      </c>
      <c r="J349" s="42" t="s">
        <v>864</v>
      </c>
      <c r="K349" s="42" t="s">
        <v>317</v>
      </c>
      <c r="L349" s="42" t="s">
        <v>317</v>
      </c>
      <c r="M349" s="42" t="s">
        <v>317</v>
      </c>
      <c r="N349" s="42" t="s">
        <v>318</v>
      </c>
      <c r="O349" s="42" t="s">
        <v>319</v>
      </c>
      <c r="P349" s="42" t="s">
        <v>319</v>
      </c>
      <c r="Q349" s="42" t="s">
        <v>320</v>
      </c>
      <c r="R349" s="42" t="s">
        <v>320</v>
      </c>
      <c r="S349" s="42" t="s">
        <v>321</v>
      </c>
      <c r="T349" s="42" t="s">
        <v>344</v>
      </c>
      <c r="U349" s="42" t="s">
        <v>323</v>
      </c>
      <c r="V349" s="52">
        <v>48</v>
      </c>
      <c r="W349" s="42" t="s">
        <v>325</v>
      </c>
      <c r="X349" s="42" t="s">
        <v>620</v>
      </c>
      <c r="Y349" s="42" t="s">
        <v>2</v>
      </c>
      <c r="Z349" s="42" t="s">
        <v>2</v>
      </c>
      <c r="AA349" s="42" t="s">
        <v>328</v>
      </c>
      <c r="AB349" s="42" t="s">
        <v>347</v>
      </c>
      <c r="AC349" s="42" t="s">
        <v>348</v>
      </c>
      <c r="AD349" s="42" t="s">
        <v>348</v>
      </c>
      <c r="AE349" s="42" t="s">
        <v>561</v>
      </c>
      <c r="AF349" s="42" t="s">
        <v>561</v>
      </c>
      <c r="AG349" s="42">
        <v>10</v>
      </c>
      <c r="AH349" s="42" t="s">
        <v>350</v>
      </c>
      <c r="AI349" s="42">
        <v>0</v>
      </c>
      <c r="AJ349" s="42" t="s">
        <v>351</v>
      </c>
      <c r="AK349" s="42">
        <v>0</v>
      </c>
      <c r="AL349" s="42">
        <v>1000</v>
      </c>
      <c r="AM349" s="42" t="s">
        <v>332</v>
      </c>
      <c r="AN349" s="42" t="s">
        <v>352</v>
      </c>
      <c r="AO349" s="42">
        <v>400</v>
      </c>
      <c r="AP349" s="42" t="s">
        <v>439</v>
      </c>
      <c r="AQ349" s="42">
        <v>600</v>
      </c>
      <c r="AR349" s="42">
        <v>2</v>
      </c>
      <c r="AS349" s="42">
        <v>600</v>
      </c>
      <c r="AT349" s="42">
        <v>24</v>
      </c>
      <c r="AU349" s="42" t="s">
        <v>327</v>
      </c>
      <c r="AV349" s="42" t="s">
        <v>327</v>
      </c>
      <c r="AW349" s="42" t="s">
        <v>327</v>
      </c>
      <c r="AX349" s="42">
        <v>0</v>
      </c>
      <c r="AY349" s="42" t="s">
        <v>327</v>
      </c>
      <c r="AZ349" s="51">
        <v>25</v>
      </c>
      <c r="BA349" s="42">
        <v>0</v>
      </c>
      <c r="BB349" s="42">
        <v>1</v>
      </c>
      <c r="BC349" s="42" t="s">
        <v>525</v>
      </c>
      <c r="BD349" s="49">
        <v>0</v>
      </c>
      <c r="BE349" s="49" t="s">
        <v>1649</v>
      </c>
      <c r="BF349" s="42">
        <v>0</v>
      </c>
      <c r="BG349" s="42"/>
      <c r="BH349" s="42">
        <v>0</v>
      </c>
      <c r="BI349" s="42" t="s">
        <v>357</v>
      </c>
      <c r="BJ349" s="42" t="s">
        <v>358</v>
      </c>
      <c r="BK349" s="57">
        <v>44778</v>
      </c>
      <c r="BL349" s="42" t="s">
        <v>317</v>
      </c>
      <c r="BM349" s="42" t="s">
        <v>317</v>
      </c>
      <c r="BN349" s="42"/>
      <c r="BO349" s="42"/>
      <c r="BP349" s="42" t="s">
        <v>359</v>
      </c>
      <c r="BQ349" s="42" t="s">
        <v>359</v>
      </c>
      <c r="BR349" s="42" t="s">
        <v>359</v>
      </c>
      <c r="BS349" s="42"/>
      <c r="BT349" s="42" t="s">
        <v>360</v>
      </c>
      <c r="BU349" s="42" t="s">
        <v>317</v>
      </c>
      <c r="BV349" s="42" t="s">
        <v>317</v>
      </c>
      <c r="BW349" s="42"/>
      <c r="BX349" s="42"/>
      <c r="BY349" s="42" t="s">
        <v>353</v>
      </c>
      <c r="BZ349" s="42" t="s">
        <v>353</v>
      </c>
      <c r="CA349" s="42"/>
      <c r="CB349" s="42" t="s">
        <v>353</v>
      </c>
      <c r="CC349" s="42"/>
      <c r="CD349" s="42"/>
      <c r="CE349" s="42"/>
      <c r="CF349" s="42"/>
      <c r="CG349" s="26" t="s">
        <v>1650</v>
      </c>
    </row>
    <row r="350" hidden="1" spans="1:85">
      <c r="A350" s="39">
        <v>1708</v>
      </c>
      <c r="B350" s="42" t="s">
        <v>1652</v>
      </c>
      <c r="C350" s="46" t="s">
        <v>1653</v>
      </c>
      <c r="D350" s="42" t="s">
        <v>1654</v>
      </c>
      <c r="E350" s="43">
        <v>27.3717</v>
      </c>
      <c r="F350" s="43">
        <v>-12.8973</v>
      </c>
      <c r="G350" s="42" t="s">
        <v>337</v>
      </c>
      <c r="H350" s="37">
        <v>1.8</v>
      </c>
      <c r="I350" s="42" t="s">
        <v>338</v>
      </c>
      <c r="J350" s="42" t="s">
        <v>1125</v>
      </c>
      <c r="K350" s="42" t="s">
        <v>317</v>
      </c>
      <c r="L350" s="42" t="s">
        <v>317</v>
      </c>
      <c r="M350" s="42" t="s">
        <v>317</v>
      </c>
      <c r="N350" s="42" t="s">
        <v>318</v>
      </c>
      <c r="O350" s="42" t="s">
        <v>319</v>
      </c>
      <c r="P350" s="42" t="s">
        <v>319</v>
      </c>
      <c r="Q350" s="42" t="s">
        <v>320</v>
      </c>
      <c r="R350" s="42" t="s">
        <v>320</v>
      </c>
      <c r="S350" s="42" t="s">
        <v>321</v>
      </c>
      <c r="T350" s="42" t="s">
        <v>344</v>
      </c>
      <c r="U350" s="42" t="s">
        <v>323</v>
      </c>
      <c r="V350" s="52">
        <v>60</v>
      </c>
      <c r="W350" s="42" t="s">
        <v>366</v>
      </c>
      <c r="X350" s="42" t="s">
        <v>620</v>
      </c>
      <c r="Y350" s="42" t="s">
        <v>2</v>
      </c>
      <c r="Z350" s="42" t="s">
        <v>2</v>
      </c>
      <c r="AA350" s="42" t="s">
        <v>328</v>
      </c>
      <c r="AB350" s="42" t="s">
        <v>347</v>
      </c>
      <c r="AC350" s="42" t="s">
        <v>348</v>
      </c>
      <c r="AD350" s="42" t="s">
        <v>348</v>
      </c>
      <c r="AE350" s="42" t="s">
        <v>1655</v>
      </c>
      <c r="AF350" s="42" t="s">
        <v>1655</v>
      </c>
      <c r="AG350" s="42">
        <v>15</v>
      </c>
      <c r="AH350" s="42" t="s">
        <v>350</v>
      </c>
      <c r="AI350" s="42">
        <v>0</v>
      </c>
      <c r="AJ350" s="42" t="s">
        <v>351</v>
      </c>
      <c r="AK350" s="42">
        <v>0</v>
      </c>
      <c r="AL350" s="42">
        <v>1000</v>
      </c>
      <c r="AM350" s="42" t="s">
        <v>332</v>
      </c>
      <c r="AN350" s="42" t="s">
        <v>352</v>
      </c>
      <c r="AO350" s="42">
        <v>400</v>
      </c>
      <c r="AP350" s="42" t="s">
        <v>439</v>
      </c>
      <c r="AQ350" s="42">
        <v>600</v>
      </c>
      <c r="AR350" s="42">
        <v>2</v>
      </c>
      <c r="AS350" s="42">
        <v>600</v>
      </c>
      <c r="AT350" s="42">
        <v>24</v>
      </c>
      <c r="AU350" s="42" t="s">
        <v>385</v>
      </c>
      <c r="AV350" s="42" t="s">
        <v>385</v>
      </c>
      <c r="AW350" s="42">
        <v>18000</v>
      </c>
      <c r="AX350" s="42">
        <v>18000</v>
      </c>
      <c r="AY350" s="42">
        <v>2</v>
      </c>
      <c r="AZ350" s="51">
        <v>42.9514186644793</v>
      </c>
      <c r="BA350" s="42">
        <v>0</v>
      </c>
      <c r="BB350" s="42">
        <v>1</v>
      </c>
      <c r="BC350" s="42" t="s">
        <v>525</v>
      </c>
      <c r="BD350" s="49">
        <v>0</v>
      </c>
      <c r="BE350" s="49" t="s">
        <v>1652</v>
      </c>
      <c r="BF350" s="42">
        <v>0</v>
      </c>
      <c r="BG350" s="42"/>
      <c r="BH350" s="42">
        <v>0</v>
      </c>
      <c r="BI350" s="42" t="s">
        <v>357</v>
      </c>
      <c r="BJ350" s="42" t="s">
        <v>358</v>
      </c>
      <c r="BK350" s="57">
        <v>44778</v>
      </c>
      <c r="BL350" s="42" t="s">
        <v>317</v>
      </c>
      <c r="BM350" s="42" t="s">
        <v>317</v>
      </c>
      <c r="BN350" s="42"/>
      <c r="BO350" s="42"/>
      <c r="BP350" s="42" t="s">
        <v>359</v>
      </c>
      <c r="BQ350" s="42" t="s">
        <v>359</v>
      </c>
      <c r="BR350" s="42" t="s">
        <v>359</v>
      </c>
      <c r="BS350" s="42"/>
      <c r="BT350" s="42" t="s">
        <v>360</v>
      </c>
      <c r="BU350" s="42" t="s">
        <v>317</v>
      </c>
      <c r="BV350" s="42" t="s">
        <v>317</v>
      </c>
      <c r="BW350" s="42"/>
      <c r="BX350" s="42"/>
      <c r="BY350" s="42" t="s">
        <v>353</v>
      </c>
      <c r="BZ350" s="42" t="s">
        <v>353</v>
      </c>
      <c r="CA350" s="42"/>
      <c r="CB350" s="42" t="s">
        <v>353</v>
      </c>
      <c r="CC350" s="42"/>
      <c r="CD350" s="42"/>
      <c r="CE350" s="42"/>
      <c r="CF350" s="42"/>
      <c r="CG350" s="26" t="s">
        <v>1653</v>
      </c>
    </row>
    <row r="351" hidden="1" spans="1:85">
      <c r="A351" s="39">
        <v>370</v>
      </c>
      <c r="B351" s="42" t="s">
        <v>1656</v>
      </c>
      <c r="C351" s="46" t="s">
        <v>1657</v>
      </c>
      <c r="D351" s="42" t="s">
        <v>1658</v>
      </c>
      <c r="E351" s="43">
        <v>27.4841</v>
      </c>
      <c r="F351" s="43">
        <v>-12.9238</v>
      </c>
      <c r="G351" s="42" t="s">
        <v>337</v>
      </c>
      <c r="H351" s="37">
        <v>1.8</v>
      </c>
      <c r="I351" s="42" t="s">
        <v>338</v>
      </c>
      <c r="J351" s="42" t="s">
        <v>1125</v>
      </c>
      <c r="K351" s="42" t="s">
        <v>317</v>
      </c>
      <c r="L351" s="42" t="s">
        <v>317</v>
      </c>
      <c r="M351" s="42" t="s">
        <v>317</v>
      </c>
      <c r="N351" s="42" t="s">
        <v>318</v>
      </c>
      <c r="O351" s="42" t="s">
        <v>319</v>
      </c>
      <c r="P351" s="42" t="s">
        <v>319</v>
      </c>
      <c r="Q351" s="42" t="s">
        <v>320</v>
      </c>
      <c r="R351" s="42" t="s">
        <v>320</v>
      </c>
      <c r="S351" s="42" t="s">
        <v>321</v>
      </c>
      <c r="T351" s="42" t="s">
        <v>344</v>
      </c>
      <c r="U351" s="42" t="s">
        <v>323</v>
      </c>
      <c r="V351" s="52">
        <v>80</v>
      </c>
      <c r="W351" s="42" t="s">
        <v>325</v>
      </c>
      <c r="X351" s="42" t="s">
        <v>620</v>
      </c>
      <c r="Y351" s="42" t="s">
        <v>2</v>
      </c>
      <c r="Z351" s="42" t="s">
        <v>2</v>
      </c>
      <c r="AA351" s="42" t="s">
        <v>328</v>
      </c>
      <c r="AB351" s="42" t="s">
        <v>347</v>
      </c>
      <c r="AC351" s="42" t="s">
        <v>348</v>
      </c>
      <c r="AD351" s="42" t="s">
        <v>348</v>
      </c>
      <c r="AE351" s="42" t="s">
        <v>1655</v>
      </c>
      <c r="AF351" s="42" t="s">
        <v>1655</v>
      </c>
      <c r="AG351" s="42">
        <v>15</v>
      </c>
      <c r="AH351" s="42" t="s">
        <v>350</v>
      </c>
      <c r="AI351" s="42">
        <v>0</v>
      </c>
      <c r="AJ351" s="42" t="s">
        <v>351</v>
      </c>
      <c r="AK351" s="42">
        <v>0</v>
      </c>
      <c r="AL351" s="42">
        <v>1000</v>
      </c>
      <c r="AM351" s="42" t="s">
        <v>332</v>
      </c>
      <c r="AN351" s="42" t="s">
        <v>352</v>
      </c>
      <c r="AO351" s="42">
        <v>400</v>
      </c>
      <c r="AP351" s="42" t="s">
        <v>439</v>
      </c>
      <c r="AQ351" s="42">
        <v>1200</v>
      </c>
      <c r="AR351" s="42">
        <v>2</v>
      </c>
      <c r="AS351" s="42">
        <v>600</v>
      </c>
      <c r="AT351" s="42">
        <v>48</v>
      </c>
      <c r="AU351" s="42" t="s">
        <v>327</v>
      </c>
      <c r="AV351" s="42" t="s">
        <v>327</v>
      </c>
      <c r="AW351" s="42" t="s">
        <v>327</v>
      </c>
      <c r="AX351" s="42">
        <v>0</v>
      </c>
      <c r="AY351" s="42" t="s">
        <v>327</v>
      </c>
      <c r="AZ351" s="51">
        <v>37.7</v>
      </c>
      <c r="BA351" s="42">
        <v>0</v>
      </c>
      <c r="BB351" s="42">
        <v>2</v>
      </c>
      <c r="BC351" s="42" t="s">
        <v>375</v>
      </c>
      <c r="BD351" s="49" t="s">
        <v>1659</v>
      </c>
      <c r="BE351" s="49" t="s">
        <v>1656</v>
      </c>
      <c r="BF351" s="42">
        <v>0</v>
      </c>
      <c r="BG351" s="42"/>
      <c r="BH351" s="42">
        <v>0</v>
      </c>
      <c r="BI351" s="42" t="s">
        <v>357</v>
      </c>
      <c r="BJ351" s="42" t="s">
        <v>358</v>
      </c>
      <c r="BK351" s="57">
        <v>44778</v>
      </c>
      <c r="BL351" s="42" t="s">
        <v>317</v>
      </c>
      <c r="BM351" s="42" t="s">
        <v>317</v>
      </c>
      <c r="BN351" s="42"/>
      <c r="BO351" s="42"/>
      <c r="BP351" s="42" t="s">
        <v>359</v>
      </c>
      <c r="BQ351" s="42" t="s">
        <v>359</v>
      </c>
      <c r="BR351" s="42" t="s">
        <v>359</v>
      </c>
      <c r="BS351" s="42"/>
      <c r="BT351" s="42" t="s">
        <v>360</v>
      </c>
      <c r="BU351" s="42" t="s">
        <v>317</v>
      </c>
      <c r="BV351" s="42" t="s">
        <v>317</v>
      </c>
      <c r="BW351" s="42"/>
      <c r="BX351" s="42"/>
      <c r="BY351" s="42" t="s">
        <v>353</v>
      </c>
      <c r="BZ351" s="42" t="s">
        <v>353</v>
      </c>
      <c r="CA351" s="42"/>
      <c r="CB351" s="42" t="s">
        <v>353</v>
      </c>
      <c r="CC351" s="42"/>
      <c r="CD351" s="42"/>
      <c r="CE351" s="42"/>
      <c r="CF351" s="42"/>
      <c r="CG351" s="26" t="s">
        <v>1657</v>
      </c>
    </row>
    <row r="352" hidden="1" spans="1:85">
      <c r="A352" s="39">
        <v>1290</v>
      </c>
      <c r="B352" s="42" t="s">
        <v>1660</v>
      </c>
      <c r="C352" s="46" t="s">
        <v>1661</v>
      </c>
      <c r="D352" s="42" t="s">
        <v>515</v>
      </c>
      <c r="E352" s="43">
        <v>28.6211</v>
      </c>
      <c r="F352" s="43">
        <v>-13.0648</v>
      </c>
      <c r="G352" s="42" t="s">
        <v>337</v>
      </c>
      <c r="H352" s="37">
        <v>1.5</v>
      </c>
      <c r="I352" s="42" t="s">
        <v>338</v>
      </c>
      <c r="J352" s="42" t="s">
        <v>1151</v>
      </c>
      <c r="K352" s="42" t="s">
        <v>317</v>
      </c>
      <c r="L352" s="42" t="s">
        <v>317</v>
      </c>
      <c r="M352" s="42" t="s">
        <v>317</v>
      </c>
      <c r="N352" s="42" t="s">
        <v>402</v>
      </c>
      <c r="O352" s="42" t="s">
        <v>319</v>
      </c>
      <c r="P352" s="42" t="s">
        <v>319</v>
      </c>
      <c r="Q352" s="42" t="s">
        <v>320</v>
      </c>
      <c r="R352" s="42" t="s">
        <v>320</v>
      </c>
      <c r="S352" s="42" t="s">
        <v>321</v>
      </c>
      <c r="T352" s="42" t="s">
        <v>344</v>
      </c>
      <c r="U352" s="42" t="s">
        <v>323</v>
      </c>
      <c r="V352" s="52">
        <v>50</v>
      </c>
      <c r="W352" s="42" t="s">
        <v>325</v>
      </c>
      <c r="X352" s="42" t="s">
        <v>345</v>
      </c>
      <c r="Y352" s="42" t="s">
        <v>2</v>
      </c>
      <c r="Z352" s="42" t="s">
        <v>2</v>
      </c>
      <c r="AA352" s="42" t="s">
        <v>328</v>
      </c>
      <c r="AB352" s="42" t="s">
        <v>347</v>
      </c>
      <c r="AC352" s="42" t="s">
        <v>348</v>
      </c>
      <c r="AD352" s="42" t="s">
        <v>348</v>
      </c>
      <c r="AE352" s="42" t="s">
        <v>1662</v>
      </c>
      <c r="AF352" s="42" t="s">
        <v>1662</v>
      </c>
      <c r="AG352" s="42">
        <v>10</v>
      </c>
      <c r="AH352" s="42" t="s">
        <v>1663</v>
      </c>
      <c r="AI352" s="42">
        <v>0</v>
      </c>
      <c r="AJ352" s="42" t="s">
        <v>370</v>
      </c>
      <c r="AK352" s="42">
        <v>0</v>
      </c>
      <c r="AL352" s="42">
        <v>1000</v>
      </c>
      <c r="AM352" s="42" t="s">
        <v>332</v>
      </c>
      <c r="AN352" s="42" t="s">
        <v>352</v>
      </c>
      <c r="AO352" s="42">
        <v>400</v>
      </c>
      <c r="AP352" s="42" t="s">
        <v>439</v>
      </c>
      <c r="AQ352" s="42">
        <v>1200</v>
      </c>
      <c r="AR352" s="42">
        <v>2</v>
      </c>
      <c r="AS352" s="42">
        <v>600</v>
      </c>
      <c r="AT352" s="42">
        <v>48</v>
      </c>
      <c r="AU352" s="42" t="s">
        <v>327</v>
      </c>
      <c r="AV352" s="42" t="s">
        <v>327</v>
      </c>
      <c r="AW352" s="42" t="s">
        <v>327</v>
      </c>
      <c r="AX352" s="42">
        <v>0</v>
      </c>
      <c r="AY352" s="42" t="s">
        <v>327</v>
      </c>
      <c r="AZ352" s="51">
        <v>91</v>
      </c>
      <c r="BA352" s="42">
        <v>0</v>
      </c>
      <c r="BB352" s="42">
        <v>2</v>
      </c>
      <c r="BC352" s="42" t="s">
        <v>375</v>
      </c>
      <c r="BD352" s="49" t="s">
        <v>1664</v>
      </c>
      <c r="BE352" s="49" t="s">
        <v>1660</v>
      </c>
      <c r="BF352" s="42" t="s">
        <v>356</v>
      </c>
      <c r="BG352" s="42"/>
      <c r="BH352" s="42">
        <v>0</v>
      </c>
      <c r="BI352" s="42" t="s">
        <v>357</v>
      </c>
      <c r="BJ352" s="42" t="s">
        <v>358</v>
      </c>
      <c r="BK352" s="57">
        <v>44778</v>
      </c>
      <c r="BL352" s="42" t="s">
        <v>317</v>
      </c>
      <c r="BM352" s="42" t="s">
        <v>317</v>
      </c>
      <c r="BN352" s="42"/>
      <c r="BO352" s="42"/>
      <c r="BP352" s="42" t="s">
        <v>359</v>
      </c>
      <c r="BQ352" s="42" t="s">
        <v>359</v>
      </c>
      <c r="BR352" s="42" t="s">
        <v>359</v>
      </c>
      <c r="BS352" s="42"/>
      <c r="BT352" s="42" t="s">
        <v>360</v>
      </c>
      <c r="BU352" s="42" t="s">
        <v>317</v>
      </c>
      <c r="BV352" s="42" t="s">
        <v>317</v>
      </c>
      <c r="BW352" s="42"/>
      <c r="BX352" s="42"/>
      <c r="BY352" s="42" t="s">
        <v>353</v>
      </c>
      <c r="BZ352" s="42" t="s">
        <v>353</v>
      </c>
      <c r="CA352" s="42"/>
      <c r="CB352" s="42" t="s">
        <v>353</v>
      </c>
      <c r="CC352" s="42"/>
      <c r="CD352" s="42"/>
      <c r="CE352" s="42"/>
      <c r="CF352" s="42"/>
      <c r="CG352" s="26" t="s">
        <v>1661</v>
      </c>
    </row>
    <row r="353" hidden="1" spans="1:85">
      <c r="A353" s="39">
        <v>1410</v>
      </c>
      <c r="B353" s="42" t="s">
        <v>1665</v>
      </c>
      <c r="C353" s="46" t="s">
        <v>1666</v>
      </c>
      <c r="D353" s="42" t="s">
        <v>1667</v>
      </c>
      <c r="E353" s="43">
        <v>28.6589</v>
      </c>
      <c r="F353" s="43">
        <v>-12.9943</v>
      </c>
      <c r="G353" s="42" t="s">
        <v>337</v>
      </c>
      <c r="H353" s="37">
        <v>1.5</v>
      </c>
      <c r="I353" s="42" t="s">
        <v>338</v>
      </c>
      <c r="J353" s="42" t="s">
        <v>1151</v>
      </c>
      <c r="K353" s="42" t="s">
        <v>317</v>
      </c>
      <c r="L353" s="42" t="s">
        <v>317</v>
      </c>
      <c r="M353" s="42" t="s">
        <v>317</v>
      </c>
      <c r="N353" s="42" t="s">
        <v>402</v>
      </c>
      <c r="O353" s="42" t="s">
        <v>566</v>
      </c>
      <c r="P353" s="42" t="s">
        <v>566</v>
      </c>
      <c r="Q353" s="42" t="s">
        <v>320</v>
      </c>
      <c r="R353" s="42" t="s">
        <v>320</v>
      </c>
      <c r="S353" s="42" t="s">
        <v>321</v>
      </c>
      <c r="T353" s="42" t="s">
        <v>344</v>
      </c>
      <c r="U353" s="42" t="s">
        <v>397</v>
      </c>
      <c r="V353" s="52" t="s">
        <v>324</v>
      </c>
      <c r="W353" s="42" t="s">
        <v>325</v>
      </c>
      <c r="X353" s="42" t="s">
        <v>345</v>
      </c>
      <c r="Y353" s="42" t="s">
        <v>2</v>
      </c>
      <c r="Z353" s="42" t="s">
        <v>2</v>
      </c>
      <c r="AA353" s="42" t="s">
        <v>328</v>
      </c>
      <c r="AB353" s="42" t="s">
        <v>347</v>
      </c>
      <c r="AC353" s="42" t="s">
        <v>348</v>
      </c>
      <c r="AD353" s="42" t="s">
        <v>348</v>
      </c>
      <c r="AE353" s="42">
        <v>0</v>
      </c>
      <c r="AF353" s="42">
        <v>0</v>
      </c>
      <c r="AG353" s="42">
        <v>15</v>
      </c>
      <c r="AH353" s="42" t="s">
        <v>350</v>
      </c>
      <c r="AI353" s="42">
        <v>0</v>
      </c>
      <c r="AJ353" s="42" t="s">
        <v>351</v>
      </c>
      <c r="AK353" s="42">
        <v>0</v>
      </c>
      <c r="AL353" s="42">
        <v>600</v>
      </c>
      <c r="AM353" s="42" t="s">
        <v>332</v>
      </c>
      <c r="AN353" s="42" t="s">
        <v>352</v>
      </c>
      <c r="AO353" s="42">
        <v>300</v>
      </c>
      <c r="AP353" s="42" t="s">
        <v>333</v>
      </c>
      <c r="AQ353" s="42">
        <v>500</v>
      </c>
      <c r="AR353" s="42">
        <v>48</v>
      </c>
      <c r="AS353" s="42">
        <v>100</v>
      </c>
      <c r="AT353" s="42">
        <f>AQ353/AS353</f>
        <v>5</v>
      </c>
      <c r="AU353" s="42" t="s">
        <v>327</v>
      </c>
      <c r="AV353" s="42" t="s">
        <v>327</v>
      </c>
      <c r="AW353" s="42" t="s">
        <v>327</v>
      </c>
      <c r="AX353" s="42">
        <v>0</v>
      </c>
      <c r="AY353" s="42" t="s">
        <v>327</v>
      </c>
      <c r="AZ353" s="51">
        <v>48</v>
      </c>
      <c r="BA353" s="42">
        <v>0</v>
      </c>
      <c r="BB353" s="42">
        <v>1</v>
      </c>
      <c r="BC353" s="42" t="s">
        <v>525</v>
      </c>
      <c r="BD353" s="49">
        <v>0</v>
      </c>
      <c r="BE353" s="49" t="s">
        <v>1665</v>
      </c>
      <c r="BF353" s="42">
        <v>0</v>
      </c>
      <c r="BG353" s="42"/>
      <c r="BH353" s="42">
        <v>0</v>
      </c>
      <c r="BI353" s="42" t="s">
        <v>357</v>
      </c>
      <c r="BJ353" s="42" t="s">
        <v>358</v>
      </c>
      <c r="BK353" s="57">
        <v>44778</v>
      </c>
      <c r="BL353" s="42" t="s">
        <v>317</v>
      </c>
      <c r="BM353" s="42" t="s">
        <v>317</v>
      </c>
      <c r="BN353" s="42"/>
      <c r="BO353" s="42"/>
      <c r="BP353" s="42" t="s">
        <v>359</v>
      </c>
      <c r="BQ353" s="42" t="s">
        <v>359</v>
      </c>
      <c r="BR353" s="42" t="s">
        <v>359</v>
      </c>
      <c r="BS353" s="42"/>
      <c r="BT353" s="42" t="s">
        <v>360</v>
      </c>
      <c r="BU353" s="42" t="s">
        <v>317</v>
      </c>
      <c r="BV353" s="42" t="s">
        <v>317</v>
      </c>
      <c r="BW353" s="42"/>
      <c r="BX353" s="42"/>
      <c r="BY353" s="42" t="s">
        <v>353</v>
      </c>
      <c r="BZ353" s="42" t="s">
        <v>353</v>
      </c>
      <c r="CA353" s="42"/>
      <c r="CB353" s="42" t="s">
        <v>353</v>
      </c>
      <c r="CC353" s="42"/>
      <c r="CD353" s="42"/>
      <c r="CE353" s="42"/>
      <c r="CF353" s="42"/>
      <c r="CG353" s="26" t="s">
        <v>1666</v>
      </c>
    </row>
    <row r="354" s="20" customFormat="1" hidden="1" spans="1:85">
      <c r="A354" s="34">
        <v>1107</v>
      </c>
      <c r="B354" s="42" t="s">
        <v>1668</v>
      </c>
      <c r="C354" s="46" t="s">
        <v>1669</v>
      </c>
      <c r="D354" s="42" t="s">
        <v>1670</v>
      </c>
      <c r="E354" s="43">
        <v>28.18</v>
      </c>
      <c r="F354" s="43">
        <v>-12.7839</v>
      </c>
      <c r="G354" s="42" t="s">
        <v>337</v>
      </c>
      <c r="H354" s="37">
        <v>1.8</v>
      </c>
      <c r="I354" s="42" t="s">
        <v>338</v>
      </c>
      <c r="J354" s="42" t="s">
        <v>1141</v>
      </c>
      <c r="K354" s="42" t="s">
        <v>340</v>
      </c>
      <c r="L354" s="42" t="s">
        <v>317</v>
      </c>
      <c r="M354" s="42" t="s">
        <v>317</v>
      </c>
      <c r="N354" s="42" t="s">
        <v>402</v>
      </c>
      <c r="O354" s="42" t="s">
        <v>566</v>
      </c>
      <c r="P354" s="42" t="s">
        <v>566</v>
      </c>
      <c r="Q354" s="42" t="s">
        <v>390</v>
      </c>
      <c r="R354" s="42" t="s">
        <v>320</v>
      </c>
      <c r="S354" s="42" t="s">
        <v>321</v>
      </c>
      <c r="T354" s="42" t="s">
        <v>344</v>
      </c>
      <c r="U354" s="42" t="s">
        <v>323</v>
      </c>
      <c r="V354" s="52">
        <v>40</v>
      </c>
      <c r="W354" s="42" t="s">
        <v>325</v>
      </c>
      <c r="X354" s="42" t="s">
        <v>620</v>
      </c>
      <c r="Y354" s="42" t="s">
        <v>2</v>
      </c>
      <c r="Z354" s="42" t="s">
        <v>2</v>
      </c>
      <c r="AA354" s="42" t="s">
        <v>328</v>
      </c>
      <c r="AB354" s="42" t="s">
        <v>347</v>
      </c>
      <c r="AC354" s="42" t="s">
        <v>348</v>
      </c>
      <c r="AD354" s="42" t="s">
        <v>348</v>
      </c>
      <c r="AE354" s="42" t="s">
        <v>350</v>
      </c>
      <c r="AF354" s="42" t="s">
        <v>350</v>
      </c>
      <c r="AG354" s="42">
        <v>15</v>
      </c>
      <c r="AH354" s="42" t="s">
        <v>350</v>
      </c>
      <c r="AI354" s="42">
        <v>0</v>
      </c>
      <c r="AJ354" s="42" t="s">
        <v>351</v>
      </c>
      <c r="AK354" s="42">
        <v>0</v>
      </c>
      <c r="AL354" s="42">
        <v>1000</v>
      </c>
      <c r="AM354" s="42" t="s">
        <v>332</v>
      </c>
      <c r="AN354" s="42" t="s">
        <v>352</v>
      </c>
      <c r="AO354" s="42">
        <v>400</v>
      </c>
      <c r="AP354" s="42" t="s">
        <v>439</v>
      </c>
      <c r="AQ354" s="42">
        <v>600</v>
      </c>
      <c r="AR354" s="42">
        <v>2</v>
      </c>
      <c r="AS354" s="42">
        <v>600</v>
      </c>
      <c r="AT354" s="42">
        <v>24</v>
      </c>
      <c r="AU354" s="42" t="s">
        <v>327</v>
      </c>
      <c r="AV354" s="42" t="s">
        <v>327</v>
      </c>
      <c r="AW354" s="42" t="s">
        <v>327</v>
      </c>
      <c r="AX354" s="42">
        <v>0</v>
      </c>
      <c r="AY354" s="42" t="s">
        <v>327</v>
      </c>
      <c r="AZ354" s="51">
        <v>62.078</v>
      </c>
      <c r="BA354" s="42">
        <v>0</v>
      </c>
      <c r="BB354" s="42">
        <v>1</v>
      </c>
      <c r="BC354" s="42" t="s">
        <v>525</v>
      </c>
      <c r="BD354" s="49">
        <v>0</v>
      </c>
      <c r="BE354" s="49" t="s">
        <v>1668</v>
      </c>
      <c r="BF354" s="42">
        <v>0</v>
      </c>
      <c r="BG354" s="42"/>
      <c r="BH354" s="42">
        <v>0</v>
      </c>
      <c r="BI354" s="42" t="s">
        <v>357</v>
      </c>
      <c r="BJ354" s="42" t="s">
        <v>358</v>
      </c>
      <c r="BK354" s="57">
        <v>44778</v>
      </c>
      <c r="BL354" s="42" t="s">
        <v>317</v>
      </c>
      <c r="BM354" s="42" t="s">
        <v>317</v>
      </c>
      <c r="BN354" s="42"/>
      <c r="BO354" s="42"/>
      <c r="BP354" s="42" t="s">
        <v>359</v>
      </c>
      <c r="BQ354" s="42" t="s">
        <v>359</v>
      </c>
      <c r="BR354" s="42" t="s">
        <v>359</v>
      </c>
      <c r="BS354" s="42"/>
      <c r="BT354" s="42" t="s">
        <v>360</v>
      </c>
      <c r="BU354" s="42" t="s">
        <v>317</v>
      </c>
      <c r="BV354" s="42" t="s">
        <v>317</v>
      </c>
      <c r="BW354" s="42"/>
      <c r="BX354" s="42"/>
      <c r="BY354" s="42" t="s">
        <v>353</v>
      </c>
      <c r="BZ354" s="42" t="s">
        <v>353</v>
      </c>
      <c r="CA354" s="42"/>
      <c r="CB354" s="42" t="s">
        <v>353</v>
      </c>
      <c r="CC354" s="42"/>
      <c r="CD354" s="42"/>
      <c r="CE354" s="42"/>
      <c r="CF354" s="42"/>
      <c r="CG354" s="26" t="s">
        <v>1669</v>
      </c>
    </row>
    <row r="355" hidden="1" spans="1:85">
      <c r="A355" s="34">
        <v>1115</v>
      </c>
      <c r="B355" s="42" t="s">
        <v>1671</v>
      </c>
      <c r="C355" s="46" t="s">
        <v>1672</v>
      </c>
      <c r="D355" s="42" t="s">
        <v>1673</v>
      </c>
      <c r="E355" s="43">
        <v>28.2441</v>
      </c>
      <c r="F355" s="43">
        <v>-12.8369</v>
      </c>
      <c r="G355" s="42" t="s">
        <v>337</v>
      </c>
      <c r="H355" s="37">
        <v>2</v>
      </c>
      <c r="I355" s="42" t="s">
        <v>338</v>
      </c>
      <c r="J355" s="42" t="s">
        <v>1141</v>
      </c>
      <c r="K355" s="42" t="s">
        <v>340</v>
      </c>
      <c r="L355" s="42" t="s">
        <v>340</v>
      </c>
      <c r="M355" s="42" t="s">
        <v>317</v>
      </c>
      <c r="N355" s="42" t="s">
        <v>402</v>
      </c>
      <c r="O355" s="42" t="s">
        <v>566</v>
      </c>
      <c r="P355" s="42" t="s">
        <v>566</v>
      </c>
      <c r="Q355" s="42" t="s">
        <v>390</v>
      </c>
      <c r="R355" s="42" t="s">
        <v>390</v>
      </c>
      <c r="S355" s="42" t="s">
        <v>321</v>
      </c>
      <c r="T355" s="42" t="s">
        <v>344</v>
      </c>
      <c r="U355" s="42" t="s">
        <v>323</v>
      </c>
      <c r="V355" s="52">
        <v>40</v>
      </c>
      <c r="W355" s="42" t="s">
        <v>325</v>
      </c>
      <c r="X355" s="42" t="s">
        <v>620</v>
      </c>
      <c r="Y355" s="42" t="s">
        <v>2</v>
      </c>
      <c r="Z355" s="42" t="s">
        <v>2</v>
      </c>
      <c r="AA355" s="42" t="s">
        <v>328</v>
      </c>
      <c r="AB355" s="42" t="s">
        <v>347</v>
      </c>
      <c r="AC355" s="42" t="s">
        <v>348</v>
      </c>
      <c r="AD355" s="42" t="s">
        <v>348</v>
      </c>
      <c r="AE355" s="42" t="s">
        <v>414</v>
      </c>
      <c r="AF355" s="42" t="s">
        <v>414</v>
      </c>
      <c r="AG355" s="42">
        <v>16</v>
      </c>
      <c r="AH355" s="42" t="s">
        <v>368</v>
      </c>
      <c r="AI355" s="42" t="s">
        <v>1236</v>
      </c>
      <c r="AJ355" s="42" t="s">
        <v>416</v>
      </c>
      <c r="AK355" s="42">
        <v>0</v>
      </c>
      <c r="AL355" s="42">
        <v>600</v>
      </c>
      <c r="AM355" s="42" t="s">
        <v>332</v>
      </c>
      <c r="AN355" s="42" t="s">
        <v>352</v>
      </c>
      <c r="AO355" s="42">
        <v>400</v>
      </c>
      <c r="AP355" s="42" t="s">
        <v>333</v>
      </c>
      <c r="AQ355" s="42">
        <v>500</v>
      </c>
      <c r="AR355" s="42">
        <v>48</v>
      </c>
      <c r="AS355" s="42">
        <v>100</v>
      </c>
      <c r="AT355" s="42">
        <f>AQ355/AS355</f>
        <v>5</v>
      </c>
      <c r="AU355" s="42" t="s">
        <v>327</v>
      </c>
      <c r="AV355" s="42" t="s">
        <v>327</v>
      </c>
      <c r="AW355" s="42" t="s">
        <v>327</v>
      </c>
      <c r="AX355" s="42">
        <v>0</v>
      </c>
      <c r="AY355" s="42" t="s">
        <v>327</v>
      </c>
      <c r="AZ355" s="51">
        <v>94.5</v>
      </c>
      <c r="BA355" s="42">
        <v>0</v>
      </c>
      <c r="BB355" s="42">
        <v>3</v>
      </c>
      <c r="BC355" s="42" t="s">
        <v>354</v>
      </c>
      <c r="BD355" s="49" t="s">
        <v>1674</v>
      </c>
      <c r="BE355" s="49" t="s">
        <v>1671</v>
      </c>
      <c r="BF355" s="42">
        <v>0</v>
      </c>
      <c r="BG355" s="42"/>
      <c r="BH355" s="42">
        <v>0</v>
      </c>
      <c r="BI355" s="42" t="s">
        <v>357</v>
      </c>
      <c r="BJ355" s="42" t="s">
        <v>358</v>
      </c>
      <c r="BK355" s="57">
        <v>44778</v>
      </c>
      <c r="BL355" s="42" t="s">
        <v>317</v>
      </c>
      <c r="BM355" s="42" t="s">
        <v>317</v>
      </c>
      <c r="BN355" s="42"/>
      <c r="BO355" s="42"/>
      <c r="BP355" s="42" t="s">
        <v>359</v>
      </c>
      <c r="BQ355" s="42" t="s">
        <v>359</v>
      </c>
      <c r="BR355" s="42" t="s">
        <v>359</v>
      </c>
      <c r="BS355" s="42"/>
      <c r="BT355" s="42" t="s">
        <v>360</v>
      </c>
      <c r="BU355" s="42" t="s">
        <v>317</v>
      </c>
      <c r="BV355" s="42" t="s">
        <v>317</v>
      </c>
      <c r="BW355" s="42"/>
      <c r="BX355" s="42"/>
      <c r="BY355" s="42" t="s">
        <v>353</v>
      </c>
      <c r="BZ355" s="42" t="s">
        <v>353</v>
      </c>
      <c r="CA355" s="42"/>
      <c r="CB355" s="42" t="s">
        <v>353</v>
      </c>
      <c r="CC355" s="42"/>
      <c r="CD355" s="42"/>
      <c r="CE355" s="42"/>
      <c r="CF355" s="42"/>
      <c r="CG355" s="26" t="s">
        <v>1672</v>
      </c>
    </row>
    <row r="356" hidden="1" spans="1:85">
      <c r="A356" s="34">
        <v>323</v>
      </c>
      <c r="B356" s="42" t="s">
        <v>1675</v>
      </c>
      <c r="C356" s="46" t="s">
        <v>1676</v>
      </c>
      <c r="D356" s="42" t="s">
        <v>1677</v>
      </c>
      <c r="E356" s="43">
        <v>28.5215</v>
      </c>
      <c r="F356" s="43">
        <v>-13.0081</v>
      </c>
      <c r="G356" s="42" t="s">
        <v>337</v>
      </c>
      <c r="H356" s="37">
        <v>1.8</v>
      </c>
      <c r="I356" s="42" t="s">
        <v>338</v>
      </c>
      <c r="J356" s="42" t="s">
        <v>1151</v>
      </c>
      <c r="K356" s="42" t="s">
        <v>317</v>
      </c>
      <c r="L356" s="42" t="s">
        <v>317</v>
      </c>
      <c r="M356" s="42" t="s">
        <v>317</v>
      </c>
      <c r="N356" s="42" t="s">
        <v>402</v>
      </c>
      <c r="O356" s="42" t="s">
        <v>319</v>
      </c>
      <c r="P356" s="42" t="s">
        <v>319</v>
      </c>
      <c r="Q356" s="42" t="s">
        <v>320</v>
      </c>
      <c r="R356" s="42" t="s">
        <v>320</v>
      </c>
      <c r="S356" s="42" t="s">
        <v>321</v>
      </c>
      <c r="T356" s="42" t="s">
        <v>344</v>
      </c>
      <c r="U356" s="42" t="s">
        <v>323</v>
      </c>
      <c r="V356" s="52">
        <v>60</v>
      </c>
      <c r="W356" s="42" t="s">
        <v>325</v>
      </c>
      <c r="X356" s="42" t="s">
        <v>345</v>
      </c>
      <c r="Y356" s="42" t="s">
        <v>2</v>
      </c>
      <c r="Z356" s="42" t="s">
        <v>2</v>
      </c>
      <c r="AA356" s="42" t="s">
        <v>328</v>
      </c>
      <c r="AB356" s="42" t="s">
        <v>347</v>
      </c>
      <c r="AC356" s="42" t="s">
        <v>348</v>
      </c>
      <c r="AD356" s="42" t="s">
        <v>348</v>
      </c>
      <c r="AE356" s="42" t="s">
        <v>1584</v>
      </c>
      <c r="AF356" s="42" t="s">
        <v>1584</v>
      </c>
      <c r="AG356" s="42">
        <v>15</v>
      </c>
      <c r="AH356" s="42" t="s">
        <v>350</v>
      </c>
      <c r="AI356" s="42">
        <v>0</v>
      </c>
      <c r="AJ356" s="42" t="s">
        <v>351</v>
      </c>
      <c r="AK356" s="42">
        <v>0</v>
      </c>
      <c r="AL356" s="42">
        <v>600</v>
      </c>
      <c r="AM356" s="42" t="s">
        <v>332</v>
      </c>
      <c r="AN356" s="42" t="s">
        <v>352</v>
      </c>
      <c r="AO356" s="42">
        <v>400</v>
      </c>
      <c r="AP356" s="42" t="s">
        <v>439</v>
      </c>
      <c r="AQ356" s="42">
        <v>600</v>
      </c>
      <c r="AR356" s="42">
        <v>2</v>
      </c>
      <c r="AS356" s="42">
        <v>600</v>
      </c>
      <c r="AT356" s="42">
        <v>24</v>
      </c>
      <c r="AU356" s="42" t="s">
        <v>327</v>
      </c>
      <c r="AV356" s="42" t="s">
        <v>327</v>
      </c>
      <c r="AW356" s="42" t="s">
        <v>327</v>
      </c>
      <c r="AX356" s="42">
        <v>0</v>
      </c>
      <c r="AY356" s="42" t="s">
        <v>327</v>
      </c>
      <c r="AZ356" s="51">
        <v>40</v>
      </c>
      <c r="BA356" s="42">
        <v>0</v>
      </c>
      <c r="BB356" s="42">
        <v>2</v>
      </c>
      <c r="BC356" s="42" t="s">
        <v>1511</v>
      </c>
      <c r="BD356" s="49">
        <v>0</v>
      </c>
      <c r="BE356" s="49" t="s">
        <v>1675</v>
      </c>
      <c r="BF356" s="42" t="s">
        <v>356</v>
      </c>
      <c r="BG356" s="42"/>
      <c r="BH356" s="42">
        <v>0</v>
      </c>
      <c r="BI356" s="42" t="s">
        <v>357</v>
      </c>
      <c r="BJ356" s="42" t="s">
        <v>358</v>
      </c>
      <c r="BK356" s="57">
        <v>44778</v>
      </c>
      <c r="BL356" s="42" t="s">
        <v>317</v>
      </c>
      <c r="BM356" s="42" t="s">
        <v>317</v>
      </c>
      <c r="BN356" s="42"/>
      <c r="BO356" s="42"/>
      <c r="BP356" s="42" t="s">
        <v>359</v>
      </c>
      <c r="BQ356" s="42" t="s">
        <v>359</v>
      </c>
      <c r="BR356" s="42" t="s">
        <v>359</v>
      </c>
      <c r="BS356" s="42"/>
      <c r="BT356" s="42" t="s">
        <v>360</v>
      </c>
      <c r="BU356" s="42" t="s">
        <v>317</v>
      </c>
      <c r="BV356" s="42" t="s">
        <v>317</v>
      </c>
      <c r="BW356" s="42"/>
      <c r="BX356" s="42"/>
      <c r="BY356" s="42" t="s">
        <v>353</v>
      </c>
      <c r="BZ356" s="42" t="s">
        <v>353</v>
      </c>
      <c r="CA356" s="42"/>
      <c r="CB356" s="42" t="s">
        <v>353</v>
      </c>
      <c r="CC356" s="42"/>
      <c r="CD356" s="42"/>
      <c r="CE356" s="42"/>
      <c r="CF356" s="42"/>
      <c r="CG356" s="26" t="s">
        <v>1676</v>
      </c>
    </row>
    <row r="357" hidden="1" spans="1:85">
      <c r="A357" s="34">
        <v>353</v>
      </c>
      <c r="B357" s="42" t="s">
        <v>1678</v>
      </c>
      <c r="C357" s="46" t="s">
        <v>1679</v>
      </c>
      <c r="D357" s="42" t="s">
        <v>1680</v>
      </c>
      <c r="E357" s="43">
        <v>28.6703</v>
      </c>
      <c r="F357" s="43">
        <v>-13.0919</v>
      </c>
      <c r="G357" s="42" t="s">
        <v>337</v>
      </c>
      <c r="H357" s="37">
        <v>1.8</v>
      </c>
      <c r="I357" s="42" t="s">
        <v>338</v>
      </c>
      <c r="J357" s="42" t="s">
        <v>581</v>
      </c>
      <c r="K357" s="42" t="s">
        <v>317</v>
      </c>
      <c r="L357" s="42" t="s">
        <v>317</v>
      </c>
      <c r="M357" s="42" t="s">
        <v>317</v>
      </c>
      <c r="N357" s="42" t="s">
        <v>318</v>
      </c>
      <c r="O357" s="42" t="s">
        <v>319</v>
      </c>
      <c r="P357" s="42" t="s">
        <v>319</v>
      </c>
      <c r="Q357" s="42" t="s">
        <v>381</v>
      </c>
      <c r="R357" s="42" t="s">
        <v>381</v>
      </c>
      <c r="S357" s="42" t="s">
        <v>321</v>
      </c>
      <c r="T357" s="42" t="s">
        <v>344</v>
      </c>
      <c r="U357" s="42" t="s">
        <v>323</v>
      </c>
      <c r="V357" s="52">
        <v>50</v>
      </c>
      <c r="W357" s="42" t="s">
        <v>325</v>
      </c>
      <c r="X357" s="42" t="s">
        <v>345</v>
      </c>
      <c r="Y357" s="42" t="s">
        <v>2</v>
      </c>
      <c r="Z357" s="42" t="s">
        <v>2</v>
      </c>
      <c r="AA357" s="42" t="s">
        <v>328</v>
      </c>
      <c r="AB357" s="42" t="s">
        <v>347</v>
      </c>
      <c r="AC357" s="42" t="s">
        <v>348</v>
      </c>
      <c r="AD357" s="42" t="s">
        <v>348</v>
      </c>
      <c r="AE357" s="42" t="s">
        <v>350</v>
      </c>
      <c r="AF357" s="42" t="s">
        <v>350</v>
      </c>
      <c r="AG357" s="42">
        <v>15</v>
      </c>
      <c r="AH357" s="42" t="s">
        <v>350</v>
      </c>
      <c r="AI357" s="42">
        <v>0</v>
      </c>
      <c r="AJ357" s="42" t="s">
        <v>351</v>
      </c>
      <c r="AK357" s="42">
        <v>0</v>
      </c>
      <c r="AL357" s="42">
        <v>600</v>
      </c>
      <c r="AM357" s="42" t="s">
        <v>332</v>
      </c>
      <c r="AN357" s="42" t="s">
        <v>352</v>
      </c>
      <c r="AO357" s="42">
        <v>400</v>
      </c>
      <c r="AP357" s="42" t="s">
        <v>439</v>
      </c>
      <c r="AQ357" s="42">
        <v>600</v>
      </c>
      <c r="AR357" s="42">
        <v>2</v>
      </c>
      <c r="AS357" s="42">
        <v>600</v>
      </c>
      <c r="AT357" s="42">
        <v>24</v>
      </c>
      <c r="AU357" s="42" t="s">
        <v>327</v>
      </c>
      <c r="AV357" s="42" t="s">
        <v>327</v>
      </c>
      <c r="AW357" s="42" t="s">
        <v>327</v>
      </c>
      <c r="AX357" s="42">
        <v>0</v>
      </c>
      <c r="AY357" s="42" t="s">
        <v>327</v>
      </c>
      <c r="AZ357" s="51">
        <v>53.067</v>
      </c>
      <c r="BA357" s="42">
        <v>0</v>
      </c>
      <c r="BB357" s="42">
        <v>2</v>
      </c>
      <c r="BC357" s="42" t="s">
        <v>375</v>
      </c>
      <c r="BD357" s="49" t="s">
        <v>1681</v>
      </c>
      <c r="BE357" s="49" t="s">
        <v>1678</v>
      </c>
      <c r="BF357" s="42">
        <v>0</v>
      </c>
      <c r="BG357" s="42"/>
      <c r="BH357" s="42">
        <v>0</v>
      </c>
      <c r="BI357" s="42" t="s">
        <v>357</v>
      </c>
      <c r="BJ357" s="42" t="s">
        <v>358</v>
      </c>
      <c r="BK357" s="57">
        <v>44778</v>
      </c>
      <c r="BL357" s="42" t="s">
        <v>317</v>
      </c>
      <c r="BM357" s="42" t="s">
        <v>317</v>
      </c>
      <c r="BN357" s="42"/>
      <c r="BO357" s="42"/>
      <c r="BP357" s="42" t="s">
        <v>359</v>
      </c>
      <c r="BQ357" s="42" t="s">
        <v>359</v>
      </c>
      <c r="BR357" s="42" t="s">
        <v>359</v>
      </c>
      <c r="BS357" s="42"/>
      <c r="BT357" s="42" t="s">
        <v>360</v>
      </c>
      <c r="BU357" s="42" t="s">
        <v>317</v>
      </c>
      <c r="BV357" s="42" t="s">
        <v>317</v>
      </c>
      <c r="BW357" s="42"/>
      <c r="BX357" s="42"/>
      <c r="BY357" s="42" t="s">
        <v>353</v>
      </c>
      <c r="BZ357" s="42" t="s">
        <v>353</v>
      </c>
      <c r="CA357" s="42"/>
      <c r="CB357" s="42" t="s">
        <v>353</v>
      </c>
      <c r="CC357" s="42"/>
      <c r="CD357" s="42"/>
      <c r="CE357" s="42"/>
      <c r="CF357" s="42"/>
      <c r="CG357" s="26" t="s">
        <v>1679</v>
      </c>
    </row>
    <row r="358" hidden="1" spans="1:85">
      <c r="A358" s="39">
        <v>1282</v>
      </c>
      <c r="B358" s="42" t="s">
        <v>1682</v>
      </c>
      <c r="C358" s="46" t="s">
        <v>1683</v>
      </c>
      <c r="D358" s="42" t="s">
        <v>1684</v>
      </c>
      <c r="E358" s="43">
        <v>28.6358</v>
      </c>
      <c r="F358" s="43">
        <v>-12.9988</v>
      </c>
      <c r="G358" s="42" t="s">
        <v>337</v>
      </c>
      <c r="H358" s="37">
        <v>2.5</v>
      </c>
      <c r="I358" s="42" t="s">
        <v>338</v>
      </c>
      <c r="J358" s="42" t="s">
        <v>1151</v>
      </c>
      <c r="K358" s="42" t="s">
        <v>340</v>
      </c>
      <c r="L358" s="42" t="s">
        <v>317</v>
      </c>
      <c r="M358" s="42" t="s">
        <v>317</v>
      </c>
      <c r="N358" s="42" t="s">
        <v>402</v>
      </c>
      <c r="O358" s="42" t="s">
        <v>566</v>
      </c>
      <c r="P358" s="42" t="s">
        <v>566</v>
      </c>
      <c r="Q358" s="42" t="s">
        <v>320</v>
      </c>
      <c r="R358" s="42" t="s">
        <v>320</v>
      </c>
      <c r="S358" s="42" t="s">
        <v>321</v>
      </c>
      <c r="T358" s="42" t="s">
        <v>344</v>
      </c>
      <c r="U358" s="42" t="s">
        <v>323</v>
      </c>
      <c r="V358" s="52">
        <v>40</v>
      </c>
      <c r="W358" s="42" t="s">
        <v>325</v>
      </c>
      <c r="X358" s="42" t="s">
        <v>345</v>
      </c>
      <c r="Y358" s="42" t="s">
        <v>2</v>
      </c>
      <c r="Z358" s="42" t="s">
        <v>2</v>
      </c>
      <c r="AA358" s="42" t="s">
        <v>328</v>
      </c>
      <c r="AB358" s="42" t="s">
        <v>347</v>
      </c>
      <c r="AC358" s="42" t="s">
        <v>348</v>
      </c>
      <c r="AD358" s="42" t="s">
        <v>348</v>
      </c>
      <c r="AE358" s="42" t="s">
        <v>382</v>
      </c>
      <c r="AF358" s="42" t="s">
        <v>382</v>
      </c>
      <c r="AG358" s="42">
        <v>20</v>
      </c>
      <c r="AH358" s="42" t="s">
        <v>350</v>
      </c>
      <c r="AI358" s="42">
        <v>0</v>
      </c>
      <c r="AJ358" s="42" t="s">
        <v>351</v>
      </c>
      <c r="AK358" s="42">
        <v>0</v>
      </c>
      <c r="AL358" s="42">
        <v>1000</v>
      </c>
      <c r="AM358" s="42" t="s">
        <v>332</v>
      </c>
      <c r="AN358" s="42" t="s">
        <v>352</v>
      </c>
      <c r="AO358" s="42">
        <v>500</v>
      </c>
      <c r="AP358" s="42" t="s">
        <v>333</v>
      </c>
      <c r="AQ358" s="42">
        <v>400</v>
      </c>
      <c r="AR358" s="42">
        <v>48</v>
      </c>
      <c r="AS358" s="42">
        <v>100</v>
      </c>
      <c r="AT358" s="42">
        <f>AQ358/AS358</f>
        <v>4</v>
      </c>
      <c r="AU358" s="42" t="s">
        <v>327</v>
      </c>
      <c r="AV358" s="42" t="s">
        <v>327</v>
      </c>
      <c r="AW358" s="42" t="s">
        <v>327</v>
      </c>
      <c r="AX358" s="42">
        <v>0</v>
      </c>
      <c r="AY358" s="42" t="s">
        <v>327</v>
      </c>
      <c r="AZ358" s="51">
        <v>122</v>
      </c>
      <c r="BA358" s="42">
        <v>0</v>
      </c>
      <c r="BB358" s="42">
        <v>2</v>
      </c>
      <c r="BC358" s="42" t="s">
        <v>375</v>
      </c>
      <c r="BD358" s="49" t="s">
        <v>1685</v>
      </c>
      <c r="BE358" s="49" t="s">
        <v>1682</v>
      </c>
      <c r="BF358" s="42">
        <v>0</v>
      </c>
      <c r="BG358" s="42"/>
      <c r="BH358" s="42">
        <v>0</v>
      </c>
      <c r="BI358" s="42" t="s">
        <v>357</v>
      </c>
      <c r="BJ358" s="42" t="s">
        <v>358</v>
      </c>
      <c r="BK358" s="57">
        <v>44778</v>
      </c>
      <c r="BL358" s="42" t="s">
        <v>317</v>
      </c>
      <c r="BM358" s="42" t="s">
        <v>317</v>
      </c>
      <c r="BN358" s="42"/>
      <c r="BO358" s="42"/>
      <c r="BP358" s="42" t="s">
        <v>359</v>
      </c>
      <c r="BQ358" s="42" t="s">
        <v>359</v>
      </c>
      <c r="BR358" s="42" t="s">
        <v>359</v>
      </c>
      <c r="BS358" s="42"/>
      <c r="BT358" s="42" t="s">
        <v>360</v>
      </c>
      <c r="BU358" s="42" t="s">
        <v>317</v>
      </c>
      <c r="BV358" s="42" t="s">
        <v>317</v>
      </c>
      <c r="BW358" s="42"/>
      <c r="BX358" s="42"/>
      <c r="BY358" s="42" t="s">
        <v>353</v>
      </c>
      <c r="BZ358" s="42" t="s">
        <v>353</v>
      </c>
      <c r="CA358" s="42"/>
      <c r="CB358" s="42" t="s">
        <v>353</v>
      </c>
      <c r="CC358" s="42"/>
      <c r="CD358" s="42"/>
      <c r="CE358" s="42"/>
      <c r="CF358" s="42"/>
      <c r="CG358" s="26" t="s">
        <v>1683</v>
      </c>
    </row>
    <row r="359" hidden="1" spans="1:85">
      <c r="A359" s="39">
        <v>738</v>
      </c>
      <c r="B359" s="42" t="s">
        <v>1686</v>
      </c>
      <c r="C359" s="46" t="s">
        <v>1687</v>
      </c>
      <c r="D359" s="42" t="s">
        <v>1688</v>
      </c>
      <c r="E359" s="43">
        <v>28.4615</v>
      </c>
      <c r="F359" s="43">
        <v>-13.36</v>
      </c>
      <c r="G359" s="42" t="s">
        <v>337</v>
      </c>
      <c r="H359" s="37">
        <v>1.5</v>
      </c>
      <c r="I359" s="42" t="s">
        <v>338</v>
      </c>
      <c r="J359" s="42" t="s">
        <v>1167</v>
      </c>
      <c r="K359" s="42" t="s">
        <v>317</v>
      </c>
      <c r="L359" s="42" t="s">
        <v>317</v>
      </c>
      <c r="M359" s="42" t="s">
        <v>317</v>
      </c>
      <c r="N359" s="42" t="s">
        <v>318</v>
      </c>
      <c r="O359" s="42" t="s">
        <v>319</v>
      </c>
      <c r="P359" s="42" t="s">
        <v>319</v>
      </c>
      <c r="Q359" s="42" t="s">
        <v>320</v>
      </c>
      <c r="R359" s="42" t="s">
        <v>320</v>
      </c>
      <c r="S359" s="42" t="s">
        <v>321</v>
      </c>
      <c r="T359" s="42" t="s">
        <v>344</v>
      </c>
      <c r="U359" s="42" t="s">
        <v>323</v>
      </c>
      <c r="V359" s="52">
        <v>50</v>
      </c>
      <c r="W359" s="42" t="s">
        <v>325</v>
      </c>
      <c r="X359" s="42" t="s">
        <v>546</v>
      </c>
      <c r="Y359" s="42" t="s">
        <v>2</v>
      </c>
      <c r="Z359" s="42" t="s">
        <v>2</v>
      </c>
      <c r="AA359" s="42" t="s">
        <v>328</v>
      </c>
      <c r="AB359" s="42" t="s">
        <v>347</v>
      </c>
      <c r="AC359" s="42" t="s">
        <v>348</v>
      </c>
      <c r="AD359" s="42" t="s">
        <v>348</v>
      </c>
      <c r="AE359" s="42" t="s">
        <v>476</v>
      </c>
      <c r="AF359" s="42" t="s">
        <v>476</v>
      </c>
      <c r="AG359" s="42">
        <v>10</v>
      </c>
      <c r="AH359" s="42" t="s">
        <v>350</v>
      </c>
      <c r="AI359" s="42">
        <v>0</v>
      </c>
      <c r="AJ359" s="42" t="s">
        <v>370</v>
      </c>
      <c r="AK359" s="42">
        <v>0</v>
      </c>
      <c r="AL359" s="42">
        <v>1000</v>
      </c>
      <c r="AM359" s="42" t="s">
        <v>332</v>
      </c>
      <c r="AN359" s="42" t="s">
        <v>352</v>
      </c>
      <c r="AO359" s="42">
        <v>400</v>
      </c>
      <c r="AP359" s="42" t="s">
        <v>333</v>
      </c>
      <c r="AQ359" s="42">
        <v>200</v>
      </c>
      <c r="AR359" s="42">
        <v>48</v>
      </c>
      <c r="AS359" s="42">
        <v>100</v>
      </c>
      <c r="AT359" s="42">
        <f>AQ359/AS359</f>
        <v>2</v>
      </c>
      <c r="AU359" s="42" t="s">
        <v>327</v>
      </c>
      <c r="AV359" s="42" t="s">
        <v>327</v>
      </c>
      <c r="AW359" s="42" t="s">
        <v>327</v>
      </c>
      <c r="AX359" s="42">
        <v>0</v>
      </c>
      <c r="AY359" s="42" t="s">
        <v>327</v>
      </c>
      <c r="AZ359" s="51">
        <v>81</v>
      </c>
      <c r="BA359" s="42">
        <v>0</v>
      </c>
      <c r="BB359" s="42">
        <v>2</v>
      </c>
      <c r="BC359" s="42" t="s">
        <v>375</v>
      </c>
      <c r="BD359" s="49" t="s">
        <v>1689</v>
      </c>
      <c r="BE359" s="49" t="s">
        <v>1686</v>
      </c>
      <c r="BF359" s="42">
        <v>0</v>
      </c>
      <c r="BG359" s="42"/>
      <c r="BH359" s="42">
        <v>0</v>
      </c>
      <c r="BI359" s="42" t="s">
        <v>357</v>
      </c>
      <c r="BJ359" s="42" t="s">
        <v>358</v>
      </c>
      <c r="BK359" s="57">
        <v>44778</v>
      </c>
      <c r="BL359" s="42" t="s">
        <v>317</v>
      </c>
      <c r="BM359" s="42" t="s">
        <v>317</v>
      </c>
      <c r="BN359" s="42"/>
      <c r="BO359" s="42"/>
      <c r="BP359" s="42" t="s">
        <v>359</v>
      </c>
      <c r="BQ359" s="42" t="s">
        <v>359</v>
      </c>
      <c r="BR359" s="42" t="s">
        <v>359</v>
      </c>
      <c r="BS359" s="42"/>
      <c r="BT359" s="42" t="s">
        <v>360</v>
      </c>
      <c r="BU359" s="42" t="s">
        <v>317</v>
      </c>
      <c r="BV359" s="42" t="s">
        <v>317</v>
      </c>
      <c r="BW359" s="42"/>
      <c r="BX359" s="42"/>
      <c r="BY359" s="42" t="s">
        <v>353</v>
      </c>
      <c r="BZ359" s="42" t="s">
        <v>353</v>
      </c>
      <c r="CA359" s="42"/>
      <c r="CB359" s="42" t="s">
        <v>353</v>
      </c>
      <c r="CC359" s="42"/>
      <c r="CD359" s="42"/>
      <c r="CE359" s="42"/>
      <c r="CF359" s="42"/>
      <c r="CG359" s="26" t="s">
        <v>1687</v>
      </c>
    </row>
    <row r="360" hidden="1" spans="1:85">
      <c r="A360" s="34">
        <v>209</v>
      </c>
      <c r="B360" s="42" t="s">
        <v>1690</v>
      </c>
      <c r="C360" s="46" t="s">
        <v>1691</v>
      </c>
      <c r="D360" s="42" t="s">
        <v>1692</v>
      </c>
      <c r="E360" s="43">
        <v>27.4817</v>
      </c>
      <c r="F360" s="43">
        <v>-12.366</v>
      </c>
      <c r="G360" s="42" t="s">
        <v>337</v>
      </c>
      <c r="H360" s="37">
        <v>2.5</v>
      </c>
      <c r="I360" s="42" t="s">
        <v>338</v>
      </c>
      <c r="J360" s="42" t="s">
        <v>1066</v>
      </c>
      <c r="K360" s="42" t="s">
        <v>317</v>
      </c>
      <c r="L360" s="42" t="s">
        <v>317</v>
      </c>
      <c r="M360" s="42" t="s">
        <v>317</v>
      </c>
      <c r="N360" s="42" t="s">
        <v>318</v>
      </c>
      <c r="O360" s="42" t="s">
        <v>319</v>
      </c>
      <c r="P360" s="42" t="s">
        <v>319</v>
      </c>
      <c r="Q360" s="42"/>
      <c r="R360" s="42" t="s">
        <v>320</v>
      </c>
      <c r="S360" s="42" t="s">
        <v>321</v>
      </c>
      <c r="T360" s="42" t="s">
        <v>782</v>
      </c>
      <c r="U360" s="42" t="s">
        <v>323</v>
      </c>
      <c r="V360" s="52">
        <v>60</v>
      </c>
      <c r="W360" s="42" t="s">
        <v>325</v>
      </c>
      <c r="X360" s="42" t="s">
        <v>801</v>
      </c>
      <c r="Y360" s="42" t="s">
        <v>2</v>
      </c>
      <c r="Z360" s="42" t="s">
        <v>2</v>
      </c>
      <c r="AA360" s="42" t="s">
        <v>328</v>
      </c>
      <c r="AB360" s="42" t="s">
        <v>347</v>
      </c>
      <c r="AC360" s="42" t="s">
        <v>225</v>
      </c>
      <c r="AD360" s="42" t="s">
        <v>225</v>
      </c>
      <c r="AE360" s="42" t="s">
        <v>476</v>
      </c>
      <c r="AF360" s="42" t="s">
        <v>476</v>
      </c>
      <c r="AG360" s="42">
        <v>20</v>
      </c>
      <c r="AH360" s="42" t="s">
        <v>350</v>
      </c>
      <c r="AI360" s="42">
        <v>0</v>
      </c>
      <c r="AJ360" s="42" t="s">
        <v>351</v>
      </c>
      <c r="AK360" s="42">
        <v>0</v>
      </c>
      <c r="AL360" s="42">
        <v>1000</v>
      </c>
      <c r="AM360" s="42" t="s">
        <v>327</v>
      </c>
      <c r="AN360" s="42">
        <v>0</v>
      </c>
      <c r="AO360" s="42">
        <v>0</v>
      </c>
      <c r="AP360" s="42" t="s">
        <v>1320</v>
      </c>
      <c r="AQ360" s="42">
        <v>1500</v>
      </c>
      <c r="AR360" s="42">
        <v>2</v>
      </c>
      <c r="AS360" s="42">
        <v>1500</v>
      </c>
      <c r="AT360" s="42">
        <v>24</v>
      </c>
      <c r="AU360" s="42" t="s">
        <v>327</v>
      </c>
      <c r="AV360" s="42" t="s">
        <v>327</v>
      </c>
      <c r="AW360" s="42" t="s">
        <v>327</v>
      </c>
      <c r="AX360" s="42">
        <v>0</v>
      </c>
      <c r="AY360" s="42" t="s">
        <v>327</v>
      </c>
      <c r="AZ360" s="51">
        <v>40.22</v>
      </c>
      <c r="BA360" s="42">
        <v>0</v>
      </c>
      <c r="BB360" s="42">
        <v>1</v>
      </c>
      <c r="BC360" s="42" t="s">
        <v>525</v>
      </c>
      <c r="BD360" s="49">
        <v>0</v>
      </c>
      <c r="BE360" s="49" t="s">
        <v>1690</v>
      </c>
      <c r="BF360" s="42">
        <v>0</v>
      </c>
      <c r="BG360" s="42"/>
      <c r="BH360" s="42">
        <v>0</v>
      </c>
      <c r="BI360" s="42" t="s">
        <v>357</v>
      </c>
      <c r="BJ360" s="42" t="s">
        <v>358</v>
      </c>
      <c r="BK360" s="57">
        <v>44778</v>
      </c>
      <c r="BL360" s="42" t="s">
        <v>317</v>
      </c>
      <c r="BM360" s="42" t="s">
        <v>317</v>
      </c>
      <c r="BN360" s="42"/>
      <c r="BO360" s="42"/>
      <c r="BP360" s="42" t="s">
        <v>359</v>
      </c>
      <c r="BQ360" s="42" t="s">
        <v>359</v>
      </c>
      <c r="BR360" s="42" t="s">
        <v>359</v>
      </c>
      <c r="BS360" s="42"/>
      <c r="BT360" s="42" t="s">
        <v>360</v>
      </c>
      <c r="BU360" s="42" t="s">
        <v>317</v>
      </c>
      <c r="BV360" s="42" t="s">
        <v>317</v>
      </c>
      <c r="BW360" s="42"/>
      <c r="BX360" s="42"/>
      <c r="BY360" s="42" t="s">
        <v>353</v>
      </c>
      <c r="BZ360" s="42" t="s">
        <v>353</v>
      </c>
      <c r="CA360" s="42"/>
      <c r="CB360" s="42" t="s">
        <v>353</v>
      </c>
      <c r="CC360" s="42"/>
      <c r="CD360" s="42"/>
      <c r="CE360" s="42"/>
      <c r="CF360" s="42"/>
      <c r="CG360" s="26" t="s">
        <v>1691</v>
      </c>
    </row>
    <row r="361" hidden="1" spans="1:85">
      <c r="A361" s="39">
        <v>632</v>
      </c>
      <c r="B361" s="42" t="s">
        <v>1693</v>
      </c>
      <c r="C361" s="46" t="s">
        <v>1694</v>
      </c>
      <c r="D361" s="42" t="s">
        <v>1695</v>
      </c>
      <c r="E361" s="43">
        <v>28.22662</v>
      </c>
      <c r="F361" s="43">
        <v>-12.81901</v>
      </c>
      <c r="G361" s="42" t="s">
        <v>337</v>
      </c>
      <c r="H361" s="37">
        <v>2.5</v>
      </c>
      <c r="I361" s="42" t="s">
        <v>338</v>
      </c>
      <c r="J361" s="42" t="s">
        <v>1141</v>
      </c>
      <c r="K361" s="42" t="s">
        <v>317</v>
      </c>
      <c r="L361" s="42" t="s">
        <v>317</v>
      </c>
      <c r="M361" s="42" t="s">
        <v>317</v>
      </c>
      <c r="N361" s="42" t="s">
        <v>341</v>
      </c>
      <c r="O361" s="42" t="s">
        <v>566</v>
      </c>
      <c r="P361" s="42" t="s">
        <v>566</v>
      </c>
      <c r="Q361" s="42" t="s">
        <v>320</v>
      </c>
      <c r="R361" s="42" t="s">
        <v>320</v>
      </c>
      <c r="S361" s="42" t="s">
        <v>321</v>
      </c>
      <c r="T361" s="42" t="s">
        <v>344</v>
      </c>
      <c r="U361" s="42" t="s">
        <v>323</v>
      </c>
      <c r="V361" s="52">
        <v>50</v>
      </c>
      <c r="W361" s="42" t="s">
        <v>325</v>
      </c>
      <c r="X361" s="42" t="s">
        <v>620</v>
      </c>
      <c r="Y361" s="42" t="s">
        <v>2</v>
      </c>
      <c r="Z361" s="42" t="s">
        <v>2</v>
      </c>
      <c r="AA361" s="42" t="s">
        <v>328</v>
      </c>
      <c r="AB361" s="42" t="s">
        <v>347</v>
      </c>
      <c r="AC361" s="42" t="s">
        <v>348</v>
      </c>
      <c r="AD361" s="42" t="s">
        <v>348</v>
      </c>
      <c r="AE361" s="42" t="s">
        <v>561</v>
      </c>
      <c r="AF361" s="42" t="s">
        <v>561</v>
      </c>
      <c r="AG361" s="42">
        <v>20</v>
      </c>
      <c r="AH361" s="42" t="s">
        <v>350</v>
      </c>
      <c r="AI361" s="42">
        <v>0</v>
      </c>
      <c r="AJ361" s="42" t="s">
        <v>351</v>
      </c>
      <c r="AK361" s="42">
        <v>0</v>
      </c>
      <c r="AL361" s="42">
        <v>1000</v>
      </c>
      <c r="AM361" s="42" t="s">
        <v>332</v>
      </c>
      <c r="AN361" s="42" t="s">
        <v>352</v>
      </c>
      <c r="AO361" s="42">
        <v>400</v>
      </c>
      <c r="AP361" s="42" t="s">
        <v>439</v>
      </c>
      <c r="AQ361" s="42">
        <v>600</v>
      </c>
      <c r="AR361" s="42">
        <v>2</v>
      </c>
      <c r="AS361" s="42">
        <v>600</v>
      </c>
      <c r="AT361" s="42">
        <v>24</v>
      </c>
      <c r="AU361" s="42" t="s">
        <v>327</v>
      </c>
      <c r="AV361" s="42" t="s">
        <v>327</v>
      </c>
      <c r="AW361" s="42" t="s">
        <v>327</v>
      </c>
      <c r="AX361" s="42">
        <v>0</v>
      </c>
      <c r="AY361" s="42" t="s">
        <v>327</v>
      </c>
      <c r="AZ361" s="51">
        <v>65</v>
      </c>
      <c r="BA361" s="42">
        <v>0</v>
      </c>
      <c r="BB361" s="42">
        <v>1</v>
      </c>
      <c r="BC361" s="42" t="s">
        <v>525</v>
      </c>
      <c r="BD361" s="49">
        <v>0</v>
      </c>
      <c r="BE361" s="49" t="s">
        <v>1693</v>
      </c>
      <c r="BF361" s="42">
        <v>0</v>
      </c>
      <c r="BG361" s="42"/>
      <c r="BH361" s="42">
        <v>0</v>
      </c>
      <c r="BI361" s="42" t="s">
        <v>357</v>
      </c>
      <c r="BJ361" s="42" t="s">
        <v>358</v>
      </c>
      <c r="BK361" s="57">
        <v>44778</v>
      </c>
      <c r="BL361" s="42" t="s">
        <v>317</v>
      </c>
      <c r="BM361" s="42" t="s">
        <v>317</v>
      </c>
      <c r="BN361" s="42"/>
      <c r="BO361" s="42"/>
      <c r="BP361" s="42" t="s">
        <v>359</v>
      </c>
      <c r="BQ361" s="42" t="s">
        <v>359</v>
      </c>
      <c r="BR361" s="42" t="s">
        <v>359</v>
      </c>
      <c r="BS361" s="42"/>
      <c r="BT361" s="42" t="s">
        <v>360</v>
      </c>
      <c r="BU361" s="42" t="s">
        <v>317</v>
      </c>
      <c r="BV361" s="42" t="s">
        <v>317</v>
      </c>
      <c r="BW361" s="42"/>
      <c r="BX361" s="42"/>
      <c r="BY361" s="42" t="s">
        <v>353</v>
      </c>
      <c r="BZ361" s="42" t="s">
        <v>353</v>
      </c>
      <c r="CA361" s="42"/>
      <c r="CB361" s="42" t="s">
        <v>353</v>
      </c>
      <c r="CC361" s="42"/>
      <c r="CD361" s="42"/>
      <c r="CE361" s="42"/>
      <c r="CF361" s="42"/>
      <c r="CG361" s="26" t="s">
        <v>1694</v>
      </c>
    </row>
    <row r="362" hidden="1" spans="1:85">
      <c r="A362" s="39">
        <v>208</v>
      </c>
      <c r="B362" s="42" t="s">
        <v>1696</v>
      </c>
      <c r="C362" s="46" t="s">
        <v>1697</v>
      </c>
      <c r="D362" s="42" t="s">
        <v>595</v>
      </c>
      <c r="E362" s="43">
        <v>28.4069</v>
      </c>
      <c r="F362" s="43">
        <v>-13.1266</v>
      </c>
      <c r="G362" s="42" t="s">
        <v>337</v>
      </c>
      <c r="H362" s="37">
        <v>2.5</v>
      </c>
      <c r="I362" s="42" t="s">
        <v>338</v>
      </c>
      <c r="J362" s="42" t="s">
        <v>581</v>
      </c>
      <c r="K362" s="42" t="s">
        <v>317</v>
      </c>
      <c r="L362" s="42" t="s">
        <v>317</v>
      </c>
      <c r="M362" s="42" t="s">
        <v>317</v>
      </c>
      <c r="N362" s="42" t="s">
        <v>402</v>
      </c>
      <c r="O362" s="42" t="s">
        <v>319</v>
      </c>
      <c r="P362" s="42" t="s">
        <v>319</v>
      </c>
      <c r="Q362" s="42" t="s">
        <v>320</v>
      </c>
      <c r="R362" s="42" t="s">
        <v>320</v>
      </c>
      <c r="S362" s="42" t="s">
        <v>321</v>
      </c>
      <c r="T362" s="42" t="s">
        <v>344</v>
      </c>
      <c r="U362" s="42" t="s">
        <v>323</v>
      </c>
      <c r="V362" s="52">
        <v>60</v>
      </c>
      <c r="W362" s="42" t="s">
        <v>325</v>
      </c>
      <c r="X362" s="42" t="s">
        <v>546</v>
      </c>
      <c r="Y362" s="42" t="s">
        <v>2</v>
      </c>
      <c r="Z362" s="42" t="s">
        <v>2</v>
      </c>
      <c r="AA362" s="42" t="s">
        <v>328</v>
      </c>
      <c r="AB362" s="42" t="s">
        <v>347</v>
      </c>
      <c r="AC362" s="42" t="s">
        <v>348</v>
      </c>
      <c r="AD362" s="42" t="s">
        <v>348</v>
      </c>
      <c r="AE362" s="42" t="s">
        <v>561</v>
      </c>
      <c r="AF362" s="42" t="s">
        <v>561</v>
      </c>
      <c r="AG362" s="42">
        <v>20</v>
      </c>
      <c r="AH362" s="42" t="s">
        <v>350</v>
      </c>
      <c r="AI362" s="42">
        <v>0</v>
      </c>
      <c r="AJ362" s="42" t="s">
        <v>351</v>
      </c>
      <c r="AK362" s="42">
        <v>0</v>
      </c>
      <c r="AL362" s="42">
        <v>1000</v>
      </c>
      <c r="AM362" s="42" t="s">
        <v>332</v>
      </c>
      <c r="AN362" s="42" t="s">
        <v>352</v>
      </c>
      <c r="AO362" s="42">
        <v>400</v>
      </c>
      <c r="AP362" s="42" t="s">
        <v>333</v>
      </c>
      <c r="AQ362" s="42">
        <v>200</v>
      </c>
      <c r="AR362" s="42">
        <v>48</v>
      </c>
      <c r="AS362" s="42">
        <v>100</v>
      </c>
      <c r="AT362" s="42">
        <f>AQ362/AS362</f>
        <v>2</v>
      </c>
      <c r="AU362" s="42" t="s">
        <v>327</v>
      </c>
      <c r="AV362" s="42" t="s">
        <v>327</v>
      </c>
      <c r="AW362" s="42" t="s">
        <v>327</v>
      </c>
      <c r="AX362" s="42">
        <v>0</v>
      </c>
      <c r="AY362" s="42" t="s">
        <v>327</v>
      </c>
      <c r="AZ362" s="51">
        <v>62.38</v>
      </c>
      <c r="BA362" s="42">
        <v>0</v>
      </c>
      <c r="BB362" s="42">
        <v>2</v>
      </c>
      <c r="BC362" s="42" t="s">
        <v>1698</v>
      </c>
      <c r="BD362" s="49">
        <v>0</v>
      </c>
      <c r="BE362" s="49" t="s">
        <v>1696</v>
      </c>
      <c r="BF362" s="42">
        <v>0</v>
      </c>
      <c r="BG362" s="42"/>
      <c r="BH362" s="42">
        <v>0</v>
      </c>
      <c r="BI362" s="42" t="s">
        <v>357</v>
      </c>
      <c r="BJ362" s="42" t="s">
        <v>358</v>
      </c>
      <c r="BK362" s="57">
        <v>44778</v>
      </c>
      <c r="BL362" s="42" t="s">
        <v>317</v>
      </c>
      <c r="BM362" s="42" t="s">
        <v>317</v>
      </c>
      <c r="BN362" s="42"/>
      <c r="BO362" s="42"/>
      <c r="BP362" s="42" t="s">
        <v>359</v>
      </c>
      <c r="BQ362" s="42" t="s">
        <v>359</v>
      </c>
      <c r="BR362" s="42" t="s">
        <v>359</v>
      </c>
      <c r="BS362" s="42"/>
      <c r="BT362" s="42" t="s">
        <v>360</v>
      </c>
      <c r="BU362" s="42" t="s">
        <v>317</v>
      </c>
      <c r="BV362" s="42" t="s">
        <v>317</v>
      </c>
      <c r="BW362" s="42"/>
      <c r="BX362" s="42"/>
      <c r="BY362" s="42" t="s">
        <v>353</v>
      </c>
      <c r="BZ362" s="42" t="s">
        <v>353</v>
      </c>
      <c r="CA362" s="42"/>
      <c r="CB362" s="42" t="s">
        <v>353</v>
      </c>
      <c r="CC362" s="42"/>
      <c r="CD362" s="42"/>
      <c r="CE362" s="42"/>
      <c r="CF362" s="42"/>
      <c r="CG362" s="26" t="s">
        <v>1697</v>
      </c>
    </row>
    <row r="363" hidden="1" spans="1:85">
      <c r="A363" s="34">
        <v>1475</v>
      </c>
      <c r="B363" s="42" t="s">
        <v>1699</v>
      </c>
      <c r="C363" s="46" t="s">
        <v>1700</v>
      </c>
      <c r="D363" s="42" t="s">
        <v>1701</v>
      </c>
      <c r="E363" s="43">
        <v>28.6019444444444</v>
      </c>
      <c r="F363" s="43">
        <v>-12.927</v>
      </c>
      <c r="G363" s="42" t="s">
        <v>337</v>
      </c>
      <c r="H363" s="37">
        <v>2.5</v>
      </c>
      <c r="I363" s="42" t="s">
        <v>338</v>
      </c>
      <c r="J363" s="42" t="s">
        <v>1151</v>
      </c>
      <c r="K363" s="42" t="s">
        <v>317</v>
      </c>
      <c r="L363" s="42" t="s">
        <v>317</v>
      </c>
      <c r="M363" s="42" t="s">
        <v>317</v>
      </c>
      <c r="N363" s="42" t="s">
        <v>402</v>
      </c>
      <c r="O363" s="42" t="s">
        <v>566</v>
      </c>
      <c r="P363" s="42" t="s">
        <v>566</v>
      </c>
      <c r="Q363" s="42" t="s">
        <v>320</v>
      </c>
      <c r="R363" s="42" t="s">
        <v>390</v>
      </c>
      <c r="S363" s="42" t="s">
        <v>321</v>
      </c>
      <c r="T363" s="42" t="s">
        <v>344</v>
      </c>
      <c r="U363" s="42" t="s">
        <v>323</v>
      </c>
      <c r="V363" s="52">
        <v>50</v>
      </c>
      <c r="W363" s="42" t="s">
        <v>325</v>
      </c>
      <c r="X363" s="42" t="s">
        <v>345</v>
      </c>
      <c r="Y363" s="42" t="s">
        <v>2</v>
      </c>
      <c r="Z363" s="42" t="s">
        <v>2</v>
      </c>
      <c r="AA363" s="42" t="s">
        <v>328</v>
      </c>
      <c r="AB363" s="42" t="s">
        <v>347</v>
      </c>
      <c r="AC363" s="42" t="s">
        <v>348</v>
      </c>
      <c r="AD363" s="42" t="s">
        <v>348</v>
      </c>
      <c r="AE363" s="42" t="s">
        <v>382</v>
      </c>
      <c r="AF363" s="42" t="s">
        <v>382</v>
      </c>
      <c r="AG363" s="42">
        <v>20</v>
      </c>
      <c r="AH363" s="42" t="s">
        <v>350</v>
      </c>
      <c r="AI363" s="42">
        <v>0</v>
      </c>
      <c r="AJ363" s="42" t="s">
        <v>370</v>
      </c>
      <c r="AK363" s="42">
        <v>0</v>
      </c>
      <c r="AL363" s="42">
        <v>1000</v>
      </c>
      <c r="AM363" s="42" t="s">
        <v>332</v>
      </c>
      <c r="AN363" s="42" t="s">
        <v>352</v>
      </c>
      <c r="AO363" s="42">
        <v>400</v>
      </c>
      <c r="AP363" s="42" t="s">
        <v>439</v>
      </c>
      <c r="AQ363" s="42">
        <v>1200</v>
      </c>
      <c r="AR363" s="42">
        <v>2</v>
      </c>
      <c r="AS363" s="42">
        <v>600</v>
      </c>
      <c r="AT363" s="42">
        <v>48</v>
      </c>
      <c r="AU363" s="42" t="s">
        <v>327</v>
      </c>
      <c r="AV363" s="42" t="s">
        <v>327</v>
      </c>
      <c r="AW363" s="42" t="s">
        <v>327</v>
      </c>
      <c r="AX363" s="42">
        <v>0</v>
      </c>
      <c r="AY363" s="42" t="s">
        <v>327</v>
      </c>
      <c r="AZ363" s="51">
        <v>60.6</v>
      </c>
      <c r="BA363" s="42">
        <v>0</v>
      </c>
      <c r="BB363" s="42">
        <v>1</v>
      </c>
      <c r="BC363" s="42" t="s">
        <v>525</v>
      </c>
      <c r="BD363" s="49">
        <v>0</v>
      </c>
      <c r="BE363" s="49" t="s">
        <v>1699</v>
      </c>
      <c r="BF363" s="42">
        <v>0</v>
      </c>
      <c r="BG363" s="42"/>
      <c r="BH363" s="42">
        <v>0</v>
      </c>
      <c r="BI363" s="42" t="s">
        <v>357</v>
      </c>
      <c r="BJ363" s="42" t="s">
        <v>358</v>
      </c>
      <c r="BK363" s="57">
        <v>44778</v>
      </c>
      <c r="BL363" s="42" t="s">
        <v>317</v>
      </c>
      <c r="BM363" s="42" t="s">
        <v>317</v>
      </c>
      <c r="BN363" s="42"/>
      <c r="BO363" s="42"/>
      <c r="BP363" s="42" t="s">
        <v>359</v>
      </c>
      <c r="BQ363" s="42" t="s">
        <v>359</v>
      </c>
      <c r="BR363" s="42" t="s">
        <v>359</v>
      </c>
      <c r="BS363" s="42"/>
      <c r="BT363" s="42" t="s">
        <v>360</v>
      </c>
      <c r="BU363" s="42" t="s">
        <v>317</v>
      </c>
      <c r="BV363" s="42" t="s">
        <v>317</v>
      </c>
      <c r="BW363" s="42"/>
      <c r="BX363" s="42"/>
      <c r="BY363" s="42" t="s">
        <v>353</v>
      </c>
      <c r="BZ363" s="42" t="s">
        <v>353</v>
      </c>
      <c r="CA363" s="42"/>
      <c r="CB363" s="42" t="s">
        <v>353</v>
      </c>
      <c r="CC363" s="42"/>
      <c r="CD363" s="42"/>
      <c r="CE363" s="42"/>
      <c r="CF363" s="42"/>
      <c r="CG363" s="26" t="s">
        <v>1700</v>
      </c>
    </row>
    <row r="364" hidden="1" spans="1:85">
      <c r="A364" s="39">
        <v>1406</v>
      </c>
      <c r="B364" s="42" t="s">
        <v>1702</v>
      </c>
      <c r="C364" s="46" t="s">
        <v>1703</v>
      </c>
      <c r="D364" s="42" t="s">
        <v>1704</v>
      </c>
      <c r="E364" s="43">
        <v>28.247361</v>
      </c>
      <c r="F364" s="43">
        <v>-12.886556</v>
      </c>
      <c r="G364" s="42" t="s">
        <v>337</v>
      </c>
      <c r="H364" s="37">
        <v>2.5</v>
      </c>
      <c r="I364" s="42" t="s">
        <v>338</v>
      </c>
      <c r="J364" s="42" t="s">
        <v>1141</v>
      </c>
      <c r="K364" s="42" t="s">
        <v>317</v>
      </c>
      <c r="L364" s="42" t="s">
        <v>317</v>
      </c>
      <c r="M364" s="42" t="s">
        <v>317</v>
      </c>
      <c r="N364" s="42" t="s">
        <v>402</v>
      </c>
      <c r="O364" s="42" t="s">
        <v>566</v>
      </c>
      <c r="P364" s="42" t="s">
        <v>566</v>
      </c>
      <c r="Q364" s="42" t="s">
        <v>320</v>
      </c>
      <c r="R364" s="42" t="s">
        <v>320</v>
      </c>
      <c r="S364" s="42" t="s">
        <v>321</v>
      </c>
      <c r="T364" s="42" t="s">
        <v>344</v>
      </c>
      <c r="U364" s="42" t="s">
        <v>323</v>
      </c>
      <c r="V364" s="52">
        <v>50</v>
      </c>
      <c r="W364" s="42" t="s">
        <v>325</v>
      </c>
      <c r="X364" s="42" t="s">
        <v>620</v>
      </c>
      <c r="Y364" s="42" t="s">
        <v>2</v>
      </c>
      <c r="Z364" s="42" t="s">
        <v>2</v>
      </c>
      <c r="AA364" s="42" t="s">
        <v>328</v>
      </c>
      <c r="AB364" s="42" t="s">
        <v>347</v>
      </c>
      <c r="AC364" s="42" t="s">
        <v>348</v>
      </c>
      <c r="AD364" s="42" t="s">
        <v>348</v>
      </c>
      <c r="AE364" s="42" t="s">
        <v>561</v>
      </c>
      <c r="AF364" s="42" t="s">
        <v>561</v>
      </c>
      <c r="AG364" s="42">
        <v>20</v>
      </c>
      <c r="AH364" s="42" t="s">
        <v>350</v>
      </c>
      <c r="AI364" s="42">
        <v>0</v>
      </c>
      <c r="AJ364" s="42" t="s">
        <v>370</v>
      </c>
      <c r="AK364" s="42">
        <v>0</v>
      </c>
      <c r="AL364" s="42">
        <v>1000</v>
      </c>
      <c r="AM364" s="42" t="s">
        <v>332</v>
      </c>
      <c r="AN364" s="42" t="s">
        <v>352</v>
      </c>
      <c r="AO364" s="42">
        <v>400</v>
      </c>
      <c r="AP364" s="42" t="s">
        <v>333</v>
      </c>
      <c r="AQ364" s="42">
        <v>500</v>
      </c>
      <c r="AR364" s="42">
        <v>48</v>
      </c>
      <c r="AS364" s="42">
        <v>100</v>
      </c>
      <c r="AT364" s="42">
        <f>AQ364/AS364</f>
        <v>5</v>
      </c>
      <c r="AU364" s="42" t="s">
        <v>327</v>
      </c>
      <c r="AV364" s="42" t="s">
        <v>327</v>
      </c>
      <c r="AW364" s="42" t="s">
        <v>327</v>
      </c>
      <c r="AX364" s="42">
        <v>0</v>
      </c>
      <c r="AY364" s="42" t="s">
        <v>327</v>
      </c>
      <c r="AZ364" s="51">
        <v>66.804</v>
      </c>
      <c r="BA364" s="42">
        <v>0</v>
      </c>
      <c r="BB364" s="42">
        <v>1</v>
      </c>
      <c r="BC364" s="42" t="s">
        <v>525</v>
      </c>
      <c r="BD364" s="49">
        <v>0</v>
      </c>
      <c r="BE364" s="49" t="s">
        <v>1702</v>
      </c>
      <c r="BF364" s="42">
        <v>0</v>
      </c>
      <c r="BG364" s="42"/>
      <c r="BH364" s="42">
        <v>0</v>
      </c>
      <c r="BI364" s="42" t="s">
        <v>357</v>
      </c>
      <c r="BJ364" s="42" t="s">
        <v>358</v>
      </c>
      <c r="BK364" s="57">
        <v>44778</v>
      </c>
      <c r="BL364" s="42" t="s">
        <v>317</v>
      </c>
      <c r="BM364" s="42" t="s">
        <v>317</v>
      </c>
      <c r="BN364" s="42"/>
      <c r="BO364" s="42"/>
      <c r="BP364" s="42" t="s">
        <v>359</v>
      </c>
      <c r="BQ364" s="42" t="s">
        <v>359</v>
      </c>
      <c r="BR364" s="42" t="s">
        <v>359</v>
      </c>
      <c r="BS364" s="42"/>
      <c r="BT364" s="42" t="s">
        <v>360</v>
      </c>
      <c r="BU364" s="42" t="s">
        <v>317</v>
      </c>
      <c r="BV364" s="42" t="s">
        <v>317</v>
      </c>
      <c r="BW364" s="42"/>
      <c r="BX364" s="42"/>
      <c r="BY364" s="42" t="s">
        <v>353</v>
      </c>
      <c r="BZ364" s="42" t="s">
        <v>353</v>
      </c>
      <c r="CA364" s="42"/>
      <c r="CB364" s="42" t="s">
        <v>353</v>
      </c>
      <c r="CC364" s="42"/>
      <c r="CD364" s="42"/>
      <c r="CE364" s="42"/>
      <c r="CF364" s="42"/>
      <c r="CG364" s="26" t="s">
        <v>1703</v>
      </c>
    </row>
    <row r="365" hidden="1" spans="1:85">
      <c r="A365" s="34">
        <v>1455</v>
      </c>
      <c r="B365" s="42" t="s">
        <v>1705</v>
      </c>
      <c r="C365" s="46" t="s">
        <v>1706</v>
      </c>
      <c r="D365" s="42" t="s">
        <v>1707</v>
      </c>
      <c r="E365" s="43">
        <v>28.770111</v>
      </c>
      <c r="F365" s="43">
        <v>-12.978083</v>
      </c>
      <c r="G365" s="42" t="s">
        <v>337</v>
      </c>
      <c r="H365" s="37">
        <v>2.5</v>
      </c>
      <c r="I365" s="42" t="s">
        <v>338</v>
      </c>
      <c r="J365" s="42" t="s">
        <v>1151</v>
      </c>
      <c r="K365" s="42" t="s">
        <v>317</v>
      </c>
      <c r="L365" s="42" t="s">
        <v>317</v>
      </c>
      <c r="M365" s="42" t="s">
        <v>317</v>
      </c>
      <c r="N365" s="42" t="s">
        <v>402</v>
      </c>
      <c r="O365" s="42" t="s">
        <v>319</v>
      </c>
      <c r="P365" s="42" t="s">
        <v>319</v>
      </c>
      <c r="Q365" s="42" t="s">
        <v>320</v>
      </c>
      <c r="R365" s="42" t="s">
        <v>320</v>
      </c>
      <c r="S365" s="42" t="s">
        <v>321</v>
      </c>
      <c r="T365" s="42" t="s">
        <v>782</v>
      </c>
      <c r="U365" s="42" t="s">
        <v>323</v>
      </c>
      <c r="V365" s="52">
        <v>50</v>
      </c>
      <c r="W365" s="42" t="s">
        <v>325</v>
      </c>
      <c r="X365" s="42" t="s">
        <v>345</v>
      </c>
      <c r="Y365" s="42" t="s">
        <v>2</v>
      </c>
      <c r="Z365" s="42" t="s">
        <v>2</v>
      </c>
      <c r="AA365" s="42" t="s">
        <v>328</v>
      </c>
      <c r="AB365" s="42" t="s">
        <v>347</v>
      </c>
      <c r="AC365" s="42" t="s">
        <v>348</v>
      </c>
      <c r="AD365" s="42" t="s">
        <v>348</v>
      </c>
      <c r="AE365" s="42" t="s">
        <v>382</v>
      </c>
      <c r="AF365" s="42" t="s">
        <v>382</v>
      </c>
      <c r="AG365" s="42">
        <v>20</v>
      </c>
      <c r="AH365" s="42" t="s">
        <v>350</v>
      </c>
      <c r="AI365" s="42">
        <v>0</v>
      </c>
      <c r="AJ365" s="42" t="s">
        <v>351</v>
      </c>
      <c r="AK365" s="42">
        <v>0</v>
      </c>
      <c r="AL365" s="42">
        <v>1000</v>
      </c>
      <c r="AM365" s="42" t="s">
        <v>332</v>
      </c>
      <c r="AN365" s="42" t="s">
        <v>404</v>
      </c>
      <c r="AO365" s="42">
        <v>0</v>
      </c>
      <c r="AP365" s="42" t="s">
        <v>333</v>
      </c>
      <c r="AQ365" s="42">
        <v>400</v>
      </c>
      <c r="AR365" s="42">
        <v>48</v>
      </c>
      <c r="AS365" s="42">
        <v>100</v>
      </c>
      <c r="AT365" s="42">
        <f>AQ365/AS365</f>
        <v>4</v>
      </c>
      <c r="AU365" s="42" t="s">
        <v>327</v>
      </c>
      <c r="AV365" s="42" t="s">
        <v>327</v>
      </c>
      <c r="AW365" s="42" t="s">
        <v>327</v>
      </c>
      <c r="AX365" s="42">
        <v>0</v>
      </c>
      <c r="AY365" s="42" t="s">
        <v>327</v>
      </c>
      <c r="AZ365" s="51">
        <v>42.7</v>
      </c>
      <c r="BA365" s="42">
        <v>41</v>
      </c>
      <c r="BB365" s="42">
        <v>1</v>
      </c>
      <c r="BC365" s="42" t="s">
        <v>525</v>
      </c>
      <c r="BD365" s="49">
        <v>0</v>
      </c>
      <c r="BE365" s="49" t="s">
        <v>1705</v>
      </c>
      <c r="BF365" s="42" t="s">
        <v>356</v>
      </c>
      <c r="BG365" s="42"/>
      <c r="BH365" s="42">
        <v>0</v>
      </c>
      <c r="BI365" s="42" t="s">
        <v>357</v>
      </c>
      <c r="BJ365" s="42" t="s">
        <v>358</v>
      </c>
      <c r="BK365" s="57">
        <v>44778</v>
      </c>
      <c r="BL365" s="42" t="s">
        <v>317</v>
      </c>
      <c r="BM365" s="42" t="s">
        <v>317</v>
      </c>
      <c r="BN365" s="42"/>
      <c r="BO365" s="42"/>
      <c r="BP365" s="42" t="s">
        <v>359</v>
      </c>
      <c r="BQ365" s="42" t="s">
        <v>359</v>
      </c>
      <c r="BR365" s="42" t="s">
        <v>359</v>
      </c>
      <c r="BS365" s="42"/>
      <c r="BT365" s="42" t="s">
        <v>360</v>
      </c>
      <c r="BU365" s="42" t="s">
        <v>317</v>
      </c>
      <c r="BV365" s="42" t="s">
        <v>317</v>
      </c>
      <c r="BW365" s="42"/>
      <c r="BX365" s="42"/>
      <c r="BY365" s="42" t="s">
        <v>353</v>
      </c>
      <c r="BZ365" s="42" t="s">
        <v>353</v>
      </c>
      <c r="CA365" s="42"/>
      <c r="CB365" s="42" t="s">
        <v>353</v>
      </c>
      <c r="CC365" s="42"/>
      <c r="CD365" s="42"/>
      <c r="CE365" s="42"/>
      <c r="CF365" s="42"/>
      <c r="CG365" s="26" t="s">
        <v>1706</v>
      </c>
    </row>
    <row r="366" hidden="1" spans="1:85">
      <c r="A366" s="34">
        <v>1417</v>
      </c>
      <c r="B366" s="42" t="s">
        <v>1708</v>
      </c>
      <c r="C366" s="46" t="s">
        <v>1709</v>
      </c>
      <c r="D366" s="42" t="s">
        <v>1710</v>
      </c>
      <c r="E366" s="43">
        <v>28.5156</v>
      </c>
      <c r="F366" s="43">
        <v>-12.9711</v>
      </c>
      <c r="G366" s="42" t="s">
        <v>337</v>
      </c>
      <c r="H366" s="37">
        <v>2.5</v>
      </c>
      <c r="I366" s="42" t="s">
        <v>338</v>
      </c>
      <c r="J366" s="42" t="s">
        <v>339</v>
      </c>
      <c r="K366" s="42" t="s">
        <v>317</v>
      </c>
      <c r="L366" s="42" t="s">
        <v>317</v>
      </c>
      <c r="M366" s="42" t="s">
        <v>317</v>
      </c>
      <c r="N366" s="42" t="s">
        <v>341</v>
      </c>
      <c r="O366" s="42" t="s">
        <v>319</v>
      </c>
      <c r="P366" s="42" t="s">
        <v>319</v>
      </c>
      <c r="Q366" s="42" t="s">
        <v>320</v>
      </c>
      <c r="R366" s="42" t="s">
        <v>320</v>
      </c>
      <c r="S366" s="42" t="s">
        <v>321</v>
      </c>
      <c r="T366" s="42" t="s">
        <v>344</v>
      </c>
      <c r="U366" s="42" t="s">
        <v>323</v>
      </c>
      <c r="V366" s="52">
        <v>35</v>
      </c>
      <c r="W366" s="42" t="s">
        <v>325</v>
      </c>
      <c r="X366" s="42" t="s">
        <v>345</v>
      </c>
      <c r="Y366" s="42" t="s">
        <v>2</v>
      </c>
      <c r="Z366" s="42" t="s">
        <v>2</v>
      </c>
      <c r="AA366" s="42" t="s">
        <v>328</v>
      </c>
      <c r="AB366" s="42" t="s">
        <v>347</v>
      </c>
      <c r="AC366" s="42" t="s">
        <v>348</v>
      </c>
      <c r="AD366" s="42" t="s">
        <v>348</v>
      </c>
      <c r="AE366" s="42" t="s">
        <v>453</v>
      </c>
      <c r="AF366" s="42" t="s">
        <v>453</v>
      </c>
      <c r="AG366" s="42">
        <v>20</v>
      </c>
      <c r="AH366" s="42" t="s">
        <v>350</v>
      </c>
      <c r="AI366" s="42">
        <v>0</v>
      </c>
      <c r="AJ366" s="42" t="s">
        <v>351</v>
      </c>
      <c r="AK366" s="42">
        <v>0</v>
      </c>
      <c r="AL366" s="42">
        <v>600</v>
      </c>
      <c r="AM366" s="42" t="s">
        <v>332</v>
      </c>
      <c r="AN366" s="42" t="s">
        <v>352</v>
      </c>
      <c r="AO366" s="42">
        <v>400</v>
      </c>
      <c r="AP366" s="42" t="s">
        <v>439</v>
      </c>
      <c r="AQ366" s="42">
        <v>600</v>
      </c>
      <c r="AR366" s="42">
        <v>2</v>
      </c>
      <c r="AS366" s="42">
        <v>600</v>
      </c>
      <c r="AT366" s="42">
        <v>24</v>
      </c>
      <c r="AU366" s="42" t="s">
        <v>327</v>
      </c>
      <c r="AV366" s="42" t="s">
        <v>327</v>
      </c>
      <c r="AW366" s="42" t="s">
        <v>327</v>
      </c>
      <c r="AX366" s="42">
        <v>0</v>
      </c>
      <c r="AY366" s="42" t="s">
        <v>327</v>
      </c>
      <c r="AZ366" s="51">
        <v>82</v>
      </c>
      <c r="BA366" s="42">
        <v>0</v>
      </c>
      <c r="BB366" s="42">
        <v>2</v>
      </c>
      <c r="BC366" s="42" t="s">
        <v>375</v>
      </c>
      <c r="BD366" s="49" t="s">
        <v>1711</v>
      </c>
      <c r="BE366" s="49" t="s">
        <v>1708</v>
      </c>
      <c r="BF366" s="42">
        <v>0</v>
      </c>
      <c r="BG366" s="42"/>
      <c r="BH366" s="42">
        <v>0</v>
      </c>
      <c r="BI366" s="42" t="s">
        <v>357</v>
      </c>
      <c r="BJ366" s="42" t="s">
        <v>358</v>
      </c>
      <c r="BK366" s="57">
        <v>44778</v>
      </c>
      <c r="BL366" s="42" t="s">
        <v>317</v>
      </c>
      <c r="BM366" s="42" t="s">
        <v>317</v>
      </c>
      <c r="BN366" s="42"/>
      <c r="BO366" s="42"/>
      <c r="BP366" s="42" t="s">
        <v>359</v>
      </c>
      <c r="BQ366" s="42" t="s">
        <v>359</v>
      </c>
      <c r="BR366" s="42" t="s">
        <v>359</v>
      </c>
      <c r="BS366" s="42"/>
      <c r="BT366" s="42" t="s">
        <v>360</v>
      </c>
      <c r="BU366" s="42" t="s">
        <v>317</v>
      </c>
      <c r="BV366" s="42" t="s">
        <v>317</v>
      </c>
      <c r="BW366" s="42"/>
      <c r="BX366" s="42"/>
      <c r="BY366" s="42" t="s">
        <v>353</v>
      </c>
      <c r="BZ366" s="42" t="s">
        <v>353</v>
      </c>
      <c r="CA366" s="42"/>
      <c r="CB366" s="42" t="s">
        <v>353</v>
      </c>
      <c r="CC366" s="42"/>
      <c r="CD366" s="42"/>
      <c r="CE366" s="42"/>
      <c r="CF366" s="42"/>
      <c r="CG366" s="26" t="s">
        <v>1709</v>
      </c>
    </row>
    <row r="367" hidden="1" spans="1:85">
      <c r="A367" s="34">
        <v>1549</v>
      </c>
      <c r="B367" s="42" t="s">
        <v>1712</v>
      </c>
      <c r="C367" s="46" t="s">
        <v>1713</v>
      </c>
      <c r="D367" s="42" t="s">
        <v>1714</v>
      </c>
      <c r="E367" s="43">
        <v>28.65104</v>
      </c>
      <c r="F367" s="43">
        <v>-12.9926</v>
      </c>
      <c r="G367" s="42" t="s">
        <v>337</v>
      </c>
      <c r="H367" s="37">
        <v>2.5</v>
      </c>
      <c r="I367" s="42" t="s">
        <v>338</v>
      </c>
      <c r="J367" s="42" t="s">
        <v>1151</v>
      </c>
      <c r="K367" s="42" t="s">
        <v>317</v>
      </c>
      <c r="L367" s="42" t="s">
        <v>317</v>
      </c>
      <c r="M367" s="42" t="s">
        <v>317</v>
      </c>
      <c r="N367" s="42" t="s">
        <v>341</v>
      </c>
      <c r="O367" s="42" t="s">
        <v>319</v>
      </c>
      <c r="P367" s="42" t="s">
        <v>566</v>
      </c>
      <c r="Q367" s="42" t="s">
        <v>320</v>
      </c>
      <c r="R367" s="42" t="s">
        <v>320</v>
      </c>
      <c r="S367" s="42" t="s">
        <v>321</v>
      </c>
      <c r="T367" s="42" t="s">
        <v>344</v>
      </c>
      <c r="U367" s="42" t="s">
        <v>397</v>
      </c>
      <c r="V367" s="52" t="s">
        <v>324</v>
      </c>
      <c r="W367" s="42" t="s">
        <v>325</v>
      </c>
      <c r="X367" s="42" t="s">
        <v>345</v>
      </c>
      <c r="Y367" s="42" t="s">
        <v>2</v>
      </c>
      <c r="Z367" s="42" t="s">
        <v>2</v>
      </c>
      <c r="AA367" s="42" t="s">
        <v>328</v>
      </c>
      <c r="AB367" s="42" t="s">
        <v>347</v>
      </c>
      <c r="AC367" s="42" t="s">
        <v>348</v>
      </c>
      <c r="AD367" s="42" t="s">
        <v>348</v>
      </c>
      <c r="AE367" s="42" t="s">
        <v>561</v>
      </c>
      <c r="AF367" s="42" t="s">
        <v>561</v>
      </c>
      <c r="AG367" s="42">
        <v>20</v>
      </c>
      <c r="AH367" s="42" t="s">
        <v>350</v>
      </c>
      <c r="AI367" s="42">
        <v>0</v>
      </c>
      <c r="AJ367" s="42" t="s">
        <v>351</v>
      </c>
      <c r="AK367" s="42">
        <v>0</v>
      </c>
      <c r="AL367" s="42">
        <v>600</v>
      </c>
      <c r="AM367" s="42" t="s">
        <v>332</v>
      </c>
      <c r="AN367" s="42" t="s">
        <v>352</v>
      </c>
      <c r="AO367" s="42">
        <v>400</v>
      </c>
      <c r="AP367" s="42" t="s">
        <v>384</v>
      </c>
      <c r="AQ367" s="42">
        <v>600</v>
      </c>
      <c r="AR367" s="42">
        <v>2</v>
      </c>
      <c r="AS367" s="42">
        <v>600</v>
      </c>
      <c r="AT367" s="42">
        <v>24</v>
      </c>
      <c r="AU367" s="42" t="s">
        <v>327</v>
      </c>
      <c r="AV367" s="42" t="s">
        <v>327</v>
      </c>
      <c r="AW367" s="42" t="s">
        <v>327</v>
      </c>
      <c r="AX367" s="42">
        <v>0</v>
      </c>
      <c r="AY367" s="42" t="s">
        <v>327</v>
      </c>
      <c r="AZ367" s="51">
        <v>69</v>
      </c>
      <c r="BA367" s="42">
        <v>0</v>
      </c>
      <c r="BB367" s="42">
        <v>1</v>
      </c>
      <c r="BC367" s="42" t="s">
        <v>525</v>
      </c>
      <c r="BD367" s="49">
        <v>0</v>
      </c>
      <c r="BE367" s="49" t="s">
        <v>1712</v>
      </c>
      <c r="BF367" s="42">
        <v>0</v>
      </c>
      <c r="BG367" s="42"/>
      <c r="BH367" s="42">
        <v>0</v>
      </c>
      <c r="BI367" s="42" t="s">
        <v>357</v>
      </c>
      <c r="BJ367" s="42" t="s">
        <v>358</v>
      </c>
      <c r="BK367" s="57">
        <v>44778</v>
      </c>
      <c r="BL367" s="42" t="s">
        <v>317</v>
      </c>
      <c r="BM367" s="42" t="s">
        <v>317</v>
      </c>
      <c r="BN367" s="42"/>
      <c r="BO367" s="42"/>
      <c r="BP367" s="42" t="s">
        <v>359</v>
      </c>
      <c r="BQ367" s="42" t="s">
        <v>359</v>
      </c>
      <c r="BR367" s="42" t="s">
        <v>359</v>
      </c>
      <c r="BS367" s="42"/>
      <c r="BT367" s="42" t="s">
        <v>360</v>
      </c>
      <c r="BU367" s="42" t="s">
        <v>317</v>
      </c>
      <c r="BV367" s="42" t="s">
        <v>317</v>
      </c>
      <c r="BW367" s="42"/>
      <c r="BX367" s="42"/>
      <c r="BY367" s="42" t="s">
        <v>353</v>
      </c>
      <c r="BZ367" s="42" t="s">
        <v>353</v>
      </c>
      <c r="CA367" s="42"/>
      <c r="CB367" s="42" t="s">
        <v>353</v>
      </c>
      <c r="CC367" s="42"/>
      <c r="CD367" s="42"/>
      <c r="CE367" s="42"/>
      <c r="CF367" s="42"/>
      <c r="CG367" s="26" t="s">
        <v>1713</v>
      </c>
    </row>
    <row r="368" hidden="1" spans="1:85">
      <c r="A368" s="34">
        <v>511</v>
      </c>
      <c r="B368" s="63" t="s">
        <v>1715</v>
      </c>
      <c r="C368" s="64" t="s">
        <v>1716</v>
      </c>
      <c r="D368" s="64" t="s">
        <v>1717</v>
      </c>
      <c r="E368" s="43">
        <v>28.640312</v>
      </c>
      <c r="F368" s="43">
        <v>-12.97991</v>
      </c>
      <c r="G368" s="42" t="s">
        <v>337</v>
      </c>
      <c r="H368" s="37">
        <v>2</v>
      </c>
      <c r="I368" s="42" t="s">
        <v>338</v>
      </c>
      <c r="J368" s="73" t="s">
        <v>1151</v>
      </c>
      <c r="K368" s="42" t="s">
        <v>317</v>
      </c>
      <c r="L368" s="42" t="s">
        <v>317</v>
      </c>
      <c r="M368" s="42" t="s">
        <v>317</v>
      </c>
      <c r="N368" s="74" t="s">
        <v>318</v>
      </c>
      <c r="O368" s="74" t="s">
        <v>319</v>
      </c>
      <c r="P368" s="74" t="s">
        <v>319</v>
      </c>
      <c r="Q368" s="74" t="s">
        <v>320</v>
      </c>
      <c r="R368" s="42" t="s">
        <v>320</v>
      </c>
      <c r="S368" s="42" t="s">
        <v>1718</v>
      </c>
      <c r="T368" s="42" t="s">
        <v>344</v>
      </c>
      <c r="U368" s="74" t="s">
        <v>323</v>
      </c>
      <c r="V368" s="52">
        <v>45</v>
      </c>
      <c r="W368" s="42" t="s">
        <v>325</v>
      </c>
      <c r="X368" s="42" t="s">
        <v>345</v>
      </c>
      <c r="Y368" s="42" t="s">
        <v>2</v>
      </c>
      <c r="Z368" s="42" t="s">
        <v>2</v>
      </c>
      <c r="AA368" s="74" t="s">
        <v>328</v>
      </c>
      <c r="AB368" s="42" t="s">
        <v>347</v>
      </c>
      <c r="AC368" s="42" t="s">
        <v>348</v>
      </c>
      <c r="AD368" s="42" t="s">
        <v>348</v>
      </c>
      <c r="AE368" s="42" t="s">
        <v>561</v>
      </c>
      <c r="AF368" s="42" t="s">
        <v>561</v>
      </c>
      <c r="AG368" s="42">
        <v>16</v>
      </c>
      <c r="AH368" s="42" t="s">
        <v>350</v>
      </c>
      <c r="AI368" s="42" t="s">
        <v>369</v>
      </c>
      <c r="AJ368" s="42" t="s">
        <v>370</v>
      </c>
      <c r="AK368" s="42">
        <v>0</v>
      </c>
      <c r="AL368" s="42">
        <v>600</v>
      </c>
      <c r="AM368" s="42" t="s">
        <v>332</v>
      </c>
      <c r="AN368" s="42" t="s">
        <v>352</v>
      </c>
      <c r="AO368" s="42">
        <v>0</v>
      </c>
      <c r="AP368" s="42" t="s">
        <v>384</v>
      </c>
      <c r="AQ368" s="42">
        <v>600</v>
      </c>
      <c r="AR368" s="42">
        <v>2</v>
      </c>
      <c r="AS368" s="42">
        <v>600</v>
      </c>
      <c r="AT368" s="42">
        <v>24</v>
      </c>
      <c r="AU368" s="42" t="s">
        <v>327</v>
      </c>
      <c r="AV368" s="42" t="s">
        <v>327</v>
      </c>
      <c r="AW368" s="42" t="s">
        <v>327</v>
      </c>
      <c r="AX368" s="42">
        <v>0</v>
      </c>
      <c r="AY368" s="42" t="s">
        <v>327</v>
      </c>
      <c r="AZ368" s="51">
        <v>46</v>
      </c>
      <c r="BA368" s="42">
        <v>0</v>
      </c>
      <c r="BB368" s="42">
        <v>1</v>
      </c>
      <c r="BC368" s="42" t="s">
        <v>525</v>
      </c>
      <c r="BD368" s="49">
        <v>0</v>
      </c>
      <c r="BE368" s="49" t="s">
        <v>1715</v>
      </c>
      <c r="BF368" s="42" t="s">
        <v>356</v>
      </c>
      <c r="BG368" s="42"/>
      <c r="BH368" s="42" t="s">
        <v>1719</v>
      </c>
      <c r="BI368" s="42" t="s">
        <v>357</v>
      </c>
      <c r="BJ368" s="42" t="s">
        <v>358</v>
      </c>
      <c r="BK368" s="57">
        <v>44778</v>
      </c>
      <c r="BL368" s="42" t="s">
        <v>317</v>
      </c>
      <c r="BM368" s="42" t="s">
        <v>317</v>
      </c>
      <c r="BN368" s="42"/>
      <c r="BO368" s="42"/>
      <c r="BP368" s="42"/>
      <c r="BQ368" s="42"/>
      <c r="BR368" s="42"/>
      <c r="BS368" s="42"/>
      <c r="BT368" s="42"/>
      <c r="BU368" s="42"/>
      <c r="BV368" s="42"/>
      <c r="BW368" s="42"/>
      <c r="BX368" s="42"/>
      <c r="BY368" s="42" t="s">
        <v>353</v>
      </c>
      <c r="BZ368" s="42" t="s">
        <v>353</v>
      </c>
      <c r="CA368" s="42"/>
      <c r="CB368" s="42" t="s">
        <v>353</v>
      </c>
      <c r="CC368" s="42"/>
      <c r="CD368" s="42"/>
      <c r="CE368" s="42"/>
      <c r="CF368" s="42"/>
      <c r="CG368" s="26" t="s">
        <v>1716</v>
      </c>
    </row>
    <row r="369" hidden="1" spans="1:85">
      <c r="A369" s="34">
        <v>1561</v>
      </c>
      <c r="B369" s="65" t="s">
        <v>1720</v>
      </c>
      <c r="C369" s="66" t="s">
        <v>1721</v>
      </c>
      <c r="D369" s="66" t="s">
        <v>1722</v>
      </c>
      <c r="E369" s="67">
        <v>28.235901</v>
      </c>
      <c r="F369" s="67">
        <v>-12.79952</v>
      </c>
      <c r="G369" s="46" t="s">
        <v>1723</v>
      </c>
      <c r="H369" s="37">
        <v>2</v>
      </c>
      <c r="I369" s="42" t="s">
        <v>338</v>
      </c>
      <c r="J369" s="46" t="s">
        <v>1141</v>
      </c>
      <c r="K369" s="43" t="s">
        <v>317</v>
      </c>
      <c r="L369" s="43" t="s">
        <v>317</v>
      </c>
      <c r="M369" s="43" t="s">
        <v>317</v>
      </c>
      <c r="N369" s="43" t="s">
        <v>341</v>
      </c>
      <c r="O369" s="46"/>
      <c r="P369" s="46" t="s">
        <v>566</v>
      </c>
      <c r="Q369" s="43" t="s">
        <v>320</v>
      </c>
      <c r="R369" s="43" t="s">
        <v>320</v>
      </c>
      <c r="S369" s="43" t="s">
        <v>1718</v>
      </c>
      <c r="T369" s="43" t="s">
        <v>344</v>
      </c>
      <c r="U369" s="43" t="s">
        <v>323</v>
      </c>
      <c r="V369" s="76">
        <v>50</v>
      </c>
      <c r="W369" s="43" t="s">
        <v>325</v>
      </c>
      <c r="X369" s="42" t="s">
        <v>620</v>
      </c>
      <c r="Y369" s="46" t="s">
        <v>2</v>
      </c>
      <c r="Z369" s="46" t="s">
        <v>2</v>
      </c>
      <c r="AA369" s="46" t="s">
        <v>328</v>
      </c>
      <c r="AB369" s="42" t="s">
        <v>347</v>
      </c>
      <c r="AC369" s="46" t="s">
        <v>348</v>
      </c>
      <c r="AD369" s="46" t="s">
        <v>348</v>
      </c>
      <c r="AE369" s="43" t="s">
        <v>331</v>
      </c>
      <c r="AF369" s="43" t="s">
        <v>382</v>
      </c>
      <c r="AG369" s="42">
        <v>20</v>
      </c>
      <c r="AH369" s="46" t="s">
        <v>350</v>
      </c>
      <c r="AI369" s="46"/>
      <c r="AJ369" s="43" t="s">
        <v>351</v>
      </c>
      <c r="AK369" s="46"/>
      <c r="AL369" s="46">
        <v>1000</v>
      </c>
      <c r="AM369" s="46" t="s">
        <v>332</v>
      </c>
      <c r="AN369" s="42" t="s">
        <v>352</v>
      </c>
      <c r="AO369" s="46"/>
      <c r="AP369" s="46" t="s">
        <v>333</v>
      </c>
      <c r="AQ369" s="42">
        <v>300</v>
      </c>
      <c r="AR369" s="42">
        <v>48</v>
      </c>
      <c r="AS369" s="42">
        <v>150</v>
      </c>
      <c r="AT369" s="42">
        <v>2</v>
      </c>
      <c r="AU369" s="46" t="s">
        <v>327</v>
      </c>
      <c r="AV369" s="46" t="s">
        <v>327</v>
      </c>
      <c r="AW369" s="46" t="s">
        <v>327</v>
      </c>
      <c r="AX369" s="46" t="s">
        <v>327</v>
      </c>
      <c r="AY369" s="46" t="s">
        <v>327</v>
      </c>
      <c r="AZ369" s="51">
        <v>78</v>
      </c>
      <c r="BA369" s="46"/>
      <c r="BB369" s="42">
        <v>1</v>
      </c>
      <c r="BC369" s="42" t="s">
        <v>525</v>
      </c>
      <c r="BD369" s="49">
        <v>0</v>
      </c>
      <c r="BE369" s="49" t="s">
        <v>1720</v>
      </c>
      <c r="BF369" s="46"/>
      <c r="BG369" s="46"/>
      <c r="BH369" s="46"/>
      <c r="BI369" s="46"/>
      <c r="BJ369" s="46" t="s">
        <v>358</v>
      </c>
      <c r="BK369" s="57">
        <v>44778</v>
      </c>
      <c r="BL369" s="46"/>
      <c r="BM369" s="46"/>
      <c r="BN369" s="46"/>
      <c r="BO369" s="46"/>
      <c r="BP369" s="46"/>
      <c r="BQ369" s="46"/>
      <c r="BR369" s="46"/>
      <c r="BS369" s="46"/>
      <c r="BT369" s="46"/>
      <c r="BU369" s="46"/>
      <c r="BV369" s="46"/>
      <c r="BW369" s="46"/>
      <c r="BX369" s="46"/>
      <c r="BY369" s="46"/>
      <c r="BZ369" s="46"/>
      <c r="CA369" s="46"/>
      <c r="CB369" s="46"/>
      <c r="CC369" s="46"/>
      <c r="CD369" s="46"/>
      <c r="CE369" s="46"/>
      <c r="CF369" s="46"/>
      <c r="CG369" s="26" t="s">
        <v>1721</v>
      </c>
    </row>
    <row r="370" hidden="1" spans="1:85">
      <c r="A370" s="39">
        <v>1522</v>
      </c>
      <c r="B370" s="68" t="s">
        <v>1724</v>
      </c>
      <c r="C370" s="69" t="s">
        <v>1725</v>
      </c>
      <c r="D370" s="69" t="s">
        <v>1726</v>
      </c>
      <c r="E370" s="70">
        <v>28.214495</v>
      </c>
      <c r="F370" s="70">
        <v>-12.805474</v>
      </c>
      <c r="G370" s="46" t="s">
        <v>1723</v>
      </c>
      <c r="H370" s="37">
        <v>2.5</v>
      </c>
      <c r="I370" s="46" t="s">
        <v>1723</v>
      </c>
      <c r="J370" s="42" t="s">
        <v>1141</v>
      </c>
      <c r="K370" s="43" t="s">
        <v>317</v>
      </c>
      <c r="L370" s="43" t="s">
        <v>317</v>
      </c>
      <c r="M370" s="43" t="s">
        <v>317</v>
      </c>
      <c r="N370" s="43" t="s">
        <v>341</v>
      </c>
      <c r="O370" s="42"/>
      <c r="P370" s="46" t="s">
        <v>566</v>
      </c>
      <c r="Q370" s="43" t="s">
        <v>320</v>
      </c>
      <c r="R370" s="43" t="s">
        <v>320</v>
      </c>
      <c r="S370" s="43" t="s">
        <v>1718</v>
      </c>
      <c r="T370" s="43" t="s">
        <v>344</v>
      </c>
      <c r="U370" s="43" t="s">
        <v>323</v>
      </c>
      <c r="V370" s="76">
        <v>50</v>
      </c>
      <c r="W370" s="43" t="s">
        <v>325</v>
      </c>
      <c r="X370" s="42" t="s">
        <v>620</v>
      </c>
      <c r="Y370" s="46" t="s">
        <v>2</v>
      </c>
      <c r="Z370" s="46" t="s">
        <v>2</v>
      </c>
      <c r="AA370" s="46" t="s">
        <v>328</v>
      </c>
      <c r="AB370" s="42" t="s">
        <v>347</v>
      </c>
      <c r="AC370" s="42" t="s">
        <v>348</v>
      </c>
      <c r="AD370" s="42" t="s">
        <v>348</v>
      </c>
      <c r="AE370" s="43" t="s">
        <v>331</v>
      </c>
      <c r="AF370" s="43" t="s">
        <v>382</v>
      </c>
      <c r="AG370" s="46">
        <v>20</v>
      </c>
      <c r="AH370" s="46" t="s">
        <v>350</v>
      </c>
      <c r="AI370" s="42"/>
      <c r="AJ370" s="43" t="s">
        <v>351</v>
      </c>
      <c r="AK370" s="42"/>
      <c r="AL370" s="46">
        <v>1000</v>
      </c>
      <c r="AM370" s="46" t="s">
        <v>332</v>
      </c>
      <c r="AN370" s="42" t="s">
        <v>352</v>
      </c>
      <c r="AO370" s="42"/>
      <c r="AP370" s="46" t="s">
        <v>333</v>
      </c>
      <c r="AQ370" s="42">
        <v>300</v>
      </c>
      <c r="AR370" s="42">
        <v>48</v>
      </c>
      <c r="AS370" s="42">
        <v>150</v>
      </c>
      <c r="AT370" s="42">
        <v>2</v>
      </c>
      <c r="AU370" s="46" t="s">
        <v>327</v>
      </c>
      <c r="AV370" s="46" t="s">
        <v>327</v>
      </c>
      <c r="AW370" s="46" t="s">
        <v>327</v>
      </c>
      <c r="AX370" s="46" t="s">
        <v>327</v>
      </c>
      <c r="AY370" s="46" t="s">
        <v>327</v>
      </c>
      <c r="AZ370" s="51">
        <v>69</v>
      </c>
      <c r="BA370" s="42"/>
      <c r="BB370" s="42">
        <v>1</v>
      </c>
      <c r="BC370" s="42" t="s">
        <v>525</v>
      </c>
      <c r="BD370" s="49">
        <v>0</v>
      </c>
      <c r="BE370" s="49" t="s">
        <v>1724</v>
      </c>
      <c r="BF370" s="42"/>
      <c r="BG370" s="42"/>
      <c r="BH370" s="42"/>
      <c r="BI370" s="42"/>
      <c r="BJ370" s="46" t="s">
        <v>358</v>
      </c>
      <c r="BK370" s="57">
        <v>44778</v>
      </c>
      <c r="BL370" s="42"/>
      <c r="BM370" s="42"/>
      <c r="BN370" s="42"/>
      <c r="BO370" s="42"/>
      <c r="BP370" s="42"/>
      <c r="BQ370" s="42"/>
      <c r="BR370" s="42"/>
      <c r="BS370" s="42"/>
      <c r="BT370" s="42"/>
      <c r="BU370" s="42"/>
      <c r="BV370" s="42"/>
      <c r="BW370" s="42"/>
      <c r="BX370" s="42"/>
      <c r="BY370" s="42"/>
      <c r="BZ370" s="42"/>
      <c r="CA370" s="42"/>
      <c r="CB370" s="78"/>
      <c r="CC370" s="78"/>
      <c r="CD370" s="78"/>
      <c r="CE370" s="78"/>
      <c r="CF370" s="78"/>
      <c r="CG370" s="26" t="s">
        <v>1725</v>
      </c>
    </row>
    <row r="371" hidden="1" spans="1:85">
      <c r="A371" s="39">
        <v>320</v>
      </c>
      <c r="B371" s="65" t="s">
        <v>1727</v>
      </c>
      <c r="C371" s="66" t="s">
        <v>1728</v>
      </c>
      <c r="D371" s="66" t="s">
        <v>1729</v>
      </c>
      <c r="E371" s="67">
        <v>28.198124</v>
      </c>
      <c r="F371" s="67">
        <v>-12.806214</v>
      </c>
      <c r="G371" s="46" t="s">
        <v>1723</v>
      </c>
      <c r="H371" s="37">
        <v>1.8</v>
      </c>
      <c r="I371" s="42" t="s">
        <v>338</v>
      </c>
      <c r="J371" s="46" t="s">
        <v>1141</v>
      </c>
      <c r="K371" s="43" t="s">
        <v>317</v>
      </c>
      <c r="L371" s="43" t="s">
        <v>317</v>
      </c>
      <c r="M371" s="43" t="s">
        <v>317</v>
      </c>
      <c r="N371" s="43" t="s">
        <v>341</v>
      </c>
      <c r="O371" s="46"/>
      <c r="P371" s="46" t="s">
        <v>566</v>
      </c>
      <c r="Q371" s="43" t="s">
        <v>320</v>
      </c>
      <c r="R371" s="43" t="s">
        <v>320</v>
      </c>
      <c r="S371" s="43" t="s">
        <v>1718</v>
      </c>
      <c r="T371" s="43" t="s">
        <v>344</v>
      </c>
      <c r="U371" s="43" t="s">
        <v>323</v>
      </c>
      <c r="V371" s="76">
        <v>50</v>
      </c>
      <c r="W371" s="43" t="s">
        <v>325</v>
      </c>
      <c r="X371" s="42" t="s">
        <v>620</v>
      </c>
      <c r="Y371" s="46" t="s">
        <v>2</v>
      </c>
      <c r="Z371" s="46" t="s">
        <v>2</v>
      </c>
      <c r="AA371" s="46" t="s">
        <v>328</v>
      </c>
      <c r="AB371" s="42" t="s">
        <v>347</v>
      </c>
      <c r="AC371" s="46" t="s">
        <v>348</v>
      </c>
      <c r="AD371" s="46" t="s">
        <v>348</v>
      </c>
      <c r="AE371" s="43" t="s">
        <v>331</v>
      </c>
      <c r="AF371" s="43" t="s">
        <v>382</v>
      </c>
      <c r="AG371" s="42">
        <v>20</v>
      </c>
      <c r="AH371" s="46" t="s">
        <v>350</v>
      </c>
      <c r="AI371" s="46"/>
      <c r="AJ371" s="43" t="s">
        <v>351</v>
      </c>
      <c r="AK371" s="46"/>
      <c r="AL371" s="46">
        <v>1000</v>
      </c>
      <c r="AM371" s="46" t="s">
        <v>332</v>
      </c>
      <c r="AN371" s="42" t="s">
        <v>352</v>
      </c>
      <c r="AO371" s="46"/>
      <c r="AP371" s="46" t="s">
        <v>333</v>
      </c>
      <c r="AQ371" s="42">
        <v>300</v>
      </c>
      <c r="AR371" s="42">
        <v>48</v>
      </c>
      <c r="AS371" s="42">
        <v>150</v>
      </c>
      <c r="AT371" s="42">
        <v>2</v>
      </c>
      <c r="AU371" s="46" t="s">
        <v>327</v>
      </c>
      <c r="AV371" s="46" t="s">
        <v>327</v>
      </c>
      <c r="AW371" s="46" t="s">
        <v>327</v>
      </c>
      <c r="AX371" s="46" t="s">
        <v>327</v>
      </c>
      <c r="AY371" s="46" t="s">
        <v>327</v>
      </c>
      <c r="AZ371" s="51">
        <v>72</v>
      </c>
      <c r="BA371" s="46"/>
      <c r="BB371" s="42">
        <v>1</v>
      </c>
      <c r="BC371" s="42" t="s">
        <v>525</v>
      </c>
      <c r="BD371" s="49">
        <v>0</v>
      </c>
      <c r="BE371" s="49" t="s">
        <v>1727</v>
      </c>
      <c r="BF371" s="46"/>
      <c r="BG371" s="46"/>
      <c r="BH371" s="46"/>
      <c r="BI371" s="46"/>
      <c r="BJ371" s="46" t="s">
        <v>358</v>
      </c>
      <c r="BK371" s="57">
        <v>44778</v>
      </c>
      <c r="BL371" s="46"/>
      <c r="BM371" s="46"/>
      <c r="BN371" s="46"/>
      <c r="BO371" s="46"/>
      <c r="BP371" s="46"/>
      <c r="BQ371" s="46"/>
      <c r="BR371" s="46"/>
      <c r="BS371" s="46"/>
      <c r="BT371" s="46"/>
      <c r="BU371" s="46"/>
      <c r="BV371" s="46"/>
      <c r="BW371" s="46"/>
      <c r="BX371" s="46"/>
      <c r="BY371" s="46"/>
      <c r="BZ371" s="46"/>
      <c r="CA371" s="46"/>
      <c r="CB371" s="46"/>
      <c r="CC371" s="46"/>
      <c r="CD371" s="46"/>
      <c r="CE371" s="46"/>
      <c r="CF371" s="46"/>
      <c r="CG371" s="26" t="s">
        <v>1728</v>
      </c>
    </row>
    <row r="372" hidden="1" spans="1:85">
      <c r="A372" s="39">
        <v>1196</v>
      </c>
      <c r="B372" s="68" t="s">
        <v>1730</v>
      </c>
      <c r="C372" s="69" t="s">
        <v>1731</v>
      </c>
      <c r="D372" s="71" t="s">
        <v>1732</v>
      </c>
      <c r="E372" s="70">
        <v>28.25989201</v>
      </c>
      <c r="F372" s="70">
        <v>-12.7850666</v>
      </c>
      <c r="G372" s="46" t="s">
        <v>1723</v>
      </c>
      <c r="H372" s="37">
        <v>2.5</v>
      </c>
      <c r="I372" s="46" t="s">
        <v>1723</v>
      </c>
      <c r="J372" s="42" t="s">
        <v>1141</v>
      </c>
      <c r="K372" s="43" t="s">
        <v>317</v>
      </c>
      <c r="L372" s="43" t="s">
        <v>317</v>
      </c>
      <c r="M372" s="43" t="s">
        <v>317</v>
      </c>
      <c r="N372" s="43" t="s">
        <v>341</v>
      </c>
      <c r="O372" s="42" t="s">
        <v>566</v>
      </c>
      <c r="P372" s="46" t="s">
        <v>566</v>
      </c>
      <c r="Q372" s="43" t="s">
        <v>320</v>
      </c>
      <c r="R372" s="43" t="s">
        <v>320</v>
      </c>
      <c r="S372" s="43" t="s">
        <v>1718</v>
      </c>
      <c r="T372" s="43" t="s">
        <v>1733</v>
      </c>
      <c r="U372" s="43" t="s">
        <v>323</v>
      </c>
      <c r="V372" s="76">
        <v>50</v>
      </c>
      <c r="W372" s="43" t="s">
        <v>325</v>
      </c>
      <c r="X372" s="42" t="s">
        <v>620</v>
      </c>
      <c r="Y372" s="46" t="s">
        <v>2</v>
      </c>
      <c r="Z372" s="46" t="s">
        <v>2</v>
      </c>
      <c r="AA372" s="46" t="s">
        <v>328</v>
      </c>
      <c r="AB372" s="42" t="s">
        <v>347</v>
      </c>
      <c r="AC372" s="42" t="s">
        <v>348</v>
      </c>
      <c r="AD372" s="42" t="s">
        <v>348</v>
      </c>
      <c r="AE372" s="43" t="s">
        <v>331</v>
      </c>
      <c r="AF372" s="43" t="s">
        <v>382</v>
      </c>
      <c r="AG372" s="77">
        <v>20</v>
      </c>
      <c r="AH372" s="46" t="s">
        <v>350</v>
      </c>
      <c r="AI372" s="42"/>
      <c r="AJ372" s="43" t="s">
        <v>351</v>
      </c>
      <c r="AK372" s="42"/>
      <c r="AL372" s="77">
        <v>1000</v>
      </c>
      <c r="AM372" s="46" t="s">
        <v>332</v>
      </c>
      <c r="AN372" s="42" t="s">
        <v>352</v>
      </c>
      <c r="AO372" s="42"/>
      <c r="AP372" s="46" t="s">
        <v>333</v>
      </c>
      <c r="AQ372" s="42">
        <v>300</v>
      </c>
      <c r="AR372" s="42">
        <v>48</v>
      </c>
      <c r="AS372" s="42">
        <v>150</v>
      </c>
      <c r="AT372" s="42">
        <v>2</v>
      </c>
      <c r="AU372" s="46" t="s">
        <v>327</v>
      </c>
      <c r="AV372" s="46" t="s">
        <v>327</v>
      </c>
      <c r="AW372" s="46" t="s">
        <v>327</v>
      </c>
      <c r="AX372" s="46" t="s">
        <v>327</v>
      </c>
      <c r="AY372" s="46" t="s">
        <v>327</v>
      </c>
      <c r="AZ372" s="51">
        <v>81</v>
      </c>
      <c r="BA372" s="42"/>
      <c r="BB372" s="42">
        <v>1</v>
      </c>
      <c r="BC372" s="42" t="s">
        <v>525</v>
      </c>
      <c r="BD372" s="49">
        <v>0</v>
      </c>
      <c r="BE372" s="49" t="s">
        <v>1730</v>
      </c>
      <c r="BF372" s="42"/>
      <c r="BG372" s="42"/>
      <c r="BH372" s="42"/>
      <c r="BI372" s="42"/>
      <c r="BJ372" s="46" t="s">
        <v>358</v>
      </c>
      <c r="BK372" s="57">
        <v>44778</v>
      </c>
      <c r="BL372" s="42"/>
      <c r="BM372" s="42"/>
      <c r="BN372" s="42"/>
      <c r="BO372" s="42"/>
      <c r="BP372" s="42"/>
      <c r="BQ372" s="42"/>
      <c r="BR372" s="42"/>
      <c r="BS372" s="42"/>
      <c r="BT372" s="42"/>
      <c r="BU372" s="42"/>
      <c r="BV372" s="42"/>
      <c r="BW372" s="42"/>
      <c r="BX372" s="42"/>
      <c r="BY372" s="42"/>
      <c r="BZ372" s="42"/>
      <c r="CA372" s="42"/>
      <c r="CB372" s="78"/>
      <c r="CC372" s="78"/>
      <c r="CD372" s="78"/>
      <c r="CE372" s="78"/>
      <c r="CF372" s="78"/>
      <c r="CG372" s="26" t="s">
        <v>1731</v>
      </c>
    </row>
    <row r="373" hidden="1" spans="1:85">
      <c r="A373" s="39">
        <v>1408</v>
      </c>
      <c r="B373" s="65" t="s">
        <v>1734</v>
      </c>
      <c r="C373" s="66" t="s">
        <v>1735</v>
      </c>
      <c r="D373" s="72" t="s">
        <v>1736</v>
      </c>
      <c r="E373" s="67">
        <v>28.23090198</v>
      </c>
      <c r="F373" s="67">
        <v>-12.8516703</v>
      </c>
      <c r="G373" s="46" t="s">
        <v>1723</v>
      </c>
      <c r="H373" s="37">
        <v>2</v>
      </c>
      <c r="I373" s="42" t="s">
        <v>338</v>
      </c>
      <c r="J373" s="46" t="s">
        <v>1141</v>
      </c>
      <c r="K373" s="43" t="s">
        <v>317</v>
      </c>
      <c r="L373" s="43" t="s">
        <v>317</v>
      </c>
      <c r="M373" s="43" t="s">
        <v>317</v>
      </c>
      <c r="N373" s="43" t="s">
        <v>341</v>
      </c>
      <c r="O373" s="46" t="s">
        <v>566</v>
      </c>
      <c r="P373" s="46" t="s">
        <v>566</v>
      </c>
      <c r="Q373" s="43" t="s">
        <v>320</v>
      </c>
      <c r="R373" s="43" t="s">
        <v>320</v>
      </c>
      <c r="S373" s="43" t="s">
        <v>1718</v>
      </c>
      <c r="T373" s="43" t="s">
        <v>1733</v>
      </c>
      <c r="U373" s="43" t="s">
        <v>323</v>
      </c>
      <c r="V373" s="76">
        <v>50</v>
      </c>
      <c r="W373" s="43" t="s">
        <v>325</v>
      </c>
      <c r="X373" s="42" t="s">
        <v>620</v>
      </c>
      <c r="Y373" s="46" t="s">
        <v>2</v>
      </c>
      <c r="Z373" s="46" t="s">
        <v>2</v>
      </c>
      <c r="AA373" s="46" t="s">
        <v>328</v>
      </c>
      <c r="AB373" s="42" t="s">
        <v>347</v>
      </c>
      <c r="AC373" s="46" t="s">
        <v>348</v>
      </c>
      <c r="AD373" s="46" t="s">
        <v>348</v>
      </c>
      <c r="AE373" s="43" t="s">
        <v>331</v>
      </c>
      <c r="AF373" s="43" t="s">
        <v>382</v>
      </c>
      <c r="AG373" s="52">
        <v>20</v>
      </c>
      <c r="AH373" s="46" t="s">
        <v>350</v>
      </c>
      <c r="AI373" s="46"/>
      <c r="AJ373" s="43" t="s">
        <v>351</v>
      </c>
      <c r="AK373" s="46"/>
      <c r="AL373" s="77">
        <v>1000</v>
      </c>
      <c r="AM373" s="46" t="s">
        <v>332</v>
      </c>
      <c r="AN373" s="42" t="s">
        <v>352</v>
      </c>
      <c r="AO373" s="46"/>
      <c r="AP373" s="46" t="s">
        <v>333</v>
      </c>
      <c r="AQ373" s="42">
        <v>300</v>
      </c>
      <c r="AR373" s="42">
        <v>48</v>
      </c>
      <c r="AS373" s="42">
        <v>150</v>
      </c>
      <c r="AT373" s="42">
        <v>2</v>
      </c>
      <c r="AU373" s="46" t="s">
        <v>327</v>
      </c>
      <c r="AV373" s="46" t="s">
        <v>327</v>
      </c>
      <c r="AW373" s="46" t="s">
        <v>327</v>
      </c>
      <c r="AX373" s="46" t="s">
        <v>327</v>
      </c>
      <c r="AY373" s="46" t="s">
        <v>327</v>
      </c>
      <c r="AZ373" s="51">
        <v>84</v>
      </c>
      <c r="BA373" s="46"/>
      <c r="BB373" s="42">
        <v>1</v>
      </c>
      <c r="BC373" s="42" t="s">
        <v>525</v>
      </c>
      <c r="BD373" s="49">
        <v>0</v>
      </c>
      <c r="BE373" s="49" t="s">
        <v>1734</v>
      </c>
      <c r="BF373" s="46"/>
      <c r="BG373" s="46"/>
      <c r="BH373" s="46"/>
      <c r="BI373" s="46"/>
      <c r="BJ373" s="46" t="s">
        <v>358</v>
      </c>
      <c r="BK373" s="57">
        <v>44778</v>
      </c>
      <c r="BL373" s="46"/>
      <c r="BM373" s="46"/>
      <c r="BN373" s="46"/>
      <c r="BO373" s="46"/>
      <c r="BP373" s="46"/>
      <c r="BQ373" s="46"/>
      <c r="BR373" s="46"/>
      <c r="BS373" s="46"/>
      <c r="BT373" s="46"/>
      <c r="BU373" s="46"/>
      <c r="BV373" s="46"/>
      <c r="BW373" s="46"/>
      <c r="BX373" s="46"/>
      <c r="BY373" s="46"/>
      <c r="BZ373" s="46"/>
      <c r="CA373" s="46"/>
      <c r="CB373" s="46"/>
      <c r="CC373" s="46"/>
      <c r="CD373" s="46"/>
      <c r="CE373" s="46"/>
      <c r="CF373" s="46"/>
      <c r="CG373" s="26" t="s">
        <v>1735</v>
      </c>
    </row>
    <row r="374" hidden="1" spans="1:85">
      <c r="A374" s="39">
        <v>1442</v>
      </c>
      <c r="B374" s="65" t="s">
        <v>1737</v>
      </c>
      <c r="C374" s="66" t="s">
        <v>1738</v>
      </c>
      <c r="D374" s="66" t="s">
        <v>1739</v>
      </c>
      <c r="E374" s="67">
        <v>28.248764</v>
      </c>
      <c r="F374" s="67">
        <v>-12.845522</v>
      </c>
      <c r="G374" s="46" t="s">
        <v>1723</v>
      </c>
      <c r="H374" s="37">
        <v>2</v>
      </c>
      <c r="I374" s="42" t="s">
        <v>338</v>
      </c>
      <c r="J374" s="46" t="s">
        <v>1141</v>
      </c>
      <c r="K374" s="43" t="s">
        <v>317</v>
      </c>
      <c r="L374" s="43" t="s">
        <v>317</v>
      </c>
      <c r="M374" s="43" t="s">
        <v>317</v>
      </c>
      <c r="N374" s="43" t="s">
        <v>341</v>
      </c>
      <c r="O374" s="46"/>
      <c r="P374" s="46" t="s">
        <v>566</v>
      </c>
      <c r="Q374" s="43" t="s">
        <v>320</v>
      </c>
      <c r="R374" s="43" t="s">
        <v>320</v>
      </c>
      <c r="S374" s="43" t="s">
        <v>1718</v>
      </c>
      <c r="T374" s="43" t="s">
        <v>344</v>
      </c>
      <c r="U374" s="43" t="s">
        <v>323</v>
      </c>
      <c r="V374" s="76">
        <v>50</v>
      </c>
      <c r="W374" s="43" t="s">
        <v>325</v>
      </c>
      <c r="X374" s="42" t="s">
        <v>620</v>
      </c>
      <c r="Y374" s="46" t="s">
        <v>2</v>
      </c>
      <c r="Z374" s="46" t="s">
        <v>2</v>
      </c>
      <c r="AA374" s="46" t="s">
        <v>328</v>
      </c>
      <c r="AB374" s="42" t="s">
        <v>347</v>
      </c>
      <c r="AC374" s="46" t="s">
        <v>348</v>
      </c>
      <c r="AD374" s="46" t="s">
        <v>348</v>
      </c>
      <c r="AE374" s="43" t="s">
        <v>331</v>
      </c>
      <c r="AF374" s="43" t="s">
        <v>382</v>
      </c>
      <c r="AG374" s="42">
        <v>20</v>
      </c>
      <c r="AH374" s="46" t="s">
        <v>350</v>
      </c>
      <c r="AI374" s="46"/>
      <c r="AJ374" s="43" t="s">
        <v>351</v>
      </c>
      <c r="AK374" s="46"/>
      <c r="AL374" s="46">
        <v>1000</v>
      </c>
      <c r="AM374" s="46" t="s">
        <v>332</v>
      </c>
      <c r="AN374" s="42" t="s">
        <v>352</v>
      </c>
      <c r="AO374" s="46"/>
      <c r="AP374" s="46" t="s">
        <v>333</v>
      </c>
      <c r="AQ374" s="42">
        <v>300</v>
      </c>
      <c r="AR374" s="42">
        <v>48</v>
      </c>
      <c r="AS374" s="42">
        <v>150</v>
      </c>
      <c r="AT374" s="42">
        <v>2</v>
      </c>
      <c r="AU374" s="46" t="s">
        <v>327</v>
      </c>
      <c r="AV374" s="46" t="s">
        <v>327</v>
      </c>
      <c r="AW374" s="46" t="s">
        <v>327</v>
      </c>
      <c r="AX374" s="46" t="s">
        <v>327</v>
      </c>
      <c r="AY374" s="46" t="s">
        <v>327</v>
      </c>
      <c r="AZ374" s="51">
        <v>75</v>
      </c>
      <c r="BA374" s="46"/>
      <c r="BB374" s="42">
        <v>1</v>
      </c>
      <c r="BC374" s="42" t="s">
        <v>525</v>
      </c>
      <c r="BD374" s="49">
        <v>0</v>
      </c>
      <c r="BE374" s="49" t="s">
        <v>1737</v>
      </c>
      <c r="BF374" s="46"/>
      <c r="BG374" s="46"/>
      <c r="BH374" s="46"/>
      <c r="BI374" s="46"/>
      <c r="BJ374" s="46" t="s">
        <v>358</v>
      </c>
      <c r="BK374" s="57">
        <v>44778</v>
      </c>
      <c r="BL374" s="46"/>
      <c r="BM374" s="46"/>
      <c r="BN374" s="46"/>
      <c r="BO374" s="46"/>
      <c r="BP374" s="46"/>
      <c r="BQ374" s="46"/>
      <c r="BR374" s="46"/>
      <c r="BS374" s="46"/>
      <c r="BT374" s="46"/>
      <c r="BU374" s="46"/>
      <c r="BV374" s="46"/>
      <c r="BW374" s="46"/>
      <c r="BX374" s="46"/>
      <c r="BY374" s="46"/>
      <c r="BZ374" s="46"/>
      <c r="CA374" s="46"/>
      <c r="CB374" s="46"/>
      <c r="CC374" s="46"/>
      <c r="CD374" s="46"/>
      <c r="CE374" s="46"/>
      <c r="CF374" s="46"/>
      <c r="CG374" s="26" t="s">
        <v>1738</v>
      </c>
    </row>
    <row r="375" hidden="1" spans="1:85">
      <c r="A375" s="39">
        <v>1736</v>
      </c>
      <c r="B375" s="68" t="s">
        <v>1740</v>
      </c>
      <c r="C375" s="69" t="s">
        <v>1741</v>
      </c>
      <c r="D375" s="71" t="s">
        <v>1742</v>
      </c>
      <c r="E375" s="70">
        <v>28.22685461</v>
      </c>
      <c r="F375" s="70">
        <v>-12.5504918</v>
      </c>
      <c r="G375" s="46" t="s">
        <v>1723</v>
      </c>
      <c r="H375" s="37">
        <v>2.5</v>
      </c>
      <c r="I375" s="46" t="s">
        <v>1723</v>
      </c>
      <c r="J375" s="75" t="s">
        <v>908</v>
      </c>
      <c r="K375" s="43" t="s">
        <v>317</v>
      </c>
      <c r="L375" s="43" t="s">
        <v>317</v>
      </c>
      <c r="M375" s="43" t="s">
        <v>317</v>
      </c>
      <c r="N375" s="43" t="s">
        <v>341</v>
      </c>
      <c r="O375" s="46" t="s">
        <v>319</v>
      </c>
      <c r="P375" s="42" t="s">
        <v>319</v>
      </c>
      <c r="Q375" s="43" t="s">
        <v>320</v>
      </c>
      <c r="R375" s="43" t="s">
        <v>320</v>
      </c>
      <c r="S375" s="43" t="s">
        <v>1718</v>
      </c>
      <c r="T375" s="43" t="s">
        <v>1733</v>
      </c>
      <c r="U375" s="43" t="s">
        <v>323</v>
      </c>
      <c r="V375" s="76">
        <v>50</v>
      </c>
      <c r="W375" s="43" t="s">
        <v>325</v>
      </c>
      <c r="X375" s="42" t="s">
        <v>546</v>
      </c>
      <c r="Y375" s="46" t="s">
        <v>2</v>
      </c>
      <c r="Z375" s="46" t="s">
        <v>2</v>
      </c>
      <c r="AA375" s="46" t="s">
        <v>328</v>
      </c>
      <c r="AB375" s="42" t="s">
        <v>347</v>
      </c>
      <c r="AC375" s="42" t="s">
        <v>225</v>
      </c>
      <c r="AD375" s="42" t="s">
        <v>225</v>
      </c>
      <c r="AE375" s="43" t="s">
        <v>331</v>
      </c>
      <c r="AF375" s="43" t="s">
        <v>382</v>
      </c>
      <c r="AG375" s="77">
        <v>20</v>
      </c>
      <c r="AH375" s="46" t="s">
        <v>350</v>
      </c>
      <c r="AI375" s="42"/>
      <c r="AJ375" s="43" t="s">
        <v>351</v>
      </c>
      <c r="AK375" s="42"/>
      <c r="AL375" s="77">
        <v>1000</v>
      </c>
      <c r="AM375" s="46" t="s">
        <v>332</v>
      </c>
      <c r="AN375" s="42" t="s">
        <v>352</v>
      </c>
      <c r="AO375" s="42"/>
      <c r="AP375" s="46" t="s">
        <v>333</v>
      </c>
      <c r="AQ375" s="42">
        <v>300</v>
      </c>
      <c r="AR375" s="42">
        <v>48</v>
      </c>
      <c r="AS375" s="42">
        <v>150</v>
      </c>
      <c r="AT375" s="42">
        <v>2</v>
      </c>
      <c r="AU375" s="46" t="s">
        <v>327</v>
      </c>
      <c r="AV375" s="46" t="s">
        <v>327</v>
      </c>
      <c r="AW375" s="46" t="s">
        <v>327</v>
      </c>
      <c r="AX375" s="46" t="s">
        <v>327</v>
      </c>
      <c r="AY375" s="46" t="s">
        <v>327</v>
      </c>
      <c r="AZ375" s="51">
        <v>75</v>
      </c>
      <c r="BA375" s="42"/>
      <c r="BB375" s="42">
        <v>1</v>
      </c>
      <c r="BC375" s="42" t="s">
        <v>525</v>
      </c>
      <c r="BD375" s="49">
        <v>0</v>
      </c>
      <c r="BE375" s="49" t="s">
        <v>1740</v>
      </c>
      <c r="BF375" s="42"/>
      <c r="BG375" s="42"/>
      <c r="BH375" s="42"/>
      <c r="BI375" s="42"/>
      <c r="BJ375" s="46" t="s">
        <v>358</v>
      </c>
      <c r="BK375" s="57">
        <v>44778</v>
      </c>
      <c r="BL375" s="42"/>
      <c r="BM375" s="42"/>
      <c r="BN375" s="42"/>
      <c r="BO375" s="42"/>
      <c r="BP375" s="42"/>
      <c r="BQ375" s="42"/>
      <c r="BR375" s="42"/>
      <c r="BS375" s="42"/>
      <c r="BT375" s="42"/>
      <c r="BU375" s="42"/>
      <c r="BV375" s="42"/>
      <c r="BW375" s="42"/>
      <c r="BX375" s="42"/>
      <c r="BY375" s="42"/>
      <c r="BZ375" s="42"/>
      <c r="CA375" s="42"/>
      <c r="CB375" s="78"/>
      <c r="CC375" s="78"/>
      <c r="CD375" s="78"/>
      <c r="CE375" s="78"/>
      <c r="CF375" s="78"/>
      <c r="CG375" s="26" t="s">
        <v>1741</v>
      </c>
    </row>
    <row r="376" hidden="1" spans="1:85">
      <c r="A376" s="34">
        <v>321</v>
      </c>
      <c r="B376" s="65" t="s">
        <v>1743</v>
      </c>
      <c r="C376" s="66" t="s">
        <v>1744</v>
      </c>
      <c r="D376" s="66" t="s">
        <v>1745</v>
      </c>
      <c r="E376" s="67">
        <v>28.62214833</v>
      </c>
      <c r="F376" s="67">
        <v>-12.9647548</v>
      </c>
      <c r="G376" s="46" t="s">
        <v>1723</v>
      </c>
      <c r="H376" s="37">
        <v>4.5</v>
      </c>
      <c r="I376" s="42" t="s">
        <v>338</v>
      </c>
      <c r="J376" s="46" t="s">
        <v>1151</v>
      </c>
      <c r="K376" s="43" t="s">
        <v>317</v>
      </c>
      <c r="L376" s="43" t="s">
        <v>317</v>
      </c>
      <c r="M376" s="43" t="s">
        <v>317</v>
      </c>
      <c r="N376" s="43" t="s">
        <v>341</v>
      </c>
      <c r="O376" s="46"/>
      <c r="P376" s="46" t="s">
        <v>566</v>
      </c>
      <c r="Q376" s="43" t="s">
        <v>320</v>
      </c>
      <c r="R376" s="43" t="s">
        <v>320</v>
      </c>
      <c r="S376" s="43" t="s">
        <v>1718</v>
      </c>
      <c r="T376" s="43" t="s">
        <v>344</v>
      </c>
      <c r="U376" s="43" t="s">
        <v>323</v>
      </c>
      <c r="V376" s="76">
        <v>50</v>
      </c>
      <c r="W376" s="43" t="s">
        <v>325</v>
      </c>
      <c r="X376" s="46" t="s">
        <v>345</v>
      </c>
      <c r="Y376" s="46" t="s">
        <v>2</v>
      </c>
      <c r="Z376" s="46" t="s">
        <v>2</v>
      </c>
      <c r="AA376" s="46" t="s">
        <v>328</v>
      </c>
      <c r="AB376" s="42" t="s">
        <v>347</v>
      </c>
      <c r="AC376" s="46" t="s">
        <v>348</v>
      </c>
      <c r="AD376" s="46" t="s">
        <v>348</v>
      </c>
      <c r="AE376" s="43" t="s">
        <v>331</v>
      </c>
      <c r="AF376" s="43" t="s">
        <v>382</v>
      </c>
      <c r="AG376" s="42">
        <v>20</v>
      </c>
      <c r="AH376" s="46" t="s">
        <v>350</v>
      </c>
      <c r="AI376" s="46"/>
      <c r="AJ376" s="43" t="s">
        <v>351</v>
      </c>
      <c r="AK376" s="46"/>
      <c r="AL376" s="46">
        <v>1000</v>
      </c>
      <c r="AM376" s="46" t="s">
        <v>332</v>
      </c>
      <c r="AN376" s="42" t="s">
        <v>352</v>
      </c>
      <c r="AO376" s="46"/>
      <c r="AP376" s="46" t="s">
        <v>333</v>
      </c>
      <c r="AQ376" s="42">
        <v>300</v>
      </c>
      <c r="AR376" s="42">
        <v>48</v>
      </c>
      <c r="AS376" s="42">
        <v>150</v>
      </c>
      <c r="AT376" s="42">
        <v>2</v>
      </c>
      <c r="AU376" s="46" t="s">
        <v>327</v>
      </c>
      <c r="AV376" s="46" t="s">
        <v>327</v>
      </c>
      <c r="AW376" s="46" t="s">
        <v>327</v>
      </c>
      <c r="AX376" s="46" t="s">
        <v>327</v>
      </c>
      <c r="AY376" s="46" t="s">
        <v>327</v>
      </c>
      <c r="AZ376" s="51">
        <v>77</v>
      </c>
      <c r="BA376" s="46"/>
      <c r="BB376" s="42">
        <v>1</v>
      </c>
      <c r="BC376" s="42" t="s">
        <v>525</v>
      </c>
      <c r="BD376" s="49">
        <v>0</v>
      </c>
      <c r="BE376" s="49" t="s">
        <v>1743</v>
      </c>
      <c r="BF376" s="46"/>
      <c r="BG376" s="46"/>
      <c r="BH376" s="46"/>
      <c r="BI376" s="46"/>
      <c r="BJ376" s="46" t="s">
        <v>358</v>
      </c>
      <c r="BK376" s="57">
        <v>44778</v>
      </c>
      <c r="BL376" s="46"/>
      <c r="BM376" s="46"/>
      <c r="BN376" s="46"/>
      <c r="BO376" s="46"/>
      <c r="BP376" s="46"/>
      <c r="BQ376" s="46"/>
      <c r="BR376" s="46"/>
      <c r="BS376" s="46"/>
      <c r="BT376" s="46"/>
      <c r="BU376" s="46"/>
      <c r="BV376" s="46"/>
      <c r="BW376" s="46"/>
      <c r="BX376" s="46"/>
      <c r="BY376" s="46"/>
      <c r="BZ376" s="46"/>
      <c r="CA376" s="46"/>
      <c r="CB376" s="46"/>
      <c r="CC376" s="46"/>
      <c r="CD376" s="46"/>
      <c r="CE376" s="46"/>
      <c r="CF376" s="46"/>
      <c r="CG376" s="26" t="s">
        <v>1744</v>
      </c>
    </row>
    <row r="377" hidden="1" spans="1:85">
      <c r="A377" s="34">
        <v>405</v>
      </c>
      <c r="B377" s="65" t="s">
        <v>1746</v>
      </c>
      <c r="C377" s="66" t="s">
        <v>1747</v>
      </c>
      <c r="D377" s="66" t="s">
        <v>1748</v>
      </c>
      <c r="E377" s="67">
        <v>28.62076288</v>
      </c>
      <c r="F377" s="67">
        <v>-12.9880636</v>
      </c>
      <c r="G377" s="46" t="s">
        <v>1723</v>
      </c>
      <c r="H377" s="37">
        <v>5.5</v>
      </c>
      <c r="I377" s="42" t="s">
        <v>338</v>
      </c>
      <c r="J377" s="46" t="s">
        <v>1151</v>
      </c>
      <c r="K377" s="43" t="s">
        <v>317</v>
      </c>
      <c r="L377" s="43" t="s">
        <v>317</v>
      </c>
      <c r="M377" s="43" t="s">
        <v>317</v>
      </c>
      <c r="N377" s="43" t="s">
        <v>341</v>
      </c>
      <c r="O377" s="46"/>
      <c r="P377" s="46" t="s">
        <v>566</v>
      </c>
      <c r="Q377" s="43" t="s">
        <v>320</v>
      </c>
      <c r="R377" s="43" t="s">
        <v>320</v>
      </c>
      <c r="S377" s="43" t="s">
        <v>1718</v>
      </c>
      <c r="T377" s="43" t="s">
        <v>344</v>
      </c>
      <c r="U377" s="43" t="s">
        <v>323</v>
      </c>
      <c r="V377" s="76">
        <v>50</v>
      </c>
      <c r="W377" s="43" t="s">
        <v>325</v>
      </c>
      <c r="X377" s="46" t="s">
        <v>345</v>
      </c>
      <c r="Y377" s="46" t="s">
        <v>2</v>
      </c>
      <c r="Z377" s="46" t="s">
        <v>2</v>
      </c>
      <c r="AA377" s="46" t="s">
        <v>328</v>
      </c>
      <c r="AB377" s="42" t="s">
        <v>347</v>
      </c>
      <c r="AC377" s="46" t="s">
        <v>348</v>
      </c>
      <c r="AD377" s="46" t="s">
        <v>348</v>
      </c>
      <c r="AE377" s="43" t="s">
        <v>331</v>
      </c>
      <c r="AF377" s="43" t="s">
        <v>382</v>
      </c>
      <c r="AG377" s="42">
        <v>20</v>
      </c>
      <c r="AH377" s="46" t="s">
        <v>350</v>
      </c>
      <c r="AI377" s="46"/>
      <c r="AJ377" s="43" t="s">
        <v>351</v>
      </c>
      <c r="AK377" s="46"/>
      <c r="AL377" s="46">
        <v>1000</v>
      </c>
      <c r="AM377" s="46" t="s">
        <v>332</v>
      </c>
      <c r="AN377" s="42" t="s">
        <v>352</v>
      </c>
      <c r="AO377" s="46"/>
      <c r="AP377" s="46" t="s">
        <v>333</v>
      </c>
      <c r="AQ377" s="42">
        <v>200</v>
      </c>
      <c r="AR377" s="42">
        <v>48</v>
      </c>
      <c r="AS377" s="42">
        <v>150</v>
      </c>
      <c r="AT377" s="42">
        <v>2</v>
      </c>
      <c r="AU377" s="46" t="s">
        <v>327</v>
      </c>
      <c r="AV377" s="46" t="s">
        <v>327</v>
      </c>
      <c r="AW377" s="46" t="s">
        <v>327</v>
      </c>
      <c r="AX377" s="46" t="s">
        <v>327</v>
      </c>
      <c r="AY377" s="46" t="s">
        <v>327</v>
      </c>
      <c r="AZ377" s="51">
        <v>81</v>
      </c>
      <c r="BA377" s="46"/>
      <c r="BB377" s="42">
        <v>1</v>
      </c>
      <c r="BC377" s="42" t="s">
        <v>525</v>
      </c>
      <c r="BD377" s="49" t="s">
        <v>1746</v>
      </c>
      <c r="BE377" s="49" t="s">
        <v>1746</v>
      </c>
      <c r="BF377" s="46"/>
      <c r="BG377" s="46"/>
      <c r="BH377" s="46"/>
      <c r="BI377" s="46"/>
      <c r="BJ377" s="46" t="s">
        <v>358</v>
      </c>
      <c r="BK377" s="57">
        <v>44778</v>
      </c>
      <c r="BL377" s="46"/>
      <c r="BM377" s="46"/>
      <c r="BN377" s="46"/>
      <c r="BO377" s="46"/>
      <c r="BP377" s="46"/>
      <c r="BQ377" s="46"/>
      <c r="BR377" s="46"/>
      <c r="BS377" s="46"/>
      <c r="BT377" s="46"/>
      <c r="BU377" s="46"/>
      <c r="BV377" s="46"/>
      <c r="BW377" s="46"/>
      <c r="BX377" s="46"/>
      <c r="BY377" s="46"/>
      <c r="BZ377" s="46"/>
      <c r="CA377" s="46"/>
      <c r="CB377" s="46"/>
      <c r="CC377" s="46"/>
      <c r="CD377" s="46"/>
      <c r="CE377" s="46"/>
      <c r="CF377" s="46"/>
      <c r="CG377" s="26" t="s">
        <v>1747</v>
      </c>
    </row>
    <row r="378" hidden="1" spans="1:85">
      <c r="A378" s="34">
        <v>1119</v>
      </c>
      <c r="B378" s="65" t="s">
        <v>1749</v>
      </c>
      <c r="C378" s="66" t="s">
        <v>1750</v>
      </c>
      <c r="D378" s="66" t="s">
        <v>1751</v>
      </c>
      <c r="E378" s="67">
        <v>28.59847067</v>
      </c>
      <c r="F378" s="67">
        <v>-12.946101</v>
      </c>
      <c r="G378" s="46" t="s">
        <v>1723</v>
      </c>
      <c r="H378" s="37">
        <v>2.5</v>
      </c>
      <c r="I378" s="42" t="s">
        <v>338</v>
      </c>
      <c r="J378" s="46" t="s">
        <v>1151</v>
      </c>
      <c r="K378" s="43" t="s">
        <v>317</v>
      </c>
      <c r="L378" s="43" t="s">
        <v>317</v>
      </c>
      <c r="M378" s="43" t="s">
        <v>317</v>
      </c>
      <c r="N378" s="43" t="s">
        <v>341</v>
      </c>
      <c r="O378" s="46"/>
      <c r="P378" s="46" t="s">
        <v>566</v>
      </c>
      <c r="Q378" s="43" t="s">
        <v>320</v>
      </c>
      <c r="R378" s="43" t="s">
        <v>320</v>
      </c>
      <c r="S378" s="43" t="s">
        <v>1718</v>
      </c>
      <c r="T378" s="43" t="s">
        <v>344</v>
      </c>
      <c r="U378" s="43" t="s">
        <v>323</v>
      </c>
      <c r="V378" s="76">
        <v>50</v>
      </c>
      <c r="W378" s="43" t="s">
        <v>325</v>
      </c>
      <c r="X378" s="46" t="s">
        <v>345</v>
      </c>
      <c r="Y378" s="46" t="s">
        <v>2</v>
      </c>
      <c r="Z378" s="46" t="s">
        <v>2</v>
      </c>
      <c r="AA378" s="46" t="s">
        <v>328</v>
      </c>
      <c r="AB378" s="42" t="s">
        <v>347</v>
      </c>
      <c r="AC378" s="46" t="s">
        <v>348</v>
      </c>
      <c r="AD378" s="46" t="s">
        <v>348</v>
      </c>
      <c r="AE378" s="43" t="s">
        <v>331</v>
      </c>
      <c r="AF378" s="43" t="s">
        <v>382</v>
      </c>
      <c r="AG378" s="42">
        <v>20</v>
      </c>
      <c r="AH378" s="46" t="s">
        <v>350</v>
      </c>
      <c r="AI378" s="46"/>
      <c r="AJ378" s="43" t="s">
        <v>351</v>
      </c>
      <c r="AK378" s="46"/>
      <c r="AL378" s="46">
        <v>1000</v>
      </c>
      <c r="AM378" s="46" t="s">
        <v>332</v>
      </c>
      <c r="AN378" s="42" t="s">
        <v>352</v>
      </c>
      <c r="AO378" s="46"/>
      <c r="AP378" s="46" t="s">
        <v>333</v>
      </c>
      <c r="AQ378" s="42">
        <v>300</v>
      </c>
      <c r="AR378" s="42">
        <v>48</v>
      </c>
      <c r="AS378" s="42">
        <v>150</v>
      </c>
      <c r="AT378" s="42">
        <v>2</v>
      </c>
      <c r="AU378" s="46" t="s">
        <v>327</v>
      </c>
      <c r="AV378" s="46" t="s">
        <v>327</v>
      </c>
      <c r="AW378" s="46" t="s">
        <v>327</v>
      </c>
      <c r="AX378" s="46" t="s">
        <v>327</v>
      </c>
      <c r="AY378" s="46" t="s">
        <v>327</v>
      </c>
      <c r="AZ378" s="51">
        <v>102</v>
      </c>
      <c r="BA378" s="46"/>
      <c r="BB378" s="42">
        <v>1</v>
      </c>
      <c r="BC378" s="42" t="s">
        <v>525</v>
      </c>
      <c r="BD378" s="49" t="s">
        <v>1749</v>
      </c>
      <c r="BE378" s="49" t="s">
        <v>1749</v>
      </c>
      <c r="BF378" s="46"/>
      <c r="BG378" s="46"/>
      <c r="BH378" s="46"/>
      <c r="BI378" s="46"/>
      <c r="BJ378" s="46" t="s">
        <v>358</v>
      </c>
      <c r="BK378" s="57">
        <v>44778</v>
      </c>
      <c r="BL378" s="46"/>
      <c r="BM378" s="46"/>
      <c r="BN378" s="46"/>
      <c r="BO378" s="46"/>
      <c r="BP378" s="46"/>
      <c r="BQ378" s="46"/>
      <c r="BR378" s="46"/>
      <c r="BS378" s="46"/>
      <c r="BT378" s="46"/>
      <c r="BU378" s="46"/>
      <c r="BV378" s="46"/>
      <c r="BW378" s="46"/>
      <c r="BX378" s="46"/>
      <c r="BY378" s="46"/>
      <c r="BZ378" s="46"/>
      <c r="CA378" s="46"/>
      <c r="CB378" s="46"/>
      <c r="CC378" s="46"/>
      <c r="CD378" s="46"/>
      <c r="CE378" s="46"/>
      <c r="CF378" s="46"/>
      <c r="CG378" s="26" t="s">
        <v>1750</v>
      </c>
    </row>
    <row r="379" hidden="1" spans="1:85">
      <c r="A379" s="34">
        <v>1413</v>
      </c>
      <c r="B379" s="65" t="s">
        <v>1752</v>
      </c>
      <c r="C379" s="66" t="s">
        <v>1753</v>
      </c>
      <c r="D379" s="66" t="s">
        <v>1754</v>
      </c>
      <c r="E379" s="67">
        <v>28.67062149</v>
      </c>
      <c r="F379" s="67">
        <v>-13.0046267</v>
      </c>
      <c r="G379" s="46" t="s">
        <v>1723</v>
      </c>
      <c r="H379" s="37">
        <v>4.5</v>
      </c>
      <c r="I379" s="42" t="s">
        <v>338</v>
      </c>
      <c r="J379" s="46" t="s">
        <v>1151</v>
      </c>
      <c r="K379" s="43" t="s">
        <v>317</v>
      </c>
      <c r="L379" s="43" t="s">
        <v>317</v>
      </c>
      <c r="M379" s="43" t="s">
        <v>317</v>
      </c>
      <c r="N379" s="43" t="s">
        <v>341</v>
      </c>
      <c r="O379" s="46"/>
      <c r="P379" s="46" t="s">
        <v>566</v>
      </c>
      <c r="Q379" s="43" t="s">
        <v>320</v>
      </c>
      <c r="R379" s="43" t="s">
        <v>320</v>
      </c>
      <c r="S379" s="43" t="s">
        <v>1718</v>
      </c>
      <c r="T379" s="43" t="s">
        <v>344</v>
      </c>
      <c r="U379" s="43" t="s">
        <v>323</v>
      </c>
      <c r="V379" s="76">
        <v>50</v>
      </c>
      <c r="W379" s="43" t="s">
        <v>325</v>
      </c>
      <c r="X379" s="46" t="s">
        <v>345</v>
      </c>
      <c r="Y379" s="46" t="s">
        <v>2</v>
      </c>
      <c r="Z379" s="46" t="s">
        <v>2</v>
      </c>
      <c r="AA379" s="46" t="s">
        <v>328</v>
      </c>
      <c r="AB379" s="42" t="s">
        <v>347</v>
      </c>
      <c r="AC379" s="46" t="s">
        <v>348</v>
      </c>
      <c r="AD379" s="46" t="s">
        <v>348</v>
      </c>
      <c r="AE379" s="43" t="s">
        <v>331</v>
      </c>
      <c r="AF379" s="43" t="s">
        <v>382</v>
      </c>
      <c r="AG379" s="42">
        <v>20</v>
      </c>
      <c r="AH379" s="46" t="s">
        <v>350</v>
      </c>
      <c r="AI379" s="46"/>
      <c r="AJ379" s="43" t="s">
        <v>351</v>
      </c>
      <c r="AK379" s="46"/>
      <c r="AL379" s="46">
        <v>1000</v>
      </c>
      <c r="AM379" s="46" t="s">
        <v>332</v>
      </c>
      <c r="AN379" s="42" t="s">
        <v>352</v>
      </c>
      <c r="AO379" s="46"/>
      <c r="AP379" s="46" t="s">
        <v>333</v>
      </c>
      <c r="AQ379" s="42">
        <v>300</v>
      </c>
      <c r="AR379" s="42">
        <v>48</v>
      </c>
      <c r="AS379" s="42">
        <v>150</v>
      </c>
      <c r="AT379" s="42">
        <v>2</v>
      </c>
      <c r="AU379" s="46" t="s">
        <v>327</v>
      </c>
      <c r="AV379" s="46" t="s">
        <v>327</v>
      </c>
      <c r="AW379" s="46" t="s">
        <v>327</v>
      </c>
      <c r="AX379" s="46" t="s">
        <v>327</v>
      </c>
      <c r="AY379" s="46" t="s">
        <v>327</v>
      </c>
      <c r="AZ379" s="51">
        <v>110</v>
      </c>
      <c r="BA379" s="46"/>
      <c r="BB379" s="42">
        <v>1</v>
      </c>
      <c r="BC379" s="42" t="s">
        <v>525</v>
      </c>
      <c r="BD379" s="49" t="s">
        <v>1752</v>
      </c>
      <c r="BE379" s="49" t="s">
        <v>1752</v>
      </c>
      <c r="BF379" s="46"/>
      <c r="BG379" s="46"/>
      <c r="BH379" s="46"/>
      <c r="BI379" s="46"/>
      <c r="BJ379" s="46" t="s">
        <v>358</v>
      </c>
      <c r="BK379" s="57">
        <v>44778</v>
      </c>
      <c r="BL379" s="46"/>
      <c r="BM379" s="46"/>
      <c r="BN379" s="46"/>
      <c r="BO379" s="46"/>
      <c r="BP379" s="46"/>
      <c r="BQ379" s="46"/>
      <c r="BR379" s="46"/>
      <c r="BS379" s="46"/>
      <c r="BT379" s="46"/>
      <c r="BU379" s="46"/>
      <c r="BV379" s="46"/>
      <c r="BW379" s="46"/>
      <c r="BX379" s="46"/>
      <c r="BY379" s="46"/>
      <c r="BZ379" s="46"/>
      <c r="CA379" s="46"/>
      <c r="CB379" s="46"/>
      <c r="CC379" s="46"/>
      <c r="CD379" s="46"/>
      <c r="CE379" s="46"/>
      <c r="CF379" s="46"/>
      <c r="CG379" s="26" t="s">
        <v>1753</v>
      </c>
    </row>
    <row r="380" hidden="1" spans="1:85">
      <c r="A380" s="34">
        <v>1097</v>
      </c>
      <c r="B380" s="68" t="s">
        <v>1755</v>
      </c>
      <c r="C380" s="66" t="s">
        <v>1756</v>
      </c>
      <c r="D380" s="66" t="s">
        <v>1757</v>
      </c>
      <c r="E380" s="67">
        <v>28.63739769</v>
      </c>
      <c r="F380" s="67">
        <v>-12.9404551</v>
      </c>
      <c r="G380" s="67" t="s">
        <v>1723</v>
      </c>
      <c r="H380" s="37">
        <v>2.5</v>
      </c>
      <c r="I380" s="42" t="s">
        <v>338</v>
      </c>
      <c r="J380" s="67" t="s">
        <v>1151</v>
      </c>
      <c r="K380" s="43" t="s">
        <v>317</v>
      </c>
      <c r="L380" s="43" t="s">
        <v>317</v>
      </c>
      <c r="M380" s="43" t="s">
        <v>317</v>
      </c>
      <c r="N380" s="43" t="s">
        <v>341</v>
      </c>
      <c r="O380" s="43"/>
      <c r="P380" s="43" t="s">
        <v>566</v>
      </c>
      <c r="Q380" s="43" t="s">
        <v>320</v>
      </c>
      <c r="R380" s="43" t="s">
        <v>320</v>
      </c>
      <c r="S380" s="43" t="s">
        <v>1718</v>
      </c>
      <c r="T380" s="43" t="s">
        <v>344</v>
      </c>
      <c r="U380" s="43" t="s">
        <v>323</v>
      </c>
      <c r="V380" s="76">
        <v>50</v>
      </c>
      <c r="W380" s="43" t="s">
        <v>325</v>
      </c>
      <c r="X380" s="43" t="s">
        <v>345</v>
      </c>
      <c r="Y380" s="43" t="s">
        <v>2</v>
      </c>
      <c r="Z380" s="43" t="s">
        <v>2</v>
      </c>
      <c r="AA380" s="43" t="s">
        <v>328</v>
      </c>
      <c r="AB380" s="42" t="s">
        <v>347</v>
      </c>
      <c r="AC380" s="67" t="s">
        <v>348</v>
      </c>
      <c r="AD380" s="67" t="s">
        <v>348</v>
      </c>
      <c r="AE380" s="43" t="s">
        <v>331</v>
      </c>
      <c r="AF380" s="43" t="s">
        <v>382</v>
      </c>
      <c r="AG380" s="42">
        <v>20</v>
      </c>
      <c r="AH380" s="43" t="s">
        <v>350</v>
      </c>
      <c r="AI380" s="43"/>
      <c r="AJ380" s="43" t="s">
        <v>351</v>
      </c>
      <c r="AK380" s="43"/>
      <c r="AL380" s="43">
        <v>1000</v>
      </c>
      <c r="AM380" s="43" t="s">
        <v>332</v>
      </c>
      <c r="AN380" s="42" t="s">
        <v>352</v>
      </c>
      <c r="AO380" s="43"/>
      <c r="AP380" s="43" t="s">
        <v>333</v>
      </c>
      <c r="AQ380" s="42">
        <v>300</v>
      </c>
      <c r="AR380" s="42">
        <v>48</v>
      </c>
      <c r="AS380" s="42">
        <v>150</v>
      </c>
      <c r="AT380" s="42">
        <v>2</v>
      </c>
      <c r="AU380" s="43" t="s">
        <v>327</v>
      </c>
      <c r="AV380" s="43" t="s">
        <v>327</v>
      </c>
      <c r="AW380" s="43" t="s">
        <v>327</v>
      </c>
      <c r="AX380" s="43" t="s">
        <v>327</v>
      </c>
      <c r="AY380" s="43" t="s">
        <v>327</v>
      </c>
      <c r="AZ380" s="51">
        <v>77</v>
      </c>
      <c r="BA380" s="43"/>
      <c r="BB380" s="42">
        <v>1</v>
      </c>
      <c r="BC380" s="42" t="s">
        <v>525</v>
      </c>
      <c r="BD380" s="49" t="s">
        <v>1755</v>
      </c>
      <c r="BE380" s="49" t="s">
        <v>1755</v>
      </c>
      <c r="BF380" s="43"/>
      <c r="BG380" s="43"/>
      <c r="BH380" s="43"/>
      <c r="BI380" s="43"/>
      <c r="BJ380" s="46" t="s">
        <v>358</v>
      </c>
      <c r="BK380" s="57">
        <v>44778</v>
      </c>
      <c r="BL380" s="43"/>
      <c r="BM380" s="43"/>
      <c r="BN380" s="43"/>
      <c r="BO380" s="43"/>
      <c r="BP380" s="43"/>
      <c r="BQ380" s="43"/>
      <c r="BR380" s="43"/>
      <c r="BS380" s="43"/>
      <c r="BT380" s="43"/>
      <c r="BU380" s="43"/>
      <c r="BV380" s="43"/>
      <c r="BW380" s="43"/>
      <c r="BX380" s="43"/>
      <c r="BY380" s="43"/>
      <c r="BZ380" s="43"/>
      <c r="CA380" s="43"/>
      <c r="CB380" s="43"/>
      <c r="CC380" s="43"/>
      <c r="CD380" s="43"/>
      <c r="CE380" s="43"/>
      <c r="CF380" s="43"/>
      <c r="CG380" s="26" t="s">
        <v>1756</v>
      </c>
    </row>
    <row r="381" hidden="1" spans="1:85">
      <c r="A381" s="39">
        <v>162</v>
      </c>
      <c r="B381" s="68" t="s">
        <v>1758</v>
      </c>
      <c r="C381" s="66" t="s">
        <v>1759</v>
      </c>
      <c r="D381" s="66" t="s">
        <v>1760</v>
      </c>
      <c r="E381" s="67">
        <v>28.62269761</v>
      </c>
      <c r="F381" s="67">
        <v>-17.4754297</v>
      </c>
      <c r="G381" s="67" t="s">
        <v>1723</v>
      </c>
      <c r="H381" s="37">
        <v>4.5</v>
      </c>
      <c r="I381" s="42" t="s">
        <v>338</v>
      </c>
      <c r="J381" s="67" t="s">
        <v>1151</v>
      </c>
      <c r="K381" s="43" t="s">
        <v>317</v>
      </c>
      <c r="L381" s="43" t="s">
        <v>317</v>
      </c>
      <c r="M381" s="43" t="s">
        <v>317</v>
      </c>
      <c r="N381" s="43" t="s">
        <v>341</v>
      </c>
      <c r="O381" s="43"/>
      <c r="P381" s="43" t="s">
        <v>566</v>
      </c>
      <c r="Q381" s="43" t="s">
        <v>320</v>
      </c>
      <c r="R381" s="43" t="s">
        <v>320</v>
      </c>
      <c r="S381" s="43" t="s">
        <v>1718</v>
      </c>
      <c r="T381" s="43" t="s">
        <v>344</v>
      </c>
      <c r="U381" s="43" t="s">
        <v>323</v>
      </c>
      <c r="V381" s="76">
        <v>50</v>
      </c>
      <c r="W381" s="43" t="s">
        <v>325</v>
      </c>
      <c r="X381" s="43" t="s">
        <v>345</v>
      </c>
      <c r="Y381" s="43" t="s">
        <v>2</v>
      </c>
      <c r="Z381" s="43" t="s">
        <v>2</v>
      </c>
      <c r="AA381" s="43" t="s">
        <v>328</v>
      </c>
      <c r="AB381" s="42" t="s">
        <v>347</v>
      </c>
      <c r="AC381" s="67" t="s">
        <v>348</v>
      </c>
      <c r="AD381" s="67" t="s">
        <v>348</v>
      </c>
      <c r="AE381" s="43" t="s">
        <v>331</v>
      </c>
      <c r="AF381" s="43" t="s">
        <v>382</v>
      </c>
      <c r="AG381" s="42">
        <v>20</v>
      </c>
      <c r="AH381" s="43" t="s">
        <v>350</v>
      </c>
      <c r="AI381" s="43"/>
      <c r="AJ381" s="43" t="s">
        <v>351</v>
      </c>
      <c r="AK381" s="43"/>
      <c r="AL381" s="43">
        <v>1000</v>
      </c>
      <c r="AM381" s="43" t="s">
        <v>332</v>
      </c>
      <c r="AN381" s="42" t="s">
        <v>352</v>
      </c>
      <c r="AO381" s="43"/>
      <c r="AP381" s="43" t="s">
        <v>333</v>
      </c>
      <c r="AQ381" s="42">
        <v>300</v>
      </c>
      <c r="AR381" s="42">
        <v>48</v>
      </c>
      <c r="AS381" s="42">
        <v>150</v>
      </c>
      <c r="AT381" s="42">
        <v>2</v>
      </c>
      <c r="AU381" s="43" t="s">
        <v>327</v>
      </c>
      <c r="AV381" s="43" t="s">
        <v>327</v>
      </c>
      <c r="AW381" s="43" t="s">
        <v>327</v>
      </c>
      <c r="AX381" s="43" t="s">
        <v>327</v>
      </c>
      <c r="AY381" s="43" t="s">
        <v>327</v>
      </c>
      <c r="AZ381" s="51">
        <v>122</v>
      </c>
      <c r="BA381" s="43"/>
      <c r="BB381" s="42">
        <v>1</v>
      </c>
      <c r="BC381" s="42" t="s">
        <v>525</v>
      </c>
      <c r="BD381" s="49" t="s">
        <v>1758</v>
      </c>
      <c r="BE381" s="49" t="s">
        <v>1758</v>
      </c>
      <c r="BF381" s="43"/>
      <c r="BG381" s="43"/>
      <c r="BH381" s="43"/>
      <c r="BI381" s="43"/>
      <c r="BJ381" s="46" t="s">
        <v>358</v>
      </c>
      <c r="BK381" s="57">
        <v>44778</v>
      </c>
      <c r="BL381" s="43"/>
      <c r="BM381" s="43"/>
      <c r="BN381" s="43"/>
      <c r="BO381" s="43"/>
      <c r="BP381" s="43"/>
      <c r="BQ381" s="43"/>
      <c r="BR381" s="43"/>
      <c r="BS381" s="43"/>
      <c r="BT381" s="43"/>
      <c r="BU381" s="43"/>
      <c r="BV381" s="43"/>
      <c r="BW381" s="43"/>
      <c r="BX381" s="43"/>
      <c r="BY381" s="43"/>
      <c r="BZ381" s="43"/>
      <c r="CA381" s="43"/>
      <c r="CB381" s="43"/>
      <c r="CC381" s="43"/>
      <c r="CD381" s="43"/>
      <c r="CE381" s="43"/>
      <c r="CF381" s="43"/>
      <c r="CG381" s="26" t="s">
        <v>1759</v>
      </c>
    </row>
    <row r="382" hidden="1" spans="1:85">
      <c r="A382" s="39">
        <v>590</v>
      </c>
      <c r="B382" s="68" t="s">
        <v>1761</v>
      </c>
      <c r="C382" s="69" t="s">
        <v>1762</v>
      </c>
      <c r="D382" s="71" t="s">
        <v>1763</v>
      </c>
      <c r="E382" s="70">
        <v>27.85443799</v>
      </c>
      <c r="F382" s="70">
        <v>-12.356586</v>
      </c>
      <c r="G382" s="46" t="s">
        <v>1723</v>
      </c>
      <c r="H382" s="37">
        <v>2.5</v>
      </c>
      <c r="I382" s="46" t="s">
        <v>1723</v>
      </c>
      <c r="J382" s="75" t="s">
        <v>1096</v>
      </c>
      <c r="K382" s="43" t="s">
        <v>317</v>
      </c>
      <c r="L382" s="43" t="s">
        <v>317</v>
      </c>
      <c r="M382" s="43" t="s">
        <v>317</v>
      </c>
      <c r="N382" s="43" t="s">
        <v>341</v>
      </c>
      <c r="O382" s="42" t="s">
        <v>319</v>
      </c>
      <c r="P382" s="42" t="s">
        <v>319</v>
      </c>
      <c r="Q382" s="43" t="s">
        <v>320</v>
      </c>
      <c r="R382" s="43" t="s">
        <v>320</v>
      </c>
      <c r="S382" s="43" t="s">
        <v>1718</v>
      </c>
      <c r="T382" s="43" t="s">
        <v>1733</v>
      </c>
      <c r="U382" s="43" t="s">
        <v>323</v>
      </c>
      <c r="V382" s="76">
        <v>50</v>
      </c>
      <c r="W382" s="43" t="s">
        <v>325</v>
      </c>
      <c r="X382" s="42" t="s">
        <v>801</v>
      </c>
      <c r="Y382" s="46" t="s">
        <v>2</v>
      </c>
      <c r="Z382" s="46" t="s">
        <v>2</v>
      </c>
      <c r="AA382" s="46" t="s">
        <v>328</v>
      </c>
      <c r="AB382" s="42" t="s">
        <v>347</v>
      </c>
      <c r="AC382" s="42" t="s">
        <v>225</v>
      </c>
      <c r="AD382" s="46" t="s">
        <v>225</v>
      </c>
      <c r="AE382" s="43" t="s">
        <v>331</v>
      </c>
      <c r="AF382" s="43" t="s">
        <v>382</v>
      </c>
      <c r="AG382" s="77">
        <v>20</v>
      </c>
      <c r="AH382" s="46" t="s">
        <v>350</v>
      </c>
      <c r="AI382" s="42"/>
      <c r="AJ382" s="43" t="s">
        <v>351</v>
      </c>
      <c r="AK382" s="42"/>
      <c r="AL382" s="77">
        <v>1000</v>
      </c>
      <c r="AM382" s="46" t="s">
        <v>332</v>
      </c>
      <c r="AN382" s="42" t="s">
        <v>352</v>
      </c>
      <c r="AO382" s="42"/>
      <c r="AP382" s="46" t="s">
        <v>333</v>
      </c>
      <c r="AQ382" s="42">
        <v>300</v>
      </c>
      <c r="AR382" s="42">
        <v>48</v>
      </c>
      <c r="AS382" s="42">
        <v>150</v>
      </c>
      <c r="AT382" s="42">
        <v>2</v>
      </c>
      <c r="AU382" s="46" t="s">
        <v>327</v>
      </c>
      <c r="AV382" s="46" t="s">
        <v>327</v>
      </c>
      <c r="AW382" s="46" t="s">
        <v>327</v>
      </c>
      <c r="AX382" s="46" t="s">
        <v>327</v>
      </c>
      <c r="AY382" s="46" t="s">
        <v>327</v>
      </c>
      <c r="AZ382" s="51">
        <v>123</v>
      </c>
      <c r="BA382" s="42"/>
      <c r="BB382" s="42">
        <v>1</v>
      </c>
      <c r="BC382" s="42" t="s">
        <v>525</v>
      </c>
      <c r="BD382" s="49">
        <v>0</v>
      </c>
      <c r="BE382" s="49" t="s">
        <v>1761</v>
      </c>
      <c r="BF382" s="42"/>
      <c r="BG382" s="42"/>
      <c r="BH382" s="42"/>
      <c r="BI382" s="42"/>
      <c r="BJ382" s="46" t="s">
        <v>358</v>
      </c>
      <c r="BK382" s="57">
        <v>44778</v>
      </c>
      <c r="BL382" s="42"/>
      <c r="BM382" s="42"/>
      <c r="BN382" s="42"/>
      <c r="BO382" s="42"/>
      <c r="BP382" s="42"/>
      <c r="BQ382" s="42"/>
      <c r="BR382" s="42"/>
      <c r="BS382" s="42"/>
      <c r="BT382" s="42"/>
      <c r="BU382" s="42"/>
      <c r="BV382" s="42"/>
      <c r="BW382" s="42"/>
      <c r="BX382" s="42"/>
      <c r="BY382" s="42"/>
      <c r="BZ382" s="42"/>
      <c r="CA382" s="42"/>
      <c r="CB382" s="78"/>
      <c r="CC382" s="78"/>
      <c r="CD382" s="78"/>
      <c r="CE382" s="78"/>
      <c r="CF382" s="78"/>
      <c r="CG382" s="26" t="s">
        <v>1762</v>
      </c>
    </row>
    <row r="383" hidden="1" spans="1:85">
      <c r="A383" s="34">
        <v>719</v>
      </c>
      <c r="B383" s="68" t="s">
        <v>1764</v>
      </c>
      <c r="C383" s="69" t="s">
        <v>1765</v>
      </c>
      <c r="D383" s="71" t="s">
        <v>1766</v>
      </c>
      <c r="E383" s="70">
        <v>27.78972983</v>
      </c>
      <c r="F383" s="70">
        <v>-12.2804601</v>
      </c>
      <c r="G383" s="46" t="s">
        <v>1723</v>
      </c>
      <c r="H383" s="37">
        <v>2.5</v>
      </c>
      <c r="I383" s="46" t="s">
        <v>1723</v>
      </c>
      <c r="J383" s="75" t="s">
        <v>1161</v>
      </c>
      <c r="K383" s="43" t="s">
        <v>317</v>
      </c>
      <c r="L383" s="43" t="s">
        <v>317</v>
      </c>
      <c r="M383" s="43" t="s">
        <v>317</v>
      </c>
      <c r="N383" s="43" t="s">
        <v>341</v>
      </c>
      <c r="O383" s="42" t="s">
        <v>319</v>
      </c>
      <c r="P383" s="42" t="s">
        <v>319</v>
      </c>
      <c r="Q383" s="43" t="s">
        <v>320</v>
      </c>
      <c r="R383" s="43" t="s">
        <v>320</v>
      </c>
      <c r="S383" s="43" t="s">
        <v>1718</v>
      </c>
      <c r="T383" s="43" t="s">
        <v>1733</v>
      </c>
      <c r="U383" s="43" t="s">
        <v>323</v>
      </c>
      <c r="V383" s="76">
        <v>50</v>
      </c>
      <c r="W383" s="43" t="s">
        <v>325</v>
      </c>
      <c r="X383" s="42" t="s">
        <v>801</v>
      </c>
      <c r="Y383" s="46" t="s">
        <v>2</v>
      </c>
      <c r="Z383" s="46" t="s">
        <v>2</v>
      </c>
      <c r="AA383" s="46" t="s">
        <v>328</v>
      </c>
      <c r="AB383" s="42" t="s">
        <v>347</v>
      </c>
      <c r="AC383" s="42" t="s">
        <v>225</v>
      </c>
      <c r="AD383" s="42" t="s">
        <v>225</v>
      </c>
      <c r="AE383" s="43" t="s">
        <v>331</v>
      </c>
      <c r="AF383" s="43" t="s">
        <v>382</v>
      </c>
      <c r="AG383" s="77">
        <v>20</v>
      </c>
      <c r="AH383" s="46" t="s">
        <v>350</v>
      </c>
      <c r="AI383" s="42"/>
      <c r="AJ383" s="43" t="s">
        <v>351</v>
      </c>
      <c r="AK383" s="42"/>
      <c r="AL383" s="77">
        <v>1000</v>
      </c>
      <c r="AM383" s="46" t="s">
        <v>332</v>
      </c>
      <c r="AN383" s="42" t="s">
        <v>352</v>
      </c>
      <c r="AO383" s="42"/>
      <c r="AP383" s="46" t="s">
        <v>333</v>
      </c>
      <c r="AQ383" s="42">
        <v>300</v>
      </c>
      <c r="AR383" s="42">
        <v>48</v>
      </c>
      <c r="AS383" s="42">
        <v>150</v>
      </c>
      <c r="AT383" s="42">
        <v>2</v>
      </c>
      <c r="AU383" s="46" t="s">
        <v>327</v>
      </c>
      <c r="AV383" s="46" t="s">
        <v>327</v>
      </c>
      <c r="AW383" s="46" t="s">
        <v>327</v>
      </c>
      <c r="AX383" s="46" t="s">
        <v>327</v>
      </c>
      <c r="AY383" s="46" t="s">
        <v>327</v>
      </c>
      <c r="AZ383" s="51">
        <v>165</v>
      </c>
      <c r="BA383" s="42"/>
      <c r="BB383" s="42">
        <v>1</v>
      </c>
      <c r="BC383" s="42" t="s">
        <v>525</v>
      </c>
      <c r="BD383" s="49">
        <v>0</v>
      </c>
      <c r="BE383" s="49" t="s">
        <v>1764</v>
      </c>
      <c r="BF383" s="42"/>
      <c r="BG383" s="42"/>
      <c r="BH383" s="42"/>
      <c r="BI383" s="42"/>
      <c r="BJ383" s="46" t="s">
        <v>358</v>
      </c>
      <c r="BK383" s="57">
        <v>44778</v>
      </c>
      <c r="BL383" s="42"/>
      <c r="BM383" s="42"/>
      <c r="BN383" s="42"/>
      <c r="BO383" s="42"/>
      <c r="BP383" s="42"/>
      <c r="BQ383" s="42"/>
      <c r="BR383" s="42"/>
      <c r="BS383" s="42"/>
      <c r="BT383" s="42"/>
      <c r="BU383" s="42"/>
      <c r="BV383" s="42"/>
      <c r="BW383" s="42"/>
      <c r="BX383" s="42"/>
      <c r="BY383" s="42"/>
      <c r="BZ383" s="42"/>
      <c r="CA383" s="42"/>
      <c r="CB383" s="78"/>
      <c r="CC383" s="78"/>
      <c r="CD383" s="78"/>
      <c r="CE383" s="78"/>
      <c r="CF383" s="78"/>
      <c r="CG383" s="26" t="s">
        <v>1765</v>
      </c>
    </row>
    <row r="384" hidden="1" spans="1:85">
      <c r="A384" s="34">
        <v>409</v>
      </c>
      <c r="B384" s="65" t="s">
        <v>1767</v>
      </c>
      <c r="C384" s="66" t="s">
        <v>1768</v>
      </c>
      <c r="D384" s="66" t="s">
        <v>1769</v>
      </c>
      <c r="E384" s="67">
        <v>28.412599</v>
      </c>
      <c r="F384" s="67">
        <v>-13.358555</v>
      </c>
      <c r="G384" s="46" t="s">
        <v>1723</v>
      </c>
      <c r="H384" s="37">
        <v>22</v>
      </c>
      <c r="I384" s="42" t="s">
        <v>338</v>
      </c>
      <c r="J384" s="46" t="s">
        <v>1770</v>
      </c>
      <c r="K384" s="43" t="s">
        <v>317</v>
      </c>
      <c r="L384" s="43" t="s">
        <v>317</v>
      </c>
      <c r="M384" s="43" t="s">
        <v>317</v>
      </c>
      <c r="N384" s="43" t="s">
        <v>341</v>
      </c>
      <c r="O384" s="46"/>
      <c r="P384" s="46" t="s">
        <v>319</v>
      </c>
      <c r="Q384" s="43" t="s">
        <v>320</v>
      </c>
      <c r="R384" s="43" t="s">
        <v>320</v>
      </c>
      <c r="S384" s="43" t="s">
        <v>1718</v>
      </c>
      <c r="T384" s="43" t="s">
        <v>344</v>
      </c>
      <c r="U384" s="43" t="s">
        <v>323</v>
      </c>
      <c r="V384" s="76">
        <v>50</v>
      </c>
      <c r="W384" s="43" t="s">
        <v>325</v>
      </c>
      <c r="X384" s="46" t="s">
        <v>546</v>
      </c>
      <c r="Y384" s="46" t="s">
        <v>2</v>
      </c>
      <c r="Z384" s="46" t="s">
        <v>2</v>
      </c>
      <c r="AA384" s="46" t="s">
        <v>328</v>
      </c>
      <c r="AB384" s="42" t="s">
        <v>347</v>
      </c>
      <c r="AC384" s="46" t="s">
        <v>348</v>
      </c>
      <c r="AD384" s="46" t="s">
        <v>348</v>
      </c>
      <c r="AE384" s="43" t="s">
        <v>331</v>
      </c>
      <c r="AF384" s="43" t="s">
        <v>382</v>
      </c>
      <c r="AG384" s="42">
        <v>20</v>
      </c>
      <c r="AH384" s="46" t="s">
        <v>350</v>
      </c>
      <c r="AI384" s="46"/>
      <c r="AJ384" s="43" t="s">
        <v>351</v>
      </c>
      <c r="AK384" s="46"/>
      <c r="AL384" s="46">
        <v>1000</v>
      </c>
      <c r="AM384" s="46" t="s">
        <v>332</v>
      </c>
      <c r="AN384" s="42" t="s">
        <v>352</v>
      </c>
      <c r="AO384" s="46"/>
      <c r="AP384" s="46" t="s">
        <v>333</v>
      </c>
      <c r="AQ384" s="42">
        <v>300</v>
      </c>
      <c r="AR384" s="42">
        <v>48</v>
      </c>
      <c r="AS384" s="42">
        <v>150</v>
      </c>
      <c r="AT384" s="42">
        <v>2</v>
      </c>
      <c r="AU384" s="46" t="s">
        <v>327</v>
      </c>
      <c r="AV384" s="46" t="s">
        <v>327</v>
      </c>
      <c r="AW384" s="46" t="s">
        <v>327</v>
      </c>
      <c r="AX384" s="46" t="s">
        <v>327</v>
      </c>
      <c r="AY384" s="46" t="s">
        <v>327</v>
      </c>
      <c r="AZ384" s="51">
        <v>90</v>
      </c>
      <c r="BA384" s="46"/>
      <c r="BB384" s="42">
        <v>1</v>
      </c>
      <c r="BC384" s="42" t="s">
        <v>525</v>
      </c>
      <c r="BD384" s="49" t="s">
        <v>1767</v>
      </c>
      <c r="BE384" s="49" t="s">
        <v>1767</v>
      </c>
      <c r="BF384" s="46"/>
      <c r="BG384" s="46"/>
      <c r="BH384" s="46"/>
      <c r="BI384" s="46"/>
      <c r="BJ384" s="46" t="s">
        <v>358</v>
      </c>
      <c r="BK384" s="57">
        <v>44778</v>
      </c>
      <c r="BL384" s="46"/>
      <c r="BM384" s="46"/>
      <c r="BN384" s="46"/>
      <c r="BO384" s="46"/>
      <c r="BP384" s="46"/>
      <c r="BQ384" s="46"/>
      <c r="BR384" s="46"/>
      <c r="BS384" s="46"/>
      <c r="BT384" s="46"/>
      <c r="BU384" s="46"/>
      <c r="BV384" s="46"/>
      <c r="BW384" s="46"/>
      <c r="BX384" s="46"/>
      <c r="BY384" s="46"/>
      <c r="BZ384" s="46"/>
      <c r="CA384" s="46"/>
      <c r="CB384" s="46"/>
      <c r="CC384" s="46"/>
      <c r="CD384" s="46"/>
      <c r="CE384" s="46"/>
      <c r="CF384" s="46"/>
      <c r="CG384" s="26" t="s">
        <v>1768</v>
      </c>
    </row>
    <row r="385" hidden="1" spans="1:85">
      <c r="A385" s="39">
        <v>402</v>
      </c>
      <c r="B385" s="65" t="s">
        <v>1771</v>
      </c>
      <c r="C385" s="66" t="s">
        <v>1772</v>
      </c>
      <c r="D385" s="66" t="s">
        <v>1773</v>
      </c>
      <c r="E385" s="67">
        <v>28.230783</v>
      </c>
      <c r="F385" s="67">
        <v>-12.824794</v>
      </c>
      <c r="G385" s="46" t="s">
        <v>1723</v>
      </c>
      <c r="H385" s="37">
        <v>2</v>
      </c>
      <c r="I385" s="42" t="s">
        <v>338</v>
      </c>
      <c r="J385" s="46" t="s">
        <v>1141</v>
      </c>
      <c r="K385" s="43" t="s">
        <v>317</v>
      </c>
      <c r="L385" s="43" t="s">
        <v>317</v>
      </c>
      <c r="M385" s="43" t="s">
        <v>317</v>
      </c>
      <c r="N385" s="43" t="s">
        <v>341</v>
      </c>
      <c r="O385" s="46"/>
      <c r="P385" s="46" t="s">
        <v>566</v>
      </c>
      <c r="Q385" s="43" t="s">
        <v>320</v>
      </c>
      <c r="R385" s="43" t="s">
        <v>320</v>
      </c>
      <c r="S385" s="43" t="s">
        <v>1718</v>
      </c>
      <c r="T385" s="43" t="s">
        <v>344</v>
      </c>
      <c r="U385" s="43" t="s">
        <v>323</v>
      </c>
      <c r="V385" s="76">
        <v>50</v>
      </c>
      <c r="W385" s="43" t="s">
        <v>325</v>
      </c>
      <c r="X385" s="42" t="s">
        <v>620</v>
      </c>
      <c r="Y385" s="46" t="s">
        <v>2</v>
      </c>
      <c r="Z385" s="46" t="s">
        <v>2</v>
      </c>
      <c r="AA385" s="46" t="s">
        <v>328</v>
      </c>
      <c r="AB385" s="42" t="s">
        <v>347</v>
      </c>
      <c r="AC385" s="46" t="s">
        <v>348</v>
      </c>
      <c r="AD385" s="46" t="s">
        <v>348</v>
      </c>
      <c r="AE385" s="43" t="s">
        <v>331</v>
      </c>
      <c r="AF385" s="43" t="s">
        <v>382</v>
      </c>
      <c r="AG385" s="42">
        <v>20</v>
      </c>
      <c r="AH385" s="46" t="s">
        <v>350</v>
      </c>
      <c r="AI385" s="46"/>
      <c r="AJ385" s="43" t="s">
        <v>351</v>
      </c>
      <c r="AK385" s="46"/>
      <c r="AL385" s="46">
        <v>1000</v>
      </c>
      <c r="AM385" s="46" t="s">
        <v>332</v>
      </c>
      <c r="AN385" s="42" t="s">
        <v>352</v>
      </c>
      <c r="AO385" s="46"/>
      <c r="AP385" s="46" t="s">
        <v>333</v>
      </c>
      <c r="AQ385" s="42">
        <v>300</v>
      </c>
      <c r="AR385" s="42">
        <v>48</v>
      </c>
      <c r="AS385" s="42">
        <v>150</v>
      </c>
      <c r="AT385" s="42">
        <v>2</v>
      </c>
      <c r="AU385" s="46" t="s">
        <v>327</v>
      </c>
      <c r="AV385" s="46" t="s">
        <v>327</v>
      </c>
      <c r="AW385" s="46" t="s">
        <v>327</v>
      </c>
      <c r="AX385" s="46" t="s">
        <v>327</v>
      </c>
      <c r="AY385" s="46" t="s">
        <v>327</v>
      </c>
      <c r="AZ385" s="51">
        <v>82</v>
      </c>
      <c r="BA385" s="46"/>
      <c r="BB385" s="42">
        <v>1</v>
      </c>
      <c r="BC385" s="42" t="s">
        <v>525</v>
      </c>
      <c r="BD385" s="49">
        <v>0</v>
      </c>
      <c r="BE385" s="49" t="s">
        <v>1771</v>
      </c>
      <c r="BF385" s="46"/>
      <c r="BG385" s="46"/>
      <c r="BH385" s="46"/>
      <c r="BI385" s="46"/>
      <c r="BJ385" s="46" t="s">
        <v>358</v>
      </c>
      <c r="BK385" s="57">
        <v>44778</v>
      </c>
      <c r="BL385" s="46"/>
      <c r="BM385" s="46"/>
      <c r="BN385" s="46"/>
      <c r="BO385" s="46"/>
      <c r="BP385" s="46"/>
      <c r="BQ385" s="46"/>
      <c r="BR385" s="46"/>
      <c r="BS385" s="46"/>
      <c r="BT385" s="46"/>
      <c r="BU385" s="46"/>
      <c r="BV385" s="46"/>
      <c r="BW385" s="46"/>
      <c r="BX385" s="46"/>
      <c r="BY385" s="46"/>
      <c r="BZ385" s="46"/>
      <c r="CA385" s="46"/>
      <c r="CB385" s="46"/>
      <c r="CC385" s="46"/>
      <c r="CD385" s="46"/>
      <c r="CE385" s="46"/>
      <c r="CF385" s="46"/>
      <c r="CG385" s="26" t="s">
        <v>1772</v>
      </c>
    </row>
    <row r="386" hidden="1" spans="1:85">
      <c r="A386" s="34">
        <v>495</v>
      </c>
      <c r="B386" s="42" t="s">
        <v>1774</v>
      </c>
      <c r="C386" s="79" t="s">
        <v>1775</v>
      </c>
      <c r="D386" s="42" t="s">
        <v>1776</v>
      </c>
      <c r="E386" s="43">
        <v>28.44528</v>
      </c>
      <c r="F386" s="43">
        <v>-14.42647</v>
      </c>
      <c r="G386" s="42" t="s">
        <v>652</v>
      </c>
      <c r="H386" s="37">
        <v>4.5</v>
      </c>
      <c r="I386" s="42" t="s">
        <v>652</v>
      </c>
      <c r="J386" s="42" t="s">
        <v>1777</v>
      </c>
      <c r="K386" s="42" t="s">
        <v>317</v>
      </c>
      <c r="L386" s="42" t="s">
        <v>340</v>
      </c>
      <c r="M386" s="42" t="s">
        <v>317</v>
      </c>
      <c r="N386" s="42" t="s">
        <v>341</v>
      </c>
      <c r="O386" s="42" t="s">
        <v>364</v>
      </c>
      <c r="P386" s="42" t="s">
        <v>343</v>
      </c>
      <c r="Q386" s="42" t="s">
        <v>381</v>
      </c>
      <c r="R386" s="42" t="s">
        <v>381</v>
      </c>
      <c r="S386" s="42" t="s">
        <v>321</v>
      </c>
      <c r="T386" s="42" t="s">
        <v>344</v>
      </c>
      <c r="U386" s="42" t="s">
        <v>323</v>
      </c>
      <c r="V386" s="52">
        <v>54</v>
      </c>
      <c r="W386" s="42" t="s">
        <v>366</v>
      </c>
      <c r="X386" s="42" t="s">
        <v>1778</v>
      </c>
      <c r="Y386" s="42" t="s">
        <v>2</v>
      </c>
      <c r="Z386" s="42" t="s">
        <v>2</v>
      </c>
      <c r="AA386" s="42" t="s">
        <v>346</v>
      </c>
      <c r="AB386" s="42" t="s">
        <v>1779</v>
      </c>
      <c r="AC386" s="42" t="s">
        <v>348</v>
      </c>
      <c r="AD386" s="42" t="s">
        <v>1780</v>
      </c>
      <c r="AE386" s="42" t="s">
        <v>435</v>
      </c>
      <c r="AF386" s="42" t="s">
        <v>435</v>
      </c>
      <c r="AG386" s="42">
        <v>30</v>
      </c>
      <c r="AH386" s="42" t="s">
        <v>368</v>
      </c>
      <c r="AI386" s="42">
        <v>0</v>
      </c>
      <c r="AJ386" s="42" t="s">
        <v>370</v>
      </c>
      <c r="AK386" s="42">
        <v>0</v>
      </c>
      <c r="AL386" s="42">
        <v>1000</v>
      </c>
      <c r="AM386" s="42" t="s">
        <v>332</v>
      </c>
      <c r="AN386" s="42" t="s">
        <v>1781</v>
      </c>
      <c r="AO386" s="42">
        <v>400</v>
      </c>
      <c r="AP386" s="42" t="s">
        <v>384</v>
      </c>
      <c r="AQ386" s="42">
        <v>1200</v>
      </c>
      <c r="AR386" s="42">
        <v>2</v>
      </c>
      <c r="AS386" s="42">
        <v>600</v>
      </c>
      <c r="AT386" s="42">
        <v>48</v>
      </c>
      <c r="AU386" s="42" t="s">
        <v>1782</v>
      </c>
      <c r="AV386" s="42" t="s">
        <v>1782</v>
      </c>
      <c r="AW386" s="42">
        <v>18000</v>
      </c>
      <c r="AX386" s="42">
        <v>18000</v>
      </c>
      <c r="AY386" s="42">
        <v>2</v>
      </c>
      <c r="AZ386" s="51">
        <v>133</v>
      </c>
      <c r="BA386" s="42"/>
      <c r="BB386" s="42">
        <v>1</v>
      </c>
      <c r="BC386" s="42" t="s">
        <v>346</v>
      </c>
      <c r="BD386" s="49" t="s">
        <v>1774</v>
      </c>
      <c r="BE386" s="49">
        <v>0</v>
      </c>
      <c r="BF386" s="42" t="s">
        <v>340</v>
      </c>
      <c r="BG386" s="42"/>
      <c r="BH386" s="42" t="s">
        <v>1783</v>
      </c>
      <c r="BI386" s="42" t="s">
        <v>357</v>
      </c>
      <c r="BJ386" s="42" t="s">
        <v>358</v>
      </c>
      <c r="BK386" s="57">
        <v>44778</v>
      </c>
      <c r="BL386" s="42" t="s">
        <v>317</v>
      </c>
      <c r="BM386" s="42" t="s">
        <v>317</v>
      </c>
      <c r="BN386" s="42" t="s">
        <v>1784</v>
      </c>
      <c r="BO386" s="42">
        <v>0</v>
      </c>
      <c r="BP386" s="42" t="s">
        <v>359</v>
      </c>
      <c r="BQ386" s="42" t="s">
        <v>359</v>
      </c>
      <c r="BR386" s="42" t="s">
        <v>359</v>
      </c>
      <c r="BS386" s="42"/>
      <c r="BT386" s="42" t="s">
        <v>360</v>
      </c>
      <c r="BU386" s="42" t="s">
        <v>317</v>
      </c>
      <c r="BV386" s="42" t="s">
        <v>317</v>
      </c>
      <c r="BW386" s="42"/>
      <c r="BX386" s="42"/>
      <c r="BY386" s="42" t="s">
        <v>353</v>
      </c>
      <c r="BZ386" s="42" t="s">
        <v>353</v>
      </c>
      <c r="CA386" s="42"/>
      <c r="CB386" s="42" t="s">
        <v>353</v>
      </c>
      <c r="CC386" s="42"/>
      <c r="CD386" s="42"/>
      <c r="CE386" s="42"/>
      <c r="CF386" s="42"/>
      <c r="CG386" s="26" t="s">
        <v>1775</v>
      </c>
    </row>
    <row r="387" hidden="1" spans="1:85">
      <c r="A387" s="39">
        <v>500</v>
      </c>
      <c r="B387" s="42" t="s">
        <v>1785</v>
      </c>
      <c r="C387" s="79" t="s">
        <v>1786</v>
      </c>
      <c r="D387" s="42" t="s">
        <v>1787</v>
      </c>
      <c r="E387" s="43">
        <v>28.4522</v>
      </c>
      <c r="F387" s="43">
        <v>-14.44207</v>
      </c>
      <c r="G387" s="42" t="s">
        <v>652</v>
      </c>
      <c r="H387" s="37">
        <v>2.5</v>
      </c>
      <c r="I387" s="42" t="s">
        <v>652</v>
      </c>
      <c r="J387" s="42" t="s">
        <v>1777</v>
      </c>
      <c r="K387" s="42" t="s">
        <v>340</v>
      </c>
      <c r="L387" s="42" t="s">
        <v>340</v>
      </c>
      <c r="M387" s="42" t="s">
        <v>317</v>
      </c>
      <c r="N387" s="42" t="s">
        <v>341</v>
      </c>
      <c r="O387" s="42" t="s">
        <v>342</v>
      </c>
      <c r="P387" s="42" t="s">
        <v>380</v>
      </c>
      <c r="Q387" s="42" t="s">
        <v>320</v>
      </c>
      <c r="R387" s="42" t="s">
        <v>320</v>
      </c>
      <c r="S387" s="42" t="s">
        <v>321</v>
      </c>
      <c r="T387" s="42" t="s">
        <v>344</v>
      </c>
      <c r="U387" s="42" t="s">
        <v>323</v>
      </c>
      <c r="V387" s="52">
        <v>42</v>
      </c>
      <c r="W387" s="42" t="s">
        <v>366</v>
      </c>
      <c r="X387" s="42" t="s">
        <v>1778</v>
      </c>
      <c r="Y387" s="42" t="s">
        <v>2</v>
      </c>
      <c r="Z387" s="42" t="s">
        <v>2</v>
      </c>
      <c r="AA387" s="42" t="s">
        <v>346</v>
      </c>
      <c r="AB387" s="42" t="s">
        <v>1779</v>
      </c>
      <c r="AC387" s="42" t="s">
        <v>348</v>
      </c>
      <c r="AD387" s="42" t="s">
        <v>1780</v>
      </c>
      <c r="AE387" s="42" t="s">
        <v>561</v>
      </c>
      <c r="AF387" s="42" t="s">
        <v>561</v>
      </c>
      <c r="AG387" s="42">
        <v>20</v>
      </c>
      <c r="AH387" s="42" t="s">
        <v>350</v>
      </c>
      <c r="AI387" s="42">
        <v>0</v>
      </c>
      <c r="AJ387" s="42" t="s">
        <v>351</v>
      </c>
      <c r="AK387" s="42">
        <v>0</v>
      </c>
      <c r="AL387" s="42">
        <v>1000</v>
      </c>
      <c r="AM387" s="42" t="s">
        <v>332</v>
      </c>
      <c r="AN387" s="42" t="s">
        <v>1781</v>
      </c>
      <c r="AO387" s="42">
        <v>400</v>
      </c>
      <c r="AP387" s="42" t="s">
        <v>384</v>
      </c>
      <c r="AQ387" s="42">
        <v>1200</v>
      </c>
      <c r="AR387" s="42">
        <v>2</v>
      </c>
      <c r="AS387" s="42">
        <v>600</v>
      </c>
      <c r="AT387" s="42">
        <v>48</v>
      </c>
      <c r="AU387" s="42" t="s">
        <v>385</v>
      </c>
      <c r="AV387" s="42" t="s">
        <v>385</v>
      </c>
      <c r="AW387" s="42">
        <v>18000</v>
      </c>
      <c r="AX387" s="42">
        <v>18000</v>
      </c>
      <c r="AY387" s="42">
        <v>2</v>
      </c>
      <c r="AZ387" s="51">
        <v>184</v>
      </c>
      <c r="BA387" s="42"/>
      <c r="BB387" s="42">
        <v>3</v>
      </c>
      <c r="BC387" s="42" t="s">
        <v>354</v>
      </c>
      <c r="BD387" s="49" t="s">
        <v>1785</v>
      </c>
      <c r="BE387" s="49" t="s">
        <v>1788</v>
      </c>
      <c r="BF387" s="42" t="s">
        <v>340</v>
      </c>
      <c r="BG387" s="42"/>
      <c r="BH387" s="42" t="s">
        <v>1783</v>
      </c>
      <c r="BI387" s="42" t="s">
        <v>357</v>
      </c>
      <c r="BJ387" s="42" t="s">
        <v>358</v>
      </c>
      <c r="BK387" s="57">
        <v>44778</v>
      </c>
      <c r="BL387" s="42" t="s">
        <v>317</v>
      </c>
      <c r="BM387" s="42" t="s">
        <v>317</v>
      </c>
      <c r="BN387" s="42" t="s">
        <v>1784</v>
      </c>
      <c r="BO387" s="42">
        <v>0</v>
      </c>
      <c r="BP387" s="42" t="s">
        <v>359</v>
      </c>
      <c r="BQ387" s="42" t="s">
        <v>359</v>
      </c>
      <c r="BR387" s="42" t="s">
        <v>359</v>
      </c>
      <c r="BS387" s="42"/>
      <c r="BT387" s="42" t="s">
        <v>360</v>
      </c>
      <c r="BU387" s="42" t="s">
        <v>317</v>
      </c>
      <c r="BV387" s="42" t="s">
        <v>317</v>
      </c>
      <c r="BW387" s="42"/>
      <c r="BX387" s="42"/>
      <c r="BY387" s="42" t="s">
        <v>353</v>
      </c>
      <c r="BZ387" s="42" t="s">
        <v>353</v>
      </c>
      <c r="CA387" s="42"/>
      <c r="CB387" s="42" t="s">
        <v>353</v>
      </c>
      <c r="CC387" s="42"/>
      <c r="CD387" s="42"/>
      <c r="CE387" s="42"/>
      <c r="CF387" s="42"/>
      <c r="CG387" s="26" t="s">
        <v>1786</v>
      </c>
    </row>
    <row r="388" hidden="1" spans="1:85">
      <c r="A388" s="34">
        <v>1033</v>
      </c>
      <c r="B388" s="42" t="s">
        <v>1789</v>
      </c>
      <c r="C388" s="79" t="s">
        <v>1790</v>
      </c>
      <c r="D388" s="42" t="s">
        <v>1791</v>
      </c>
      <c r="E388" s="43">
        <v>28.42535</v>
      </c>
      <c r="F388" s="43">
        <v>-14.42486</v>
      </c>
      <c r="G388" s="42" t="s">
        <v>652</v>
      </c>
      <c r="H388" s="37">
        <v>1.8</v>
      </c>
      <c r="I388" s="42" t="s">
        <v>652</v>
      </c>
      <c r="J388" s="42" t="s">
        <v>1777</v>
      </c>
      <c r="K388" s="42" t="s">
        <v>317</v>
      </c>
      <c r="L388" s="42" t="s">
        <v>317</v>
      </c>
      <c r="M388" s="42" t="s">
        <v>317</v>
      </c>
      <c r="N388" s="42" t="s">
        <v>341</v>
      </c>
      <c r="O388" s="42" t="s">
        <v>364</v>
      </c>
      <c r="P388" s="42" t="s">
        <v>343</v>
      </c>
      <c r="Q388" s="42" t="s">
        <v>320</v>
      </c>
      <c r="R388" s="42" t="s">
        <v>320</v>
      </c>
      <c r="S388" s="42" t="s">
        <v>321</v>
      </c>
      <c r="T388" s="42" t="s">
        <v>344</v>
      </c>
      <c r="U388" s="42" t="s">
        <v>323</v>
      </c>
      <c r="V388" s="52">
        <v>36</v>
      </c>
      <c r="W388" s="42" t="s">
        <v>325</v>
      </c>
      <c r="X388" s="42" t="s">
        <v>1778</v>
      </c>
      <c r="Y388" s="42" t="s">
        <v>2</v>
      </c>
      <c r="Z388" s="42" t="s">
        <v>2</v>
      </c>
      <c r="AA388" s="42" t="s">
        <v>346</v>
      </c>
      <c r="AB388" s="42" t="s">
        <v>1779</v>
      </c>
      <c r="AC388" s="42" t="s">
        <v>348</v>
      </c>
      <c r="AD388" s="42" t="s">
        <v>1780</v>
      </c>
      <c r="AE388" s="42" t="s">
        <v>348</v>
      </c>
      <c r="AF388" s="42" t="s">
        <v>348</v>
      </c>
      <c r="AG388" s="42">
        <v>20</v>
      </c>
      <c r="AH388" s="42" t="s">
        <v>350</v>
      </c>
      <c r="AI388" s="42">
        <v>0</v>
      </c>
      <c r="AJ388" s="42" t="s">
        <v>351</v>
      </c>
      <c r="AK388" s="42">
        <v>0</v>
      </c>
      <c r="AL388" s="42">
        <v>600</v>
      </c>
      <c r="AM388" s="42" t="s">
        <v>371</v>
      </c>
      <c r="AN388" s="42" t="s">
        <v>372</v>
      </c>
      <c r="AO388" s="42">
        <v>250</v>
      </c>
      <c r="AP388" s="42" t="s">
        <v>384</v>
      </c>
      <c r="AQ388" s="42">
        <v>1200</v>
      </c>
      <c r="AR388" s="42">
        <v>2</v>
      </c>
      <c r="AS388" s="42">
        <v>600</v>
      </c>
      <c r="AT388" s="42">
        <v>48</v>
      </c>
      <c r="AU388" s="42" t="s">
        <v>327</v>
      </c>
      <c r="AV388" s="42" t="s">
        <v>327</v>
      </c>
      <c r="AW388" s="42" t="s">
        <v>327</v>
      </c>
      <c r="AX388" s="42">
        <v>0</v>
      </c>
      <c r="AY388" s="42" t="s">
        <v>327</v>
      </c>
      <c r="AZ388" s="51">
        <v>124</v>
      </c>
      <c r="BA388" s="42"/>
      <c r="BB388" s="42">
        <v>2</v>
      </c>
      <c r="BC388" s="42" t="s">
        <v>375</v>
      </c>
      <c r="BD388" s="49" t="s">
        <v>1789</v>
      </c>
      <c r="BE388" s="49" t="s">
        <v>1792</v>
      </c>
      <c r="BF388" s="42" t="s">
        <v>340</v>
      </c>
      <c r="BG388" s="42"/>
      <c r="BH388" s="42" t="s">
        <v>1719</v>
      </c>
      <c r="BI388" s="42" t="s">
        <v>357</v>
      </c>
      <c r="BJ388" s="42" t="s">
        <v>358</v>
      </c>
      <c r="BK388" s="57">
        <v>44778</v>
      </c>
      <c r="BL388" s="42" t="s">
        <v>317</v>
      </c>
      <c r="BM388" s="42" t="s">
        <v>317</v>
      </c>
      <c r="BN388" s="42" t="s">
        <v>1784</v>
      </c>
      <c r="BO388" s="42">
        <v>0</v>
      </c>
      <c r="BP388" s="42" t="s">
        <v>359</v>
      </c>
      <c r="BQ388" s="42" t="s">
        <v>359</v>
      </c>
      <c r="BR388" s="42" t="s">
        <v>359</v>
      </c>
      <c r="BS388" s="42"/>
      <c r="BT388" s="42" t="s">
        <v>356</v>
      </c>
      <c r="BU388" s="42" t="s">
        <v>317</v>
      </c>
      <c r="BV388" s="42" t="s">
        <v>317</v>
      </c>
      <c r="BW388" s="42"/>
      <c r="BX388" s="42"/>
      <c r="BY388" s="42" t="s">
        <v>353</v>
      </c>
      <c r="BZ388" s="42" t="s">
        <v>353</v>
      </c>
      <c r="CA388" s="42"/>
      <c r="CB388" s="42" t="s">
        <v>353</v>
      </c>
      <c r="CC388" s="42"/>
      <c r="CD388" s="42"/>
      <c r="CE388" s="42"/>
      <c r="CF388" s="42"/>
      <c r="CG388" s="26" t="s">
        <v>1790</v>
      </c>
    </row>
    <row r="389" hidden="1" spans="1:85">
      <c r="A389" s="39">
        <v>56</v>
      </c>
      <c r="B389" s="42" t="s">
        <v>1793</v>
      </c>
      <c r="C389" s="79" t="s">
        <v>1794</v>
      </c>
      <c r="D389" s="42" t="s">
        <v>1795</v>
      </c>
      <c r="E389" s="43">
        <v>28.44052</v>
      </c>
      <c r="F389" s="43">
        <v>-14.4064</v>
      </c>
      <c r="G389" s="42" t="s">
        <v>652</v>
      </c>
      <c r="H389" s="37">
        <v>2.5</v>
      </c>
      <c r="I389" s="42" t="s">
        <v>652</v>
      </c>
      <c r="J389" s="42" t="s">
        <v>1777</v>
      </c>
      <c r="K389" s="42" t="s">
        <v>317</v>
      </c>
      <c r="L389" s="42" t="s">
        <v>317</v>
      </c>
      <c r="M389" s="42" t="s">
        <v>317</v>
      </c>
      <c r="N389" s="42" t="s">
        <v>341</v>
      </c>
      <c r="O389" s="42" t="s">
        <v>364</v>
      </c>
      <c r="P389" s="42" t="s">
        <v>380</v>
      </c>
      <c r="Q389" s="42" t="s">
        <v>320</v>
      </c>
      <c r="R389" s="42" t="s">
        <v>320</v>
      </c>
      <c r="S389" s="42" t="s">
        <v>321</v>
      </c>
      <c r="T389" s="42" t="s">
        <v>344</v>
      </c>
      <c r="U389" s="42" t="s">
        <v>323</v>
      </c>
      <c r="V389" s="52">
        <v>48</v>
      </c>
      <c r="W389" s="42" t="s">
        <v>366</v>
      </c>
      <c r="X389" s="42" t="s">
        <v>1778</v>
      </c>
      <c r="Y389" s="42" t="s">
        <v>2</v>
      </c>
      <c r="Z389" s="42" t="s">
        <v>2</v>
      </c>
      <c r="AA389" s="42" t="s">
        <v>346</v>
      </c>
      <c r="AB389" s="42" t="s">
        <v>1779</v>
      </c>
      <c r="AC389" s="42" t="s">
        <v>348</v>
      </c>
      <c r="AD389" s="42" t="s">
        <v>1780</v>
      </c>
      <c r="AE389" s="42" t="s">
        <v>382</v>
      </c>
      <c r="AF389" s="42" t="s">
        <v>382</v>
      </c>
      <c r="AG389" s="42">
        <v>20</v>
      </c>
      <c r="AH389" s="42" t="s">
        <v>350</v>
      </c>
      <c r="AI389" s="42">
        <v>0</v>
      </c>
      <c r="AJ389" s="42" t="s">
        <v>370</v>
      </c>
      <c r="AK389" s="42">
        <v>0</v>
      </c>
      <c r="AL389" s="42">
        <v>600</v>
      </c>
      <c r="AM389" s="42" t="s">
        <v>371</v>
      </c>
      <c r="AN389" s="42" t="s">
        <v>372</v>
      </c>
      <c r="AO389" s="42">
        <v>250</v>
      </c>
      <c r="AP389" s="42" t="s">
        <v>333</v>
      </c>
      <c r="AQ389" s="42">
        <v>500</v>
      </c>
      <c r="AR389" s="42">
        <v>48</v>
      </c>
      <c r="AS389" s="42">
        <v>100</v>
      </c>
      <c r="AT389" s="42">
        <f>AQ389/AS389</f>
        <v>5</v>
      </c>
      <c r="AU389" s="42" t="s">
        <v>385</v>
      </c>
      <c r="AV389" s="42" t="s">
        <v>385</v>
      </c>
      <c r="AW389" s="42">
        <v>18000</v>
      </c>
      <c r="AX389" s="42">
        <v>18000</v>
      </c>
      <c r="AY389" s="42">
        <v>2</v>
      </c>
      <c r="AZ389" s="51">
        <v>80</v>
      </c>
      <c r="BA389" s="42"/>
      <c r="BB389" s="42">
        <v>1</v>
      </c>
      <c r="BC389" s="42" t="s">
        <v>346</v>
      </c>
      <c r="BD389" s="49" t="s">
        <v>1793</v>
      </c>
      <c r="BE389" s="49">
        <v>0</v>
      </c>
      <c r="BF389" s="42" t="s">
        <v>340</v>
      </c>
      <c r="BG389" s="42"/>
      <c r="BH389" s="42" t="s">
        <v>1783</v>
      </c>
      <c r="BI389" s="42" t="s">
        <v>1796</v>
      </c>
      <c r="BJ389" s="42" t="s">
        <v>358</v>
      </c>
      <c r="BK389" s="57">
        <v>44778</v>
      </c>
      <c r="BL389" s="42" t="s">
        <v>317</v>
      </c>
      <c r="BM389" s="42" t="s">
        <v>317</v>
      </c>
      <c r="BN389" s="42" t="s">
        <v>1784</v>
      </c>
      <c r="BO389" s="42">
        <v>0</v>
      </c>
      <c r="BP389" s="42" t="s">
        <v>359</v>
      </c>
      <c r="BQ389" s="42" t="s">
        <v>359</v>
      </c>
      <c r="BR389" s="42" t="s">
        <v>359</v>
      </c>
      <c r="BS389" s="42"/>
      <c r="BT389" s="42" t="s">
        <v>356</v>
      </c>
      <c r="BU389" s="42" t="s">
        <v>317</v>
      </c>
      <c r="BV389" s="42" t="s">
        <v>340</v>
      </c>
      <c r="BW389" s="42"/>
      <c r="BX389" s="42"/>
      <c r="BY389" s="42" t="s">
        <v>356</v>
      </c>
      <c r="BZ389" s="42">
        <v>20</v>
      </c>
      <c r="CA389" s="42"/>
      <c r="CB389" s="42" t="s">
        <v>472</v>
      </c>
      <c r="CC389" s="42"/>
      <c r="CD389" s="42"/>
      <c r="CE389" s="42"/>
      <c r="CF389" s="42"/>
      <c r="CG389" s="26" t="s">
        <v>1794</v>
      </c>
    </row>
    <row r="390" hidden="1" spans="1:85">
      <c r="A390" s="34">
        <v>1541</v>
      </c>
      <c r="B390" s="42" t="s">
        <v>1797</v>
      </c>
      <c r="C390" s="79" t="s">
        <v>1798</v>
      </c>
      <c r="D390" s="42" t="s">
        <v>1799</v>
      </c>
      <c r="E390" s="43">
        <v>28.46593</v>
      </c>
      <c r="F390" s="43">
        <v>-14.44184</v>
      </c>
      <c r="G390" s="42" t="s">
        <v>652</v>
      </c>
      <c r="H390" s="37">
        <v>1.8</v>
      </c>
      <c r="I390" s="42" t="s">
        <v>652</v>
      </c>
      <c r="J390" s="42" t="s">
        <v>1777</v>
      </c>
      <c r="K390" s="42" t="s">
        <v>340</v>
      </c>
      <c r="L390" s="42" t="s">
        <v>317</v>
      </c>
      <c r="M390" s="42" t="s">
        <v>317</v>
      </c>
      <c r="N390" s="42" t="s">
        <v>341</v>
      </c>
      <c r="O390" s="42" t="s">
        <v>364</v>
      </c>
      <c r="P390" s="42" t="s">
        <v>343</v>
      </c>
      <c r="Q390" s="42" t="s">
        <v>320</v>
      </c>
      <c r="R390" s="42" t="s">
        <v>320</v>
      </c>
      <c r="S390" s="42" t="s">
        <v>321</v>
      </c>
      <c r="T390" s="42" t="s">
        <v>344</v>
      </c>
      <c r="U390" s="42" t="s">
        <v>323</v>
      </c>
      <c r="V390" s="52">
        <v>36</v>
      </c>
      <c r="W390" s="42" t="s">
        <v>325</v>
      </c>
      <c r="X390" s="42" t="s">
        <v>1778</v>
      </c>
      <c r="Y390" s="42" t="s">
        <v>2</v>
      </c>
      <c r="Z390" s="42" t="s">
        <v>2</v>
      </c>
      <c r="AA390" s="42" t="s">
        <v>346</v>
      </c>
      <c r="AB390" s="42" t="s">
        <v>1779</v>
      </c>
      <c r="AC390" s="42" t="s">
        <v>348</v>
      </c>
      <c r="AD390" s="42" t="s">
        <v>1780</v>
      </c>
      <c r="AE390" s="42" t="s">
        <v>561</v>
      </c>
      <c r="AF390" s="42" t="s">
        <v>561</v>
      </c>
      <c r="AG390" s="42">
        <v>15</v>
      </c>
      <c r="AH390" s="42" t="s">
        <v>350</v>
      </c>
      <c r="AI390" s="42">
        <v>0</v>
      </c>
      <c r="AJ390" s="42" t="s">
        <v>370</v>
      </c>
      <c r="AK390" s="42">
        <v>0</v>
      </c>
      <c r="AL390" s="42">
        <v>1000</v>
      </c>
      <c r="AM390" s="42" t="s">
        <v>371</v>
      </c>
      <c r="AN390" s="42" t="s">
        <v>372</v>
      </c>
      <c r="AO390" s="42">
        <v>250</v>
      </c>
      <c r="AP390" s="42" t="s">
        <v>384</v>
      </c>
      <c r="AQ390" s="42">
        <v>600</v>
      </c>
      <c r="AR390" s="42">
        <v>2</v>
      </c>
      <c r="AS390" s="42">
        <v>600</v>
      </c>
      <c r="AT390" s="42">
        <v>24</v>
      </c>
      <c r="AU390" s="42" t="s">
        <v>327</v>
      </c>
      <c r="AV390" s="42" t="s">
        <v>327</v>
      </c>
      <c r="AW390" s="42" t="s">
        <v>327</v>
      </c>
      <c r="AX390" s="42">
        <v>0</v>
      </c>
      <c r="AY390" s="42" t="s">
        <v>327</v>
      </c>
      <c r="AZ390" s="51">
        <v>62</v>
      </c>
      <c r="BA390" s="42"/>
      <c r="BB390" s="42">
        <v>1</v>
      </c>
      <c r="BC390" s="42" t="s">
        <v>346</v>
      </c>
      <c r="BD390" s="49" t="s">
        <v>1797</v>
      </c>
      <c r="BE390" s="49">
        <v>0</v>
      </c>
      <c r="BF390" s="42" t="s">
        <v>340</v>
      </c>
      <c r="BG390" s="42"/>
      <c r="BH390" s="42" t="s">
        <v>1783</v>
      </c>
      <c r="BI390" s="42" t="s">
        <v>357</v>
      </c>
      <c r="BJ390" s="42" t="s">
        <v>358</v>
      </c>
      <c r="BK390" s="57">
        <v>44778</v>
      </c>
      <c r="BL390" s="42" t="s">
        <v>317</v>
      </c>
      <c r="BM390" s="42" t="s">
        <v>317</v>
      </c>
      <c r="BN390" s="42" t="s">
        <v>1784</v>
      </c>
      <c r="BO390" s="42">
        <v>0</v>
      </c>
      <c r="BP390" s="42" t="s">
        <v>359</v>
      </c>
      <c r="BQ390" s="42" t="s">
        <v>359</v>
      </c>
      <c r="BR390" s="42" t="s">
        <v>359</v>
      </c>
      <c r="BS390" s="42"/>
      <c r="BT390" s="42" t="s">
        <v>360</v>
      </c>
      <c r="BU390" s="42" t="s">
        <v>317</v>
      </c>
      <c r="BV390" s="42" t="s">
        <v>317</v>
      </c>
      <c r="BW390" s="42"/>
      <c r="BX390" s="42"/>
      <c r="BY390" s="42" t="s">
        <v>353</v>
      </c>
      <c r="BZ390" s="42" t="s">
        <v>353</v>
      </c>
      <c r="CA390" s="42"/>
      <c r="CB390" s="42" t="s">
        <v>353</v>
      </c>
      <c r="CC390" s="42"/>
      <c r="CD390" s="42"/>
      <c r="CE390" s="42"/>
      <c r="CF390" s="42"/>
      <c r="CG390" s="26" t="s">
        <v>1798</v>
      </c>
    </row>
    <row r="391" hidden="1" spans="1:85">
      <c r="A391" s="39">
        <v>300</v>
      </c>
      <c r="B391" s="42" t="s">
        <v>1800</v>
      </c>
      <c r="C391" s="79" t="s">
        <v>1801</v>
      </c>
      <c r="D391" s="42" t="s">
        <v>1802</v>
      </c>
      <c r="E391" s="43">
        <v>28.44418333</v>
      </c>
      <c r="F391" s="43">
        <v>-14.45985</v>
      </c>
      <c r="G391" s="42" t="s">
        <v>652</v>
      </c>
      <c r="H391" s="37">
        <v>2.5</v>
      </c>
      <c r="I391" s="42" t="s">
        <v>652</v>
      </c>
      <c r="J391" s="42" t="s">
        <v>1777</v>
      </c>
      <c r="K391" s="42" t="s">
        <v>317</v>
      </c>
      <c r="L391" s="42" t="s">
        <v>317</v>
      </c>
      <c r="M391" s="42" t="s">
        <v>317</v>
      </c>
      <c r="N391" s="42" t="s">
        <v>341</v>
      </c>
      <c r="O391" s="42" t="s">
        <v>364</v>
      </c>
      <c r="P391" s="42" t="s">
        <v>380</v>
      </c>
      <c r="Q391" s="42" t="s">
        <v>320</v>
      </c>
      <c r="R391" s="42" t="s">
        <v>320</v>
      </c>
      <c r="S391" s="42" t="s">
        <v>321</v>
      </c>
      <c r="T391" s="42" t="s">
        <v>344</v>
      </c>
      <c r="U391" s="42" t="s">
        <v>323</v>
      </c>
      <c r="V391" s="52">
        <v>50</v>
      </c>
      <c r="W391" s="42" t="s">
        <v>366</v>
      </c>
      <c r="X391" s="42" t="s">
        <v>1778</v>
      </c>
      <c r="Y391" s="42" t="s">
        <v>2</v>
      </c>
      <c r="Z391" s="42" t="s">
        <v>2</v>
      </c>
      <c r="AA391" s="42" t="s">
        <v>346</v>
      </c>
      <c r="AB391" s="42" t="s">
        <v>1779</v>
      </c>
      <c r="AC391" s="42" t="s">
        <v>348</v>
      </c>
      <c r="AD391" s="42" t="s">
        <v>1780</v>
      </c>
      <c r="AE391" s="42" t="s">
        <v>382</v>
      </c>
      <c r="AF391" s="42" t="s">
        <v>382</v>
      </c>
      <c r="AG391" s="42">
        <v>20</v>
      </c>
      <c r="AH391" s="42" t="s">
        <v>350</v>
      </c>
      <c r="AI391" s="42" t="s">
        <v>1803</v>
      </c>
      <c r="AJ391" s="42" t="s">
        <v>370</v>
      </c>
      <c r="AK391" s="42">
        <v>0</v>
      </c>
      <c r="AL391" s="42">
        <v>600</v>
      </c>
      <c r="AM391" s="42" t="s">
        <v>371</v>
      </c>
      <c r="AN391" s="42" t="s">
        <v>372</v>
      </c>
      <c r="AO391" s="42">
        <v>250</v>
      </c>
      <c r="AP391" s="42" t="s">
        <v>384</v>
      </c>
      <c r="AQ391" s="42">
        <v>1200</v>
      </c>
      <c r="AR391" s="42">
        <v>2</v>
      </c>
      <c r="AS391" s="42">
        <v>600</v>
      </c>
      <c r="AT391" s="42">
        <v>48</v>
      </c>
      <c r="AU391" s="42" t="s">
        <v>385</v>
      </c>
      <c r="AV391" s="42" t="s">
        <v>385</v>
      </c>
      <c r="AW391" s="42">
        <v>18000</v>
      </c>
      <c r="AX391" s="42">
        <v>18000</v>
      </c>
      <c r="AY391" s="42">
        <v>2</v>
      </c>
      <c r="AZ391" s="51">
        <v>69.2</v>
      </c>
      <c r="BA391" s="42"/>
      <c r="BB391" s="42">
        <v>1</v>
      </c>
      <c r="BC391" s="42" t="s">
        <v>346</v>
      </c>
      <c r="BD391" s="49" t="s">
        <v>1800</v>
      </c>
      <c r="BE391" s="49">
        <v>0</v>
      </c>
      <c r="BF391" s="42" t="s">
        <v>340</v>
      </c>
      <c r="BG391" s="42"/>
      <c r="BH391" s="42" t="s">
        <v>1719</v>
      </c>
      <c r="BI391" s="42" t="s">
        <v>1796</v>
      </c>
      <c r="BJ391" s="42" t="s">
        <v>358</v>
      </c>
      <c r="BK391" s="57">
        <v>44778</v>
      </c>
      <c r="BL391" s="42" t="s">
        <v>317</v>
      </c>
      <c r="BM391" s="42" t="s">
        <v>317</v>
      </c>
      <c r="BN391" s="42" t="s">
        <v>1784</v>
      </c>
      <c r="BO391" s="42">
        <v>0</v>
      </c>
      <c r="BP391" s="42" t="s">
        <v>359</v>
      </c>
      <c r="BQ391" s="42" t="s">
        <v>359</v>
      </c>
      <c r="BR391" s="42" t="s">
        <v>359</v>
      </c>
      <c r="BS391" s="42"/>
      <c r="BT391" s="42" t="s">
        <v>360</v>
      </c>
      <c r="BU391" s="42" t="s">
        <v>317</v>
      </c>
      <c r="BV391" s="42" t="s">
        <v>317</v>
      </c>
      <c r="BW391" s="42"/>
      <c r="BX391" s="42"/>
      <c r="BY391" s="42" t="s">
        <v>353</v>
      </c>
      <c r="BZ391" s="42" t="s">
        <v>353</v>
      </c>
      <c r="CA391" s="42"/>
      <c r="CB391" s="42" t="s">
        <v>353</v>
      </c>
      <c r="CC391" s="42"/>
      <c r="CD391" s="42"/>
      <c r="CE391" s="42"/>
      <c r="CF391" s="42"/>
      <c r="CG391" s="26" t="s">
        <v>1801</v>
      </c>
    </row>
    <row r="392" hidden="1" spans="1:85">
      <c r="A392" s="39">
        <v>690</v>
      </c>
      <c r="B392" s="42" t="s">
        <v>1804</v>
      </c>
      <c r="C392" s="79" t="s">
        <v>1805</v>
      </c>
      <c r="D392" s="42" t="s">
        <v>1806</v>
      </c>
      <c r="E392" s="43">
        <v>28.46587</v>
      </c>
      <c r="F392" s="43">
        <v>-14.45965</v>
      </c>
      <c r="G392" s="42" t="s">
        <v>652</v>
      </c>
      <c r="H392" s="37">
        <v>2.5</v>
      </c>
      <c r="I392" s="42" t="s">
        <v>652</v>
      </c>
      <c r="J392" s="42" t="s">
        <v>1777</v>
      </c>
      <c r="K392" s="42" t="s">
        <v>317</v>
      </c>
      <c r="L392" s="42" t="s">
        <v>317</v>
      </c>
      <c r="M392" s="42" t="s">
        <v>317</v>
      </c>
      <c r="N392" s="42" t="s">
        <v>341</v>
      </c>
      <c r="O392" s="42" t="s">
        <v>364</v>
      </c>
      <c r="P392" s="42" t="s">
        <v>343</v>
      </c>
      <c r="Q392" s="42" t="s">
        <v>320</v>
      </c>
      <c r="R392" s="42" t="s">
        <v>320</v>
      </c>
      <c r="S392" s="42" t="s">
        <v>321</v>
      </c>
      <c r="T392" s="42" t="s">
        <v>344</v>
      </c>
      <c r="U392" s="42" t="s">
        <v>323</v>
      </c>
      <c r="V392" s="52">
        <v>42</v>
      </c>
      <c r="W392" s="42" t="s">
        <v>366</v>
      </c>
      <c r="X392" s="42" t="s">
        <v>1778</v>
      </c>
      <c r="Y392" s="42" t="s">
        <v>2</v>
      </c>
      <c r="Z392" s="42" t="s">
        <v>2</v>
      </c>
      <c r="AA392" s="42" t="s">
        <v>346</v>
      </c>
      <c r="AB392" s="42" t="s">
        <v>1779</v>
      </c>
      <c r="AC392" s="42" t="s">
        <v>348</v>
      </c>
      <c r="AD392" s="42" t="s">
        <v>1780</v>
      </c>
      <c r="AE392" s="42" t="s">
        <v>561</v>
      </c>
      <c r="AF392" s="42" t="s">
        <v>561</v>
      </c>
      <c r="AG392" s="42">
        <v>20</v>
      </c>
      <c r="AH392" s="42" t="s">
        <v>350</v>
      </c>
      <c r="AI392" s="42">
        <v>0</v>
      </c>
      <c r="AJ392" s="42" t="s">
        <v>370</v>
      </c>
      <c r="AK392" s="42">
        <v>0</v>
      </c>
      <c r="AL392" s="42">
        <v>600</v>
      </c>
      <c r="AM392" s="42" t="s">
        <v>371</v>
      </c>
      <c r="AN392" s="42" t="s">
        <v>372</v>
      </c>
      <c r="AO392" s="42">
        <v>250</v>
      </c>
      <c r="AP392" s="42" t="s">
        <v>333</v>
      </c>
      <c r="AQ392" s="42">
        <v>400</v>
      </c>
      <c r="AR392" s="42">
        <v>48</v>
      </c>
      <c r="AS392" s="42">
        <v>100</v>
      </c>
      <c r="AT392" s="42">
        <f>AQ392/AS392</f>
        <v>4</v>
      </c>
      <c r="AU392" s="42" t="s">
        <v>385</v>
      </c>
      <c r="AV392" s="42" t="s">
        <v>385</v>
      </c>
      <c r="AW392" s="42">
        <v>18000</v>
      </c>
      <c r="AX392" s="42">
        <v>18000</v>
      </c>
      <c r="AY392" s="42">
        <v>2</v>
      </c>
      <c r="AZ392" s="51">
        <v>130</v>
      </c>
      <c r="BA392" s="42"/>
      <c r="BB392" s="42">
        <v>2</v>
      </c>
      <c r="BC392" s="42" t="s">
        <v>375</v>
      </c>
      <c r="BD392" s="49" t="s">
        <v>1804</v>
      </c>
      <c r="BE392" s="49" t="s">
        <v>1807</v>
      </c>
      <c r="BF392" s="42" t="s">
        <v>340</v>
      </c>
      <c r="BG392" s="42"/>
      <c r="BH392" s="42" t="s">
        <v>1719</v>
      </c>
      <c r="BI392" s="42" t="s">
        <v>357</v>
      </c>
      <c r="BJ392" s="42" t="s">
        <v>358</v>
      </c>
      <c r="BK392" s="57">
        <v>44778</v>
      </c>
      <c r="BL392" s="42" t="s">
        <v>317</v>
      </c>
      <c r="BM392" s="42" t="s">
        <v>317</v>
      </c>
      <c r="BN392" s="42" t="s">
        <v>1784</v>
      </c>
      <c r="BO392" s="42">
        <v>0</v>
      </c>
      <c r="BP392" s="42" t="s">
        <v>359</v>
      </c>
      <c r="BQ392" s="42" t="s">
        <v>359</v>
      </c>
      <c r="BR392" s="42" t="s">
        <v>359</v>
      </c>
      <c r="BS392" s="42"/>
      <c r="BT392" s="42" t="s">
        <v>356</v>
      </c>
      <c r="BU392" s="42" t="s">
        <v>317</v>
      </c>
      <c r="BV392" s="42" t="s">
        <v>340</v>
      </c>
      <c r="BW392" s="42"/>
      <c r="BX392" s="42"/>
      <c r="BY392" s="42" t="s">
        <v>356</v>
      </c>
      <c r="BZ392" s="42">
        <v>20</v>
      </c>
      <c r="CA392" s="42"/>
      <c r="CB392" s="42" t="s">
        <v>472</v>
      </c>
      <c r="CC392" s="42"/>
      <c r="CD392" s="42"/>
      <c r="CE392" s="42"/>
      <c r="CF392" s="42"/>
      <c r="CG392" s="26" t="s">
        <v>1805</v>
      </c>
    </row>
    <row r="393" hidden="1" spans="1:85">
      <c r="A393" s="39">
        <v>1212</v>
      </c>
      <c r="B393" s="42" t="s">
        <v>1808</v>
      </c>
      <c r="C393" s="79" t="s">
        <v>1809</v>
      </c>
      <c r="D393" s="42" t="s">
        <v>1810</v>
      </c>
      <c r="E393" s="43">
        <v>28.40816389</v>
      </c>
      <c r="F393" s="43">
        <v>-14.40936389</v>
      </c>
      <c r="G393" s="42" t="s">
        <v>652</v>
      </c>
      <c r="H393" s="37">
        <v>2</v>
      </c>
      <c r="I393" s="42" t="s">
        <v>652</v>
      </c>
      <c r="J393" s="42" t="s">
        <v>1777</v>
      </c>
      <c r="K393" s="42" t="s">
        <v>317</v>
      </c>
      <c r="L393" s="42" t="s">
        <v>317</v>
      </c>
      <c r="M393" s="42" t="s">
        <v>317</v>
      </c>
      <c r="N393" s="42" t="s">
        <v>402</v>
      </c>
      <c r="O393" s="42" t="s">
        <v>364</v>
      </c>
      <c r="P393" s="42" t="s">
        <v>365</v>
      </c>
      <c r="Q393" s="42" t="s">
        <v>320</v>
      </c>
      <c r="R393" s="42" t="s">
        <v>320</v>
      </c>
      <c r="S393" s="42" t="s">
        <v>321</v>
      </c>
      <c r="T393" s="42" t="s">
        <v>344</v>
      </c>
      <c r="U393" s="42" t="s">
        <v>323</v>
      </c>
      <c r="V393" s="52">
        <v>50</v>
      </c>
      <c r="W393" s="42" t="s">
        <v>366</v>
      </c>
      <c r="X393" s="42" t="s">
        <v>1778</v>
      </c>
      <c r="Y393" s="42" t="s">
        <v>2</v>
      </c>
      <c r="Z393" s="42" t="s">
        <v>2</v>
      </c>
      <c r="AA393" s="42" t="s">
        <v>346</v>
      </c>
      <c r="AB393" s="42" t="s">
        <v>1779</v>
      </c>
      <c r="AC393" s="42" t="s">
        <v>348</v>
      </c>
      <c r="AD393" s="42" t="s">
        <v>1780</v>
      </c>
      <c r="AE393" s="42" t="s">
        <v>561</v>
      </c>
      <c r="AF393" s="42" t="s">
        <v>561</v>
      </c>
      <c r="AG393" s="42">
        <v>16</v>
      </c>
      <c r="AH393" s="42" t="s">
        <v>368</v>
      </c>
      <c r="AI393" s="42" t="s">
        <v>1803</v>
      </c>
      <c r="AJ393" s="42" t="s">
        <v>370</v>
      </c>
      <c r="AK393" s="42">
        <v>0</v>
      </c>
      <c r="AL393" s="42">
        <v>600</v>
      </c>
      <c r="AM393" s="42" t="s">
        <v>371</v>
      </c>
      <c r="AN393" s="42" t="s">
        <v>372</v>
      </c>
      <c r="AO393" s="42">
        <v>250</v>
      </c>
      <c r="AP393" s="42" t="s">
        <v>1811</v>
      </c>
      <c r="AQ393" s="42">
        <v>1000</v>
      </c>
      <c r="AR393" s="42">
        <v>2</v>
      </c>
      <c r="AS393" s="42">
        <v>1000</v>
      </c>
      <c r="AT393" s="42">
        <v>24</v>
      </c>
      <c r="AU393" s="42" t="s">
        <v>385</v>
      </c>
      <c r="AV393" s="42" t="s">
        <v>385</v>
      </c>
      <c r="AW393" s="42">
        <v>18000</v>
      </c>
      <c r="AX393" s="42">
        <v>18000</v>
      </c>
      <c r="AY393" s="42">
        <v>2</v>
      </c>
      <c r="AZ393" s="51">
        <v>55</v>
      </c>
      <c r="BA393" s="42"/>
      <c r="BB393" s="42">
        <v>1</v>
      </c>
      <c r="BC393" s="42" t="s">
        <v>346</v>
      </c>
      <c r="BD393" s="49" t="s">
        <v>1808</v>
      </c>
      <c r="BE393" s="49">
        <v>0</v>
      </c>
      <c r="BF393" s="42" t="s">
        <v>340</v>
      </c>
      <c r="BG393" s="42"/>
      <c r="BH393" s="42" t="s">
        <v>1719</v>
      </c>
      <c r="BI393" s="42" t="s">
        <v>357</v>
      </c>
      <c r="BJ393" s="42" t="s">
        <v>358</v>
      </c>
      <c r="BK393" s="57">
        <v>44778</v>
      </c>
      <c r="BL393" s="42" t="s">
        <v>317</v>
      </c>
      <c r="BM393" s="42" t="s">
        <v>317</v>
      </c>
      <c r="BN393" s="42" t="s">
        <v>1784</v>
      </c>
      <c r="BO393" s="42">
        <v>0</v>
      </c>
      <c r="BP393" s="42" t="s">
        <v>359</v>
      </c>
      <c r="BQ393" s="42" t="s">
        <v>359</v>
      </c>
      <c r="BR393" s="42" t="s">
        <v>359</v>
      </c>
      <c r="BS393" s="42"/>
      <c r="BT393" s="42" t="s">
        <v>360</v>
      </c>
      <c r="BU393" s="42" t="s">
        <v>317</v>
      </c>
      <c r="BV393" s="42" t="s">
        <v>317</v>
      </c>
      <c r="BW393" s="42"/>
      <c r="BX393" s="42"/>
      <c r="BY393" s="42" t="s">
        <v>353</v>
      </c>
      <c r="BZ393" s="42" t="s">
        <v>353</v>
      </c>
      <c r="CA393" s="42"/>
      <c r="CB393" s="42" t="s">
        <v>353</v>
      </c>
      <c r="CC393" s="42"/>
      <c r="CD393" s="42"/>
      <c r="CE393" s="42"/>
      <c r="CF393" s="42"/>
      <c r="CG393" s="26" t="s">
        <v>1809</v>
      </c>
    </row>
    <row r="394" spans="1:85">
      <c r="A394" s="39">
        <v>174</v>
      </c>
      <c r="B394" s="42" t="s">
        <v>1812</v>
      </c>
      <c r="C394" s="79" t="s">
        <v>1813</v>
      </c>
      <c r="D394" s="42" t="s">
        <v>1814</v>
      </c>
      <c r="E394" s="43">
        <v>28.45742</v>
      </c>
      <c r="F394" s="43">
        <v>-14.38422</v>
      </c>
      <c r="G394" s="42" t="s">
        <v>652</v>
      </c>
      <c r="H394" s="37">
        <v>2.5</v>
      </c>
      <c r="I394" s="42" t="s">
        <v>652</v>
      </c>
      <c r="J394" s="42" t="s">
        <v>1777</v>
      </c>
      <c r="K394" s="42" t="s">
        <v>317</v>
      </c>
      <c r="L394" s="42" t="s">
        <v>317</v>
      </c>
      <c r="M394" s="42" t="s">
        <v>317</v>
      </c>
      <c r="N394" s="42" t="s">
        <v>402</v>
      </c>
      <c r="O394" s="42" t="s">
        <v>364</v>
      </c>
      <c r="P394" s="42" t="s">
        <v>365</v>
      </c>
      <c r="Q394" s="42" t="s">
        <v>320</v>
      </c>
      <c r="R394" s="42" t="s">
        <v>320</v>
      </c>
      <c r="S394" s="42" t="s">
        <v>321</v>
      </c>
      <c r="T394" s="42" t="s">
        <v>344</v>
      </c>
      <c r="U394" s="42" t="s">
        <v>323</v>
      </c>
      <c r="V394" s="52">
        <v>48</v>
      </c>
      <c r="W394" s="42" t="s">
        <v>366</v>
      </c>
      <c r="X394" s="42" t="s">
        <v>1778</v>
      </c>
      <c r="Y394" s="42" t="s">
        <v>2</v>
      </c>
      <c r="Z394" s="42" t="s">
        <v>2</v>
      </c>
      <c r="AA394" s="42" t="s">
        <v>346</v>
      </c>
      <c r="AB394" s="42" t="s">
        <v>1779</v>
      </c>
      <c r="AC394" s="42" t="s">
        <v>348</v>
      </c>
      <c r="AD394" s="42" t="s">
        <v>1780</v>
      </c>
      <c r="AE394" s="42" t="s">
        <v>382</v>
      </c>
      <c r="AF394" s="42" t="s">
        <v>382</v>
      </c>
      <c r="AG394" s="42">
        <v>20</v>
      </c>
      <c r="AH394" s="42" t="s">
        <v>350</v>
      </c>
      <c r="AI394" s="42">
        <v>0</v>
      </c>
      <c r="AJ394" s="42" t="s">
        <v>370</v>
      </c>
      <c r="AK394" s="42">
        <v>0</v>
      </c>
      <c r="AL394" s="42">
        <v>600</v>
      </c>
      <c r="AM394" s="42" t="s">
        <v>371</v>
      </c>
      <c r="AN394" s="42" t="s">
        <v>372</v>
      </c>
      <c r="AO394" s="42">
        <v>250</v>
      </c>
      <c r="AP394" s="42" t="s">
        <v>333</v>
      </c>
      <c r="AQ394" s="42">
        <v>500</v>
      </c>
      <c r="AR394" s="42">
        <v>48</v>
      </c>
      <c r="AS394" s="42">
        <v>100</v>
      </c>
      <c r="AT394" s="42">
        <f>AQ394/AS394</f>
        <v>5</v>
      </c>
      <c r="AU394" s="42" t="s">
        <v>385</v>
      </c>
      <c r="AV394" s="42" t="s">
        <v>385</v>
      </c>
      <c r="AW394" s="42">
        <v>18000</v>
      </c>
      <c r="AX394" s="42">
        <v>18000</v>
      </c>
      <c r="AY394" s="42">
        <v>2</v>
      </c>
      <c r="AZ394" s="51">
        <v>125</v>
      </c>
      <c r="BA394" s="42"/>
      <c r="BB394" s="42">
        <v>2</v>
      </c>
      <c r="BC394" s="42" t="s">
        <v>375</v>
      </c>
      <c r="BD394" s="49" t="s">
        <v>1812</v>
      </c>
      <c r="BE394" s="49" t="s">
        <v>1815</v>
      </c>
      <c r="BF394" s="42" t="s">
        <v>340</v>
      </c>
      <c r="BG394" s="42"/>
      <c r="BH394" s="42" t="s">
        <v>1783</v>
      </c>
      <c r="BI394" s="42" t="s">
        <v>1796</v>
      </c>
      <c r="BJ394" s="42" t="s">
        <v>358</v>
      </c>
      <c r="BK394" s="57">
        <v>44778</v>
      </c>
      <c r="BL394" s="42" t="s">
        <v>340</v>
      </c>
      <c r="BM394" s="42" t="s">
        <v>340</v>
      </c>
      <c r="BN394" s="42" t="s">
        <v>1784</v>
      </c>
      <c r="BO394" s="42">
        <v>1</v>
      </c>
      <c r="BP394" s="42" t="s">
        <v>359</v>
      </c>
      <c r="BQ394" s="42" t="s">
        <v>359</v>
      </c>
      <c r="BR394" s="42" t="s">
        <v>508</v>
      </c>
      <c r="BS394" s="42"/>
      <c r="BT394" s="42" t="s">
        <v>356</v>
      </c>
      <c r="BU394" s="42" t="s">
        <v>317</v>
      </c>
      <c r="BV394" s="42" t="s">
        <v>317</v>
      </c>
      <c r="BW394" s="42"/>
      <c r="BX394" s="42"/>
      <c r="BY394" s="42" t="s">
        <v>353</v>
      </c>
      <c r="BZ394" s="42" t="s">
        <v>353</v>
      </c>
      <c r="CA394" s="42"/>
      <c r="CB394" s="42" t="s">
        <v>353</v>
      </c>
      <c r="CC394" s="42"/>
      <c r="CD394" s="42"/>
      <c r="CE394" s="42"/>
      <c r="CF394" s="42"/>
      <c r="CG394" s="26" t="s">
        <v>1813</v>
      </c>
    </row>
    <row r="395" hidden="1" spans="1:85">
      <c r="A395" s="34">
        <v>973</v>
      </c>
      <c r="B395" s="42" t="s">
        <v>1816</v>
      </c>
      <c r="C395" s="79" t="s">
        <v>1817</v>
      </c>
      <c r="D395" s="42" t="s">
        <v>1818</v>
      </c>
      <c r="E395" s="43">
        <v>28.40154</v>
      </c>
      <c r="F395" s="43">
        <v>-14.4477</v>
      </c>
      <c r="G395" s="42" t="s">
        <v>652</v>
      </c>
      <c r="H395" s="37">
        <v>2</v>
      </c>
      <c r="I395" s="42" t="s">
        <v>652</v>
      </c>
      <c r="J395" s="42" t="s">
        <v>1777</v>
      </c>
      <c r="K395" s="42" t="s">
        <v>317</v>
      </c>
      <c r="L395" s="42" t="s">
        <v>317</v>
      </c>
      <c r="M395" s="42" t="s">
        <v>317</v>
      </c>
      <c r="N395" s="42" t="s">
        <v>341</v>
      </c>
      <c r="O395" s="42" t="s">
        <v>364</v>
      </c>
      <c r="P395" s="42" t="s">
        <v>365</v>
      </c>
      <c r="Q395" s="42" t="s">
        <v>320</v>
      </c>
      <c r="R395" s="42" t="s">
        <v>320</v>
      </c>
      <c r="S395" s="42" t="s">
        <v>321</v>
      </c>
      <c r="T395" s="42" t="s">
        <v>344</v>
      </c>
      <c r="U395" s="42" t="s">
        <v>323</v>
      </c>
      <c r="V395" s="52">
        <v>48</v>
      </c>
      <c r="W395" s="42" t="s">
        <v>366</v>
      </c>
      <c r="X395" s="42" t="s">
        <v>1778</v>
      </c>
      <c r="Y395" s="42" t="s">
        <v>2</v>
      </c>
      <c r="Z395" s="42" t="s">
        <v>2</v>
      </c>
      <c r="AA395" s="42" t="s">
        <v>346</v>
      </c>
      <c r="AB395" s="42" t="s">
        <v>1779</v>
      </c>
      <c r="AC395" s="42" t="s">
        <v>348</v>
      </c>
      <c r="AD395" s="42" t="s">
        <v>1780</v>
      </c>
      <c r="AE395" s="42" t="s">
        <v>561</v>
      </c>
      <c r="AF395" s="42" t="s">
        <v>561</v>
      </c>
      <c r="AG395" s="42">
        <v>16</v>
      </c>
      <c r="AH395" s="42" t="s">
        <v>368</v>
      </c>
      <c r="AI395" s="42" t="s">
        <v>1803</v>
      </c>
      <c r="AJ395" s="42" t="s">
        <v>370</v>
      </c>
      <c r="AK395" s="42">
        <v>0</v>
      </c>
      <c r="AL395" s="42">
        <v>600</v>
      </c>
      <c r="AM395" s="42" t="s">
        <v>371</v>
      </c>
      <c r="AN395" s="42" t="s">
        <v>372</v>
      </c>
      <c r="AO395" s="42">
        <v>250</v>
      </c>
      <c r="AP395" s="42" t="s">
        <v>333</v>
      </c>
      <c r="AQ395" s="42">
        <v>400</v>
      </c>
      <c r="AR395" s="42">
        <v>48</v>
      </c>
      <c r="AS395" s="42">
        <v>100</v>
      </c>
      <c r="AT395" s="42">
        <f>AQ395/AS395</f>
        <v>4</v>
      </c>
      <c r="AU395" s="42" t="s">
        <v>1819</v>
      </c>
      <c r="AV395" s="42" t="s">
        <v>1819</v>
      </c>
      <c r="AW395" s="42">
        <v>18000</v>
      </c>
      <c r="AX395" s="42">
        <v>18000</v>
      </c>
      <c r="AY395" s="42">
        <v>2</v>
      </c>
      <c r="AZ395" s="51">
        <v>35</v>
      </c>
      <c r="BA395" s="42"/>
      <c r="BB395" s="42">
        <v>1</v>
      </c>
      <c r="BC395" s="42" t="s">
        <v>346</v>
      </c>
      <c r="BD395" s="49" t="s">
        <v>1816</v>
      </c>
      <c r="BE395" s="49">
        <v>0</v>
      </c>
      <c r="BF395" s="42" t="s">
        <v>340</v>
      </c>
      <c r="BG395" s="42"/>
      <c r="BH395" s="42" t="s">
        <v>1719</v>
      </c>
      <c r="BI395" s="42" t="s">
        <v>357</v>
      </c>
      <c r="BJ395" s="42" t="s">
        <v>358</v>
      </c>
      <c r="BK395" s="57">
        <v>44778</v>
      </c>
      <c r="BL395" s="42" t="s">
        <v>317</v>
      </c>
      <c r="BM395" s="42" t="s">
        <v>317</v>
      </c>
      <c r="BN395" s="42" t="s">
        <v>1820</v>
      </c>
      <c r="BO395" s="42" t="s">
        <v>1821</v>
      </c>
      <c r="BP395" s="42" t="s">
        <v>359</v>
      </c>
      <c r="BQ395" s="42" t="s">
        <v>359</v>
      </c>
      <c r="BR395" s="42" t="s">
        <v>359</v>
      </c>
      <c r="BS395" s="42"/>
      <c r="BT395" s="42" t="s">
        <v>360</v>
      </c>
      <c r="BU395" s="42" t="s">
        <v>317</v>
      </c>
      <c r="BV395" s="42" t="s">
        <v>317</v>
      </c>
      <c r="BW395" s="42"/>
      <c r="BX395" s="42"/>
      <c r="BY395" s="42" t="s">
        <v>353</v>
      </c>
      <c r="BZ395" s="42" t="s">
        <v>353</v>
      </c>
      <c r="CA395" s="42"/>
      <c r="CB395" s="42" t="s">
        <v>353</v>
      </c>
      <c r="CC395" s="42"/>
      <c r="CD395" s="42"/>
      <c r="CE395" s="42"/>
      <c r="CF395" s="42"/>
      <c r="CG395" s="26" t="s">
        <v>1817</v>
      </c>
    </row>
    <row r="396" hidden="1" spans="1:85">
      <c r="A396" s="39">
        <v>502</v>
      </c>
      <c r="B396" s="42" t="s">
        <v>1822</v>
      </c>
      <c r="C396" s="79" t="s">
        <v>1823</v>
      </c>
      <c r="D396" s="42" t="s">
        <v>1824</v>
      </c>
      <c r="E396" s="43">
        <v>28.34149</v>
      </c>
      <c r="F396" s="43">
        <v>-14.53008</v>
      </c>
      <c r="G396" s="42" t="s">
        <v>652</v>
      </c>
      <c r="H396" s="37">
        <v>2</v>
      </c>
      <c r="I396" s="42" t="s">
        <v>652</v>
      </c>
      <c r="J396" s="42" t="s">
        <v>1777</v>
      </c>
      <c r="K396" s="42" t="s">
        <v>317</v>
      </c>
      <c r="L396" s="42" t="s">
        <v>340</v>
      </c>
      <c r="M396" s="42" t="s">
        <v>317</v>
      </c>
      <c r="N396" s="42" t="s">
        <v>318</v>
      </c>
      <c r="O396" s="42" t="s">
        <v>364</v>
      </c>
      <c r="P396" s="42" t="s">
        <v>365</v>
      </c>
      <c r="Q396" s="42" t="s">
        <v>320</v>
      </c>
      <c r="R396" s="42" t="s">
        <v>320</v>
      </c>
      <c r="S396" s="42" t="s">
        <v>321</v>
      </c>
      <c r="T396" s="42" t="s">
        <v>344</v>
      </c>
      <c r="U396" s="42" t="s">
        <v>323</v>
      </c>
      <c r="V396" s="52">
        <v>66</v>
      </c>
      <c r="W396" s="42" t="s">
        <v>325</v>
      </c>
      <c r="X396" s="42" t="s">
        <v>1778</v>
      </c>
      <c r="Y396" s="42" t="s">
        <v>2</v>
      </c>
      <c r="Z396" s="42" t="s">
        <v>2</v>
      </c>
      <c r="AA396" s="42" t="s">
        <v>346</v>
      </c>
      <c r="AB396" s="42" t="s">
        <v>1779</v>
      </c>
      <c r="AC396" s="42" t="s">
        <v>348</v>
      </c>
      <c r="AD396" s="42" t="s">
        <v>1780</v>
      </c>
      <c r="AE396" s="42" t="s">
        <v>561</v>
      </c>
      <c r="AF396" s="42" t="s">
        <v>561</v>
      </c>
      <c r="AG396" s="42">
        <v>16</v>
      </c>
      <c r="AH396" s="42" t="s">
        <v>368</v>
      </c>
      <c r="AI396" s="42" t="s">
        <v>1803</v>
      </c>
      <c r="AJ396" s="42" t="s">
        <v>370</v>
      </c>
      <c r="AK396" s="42">
        <v>0</v>
      </c>
      <c r="AL396" s="42">
        <v>600</v>
      </c>
      <c r="AM396" s="42" t="s">
        <v>371</v>
      </c>
      <c r="AN396" s="42" t="s">
        <v>372</v>
      </c>
      <c r="AO396" s="42">
        <v>250</v>
      </c>
      <c r="AP396" s="42" t="s">
        <v>333</v>
      </c>
      <c r="AQ396" s="42">
        <v>200</v>
      </c>
      <c r="AR396" s="42">
        <v>48</v>
      </c>
      <c r="AS396" s="42">
        <v>100</v>
      </c>
      <c r="AT396" s="42">
        <f>AQ396/AS396</f>
        <v>2</v>
      </c>
      <c r="AU396" s="42" t="s">
        <v>327</v>
      </c>
      <c r="AV396" s="42" t="s">
        <v>327</v>
      </c>
      <c r="AW396" s="42" t="s">
        <v>327</v>
      </c>
      <c r="AX396" s="42">
        <v>0</v>
      </c>
      <c r="AY396" s="42" t="s">
        <v>327</v>
      </c>
      <c r="AZ396" s="51">
        <v>36</v>
      </c>
      <c r="BA396" s="42"/>
      <c r="BB396" s="42">
        <v>1</v>
      </c>
      <c r="BC396" s="42" t="s">
        <v>346</v>
      </c>
      <c r="BD396" s="49" t="s">
        <v>1822</v>
      </c>
      <c r="BE396" s="49">
        <v>0</v>
      </c>
      <c r="BF396" s="42" t="s">
        <v>340</v>
      </c>
      <c r="BG396" s="42"/>
      <c r="BH396" s="42" t="s">
        <v>1825</v>
      </c>
      <c r="BI396" s="42" t="s">
        <v>357</v>
      </c>
      <c r="BJ396" s="42" t="s">
        <v>358</v>
      </c>
      <c r="BK396" s="57">
        <v>44778</v>
      </c>
      <c r="BL396" s="42" t="s">
        <v>317</v>
      </c>
      <c r="BM396" s="42" t="s">
        <v>317</v>
      </c>
      <c r="BN396" s="42" t="s">
        <v>1784</v>
      </c>
      <c r="BO396" s="42">
        <v>0</v>
      </c>
      <c r="BP396" s="42" t="s">
        <v>359</v>
      </c>
      <c r="BQ396" s="42" t="s">
        <v>359</v>
      </c>
      <c r="BR396" s="42" t="s">
        <v>359</v>
      </c>
      <c r="BS396" s="42"/>
      <c r="BT396" s="42" t="s">
        <v>360</v>
      </c>
      <c r="BU396" s="42" t="s">
        <v>317</v>
      </c>
      <c r="BV396" s="42" t="s">
        <v>317</v>
      </c>
      <c r="BW396" s="42"/>
      <c r="BX396" s="42"/>
      <c r="BY396" s="42" t="s">
        <v>353</v>
      </c>
      <c r="BZ396" s="42" t="s">
        <v>353</v>
      </c>
      <c r="CA396" s="42"/>
      <c r="CB396" s="42" t="s">
        <v>353</v>
      </c>
      <c r="CC396" s="42"/>
      <c r="CD396" s="42"/>
      <c r="CE396" s="42"/>
      <c r="CF396" s="42"/>
      <c r="CG396" s="26" t="s">
        <v>1823</v>
      </c>
    </row>
    <row r="397" hidden="1" spans="1:85">
      <c r="A397" s="39">
        <v>1242</v>
      </c>
      <c r="B397" s="42" t="s">
        <v>1826</v>
      </c>
      <c r="C397" s="79" t="s">
        <v>1827</v>
      </c>
      <c r="D397" s="42" t="s">
        <v>1828</v>
      </c>
      <c r="E397" s="43">
        <v>28.55378333</v>
      </c>
      <c r="F397" s="43">
        <v>-14.28028333</v>
      </c>
      <c r="G397" s="42" t="s">
        <v>652</v>
      </c>
      <c r="H397" s="37">
        <v>2</v>
      </c>
      <c r="I397" s="42" t="s">
        <v>652</v>
      </c>
      <c r="J397" s="42" t="s">
        <v>1777</v>
      </c>
      <c r="K397" s="42" t="s">
        <v>317</v>
      </c>
      <c r="L397" s="42" t="s">
        <v>340</v>
      </c>
      <c r="M397" s="42" t="s">
        <v>317</v>
      </c>
      <c r="N397" s="42" t="s">
        <v>318</v>
      </c>
      <c r="O397" s="42" t="s">
        <v>364</v>
      </c>
      <c r="P397" s="42" t="s">
        <v>365</v>
      </c>
      <c r="Q397" s="42" t="s">
        <v>320</v>
      </c>
      <c r="R397" s="42" t="s">
        <v>320</v>
      </c>
      <c r="S397" s="42" t="s">
        <v>321</v>
      </c>
      <c r="T397" s="42" t="s">
        <v>344</v>
      </c>
      <c r="U397" s="42" t="s">
        <v>323</v>
      </c>
      <c r="V397" s="52">
        <v>50</v>
      </c>
      <c r="W397" s="42" t="s">
        <v>366</v>
      </c>
      <c r="X397" s="42" t="s">
        <v>1778</v>
      </c>
      <c r="Y397" s="42" t="s">
        <v>2</v>
      </c>
      <c r="Z397" s="42" t="s">
        <v>2</v>
      </c>
      <c r="AA397" s="42" t="s">
        <v>346</v>
      </c>
      <c r="AB397" s="42" t="s">
        <v>1779</v>
      </c>
      <c r="AC397" s="42" t="s">
        <v>348</v>
      </c>
      <c r="AD397" s="42" t="s">
        <v>1780</v>
      </c>
      <c r="AE397" s="42" t="s">
        <v>561</v>
      </c>
      <c r="AF397" s="42" t="s">
        <v>561</v>
      </c>
      <c r="AG397" s="42">
        <v>16</v>
      </c>
      <c r="AH397" s="42" t="s">
        <v>368</v>
      </c>
      <c r="AI397" s="42" t="s">
        <v>1803</v>
      </c>
      <c r="AJ397" s="42" t="s">
        <v>370</v>
      </c>
      <c r="AK397" s="42">
        <v>0</v>
      </c>
      <c r="AL397" s="42">
        <v>600</v>
      </c>
      <c r="AM397" s="42" t="s">
        <v>371</v>
      </c>
      <c r="AN397" s="42" t="s">
        <v>372</v>
      </c>
      <c r="AO397" s="42">
        <v>250</v>
      </c>
      <c r="AP397" s="42" t="s">
        <v>384</v>
      </c>
      <c r="AQ397" s="42">
        <v>600</v>
      </c>
      <c r="AR397" s="42">
        <v>2</v>
      </c>
      <c r="AS397" s="42">
        <v>600</v>
      </c>
      <c r="AT397" s="42">
        <v>24</v>
      </c>
      <c r="AU397" s="42" t="s">
        <v>1829</v>
      </c>
      <c r="AV397" s="42" t="s">
        <v>1829</v>
      </c>
      <c r="AW397" s="42">
        <v>18000</v>
      </c>
      <c r="AX397" s="42">
        <v>18000</v>
      </c>
      <c r="AY397" s="42">
        <v>2</v>
      </c>
      <c r="AZ397" s="51">
        <v>35</v>
      </c>
      <c r="BA397" s="42"/>
      <c r="BB397" s="42">
        <v>1</v>
      </c>
      <c r="BC397" s="42" t="s">
        <v>346</v>
      </c>
      <c r="BD397" s="49" t="s">
        <v>1826</v>
      </c>
      <c r="BE397" s="49">
        <v>0</v>
      </c>
      <c r="BF397" s="42" t="s">
        <v>340</v>
      </c>
      <c r="BG397" s="42"/>
      <c r="BH397" s="42" t="s">
        <v>1719</v>
      </c>
      <c r="BI397" s="42" t="s">
        <v>357</v>
      </c>
      <c r="BJ397" s="42" t="s">
        <v>358</v>
      </c>
      <c r="BK397" s="57">
        <v>44778</v>
      </c>
      <c r="BL397" s="42" t="s">
        <v>317</v>
      </c>
      <c r="BM397" s="42" t="s">
        <v>317</v>
      </c>
      <c r="BN397" s="42" t="s">
        <v>1784</v>
      </c>
      <c r="BO397" s="42">
        <v>0</v>
      </c>
      <c r="BP397" s="42" t="s">
        <v>359</v>
      </c>
      <c r="BQ397" s="42" t="s">
        <v>359</v>
      </c>
      <c r="BR397" s="42" t="s">
        <v>359</v>
      </c>
      <c r="BS397" s="42"/>
      <c r="BT397" s="42" t="s">
        <v>360</v>
      </c>
      <c r="BU397" s="42" t="s">
        <v>317</v>
      </c>
      <c r="BV397" s="42" t="s">
        <v>317</v>
      </c>
      <c r="BW397" s="42"/>
      <c r="BX397" s="42"/>
      <c r="BY397" s="42" t="s">
        <v>353</v>
      </c>
      <c r="BZ397" s="42" t="s">
        <v>353</v>
      </c>
      <c r="CA397" s="42"/>
      <c r="CB397" s="42" t="s">
        <v>353</v>
      </c>
      <c r="CC397" s="42"/>
      <c r="CD397" s="42"/>
      <c r="CE397" s="42"/>
      <c r="CF397" s="42"/>
      <c r="CG397" s="26" t="s">
        <v>1827</v>
      </c>
    </row>
    <row r="398" hidden="1" spans="1:85">
      <c r="A398" s="34">
        <v>715</v>
      </c>
      <c r="B398" s="42" t="s">
        <v>1830</v>
      </c>
      <c r="C398" s="79" t="s">
        <v>1831</v>
      </c>
      <c r="D398" s="42" t="s">
        <v>1832</v>
      </c>
      <c r="E398" s="43">
        <v>28.64989</v>
      </c>
      <c r="F398" s="43">
        <v>-14.44294</v>
      </c>
      <c r="G398" s="42" t="s">
        <v>652</v>
      </c>
      <c r="H398" s="37">
        <v>2.5</v>
      </c>
      <c r="I398" s="42" t="s">
        <v>652</v>
      </c>
      <c r="J398" s="42" t="s">
        <v>1777</v>
      </c>
      <c r="K398" s="42" t="s">
        <v>317</v>
      </c>
      <c r="L398" s="42" t="s">
        <v>317</v>
      </c>
      <c r="M398" s="42" t="s">
        <v>317</v>
      </c>
      <c r="N398" s="42" t="s">
        <v>402</v>
      </c>
      <c r="O398" s="42" t="s">
        <v>554</v>
      </c>
      <c r="P398" s="42" t="s">
        <v>365</v>
      </c>
      <c r="Q398" s="42" t="s">
        <v>320</v>
      </c>
      <c r="R398" s="42" t="s">
        <v>320</v>
      </c>
      <c r="S398" s="42" t="s">
        <v>321</v>
      </c>
      <c r="T398" s="42" t="s">
        <v>344</v>
      </c>
      <c r="U398" s="42" t="s">
        <v>323</v>
      </c>
      <c r="V398" s="52">
        <v>48</v>
      </c>
      <c r="W398" s="42" t="s">
        <v>366</v>
      </c>
      <c r="X398" s="42" t="s">
        <v>1778</v>
      </c>
      <c r="Y398" s="42" t="s">
        <v>2</v>
      </c>
      <c r="Z398" s="42" t="s">
        <v>2</v>
      </c>
      <c r="AA398" s="42" t="s">
        <v>346</v>
      </c>
      <c r="AB398" s="42" t="s">
        <v>1779</v>
      </c>
      <c r="AC398" s="42" t="s">
        <v>348</v>
      </c>
      <c r="AD398" s="42" t="s">
        <v>1780</v>
      </c>
      <c r="AE398" s="42" t="s">
        <v>561</v>
      </c>
      <c r="AF398" s="42" t="s">
        <v>561</v>
      </c>
      <c r="AG398" s="42">
        <v>20</v>
      </c>
      <c r="AH398" s="42" t="s">
        <v>350</v>
      </c>
      <c r="AI398" s="42">
        <v>0</v>
      </c>
      <c r="AJ398" s="42" t="s">
        <v>370</v>
      </c>
      <c r="AK398" s="42">
        <v>0</v>
      </c>
      <c r="AL398" s="42">
        <v>1000</v>
      </c>
      <c r="AM398" s="42" t="s">
        <v>371</v>
      </c>
      <c r="AN398" s="42" t="s">
        <v>372</v>
      </c>
      <c r="AO398" s="42">
        <v>250</v>
      </c>
      <c r="AP398" s="42" t="s">
        <v>524</v>
      </c>
      <c r="AQ398" s="42">
        <v>600</v>
      </c>
      <c r="AR398" s="42">
        <v>2</v>
      </c>
      <c r="AS398" s="42">
        <v>600</v>
      </c>
      <c r="AT398" s="42">
        <v>24</v>
      </c>
      <c r="AU398" s="42" t="s">
        <v>385</v>
      </c>
      <c r="AV398" s="42" t="s">
        <v>385</v>
      </c>
      <c r="AW398" s="42">
        <v>18000</v>
      </c>
      <c r="AX398" s="42">
        <v>18000</v>
      </c>
      <c r="AY398" s="42">
        <v>2</v>
      </c>
      <c r="AZ398" s="51">
        <v>21</v>
      </c>
      <c r="BA398" s="42"/>
      <c r="BB398" s="42">
        <v>1</v>
      </c>
      <c r="BC398" s="42" t="s">
        <v>346</v>
      </c>
      <c r="BD398" s="49" t="s">
        <v>1830</v>
      </c>
      <c r="BE398" s="49">
        <v>0</v>
      </c>
      <c r="BF398" s="42" t="s">
        <v>340</v>
      </c>
      <c r="BG398" s="42"/>
      <c r="BH398" s="42" t="s">
        <v>1719</v>
      </c>
      <c r="BI398" s="42" t="s">
        <v>357</v>
      </c>
      <c r="BJ398" s="42" t="s">
        <v>358</v>
      </c>
      <c r="BK398" s="57">
        <v>44778</v>
      </c>
      <c r="BL398" s="42" t="s">
        <v>340</v>
      </c>
      <c r="BM398" s="42" t="s">
        <v>340</v>
      </c>
      <c r="BN398" s="42" t="s">
        <v>1784</v>
      </c>
      <c r="BO398" s="42">
        <v>0</v>
      </c>
      <c r="BP398" s="42" t="s">
        <v>359</v>
      </c>
      <c r="BQ398" s="42" t="s">
        <v>359</v>
      </c>
      <c r="BR398" s="42" t="s">
        <v>508</v>
      </c>
      <c r="BS398" s="42"/>
      <c r="BT398" s="42" t="s">
        <v>360</v>
      </c>
      <c r="BU398" s="42" t="s">
        <v>317</v>
      </c>
      <c r="BV398" s="42" t="s">
        <v>317</v>
      </c>
      <c r="BW398" s="42"/>
      <c r="BX398" s="42"/>
      <c r="BY398" s="42" t="s">
        <v>353</v>
      </c>
      <c r="BZ398" s="42" t="s">
        <v>353</v>
      </c>
      <c r="CA398" s="42"/>
      <c r="CB398" s="42" t="s">
        <v>353</v>
      </c>
      <c r="CC398" s="42"/>
      <c r="CD398" s="42"/>
      <c r="CE398" s="42"/>
      <c r="CF398" s="42"/>
      <c r="CG398" s="26" t="s">
        <v>1831</v>
      </c>
    </row>
    <row r="399" hidden="1" spans="1:85">
      <c r="A399" s="39">
        <v>1218</v>
      </c>
      <c r="B399" s="42" t="s">
        <v>1833</v>
      </c>
      <c r="C399" s="79" t="s">
        <v>1834</v>
      </c>
      <c r="D399" s="42" t="s">
        <v>1835</v>
      </c>
      <c r="E399" s="43">
        <v>28.66492</v>
      </c>
      <c r="F399" s="43">
        <v>-14.29363</v>
      </c>
      <c r="G399" s="42" t="s">
        <v>652</v>
      </c>
      <c r="H399" s="37">
        <v>1.8</v>
      </c>
      <c r="I399" s="42" t="s">
        <v>652</v>
      </c>
      <c r="J399" s="42" t="s">
        <v>1777</v>
      </c>
      <c r="K399" s="42" t="s">
        <v>317</v>
      </c>
      <c r="L399" s="42" t="s">
        <v>317</v>
      </c>
      <c r="M399" s="42" t="s">
        <v>317</v>
      </c>
      <c r="N399" s="42" t="s">
        <v>402</v>
      </c>
      <c r="O399" s="42" t="s">
        <v>554</v>
      </c>
      <c r="P399" s="42" t="s">
        <v>365</v>
      </c>
      <c r="Q399" s="42" t="s">
        <v>320</v>
      </c>
      <c r="R399" s="42" t="s">
        <v>320</v>
      </c>
      <c r="S399" s="42" t="s">
        <v>321</v>
      </c>
      <c r="T399" s="42" t="s">
        <v>344</v>
      </c>
      <c r="U399" s="42" t="s">
        <v>323</v>
      </c>
      <c r="V399" s="52">
        <v>48</v>
      </c>
      <c r="W399" s="42" t="s">
        <v>366</v>
      </c>
      <c r="X399" s="42" t="s">
        <v>1778</v>
      </c>
      <c r="Y399" s="42" t="s">
        <v>2</v>
      </c>
      <c r="Z399" s="42" t="s">
        <v>2</v>
      </c>
      <c r="AA399" s="42" t="s">
        <v>346</v>
      </c>
      <c r="AB399" s="42" t="s">
        <v>1779</v>
      </c>
      <c r="AC399" s="42" t="s">
        <v>348</v>
      </c>
      <c r="AD399" s="42" t="s">
        <v>1780</v>
      </c>
      <c r="AE399" s="42" t="s">
        <v>561</v>
      </c>
      <c r="AF399" s="42" t="s">
        <v>561</v>
      </c>
      <c r="AG399" s="42">
        <v>15</v>
      </c>
      <c r="AH399" s="42" t="s">
        <v>368</v>
      </c>
      <c r="AI399" s="42" t="s">
        <v>1836</v>
      </c>
      <c r="AJ399" s="42" t="s">
        <v>351</v>
      </c>
      <c r="AK399" s="42">
        <v>0</v>
      </c>
      <c r="AL399" s="42">
        <v>600</v>
      </c>
      <c r="AM399" s="42" t="s">
        <v>371</v>
      </c>
      <c r="AN399" s="42" t="s">
        <v>372</v>
      </c>
      <c r="AO399" s="42">
        <v>250</v>
      </c>
      <c r="AP399" s="42" t="s">
        <v>384</v>
      </c>
      <c r="AQ399" s="42">
        <v>600</v>
      </c>
      <c r="AR399" s="42">
        <v>2</v>
      </c>
      <c r="AS399" s="42">
        <v>600</v>
      </c>
      <c r="AT399" s="42">
        <v>24</v>
      </c>
      <c r="AU399" s="42" t="s">
        <v>385</v>
      </c>
      <c r="AV399" s="42" t="s">
        <v>385</v>
      </c>
      <c r="AW399" s="42">
        <v>18000</v>
      </c>
      <c r="AX399" s="42">
        <v>18000</v>
      </c>
      <c r="AY399" s="42">
        <v>2</v>
      </c>
      <c r="AZ399" s="51">
        <v>25</v>
      </c>
      <c r="BA399" s="42"/>
      <c r="BB399" s="42">
        <v>1</v>
      </c>
      <c r="BC399" s="42" t="s">
        <v>346</v>
      </c>
      <c r="BD399" s="49" t="s">
        <v>1833</v>
      </c>
      <c r="BE399" s="49">
        <v>0</v>
      </c>
      <c r="BF399" s="42" t="s">
        <v>340</v>
      </c>
      <c r="BG399" s="42"/>
      <c r="BH399" s="42" t="s">
        <v>1719</v>
      </c>
      <c r="BI399" s="42" t="s">
        <v>357</v>
      </c>
      <c r="BJ399" s="42" t="s">
        <v>358</v>
      </c>
      <c r="BK399" s="57">
        <v>44778</v>
      </c>
      <c r="BL399" s="42" t="s">
        <v>317</v>
      </c>
      <c r="BM399" s="42" t="s">
        <v>317</v>
      </c>
      <c r="BN399" s="42" t="s">
        <v>1784</v>
      </c>
      <c r="BO399" s="42">
        <v>0</v>
      </c>
      <c r="BP399" s="42" t="s">
        <v>359</v>
      </c>
      <c r="BQ399" s="42" t="s">
        <v>359</v>
      </c>
      <c r="BR399" s="42" t="s">
        <v>359</v>
      </c>
      <c r="BS399" s="42"/>
      <c r="BT399" s="42" t="s">
        <v>360</v>
      </c>
      <c r="BU399" s="42" t="s">
        <v>317</v>
      </c>
      <c r="BV399" s="42" t="s">
        <v>317</v>
      </c>
      <c r="BW399" s="42"/>
      <c r="BX399" s="42"/>
      <c r="BY399" s="42" t="s">
        <v>353</v>
      </c>
      <c r="BZ399" s="42" t="s">
        <v>353</v>
      </c>
      <c r="CA399" s="42"/>
      <c r="CB399" s="42" t="s">
        <v>353</v>
      </c>
      <c r="CC399" s="42"/>
      <c r="CD399" s="42"/>
      <c r="CE399" s="42"/>
      <c r="CF399" s="42"/>
      <c r="CG399" s="26" t="s">
        <v>1834</v>
      </c>
    </row>
    <row r="400" hidden="1" spans="1:85">
      <c r="A400" s="34">
        <v>1179</v>
      </c>
      <c r="B400" s="42" t="s">
        <v>1837</v>
      </c>
      <c r="C400" s="79" t="s">
        <v>1838</v>
      </c>
      <c r="D400" s="42" t="s">
        <v>1839</v>
      </c>
      <c r="E400" s="43">
        <v>28.21367</v>
      </c>
      <c r="F400" s="43">
        <v>-14.21097</v>
      </c>
      <c r="G400" s="42" t="s">
        <v>652</v>
      </c>
      <c r="H400" s="37">
        <v>2</v>
      </c>
      <c r="I400" s="42" t="s">
        <v>652</v>
      </c>
      <c r="J400" s="42" t="s">
        <v>1777</v>
      </c>
      <c r="K400" s="42" t="s">
        <v>317</v>
      </c>
      <c r="L400" s="42" t="s">
        <v>317</v>
      </c>
      <c r="M400" s="42" t="s">
        <v>317</v>
      </c>
      <c r="N400" s="42" t="s">
        <v>318</v>
      </c>
      <c r="O400" s="42" t="s">
        <v>554</v>
      </c>
      <c r="P400" s="42" t="s">
        <v>365</v>
      </c>
      <c r="Q400" s="42" t="s">
        <v>320</v>
      </c>
      <c r="R400" s="42" t="s">
        <v>320</v>
      </c>
      <c r="S400" s="42" t="s">
        <v>321</v>
      </c>
      <c r="T400" s="42" t="s">
        <v>344</v>
      </c>
      <c r="U400" s="42" t="s">
        <v>323</v>
      </c>
      <c r="V400" s="52">
        <v>66</v>
      </c>
      <c r="W400" s="42" t="s">
        <v>325</v>
      </c>
      <c r="X400" s="42" t="s">
        <v>1778</v>
      </c>
      <c r="Y400" s="42" t="s">
        <v>2</v>
      </c>
      <c r="Z400" s="42" t="s">
        <v>2</v>
      </c>
      <c r="AA400" s="42" t="s">
        <v>346</v>
      </c>
      <c r="AB400" s="42" t="s">
        <v>1779</v>
      </c>
      <c r="AC400" s="42" t="s">
        <v>348</v>
      </c>
      <c r="AD400" s="42" t="s">
        <v>1780</v>
      </c>
      <c r="AE400" s="42" t="s">
        <v>561</v>
      </c>
      <c r="AF400" s="42" t="s">
        <v>561</v>
      </c>
      <c r="AG400" s="42">
        <v>16</v>
      </c>
      <c r="AH400" s="42" t="s">
        <v>368</v>
      </c>
      <c r="AI400" s="42" t="s">
        <v>1836</v>
      </c>
      <c r="AJ400" s="42" t="s">
        <v>370</v>
      </c>
      <c r="AK400" s="42">
        <v>0</v>
      </c>
      <c r="AL400" s="42">
        <v>600</v>
      </c>
      <c r="AM400" s="42" t="s">
        <v>371</v>
      </c>
      <c r="AN400" s="42" t="s">
        <v>372</v>
      </c>
      <c r="AO400" s="42">
        <v>250</v>
      </c>
      <c r="AP400" s="42" t="s">
        <v>384</v>
      </c>
      <c r="AQ400" s="42">
        <v>1200</v>
      </c>
      <c r="AR400" s="42">
        <v>2</v>
      </c>
      <c r="AS400" s="42">
        <v>600</v>
      </c>
      <c r="AT400" s="42">
        <v>48</v>
      </c>
      <c r="AU400" s="42" t="s">
        <v>327</v>
      </c>
      <c r="AV400" s="42" t="s">
        <v>327</v>
      </c>
      <c r="AW400" s="42" t="s">
        <v>327</v>
      </c>
      <c r="AX400" s="42">
        <v>0</v>
      </c>
      <c r="AY400" s="42" t="s">
        <v>327</v>
      </c>
      <c r="AZ400" s="51">
        <v>60</v>
      </c>
      <c r="BA400" s="42"/>
      <c r="BB400" s="42">
        <v>2</v>
      </c>
      <c r="BC400" s="42" t="s">
        <v>375</v>
      </c>
      <c r="BD400" s="49" t="s">
        <v>1837</v>
      </c>
      <c r="BE400" s="49" t="s">
        <v>1840</v>
      </c>
      <c r="BF400" s="42" t="s">
        <v>340</v>
      </c>
      <c r="BG400" s="42"/>
      <c r="BH400" s="42" t="s">
        <v>1719</v>
      </c>
      <c r="BI400" s="42" t="s">
        <v>357</v>
      </c>
      <c r="BJ400" s="42" t="s">
        <v>358</v>
      </c>
      <c r="BK400" s="57">
        <v>44778</v>
      </c>
      <c r="BL400" s="42" t="s">
        <v>317</v>
      </c>
      <c r="BM400" s="42" t="s">
        <v>317</v>
      </c>
      <c r="BN400" s="42" t="s">
        <v>1784</v>
      </c>
      <c r="BO400" s="42">
        <v>0</v>
      </c>
      <c r="BP400" s="42" t="s">
        <v>359</v>
      </c>
      <c r="BQ400" s="42" t="s">
        <v>359</v>
      </c>
      <c r="BR400" s="42" t="s">
        <v>359</v>
      </c>
      <c r="BS400" s="42"/>
      <c r="BT400" s="42" t="s">
        <v>360</v>
      </c>
      <c r="BU400" s="42" t="s">
        <v>317</v>
      </c>
      <c r="BV400" s="42" t="s">
        <v>317</v>
      </c>
      <c r="BW400" s="42"/>
      <c r="BX400" s="42"/>
      <c r="BY400" s="42" t="s">
        <v>353</v>
      </c>
      <c r="BZ400" s="42" t="s">
        <v>353</v>
      </c>
      <c r="CA400" s="42"/>
      <c r="CB400" s="42" t="s">
        <v>353</v>
      </c>
      <c r="CC400" s="42"/>
      <c r="CD400" s="42"/>
      <c r="CE400" s="42"/>
      <c r="CF400" s="42"/>
      <c r="CG400" s="26" t="s">
        <v>1838</v>
      </c>
    </row>
    <row r="401" hidden="1" spans="1:85">
      <c r="A401" s="39">
        <v>1224</v>
      </c>
      <c r="B401" s="42" t="s">
        <v>1841</v>
      </c>
      <c r="C401" s="79" t="s">
        <v>1842</v>
      </c>
      <c r="D401" s="42" t="s">
        <v>1843</v>
      </c>
      <c r="E401" s="43">
        <v>28.21861667</v>
      </c>
      <c r="F401" s="43">
        <v>-14.64745</v>
      </c>
      <c r="G401" s="42" t="s">
        <v>652</v>
      </c>
      <c r="H401" s="37">
        <v>2.5</v>
      </c>
      <c r="I401" s="42" t="s">
        <v>652</v>
      </c>
      <c r="J401" s="42" t="s">
        <v>1844</v>
      </c>
      <c r="K401" s="42" t="s">
        <v>317</v>
      </c>
      <c r="L401" s="42" t="s">
        <v>340</v>
      </c>
      <c r="M401" s="42" t="s">
        <v>317</v>
      </c>
      <c r="N401" s="42" t="s">
        <v>318</v>
      </c>
      <c r="O401" s="42" t="s">
        <v>364</v>
      </c>
      <c r="P401" s="42" t="s">
        <v>343</v>
      </c>
      <c r="Q401" s="42" t="s">
        <v>381</v>
      </c>
      <c r="R401" s="42" t="s">
        <v>516</v>
      </c>
      <c r="S401" s="42" t="s">
        <v>321</v>
      </c>
      <c r="T401" s="42" t="s">
        <v>344</v>
      </c>
      <c r="U401" s="42" t="s">
        <v>323</v>
      </c>
      <c r="V401" s="52">
        <v>36</v>
      </c>
      <c r="W401" s="42" t="s">
        <v>366</v>
      </c>
      <c r="X401" s="42" t="s">
        <v>1778</v>
      </c>
      <c r="Y401" s="42" t="s">
        <v>2</v>
      </c>
      <c r="Z401" s="42" t="s">
        <v>2</v>
      </c>
      <c r="AA401" s="42" t="s">
        <v>346</v>
      </c>
      <c r="AB401" s="42" t="s">
        <v>1779</v>
      </c>
      <c r="AC401" s="42" t="s">
        <v>348</v>
      </c>
      <c r="AD401" s="42" t="s">
        <v>1780</v>
      </c>
      <c r="AE401" s="42" t="s">
        <v>348</v>
      </c>
      <c r="AF401" s="42" t="s">
        <v>348</v>
      </c>
      <c r="AG401" s="42">
        <v>30</v>
      </c>
      <c r="AH401" s="42" t="s">
        <v>350</v>
      </c>
      <c r="AI401" s="42">
        <v>0</v>
      </c>
      <c r="AJ401" s="42" t="s">
        <v>351</v>
      </c>
      <c r="AK401" s="42">
        <v>0</v>
      </c>
      <c r="AL401" s="42">
        <v>600</v>
      </c>
      <c r="AM401" s="42" t="s">
        <v>371</v>
      </c>
      <c r="AN401" s="42" t="s">
        <v>372</v>
      </c>
      <c r="AO401" s="42">
        <v>250</v>
      </c>
      <c r="AP401" s="42" t="s">
        <v>384</v>
      </c>
      <c r="AQ401" s="42">
        <v>1200</v>
      </c>
      <c r="AR401" s="42">
        <v>2</v>
      </c>
      <c r="AS401" s="42">
        <v>600</v>
      </c>
      <c r="AT401" s="42">
        <v>48</v>
      </c>
      <c r="AU401" s="42" t="s">
        <v>385</v>
      </c>
      <c r="AV401" s="42" t="s">
        <v>385</v>
      </c>
      <c r="AW401" s="42">
        <v>18000</v>
      </c>
      <c r="AX401" s="42">
        <v>18000</v>
      </c>
      <c r="AY401" s="42">
        <v>2</v>
      </c>
      <c r="AZ401" s="51">
        <v>60</v>
      </c>
      <c r="BA401" s="42"/>
      <c r="BB401" s="42">
        <v>1</v>
      </c>
      <c r="BC401" s="42" t="s">
        <v>346</v>
      </c>
      <c r="BD401" s="49" t="s">
        <v>1841</v>
      </c>
      <c r="BE401" s="49">
        <v>0</v>
      </c>
      <c r="BF401" s="42" t="s">
        <v>340</v>
      </c>
      <c r="BG401" s="42"/>
      <c r="BH401" s="42" t="s">
        <v>1719</v>
      </c>
      <c r="BI401" s="42" t="s">
        <v>357</v>
      </c>
      <c r="BJ401" s="42" t="s">
        <v>358</v>
      </c>
      <c r="BK401" s="57">
        <v>44778</v>
      </c>
      <c r="BL401" s="42" t="s">
        <v>317</v>
      </c>
      <c r="BM401" s="42" t="s">
        <v>317</v>
      </c>
      <c r="BN401" s="42" t="s">
        <v>1784</v>
      </c>
      <c r="BO401" s="42">
        <v>0</v>
      </c>
      <c r="BP401" s="42" t="s">
        <v>359</v>
      </c>
      <c r="BQ401" s="42" t="s">
        <v>359</v>
      </c>
      <c r="BR401" s="42" t="s">
        <v>359</v>
      </c>
      <c r="BS401" s="42"/>
      <c r="BT401" s="42" t="s">
        <v>1845</v>
      </c>
      <c r="BU401" s="42" t="s">
        <v>317</v>
      </c>
      <c r="BV401" s="42" t="s">
        <v>317</v>
      </c>
      <c r="BW401" s="42"/>
      <c r="BX401" s="42"/>
      <c r="BY401" s="42" t="s">
        <v>353</v>
      </c>
      <c r="BZ401" s="42" t="s">
        <v>353</v>
      </c>
      <c r="CA401" s="42"/>
      <c r="CB401" s="42" t="s">
        <v>353</v>
      </c>
      <c r="CC401" s="42"/>
      <c r="CD401" s="42"/>
      <c r="CE401" s="42"/>
      <c r="CF401" s="42"/>
      <c r="CG401" s="26" t="s">
        <v>1842</v>
      </c>
    </row>
    <row r="402" hidden="1" spans="1:85">
      <c r="A402" s="39">
        <v>392</v>
      </c>
      <c r="B402" s="42" t="s">
        <v>1846</v>
      </c>
      <c r="C402" s="46" t="s">
        <v>1847</v>
      </c>
      <c r="D402" s="42" t="s">
        <v>1848</v>
      </c>
      <c r="E402" s="43">
        <v>28.61167</v>
      </c>
      <c r="F402" s="43">
        <v>-14.12694</v>
      </c>
      <c r="G402" s="42" t="s">
        <v>652</v>
      </c>
      <c r="H402" s="37">
        <v>1.8</v>
      </c>
      <c r="I402" s="42" t="s">
        <v>652</v>
      </c>
      <c r="J402" s="42" t="s">
        <v>653</v>
      </c>
      <c r="K402" s="42" t="s">
        <v>317</v>
      </c>
      <c r="L402" s="42" t="s">
        <v>340</v>
      </c>
      <c r="M402" s="42" t="s">
        <v>317</v>
      </c>
      <c r="N402" s="42" t="s">
        <v>318</v>
      </c>
      <c r="O402" s="42" t="s">
        <v>364</v>
      </c>
      <c r="P402" s="42" t="s">
        <v>365</v>
      </c>
      <c r="Q402" s="42" t="s">
        <v>390</v>
      </c>
      <c r="R402" s="42" t="s">
        <v>320</v>
      </c>
      <c r="S402" s="42" t="s">
        <v>321</v>
      </c>
      <c r="T402" s="42" t="s">
        <v>344</v>
      </c>
      <c r="U402" s="42" t="s">
        <v>323</v>
      </c>
      <c r="V402" s="52">
        <v>54</v>
      </c>
      <c r="W402" s="42" t="s">
        <v>366</v>
      </c>
      <c r="X402" s="42" t="s">
        <v>1778</v>
      </c>
      <c r="Y402" s="42" t="s">
        <v>2</v>
      </c>
      <c r="Z402" s="42" t="s">
        <v>2</v>
      </c>
      <c r="AA402" s="42" t="s">
        <v>346</v>
      </c>
      <c r="AB402" s="42" t="s">
        <v>1779</v>
      </c>
      <c r="AC402" s="42" t="s">
        <v>348</v>
      </c>
      <c r="AD402" s="42" t="s">
        <v>1780</v>
      </c>
      <c r="AE402" s="42" t="s">
        <v>561</v>
      </c>
      <c r="AF402" s="42" t="s">
        <v>561</v>
      </c>
      <c r="AG402" s="42">
        <v>15</v>
      </c>
      <c r="AH402" s="42" t="s">
        <v>368</v>
      </c>
      <c r="AI402" s="42" t="s">
        <v>1836</v>
      </c>
      <c r="AJ402" s="42" t="s">
        <v>370</v>
      </c>
      <c r="AK402" s="42">
        <v>0</v>
      </c>
      <c r="AL402" s="42">
        <v>600</v>
      </c>
      <c r="AM402" s="42" t="s">
        <v>371</v>
      </c>
      <c r="AN402" s="42" t="s">
        <v>372</v>
      </c>
      <c r="AO402" s="42">
        <v>250</v>
      </c>
      <c r="AP402" s="42" t="s">
        <v>439</v>
      </c>
      <c r="AQ402" s="42">
        <v>600</v>
      </c>
      <c r="AR402" s="42">
        <v>2</v>
      </c>
      <c r="AS402" s="42">
        <v>600</v>
      </c>
      <c r="AT402" s="42">
        <v>24</v>
      </c>
      <c r="AU402" s="42" t="s">
        <v>1849</v>
      </c>
      <c r="AV402" s="42" t="s">
        <v>1849</v>
      </c>
      <c r="AW402" s="42">
        <v>18000</v>
      </c>
      <c r="AX402" s="42">
        <v>18000</v>
      </c>
      <c r="AY402" s="42">
        <v>2</v>
      </c>
      <c r="AZ402" s="51">
        <v>72</v>
      </c>
      <c r="BA402" s="42"/>
      <c r="BB402" s="42">
        <v>2</v>
      </c>
      <c r="BC402" s="42" t="s">
        <v>375</v>
      </c>
      <c r="BD402" s="49" t="s">
        <v>1846</v>
      </c>
      <c r="BE402" s="49" t="s">
        <v>1850</v>
      </c>
      <c r="BF402" s="42" t="s">
        <v>340</v>
      </c>
      <c r="BG402" s="42"/>
      <c r="BH402" s="42" t="s">
        <v>1825</v>
      </c>
      <c r="BI402" s="42" t="s">
        <v>357</v>
      </c>
      <c r="BJ402" s="42" t="s">
        <v>358</v>
      </c>
      <c r="BK402" s="57">
        <v>44778</v>
      </c>
      <c r="BL402" s="42" t="s">
        <v>317</v>
      </c>
      <c r="BM402" s="42" t="s">
        <v>317</v>
      </c>
      <c r="BN402" s="42" t="s">
        <v>1784</v>
      </c>
      <c r="BO402" s="42">
        <v>0</v>
      </c>
      <c r="BP402" s="42" t="s">
        <v>359</v>
      </c>
      <c r="BQ402" s="42" t="s">
        <v>359</v>
      </c>
      <c r="BR402" s="42" t="s">
        <v>359</v>
      </c>
      <c r="BS402" s="42"/>
      <c r="BT402" s="42" t="s">
        <v>360</v>
      </c>
      <c r="BU402" s="42" t="s">
        <v>317</v>
      </c>
      <c r="BV402" s="42" t="s">
        <v>317</v>
      </c>
      <c r="BW402" s="42"/>
      <c r="BX402" s="42"/>
      <c r="BY402" s="42" t="s">
        <v>353</v>
      </c>
      <c r="BZ402" s="42" t="s">
        <v>353</v>
      </c>
      <c r="CA402" s="42"/>
      <c r="CB402" s="42" t="s">
        <v>353</v>
      </c>
      <c r="CC402" s="42"/>
      <c r="CD402" s="42"/>
      <c r="CE402" s="42"/>
      <c r="CF402" s="42"/>
      <c r="CG402" s="26" t="s">
        <v>1847</v>
      </c>
    </row>
    <row r="403" hidden="1" spans="1:85">
      <c r="A403" s="39">
        <v>168</v>
      </c>
      <c r="B403" s="42" t="s">
        <v>1851</v>
      </c>
      <c r="C403" s="79" t="s">
        <v>1852</v>
      </c>
      <c r="D403" s="42" t="s">
        <v>1853</v>
      </c>
      <c r="E403" s="43">
        <v>28.33442</v>
      </c>
      <c r="F403" s="43">
        <v>-14.76678</v>
      </c>
      <c r="G403" s="42" t="s">
        <v>652</v>
      </c>
      <c r="H403" s="37">
        <v>1.8</v>
      </c>
      <c r="I403" s="42" t="s">
        <v>652</v>
      </c>
      <c r="J403" s="42" t="s">
        <v>1777</v>
      </c>
      <c r="K403" s="42" t="s">
        <v>317</v>
      </c>
      <c r="L403" s="42" t="s">
        <v>317</v>
      </c>
      <c r="M403" s="42" t="s">
        <v>317</v>
      </c>
      <c r="N403" s="42" t="s">
        <v>318</v>
      </c>
      <c r="O403" s="42" t="s">
        <v>364</v>
      </c>
      <c r="P403" s="42" t="s">
        <v>365</v>
      </c>
      <c r="Q403" s="42" t="s">
        <v>320</v>
      </c>
      <c r="R403" s="42" t="s">
        <v>320</v>
      </c>
      <c r="S403" s="42" t="s">
        <v>321</v>
      </c>
      <c r="T403" s="42" t="s">
        <v>344</v>
      </c>
      <c r="U403" s="42" t="s">
        <v>323</v>
      </c>
      <c r="V403" s="52">
        <v>70</v>
      </c>
      <c r="W403" s="42" t="s">
        <v>366</v>
      </c>
      <c r="X403" s="42" t="s">
        <v>1778</v>
      </c>
      <c r="Y403" s="42" t="s">
        <v>2</v>
      </c>
      <c r="Z403" s="42" t="s">
        <v>2</v>
      </c>
      <c r="AA403" s="42" t="s">
        <v>346</v>
      </c>
      <c r="AB403" s="42" t="s">
        <v>1779</v>
      </c>
      <c r="AC403" s="42" t="s">
        <v>348</v>
      </c>
      <c r="AD403" s="42" t="s">
        <v>1780</v>
      </c>
      <c r="AE403" s="42" t="s">
        <v>561</v>
      </c>
      <c r="AF403" s="42" t="s">
        <v>561</v>
      </c>
      <c r="AG403" s="42">
        <v>15</v>
      </c>
      <c r="AH403" s="42" t="s">
        <v>368</v>
      </c>
      <c r="AI403" s="42" t="s">
        <v>1836</v>
      </c>
      <c r="AJ403" s="42" t="s">
        <v>370</v>
      </c>
      <c r="AK403" s="42">
        <v>0</v>
      </c>
      <c r="AL403" s="42">
        <v>600</v>
      </c>
      <c r="AM403" s="42" t="s">
        <v>371</v>
      </c>
      <c r="AN403" s="42" t="s">
        <v>372</v>
      </c>
      <c r="AO403" s="42">
        <v>250</v>
      </c>
      <c r="AP403" s="42" t="s">
        <v>439</v>
      </c>
      <c r="AQ403" s="42">
        <v>600</v>
      </c>
      <c r="AR403" s="42">
        <v>2</v>
      </c>
      <c r="AS403" s="42">
        <v>600</v>
      </c>
      <c r="AT403" s="42">
        <v>24</v>
      </c>
      <c r="AU403" s="42" t="s">
        <v>385</v>
      </c>
      <c r="AV403" s="42" t="s">
        <v>385</v>
      </c>
      <c r="AW403" s="42">
        <v>18000</v>
      </c>
      <c r="AX403" s="42">
        <v>18000</v>
      </c>
      <c r="AY403" s="42">
        <v>2</v>
      </c>
      <c r="AZ403" s="51">
        <v>48</v>
      </c>
      <c r="BA403" s="42"/>
      <c r="BB403" s="42">
        <v>1</v>
      </c>
      <c r="BC403" s="42" t="s">
        <v>346</v>
      </c>
      <c r="BD403" s="49" t="s">
        <v>1851</v>
      </c>
      <c r="BE403" s="49">
        <v>0</v>
      </c>
      <c r="BF403" s="42" t="s">
        <v>340</v>
      </c>
      <c r="BG403" s="42"/>
      <c r="BH403" s="42" t="s">
        <v>1719</v>
      </c>
      <c r="BI403" s="42" t="s">
        <v>357</v>
      </c>
      <c r="BJ403" s="42" t="s">
        <v>358</v>
      </c>
      <c r="BK403" s="57">
        <v>44778</v>
      </c>
      <c r="BL403" s="42" t="s">
        <v>317</v>
      </c>
      <c r="BM403" s="42" t="s">
        <v>317</v>
      </c>
      <c r="BN403" s="42" t="s">
        <v>1784</v>
      </c>
      <c r="BO403" s="42">
        <v>0</v>
      </c>
      <c r="BP403" s="42" t="s">
        <v>359</v>
      </c>
      <c r="BQ403" s="42" t="s">
        <v>359</v>
      </c>
      <c r="BR403" s="42" t="s">
        <v>359</v>
      </c>
      <c r="BS403" s="42"/>
      <c r="BT403" s="42" t="s">
        <v>360</v>
      </c>
      <c r="BU403" s="42" t="s">
        <v>317</v>
      </c>
      <c r="BV403" s="42" t="s">
        <v>317</v>
      </c>
      <c r="BW403" s="42"/>
      <c r="BX403" s="42"/>
      <c r="BY403" s="42" t="s">
        <v>353</v>
      </c>
      <c r="BZ403" s="42" t="s">
        <v>353</v>
      </c>
      <c r="CA403" s="42"/>
      <c r="CB403" s="42" t="s">
        <v>353</v>
      </c>
      <c r="CC403" s="42"/>
      <c r="CD403" s="42"/>
      <c r="CE403" s="42"/>
      <c r="CF403" s="42"/>
      <c r="CG403" s="26" t="s">
        <v>1852</v>
      </c>
    </row>
    <row r="404" hidden="1" spans="1:85">
      <c r="A404" s="39">
        <v>1216</v>
      </c>
      <c r="B404" s="42" t="s">
        <v>1854</v>
      </c>
      <c r="C404" s="79" t="s">
        <v>1855</v>
      </c>
      <c r="D404" s="42" t="s">
        <v>1856</v>
      </c>
      <c r="E404" s="43">
        <v>28.81194</v>
      </c>
      <c r="F404" s="43">
        <v>-14.26361</v>
      </c>
      <c r="G404" s="42" t="s">
        <v>652</v>
      </c>
      <c r="H404" s="37">
        <v>1.8</v>
      </c>
      <c r="I404" s="42" t="s">
        <v>652</v>
      </c>
      <c r="J404" s="42" t="s">
        <v>1777</v>
      </c>
      <c r="K404" s="42" t="s">
        <v>317</v>
      </c>
      <c r="L404" s="42" t="s">
        <v>317</v>
      </c>
      <c r="M404" s="42" t="s">
        <v>317</v>
      </c>
      <c r="N404" s="42" t="s">
        <v>318</v>
      </c>
      <c r="O404" s="42" t="s">
        <v>364</v>
      </c>
      <c r="P404" s="42" t="s">
        <v>365</v>
      </c>
      <c r="Q404" s="42" t="s">
        <v>320</v>
      </c>
      <c r="R404" s="42" t="s">
        <v>320</v>
      </c>
      <c r="S404" s="42" t="s">
        <v>321</v>
      </c>
      <c r="T404" s="42" t="s">
        <v>344</v>
      </c>
      <c r="U404" s="42" t="s">
        <v>323</v>
      </c>
      <c r="V404" s="52">
        <v>66</v>
      </c>
      <c r="W404" s="42" t="s">
        <v>325</v>
      </c>
      <c r="X404" s="42" t="s">
        <v>1778</v>
      </c>
      <c r="Y404" s="42" t="s">
        <v>2</v>
      </c>
      <c r="Z404" s="42" t="s">
        <v>2</v>
      </c>
      <c r="AA404" s="42" t="s">
        <v>346</v>
      </c>
      <c r="AB404" s="42" t="s">
        <v>1779</v>
      </c>
      <c r="AC404" s="42" t="s">
        <v>348</v>
      </c>
      <c r="AD404" s="42" t="s">
        <v>1780</v>
      </c>
      <c r="AE404" s="42" t="s">
        <v>348</v>
      </c>
      <c r="AF404" s="42" t="s">
        <v>348</v>
      </c>
      <c r="AG404" s="42">
        <v>15</v>
      </c>
      <c r="AH404" s="42" t="s">
        <v>350</v>
      </c>
      <c r="AI404" s="42">
        <v>0</v>
      </c>
      <c r="AJ404" s="42" t="s">
        <v>351</v>
      </c>
      <c r="AK404" s="42">
        <v>0</v>
      </c>
      <c r="AL404" s="42">
        <v>1000</v>
      </c>
      <c r="AM404" s="42" t="s">
        <v>371</v>
      </c>
      <c r="AN404" s="42" t="s">
        <v>372</v>
      </c>
      <c r="AO404" s="42">
        <v>250</v>
      </c>
      <c r="AP404" s="42" t="s">
        <v>333</v>
      </c>
      <c r="AQ404" s="42">
        <v>300</v>
      </c>
      <c r="AR404" s="42">
        <v>48</v>
      </c>
      <c r="AS404" s="42">
        <v>100</v>
      </c>
      <c r="AT404" s="42">
        <f>AQ404/AS404</f>
        <v>3</v>
      </c>
      <c r="AU404" s="42" t="s">
        <v>327</v>
      </c>
      <c r="AV404" s="42" t="s">
        <v>327</v>
      </c>
      <c r="AW404" s="42" t="s">
        <v>327</v>
      </c>
      <c r="AX404" s="42">
        <v>0</v>
      </c>
      <c r="AY404" s="42" t="s">
        <v>327</v>
      </c>
      <c r="AZ404" s="51">
        <v>78.5</v>
      </c>
      <c r="BA404" s="42"/>
      <c r="BB404" s="42">
        <v>2</v>
      </c>
      <c r="BC404" s="42" t="s">
        <v>375</v>
      </c>
      <c r="BD404" s="49" t="s">
        <v>1854</v>
      </c>
      <c r="BE404" s="49" t="s">
        <v>1857</v>
      </c>
      <c r="BF404" s="42" t="s">
        <v>340</v>
      </c>
      <c r="BG404" s="42"/>
      <c r="BH404" s="42" t="s">
        <v>1719</v>
      </c>
      <c r="BI404" s="42" t="s">
        <v>357</v>
      </c>
      <c r="BJ404" s="42" t="s">
        <v>358</v>
      </c>
      <c r="BK404" s="57">
        <v>44778</v>
      </c>
      <c r="BL404" s="42" t="s">
        <v>317</v>
      </c>
      <c r="BM404" s="42" t="s">
        <v>317</v>
      </c>
      <c r="BN404" s="42" t="s">
        <v>1784</v>
      </c>
      <c r="BO404" s="42">
        <v>0</v>
      </c>
      <c r="BP404" s="42" t="s">
        <v>359</v>
      </c>
      <c r="BQ404" s="42" t="s">
        <v>359</v>
      </c>
      <c r="BR404" s="42" t="s">
        <v>359</v>
      </c>
      <c r="BS404" s="42"/>
      <c r="BT404" s="42" t="s">
        <v>356</v>
      </c>
      <c r="BU404" s="42" t="s">
        <v>317</v>
      </c>
      <c r="BV404" s="42" t="s">
        <v>317</v>
      </c>
      <c r="BW404" s="42"/>
      <c r="BX404" s="42"/>
      <c r="BY404" s="42" t="s">
        <v>353</v>
      </c>
      <c r="BZ404" s="42" t="s">
        <v>353</v>
      </c>
      <c r="CA404" s="42"/>
      <c r="CB404" s="42" t="s">
        <v>353</v>
      </c>
      <c r="CC404" s="42"/>
      <c r="CD404" s="42"/>
      <c r="CE404" s="42"/>
      <c r="CF404" s="42"/>
      <c r="CG404" s="26" t="s">
        <v>1855</v>
      </c>
    </row>
    <row r="405" hidden="1" spans="1:85">
      <c r="A405" s="39">
        <v>1244</v>
      </c>
      <c r="B405" s="42" t="s">
        <v>1858</v>
      </c>
      <c r="C405" s="79" t="s">
        <v>1859</v>
      </c>
      <c r="D405" s="42" t="s">
        <v>1860</v>
      </c>
      <c r="E405" s="43">
        <v>28.78192</v>
      </c>
      <c r="F405" s="43">
        <v>-14.69561</v>
      </c>
      <c r="G405" s="42" t="s">
        <v>652</v>
      </c>
      <c r="H405" s="37">
        <v>1.8</v>
      </c>
      <c r="I405" s="42" t="s">
        <v>652</v>
      </c>
      <c r="J405" s="42" t="s">
        <v>1777</v>
      </c>
      <c r="K405" s="42" t="s">
        <v>317</v>
      </c>
      <c r="L405" s="42" t="s">
        <v>317</v>
      </c>
      <c r="M405" s="42" t="s">
        <v>317</v>
      </c>
      <c r="N405" s="42" t="s">
        <v>318</v>
      </c>
      <c r="O405" s="42" t="s">
        <v>364</v>
      </c>
      <c r="P405" s="42" t="s">
        <v>365</v>
      </c>
      <c r="Q405" s="42" t="s">
        <v>320</v>
      </c>
      <c r="R405" s="42" t="s">
        <v>320</v>
      </c>
      <c r="S405" s="42" t="s">
        <v>321</v>
      </c>
      <c r="T405" s="42" t="s">
        <v>344</v>
      </c>
      <c r="U405" s="42" t="s">
        <v>323</v>
      </c>
      <c r="V405" s="52">
        <v>60</v>
      </c>
      <c r="W405" s="42" t="s">
        <v>325</v>
      </c>
      <c r="X405" s="42" t="s">
        <v>1778</v>
      </c>
      <c r="Y405" s="42" t="s">
        <v>2</v>
      </c>
      <c r="Z405" s="42" t="s">
        <v>2</v>
      </c>
      <c r="AA405" s="42" t="s">
        <v>346</v>
      </c>
      <c r="AB405" s="42" t="s">
        <v>1779</v>
      </c>
      <c r="AC405" s="42" t="s">
        <v>348</v>
      </c>
      <c r="AD405" s="42" t="s">
        <v>1780</v>
      </c>
      <c r="AE405" s="42" t="s">
        <v>561</v>
      </c>
      <c r="AF405" s="42" t="s">
        <v>561</v>
      </c>
      <c r="AG405" s="42">
        <v>15</v>
      </c>
      <c r="AH405" s="42" t="s">
        <v>368</v>
      </c>
      <c r="AI405" s="42" t="s">
        <v>1836</v>
      </c>
      <c r="AJ405" s="42" t="s">
        <v>370</v>
      </c>
      <c r="AK405" s="42">
        <v>0</v>
      </c>
      <c r="AL405" s="42">
        <v>600</v>
      </c>
      <c r="AM405" s="42" t="s">
        <v>371</v>
      </c>
      <c r="AN405" s="42" t="s">
        <v>372</v>
      </c>
      <c r="AO405" s="42">
        <v>250</v>
      </c>
      <c r="AP405" s="42" t="s">
        <v>384</v>
      </c>
      <c r="AQ405" s="42">
        <v>600</v>
      </c>
      <c r="AR405" s="42">
        <v>2</v>
      </c>
      <c r="AS405" s="42">
        <v>600</v>
      </c>
      <c r="AT405" s="42">
        <v>24</v>
      </c>
      <c r="AU405" s="42" t="s">
        <v>327</v>
      </c>
      <c r="AV405" s="42" t="s">
        <v>327</v>
      </c>
      <c r="AW405" s="42" t="s">
        <v>327</v>
      </c>
      <c r="AX405" s="42">
        <v>0</v>
      </c>
      <c r="AY405" s="42" t="s">
        <v>327</v>
      </c>
      <c r="AZ405" s="51">
        <v>60</v>
      </c>
      <c r="BA405" s="42"/>
      <c r="BB405" s="42">
        <v>1</v>
      </c>
      <c r="BC405" s="42" t="s">
        <v>346</v>
      </c>
      <c r="BD405" s="49" t="s">
        <v>1858</v>
      </c>
      <c r="BE405" s="49">
        <v>0</v>
      </c>
      <c r="BF405" s="42" t="s">
        <v>340</v>
      </c>
      <c r="BG405" s="42"/>
      <c r="BH405" s="42" t="s">
        <v>1719</v>
      </c>
      <c r="BI405" s="42" t="s">
        <v>357</v>
      </c>
      <c r="BJ405" s="42" t="s">
        <v>358</v>
      </c>
      <c r="BK405" s="57">
        <v>44778</v>
      </c>
      <c r="BL405" s="42" t="s">
        <v>317</v>
      </c>
      <c r="BM405" s="42" t="s">
        <v>317</v>
      </c>
      <c r="BN405" s="42" t="s">
        <v>1784</v>
      </c>
      <c r="BO405" s="42">
        <v>0</v>
      </c>
      <c r="BP405" s="42" t="s">
        <v>359</v>
      </c>
      <c r="BQ405" s="42" t="s">
        <v>359</v>
      </c>
      <c r="BR405" s="42" t="s">
        <v>359</v>
      </c>
      <c r="BS405" s="42"/>
      <c r="BT405" s="42" t="s">
        <v>360</v>
      </c>
      <c r="BU405" s="42" t="s">
        <v>317</v>
      </c>
      <c r="BV405" s="42" t="s">
        <v>317</v>
      </c>
      <c r="BW405" s="42"/>
      <c r="BX405" s="42"/>
      <c r="BY405" s="42" t="s">
        <v>353</v>
      </c>
      <c r="BZ405" s="42" t="s">
        <v>353</v>
      </c>
      <c r="CA405" s="42"/>
      <c r="CB405" s="42" t="s">
        <v>353</v>
      </c>
      <c r="CC405" s="42"/>
      <c r="CD405" s="42"/>
      <c r="CE405" s="42"/>
      <c r="CF405" s="42"/>
      <c r="CG405" s="26" t="s">
        <v>1859</v>
      </c>
    </row>
    <row r="406" hidden="1" spans="1:85">
      <c r="A406" s="34">
        <v>259</v>
      </c>
      <c r="B406" s="42" t="s">
        <v>1861</v>
      </c>
      <c r="C406" s="79" t="s">
        <v>1862</v>
      </c>
      <c r="D406" s="42" t="s">
        <v>1863</v>
      </c>
      <c r="E406" s="43">
        <v>28.10583333</v>
      </c>
      <c r="F406" s="43">
        <v>-14.69277778</v>
      </c>
      <c r="G406" s="42" t="s">
        <v>652</v>
      </c>
      <c r="H406" s="37">
        <v>1.8</v>
      </c>
      <c r="I406" s="42" t="s">
        <v>652</v>
      </c>
      <c r="J406" s="42" t="s">
        <v>1844</v>
      </c>
      <c r="K406" s="42" t="s">
        <v>340</v>
      </c>
      <c r="L406" s="42" t="s">
        <v>340</v>
      </c>
      <c r="M406" s="42" t="s">
        <v>317</v>
      </c>
      <c r="N406" s="42" t="s">
        <v>318</v>
      </c>
      <c r="O406" s="42" t="s">
        <v>364</v>
      </c>
      <c r="P406" s="42" t="s">
        <v>343</v>
      </c>
      <c r="Q406" s="42" t="s">
        <v>320</v>
      </c>
      <c r="R406" s="42" t="s">
        <v>320</v>
      </c>
      <c r="S406" s="42" t="s">
        <v>321</v>
      </c>
      <c r="T406" s="42" t="s">
        <v>344</v>
      </c>
      <c r="U406" s="42" t="s">
        <v>323</v>
      </c>
      <c r="V406" s="52">
        <v>70</v>
      </c>
      <c r="W406" s="42" t="s">
        <v>366</v>
      </c>
      <c r="X406" s="42" t="s">
        <v>1778</v>
      </c>
      <c r="Y406" s="42" t="s">
        <v>2</v>
      </c>
      <c r="Z406" s="42" t="s">
        <v>2</v>
      </c>
      <c r="AA406" s="42" t="s">
        <v>346</v>
      </c>
      <c r="AB406" s="42" t="s">
        <v>1779</v>
      </c>
      <c r="AC406" s="42" t="s">
        <v>348</v>
      </c>
      <c r="AD406" s="42" t="s">
        <v>1780</v>
      </c>
      <c r="AE406" s="42" t="s">
        <v>561</v>
      </c>
      <c r="AF406" s="42" t="s">
        <v>561</v>
      </c>
      <c r="AG406" s="42">
        <v>15</v>
      </c>
      <c r="AH406" s="42" t="s">
        <v>350</v>
      </c>
      <c r="AI406" s="42">
        <v>0</v>
      </c>
      <c r="AJ406" s="42" t="s">
        <v>370</v>
      </c>
      <c r="AK406" s="42">
        <v>0</v>
      </c>
      <c r="AL406" s="42">
        <v>1000</v>
      </c>
      <c r="AM406" s="42" t="s">
        <v>371</v>
      </c>
      <c r="AN406" s="42" t="s">
        <v>372</v>
      </c>
      <c r="AO406" s="42">
        <v>250</v>
      </c>
      <c r="AP406" s="42" t="s">
        <v>333</v>
      </c>
      <c r="AQ406" s="42">
        <v>300</v>
      </c>
      <c r="AR406" s="42">
        <v>48</v>
      </c>
      <c r="AS406" s="42">
        <v>100</v>
      </c>
      <c r="AT406" s="42">
        <f>AQ406/AS406</f>
        <v>3</v>
      </c>
      <c r="AU406" s="42" t="s">
        <v>385</v>
      </c>
      <c r="AV406" s="42" t="s">
        <v>385</v>
      </c>
      <c r="AW406" s="42">
        <v>18000</v>
      </c>
      <c r="AX406" s="42">
        <v>18000</v>
      </c>
      <c r="AY406" s="42">
        <v>2</v>
      </c>
      <c r="AZ406" s="51">
        <v>95</v>
      </c>
      <c r="BA406" s="42"/>
      <c r="BB406" s="42">
        <v>2</v>
      </c>
      <c r="BC406" s="42" t="s">
        <v>375</v>
      </c>
      <c r="BD406" s="49" t="s">
        <v>1861</v>
      </c>
      <c r="BE406" s="49" t="s">
        <v>1864</v>
      </c>
      <c r="BF406" s="42" t="s">
        <v>340</v>
      </c>
      <c r="BG406" s="42"/>
      <c r="BH406" s="42" t="s">
        <v>1719</v>
      </c>
      <c r="BI406" s="42" t="s">
        <v>357</v>
      </c>
      <c r="BJ406" s="42" t="s">
        <v>358</v>
      </c>
      <c r="BK406" s="57">
        <v>44778</v>
      </c>
      <c r="BL406" s="42" t="s">
        <v>317</v>
      </c>
      <c r="BM406" s="42" t="s">
        <v>317</v>
      </c>
      <c r="BN406" s="42" t="s">
        <v>1784</v>
      </c>
      <c r="BO406" s="42">
        <v>0</v>
      </c>
      <c r="BP406" s="42" t="s">
        <v>359</v>
      </c>
      <c r="BQ406" s="42" t="s">
        <v>359</v>
      </c>
      <c r="BR406" s="42" t="s">
        <v>359</v>
      </c>
      <c r="BS406" s="42"/>
      <c r="BT406" s="42" t="s">
        <v>356</v>
      </c>
      <c r="BU406" s="42" t="s">
        <v>317</v>
      </c>
      <c r="BV406" s="42" t="s">
        <v>317</v>
      </c>
      <c r="BW406" s="42"/>
      <c r="BX406" s="42"/>
      <c r="BY406" s="42" t="s">
        <v>353</v>
      </c>
      <c r="BZ406" s="42" t="s">
        <v>353</v>
      </c>
      <c r="CA406" s="42"/>
      <c r="CB406" s="42" t="s">
        <v>353</v>
      </c>
      <c r="CC406" s="42"/>
      <c r="CD406" s="42"/>
      <c r="CE406" s="42"/>
      <c r="CF406" s="42"/>
      <c r="CG406" s="26" t="s">
        <v>1862</v>
      </c>
    </row>
    <row r="407" hidden="1" spans="1:85">
      <c r="A407" s="34">
        <v>139</v>
      </c>
      <c r="B407" s="42" t="s">
        <v>1865</v>
      </c>
      <c r="C407" s="79" t="s">
        <v>1866</v>
      </c>
      <c r="D407" s="42" t="s">
        <v>1867</v>
      </c>
      <c r="E407" s="43">
        <v>28.07227</v>
      </c>
      <c r="F407" s="43">
        <v>-14.65886</v>
      </c>
      <c r="G407" s="42" t="s">
        <v>652</v>
      </c>
      <c r="H407" s="37">
        <v>2</v>
      </c>
      <c r="I407" s="42" t="s">
        <v>652</v>
      </c>
      <c r="J407" s="42" t="s">
        <v>1844</v>
      </c>
      <c r="K407" s="42" t="s">
        <v>317</v>
      </c>
      <c r="L407" s="42" t="s">
        <v>317</v>
      </c>
      <c r="M407" s="42" t="s">
        <v>317</v>
      </c>
      <c r="N407" s="42" t="s">
        <v>318</v>
      </c>
      <c r="O407" s="42" t="s">
        <v>364</v>
      </c>
      <c r="P407" s="42" t="s">
        <v>343</v>
      </c>
      <c r="Q407" s="42" t="s">
        <v>320</v>
      </c>
      <c r="R407" s="42" t="s">
        <v>320</v>
      </c>
      <c r="S407" s="42" t="s">
        <v>321</v>
      </c>
      <c r="T407" s="42" t="s">
        <v>344</v>
      </c>
      <c r="U407" s="42" t="s">
        <v>323</v>
      </c>
      <c r="V407" s="52">
        <v>80</v>
      </c>
      <c r="W407" s="42" t="s">
        <v>366</v>
      </c>
      <c r="X407" s="42" t="s">
        <v>1778</v>
      </c>
      <c r="Y407" s="42" t="s">
        <v>2</v>
      </c>
      <c r="Z407" s="42" t="s">
        <v>2</v>
      </c>
      <c r="AA407" s="42" t="s">
        <v>346</v>
      </c>
      <c r="AB407" s="42" t="s">
        <v>1779</v>
      </c>
      <c r="AC407" s="42" t="s">
        <v>348</v>
      </c>
      <c r="AD407" s="42" t="s">
        <v>1780</v>
      </c>
      <c r="AE407" s="42" t="s">
        <v>561</v>
      </c>
      <c r="AF407" s="42" t="s">
        <v>561</v>
      </c>
      <c r="AG407" s="42">
        <v>16</v>
      </c>
      <c r="AH407" s="42" t="s">
        <v>368</v>
      </c>
      <c r="AI407" s="42" t="s">
        <v>1836</v>
      </c>
      <c r="AJ407" s="42" t="s">
        <v>370</v>
      </c>
      <c r="AK407" s="42">
        <v>0</v>
      </c>
      <c r="AL407" s="42">
        <v>600</v>
      </c>
      <c r="AM407" s="42" t="s">
        <v>371</v>
      </c>
      <c r="AN407" s="42" t="s">
        <v>372</v>
      </c>
      <c r="AO407" s="42">
        <v>250</v>
      </c>
      <c r="AP407" s="42" t="s">
        <v>373</v>
      </c>
      <c r="AQ407" s="42">
        <v>1200</v>
      </c>
      <c r="AR407" s="42">
        <v>2</v>
      </c>
      <c r="AS407" s="42">
        <v>600</v>
      </c>
      <c r="AT407" s="42">
        <v>48</v>
      </c>
      <c r="AU407" s="42" t="s">
        <v>385</v>
      </c>
      <c r="AV407" s="42" t="s">
        <v>385</v>
      </c>
      <c r="AW407" s="42">
        <v>18000</v>
      </c>
      <c r="AX407" s="42">
        <v>18000</v>
      </c>
      <c r="AY407" s="42">
        <v>2</v>
      </c>
      <c r="AZ407" s="51">
        <v>40</v>
      </c>
      <c r="BA407" s="42"/>
      <c r="BB407" s="42">
        <v>1</v>
      </c>
      <c r="BC407" s="42" t="s">
        <v>346</v>
      </c>
      <c r="BD407" s="49" t="s">
        <v>1865</v>
      </c>
      <c r="BE407" s="49">
        <v>0</v>
      </c>
      <c r="BF407" s="42" t="s">
        <v>340</v>
      </c>
      <c r="BG407" s="42"/>
      <c r="BH407" s="42" t="s">
        <v>1719</v>
      </c>
      <c r="BI407" s="42" t="s">
        <v>357</v>
      </c>
      <c r="BJ407" s="42" t="s">
        <v>358</v>
      </c>
      <c r="BK407" s="57">
        <v>44778</v>
      </c>
      <c r="BL407" s="42" t="s">
        <v>317</v>
      </c>
      <c r="BM407" s="42" t="s">
        <v>317</v>
      </c>
      <c r="BN407" s="42" t="s">
        <v>1784</v>
      </c>
      <c r="BO407" s="42">
        <v>0</v>
      </c>
      <c r="BP407" s="42" t="s">
        <v>359</v>
      </c>
      <c r="BQ407" s="42" t="s">
        <v>359</v>
      </c>
      <c r="BR407" s="42" t="s">
        <v>359</v>
      </c>
      <c r="BS407" s="42"/>
      <c r="BT407" s="42" t="s">
        <v>360</v>
      </c>
      <c r="BU407" s="42" t="s">
        <v>317</v>
      </c>
      <c r="BV407" s="42" t="s">
        <v>317</v>
      </c>
      <c r="BW407" s="42"/>
      <c r="BX407" s="42"/>
      <c r="BY407" s="42" t="s">
        <v>353</v>
      </c>
      <c r="BZ407" s="42" t="s">
        <v>353</v>
      </c>
      <c r="CA407" s="42"/>
      <c r="CB407" s="42" t="s">
        <v>353</v>
      </c>
      <c r="CC407" s="42"/>
      <c r="CD407" s="42"/>
      <c r="CE407" s="42"/>
      <c r="CF407" s="42"/>
      <c r="CG407" s="26" t="s">
        <v>1866</v>
      </c>
    </row>
    <row r="408" hidden="1" spans="1:85">
      <c r="A408" s="34">
        <v>883</v>
      </c>
      <c r="B408" s="42" t="s">
        <v>1868</v>
      </c>
      <c r="C408" s="79" t="s">
        <v>1869</v>
      </c>
      <c r="D408" s="42" t="s">
        <v>1870</v>
      </c>
      <c r="E408" s="43">
        <v>28.0061</v>
      </c>
      <c r="F408" s="43">
        <v>-14.35279</v>
      </c>
      <c r="G408" s="42" t="s">
        <v>652</v>
      </c>
      <c r="H408" s="37">
        <v>2.5</v>
      </c>
      <c r="I408" s="42" t="s">
        <v>652</v>
      </c>
      <c r="J408" s="42" t="s">
        <v>1777</v>
      </c>
      <c r="K408" s="42" t="s">
        <v>317</v>
      </c>
      <c r="L408" s="42" t="s">
        <v>317</v>
      </c>
      <c r="M408" s="42" t="s">
        <v>317</v>
      </c>
      <c r="N408" s="42" t="s">
        <v>318</v>
      </c>
      <c r="O408" s="42" t="s">
        <v>554</v>
      </c>
      <c r="P408" s="42" t="s">
        <v>365</v>
      </c>
      <c r="Q408" s="42" t="s">
        <v>320</v>
      </c>
      <c r="R408" s="42" t="s">
        <v>320</v>
      </c>
      <c r="S408" s="42" t="s">
        <v>321</v>
      </c>
      <c r="T408" s="42" t="s">
        <v>782</v>
      </c>
      <c r="U408" s="42" t="s">
        <v>323</v>
      </c>
      <c r="V408" s="52">
        <v>66</v>
      </c>
      <c r="W408" s="42" t="s">
        <v>366</v>
      </c>
      <c r="X408" s="42" t="s">
        <v>1778</v>
      </c>
      <c r="Y408" s="42" t="s">
        <v>2</v>
      </c>
      <c r="Z408" s="42" t="s">
        <v>2</v>
      </c>
      <c r="AA408" s="42" t="s">
        <v>346</v>
      </c>
      <c r="AB408" s="42" t="s">
        <v>1779</v>
      </c>
      <c r="AC408" s="42" t="s">
        <v>348</v>
      </c>
      <c r="AD408" s="42" t="s">
        <v>1780</v>
      </c>
      <c r="AE408" s="42" t="s">
        <v>561</v>
      </c>
      <c r="AF408" s="42" t="s">
        <v>561</v>
      </c>
      <c r="AG408" s="42">
        <v>20</v>
      </c>
      <c r="AH408" s="42" t="s">
        <v>350</v>
      </c>
      <c r="AI408" s="42">
        <v>0</v>
      </c>
      <c r="AJ408" s="42" t="s">
        <v>370</v>
      </c>
      <c r="AK408" s="42">
        <v>0</v>
      </c>
      <c r="AL408" s="42">
        <v>1000</v>
      </c>
      <c r="AM408" s="42" t="s">
        <v>332</v>
      </c>
      <c r="AN408" s="42" t="s">
        <v>1781</v>
      </c>
      <c r="AO408" s="42">
        <v>333</v>
      </c>
      <c r="AP408" s="42" t="s">
        <v>333</v>
      </c>
      <c r="AQ408" s="42">
        <v>400</v>
      </c>
      <c r="AR408" s="42">
        <v>48</v>
      </c>
      <c r="AS408" s="42">
        <v>100</v>
      </c>
      <c r="AT408" s="42">
        <f>AQ408/AS408</f>
        <v>4</v>
      </c>
      <c r="AU408" s="42" t="s">
        <v>385</v>
      </c>
      <c r="AV408" s="42" t="s">
        <v>385</v>
      </c>
      <c r="AW408" s="42">
        <v>18000</v>
      </c>
      <c r="AX408" s="42">
        <v>18000</v>
      </c>
      <c r="AY408" s="42">
        <v>2</v>
      </c>
      <c r="AZ408" s="51">
        <v>59.9</v>
      </c>
      <c r="BA408" s="42"/>
      <c r="BB408" s="42">
        <v>2</v>
      </c>
      <c r="BC408" s="42" t="s">
        <v>375</v>
      </c>
      <c r="BD408" s="49" t="s">
        <v>1868</v>
      </c>
      <c r="BE408" s="49" t="s">
        <v>1871</v>
      </c>
      <c r="BF408" s="42" t="s">
        <v>340</v>
      </c>
      <c r="BG408" s="42"/>
      <c r="BH408" s="42" t="s">
        <v>1719</v>
      </c>
      <c r="BI408" s="42" t="s">
        <v>357</v>
      </c>
      <c r="BJ408" s="42" t="s">
        <v>1872</v>
      </c>
      <c r="BK408" s="57">
        <v>44778</v>
      </c>
      <c r="BL408" s="42" t="s">
        <v>317</v>
      </c>
      <c r="BM408" s="42" t="s">
        <v>317</v>
      </c>
      <c r="BN408" s="42" t="s">
        <v>1784</v>
      </c>
      <c r="BO408" s="42">
        <v>0</v>
      </c>
      <c r="BP408" s="42" t="s">
        <v>359</v>
      </c>
      <c r="BQ408" s="42" t="s">
        <v>359</v>
      </c>
      <c r="BR408" s="42" t="s">
        <v>359</v>
      </c>
      <c r="BS408" s="42"/>
      <c r="BT408" s="42" t="s">
        <v>360</v>
      </c>
      <c r="BU408" s="42" t="s">
        <v>317</v>
      </c>
      <c r="BV408" s="42" t="s">
        <v>317</v>
      </c>
      <c r="BW408" s="42"/>
      <c r="BX408" s="42"/>
      <c r="BY408" s="42" t="s">
        <v>353</v>
      </c>
      <c r="BZ408" s="42" t="s">
        <v>353</v>
      </c>
      <c r="CA408" s="42"/>
      <c r="CB408" s="42" t="s">
        <v>353</v>
      </c>
      <c r="CC408" s="42"/>
      <c r="CD408" s="42"/>
      <c r="CE408" s="42"/>
      <c r="CF408" s="42"/>
      <c r="CG408" s="26" t="s">
        <v>1869</v>
      </c>
    </row>
    <row r="409" hidden="1" spans="1:85">
      <c r="A409" s="39">
        <v>198</v>
      </c>
      <c r="B409" s="42" t="s">
        <v>1873</v>
      </c>
      <c r="C409" s="79" t="s">
        <v>1874</v>
      </c>
      <c r="D409" s="42" t="s">
        <v>1875</v>
      </c>
      <c r="E409" s="43">
        <v>28.10512</v>
      </c>
      <c r="F409" s="43">
        <v>-14.1134</v>
      </c>
      <c r="G409" s="42" t="s">
        <v>652</v>
      </c>
      <c r="H409" s="37">
        <v>2.5</v>
      </c>
      <c r="I409" s="42" t="s">
        <v>652</v>
      </c>
      <c r="J409" s="42" t="s">
        <v>1777</v>
      </c>
      <c r="K409" s="42" t="s">
        <v>317</v>
      </c>
      <c r="L409" s="42" t="s">
        <v>317</v>
      </c>
      <c r="M409" s="42" t="s">
        <v>317</v>
      </c>
      <c r="N409" s="42" t="s">
        <v>318</v>
      </c>
      <c r="O409" s="42" t="s">
        <v>554</v>
      </c>
      <c r="P409" s="42" t="s">
        <v>365</v>
      </c>
      <c r="Q409" s="42" t="s">
        <v>320</v>
      </c>
      <c r="R409" s="42" t="s">
        <v>320</v>
      </c>
      <c r="S409" s="42" t="s">
        <v>321</v>
      </c>
      <c r="T409" s="42" t="s">
        <v>782</v>
      </c>
      <c r="U409" s="42" t="s">
        <v>323</v>
      </c>
      <c r="V409" s="52">
        <v>70</v>
      </c>
      <c r="W409" s="42" t="s">
        <v>366</v>
      </c>
      <c r="X409" s="42" t="s">
        <v>1778</v>
      </c>
      <c r="Y409" s="42" t="s">
        <v>2</v>
      </c>
      <c r="Z409" s="42" t="s">
        <v>2</v>
      </c>
      <c r="AA409" s="42" t="s">
        <v>346</v>
      </c>
      <c r="AB409" s="42" t="s">
        <v>1779</v>
      </c>
      <c r="AC409" s="42" t="s">
        <v>348</v>
      </c>
      <c r="AD409" s="42" t="s">
        <v>1780</v>
      </c>
      <c r="AE409" s="42" t="s">
        <v>382</v>
      </c>
      <c r="AF409" s="42" t="s">
        <v>382</v>
      </c>
      <c r="AG409" s="42">
        <v>20</v>
      </c>
      <c r="AH409" s="42" t="s">
        <v>350</v>
      </c>
      <c r="AI409" s="42">
        <v>0</v>
      </c>
      <c r="AJ409" s="42" t="s">
        <v>351</v>
      </c>
      <c r="AK409" s="42">
        <v>0</v>
      </c>
      <c r="AL409" s="42">
        <v>750</v>
      </c>
      <c r="AM409" s="42" t="s">
        <v>332</v>
      </c>
      <c r="AN409" s="42" t="s">
        <v>1781</v>
      </c>
      <c r="AO409" s="42">
        <v>333</v>
      </c>
      <c r="AP409" s="42" t="s">
        <v>333</v>
      </c>
      <c r="AQ409" s="42">
        <v>500</v>
      </c>
      <c r="AR409" s="42">
        <v>48</v>
      </c>
      <c r="AS409" s="42">
        <v>100</v>
      </c>
      <c r="AT409" s="42">
        <f>AQ409/AS409</f>
        <v>5</v>
      </c>
      <c r="AU409" s="42" t="s">
        <v>385</v>
      </c>
      <c r="AV409" s="42" t="s">
        <v>385</v>
      </c>
      <c r="AW409" s="42">
        <v>18000</v>
      </c>
      <c r="AX409" s="42">
        <v>18000</v>
      </c>
      <c r="AY409" s="42">
        <v>2</v>
      </c>
      <c r="AZ409" s="51">
        <v>65</v>
      </c>
      <c r="BA409" s="42"/>
      <c r="BB409" s="42">
        <v>2</v>
      </c>
      <c r="BC409" s="42" t="s">
        <v>375</v>
      </c>
      <c r="BD409" s="49" t="s">
        <v>1873</v>
      </c>
      <c r="BE409" s="49" t="s">
        <v>1876</v>
      </c>
      <c r="BF409" s="42" t="s">
        <v>340</v>
      </c>
      <c r="BG409" s="42"/>
      <c r="BH409" s="42" t="s">
        <v>1719</v>
      </c>
      <c r="BI409" s="42" t="s">
        <v>357</v>
      </c>
      <c r="BJ409" s="42" t="s">
        <v>358</v>
      </c>
      <c r="BK409" s="57">
        <v>44778</v>
      </c>
      <c r="BL409" s="42" t="s">
        <v>317</v>
      </c>
      <c r="BM409" s="42" t="s">
        <v>317</v>
      </c>
      <c r="BN409" s="42" t="s">
        <v>1784</v>
      </c>
      <c r="BO409" s="42">
        <v>0</v>
      </c>
      <c r="BP409" s="42" t="s">
        <v>359</v>
      </c>
      <c r="BQ409" s="42" t="s">
        <v>359</v>
      </c>
      <c r="BR409" s="42" t="s">
        <v>359</v>
      </c>
      <c r="BS409" s="42"/>
      <c r="BT409" s="42" t="s">
        <v>360</v>
      </c>
      <c r="BU409" s="42" t="s">
        <v>317</v>
      </c>
      <c r="BV409" s="42" t="s">
        <v>317</v>
      </c>
      <c r="BW409" s="42"/>
      <c r="BX409" s="42"/>
      <c r="BY409" s="42" t="s">
        <v>353</v>
      </c>
      <c r="BZ409" s="42" t="s">
        <v>353</v>
      </c>
      <c r="CA409" s="42"/>
      <c r="CB409" s="42" t="s">
        <v>353</v>
      </c>
      <c r="CC409" s="42"/>
      <c r="CD409" s="42"/>
      <c r="CE409" s="42"/>
      <c r="CF409" s="42"/>
      <c r="CG409" s="26" t="s">
        <v>1874</v>
      </c>
    </row>
    <row r="410" hidden="1" spans="1:85">
      <c r="A410" s="39">
        <v>242</v>
      </c>
      <c r="B410" s="42" t="s">
        <v>1877</v>
      </c>
      <c r="C410" s="79" t="s">
        <v>1878</v>
      </c>
      <c r="D410" s="42" t="s">
        <v>1879</v>
      </c>
      <c r="E410" s="43">
        <v>28.57166667</v>
      </c>
      <c r="F410" s="43">
        <v>-14.93777778</v>
      </c>
      <c r="G410" s="42" t="s">
        <v>316</v>
      </c>
      <c r="H410" s="37">
        <v>2</v>
      </c>
      <c r="I410" s="42" t="s">
        <v>652</v>
      </c>
      <c r="J410" s="42" t="s">
        <v>1844</v>
      </c>
      <c r="K410" s="42" t="s">
        <v>317</v>
      </c>
      <c r="L410" s="42" t="s">
        <v>317</v>
      </c>
      <c r="M410" s="42" t="s">
        <v>317</v>
      </c>
      <c r="N410" s="42" t="s">
        <v>318</v>
      </c>
      <c r="O410" s="42" t="s">
        <v>364</v>
      </c>
      <c r="P410" s="42" t="s">
        <v>365</v>
      </c>
      <c r="Q410" s="42" t="s">
        <v>320</v>
      </c>
      <c r="R410" s="42" t="s">
        <v>381</v>
      </c>
      <c r="S410" s="42" t="s">
        <v>321</v>
      </c>
      <c r="T410" s="42" t="s">
        <v>344</v>
      </c>
      <c r="U410" s="42" t="s">
        <v>323</v>
      </c>
      <c r="V410" s="52">
        <v>70</v>
      </c>
      <c r="W410" s="42" t="s">
        <v>325</v>
      </c>
      <c r="X410" s="42" t="s">
        <v>1880</v>
      </c>
      <c r="Y410" s="42" t="s">
        <v>2</v>
      </c>
      <c r="Z410" s="42" t="s">
        <v>2</v>
      </c>
      <c r="AA410" s="42" t="s">
        <v>346</v>
      </c>
      <c r="AB410" s="43" t="s">
        <v>329</v>
      </c>
      <c r="AC410" s="42" t="s">
        <v>225</v>
      </c>
      <c r="AD410" s="42" t="s">
        <v>225</v>
      </c>
      <c r="AE410" s="42" t="s">
        <v>561</v>
      </c>
      <c r="AF410" s="42" t="s">
        <v>561</v>
      </c>
      <c r="AG410" s="42">
        <v>16</v>
      </c>
      <c r="AH410" s="42" t="s">
        <v>368</v>
      </c>
      <c r="AI410" s="42" t="s">
        <v>1803</v>
      </c>
      <c r="AJ410" s="42" t="s">
        <v>351</v>
      </c>
      <c r="AK410" s="42" t="s">
        <v>1881</v>
      </c>
      <c r="AL410" s="42">
        <v>1000</v>
      </c>
      <c r="AM410" s="42" t="s">
        <v>332</v>
      </c>
      <c r="AN410" s="42" t="s">
        <v>1882</v>
      </c>
      <c r="AO410" s="42">
        <v>250</v>
      </c>
      <c r="AP410" s="42" t="s">
        <v>333</v>
      </c>
      <c r="AQ410" s="42">
        <v>400</v>
      </c>
      <c r="AR410" s="42">
        <v>48</v>
      </c>
      <c r="AS410" s="42">
        <v>100</v>
      </c>
      <c r="AT410" s="42">
        <f>AQ410/AS410</f>
        <v>4</v>
      </c>
      <c r="AU410" s="42" t="s">
        <v>327</v>
      </c>
      <c r="AV410" s="42" t="s">
        <v>327</v>
      </c>
      <c r="AW410" s="42" t="s">
        <v>327</v>
      </c>
      <c r="AX410" s="42" t="s">
        <v>327</v>
      </c>
      <c r="AY410" s="42" t="s">
        <v>327</v>
      </c>
      <c r="AZ410" s="51">
        <v>45</v>
      </c>
      <c r="BA410" s="52"/>
      <c r="BB410" s="42">
        <v>1</v>
      </c>
      <c r="BC410" s="42" t="s">
        <v>346</v>
      </c>
      <c r="BD410" s="49" t="s">
        <v>1877</v>
      </c>
      <c r="BE410" s="49">
        <v>0</v>
      </c>
      <c r="BF410" s="42" t="s">
        <v>1883</v>
      </c>
      <c r="BG410" s="42"/>
      <c r="BH410" s="42" t="s">
        <v>1884</v>
      </c>
      <c r="BI410" s="42" t="s">
        <v>357</v>
      </c>
      <c r="BJ410" s="42" t="s">
        <v>358</v>
      </c>
      <c r="BK410" s="57">
        <v>44778</v>
      </c>
      <c r="BL410" s="42" t="s">
        <v>317</v>
      </c>
      <c r="BM410" s="42" t="s">
        <v>317</v>
      </c>
      <c r="BN410" s="42"/>
      <c r="BO410" s="42"/>
      <c r="BP410" s="42" t="s">
        <v>359</v>
      </c>
      <c r="BQ410" s="42" t="s">
        <v>359</v>
      </c>
      <c r="BR410" s="42" t="s">
        <v>359</v>
      </c>
      <c r="BS410" s="42"/>
      <c r="BT410" s="42" t="s">
        <v>360</v>
      </c>
      <c r="BU410" s="42" t="s">
        <v>317</v>
      </c>
      <c r="BV410" s="42" t="s">
        <v>317</v>
      </c>
      <c r="BW410" s="42"/>
      <c r="BX410" s="42"/>
      <c r="BY410" s="42" t="s">
        <v>353</v>
      </c>
      <c r="BZ410" s="42" t="s">
        <v>353</v>
      </c>
      <c r="CA410" s="42"/>
      <c r="CB410" s="42" t="s">
        <v>353</v>
      </c>
      <c r="CC410" s="42"/>
      <c r="CD410" s="42"/>
      <c r="CE410" s="42"/>
      <c r="CF410" s="42"/>
      <c r="CG410" s="26" t="s">
        <v>1878</v>
      </c>
    </row>
    <row r="411" hidden="1" spans="1:85">
      <c r="A411" s="39">
        <v>26</v>
      </c>
      <c r="B411" s="42" t="s">
        <v>1885</v>
      </c>
      <c r="C411" s="79" t="s">
        <v>1886</v>
      </c>
      <c r="D411" s="42" t="s">
        <v>1887</v>
      </c>
      <c r="E411" s="43">
        <v>28.0568</v>
      </c>
      <c r="F411" s="47">
        <v>-16.572565</v>
      </c>
      <c r="G411" s="42" t="s">
        <v>652</v>
      </c>
      <c r="H411" s="37">
        <v>1.8</v>
      </c>
      <c r="I411" s="42" t="s">
        <v>652</v>
      </c>
      <c r="J411" s="42" t="s">
        <v>1844</v>
      </c>
      <c r="K411" s="42" t="s">
        <v>317</v>
      </c>
      <c r="L411" s="42" t="s">
        <v>340</v>
      </c>
      <c r="M411" s="42" t="s">
        <v>317</v>
      </c>
      <c r="N411" s="42" t="s">
        <v>318</v>
      </c>
      <c r="O411" s="42" t="s">
        <v>364</v>
      </c>
      <c r="P411" s="42" t="s">
        <v>343</v>
      </c>
      <c r="Q411" s="42" t="s">
        <v>390</v>
      </c>
      <c r="R411" s="42" t="s">
        <v>516</v>
      </c>
      <c r="S411" s="42" t="s">
        <v>321</v>
      </c>
      <c r="T411" s="42" t="s">
        <v>344</v>
      </c>
      <c r="U411" s="42" t="s">
        <v>323</v>
      </c>
      <c r="V411" s="52">
        <v>70</v>
      </c>
      <c r="W411" s="42" t="s">
        <v>366</v>
      </c>
      <c r="X411" s="42" t="s">
        <v>1778</v>
      </c>
      <c r="Y411" s="42" t="s">
        <v>2</v>
      </c>
      <c r="Z411" s="42" t="s">
        <v>2</v>
      </c>
      <c r="AA411" s="42" t="s">
        <v>346</v>
      </c>
      <c r="AB411" s="42" t="s">
        <v>1779</v>
      </c>
      <c r="AC411" s="42" t="s">
        <v>348</v>
      </c>
      <c r="AD411" s="42" t="s">
        <v>1780</v>
      </c>
      <c r="AE411" s="42" t="s">
        <v>561</v>
      </c>
      <c r="AF411" s="42" t="s">
        <v>561</v>
      </c>
      <c r="AG411" s="42">
        <v>15</v>
      </c>
      <c r="AH411" s="42" t="s">
        <v>350</v>
      </c>
      <c r="AI411" s="42">
        <v>0</v>
      </c>
      <c r="AJ411" s="42" t="s">
        <v>370</v>
      </c>
      <c r="AK411" s="42">
        <v>0</v>
      </c>
      <c r="AL411" s="42">
        <v>1000</v>
      </c>
      <c r="AM411" s="42" t="s">
        <v>332</v>
      </c>
      <c r="AN411" s="42" t="s">
        <v>1781</v>
      </c>
      <c r="AO411" s="42">
        <v>400</v>
      </c>
      <c r="AP411" s="42" t="s">
        <v>439</v>
      </c>
      <c r="AQ411" s="42">
        <v>1200</v>
      </c>
      <c r="AR411" s="42">
        <v>2</v>
      </c>
      <c r="AS411" s="42">
        <v>600</v>
      </c>
      <c r="AT411" s="42">
        <v>48</v>
      </c>
      <c r="AU411" s="42" t="s">
        <v>385</v>
      </c>
      <c r="AV411" s="42" t="s">
        <v>385</v>
      </c>
      <c r="AW411" s="42">
        <v>18000</v>
      </c>
      <c r="AX411" s="42">
        <v>18000</v>
      </c>
      <c r="AY411" s="42">
        <v>2</v>
      </c>
      <c r="AZ411" s="51">
        <v>57</v>
      </c>
      <c r="BA411" s="42"/>
      <c r="BB411" s="42">
        <v>1</v>
      </c>
      <c r="BC411" s="42" t="s">
        <v>346</v>
      </c>
      <c r="BD411" s="49" t="s">
        <v>1885</v>
      </c>
      <c r="BE411" s="49">
        <v>0</v>
      </c>
      <c r="BF411" s="42" t="s">
        <v>340</v>
      </c>
      <c r="BG411" s="42"/>
      <c r="BH411" s="42" t="s">
        <v>1825</v>
      </c>
      <c r="BI411" s="42" t="s">
        <v>357</v>
      </c>
      <c r="BJ411" s="42" t="s">
        <v>358</v>
      </c>
      <c r="BK411" s="57">
        <v>44778</v>
      </c>
      <c r="BL411" s="42" t="s">
        <v>317</v>
      </c>
      <c r="BM411" s="42" t="s">
        <v>317</v>
      </c>
      <c r="BN411" s="42" t="s">
        <v>1784</v>
      </c>
      <c r="BO411" s="42">
        <v>0</v>
      </c>
      <c r="BP411" s="42" t="s">
        <v>359</v>
      </c>
      <c r="BQ411" s="42" t="s">
        <v>359</v>
      </c>
      <c r="BR411" s="42" t="s">
        <v>359</v>
      </c>
      <c r="BS411" s="42"/>
      <c r="BT411" s="42" t="s">
        <v>360</v>
      </c>
      <c r="BU411" s="42" t="s">
        <v>317</v>
      </c>
      <c r="BV411" s="42" t="s">
        <v>317</v>
      </c>
      <c r="BW411" s="42"/>
      <c r="BX411" s="42"/>
      <c r="BY411" s="42" t="s">
        <v>353</v>
      </c>
      <c r="BZ411" s="42" t="s">
        <v>353</v>
      </c>
      <c r="CA411" s="42"/>
      <c r="CB411" s="42" t="s">
        <v>353</v>
      </c>
      <c r="CC411" s="42"/>
      <c r="CD411" s="42"/>
      <c r="CE411" s="42"/>
      <c r="CF411" s="42"/>
      <c r="CG411" s="26" t="s">
        <v>1886</v>
      </c>
    </row>
    <row r="412" hidden="1" spans="1:85">
      <c r="A412" s="39">
        <v>666</v>
      </c>
      <c r="B412" s="42" t="s">
        <v>1888</v>
      </c>
      <c r="C412" s="46" t="s">
        <v>1889</v>
      </c>
      <c r="D412" s="42" t="s">
        <v>1890</v>
      </c>
      <c r="E412" s="43">
        <v>28.68961</v>
      </c>
      <c r="F412" s="43">
        <v>-13.94903</v>
      </c>
      <c r="G412" s="42" t="s">
        <v>652</v>
      </c>
      <c r="H412" s="37">
        <v>1.5</v>
      </c>
      <c r="I412" s="42" t="s">
        <v>652</v>
      </c>
      <c r="J412" s="42" t="s">
        <v>653</v>
      </c>
      <c r="K412" s="42" t="s">
        <v>317</v>
      </c>
      <c r="L412" s="42" t="s">
        <v>317</v>
      </c>
      <c r="M412" s="42" t="s">
        <v>317</v>
      </c>
      <c r="N412" s="42" t="s">
        <v>318</v>
      </c>
      <c r="O412" s="42" t="s">
        <v>364</v>
      </c>
      <c r="P412" s="42" t="s">
        <v>343</v>
      </c>
      <c r="Q412" s="42" t="s">
        <v>320</v>
      </c>
      <c r="R412" s="42" t="s">
        <v>320</v>
      </c>
      <c r="S412" s="42" t="s">
        <v>321</v>
      </c>
      <c r="T412" s="42" t="s">
        <v>344</v>
      </c>
      <c r="U412" s="42" t="s">
        <v>323</v>
      </c>
      <c r="V412" s="52">
        <v>36</v>
      </c>
      <c r="W412" s="42" t="s">
        <v>325</v>
      </c>
      <c r="X412" s="42" t="s">
        <v>1778</v>
      </c>
      <c r="Y412" s="42" t="s">
        <v>2</v>
      </c>
      <c r="Z412" s="42" t="s">
        <v>2</v>
      </c>
      <c r="AA412" s="42" t="s">
        <v>346</v>
      </c>
      <c r="AB412" s="42" t="s">
        <v>1779</v>
      </c>
      <c r="AC412" s="42" t="s">
        <v>348</v>
      </c>
      <c r="AD412" s="42" t="s">
        <v>1780</v>
      </c>
      <c r="AE412" s="42" t="s">
        <v>561</v>
      </c>
      <c r="AF412" s="42" t="s">
        <v>561</v>
      </c>
      <c r="AG412" s="42">
        <v>11</v>
      </c>
      <c r="AH412" s="42" t="s">
        <v>350</v>
      </c>
      <c r="AI412" s="42">
        <v>0</v>
      </c>
      <c r="AJ412" s="42" t="s">
        <v>370</v>
      </c>
      <c r="AK412" s="42">
        <v>0</v>
      </c>
      <c r="AL412" s="42">
        <v>1000</v>
      </c>
      <c r="AM412" s="42" t="s">
        <v>371</v>
      </c>
      <c r="AN412" s="42" t="s">
        <v>372</v>
      </c>
      <c r="AO412" s="42">
        <v>250</v>
      </c>
      <c r="AP412" s="42" t="s">
        <v>439</v>
      </c>
      <c r="AQ412" s="42">
        <v>600</v>
      </c>
      <c r="AR412" s="42">
        <v>2</v>
      </c>
      <c r="AS412" s="42">
        <v>600</v>
      </c>
      <c r="AT412" s="42">
        <v>24</v>
      </c>
      <c r="AU412" s="42" t="s">
        <v>327</v>
      </c>
      <c r="AV412" s="42" t="s">
        <v>327</v>
      </c>
      <c r="AW412" s="42" t="s">
        <v>327</v>
      </c>
      <c r="AX412" s="42">
        <v>0</v>
      </c>
      <c r="AY412" s="42" t="s">
        <v>327</v>
      </c>
      <c r="AZ412" s="51">
        <v>54</v>
      </c>
      <c r="BA412" s="42"/>
      <c r="BB412" s="42">
        <v>2</v>
      </c>
      <c r="BC412" s="42" t="s">
        <v>984</v>
      </c>
      <c r="BD412" s="49" t="s">
        <v>1888</v>
      </c>
      <c r="BE412" s="49">
        <v>0</v>
      </c>
      <c r="BF412" s="42" t="s">
        <v>340</v>
      </c>
      <c r="BG412" s="42"/>
      <c r="BH412" s="42" t="s">
        <v>1719</v>
      </c>
      <c r="BI412" s="42" t="s">
        <v>357</v>
      </c>
      <c r="BJ412" s="42" t="s">
        <v>358</v>
      </c>
      <c r="BK412" s="57">
        <v>44778</v>
      </c>
      <c r="BL412" s="42" t="s">
        <v>317</v>
      </c>
      <c r="BM412" s="42" t="s">
        <v>317</v>
      </c>
      <c r="BN412" s="42" t="s">
        <v>1784</v>
      </c>
      <c r="BO412" s="42">
        <v>0</v>
      </c>
      <c r="BP412" s="42" t="s">
        <v>359</v>
      </c>
      <c r="BQ412" s="42" t="s">
        <v>359</v>
      </c>
      <c r="BR412" s="42" t="s">
        <v>359</v>
      </c>
      <c r="BS412" s="42"/>
      <c r="BT412" s="42" t="s">
        <v>360</v>
      </c>
      <c r="BU412" s="42" t="s">
        <v>317</v>
      </c>
      <c r="BV412" s="42" t="s">
        <v>317</v>
      </c>
      <c r="BW412" s="42"/>
      <c r="BX412" s="42"/>
      <c r="BY412" s="42" t="s">
        <v>353</v>
      </c>
      <c r="BZ412" s="42" t="s">
        <v>353</v>
      </c>
      <c r="CA412" s="42"/>
      <c r="CB412" s="42" t="s">
        <v>353</v>
      </c>
      <c r="CC412" s="42"/>
      <c r="CD412" s="42"/>
      <c r="CE412" s="42"/>
      <c r="CF412" s="42"/>
      <c r="CG412" s="26" t="s">
        <v>1889</v>
      </c>
    </row>
    <row r="413" hidden="1" spans="1:85">
      <c r="A413" s="39">
        <v>256</v>
      </c>
      <c r="B413" s="42" t="s">
        <v>1891</v>
      </c>
      <c r="C413" s="79" t="s">
        <v>1892</v>
      </c>
      <c r="D413" s="42" t="s">
        <v>1893</v>
      </c>
      <c r="E413" s="43">
        <v>28.37852778</v>
      </c>
      <c r="F413" s="43">
        <v>-14.981</v>
      </c>
      <c r="G413" s="42" t="s">
        <v>316</v>
      </c>
      <c r="H413" s="37">
        <v>2.5</v>
      </c>
      <c r="I413" s="42" t="s">
        <v>652</v>
      </c>
      <c r="J413" s="42" t="s">
        <v>1844</v>
      </c>
      <c r="K413" s="42" t="s">
        <v>317</v>
      </c>
      <c r="L413" s="42" t="s">
        <v>317</v>
      </c>
      <c r="M413" s="42" t="s">
        <v>317</v>
      </c>
      <c r="N413" s="42" t="s">
        <v>318</v>
      </c>
      <c r="O413" s="42" t="s">
        <v>364</v>
      </c>
      <c r="P413" s="42" t="s">
        <v>343</v>
      </c>
      <c r="Q413" s="42" t="s">
        <v>320</v>
      </c>
      <c r="R413" s="42" t="s">
        <v>320</v>
      </c>
      <c r="S413" s="42" t="s">
        <v>321</v>
      </c>
      <c r="T413" s="42" t="s">
        <v>344</v>
      </c>
      <c r="U413" s="42" t="s">
        <v>323</v>
      </c>
      <c r="V413" s="52">
        <v>50</v>
      </c>
      <c r="W413" s="42" t="s">
        <v>366</v>
      </c>
      <c r="X413" s="42" t="s">
        <v>1880</v>
      </c>
      <c r="Y413" s="42" t="s">
        <v>2</v>
      </c>
      <c r="Z413" s="42" t="s">
        <v>2</v>
      </c>
      <c r="AA413" s="42" t="s">
        <v>346</v>
      </c>
      <c r="AB413" s="43" t="s">
        <v>329</v>
      </c>
      <c r="AC413" s="42" t="s">
        <v>225</v>
      </c>
      <c r="AD413" s="42" t="s">
        <v>225</v>
      </c>
      <c r="AE413" s="42" t="s">
        <v>561</v>
      </c>
      <c r="AF413" s="42" t="s">
        <v>561</v>
      </c>
      <c r="AG413" s="42">
        <v>20</v>
      </c>
      <c r="AH413" s="42" t="s">
        <v>350</v>
      </c>
      <c r="AI413" s="42" t="s">
        <v>1894</v>
      </c>
      <c r="AJ413" s="42" t="s">
        <v>351</v>
      </c>
      <c r="AK413" s="42" t="s">
        <v>1895</v>
      </c>
      <c r="AL413" s="42">
        <v>1000</v>
      </c>
      <c r="AM413" s="42" t="s">
        <v>332</v>
      </c>
      <c r="AN413" s="42" t="s">
        <v>1896</v>
      </c>
      <c r="AO413" s="42">
        <v>750</v>
      </c>
      <c r="AP413" s="42" t="s">
        <v>333</v>
      </c>
      <c r="AQ413" s="42">
        <v>400</v>
      </c>
      <c r="AR413" s="42">
        <v>48</v>
      </c>
      <c r="AS413" s="42">
        <v>100</v>
      </c>
      <c r="AT413" s="42">
        <f>AQ413/AS413</f>
        <v>4</v>
      </c>
      <c r="AU413" s="42" t="s">
        <v>607</v>
      </c>
      <c r="AV413" s="42" t="s">
        <v>607</v>
      </c>
      <c r="AW413" s="42">
        <v>12000</v>
      </c>
      <c r="AX413" s="42">
        <v>12000</v>
      </c>
      <c r="AY413" s="42">
        <v>2</v>
      </c>
      <c r="AZ413" s="51">
        <v>175</v>
      </c>
      <c r="BA413" s="52"/>
      <c r="BB413" s="42">
        <v>2</v>
      </c>
      <c r="BC413" s="42" t="s">
        <v>375</v>
      </c>
      <c r="BD413" s="49" t="s">
        <v>1891</v>
      </c>
      <c r="BE413" s="49" t="s">
        <v>1897</v>
      </c>
      <c r="BF413" s="42" t="s">
        <v>1883</v>
      </c>
      <c r="BG413" s="42"/>
      <c r="BH413" s="42" t="s">
        <v>1898</v>
      </c>
      <c r="BI413" s="42" t="s">
        <v>357</v>
      </c>
      <c r="BJ413" s="42" t="s">
        <v>358</v>
      </c>
      <c r="BK413" s="57">
        <v>44778</v>
      </c>
      <c r="BL413" s="42" t="s">
        <v>317</v>
      </c>
      <c r="BM413" s="42" t="s">
        <v>317</v>
      </c>
      <c r="BN413" s="42"/>
      <c r="BO413" s="42"/>
      <c r="BP413" s="42" t="s">
        <v>359</v>
      </c>
      <c r="BQ413" s="42" t="s">
        <v>359</v>
      </c>
      <c r="BR413" s="42" t="s">
        <v>359</v>
      </c>
      <c r="BS413" s="42"/>
      <c r="BT413" s="42" t="s">
        <v>340</v>
      </c>
      <c r="BU413" s="42" t="s">
        <v>317</v>
      </c>
      <c r="BV413" s="42" t="s">
        <v>340</v>
      </c>
      <c r="BW413" s="42"/>
      <c r="BX413" s="42"/>
      <c r="BY413" s="42" t="s">
        <v>472</v>
      </c>
      <c r="BZ413" s="42">
        <v>20</v>
      </c>
      <c r="CA413" s="42"/>
      <c r="CB413" s="42" t="s">
        <v>472</v>
      </c>
      <c r="CC413" s="42"/>
      <c r="CD413" s="42"/>
      <c r="CE413" s="42"/>
      <c r="CF413" s="42"/>
      <c r="CG413" s="26" t="s">
        <v>1892</v>
      </c>
    </row>
    <row r="414" hidden="1" spans="1:85">
      <c r="A414" s="34">
        <v>663</v>
      </c>
      <c r="B414" s="42" t="s">
        <v>1899</v>
      </c>
      <c r="C414" s="46" t="s">
        <v>1900</v>
      </c>
      <c r="D414" s="42" t="s">
        <v>1901</v>
      </c>
      <c r="E414" s="43">
        <v>28.66063333</v>
      </c>
      <c r="F414" s="43">
        <v>-13.89235</v>
      </c>
      <c r="G414" s="42" t="s">
        <v>652</v>
      </c>
      <c r="H414" s="37">
        <v>1.8</v>
      </c>
      <c r="I414" s="42" t="s">
        <v>652</v>
      </c>
      <c r="J414" s="42" t="s">
        <v>653</v>
      </c>
      <c r="K414" s="42" t="s">
        <v>317</v>
      </c>
      <c r="L414" s="42" t="s">
        <v>340</v>
      </c>
      <c r="M414" s="42" t="s">
        <v>317</v>
      </c>
      <c r="N414" s="42" t="s">
        <v>318</v>
      </c>
      <c r="O414" s="42" t="s">
        <v>364</v>
      </c>
      <c r="P414" s="42" t="s">
        <v>343</v>
      </c>
      <c r="Q414" s="42" t="s">
        <v>320</v>
      </c>
      <c r="R414" s="42" t="s">
        <v>320</v>
      </c>
      <c r="S414" s="42" t="s">
        <v>321</v>
      </c>
      <c r="T414" s="42" t="s">
        <v>344</v>
      </c>
      <c r="U414" s="42" t="s">
        <v>323</v>
      </c>
      <c r="V414" s="52">
        <v>50</v>
      </c>
      <c r="W414" s="42" t="s">
        <v>366</v>
      </c>
      <c r="X414" s="42" t="s">
        <v>1778</v>
      </c>
      <c r="Y414" s="42" t="s">
        <v>2</v>
      </c>
      <c r="Z414" s="42" t="s">
        <v>2</v>
      </c>
      <c r="AA414" s="42" t="s">
        <v>346</v>
      </c>
      <c r="AB414" s="42" t="s">
        <v>1779</v>
      </c>
      <c r="AC414" s="42" t="s">
        <v>348</v>
      </c>
      <c r="AD414" s="42" t="s">
        <v>1780</v>
      </c>
      <c r="AE414" s="42" t="s">
        <v>561</v>
      </c>
      <c r="AF414" s="42" t="s">
        <v>561</v>
      </c>
      <c r="AG414" s="42">
        <v>15</v>
      </c>
      <c r="AH414" s="42" t="s">
        <v>368</v>
      </c>
      <c r="AI414" s="42" t="s">
        <v>1836</v>
      </c>
      <c r="AJ414" s="42" t="s">
        <v>370</v>
      </c>
      <c r="AK414" s="42">
        <v>0</v>
      </c>
      <c r="AL414" s="42">
        <v>600</v>
      </c>
      <c r="AM414" s="42" t="s">
        <v>371</v>
      </c>
      <c r="AN414" s="42" t="s">
        <v>372</v>
      </c>
      <c r="AO414" s="42">
        <v>250</v>
      </c>
      <c r="AP414" s="42" t="s">
        <v>333</v>
      </c>
      <c r="AQ414" s="42">
        <v>200</v>
      </c>
      <c r="AR414" s="42">
        <v>48</v>
      </c>
      <c r="AS414" s="42">
        <v>100</v>
      </c>
      <c r="AT414" s="42">
        <f>AQ414/AS414</f>
        <v>2</v>
      </c>
      <c r="AU414" s="42" t="s">
        <v>385</v>
      </c>
      <c r="AV414" s="42" t="s">
        <v>385</v>
      </c>
      <c r="AW414" s="42">
        <v>18000</v>
      </c>
      <c r="AX414" s="42">
        <v>18000</v>
      </c>
      <c r="AY414" s="42">
        <v>2</v>
      </c>
      <c r="AZ414" s="51">
        <v>48</v>
      </c>
      <c r="BA414" s="42"/>
      <c r="BB414" s="42">
        <v>1</v>
      </c>
      <c r="BC414" s="42" t="s">
        <v>346</v>
      </c>
      <c r="BD414" s="49" t="s">
        <v>1899</v>
      </c>
      <c r="BE414" s="49">
        <v>0</v>
      </c>
      <c r="BF414" s="42" t="s">
        <v>340</v>
      </c>
      <c r="BG414" s="42"/>
      <c r="BH414" s="42" t="s">
        <v>1719</v>
      </c>
      <c r="BI414" s="42" t="s">
        <v>357</v>
      </c>
      <c r="BJ414" s="42" t="s">
        <v>358</v>
      </c>
      <c r="BK414" s="57">
        <v>44778</v>
      </c>
      <c r="BL414" s="42" t="s">
        <v>317</v>
      </c>
      <c r="BM414" s="42" t="s">
        <v>317</v>
      </c>
      <c r="BN414" s="42" t="s">
        <v>1784</v>
      </c>
      <c r="BO414" s="42">
        <v>0</v>
      </c>
      <c r="BP414" s="42" t="s">
        <v>359</v>
      </c>
      <c r="BQ414" s="42" t="s">
        <v>359</v>
      </c>
      <c r="BR414" s="42" t="s">
        <v>359</v>
      </c>
      <c r="BS414" s="42"/>
      <c r="BT414" s="42" t="s">
        <v>360</v>
      </c>
      <c r="BU414" s="42" t="s">
        <v>317</v>
      </c>
      <c r="BV414" s="42" t="s">
        <v>317</v>
      </c>
      <c r="BW414" s="42"/>
      <c r="BX414" s="42"/>
      <c r="BY414" s="42" t="s">
        <v>353</v>
      </c>
      <c r="BZ414" s="42" t="s">
        <v>353</v>
      </c>
      <c r="CA414" s="42"/>
      <c r="CB414" s="42" t="s">
        <v>353</v>
      </c>
      <c r="CC414" s="42"/>
      <c r="CD414" s="42"/>
      <c r="CE414" s="42"/>
      <c r="CF414" s="42"/>
      <c r="CG414" s="26" t="s">
        <v>1900</v>
      </c>
    </row>
    <row r="415" hidden="1" spans="1:85">
      <c r="A415" s="39">
        <v>802</v>
      </c>
      <c r="B415" s="42" t="s">
        <v>1902</v>
      </c>
      <c r="C415" s="79" t="s">
        <v>1903</v>
      </c>
      <c r="D415" s="42" t="s">
        <v>1904</v>
      </c>
      <c r="E415" s="43">
        <v>28.05884</v>
      </c>
      <c r="F415" s="43">
        <v>-14.8749</v>
      </c>
      <c r="G415" s="42" t="s">
        <v>652</v>
      </c>
      <c r="H415" s="37">
        <v>1.8</v>
      </c>
      <c r="I415" s="42" t="s">
        <v>652</v>
      </c>
      <c r="J415" s="42" t="s">
        <v>1844</v>
      </c>
      <c r="K415" s="42" t="s">
        <v>317</v>
      </c>
      <c r="L415" s="42" t="s">
        <v>340</v>
      </c>
      <c r="M415" s="42" t="s">
        <v>317</v>
      </c>
      <c r="N415" s="42" t="s">
        <v>318</v>
      </c>
      <c r="O415" s="42" t="s">
        <v>364</v>
      </c>
      <c r="P415" s="42" t="s">
        <v>365</v>
      </c>
      <c r="Q415" s="42" t="s">
        <v>320</v>
      </c>
      <c r="R415" s="42" t="s">
        <v>320</v>
      </c>
      <c r="S415" s="42" t="s">
        <v>321</v>
      </c>
      <c r="T415" s="42" t="s">
        <v>344</v>
      </c>
      <c r="U415" s="42" t="s">
        <v>323</v>
      </c>
      <c r="V415" s="52">
        <v>36</v>
      </c>
      <c r="W415" s="42" t="s">
        <v>366</v>
      </c>
      <c r="X415" s="42" t="s">
        <v>1778</v>
      </c>
      <c r="Y415" s="42" t="s">
        <v>2</v>
      </c>
      <c r="Z415" s="42" t="s">
        <v>2</v>
      </c>
      <c r="AA415" s="42" t="s">
        <v>346</v>
      </c>
      <c r="AB415" s="42" t="s">
        <v>1779</v>
      </c>
      <c r="AC415" s="42" t="s">
        <v>348</v>
      </c>
      <c r="AD415" s="42" t="s">
        <v>1780</v>
      </c>
      <c r="AE415" s="42" t="s">
        <v>561</v>
      </c>
      <c r="AF415" s="42" t="s">
        <v>561</v>
      </c>
      <c r="AG415" s="42">
        <v>15</v>
      </c>
      <c r="AH415" s="42" t="s">
        <v>368</v>
      </c>
      <c r="AI415" s="42" t="s">
        <v>1836</v>
      </c>
      <c r="AJ415" s="42" t="s">
        <v>370</v>
      </c>
      <c r="AK415" s="42">
        <v>0</v>
      </c>
      <c r="AL415" s="42">
        <v>600</v>
      </c>
      <c r="AM415" s="42" t="s">
        <v>371</v>
      </c>
      <c r="AN415" s="42" t="s">
        <v>372</v>
      </c>
      <c r="AO415" s="42">
        <v>250</v>
      </c>
      <c r="AP415" s="42" t="s">
        <v>333</v>
      </c>
      <c r="AQ415" s="42">
        <v>200</v>
      </c>
      <c r="AR415" s="42">
        <v>48</v>
      </c>
      <c r="AS415" s="42">
        <v>100</v>
      </c>
      <c r="AT415" s="42">
        <f>AQ415/AS415</f>
        <v>2</v>
      </c>
      <c r="AU415" s="42" t="s">
        <v>385</v>
      </c>
      <c r="AV415" s="42" t="s">
        <v>385</v>
      </c>
      <c r="AW415" s="42">
        <v>18000</v>
      </c>
      <c r="AX415" s="42">
        <v>18000</v>
      </c>
      <c r="AY415" s="42">
        <v>2</v>
      </c>
      <c r="AZ415" s="51">
        <v>36</v>
      </c>
      <c r="BA415" s="42"/>
      <c r="BB415" s="42">
        <v>1</v>
      </c>
      <c r="BC415" s="42" t="s">
        <v>346</v>
      </c>
      <c r="BD415" s="49" t="s">
        <v>1902</v>
      </c>
      <c r="BE415" s="49">
        <v>0</v>
      </c>
      <c r="BF415" s="42" t="s">
        <v>340</v>
      </c>
      <c r="BG415" s="42"/>
      <c r="BH415" s="42" t="s">
        <v>1825</v>
      </c>
      <c r="BI415" s="42" t="s">
        <v>357</v>
      </c>
      <c r="BJ415" s="42" t="s">
        <v>358</v>
      </c>
      <c r="BK415" s="57">
        <v>44778</v>
      </c>
      <c r="BL415" s="42" t="s">
        <v>317</v>
      </c>
      <c r="BM415" s="42" t="s">
        <v>317</v>
      </c>
      <c r="BN415" s="42" t="s">
        <v>1784</v>
      </c>
      <c r="BO415" s="42">
        <v>0</v>
      </c>
      <c r="BP415" s="42" t="s">
        <v>359</v>
      </c>
      <c r="BQ415" s="42" t="s">
        <v>359</v>
      </c>
      <c r="BR415" s="42" t="s">
        <v>359</v>
      </c>
      <c r="BS415" s="42"/>
      <c r="BT415" s="42" t="s">
        <v>360</v>
      </c>
      <c r="BU415" s="42" t="s">
        <v>317</v>
      </c>
      <c r="BV415" s="42" t="s">
        <v>317</v>
      </c>
      <c r="BW415" s="42"/>
      <c r="BX415" s="42"/>
      <c r="BY415" s="42" t="s">
        <v>353</v>
      </c>
      <c r="BZ415" s="42" t="s">
        <v>353</v>
      </c>
      <c r="CA415" s="42"/>
      <c r="CB415" s="42" t="s">
        <v>353</v>
      </c>
      <c r="CC415" s="42"/>
      <c r="CD415" s="42"/>
      <c r="CE415" s="42"/>
      <c r="CF415" s="42"/>
      <c r="CG415" s="26" t="s">
        <v>1903</v>
      </c>
    </row>
    <row r="416" hidden="1" spans="1:85">
      <c r="A416" s="39">
        <v>386</v>
      </c>
      <c r="B416" s="42" t="s">
        <v>1905</v>
      </c>
      <c r="C416" s="79" t="s">
        <v>1906</v>
      </c>
      <c r="D416" s="42" t="s">
        <v>1907</v>
      </c>
      <c r="E416" s="43">
        <v>28.08683056</v>
      </c>
      <c r="F416" s="43">
        <v>-14.94683889</v>
      </c>
      <c r="G416" s="42" t="s">
        <v>316</v>
      </c>
      <c r="H416" s="37">
        <v>2</v>
      </c>
      <c r="I416" s="42" t="s">
        <v>652</v>
      </c>
      <c r="J416" s="42" t="s">
        <v>1844</v>
      </c>
      <c r="K416" s="42" t="s">
        <v>317</v>
      </c>
      <c r="L416" s="42" t="s">
        <v>317</v>
      </c>
      <c r="M416" s="42" t="s">
        <v>317</v>
      </c>
      <c r="N416" s="42" t="s">
        <v>318</v>
      </c>
      <c r="O416" s="42" t="s">
        <v>364</v>
      </c>
      <c r="P416" s="42" t="s">
        <v>365</v>
      </c>
      <c r="Q416" s="42" t="s">
        <v>320</v>
      </c>
      <c r="R416" s="42" t="s">
        <v>320</v>
      </c>
      <c r="S416" s="42" t="s">
        <v>321</v>
      </c>
      <c r="T416" s="42" t="s">
        <v>344</v>
      </c>
      <c r="U416" s="42" t="s">
        <v>323</v>
      </c>
      <c r="V416" s="52">
        <v>50</v>
      </c>
      <c r="W416" s="42" t="s">
        <v>366</v>
      </c>
      <c r="X416" s="42" t="s">
        <v>1880</v>
      </c>
      <c r="Y416" s="42" t="s">
        <v>2</v>
      </c>
      <c r="Z416" s="42" t="s">
        <v>2</v>
      </c>
      <c r="AA416" s="42" t="s">
        <v>346</v>
      </c>
      <c r="AB416" s="43" t="s">
        <v>329</v>
      </c>
      <c r="AC416" s="42" t="s">
        <v>225</v>
      </c>
      <c r="AD416" s="42" t="s">
        <v>225</v>
      </c>
      <c r="AE416" s="42" t="s">
        <v>561</v>
      </c>
      <c r="AF416" s="42" t="s">
        <v>561</v>
      </c>
      <c r="AG416" s="42">
        <v>16</v>
      </c>
      <c r="AH416" s="42" t="s">
        <v>368</v>
      </c>
      <c r="AI416" s="42" t="s">
        <v>1803</v>
      </c>
      <c r="AJ416" s="42" t="s">
        <v>370</v>
      </c>
      <c r="AK416" s="42" t="s">
        <v>1908</v>
      </c>
      <c r="AL416" s="42">
        <v>1000</v>
      </c>
      <c r="AM416" s="42" t="s">
        <v>1909</v>
      </c>
      <c r="AN416" s="42" t="s">
        <v>1882</v>
      </c>
      <c r="AO416" s="42">
        <v>250</v>
      </c>
      <c r="AP416" s="42" t="s">
        <v>384</v>
      </c>
      <c r="AQ416" s="42">
        <v>600</v>
      </c>
      <c r="AR416" s="42">
        <v>2</v>
      </c>
      <c r="AS416" s="42">
        <v>600</v>
      </c>
      <c r="AT416" s="42">
        <v>24</v>
      </c>
      <c r="AU416" s="42" t="s">
        <v>1910</v>
      </c>
      <c r="AV416" s="42" t="s">
        <v>1910</v>
      </c>
      <c r="AW416" s="42">
        <v>18000</v>
      </c>
      <c r="AX416" s="42">
        <v>18000</v>
      </c>
      <c r="AY416" s="42">
        <v>2</v>
      </c>
      <c r="AZ416" s="51">
        <v>120</v>
      </c>
      <c r="BA416" s="52"/>
      <c r="BB416" s="42">
        <v>2</v>
      </c>
      <c r="BC416" s="42" t="s">
        <v>375</v>
      </c>
      <c r="BD416" s="49" t="s">
        <v>1905</v>
      </c>
      <c r="BE416" s="49" t="s">
        <v>1911</v>
      </c>
      <c r="BF416" s="42" t="s">
        <v>1883</v>
      </c>
      <c r="BG416" s="42"/>
      <c r="BH416" s="42" t="s">
        <v>1898</v>
      </c>
      <c r="BI416" s="42" t="s">
        <v>357</v>
      </c>
      <c r="BJ416" s="42" t="s">
        <v>358</v>
      </c>
      <c r="BK416" s="57">
        <v>44778</v>
      </c>
      <c r="BL416" s="42" t="s">
        <v>340</v>
      </c>
      <c r="BM416" s="42" t="s">
        <v>340</v>
      </c>
      <c r="BN416" s="42"/>
      <c r="BO416" s="42">
        <v>1</v>
      </c>
      <c r="BP416" s="42" t="s">
        <v>359</v>
      </c>
      <c r="BQ416" s="42" t="s">
        <v>359</v>
      </c>
      <c r="BR416" s="42" t="s">
        <v>508</v>
      </c>
      <c r="BS416" s="42"/>
      <c r="BT416" s="42" t="s">
        <v>360</v>
      </c>
      <c r="BU416" s="42" t="s">
        <v>317</v>
      </c>
      <c r="BV416" s="42" t="s">
        <v>317</v>
      </c>
      <c r="BW416" s="42"/>
      <c r="BX416" s="42"/>
      <c r="BY416" s="42" t="s">
        <v>353</v>
      </c>
      <c r="BZ416" s="42" t="s">
        <v>353</v>
      </c>
      <c r="CA416" s="42"/>
      <c r="CB416" s="42" t="s">
        <v>353</v>
      </c>
      <c r="CC416" s="42"/>
      <c r="CD416" s="42"/>
      <c r="CE416" s="42"/>
      <c r="CF416" s="42"/>
      <c r="CG416" s="26" t="s">
        <v>1906</v>
      </c>
    </row>
    <row r="417" hidden="1" spans="1:85">
      <c r="A417" s="34">
        <v>1627</v>
      </c>
      <c r="B417" s="42" t="s">
        <v>1912</v>
      </c>
      <c r="C417" s="79" t="s">
        <v>1913</v>
      </c>
      <c r="D417" s="42" t="s">
        <v>1914</v>
      </c>
      <c r="E417" s="43">
        <v>27.90164</v>
      </c>
      <c r="F417" s="43">
        <v>-14.76751</v>
      </c>
      <c r="G417" s="42" t="s">
        <v>652</v>
      </c>
      <c r="H417" s="37">
        <v>1.8</v>
      </c>
      <c r="I417" s="42" t="s">
        <v>652</v>
      </c>
      <c r="J417" s="42" t="s">
        <v>1844</v>
      </c>
      <c r="K417" s="42" t="s">
        <v>317</v>
      </c>
      <c r="L417" s="42" t="s">
        <v>317</v>
      </c>
      <c r="M417" s="42" t="s">
        <v>317</v>
      </c>
      <c r="N417" s="42" t="s">
        <v>318</v>
      </c>
      <c r="O417" s="42" t="s">
        <v>554</v>
      </c>
      <c r="P417" s="42" t="s">
        <v>365</v>
      </c>
      <c r="Q417" s="42" t="s">
        <v>320</v>
      </c>
      <c r="R417" s="42" t="s">
        <v>320</v>
      </c>
      <c r="S417" s="42" t="s">
        <v>321</v>
      </c>
      <c r="T417" s="42" t="s">
        <v>344</v>
      </c>
      <c r="U417" s="42" t="s">
        <v>323</v>
      </c>
      <c r="V417" s="52">
        <v>70</v>
      </c>
      <c r="W417" s="42" t="s">
        <v>325</v>
      </c>
      <c r="X417" s="42" t="s">
        <v>1778</v>
      </c>
      <c r="Y417" s="42" t="s">
        <v>2</v>
      </c>
      <c r="Z417" s="42" t="s">
        <v>2</v>
      </c>
      <c r="AA417" s="42" t="s">
        <v>346</v>
      </c>
      <c r="AB417" s="42" t="s">
        <v>1779</v>
      </c>
      <c r="AC417" s="42" t="s">
        <v>348</v>
      </c>
      <c r="AD417" s="42" t="s">
        <v>1780</v>
      </c>
      <c r="AE417" s="42" t="s">
        <v>561</v>
      </c>
      <c r="AF417" s="42" t="s">
        <v>561</v>
      </c>
      <c r="AG417" s="42">
        <v>15</v>
      </c>
      <c r="AH417" s="42" t="s">
        <v>368</v>
      </c>
      <c r="AI417" s="42" t="s">
        <v>1803</v>
      </c>
      <c r="AJ417" s="42" t="s">
        <v>370</v>
      </c>
      <c r="AK417" s="42">
        <v>0</v>
      </c>
      <c r="AL417" s="42">
        <v>600</v>
      </c>
      <c r="AM417" s="42" t="s">
        <v>371</v>
      </c>
      <c r="AN417" s="42" t="s">
        <v>372</v>
      </c>
      <c r="AO417" s="42">
        <v>250</v>
      </c>
      <c r="AP417" s="42" t="s">
        <v>333</v>
      </c>
      <c r="AQ417" s="42">
        <v>400</v>
      </c>
      <c r="AR417" s="42">
        <v>48</v>
      </c>
      <c r="AS417" s="42">
        <v>100</v>
      </c>
      <c r="AT417" s="42">
        <f>AQ417/AS417</f>
        <v>4</v>
      </c>
      <c r="AU417" s="42" t="s">
        <v>327</v>
      </c>
      <c r="AV417" s="42" t="s">
        <v>327</v>
      </c>
      <c r="AW417" s="42" t="s">
        <v>327</v>
      </c>
      <c r="AX417" s="42">
        <v>0</v>
      </c>
      <c r="AY417" s="42" t="s">
        <v>327</v>
      </c>
      <c r="AZ417" s="51">
        <v>85</v>
      </c>
      <c r="BA417" s="42"/>
      <c r="BB417" s="42">
        <v>2</v>
      </c>
      <c r="BC417" s="42" t="s">
        <v>375</v>
      </c>
      <c r="BD417" s="49" t="s">
        <v>1912</v>
      </c>
      <c r="BE417" s="49" t="s">
        <v>1915</v>
      </c>
      <c r="BF417" s="42" t="s">
        <v>340</v>
      </c>
      <c r="BG417" s="42"/>
      <c r="BH417" s="42" t="s">
        <v>1719</v>
      </c>
      <c r="BI417" s="42" t="s">
        <v>357</v>
      </c>
      <c r="BJ417" s="42" t="s">
        <v>358</v>
      </c>
      <c r="BK417" s="57">
        <v>44778</v>
      </c>
      <c r="BL417" s="42" t="s">
        <v>317</v>
      </c>
      <c r="BM417" s="42" t="s">
        <v>317</v>
      </c>
      <c r="BN417" s="42" t="s">
        <v>1784</v>
      </c>
      <c r="BO417" s="42">
        <v>0</v>
      </c>
      <c r="BP417" s="42" t="s">
        <v>359</v>
      </c>
      <c r="BQ417" s="42" t="s">
        <v>359</v>
      </c>
      <c r="BR417" s="42" t="s">
        <v>359</v>
      </c>
      <c r="BS417" s="42"/>
      <c r="BT417" s="42" t="s">
        <v>360</v>
      </c>
      <c r="BU417" s="42" t="s">
        <v>317</v>
      </c>
      <c r="BV417" s="42" t="s">
        <v>317</v>
      </c>
      <c r="BW417" s="42"/>
      <c r="BX417" s="42"/>
      <c r="BY417" s="42" t="s">
        <v>353</v>
      </c>
      <c r="BZ417" s="42" t="s">
        <v>353</v>
      </c>
      <c r="CA417" s="42"/>
      <c r="CB417" s="42" t="s">
        <v>353</v>
      </c>
      <c r="CC417" s="42"/>
      <c r="CD417" s="42"/>
      <c r="CE417" s="42"/>
      <c r="CF417" s="42"/>
      <c r="CG417" s="26" t="s">
        <v>1913</v>
      </c>
    </row>
    <row r="418" hidden="1" spans="1:85">
      <c r="A418" s="39">
        <v>142</v>
      </c>
      <c r="B418" s="42" t="s">
        <v>1916</v>
      </c>
      <c r="C418" s="79" t="s">
        <v>1917</v>
      </c>
      <c r="D418" s="42" t="s">
        <v>1918</v>
      </c>
      <c r="E418" s="43">
        <v>28.14111111</v>
      </c>
      <c r="F418" s="43">
        <v>-14.99861111</v>
      </c>
      <c r="G418" s="42" t="s">
        <v>316</v>
      </c>
      <c r="H418" s="37">
        <v>2</v>
      </c>
      <c r="I418" s="42" t="s">
        <v>652</v>
      </c>
      <c r="J418" s="42" t="s">
        <v>1844</v>
      </c>
      <c r="K418" s="42" t="s">
        <v>317</v>
      </c>
      <c r="L418" s="42" t="s">
        <v>340</v>
      </c>
      <c r="M418" s="42" t="s">
        <v>317</v>
      </c>
      <c r="N418" s="42" t="s">
        <v>318</v>
      </c>
      <c r="O418" s="42" t="s">
        <v>364</v>
      </c>
      <c r="P418" s="42" t="s">
        <v>343</v>
      </c>
      <c r="Q418" s="42" t="s">
        <v>320</v>
      </c>
      <c r="R418" s="42" t="s">
        <v>320</v>
      </c>
      <c r="S418" s="42" t="s">
        <v>321</v>
      </c>
      <c r="T418" s="42" t="s">
        <v>344</v>
      </c>
      <c r="U418" s="42" t="s">
        <v>323</v>
      </c>
      <c r="V418" s="52">
        <v>54</v>
      </c>
      <c r="W418" s="42" t="s">
        <v>325</v>
      </c>
      <c r="X418" s="42" t="s">
        <v>1880</v>
      </c>
      <c r="Y418" s="42" t="s">
        <v>2</v>
      </c>
      <c r="Z418" s="42" t="s">
        <v>2</v>
      </c>
      <c r="AA418" s="42" t="s">
        <v>346</v>
      </c>
      <c r="AB418" s="43" t="s">
        <v>329</v>
      </c>
      <c r="AC418" s="42" t="s">
        <v>225</v>
      </c>
      <c r="AD418" s="42" t="s">
        <v>225</v>
      </c>
      <c r="AE418" s="42" t="s">
        <v>561</v>
      </c>
      <c r="AF418" s="42" t="s">
        <v>561</v>
      </c>
      <c r="AG418" s="42">
        <v>16</v>
      </c>
      <c r="AH418" s="42" t="s">
        <v>368</v>
      </c>
      <c r="AI418" s="42" t="s">
        <v>1803</v>
      </c>
      <c r="AJ418" s="42" t="s">
        <v>370</v>
      </c>
      <c r="AK418" s="42" t="s">
        <v>1908</v>
      </c>
      <c r="AL418" s="42">
        <v>1000</v>
      </c>
      <c r="AM418" s="42" t="s">
        <v>1909</v>
      </c>
      <c r="AN418" s="42" t="s">
        <v>1882</v>
      </c>
      <c r="AO418" s="42">
        <v>250</v>
      </c>
      <c r="AP418" s="42" t="s">
        <v>384</v>
      </c>
      <c r="AQ418" s="42">
        <v>600</v>
      </c>
      <c r="AR418" s="42">
        <v>2</v>
      </c>
      <c r="AS418" s="42">
        <v>600</v>
      </c>
      <c r="AT418" s="42">
        <v>24</v>
      </c>
      <c r="AU418" s="42" t="s">
        <v>327</v>
      </c>
      <c r="AV418" s="42" t="s">
        <v>327</v>
      </c>
      <c r="AW418" s="42" t="s">
        <v>327</v>
      </c>
      <c r="AX418" s="42" t="s">
        <v>327</v>
      </c>
      <c r="AY418" s="42" t="s">
        <v>327</v>
      </c>
      <c r="AZ418" s="51">
        <v>45</v>
      </c>
      <c r="BA418" s="52"/>
      <c r="BB418" s="42">
        <v>3</v>
      </c>
      <c r="BC418" s="42" t="s">
        <v>1919</v>
      </c>
      <c r="BD418" s="49" t="s">
        <v>1916</v>
      </c>
      <c r="BE418" s="49">
        <v>0</v>
      </c>
      <c r="BF418" s="42" t="s">
        <v>1883</v>
      </c>
      <c r="BG418" s="42"/>
      <c r="BH418" s="42" t="s">
        <v>1884</v>
      </c>
      <c r="BI418" s="42" t="s">
        <v>357</v>
      </c>
      <c r="BJ418" s="42" t="s">
        <v>358</v>
      </c>
      <c r="BK418" s="57">
        <v>44778</v>
      </c>
      <c r="BL418" s="42" t="s">
        <v>317</v>
      </c>
      <c r="BM418" s="42" t="s">
        <v>317</v>
      </c>
      <c r="BN418" s="42"/>
      <c r="BO418" s="42"/>
      <c r="BP418" s="42" t="s">
        <v>359</v>
      </c>
      <c r="BQ418" s="42" t="s">
        <v>359</v>
      </c>
      <c r="BR418" s="42" t="s">
        <v>359</v>
      </c>
      <c r="BS418" s="42"/>
      <c r="BT418" s="42" t="s">
        <v>360</v>
      </c>
      <c r="BU418" s="42" t="s">
        <v>317</v>
      </c>
      <c r="BV418" s="42" t="s">
        <v>317</v>
      </c>
      <c r="BW418" s="42"/>
      <c r="BX418" s="42"/>
      <c r="BY418" s="42" t="s">
        <v>353</v>
      </c>
      <c r="BZ418" s="42" t="s">
        <v>353</v>
      </c>
      <c r="CA418" s="42"/>
      <c r="CB418" s="42" t="s">
        <v>353</v>
      </c>
      <c r="CC418" s="42"/>
      <c r="CD418" s="42"/>
      <c r="CE418" s="42"/>
      <c r="CF418" s="42"/>
      <c r="CG418" s="26" t="s">
        <v>1917</v>
      </c>
    </row>
    <row r="419" hidden="1" spans="1:85">
      <c r="A419" s="34">
        <v>581</v>
      </c>
      <c r="B419" s="42" t="s">
        <v>1920</v>
      </c>
      <c r="C419" s="79" t="s">
        <v>1921</v>
      </c>
      <c r="D419" s="42" t="s">
        <v>1922</v>
      </c>
      <c r="E419" s="43">
        <v>28.29987</v>
      </c>
      <c r="F419" s="43">
        <v>-15.08215</v>
      </c>
      <c r="G419" s="42" t="s">
        <v>316</v>
      </c>
      <c r="H419" s="37">
        <v>2.5</v>
      </c>
      <c r="I419" s="42" t="s">
        <v>652</v>
      </c>
      <c r="J419" s="42" t="s">
        <v>1844</v>
      </c>
      <c r="K419" s="42" t="s">
        <v>317</v>
      </c>
      <c r="L419" s="42" t="s">
        <v>317</v>
      </c>
      <c r="M419" s="42" t="s">
        <v>317</v>
      </c>
      <c r="N419" s="42" t="s">
        <v>318</v>
      </c>
      <c r="O419" s="42" t="s">
        <v>364</v>
      </c>
      <c r="P419" s="42" t="s">
        <v>365</v>
      </c>
      <c r="Q419" s="42" t="s">
        <v>320</v>
      </c>
      <c r="R419" s="42" t="s">
        <v>320</v>
      </c>
      <c r="S419" s="42" t="s">
        <v>321</v>
      </c>
      <c r="T419" s="42" t="s">
        <v>344</v>
      </c>
      <c r="U419" s="42" t="s">
        <v>323</v>
      </c>
      <c r="V419" s="52">
        <v>36</v>
      </c>
      <c r="W419" s="42" t="s">
        <v>325</v>
      </c>
      <c r="X419" s="42" t="s">
        <v>1880</v>
      </c>
      <c r="Y419" s="42" t="s">
        <v>2</v>
      </c>
      <c r="Z419" s="42" t="s">
        <v>2</v>
      </c>
      <c r="AA419" s="42" t="s">
        <v>346</v>
      </c>
      <c r="AB419" s="43" t="s">
        <v>329</v>
      </c>
      <c r="AC419" s="42" t="s">
        <v>225</v>
      </c>
      <c r="AD419" s="42" t="s">
        <v>225</v>
      </c>
      <c r="AE419" s="42" t="s">
        <v>403</v>
      </c>
      <c r="AF419" s="42" t="s">
        <v>403</v>
      </c>
      <c r="AG419" s="42">
        <v>20</v>
      </c>
      <c r="AH419" s="42" t="s">
        <v>350</v>
      </c>
      <c r="AI419" s="42" t="s">
        <v>1894</v>
      </c>
      <c r="AJ419" s="42" t="s">
        <v>351</v>
      </c>
      <c r="AK419" s="42" t="s">
        <v>1923</v>
      </c>
      <c r="AL419" s="42">
        <v>1000</v>
      </c>
      <c r="AM419" s="42" t="s">
        <v>1909</v>
      </c>
      <c r="AN419" s="42" t="s">
        <v>1882</v>
      </c>
      <c r="AO419" s="42">
        <v>250</v>
      </c>
      <c r="AP419" s="42" t="s">
        <v>1924</v>
      </c>
      <c r="AQ419" s="42">
        <v>400</v>
      </c>
      <c r="AR419" s="42">
        <v>2</v>
      </c>
      <c r="AS419" s="42">
        <v>400</v>
      </c>
      <c r="AT419" s="42">
        <v>24</v>
      </c>
      <c r="AU419" s="42" t="s">
        <v>327</v>
      </c>
      <c r="AV419" s="42" t="s">
        <v>327</v>
      </c>
      <c r="AW419" s="42" t="s">
        <v>327</v>
      </c>
      <c r="AX419" s="42" t="s">
        <v>327</v>
      </c>
      <c r="AY419" s="42" t="s">
        <v>327</v>
      </c>
      <c r="AZ419" s="51">
        <v>45</v>
      </c>
      <c r="BA419" s="52"/>
      <c r="BB419" s="42">
        <v>1</v>
      </c>
      <c r="BC419" s="42" t="s">
        <v>346</v>
      </c>
      <c r="BD419" s="49" t="s">
        <v>1920</v>
      </c>
      <c r="BE419" s="49">
        <v>0</v>
      </c>
      <c r="BF419" s="42" t="s">
        <v>1925</v>
      </c>
      <c r="BG419" s="42"/>
      <c r="BH419" s="42" t="s">
        <v>1898</v>
      </c>
      <c r="BI419" s="42" t="s">
        <v>357</v>
      </c>
      <c r="BJ419" s="42" t="s">
        <v>358</v>
      </c>
      <c r="BK419" s="57">
        <v>44778</v>
      </c>
      <c r="BL419" s="42" t="s">
        <v>317</v>
      </c>
      <c r="BM419" s="42" t="s">
        <v>317</v>
      </c>
      <c r="BN419" s="42"/>
      <c r="BO419" s="42"/>
      <c r="BP419" s="42" t="s">
        <v>359</v>
      </c>
      <c r="BQ419" s="42" t="s">
        <v>359</v>
      </c>
      <c r="BR419" s="42" t="s">
        <v>359</v>
      </c>
      <c r="BS419" s="42"/>
      <c r="BT419" s="42" t="s">
        <v>360</v>
      </c>
      <c r="BU419" s="42" t="s">
        <v>317</v>
      </c>
      <c r="BV419" s="42" t="s">
        <v>317</v>
      </c>
      <c r="BW419" s="42"/>
      <c r="BX419" s="42"/>
      <c r="BY419" s="42" t="s">
        <v>353</v>
      </c>
      <c r="BZ419" s="42" t="s">
        <v>353</v>
      </c>
      <c r="CA419" s="42"/>
      <c r="CB419" s="42" t="s">
        <v>353</v>
      </c>
      <c r="CC419" s="42"/>
      <c r="CD419" s="42"/>
      <c r="CE419" s="42"/>
      <c r="CF419" s="42"/>
      <c r="CG419" s="26" t="s">
        <v>1921</v>
      </c>
    </row>
    <row r="420" hidden="1" spans="1:85">
      <c r="A420" s="39">
        <v>258</v>
      </c>
      <c r="B420" s="42" t="s">
        <v>1926</v>
      </c>
      <c r="C420" s="79" t="s">
        <v>1927</v>
      </c>
      <c r="D420" s="42" t="s">
        <v>1928</v>
      </c>
      <c r="E420" s="43">
        <v>28.26944</v>
      </c>
      <c r="F420" s="43">
        <v>-15.07472</v>
      </c>
      <c r="G420" s="42" t="s">
        <v>316</v>
      </c>
      <c r="H420" s="37" t="s">
        <v>353</v>
      </c>
      <c r="I420" s="42" t="s">
        <v>652</v>
      </c>
      <c r="J420" s="42" t="s">
        <v>1844</v>
      </c>
      <c r="K420" s="42" t="s">
        <v>317</v>
      </c>
      <c r="L420" s="42" t="s">
        <v>317</v>
      </c>
      <c r="M420" s="42" t="s">
        <v>317</v>
      </c>
      <c r="N420" s="42" t="s">
        <v>318</v>
      </c>
      <c r="O420" s="42" t="s">
        <v>554</v>
      </c>
      <c r="P420" s="42" t="s">
        <v>365</v>
      </c>
      <c r="Q420" s="42" t="s">
        <v>320</v>
      </c>
      <c r="R420" s="42" t="s">
        <v>381</v>
      </c>
      <c r="S420" s="42" t="s">
        <v>321</v>
      </c>
      <c r="T420" s="42" t="s">
        <v>1929</v>
      </c>
      <c r="U420" s="42" t="s">
        <v>323</v>
      </c>
      <c r="V420" s="52">
        <v>18</v>
      </c>
      <c r="W420" s="42" t="s">
        <v>325</v>
      </c>
      <c r="X420" s="42" t="s">
        <v>1880</v>
      </c>
      <c r="Y420" s="42" t="s">
        <v>2</v>
      </c>
      <c r="Z420" s="42" t="s">
        <v>2</v>
      </c>
      <c r="AA420" s="42" t="s">
        <v>346</v>
      </c>
      <c r="AB420" s="43" t="s">
        <v>329</v>
      </c>
      <c r="AC420" s="42" t="s">
        <v>330</v>
      </c>
      <c r="AD420" s="42" t="s">
        <v>330</v>
      </c>
      <c r="AE420" s="42" t="s">
        <v>353</v>
      </c>
      <c r="AF420" s="42" t="s">
        <v>353</v>
      </c>
      <c r="AG420" s="42" t="s">
        <v>353</v>
      </c>
      <c r="AH420" s="42" t="s">
        <v>353</v>
      </c>
      <c r="AI420" s="42" t="s">
        <v>353</v>
      </c>
      <c r="AJ420" s="42" t="s">
        <v>353</v>
      </c>
      <c r="AK420" s="42" t="s">
        <v>353</v>
      </c>
      <c r="AL420" s="42" t="s">
        <v>353</v>
      </c>
      <c r="AM420" s="42" t="s">
        <v>1930</v>
      </c>
      <c r="AN420" s="42" t="s">
        <v>1930</v>
      </c>
      <c r="AO420" s="42" t="s">
        <v>1931</v>
      </c>
      <c r="AP420" s="42" t="s">
        <v>715</v>
      </c>
      <c r="AQ420" s="42">
        <v>460</v>
      </c>
      <c r="AR420" s="42">
        <v>12</v>
      </c>
      <c r="AS420" s="42">
        <v>230</v>
      </c>
      <c r="AT420" s="42">
        <v>8</v>
      </c>
      <c r="AU420" s="42" t="s">
        <v>327</v>
      </c>
      <c r="AV420" s="42" t="s">
        <v>327</v>
      </c>
      <c r="AW420" s="42" t="s">
        <v>327</v>
      </c>
      <c r="AX420" s="42" t="s">
        <v>359</v>
      </c>
      <c r="AY420" s="42" t="s">
        <v>327</v>
      </c>
      <c r="AZ420" s="51">
        <v>25</v>
      </c>
      <c r="BA420" s="52"/>
      <c r="BB420" s="42">
        <v>1</v>
      </c>
      <c r="BC420" s="42" t="s">
        <v>346</v>
      </c>
      <c r="BD420" s="49" t="s">
        <v>1926</v>
      </c>
      <c r="BE420" s="49">
        <v>0</v>
      </c>
      <c r="BF420" s="42"/>
      <c r="BG420" s="42"/>
      <c r="BH420" s="42"/>
      <c r="BI420" s="42" t="s">
        <v>357</v>
      </c>
      <c r="BJ420" s="42" t="s">
        <v>358</v>
      </c>
      <c r="BK420" s="57">
        <v>44778</v>
      </c>
      <c r="BL420" s="42" t="s">
        <v>317</v>
      </c>
      <c r="BM420" s="42" t="s">
        <v>317</v>
      </c>
      <c r="BN420" s="42"/>
      <c r="BO420" s="42"/>
      <c r="BP420" s="42" t="s">
        <v>359</v>
      </c>
      <c r="BQ420" s="42" t="s">
        <v>359</v>
      </c>
      <c r="BR420" s="42" t="s">
        <v>359</v>
      </c>
      <c r="BS420" s="42"/>
      <c r="BT420" s="42" t="s">
        <v>360</v>
      </c>
      <c r="BU420" s="42" t="s">
        <v>317</v>
      </c>
      <c r="BV420" s="42" t="s">
        <v>317</v>
      </c>
      <c r="BW420" s="42"/>
      <c r="BX420" s="42"/>
      <c r="BY420" s="42" t="s">
        <v>353</v>
      </c>
      <c r="BZ420" s="42" t="s">
        <v>353</v>
      </c>
      <c r="CA420" s="42"/>
      <c r="CB420" s="42" t="s">
        <v>353</v>
      </c>
      <c r="CC420" s="42"/>
      <c r="CD420" s="42"/>
      <c r="CE420" s="42"/>
      <c r="CF420" s="42"/>
      <c r="CG420" s="26" t="s">
        <v>1927</v>
      </c>
    </row>
    <row r="421" hidden="1" spans="1:85">
      <c r="A421" s="34">
        <v>1411</v>
      </c>
      <c r="B421" s="42" t="s">
        <v>1932</v>
      </c>
      <c r="C421" s="79" t="s">
        <v>1933</v>
      </c>
      <c r="D421" s="42" t="s">
        <v>1934</v>
      </c>
      <c r="E421" s="43">
        <v>28.20894444</v>
      </c>
      <c r="F421" s="43">
        <v>-15.06266667</v>
      </c>
      <c r="G421" s="42" t="s">
        <v>316</v>
      </c>
      <c r="H421" s="37">
        <v>4.5</v>
      </c>
      <c r="I421" s="42" t="s">
        <v>652</v>
      </c>
      <c r="J421" s="42" t="s">
        <v>1844</v>
      </c>
      <c r="K421" s="42" t="s">
        <v>317</v>
      </c>
      <c r="L421" s="42" t="s">
        <v>340</v>
      </c>
      <c r="M421" s="42" t="s">
        <v>317</v>
      </c>
      <c r="N421" s="42" t="s">
        <v>318</v>
      </c>
      <c r="O421" s="42" t="s">
        <v>364</v>
      </c>
      <c r="P421" s="42" t="s">
        <v>365</v>
      </c>
      <c r="Q421" s="42" t="s">
        <v>381</v>
      </c>
      <c r="R421" s="42" t="s">
        <v>381</v>
      </c>
      <c r="S421" s="42" t="s">
        <v>321</v>
      </c>
      <c r="T421" s="42" t="s">
        <v>344</v>
      </c>
      <c r="U421" s="42" t="s">
        <v>323</v>
      </c>
      <c r="V421" s="52">
        <v>80</v>
      </c>
      <c r="W421" s="42" t="s">
        <v>366</v>
      </c>
      <c r="X421" s="42" t="s">
        <v>1880</v>
      </c>
      <c r="Y421" s="42" t="s">
        <v>2</v>
      </c>
      <c r="Z421" s="42" t="s">
        <v>2</v>
      </c>
      <c r="AA421" s="42" t="s">
        <v>346</v>
      </c>
      <c r="AB421" s="43" t="s">
        <v>329</v>
      </c>
      <c r="AC421" s="42" t="s">
        <v>225</v>
      </c>
      <c r="AD421" s="42" t="s">
        <v>225</v>
      </c>
      <c r="AE421" s="42" t="s">
        <v>382</v>
      </c>
      <c r="AF421" s="42" t="s">
        <v>382</v>
      </c>
      <c r="AG421" s="42">
        <v>30</v>
      </c>
      <c r="AH421" s="42" t="s">
        <v>350</v>
      </c>
      <c r="AI421" s="42" t="s">
        <v>1894</v>
      </c>
      <c r="AJ421" s="42" t="s">
        <v>351</v>
      </c>
      <c r="AK421" s="42" t="s">
        <v>1881</v>
      </c>
      <c r="AL421" s="42">
        <v>1000</v>
      </c>
      <c r="AM421" s="42" t="s">
        <v>332</v>
      </c>
      <c r="AN421" s="42" t="s">
        <v>1896</v>
      </c>
      <c r="AO421" s="42">
        <v>400</v>
      </c>
      <c r="AP421" s="42" t="s">
        <v>384</v>
      </c>
      <c r="AQ421" s="42">
        <v>1200</v>
      </c>
      <c r="AR421" s="42">
        <v>2</v>
      </c>
      <c r="AS421" s="42">
        <v>600</v>
      </c>
      <c r="AT421" s="42">
        <v>48</v>
      </c>
      <c r="AU421" s="42" t="s">
        <v>607</v>
      </c>
      <c r="AV421" s="42" t="s">
        <v>607</v>
      </c>
      <c r="AW421" s="42">
        <v>18000</v>
      </c>
      <c r="AX421" s="42">
        <v>18000</v>
      </c>
      <c r="AY421" s="42">
        <v>2</v>
      </c>
      <c r="AZ421" s="51">
        <v>85</v>
      </c>
      <c r="BA421" s="52"/>
      <c r="BB421" s="42">
        <v>2</v>
      </c>
      <c r="BC421" s="42" t="s">
        <v>375</v>
      </c>
      <c r="BD421" s="49" t="s">
        <v>1932</v>
      </c>
      <c r="BE421" s="49" t="s">
        <v>1935</v>
      </c>
      <c r="BF421" s="42" t="s">
        <v>1883</v>
      </c>
      <c r="BG421" s="42"/>
      <c r="BH421" s="42" t="s">
        <v>1898</v>
      </c>
      <c r="BI421" s="42" t="s">
        <v>357</v>
      </c>
      <c r="BJ421" s="42" t="s">
        <v>358</v>
      </c>
      <c r="BK421" s="57">
        <v>44778</v>
      </c>
      <c r="BL421" s="42" t="s">
        <v>340</v>
      </c>
      <c r="BM421" s="42" t="s">
        <v>340</v>
      </c>
      <c r="BN421" s="42"/>
      <c r="BO421" s="42">
        <v>2</v>
      </c>
      <c r="BP421" s="42" t="s">
        <v>359</v>
      </c>
      <c r="BQ421" s="42" t="s">
        <v>359</v>
      </c>
      <c r="BR421" s="42" t="s">
        <v>508</v>
      </c>
      <c r="BS421" s="42"/>
      <c r="BT421" s="42" t="s">
        <v>360</v>
      </c>
      <c r="BU421" s="42" t="s">
        <v>317</v>
      </c>
      <c r="BV421" s="42" t="s">
        <v>317</v>
      </c>
      <c r="BW421" s="42"/>
      <c r="BX421" s="42"/>
      <c r="BY421" s="42" t="s">
        <v>353</v>
      </c>
      <c r="BZ421" s="42" t="s">
        <v>353</v>
      </c>
      <c r="CA421" s="42"/>
      <c r="CB421" s="42" t="s">
        <v>353</v>
      </c>
      <c r="CC421" s="42"/>
      <c r="CD421" s="42"/>
      <c r="CE421" s="42"/>
      <c r="CF421" s="42"/>
      <c r="CG421" s="26" t="s">
        <v>1933</v>
      </c>
    </row>
    <row r="422" hidden="1" spans="1:85">
      <c r="A422" s="39">
        <v>1318</v>
      </c>
      <c r="B422" s="42" t="s">
        <v>1936</v>
      </c>
      <c r="C422" s="79" t="s">
        <v>1937</v>
      </c>
      <c r="D422" s="42" t="s">
        <v>1938</v>
      </c>
      <c r="E422" s="43">
        <v>27.95507</v>
      </c>
      <c r="F422" s="43">
        <v>-14.91025</v>
      </c>
      <c r="G422" s="42" t="s">
        <v>652</v>
      </c>
      <c r="H422" s="37">
        <v>2.5</v>
      </c>
      <c r="I422" s="42" t="s">
        <v>652</v>
      </c>
      <c r="J422" s="42" t="s">
        <v>1844</v>
      </c>
      <c r="K422" s="42" t="s">
        <v>317</v>
      </c>
      <c r="L422" s="42" t="s">
        <v>317</v>
      </c>
      <c r="M422" s="42" t="s">
        <v>317</v>
      </c>
      <c r="N422" s="42" t="s">
        <v>318</v>
      </c>
      <c r="O422" s="42" t="s">
        <v>364</v>
      </c>
      <c r="P422" s="42" t="s">
        <v>365</v>
      </c>
      <c r="Q422" s="42" t="s">
        <v>320</v>
      </c>
      <c r="R422" s="42" t="s">
        <v>320</v>
      </c>
      <c r="S422" s="42" t="s">
        <v>321</v>
      </c>
      <c r="T422" s="42" t="s">
        <v>344</v>
      </c>
      <c r="U422" s="42" t="s">
        <v>323</v>
      </c>
      <c r="V422" s="52">
        <v>66</v>
      </c>
      <c r="W422" s="42" t="s">
        <v>366</v>
      </c>
      <c r="X422" s="42" t="s">
        <v>1778</v>
      </c>
      <c r="Y422" s="42" t="s">
        <v>2</v>
      </c>
      <c r="Z422" s="42" t="s">
        <v>2</v>
      </c>
      <c r="AA422" s="42" t="s">
        <v>346</v>
      </c>
      <c r="AB422" s="42" t="s">
        <v>1779</v>
      </c>
      <c r="AC422" s="42" t="s">
        <v>348</v>
      </c>
      <c r="AD422" s="42" t="s">
        <v>1780</v>
      </c>
      <c r="AE422" s="42" t="s">
        <v>561</v>
      </c>
      <c r="AF422" s="42" t="s">
        <v>561</v>
      </c>
      <c r="AG422" s="42">
        <v>20</v>
      </c>
      <c r="AH422" s="42" t="s">
        <v>350</v>
      </c>
      <c r="AI422" s="42">
        <v>0</v>
      </c>
      <c r="AJ422" s="42" t="s">
        <v>351</v>
      </c>
      <c r="AK422" s="42">
        <v>0</v>
      </c>
      <c r="AL422" s="42">
        <v>1000</v>
      </c>
      <c r="AM422" s="42" t="s">
        <v>371</v>
      </c>
      <c r="AN422" s="42" t="s">
        <v>372</v>
      </c>
      <c r="AO422" s="42">
        <v>250</v>
      </c>
      <c r="AP422" s="42" t="s">
        <v>333</v>
      </c>
      <c r="AQ422" s="42">
        <v>200</v>
      </c>
      <c r="AR422" s="42">
        <v>48</v>
      </c>
      <c r="AS422" s="42">
        <v>100</v>
      </c>
      <c r="AT422" s="42">
        <f>AQ422/AS422</f>
        <v>2</v>
      </c>
      <c r="AU422" s="42" t="s">
        <v>385</v>
      </c>
      <c r="AV422" s="42" t="s">
        <v>385</v>
      </c>
      <c r="AW422" s="42">
        <v>18000</v>
      </c>
      <c r="AX422" s="42">
        <v>18000</v>
      </c>
      <c r="AY422" s="42">
        <v>2</v>
      </c>
      <c r="AZ422" s="51">
        <v>79</v>
      </c>
      <c r="BA422" s="42"/>
      <c r="BB422" s="42">
        <v>2</v>
      </c>
      <c r="BC422" s="42" t="s">
        <v>375</v>
      </c>
      <c r="BD422" s="49" t="s">
        <v>1936</v>
      </c>
      <c r="BE422" s="49" t="s">
        <v>1939</v>
      </c>
      <c r="BF422" s="42" t="s">
        <v>340</v>
      </c>
      <c r="BG422" s="42"/>
      <c r="BH422" s="42" t="s">
        <v>1719</v>
      </c>
      <c r="BI422" s="42" t="s">
        <v>357</v>
      </c>
      <c r="BJ422" s="42" t="s">
        <v>358</v>
      </c>
      <c r="BK422" s="57">
        <v>44778</v>
      </c>
      <c r="BL422" s="42" t="s">
        <v>317</v>
      </c>
      <c r="BM422" s="42" t="s">
        <v>317</v>
      </c>
      <c r="BN422" s="42" t="s">
        <v>1784</v>
      </c>
      <c r="BO422" s="42">
        <v>0</v>
      </c>
      <c r="BP422" s="42" t="s">
        <v>359</v>
      </c>
      <c r="BQ422" s="42" t="s">
        <v>359</v>
      </c>
      <c r="BR422" s="42" t="s">
        <v>359</v>
      </c>
      <c r="BS422" s="42"/>
      <c r="BT422" s="42" t="s">
        <v>356</v>
      </c>
      <c r="BU422" s="42" t="s">
        <v>317</v>
      </c>
      <c r="BV422" s="42" t="s">
        <v>317</v>
      </c>
      <c r="BW422" s="42"/>
      <c r="BX422" s="42"/>
      <c r="BY422" s="42" t="s">
        <v>353</v>
      </c>
      <c r="BZ422" s="42" t="s">
        <v>353</v>
      </c>
      <c r="CA422" s="42"/>
      <c r="CB422" s="42" t="s">
        <v>353</v>
      </c>
      <c r="CC422" s="42"/>
      <c r="CD422" s="42"/>
      <c r="CE422" s="42"/>
      <c r="CF422" s="42"/>
      <c r="CG422" s="26" t="s">
        <v>1937</v>
      </c>
    </row>
    <row r="423" hidden="1" spans="1:85">
      <c r="A423" s="34">
        <v>1529</v>
      </c>
      <c r="B423" s="42" t="s">
        <v>1940</v>
      </c>
      <c r="C423" s="79" t="s">
        <v>1941</v>
      </c>
      <c r="D423" s="42" t="s">
        <v>1942</v>
      </c>
      <c r="E423" s="43">
        <v>28.47241944</v>
      </c>
      <c r="F423" s="43">
        <v>-15.12751944</v>
      </c>
      <c r="G423" s="42" t="s">
        <v>316</v>
      </c>
      <c r="H423" s="37">
        <v>1.5</v>
      </c>
      <c r="I423" s="42" t="s">
        <v>652</v>
      </c>
      <c r="J423" s="42" t="s">
        <v>1844</v>
      </c>
      <c r="K423" s="42" t="s">
        <v>317</v>
      </c>
      <c r="L423" s="42" t="s">
        <v>317</v>
      </c>
      <c r="M423" s="42" t="s">
        <v>317</v>
      </c>
      <c r="N423" s="42" t="s">
        <v>318</v>
      </c>
      <c r="O423" s="42" t="s">
        <v>364</v>
      </c>
      <c r="P423" s="42" t="s">
        <v>365</v>
      </c>
      <c r="Q423" s="42" t="s">
        <v>320</v>
      </c>
      <c r="R423" s="42" t="s">
        <v>320</v>
      </c>
      <c r="S423" s="42" t="s">
        <v>321</v>
      </c>
      <c r="T423" s="42" t="s">
        <v>344</v>
      </c>
      <c r="U423" s="42" t="s">
        <v>323</v>
      </c>
      <c r="V423" s="52">
        <v>36</v>
      </c>
      <c r="W423" s="42" t="s">
        <v>325</v>
      </c>
      <c r="X423" s="42" t="s">
        <v>1880</v>
      </c>
      <c r="Y423" s="42" t="s">
        <v>2</v>
      </c>
      <c r="Z423" s="42" t="s">
        <v>2</v>
      </c>
      <c r="AA423" s="42" t="s">
        <v>346</v>
      </c>
      <c r="AB423" s="43" t="s">
        <v>329</v>
      </c>
      <c r="AC423" s="42" t="s">
        <v>225</v>
      </c>
      <c r="AD423" s="42" t="s">
        <v>225</v>
      </c>
      <c r="AE423" s="42" t="s">
        <v>1346</v>
      </c>
      <c r="AF423" s="42" t="s">
        <v>1346</v>
      </c>
      <c r="AG423" s="42">
        <v>13</v>
      </c>
      <c r="AH423" s="42" t="s">
        <v>350</v>
      </c>
      <c r="AI423" s="42" t="s">
        <v>1894</v>
      </c>
      <c r="AJ423" s="42" t="s">
        <v>351</v>
      </c>
      <c r="AK423" s="42" t="s">
        <v>1943</v>
      </c>
      <c r="AL423" s="42">
        <v>1000</v>
      </c>
      <c r="AM423" s="42" t="s">
        <v>1909</v>
      </c>
      <c r="AN423" s="42" t="s">
        <v>1882</v>
      </c>
      <c r="AO423" s="42">
        <v>250</v>
      </c>
      <c r="AP423" s="42" t="s">
        <v>427</v>
      </c>
      <c r="AQ423" s="42">
        <v>1200</v>
      </c>
      <c r="AR423" s="42">
        <v>2</v>
      </c>
      <c r="AS423" s="42">
        <v>1200</v>
      </c>
      <c r="AT423" s="42">
        <v>24</v>
      </c>
      <c r="AU423" s="42" t="s">
        <v>327</v>
      </c>
      <c r="AV423" s="42" t="s">
        <v>327</v>
      </c>
      <c r="AW423" s="42" t="s">
        <v>327</v>
      </c>
      <c r="AX423" s="42" t="s">
        <v>327</v>
      </c>
      <c r="AY423" s="42" t="s">
        <v>327</v>
      </c>
      <c r="AZ423" s="51">
        <v>50</v>
      </c>
      <c r="BA423" s="52"/>
      <c r="BB423" s="42">
        <v>2</v>
      </c>
      <c r="BC423" s="42" t="s">
        <v>375</v>
      </c>
      <c r="BD423" s="49" t="s">
        <v>1940</v>
      </c>
      <c r="BE423" s="49" t="s">
        <v>1944</v>
      </c>
      <c r="BF423" s="42" t="s">
        <v>1883</v>
      </c>
      <c r="BG423" s="42"/>
      <c r="BH423" s="42" t="s">
        <v>1884</v>
      </c>
      <c r="BI423" s="42" t="s">
        <v>357</v>
      </c>
      <c r="BJ423" s="42" t="s">
        <v>358</v>
      </c>
      <c r="BK423" s="57">
        <v>44778</v>
      </c>
      <c r="BL423" s="42" t="s">
        <v>317</v>
      </c>
      <c r="BM423" s="42" t="s">
        <v>317</v>
      </c>
      <c r="BN423" s="42"/>
      <c r="BO423" s="42"/>
      <c r="BP423" s="42" t="s">
        <v>359</v>
      </c>
      <c r="BQ423" s="42" t="s">
        <v>359</v>
      </c>
      <c r="BR423" s="42" t="s">
        <v>359</v>
      </c>
      <c r="BS423" s="42"/>
      <c r="BT423" s="42" t="s">
        <v>360</v>
      </c>
      <c r="BU423" s="42" t="s">
        <v>317</v>
      </c>
      <c r="BV423" s="42" t="s">
        <v>317</v>
      </c>
      <c r="BW423" s="42"/>
      <c r="BX423" s="42"/>
      <c r="BY423" s="42" t="s">
        <v>353</v>
      </c>
      <c r="BZ423" s="42" t="s">
        <v>353</v>
      </c>
      <c r="CA423" s="42"/>
      <c r="CB423" s="42" t="s">
        <v>353</v>
      </c>
      <c r="CC423" s="42"/>
      <c r="CD423" s="42"/>
      <c r="CE423" s="42"/>
      <c r="CF423" s="42"/>
      <c r="CG423" s="26" t="s">
        <v>1941</v>
      </c>
    </row>
    <row r="424" hidden="1" spans="1:85">
      <c r="A424" s="39">
        <v>1174</v>
      </c>
      <c r="B424" s="42" t="s">
        <v>1945</v>
      </c>
      <c r="C424" s="46" t="s">
        <v>1946</v>
      </c>
      <c r="D424" s="42" t="s">
        <v>1947</v>
      </c>
      <c r="E424" s="43">
        <v>28.9041</v>
      </c>
      <c r="F424" s="43">
        <v>-13.87915</v>
      </c>
      <c r="G424" s="42" t="s">
        <v>652</v>
      </c>
      <c r="H424" s="37">
        <v>2.5</v>
      </c>
      <c r="I424" s="42" t="s">
        <v>652</v>
      </c>
      <c r="J424" s="42" t="s">
        <v>653</v>
      </c>
      <c r="K424" s="42" t="s">
        <v>317</v>
      </c>
      <c r="L424" s="42" t="s">
        <v>340</v>
      </c>
      <c r="M424" s="42" t="s">
        <v>317</v>
      </c>
      <c r="N424" s="42" t="s">
        <v>318</v>
      </c>
      <c r="O424" s="42" t="s">
        <v>364</v>
      </c>
      <c r="P424" s="42" t="s">
        <v>343</v>
      </c>
      <c r="Q424" s="42" t="s">
        <v>381</v>
      </c>
      <c r="R424" s="42" t="s">
        <v>320</v>
      </c>
      <c r="S424" s="42" t="s">
        <v>321</v>
      </c>
      <c r="T424" s="42" t="s">
        <v>344</v>
      </c>
      <c r="U424" s="42" t="s">
        <v>323</v>
      </c>
      <c r="V424" s="52">
        <v>54</v>
      </c>
      <c r="W424" s="42" t="s">
        <v>366</v>
      </c>
      <c r="X424" s="42" t="s">
        <v>1948</v>
      </c>
      <c r="Y424" s="42" t="s">
        <v>2</v>
      </c>
      <c r="Z424" s="42" t="s">
        <v>2</v>
      </c>
      <c r="AA424" s="42" t="s">
        <v>346</v>
      </c>
      <c r="AB424" s="42" t="s">
        <v>1779</v>
      </c>
      <c r="AC424" s="42" t="s">
        <v>348</v>
      </c>
      <c r="AD424" s="42" t="s">
        <v>1780</v>
      </c>
      <c r="AE424" s="42" t="s">
        <v>561</v>
      </c>
      <c r="AF424" s="42" t="s">
        <v>561</v>
      </c>
      <c r="AG424" s="42">
        <v>20</v>
      </c>
      <c r="AH424" s="42" t="s">
        <v>350</v>
      </c>
      <c r="AI424" s="42">
        <v>0</v>
      </c>
      <c r="AJ424" s="42" t="s">
        <v>370</v>
      </c>
      <c r="AK424" s="42">
        <v>0</v>
      </c>
      <c r="AL424" s="42">
        <v>1000</v>
      </c>
      <c r="AM424" s="42" t="s">
        <v>371</v>
      </c>
      <c r="AN424" s="42" t="s">
        <v>372</v>
      </c>
      <c r="AO424" s="42">
        <v>250</v>
      </c>
      <c r="AP424" s="42" t="s">
        <v>384</v>
      </c>
      <c r="AQ424" s="42">
        <v>1200</v>
      </c>
      <c r="AR424" s="42">
        <v>2</v>
      </c>
      <c r="AS424" s="42">
        <v>600</v>
      </c>
      <c r="AT424" s="42">
        <v>48</v>
      </c>
      <c r="AU424" s="42" t="s">
        <v>385</v>
      </c>
      <c r="AV424" s="42" t="s">
        <v>385</v>
      </c>
      <c r="AW424" s="42">
        <v>18000</v>
      </c>
      <c r="AX424" s="42">
        <v>18000</v>
      </c>
      <c r="AY424" s="42">
        <v>2</v>
      </c>
      <c r="AZ424" s="51">
        <v>50</v>
      </c>
      <c r="BA424" s="42"/>
      <c r="BB424" s="42">
        <v>1</v>
      </c>
      <c r="BC424" s="42" t="s">
        <v>346</v>
      </c>
      <c r="BD424" s="49" t="s">
        <v>1945</v>
      </c>
      <c r="BE424" s="49">
        <v>0</v>
      </c>
      <c r="BF424" s="42" t="s">
        <v>340</v>
      </c>
      <c r="BG424" s="42"/>
      <c r="BH424" s="42" t="s">
        <v>1719</v>
      </c>
      <c r="BI424" s="42" t="s">
        <v>357</v>
      </c>
      <c r="BJ424" s="42" t="s">
        <v>358</v>
      </c>
      <c r="BK424" s="57">
        <v>44778</v>
      </c>
      <c r="BL424" s="42" t="s">
        <v>317</v>
      </c>
      <c r="BM424" s="42" t="s">
        <v>317</v>
      </c>
      <c r="BN424" s="42" t="s">
        <v>1784</v>
      </c>
      <c r="BO424" s="42">
        <v>0</v>
      </c>
      <c r="BP424" s="42" t="s">
        <v>359</v>
      </c>
      <c r="BQ424" s="42" t="s">
        <v>359</v>
      </c>
      <c r="BR424" s="42" t="s">
        <v>359</v>
      </c>
      <c r="BS424" s="42"/>
      <c r="BT424" s="42" t="s">
        <v>360</v>
      </c>
      <c r="BU424" s="42" t="s">
        <v>317</v>
      </c>
      <c r="BV424" s="42" t="s">
        <v>317</v>
      </c>
      <c r="BW424" s="42"/>
      <c r="BX424" s="42"/>
      <c r="BY424" s="42" t="s">
        <v>353</v>
      </c>
      <c r="BZ424" s="42" t="s">
        <v>353</v>
      </c>
      <c r="CA424" s="42"/>
      <c r="CB424" s="42" t="s">
        <v>353</v>
      </c>
      <c r="CC424" s="42"/>
      <c r="CD424" s="42"/>
      <c r="CE424" s="42"/>
      <c r="CF424" s="42"/>
      <c r="CG424" s="26" t="s">
        <v>1946</v>
      </c>
    </row>
    <row r="425" hidden="1" spans="1:85">
      <c r="A425" s="39">
        <v>764</v>
      </c>
      <c r="B425" s="42" t="s">
        <v>1949</v>
      </c>
      <c r="C425" s="79" t="s">
        <v>1950</v>
      </c>
      <c r="D425" s="42" t="s">
        <v>1951</v>
      </c>
      <c r="E425" s="43">
        <v>27.77697222</v>
      </c>
      <c r="F425" s="43">
        <v>-14.90297222</v>
      </c>
      <c r="G425" s="42" t="s">
        <v>652</v>
      </c>
      <c r="H425" s="37">
        <v>1.8</v>
      </c>
      <c r="I425" s="42" t="s">
        <v>652</v>
      </c>
      <c r="J425" s="42" t="s">
        <v>1844</v>
      </c>
      <c r="K425" s="42" t="s">
        <v>317</v>
      </c>
      <c r="L425" s="42" t="s">
        <v>317</v>
      </c>
      <c r="M425" s="42" t="s">
        <v>317</v>
      </c>
      <c r="N425" s="42" t="s">
        <v>318</v>
      </c>
      <c r="O425" s="42" t="s">
        <v>364</v>
      </c>
      <c r="P425" s="42" t="s">
        <v>343</v>
      </c>
      <c r="Q425" s="42" t="s">
        <v>320</v>
      </c>
      <c r="R425" s="42" t="s">
        <v>320</v>
      </c>
      <c r="S425" s="42" t="s">
        <v>321</v>
      </c>
      <c r="T425" s="42" t="s">
        <v>344</v>
      </c>
      <c r="U425" s="42" t="s">
        <v>323</v>
      </c>
      <c r="V425" s="52">
        <v>80</v>
      </c>
      <c r="W425" s="42" t="s">
        <v>366</v>
      </c>
      <c r="X425" s="42" t="s">
        <v>1778</v>
      </c>
      <c r="Y425" s="42" t="s">
        <v>2</v>
      </c>
      <c r="Z425" s="42" t="s">
        <v>2</v>
      </c>
      <c r="AA425" s="42" t="s">
        <v>346</v>
      </c>
      <c r="AB425" s="42" t="s">
        <v>1779</v>
      </c>
      <c r="AC425" s="42" t="s">
        <v>348</v>
      </c>
      <c r="AD425" s="42" t="s">
        <v>1780</v>
      </c>
      <c r="AE425" s="42" t="s">
        <v>561</v>
      </c>
      <c r="AF425" s="42" t="s">
        <v>561</v>
      </c>
      <c r="AG425" s="42">
        <v>15</v>
      </c>
      <c r="AH425" s="42" t="s">
        <v>350</v>
      </c>
      <c r="AI425" s="42">
        <v>0</v>
      </c>
      <c r="AJ425" s="42" t="s">
        <v>370</v>
      </c>
      <c r="AK425" s="42">
        <v>0</v>
      </c>
      <c r="AL425" s="42">
        <v>1000</v>
      </c>
      <c r="AM425" s="42" t="s">
        <v>371</v>
      </c>
      <c r="AN425" s="42" t="s">
        <v>372</v>
      </c>
      <c r="AO425" s="42">
        <v>250</v>
      </c>
      <c r="AP425" s="42" t="s">
        <v>384</v>
      </c>
      <c r="AQ425" s="42">
        <v>600</v>
      </c>
      <c r="AR425" s="42">
        <v>2</v>
      </c>
      <c r="AS425" s="42">
        <v>600</v>
      </c>
      <c r="AT425" s="42">
        <v>24</v>
      </c>
      <c r="AU425" s="42" t="s">
        <v>385</v>
      </c>
      <c r="AV425" s="42" t="s">
        <v>385</v>
      </c>
      <c r="AW425" s="42">
        <v>18000</v>
      </c>
      <c r="AX425" s="42">
        <v>18000</v>
      </c>
      <c r="AY425" s="42">
        <v>2</v>
      </c>
      <c r="AZ425" s="51">
        <v>40</v>
      </c>
      <c r="BA425" s="42"/>
      <c r="BB425" s="42">
        <v>1</v>
      </c>
      <c r="BC425" s="42" t="s">
        <v>346</v>
      </c>
      <c r="BD425" s="49" t="s">
        <v>1949</v>
      </c>
      <c r="BE425" s="49">
        <v>0</v>
      </c>
      <c r="BF425" s="42" t="s">
        <v>340</v>
      </c>
      <c r="BG425" s="42"/>
      <c r="BH425" s="42" t="s">
        <v>1719</v>
      </c>
      <c r="BI425" s="42" t="s">
        <v>357</v>
      </c>
      <c r="BJ425" s="42" t="s">
        <v>358</v>
      </c>
      <c r="BK425" s="57">
        <v>44778</v>
      </c>
      <c r="BL425" s="42" t="s">
        <v>317</v>
      </c>
      <c r="BM425" s="42" t="s">
        <v>317</v>
      </c>
      <c r="BN425" s="42" t="s">
        <v>1784</v>
      </c>
      <c r="BO425" s="42">
        <v>0</v>
      </c>
      <c r="BP425" s="42" t="s">
        <v>359</v>
      </c>
      <c r="BQ425" s="42" t="s">
        <v>359</v>
      </c>
      <c r="BR425" s="42" t="s">
        <v>359</v>
      </c>
      <c r="BS425" s="42"/>
      <c r="BT425" s="42" t="s">
        <v>360</v>
      </c>
      <c r="BU425" s="42" t="s">
        <v>317</v>
      </c>
      <c r="BV425" s="42" t="s">
        <v>317</v>
      </c>
      <c r="BW425" s="42"/>
      <c r="BX425" s="42"/>
      <c r="BY425" s="42" t="s">
        <v>353</v>
      </c>
      <c r="BZ425" s="42" t="s">
        <v>353</v>
      </c>
      <c r="CA425" s="42"/>
      <c r="CB425" s="42" t="s">
        <v>353</v>
      </c>
      <c r="CC425" s="42"/>
      <c r="CD425" s="42"/>
      <c r="CE425" s="42"/>
      <c r="CF425" s="42"/>
      <c r="CG425" s="26" t="s">
        <v>1950</v>
      </c>
    </row>
    <row r="426" hidden="1" spans="1:85">
      <c r="A426" s="34">
        <v>1593</v>
      </c>
      <c r="B426" s="42" t="s">
        <v>1952</v>
      </c>
      <c r="C426" s="79" t="s">
        <v>1953</v>
      </c>
      <c r="D426" s="42" t="s">
        <v>1954</v>
      </c>
      <c r="E426" s="43">
        <v>28.26351944</v>
      </c>
      <c r="F426" s="43">
        <v>-15.25576111</v>
      </c>
      <c r="G426" s="42" t="s">
        <v>316</v>
      </c>
      <c r="H426" s="37">
        <v>4.5</v>
      </c>
      <c r="I426" s="42" t="s">
        <v>652</v>
      </c>
      <c r="J426" s="42" t="s">
        <v>1844</v>
      </c>
      <c r="K426" s="42" t="s">
        <v>317</v>
      </c>
      <c r="L426" s="42" t="s">
        <v>340</v>
      </c>
      <c r="M426" s="42" t="s">
        <v>317</v>
      </c>
      <c r="N426" s="42" t="s">
        <v>402</v>
      </c>
      <c r="O426" s="42" t="s">
        <v>364</v>
      </c>
      <c r="P426" s="42" t="s">
        <v>380</v>
      </c>
      <c r="Q426" s="42" t="s">
        <v>320</v>
      </c>
      <c r="R426" s="42" t="s">
        <v>381</v>
      </c>
      <c r="S426" s="42" t="s">
        <v>321</v>
      </c>
      <c r="T426" s="42" t="s">
        <v>344</v>
      </c>
      <c r="U426" s="42" t="s">
        <v>323</v>
      </c>
      <c r="V426" s="52">
        <v>50</v>
      </c>
      <c r="W426" s="42" t="s">
        <v>366</v>
      </c>
      <c r="X426" s="42" t="s">
        <v>1880</v>
      </c>
      <c r="Y426" s="42" t="s">
        <v>2</v>
      </c>
      <c r="Z426" s="42" t="s">
        <v>2</v>
      </c>
      <c r="AA426" s="42" t="s">
        <v>346</v>
      </c>
      <c r="AB426" s="43" t="s">
        <v>329</v>
      </c>
      <c r="AC426" s="42" t="s">
        <v>225</v>
      </c>
      <c r="AD426" s="42" t="s">
        <v>225</v>
      </c>
      <c r="AE426" s="42" t="s">
        <v>561</v>
      </c>
      <c r="AF426" s="42" t="s">
        <v>561</v>
      </c>
      <c r="AG426" s="42">
        <v>30</v>
      </c>
      <c r="AH426" s="42" t="s">
        <v>368</v>
      </c>
      <c r="AI426" s="42" t="s">
        <v>1803</v>
      </c>
      <c r="AJ426" s="42" t="s">
        <v>370</v>
      </c>
      <c r="AK426" s="42" t="s">
        <v>1908</v>
      </c>
      <c r="AL426" s="42">
        <v>1000</v>
      </c>
      <c r="AM426" s="42" t="s">
        <v>332</v>
      </c>
      <c r="AN426" s="42" t="s">
        <v>1896</v>
      </c>
      <c r="AO426" s="42">
        <v>400</v>
      </c>
      <c r="AP426" s="42" t="s">
        <v>333</v>
      </c>
      <c r="AQ426" s="42">
        <v>400</v>
      </c>
      <c r="AR426" s="42">
        <v>48</v>
      </c>
      <c r="AS426" s="42">
        <v>100</v>
      </c>
      <c r="AT426" s="42">
        <f>AQ426/AS426</f>
        <v>4</v>
      </c>
      <c r="AU426" s="42" t="s">
        <v>385</v>
      </c>
      <c r="AV426" s="42" t="s">
        <v>385</v>
      </c>
      <c r="AW426" s="42">
        <v>18000</v>
      </c>
      <c r="AX426" s="42">
        <v>18000</v>
      </c>
      <c r="AY426" s="42">
        <v>2</v>
      </c>
      <c r="AZ426" s="51">
        <v>175</v>
      </c>
      <c r="BA426" s="52"/>
      <c r="BB426" s="42">
        <v>2</v>
      </c>
      <c r="BC426" s="42" t="s">
        <v>375</v>
      </c>
      <c r="BD426" s="49" t="s">
        <v>1952</v>
      </c>
      <c r="BE426" s="49" t="s">
        <v>1955</v>
      </c>
      <c r="BF426" s="42" t="s">
        <v>1925</v>
      </c>
      <c r="BG426" s="42"/>
      <c r="BH426" s="42" t="s">
        <v>1898</v>
      </c>
      <c r="BI426" s="42" t="s">
        <v>357</v>
      </c>
      <c r="BJ426" s="42" t="s">
        <v>358</v>
      </c>
      <c r="BK426" s="57">
        <v>44778</v>
      </c>
      <c r="BL426" s="42" t="s">
        <v>340</v>
      </c>
      <c r="BM426" s="42" t="s">
        <v>317</v>
      </c>
      <c r="BN426" s="42"/>
      <c r="BO426" s="42"/>
      <c r="BP426" s="42" t="s">
        <v>359</v>
      </c>
      <c r="BQ426" s="42" t="s">
        <v>359</v>
      </c>
      <c r="BR426" s="42" t="s">
        <v>359</v>
      </c>
      <c r="BS426" s="42"/>
      <c r="BT426" s="42" t="s">
        <v>360</v>
      </c>
      <c r="BU426" s="42" t="s">
        <v>317</v>
      </c>
      <c r="BV426" s="42" t="s">
        <v>340</v>
      </c>
      <c r="BW426" s="42"/>
      <c r="BX426" s="42"/>
      <c r="BY426" s="42" t="s">
        <v>472</v>
      </c>
      <c r="BZ426" s="42">
        <v>20</v>
      </c>
      <c r="CA426" s="42"/>
      <c r="CB426" s="42" t="s">
        <v>472</v>
      </c>
      <c r="CC426" s="42"/>
      <c r="CD426" s="42"/>
      <c r="CE426" s="42"/>
      <c r="CF426" s="42"/>
      <c r="CG426" s="26" t="s">
        <v>1953</v>
      </c>
    </row>
    <row r="427" hidden="1" spans="1:85">
      <c r="A427" s="34">
        <v>351</v>
      </c>
      <c r="B427" s="42" t="s">
        <v>1956</v>
      </c>
      <c r="C427" s="46" t="s">
        <v>1957</v>
      </c>
      <c r="D427" s="42" t="s">
        <v>1958</v>
      </c>
      <c r="E427" s="43">
        <v>29.15673</v>
      </c>
      <c r="F427" s="43">
        <v>-13.89513</v>
      </c>
      <c r="G427" s="42" t="s">
        <v>652</v>
      </c>
      <c r="H427" s="37">
        <v>1.8</v>
      </c>
      <c r="I427" s="42" t="s">
        <v>652</v>
      </c>
      <c r="J427" s="42" t="s">
        <v>1959</v>
      </c>
      <c r="K427" s="42" t="s">
        <v>317</v>
      </c>
      <c r="L427" s="42" t="s">
        <v>317</v>
      </c>
      <c r="M427" s="42" t="s">
        <v>317</v>
      </c>
      <c r="N427" s="42" t="s">
        <v>318</v>
      </c>
      <c r="O427" s="42" t="s">
        <v>364</v>
      </c>
      <c r="P427" s="42" t="s">
        <v>365</v>
      </c>
      <c r="Q427" s="42" t="s">
        <v>320</v>
      </c>
      <c r="R427" s="42" t="s">
        <v>320</v>
      </c>
      <c r="S427" s="42" t="s">
        <v>321</v>
      </c>
      <c r="T427" s="42" t="s">
        <v>344</v>
      </c>
      <c r="U427" s="42" t="s">
        <v>323</v>
      </c>
      <c r="V427" s="52">
        <v>60</v>
      </c>
      <c r="W427" s="42" t="s">
        <v>325</v>
      </c>
      <c r="X427" s="42" t="s">
        <v>1948</v>
      </c>
      <c r="Y427" s="42" t="s">
        <v>2</v>
      </c>
      <c r="Z427" s="42" t="s">
        <v>2</v>
      </c>
      <c r="AA427" s="42" t="s">
        <v>346</v>
      </c>
      <c r="AB427" s="42" t="s">
        <v>1779</v>
      </c>
      <c r="AC427" s="42" t="s">
        <v>348</v>
      </c>
      <c r="AD427" s="42" t="s">
        <v>1780</v>
      </c>
      <c r="AE427" s="42" t="s">
        <v>426</v>
      </c>
      <c r="AF427" s="42" t="s">
        <v>426</v>
      </c>
      <c r="AG427" s="42">
        <v>15</v>
      </c>
      <c r="AH427" s="42" t="s">
        <v>350</v>
      </c>
      <c r="AI427" s="42">
        <v>0</v>
      </c>
      <c r="AJ427" s="42" t="s">
        <v>370</v>
      </c>
      <c r="AK427" s="42">
        <v>0</v>
      </c>
      <c r="AL427" s="42">
        <v>600</v>
      </c>
      <c r="AM427" s="42" t="s">
        <v>371</v>
      </c>
      <c r="AN427" s="42" t="s">
        <v>372</v>
      </c>
      <c r="AO427" s="42">
        <v>250</v>
      </c>
      <c r="AP427" s="42" t="s">
        <v>384</v>
      </c>
      <c r="AQ427" s="42">
        <v>600</v>
      </c>
      <c r="AR427" s="42">
        <v>2</v>
      </c>
      <c r="AS427" s="42">
        <v>600</v>
      </c>
      <c r="AT427" s="42">
        <v>24</v>
      </c>
      <c r="AU427" s="42" t="s">
        <v>327</v>
      </c>
      <c r="AV427" s="42" t="s">
        <v>327</v>
      </c>
      <c r="AW427" s="42" t="s">
        <v>327</v>
      </c>
      <c r="AX427" s="42">
        <v>0</v>
      </c>
      <c r="AY427" s="42" t="s">
        <v>327</v>
      </c>
      <c r="AZ427" s="51">
        <v>35</v>
      </c>
      <c r="BA427" s="42"/>
      <c r="BB427" s="42">
        <v>1</v>
      </c>
      <c r="BC427" s="42" t="s">
        <v>346</v>
      </c>
      <c r="BD427" s="49" t="s">
        <v>1956</v>
      </c>
      <c r="BE427" s="49">
        <v>0</v>
      </c>
      <c r="BF427" s="42" t="s">
        <v>340</v>
      </c>
      <c r="BG427" s="42"/>
      <c r="BH427" s="42" t="s">
        <v>1719</v>
      </c>
      <c r="BI427" s="42" t="s">
        <v>357</v>
      </c>
      <c r="BJ427" s="42" t="s">
        <v>358</v>
      </c>
      <c r="BK427" s="57">
        <v>44778</v>
      </c>
      <c r="BL427" s="42" t="s">
        <v>340</v>
      </c>
      <c r="BM427" s="42" t="s">
        <v>340</v>
      </c>
      <c r="BN427" s="42" t="s">
        <v>1784</v>
      </c>
      <c r="BO427" s="42">
        <v>0</v>
      </c>
      <c r="BP427" s="42" t="s">
        <v>359</v>
      </c>
      <c r="BQ427" s="42" t="s">
        <v>359</v>
      </c>
      <c r="BR427" s="42" t="s">
        <v>508</v>
      </c>
      <c r="BS427" s="42"/>
      <c r="BT427" s="42" t="s">
        <v>360</v>
      </c>
      <c r="BU427" s="42" t="s">
        <v>317</v>
      </c>
      <c r="BV427" s="42" t="s">
        <v>317</v>
      </c>
      <c r="BW427" s="42"/>
      <c r="BX427" s="42"/>
      <c r="BY427" s="42" t="s">
        <v>353</v>
      </c>
      <c r="BZ427" s="42" t="s">
        <v>353</v>
      </c>
      <c r="CA427" s="42"/>
      <c r="CB427" s="42" t="s">
        <v>353</v>
      </c>
      <c r="CC427" s="42"/>
      <c r="CD427" s="42"/>
      <c r="CE427" s="42"/>
      <c r="CF427" s="42"/>
      <c r="CG427" s="26" t="s">
        <v>1957</v>
      </c>
    </row>
    <row r="428" hidden="1" spans="1:85">
      <c r="A428" s="34">
        <v>1733</v>
      </c>
      <c r="B428" s="42" t="s">
        <v>1960</v>
      </c>
      <c r="C428" s="79" t="s">
        <v>1961</v>
      </c>
      <c r="D428" s="42" t="s">
        <v>1962</v>
      </c>
      <c r="E428" s="43">
        <v>28.28361111</v>
      </c>
      <c r="F428" s="43">
        <v>-15.30694444</v>
      </c>
      <c r="G428" s="42" t="s">
        <v>316</v>
      </c>
      <c r="H428" s="37">
        <v>5.5</v>
      </c>
      <c r="I428" s="42" t="s">
        <v>316</v>
      </c>
      <c r="J428" s="42" t="s">
        <v>1963</v>
      </c>
      <c r="K428" s="42" t="s">
        <v>340</v>
      </c>
      <c r="L428" s="42" t="s">
        <v>317</v>
      </c>
      <c r="M428" s="42" t="s">
        <v>317</v>
      </c>
      <c r="N428" s="42" t="s">
        <v>402</v>
      </c>
      <c r="O428" s="42" t="s">
        <v>342</v>
      </c>
      <c r="P428" s="42" t="s">
        <v>413</v>
      </c>
      <c r="Q428" s="42" t="s">
        <v>320</v>
      </c>
      <c r="R428" s="42" t="s">
        <v>320</v>
      </c>
      <c r="S428" s="42" t="s">
        <v>321</v>
      </c>
      <c r="T428" s="42" t="s">
        <v>344</v>
      </c>
      <c r="U428" s="42" t="s">
        <v>323</v>
      </c>
      <c r="V428" s="52">
        <v>42</v>
      </c>
      <c r="W428" s="42" t="s">
        <v>325</v>
      </c>
      <c r="X428" s="42" t="s">
        <v>1880</v>
      </c>
      <c r="Y428" s="42" t="s">
        <v>2</v>
      </c>
      <c r="Z428" s="42" t="s">
        <v>2</v>
      </c>
      <c r="AA428" s="42" t="s">
        <v>346</v>
      </c>
      <c r="AB428" s="43" t="s">
        <v>329</v>
      </c>
      <c r="AC428" s="42" t="s">
        <v>225</v>
      </c>
      <c r="AD428" s="42" t="s">
        <v>225</v>
      </c>
      <c r="AE428" s="42" t="s">
        <v>561</v>
      </c>
      <c r="AF428" s="42" t="s">
        <v>561</v>
      </c>
      <c r="AG428" s="42">
        <v>45</v>
      </c>
      <c r="AH428" s="42" t="s">
        <v>350</v>
      </c>
      <c r="AI428" s="42" t="s">
        <v>1964</v>
      </c>
      <c r="AJ428" s="42" t="s">
        <v>351</v>
      </c>
      <c r="AK428" s="42" t="s">
        <v>1965</v>
      </c>
      <c r="AL428" s="42">
        <v>1000</v>
      </c>
      <c r="AM428" s="42" t="s">
        <v>332</v>
      </c>
      <c r="AN428" s="42" t="s">
        <v>1896</v>
      </c>
      <c r="AO428" s="42">
        <v>400</v>
      </c>
      <c r="AP428" s="42" t="s">
        <v>384</v>
      </c>
      <c r="AQ428" s="42">
        <v>1200</v>
      </c>
      <c r="AR428" s="42">
        <v>2</v>
      </c>
      <c r="AS428" s="42">
        <v>600</v>
      </c>
      <c r="AT428" s="42">
        <v>48</v>
      </c>
      <c r="AU428" s="42" t="s">
        <v>327</v>
      </c>
      <c r="AV428" s="42" t="s">
        <v>327</v>
      </c>
      <c r="AW428" s="42" t="s">
        <v>327</v>
      </c>
      <c r="AX428" s="42" t="s">
        <v>327</v>
      </c>
      <c r="AY428" s="42" t="s">
        <v>327</v>
      </c>
      <c r="AZ428" s="51">
        <v>190</v>
      </c>
      <c r="BA428" s="52"/>
      <c r="BB428" s="42">
        <v>4</v>
      </c>
      <c r="BC428" s="42" t="s">
        <v>1966</v>
      </c>
      <c r="BD428" s="49" t="s">
        <v>1960</v>
      </c>
      <c r="BE428" s="49" t="s">
        <v>1967</v>
      </c>
      <c r="BF428" s="42" t="s">
        <v>1883</v>
      </c>
      <c r="BG428" s="42"/>
      <c r="BH428" s="42" t="s">
        <v>1898</v>
      </c>
      <c r="BI428" s="42" t="s">
        <v>357</v>
      </c>
      <c r="BJ428" s="42" t="s">
        <v>358</v>
      </c>
      <c r="BK428" s="57">
        <v>44778</v>
      </c>
      <c r="BL428" s="42" t="s">
        <v>340</v>
      </c>
      <c r="BM428" s="42" t="s">
        <v>340</v>
      </c>
      <c r="BN428" s="42"/>
      <c r="BO428" s="42">
        <v>2</v>
      </c>
      <c r="BP428" s="42" t="s">
        <v>359</v>
      </c>
      <c r="BQ428" s="42" t="s">
        <v>359</v>
      </c>
      <c r="BR428" s="42" t="s">
        <v>508</v>
      </c>
      <c r="BS428" s="42"/>
      <c r="BT428" s="42" t="s">
        <v>360</v>
      </c>
      <c r="BU428" s="42" t="s">
        <v>317</v>
      </c>
      <c r="BV428" s="42" t="s">
        <v>340</v>
      </c>
      <c r="BW428" s="42"/>
      <c r="BX428" s="42"/>
      <c r="BY428" s="42" t="s">
        <v>472</v>
      </c>
      <c r="BZ428" s="42">
        <v>30</v>
      </c>
      <c r="CA428" s="42"/>
      <c r="CB428" s="42" t="s">
        <v>472</v>
      </c>
      <c r="CC428" s="42"/>
      <c r="CD428" s="42"/>
      <c r="CE428" s="42"/>
      <c r="CF428" s="42"/>
      <c r="CG428" s="26" t="s">
        <v>1961</v>
      </c>
    </row>
    <row r="429" hidden="1" spans="1:85">
      <c r="A429" s="34">
        <v>287</v>
      </c>
      <c r="B429" s="42" t="s">
        <v>1968</v>
      </c>
      <c r="C429" s="79" t="s">
        <v>1969</v>
      </c>
      <c r="D429" s="42" t="s">
        <v>1970</v>
      </c>
      <c r="E429" s="43">
        <v>27.59472222</v>
      </c>
      <c r="F429" s="43">
        <v>-14.72925</v>
      </c>
      <c r="G429" s="42" t="s">
        <v>652</v>
      </c>
      <c r="H429" s="37">
        <v>1.8</v>
      </c>
      <c r="I429" s="42" t="s">
        <v>652</v>
      </c>
      <c r="J429" s="42" t="s">
        <v>1844</v>
      </c>
      <c r="K429" s="42" t="s">
        <v>317</v>
      </c>
      <c r="L429" s="42" t="s">
        <v>317</v>
      </c>
      <c r="M429" s="42" t="s">
        <v>317</v>
      </c>
      <c r="N429" s="42" t="s">
        <v>318</v>
      </c>
      <c r="O429" s="42" t="s">
        <v>554</v>
      </c>
      <c r="P429" s="42" t="s">
        <v>343</v>
      </c>
      <c r="Q429" s="42" t="s">
        <v>320</v>
      </c>
      <c r="R429" s="42" t="s">
        <v>320</v>
      </c>
      <c r="S429" s="42" t="s">
        <v>321</v>
      </c>
      <c r="T429" s="42" t="s">
        <v>344</v>
      </c>
      <c r="U429" s="42" t="s">
        <v>323</v>
      </c>
      <c r="V429" s="52">
        <v>80</v>
      </c>
      <c r="W429" s="42" t="s">
        <v>366</v>
      </c>
      <c r="X429" s="42" t="s">
        <v>1778</v>
      </c>
      <c r="Y429" s="42" t="s">
        <v>2</v>
      </c>
      <c r="Z429" s="42" t="s">
        <v>2</v>
      </c>
      <c r="AA429" s="42" t="s">
        <v>346</v>
      </c>
      <c r="AB429" s="42" t="s">
        <v>1779</v>
      </c>
      <c r="AC429" s="42" t="s">
        <v>348</v>
      </c>
      <c r="AD429" s="42" t="s">
        <v>1780</v>
      </c>
      <c r="AE429" s="42" t="s">
        <v>561</v>
      </c>
      <c r="AF429" s="42" t="s">
        <v>561</v>
      </c>
      <c r="AG429" s="42">
        <v>15</v>
      </c>
      <c r="AH429" s="42" t="s">
        <v>350</v>
      </c>
      <c r="AI429" s="42">
        <v>0</v>
      </c>
      <c r="AJ429" s="42" t="s">
        <v>370</v>
      </c>
      <c r="AK429" s="42">
        <v>0</v>
      </c>
      <c r="AL429" s="42">
        <v>1000</v>
      </c>
      <c r="AM429" s="42" t="s">
        <v>371</v>
      </c>
      <c r="AN429" s="42" t="s">
        <v>372</v>
      </c>
      <c r="AO429" s="42">
        <v>250</v>
      </c>
      <c r="AP429" s="42" t="s">
        <v>333</v>
      </c>
      <c r="AQ429" s="42">
        <v>200</v>
      </c>
      <c r="AR429" s="42">
        <v>48</v>
      </c>
      <c r="AS429" s="42">
        <v>100</v>
      </c>
      <c r="AT429" s="42">
        <f>AQ429/AS429</f>
        <v>2</v>
      </c>
      <c r="AU429" s="42" t="s">
        <v>385</v>
      </c>
      <c r="AV429" s="42" t="s">
        <v>385</v>
      </c>
      <c r="AW429" s="42">
        <v>18000</v>
      </c>
      <c r="AX429" s="42">
        <v>18000</v>
      </c>
      <c r="AY429" s="42">
        <v>2</v>
      </c>
      <c r="AZ429" s="51">
        <v>49</v>
      </c>
      <c r="BA429" s="42"/>
      <c r="BB429" s="42">
        <v>1</v>
      </c>
      <c r="BC429" s="42" t="s">
        <v>346</v>
      </c>
      <c r="BD429" s="49" t="s">
        <v>1968</v>
      </c>
      <c r="BE429" s="49">
        <v>0</v>
      </c>
      <c r="BF429" s="42" t="s">
        <v>340</v>
      </c>
      <c r="BG429" s="42"/>
      <c r="BH429" s="42" t="s">
        <v>1825</v>
      </c>
      <c r="BI429" s="42" t="s">
        <v>357</v>
      </c>
      <c r="BJ429" s="42" t="s">
        <v>358</v>
      </c>
      <c r="BK429" s="57">
        <v>44778</v>
      </c>
      <c r="BL429" s="42" t="s">
        <v>317</v>
      </c>
      <c r="BM429" s="42" t="s">
        <v>317</v>
      </c>
      <c r="BN429" s="42" t="s">
        <v>1784</v>
      </c>
      <c r="BO429" s="42">
        <v>0</v>
      </c>
      <c r="BP429" s="42" t="s">
        <v>359</v>
      </c>
      <c r="BQ429" s="42" t="s">
        <v>359</v>
      </c>
      <c r="BR429" s="42" t="s">
        <v>359</v>
      </c>
      <c r="BS429" s="42"/>
      <c r="BT429" s="42" t="s">
        <v>360</v>
      </c>
      <c r="BU429" s="42" t="s">
        <v>317</v>
      </c>
      <c r="BV429" s="42" t="s">
        <v>317</v>
      </c>
      <c r="BW429" s="42"/>
      <c r="BX429" s="42"/>
      <c r="BY429" s="42" t="s">
        <v>353</v>
      </c>
      <c r="BZ429" s="42" t="s">
        <v>353</v>
      </c>
      <c r="CA429" s="42"/>
      <c r="CB429" s="42" t="s">
        <v>353</v>
      </c>
      <c r="CC429" s="42"/>
      <c r="CD429" s="42"/>
      <c r="CE429" s="42"/>
      <c r="CF429" s="42"/>
      <c r="CG429" s="26" t="s">
        <v>1969</v>
      </c>
    </row>
    <row r="430" hidden="1" spans="1:85">
      <c r="A430" s="34">
        <v>91</v>
      </c>
      <c r="B430" s="42" t="s">
        <v>1971</v>
      </c>
      <c r="C430" s="79" t="s">
        <v>1972</v>
      </c>
      <c r="D430" s="42" t="s">
        <v>1973</v>
      </c>
      <c r="E430" s="43">
        <v>28.33088889</v>
      </c>
      <c r="F430" s="43">
        <v>-15.33011111</v>
      </c>
      <c r="G430" s="42" t="s">
        <v>316</v>
      </c>
      <c r="H430" s="37">
        <v>2.5</v>
      </c>
      <c r="I430" s="42" t="s">
        <v>316</v>
      </c>
      <c r="J430" s="42" t="s">
        <v>1963</v>
      </c>
      <c r="K430" s="42" t="s">
        <v>317</v>
      </c>
      <c r="L430" s="42" t="s">
        <v>340</v>
      </c>
      <c r="M430" s="42" t="s">
        <v>317</v>
      </c>
      <c r="N430" s="42" t="s">
        <v>318</v>
      </c>
      <c r="O430" s="42" t="s">
        <v>364</v>
      </c>
      <c r="P430" s="42" t="s">
        <v>365</v>
      </c>
      <c r="Q430" s="42" t="s">
        <v>320</v>
      </c>
      <c r="R430" s="42" t="s">
        <v>320</v>
      </c>
      <c r="S430" s="42" t="s">
        <v>321</v>
      </c>
      <c r="T430" s="42" t="s">
        <v>344</v>
      </c>
      <c r="U430" s="42" t="s">
        <v>323</v>
      </c>
      <c r="V430" s="52">
        <v>36</v>
      </c>
      <c r="W430" s="42" t="s">
        <v>366</v>
      </c>
      <c r="X430" s="42" t="s">
        <v>1974</v>
      </c>
      <c r="Y430" s="42" t="s">
        <v>2</v>
      </c>
      <c r="Z430" s="42" t="s">
        <v>2</v>
      </c>
      <c r="AA430" s="42" t="s">
        <v>346</v>
      </c>
      <c r="AB430" s="43" t="s">
        <v>329</v>
      </c>
      <c r="AC430" s="42" t="s">
        <v>225</v>
      </c>
      <c r="AD430" s="42" t="s">
        <v>225</v>
      </c>
      <c r="AE430" s="42" t="s">
        <v>561</v>
      </c>
      <c r="AF430" s="42" t="s">
        <v>561</v>
      </c>
      <c r="AG430" s="42">
        <v>20</v>
      </c>
      <c r="AH430" s="42" t="s">
        <v>350</v>
      </c>
      <c r="AI430" s="42" t="s">
        <v>1964</v>
      </c>
      <c r="AJ430" s="42" t="s">
        <v>370</v>
      </c>
      <c r="AK430" s="42" t="s">
        <v>1965</v>
      </c>
      <c r="AL430" s="42">
        <v>1000</v>
      </c>
      <c r="AM430" s="42" t="s">
        <v>1909</v>
      </c>
      <c r="AN430" s="42" t="s">
        <v>1882</v>
      </c>
      <c r="AO430" s="42">
        <v>250</v>
      </c>
      <c r="AP430" s="42" t="s">
        <v>1320</v>
      </c>
      <c r="AQ430" s="42">
        <v>1500</v>
      </c>
      <c r="AR430" s="42">
        <v>2</v>
      </c>
      <c r="AS430" s="42">
        <v>1500</v>
      </c>
      <c r="AT430" s="42">
        <v>24</v>
      </c>
      <c r="AU430" s="42" t="s">
        <v>385</v>
      </c>
      <c r="AV430" s="42" t="s">
        <v>385</v>
      </c>
      <c r="AW430" s="42">
        <v>12000</v>
      </c>
      <c r="AX430" s="42">
        <v>12000</v>
      </c>
      <c r="AY430" s="42">
        <v>2</v>
      </c>
      <c r="AZ430" s="51">
        <v>100</v>
      </c>
      <c r="BA430" s="42"/>
      <c r="BB430" s="42">
        <v>2</v>
      </c>
      <c r="BC430" s="42" t="s">
        <v>375</v>
      </c>
      <c r="BD430" s="49" t="s">
        <v>1971</v>
      </c>
      <c r="BE430" s="49" t="s">
        <v>1975</v>
      </c>
      <c r="BF430" s="42" t="s">
        <v>1976</v>
      </c>
      <c r="BG430" s="42"/>
      <c r="BH430" s="42" t="s">
        <v>1884</v>
      </c>
      <c r="BI430" s="42" t="s">
        <v>357</v>
      </c>
      <c r="BJ430" s="42" t="s">
        <v>358</v>
      </c>
      <c r="BK430" s="57">
        <v>44778</v>
      </c>
      <c r="BL430" s="42" t="s">
        <v>317</v>
      </c>
      <c r="BM430" s="42" t="s">
        <v>317</v>
      </c>
      <c r="BN430" s="42"/>
      <c r="BO430" s="42"/>
      <c r="BP430" s="42" t="s">
        <v>359</v>
      </c>
      <c r="BQ430" s="42" t="s">
        <v>359</v>
      </c>
      <c r="BR430" s="42" t="s">
        <v>359</v>
      </c>
      <c r="BS430" s="42"/>
      <c r="BT430" s="42" t="s">
        <v>340</v>
      </c>
      <c r="BU430" s="42" t="s">
        <v>317</v>
      </c>
      <c r="BV430" s="42" t="s">
        <v>317</v>
      </c>
      <c r="BW430" s="42"/>
      <c r="BX430" s="42"/>
      <c r="BY430" s="42" t="s">
        <v>353</v>
      </c>
      <c r="BZ430" s="42" t="s">
        <v>353</v>
      </c>
      <c r="CA430" s="42"/>
      <c r="CB430" s="42" t="s">
        <v>353</v>
      </c>
      <c r="CC430" s="42"/>
      <c r="CD430" s="42"/>
      <c r="CE430" s="42"/>
      <c r="CF430" s="42"/>
      <c r="CG430" s="26" t="s">
        <v>1972</v>
      </c>
    </row>
    <row r="431" hidden="1" spans="1:85">
      <c r="A431" s="34">
        <v>467</v>
      </c>
      <c r="B431" s="42" t="s">
        <v>1977</v>
      </c>
      <c r="C431" s="79" t="s">
        <v>1978</v>
      </c>
      <c r="D431" s="42" t="s">
        <v>1979</v>
      </c>
      <c r="E431" s="43">
        <v>28.27084</v>
      </c>
      <c r="F431" s="43">
        <v>-15.33018</v>
      </c>
      <c r="G431" s="42" t="s">
        <v>316</v>
      </c>
      <c r="H431" s="37">
        <v>1.5</v>
      </c>
      <c r="I431" s="42" t="s">
        <v>316</v>
      </c>
      <c r="J431" s="42" t="s">
        <v>1963</v>
      </c>
      <c r="K431" s="42" t="s">
        <v>317</v>
      </c>
      <c r="L431" s="42" t="s">
        <v>317</v>
      </c>
      <c r="M431" s="42" t="s">
        <v>317</v>
      </c>
      <c r="N431" s="42" t="s">
        <v>341</v>
      </c>
      <c r="O431" s="42" t="s">
        <v>342</v>
      </c>
      <c r="P431" s="42" t="s">
        <v>380</v>
      </c>
      <c r="Q431" s="42" t="s">
        <v>320</v>
      </c>
      <c r="R431" s="42" t="s">
        <v>320</v>
      </c>
      <c r="S431" s="42" t="s">
        <v>321</v>
      </c>
      <c r="T431" s="42" t="s">
        <v>344</v>
      </c>
      <c r="U431" s="42" t="s">
        <v>323</v>
      </c>
      <c r="V431" s="52">
        <v>36</v>
      </c>
      <c r="W431" s="42" t="s">
        <v>325</v>
      </c>
      <c r="X431" s="42" t="s">
        <v>1880</v>
      </c>
      <c r="Y431" s="42" t="s">
        <v>2</v>
      </c>
      <c r="Z431" s="42" t="s">
        <v>2</v>
      </c>
      <c r="AA431" s="42" t="s">
        <v>346</v>
      </c>
      <c r="AB431" s="43" t="s">
        <v>329</v>
      </c>
      <c r="AC431" s="42" t="s">
        <v>225</v>
      </c>
      <c r="AD431" s="42" t="s">
        <v>225</v>
      </c>
      <c r="AE431" s="42" t="s">
        <v>561</v>
      </c>
      <c r="AF431" s="42" t="s">
        <v>561</v>
      </c>
      <c r="AG431" s="42">
        <v>10</v>
      </c>
      <c r="AH431" s="42" t="s">
        <v>1980</v>
      </c>
      <c r="AI431" s="42" t="s">
        <v>1894</v>
      </c>
      <c r="AJ431" s="42" t="s">
        <v>351</v>
      </c>
      <c r="AK431" s="42" t="s">
        <v>1943</v>
      </c>
      <c r="AL431" s="42">
        <v>1000</v>
      </c>
      <c r="AM431" s="42" t="s">
        <v>1909</v>
      </c>
      <c r="AN431" s="42" t="s">
        <v>1882</v>
      </c>
      <c r="AO431" s="42">
        <v>250</v>
      </c>
      <c r="AP431" s="42" t="s">
        <v>384</v>
      </c>
      <c r="AQ431" s="42">
        <v>600</v>
      </c>
      <c r="AR431" s="42">
        <v>2</v>
      </c>
      <c r="AS431" s="42">
        <v>600</v>
      </c>
      <c r="AT431" s="42">
        <v>24</v>
      </c>
      <c r="AU431" s="42" t="s">
        <v>327</v>
      </c>
      <c r="AV431" s="42" t="s">
        <v>327</v>
      </c>
      <c r="AW431" s="42" t="s">
        <v>327</v>
      </c>
      <c r="AX431" s="42" t="s">
        <v>327</v>
      </c>
      <c r="AY431" s="42" t="s">
        <v>327</v>
      </c>
      <c r="AZ431" s="51">
        <v>70</v>
      </c>
      <c r="BA431" s="52"/>
      <c r="BB431" s="42">
        <v>1</v>
      </c>
      <c r="BC431" s="42" t="s">
        <v>346</v>
      </c>
      <c r="BD431" s="49" t="s">
        <v>1977</v>
      </c>
      <c r="BE431" s="49">
        <v>0</v>
      </c>
      <c r="BF431" s="42" t="s">
        <v>1883</v>
      </c>
      <c r="BG431" s="42"/>
      <c r="BH431" s="42" t="s">
        <v>1898</v>
      </c>
      <c r="BI431" s="42" t="s">
        <v>357</v>
      </c>
      <c r="BJ431" s="42" t="s">
        <v>358</v>
      </c>
      <c r="BK431" s="57">
        <v>44778</v>
      </c>
      <c r="BL431" s="42" t="s">
        <v>317</v>
      </c>
      <c r="BM431" s="42" t="s">
        <v>317</v>
      </c>
      <c r="BN431" s="42"/>
      <c r="BO431" s="42"/>
      <c r="BP431" s="42" t="s">
        <v>359</v>
      </c>
      <c r="BQ431" s="42" t="s">
        <v>359</v>
      </c>
      <c r="BR431" s="42" t="s">
        <v>359</v>
      </c>
      <c r="BS431" s="42"/>
      <c r="BT431" s="42" t="s">
        <v>360</v>
      </c>
      <c r="BU431" s="42" t="s">
        <v>317</v>
      </c>
      <c r="BV431" s="42" t="s">
        <v>317</v>
      </c>
      <c r="BW431" s="42"/>
      <c r="BX431" s="42"/>
      <c r="BY431" s="42" t="s">
        <v>353</v>
      </c>
      <c r="BZ431" s="42" t="s">
        <v>353</v>
      </c>
      <c r="CA431" s="42"/>
      <c r="CB431" s="42" t="s">
        <v>353</v>
      </c>
      <c r="CC431" s="42"/>
      <c r="CD431" s="42"/>
      <c r="CE431" s="42"/>
      <c r="CF431" s="42"/>
      <c r="CG431" s="26" t="s">
        <v>1978</v>
      </c>
    </row>
    <row r="432" hidden="1" spans="1:85">
      <c r="A432" s="34">
        <v>121</v>
      </c>
      <c r="B432" s="42" t="s">
        <v>1981</v>
      </c>
      <c r="C432" s="79" t="s">
        <v>1982</v>
      </c>
      <c r="D432" s="42" t="s">
        <v>1983</v>
      </c>
      <c r="E432" s="43">
        <v>28.30535</v>
      </c>
      <c r="F432" s="43">
        <v>-15.33832</v>
      </c>
      <c r="G432" s="42" t="s">
        <v>316</v>
      </c>
      <c r="H432" s="37">
        <v>4.5</v>
      </c>
      <c r="I432" s="42" t="s">
        <v>316</v>
      </c>
      <c r="J432" s="42" t="s">
        <v>1963</v>
      </c>
      <c r="K432" s="42" t="s">
        <v>340</v>
      </c>
      <c r="L432" s="42" t="s">
        <v>340</v>
      </c>
      <c r="M432" s="42" t="s">
        <v>317</v>
      </c>
      <c r="N432" s="42" t="s">
        <v>341</v>
      </c>
      <c r="O432" s="42" t="s">
        <v>342</v>
      </c>
      <c r="P432" s="42" t="s">
        <v>380</v>
      </c>
      <c r="Q432" s="42" t="s">
        <v>320</v>
      </c>
      <c r="R432" s="42" t="s">
        <v>320</v>
      </c>
      <c r="S432" s="42" t="s">
        <v>321</v>
      </c>
      <c r="T432" s="42" t="s">
        <v>344</v>
      </c>
      <c r="U432" s="42" t="s">
        <v>323</v>
      </c>
      <c r="V432" s="52" t="s">
        <v>1984</v>
      </c>
      <c r="W432" s="42" t="s">
        <v>325</v>
      </c>
      <c r="X432" s="42" t="s">
        <v>1880</v>
      </c>
      <c r="Y432" s="42" t="s">
        <v>2</v>
      </c>
      <c r="Z432" s="42" t="s">
        <v>2</v>
      </c>
      <c r="AA432" s="42" t="s">
        <v>346</v>
      </c>
      <c r="AB432" s="43" t="s">
        <v>329</v>
      </c>
      <c r="AC432" s="42" t="s">
        <v>225</v>
      </c>
      <c r="AD432" s="42" t="s">
        <v>225</v>
      </c>
      <c r="AE432" s="42" t="s">
        <v>382</v>
      </c>
      <c r="AF432" s="42" t="s">
        <v>382</v>
      </c>
      <c r="AG432" s="42">
        <v>30</v>
      </c>
      <c r="AH432" s="42" t="s">
        <v>350</v>
      </c>
      <c r="AI432" s="42" t="s">
        <v>1894</v>
      </c>
      <c r="AJ432" s="42" t="s">
        <v>351</v>
      </c>
      <c r="AK432" s="42" t="s">
        <v>1895</v>
      </c>
      <c r="AL432" s="42">
        <v>1000</v>
      </c>
      <c r="AM432" s="42" t="s">
        <v>332</v>
      </c>
      <c r="AN432" s="42" t="s">
        <v>1896</v>
      </c>
      <c r="AO432" s="42">
        <v>400</v>
      </c>
      <c r="AP432" s="42" t="s">
        <v>439</v>
      </c>
      <c r="AQ432" s="42">
        <v>1200</v>
      </c>
      <c r="AR432" s="42">
        <v>2</v>
      </c>
      <c r="AS432" s="42">
        <v>600</v>
      </c>
      <c r="AT432" s="42">
        <v>48</v>
      </c>
      <c r="AU432" s="42" t="s">
        <v>327</v>
      </c>
      <c r="AV432" s="42" t="s">
        <v>327</v>
      </c>
      <c r="AW432" s="42" t="s">
        <v>327</v>
      </c>
      <c r="AX432" s="42" t="s">
        <v>327</v>
      </c>
      <c r="AY432" s="42" t="s">
        <v>327</v>
      </c>
      <c r="AZ432" s="51">
        <v>168</v>
      </c>
      <c r="BA432" s="52"/>
      <c r="BB432" s="42">
        <v>2</v>
      </c>
      <c r="BC432" s="42" t="s">
        <v>375</v>
      </c>
      <c r="BD432" s="49" t="s">
        <v>1981</v>
      </c>
      <c r="BE432" s="49" t="s">
        <v>1985</v>
      </c>
      <c r="BF432" s="42" t="s">
        <v>1925</v>
      </c>
      <c r="BG432" s="42"/>
      <c r="BH432" s="42" t="s">
        <v>1898</v>
      </c>
      <c r="BI432" s="42" t="s">
        <v>357</v>
      </c>
      <c r="BJ432" s="42" t="s">
        <v>358</v>
      </c>
      <c r="BK432" s="57">
        <v>44778</v>
      </c>
      <c r="BL432" s="42" t="s">
        <v>317</v>
      </c>
      <c r="BM432" s="42" t="s">
        <v>317</v>
      </c>
      <c r="BN432" s="42"/>
      <c r="BO432" s="42"/>
      <c r="BP432" s="42" t="s">
        <v>359</v>
      </c>
      <c r="BQ432" s="42" t="s">
        <v>359</v>
      </c>
      <c r="BR432" s="42" t="s">
        <v>359</v>
      </c>
      <c r="BS432" s="42"/>
      <c r="BT432" s="42" t="s">
        <v>360</v>
      </c>
      <c r="BU432" s="42" t="s">
        <v>317</v>
      </c>
      <c r="BV432" s="42" t="s">
        <v>340</v>
      </c>
      <c r="BW432" s="42"/>
      <c r="BX432" s="42"/>
      <c r="BY432" s="42" t="s">
        <v>472</v>
      </c>
      <c r="BZ432" s="42">
        <v>30</v>
      </c>
      <c r="CA432" s="42"/>
      <c r="CB432" s="42" t="s">
        <v>472</v>
      </c>
      <c r="CC432" s="42"/>
      <c r="CD432" s="42"/>
      <c r="CE432" s="42"/>
      <c r="CF432" s="42"/>
      <c r="CG432" s="26" t="s">
        <v>1982</v>
      </c>
    </row>
    <row r="433" hidden="1" spans="1:85">
      <c r="A433" s="39">
        <v>460</v>
      </c>
      <c r="B433" s="42" t="s">
        <v>1986</v>
      </c>
      <c r="C433" s="79" t="s">
        <v>1987</v>
      </c>
      <c r="D433" s="42" t="s">
        <v>1988</v>
      </c>
      <c r="E433" s="43">
        <v>28.30416</v>
      </c>
      <c r="F433" s="43">
        <v>-15.35216</v>
      </c>
      <c r="G433" s="42" t="s">
        <v>316</v>
      </c>
      <c r="H433" s="37">
        <v>4.5</v>
      </c>
      <c r="I433" s="42" t="s">
        <v>316</v>
      </c>
      <c r="J433" s="42" t="s">
        <v>1963</v>
      </c>
      <c r="K433" s="42" t="s">
        <v>340</v>
      </c>
      <c r="L433" s="42" t="s">
        <v>340</v>
      </c>
      <c r="M433" s="42" t="s">
        <v>317</v>
      </c>
      <c r="N433" s="42" t="s">
        <v>341</v>
      </c>
      <c r="O433" s="42" t="s">
        <v>342</v>
      </c>
      <c r="P433" s="42" t="s">
        <v>380</v>
      </c>
      <c r="Q433" s="42" t="s">
        <v>390</v>
      </c>
      <c r="R433" s="42" t="s">
        <v>390</v>
      </c>
      <c r="S433" s="42" t="s">
        <v>321</v>
      </c>
      <c r="T433" s="42" t="s">
        <v>344</v>
      </c>
      <c r="U433" s="42" t="s">
        <v>323</v>
      </c>
      <c r="V433" s="52">
        <v>54</v>
      </c>
      <c r="W433" s="42" t="s">
        <v>366</v>
      </c>
      <c r="X433" s="42" t="s">
        <v>1880</v>
      </c>
      <c r="Y433" s="42" t="s">
        <v>2</v>
      </c>
      <c r="Z433" s="42" t="s">
        <v>2</v>
      </c>
      <c r="AA433" s="42" t="s">
        <v>346</v>
      </c>
      <c r="AB433" s="43" t="s">
        <v>329</v>
      </c>
      <c r="AC433" s="42" t="s">
        <v>225</v>
      </c>
      <c r="AD433" s="42" t="s">
        <v>225</v>
      </c>
      <c r="AE433" s="42" t="s">
        <v>453</v>
      </c>
      <c r="AF433" s="42" t="s">
        <v>453</v>
      </c>
      <c r="AG433" s="42">
        <v>30</v>
      </c>
      <c r="AH433" s="42" t="s">
        <v>350</v>
      </c>
      <c r="AI433" s="42" t="s">
        <v>1989</v>
      </c>
      <c r="AJ433" s="42" t="s">
        <v>351</v>
      </c>
      <c r="AK433" s="42" t="s">
        <v>1990</v>
      </c>
      <c r="AL433" s="42">
        <v>1000</v>
      </c>
      <c r="AM433" s="42" t="s">
        <v>332</v>
      </c>
      <c r="AN433" s="42" t="s">
        <v>1896</v>
      </c>
      <c r="AO433" s="42">
        <v>400</v>
      </c>
      <c r="AP433" s="42" t="s">
        <v>439</v>
      </c>
      <c r="AQ433" s="42">
        <v>1200</v>
      </c>
      <c r="AR433" s="42">
        <v>2</v>
      </c>
      <c r="AS433" s="42">
        <v>600</v>
      </c>
      <c r="AT433" s="42">
        <v>48</v>
      </c>
      <c r="AU433" s="42" t="s">
        <v>607</v>
      </c>
      <c r="AV433" s="42" t="s">
        <v>607</v>
      </c>
      <c r="AW433" s="42">
        <v>12000</v>
      </c>
      <c r="AX433" s="42">
        <v>12000</v>
      </c>
      <c r="AY433" s="42">
        <v>2</v>
      </c>
      <c r="AZ433" s="51">
        <v>122</v>
      </c>
      <c r="BA433" s="52"/>
      <c r="BB433" s="42">
        <v>2</v>
      </c>
      <c r="BC433" s="42" t="s">
        <v>398</v>
      </c>
      <c r="BD433" s="49" t="s">
        <v>1986</v>
      </c>
      <c r="BE433" s="49">
        <v>0</v>
      </c>
      <c r="BF433" s="42" t="s">
        <v>1925</v>
      </c>
      <c r="BG433" s="42"/>
      <c r="BH433" s="42" t="s">
        <v>1898</v>
      </c>
      <c r="BI433" s="42" t="s">
        <v>357</v>
      </c>
      <c r="BJ433" s="42" t="s">
        <v>358</v>
      </c>
      <c r="BK433" s="57">
        <v>44778</v>
      </c>
      <c r="BL433" s="42" t="s">
        <v>340</v>
      </c>
      <c r="BM433" s="42" t="s">
        <v>317</v>
      </c>
      <c r="BN433" s="42"/>
      <c r="BO433" s="42"/>
      <c r="BP433" s="42" t="s">
        <v>359</v>
      </c>
      <c r="BQ433" s="42" t="s">
        <v>359</v>
      </c>
      <c r="BR433" s="42" t="s">
        <v>359</v>
      </c>
      <c r="BS433" s="42"/>
      <c r="BT433" s="42" t="s">
        <v>360</v>
      </c>
      <c r="BU433" s="42" t="s">
        <v>317</v>
      </c>
      <c r="BV433" s="42" t="s">
        <v>317</v>
      </c>
      <c r="BW433" s="42"/>
      <c r="BX433" s="42"/>
      <c r="BY433" s="42" t="s">
        <v>353</v>
      </c>
      <c r="BZ433" s="42" t="s">
        <v>353</v>
      </c>
      <c r="CA433" s="42"/>
      <c r="CB433" s="42" t="s">
        <v>353</v>
      </c>
      <c r="CC433" s="42"/>
      <c r="CD433" s="42"/>
      <c r="CE433" s="42"/>
      <c r="CF433" s="42"/>
      <c r="CG433" s="26" t="s">
        <v>1987</v>
      </c>
    </row>
    <row r="434" hidden="1" spans="1:85">
      <c r="A434" s="39">
        <v>1798</v>
      </c>
      <c r="B434" s="42" t="s">
        <v>1991</v>
      </c>
      <c r="C434" s="79" t="s">
        <v>1992</v>
      </c>
      <c r="D434" s="42" t="s">
        <v>1993</v>
      </c>
      <c r="E434" s="43">
        <v>28.27969</v>
      </c>
      <c r="F434" s="43">
        <v>-15.3493</v>
      </c>
      <c r="G434" s="42" t="s">
        <v>316</v>
      </c>
      <c r="H434" s="37">
        <v>5.5</v>
      </c>
      <c r="I434" s="42" t="s">
        <v>316</v>
      </c>
      <c r="J434" s="42" t="s">
        <v>1963</v>
      </c>
      <c r="K434" s="42" t="s">
        <v>317</v>
      </c>
      <c r="L434" s="42" t="s">
        <v>340</v>
      </c>
      <c r="M434" s="42" t="s">
        <v>317</v>
      </c>
      <c r="N434" s="42" t="s">
        <v>341</v>
      </c>
      <c r="O434" s="42" t="s">
        <v>364</v>
      </c>
      <c r="P434" s="42" t="s">
        <v>413</v>
      </c>
      <c r="Q434" s="42" t="s">
        <v>320</v>
      </c>
      <c r="R434" s="42" t="s">
        <v>320</v>
      </c>
      <c r="S434" s="42" t="s">
        <v>321</v>
      </c>
      <c r="T434" s="42" t="s">
        <v>344</v>
      </c>
      <c r="U434" s="42" t="s">
        <v>323</v>
      </c>
      <c r="V434" s="52">
        <v>36</v>
      </c>
      <c r="W434" s="42" t="s">
        <v>366</v>
      </c>
      <c r="X434" s="42" t="s">
        <v>1880</v>
      </c>
      <c r="Y434" s="42" t="s">
        <v>2</v>
      </c>
      <c r="Z434" s="42" t="s">
        <v>2</v>
      </c>
      <c r="AA434" s="42" t="s">
        <v>346</v>
      </c>
      <c r="AB434" s="43" t="s">
        <v>329</v>
      </c>
      <c r="AC434" s="42" t="s">
        <v>225</v>
      </c>
      <c r="AD434" s="42" t="s">
        <v>225</v>
      </c>
      <c r="AE434" s="42" t="s">
        <v>382</v>
      </c>
      <c r="AF434" s="42" t="s">
        <v>382</v>
      </c>
      <c r="AG434" s="42">
        <v>45</v>
      </c>
      <c r="AH434" s="42" t="s">
        <v>350</v>
      </c>
      <c r="AI434" s="42" t="s">
        <v>1989</v>
      </c>
      <c r="AJ434" s="42" t="s">
        <v>351</v>
      </c>
      <c r="AK434" s="42" t="s">
        <v>1994</v>
      </c>
      <c r="AL434" s="42">
        <v>1000</v>
      </c>
      <c r="AM434" s="42" t="s">
        <v>332</v>
      </c>
      <c r="AN434" s="42" t="s">
        <v>1896</v>
      </c>
      <c r="AO434" s="42">
        <v>400</v>
      </c>
      <c r="AP434" s="42" t="s">
        <v>333</v>
      </c>
      <c r="AQ434" s="42">
        <v>300</v>
      </c>
      <c r="AR434" s="42">
        <v>48</v>
      </c>
      <c r="AS434" s="42">
        <v>100</v>
      </c>
      <c r="AT434" s="42">
        <f>AQ434/AS434</f>
        <v>3</v>
      </c>
      <c r="AU434" s="42" t="s">
        <v>1995</v>
      </c>
      <c r="AV434" s="42" t="s">
        <v>1995</v>
      </c>
      <c r="AW434" s="42">
        <v>18000</v>
      </c>
      <c r="AX434" s="42">
        <v>18000</v>
      </c>
      <c r="AY434" s="42">
        <v>2</v>
      </c>
      <c r="AZ434" s="51">
        <v>231</v>
      </c>
      <c r="BA434" s="52"/>
      <c r="BB434" s="42">
        <v>2</v>
      </c>
      <c r="BC434" s="42" t="s">
        <v>375</v>
      </c>
      <c r="BD434" s="49" t="s">
        <v>1991</v>
      </c>
      <c r="BE434" s="49" t="s">
        <v>1996</v>
      </c>
      <c r="BF434" s="42" t="s">
        <v>1883</v>
      </c>
      <c r="BG434" s="42"/>
      <c r="BH434" s="42" t="s">
        <v>1898</v>
      </c>
      <c r="BI434" s="42" t="s">
        <v>357</v>
      </c>
      <c r="BJ434" s="42" t="s">
        <v>358</v>
      </c>
      <c r="BK434" s="57">
        <v>44778</v>
      </c>
      <c r="BL434" s="42" t="s">
        <v>317</v>
      </c>
      <c r="BM434" s="42" t="s">
        <v>317</v>
      </c>
      <c r="BN434" s="42"/>
      <c r="BO434" s="42"/>
      <c r="BP434" s="42" t="s">
        <v>359</v>
      </c>
      <c r="BQ434" s="42" t="s">
        <v>359</v>
      </c>
      <c r="BR434" s="42" t="s">
        <v>359</v>
      </c>
      <c r="BS434" s="42"/>
      <c r="BT434" s="42" t="s">
        <v>360</v>
      </c>
      <c r="BU434" s="42" t="s">
        <v>317</v>
      </c>
      <c r="BV434" s="42" t="s">
        <v>317</v>
      </c>
      <c r="BW434" s="42"/>
      <c r="BX434" s="42"/>
      <c r="BY434" s="42" t="s">
        <v>353</v>
      </c>
      <c r="BZ434" s="42" t="s">
        <v>353</v>
      </c>
      <c r="CA434" s="42"/>
      <c r="CB434" s="42" t="s">
        <v>353</v>
      </c>
      <c r="CC434" s="42"/>
      <c r="CD434" s="42"/>
      <c r="CE434" s="42"/>
      <c r="CF434" s="42"/>
      <c r="CG434" s="26" t="s">
        <v>1992</v>
      </c>
    </row>
    <row r="435" hidden="1" spans="1:85">
      <c r="A435" s="39">
        <v>1472</v>
      </c>
      <c r="B435" s="42" t="s">
        <v>1997</v>
      </c>
      <c r="C435" s="46" t="s">
        <v>1998</v>
      </c>
      <c r="D435" s="42" t="s">
        <v>1999</v>
      </c>
      <c r="E435" s="43">
        <v>29.07385</v>
      </c>
      <c r="F435" s="43">
        <v>-13.72833333</v>
      </c>
      <c r="G435" s="42" t="s">
        <v>652</v>
      </c>
      <c r="H435" s="37">
        <v>1.8</v>
      </c>
      <c r="I435" s="42" t="s">
        <v>652</v>
      </c>
      <c r="J435" s="42" t="s">
        <v>1959</v>
      </c>
      <c r="K435" s="42" t="s">
        <v>317</v>
      </c>
      <c r="L435" s="42" t="s">
        <v>317</v>
      </c>
      <c r="M435" s="42" t="s">
        <v>317</v>
      </c>
      <c r="N435" s="42" t="s">
        <v>318</v>
      </c>
      <c r="O435" s="42" t="s">
        <v>364</v>
      </c>
      <c r="P435" s="42" t="s">
        <v>365</v>
      </c>
      <c r="Q435" s="42" t="s">
        <v>320</v>
      </c>
      <c r="R435" s="42" t="s">
        <v>320</v>
      </c>
      <c r="S435" s="42" t="s">
        <v>321</v>
      </c>
      <c r="T435" s="42" t="s">
        <v>344</v>
      </c>
      <c r="U435" s="42" t="s">
        <v>323</v>
      </c>
      <c r="V435" s="52">
        <v>60</v>
      </c>
      <c r="W435" s="42" t="s">
        <v>366</v>
      </c>
      <c r="X435" s="42" t="s">
        <v>1948</v>
      </c>
      <c r="Y435" s="42" t="s">
        <v>2</v>
      </c>
      <c r="Z435" s="42" t="s">
        <v>2</v>
      </c>
      <c r="AA435" s="42" t="s">
        <v>346</v>
      </c>
      <c r="AB435" s="42" t="s">
        <v>1779</v>
      </c>
      <c r="AC435" s="42" t="s">
        <v>348</v>
      </c>
      <c r="AD435" s="42" t="s">
        <v>1780</v>
      </c>
      <c r="AE435" s="42" t="s">
        <v>561</v>
      </c>
      <c r="AF435" s="42" t="s">
        <v>561</v>
      </c>
      <c r="AG435" s="42">
        <v>15</v>
      </c>
      <c r="AH435" s="42" t="s">
        <v>350</v>
      </c>
      <c r="AI435" s="42">
        <v>0</v>
      </c>
      <c r="AJ435" s="42" t="s">
        <v>370</v>
      </c>
      <c r="AK435" s="42">
        <v>0</v>
      </c>
      <c r="AL435" s="42">
        <v>1000</v>
      </c>
      <c r="AM435" s="42" t="s">
        <v>371</v>
      </c>
      <c r="AN435" s="42" t="s">
        <v>372</v>
      </c>
      <c r="AO435" s="42">
        <v>250</v>
      </c>
      <c r="AP435" s="42" t="s">
        <v>384</v>
      </c>
      <c r="AQ435" s="42">
        <v>600</v>
      </c>
      <c r="AR435" s="42">
        <v>2</v>
      </c>
      <c r="AS435" s="42">
        <v>600</v>
      </c>
      <c r="AT435" s="42">
        <v>24</v>
      </c>
      <c r="AU435" s="42" t="s">
        <v>385</v>
      </c>
      <c r="AV435" s="42" t="s">
        <v>385</v>
      </c>
      <c r="AW435" s="42">
        <v>18000</v>
      </c>
      <c r="AX435" s="42">
        <v>18000</v>
      </c>
      <c r="AY435" s="42">
        <v>2</v>
      </c>
      <c r="AZ435" s="51">
        <v>50</v>
      </c>
      <c r="BA435" s="42"/>
      <c r="BB435" s="42">
        <v>1</v>
      </c>
      <c r="BC435" s="42" t="s">
        <v>346</v>
      </c>
      <c r="BD435" s="49" t="s">
        <v>1997</v>
      </c>
      <c r="BE435" s="49">
        <v>0</v>
      </c>
      <c r="BF435" s="42" t="s">
        <v>340</v>
      </c>
      <c r="BG435" s="42"/>
      <c r="BH435" s="42" t="s">
        <v>1825</v>
      </c>
      <c r="BI435" s="42" t="s">
        <v>357</v>
      </c>
      <c r="BJ435" s="42" t="s">
        <v>358</v>
      </c>
      <c r="BK435" s="57">
        <v>44778</v>
      </c>
      <c r="BL435" s="42" t="s">
        <v>317</v>
      </c>
      <c r="BM435" s="42" t="s">
        <v>317</v>
      </c>
      <c r="BN435" s="42" t="s">
        <v>1784</v>
      </c>
      <c r="BO435" s="42">
        <v>0</v>
      </c>
      <c r="BP435" s="42" t="s">
        <v>359</v>
      </c>
      <c r="BQ435" s="42" t="s">
        <v>359</v>
      </c>
      <c r="BR435" s="42" t="s">
        <v>359</v>
      </c>
      <c r="BS435" s="42"/>
      <c r="BT435" s="42" t="s">
        <v>356</v>
      </c>
      <c r="BU435" s="42" t="s">
        <v>317</v>
      </c>
      <c r="BV435" s="42" t="s">
        <v>317</v>
      </c>
      <c r="BW435" s="42"/>
      <c r="BX435" s="42"/>
      <c r="BY435" s="42" t="s">
        <v>353</v>
      </c>
      <c r="BZ435" s="42" t="s">
        <v>353</v>
      </c>
      <c r="CA435" s="42"/>
      <c r="CB435" s="42" t="s">
        <v>353</v>
      </c>
      <c r="CC435" s="42"/>
      <c r="CD435" s="42"/>
      <c r="CE435" s="42"/>
      <c r="CF435" s="42"/>
      <c r="CG435" s="26" t="s">
        <v>1998</v>
      </c>
    </row>
    <row r="436" hidden="1" spans="1:85">
      <c r="A436" s="34">
        <v>463</v>
      </c>
      <c r="B436" s="42" t="s">
        <v>2000</v>
      </c>
      <c r="C436" s="79" t="s">
        <v>2001</v>
      </c>
      <c r="D436" s="42" t="s">
        <v>2002</v>
      </c>
      <c r="E436" s="43">
        <v>28.27106</v>
      </c>
      <c r="F436" s="43">
        <v>-15.35578</v>
      </c>
      <c r="G436" s="42" t="s">
        <v>316</v>
      </c>
      <c r="H436" s="37">
        <v>1.8</v>
      </c>
      <c r="I436" s="42" t="s">
        <v>316</v>
      </c>
      <c r="J436" s="42" t="s">
        <v>1963</v>
      </c>
      <c r="K436" s="42" t="s">
        <v>317</v>
      </c>
      <c r="L436" s="42" t="s">
        <v>340</v>
      </c>
      <c r="M436" s="42" t="s">
        <v>317</v>
      </c>
      <c r="N436" s="42" t="s">
        <v>341</v>
      </c>
      <c r="O436" s="42" t="s">
        <v>342</v>
      </c>
      <c r="P436" s="42" t="s">
        <v>380</v>
      </c>
      <c r="Q436" s="42" t="s">
        <v>320</v>
      </c>
      <c r="R436" s="42" t="s">
        <v>320</v>
      </c>
      <c r="S436" s="42" t="s">
        <v>321</v>
      </c>
      <c r="T436" s="42" t="s">
        <v>344</v>
      </c>
      <c r="U436" s="42" t="s">
        <v>323</v>
      </c>
      <c r="V436" s="52" t="s">
        <v>1984</v>
      </c>
      <c r="W436" s="42" t="s">
        <v>325</v>
      </c>
      <c r="X436" s="42" t="s">
        <v>1880</v>
      </c>
      <c r="Y436" s="42" t="s">
        <v>2</v>
      </c>
      <c r="Z436" s="42" t="s">
        <v>2</v>
      </c>
      <c r="AA436" s="42" t="s">
        <v>346</v>
      </c>
      <c r="AB436" s="43" t="s">
        <v>329</v>
      </c>
      <c r="AC436" s="42" t="s">
        <v>225</v>
      </c>
      <c r="AD436" s="42" t="s">
        <v>225</v>
      </c>
      <c r="AE436" s="42" t="s">
        <v>561</v>
      </c>
      <c r="AF436" s="42" t="s">
        <v>561</v>
      </c>
      <c r="AG436" s="42">
        <v>15</v>
      </c>
      <c r="AH436" s="42" t="s">
        <v>350</v>
      </c>
      <c r="AI436" s="42" t="s">
        <v>1964</v>
      </c>
      <c r="AJ436" s="42" t="s">
        <v>351</v>
      </c>
      <c r="AK436" s="42" t="s">
        <v>1965</v>
      </c>
      <c r="AL436" s="42">
        <v>1000</v>
      </c>
      <c r="AM436" s="42" t="s">
        <v>1909</v>
      </c>
      <c r="AN436" s="42" t="s">
        <v>1882</v>
      </c>
      <c r="AO436" s="42">
        <v>250</v>
      </c>
      <c r="AP436" s="42" t="s">
        <v>384</v>
      </c>
      <c r="AQ436" s="42">
        <v>600</v>
      </c>
      <c r="AR436" s="42">
        <v>2</v>
      </c>
      <c r="AS436" s="42">
        <v>600</v>
      </c>
      <c r="AT436" s="42">
        <v>24</v>
      </c>
      <c r="AU436" s="42" t="s">
        <v>327</v>
      </c>
      <c r="AV436" s="42" t="s">
        <v>327</v>
      </c>
      <c r="AW436" s="42" t="s">
        <v>327</v>
      </c>
      <c r="AX436" s="42" t="s">
        <v>327</v>
      </c>
      <c r="AY436" s="42" t="s">
        <v>327</v>
      </c>
      <c r="AZ436" s="51">
        <v>92</v>
      </c>
      <c r="BA436" s="52"/>
      <c r="BB436" s="42">
        <v>1</v>
      </c>
      <c r="BC436" s="42" t="s">
        <v>346</v>
      </c>
      <c r="BD436" s="49" t="s">
        <v>2000</v>
      </c>
      <c r="BE436" s="49">
        <v>0</v>
      </c>
      <c r="BF436" s="42" t="s">
        <v>1925</v>
      </c>
      <c r="BG436" s="42"/>
      <c r="BH436" s="42" t="s">
        <v>1898</v>
      </c>
      <c r="BI436" s="42" t="s">
        <v>357</v>
      </c>
      <c r="BJ436" s="42" t="s">
        <v>358</v>
      </c>
      <c r="BK436" s="57">
        <v>44778</v>
      </c>
      <c r="BL436" s="42" t="s">
        <v>317</v>
      </c>
      <c r="BM436" s="42" t="s">
        <v>317</v>
      </c>
      <c r="BN436" s="42"/>
      <c r="BO436" s="42"/>
      <c r="BP436" s="42" t="s">
        <v>359</v>
      </c>
      <c r="BQ436" s="42" t="s">
        <v>359</v>
      </c>
      <c r="BR436" s="42" t="s">
        <v>359</v>
      </c>
      <c r="BS436" s="42"/>
      <c r="BT436" s="42" t="s">
        <v>360</v>
      </c>
      <c r="BU436" s="42" t="s">
        <v>317</v>
      </c>
      <c r="BV436" s="42" t="s">
        <v>317</v>
      </c>
      <c r="BW436" s="42"/>
      <c r="BX436" s="42"/>
      <c r="BY436" s="42" t="s">
        <v>353</v>
      </c>
      <c r="BZ436" s="42" t="s">
        <v>353</v>
      </c>
      <c r="CA436" s="42"/>
      <c r="CB436" s="42" t="s">
        <v>353</v>
      </c>
      <c r="CC436" s="42"/>
      <c r="CD436" s="42"/>
      <c r="CE436" s="42"/>
      <c r="CF436" s="42"/>
      <c r="CG436" s="26" t="s">
        <v>2001</v>
      </c>
    </row>
    <row r="437" hidden="1" spans="1:85">
      <c r="A437" s="34">
        <v>233</v>
      </c>
      <c r="B437" s="42" t="s">
        <v>2003</v>
      </c>
      <c r="C437" s="79" t="s">
        <v>2004</v>
      </c>
      <c r="D437" s="42" t="s">
        <v>2005</v>
      </c>
      <c r="E437" s="43">
        <v>28.28829</v>
      </c>
      <c r="F437" s="43">
        <v>-15.36281</v>
      </c>
      <c r="G437" s="42" t="s">
        <v>316</v>
      </c>
      <c r="H437" s="37">
        <v>2.5</v>
      </c>
      <c r="I437" s="42" t="s">
        <v>316</v>
      </c>
      <c r="J437" s="42" t="s">
        <v>1963</v>
      </c>
      <c r="K437" s="42" t="s">
        <v>340</v>
      </c>
      <c r="L437" s="42" t="s">
        <v>340</v>
      </c>
      <c r="M437" s="42" t="s">
        <v>317</v>
      </c>
      <c r="N437" s="42" t="s">
        <v>341</v>
      </c>
      <c r="O437" s="42" t="s">
        <v>364</v>
      </c>
      <c r="P437" s="42" t="s">
        <v>343</v>
      </c>
      <c r="Q437" s="42" t="s">
        <v>320</v>
      </c>
      <c r="R437" s="42" t="s">
        <v>320</v>
      </c>
      <c r="S437" s="42" t="s">
        <v>321</v>
      </c>
      <c r="T437" s="42" t="s">
        <v>344</v>
      </c>
      <c r="U437" s="42" t="s">
        <v>323</v>
      </c>
      <c r="V437" s="52">
        <v>36</v>
      </c>
      <c r="W437" s="42" t="s">
        <v>325</v>
      </c>
      <c r="X437" s="42" t="s">
        <v>1880</v>
      </c>
      <c r="Y437" s="42" t="s">
        <v>2</v>
      </c>
      <c r="Z437" s="42" t="s">
        <v>2</v>
      </c>
      <c r="AA437" s="42" t="s">
        <v>346</v>
      </c>
      <c r="AB437" s="43" t="s">
        <v>329</v>
      </c>
      <c r="AC437" s="42" t="s">
        <v>225</v>
      </c>
      <c r="AD437" s="42" t="s">
        <v>225</v>
      </c>
      <c r="AE437" s="42" t="s">
        <v>561</v>
      </c>
      <c r="AF437" s="42" t="s">
        <v>561</v>
      </c>
      <c r="AG437" s="42">
        <v>30</v>
      </c>
      <c r="AH437" s="42" t="s">
        <v>350</v>
      </c>
      <c r="AI437" s="42" t="s">
        <v>1964</v>
      </c>
      <c r="AJ437" s="42" t="s">
        <v>351</v>
      </c>
      <c r="AK437" s="42" t="s">
        <v>1965</v>
      </c>
      <c r="AL437" s="42">
        <v>1000</v>
      </c>
      <c r="AM437" s="42" t="s">
        <v>332</v>
      </c>
      <c r="AN437" s="42" t="s">
        <v>1896</v>
      </c>
      <c r="AO437" s="42">
        <v>400</v>
      </c>
      <c r="AP437" s="42" t="s">
        <v>333</v>
      </c>
      <c r="AQ437" s="42">
        <v>300</v>
      </c>
      <c r="AR437" s="42">
        <v>48</v>
      </c>
      <c r="AS437" s="42">
        <v>100</v>
      </c>
      <c r="AT437" s="42">
        <f>AQ437/AS437</f>
        <v>3</v>
      </c>
      <c r="AU437" s="42" t="s">
        <v>327</v>
      </c>
      <c r="AV437" s="42" t="s">
        <v>327</v>
      </c>
      <c r="AW437" s="42" t="s">
        <v>327</v>
      </c>
      <c r="AX437" s="42" t="s">
        <v>327</v>
      </c>
      <c r="AY437" s="42" t="s">
        <v>327</v>
      </c>
      <c r="AZ437" s="51">
        <v>189</v>
      </c>
      <c r="BA437" s="52"/>
      <c r="BB437" s="42">
        <v>3</v>
      </c>
      <c r="BC437" s="42" t="s">
        <v>354</v>
      </c>
      <c r="BD437" s="49" t="s">
        <v>2003</v>
      </c>
      <c r="BE437" s="49" t="s">
        <v>2006</v>
      </c>
      <c r="BF437" s="42" t="s">
        <v>1925</v>
      </c>
      <c r="BG437" s="42"/>
      <c r="BH437" s="42" t="s">
        <v>1898</v>
      </c>
      <c r="BI437" s="42" t="s">
        <v>357</v>
      </c>
      <c r="BJ437" s="42" t="s">
        <v>358</v>
      </c>
      <c r="BK437" s="57">
        <v>44778</v>
      </c>
      <c r="BL437" s="42" t="s">
        <v>317</v>
      </c>
      <c r="BM437" s="42" t="s">
        <v>317</v>
      </c>
      <c r="BN437" s="42"/>
      <c r="BO437" s="42"/>
      <c r="BP437" s="42" t="s">
        <v>359</v>
      </c>
      <c r="BQ437" s="42" t="s">
        <v>359</v>
      </c>
      <c r="BR437" s="42" t="s">
        <v>359</v>
      </c>
      <c r="BS437" s="42"/>
      <c r="BT437" s="42" t="s">
        <v>360</v>
      </c>
      <c r="BU437" s="42" t="s">
        <v>317</v>
      </c>
      <c r="BV437" s="42" t="s">
        <v>317</v>
      </c>
      <c r="BW437" s="42"/>
      <c r="BX437" s="42"/>
      <c r="BY437" s="42" t="s">
        <v>353</v>
      </c>
      <c r="BZ437" s="42" t="s">
        <v>353</v>
      </c>
      <c r="CA437" s="42"/>
      <c r="CB437" s="42" t="s">
        <v>353</v>
      </c>
      <c r="CC437" s="42"/>
      <c r="CD437" s="42"/>
      <c r="CE437" s="42"/>
      <c r="CF437" s="42"/>
      <c r="CG437" s="26" t="s">
        <v>2004</v>
      </c>
    </row>
    <row r="438" hidden="1" spans="1:85">
      <c r="A438" s="39">
        <v>352</v>
      </c>
      <c r="B438" s="42" t="s">
        <v>2007</v>
      </c>
      <c r="C438" s="46" t="s">
        <v>2008</v>
      </c>
      <c r="D438" s="42" t="s">
        <v>2009</v>
      </c>
      <c r="E438" s="43">
        <v>29.19091667</v>
      </c>
      <c r="F438" s="43">
        <v>-13.78313889</v>
      </c>
      <c r="G438" s="42" t="s">
        <v>652</v>
      </c>
      <c r="H438" s="37">
        <v>2.5</v>
      </c>
      <c r="I438" s="42" t="s">
        <v>652</v>
      </c>
      <c r="J438" s="42" t="s">
        <v>1959</v>
      </c>
      <c r="K438" s="42" t="s">
        <v>317</v>
      </c>
      <c r="L438" s="42" t="s">
        <v>317</v>
      </c>
      <c r="M438" s="42" t="s">
        <v>317</v>
      </c>
      <c r="N438" s="42" t="s">
        <v>318</v>
      </c>
      <c r="O438" s="42" t="s">
        <v>364</v>
      </c>
      <c r="P438" s="42" t="s">
        <v>365</v>
      </c>
      <c r="Q438" s="42" t="s">
        <v>390</v>
      </c>
      <c r="R438" s="42" t="s">
        <v>516</v>
      </c>
      <c r="S438" s="42" t="s">
        <v>321</v>
      </c>
      <c r="T438" s="42" t="s">
        <v>344</v>
      </c>
      <c r="U438" s="42" t="s">
        <v>323</v>
      </c>
      <c r="V438" s="52">
        <v>60</v>
      </c>
      <c r="W438" s="42" t="s">
        <v>366</v>
      </c>
      <c r="X438" s="42" t="s">
        <v>1948</v>
      </c>
      <c r="Y438" s="42" t="s">
        <v>2</v>
      </c>
      <c r="Z438" s="42" t="s">
        <v>2</v>
      </c>
      <c r="AA438" s="42" t="s">
        <v>346</v>
      </c>
      <c r="AB438" s="42" t="s">
        <v>1779</v>
      </c>
      <c r="AC438" s="42" t="s">
        <v>348</v>
      </c>
      <c r="AD438" s="42" t="s">
        <v>1780</v>
      </c>
      <c r="AE438" s="42" t="s">
        <v>561</v>
      </c>
      <c r="AF438" s="42" t="s">
        <v>561</v>
      </c>
      <c r="AG438" s="42">
        <v>20</v>
      </c>
      <c r="AH438" s="42" t="s">
        <v>350</v>
      </c>
      <c r="AI438" s="42">
        <v>0</v>
      </c>
      <c r="AJ438" s="42" t="s">
        <v>370</v>
      </c>
      <c r="AK438" s="42">
        <v>0</v>
      </c>
      <c r="AL438" s="42">
        <v>1000</v>
      </c>
      <c r="AM438" s="42" t="s">
        <v>371</v>
      </c>
      <c r="AN438" s="42" t="s">
        <v>372</v>
      </c>
      <c r="AO438" s="42">
        <v>250</v>
      </c>
      <c r="AP438" s="42" t="s">
        <v>439</v>
      </c>
      <c r="AQ438" s="42">
        <v>1200</v>
      </c>
      <c r="AR438" s="42">
        <v>2</v>
      </c>
      <c r="AS438" s="42">
        <v>600</v>
      </c>
      <c r="AT438" s="42">
        <v>48</v>
      </c>
      <c r="AU438" s="42" t="s">
        <v>385</v>
      </c>
      <c r="AV438" s="42" t="s">
        <v>385</v>
      </c>
      <c r="AW438" s="42">
        <v>18000</v>
      </c>
      <c r="AX438" s="42">
        <v>18000</v>
      </c>
      <c r="AY438" s="42">
        <v>2</v>
      </c>
      <c r="AZ438" s="51">
        <v>50</v>
      </c>
      <c r="BA438" s="42"/>
      <c r="BB438" s="42">
        <v>1</v>
      </c>
      <c r="BC438" s="42" t="s">
        <v>346</v>
      </c>
      <c r="BD438" s="49" t="s">
        <v>2007</v>
      </c>
      <c r="BE438" s="49">
        <v>0</v>
      </c>
      <c r="BF438" s="42" t="s">
        <v>340</v>
      </c>
      <c r="BG438" s="42"/>
      <c r="BH438" s="42" t="s">
        <v>1825</v>
      </c>
      <c r="BI438" s="42" t="s">
        <v>357</v>
      </c>
      <c r="BJ438" s="42" t="s">
        <v>358</v>
      </c>
      <c r="BK438" s="57">
        <v>44778</v>
      </c>
      <c r="BL438" s="42" t="s">
        <v>317</v>
      </c>
      <c r="BM438" s="42" t="s">
        <v>317</v>
      </c>
      <c r="BN438" s="42" t="s">
        <v>1784</v>
      </c>
      <c r="BO438" s="42">
        <v>0</v>
      </c>
      <c r="BP438" s="42" t="s">
        <v>359</v>
      </c>
      <c r="BQ438" s="42" t="s">
        <v>359</v>
      </c>
      <c r="BR438" s="42" t="s">
        <v>359</v>
      </c>
      <c r="BS438" s="42"/>
      <c r="BT438" s="42" t="s">
        <v>360</v>
      </c>
      <c r="BU438" s="42" t="s">
        <v>317</v>
      </c>
      <c r="BV438" s="42" t="s">
        <v>317</v>
      </c>
      <c r="BW438" s="42"/>
      <c r="BX438" s="42"/>
      <c r="BY438" s="42" t="s">
        <v>353</v>
      </c>
      <c r="BZ438" s="42" t="s">
        <v>353</v>
      </c>
      <c r="CA438" s="42"/>
      <c r="CB438" s="42" t="s">
        <v>353</v>
      </c>
      <c r="CC438" s="42"/>
      <c r="CD438" s="42"/>
      <c r="CE438" s="42"/>
      <c r="CF438" s="42"/>
      <c r="CG438" s="26" t="s">
        <v>2008</v>
      </c>
    </row>
    <row r="439" hidden="1" spans="1:85">
      <c r="A439" s="39">
        <v>362</v>
      </c>
      <c r="B439" s="42" t="s">
        <v>2010</v>
      </c>
      <c r="C439" s="46" t="s">
        <v>2011</v>
      </c>
      <c r="D439" s="42" t="s">
        <v>2012</v>
      </c>
      <c r="E439" s="43">
        <v>29.15207</v>
      </c>
      <c r="F439" s="43">
        <v>-13.71679</v>
      </c>
      <c r="G439" s="42" t="s">
        <v>652</v>
      </c>
      <c r="H439" s="37">
        <v>2.5</v>
      </c>
      <c r="I439" s="42" t="s">
        <v>652</v>
      </c>
      <c r="J439" s="42" t="s">
        <v>1959</v>
      </c>
      <c r="K439" s="42" t="s">
        <v>317</v>
      </c>
      <c r="L439" s="42" t="s">
        <v>340</v>
      </c>
      <c r="M439" s="42" t="s">
        <v>317</v>
      </c>
      <c r="N439" s="42" t="s">
        <v>318</v>
      </c>
      <c r="O439" s="42" t="s">
        <v>364</v>
      </c>
      <c r="P439" s="42" t="s">
        <v>365</v>
      </c>
      <c r="Q439" s="42" t="s">
        <v>320</v>
      </c>
      <c r="R439" s="42" t="s">
        <v>516</v>
      </c>
      <c r="S439" s="42" t="s">
        <v>321</v>
      </c>
      <c r="T439" s="42" t="s">
        <v>344</v>
      </c>
      <c r="U439" s="42" t="s">
        <v>323</v>
      </c>
      <c r="V439" s="52">
        <v>54</v>
      </c>
      <c r="W439" s="42" t="s">
        <v>325</v>
      </c>
      <c r="X439" s="42" t="s">
        <v>1948</v>
      </c>
      <c r="Y439" s="42" t="s">
        <v>2</v>
      </c>
      <c r="Z439" s="42" t="s">
        <v>2</v>
      </c>
      <c r="AA439" s="42" t="s">
        <v>346</v>
      </c>
      <c r="AB439" s="42" t="s">
        <v>1779</v>
      </c>
      <c r="AC439" s="42" t="s">
        <v>348</v>
      </c>
      <c r="AD439" s="42" t="s">
        <v>1780</v>
      </c>
      <c r="AE439" s="42" t="s">
        <v>403</v>
      </c>
      <c r="AF439" s="42" t="s">
        <v>403</v>
      </c>
      <c r="AG439" s="42">
        <v>20</v>
      </c>
      <c r="AH439" s="42" t="s">
        <v>350</v>
      </c>
      <c r="AI439" s="42">
        <v>0</v>
      </c>
      <c r="AJ439" s="42" t="s">
        <v>351</v>
      </c>
      <c r="AK439" s="42">
        <v>0</v>
      </c>
      <c r="AL439" s="42">
        <v>600</v>
      </c>
      <c r="AM439" s="42" t="s">
        <v>371</v>
      </c>
      <c r="AN439" s="42" t="s">
        <v>372</v>
      </c>
      <c r="AO439" s="42">
        <v>250</v>
      </c>
      <c r="AP439" s="42" t="s">
        <v>384</v>
      </c>
      <c r="AQ439" s="42">
        <v>1200</v>
      </c>
      <c r="AR439" s="42">
        <v>2</v>
      </c>
      <c r="AS439" s="42">
        <v>600</v>
      </c>
      <c r="AT439" s="42">
        <v>48</v>
      </c>
      <c r="AU439" s="42" t="s">
        <v>327</v>
      </c>
      <c r="AV439" s="42" t="s">
        <v>327</v>
      </c>
      <c r="AW439" s="42" t="s">
        <v>327</v>
      </c>
      <c r="AX439" s="42">
        <v>0</v>
      </c>
      <c r="AY439" s="42" t="s">
        <v>327</v>
      </c>
      <c r="AZ439" s="51">
        <v>90</v>
      </c>
      <c r="BA439" s="42"/>
      <c r="BB439" s="42">
        <v>2</v>
      </c>
      <c r="BC439" s="42" t="s">
        <v>375</v>
      </c>
      <c r="BD439" s="49" t="s">
        <v>2010</v>
      </c>
      <c r="BE439" s="49" t="s">
        <v>2013</v>
      </c>
      <c r="BF439" s="42" t="s">
        <v>340</v>
      </c>
      <c r="BG439" s="42"/>
      <c r="BH439" s="42" t="s">
        <v>1825</v>
      </c>
      <c r="BI439" s="42" t="s">
        <v>357</v>
      </c>
      <c r="BJ439" s="42" t="s">
        <v>358</v>
      </c>
      <c r="BK439" s="57">
        <v>44778</v>
      </c>
      <c r="BL439" s="42" t="s">
        <v>317</v>
      </c>
      <c r="BM439" s="42" t="s">
        <v>317</v>
      </c>
      <c r="BN439" s="42" t="s">
        <v>1784</v>
      </c>
      <c r="BO439" s="42">
        <v>0</v>
      </c>
      <c r="BP439" s="42" t="s">
        <v>359</v>
      </c>
      <c r="BQ439" s="42" t="s">
        <v>359</v>
      </c>
      <c r="BR439" s="42" t="s">
        <v>359</v>
      </c>
      <c r="BS439" s="42"/>
      <c r="BT439" s="42" t="s">
        <v>360</v>
      </c>
      <c r="BU439" s="42" t="s">
        <v>317</v>
      </c>
      <c r="BV439" s="42" t="s">
        <v>317</v>
      </c>
      <c r="BW439" s="42"/>
      <c r="BX439" s="42"/>
      <c r="BY439" s="42" t="s">
        <v>353</v>
      </c>
      <c r="BZ439" s="42" t="s">
        <v>353</v>
      </c>
      <c r="CA439" s="42"/>
      <c r="CB439" s="42" t="s">
        <v>353</v>
      </c>
      <c r="CC439" s="42"/>
      <c r="CD439" s="42"/>
      <c r="CE439" s="42"/>
      <c r="CF439" s="42"/>
      <c r="CG439" s="26" t="s">
        <v>2011</v>
      </c>
    </row>
    <row r="440" hidden="1" spans="1:85">
      <c r="A440" s="39">
        <v>1032</v>
      </c>
      <c r="B440" s="42" t="s">
        <v>2014</v>
      </c>
      <c r="C440" s="46" t="s">
        <v>2015</v>
      </c>
      <c r="D440" s="42" t="s">
        <v>2016</v>
      </c>
      <c r="E440" s="43">
        <v>29.25284</v>
      </c>
      <c r="F440" s="43">
        <v>-13.80166</v>
      </c>
      <c r="G440" s="42" t="s">
        <v>652</v>
      </c>
      <c r="H440" s="37">
        <v>1.5</v>
      </c>
      <c r="I440" s="42" t="s">
        <v>652</v>
      </c>
      <c r="J440" s="42" t="s">
        <v>1959</v>
      </c>
      <c r="K440" s="42" t="s">
        <v>317</v>
      </c>
      <c r="L440" s="42" t="s">
        <v>317</v>
      </c>
      <c r="M440" s="42" t="s">
        <v>317</v>
      </c>
      <c r="N440" s="42" t="s">
        <v>318</v>
      </c>
      <c r="O440" s="42" t="s">
        <v>364</v>
      </c>
      <c r="P440" s="42" t="s">
        <v>365</v>
      </c>
      <c r="Q440" s="42" t="s">
        <v>320</v>
      </c>
      <c r="R440" s="42" t="s">
        <v>320</v>
      </c>
      <c r="S440" s="42" t="s">
        <v>321</v>
      </c>
      <c r="T440" s="42" t="s">
        <v>344</v>
      </c>
      <c r="U440" s="42" t="s">
        <v>323</v>
      </c>
      <c r="V440" s="52">
        <v>50</v>
      </c>
      <c r="W440" s="42" t="s">
        <v>325</v>
      </c>
      <c r="X440" s="42" t="s">
        <v>1948</v>
      </c>
      <c r="Y440" s="42" t="s">
        <v>2</v>
      </c>
      <c r="Z440" s="42" t="s">
        <v>2</v>
      </c>
      <c r="AA440" s="42" t="s">
        <v>346</v>
      </c>
      <c r="AB440" s="42" t="s">
        <v>1779</v>
      </c>
      <c r="AC440" s="42" t="s">
        <v>348</v>
      </c>
      <c r="AD440" s="42" t="s">
        <v>1780</v>
      </c>
      <c r="AE440" s="42" t="s">
        <v>2017</v>
      </c>
      <c r="AF440" s="42" t="s">
        <v>2017</v>
      </c>
      <c r="AG440" s="42">
        <v>12.5</v>
      </c>
      <c r="AH440" s="42" t="s">
        <v>350</v>
      </c>
      <c r="AI440" s="42">
        <v>0</v>
      </c>
      <c r="AJ440" s="42" t="s">
        <v>370</v>
      </c>
      <c r="AK440" s="42">
        <v>0</v>
      </c>
      <c r="AL440" s="42">
        <v>600</v>
      </c>
      <c r="AM440" s="42" t="s">
        <v>371</v>
      </c>
      <c r="AN440" s="42" t="s">
        <v>372</v>
      </c>
      <c r="AO440" s="42">
        <v>250</v>
      </c>
      <c r="AP440" s="42" t="s">
        <v>439</v>
      </c>
      <c r="AQ440" s="42">
        <v>600</v>
      </c>
      <c r="AR440" s="42">
        <v>2</v>
      </c>
      <c r="AS440" s="42">
        <v>600</v>
      </c>
      <c r="AT440" s="42">
        <v>24</v>
      </c>
      <c r="AU440" s="42" t="s">
        <v>327</v>
      </c>
      <c r="AV440" s="42" t="s">
        <v>327</v>
      </c>
      <c r="AW440" s="42" t="s">
        <v>327</v>
      </c>
      <c r="AX440" s="42">
        <v>0</v>
      </c>
      <c r="AY440" s="42" t="s">
        <v>327</v>
      </c>
      <c r="AZ440" s="51">
        <v>34</v>
      </c>
      <c r="BA440" s="42"/>
      <c r="BB440" s="42">
        <v>1</v>
      </c>
      <c r="BC440" s="42" t="s">
        <v>346</v>
      </c>
      <c r="BD440" s="49" t="s">
        <v>2014</v>
      </c>
      <c r="BE440" s="49">
        <v>0</v>
      </c>
      <c r="BF440" s="42" t="s">
        <v>340</v>
      </c>
      <c r="BG440" s="42"/>
      <c r="BH440" s="42" t="s">
        <v>1825</v>
      </c>
      <c r="BI440" s="42" t="s">
        <v>357</v>
      </c>
      <c r="BJ440" s="42" t="s">
        <v>358</v>
      </c>
      <c r="BK440" s="57">
        <v>44778</v>
      </c>
      <c r="BL440" s="42" t="s">
        <v>317</v>
      </c>
      <c r="BM440" s="42" t="s">
        <v>317</v>
      </c>
      <c r="BN440" s="42" t="s">
        <v>1784</v>
      </c>
      <c r="BO440" s="42">
        <v>0</v>
      </c>
      <c r="BP440" s="42" t="s">
        <v>359</v>
      </c>
      <c r="BQ440" s="42" t="s">
        <v>359</v>
      </c>
      <c r="BR440" s="42" t="s">
        <v>359</v>
      </c>
      <c r="BS440" s="42"/>
      <c r="BT440" s="42" t="s">
        <v>360</v>
      </c>
      <c r="BU440" s="42" t="s">
        <v>317</v>
      </c>
      <c r="BV440" s="42" t="s">
        <v>317</v>
      </c>
      <c r="BW440" s="42"/>
      <c r="BX440" s="42"/>
      <c r="BY440" s="42" t="s">
        <v>353</v>
      </c>
      <c r="BZ440" s="42" t="s">
        <v>353</v>
      </c>
      <c r="CA440" s="42"/>
      <c r="CB440" s="42" t="s">
        <v>353</v>
      </c>
      <c r="CC440" s="42"/>
      <c r="CD440" s="42"/>
      <c r="CE440" s="42"/>
      <c r="CF440" s="42"/>
      <c r="CG440" s="26" t="s">
        <v>2015</v>
      </c>
    </row>
    <row r="441" hidden="1" spans="1:85">
      <c r="A441" s="34">
        <v>1031</v>
      </c>
      <c r="B441" s="42" t="s">
        <v>2018</v>
      </c>
      <c r="C441" s="46" t="s">
        <v>2019</v>
      </c>
      <c r="D441" s="42" t="s">
        <v>2020</v>
      </c>
      <c r="E441" s="43">
        <v>29.38813333</v>
      </c>
      <c r="F441" s="43">
        <v>-13.94118333</v>
      </c>
      <c r="G441" s="42" t="s">
        <v>652</v>
      </c>
      <c r="H441" s="37">
        <v>1.8</v>
      </c>
      <c r="I441" s="42" t="s">
        <v>652</v>
      </c>
      <c r="J441" s="42" t="s">
        <v>1959</v>
      </c>
      <c r="K441" s="42" t="s">
        <v>317</v>
      </c>
      <c r="L441" s="42" t="s">
        <v>317</v>
      </c>
      <c r="M441" s="42" t="s">
        <v>317</v>
      </c>
      <c r="N441" s="42" t="s">
        <v>318</v>
      </c>
      <c r="O441" s="42" t="s">
        <v>364</v>
      </c>
      <c r="P441" s="42" t="s">
        <v>343</v>
      </c>
      <c r="Q441" s="42" t="s">
        <v>320</v>
      </c>
      <c r="R441" s="42" t="s">
        <v>320</v>
      </c>
      <c r="S441" s="42" t="s">
        <v>321</v>
      </c>
      <c r="T441" s="42" t="s">
        <v>344</v>
      </c>
      <c r="U441" s="42" t="s">
        <v>323</v>
      </c>
      <c r="V441" s="52">
        <v>42</v>
      </c>
      <c r="W441" s="42" t="s">
        <v>366</v>
      </c>
      <c r="X441" s="42" t="s">
        <v>1948</v>
      </c>
      <c r="Y441" s="42" t="s">
        <v>2</v>
      </c>
      <c r="Z441" s="42" t="s">
        <v>2</v>
      </c>
      <c r="AA441" s="42" t="s">
        <v>346</v>
      </c>
      <c r="AB441" s="42" t="s">
        <v>1779</v>
      </c>
      <c r="AC441" s="42" t="s">
        <v>348</v>
      </c>
      <c r="AD441" s="42" t="s">
        <v>1780</v>
      </c>
      <c r="AE441" s="42" t="s">
        <v>561</v>
      </c>
      <c r="AF441" s="42" t="s">
        <v>561</v>
      </c>
      <c r="AG441" s="42">
        <v>15</v>
      </c>
      <c r="AH441" s="42" t="s">
        <v>350</v>
      </c>
      <c r="AI441" s="42">
        <v>0</v>
      </c>
      <c r="AJ441" s="42" t="s">
        <v>370</v>
      </c>
      <c r="AK441" s="42">
        <v>0</v>
      </c>
      <c r="AL441" s="42">
        <v>1000</v>
      </c>
      <c r="AM441" s="42" t="s">
        <v>371</v>
      </c>
      <c r="AN441" s="42" t="s">
        <v>372</v>
      </c>
      <c r="AO441" s="42">
        <v>250</v>
      </c>
      <c r="AP441" s="42" t="s">
        <v>333</v>
      </c>
      <c r="AQ441" s="42">
        <v>200</v>
      </c>
      <c r="AR441" s="42">
        <v>48</v>
      </c>
      <c r="AS441" s="42">
        <v>100</v>
      </c>
      <c r="AT441" s="42">
        <f>AQ441/AS441</f>
        <v>2</v>
      </c>
      <c r="AU441" s="42" t="s">
        <v>385</v>
      </c>
      <c r="AV441" s="42" t="s">
        <v>385</v>
      </c>
      <c r="AW441" s="42">
        <v>18000</v>
      </c>
      <c r="AX441" s="42">
        <v>18000</v>
      </c>
      <c r="AY441" s="42">
        <v>2</v>
      </c>
      <c r="AZ441" s="51">
        <v>50</v>
      </c>
      <c r="BA441" s="42"/>
      <c r="BB441" s="42">
        <v>1</v>
      </c>
      <c r="BC441" s="42" t="s">
        <v>346</v>
      </c>
      <c r="BD441" s="49" t="s">
        <v>2018</v>
      </c>
      <c r="BE441" s="49">
        <v>0</v>
      </c>
      <c r="BF441" s="42" t="s">
        <v>340</v>
      </c>
      <c r="BG441" s="42"/>
      <c r="BH441" s="42" t="s">
        <v>1825</v>
      </c>
      <c r="BI441" s="42" t="s">
        <v>357</v>
      </c>
      <c r="BJ441" s="42" t="s">
        <v>358</v>
      </c>
      <c r="BK441" s="57">
        <v>44778</v>
      </c>
      <c r="BL441" s="42" t="s">
        <v>317</v>
      </c>
      <c r="BM441" s="42" t="s">
        <v>317</v>
      </c>
      <c r="BN441" s="42" t="s">
        <v>1820</v>
      </c>
      <c r="BO441" s="42" t="s">
        <v>1821</v>
      </c>
      <c r="BP441" s="42" t="s">
        <v>359</v>
      </c>
      <c r="BQ441" s="42" t="s">
        <v>359</v>
      </c>
      <c r="BR441" s="42" t="s">
        <v>359</v>
      </c>
      <c r="BS441" s="42"/>
      <c r="BT441" s="42" t="s">
        <v>356</v>
      </c>
      <c r="BU441" s="42" t="s">
        <v>317</v>
      </c>
      <c r="BV441" s="42" t="s">
        <v>317</v>
      </c>
      <c r="BW441" s="42"/>
      <c r="BX441" s="42"/>
      <c r="BY441" s="42" t="s">
        <v>353</v>
      </c>
      <c r="BZ441" s="42" t="s">
        <v>353</v>
      </c>
      <c r="CA441" s="42"/>
      <c r="CB441" s="42" t="s">
        <v>353</v>
      </c>
      <c r="CC441" s="42"/>
      <c r="CD441" s="42"/>
      <c r="CE441" s="42"/>
      <c r="CF441" s="42"/>
      <c r="CG441" s="26" t="s">
        <v>2019</v>
      </c>
    </row>
    <row r="442" hidden="1" spans="1:85">
      <c r="A442" s="39">
        <v>1370</v>
      </c>
      <c r="B442" s="42" t="s">
        <v>2021</v>
      </c>
      <c r="C442" s="46" t="s">
        <v>2022</v>
      </c>
      <c r="D442" s="42" t="s">
        <v>2023</v>
      </c>
      <c r="E442" s="43">
        <v>27.53772222</v>
      </c>
      <c r="F442" s="43">
        <v>-15.12588889</v>
      </c>
      <c r="G442" s="42" t="s">
        <v>316</v>
      </c>
      <c r="H442" s="37">
        <v>2.5</v>
      </c>
      <c r="I442" s="42" t="s">
        <v>652</v>
      </c>
      <c r="J442" s="42" t="s">
        <v>2024</v>
      </c>
      <c r="K442" s="42" t="s">
        <v>317</v>
      </c>
      <c r="L442" s="42" t="s">
        <v>317</v>
      </c>
      <c r="M442" s="42" t="s">
        <v>317</v>
      </c>
      <c r="N442" s="42" t="s">
        <v>318</v>
      </c>
      <c r="O442" s="42" t="s">
        <v>554</v>
      </c>
      <c r="P442" s="42" t="s">
        <v>365</v>
      </c>
      <c r="Q442" s="42" t="s">
        <v>320</v>
      </c>
      <c r="R442" s="42" t="s">
        <v>381</v>
      </c>
      <c r="S442" s="42" t="s">
        <v>321</v>
      </c>
      <c r="T442" s="42" t="s">
        <v>782</v>
      </c>
      <c r="U442" s="42" t="s">
        <v>323</v>
      </c>
      <c r="V442" s="52">
        <v>42</v>
      </c>
      <c r="W442" s="42" t="s">
        <v>325</v>
      </c>
      <c r="X442" s="42" t="s">
        <v>2025</v>
      </c>
      <c r="Y442" s="42" t="s">
        <v>2</v>
      </c>
      <c r="Z442" s="42" t="s">
        <v>2</v>
      </c>
      <c r="AA442" s="42" t="s">
        <v>346</v>
      </c>
      <c r="AB442" s="43" t="s">
        <v>329</v>
      </c>
      <c r="AC442" s="42" t="s">
        <v>225</v>
      </c>
      <c r="AD442" s="42" t="s">
        <v>225</v>
      </c>
      <c r="AE442" s="42" t="s">
        <v>561</v>
      </c>
      <c r="AF442" s="42" t="s">
        <v>561</v>
      </c>
      <c r="AG442" s="42">
        <v>20</v>
      </c>
      <c r="AH442" s="42" t="s">
        <v>350</v>
      </c>
      <c r="AI442" s="42" t="s">
        <v>1964</v>
      </c>
      <c r="AJ442" s="42" t="s">
        <v>370</v>
      </c>
      <c r="AK442" s="42" t="s">
        <v>1965</v>
      </c>
      <c r="AL442" s="42">
        <v>1000</v>
      </c>
      <c r="AM442" s="42" t="s">
        <v>408</v>
      </c>
      <c r="AN442" s="42" t="s">
        <v>327</v>
      </c>
      <c r="AO442" s="42">
        <v>150</v>
      </c>
      <c r="AP442" s="42" t="s">
        <v>2026</v>
      </c>
      <c r="AQ442" s="42">
        <v>1410</v>
      </c>
      <c r="AR442" s="42">
        <v>4</v>
      </c>
      <c r="AS442" s="42">
        <v>1500</v>
      </c>
      <c r="AT442" s="42">
        <v>12</v>
      </c>
      <c r="AU442" s="42" t="s">
        <v>327</v>
      </c>
      <c r="AV442" s="42" t="s">
        <v>327</v>
      </c>
      <c r="AW442" s="42" t="s">
        <v>327</v>
      </c>
      <c r="AX442" s="42" t="s">
        <v>327</v>
      </c>
      <c r="AY442" s="42" t="s">
        <v>327</v>
      </c>
      <c r="AZ442" s="51">
        <v>68</v>
      </c>
      <c r="BA442" s="42"/>
      <c r="BB442" s="42">
        <v>1</v>
      </c>
      <c r="BC442" s="42" t="s">
        <v>346</v>
      </c>
      <c r="BD442" s="49" t="s">
        <v>2021</v>
      </c>
      <c r="BE442" s="49">
        <v>0</v>
      </c>
      <c r="BF442" s="42" t="s">
        <v>1976</v>
      </c>
      <c r="BG442" s="42"/>
      <c r="BH442" s="42" t="s">
        <v>1898</v>
      </c>
      <c r="BI442" s="42" t="s">
        <v>357</v>
      </c>
      <c r="BJ442" s="42" t="s">
        <v>358</v>
      </c>
      <c r="BK442" s="57">
        <v>44778</v>
      </c>
      <c r="BL442" s="42" t="s">
        <v>317</v>
      </c>
      <c r="BM442" s="42" t="s">
        <v>317</v>
      </c>
      <c r="BN442" s="42"/>
      <c r="BO442" s="42"/>
      <c r="BP442" s="42" t="s">
        <v>359</v>
      </c>
      <c r="BQ442" s="42" t="s">
        <v>359</v>
      </c>
      <c r="BR442" s="42" t="s">
        <v>359</v>
      </c>
      <c r="BS442" s="42"/>
      <c r="BT442" s="42" t="s">
        <v>360</v>
      </c>
      <c r="BU442" s="42" t="s">
        <v>317</v>
      </c>
      <c r="BV442" s="42" t="s">
        <v>317</v>
      </c>
      <c r="BW442" s="42"/>
      <c r="BX442" s="42"/>
      <c r="BY442" s="42" t="s">
        <v>353</v>
      </c>
      <c r="BZ442" s="42" t="s">
        <v>353</v>
      </c>
      <c r="CA442" s="42"/>
      <c r="CB442" s="42" t="s">
        <v>353</v>
      </c>
      <c r="CC442" s="42"/>
      <c r="CD442" s="42"/>
      <c r="CE442" s="42"/>
      <c r="CF442" s="42"/>
      <c r="CG442" s="26" t="s">
        <v>2022</v>
      </c>
    </row>
    <row r="443" hidden="1" spans="1:85">
      <c r="A443" s="39">
        <v>1228</v>
      </c>
      <c r="B443" s="42" t="s">
        <v>2027</v>
      </c>
      <c r="C443" s="46" t="s">
        <v>2028</v>
      </c>
      <c r="D443" s="42" t="s">
        <v>2029</v>
      </c>
      <c r="E443" s="43">
        <v>29.39753</v>
      </c>
      <c r="F443" s="43">
        <v>-13.71309</v>
      </c>
      <c r="G443" s="42" t="s">
        <v>652</v>
      </c>
      <c r="H443" s="37">
        <v>2.5</v>
      </c>
      <c r="I443" s="42" t="s">
        <v>652</v>
      </c>
      <c r="J443" s="42" t="s">
        <v>1959</v>
      </c>
      <c r="K443" s="42" t="s">
        <v>317</v>
      </c>
      <c r="L443" s="42" t="s">
        <v>317</v>
      </c>
      <c r="M443" s="42" t="s">
        <v>317</v>
      </c>
      <c r="N443" s="42" t="s">
        <v>318</v>
      </c>
      <c r="O443" s="42" t="s">
        <v>364</v>
      </c>
      <c r="P443" s="42" t="s">
        <v>365</v>
      </c>
      <c r="Q443" s="42" t="s">
        <v>320</v>
      </c>
      <c r="R443" s="42" t="s">
        <v>320</v>
      </c>
      <c r="S443" s="42" t="s">
        <v>321</v>
      </c>
      <c r="T443" s="42" t="s">
        <v>344</v>
      </c>
      <c r="U443" s="42" t="s">
        <v>323</v>
      </c>
      <c r="V443" s="52">
        <v>60</v>
      </c>
      <c r="W443" s="42" t="s">
        <v>325</v>
      </c>
      <c r="X443" s="42" t="s">
        <v>1948</v>
      </c>
      <c r="Y443" s="42" t="s">
        <v>2</v>
      </c>
      <c r="Z443" s="42" t="s">
        <v>2</v>
      </c>
      <c r="AA443" s="42" t="s">
        <v>346</v>
      </c>
      <c r="AB443" s="42" t="s">
        <v>1779</v>
      </c>
      <c r="AC443" s="42" t="s">
        <v>348</v>
      </c>
      <c r="AD443" s="42" t="s">
        <v>1780</v>
      </c>
      <c r="AE443" s="42" t="s">
        <v>561</v>
      </c>
      <c r="AF443" s="42" t="s">
        <v>561</v>
      </c>
      <c r="AG443" s="42">
        <v>20</v>
      </c>
      <c r="AH443" s="42" t="s">
        <v>350</v>
      </c>
      <c r="AI443" s="42">
        <v>0</v>
      </c>
      <c r="AJ443" s="42" t="s">
        <v>370</v>
      </c>
      <c r="AK443" s="42">
        <v>0</v>
      </c>
      <c r="AL443" s="42">
        <v>1000</v>
      </c>
      <c r="AM443" s="42" t="s">
        <v>371</v>
      </c>
      <c r="AN443" s="42" t="s">
        <v>372</v>
      </c>
      <c r="AO443" s="42">
        <v>250</v>
      </c>
      <c r="AP443" s="42" t="s">
        <v>384</v>
      </c>
      <c r="AQ443" s="42">
        <v>600</v>
      </c>
      <c r="AR443" s="42">
        <v>2</v>
      </c>
      <c r="AS443" s="42">
        <v>600</v>
      </c>
      <c r="AT443" s="42">
        <v>24</v>
      </c>
      <c r="AU443" s="42" t="s">
        <v>327</v>
      </c>
      <c r="AV443" s="42" t="s">
        <v>327</v>
      </c>
      <c r="AW443" s="42" t="s">
        <v>327</v>
      </c>
      <c r="AX443" s="42">
        <v>0</v>
      </c>
      <c r="AY443" s="42" t="s">
        <v>327</v>
      </c>
      <c r="AZ443" s="51">
        <v>34</v>
      </c>
      <c r="BA443" s="42"/>
      <c r="BB443" s="42">
        <v>1</v>
      </c>
      <c r="BC443" s="42" t="s">
        <v>346</v>
      </c>
      <c r="BD443" s="49" t="s">
        <v>2027</v>
      </c>
      <c r="BE443" s="49">
        <v>0</v>
      </c>
      <c r="BF443" s="42" t="s">
        <v>340</v>
      </c>
      <c r="BG443" s="42"/>
      <c r="BH443" s="42" t="s">
        <v>1719</v>
      </c>
      <c r="BI443" s="42" t="s">
        <v>357</v>
      </c>
      <c r="BJ443" s="42" t="s">
        <v>358</v>
      </c>
      <c r="BK443" s="57">
        <v>44778</v>
      </c>
      <c r="BL443" s="42" t="s">
        <v>317</v>
      </c>
      <c r="BM443" s="42" t="s">
        <v>317</v>
      </c>
      <c r="BN443" s="42" t="s">
        <v>1784</v>
      </c>
      <c r="BO443" s="42">
        <v>0</v>
      </c>
      <c r="BP443" s="42" t="s">
        <v>359</v>
      </c>
      <c r="BQ443" s="42" t="s">
        <v>359</v>
      </c>
      <c r="BR443" s="42" t="s">
        <v>359</v>
      </c>
      <c r="BS443" s="42"/>
      <c r="BT443" s="42" t="s">
        <v>360</v>
      </c>
      <c r="BU443" s="42" t="s">
        <v>317</v>
      </c>
      <c r="BV443" s="42" t="s">
        <v>317</v>
      </c>
      <c r="BW443" s="42"/>
      <c r="BX443" s="42"/>
      <c r="BY443" s="42" t="s">
        <v>353</v>
      </c>
      <c r="BZ443" s="42" t="s">
        <v>353</v>
      </c>
      <c r="CA443" s="42"/>
      <c r="CB443" s="42" t="s">
        <v>353</v>
      </c>
      <c r="CC443" s="42"/>
      <c r="CD443" s="42"/>
      <c r="CE443" s="42"/>
      <c r="CF443" s="42"/>
      <c r="CG443" s="26" t="s">
        <v>2028</v>
      </c>
    </row>
    <row r="444" hidden="1" spans="1:85">
      <c r="A444" s="34">
        <v>1373</v>
      </c>
      <c r="B444" s="42" t="s">
        <v>2030</v>
      </c>
      <c r="C444" s="79" t="s">
        <v>2031</v>
      </c>
      <c r="D444" s="42" t="s">
        <v>2032</v>
      </c>
      <c r="E444" s="43">
        <v>27.91233333</v>
      </c>
      <c r="F444" s="43">
        <v>-15.49202778</v>
      </c>
      <c r="G444" s="42" t="s">
        <v>316</v>
      </c>
      <c r="H444" s="37">
        <v>1.5</v>
      </c>
      <c r="I444" s="42" t="s">
        <v>316</v>
      </c>
      <c r="J444" s="42" t="s">
        <v>2033</v>
      </c>
      <c r="K444" s="42" t="s">
        <v>317</v>
      </c>
      <c r="L444" s="42" t="s">
        <v>317</v>
      </c>
      <c r="M444" s="42" t="s">
        <v>317</v>
      </c>
      <c r="N444" s="42" t="s">
        <v>318</v>
      </c>
      <c r="O444" s="42" t="s">
        <v>364</v>
      </c>
      <c r="P444" s="42" t="s">
        <v>343</v>
      </c>
      <c r="Q444" s="42" t="s">
        <v>320</v>
      </c>
      <c r="R444" s="42" t="s">
        <v>320</v>
      </c>
      <c r="S444" s="42" t="s">
        <v>321</v>
      </c>
      <c r="T444" s="42" t="s">
        <v>344</v>
      </c>
      <c r="U444" s="42" t="s">
        <v>323</v>
      </c>
      <c r="V444" s="52">
        <v>54</v>
      </c>
      <c r="W444" s="42" t="s">
        <v>325</v>
      </c>
      <c r="X444" s="42" t="s">
        <v>2025</v>
      </c>
      <c r="Y444" s="42" t="s">
        <v>2</v>
      </c>
      <c r="Z444" s="42" t="s">
        <v>2</v>
      </c>
      <c r="AA444" s="42" t="s">
        <v>346</v>
      </c>
      <c r="AB444" s="43" t="s">
        <v>329</v>
      </c>
      <c r="AC444" s="42" t="s">
        <v>225</v>
      </c>
      <c r="AD444" s="42" t="s">
        <v>225</v>
      </c>
      <c r="AE444" s="42" t="s">
        <v>561</v>
      </c>
      <c r="AF444" s="42" t="s">
        <v>561</v>
      </c>
      <c r="AG444" s="42">
        <v>13</v>
      </c>
      <c r="AH444" s="42" t="s">
        <v>368</v>
      </c>
      <c r="AI444" s="42" t="s">
        <v>1803</v>
      </c>
      <c r="AJ444" s="42" t="s">
        <v>370</v>
      </c>
      <c r="AK444" s="42" t="s">
        <v>1908</v>
      </c>
      <c r="AL444" s="42">
        <v>1000</v>
      </c>
      <c r="AM444" s="42" t="s">
        <v>332</v>
      </c>
      <c r="AN444" s="42" t="s">
        <v>352</v>
      </c>
      <c r="AO444" s="42" t="s">
        <v>2034</v>
      </c>
      <c r="AP444" s="42" t="s">
        <v>333</v>
      </c>
      <c r="AQ444" s="42">
        <v>400</v>
      </c>
      <c r="AR444" s="42">
        <v>48</v>
      </c>
      <c r="AS444" s="42">
        <v>100</v>
      </c>
      <c r="AT444" s="42">
        <f>AQ444/AS444</f>
        <v>4</v>
      </c>
      <c r="AU444" s="42" t="s">
        <v>327</v>
      </c>
      <c r="AV444" s="42" t="s">
        <v>327</v>
      </c>
      <c r="AW444" s="42" t="s">
        <v>327</v>
      </c>
      <c r="AX444" s="42" t="s">
        <v>327</v>
      </c>
      <c r="AY444" s="42" t="s">
        <v>327</v>
      </c>
      <c r="AZ444" s="51">
        <v>90</v>
      </c>
      <c r="BA444" s="42"/>
      <c r="BB444" s="42">
        <v>2</v>
      </c>
      <c r="BC444" s="42" t="s">
        <v>375</v>
      </c>
      <c r="BD444" s="49" t="s">
        <v>2030</v>
      </c>
      <c r="BE444" s="49" t="s">
        <v>2035</v>
      </c>
      <c r="BF444" s="42" t="s">
        <v>1883</v>
      </c>
      <c r="BG444" s="42"/>
      <c r="BH444" s="42" t="s">
        <v>1884</v>
      </c>
      <c r="BI444" s="42" t="s">
        <v>357</v>
      </c>
      <c r="BJ444" s="42" t="s">
        <v>358</v>
      </c>
      <c r="BK444" s="57">
        <v>44778</v>
      </c>
      <c r="BL444" s="42" t="s">
        <v>317</v>
      </c>
      <c r="BM444" s="42" t="s">
        <v>317</v>
      </c>
      <c r="BN444" s="42"/>
      <c r="BO444" s="42"/>
      <c r="BP444" s="42" t="s">
        <v>359</v>
      </c>
      <c r="BQ444" s="42" t="s">
        <v>359</v>
      </c>
      <c r="BR444" s="42" t="s">
        <v>359</v>
      </c>
      <c r="BS444" s="42"/>
      <c r="BT444" s="42" t="s">
        <v>360</v>
      </c>
      <c r="BU444" s="42" t="s">
        <v>317</v>
      </c>
      <c r="BV444" s="42" t="s">
        <v>340</v>
      </c>
      <c r="BW444" s="42"/>
      <c r="BX444" s="42"/>
      <c r="BY444" s="42" t="s">
        <v>472</v>
      </c>
      <c r="BZ444" s="42">
        <v>20</v>
      </c>
      <c r="CA444" s="42"/>
      <c r="CB444" s="42" t="s">
        <v>472</v>
      </c>
      <c r="CC444" s="42"/>
      <c r="CD444" s="42"/>
      <c r="CE444" s="42"/>
      <c r="CF444" s="42"/>
      <c r="CG444" s="26" t="s">
        <v>2031</v>
      </c>
    </row>
    <row r="445" hidden="1" spans="1:85">
      <c r="A445" s="34">
        <v>1229</v>
      </c>
      <c r="B445" s="42" t="s">
        <v>2036</v>
      </c>
      <c r="C445" s="46" t="s">
        <v>2037</v>
      </c>
      <c r="D445" s="42" t="s">
        <v>2038</v>
      </c>
      <c r="E445" s="43">
        <v>29.3686</v>
      </c>
      <c r="F445" s="43">
        <v>-13.6491</v>
      </c>
      <c r="G445" s="42" t="s">
        <v>652</v>
      </c>
      <c r="H445" s="37">
        <v>2.5</v>
      </c>
      <c r="I445" s="42" t="s">
        <v>652</v>
      </c>
      <c r="J445" s="42" t="s">
        <v>1959</v>
      </c>
      <c r="K445" s="42" t="s">
        <v>317</v>
      </c>
      <c r="L445" s="42" t="s">
        <v>317</v>
      </c>
      <c r="M445" s="42" t="s">
        <v>317</v>
      </c>
      <c r="N445" s="42" t="s">
        <v>318</v>
      </c>
      <c r="O445" s="42" t="s">
        <v>364</v>
      </c>
      <c r="P445" s="42" t="s">
        <v>343</v>
      </c>
      <c r="Q445" s="42" t="s">
        <v>320</v>
      </c>
      <c r="R445" s="42" t="s">
        <v>320</v>
      </c>
      <c r="S445" s="42" t="s">
        <v>321</v>
      </c>
      <c r="T445" s="42" t="s">
        <v>344</v>
      </c>
      <c r="U445" s="42" t="s">
        <v>323</v>
      </c>
      <c r="V445" s="52">
        <v>54</v>
      </c>
      <c r="W445" s="42" t="s">
        <v>366</v>
      </c>
      <c r="X445" s="42" t="s">
        <v>1948</v>
      </c>
      <c r="Y445" s="42" t="s">
        <v>2</v>
      </c>
      <c r="Z445" s="42" t="s">
        <v>2</v>
      </c>
      <c r="AA445" s="42" t="s">
        <v>346</v>
      </c>
      <c r="AB445" s="42" t="s">
        <v>1779</v>
      </c>
      <c r="AC445" s="42" t="s">
        <v>348</v>
      </c>
      <c r="AD445" s="42" t="s">
        <v>1780</v>
      </c>
      <c r="AE445" s="42" t="s">
        <v>403</v>
      </c>
      <c r="AF445" s="42" t="s">
        <v>403</v>
      </c>
      <c r="AG445" s="42">
        <v>20</v>
      </c>
      <c r="AH445" s="42" t="s">
        <v>350</v>
      </c>
      <c r="AI445" s="42">
        <v>0</v>
      </c>
      <c r="AJ445" s="42" t="s">
        <v>370</v>
      </c>
      <c r="AK445" s="42">
        <v>0</v>
      </c>
      <c r="AL445" s="42">
        <v>1000</v>
      </c>
      <c r="AM445" s="42" t="s">
        <v>371</v>
      </c>
      <c r="AN445" s="42" t="s">
        <v>372</v>
      </c>
      <c r="AO445" s="42">
        <v>250</v>
      </c>
      <c r="AP445" s="42" t="s">
        <v>384</v>
      </c>
      <c r="AQ445" s="42">
        <v>1200</v>
      </c>
      <c r="AR445" s="42">
        <v>2</v>
      </c>
      <c r="AS445" s="42">
        <v>600</v>
      </c>
      <c r="AT445" s="42">
        <v>48</v>
      </c>
      <c r="AU445" s="42" t="s">
        <v>385</v>
      </c>
      <c r="AV445" s="42" t="s">
        <v>385</v>
      </c>
      <c r="AW445" s="42">
        <v>18000</v>
      </c>
      <c r="AX445" s="42">
        <v>18000</v>
      </c>
      <c r="AY445" s="42">
        <v>2</v>
      </c>
      <c r="AZ445" s="51">
        <v>90</v>
      </c>
      <c r="BA445" s="42"/>
      <c r="BB445" s="42">
        <v>4</v>
      </c>
      <c r="BC445" s="42" t="s">
        <v>2039</v>
      </c>
      <c r="BD445" s="49" t="s">
        <v>2036</v>
      </c>
      <c r="BE445" s="49" t="s">
        <v>2040</v>
      </c>
      <c r="BF445" s="42" t="s">
        <v>340</v>
      </c>
      <c r="BG445" s="42"/>
      <c r="BH445" s="42" t="s">
        <v>1719</v>
      </c>
      <c r="BI445" s="42" t="s">
        <v>357</v>
      </c>
      <c r="BJ445" s="42" t="s">
        <v>358</v>
      </c>
      <c r="BK445" s="57">
        <v>44778</v>
      </c>
      <c r="BL445" s="42" t="s">
        <v>317</v>
      </c>
      <c r="BM445" s="42" t="s">
        <v>317</v>
      </c>
      <c r="BN445" s="42" t="s">
        <v>1784</v>
      </c>
      <c r="BO445" s="42">
        <v>0</v>
      </c>
      <c r="BP445" s="42" t="s">
        <v>359</v>
      </c>
      <c r="BQ445" s="42" t="s">
        <v>359</v>
      </c>
      <c r="BR445" s="42" t="s">
        <v>359</v>
      </c>
      <c r="BS445" s="42"/>
      <c r="BT445" s="42" t="s">
        <v>360</v>
      </c>
      <c r="BU445" s="42" t="s">
        <v>317</v>
      </c>
      <c r="BV445" s="42" t="s">
        <v>317</v>
      </c>
      <c r="BW445" s="42"/>
      <c r="BX445" s="42"/>
      <c r="BY445" s="42" t="s">
        <v>353</v>
      </c>
      <c r="BZ445" s="42" t="s">
        <v>353</v>
      </c>
      <c r="CA445" s="42"/>
      <c r="CB445" s="42" t="s">
        <v>353</v>
      </c>
      <c r="CC445" s="42"/>
      <c r="CD445" s="42"/>
      <c r="CE445" s="42"/>
      <c r="CF445" s="42"/>
      <c r="CG445" s="26" t="s">
        <v>2037</v>
      </c>
    </row>
    <row r="446" hidden="1" spans="1:85">
      <c r="A446" s="34">
        <v>1227</v>
      </c>
      <c r="B446" s="42" t="s">
        <v>2041</v>
      </c>
      <c r="C446" s="46" t="s">
        <v>2042</v>
      </c>
      <c r="D446" s="42" t="s">
        <v>2043</v>
      </c>
      <c r="E446" s="43">
        <v>29.3986</v>
      </c>
      <c r="F446" s="43">
        <v>-13.6165</v>
      </c>
      <c r="G446" s="42" t="s">
        <v>652</v>
      </c>
      <c r="H446" s="37">
        <v>4.5</v>
      </c>
      <c r="I446" s="42" t="s">
        <v>652</v>
      </c>
      <c r="J446" s="42" t="s">
        <v>1959</v>
      </c>
      <c r="K446" s="42" t="s">
        <v>317</v>
      </c>
      <c r="L446" s="42" t="s">
        <v>340</v>
      </c>
      <c r="M446" s="42" t="s">
        <v>317</v>
      </c>
      <c r="N446" s="42" t="s">
        <v>318</v>
      </c>
      <c r="O446" s="42" t="s">
        <v>342</v>
      </c>
      <c r="P446" s="42" t="s">
        <v>343</v>
      </c>
      <c r="Q446" s="42" t="s">
        <v>320</v>
      </c>
      <c r="R446" s="42" t="s">
        <v>320</v>
      </c>
      <c r="S446" s="42" t="s">
        <v>321</v>
      </c>
      <c r="T446" s="42" t="s">
        <v>344</v>
      </c>
      <c r="U446" s="42" t="s">
        <v>323</v>
      </c>
      <c r="V446" s="52">
        <v>60</v>
      </c>
      <c r="W446" s="42" t="s">
        <v>325</v>
      </c>
      <c r="X446" s="42" t="s">
        <v>1948</v>
      </c>
      <c r="Y446" s="42" t="s">
        <v>2</v>
      </c>
      <c r="Z446" s="42" t="s">
        <v>2</v>
      </c>
      <c r="AA446" s="42" t="s">
        <v>346</v>
      </c>
      <c r="AB446" s="42" t="s">
        <v>1779</v>
      </c>
      <c r="AC446" s="42" t="s">
        <v>348</v>
      </c>
      <c r="AD446" s="42" t="s">
        <v>1780</v>
      </c>
      <c r="AE446" s="42" t="s">
        <v>561</v>
      </c>
      <c r="AF446" s="42" t="s">
        <v>561</v>
      </c>
      <c r="AG446" s="42">
        <v>30</v>
      </c>
      <c r="AH446" s="42" t="s">
        <v>350</v>
      </c>
      <c r="AI446" s="42">
        <v>0</v>
      </c>
      <c r="AJ446" s="42" t="s">
        <v>370</v>
      </c>
      <c r="AK446" s="42">
        <v>0</v>
      </c>
      <c r="AL446" s="42">
        <v>1000</v>
      </c>
      <c r="AM446" s="42" t="s">
        <v>332</v>
      </c>
      <c r="AN446" s="42" t="s">
        <v>1781</v>
      </c>
      <c r="AO446" s="42">
        <v>400</v>
      </c>
      <c r="AP446" s="42" t="s">
        <v>333</v>
      </c>
      <c r="AQ446" s="42">
        <v>500</v>
      </c>
      <c r="AR446" s="42">
        <v>48</v>
      </c>
      <c r="AS446" s="42">
        <v>100</v>
      </c>
      <c r="AT446" s="42">
        <f>AQ446/AS446</f>
        <v>5</v>
      </c>
      <c r="AU446" s="42" t="s">
        <v>327</v>
      </c>
      <c r="AV446" s="42" t="s">
        <v>327</v>
      </c>
      <c r="AW446" s="42" t="s">
        <v>327</v>
      </c>
      <c r="AX446" s="42">
        <v>0</v>
      </c>
      <c r="AY446" s="42" t="s">
        <v>327</v>
      </c>
      <c r="AZ446" s="51">
        <v>170</v>
      </c>
      <c r="BA446" s="42"/>
      <c r="BB446" s="42">
        <v>3</v>
      </c>
      <c r="BC446" s="42" t="s">
        <v>354</v>
      </c>
      <c r="BD446" s="49" t="s">
        <v>2041</v>
      </c>
      <c r="BE446" s="49" t="s">
        <v>2044</v>
      </c>
      <c r="BF446" s="42" t="s">
        <v>340</v>
      </c>
      <c r="BG446" s="42"/>
      <c r="BH446" s="42" t="s">
        <v>1719</v>
      </c>
      <c r="BI446" s="42" t="s">
        <v>357</v>
      </c>
      <c r="BJ446" s="42" t="s">
        <v>358</v>
      </c>
      <c r="BK446" s="57">
        <v>44778</v>
      </c>
      <c r="BL446" s="42" t="s">
        <v>317</v>
      </c>
      <c r="BM446" s="42" t="s">
        <v>317</v>
      </c>
      <c r="BN446" s="42" t="s">
        <v>1820</v>
      </c>
      <c r="BO446" s="42" t="s">
        <v>1821</v>
      </c>
      <c r="BP446" s="42" t="s">
        <v>359</v>
      </c>
      <c r="BQ446" s="42" t="s">
        <v>359</v>
      </c>
      <c r="BR446" s="42" t="s">
        <v>359</v>
      </c>
      <c r="BS446" s="42"/>
      <c r="BT446" s="42" t="s">
        <v>360</v>
      </c>
      <c r="BU446" s="42" t="s">
        <v>317</v>
      </c>
      <c r="BV446" s="42" t="s">
        <v>317</v>
      </c>
      <c r="BW446" s="42"/>
      <c r="BX446" s="42"/>
      <c r="BY446" s="42" t="s">
        <v>353</v>
      </c>
      <c r="BZ446" s="42" t="s">
        <v>353</v>
      </c>
      <c r="CA446" s="42"/>
      <c r="CB446" s="42" t="s">
        <v>353</v>
      </c>
      <c r="CC446" s="42"/>
      <c r="CD446" s="42"/>
      <c r="CE446" s="42"/>
      <c r="CF446" s="42"/>
      <c r="CG446" s="26" t="s">
        <v>2042</v>
      </c>
    </row>
    <row r="447" hidden="1" spans="1:85">
      <c r="A447" s="34">
        <v>853</v>
      </c>
      <c r="B447" s="42" t="s">
        <v>2045</v>
      </c>
      <c r="C447" s="46" t="s">
        <v>2046</v>
      </c>
      <c r="D447" s="42" t="s">
        <v>2047</v>
      </c>
      <c r="E447" s="43">
        <v>29.56144</v>
      </c>
      <c r="F447" s="43">
        <v>-13.6895</v>
      </c>
      <c r="G447" s="42" t="s">
        <v>652</v>
      </c>
      <c r="H447" s="37">
        <v>1.8</v>
      </c>
      <c r="I447" s="42" t="s">
        <v>652</v>
      </c>
      <c r="J447" s="42" t="s">
        <v>1959</v>
      </c>
      <c r="K447" s="42" t="s">
        <v>317</v>
      </c>
      <c r="L447" s="42" t="s">
        <v>317</v>
      </c>
      <c r="M447" s="42" t="s">
        <v>317</v>
      </c>
      <c r="N447" s="42" t="s">
        <v>318</v>
      </c>
      <c r="O447" s="42" t="s">
        <v>364</v>
      </c>
      <c r="P447" s="42" t="s">
        <v>365</v>
      </c>
      <c r="Q447" s="42" t="s">
        <v>320</v>
      </c>
      <c r="R447" s="42" t="s">
        <v>320</v>
      </c>
      <c r="S447" s="42" t="s">
        <v>321</v>
      </c>
      <c r="T447" s="42" t="s">
        <v>344</v>
      </c>
      <c r="U447" s="42" t="s">
        <v>323</v>
      </c>
      <c r="V447" s="52">
        <v>60</v>
      </c>
      <c r="W447" s="42" t="s">
        <v>325</v>
      </c>
      <c r="X447" s="42" t="s">
        <v>1948</v>
      </c>
      <c r="Y447" s="42" t="s">
        <v>2</v>
      </c>
      <c r="Z447" s="42" t="s">
        <v>2</v>
      </c>
      <c r="AA447" s="42" t="s">
        <v>346</v>
      </c>
      <c r="AB447" s="42" t="s">
        <v>1779</v>
      </c>
      <c r="AC447" s="42" t="s">
        <v>348</v>
      </c>
      <c r="AD447" s="42" t="s">
        <v>1780</v>
      </c>
      <c r="AE447" s="42" t="s">
        <v>403</v>
      </c>
      <c r="AF447" s="42" t="s">
        <v>403</v>
      </c>
      <c r="AG447" s="42">
        <v>15</v>
      </c>
      <c r="AH447" s="42" t="s">
        <v>350</v>
      </c>
      <c r="AI447" s="42">
        <v>0</v>
      </c>
      <c r="AJ447" s="42" t="s">
        <v>370</v>
      </c>
      <c r="AK447" s="42">
        <v>0</v>
      </c>
      <c r="AL447" s="42">
        <v>600</v>
      </c>
      <c r="AM447" s="42" t="s">
        <v>371</v>
      </c>
      <c r="AN447" s="42" t="s">
        <v>372</v>
      </c>
      <c r="AO447" s="42">
        <v>250</v>
      </c>
      <c r="AP447" s="42" t="s">
        <v>384</v>
      </c>
      <c r="AQ447" s="42">
        <v>600</v>
      </c>
      <c r="AR447" s="42">
        <v>2</v>
      </c>
      <c r="AS447" s="42">
        <v>600</v>
      </c>
      <c r="AT447" s="42">
        <v>24</v>
      </c>
      <c r="AU447" s="42" t="s">
        <v>327</v>
      </c>
      <c r="AV447" s="42" t="s">
        <v>327</v>
      </c>
      <c r="AW447" s="42" t="s">
        <v>327</v>
      </c>
      <c r="AX447" s="42">
        <v>0</v>
      </c>
      <c r="AY447" s="42" t="s">
        <v>327</v>
      </c>
      <c r="AZ447" s="51">
        <v>34</v>
      </c>
      <c r="BA447" s="42"/>
      <c r="BB447" s="42">
        <v>1</v>
      </c>
      <c r="BC447" s="42" t="s">
        <v>346</v>
      </c>
      <c r="BD447" s="49" t="s">
        <v>2045</v>
      </c>
      <c r="BE447" s="49">
        <v>0</v>
      </c>
      <c r="BF447" s="42" t="s">
        <v>340</v>
      </c>
      <c r="BG447" s="42"/>
      <c r="BH447" s="42" t="s">
        <v>1825</v>
      </c>
      <c r="BI447" s="42" t="s">
        <v>357</v>
      </c>
      <c r="BJ447" s="42" t="s">
        <v>358</v>
      </c>
      <c r="BK447" s="57">
        <v>44778</v>
      </c>
      <c r="BL447" s="42" t="s">
        <v>317</v>
      </c>
      <c r="BM447" s="42" t="s">
        <v>317</v>
      </c>
      <c r="BN447" s="42" t="s">
        <v>1784</v>
      </c>
      <c r="BO447" s="42">
        <v>0</v>
      </c>
      <c r="BP447" s="42" t="s">
        <v>359</v>
      </c>
      <c r="BQ447" s="42" t="s">
        <v>359</v>
      </c>
      <c r="BR447" s="42" t="s">
        <v>359</v>
      </c>
      <c r="BS447" s="42"/>
      <c r="BT447" s="42" t="s">
        <v>360</v>
      </c>
      <c r="BU447" s="42" t="s">
        <v>317</v>
      </c>
      <c r="BV447" s="42" t="s">
        <v>317</v>
      </c>
      <c r="BW447" s="42"/>
      <c r="BX447" s="42"/>
      <c r="BY447" s="42" t="s">
        <v>353</v>
      </c>
      <c r="BZ447" s="42" t="s">
        <v>353</v>
      </c>
      <c r="CA447" s="42"/>
      <c r="CB447" s="42" t="s">
        <v>353</v>
      </c>
      <c r="CC447" s="42"/>
      <c r="CD447" s="42"/>
      <c r="CE447" s="42"/>
      <c r="CF447" s="42"/>
      <c r="CG447" s="26" t="s">
        <v>2046</v>
      </c>
    </row>
    <row r="448" hidden="1" spans="1:85">
      <c r="A448" s="39">
        <v>130</v>
      </c>
      <c r="B448" s="42" t="s">
        <v>2048</v>
      </c>
      <c r="C448" s="46" t="s">
        <v>2049</v>
      </c>
      <c r="D448" s="42" t="s">
        <v>2050</v>
      </c>
      <c r="E448" s="43">
        <v>29.59277778</v>
      </c>
      <c r="F448" s="43">
        <v>-13.61322222</v>
      </c>
      <c r="G448" s="42" t="s">
        <v>652</v>
      </c>
      <c r="H448" s="37">
        <v>4.5</v>
      </c>
      <c r="I448" s="42" t="s">
        <v>652</v>
      </c>
      <c r="J448" s="42" t="s">
        <v>1959</v>
      </c>
      <c r="K448" s="42" t="s">
        <v>317</v>
      </c>
      <c r="L448" s="42" t="s">
        <v>317</v>
      </c>
      <c r="M448" s="42" t="s">
        <v>317</v>
      </c>
      <c r="N448" s="42" t="s">
        <v>318</v>
      </c>
      <c r="O448" s="42" t="s">
        <v>364</v>
      </c>
      <c r="P448" s="42" t="s">
        <v>365</v>
      </c>
      <c r="Q448" s="42" t="s">
        <v>381</v>
      </c>
      <c r="R448" s="42" t="s">
        <v>381</v>
      </c>
      <c r="S448" s="42" t="s">
        <v>321</v>
      </c>
      <c r="T448" s="42" t="s">
        <v>344</v>
      </c>
      <c r="U448" s="42" t="s">
        <v>323</v>
      </c>
      <c r="V448" s="52">
        <v>60</v>
      </c>
      <c r="W448" s="42" t="s">
        <v>366</v>
      </c>
      <c r="X448" s="42" t="s">
        <v>1948</v>
      </c>
      <c r="Y448" s="42" t="s">
        <v>2</v>
      </c>
      <c r="Z448" s="42" t="s">
        <v>2</v>
      </c>
      <c r="AA448" s="42" t="s">
        <v>346</v>
      </c>
      <c r="AB448" s="42" t="s">
        <v>1779</v>
      </c>
      <c r="AC448" s="42" t="s">
        <v>348</v>
      </c>
      <c r="AD448" s="42" t="s">
        <v>1780</v>
      </c>
      <c r="AE448" s="42" t="s">
        <v>453</v>
      </c>
      <c r="AF448" s="42" t="s">
        <v>453</v>
      </c>
      <c r="AG448" s="42">
        <v>30</v>
      </c>
      <c r="AH448" s="42" t="s">
        <v>350</v>
      </c>
      <c r="AI448" s="42">
        <v>0</v>
      </c>
      <c r="AJ448" s="42" t="s">
        <v>370</v>
      </c>
      <c r="AK448" s="42">
        <v>0</v>
      </c>
      <c r="AL448" s="42">
        <v>1000</v>
      </c>
      <c r="AM448" s="42" t="s">
        <v>371</v>
      </c>
      <c r="AN448" s="42" t="s">
        <v>372</v>
      </c>
      <c r="AO448" s="42">
        <v>250</v>
      </c>
      <c r="AP448" s="42" t="s">
        <v>333</v>
      </c>
      <c r="AQ448" s="42">
        <v>200</v>
      </c>
      <c r="AR448" s="42">
        <v>48</v>
      </c>
      <c r="AS448" s="42">
        <v>100</v>
      </c>
      <c r="AT448" s="42">
        <f>AQ448/AS448</f>
        <v>2</v>
      </c>
      <c r="AU448" s="42" t="s">
        <v>385</v>
      </c>
      <c r="AV448" s="42" t="s">
        <v>385</v>
      </c>
      <c r="AW448" s="42">
        <v>18000</v>
      </c>
      <c r="AX448" s="42">
        <v>18000</v>
      </c>
      <c r="AY448" s="42">
        <v>2</v>
      </c>
      <c r="AZ448" s="51">
        <v>98</v>
      </c>
      <c r="BA448" s="42"/>
      <c r="BB448" s="42">
        <v>3</v>
      </c>
      <c r="BC448" s="42" t="s">
        <v>2051</v>
      </c>
      <c r="BD448" s="49" t="s">
        <v>2048</v>
      </c>
      <c r="BE448" s="49" t="s">
        <v>2052</v>
      </c>
      <c r="BF448" s="42" t="s">
        <v>340</v>
      </c>
      <c r="BG448" s="42"/>
      <c r="BH448" s="42" t="s">
        <v>1719</v>
      </c>
      <c r="BI448" s="42" t="s">
        <v>357</v>
      </c>
      <c r="BJ448" s="42" t="s">
        <v>358</v>
      </c>
      <c r="BK448" s="57">
        <v>44778</v>
      </c>
      <c r="BL448" s="42" t="s">
        <v>317</v>
      </c>
      <c r="BM448" s="42" t="s">
        <v>317</v>
      </c>
      <c r="BN448" s="42" t="s">
        <v>1784</v>
      </c>
      <c r="BO448" s="42">
        <v>0</v>
      </c>
      <c r="BP448" s="42" t="s">
        <v>359</v>
      </c>
      <c r="BQ448" s="42" t="s">
        <v>359</v>
      </c>
      <c r="BR448" s="42" t="s">
        <v>359</v>
      </c>
      <c r="BS448" s="42"/>
      <c r="BT448" s="42" t="s">
        <v>356</v>
      </c>
      <c r="BU448" s="42" t="s">
        <v>317</v>
      </c>
      <c r="BV448" s="42" t="s">
        <v>317</v>
      </c>
      <c r="BW448" s="42"/>
      <c r="BX448" s="42"/>
      <c r="BY448" s="42" t="s">
        <v>353</v>
      </c>
      <c r="BZ448" s="42" t="s">
        <v>353</v>
      </c>
      <c r="CA448" s="42"/>
      <c r="CB448" s="42" t="s">
        <v>353</v>
      </c>
      <c r="CC448" s="42"/>
      <c r="CD448" s="42"/>
      <c r="CE448" s="42"/>
      <c r="CF448" s="42"/>
      <c r="CG448" s="26" t="s">
        <v>2049</v>
      </c>
    </row>
    <row r="449" hidden="1" spans="1:85">
      <c r="A449" s="34">
        <v>383</v>
      </c>
      <c r="B449" s="42" t="s">
        <v>2053</v>
      </c>
      <c r="C449" s="79" t="s">
        <v>2054</v>
      </c>
      <c r="D449" s="42" t="s">
        <v>2055</v>
      </c>
      <c r="E449" s="43">
        <v>27.19135</v>
      </c>
      <c r="F449" s="43">
        <v>-15.11698056</v>
      </c>
      <c r="G449" s="42" t="s">
        <v>316</v>
      </c>
      <c r="H449" s="37">
        <v>1.8</v>
      </c>
      <c r="I449" s="42" t="s">
        <v>652</v>
      </c>
      <c r="J449" s="42" t="s">
        <v>2024</v>
      </c>
      <c r="K449" s="42" t="s">
        <v>317</v>
      </c>
      <c r="L449" s="42" t="s">
        <v>317</v>
      </c>
      <c r="M449" s="42" t="s">
        <v>317</v>
      </c>
      <c r="N449" s="42" t="s">
        <v>318</v>
      </c>
      <c r="O449" s="42" t="s">
        <v>364</v>
      </c>
      <c r="P449" s="42" t="s">
        <v>365</v>
      </c>
      <c r="Q449" s="42" t="s">
        <v>320</v>
      </c>
      <c r="R449" s="42" t="s">
        <v>320</v>
      </c>
      <c r="S449" s="42" t="s">
        <v>321</v>
      </c>
      <c r="T449" s="42" t="s">
        <v>344</v>
      </c>
      <c r="U449" s="42" t="s">
        <v>323</v>
      </c>
      <c r="V449" s="52">
        <v>36</v>
      </c>
      <c r="W449" s="42" t="s">
        <v>325</v>
      </c>
      <c r="X449" s="42" t="s">
        <v>2025</v>
      </c>
      <c r="Y449" s="42" t="s">
        <v>2</v>
      </c>
      <c r="Z449" s="42" t="s">
        <v>2</v>
      </c>
      <c r="AA449" s="42" t="s">
        <v>346</v>
      </c>
      <c r="AB449" s="43" t="s">
        <v>329</v>
      </c>
      <c r="AC449" s="42" t="s">
        <v>225</v>
      </c>
      <c r="AD449" s="42" t="s">
        <v>225</v>
      </c>
      <c r="AE449" s="42" t="s">
        <v>368</v>
      </c>
      <c r="AF449" s="42" t="s">
        <v>368</v>
      </c>
      <c r="AG449" s="42">
        <v>15</v>
      </c>
      <c r="AH449" s="42" t="s">
        <v>368</v>
      </c>
      <c r="AI449" s="42" t="s">
        <v>1803</v>
      </c>
      <c r="AJ449" s="42" t="s">
        <v>351</v>
      </c>
      <c r="AK449" s="42" t="s">
        <v>1881</v>
      </c>
      <c r="AL449" s="42">
        <v>600</v>
      </c>
      <c r="AM449" s="42" t="s">
        <v>1909</v>
      </c>
      <c r="AN449" s="42" t="s">
        <v>1882</v>
      </c>
      <c r="AO449" s="42">
        <v>500</v>
      </c>
      <c r="AP449" s="42" t="s">
        <v>333</v>
      </c>
      <c r="AQ449" s="42">
        <v>600</v>
      </c>
      <c r="AR449" s="42">
        <v>48</v>
      </c>
      <c r="AS449" s="42">
        <v>100</v>
      </c>
      <c r="AT449" s="42">
        <f>AQ449/AS449</f>
        <v>6</v>
      </c>
      <c r="AU449" s="42" t="s">
        <v>327</v>
      </c>
      <c r="AV449" s="42" t="s">
        <v>327</v>
      </c>
      <c r="AW449" s="42" t="s">
        <v>327</v>
      </c>
      <c r="AX449" s="42" t="s">
        <v>327</v>
      </c>
      <c r="AY449" s="42" t="s">
        <v>327</v>
      </c>
      <c r="AZ449" s="51">
        <v>58</v>
      </c>
      <c r="BA449" s="42"/>
      <c r="BB449" s="42">
        <v>1</v>
      </c>
      <c r="BC449" s="42" t="s">
        <v>346</v>
      </c>
      <c r="BD449" s="49" t="s">
        <v>2053</v>
      </c>
      <c r="BE449" s="49">
        <v>0</v>
      </c>
      <c r="BF449" s="42" t="s">
        <v>1883</v>
      </c>
      <c r="BG449" s="42"/>
      <c r="BH449" s="42" t="s">
        <v>1898</v>
      </c>
      <c r="BI449" s="42" t="s">
        <v>357</v>
      </c>
      <c r="BJ449" s="42" t="s">
        <v>358</v>
      </c>
      <c r="BK449" s="57">
        <v>44778</v>
      </c>
      <c r="BL449" s="42" t="s">
        <v>340</v>
      </c>
      <c r="BM449" s="42" t="s">
        <v>317</v>
      </c>
      <c r="BN449" s="42"/>
      <c r="BO449" s="42"/>
      <c r="BP449" s="42" t="s">
        <v>359</v>
      </c>
      <c r="BQ449" s="42" t="s">
        <v>359</v>
      </c>
      <c r="BR449" s="42" t="s">
        <v>359</v>
      </c>
      <c r="BS449" s="42"/>
      <c r="BT449" s="42" t="s">
        <v>360</v>
      </c>
      <c r="BU449" s="42" t="s">
        <v>317</v>
      </c>
      <c r="BV449" s="42" t="s">
        <v>317</v>
      </c>
      <c r="BW449" s="42"/>
      <c r="BX449" s="42"/>
      <c r="BY449" s="42" t="s">
        <v>353</v>
      </c>
      <c r="BZ449" s="42" t="s">
        <v>353</v>
      </c>
      <c r="CA449" s="42"/>
      <c r="CB449" s="42" t="s">
        <v>353</v>
      </c>
      <c r="CC449" s="42"/>
      <c r="CD449" s="42"/>
      <c r="CE449" s="42"/>
      <c r="CF449" s="42"/>
      <c r="CG449" s="26" t="s">
        <v>2054</v>
      </c>
    </row>
    <row r="450" hidden="1" spans="1:85">
      <c r="A450" s="39">
        <v>1252</v>
      </c>
      <c r="B450" s="42" t="s">
        <v>2056</v>
      </c>
      <c r="C450" s="79" t="s">
        <v>2057</v>
      </c>
      <c r="D450" s="42" t="s">
        <v>2058</v>
      </c>
      <c r="E450" s="43">
        <v>27.06225</v>
      </c>
      <c r="F450" s="43">
        <v>-14.98265</v>
      </c>
      <c r="G450" s="42" t="s">
        <v>316</v>
      </c>
      <c r="H450" s="37">
        <v>2.5</v>
      </c>
      <c r="I450" s="42" t="s">
        <v>652</v>
      </c>
      <c r="J450" s="42" t="s">
        <v>2024</v>
      </c>
      <c r="K450" s="42" t="s">
        <v>340</v>
      </c>
      <c r="L450" s="42" t="s">
        <v>317</v>
      </c>
      <c r="M450" s="42" t="s">
        <v>317</v>
      </c>
      <c r="N450" s="42" t="s">
        <v>318</v>
      </c>
      <c r="O450" s="42" t="s">
        <v>342</v>
      </c>
      <c r="P450" s="42" t="s">
        <v>413</v>
      </c>
      <c r="Q450" s="42" t="s">
        <v>320</v>
      </c>
      <c r="R450" s="42" t="s">
        <v>320</v>
      </c>
      <c r="S450" s="42" t="s">
        <v>321</v>
      </c>
      <c r="T450" s="42" t="s">
        <v>344</v>
      </c>
      <c r="U450" s="42" t="s">
        <v>323</v>
      </c>
      <c r="V450" s="52">
        <v>50</v>
      </c>
      <c r="W450" s="42" t="s">
        <v>366</v>
      </c>
      <c r="X450" s="42" t="s">
        <v>2025</v>
      </c>
      <c r="Y450" s="42" t="s">
        <v>2</v>
      </c>
      <c r="Z450" s="42" t="s">
        <v>2</v>
      </c>
      <c r="AA450" s="42" t="s">
        <v>346</v>
      </c>
      <c r="AB450" s="43" t="s">
        <v>329</v>
      </c>
      <c r="AC450" s="42" t="s">
        <v>225</v>
      </c>
      <c r="AD450" s="42" t="s">
        <v>225</v>
      </c>
      <c r="AE450" s="42" t="s">
        <v>561</v>
      </c>
      <c r="AF450" s="42" t="s">
        <v>561</v>
      </c>
      <c r="AG450" s="42">
        <v>20</v>
      </c>
      <c r="AH450" s="42" t="s">
        <v>350</v>
      </c>
      <c r="AI450" s="42" t="s">
        <v>1894</v>
      </c>
      <c r="AJ450" s="42" t="s">
        <v>370</v>
      </c>
      <c r="AK450" s="42" t="s">
        <v>2059</v>
      </c>
      <c r="AL450" s="42">
        <v>1000</v>
      </c>
      <c r="AM450" s="42" t="s">
        <v>1909</v>
      </c>
      <c r="AN450" s="42" t="s">
        <v>1882</v>
      </c>
      <c r="AO450" s="42">
        <v>250</v>
      </c>
      <c r="AP450" s="42" t="s">
        <v>373</v>
      </c>
      <c r="AQ450" s="42">
        <v>600</v>
      </c>
      <c r="AR450" s="42">
        <v>2</v>
      </c>
      <c r="AS450" s="42">
        <v>600</v>
      </c>
      <c r="AT450" s="42">
        <v>24</v>
      </c>
      <c r="AU450" s="42" t="s">
        <v>385</v>
      </c>
      <c r="AV450" s="42" t="s">
        <v>385</v>
      </c>
      <c r="AW450" s="42">
        <v>18000</v>
      </c>
      <c r="AX450" s="42">
        <v>18000</v>
      </c>
      <c r="AY450" s="42">
        <v>2</v>
      </c>
      <c r="AZ450" s="51">
        <v>68</v>
      </c>
      <c r="BA450" s="42"/>
      <c r="BB450" s="42">
        <v>1</v>
      </c>
      <c r="BC450" s="42" t="s">
        <v>346</v>
      </c>
      <c r="BD450" s="49" t="s">
        <v>2056</v>
      </c>
      <c r="BE450" s="49">
        <v>0</v>
      </c>
      <c r="BF450" s="42" t="s">
        <v>1883</v>
      </c>
      <c r="BG450" s="42"/>
      <c r="BH450" s="42" t="s">
        <v>1898</v>
      </c>
      <c r="BI450" s="42" t="s">
        <v>357</v>
      </c>
      <c r="BJ450" s="42" t="s">
        <v>358</v>
      </c>
      <c r="BK450" s="57">
        <v>44778</v>
      </c>
      <c r="BL450" s="42" t="s">
        <v>340</v>
      </c>
      <c r="BM450" s="42" t="s">
        <v>317</v>
      </c>
      <c r="BN450" s="42"/>
      <c r="BO450" s="42"/>
      <c r="BP450" s="42" t="s">
        <v>359</v>
      </c>
      <c r="BQ450" s="42" t="s">
        <v>359</v>
      </c>
      <c r="BR450" s="42" t="s">
        <v>359</v>
      </c>
      <c r="BS450" s="42"/>
      <c r="BT450" s="42" t="s">
        <v>360</v>
      </c>
      <c r="BU450" s="42" t="s">
        <v>317</v>
      </c>
      <c r="BV450" s="42" t="s">
        <v>317</v>
      </c>
      <c r="BW450" s="42"/>
      <c r="BX450" s="42"/>
      <c r="BY450" s="42" t="s">
        <v>353</v>
      </c>
      <c r="BZ450" s="42" t="s">
        <v>353</v>
      </c>
      <c r="CA450" s="42"/>
      <c r="CB450" s="42" t="s">
        <v>353</v>
      </c>
      <c r="CC450" s="42"/>
      <c r="CD450" s="42"/>
      <c r="CE450" s="42"/>
      <c r="CF450" s="42"/>
      <c r="CG450" s="26" t="s">
        <v>2057</v>
      </c>
    </row>
    <row r="451" hidden="1" spans="1:85">
      <c r="A451" s="34">
        <v>87</v>
      </c>
      <c r="B451" s="42" t="s">
        <v>2060</v>
      </c>
      <c r="C451" s="46" t="s">
        <v>2061</v>
      </c>
      <c r="D451" s="42" t="s">
        <v>2062</v>
      </c>
      <c r="E451" s="43">
        <v>29.68633</v>
      </c>
      <c r="F451" s="43">
        <v>-13.5482</v>
      </c>
      <c r="G451" s="42" t="s">
        <v>652</v>
      </c>
      <c r="H451" s="37">
        <v>2</v>
      </c>
      <c r="I451" s="42" t="s">
        <v>652</v>
      </c>
      <c r="J451" s="42" t="s">
        <v>1959</v>
      </c>
      <c r="K451" s="42" t="s">
        <v>317</v>
      </c>
      <c r="L451" s="42" t="s">
        <v>340</v>
      </c>
      <c r="M451" s="42" t="s">
        <v>317</v>
      </c>
      <c r="N451" s="42" t="s">
        <v>318</v>
      </c>
      <c r="O451" s="42" t="s">
        <v>364</v>
      </c>
      <c r="P451" s="42" t="s">
        <v>365</v>
      </c>
      <c r="Q451" s="42" t="s">
        <v>320</v>
      </c>
      <c r="R451" s="42" t="s">
        <v>320</v>
      </c>
      <c r="S451" s="42" t="s">
        <v>321</v>
      </c>
      <c r="T451" s="42" t="s">
        <v>344</v>
      </c>
      <c r="U451" s="42" t="s">
        <v>323</v>
      </c>
      <c r="V451" s="52">
        <v>36</v>
      </c>
      <c r="W451" s="42" t="s">
        <v>325</v>
      </c>
      <c r="X451" s="42" t="s">
        <v>1948</v>
      </c>
      <c r="Y451" s="42" t="s">
        <v>2</v>
      </c>
      <c r="Z451" s="42" t="s">
        <v>2</v>
      </c>
      <c r="AA451" s="42" t="s">
        <v>346</v>
      </c>
      <c r="AB451" s="42" t="s">
        <v>1779</v>
      </c>
      <c r="AC451" s="42" t="s">
        <v>348</v>
      </c>
      <c r="AD451" s="42" t="s">
        <v>1780</v>
      </c>
      <c r="AE451" s="42" t="s">
        <v>561</v>
      </c>
      <c r="AF451" s="42" t="s">
        <v>561</v>
      </c>
      <c r="AG451" s="42">
        <v>15</v>
      </c>
      <c r="AH451" s="42" t="s">
        <v>368</v>
      </c>
      <c r="AI451" s="42" t="s">
        <v>1836</v>
      </c>
      <c r="AJ451" s="42" t="s">
        <v>370</v>
      </c>
      <c r="AK451" s="42">
        <v>0</v>
      </c>
      <c r="AL451" s="42">
        <v>600</v>
      </c>
      <c r="AM451" s="42" t="s">
        <v>371</v>
      </c>
      <c r="AN451" s="42" t="s">
        <v>372</v>
      </c>
      <c r="AO451" s="42">
        <v>250</v>
      </c>
      <c r="AP451" s="42" t="s">
        <v>2026</v>
      </c>
      <c r="AQ451" s="42">
        <v>1410</v>
      </c>
      <c r="AR451" s="42">
        <v>4</v>
      </c>
      <c r="AS451" s="42">
        <v>1410</v>
      </c>
      <c r="AT451" s="42">
        <v>12</v>
      </c>
      <c r="AU451" s="42" t="s">
        <v>327</v>
      </c>
      <c r="AV451" s="42" t="s">
        <v>327</v>
      </c>
      <c r="AW451" s="42" t="s">
        <v>327</v>
      </c>
      <c r="AX451" s="42">
        <v>0</v>
      </c>
      <c r="AY451" s="42" t="s">
        <v>327</v>
      </c>
      <c r="AZ451" s="51">
        <v>30</v>
      </c>
      <c r="BA451" s="42"/>
      <c r="BB451" s="42">
        <v>1</v>
      </c>
      <c r="BC451" s="42" t="s">
        <v>346</v>
      </c>
      <c r="BD451" s="49" t="s">
        <v>2060</v>
      </c>
      <c r="BE451" s="49">
        <v>0</v>
      </c>
      <c r="BF451" s="42" t="s">
        <v>1883</v>
      </c>
      <c r="BG451" s="42"/>
      <c r="BH451" s="42" t="s">
        <v>1719</v>
      </c>
      <c r="BI451" s="42" t="s">
        <v>357</v>
      </c>
      <c r="BJ451" s="42" t="s">
        <v>358</v>
      </c>
      <c r="BK451" s="57">
        <v>44778</v>
      </c>
      <c r="BL451" s="42" t="s">
        <v>317</v>
      </c>
      <c r="BM451" s="42" t="s">
        <v>317</v>
      </c>
      <c r="BN451" s="42" t="s">
        <v>1784</v>
      </c>
      <c r="BO451" s="42">
        <v>0</v>
      </c>
      <c r="BP451" s="42" t="s">
        <v>359</v>
      </c>
      <c r="BQ451" s="42" t="s">
        <v>359</v>
      </c>
      <c r="BR451" s="42" t="s">
        <v>359</v>
      </c>
      <c r="BS451" s="42"/>
      <c r="BT451" s="42" t="s">
        <v>360</v>
      </c>
      <c r="BU451" s="42" t="s">
        <v>317</v>
      </c>
      <c r="BV451" s="42" t="s">
        <v>317</v>
      </c>
      <c r="BW451" s="42"/>
      <c r="BX451" s="42"/>
      <c r="BY451" s="42" t="s">
        <v>353</v>
      </c>
      <c r="BZ451" s="42" t="s">
        <v>353</v>
      </c>
      <c r="CA451" s="42"/>
      <c r="CB451" s="42" t="s">
        <v>353</v>
      </c>
      <c r="CC451" s="42"/>
      <c r="CD451" s="42"/>
      <c r="CE451" s="42"/>
      <c r="CF451" s="42"/>
      <c r="CG451" s="26" t="s">
        <v>2061</v>
      </c>
    </row>
    <row r="452" hidden="1" spans="1:85">
      <c r="A452" s="39">
        <v>1368</v>
      </c>
      <c r="B452" s="42" t="s">
        <v>2063</v>
      </c>
      <c r="C452" s="46" t="s">
        <v>2064</v>
      </c>
      <c r="D452" s="42" t="s">
        <v>2065</v>
      </c>
      <c r="E452" s="43">
        <v>27.00363889</v>
      </c>
      <c r="F452" s="43">
        <v>-15.14447222</v>
      </c>
      <c r="G452" s="42" t="s">
        <v>316</v>
      </c>
      <c r="H452" s="37">
        <v>4.5</v>
      </c>
      <c r="I452" s="42" t="s">
        <v>652</v>
      </c>
      <c r="J452" s="42" t="s">
        <v>2024</v>
      </c>
      <c r="K452" s="42" t="s">
        <v>317</v>
      </c>
      <c r="L452" s="42" t="s">
        <v>317</v>
      </c>
      <c r="M452" s="42" t="s">
        <v>317</v>
      </c>
      <c r="N452" s="42" t="s">
        <v>318</v>
      </c>
      <c r="O452" s="42" t="s">
        <v>364</v>
      </c>
      <c r="P452" s="42" t="s">
        <v>365</v>
      </c>
      <c r="Q452" s="42" t="s">
        <v>320</v>
      </c>
      <c r="R452" s="42" t="s">
        <v>320</v>
      </c>
      <c r="S452" s="42" t="s">
        <v>321</v>
      </c>
      <c r="T452" s="42" t="s">
        <v>344</v>
      </c>
      <c r="U452" s="42" t="s">
        <v>323</v>
      </c>
      <c r="V452" s="52">
        <v>48</v>
      </c>
      <c r="W452" s="42" t="s">
        <v>366</v>
      </c>
      <c r="X452" s="42" t="s">
        <v>2025</v>
      </c>
      <c r="Y452" s="42" t="s">
        <v>2</v>
      </c>
      <c r="Z452" s="42" t="s">
        <v>2</v>
      </c>
      <c r="AA452" s="42" t="s">
        <v>346</v>
      </c>
      <c r="AB452" s="43" t="s">
        <v>329</v>
      </c>
      <c r="AC452" s="42" t="s">
        <v>225</v>
      </c>
      <c r="AD452" s="42" t="s">
        <v>225</v>
      </c>
      <c r="AE452" s="42" t="s">
        <v>437</v>
      </c>
      <c r="AF452" s="42" t="s">
        <v>437</v>
      </c>
      <c r="AG452" s="42">
        <v>30</v>
      </c>
      <c r="AH452" s="42" t="s">
        <v>368</v>
      </c>
      <c r="AI452" s="42" t="s">
        <v>2066</v>
      </c>
      <c r="AJ452" s="42" t="s">
        <v>437</v>
      </c>
      <c r="AK452" s="42" t="s">
        <v>2067</v>
      </c>
      <c r="AL452" s="42">
        <v>1000</v>
      </c>
      <c r="AM452" s="42" t="s">
        <v>1909</v>
      </c>
      <c r="AN452" s="42" t="s">
        <v>1882</v>
      </c>
      <c r="AO452" s="52">
        <v>250</v>
      </c>
      <c r="AP452" s="42" t="s">
        <v>333</v>
      </c>
      <c r="AQ452" s="42">
        <v>1200</v>
      </c>
      <c r="AR452" s="42">
        <v>48</v>
      </c>
      <c r="AS452" s="42">
        <v>100</v>
      </c>
      <c r="AT452" s="42">
        <v>12</v>
      </c>
      <c r="AU452" s="42" t="s">
        <v>1995</v>
      </c>
      <c r="AV452" s="42" t="s">
        <v>1995</v>
      </c>
      <c r="AW452" s="42">
        <v>18000</v>
      </c>
      <c r="AX452" s="42">
        <v>18000</v>
      </c>
      <c r="AY452" s="42">
        <v>2</v>
      </c>
      <c r="AZ452" s="51">
        <v>80</v>
      </c>
      <c r="BA452" s="42"/>
      <c r="BB452" s="42">
        <v>2</v>
      </c>
      <c r="BC452" s="42" t="s">
        <v>375</v>
      </c>
      <c r="BD452" s="49" t="s">
        <v>2063</v>
      </c>
      <c r="BE452" s="49" t="s">
        <v>2068</v>
      </c>
      <c r="BF452" s="42" t="s">
        <v>1925</v>
      </c>
      <c r="BG452" s="42"/>
      <c r="BH452" s="42" t="s">
        <v>1884</v>
      </c>
      <c r="BI452" s="42" t="s">
        <v>357</v>
      </c>
      <c r="BJ452" s="42" t="s">
        <v>358</v>
      </c>
      <c r="BK452" s="57">
        <v>44778</v>
      </c>
      <c r="BL452" s="42" t="s">
        <v>340</v>
      </c>
      <c r="BM452" s="42" t="s">
        <v>340</v>
      </c>
      <c r="BN452" s="42"/>
      <c r="BO452" s="42">
        <v>2</v>
      </c>
      <c r="BP452" s="42" t="s">
        <v>359</v>
      </c>
      <c r="BQ452" s="42" t="s">
        <v>359</v>
      </c>
      <c r="BR452" s="42" t="s">
        <v>562</v>
      </c>
      <c r="BS452" s="60">
        <v>43613</v>
      </c>
      <c r="BT452" s="42" t="s">
        <v>360</v>
      </c>
      <c r="BU452" s="42" t="s">
        <v>317</v>
      </c>
      <c r="BV452" s="42" t="s">
        <v>317</v>
      </c>
      <c r="BW452" s="42"/>
      <c r="BX452" s="42"/>
      <c r="BY452" s="42" t="s">
        <v>353</v>
      </c>
      <c r="BZ452" s="42" t="s">
        <v>353</v>
      </c>
      <c r="CA452" s="42"/>
      <c r="CB452" s="42" t="s">
        <v>353</v>
      </c>
      <c r="CC452" s="42"/>
      <c r="CD452" s="42"/>
      <c r="CE452" s="42"/>
      <c r="CF452" s="42"/>
      <c r="CG452" s="26" t="s">
        <v>2064</v>
      </c>
    </row>
    <row r="453" hidden="1" spans="1:85">
      <c r="A453" s="34">
        <v>1401</v>
      </c>
      <c r="B453" s="42" t="s">
        <v>2069</v>
      </c>
      <c r="C453" s="46" t="s">
        <v>2070</v>
      </c>
      <c r="D453" s="42" t="s">
        <v>2071</v>
      </c>
      <c r="E453" s="43">
        <v>29.8125</v>
      </c>
      <c r="F453" s="43">
        <v>-13.47666667</v>
      </c>
      <c r="G453" s="42" t="s">
        <v>652</v>
      </c>
      <c r="H453" s="37">
        <v>2.5</v>
      </c>
      <c r="I453" s="42" t="s">
        <v>652</v>
      </c>
      <c r="J453" s="42" t="s">
        <v>1959</v>
      </c>
      <c r="K453" s="42" t="s">
        <v>317</v>
      </c>
      <c r="L453" s="42" t="s">
        <v>340</v>
      </c>
      <c r="M453" s="42" t="s">
        <v>317</v>
      </c>
      <c r="N453" s="42" t="s">
        <v>318</v>
      </c>
      <c r="O453" s="42" t="s">
        <v>364</v>
      </c>
      <c r="P453" s="42" t="s">
        <v>365</v>
      </c>
      <c r="Q453" s="42" t="s">
        <v>381</v>
      </c>
      <c r="R453" s="42" t="s">
        <v>320</v>
      </c>
      <c r="S453" s="42" t="s">
        <v>321</v>
      </c>
      <c r="T453" s="42" t="s">
        <v>344</v>
      </c>
      <c r="U453" s="42" t="s">
        <v>323</v>
      </c>
      <c r="V453" s="52">
        <v>70</v>
      </c>
      <c r="W453" s="42" t="s">
        <v>366</v>
      </c>
      <c r="X453" s="42" t="s">
        <v>1948</v>
      </c>
      <c r="Y453" s="42" t="s">
        <v>2</v>
      </c>
      <c r="Z453" s="42" t="s">
        <v>2</v>
      </c>
      <c r="AA453" s="42" t="s">
        <v>346</v>
      </c>
      <c r="AB453" s="42" t="s">
        <v>1779</v>
      </c>
      <c r="AC453" s="42" t="s">
        <v>348</v>
      </c>
      <c r="AD453" s="42" t="s">
        <v>1780</v>
      </c>
      <c r="AE453" s="42" t="s">
        <v>403</v>
      </c>
      <c r="AF453" s="42" t="s">
        <v>403</v>
      </c>
      <c r="AG453" s="42">
        <v>20</v>
      </c>
      <c r="AH453" s="42" t="s">
        <v>350</v>
      </c>
      <c r="AI453" s="42">
        <v>0</v>
      </c>
      <c r="AJ453" s="42" t="s">
        <v>370</v>
      </c>
      <c r="AK453" s="42">
        <v>0</v>
      </c>
      <c r="AL453" s="42">
        <v>600</v>
      </c>
      <c r="AM453" s="42" t="s">
        <v>371</v>
      </c>
      <c r="AN453" s="42" t="s">
        <v>372</v>
      </c>
      <c r="AO453" s="42">
        <v>250</v>
      </c>
      <c r="AP453" s="42" t="s">
        <v>439</v>
      </c>
      <c r="AQ453" s="42">
        <v>1200</v>
      </c>
      <c r="AR453" s="42">
        <v>2</v>
      </c>
      <c r="AS453" s="42">
        <v>600</v>
      </c>
      <c r="AT453" s="42">
        <v>48</v>
      </c>
      <c r="AU453" s="42" t="s">
        <v>385</v>
      </c>
      <c r="AV453" s="42" t="s">
        <v>385</v>
      </c>
      <c r="AW453" s="42">
        <v>18000</v>
      </c>
      <c r="AX453" s="42">
        <v>18000</v>
      </c>
      <c r="AY453" s="42">
        <v>2</v>
      </c>
      <c r="AZ453" s="51">
        <v>50</v>
      </c>
      <c r="BA453" s="42"/>
      <c r="BB453" s="42">
        <v>1</v>
      </c>
      <c r="BC453" s="42" t="s">
        <v>346</v>
      </c>
      <c r="BD453" s="49" t="s">
        <v>2069</v>
      </c>
      <c r="BE453" s="49">
        <v>0</v>
      </c>
      <c r="BF453" s="42" t="s">
        <v>340</v>
      </c>
      <c r="BG453" s="42"/>
      <c r="BH453" s="42" t="s">
        <v>1719</v>
      </c>
      <c r="BI453" s="42" t="s">
        <v>357</v>
      </c>
      <c r="BJ453" s="42" t="s">
        <v>358</v>
      </c>
      <c r="BK453" s="57">
        <v>44778</v>
      </c>
      <c r="BL453" s="42" t="s">
        <v>317</v>
      </c>
      <c r="BM453" s="42" t="s">
        <v>317</v>
      </c>
      <c r="BN453" s="42" t="s">
        <v>1784</v>
      </c>
      <c r="BO453" s="42">
        <v>0</v>
      </c>
      <c r="BP453" s="42" t="s">
        <v>359</v>
      </c>
      <c r="BQ453" s="42" t="s">
        <v>359</v>
      </c>
      <c r="BR453" s="42" t="s">
        <v>359</v>
      </c>
      <c r="BS453" s="42"/>
      <c r="BT453" s="42" t="s">
        <v>360</v>
      </c>
      <c r="BU453" s="42" t="s">
        <v>317</v>
      </c>
      <c r="BV453" s="42" t="s">
        <v>317</v>
      </c>
      <c r="BW453" s="42"/>
      <c r="BX453" s="42"/>
      <c r="BY453" s="42" t="s">
        <v>353</v>
      </c>
      <c r="BZ453" s="42" t="s">
        <v>353</v>
      </c>
      <c r="CA453" s="42"/>
      <c r="CB453" s="42" t="s">
        <v>353</v>
      </c>
      <c r="CC453" s="42"/>
      <c r="CD453" s="42"/>
      <c r="CE453" s="42"/>
      <c r="CF453" s="42"/>
      <c r="CG453" s="26" t="s">
        <v>2070</v>
      </c>
    </row>
    <row r="454" hidden="1" spans="1:85">
      <c r="A454" s="39">
        <v>1352</v>
      </c>
      <c r="B454" s="42" t="s">
        <v>2072</v>
      </c>
      <c r="C454" s="46" t="s">
        <v>2073</v>
      </c>
      <c r="D454" s="42" t="s">
        <v>2074</v>
      </c>
      <c r="E454" s="43">
        <v>26.77181</v>
      </c>
      <c r="F454" s="43">
        <v>-14.99</v>
      </c>
      <c r="G454" s="42" t="s">
        <v>316</v>
      </c>
      <c r="H454" s="37">
        <v>2.5</v>
      </c>
      <c r="I454" s="42" t="s">
        <v>652</v>
      </c>
      <c r="J454" s="42" t="s">
        <v>2024</v>
      </c>
      <c r="K454" s="42" t="s">
        <v>317</v>
      </c>
      <c r="L454" s="42" t="s">
        <v>317</v>
      </c>
      <c r="M454" s="42" t="s">
        <v>317</v>
      </c>
      <c r="N454" s="42" t="s">
        <v>318</v>
      </c>
      <c r="O454" s="42" t="s">
        <v>554</v>
      </c>
      <c r="P454" s="42" t="s">
        <v>365</v>
      </c>
      <c r="Q454" s="42" t="s">
        <v>320</v>
      </c>
      <c r="R454" s="42" t="s">
        <v>320</v>
      </c>
      <c r="S454" s="42" t="s">
        <v>321</v>
      </c>
      <c r="T454" s="42" t="s">
        <v>782</v>
      </c>
      <c r="U454" s="42" t="s">
        <v>323</v>
      </c>
      <c r="V454" s="52" t="s">
        <v>1984</v>
      </c>
      <c r="W454" s="42" t="s">
        <v>325</v>
      </c>
      <c r="X454" s="42" t="s">
        <v>2025</v>
      </c>
      <c r="Y454" s="42" t="s">
        <v>2</v>
      </c>
      <c r="Z454" s="42" t="s">
        <v>2</v>
      </c>
      <c r="AA454" s="42" t="s">
        <v>346</v>
      </c>
      <c r="AB454" s="43" t="s">
        <v>329</v>
      </c>
      <c r="AC454" s="42" t="s">
        <v>225</v>
      </c>
      <c r="AD454" s="42" t="s">
        <v>225</v>
      </c>
      <c r="AE454" s="42" t="s">
        <v>2075</v>
      </c>
      <c r="AF454" s="42" t="s">
        <v>2075</v>
      </c>
      <c r="AG454" s="42">
        <v>20</v>
      </c>
      <c r="AH454" s="42" t="s">
        <v>1496</v>
      </c>
      <c r="AI454" s="42" t="s">
        <v>2076</v>
      </c>
      <c r="AJ454" s="42" t="s">
        <v>1443</v>
      </c>
      <c r="AK454" s="42" t="s">
        <v>2077</v>
      </c>
      <c r="AL454" s="42">
        <v>1000</v>
      </c>
      <c r="AM454" s="42" t="s">
        <v>327</v>
      </c>
      <c r="AN454" s="42" t="s">
        <v>327</v>
      </c>
      <c r="AO454" s="42" t="s">
        <v>327</v>
      </c>
      <c r="AP454" s="42" t="s">
        <v>2026</v>
      </c>
      <c r="AQ454" s="42">
        <v>1410</v>
      </c>
      <c r="AR454" s="42">
        <v>4</v>
      </c>
      <c r="AS454" s="42">
        <v>1500</v>
      </c>
      <c r="AT454" s="42">
        <v>12</v>
      </c>
      <c r="AU454" s="42" t="s">
        <v>327</v>
      </c>
      <c r="AV454" s="42" t="s">
        <v>327</v>
      </c>
      <c r="AW454" s="42" t="s">
        <v>327</v>
      </c>
      <c r="AX454" s="42" t="s">
        <v>327</v>
      </c>
      <c r="AY454" s="42" t="s">
        <v>327</v>
      </c>
      <c r="AZ454" s="51">
        <v>78</v>
      </c>
      <c r="BA454" s="42"/>
      <c r="BB454" s="42">
        <v>1</v>
      </c>
      <c r="BC454" s="42" t="s">
        <v>346</v>
      </c>
      <c r="BD454" s="49" t="s">
        <v>2072</v>
      </c>
      <c r="BE454" s="49">
        <v>0</v>
      </c>
      <c r="BF454" s="42" t="s">
        <v>1883</v>
      </c>
      <c r="BG454" s="42"/>
      <c r="BH454" s="42" t="s">
        <v>1884</v>
      </c>
      <c r="BI454" s="42" t="s">
        <v>357</v>
      </c>
      <c r="BJ454" s="42" t="s">
        <v>358</v>
      </c>
      <c r="BK454" s="57">
        <v>44778</v>
      </c>
      <c r="BL454" s="42" t="s">
        <v>317</v>
      </c>
      <c r="BM454" s="42" t="s">
        <v>317</v>
      </c>
      <c r="BN454" s="42"/>
      <c r="BO454" s="42"/>
      <c r="BP454" s="42" t="s">
        <v>359</v>
      </c>
      <c r="BQ454" s="42" t="s">
        <v>359</v>
      </c>
      <c r="BR454" s="42" t="s">
        <v>359</v>
      </c>
      <c r="BS454" s="42"/>
      <c r="BT454" s="42" t="s">
        <v>360</v>
      </c>
      <c r="BU454" s="42" t="s">
        <v>317</v>
      </c>
      <c r="BV454" s="42" t="s">
        <v>340</v>
      </c>
      <c r="BW454" s="42"/>
      <c r="BX454" s="42"/>
      <c r="BY454" s="42" t="s">
        <v>472</v>
      </c>
      <c r="BZ454" s="42">
        <v>16</v>
      </c>
      <c r="CA454" s="42"/>
      <c r="CB454" s="42" t="s">
        <v>472</v>
      </c>
      <c r="CC454" s="42"/>
      <c r="CD454" s="42"/>
      <c r="CE454" s="42"/>
      <c r="CF454" s="42"/>
      <c r="CG454" s="26" t="s">
        <v>2073</v>
      </c>
    </row>
    <row r="455" hidden="1" spans="1:85">
      <c r="A455" s="34">
        <v>1235</v>
      </c>
      <c r="B455" s="42" t="s">
        <v>2078</v>
      </c>
      <c r="C455" s="46" t="s">
        <v>2079</v>
      </c>
      <c r="D455" s="42" t="s">
        <v>2080</v>
      </c>
      <c r="E455" s="43">
        <v>29.94879</v>
      </c>
      <c r="F455" s="43">
        <v>-13.34096</v>
      </c>
      <c r="G455" s="42" t="s">
        <v>652</v>
      </c>
      <c r="H455" s="37">
        <v>1.8</v>
      </c>
      <c r="I455" s="42" t="s">
        <v>652</v>
      </c>
      <c r="J455" s="42" t="s">
        <v>2081</v>
      </c>
      <c r="K455" s="42" t="s">
        <v>317</v>
      </c>
      <c r="L455" s="42" t="s">
        <v>340</v>
      </c>
      <c r="M455" s="42" t="s">
        <v>317</v>
      </c>
      <c r="N455" s="42" t="s">
        <v>318</v>
      </c>
      <c r="O455" s="42" t="s">
        <v>554</v>
      </c>
      <c r="P455" s="42" t="s">
        <v>365</v>
      </c>
      <c r="Q455" s="42" t="s">
        <v>320</v>
      </c>
      <c r="R455" s="42" t="s">
        <v>320</v>
      </c>
      <c r="S455" s="42" t="s">
        <v>321</v>
      </c>
      <c r="T455" s="42" t="s">
        <v>344</v>
      </c>
      <c r="U455" s="42" t="s">
        <v>323</v>
      </c>
      <c r="V455" s="52">
        <v>66</v>
      </c>
      <c r="W455" s="42" t="s">
        <v>325</v>
      </c>
      <c r="X455" s="42" t="s">
        <v>1948</v>
      </c>
      <c r="Y455" s="42" t="s">
        <v>2</v>
      </c>
      <c r="Z455" s="42" t="s">
        <v>2</v>
      </c>
      <c r="AA455" s="42" t="s">
        <v>346</v>
      </c>
      <c r="AB455" s="42" t="s">
        <v>1779</v>
      </c>
      <c r="AC455" s="42" t="s">
        <v>348</v>
      </c>
      <c r="AD455" s="42" t="s">
        <v>1780</v>
      </c>
      <c r="AE455" s="42" t="s">
        <v>561</v>
      </c>
      <c r="AF455" s="42" t="s">
        <v>561</v>
      </c>
      <c r="AG455" s="42">
        <v>15</v>
      </c>
      <c r="AH455" s="42" t="s">
        <v>350</v>
      </c>
      <c r="AI455" s="42">
        <v>0</v>
      </c>
      <c r="AJ455" s="42" t="s">
        <v>370</v>
      </c>
      <c r="AK455" s="42">
        <v>0</v>
      </c>
      <c r="AL455" s="42">
        <v>1000</v>
      </c>
      <c r="AM455" s="42" t="s">
        <v>371</v>
      </c>
      <c r="AN455" s="42" t="s">
        <v>372</v>
      </c>
      <c r="AO455" s="42">
        <v>250</v>
      </c>
      <c r="AP455" s="42" t="s">
        <v>384</v>
      </c>
      <c r="AQ455" s="42">
        <v>1200</v>
      </c>
      <c r="AR455" s="42">
        <v>2</v>
      </c>
      <c r="AS455" s="42">
        <v>600</v>
      </c>
      <c r="AT455" s="42">
        <v>48</v>
      </c>
      <c r="AU455" s="42" t="s">
        <v>327</v>
      </c>
      <c r="AV455" s="42" t="s">
        <v>327</v>
      </c>
      <c r="AW455" s="42" t="s">
        <v>327</v>
      </c>
      <c r="AX455" s="42">
        <v>0</v>
      </c>
      <c r="AY455" s="42" t="s">
        <v>327</v>
      </c>
      <c r="AZ455" s="51">
        <v>35</v>
      </c>
      <c r="BA455" s="42"/>
      <c r="BB455" s="42">
        <v>1</v>
      </c>
      <c r="BC455" s="42" t="s">
        <v>346</v>
      </c>
      <c r="BD455" s="49" t="s">
        <v>2078</v>
      </c>
      <c r="BE455" s="49">
        <v>0</v>
      </c>
      <c r="BF455" s="42" t="s">
        <v>340</v>
      </c>
      <c r="BG455" s="42"/>
      <c r="BH455" s="42" t="s">
        <v>1825</v>
      </c>
      <c r="BI455" s="42" t="s">
        <v>357</v>
      </c>
      <c r="BJ455" s="42" t="s">
        <v>358</v>
      </c>
      <c r="BK455" s="57">
        <v>44778</v>
      </c>
      <c r="BL455" s="42" t="s">
        <v>340</v>
      </c>
      <c r="BM455" s="42" t="s">
        <v>340</v>
      </c>
      <c r="BN455" s="42" t="s">
        <v>1784</v>
      </c>
      <c r="BO455" s="42">
        <v>0</v>
      </c>
      <c r="BP455" s="42" t="s">
        <v>359</v>
      </c>
      <c r="BQ455" s="42" t="s">
        <v>359</v>
      </c>
      <c r="BR455" s="42" t="s">
        <v>508</v>
      </c>
      <c r="BS455" s="42"/>
      <c r="BT455" s="42" t="s">
        <v>360</v>
      </c>
      <c r="BU455" s="42" t="s">
        <v>317</v>
      </c>
      <c r="BV455" s="42" t="s">
        <v>317</v>
      </c>
      <c r="BW455" s="42"/>
      <c r="BX455" s="42"/>
      <c r="BY455" s="42" t="s">
        <v>353</v>
      </c>
      <c r="BZ455" s="42" t="s">
        <v>353</v>
      </c>
      <c r="CA455" s="42"/>
      <c r="CB455" s="42" t="s">
        <v>353</v>
      </c>
      <c r="CC455" s="42"/>
      <c r="CD455" s="42"/>
      <c r="CE455" s="42"/>
      <c r="CF455" s="42"/>
      <c r="CG455" s="26" t="s">
        <v>2079</v>
      </c>
    </row>
    <row r="456" hidden="1" spans="1:85">
      <c r="A456" s="39">
        <v>1606</v>
      </c>
      <c r="B456" s="42" t="s">
        <v>2082</v>
      </c>
      <c r="C456" s="46" t="s">
        <v>2083</v>
      </c>
      <c r="D456" s="42" t="s">
        <v>2084</v>
      </c>
      <c r="E456" s="43">
        <v>30.19091</v>
      </c>
      <c r="F456" s="43">
        <v>-13.24834</v>
      </c>
      <c r="G456" s="42" t="s">
        <v>652</v>
      </c>
      <c r="H456" s="37">
        <v>2.5</v>
      </c>
      <c r="I456" s="42" t="s">
        <v>652</v>
      </c>
      <c r="J456" s="42" t="s">
        <v>2081</v>
      </c>
      <c r="K456" s="42" t="s">
        <v>317</v>
      </c>
      <c r="L456" s="42" t="s">
        <v>317</v>
      </c>
      <c r="M456" s="42" t="s">
        <v>317</v>
      </c>
      <c r="N456" s="42" t="s">
        <v>318</v>
      </c>
      <c r="O456" s="42" t="s">
        <v>554</v>
      </c>
      <c r="P456" s="42" t="s">
        <v>365</v>
      </c>
      <c r="Q456" s="42" t="s">
        <v>390</v>
      </c>
      <c r="R456" s="42" t="s">
        <v>381</v>
      </c>
      <c r="S456" s="42" t="s">
        <v>321</v>
      </c>
      <c r="T456" s="42" t="s">
        <v>344</v>
      </c>
      <c r="U456" s="42" t="s">
        <v>323</v>
      </c>
      <c r="V456" s="52">
        <v>54</v>
      </c>
      <c r="W456" s="42" t="s">
        <v>366</v>
      </c>
      <c r="X456" s="42" t="s">
        <v>1948</v>
      </c>
      <c r="Y456" s="42" t="s">
        <v>2</v>
      </c>
      <c r="Z456" s="42" t="s">
        <v>2</v>
      </c>
      <c r="AA456" s="42" t="s">
        <v>346</v>
      </c>
      <c r="AB456" s="42" t="s">
        <v>1779</v>
      </c>
      <c r="AC456" s="42" t="s">
        <v>348</v>
      </c>
      <c r="AD456" s="42" t="s">
        <v>1780</v>
      </c>
      <c r="AE456" s="42" t="s">
        <v>403</v>
      </c>
      <c r="AF456" s="42" t="s">
        <v>403</v>
      </c>
      <c r="AG456" s="42">
        <v>20</v>
      </c>
      <c r="AH456" s="42" t="s">
        <v>350</v>
      </c>
      <c r="AI456" s="42">
        <v>0</v>
      </c>
      <c r="AJ456" s="42" t="s">
        <v>370</v>
      </c>
      <c r="AK456" s="42">
        <v>0</v>
      </c>
      <c r="AL456" s="42">
        <v>600</v>
      </c>
      <c r="AM456" s="42" t="s">
        <v>371</v>
      </c>
      <c r="AN456" s="42" t="s">
        <v>372</v>
      </c>
      <c r="AO456" s="42">
        <v>250</v>
      </c>
      <c r="AP456" s="42" t="s">
        <v>1486</v>
      </c>
      <c r="AQ456" s="42">
        <v>600</v>
      </c>
      <c r="AR456" s="42">
        <v>2</v>
      </c>
      <c r="AS456" s="42">
        <v>600</v>
      </c>
      <c r="AT456" s="42">
        <v>24</v>
      </c>
      <c r="AU456" s="42" t="s">
        <v>385</v>
      </c>
      <c r="AV456" s="42" t="s">
        <v>385</v>
      </c>
      <c r="AW456" s="42">
        <v>18000</v>
      </c>
      <c r="AX456" s="42">
        <v>18000</v>
      </c>
      <c r="AY456" s="42">
        <v>2</v>
      </c>
      <c r="AZ456" s="51">
        <v>70</v>
      </c>
      <c r="BA456" s="42"/>
      <c r="BB456" s="42">
        <v>2</v>
      </c>
      <c r="BC456" s="42" t="s">
        <v>375</v>
      </c>
      <c r="BD456" s="49" t="s">
        <v>2082</v>
      </c>
      <c r="BE456" s="49" t="s">
        <v>2085</v>
      </c>
      <c r="BF456" s="42" t="s">
        <v>1883</v>
      </c>
      <c r="BG456" s="42"/>
      <c r="BH456" s="42" t="s">
        <v>1825</v>
      </c>
      <c r="BI456" s="42" t="s">
        <v>357</v>
      </c>
      <c r="BJ456" s="42" t="s">
        <v>358</v>
      </c>
      <c r="BK456" s="57">
        <v>44778</v>
      </c>
      <c r="BL456" s="42" t="s">
        <v>340</v>
      </c>
      <c r="BM456" s="42" t="s">
        <v>340</v>
      </c>
      <c r="BN456" s="42" t="s">
        <v>1820</v>
      </c>
      <c r="BO456" s="42" t="s">
        <v>1821</v>
      </c>
      <c r="BP456" s="42" t="s">
        <v>359</v>
      </c>
      <c r="BQ456" s="42" t="s">
        <v>359</v>
      </c>
      <c r="BR456" s="42" t="s">
        <v>508</v>
      </c>
      <c r="BS456" s="42"/>
      <c r="BT456" s="42" t="s">
        <v>360</v>
      </c>
      <c r="BU456" s="42" t="s">
        <v>317</v>
      </c>
      <c r="BV456" s="42" t="s">
        <v>317</v>
      </c>
      <c r="BW456" s="42"/>
      <c r="BX456" s="42"/>
      <c r="BY456" s="42" t="s">
        <v>353</v>
      </c>
      <c r="BZ456" s="42" t="s">
        <v>353</v>
      </c>
      <c r="CA456" s="42"/>
      <c r="CB456" s="42" t="s">
        <v>353</v>
      </c>
      <c r="CC456" s="42"/>
      <c r="CD456" s="42"/>
      <c r="CE456" s="42"/>
      <c r="CF456" s="42"/>
      <c r="CG456" s="26" t="s">
        <v>2083</v>
      </c>
    </row>
    <row r="457" hidden="1" spans="1:85">
      <c r="A457" s="34">
        <v>1605</v>
      </c>
      <c r="B457" s="42" t="s">
        <v>2086</v>
      </c>
      <c r="C457" s="46" t="s">
        <v>2087</v>
      </c>
      <c r="D457" s="42" t="s">
        <v>2088</v>
      </c>
      <c r="E457" s="43">
        <v>30.24131667</v>
      </c>
      <c r="F457" s="43">
        <v>-13.25203333</v>
      </c>
      <c r="G457" s="42" t="s">
        <v>652</v>
      </c>
      <c r="H457" s="37">
        <v>1.8</v>
      </c>
      <c r="I457" s="42" t="s">
        <v>652</v>
      </c>
      <c r="J457" s="42" t="s">
        <v>2081</v>
      </c>
      <c r="K457" s="42" t="s">
        <v>340</v>
      </c>
      <c r="L457" s="42" t="s">
        <v>340</v>
      </c>
      <c r="M457" s="42" t="s">
        <v>317</v>
      </c>
      <c r="N457" s="42" t="s">
        <v>318</v>
      </c>
      <c r="O457" s="42" t="s">
        <v>364</v>
      </c>
      <c r="P457" s="42" t="s">
        <v>365</v>
      </c>
      <c r="Q457" s="42" t="s">
        <v>320</v>
      </c>
      <c r="R457" s="42" t="s">
        <v>381</v>
      </c>
      <c r="S457" s="42" t="s">
        <v>321</v>
      </c>
      <c r="T457" s="42" t="s">
        <v>344</v>
      </c>
      <c r="U457" s="42" t="s">
        <v>323</v>
      </c>
      <c r="V457" s="52">
        <v>46</v>
      </c>
      <c r="W457" s="42" t="s">
        <v>366</v>
      </c>
      <c r="X457" s="42" t="s">
        <v>1948</v>
      </c>
      <c r="Y457" s="42" t="s">
        <v>2</v>
      </c>
      <c r="Z457" s="42" t="s">
        <v>2</v>
      </c>
      <c r="AA457" s="42" t="s">
        <v>346</v>
      </c>
      <c r="AB457" s="42" t="s">
        <v>1779</v>
      </c>
      <c r="AC457" s="42" t="s">
        <v>348</v>
      </c>
      <c r="AD457" s="42" t="s">
        <v>1780</v>
      </c>
      <c r="AE457" s="42" t="s">
        <v>391</v>
      </c>
      <c r="AF457" s="42" t="s">
        <v>391</v>
      </c>
      <c r="AG457" s="42">
        <v>15</v>
      </c>
      <c r="AH457" s="42" t="s">
        <v>350</v>
      </c>
      <c r="AI457" s="42">
        <v>0</v>
      </c>
      <c r="AJ457" s="42" t="s">
        <v>351</v>
      </c>
      <c r="AK457" s="42">
        <v>0</v>
      </c>
      <c r="AL457" s="42">
        <v>600</v>
      </c>
      <c r="AM457" s="42" t="s">
        <v>371</v>
      </c>
      <c r="AN457" s="42" t="s">
        <v>372</v>
      </c>
      <c r="AO457" s="42">
        <v>250</v>
      </c>
      <c r="AP457" s="42" t="s">
        <v>384</v>
      </c>
      <c r="AQ457" s="42">
        <v>600</v>
      </c>
      <c r="AR457" s="42">
        <v>2</v>
      </c>
      <c r="AS457" s="42">
        <v>600</v>
      </c>
      <c r="AT457" s="42">
        <v>24</v>
      </c>
      <c r="AU457" s="42" t="s">
        <v>385</v>
      </c>
      <c r="AV457" s="42" t="s">
        <v>385</v>
      </c>
      <c r="AW457" s="42">
        <v>18000</v>
      </c>
      <c r="AX457" s="42">
        <v>18000</v>
      </c>
      <c r="AY457" s="42">
        <v>2</v>
      </c>
      <c r="AZ457" s="51">
        <v>68</v>
      </c>
      <c r="BA457" s="42"/>
      <c r="BB457" s="42">
        <v>2</v>
      </c>
      <c r="BC457" s="42" t="s">
        <v>398</v>
      </c>
      <c r="BD457" s="49" t="s">
        <v>2086</v>
      </c>
      <c r="BE457" s="49">
        <v>0</v>
      </c>
      <c r="BF457" s="42" t="s">
        <v>340</v>
      </c>
      <c r="BG457" s="42"/>
      <c r="BH457" s="42" t="s">
        <v>1825</v>
      </c>
      <c r="BI457" s="42" t="s">
        <v>357</v>
      </c>
      <c r="BJ457" s="42" t="s">
        <v>358</v>
      </c>
      <c r="BK457" s="57">
        <v>44778</v>
      </c>
      <c r="BL457" s="42" t="s">
        <v>317</v>
      </c>
      <c r="BM457" s="42" t="s">
        <v>317</v>
      </c>
      <c r="BN457" s="42" t="s">
        <v>1784</v>
      </c>
      <c r="BO457" s="42">
        <v>0</v>
      </c>
      <c r="BP457" s="42" t="s">
        <v>359</v>
      </c>
      <c r="BQ457" s="42" t="s">
        <v>359</v>
      </c>
      <c r="BR457" s="42" t="s">
        <v>359</v>
      </c>
      <c r="BS457" s="42"/>
      <c r="BT457" s="42" t="s">
        <v>360</v>
      </c>
      <c r="BU457" s="42" t="s">
        <v>317</v>
      </c>
      <c r="BV457" s="42" t="s">
        <v>317</v>
      </c>
      <c r="BW457" s="42"/>
      <c r="BX457" s="42"/>
      <c r="BY457" s="42" t="s">
        <v>353</v>
      </c>
      <c r="BZ457" s="42" t="s">
        <v>353</v>
      </c>
      <c r="CA457" s="42"/>
      <c r="CB457" s="42" t="s">
        <v>353</v>
      </c>
      <c r="CC457" s="42"/>
      <c r="CD457" s="42"/>
      <c r="CE457" s="42"/>
      <c r="CF457" s="42"/>
      <c r="CG457" s="26" t="s">
        <v>2087</v>
      </c>
    </row>
    <row r="458" hidden="1" spans="1:85">
      <c r="A458" s="34">
        <v>1527</v>
      </c>
      <c r="B458" s="42" t="s">
        <v>2089</v>
      </c>
      <c r="C458" s="46" t="s">
        <v>2090</v>
      </c>
      <c r="D458" s="42" t="s">
        <v>2091</v>
      </c>
      <c r="E458" s="43">
        <v>30.44122</v>
      </c>
      <c r="F458" s="43">
        <v>-13.03463</v>
      </c>
      <c r="G458" s="42" t="s">
        <v>652</v>
      </c>
      <c r="H458" s="37">
        <v>2</v>
      </c>
      <c r="I458" s="42" t="s">
        <v>652</v>
      </c>
      <c r="J458" s="42" t="s">
        <v>2081</v>
      </c>
      <c r="K458" s="42" t="s">
        <v>317</v>
      </c>
      <c r="L458" s="42" t="s">
        <v>340</v>
      </c>
      <c r="M458" s="42" t="s">
        <v>317</v>
      </c>
      <c r="N458" s="42" t="s">
        <v>318</v>
      </c>
      <c r="O458" s="42" t="s">
        <v>364</v>
      </c>
      <c r="P458" s="42" t="s">
        <v>365</v>
      </c>
      <c r="Q458" s="42" t="s">
        <v>320</v>
      </c>
      <c r="R458" s="42" t="s">
        <v>381</v>
      </c>
      <c r="S458" s="42" t="s">
        <v>321</v>
      </c>
      <c r="T458" s="42" t="s">
        <v>344</v>
      </c>
      <c r="U458" s="42" t="s">
        <v>323</v>
      </c>
      <c r="V458" s="52">
        <v>60</v>
      </c>
      <c r="W458" s="42" t="s">
        <v>325</v>
      </c>
      <c r="X458" s="42" t="s">
        <v>1948</v>
      </c>
      <c r="Y458" s="42" t="s">
        <v>2</v>
      </c>
      <c r="Z458" s="42" t="s">
        <v>2</v>
      </c>
      <c r="AA458" s="42" t="s">
        <v>346</v>
      </c>
      <c r="AB458" s="42" t="s">
        <v>1779</v>
      </c>
      <c r="AC458" s="42" t="s">
        <v>348</v>
      </c>
      <c r="AD458" s="42" t="s">
        <v>1780</v>
      </c>
      <c r="AE458" s="42" t="s">
        <v>561</v>
      </c>
      <c r="AF458" s="42" t="s">
        <v>561</v>
      </c>
      <c r="AG458" s="42">
        <v>16</v>
      </c>
      <c r="AH458" s="42" t="s">
        <v>368</v>
      </c>
      <c r="AI458" s="42" t="s">
        <v>1836</v>
      </c>
      <c r="AJ458" s="42" t="s">
        <v>370</v>
      </c>
      <c r="AK458" s="42">
        <v>0</v>
      </c>
      <c r="AL458" s="42">
        <v>600</v>
      </c>
      <c r="AM458" s="42" t="s">
        <v>371</v>
      </c>
      <c r="AN458" s="42" t="s">
        <v>372</v>
      </c>
      <c r="AO458" s="42">
        <v>250</v>
      </c>
      <c r="AP458" s="42" t="s">
        <v>373</v>
      </c>
      <c r="AQ458" s="42">
        <v>600</v>
      </c>
      <c r="AR458" s="42">
        <v>2</v>
      </c>
      <c r="AS458" s="42">
        <v>600</v>
      </c>
      <c r="AT458" s="42">
        <v>24</v>
      </c>
      <c r="AU458" s="42" t="s">
        <v>327</v>
      </c>
      <c r="AV458" s="42" t="s">
        <v>327</v>
      </c>
      <c r="AW458" s="42" t="s">
        <v>327</v>
      </c>
      <c r="AX458" s="42">
        <v>0</v>
      </c>
      <c r="AY458" s="42" t="s">
        <v>327</v>
      </c>
      <c r="AZ458" s="51">
        <v>35</v>
      </c>
      <c r="BA458" s="42"/>
      <c r="BB458" s="42">
        <v>1</v>
      </c>
      <c r="BC458" s="42" t="s">
        <v>346</v>
      </c>
      <c r="BD458" s="49" t="s">
        <v>2089</v>
      </c>
      <c r="BE458" s="49">
        <v>0</v>
      </c>
      <c r="BF458" s="42" t="s">
        <v>340</v>
      </c>
      <c r="BG458" s="42"/>
      <c r="BH458" s="42" t="s">
        <v>1719</v>
      </c>
      <c r="BI458" s="42" t="s">
        <v>357</v>
      </c>
      <c r="BJ458" s="42" t="s">
        <v>358</v>
      </c>
      <c r="BK458" s="57">
        <v>44778</v>
      </c>
      <c r="BL458" s="42" t="s">
        <v>317</v>
      </c>
      <c r="BM458" s="42" t="s">
        <v>317</v>
      </c>
      <c r="BN458" s="42" t="s">
        <v>1784</v>
      </c>
      <c r="BO458" s="42">
        <v>0</v>
      </c>
      <c r="BP458" s="42" t="s">
        <v>359</v>
      </c>
      <c r="BQ458" s="42" t="s">
        <v>359</v>
      </c>
      <c r="BR458" s="42" t="s">
        <v>359</v>
      </c>
      <c r="BS458" s="42"/>
      <c r="BT458" s="42" t="s">
        <v>360</v>
      </c>
      <c r="BU458" s="42" t="s">
        <v>317</v>
      </c>
      <c r="BV458" s="42" t="s">
        <v>317</v>
      </c>
      <c r="BW458" s="42"/>
      <c r="BX458" s="42"/>
      <c r="BY458" s="42" t="s">
        <v>353</v>
      </c>
      <c r="BZ458" s="42" t="s">
        <v>353</v>
      </c>
      <c r="CA458" s="42"/>
      <c r="CB458" s="42" t="s">
        <v>353</v>
      </c>
      <c r="CC458" s="42"/>
      <c r="CD458" s="42"/>
      <c r="CE458" s="42"/>
      <c r="CF458" s="42"/>
      <c r="CG458" s="26" t="s">
        <v>2090</v>
      </c>
    </row>
    <row r="459" hidden="1" spans="1:85">
      <c r="A459" s="34">
        <v>737</v>
      </c>
      <c r="B459" s="42" t="s">
        <v>2092</v>
      </c>
      <c r="C459" s="46" t="s">
        <v>2093</v>
      </c>
      <c r="D459" s="42" t="s">
        <v>2094</v>
      </c>
      <c r="E459" s="43">
        <v>30.60562</v>
      </c>
      <c r="F459" s="43">
        <v>-13.07715</v>
      </c>
      <c r="G459" s="42" t="s">
        <v>652</v>
      </c>
      <c r="H459" s="37">
        <v>2</v>
      </c>
      <c r="I459" s="42" t="s">
        <v>652</v>
      </c>
      <c r="J459" s="42" t="s">
        <v>2081</v>
      </c>
      <c r="K459" s="42" t="s">
        <v>317</v>
      </c>
      <c r="L459" s="42" t="s">
        <v>340</v>
      </c>
      <c r="M459" s="42" t="s">
        <v>317</v>
      </c>
      <c r="N459" s="42" t="s">
        <v>318</v>
      </c>
      <c r="O459" s="42" t="s">
        <v>554</v>
      </c>
      <c r="P459" s="42" t="s">
        <v>365</v>
      </c>
      <c r="Q459" s="42" t="s">
        <v>381</v>
      </c>
      <c r="R459" s="42" t="s">
        <v>320</v>
      </c>
      <c r="S459" s="42" t="s">
        <v>321</v>
      </c>
      <c r="T459" s="42" t="s">
        <v>344</v>
      </c>
      <c r="U459" s="42" t="s">
        <v>323</v>
      </c>
      <c r="V459" s="52">
        <v>66</v>
      </c>
      <c r="W459" s="42" t="s">
        <v>366</v>
      </c>
      <c r="X459" s="42" t="s">
        <v>1948</v>
      </c>
      <c r="Y459" s="42" t="s">
        <v>2</v>
      </c>
      <c r="Z459" s="42" t="s">
        <v>2</v>
      </c>
      <c r="AA459" s="42" t="s">
        <v>346</v>
      </c>
      <c r="AB459" s="42" t="s">
        <v>1779</v>
      </c>
      <c r="AC459" s="42" t="s">
        <v>348</v>
      </c>
      <c r="AD459" s="42" t="s">
        <v>1780</v>
      </c>
      <c r="AE459" s="42" t="s">
        <v>561</v>
      </c>
      <c r="AF459" s="42" t="s">
        <v>561</v>
      </c>
      <c r="AG459" s="42">
        <v>16</v>
      </c>
      <c r="AH459" s="42" t="s">
        <v>368</v>
      </c>
      <c r="AI459" s="42" t="s">
        <v>1836</v>
      </c>
      <c r="AJ459" s="42" t="s">
        <v>370</v>
      </c>
      <c r="AK459" s="42">
        <v>0</v>
      </c>
      <c r="AL459" s="42">
        <v>600</v>
      </c>
      <c r="AM459" s="42" t="s">
        <v>371</v>
      </c>
      <c r="AN459" s="42" t="s">
        <v>372</v>
      </c>
      <c r="AO459" s="42">
        <v>250</v>
      </c>
      <c r="AP459" s="42" t="s">
        <v>384</v>
      </c>
      <c r="AQ459" s="42">
        <v>1200</v>
      </c>
      <c r="AR459" s="42">
        <v>2</v>
      </c>
      <c r="AS459" s="42">
        <v>600</v>
      </c>
      <c r="AT459" s="42">
        <v>48</v>
      </c>
      <c r="AU459" s="42" t="s">
        <v>385</v>
      </c>
      <c r="AV459" s="42" t="s">
        <v>385</v>
      </c>
      <c r="AW459" s="42">
        <v>18000</v>
      </c>
      <c r="AX459" s="42">
        <v>18000</v>
      </c>
      <c r="AY459" s="42">
        <v>2</v>
      </c>
      <c r="AZ459" s="51">
        <v>50</v>
      </c>
      <c r="BA459" s="42"/>
      <c r="BB459" s="42">
        <v>1</v>
      </c>
      <c r="BC459" s="42" t="s">
        <v>346</v>
      </c>
      <c r="BD459" s="49" t="s">
        <v>2092</v>
      </c>
      <c r="BE459" s="49">
        <v>0</v>
      </c>
      <c r="BF459" s="42" t="s">
        <v>340</v>
      </c>
      <c r="BG459" s="42"/>
      <c r="BH459" s="42" t="s">
        <v>1719</v>
      </c>
      <c r="BI459" s="42" t="s">
        <v>357</v>
      </c>
      <c r="BJ459" s="42" t="s">
        <v>358</v>
      </c>
      <c r="BK459" s="57">
        <v>44778</v>
      </c>
      <c r="BL459" s="42" t="s">
        <v>340</v>
      </c>
      <c r="BM459" s="42" t="s">
        <v>340</v>
      </c>
      <c r="BN459" s="42" t="s">
        <v>1784</v>
      </c>
      <c r="BO459" s="42">
        <v>0</v>
      </c>
      <c r="BP459" s="42" t="s">
        <v>359</v>
      </c>
      <c r="BQ459" s="42" t="s">
        <v>359</v>
      </c>
      <c r="BR459" s="42" t="s">
        <v>508</v>
      </c>
      <c r="BS459" s="42"/>
      <c r="BT459" s="42" t="s">
        <v>360</v>
      </c>
      <c r="BU459" s="42" t="s">
        <v>317</v>
      </c>
      <c r="BV459" s="42" t="s">
        <v>317</v>
      </c>
      <c r="BW459" s="42"/>
      <c r="BX459" s="42"/>
      <c r="BY459" s="42" t="s">
        <v>353</v>
      </c>
      <c r="BZ459" s="42" t="s">
        <v>353</v>
      </c>
      <c r="CA459" s="42"/>
      <c r="CB459" s="42" t="s">
        <v>353</v>
      </c>
      <c r="CC459" s="42"/>
      <c r="CD459" s="42"/>
      <c r="CE459" s="42"/>
      <c r="CF459" s="42"/>
      <c r="CG459" s="26" t="s">
        <v>2093</v>
      </c>
    </row>
    <row r="460" hidden="1" spans="1:85">
      <c r="A460" s="39">
        <v>1280</v>
      </c>
      <c r="B460" s="42" t="s">
        <v>2095</v>
      </c>
      <c r="C460" s="46" t="s">
        <v>2096</v>
      </c>
      <c r="D460" s="42" t="s">
        <v>2097</v>
      </c>
      <c r="E460" s="43">
        <v>30.76687</v>
      </c>
      <c r="F460" s="43">
        <v>-13.17557</v>
      </c>
      <c r="G460" s="42" t="s">
        <v>652</v>
      </c>
      <c r="H460" s="37">
        <v>1.8</v>
      </c>
      <c r="I460" s="42" t="s">
        <v>652</v>
      </c>
      <c r="J460" s="42" t="s">
        <v>2081</v>
      </c>
      <c r="K460" s="42" t="s">
        <v>317</v>
      </c>
      <c r="L460" s="42" t="s">
        <v>317</v>
      </c>
      <c r="M460" s="42" t="s">
        <v>317</v>
      </c>
      <c r="N460" s="42" t="s">
        <v>318</v>
      </c>
      <c r="O460" s="42" t="s">
        <v>364</v>
      </c>
      <c r="P460" s="42" t="s">
        <v>365</v>
      </c>
      <c r="Q460" s="42" t="s">
        <v>320</v>
      </c>
      <c r="R460" s="42" t="s">
        <v>320</v>
      </c>
      <c r="S460" s="42" t="s">
        <v>321</v>
      </c>
      <c r="T460" s="42" t="s">
        <v>344</v>
      </c>
      <c r="U460" s="42" t="s">
        <v>323</v>
      </c>
      <c r="V460" s="52">
        <v>60</v>
      </c>
      <c r="W460" s="42" t="s">
        <v>366</v>
      </c>
      <c r="X460" s="42" t="s">
        <v>1948</v>
      </c>
      <c r="Y460" s="42" t="s">
        <v>2</v>
      </c>
      <c r="Z460" s="42" t="s">
        <v>2</v>
      </c>
      <c r="AA460" s="42" t="s">
        <v>346</v>
      </c>
      <c r="AB460" s="42" t="s">
        <v>1779</v>
      </c>
      <c r="AC460" s="42" t="s">
        <v>348</v>
      </c>
      <c r="AD460" s="42" t="s">
        <v>1780</v>
      </c>
      <c r="AE460" s="42" t="s">
        <v>403</v>
      </c>
      <c r="AF460" s="42" t="s">
        <v>403</v>
      </c>
      <c r="AG460" s="42">
        <v>15</v>
      </c>
      <c r="AH460" s="42" t="s">
        <v>350</v>
      </c>
      <c r="AI460" s="42">
        <v>0</v>
      </c>
      <c r="AJ460" s="42" t="s">
        <v>370</v>
      </c>
      <c r="AK460" s="42">
        <v>0</v>
      </c>
      <c r="AL460" s="42">
        <v>600</v>
      </c>
      <c r="AM460" s="42" t="s">
        <v>371</v>
      </c>
      <c r="AN460" s="42" t="s">
        <v>372</v>
      </c>
      <c r="AO460" s="42">
        <v>250</v>
      </c>
      <c r="AP460" s="42" t="s">
        <v>384</v>
      </c>
      <c r="AQ460" s="42">
        <v>600</v>
      </c>
      <c r="AR460" s="42">
        <v>2</v>
      </c>
      <c r="AS460" s="42">
        <v>600</v>
      </c>
      <c r="AT460" s="42">
        <v>24</v>
      </c>
      <c r="AU460" s="42" t="s">
        <v>385</v>
      </c>
      <c r="AV460" s="42" t="s">
        <v>385</v>
      </c>
      <c r="AW460" s="42">
        <v>18000</v>
      </c>
      <c r="AX460" s="42">
        <v>18000</v>
      </c>
      <c r="AY460" s="42">
        <v>2</v>
      </c>
      <c r="AZ460" s="51">
        <v>34</v>
      </c>
      <c r="BA460" s="42"/>
      <c r="BB460" s="42">
        <v>3</v>
      </c>
      <c r="BC460" s="42" t="s">
        <v>2098</v>
      </c>
      <c r="BD460" s="49" t="s">
        <v>2095</v>
      </c>
      <c r="BE460" s="49" t="s">
        <v>2099</v>
      </c>
      <c r="BF460" s="42" t="s">
        <v>356</v>
      </c>
      <c r="BG460" s="42"/>
      <c r="BH460" s="42" t="s">
        <v>1825</v>
      </c>
      <c r="BI460" s="42" t="s">
        <v>357</v>
      </c>
      <c r="BJ460" s="42" t="s">
        <v>358</v>
      </c>
      <c r="BK460" s="57">
        <v>44778</v>
      </c>
      <c r="BL460" s="42" t="s">
        <v>317</v>
      </c>
      <c r="BM460" s="42" t="s">
        <v>317</v>
      </c>
      <c r="BN460" s="42" t="s">
        <v>1820</v>
      </c>
      <c r="BO460" s="42" t="s">
        <v>1821</v>
      </c>
      <c r="BP460" s="42" t="s">
        <v>359</v>
      </c>
      <c r="BQ460" s="42" t="s">
        <v>359</v>
      </c>
      <c r="BR460" s="42" t="s">
        <v>359</v>
      </c>
      <c r="BS460" s="42"/>
      <c r="BT460" s="42" t="s">
        <v>360</v>
      </c>
      <c r="BU460" s="42" t="s">
        <v>317</v>
      </c>
      <c r="BV460" s="42" t="s">
        <v>317</v>
      </c>
      <c r="BW460" s="42"/>
      <c r="BX460" s="42"/>
      <c r="BY460" s="42" t="s">
        <v>353</v>
      </c>
      <c r="BZ460" s="42" t="s">
        <v>353</v>
      </c>
      <c r="CA460" s="42"/>
      <c r="CB460" s="42" t="s">
        <v>353</v>
      </c>
      <c r="CC460" s="42"/>
      <c r="CD460" s="42"/>
      <c r="CE460" s="42"/>
      <c r="CF460" s="42"/>
      <c r="CG460" s="26" t="s">
        <v>2096</v>
      </c>
    </row>
    <row r="461" hidden="1" spans="1:85">
      <c r="A461" s="34">
        <v>1315</v>
      </c>
      <c r="B461" s="42" t="s">
        <v>2100</v>
      </c>
      <c r="C461" s="46" t="s">
        <v>2101</v>
      </c>
      <c r="D461" s="42" t="s">
        <v>2102</v>
      </c>
      <c r="E461" s="43">
        <v>30.79251</v>
      </c>
      <c r="F461" s="43">
        <v>-13.1208</v>
      </c>
      <c r="G461" s="42" t="s">
        <v>652</v>
      </c>
      <c r="H461" s="37">
        <v>2.5</v>
      </c>
      <c r="I461" s="42" t="s">
        <v>652</v>
      </c>
      <c r="J461" s="42" t="s">
        <v>2081</v>
      </c>
      <c r="K461" s="42" t="s">
        <v>317</v>
      </c>
      <c r="L461" s="42" t="s">
        <v>317</v>
      </c>
      <c r="M461" s="42" t="s">
        <v>317</v>
      </c>
      <c r="N461" s="42" t="s">
        <v>318</v>
      </c>
      <c r="O461" s="42" t="s">
        <v>554</v>
      </c>
      <c r="P461" s="42" t="s">
        <v>365</v>
      </c>
      <c r="Q461" s="42" t="s">
        <v>381</v>
      </c>
      <c r="R461" s="42" t="s">
        <v>381</v>
      </c>
      <c r="S461" s="42" t="s">
        <v>321</v>
      </c>
      <c r="T461" s="42" t="s">
        <v>344</v>
      </c>
      <c r="U461" s="42" t="s">
        <v>323</v>
      </c>
      <c r="V461" s="52">
        <v>42</v>
      </c>
      <c r="W461" s="42" t="s">
        <v>325</v>
      </c>
      <c r="X461" s="42" t="s">
        <v>1948</v>
      </c>
      <c r="Y461" s="42" t="s">
        <v>2</v>
      </c>
      <c r="Z461" s="42" t="s">
        <v>2</v>
      </c>
      <c r="AA461" s="42" t="s">
        <v>346</v>
      </c>
      <c r="AB461" s="42" t="s">
        <v>1779</v>
      </c>
      <c r="AC461" s="42" t="s">
        <v>348</v>
      </c>
      <c r="AD461" s="42" t="s">
        <v>1780</v>
      </c>
      <c r="AE461" s="42" t="s">
        <v>561</v>
      </c>
      <c r="AF461" s="42" t="s">
        <v>561</v>
      </c>
      <c r="AG461" s="42">
        <v>20</v>
      </c>
      <c r="AH461" s="42" t="s">
        <v>350</v>
      </c>
      <c r="AI461" s="42">
        <v>0</v>
      </c>
      <c r="AJ461" s="42" t="s">
        <v>370</v>
      </c>
      <c r="AK461" s="42">
        <v>0</v>
      </c>
      <c r="AL461" s="42">
        <v>1000</v>
      </c>
      <c r="AM461" s="42" t="s">
        <v>371</v>
      </c>
      <c r="AN461" s="42" t="s">
        <v>372</v>
      </c>
      <c r="AO461" s="42">
        <v>250</v>
      </c>
      <c r="AP461" s="42" t="s">
        <v>384</v>
      </c>
      <c r="AQ461" s="42">
        <v>1200</v>
      </c>
      <c r="AR461" s="42">
        <v>2</v>
      </c>
      <c r="AS461" s="42">
        <v>600</v>
      </c>
      <c r="AT461" s="42">
        <v>48</v>
      </c>
      <c r="AU461" s="42" t="s">
        <v>327</v>
      </c>
      <c r="AV461" s="42" t="s">
        <v>327</v>
      </c>
      <c r="AW461" s="42" t="s">
        <v>327</v>
      </c>
      <c r="AX461" s="42">
        <v>18000</v>
      </c>
      <c r="AY461" s="42" t="s">
        <v>327</v>
      </c>
      <c r="AZ461" s="51">
        <v>80</v>
      </c>
      <c r="BA461" s="42"/>
      <c r="BB461" s="42">
        <v>1</v>
      </c>
      <c r="BC461" s="42" t="s">
        <v>346</v>
      </c>
      <c r="BD461" s="49" t="s">
        <v>2100</v>
      </c>
      <c r="BE461" s="49">
        <v>0</v>
      </c>
      <c r="BF461" s="42" t="s">
        <v>340</v>
      </c>
      <c r="BG461" s="42"/>
      <c r="BH461" s="42" t="s">
        <v>1719</v>
      </c>
      <c r="BI461" s="42" t="s">
        <v>357</v>
      </c>
      <c r="BJ461" s="42" t="s">
        <v>358</v>
      </c>
      <c r="BK461" s="57">
        <v>44778</v>
      </c>
      <c r="BL461" s="42" t="s">
        <v>317</v>
      </c>
      <c r="BM461" s="42" t="s">
        <v>317</v>
      </c>
      <c r="BN461" s="42" t="s">
        <v>1784</v>
      </c>
      <c r="BO461" s="42">
        <v>0</v>
      </c>
      <c r="BP461" s="42" t="s">
        <v>359</v>
      </c>
      <c r="BQ461" s="42" t="s">
        <v>359</v>
      </c>
      <c r="BR461" s="42" t="s">
        <v>359</v>
      </c>
      <c r="BS461" s="42"/>
      <c r="BT461" s="42" t="s">
        <v>360</v>
      </c>
      <c r="BU461" s="42" t="s">
        <v>317</v>
      </c>
      <c r="BV461" s="42" t="s">
        <v>317</v>
      </c>
      <c r="BW461" s="42"/>
      <c r="BX461" s="42"/>
      <c r="BY461" s="42" t="s">
        <v>353</v>
      </c>
      <c r="BZ461" s="42" t="s">
        <v>353</v>
      </c>
      <c r="CA461" s="42"/>
      <c r="CB461" s="42" t="s">
        <v>353</v>
      </c>
      <c r="CC461" s="42"/>
      <c r="CD461" s="42"/>
      <c r="CE461" s="42"/>
      <c r="CF461" s="42"/>
      <c r="CG461" s="26" t="s">
        <v>2101</v>
      </c>
    </row>
    <row r="462" hidden="1" spans="1:85">
      <c r="A462" s="39">
        <v>790</v>
      </c>
      <c r="B462" s="42" t="s">
        <v>2103</v>
      </c>
      <c r="C462" s="46" t="s">
        <v>2104</v>
      </c>
      <c r="D462" s="42" t="s">
        <v>2105</v>
      </c>
      <c r="E462" s="43">
        <v>31.08522</v>
      </c>
      <c r="F462" s="43">
        <v>-13.21372</v>
      </c>
      <c r="G462" s="42" t="s">
        <v>652</v>
      </c>
      <c r="H462" s="37">
        <v>2.5</v>
      </c>
      <c r="I462" s="42" t="s">
        <v>652</v>
      </c>
      <c r="J462" s="42" t="s">
        <v>2081</v>
      </c>
      <c r="K462" s="42" t="s">
        <v>317</v>
      </c>
      <c r="L462" s="42" t="s">
        <v>317</v>
      </c>
      <c r="M462" s="42" t="s">
        <v>317</v>
      </c>
      <c r="N462" s="42" t="s">
        <v>318</v>
      </c>
      <c r="O462" s="42" t="s">
        <v>554</v>
      </c>
      <c r="P462" s="42" t="s">
        <v>365</v>
      </c>
      <c r="Q462" s="42" t="s">
        <v>381</v>
      </c>
      <c r="R462" s="42" t="s">
        <v>320</v>
      </c>
      <c r="S462" s="42" t="s">
        <v>321</v>
      </c>
      <c r="T462" s="42" t="s">
        <v>782</v>
      </c>
      <c r="U462" s="42" t="s">
        <v>323</v>
      </c>
      <c r="V462" s="52">
        <v>48</v>
      </c>
      <c r="W462" s="42" t="s">
        <v>325</v>
      </c>
      <c r="X462" s="42" t="s">
        <v>1948</v>
      </c>
      <c r="Y462" s="42" t="s">
        <v>2</v>
      </c>
      <c r="Z462" s="42" t="s">
        <v>2</v>
      </c>
      <c r="AA462" s="42" t="s">
        <v>346</v>
      </c>
      <c r="AB462" s="42" t="s">
        <v>1779</v>
      </c>
      <c r="AC462" s="42" t="s">
        <v>348</v>
      </c>
      <c r="AD462" s="42" t="s">
        <v>1780</v>
      </c>
      <c r="AE462" s="42" t="s">
        <v>382</v>
      </c>
      <c r="AF462" s="42" t="s">
        <v>382</v>
      </c>
      <c r="AG462" s="42">
        <v>20</v>
      </c>
      <c r="AH462" s="42" t="s">
        <v>350</v>
      </c>
      <c r="AI462" s="42">
        <v>0</v>
      </c>
      <c r="AJ462" s="42" t="s">
        <v>1443</v>
      </c>
      <c r="AK462" s="42" t="s">
        <v>2106</v>
      </c>
      <c r="AL462" s="42">
        <v>200</v>
      </c>
      <c r="AM462" s="42" t="s">
        <v>332</v>
      </c>
      <c r="AN462" s="42" t="s">
        <v>1781</v>
      </c>
      <c r="AO462" s="42">
        <v>250</v>
      </c>
      <c r="AP462" s="42" t="s">
        <v>1320</v>
      </c>
      <c r="AQ462" s="42">
        <v>1500</v>
      </c>
      <c r="AR462" s="42">
        <v>2</v>
      </c>
      <c r="AS462" s="42">
        <v>1500</v>
      </c>
      <c r="AT462" s="42">
        <v>24</v>
      </c>
      <c r="AU462" s="42" t="s">
        <v>327</v>
      </c>
      <c r="AV462" s="42" t="s">
        <v>327</v>
      </c>
      <c r="AW462" s="42" t="s">
        <v>327</v>
      </c>
      <c r="AX462" s="42">
        <v>0</v>
      </c>
      <c r="AY462" s="42" t="s">
        <v>327</v>
      </c>
      <c r="AZ462" s="51">
        <v>50</v>
      </c>
      <c r="BA462" s="42"/>
      <c r="BB462" s="42">
        <v>1</v>
      </c>
      <c r="BC462" s="42" t="s">
        <v>346</v>
      </c>
      <c r="BD462" s="49" t="s">
        <v>2103</v>
      </c>
      <c r="BE462" s="49">
        <v>0</v>
      </c>
      <c r="BF462" s="42" t="s">
        <v>340</v>
      </c>
      <c r="BG462" s="42"/>
      <c r="BH462" s="42" t="s">
        <v>1719</v>
      </c>
      <c r="BI462" s="42" t="s">
        <v>357</v>
      </c>
      <c r="BJ462" s="42" t="s">
        <v>358</v>
      </c>
      <c r="BK462" s="57">
        <v>44778</v>
      </c>
      <c r="BL462" s="42" t="s">
        <v>317</v>
      </c>
      <c r="BM462" s="42" t="s">
        <v>317</v>
      </c>
      <c r="BN462" s="42" t="s">
        <v>1784</v>
      </c>
      <c r="BO462" s="42">
        <v>0</v>
      </c>
      <c r="BP462" s="42" t="s">
        <v>359</v>
      </c>
      <c r="BQ462" s="42" t="s">
        <v>359</v>
      </c>
      <c r="BR462" s="42" t="s">
        <v>359</v>
      </c>
      <c r="BS462" s="42"/>
      <c r="BT462" s="42" t="s">
        <v>360</v>
      </c>
      <c r="BU462" s="42" t="s">
        <v>317</v>
      </c>
      <c r="BV462" s="42" t="s">
        <v>317</v>
      </c>
      <c r="BW462" s="42"/>
      <c r="BX462" s="42"/>
      <c r="BY462" s="42" t="s">
        <v>353</v>
      </c>
      <c r="BZ462" s="42" t="s">
        <v>353</v>
      </c>
      <c r="CA462" s="42"/>
      <c r="CB462" s="42" t="s">
        <v>353</v>
      </c>
      <c r="CC462" s="42"/>
      <c r="CD462" s="42"/>
      <c r="CE462" s="42"/>
      <c r="CF462" s="42"/>
      <c r="CG462" s="26" t="s">
        <v>2104</v>
      </c>
    </row>
    <row r="463" hidden="1" spans="1:85">
      <c r="A463" s="39">
        <v>1732</v>
      </c>
      <c r="B463" s="42" t="s">
        <v>2107</v>
      </c>
      <c r="C463" s="46" t="s">
        <v>2108</v>
      </c>
      <c r="D463" s="42" t="s">
        <v>2109</v>
      </c>
      <c r="E463" s="43">
        <v>25.5077222222222</v>
      </c>
      <c r="F463" s="43">
        <v>-14.8975</v>
      </c>
      <c r="G463" s="42" t="s">
        <v>2110</v>
      </c>
      <c r="H463" s="37">
        <v>1.8</v>
      </c>
      <c r="I463" s="42" t="s">
        <v>2111</v>
      </c>
      <c r="J463" s="42" t="s">
        <v>2112</v>
      </c>
      <c r="K463" s="42" t="s">
        <v>317</v>
      </c>
      <c r="L463" s="42" t="s">
        <v>317</v>
      </c>
      <c r="M463" s="42" t="s">
        <v>317</v>
      </c>
      <c r="N463" s="42" t="s">
        <v>318</v>
      </c>
      <c r="O463" s="42" t="s">
        <v>364</v>
      </c>
      <c r="P463" s="42" t="s">
        <v>365</v>
      </c>
      <c r="Q463" s="42" t="s">
        <v>320</v>
      </c>
      <c r="R463" s="42" t="s">
        <v>320</v>
      </c>
      <c r="S463" s="42" t="s">
        <v>321</v>
      </c>
      <c r="T463" s="42" t="s">
        <v>344</v>
      </c>
      <c r="U463" s="42" t="s">
        <v>323</v>
      </c>
      <c r="V463" s="52">
        <v>60</v>
      </c>
      <c r="W463" s="42" t="s">
        <v>366</v>
      </c>
      <c r="X463" s="42" t="s">
        <v>2113</v>
      </c>
      <c r="Y463" s="42" t="s">
        <v>2</v>
      </c>
      <c r="Z463" s="42" t="s">
        <v>2</v>
      </c>
      <c r="AA463" s="42" t="s">
        <v>346</v>
      </c>
      <c r="AB463" s="42" t="s">
        <v>2114</v>
      </c>
      <c r="AC463" s="42" t="s">
        <v>225</v>
      </c>
      <c r="AD463" s="42" t="s">
        <v>225</v>
      </c>
      <c r="AE463" s="42" t="s">
        <v>561</v>
      </c>
      <c r="AF463" s="42" t="s">
        <v>561</v>
      </c>
      <c r="AG463" s="42">
        <v>15</v>
      </c>
      <c r="AH463" s="42" t="s">
        <v>350</v>
      </c>
      <c r="AI463" s="42" t="s">
        <v>2115</v>
      </c>
      <c r="AJ463" s="42" t="s">
        <v>351</v>
      </c>
      <c r="AK463" s="42" t="s">
        <v>1895</v>
      </c>
      <c r="AL463" s="42">
        <v>1000</v>
      </c>
      <c r="AM463" s="42" t="s">
        <v>371</v>
      </c>
      <c r="AN463" s="42" t="s">
        <v>372</v>
      </c>
      <c r="AO463" s="42">
        <v>250</v>
      </c>
      <c r="AP463" s="42" t="s">
        <v>439</v>
      </c>
      <c r="AQ463" s="42">
        <v>600</v>
      </c>
      <c r="AR463" s="42">
        <v>2</v>
      </c>
      <c r="AS463" s="42">
        <v>600</v>
      </c>
      <c r="AT463" s="42">
        <v>24</v>
      </c>
      <c r="AU463" s="42" t="s">
        <v>385</v>
      </c>
      <c r="AV463" s="42" t="s">
        <v>385</v>
      </c>
      <c r="AW463" s="42">
        <v>18000</v>
      </c>
      <c r="AX463" s="42">
        <v>18000</v>
      </c>
      <c r="AY463" s="42">
        <v>2</v>
      </c>
      <c r="AZ463" s="51">
        <v>94</v>
      </c>
      <c r="BA463" s="42"/>
      <c r="BB463" s="42">
        <v>2</v>
      </c>
      <c r="BC463" s="42" t="s">
        <v>375</v>
      </c>
      <c r="BD463" s="49" t="s">
        <v>2107</v>
      </c>
      <c r="BE463" s="49" t="s">
        <v>2116</v>
      </c>
      <c r="BF463" s="42" t="s">
        <v>340</v>
      </c>
      <c r="BG463" s="42"/>
      <c r="BH463" s="42"/>
      <c r="BI463" s="42" t="s">
        <v>357</v>
      </c>
      <c r="BJ463" s="42" t="s">
        <v>358</v>
      </c>
      <c r="BK463" s="57">
        <v>44778</v>
      </c>
      <c r="BL463" s="42" t="s">
        <v>317</v>
      </c>
      <c r="BM463" s="42" t="s">
        <v>317</v>
      </c>
      <c r="BN463" s="42"/>
      <c r="BO463" s="42"/>
      <c r="BP463" s="42" t="s">
        <v>359</v>
      </c>
      <c r="BQ463" s="42" t="s">
        <v>359</v>
      </c>
      <c r="BR463" s="42" t="s">
        <v>359</v>
      </c>
      <c r="BS463" s="42"/>
      <c r="BT463" s="42" t="s">
        <v>360</v>
      </c>
      <c r="BU463" s="42" t="s">
        <v>317</v>
      </c>
      <c r="BV463" s="42" t="s">
        <v>317</v>
      </c>
      <c r="BW463" s="42"/>
      <c r="BX463" s="42"/>
      <c r="BY463" s="42" t="s">
        <v>353</v>
      </c>
      <c r="BZ463" s="42" t="s">
        <v>353</v>
      </c>
      <c r="CA463" s="42"/>
      <c r="CB463" s="42" t="s">
        <v>353</v>
      </c>
      <c r="CC463" s="42"/>
      <c r="CD463" s="42"/>
      <c r="CE463" s="42"/>
      <c r="CF463" s="42"/>
      <c r="CG463" s="26" t="s">
        <v>2108</v>
      </c>
    </row>
    <row r="464" hidden="1" spans="1:85">
      <c r="A464" s="39">
        <v>388</v>
      </c>
      <c r="B464" s="42" t="s">
        <v>2117</v>
      </c>
      <c r="C464" s="46" t="s">
        <v>2118</v>
      </c>
      <c r="D464" s="42" t="s">
        <v>2119</v>
      </c>
      <c r="E464" s="43">
        <v>29.45895</v>
      </c>
      <c r="F464" s="43">
        <v>-13.655331</v>
      </c>
      <c r="G464" s="42" t="s">
        <v>652</v>
      </c>
      <c r="H464" s="37">
        <v>1.8</v>
      </c>
      <c r="I464" s="42" t="s">
        <v>652</v>
      </c>
      <c r="J464" s="42" t="s">
        <v>1959</v>
      </c>
      <c r="K464" s="42" t="s">
        <v>317</v>
      </c>
      <c r="L464" s="42" t="s">
        <v>317</v>
      </c>
      <c r="M464" s="42" t="s">
        <v>317</v>
      </c>
      <c r="N464" s="42" t="s">
        <v>318</v>
      </c>
      <c r="O464" s="42" t="s">
        <v>364</v>
      </c>
      <c r="P464" s="42" t="s">
        <v>365</v>
      </c>
      <c r="Q464" s="42" t="s">
        <v>320</v>
      </c>
      <c r="R464" s="42" t="s">
        <v>320</v>
      </c>
      <c r="S464" s="42" t="s">
        <v>321</v>
      </c>
      <c r="T464" s="42" t="s">
        <v>344</v>
      </c>
      <c r="U464" s="42" t="s">
        <v>323</v>
      </c>
      <c r="V464" s="52">
        <v>54</v>
      </c>
      <c r="W464" s="42" t="s">
        <v>325</v>
      </c>
      <c r="X464" s="42" t="s">
        <v>1948</v>
      </c>
      <c r="Y464" s="42" t="s">
        <v>2</v>
      </c>
      <c r="Z464" s="42" t="s">
        <v>2</v>
      </c>
      <c r="AA464" s="42" t="s">
        <v>346</v>
      </c>
      <c r="AB464" s="42" t="s">
        <v>1779</v>
      </c>
      <c r="AC464" s="42" t="s">
        <v>348</v>
      </c>
      <c r="AD464" s="42" t="s">
        <v>1780</v>
      </c>
      <c r="AE464" s="42" t="s">
        <v>561</v>
      </c>
      <c r="AF464" s="42" t="s">
        <v>561</v>
      </c>
      <c r="AG464" s="42">
        <v>15</v>
      </c>
      <c r="AH464" s="42" t="s">
        <v>350</v>
      </c>
      <c r="AI464" s="42">
        <v>0</v>
      </c>
      <c r="AJ464" s="42" t="s">
        <v>370</v>
      </c>
      <c r="AK464" s="42">
        <v>0</v>
      </c>
      <c r="AL464" s="42">
        <v>1000</v>
      </c>
      <c r="AM464" s="42" t="s">
        <v>371</v>
      </c>
      <c r="AN464" s="42" t="s">
        <v>372</v>
      </c>
      <c r="AO464" s="42">
        <v>250</v>
      </c>
      <c r="AP464" s="42" t="s">
        <v>384</v>
      </c>
      <c r="AQ464" s="42">
        <v>600</v>
      </c>
      <c r="AR464" s="42">
        <v>2</v>
      </c>
      <c r="AS464" s="42">
        <v>600</v>
      </c>
      <c r="AT464" s="42">
        <v>24</v>
      </c>
      <c r="AU464" s="42" t="s">
        <v>327</v>
      </c>
      <c r="AV464" s="42" t="s">
        <v>327</v>
      </c>
      <c r="AW464" s="42" t="s">
        <v>327</v>
      </c>
      <c r="AX464" s="42">
        <v>0</v>
      </c>
      <c r="AY464" s="42" t="s">
        <v>327</v>
      </c>
      <c r="AZ464" s="51">
        <v>34</v>
      </c>
      <c r="BA464" s="42"/>
      <c r="BB464" s="42">
        <v>1</v>
      </c>
      <c r="BC464" s="42" t="s">
        <v>346</v>
      </c>
      <c r="BD464" s="49" t="s">
        <v>2117</v>
      </c>
      <c r="BE464" s="49">
        <v>0</v>
      </c>
      <c r="BF464" s="42" t="s">
        <v>340</v>
      </c>
      <c r="BG464" s="42"/>
      <c r="BH464" s="42" t="s">
        <v>1719</v>
      </c>
      <c r="BI464" s="42" t="s">
        <v>357</v>
      </c>
      <c r="BJ464" s="42" t="s">
        <v>358</v>
      </c>
      <c r="BK464" s="57">
        <v>44778</v>
      </c>
      <c r="BL464" s="42" t="s">
        <v>317</v>
      </c>
      <c r="BM464" s="42" t="s">
        <v>317</v>
      </c>
      <c r="BN464" s="42" t="s">
        <v>1784</v>
      </c>
      <c r="BO464" s="42">
        <v>0</v>
      </c>
      <c r="BP464" s="42" t="s">
        <v>359</v>
      </c>
      <c r="BQ464" s="42" t="s">
        <v>359</v>
      </c>
      <c r="BR464" s="42" t="s">
        <v>359</v>
      </c>
      <c r="BS464" s="42"/>
      <c r="BT464" s="42" t="s">
        <v>360</v>
      </c>
      <c r="BU464" s="42" t="s">
        <v>317</v>
      </c>
      <c r="BV464" s="42" t="s">
        <v>317</v>
      </c>
      <c r="BW464" s="42"/>
      <c r="BX464" s="42"/>
      <c r="BY464" s="42" t="s">
        <v>353</v>
      </c>
      <c r="BZ464" s="42" t="s">
        <v>353</v>
      </c>
      <c r="CA464" s="42"/>
      <c r="CB464" s="42" t="s">
        <v>353</v>
      </c>
      <c r="CC464" s="42"/>
      <c r="CD464" s="42"/>
      <c r="CE464" s="42"/>
      <c r="CF464" s="42"/>
      <c r="CG464" s="26" t="s">
        <v>2118</v>
      </c>
    </row>
    <row r="465" hidden="1" spans="1:85">
      <c r="A465" s="34">
        <v>157</v>
      </c>
      <c r="B465" s="42" t="s">
        <v>2120</v>
      </c>
      <c r="C465" s="46" t="s">
        <v>2121</v>
      </c>
      <c r="D465" s="42" t="s">
        <v>2122</v>
      </c>
      <c r="E465" s="43">
        <v>28.91024</v>
      </c>
      <c r="F465" s="43">
        <v>-13.78688</v>
      </c>
      <c r="G465" s="42" t="s">
        <v>652</v>
      </c>
      <c r="H465" s="37">
        <v>1.5</v>
      </c>
      <c r="I465" s="42" t="s">
        <v>652</v>
      </c>
      <c r="J465" s="42" t="s">
        <v>2123</v>
      </c>
      <c r="K465" s="42" t="s">
        <v>317</v>
      </c>
      <c r="L465" s="42" t="s">
        <v>317</v>
      </c>
      <c r="M465" s="42" t="s">
        <v>317</v>
      </c>
      <c r="N465" s="42" t="s">
        <v>318</v>
      </c>
      <c r="O465" s="42" t="s">
        <v>364</v>
      </c>
      <c r="P465" s="42" t="s">
        <v>365</v>
      </c>
      <c r="Q465" s="42" t="s">
        <v>320</v>
      </c>
      <c r="R465" s="42" t="s">
        <v>320</v>
      </c>
      <c r="S465" s="42" t="s">
        <v>321</v>
      </c>
      <c r="T465" s="42" t="s">
        <v>344</v>
      </c>
      <c r="U465" s="42" t="s">
        <v>323</v>
      </c>
      <c r="V465" s="52">
        <v>54</v>
      </c>
      <c r="W465" s="42" t="s">
        <v>325</v>
      </c>
      <c r="X465" s="42" t="s">
        <v>1948</v>
      </c>
      <c r="Y465" s="42" t="s">
        <v>2</v>
      </c>
      <c r="Z465" s="42" t="s">
        <v>2</v>
      </c>
      <c r="AA465" s="42" t="s">
        <v>346</v>
      </c>
      <c r="AB465" s="42" t="s">
        <v>1779</v>
      </c>
      <c r="AC465" s="42" t="s">
        <v>348</v>
      </c>
      <c r="AD465" s="42" t="s">
        <v>1780</v>
      </c>
      <c r="AE465" s="42" t="s">
        <v>2124</v>
      </c>
      <c r="AF465" s="42" t="s">
        <v>2124</v>
      </c>
      <c r="AG465" s="42">
        <v>11</v>
      </c>
      <c r="AH465" s="42" t="s">
        <v>368</v>
      </c>
      <c r="AI465" s="42" t="s">
        <v>2125</v>
      </c>
      <c r="AJ465" s="42" t="s">
        <v>370</v>
      </c>
      <c r="AK465" s="42">
        <v>0</v>
      </c>
      <c r="AL465" s="42">
        <v>600</v>
      </c>
      <c r="AM465" s="42" t="s">
        <v>371</v>
      </c>
      <c r="AN465" s="42" t="s">
        <v>372</v>
      </c>
      <c r="AO465" s="42">
        <v>250</v>
      </c>
      <c r="AP465" s="42" t="s">
        <v>384</v>
      </c>
      <c r="AQ465" s="42">
        <v>600</v>
      </c>
      <c r="AR465" s="42">
        <v>2</v>
      </c>
      <c r="AS465" s="42">
        <v>600</v>
      </c>
      <c r="AT465" s="42">
        <v>24</v>
      </c>
      <c r="AU465" s="42" t="s">
        <v>327</v>
      </c>
      <c r="AV465" s="42" t="s">
        <v>327</v>
      </c>
      <c r="AW465" s="42" t="s">
        <v>327</v>
      </c>
      <c r="AX465" s="42">
        <v>0</v>
      </c>
      <c r="AY465" s="42" t="s">
        <v>327</v>
      </c>
      <c r="AZ465" s="51">
        <v>31</v>
      </c>
      <c r="BA465" s="42"/>
      <c r="BB465" s="42">
        <v>1</v>
      </c>
      <c r="BC465" s="42" t="s">
        <v>346</v>
      </c>
      <c r="BD465" s="49" t="s">
        <v>2120</v>
      </c>
      <c r="BE465" s="49">
        <v>0</v>
      </c>
      <c r="BF465" s="42" t="s">
        <v>340</v>
      </c>
      <c r="BG465" s="42"/>
      <c r="BH465" s="42" t="s">
        <v>1719</v>
      </c>
      <c r="BI465" s="42" t="s">
        <v>357</v>
      </c>
      <c r="BJ465" s="42" t="s">
        <v>358</v>
      </c>
      <c r="BK465" s="57">
        <v>44778</v>
      </c>
      <c r="BL465" s="42" t="s">
        <v>317</v>
      </c>
      <c r="BM465" s="42" t="s">
        <v>317</v>
      </c>
      <c r="BN465" s="42" t="s">
        <v>1784</v>
      </c>
      <c r="BO465" s="42">
        <v>0</v>
      </c>
      <c r="BP465" s="42" t="s">
        <v>359</v>
      </c>
      <c r="BQ465" s="42" t="s">
        <v>359</v>
      </c>
      <c r="BR465" s="42" t="s">
        <v>359</v>
      </c>
      <c r="BS465" s="42"/>
      <c r="BT465" s="42" t="s">
        <v>360</v>
      </c>
      <c r="BU465" s="42" t="s">
        <v>317</v>
      </c>
      <c r="BV465" s="42" t="s">
        <v>317</v>
      </c>
      <c r="BW465" s="42"/>
      <c r="BX465" s="42"/>
      <c r="BY465" s="42" t="s">
        <v>353</v>
      </c>
      <c r="BZ465" s="42" t="s">
        <v>353</v>
      </c>
      <c r="CA465" s="42"/>
      <c r="CB465" s="42" t="s">
        <v>353</v>
      </c>
      <c r="CC465" s="42"/>
      <c r="CD465" s="42"/>
      <c r="CE465" s="42"/>
      <c r="CF465" s="42"/>
      <c r="CG465" s="26" t="s">
        <v>2121</v>
      </c>
    </row>
    <row r="466" hidden="1" spans="1:85">
      <c r="A466" s="39">
        <v>672</v>
      </c>
      <c r="B466" s="42" t="s">
        <v>2126</v>
      </c>
      <c r="C466" s="46" t="s">
        <v>2127</v>
      </c>
      <c r="D466" s="42" t="s">
        <v>2128</v>
      </c>
      <c r="E466" s="43">
        <v>27.10023</v>
      </c>
      <c r="F466" s="43">
        <v>-14.94533</v>
      </c>
      <c r="G466" s="42" t="s">
        <v>316</v>
      </c>
      <c r="H466" s="37">
        <v>1.5</v>
      </c>
      <c r="I466" s="42" t="s">
        <v>652</v>
      </c>
      <c r="J466" s="42" t="s">
        <v>2024</v>
      </c>
      <c r="K466" s="42" t="s">
        <v>317</v>
      </c>
      <c r="L466" s="42" t="s">
        <v>317</v>
      </c>
      <c r="M466" s="42" t="s">
        <v>317</v>
      </c>
      <c r="N466" s="42" t="s">
        <v>318</v>
      </c>
      <c r="O466" s="42" t="s">
        <v>554</v>
      </c>
      <c r="P466" s="42" t="s">
        <v>365</v>
      </c>
      <c r="Q466" s="42" t="s">
        <v>320</v>
      </c>
      <c r="R466" s="42" t="s">
        <v>320</v>
      </c>
      <c r="S466" s="42" t="s">
        <v>321</v>
      </c>
      <c r="T466" s="42" t="s">
        <v>344</v>
      </c>
      <c r="U466" s="42" t="s">
        <v>323</v>
      </c>
      <c r="V466" s="52">
        <v>54</v>
      </c>
      <c r="W466" s="42" t="s">
        <v>325</v>
      </c>
      <c r="X466" s="42" t="s">
        <v>2025</v>
      </c>
      <c r="Y466" s="42" t="s">
        <v>2</v>
      </c>
      <c r="Z466" s="42" t="s">
        <v>2</v>
      </c>
      <c r="AA466" s="42" t="s">
        <v>346</v>
      </c>
      <c r="AB466" s="43" t="s">
        <v>329</v>
      </c>
      <c r="AC466" s="42" t="s">
        <v>225</v>
      </c>
      <c r="AD466" s="42" t="s">
        <v>225</v>
      </c>
      <c r="AE466" s="42" t="s">
        <v>414</v>
      </c>
      <c r="AF466" s="42" t="s">
        <v>414</v>
      </c>
      <c r="AG466" s="42">
        <v>10</v>
      </c>
      <c r="AH466" s="42" t="s">
        <v>368</v>
      </c>
      <c r="AI466" s="42" t="s">
        <v>2129</v>
      </c>
      <c r="AJ466" s="42" t="s">
        <v>416</v>
      </c>
      <c r="AK466" s="42" t="s">
        <v>2130</v>
      </c>
      <c r="AL466" s="42">
        <v>600</v>
      </c>
      <c r="AM466" s="42" t="s">
        <v>1909</v>
      </c>
      <c r="AN466" s="42" t="s">
        <v>1882</v>
      </c>
      <c r="AO466" s="42">
        <v>250</v>
      </c>
      <c r="AP466" s="42" t="s">
        <v>524</v>
      </c>
      <c r="AQ466" s="42">
        <v>400</v>
      </c>
      <c r="AR466" s="42">
        <v>2</v>
      </c>
      <c r="AS466" s="42">
        <v>400</v>
      </c>
      <c r="AT466" s="42">
        <v>24</v>
      </c>
      <c r="AU466" s="42" t="s">
        <v>327</v>
      </c>
      <c r="AV466" s="42" t="s">
        <v>327</v>
      </c>
      <c r="AW466" s="42" t="s">
        <v>327</v>
      </c>
      <c r="AX466" s="42" t="s">
        <v>327</v>
      </c>
      <c r="AY466" s="42" t="s">
        <v>327</v>
      </c>
      <c r="AZ466" s="51">
        <v>40</v>
      </c>
      <c r="BA466" s="42"/>
      <c r="BB466" s="42">
        <v>1</v>
      </c>
      <c r="BC466" s="42" t="s">
        <v>346</v>
      </c>
      <c r="BD466" s="49" t="s">
        <v>2126</v>
      </c>
      <c r="BE466" s="49">
        <v>0</v>
      </c>
      <c r="BF466" s="42" t="s">
        <v>1976</v>
      </c>
      <c r="BG466" s="42"/>
      <c r="BH466" s="42" t="s">
        <v>1884</v>
      </c>
      <c r="BI466" s="42" t="s">
        <v>357</v>
      </c>
      <c r="BJ466" s="42" t="s">
        <v>358</v>
      </c>
      <c r="BK466" s="57">
        <v>44778</v>
      </c>
      <c r="BL466" s="42" t="s">
        <v>317</v>
      </c>
      <c r="BM466" s="42" t="s">
        <v>317</v>
      </c>
      <c r="BN466" s="42"/>
      <c r="BO466" s="42"/>
      <c r="BP466" s="42" t="s">
        <v>359</v>
      </c>
      <c r="BQ466" s="42" t="s">
        <v>359</v>
      </c>
      <c r="BR466" s="42" t="s">
        <v>359</v>
      </c>
      <c r="BS466" s="42"/>
      <c r="BT466" s="42" t="s">
        <v>360</v>
      </c>
      <c r="BU466" s="42" t="s">
        <v>317</v>
      </c>
      <c r="BV466" s="42" t="s">
        <v>317</v>
      </c>
      <c r="BW466" s="42"/>
      <c r="BX466" s="42"/>
      <c r="BY466" s="42" t="s">
        <v>353</v>
      </c>
      <c r="BZ466" s="42" t="s">
        <v>353</v>
      </c>
      <c r="CA466" s="42"/>
      <c r="CB466" s="42" t="s">
        <v>353</v>
      </c>
      <c r="CC466" s="42"/>
      <c r="CD466" s="42"/>
      <c r="CE466" s="42"/>
      <c r="CF466" s="42"/>
      <c r="CG466" s="26" t="s">
        <v>2127</v>
      </c>
    </row>
    <row r="467" hidden="1" spans="1:85">
      <c r="A467" s="34">
        <v>63</v>
      </c>
      <c r="B467" s="42" t="s">
        <v>2131</v>
      </c>
      <c r="C467" s="46" t="s">
        <v>2132</v>
      </c>
      <c r="D467" s="42" t="s">
        <v>2133</v>
      </c>
      <c r="E467" s="43">
        <v>29.31836</v>
      </c>
      <c r="F467" s="43">
        <v>-13.814</v>
      </c>
      <c r="G467" s="42" t="s">
        <v>652</v>
      </c>
      <c r="H467" s="37">
        <v>1.5</v>
      </c>
      <c r="I467" s="42" t="s">
        <v>652</v>
      </c>
      <c r="J467" s="42" t="s">
        <v>1959</v>
      </c>
      <c r="K467" s="42" t="s">
        <v>317</v>
      </c>
      <c r="L467" s="42" t="s">
        <v>317</v>
      </c>
      <c r="M467" s="42" t="s">
        <v>317</v>
      </c>
      <c r="N467" s="42" t="s">
        <v>318</v>
      </c>
      <c r="O467" s="42" t="s">
        <v>364</v>
      </c>
      <c r="P467" s="42" t="s">
        <v>365</v>
      </c>
      <c r="Q467" s="42" t="s">
        <v>320</v>
      </c>
      <c r="R467" s="42" t="s">
        <v>320</v>
      </c>
      <c r="S467" s="42" t="s">
        <v>321</v>
      </c>
      <c r="T467" s="42" t="s">
        <v>344</v>
      </c>
      <c r="U467" s="42" t="s">
        <v>323</v>
      </c>
      <c r="V467" s="52">
        <v>54</v>
      </c>
      <c r="W467" s="42" t="s">
        <v>325</v>
      </c>
      <c r="X467" s="42" t="s">
        <v>1948</v>
      </c>
      <c r="Y467" s="42" t="s">
        <v>2</v>
      </c>
      <c r="Z467" s="42" t="s">
        <v>2</v>
      </c>
      <c r="AA467" s="42" t="s">
        <v>346</v>
      </c>
      <c r="AB467" s="42" t="s">
        <v>1779</v>
      </c>
      <c r="AC467" s="42" t="s">
        <v>348</v>
      </c>
      <c r="AD467" s="42" t="s">
        <v>1780</v>
      </c>
      <c r="AE467" s="42" t="s">
        <v>2124</v>
      </c>
      <c r="AF467" s="42" t="s">
        <v>2124</v>
      </c>
      <c r="AG467" s="42">
        <v>11</v>
      </c>
      <c r="AH467" s="42" t="s">
        <v>368</v>
      </c>
      <c r="AI467" s="42" t="s">
        <v>2125</v>
      </c>
      <c r="AJ467" s="42" t="s">
        <v>370</v>
      </c>
      <c r="AK467" s="42">
        <v>0</v>
      </c>
      <c r="AL467" s="42">
        <v>600</v>
      </c>
      <c r="AM467" s="42" t="s">
        <v>371</v>
      </c>
      <c r="AN467" s="42" t="s">
        <v>372</v>
      </c>
      <c r="AO467" s="42">
        <v>250</v>
      </c>
      <c r="AP467" s="42" t="s">
        <v>439</v>
      </c>
      <c r="AQ467" s="42">
        <v>600</v>
      </c>
      <c r="AR467" s="42">
        <v>12</v>
      </c>
      <c r="AS467" s="42">
        <v>600</v>
      </c>
      <c r="AT467" s="42">
        <v>24</v>
      </c>
      <c r="AU467" s="42" t="s">
        <v>327</v>
      </c>
      <c r="AV467" s="42" t="s">
        <v>327</v>
      </c>
      <c r="AW467" s="42" t="s">
        <v>327</v>
      </c>
      <c r="AX467" s="42">
        <v>0</v>
      </c>
      <c r="AY467" s="42" t="s">
        <v>327</v>
      </c>
      <c r="AZ467" s="51">
        <v>34</v>
      </c>
      <c r="BA467" s="42"/>
      <c r="BB467" s="42">
        <v>1</v>
      </c>
      <c r="BC467" s="42" t="s">
        <v>346</v>
      </c>
      <c r="BD467" s="49" t="s">
        <v>2131</v>
      </c>
      <c r="BE467" s="49">
        <v>0</v>
      </c>
      <c r="BF467" s="42" t="s">
        <v>340</v>
      </c>
      <c r="BG467" s="42"/>
      <c r="BH467" s="42" t="s">
        <v>1825</v>
      </c>
      <c r="BI467" s="42" t="s">
        <v>357</v>
      </c>
      <c r="BJ467" s="42" t="s">
        <v>358</v>
      </c>
      <c r="BK467" s="57">
        <v>44778</v>
      </c>
      <c r="BL467" s="42" t="s">
        <v>317</v>
      </c>
      <c r="BM467" s="42" t="s">
        <v>317</v>
      </c>
      <c r="BN467" s="42" t="s">
        <v>1784</v>
      </c>
      <c r="BO467" s="42">
        <v>0</v>
      </c>
      <c r="BP467" s="42" t="s">
        <v>359</v>
      </c>
      <c r="BQ467" s="42" t="s">
        <v>359</v>
      </c>
      <c r="BR467" s="42" t="s">
        <v>359</v>
      </c>
      <c r="BS467" s="42"/>
      <c r="BT467" s="42" t="s">
        <v>360</v>
      </c>
      <c r="BU467" s="42" t="s">
        <v>317</v>
      </c>
      <c r="BV467" s="42" t="s">
        <v>317</v>
      </c>
      <c r="BW467" s="42"/>
      <c r="BX467" s="42"/>
      <c r="BY467" s="42" t="s">
        <v>353</v>
      </c>
      <c r="BZ467" s="42" t="s">
        <v>353</v>
      </c>
      <c r="CA467" s="42"/>
      <c r="CB467" s="42" t="s">
        <v>353</v>
      </c>
      <c r="CC467" s="42"/>
      <c r="CD467" s="42"/>
      <c r="CE467" s="42"/>
      <c r="CF467" s="42"/>
      <c r="CG467" s="26" t="s">
        <v>2132</v>
      </c>
    </row>
    <row r="468" hidden="1" spans="1:85">
      <c r="A468" s="34">
        <v>153</v>
      </c>
      <c r="B468" s="42" t="s">
        <v>2134</v>
      </c>
      <c r="C468" s="46" t="s">
        <v>2135</v>
      </c>
      <c r="D468" s="42" t="s">
        <v>2136</v>
      </c>
      <c r="E468" s="43">
        <v>30.10014</v>
      </c>
      <c r="F468" s="43">
        <v>-13.58136</v>
      </c>
      <c r="G468" s="42" t="s">
        <v>652</v>
      </c>
      <c r="H468" s="37">
        <v>1.5</v>
      </c>
      <c r="I468" s="42" t="s">
        <v>652</v>
      </c>
      <c r="J468" s="42" t="s">
        <v>2081</v>
      </c>
      <c r="K468" s="42" t="s">
        <v>317</v>
      </c>
      <c r="L468" s="42" t="s">
        <v>317</v>
      </c>
      <c r="M468" s="42" t="s">
        <v>317</v>
      </c>
      <c r="N468" s="42" t="s">
        <v>318</v>
      </c>
      <c r="O468" s="42" t="s">
        <v>364</v>
      </c>
      <c r="P468" s="42" t="s">
        <v>365</v>
      </c>
      <c r="Q468" s="42" t="s">
        <v>320</v>
      </c>
      <c r="R468" s="42" t="s">
        <v>320</v>
      </c>
      <c r="S468" s="42" t="s">
        <v>321</v>
      </c>
      <c r="T468" s="42" t="s">
        <v>344</v>
      </c>
      <c r="U468" s="42" t="s">
        <v>323</v>
      </c>
      <c r="V468" s="52">
        <v>70</v>
      </c>
      <c r="W468" s="42" t="s">
        <v>325</v>
      </c>
      <c r="X468" s="42" t="s">
        <v>1948</v>
      </c>
      <c r="Y468" s="42" t="s">
        <v>2</v>
      </c>
      <c r="Z468" s="42" t="s">
        <v>2</v>
      </c>
      <c r="AA468" s="42" t="s">
        <v>346</v>
      </c>
      <c r="AB468" s="42" t="s">
        <v>1779</v>
      </c>
      <c r="AC468" s="42" t="s">
        <v>348</v>
      </c>
      <c r="AD468" s="42" t="s">
        <v>1780</v>
      </c>
      <c r="AE468" s="42" t="s">
        <v>391</v>
      </c>
      <c r="AF468" s="42" t="s">
        <v>391</v>
      </c>
      <c r="AG468" s="42">
        <v>13.5</v>
      </c>
      <c r="AH468" s="42" t="s">
        <v>350</v>
      </c>
      <c r="AI468" s="42">
        <v>0</v>
      </c>
      <c r="AJ468" s="42" t="s">
        <v>370</v>
      </c>
      <c r="AK468" s="42">
        <v>0</v>
      </c>
      <c r="AL468" s="42">
        <v>600</v>
      </c>
      <c r="AM468" s="42" t="s">
        <v>371</v>
      </c>
      <c r="AN468" s="42" t="s">
        <v>372</v>
      </c>
      <c r="AO468" s="42">
        <v>250</v>
      </c>
      <c r="AP468" s="42" t="s">
        <v>384</v>
      </c>
      <c r="AQ468" s="42">
        <v>600</v>
      </c>
      <c r="AR468" s="42">
        <v>2</v>
      </c>
      <c r="AS468" s="42">
        <v>600</v>
      </c>
      <c r="AT468" s="42">
        <v>24</v>
      </c>
      <c r="AU468" s="42" t="s">
        <v>327</v>
      </c>
      <c r="AV468" s="42" t="s">
        <v>327</v>
      </c>
      <c r="AW468" s="42" t="s">
        <v>327</v>
      </c>
      <c r="AX468" s="42">
        <v>0</v>
      </c>
      <c r="AY468" s="42" t="s">
        <v>327</v>
      </c>
      <c r="AZ468" s="51">
        <v>34</v>
      </c>
      <c r="BA468" s="42"/>
      <c r="BB468" s="42">
        <v>1</v>
      </c>
      <c r="BC468" s="42" t="s">
        <v>346</v>
      </c>
      <c r="BD468" s="49" t="s">
        <v>2134</v>
      </c>
      <c r="BE468" s="49">
        <v>0</v>
      </c>
      <c r="BF468" s="42" t="s">
        <v>340</v>
      </c>
      <c r="BG468" s="42"/>
      <c r="BH468" s="42" t="s">
        <v>1719</v>
      </c>
      <c r="BI468" s="42" t="s">
        <v>357</v>
      </c>
      <c r="BJ468" s="42" t="s">
        <v>358</v>
      </c>
      <c r="BK468" s="57">
        <v>44778</v>
      </c>
      <c r="BL468" s="42" t="s">
        <v>317</v>
      </c>
      <c r="BM468" s="42" t="s">
        <v>317</v>
      </c>
      <c r="BN468" s="42" t="s">
        <v>1784</v>
      </c>
      <c r="BO468" s="42">
        <v>0</v>
      </c>
      <c r="BP468" s="42" t="s">
        <v>359</v>
      </c>
      <c r="BQ468" s="42" t="s">
        <v>359</v>
      </c>
      <c r="BR468" s="42" t="s">
        <v>359</v>
      </c>
      <c r="BS468" s="42"/>
      <c r="BT468" s="42" t="s">
        <v>360</v>
      </c>
      <c r="BU468" s="42" t="s">
        <v>317</v>
      </c>
      <c r="BV468" s="42" t="s">
        <v>317</v>
      </c>
      <c r="BW468" s="42"/>
      <c r="BX468" s="42"/>
      <c r="BY468" s="42" t="s">
        <v>353</v>
      </c>
      <c r="BZ468" s="42" t="s">
        <v>353</v>
      </c>
      <c r="CA468" s="42"/>
      <c r="CB468" s="42" t="s">
        <v>353</v>
      </c>
      <c r="CC468" s="42"/>
      <c r="CD468" s="42"/>
      <c r="CE468" s="42"/>
      <c r="CF468" s="42"/>
      <c r="CG468" s="26" t="s">
        <v>2135</v>
      </c>
    </row>
    <row r="469" hidden="1" spans="1:85">
      <c r="A469" s="34">
        <v>301</v>
      </c>
      <c r="B469" s="42" t="s">
        <v>2137</v>
      </c>
      <c r="C469" s="79" t="s">
        <v>2138</v>
      </c>
      <c r="D469" s="42" t="s">
        <v>2139</v>
      </c>
      <c r="E469" s="43">
        <v>28.562877</v>
      </c>
      <c r="F469" s="43">
        <v>-14.408115</v>
      </c>
      <c r="G469" s="42" t="s">
        <v>652</v>
      </c>
      <c r="H469" s="37">
        <v>1.8</v>
      </c>
      <c r="I469" s="42" t="s">
        <v>652</v>
      </c>
      <c r="J469" s="42" t="s">
        <v>1777</v>
      </c>
      <c r="K469" s="42" t="s">
        <v>317</v>
      </c>
      <c r="L469" s="42" t="s">
        <v>317</v>
      </c>
      <c r="M469" s="42" t="s">
        <v>317</v>
      </c>
      <c r="N469" s="42" t="s">
        <v>318</v>
      </c>
      <c r="O469" s="42" t="s">
        <v>554</v>
      </c>
      <c r="P469" s="42" t="s">
        <v>365</v>
      </c>
      <c r="Q469" s="42" t="s">
        <v>320</v>
      </c>
      <c r="R469" s="42" t="s">
        <v>320</v>
      </c>
      <c r="S469" s="42" t="s">
        <v>321</v>
      </c>
      <c r="T469" s="42" t="s">
        <v>782</v>
      </c>
      <c r="U469" s="42" t="s">
        <v>323</v>
      </c>
      <c r="V469" s="52">
        <v>54</v>
      </c>
      <c r="W469" s="42" t="s">
        <v>325</v>
      </c>
      <c r="X469" s="42" t="s">
        <v>1778</v>
      </c>
      <c r="Y469" s="42" t="s">
        <v>2</v>
      </c>
      <c r="Z469" s="42" t="s">
        <v>2</v>
      </c>
      <c r="AA469" s="42" t="s">
        <v>346</v>
      </c>
      <c r="AB469" s="42" t="s">
        <v>1779</v>
      </c>
      <c r="AC469" s="42" t="s">
        <v>348</v>
      </c>
      <c r="AD469" s="42" t="s">
        <v>1780</v>
      </c>
      <c r="AE469" s="42" t="s">
        <v>348</v>
      </c>
      <c r="AF469" s="42" t="s">
        <v>348</v>
      </c>
      <c r="AG469" s="42">
        <v>15</v>
      </c>
      <c r="AH469" s="42" t="s">
        <v>350</v>
      </c>
      <c r="AI469" s="42">
        <v>0</v>
      </c>
      <c r="AJ469" s="42" t="s">
        <v>351</v>
      </c>
      <c r="AK469" s="42">
        <v>0</v>
      </c>
      <c r="AL469" s="42">
        <v>600</v>
      </c>
      <c r="AM469" s="42" t="s">
        <v>408</v>
      </c>
      <c r="AN469" s="42" t="s">
        <v>2140</v>
      </c>
      <c r="AO469" s="42">
        <v>200</v>
      </c>
      <c r="AP469" s="42" t="s">
        <v>333</v>
      </c>
      <c r="AQ469" s="42">
        <v>400</v>
      </c>
      <c r="AR469" s="42">
        <v>48</v>
      </c>
      <c r="AS469" s="42">
        <v>100</v>
      </c>
      <c r="AT469" s="42">
        <f>AQ469/AS469</f>
        <v>4</v>
      </c>
      <c r="AU469" s="42" t="s">
        <v>327</v>
      </c>
      <c r="AV469" s="42" t="s">
        <v>327</v>
      </c>
      <c r="AW469" s="42" t="s">
        <v>327</v>
      </c>
      <c r="AX469" s="42">
        <v>0</v>
      </c>
      <c r="AY469" s="42" t="s">
        <v>327</v>
      </c>
      <c r="AZ469" s="51">
        <v>30</v>
      </c>
      <c r="BA469" s="42"/>
      <c r="BB469" s="42">
        <v>2</v>
      </c>
      <c r="BC469" s="42" t="s">
        <v>375</v>
      </c>
      <c r="BD469" s="49" t="s">
        <v>2141</v>
      </c>
      <c r="BE469" s="49" t="s">
        <v>2142</v>
      </c>
      <c r="BF469" s="42" t="s">
        <v>340</v>
      </c>
      <c r="BG469" s="42"/>
      <c r="BH469" s="42" t="s">
        <v>1719</v>
      </c>
      <c r="BI469" s="42" t="s">
        <v>357</v>
      </c>
      <c r="BJ469" s="42" t="s">
        <v>358</v>
      </c>
      <c r="BK469" s="57">
        <v>44778</v>
      </c>
      <c r="BL469" s="42" t="s">
        <v>317</v>
      </c>
      <c r="BM469" s="42" t="s">
        <v>317</v>
      </c>
      <c r="BN469" s="42" t="s">
        <v>1820</v>
      </c>
      <c r="BO469" s="42" t="s">
        <v>1821</v>
      </c>
      <c r="BP469" s="42" t="s">
        <v>359</v>
      </c>
      <c r="BQ469" s="42" t="s">
        <v>359</v>
      </c>
      <c r="BR469" s="42" t="s">
        <v>359</v>
      </c>
      <c r="BS469" s="42"/>
      <c r="BT469" s="42" t="s">
        <v>360</v>
      </c>
      <c r="BU469" s="42" t="s">
        <v>317</v>
      </c>
      <c r="BV469" s="42" t="s">
        <v>317</v>
      </c>
      <c r="BW469" s="42"/>
      <c r="BX469" s="42"/>
      <c r="BY469" s="42" t="s">
        <v>353</v>
      </c>
      <c r="BZ469" s="42" t="s">
        <v>353</v>
      </c>
      <c r="CA469" s="42"/>
      <c r="CB469" s="42" t="s">
        <v>353</v>
      </c>
      <c r="CC469" s="42"/>
      <c r="CD469" s="42"/>
      <c r="CE469" s="42"/>
      <c r="CF469" s="42"/>
      <c r="CG469" s="26" t="s">
        <v>2138</v>
      </c>
    </row>
    <row r="470" hidden="1" spans="1:85">
      <c r="A470" s="34">
        <v>675</v>
      </c>
      <c r="B470" s="42" t="s">
        <v>2143</v>
      </c>
      <c r="C470" s="46" t="s">
        <v>2144</v>
      </c>
      <c r="D470" s="42" t="s">
        <v>2145</v>
      </c>
      <c r="E470" s="43">
        <v>29.009</v>
      </c>
      <c r="F470" s="43">
        <v>-14.5607</v>
      </c>
      <c r="G470" s="42" t="s">
        <v>652</v>
      </c>
      <c r="H470" s="37">
        <v>2.5</v>
      </c>
      <c r="I470" s="42" t="s">
        <v>652</v>
      </c>
      <c r="J470" s="42" t="s">
        <v>653</v>
      </c>
      <c r="K470" s="42" t="s">
        <v>317</v>
      </c>
      <c r="L470" s="42" t="s">
        <v>317</v>
      </c>
      <c r="M470" s="42" t="s">
        <v>317</v>
      </c>
      <c r="N470" s="42" t="s">
        <v>318</v>
      </c>
      <c r="O470" s="42" t="s">
        <v>364</v>
      </c>
      <c r="P470" s="42" t="s">
        <v>365</v>
      </c>
      <c r="Q470" s="42" t="s">
        <v>320</v>
      </c>
      <c r="R470" s="42" t="s">
        <v>320</v>
      </c>
      <c r="S470" s="42" t="s">
        <v>321</v>
      </c>
      <c r="T470" s="42" t="s">
        <v>782</v>
      </c>
      <c r="U470" s="42" t="s">
        <v>323</v>
      </c>
      <c r="V470" s="52">
        <v>75</v>
      </c>
      <c r="W470" s="42" t="s">
        <v>325</v>
      </c>
      <c r="X470" s="42" t="s">
        <v>1778</v>
      </c>
      <c r="Y470" s="42" t="s">
        <v>2</v>
      </c>
      <c r="Z470" s="42" t="s">
        <v>2</v>
      </c>
      <c r="AA470" s="42" t="s">
        <v>346</v>
      </c>
      <c r="AB470" s="42" t="s">
        <v>1779</v>
      </c>
      <c r="AC470" s="42" t="s">
        <v>348</v>
      </c>
      <c r="AD470" s="42" t="s">
        <v>1780</v>
      </c>
      <c r="AE470" s="42" t="s">
        <v>382</v>
      </c>
      <c r="AF470" s="42" t="s">
        <v>382</v>
      </c>
      <c r="AG470" s="42">
        <v>20</v>
      </c>
      <c r="AH470" s="42" t="s">
        <v>350</v>
      </c>
      <c r="AI470" s="42">
        <v>0</v>
      </c>
      <c r="AJ470" s="42" t="s">
        <v>1443</v>
      </c>
      <c r="AK470" s="42" t="s">
        <v>2106</v>
      </c>
      <c r="AL470" s="42">
        <v>200</v>
      </c>
      <c r="AM470" s="42" t="s">
        <v>332</v>
      </c>
      <c r="AN470" s="42" t="s">
        <v>1781</v>
      </c>
      <c r="AO470" s="42">
        <v>80</v>
      </c>
      <c r="AP470" s="42" t="s">
        <v>333</v>
      </c>
      <c r="AQ470" s="42">
        <v>400</v>
      </c>
      <c r="AR470" s="42">
        <v>48</v>
      </c>
      <c r="AS470" s="42">
        <v>100</v>
      </c>
      <c r="AT470" s="42">
        <f>AQ470/AS470</f>
        <v>4</v>
      </c>
      <c r="AU470" s="42" t="s">
        <v>327</v>
      </c>
      <c r="AV470" s="42" t="s">
        <v>327</v>
      </c>
      <c r="AW470" s="42" t="s">
        <v>327</v>
      </c>
      <c r="AX470" s="42">
        <v>0</v>
      </c>
      <c r="AY470" s="42" t="s">
        <v>327</v>
      </c>
      <c r="AZ470" s="51">
        <v>35</v>
      </c>
      <c r="BA470" s="42"/>
      <c r="BB470" s="42">
        <v>1</v>
      </c>
      <c r="BC470" s="42" t="s">
        <v>346</v>
      </c>
      <c r="BD470" s="49" t="s">
        <v>2143</v>
      </c>
      <c r="BE470" s="49">
        <v>0</v>
      </c>
      <c r="BF470" s="42" t="s">
        <v>340</v>
      </c>
      <c r="BG470" s="42"/>
      <c r="BH470" s="42" t="s">
        <v>1719</v>
      </c>
      <c r="BI470" s="42" t="s">
        <v>357</v>
      </c>
      <c r="BJ470" s="42" t="s">
        <v>358</v>
      </c>
      <c r="BK470" s="57">
        <v>44778</v>
      </c>
      <c r="BL470" s="42" t="s">
        <v>317</v>
      </c>
      <c r="BM470" s="42" t="s">
        <v>317</v>
      </c>
      <c r="BN470" s="42" t="s">
        <v>1820</v>
      </c>
      <c r="BO470" s="42" t="s">
        <v>1821</v>
      </c>
      <c r="BP470" s="42" t="s">
        <v>359</v>
      </c>
      <c r="BQ470" s="42" t="s">
        <v>359</v>
      </c>
      <c r="BR470" s="42" t="s">
        <v>359</v>
      </c>
      <c r="BS470" s="42"/>
      <c r="BT470" s="42" t="s">
        <v>360</v>
      </c>
      <c r="BU470" s="42" t="s">
        <v>317</v>
      </c>
      <c r="BV470" s="42" t="s">
        <v>317</v>
      </c>
      <c r="BW470" s="42"/>
      <c r="BX470" s="42"/>
      <c r="BY470" s="42" t="s">
        <v>353</v>
      </c>
      <c r="BZ470" s="42" t="s">
        <v>353</v>
      </c>
      <c r="CA470" s="42"/>
      <c r="CB470" s="42" t="s">
        <v>353</v>
      </c>
      <c r="CC470" s="42"/>
      <c r="CD470" s="42"/>
      <c r="CE470" s="42"/>
      <c r="CF470" s="42"/>
      <c r="CG470" s="26" t="s">
        <v>2144</v>
      </c>
    </row>
    <row r="471" hidden="1" spans="1:85">
      <c r="A471" s="34">
        <v>257</v>
      </c>
      <c r="B471" s="42" t="s">
        <v>2141</v>
      </c>
      <c r="C471" s="79" t="s">
        <v>2146</v>
      </c>
      <c r="D471" s="42" t="s">
        <v>2147</v>
      </c>
      <c r="E471" s="43">
        <v>28.3486</v>
      </c>
      <c r="F471" s="43">
        <v>-15.0735</v>
      </c>
      <c r="G471" s="42" t="s">
        <v>316</v>
      </c>
      <c r="H471" s="37">
        <v>2.5</v>
      </c>
      <c r="I471" s="42" t="s">
        <v>652</v>
      </c>
      <c r="J471" s="42" t="s">
        <v>1777</v>
      </c>
      <c r="K471" s="42" t="s">
        <v>317</v>
      </c>
      <c r="L471" s="42" t="s">
        <v>317</v>
      </c>
      <c r="M471" s="42" t="s">
        <v>317</v>
      </c>
      <c r="N471" s="42" t="s">
        <v>318</v>
      </c>
      <c r="O471" s="42" t="s">
        <v>554</v>
      </c>
      <c r="P471" s="42" t="s">
        <v>365</v>
      </c>
      <c r="Q471" s="42" t="s">
        <v>320</v>
      </c>
      <c r="R471" s="42" t="s">
        <v>320</v>
      </c>
      <c r="S471" s="42" t="s">
        <v>321</v>
      </c>
      <c r="T471" s="42" t="s">
        <v>782</v>
      </c>
      <c r="U471" s="42" t="s">
        <v>323</v>
      </c>
      <c r="V471" s="52">
        <v>55</v>
      </c>
      <c r="W471" s="42" t="s">
        <v>325</v>
      </c>
      <c r="X471" s="42" t="s">
        <v>1880</v>
      </c>
      <c r="Y471" s="42" t="s">
        <v>2</v>
      </c>
      <c r="Z471" s="42" t="s">
        <v>2</v>
      </c>
      <c r="AA471" s="42" t="s">
        <v>346</v>
      </c>
      <c r="AB471" s="43" t="s">
        <v>329</v>
      </c>
      <c r="AC471" s="42" t="s">
        <v>225</v>
      </c>
      <c r="AD471" s="42" t="s">
        <v>225</v>
      </c>
      <c r="AE471" s="42" t="s">
        <v>348</v>
      </c>
      <c r="AF471" s="42" t="s">
        <v>348</v>
      </c>
      <c r="AG471" s="42">
        <v>20</v>
      </c>
      <c r="AH471" s="42" t="s">
        <v>350</v>
      </c>
      <c r="AI471" s="42" t="s">
        <v>1894</v>
      </c>
      <c r="AJ471" s="42" t="s">
        <v>351</v>
      </c>
      <c r="AK471" s="42" t="s">
        <v>1895</v>
      </c>
      <c r="AL471" s="42">
        <v>1000</v>
      </c>
      <c r="AM471" s="42" t="s">
        <v>408</v>
      </c>
      <c r="AN471" s="42" t="s">
        <v>2148</v>
      </c>
      <c r="AO471" s="42" t="s">
        <v>2149</v>
      </c>
      <c r="AP471" s="42" t="s">
        <v>384</v>
      </c>
      <c r="AQ471" s="42">
        <v>1200</v>
      </c>
      <c r="AR471" s="42">
        <v>2</v>
      </c>
      <c r="AS471" s="42">
        <v>600</v>
      </c>
      <c r="AT471" s="42">
        <v>48</v>
      </c>
      <c r="AU471" s="42" t="s">
        <v>327</v>
      </c>
      <c r="AV471" s="42" t="s">
        <v>327</v>
      </c>
      <c r="AW471" s="42" t="s">
        <v>327</v>
      </c>
      <c r="AX471" s="42" t="s">
        <v>327</v>
      </c>
      <c r="AY471" s="42" t="s">
        <v>327</v>
      </c>
      <c r="AZ471" s="51">
        <v>95</v>
      </c>
      <c r="BA471" s="52"/>
      <c r="BB471" s="42">
        <v>1</v>
      </c>
      <c r="BC471" s="42" t="s">
        <v>346</v>
      </c>
      <c r="BD471" s="49" t="s">
        <v>2137</v>
      </c>
      <c r="BE471" s="49">
        <v>0</v>
      </c>
      <c r="BF471" s="42" t="s">
        <v>1925</v>
      </c>
      <c r="BG471" s="42"/>
      <c r="BH471" s="42" t="s">
        <v>1898</v>
      </c>
      <c r="BI471" s="42" t="s">
        <v>357</v>
      </c>
      <c r="BJ471" s="42" t="s">
        <v>358</v>
      </c>
      <c r="BK471" s="57">
        <v>44778</v>
      </c>
      <c r="BL471" s="42" t="s">
        <v>340</v>
      </c>
      <c r="BM471" s="42" t="s">
        <v>340</v>
      </c>
      <c r="BN471" s="42"/>
      <c r="BO471" s="42">
        <v>2</v>
      </c>
      <c r="BP471" s="42" t="s">
        <v>359</v>
      </c>
      <c r="BQ471" s="42" t="s">
        <v>359</v>
      </c>
      <c r="BR471" s="42" t="s">
        <v>508</v>
      </c>
      <c r="BS471" s="42"/>
      <c r="BT471" s="42" t="s">
        <v>360</v>
      </c>
      <c r="BU471" s="42" t="s">
        <v>317</v>
      </c>
      <c r="BV471" s="42" t="s">
        <v>317</v>
      </c>
      <c r="BW471" s="42"/>
      <c r="BX471" s="42"/>
      <c r="BY471" s="42" t="s">
        <v>353</v>
      </c>
      <c r="BZ471" s="42" t="s">
        <v>353</v>
      </c>
      <c r="CA471" s="42"/>
      <c r="CB471" s="42" t="s">
        <v>353</v>
      </c>
      <c r="CC471" s="42"/>
      <c r="CD471" s="42"/>
      <c r="CE471" s="42"/>
      <c r="CF471" s="42"/>
      <c r="CG471" s="26" t="s">
        <v>2146</v>
      </c>
    </row>
    <row r="472" hidden="1" spans="1:85">
      <c r="A472" s="39">
        <v>826</v>
      </c>
      <c r="B472" s="42" t="s">
        <v>2150</v>
      </c>
      <c r="C472" s="79" t="s">
        <v>2151</v>
      </c>
      <c r="D472" s="42" t="s">
        <v>2152</v>
      </c>
      <c r="E472" s="43">
        <v>30.6471</v>
      </c>
      <c r="F472" s="43">
        <v>-12.9658</v>
      </c>
      <c r="G472" s="42" t="s">
        <v>652</v>
      </c>
      <c r="H472" s="37">
        <v>2.5</v>
      </c>
      <c r="I472" s="42" t="s">
        <v>652</v>
      </c>
      <c r="J472" s="42" t="s">
        <v>2153</v>
      </c>
      <c r="K472" s="42" t="s">
        <v>317</v>
      </c>
      <c r="L472" s="42" t="s">
        <v>317</v>
      </c>
      <c r="M472" s="42" t="s">
        <v>317</v>
      </c>
      <c r="N472" s="42" t="s">
        <v>318</v>
      </c>
      <c r="O472" s="42" t="s">
        <v>365</v>
      </c>
      <c r="P472" s="42" t="s">
        <v>365</v>
      </c>
      <c r="Q472" s="42" t="s">
        <v>320</v>
      </c>
      <c r="R472" s="42" t="s">
        <v>320</v>
      </c>
      <c r="S472" s="42" t="s">
        <v>321</v>
      </c>
      <c r="T472" s="42" t="s">
        <v>344</v>
      </c>
      <c r="U472" s="42" t="s">
        <v>323</v>
      </c>
      <c r="V472" s="52">
        <v>70</v>
      </c>
      <c r="W472" s="42" t="s">
        <v>325</v>
      </c>
      <c r="X472" s="42" t="s">
        <v>1948</v>
      </c>
      <c r="Y472" s="42" t="s">
        <v>2</v>
      </c>
      <c r="Z472" s="42" t="s">
        <v>2</v>
      </c>
      <c r="AA472" s="42" t="s">
        <v>346</v>
      </c>
      <c r="AB472" s="42" t="s">
        <v>1779</v>
      </c>
      <c r="AC472" s="42" t="s">
        <v>348</v>
      </c>
      <c r="AD472" s="42" t="s">
        <v>1780</v>
      </c>
      <c r="AE472" s="42" t="s">
        <v>382</v>
      </c>
      <c r="AF472" s="42" t="s">
        <v>382</v>
      </c>
      <c r="AG472" s="42">
        <v>20</v>
      </c>
      <c r="AH472" s="42" t="s">
        <v>350</v>
      </c>
      <c r="AI472" s="42">
        <v>0</v>
      </c>
      <c r="AJ472" s="42" t="s">
        <v>351</v>
      </c>
      <c r="AK472" s="42">
        <v>0</v>
      </c>
      <c r="AL472" s="42">
        <v>1000</v>
      </c>
      <c r="AM472" s="42" t="s">
        <v>332</v>
      </c>
      <c r="AN472" s="42" t="s">
        <v>1781</v>
      </c>
      <c r="AO472" s="42">
        <v>400</v>
      </c>
      <c r="AP472" s="42" t="s">
        <v>384</v>
      </c>
      <c r="AQ472" s="42">
        <v>600</v>
      </c>
      <c r="AR472" s="42">
        <v>2</v>
      </c>
      <c r="AS472" s="42">
        <v>600</v>
      </c>
      <c r="AT472" s="42">
        <v>24</v>
      </c>
      <c r="AU472" s="42" t="s">
        <v>327</v>
      </c>
      <c r="AV472" s="42" t="s">
        <v>327</v>
      </c>
      <c r="AW472" s="42" t="s">
        <v>327</v>
      </c>
      <c r="AX472" s="42">
        <v>0</v>
      </c>
      <c r="AY472" s="42" t="s">
        <v>327</v>
      </c>
      <c r="AZ472" s="51">
        <v>40</v>
      </c>
      <c r="BA472" s="42"/>
      <c r="BB472" s="42">
        <v>1</v>
      </c>
      <c r="BC472" s="42" t="s">
        <v>346</v>
      </c>
      <c r="BD472" s="49" t="s">
        <v>2150</v>
      </c>
      <c r="BE472" s="49">
        <v>0</v>
      </c>
      <c r="BF472" s="42" t="s">
        <v>340</v>
      </c>
      <c r="BG472" s="42"/>
      <c r="BH472" s="42" t="s">
        <v>1825</v>
      </c>
      <c r="BI472" s="42" t="s">
        <v>357</v>
      </c>
      <c r="BJ472" s="42" t="s">
        <v>358</v>
      </c>
      <c r="BK472" s="57">
        <v>44778</v>
      </c>
      <c r="BL472" s="42" t="s">
        <v>317</v>
      </c>
      <c r="BM472" s="42" t="s">
        <v>317</v>
      </c>
      <c r="BN472" s="42" t="s">
        <v>1784</v>
      </c>
      <c r="BO472" s="42">
        <v>0</v>
      </c>
      <c r="BP472" s="42" t="s">
        <v>359</v>
      </c>
      <c r="BQ472" s="42" t="s">
        <v>359</v>
      </c>
      <c r="BR472" s="42" t="s">
        <v>359</v>
      </c>
      <c r="BS472" s="42"/>
      <c r="BT472" s="42" t="s">
        <v>360</v>
      </c>
      <c r="BU472" s="42" t="s">
        <v>317</v>
      </c>
      <c r="BV472" s="42" t="s">
        <v>317</v>
      </c>
      <c r="BW472" s="42"/>
      <c r="BX472" s="42"/>
      <c r="BY472" s="42" t="s">
        <v>353</v>
      </c>
      <c r="BZ472" s="42" t="s">
        <v>353</v>
      </c>
      <c r="CA472" s="42"/>
      <c r="CB472" s="42" t="s">
        <v>353</v>
      </c>
      <c r="CC472" s="42"/>
      <c r="CD472" s="42"/>
      <c r="CE472" s="42"/>
      <c r="CF472" s="42"/>
      <c r="CG472" s="26" t="s">
        <v>2151</v>
      </c>
    </row>
    <row r="473" hidden="1" spans="1:85">
      <c r="A473" s="39">
        <v>1542</v>
      </c>
      <c r="B473" s="42" t="s">
        <v>2154</v>
      </c>
      <c r="C473" s="79" t="s">
        <v>2155</v>
      </c>
      <c r="D473" s="42" t="s">
        <v>2156</v>
      </c>
      <c r="E473" s="43">
        <v>28.4718</v>
      </c>
      <c r="F473" s="43">
        <v>-14.431</v>
      </c>
      <c r="G473" s="42" t="s">
        <v>652</v>
      </c>
      <c r="H473" s="37">
        <v>2.5</v>
      </c>
      <c r="I473" s="42" t="s">
        <v>652</v>
      </c>
      <c r="J473" s="42" t="s">
        <v>2157</v>
      </c>
      <c r="K473" s="42" t="s">
        <v>317</v>
      </c>
      <c r="L473" s="42" t="s">
        <v>317</v>
      </c>
      <c r="M473" s="42" t="s">
        <v>317</v>
      </c>
      <c r="N473" s="42" t="s">
        <v>318</v>
      </c>
      <c r="O473" s="42" t="s">
        <v>365</v>
      </c>
      <c r="P473" s="42" t="s">
        <v>365</v>
      </c>
      <c r="Q473" s="42" t="s">
        <v>320</v>
      </c>
      <c r="R473" s="42" t="s">
        <v>320</v>
      </c>
      <c r="S473" s="42" t="s">
        <v>321</v>
      </c>
      <c r="T473" s="42" t="s">
        <v>344</v>
      </c>
      <c r="U473" s="42" t="s">
        <v>323</v>
      </c>
      <c r="V473" s="52">
        <v>36</v>
      </c>
      <c r="W473" s="42" t="s">
        <v>325</v>
      </c>
      <c r="X473" s="42" t="s">
        <v>1778</v>
      </c>
      <c r="Y473" s="42" t="s">
        <v>2</v>
      </c>
      <c r="Z473" s="42" t="s">
        <v>2</v>
      </c>
      <c r="AA473" s="42" t="s">
        <v>346</v>
      </c>
      <c r="AB473" s="42" t="s">
        <v>1779</v>
      </c>
      <c r="AC473" s="42" t="s">
        <v>348</v>
      </c>
      <c r="AD473" s="42" t="s">
        <v>1780</v>
      </c>
      <c r="AE473" s="42" t="s">
        <v>382</v>
      </c>
      <c r="AF473" s="42" t="s">
        <v>382</v>
      </c>
      <c r="AG473" s="42">
        <v>20</v>
      </c>
      <c r="AH473" s="42" t="s">
        <v>350</v>
      </c>
      <c r="AI473" s="42">
        <v>0</v>
      </c>
      <c r="AJ473" s="42" t="s">
        <v>351</v>
      </c>
      <c r="AK473" s="42">
        <v>0</v>
      </c>
      <c r="AL473" s="42">
        <v>1000</v>
      </c>
      <c r="AM473" s="42" t="s">
        <v>332</v>
      </c>
      <c r="AN473" s="42" t="s">
        <v>1781</v>
      </c>
      <c r="AO473" s="42">
        <v>400</v>
      </c>
      <c r="AP473" s="42" t="s">
        <v>384</v>
      </c>
      <c r="AQ473" s="42">
        <v>600</v>
      </c>
      <c r="AR473" s="42">
        <v>2</v>
      </c>
      <c r="AS473" s="42">
        <v>600</v>
      </c>
      <c r="AT473" s="42">
        <v>24</v>
      </c>
      <c r="AU473" s="42" t="s">
        <v>327</v>
      </c>
      <c r="AV473" s="42" t="s">
        <v>327</v>
      </c>
      <c r="AW473" s="42" t="s">
        <v>327</v>
      </c>
      <c r="AX473" s="42">
        <v>0</v>
      </c>
      <c r="AY473" s="42" t="s">
        <v>327</v>
      </c>
      <c r="AZ473" s="51">
        <v>49</v>
      </c>
      <c r="BA473" s="42"/>
      <c r="BB473" s="42">
        <v>1</v>
      </c>
      <c r="BC473" s="42" t="s">
        <v>346</v>
      </c>
      <c r="BD473" s="49" t="s">
        <v>2154</v>
      </c>
      <c r="BE473" s="49">
        <v>0</v>
      </c>
      <c r="BF473" s="42" t="s">
        <v>340</v>
      </c>
      <c r="BG473" s="42"/>
      <c r="BH473" s="42" t="s">
        <v>1719</v>
      </c>
      <c r="BI473" s="42" t="s">
        <v>357</v>
      </c>
      <c r="BJ473" s="42" t="s">
        <v>358</v>
      </c>
      <c r="BK473" s="57">
        <v>44778</v>
      </c>
      <c r="BL473" s="42" t="s">
        <v>317</v>
      </c>
      <c r="BM473" s="42" t="s">
        <v>317</v>
      </c>
      <c r="BN473" s="42" t="s">
        <v>1784</v>
      </c>
      <c r="BO473" s="42">
        <v>0</v>
      </c>
      <c r="BP473" s="42" t="s">
        <v>359</v>
      </c>
      <c r="BQ473" s="42" t="s">
        <v>359</v>
      </c>
      <c r="BR473" s="42" t="s">
        <v>359</v>
      </c>
      <c r="BS473" s="42"/>
      <c r="BT473" s="42" t="s">
        <v>360</v>
      </c>
      <c r="BU473" s="42" t="s">
        <v>317</v>
      </c>
      <c r="BV473" s="42" t="s">
        <v>317</v>
      </c>
      <c r="BW473" s="42"/>
      <c r="BX473" s="42"/>
      <c r="BY473" s="42" t="s">
        <v>353</v>
      </c>
      <c r="BZ473" s="42" t="s">
        <v>353</v>
      </c>
      <c r="CA473" s="42"/>
      <c r="CB473" s="42" t="s">
        <v>353</v>
      </c>
      <c r="CC473" s="42"/>
      <c r="CD473" s="42"/>
      <c r="CE473" s="42"/>
      <c r="CF473" s="42"/>
      <c r="CG473" s="26" t="s">
        <v>2155</v>
      </c>
    </row>
    <row r="474" hidden="1" spans="1:85">
      <c r="A474" s="39">
        <v>2</v>
      </c>
      <c r="B474" s="42" t="s">
        <v>2158</v>
      </c>
      <c r="C474" s="46" t="s">
        <v>2159</v>
      </c>
      <c r="D474" s="42" t="s">
        <v>2160</v>
      </c>
      <c r="E474" s="43">
        <v>28.1322</v>
      </c>
      <c r="F474" s="43">
        <v>-14.9959</v>
      </c>
      <c r="G474" s="42" t="s">
        <v>316</v>
      </c>
      <c r="H474" s="37">
        <v>2.5</v>
      </c>
      <c r="I474" s="42" t="s">
        <v>652</v>
      </c>
      <c r="J474" s="42" t="s">
        <v>2161</v>
      </c>
      <c r="K474" s="42" t="s">
        <v>317</v>
      </c>
      <c r="L474" s="42" t="s">
        <v>317</v>
      </c>
      <c r="M474" s="42" t="s">
        <v>317</v>
      </c>
      <c r="N474" s="42" t="s">
        <v>318</v>
      </c>
      <c r="O474" s="42" t="s">
        <v>319</v>
      </c>
      <c r="P474" s="42" t="s">
        <v>319</v>
      </c>
      <c r="Q474" s="42" t="s">
        <v>320</v>
      </c>
      <c r="R474" s="42" t="s">
        <v>320</v>
      </c>
      <c r="S474" s="42" t="s">
        <v>321</v>
      </c>
      <c r="T474" s="42" t="s">
        <v>344</v>
      </c>
      <c r="U474" s="42" t="s">
        <v>323</v>
      </c>
      <c r="V474" s="52">
        <v>56</v>
      </c>
      <c r="W474" s="42" t="s">
        <v>366</v>
      </c>
      <c r="X474" s="42" t="s">
        <v>1880</v>
      </c>
      <c r="Y474" s="42" t="s">
        <v>2</v>
      </c>
      <c r="Z474" s="42" t="s">
        <v>2</v>
      </c>
      <c r="AA474" s="42" t="s">
        <v>328</v>
      </c>
      <c r="AB474" s="43" t="s">
        <v>329</v>
      </c>
      <c r="AC474" s="42" t="s">
        <v>225</v>
      </c>
      <c r="AD474" s="42" t="s">
        <v>225</v>
      </c>
      <c r="AE474" s="42" t="s">
        <v>2162</v>
      </c>
      <c r="AF474" s="42" t="s">
        <v>2163</v>
      </c>
      <c r="AG474" s="42">
        <v>20</v>
      </c>
      <c r="AH474" s="42" t="s">
        <v>350</v>
      </c>
      <c r="AI474" s="42" t="s">
        <v>1964</v>
      </c>
      <c r="AJ474" s="42" t="s">
        <v>351</v>
      </c>
      <c r="AK474" s="42" t="s">
        <v>2164</v>
      </c>
      <c r="AL474" s="42">
        <v>600</v>
      </c>
      <c r="AM474" s="42" t="s">
        <v>332</v>
      </c>
      <c r="AN474" s="42" t="s">
        <v>1896</v>
      </c>
      <c r="AO474" s="42">
        <v>400</v>
      </c>
      <c r="AP474" s="42" t="s">
        <v>439</v>
      </c>
      <c r="AQ474" s="42">
        <v>1200</v>
      </c>
      <c r="AR474" s="42">
        <v>2</v>
      </c>
      <c r="AS474" s="42">
        <v>600</v>
      </c>
      <c r="AT474" s="42">
        <v>48</v>
      </c>
      <c r="AU474" s="42" t="s">
        <v>359</v>
      </c>
      <c r="AV474" s="42" t="s">
        <v>385</v>
      </c>
      <c r="AW474" s="42">
        <v>18000</v>
      </c>
      <c r="AX474" s="42">
        <v>18000</v>
      </c>
      <c r="AY474" s="42">
        <v>2</v>
      </c>
      <c r="AZ474" s="51">
        <v>70</v>
      </c>
      <c r="BA474" s="52"/>
      <c r="BB474" s="42">
        <v>1</v>
      </c>
      <c r="BC474" s="42" t="s">
        <v>525</v>
      </c>
      <c r="BD474" s="49">
        <v>0</v>
      </c>
      <c r="BE474" s="49" t="s">
        <v>2158</v>
      </c>
      <c r="BF474" s="42">
        <v>0</v>
      </c>
      <c r="BG474" s="42"/>
      <c r="BH474" s="42"/>
      <c r="BI474" s="42" t="s">
        <v>357</v>
      </c>
      <c r="BJ474" s="42" t="s">
        <v>358</v>
      </c>
      <c r="BK474" s="57">
        <v>44778</v>
      </c>
      <c r="BL474" s="42" t="s">
        <v>317</v>
      </c>
      <c r="BM474" s="42" t="s">
        <v>317</v>
      </c>
      <c r="BN474" s="42"/>
      <c r="BO474" s="42"/>
      <c r="BP474" s="42" t="s">
        <v>359</v>
      </c>
      <c r="BQ474" s="42" t="s">
        <v>359</v>
      </c>
      <c r="BR474" s="42" t="s">
        <v>359</v>
      </c>
      <c r="BS474" s="42"/>
      <c r="BT474" s="42" t="s">
        <v>360</v>
      </c>
      <c r="BU474" s="42" t="s">
        <v>317</v>
      </c>
      <c r="BV474" s="42" t="s">
        <v>317</v>
      </c>
      <c r="BW474" s="42"/>
      <c r="BX474" s="42"/>
      <c r="BY474" s="42" t="s">
        <v>353</v>
      </c>
      <c r="BZ474" s="42" t="s">
        <v>353</v>
      </c>
      <c r="CA474" s="42"/>
      <c r="CB474" s="42" t="s">
        <v>353</v>
      </c>
      <c r="CC474" s="42"/>
      <c r="CD474" s="42"/>
      <c r="CE474" s="42"/>
      <c r="CF474" s="42"/>
      <c r="CG474" s="26" t="s">
        <v>2159</v>
      </c>
    </row>
    <row r="475" hidden="1" spans="1:85">
      <c r="A475" s="34">
        <v>5</v>
      </c>
      <c r="B475" s="42" t="s">
        <v>2165</v>
      </c>
      <c r="C475" s="46" t="s">
        <v>2166</v>
      </c>
      <c r="D475" s="42" t="s">
        <v>2167</v>
      </c>
      <c r="E475" s="43">
        <v>28.4463</v>
      </c>
      <c r="F475" s="43">
        <v>-14.4409</v>
      </c>
      <c r="G475" s="42" t="s">
        <v>652</v>
      </c>
      <c r="H475" s="37">
        <v>5.5</v>
      </c>
      <c r="I475" s="42" t="s">
        <v>652</v>
      </c>
      <c r="J475" s="42" t="s">
        <v>1776</v>
      </c>
      <c r="K475" s="42" t="s">
        <v>317</v>
      </c>
      <c r="L475" s="42" t="s">
        <v>317</v>
      </c>
      <c r="M475" s="42" t="s">
        <v>340</v>
      </c>
      <c r="N475" s="42" t="s">
        <v>341</v>
      </c>
      <c r="O475" s="42" t="s">
        <v>566</v>
      </c>
      <c r="P475" s="42" t="s">
        <v>566</v>
      </c>
      <c r="Q475" s="42" t="s">
        <v>381</v>
      </c>
      <c r="R475" s="42" t="s">
        <v>2168</v>
      </c>
      <c r="S475" s="42" t="s">
        <v>321</v>
      </c>
      <c r="T475" s="42" t="s">
        <v>344</v>
      </c>
      <c r="U475" s="42" t="s">
        <v>323</v>
      </c>
      <c r="V475" s="52">
        <v>60</v>
      </c>
      <c r="W475" s="42" t="s">
        <v>366</v>
      </c>
      <c r="X475" s="42" t="s">
        <v>1778</v>
      </c>
      <c r="Y475" s="42" t="s">
        <v>2</v>
      </c>
      <c r="Z475" s="42" t="s">
        <v>2</v>
      </c>
      <c r="AA475" s="42" t="s">
        <v>328</v>
      </c>
      <c r="AB475" s="42" t="s">
        <v>1779</v>
      </c>
      <c r="AC475" s="42" t="s">
        <v>348</v>
      </c>
      <c r="AD475" s="42" t="s">
        <v>1780</v>
      </c>
      <c r="AE475" s="42" t="s">
        <v>382</v>
      </c>
      <c r="AF475" s="42" t="s">
        <v>382</v>
      </c>
      <c r="AG475" s="42">
        <v>45</v>
      </c>
      <c r="AH475" s="42" t="s">
        <v>350</v>
      </c>
      <c r="AI475" s="42">
        <v>0</v>
      </c>
      <c r="AJ475" s="42" t="s">
        <v>351</v>
      </c>
      <c r="AK475" s="42">
        <v>0</v>
      </c>
      <c r="AL475" s="42">
        <v>1000</v>
      </c>
      <c r="AM475" s="42" t="s">
        <v>332</v>
      </c>
      <c r="AN475" s="42" t="s">
        <v>1781</v>
      </c>
      <c r="AO475" s="42">
        <v>400</v>
      </c>
      <c r="AP475" s="42" t="s">
        <v>373</v>
      </c>
      <c r="AQ475" s="42">
        <v>1200</v>
      </c>
      <c r="AR475" s="42">
        <v>2</v>
      </c>
      <c r="AS475" s="42">
        <v>600</v>
      </c>
      <c r="AT475" s="42">
        <v>48</v>
      </c>
      <c r="AU475" s="42" t="s">
        <v>385</v>
      </c>
      <c r="AV475" s="42" t="s">
        <v>385</v>
      </c>
      <c r="AW475" s="42">
        <v>18000</v>
      </c>
      <c r="AX475" s="42">
        <v>18000</v>
      </c>
      <c r="AY475" s="42">
        <v>2</v>
      </c>
      <c r="AZ475" s="51">
        <v>140</v>
      </c>
      <c r="BA475" s="42"/>
      <c r="BB475" s="42">
        <v>3</v>
      </c>
      <c r="BC475" s="42" t="s">
        <v>2169</v>
      </c>
      <c r="BD475" s="49">
        <v>0</v>
      </c>
      <c r="BE475" s="49" t="s">
        <v>2165</v>
      </c>
      <c r="BF475" s="42" t="s">
        <v>340</v>
      </c>
      <c r="BG475" s="42"/>
      <c r="BH475" s="42" t="s">
        <v>1719</v>
      </c>
      <c r="BI475" s="42" t="s">
        <v>1796</v>
      </c>
      <c r="BJ475" s="42" t="s">
        <v>358</v>
      </c>
      <c r="BK475" s="57">
        <v>44778</v>
      </c>
      <c r="BL475" s="42" t="s">
        <v>317</v>
      </c>
      <c r="BM475" s="42" t="s">
        <v>317</v>
      </c>
      <c r="BN475" s="42" t="s">
        <v>1784</v>
      </c>
      <c r="BO475" s="42">
        <v>0</v>
      </c>
      <c r="BP475" s="42" t="s">
        <v>359</v>
      </c>
      <c r="BQ475" s="42" t="s">
        <v>359</v>
      </c>
      <c r="BR475" s="42" t="s">
        <v>359</v>
      </c>
      <c r="BS475" s="42"/>
      <c r="BT475" s="42" t="s">
        <v>360</v>
      </c>
      <c r="BU475" s="42" t="s">
        <v>317</v>
      </c>
      <c r="BV475" s="42" t="s">
        <v>317</v>
      </c>
      <c r="BW475" s="42"/>
      <c r="BX475" s="42"/>
      <c r="BY475" s="42" t="s">
        <v>353</v>
      </c>
      <c r="BZ475" s="42" t="s">
        <v>353</v>
      </c>
      <c r="CA475" s="42"/>
      <c r="CB475" s="42" t="s">
        <v>353</v>
      </c>
      <c r="CC475" s="42"/>
      <c r="CD475" s="42"/>
      <c r="CE475" s="42"/>
      <c r="CF475" s="42"/>
      <c r="CG475" s="26" t="s">
        <v>2166</v>
      </c>
    </row>
    <row r="476" hidden="1" spans="1:85">
      <c r="A476" s="39">
        <v>6</v>
      </c>
      <c r="B476" s="42" t="s">
        <v>2170</v>
      </c>
      <c r="C476" s="46" t="s">
        <v>2171</v>
      </c>
      <c r="D476" s="42" t="s">
        <v>2172</v>
      </c>
      <c r="E476" s="43">
        <v>28.2994</v>
      </c>
      <c r="F476" s="43">
        <v>-15.0825</v>
      </c>
      <c r="G476" s="42" t="s">
        <v>316</v>
      </c>
      <c r="H476" s="37">
        <v>4.5</v>
      </c>
      <c r="I476" s="42" t="s">
        <v>652</v>
      </c>
      <c r="J476" s="42" t="s">
        <v>2161</v>
      </c>
      <c r="K476" s="42" t="s">
        <v>317</v>
      </c>
      <c r="L476" s="42" t="s">
        <v>317</v>
      </c>
      <c r="M476" s="42" t="s">
        <v>317</v>
      </c>
      <c r="N476" s="42" t="s">
        <v>318</v>
      </c>
      <c r="O476" s="42" t="s">
        <v>319</v>
      </c>
      <c r="P476" s="42" t="s">
        <v>319</v>
      </c>
      <c r="Q476" s="42" t="s">
        <v>320</v>
      </c>
      <c r="R476" s="42" t="s">
        <v>830</v>
      </c>
      <c r="S476" s="42" t="s">
        <v>321</v>
      </c>
      <c r="T476" s="42" t="s">
        <v>344</v>
      </c>
      <c r="U476" s="42" t="s">
        <v>323</v>
      </c>
      <c r="V476" s="52">
        <v>30</v>
      </c>
      <c r="W476" s="42" t="s">
        <v>366</v>
      </c>
      <c r="X476" s="42" t="s">
        <v>1880</v>
      </c>
      <c r="Y476" s="42" t="s">
        <v>2</v>
      </c>
      <c r="Z476" s="42" t="s">
        <v>2</v>
      </c>
      <c r="AA476" s="42" t="s">
        <v>328</v>
      </c>
      <c r="AB476" s="43" t="s">
        <v>329</v>
      </c>
      <c r="AC476" s="42" t="s">
        <v>225</v>
      </c>
      <c r="AD476" s="42" t="s">
        <v>225</v>
      </c>
      <c r="AE476" s="42" t="s">
        <v>561</v>
      </c>
      <c r="AF476" s="42" t="s">
        <v>561</v>
      </c>
      <c r="AG476" s="42">
        <v>30</v>
      </c>
      <c r="AH476" s="42" t="s">
        <v>350</v>
      </c>
      <c r="AI476" s="42" t="s">
        <v>1964</v>
      </c>
      <c r="AJ476" s="42" t="s">
        <v>351</v>
      </c>
      <c r="AK476" s="42" t="s">
        <v>2164</v>
      </c>
      <c r="AL476" s="42">
        <v>1000</v>
      </c>
      <c r="AM476" s="42" t="s">
        <v>332</v>
      </c>
      <c r="AN476" s="42" t="s">
        <v>1896</v>
      </c>
      <c r="AO476" s="42">
        <v>400</v>
      </c>
      <c r="AP476" s="42" t="s">
        <v>333</v>
      </c>
      <c r="AQ476" s="42">
        <v>300</v>
      </c>
      <c r="AR476" s="42">
        <v>48</v>
      </c>
      <c r="AS476" s="42">
        <v>100</v>
      </c>
      <c r="AT476" s="42">
        <f>AQ476/AS476</f>
        <v>3</v>
      </c>
      <c r="AU476" s="42" t="s">
        <v>2173</v>
      </c>
      <c r="AV476" s="42" t="s">
        <v>2173</v>
      </c>
      <c r="AW476" s="42">
        <v>18000</v>
      </c>
      <c r="AX476" s="42">
        <v>18000</v>
      </c>
      <c r="AY476" s="42">
        <v>4</v>
      </c>
      <c r="AZ476" s="51">
        <v>110</v>
      </c>
      <c r="BA476" s="52"/>
      <c r="BB476" s="42">
        <v>1</v>
      </c>
      <c r="BC476" s="42" t="s">
        <v>525</v>
      </c>
      <c r="BD476" s="49">
        <v>0</v>
      </c>
      <c r="BE476" s="49" t="s">
        <v>2170</v>
      </c>
      <c r="BF476" s="42">
        <v>0</v>
      </c>
      <c r="BG476" s="42"/>
      <c r="BH476" s="42"/>
      <c r="BI476" s="42" t="s">
        <v>357</v>
      </c>
      <c r="BJ476" s="42" t="s">
        <v>358</v>
      </c>
      <c r="BK476" s="57">
        <v>44778</v>
      </c>
      <c r="BL476" s="42" t="s">
        <v>317</v>
      </c>
      <c r="BM476" s="42" t="s">
        <v>317</v>
      </c>
      <c r="BN476" s="42"/>
      <c r="BO476" s="42"/>
      <c r="BP476" s="42" t="s">
        <v>359</v>
      </c>
      <c r="BQ476" s="42" t="s">
        <v>359</v>
      </c>
      <c r="BR476" s="42" t="s">
        <v>359</v>
      </c>
      <c r="BS476" s="42"/>
      <c r="BT476" s="42" t="s">
        <v>360</v>
      </c>
      <c r="BU476" s="42" t="s">
        <v>317</v>
      </c>
      <c r="BV476" s="42" t="s">
        <v>317</v>
      </c>
      <c r="BW476" s="42"/>
      <c r="BX476" s="42"/>
      <c r="BY476" s="42" t="s">
        <v>353</v>
      </c>
      <c r="BZ476" s="42" t="s">
        <v>353</v>
      </c>
      <c r="CA476" s="42"/>
      <c r="CB476" s="42" t="s">
        <v>353</v>
      </c>
      <c r="CC476" s="42"/>
      <c r="CD476" s="42"/>
      <c r="CE476" s="42"/>
      <c r="CF476" s="42"/>
      <c r="CG476" s="26" t="s">
        <v>2171</v>
      </c>
    </row>
    <row r="477" hidden="1" spans="1:85">
      <c r="A477" s="34">
        <v>9</v>
      </c>
      <c r="B477" s="42" t="s">
        <v>2174</v>
      </c>
      <c r="C477" s="46" t="s">
        <v>2175</v>
      </c>
      <c r="D477" s="42" t="s">
        <v>2176</v>
      </c>
      <c r="E477" s="43">
        <v>28.6808</v>
      </c>
      <c r="F477" s="43">
        <v>-14.0141</v>
      </c>
      <c r="G477" s="42" t="s">
        <v>652</v>
      </c>
      <c r="H477" s="37">
        <v>4.5</v>
      </c>
      <c r="I477" s="42" t="s">
        <v>652</v>
      </c>
      <c r="J477" s="42" t="s">
        <v>2177</v>
      </c>
      <c r="K477" s="42" t="s">
        <v>317</v>
      </c>
      <c r="L477" s="42" t="s">
        <v>317</v>
      </c>
      <c r="M477" s="42" t="s">
        <v>340</v>
      </c>
      <c r="N477" s="42" t="s">
        <v>318</v>
      </c>
      <c r="O477" s="42" t="s">
        <v>319</v>
      </c>
      <c r="P477" s="42" t="s">
        <v>319</v>
      </c>
      <c r="Q477" s="42" t="s">
        <v>381</v>
      </c>
      <c r="R477" s="42" t="s">
        <v>381</v>
      </c>
      <c r="S477" s="42" t="s">
        <v>321</v>
      </c>
      <c r="T477" s="42" t="s">
        <v>344</v>
      </c>
      <c r="U477" s="42" t="s">
        <v>323</v>
      </c>
      <c r="V477" s="52">
        <v>64</v>
      </c>
      <c r="W477" s="42" t="s">
        <v>366</v>
      </c>
      <c r="X477" s="42" t="s">
        <v>1778</v>
      </c>
      <c r="Y477" s="42" t="s">
        <v>2</v>
      </c>
      <c r="Z477" s="42" t="s">
        <v>2</v>
      </c>
      <c r="AA477" s="42" t="s">
        <v>328</v>
      </c>
      <c r="AB477" s="42" t="s">
        <v>1779</v>
      </c>
      <c r="AC477" s="42" t="s">
        <v>348</v>
      </c>
      <c r="AD477" s="42" t="s">
        <v>1780</v>
      </c>
      <c r="AE477" s="42" t="s">
        <v>561</v>
      </c>
      <c r="AF477" s="42" t="s">
        <v>561</v>
      </c>
      <c r="AG477" s="42">
        <v>30</v>
      </c>
      <c r="AH477" s="42" t="s">
        <v>350</v>
      </c>
      <c r="AI477" s="42">
        <v>0</v>
      </c>
      <c r="AJ477" s="42" t="s">
        <v>351</v>
      </c>
      <c r="AK477" s="42">
        <v>0</v>
      </c>
      <c r="AL477" s="42">
        <v>1000</v>
      </c>
      <c r="AM477" s="42" t="s">
        <v>332</v>
      </c>
      <c r="AN477" s="42" t="s">
        <v>1781</v>
      </c>
      <c r="AO477" s="42">
        <v>400</v>
      </c>
      <c r="AP477" s="42" t="s">
        <v>439</v>
      </c>
      <c r="AQ477" s="42">
        <v>1200</v>
      </c>
      <c r="AR477" s="42">
        <v>2</v>
      </c>
      <c r="AS477" s="42">
        <v>600</v>
      </c>
      <c r="AT477" s="42">
        <v>48</v>
      </c>
      <c r="AU477" s="42" t="s">
        <v>385</v>
      </c>
      <c r="AV477" s="42" t="s">
        <v>385</v>
      </c>
      <c r="AW477" s="42">
        <v>18000</v>
      </c>
      <c r="AX477" s="42">
        <v>18000</v>
      </c>
      <c r="AY477" s="42">
        <v>2</v>
      </c>
      <c r="AZ477" s="51">
        <v>183</v>
      </c>
      <c r="BA477" s="42"/>
      <c r="BB477" s="42">
        <v>1</v>
      </c>
      <c r="BC477" s="42" t="s">
        <v>525</v>
      </c>
      <c r="BD477" s="49">
        <v>0</v>
      </c>
      <c r="BE477" s="49" t="s">
        <v>2174</v>
      </c>
      <c r="BF477" s="42" t="s">
        <v>340</v>
      </c>
      <c r="BG477" s="42"/>
      <c r="BH477" s="42" t="s">
        <v>1825</v>
      </c>
      <c r="BI477" s="42" t="s">
        <v>1142</v>
      </c>
      <c r="BJ477" s="42" t="s">
        <v>358</v>
      </c>
      <c r="BK477" s="57">
        <v>44778</v>
      </c>
      <c r="BL477" s="42" t="s">
        <v>317</v>
      </c>
      <c r="BM477" s="42" t="s">
        <v>317</v>
      </c>
      <c r="BN477" s="42" t="s">
        <v>1784</v>
      </c>
      <c r="BO477" s="42">
        <v>0</v>
      </c>
      <c r="BP477" s="42" t="s">
        <v>359</v>
      </c>
      <c r="BQ477" s="42" t="s">
        <v>359</v>
      </c>
      <c r="BR477" s="42" t="s">
        <v>359</v>
      </c>
      <c r="BS477" s="42"/>
      <c r="BT477" s="42" t="s">
        <v>360</v>
      </c>
      <c r="BU477" s="42" t="s">
        <v>317</v>
      </c>
      <c r="BV477" s="42" t="s">
        <v>317</v>
      </c>
      <c r="BW477" s="42"/>
      <c r="BX477" s="42"/>
      <c r="BY477" s="42" t="s">
        <v>353</v>
      </c>
      <c r="BZ477" s="42" t="s">
        <v>353</v>
      </c>
      <c r="CA477" s="42"/>
      <c r="CB477" s="42" t="s">
        <v>353</v>
      </c>
      <c r="CC477" s="42"/>
      <c r="CD477" s="42"/>
      <c r="CE477" s="42"/>
      <c r="CF477" s="42"/>
      <c r="CG477" s="26" t="s">
        <v>2175</v>
      </c>
    </row>
    <row r="478" hidden="1" spans="1:85">
      <c r="A478" s="39">
        <v>10</v>
      </c>
      <c r="B478" s="42" t="s">
        <v>2178</v>
      </c>
      <c r="C478" s="46" t="s">
        <v>2179</v>
      </c>
      <c r="D478" s="42" t="s">
        <v>2180</v>
      </c>
      <c r="E478" s="43">
        <v>28.2215</v>
      </c>
      <c r="F478" s="43">
        <v>-14.6489</v>
      </c>
      <c r="G478" s="42" t="s">
        <v>652</v>
      </c>
      <c r="H478" s="37">
        <v>4.5</v>
      </c>
      <c r="I478" s="42" t="s">
        <v>652</v>
      </c>
      <c r="J478" s="42" t="s">
        <v>1776</v>
      </c>
      <c r="K478" s="42" t="s">
        <v>317</v>
      </c>
      <c r="L478" s="42" t="s">
        <v>317</v>
      </c>
      <c r="M478" s="42" t="s">
        <v>317</v>
      </c>
      <c r="N478" s="42" t="s">
        <v>318</v>
      </c>
      <c r="O478" s="42" t="s">
        <v>319</v>
      </c>
      <c r="P478" s="42" t="s">
        <v>319</v>
      </c>
      <c r="Q478" s="42" t="s">
        <v>381</v>
      </c>
      <c r="R478" s="42" t="s">
        <v>381</v>
      </c>
      <c r="S478" s="42" t="s">
        <v>321</v>
      </c>
      <c r="T478" s="42" t="s">
        <v>344</v>
      </c>
      <c r="U478" s="42" t="s">
        <v>323</v>
      </c>
      <c r="V478" s="52">
        <v>64</v>
      </c>
      <c r="W478" s="42" t="s">
        <v>366</v>
      </c>
      <c r="X478" s="42" t="s">
        <v>1778</v>
      </c>
      <c r="Y478" s="42" t="s">
        <v>2</v>
      </c>
      <c r="Z478" s="42" t="s">
        <v>2</v>
      </c>
      <c r="AA478" s="42" t="s">
        <v>328</v>
      </c>
      <c r="AB478" s="42" t="s">
        <v>1779</v>
      </c>
      <c r="AC478" s="42" t="s">
        <v>348</v>
      </c>
      <c r="AD478" s="42" t="s">
        <v>1780</v>
      </c>
      <c r="AE478" s="42" t="s">
        <v>561</v>
      </c>
      <c r="AF478" s="42" t="s">
        <v>561</v>
      </c>
      <c r="AG478" s="42">
        <v>30</v>
      </c>
      <c r="AH478" s="42" t="s">
        <v>350</v>
      </c>
      <c r="AI478" s="42">
        <v>0</v>
      </c>
      <c r="AJ478" s="42" t="s">
        <v>351</v>
      </c>
      <c r="AK478" s="42">
        <v>0</v>
      </c>
      <c r="AL478" s="42">
        <v>1000</v>
      </c>
      <c r="AM478" s="42" t="s">
        <v>332</v>
      </c>
      <c r="AN478" s="42" t="s">
        <v>1781</v>
      </c>
      <c r="AO478" s="42">
        <v>400</v>
      </c>
      <c r="AP478" s="42" t="s">
        <v>439</v>
      </c>
      <c r="AQ478" s="42">
        <v>1200</v>
      </c>
      <c r="AR478" s="42">
        <v>2</v>
      </c>
      <c r="AS478" s="42">
        <v>600</v>
      </c>
      <c r="AT478" s="42">
        <v>48</v>
      </c>
      <c r="AU478" s="42" t="s">
        <v>385</v>
      </c>
      <c r="AV478" s="42" t="s">
        <v>385</v>
      </c>
      <c r="AW478" s="42">
        <v>18000</v>
      </c>
      <c r="AX478" s="42">
        <v>18000</v>
      </c>
      <c r="AY478" s="42">
        <v>2</v>
      </c>
      <c r="AZ478" s="51">
        <v>80.4</v>
      </c>
      <c r="BA478" s="42"/>
      <c r="BB478" s="42">
        <v>1</v>
      </c>
      <c r="BC478" s="42" t="s">
        <v>525</v>
      </c>
      <c r="BD478" s="49">
        <v>0</v>
      </c>
      <c r="BE478" s="49" t="s">
        <v>2178</v>
      </c>
      <c r="BF478" s="42" t="s">
        <v>340</v>
      </c>
      <c r="BG478" s="42"/>
      <c r="BH478" s="42" t="s">
        <v>1719</v>
      </c>
      <c r="BI478" s="42" t="s">
        <v>1142</v>
      </c>
      <c r="BJ478" s="42" t="s">
        <v>358</v>
      </c>
      <c r="BK478" s="57">
        <v>44778</v>
      </c>
      <c r="BL478" s="42" t="s">
        <v>317</v>
      </c>
      <c r="BM478" s="42" t="s">
        <v>317</v>
      </c>
      <c r="BN478" s="42" t="s">
        <v>1784</v>
      </c>
      <c r="BO478" s="42">
        <v>0</v>
      </c>
      <c r="BP478" s="42" t="s">
        <v>359</v>
      </c>
      <c r="BQ478" s="42" t="s">
        <v>359</v>
      </c>
      <c r="BR478" s="42" t="s">
        <v>359</v>
      </c>
      <c r="BS478" s="42"/>
      <c r="BT478" s="42" t="s">
        <v>360</v>
      </c>
      <c r="BU478" s="42" t="s">
        <v>317</v>
      </c>
      <c r="BV478" s="42" t="s">
        <v>317</v>
      </c>
      <c r="BW478" s="42"/>
      <c r="BX478" s="42"/>
      <c r="BY478" s="42" t="s">
        <v>353</v>
      </c>
      <c r="BZ478" s="42" t="s">
        <v>353</v>
      </c>
      <c r="CA478" s="42"/>
      <c r="CB478" s="42" t="s">
        <v>353</v>
      </c>
      <c r="CC478" s="42"/>
      <c r="CD478" s="42"/>
      <c r="CE478" s="42"/>
      <c r="CF478" s="42"/>
      <c r="CG478" s="26" t="s">
        <v>2179</v>
      </c>
    </row>
    <row r="479" hidden="1" spans="1:85">
      <c r="A479" s="39">
        <v>12</v>
      </c>
      <c r="B479" s="42" t="s">
        <v>2181</v>
      </c>
      <c r="C479" s="46" t="s">
        <v>2182</v>
      </c>
      <c r="D479" s="42" t="s">
        <v>2183</v>
      </c>
      <c r="E479" s="43">
        <v>28.5609</v>
      </c>
      <c r="F479" s="43">
        <v>-14.2963</v>
      </c>
      <c r="G479" s="42" t="s">
        <v>652</v>
      </c>
      <c r="H479" s="37">
        <v>2.5</v>
      </c>
      <c r="I479" s="42" t="s">
        <v>652</v>
      </c>
      <c r="J479" s="42" t="s">
        <v>2177</v>
      </c>
      <c r="K479" s="42" t="s">
        <v>317</v>
      </c>
      <c r="L479" s="42" t="s">
        <v>317</v>
      </c>
      <c r="M479" s="42" t="s">
        <v>317</v>
      </c>
      <c r="N479" s="42" t="s">
        <v>318</v>
      </c>
      <c r="O479" s="42" t="s">
        <v>319</v>
      </c>
      <c r="P479" s="42" t="s">
        <v>319</v>
      </c>
      <c r="Q479" s="42" t="s">
        <v>390</v>
      </c>
      <c r="R479" s="42" t="s">
        <v>320</v>
      </c>
      <c r="S479" s="42" t="s">
        <v>321</v>
      </c>
      <c r="T479" s="42" t="s">
        <v>344</v>
      </c>
      <c r="U479" s="42" t="s">
        <v>323</v>
      </c>
      <c r="V479" s="52">
        <v>54</v>
      </c>
      <c r="W479" s="42" t="s">
        <v>366</v>
      </c>
      <c r="X479" s="42" t="s">
        <v>1778</v>
      </c>
      <c r="Y479" s="42" t="s">
        <v>2</v>
      </c>
      <c r="Z479" s="42" t="s">
        <v>2</v>
      </c>
      <c r="AA479" s="42" t="s">
        <v>328</v>
      </c>
      <c r="AB479" s="42" t="s">
        <v>1779</v>
      </c>
      <c r="AC479" s="42" t="s">
        <v>348</v>
      </c>
      <c r="AD479" s="42" t="s">
        <v>1780</v>
      </c>
      <c r="AE479" s="42" t="s">
        <v>561</v>
      </c>
      <c r="AF479" s="42" t="s">
        <v>561</v>
      </c>
      <c r="AG479" s="42">
        <v>20</v>
      </c>
      <c r="AH479" s="42" t="s">
        <v>350</v>
      </c>
      <c r="AI479" s="42">
        <v>0</v>
      </c>
      <c r="AJ479" s="42" t="s">
        <v>351</v>
      </c>
      <c r="AK479" s="42">
        <v>0</v>
      </c>
      <c r="AL479" s="42">
        <v>1000</v>
      </c>
      <c r="AM479" s="42" t="s">
        <v>332</v>
      </c>
      <c r="AN479" s="42" t="s">
        <v>1781</v>
      </c>
      <c r="AO479" s="42">
        <v>400</v>
      </c>
      <c r="AP479" s="42" t="s">
        <v>439</v>
      </c>
      <c r="AQ479" s="42">
        <v>1200</v>
      </c>
      <c r="AR479" s="42">
        <v>2</v>
      </c>
      <c r="AS479" s="42">
        <v>600</v>
      </c>
      <c r="AT479" s="42">
        <v>48</v>
      </c>
      <c r="AU479" s="42" t="s">
        <v>385</v>
      </c>
      <c r="AV479" s="42" t="s">
        <v>385</v>
      </c>
      <c r="AW479" s="42">
        <v>18000</v>
      </c>
      <c r="AX479" s="42">
        <v>18000</v>
      </c>
      <c r="AY479" s="42">
        <v>2</v>
      </c>
      <c r="AZ479" s="51">
        <v>145</v>
      </c>
      <c r="BA479" s="42"/>
      <c r="BB479" s="42">
        <v>3</v>
      </c>
      <c r="BC479" s="42" t="s">
        <v>354</v>
      </c>
      <c r="BD479" s="49" t="s">
        <v>2184</v>
      </c>
      <c r="BE479" s="49" t="s">
        <v>2181</v>
      </c>
      <c r="BF479" s="42" t="s">
        <v>340</v>
      </c>
      <c r="BG479" s="42"/>
      <c r="BH479" s="42" t="s">
        <v>1719</v>
      </c>
      <c r="BI479" s="42" t="s">
        <v>357</v>
      </c>
      <c r="BJ479" s="42" t="s">
        <v>358</v>
      </c>
      <c r="BK479" s="57">
        <v>44778</v>
      </c>
      <c r="BL479" s="42" t="s">
        <v>317</v>
      </c>
      <c r="BM479" s="42" t="s">
        <v>317</v>
      </c>
      <c r="BN479" s="42" t="s">
        <v>1784</v>
      </c>
      <c r="BO479" s="42">
        <v>0</v>
      </c>
      <c r="BP479" s="42" t="s">
        <v>359</v>
      </c>
      <c r="BQ479" s="42" t="s">
        <v>359</v>
      </c>
      <c r="BR479" s="42" t="s">
        <v>359</v>
      </c>
      <c r="BS479" s="42"/>
      <c r="BT479" s="42" t="s">
        <v>360</v>
      </c>
      <c r="BU479" s="42" t="s">
        <v>317</v>
      </c>
      <c r="BV479" s="42" t="s">
        <v>317</v>
      </c>
      <c r="BW479" s="42"/>
      <c r="BX479" s="42"/>
      <c r="BY479" s="42" t="s">
        <v>353</v>
      </c>
      <c r="BZ479" s="42" t="s">
        <v>353</v>
      </c>
      <c r="CA479" s="42"/>
      <c r="CB479" s="42" t="s">
        <v>353</v>
      </c>
      <c r="CC479" s="42"/>
      <c r="CD479" s="42"/>
      <c r="CE479" s="42"/>
      <c r="CF479" s="42"/>
      <c r="CG479" s="26" t="s">
        <v>2182</v>
      </c>
    </row>
    <row r="480" hidden="1" spans="1:85">
      <c r="A480" s="34">
        <v>13</v>
      </c>
      <c r="B480" s="42" t="s">
        <v>2185</v>
      </c>
      <c r="C480" s="46" t="s">
        <v>2186</v>
      </c>
      <c r="D480" s="42" t="s">
        <v>2024</v>
      </c>
      <c r="E480" s="43">
        <v>27.0633</v>
      </c>
      <c r="F480" s="43">
        <v>-14.9865</v>
      </c>
      <c r="G480" s="42" t="s">
        <v>316</v>
      </c>
      <c r="H480" s="37">
        <v>2.5</v>
      </c>
      <c r="I480" s="42" t="s">
        <v>652</v>
      </c>
      <c r="J480" s="42" t="s">
        <v>2058</v>
      </c>
      <c r="K480" s="42" t="s">
        <v>317</v>
      </c>
      <c r="L480" s="42" t="s">
        <v>317</v>
      </c>
      <c r="M480" s="42" t="s">
        <v>317</v>
      </c>
      <c r="N480" s="42" t="s">
        <v>318</v>
      </c>
      <c r="O480" s="42" t="s">
        <v>319</v>
      </c>
      <c r="P480" s="42" t="s">
        <v>319</v>
      </c>
      <c r="Q480" s="42"/>
      <c r="R480" s="42" t="s">
        <v>320</v>
      </c>
      <c r="S480" s="42" t="s">
        <v>321</v>
      </c>
      <c r="T480" s="42" t="s">
        <v>344</v>
      </c>
      <c r="U480" s="42" t="s">
        <v>323</v>
      </c>
      <c r="V480" s="52">
        <v>80</v>
      </c>
      <c r="W480" s="42" t="s">
        <v>366</v>
      </c>
      <c r="X480" s="42" t="s">
        <v>2025</v>
      </c>
      <c r="Y480" s="42" t="s">
        <v>2</v>
      </c>
      <c r="Z480" s="42" t="s">
        <v>2</v>
      </c>
      <c r="AA480" s="42" t="s">
        <v>328</v>
      </c>
      <c r="AB480" s="43" t="s">
        <v>329</v>
      </c>
      <c r="AC480" s="42" t="s">
        <v>225</v>
      </c>
      <c r="AD480" s="42" t="s">
        <v>225</v>
      </c>
      <c r="AE480" s="42" t="s">
        <v>561</v>
      </c>
      <c r="AF480" s="42" t="s">
        <v>561</v>
      </c>
      <c r="AG480" s="42">
        <v>20</v>
      </c>
      <c r="AH480" s="42" t="s">
        <v>350</v>
      </c>
      <c r="AI480" s="42" t="s">
        <v>1964</v>
      </c>
      <c r="AJ480" s="42" t="s">
        <v>370</v>
      </c>
      <c r="AK480" s="42" t="s">
        <v>1965</v>
      </c>
      <c r="AL480" s="42">
        <v>1000</v>
      </c>
      <c r="AM480" s="42" t="s">
        <v>332</v>
      </c>
      <c r="AN480" s="42" t="s">
        <v>1896</v>
      </c>
      <c r="AO480" s="42">
        <v>200</v>
      </c>
      <c r="AP480" s="42" t="s">
        <v>439</v>
      </c>
      <c r="AQ480" s="42">
        <v>1200</v>
      </c>
      <c r="AR480" s="42">
        <v>2</v>
      </c>
      <c r="AS480" s="42">
        <v>600</v>
      </c>
      <c r="AT480" s="42">
        <v>48</v>
      </c>
      <c r="AU480" s="42" t="s">
        <v>385</v>
      </c>
      <c r="AV480" s="42" t="s">
        <v>385</v>
      </c>
      <c r="AW480" s="42">
        <v>18000</v>
      </c>
      <c r="AX480" s="42">
        <v>18000</v>
      </c>
      <c r="AY480" s="42">
        <v>2</v>
      </c>
      <c r="AZ480" s="51">
        <v>115</v>
      </c>
      <c r="BA480" s="42"/>
      <c r="BB480" s="42">
        <v>2</v>
      </c>
      <c r="BC480" s="42" t="s">
        <v>2187</v>
      </c>
      <c r="BD480" s="49">
        <v>0</v>
      </c>
      <c r="BE480" s="49" t="s">
        <v>2185</v>
      </c>
      <c r="BF480" s="42">
        <v>0</v>
      </c>
      <c r="BG480" s="42"/>
      <c r="BH480" s="42"/>
      <c r="BI480" s="42" t="s">
        <v>357</v>
      </c>
      <c r="BJ480" s="42" t="s">
        <v>358</v>
      </c>
      <c r="BK480" s="57">
        <v>44778</v>
      </c>
      <c r="BL480" s="42" t="s">
        <v>317</v>
      </c>
      <c r="BM480" s="42" t="s">
        <v>317</v>
      </c>
      <c r="BN480" s="42"/>
      <c r="BO480" s="42"/>
      <c r="BP480" s="42" t="s">
        <v>359</v>
      </c>
      <c r="BQ480" s="42" t="s">
        <v>359</v>
      </c>
      <c r="BR480" s="42" t="s">
        <v>359</v>
      </c>
      <c r="BS480" s="42"/>
      <c r="BT480" s="42" t="s">
        <v>360</v>
      </c>
      <c r="BU480" s="42" t="s">
        <v>317</v>
      </c>
      <c r="BV480" s="42" t="s">
        <v>317</v>
      </c>
      <c r="BW480" s="42"/>
      <c r="BX480" s="42"/>
      <c r="BY480" s="42" t="s">
        <v>353</v>
      </c>
      <c r="BZ480" s="42" t="s">
        <v>353</v>
      </c>
      <c r="CA480" s="42"/>
      <c r="CB480" s="42" t="s">
        <v>353</v>
      </c>
      <c r="CC480" s="42"/>
      <c r="CD480" s="42"/>
      <c r="CE480" s="42"/>
      <c r="CF480" s="42"/>
      <c r="CG480" s="26" t="s">
        <v>2186</v>
      </c>
    </row>
    <row r="481" hidden="1" spans="1:85">
      <c r="A481" s="39">
        <v>14</v>
      </c>
      <c r="B481" s="42" t="s">
        <v>2188</v>
      </c>
      <c r="C481" s="46" t="s">
        <v>2189</v>
      </c>
      <c r="D481" s="42" t="s">
        <v>2190</v>
      </c>
      <c r="E481" s="43">
        <v>27.5379</v>
      </c>
      <c r="F481" s="43">
        <v>-15.126</v>
      </c>
      <c r="G481" s="42" t="s">
        <v>316</v>
      </c>
      <c r="H481" s="37" t="s">
        <v>327</v>
      </c>
      <c r="I481" s="42" t="s">
        <v>652</v>
      </c>
      <c r="J481" s="42" t="s">
        <v>2058</v>
      </c>
      <c r="K481" s="42" t="s">
        <v>317</v>
      </c>
      <c r="L481" s="42" t="s">
        <v>317</v>
      </c>
      <c r="M481" s="42" t="s">
        <v>317</v>
      </c>
      <c r="N481" s="42" t="s">
        <v>318</v>
      </c>
      <c r="O481" s="42" t="s">
        <v>319</v>
      </c>
      <c r="P481" s="42" t="s">
        <v>319</v>
      </c>
      <c r="Q481" s="42" t="s">
        <v>381</v>
      </c>
      <c r="R481" s="42" t="s">
        <v>381</v>
      </c>
      <c r="S481" s="42" t="s">
        <v>321</v>
      </c>
      <c r="T481" s="42" t="s">
        <v>782</v>
      </c>
      <c r="U481" s="42" t="s">
        <v>323</v>
      </c>
      <c r="V481" s="52">
        <v>60</v>
      </c>
      <c r="W481" s="42" t="s">
        <v>366</v>
      </c>
      <c r="X481" s="42" t="s">
        <v>2025</v>
      </c>
      <c r="Y481" s="42" t="s">
        <v>2</v>
      </c>
      <c r="Z481" s="42" t="s">
        <v>2</v>
      </c>
      <c r="AA481" s="42" t="s">
        <v>328</v>
      </c>
      <c r="AB481" s="43" t="s">
        <v>329</v>
      </c>
      <c r="AC481" s="42" t="s">
        <v>225</v>
      </c>
      <c r="AD481" s="42" t="s">
        <v>225</v>
      </c>
      <c r="AE481" s="42" t="s">
        <v>327</v>
      </c>
      <c r="AF481" s="42" t="s">
        <v>327</v>
      </c>
      <c r="AG481" s="42" t="s">
        <v>327</v>
      </c>
      <c r="AH481" s="42" t="s">
        <v>327</v>
      </c>
      <c r="AI481" s="42" t="s">
        <v>327</v>
      </c>
      <c r="AJ481" s="42" t="s">
        <v>327</v>
      </c>
      <c r="AK481" s="42" t="s">
        <v>327</v>
      </c>
      <c r="AL481" s="42" t="s">
        <v>327</v>
      </c>
      <c r="AM481" s="42" t="s">
        <v>332</v>
      </c>
      <c r="AN481" s="42" t="s">
        <v>2191</v>
      </c>
      <c r="AO481" s="42">
        <v>100</v>
      </c>
      <c r="AP481" s="42" t="s">
        <v>2192</v>
      </c>
      <c r="AQ481" s="42" t="s">
        <v>2192</v>
      </c>
      <c r="AR481" s="42" t="s">
        <v>2192</v>
      </c>
      <c r="AS481" s="42" t="s">
        <v>2192</v>
      </c>
      <c r="AT481" s="42"/>
      <c r="AU481" s="42" t="s">
        <v>385</v>
      </c>
      <c r="AV481" s="42" t="s">
        <v>385</v>
      </c>
      <c r="AW481" s="42">
        <v>18000</v>
      </c>
      <c r="AX481" s="42">
        <v>18000</v>
      </c>
      <c r="AY481" s="42">
        <v>2</v>
      </c>
      <c r="AZ481" s="51">
        <v>54</v>
      </c>
      <c r="BA481" s="42"/>
      <c r="BB481" s="42">
        <v>1</v>
      </c>
      <c r="BC481" s="42" t="s">
        <v>525</v>
      </c>
      <c r="BD481" s="49">
        <v>0</v>
      </c>
      <c r="BE481" s="49" t="s">
        <v>2188</v>
      </c>
      <c r="BF481" s="42">
        <v>0</v>
      </c>
      <c r="BG481" s="42"/>
      <c r="BH481" s="42"/>
      <c r="BI481" s="42" t="s">
        <v>357</v>
      </c>
      <c r="BJ481" s="42" t="s">
        <v>358</v>
      </c>
      <c r="BK481" s="57">
        <v>44778</v>
      </c>
      <c r="BL481" s="42" t="s">
        <v>340</v>
      </c>
      <c r="BM481" s="42" t="s">
        <v>340</v>
      </c>
      <c r="BN481" s="42"/>
      <c r="BO481" s="42"/>
      <c r="BP481" s="42" t="s">
        <v>359</v>
      </c>
      <c r="BQ481" s="42" t="s">
        <v>359</v>
      </c>
      <c r="BR481" s="42" t="s">
        <v>508</v>
      </c>
      <c r="BS481" s="42"/>
      <c r="BT481" s="42" t="s">
        <v>360</v>
      </c>
      <c r="BU481" s="42" t="s">
        <v>317</v>
      </c>
      <c r="BV481" s="42" t="s">
        <v>317</v>
      </c>
      <c r="BW481" s="42"/>
      <c r="BX481" s="42"/>
      <c r="BY481" s="42" t="s">
        <v>353</v>
      </c>
      <c r="BZ481" s="42" t="s">
        <v>353</v>
      </c>
      <c r="CA481" s="42"/>
      <c r="CB481" s="42" t="s">
        <v>353</v>
      </c>
      <c r="CC481" s="42"/>
      <c r="CD481" s="42"/>
      <c r="CE481" s="42"/>
      <c r="CF481" s="42" t="s">
        <v>2193</v>
      </c>
      <c r="CG481" s="26" t="s">
        <v>2189</v>
      </c>
    </row>
    <row r="482" hidden="1" spans="1:85">
      <c r="A482" s="39">
        <v>18</v>
      </c>
      <c r="B482" s="42" t="s">
        <v>2194</v>
      </c>
      <c r="C482" s="46" t="s">
        <v>2195</v>
      </c>
      <c r="D482" s="42" t="s">
        <v>2196</v>
      </c>
      <c r="E482" s="43">
        <v>27.3609</v>
      </c>
      <c r="F482" s="43">
        <v>-15.136</v>
      </c>
      <c r="G482" s="42" t="s">
        <v>316</v>
      </c>
      <c r="H482" s="37">
        <v>4.5</v>
      </c>
      <c r="I482" s="42" t="s">
        <v>652</v>
      </c>
      <c r="J482" s="42" t="s">
        <v>2058</v>
      </c>
      <c r="K482" s="42" t="s">
        <v>317</v>
      </c>
      <c r="L482" s="42" t="s">
        <v>317</v>
      </c>
      <c r="M482" s="42" t="s">
        <v>317</v>
      </c>
      <c r="N482" s="42" t="s">
        <v>318</v>
      </c>
      <c r="O482" s="42" t="s">
        <v>319</v>
      </c>
      <c r="P482" s="42" t="s">
        <v>319</v>
      </c>
      <c r="Q482" s="42" t="s">
        <v>320</v>
      </c>
      <c r="R482" s="42" t="s">
        <v>830</v>
      </c>
      <c r="S482" s="42" t="s">
        <v>321</v>
      </c>
      <c r="T482" s="42" t="s">
        <v>344</v>
      </c>
      <c r="U482" s="42" t="s">
        <v>323</v>
      </c>
      <c r="V482" s="52">
        <v>60</v>
      </c>
      <c r="W482" s="42" t="s">
        <v>366</v>
      </c>
      <c r="X482" s="42" t="s">
        <v>2025</v>
      </c>
      <c r="Y482" s="42" t="s">
        <v>2</v>
      </c>
      <c r="Z482" s="42" t="s">
        <v>2</v>
      </c>
      <c r="AA482" s="42" t="s">
        <v>328</v>
      </c>
      <c r="AB482" s="43" t="s">
        <v>329</v>
      </c>
      <c r="AC482" s="42" t="s">
        <v>225</v>
      </c>
      <c r="AD482" s="42" t="s">
        <v>225</v>
      </c>
      <c r="AE482" s="42" t="s">
        <v>403</v>
      </c>
      <c r="AF482" s="42" t="s">
        <v>403</v>
      </c>
      <c r="AG482" s="42">
        <v>30</v>
      </c>
      <c r="AH482" s="42" t="s">
        <v>350</v>
      </c>
      <c r="AI482" s="42" t="s">
        <v>1964</v>
      </c>
      <c r="AJ482" s="42" t="s">
        <v>370</v>
      </c>
      <c r="AK482" s="42" t="s">
        <v>1965</v>
      </c>
      <c r="AL482" s="42">
        <v>1000</v>
      </c>
      <c r="AM482" s="42" t="s">
        <v>332</v>
      </c>
      <c r="AN482" s="42" t="s">
        <v>1896</v>
      </c>
      <c r="AO482" s="42">
        <v>400</v>
      </c>
      <c r="AP482" s="42" t="s">
        <v>439</v>
      </c>
      <c r="AQ482" s="42">
        <v>1200</v>
      </c>
      <c r="AR482" s="42">
        <v>2</v>
      </c>
      <c r="AS482" s="42">
        <v>600</v>
      </c>
      <c r="AT482" s="42">
        <v>48</v>
      </c>
      <c r="AU482" s="42" t="s">
        <v>385</v>
      </c>
      <c r="AV482" s="42" t="s">
        <v>385</v>
      </c>
      <c r="AW482" s="42">
        <v>18000</v>
      </c>
      <c r="AX482" s="42">
        <v>18000</v>
      </c>
      <c r="AY482" s="42">
        <v>2</v>
      </c>
      <c r="AZ482" s="51">
        <v>130</v>
      </c>
      <c r="BA482" s="42"/>
      <c r="BB482" s="42">
        <v>2</v>
      </c>
      <c r="BC482" s="42" t="s">
        <v>375</v>
      </c>
      <c r="BD482" s="49" t="s">
        <v>2197</v>
      </c>
      <c r="BE482" s="49" t="s">
        <v>2194</v>
      </c>
      <c r="BF482" s="42">
        <v>0</v>
      </c>
      <c r="BG482" s="42"/>
      <c r="BH482" s="42"/>
      <c r="BI482" s="42" t="s">
        <v>357</v>
      </c>
      <c r="BJ482" s="42" t="s">
        <v>358</v>
      </c>
      <c r="BK482" s="57">
        <v>44778</v>
      </c>
      <c r="BL482" s="42" t="s">
        <v>317</v>
      </c>
      <c r="BM482" s="42" t="s">
        <v>317</v>
      </c>
      <c r="BN482" s="42"/>
      <c r="BO482" s="42"/>
      <c r="BP482" s="42" t="s">
        <v>359</v>
      </c>
      <c r="BQ482" s="42" t="s">
        <v>359</v>
      </c>
      <c r="BR482" s="42" t="s">
        <v>359</v>
      </c>
      <c r="BS482" s="42"/>
      <c r="BT482" s="42" t="s">
        <v>360</v>
      </c>
      <c r="BU482" s="42" t="s">
        <v>317</v>
      </c>
      <c r="BV482" s="42" t="s">
        <v>317</v>
      </c>
      <c r="BW482" s="42"/>
      <c r="BX482" s="42"/>
      <c r="BY482" s="42" t="s">
        <v>353</v>
      </c>
      <c r="BZ482" s="42" t="s">
        <v>353</v>
      </c>
      <c r="CA482" s="42"/>
      <c r="CB482" s="42" t="s">
        <v>353</v>
      </c>
      <c r="CC482" s="42"/>
      <c r="CD482" s="42"/>
      <c r="CE482" s="42"/>
      <c r="CF482" s="42"/>
      <c r="CG482" s="26" t="s">
        <v>2195</v>
      </c>
    </row>
    <row r="483" hidden="1" spans="1:85">
      <c r="A483" s="34">
        <v>21</v>
      </c>
      <c r="B483" s="42" t="s">
        <v>2198</v>
      </c>
      <c r="C483" s="46" t="s">
        <v>2199</v>
      </c>
      <c r="D483" s="42" t="s">
        <v>2081</v>
      </c>
      <c r="E483" s="43">
        <v>30.2356</v>
      </c>
      <c r="F483" s="43">
        <v>-13.2357</v>
      </c>
      <c r="G483" s="42" t="s">
        <v>652</v>
      </c>
      <c r="H483" s="37">
        <v>2.5</v>
      </c>
      <c r="I483" s="42" t="s">
        <v>652</v>
      </c>
      <c r="J483" s="42" t="s">
        <v>2088</v>
      </c>
      <c r="K483" s="42" t="s">
        <v>340</v>
      </c>
      <c r="L483" s="42" t="s">
        <v>317</v>
      </c>
      <c r="M483" s="42" t="s">
        <v>317</v>
      </c>
      <c r="N483" s="42" t="s">
        <v>318</v>
      </c>
      <c r="O483" s="42" t="s">
        <v>319</v>
      </c>
      <c r="P483" s="42" t="s">
        <v>319</v>
      </c>
      <c r="Q483" s="42" t="s">
        <v>381</v>
      </c>
      <c r="R483" s="42" t="s">
        <v>320</v>
      </c>
      <c r="S483" s="42" t="s">
        <v>321</v>
      </c>
      <c r="T483" s="42" t="s">
        <v>344</v>
      </c>
      <c r="U483" s="42" t="s">
        <v>323</v>
      </c>
      <c r="V483" s="52">
        <v>50</v>
      </c>
      <c r="W483" s="42" t="s">
        <v>366</v>
      </c>
      <c r="X483" s="42" t="s">
        <v>1948</v>
      </c>
      <c r="Y483" s="42" t="s">
        <v>2</v>
      </c>
      <c r="Z483" s="42" t="s">
        <v>2</v>
      </c>
      <c r="AA483" s="42" t="s">
        <v>328</v>
      </c>
      <c r="AB483" s="42" t="s">
        <v>1779</v>
      </c>
      <c r="AC483" s="42" t="s">
        <v>348</v>
      </c>
      <c r="AD483" s="42" t="s">
        <v>1780</v>
      </c>
      <c r="AE483" s="42" t="s">
        <v>561</v>
      </c>
      <c r="AF483" s="42" t="s">
        <v>561</v>
      </c>
      <c r="AG483" s="42">
        <v>20</v>
      </c>
      <c r="AH483" s="42" t="s">
        <v>350</v>
      </c>
      <c r="AI483" s="42">
        <v>0</v>
      </c>
      <c r="AJ483" s="42" t="s">
        <v>351</v>
      </c>
      <c r="AK483" s="42">
        <v>0</v>
      </c>
      <c r="AL483" s="42">
        <v>1000</v>
      </c>
      <c r="AM483" s="42" t="s">
        <v>332</v>
      </c>
      <c r="AN483" s="42" t="s">
        <v>1781</v>
      </c>
      <c r="AO483" s="42">
        <v>400</v>
      </c>
      <c r="AP483" s="42" t="s">
        <v>439</v>
      </c>
      <c r="AQ483" s="42">
        <v>1200</v>
      </c>
      <c r="AR483" s="42">
        <v>2</v>
      </c>
      <c r="AS483" s="42">
        <v>600</v>
      </c>
      <c r="AT483" s="42">
        <v>48</v>
      </c>
      <c r="AU483" s="42" t="s">
        <v>385</v>
      </c>
      <c r="AV483" s="42" t="s">
        <v>385</v>
      </c>
      <c r="AW483" s="42">
        <v>18000</v>
      </c>
      <c r="AX483" s="42">
        <v>18000</v>
      </c>
      <c r="AY483" s="42">
        <v>2</v>
      </c>
      <c r="AZ483" s="51">
        <v>74</v>
      </c>
      <c r="BA483" s="42"/>
      <c r="BB483" s="42">
        <v>1</v>
      </c>
      <c r="BC483" s="42" t="s">
        <v>525</v>
      </c>
      <c r="BD483" s="49">
        <v>0</v>
      </c>
      <c r="BE483" s="49" t="s">
        <v>2198</v>
      </c>
      <c r="BF483" s="42" t="s">
        <v>340</v>
      </c>
      <c r="BG483" s="42"/>
      <c r="BH483" s="42" t="s">
        <v>1719</v>
      </c>
      <c r="BI483" s="42" t="s">
        <v>357</v>
      </c>
      <c r="BJ483" s="42" t="s">
        <v>358</v>
      </c>
      <c r="BK483" s="57">
        <v>44778</v>
      </c>
      <c r="BL483" s="42" t="s">
        <v>317</v>
      </c>
      <c r="BM483" s="42" t="s">
        <v>317</v>
      </c>
      <c r="BN483" s="42" t="s">
        <v>1784</v>
      </c>
      <c r="BO483" s="42">
        <v>0</v>
      </c>
      <c r="BP483" s="42" t="s">
        <v>359</v>
      </c>
      <c r="BQ483" s="42" t="s">
        <v>359</v>
      </c>
      <c r="BR483" s="42" t="s">
        <v>359</v>
      </c>
      <c r="BS483" s="42"/>
      <c r="BT483" s="42" t="s">
        <v>360</v>
      </c>
      <c r="BU483" s="42" t="s">
        <v>317</v>
      </c>
      <c r="BV483" s="42" t="s">
        <v>317</v>
      </c>
      <c r="BW483" s="42"/>
      <c r="BX483" s="42"/>
      <c r="BY483" s="42" t="s">
        <v>353</v>
      </c>
      <c r="BZ483" s="42" t="s">
        <v>353</v>
      </c>
      <c r="CA483" s="42"/>
      <c r="CB483" s="42" t="s">
        <v>353</v>
      </c>
      <c r="CC483" s="42"/>
      <c r="CD483" s="42"/>
      <c r="CE483" s="42"/>
      <c r="CF483" s="42"/>
      <c r="CG483" s="26" t="s">
        <v>2199</v>
      </c>
    </row>
    <row r="484" hidden="1" spans="1:85">
      <c r="A484" s="34">
        <v>27</v>
      </c>
      <c r="B484" s="42" t="s">
        <v>2200</v>
      </c>
      <c r="C484" s="46" t="s">
        <v>2201</v>
      </c>
      <c r="D484" s="42" t="s">
        <v>2202</v>
      </c>
      <c r="E484" s="43">
        <v>29.1209</v>
      </c>
      <c r="F484" s="43">
        <v>-14.5012</v>
      </c>
      <c r="G484" s="42" t="s">
        <v>652</v>
      </c>
      <c r="H484" s="37">
        <v>1.8</v>
      </c>
      <c r="I484" s="42" t="s">
        <v>652</v>
      </c>
      <c r="J484" s="42" t="s">
        <v>2177</v>
      </c>
      <c r="K484" s="42" t="s">
        <v>317</v>
      </c>
      <c r="L484" s="42" t="s">
        <v>317</v>
      </c>
      <c r="M484" s="42" t="s">
        <v>317</v>
      </c>
      <c r="N484" s="42" t="s">
        <v>318</v>
      </c>
      <c r="O484" s="42" t="s">
        <v>319</v>
      </c>
      <c r="P484" s="42" t="s">
        <v>319</v>
      </c>
      <c r="Q484" s="42" t="s">
        <v>320</v>
      </c>
      <c r="R484" s="42" t="s">
        <v>320</v>
      </c>
      <c r="S484" s="42" t="s">
        <v>321</v>
      </c>
      <c r="T484" s="42" t="s">
        <v>344</v>
      </c>
      <c r="U484" s="42" t="s">
        <v>323</v>
      </c>
      <c r="V484" s="52">
        <v>80</v>
      </c>
      <c r="W484" s="42" t="s">
        <v>366</v>
      </c>
      <c r="X484" s="42" t="s">
        <v>1778</v>
      </c>
      <c r="Y484" s="42" t="s">
        <v>2</v>
      </c>
      <c r="Z484" s="42" t="s">
        <v>2</v>
      </c>
      <c r="AA484" s="42" t="s">
        <v>328</v>
      </c>
      <c r="AB484" s="42" t="s">
        <v>1779</v>
      </c>
      <c r="AC484" s="42" t="s">
        <v>348</v>
      </c>
      <c r="AD484" s="42" t="s">
        <v>1780</v>
      </c>
      <c r="AE484" s="42" t="s">
        <v>561</v>
      </c>
      <c r="AF484" s="42" t="s">
        <v>561</v>
      </c>
      <c r="AG484" s="42">
        <v>15</v>
      </c>
      <c r="AH484" s="42" t="s">
        <v>350</v>
      </c>
      <c r="AI484" s="42">
        <v>0</v>
      </c>
      <c r="AJ484" s="42" t="s">
        <v>351</v>
      </c>
      <c r="AK484" s="42">
        <v>0</v>
      </c>
      <c r="AL484" s="42">
        <v>1000</v>
      </c>
      <c r="AM484" s="42" t="s">
        <v>332</v>
      </c>
      <c r="AN484" s="42" t="s">
        <v>1781</v>
      </c>
      <c r="AO484" s="42">
        <v>400</v>
      </c>
      <c r="AP484" s="42" t="s">
        <v>439</v>
      </c>
      <c r="AQ484" s="42">
        <v>600</v>
      </c>
      <c r="AR484" s="42" t="s">
        <v>2203</v>
      </c>
      <c r="AS484" s="42">
        <v>600</v>
      </c>
      <c r="AT484" s="42">
        <v>24</v>
      </c>
      <c r="AU484" s="42" t="s">
        <v>385</v>
      </c>
      <c r="AV484" s="42" t="s">
        <v>385</v>
      </c>
      <c r="AW484" s="42">
        <v>18000</v>
      </c>
      <c r="AX484" s="42">
        <v>18000</v>
      </c>
      <c r="AY484" s="42">
        <v>2</v>
      </c>
      <c r="AZ484" s="51">
        <v>65</v>
      </c>
      <c r="BA484" s="42"/>
      <c r="BB484" s="42">
        <v>2</v>
      </c>
      <c r="BC484" s="42" t="s">
        <v>375</v>
      </c>
      <c r="BD484" s="49" t="s">
        <v>2204</v>
      </c>
      <c r="BE484" s="49" t="s">
        <v>2200</v>
      </c>
      <c r="BF484" s="42" t="s">
        <v>340</v>
      </c>
      <c r="BG484" s="42"/>
      <c r="BH484" s="42" t="s">
        <v>1825</v>
      </c>
      <c r="BI484" s="42" t="s">
        <v>357</v>
      </c>
      <c r="BJ484" s="42" t="s">
        <v>358</v>
      </c>
      <c r="BK484" s="57">
        <v>44778</v>
      </c>
      <c r="BL484" s="42" t="s">
        <v>317</v>
      </c>
      <c r="BM484" s="42" t="s">
        <v>317</v>
      </c>
      <c r="BN484" s="42" t="s">
        <v>1784</v>
      </c>
      <c r="BO484" s="42">
        <v>0</v>
      </c>
      <c r="BP484" s="42" t="s">
        <v>359</v>
      </c>
      <c r="BQ484" s="42" t="s">
        <v>359</v>
      </c>
      <c r="BR484" s="42" t="s">
        <v>359</v>
      </c>
      <c r="BS484" s="42"/>
      <c r="BT484" s="42" t="s">
        <v>360</v>
      </c>
      <c r="BU484" s="42" t="s">
        <v>317</v>
      </c>
      <c r="BV484" s="42" t="s">
        <v>317</v>
      </c>
      <c r="BW484" s="42"/>
      <c r="BX484" s="42"/>
      <c r="BY484" s="42" t="s">
        <v>353</v>
      </c>
      <c r="BZ484" s="42" t="s">
        <v>353</v>
      </c>
      <c r="CA484" s="42"/>
      <c r="CB484" s="42" t="s">
        <v>353</v>
      </c>
      <c r="CC484" s="42"/>
      <c r="CD484" s="42"/>
      <c r="CE484" s="42"/>
      <c r="CF484" s="42"/>
      <c r="CG484" s="26" t="s">
        <v>2201</v>
      </c>
    </row>
    <row r="485" hidden="1" spans="1:85">
      <c r="A485" s="39">
        <v>28</v>
      </c>
      <c r="B485" s="42" t="s">
        <v>2205</v>
      </c>
      <c r="C485" s="46" t="s">
        <v>2206</v>
      </c>
      <c r="D485" s="42" t="s">
        <v>2207</v>
      </c>
      <c r="E485" s="43">
        <v>28.9438</v>
      </c>
      <c r="F485" s="43">
        <v>-14.3888</v>
      </c>
      <c r="G485" s="42" t="s">
        <v>652</v>
      </c>
      <c r="H485" s="37">
        <v>1.8</v>
      </c>
      <c r="I485" s="42" t="s">
        <v>652</v>
      </c>
      <c r="J485" s="42" t="s">
        <v>2177</v>
      </c>
      <c r="K485" s="42" t="s">
        <v>317</v>
      </c>
      <c r="L485" s="42" t="s">
        <v>317</v>
      </c>
      <c r="M485" s="42" t="s">
        <v>317</v>
      </c>
      <c r="N485" s="42" t="s">
        <v>318</v>
      </c>
      <c r="O485" s="42" t="s">
        <v>319</v>
      </c>
      <c r="P485" s="42" t="s">
        <v>319</v>
      </c>
      <c r="Q485" s="42" t="s">
        <v>390</v>
      </c>
      <c r="R485" s="42" t="s">
        <v>320</v>
      </c>
      <c r="S485" s="42" t="s">
        <v>321</v>
      </c>
      <c r="T485" s="42" t="s">
        <v>344</v>
      </c>
      <c r="U485" s="42" t="s">
        <v>323</v>
      </c>
      <c r="V485" s="52">
        <v>70</v>
      </c>
      <c r="W485" s="42" t="s">
        <v>366</v>
      </c>
      <c r="X485" s="42" t="s">
        <v>1778</v>
      </c>
      <c r="Y485" s="42" t="s">
        <v>2</v>
      </c>
      <c r="Z485" s="42" t="s">
        <v>2</v>
      </c>
      <c r="AA485" s="42" t="s">
        <v>328</v>
      </c>
      <c r="AB485" s="42" t="s">
        <v>1779</v>
      </c>
      <c r="AC485" s="42" t="s">
        <v>348</v>
      </c>
      <c r="AD485" s="42" t="s">
        <v>1780</v>
      </c>
      <c r="AE485" s="42" t="s">
        <v>561</v>
      </c>
      <c r="AF485" s="42" t="s">
        <v>561</v>
      </c>
      <c r="AG485" s="42">
        <v>20</v>
      </c>
      <c r="AH485" s="42" t="s">
        <v>350</v>
      </c>
      <c r="AI485" s="42">
        <v>0</v>
      </c>
      <c r="AJ485" s="42" t="s">
        <v>351</v>
      </c>
      <c r="AK485" s="42">
        <v>0</v>
      </c>
      <c r="AL485" s="42">
        <v>1000</v>
      </c>
      <c r="AM485" s="42" t="s">
        <v>332</v>
      </c>
      <c r="AN485" s="42" t="s">
        <v>2208</v>
      </c>
      <c r="AO485" s="42">
        <v>150</v>
      </c>
      <c r="AP485" s="42" t="s">
        <v>384</v>
      </c>
      <c r="AQ485" s="42">
        <v>1200</v>
      </c>
      <c r="AR485" s="42">
        <v>2</v>
      </c>
      <c r="AS485" s="42">
        <v>600</v>
      </c>
      <c r="AT485" s="42">
        <v>48</v>
      </c>
      <c r="AU485" s="42" t="s">
        <v>385</v>
      </c>
      <c r="AV485" s="42" t="s">
        <v>385</v>
      </c>
      <c r="AW485" s="42">
        <v>18000</v>
      </c>
      <c r="AX485" s="42">
        <v>18000</v>
      </c>
      <c r="AY485" s="42">
        <v>2</v>
      </c>
      <c r="AZ485" s="51">
        <v>57</v>
      </c>
      <c r="BA485" s="42"/>
      <c r="BB485" s="42">
        <v>1</v>
      </c>
      <c r="BC485" s="42" t="s">
        <v>525</v>
      </c>
      <c r="BD485" s="49">
        <v>0</v>
      </c>
      <c r="BE485" s="49" t="s">
        <v>2205</v>
      </c>
      <c r="BF485" s="42" t="s">
        <v>340</v>
      </c>
      <c r="BG485" s="42"/>
      <c r="BH485" s="42" t="s">
        <v>1719</v>
      </c>
      <c r="BI485" s="42" t="s">
        <v>357</v>
      </c>
      <c r="BJ485" s="42" t="s">
        <v>1872</v>
      </c>
      <c r="BK485" s="57">
        <v>44778</v>
      </c>
      <c r="BL485" s="42" t="s">
        <v>317</v>
      </c>
      <c r="BM485" s="42" t="s">
        <v>317</v>
      </c>
      <c r="BN485" s="42" t="s">
        <v>1784</v>
      </c>
      <c r="BO485" s="42">
        <v>0</v>
      </c>
      <c r="BP485" s="42" t="s">
        <v>359</v>
      </c>
      <c r="BQ485" s="42" t="s">
        <v>359</v>
      </c>
      <c r="BR485" s="42" t="s">
        <v>359</v>
      </c>
      <c r="BS485" s="42"/>
      <c r="BT485" s="42" t="s">
        <v>356</v>
      </c>
      <c r="BU485" s="42" t="s">
        <v>317</v>
      </c>
      <c r="BV485" s="42" t="s">
        <v>317</v>
      </c>
      <c r="BW485" s="42"/>
      <c r="BX485" s="42"/>
      <c r="BY485" s="42" t="s">
        <v>353</v>
      </c>
      <c r="BZ485" s="42" t="s">
        <v>353</v>
      </c>
      <c r="CA485" s="42"/>
      <c r="CB485" s="42" t="s">
        <v>353</v>
      </c>
      <c r="CC485" s="42"/>
      <c r="CD485" s="42"/>
      <c r="CE485" s="42"/>
      <c r="CF485" s="42"/>
      <c r="CG485" s="26" t="s">
        <v>2206</v>
      </c>
    </row>
    <row r="486" hidden="1" spans="1:85">
      <c r="A486" s="34">
        <v>29</v>
      </c>
      <c r="B486" s="42" t="s">
        <v>2209</v>
      </c>
      <c r="C486" s="46" t="s">
        <v>2210</v>
      </c>
      <c r="D486" s="42" t="s">
        <v>2211</v>
      </c>
      <c r="E486" s="43">
        <v>29.3854</v>
      </c>
      <c r="F486" s="43">
        <v>-13.9426</v>
      </c>
      <c r="G486" s="42" t="s">
        <v>652</v>
      </c>
      <c r="H486" s="37">
        <v>2.5</v>
      </c>
      <c r="I486" s="42" t="s">
        <v>652</v>
      </c>
      <c r="J486" s="42" t="s">
        <v>2212</v>
      </c>
      <c r="K486" s="42" t="s">
        <v>317</v>
      </c>
      <c r="L486" s="42" t="s">
        <v>317</v>
      </c>
      <c r="M486" s="42" t="s">
        <v>317</v>
      </c>
      <c r="N486" s="42" t="s">
        <v>318</v>
      </c>
      <c r="O486" s="42" t="s">
        <v>319</v>
      </c>
      <c r="P486" s="42" t="s">
        <v>319</v>
      </c>
      <c r="Q486" s="42" t="s">
        <v>381</v>
      </c>
      <c r="R486" s="42" t="s">
        <v>381</v>
      </c>
      <c r="S486" s="42" t="s">
        <v>321</v>
      </c>
      <c r="T486" s="42" t="s">
        <v>344</v>
      </c>
      <c r="U486" s="42" t="s">
        <v>323</v>
      </c>
      <c r="V486" s="52">
        <v>60</v>
      </c>
      <c r="W486" s="42" t="s">
        <v>366</v>
      </c>
      <c r="X486" s="42" t="s">
        <v>1948</v>
      </c>
      <c r="Y486" s="42" t="s">
        <v>2</v>
      </c>
      <c r="Z486" s="42" t="s">
        <v>2</v>
      </c>
      <c r="AA486" s="42" t="s">
        <v>328</v>
      </c>
      <c r="AB486" s="42" t="s">
        <v>1779</v>
      </c>
      <c r="AC486" s="42" t="s">
        <v>348</v>
      </c>
      <c r="AD486" s="42" t="s">
        <v>1780</v>
      </c>
      <c r="AE486" s="42" t="s">
        <v>561</v>
      </c>
      <c r="AF486" s="42" t="s">
        <v>561</v>
      </c>
      <c r="AG486" s="42">
        <v>20</v>
      </c>
      <c r="AH486" s="42" t="s">
        <v>350</v>
      </c>
      <c r="AI486" s="42">
        <v>0</v>
      </c>
      <c r="AJ486" s="42" t="s">
        <v>351</v>
      </c>
      <c r="AK486" s="42">
        <v>0</v>
      </c>
      <c r="AL486" s="42">
        <v>1000</v>
      </c>
      <c r="AM486" s="42" t="s">
        <v>332</v>
      </c>
      <c r="AN486" s="42" t="s">
        <v>1781</v>
      </c>
      <c r="AO486" s="42">
        <v>400</v>
      </c>
      <c r="AP486" s="42" t="s">
        <v>333</v>
      </c>
      <c r="AQ486" s="42">
        <v>500</v>
      </c>
      <c r="AR486" s="42">
        <v>48</v>
      </c>
      <c r="AS486" s="42">
        <v>100</v>
      </c>
      <c r="AT486" s="42">
        <f>AQ486/AS486</f>
        <v>5</v>
      </c>
      <c r="AU486" s="42" t="s">
        <v>385</v>
      </c>
      <c r="AV486" s="42" t="s">
        <v>385</v>
      </c>
      <c r="AW486" s="42">
        <v>18000</v>
      </c>
      <c r="AX486" s="42">
        <v>18000</v>
      </c>
      <c r="AY486" s="42">
        <v>2</v>
      </c>
      <c r="AZ486" s="51">
        <v>66</v>
      </c>
      <c r="BA486" s="42"/>
      <c r="BB486" s="42">
        <v>1</v>
      </c>
      <c r="BC486" s="42" t="s">
        <v>525</v>
      </c>
      <c r="BD486" s="49">
        <v>0</v>
      </c>
      <c r="BE486" s="49" t="s">
        <v>2209</v>
      </c>
      <c r="BF486" s="42" t="s">
        <v>340</v>
      </c>
      <c r="BG486" s="42"/>
      <c r="BH486" s="42" t="s">
        <v>1719</v>
      </c>
      <c r="BI486" s="42" t="s">
        <v>357</v>
      </c>
      <c r="BJ486" s="42" t="s">
        <v>358</v>
      </c>
      <c r="BK486" s="57">
        <v>44778</v>
      </c>
      <c r="BL486" s="42" t="s">
        <v>317</v>
      </c>
      <c r="BM486" s="42" t="s">
        <v>317</v>
      </c>
      <c r="BN486" s="42" t="s">
        <v>1784</v>
      </c>
      <c r="BO486" s="42">
        <v>0</v>
      </c>
      <c r="BP486" s="42" t="s">
        <v>359</v>
      </c>
      <c r="BQ486" s="42" t="s">
        <v>359</v>
      </c>
      <c r="BR486" s="42" t="s">
        <v>359</v>
      </c>
      <c r="BS486" s="42"/>
      <c r="BT486" s="42" t="s">
        <v>360</v>
      </c>
      <c r="BU486" s="42" t="s">
        <v>317</v>
      </c>
      <c r="BV486" s="42" t="s">
        <v>317</v>
      </c>
      <c r="BW486" s="42"/>
      <c r="BX486" s="42"/>
      <c r="BY486" s="42" t="s">
        <v>353</v>
      </c>
      <c r="BZ486" s="42" t="s">
        <v>353</v>
      </c>
      <c r="CA486" s="42"/>
      <c r="CB486" s="42" t="s">
        <v>353</v>
      </c>
      <c r="CC486" s="42"/>
      <c r="CD486" s="42"/>
      <c r="CE486" s="42"/>
      <c r="CF486" s="42"/>
      <c r="CG486" s="26" t="s">
        <v>2210</v>
      </c>
    </row>
    <row r="487" hidden="1" spans="1:85">
      <c r="A487" s="39">
        <v>30</v>
      </c>
      <c r="B487" s="42" t="s">
        <v>2213</v>
      </c>
      <c r="C487" s="46" t="s">
        <v>2214</v>
      </c>
      <c r="D487" s="42" t="s">
        <v>2071</v>
      </c>
      <c r="E487" s="43">
        <v>29.7944</v>
      </c>
      <c r="F487" s="43">
        <v>-13.5037</v>
      </c>
      <c r="G487" s="42" t="s">
        <v>652</v>
      </c>
      <c r="H487" s="37">
        <v>1.8</v>
      </c>
      <c r="I487" s="42" t="s">
        <v>652</v>
      </c>
      <c r="J487" s="42" t="s">
        <v>2212</v>
      </c>
      <c r="K487" s="42" t="s">
        <v>317</v>
      </c>
      <c r="L487" s="42" t="s">
        <v>317</v>
      </c>
      <c r="M487" s="42" t="s">
        <v>317</v>
      </c>
      <c r="N487" s="42" t="s">
        <v>318</v>
      </c>
      <c r="O487" s="42" t="s">
        <v>319</v>
      </c>
      <c r="P487" s="42" t="s">
        <v>319</v>
      </c>
      <c r="Q487" s="42" t="s">
        <v>381</v>
      </c>
      <c r="R487" s="42" t="s">
        <v>381</v>
      </c>
      <c r="S487" s="42" t="s">
        <v>321</v>
      </c>
      <c r="T487" s="42" t="s">
        <v>2215</v>
      </c>
      <c r="U487" s="42" t="s">
        <v>323</v>
      </c>
      <c r="V487" s="52">
        <v>70</v>
      </c>
      <c r="W487" s="42" t="s">
        <v>366</v>
      </c>
      <c r="X487" s="42" t="s">
        <v>1948</v>
      </c>
      <c r="Y487" s="42" t="s">
        <v>2</v>
      </c>
      <c r="Z487" s="42" t="s">
        <v>2</v>
      </c>
      <c r="AA487" s="42" t="s">
        <v>328</v>
      </c>
      <c r="AB487" s="42" t="s">
        <v>1779</v>
      </c>
      <c r="AC487" s="42" t="s">
        <v>348</v>
      </c>
      <c r="AD487" s="42" t="s">
        <v>1780</v>
      </c>
      <c r="AE487" s="42" t="s">
        <v>561</v>
      </c>
      <c r="AF487" s="42" t="s">
        <v>561</v>
      </c>
      <c r="AG487" s="42">
        <v>15</v>
      </c>
      <c r="AH487" s="42" t="s">
        <v>350</v>
      </c>
      <c r="AI487" s="42">
        <v>0</v>
      </c>
      <c r="AJ487" s="42" t="s">
        <v>351</v>
      </c>
      <c r="AK487" s="42">
        <v>0</v>
      </c>
      <c r="AL487" s="42">
        <v>1000</v>
      </c>
      <c r="AM487" s="42" t="s">
        <v>332</v>
      </c>
      <c r="AN487" s="42" t="s">
        <v>2216</v>
      </c>
      <c r="AO487" s="42">
        <v>150</v>
      </c>
      <c r="AP487" s="42" t="s">
        <v>439</v>
      </c>
      <c r="AQ487" s="42">
        <v>490</v>
      </c>
      <c r="AR487" s="42">
        <v>48</v>
      </c>
      <c r="AS487" s="42">
        <v>490</v>
      </c>
      <c r="AT487" s="42">
        <v>24</v>
      </c>
      <c r="AU487" s="42" t="s">
        <v>385</v>
      </c>
      <c r="AV487" s="42" t="s">
        <v>385</v>
      </c>
      <c r="AW487" s="42">
        <v>18000</v>
      </c>
      <c r="AX487" s="42">
        <v>18000</v>
      </c>
      <c r="AY487" s="42">
        <v>2</v>
      </c>
      <c r="AZ487" s="51">
        <v>45</v>
      </c>
      <c r="BA487" s="42"/>
      <c r="BB487" s="42">
        <v>1</v>
      </c>
      <c r="BC487" s="42" t="s">
        <v>525</v>
      </c>
      <c r="BD487" s="49">
        <v>0</v>
      </c>
      <c r="BE487" s="49" t="s">
        <v>2213</v>
      </c>
      <c r="BF487" s="42" t="s">
        <v>340</v>
      </c>
      <c r="BG487" s="42"/>
      <c r="BH487" s="42" t="s">
        <v>1719</v>
      </c>
      <c r="BI487" s="42" t="s">
        <v>357</v>
      </c>
      <c r="BJ487" s="42" t="s">
        <v>358</v>
      </c>
      <c r="BK487" s="57">
        <v>44778</v>
      </c>
      <c r="BL487" s="42" t="s">
        <v>317</v>
      </c>
      <c r="BM487" s="42" t="s">
        <v>317</v>
      </c>
      <c r="BN487" s="42" t="s">
        <v>1784</v>
      </c>
      <c r="BO487" s="42">
        <v>0</v>
      </c>
      <c r="BP487" s="42" t="s">
        <v>359</v>
      </c>
      <c r="BQ487" s="42" t="s">
        <v>359</v>
      </c>
      <c r="BR487" s="42" t="s">
        <v>359</v>
      </c>
      <c r="BS487" s="42"/>
      <c r="BT487" s="42" t="s">
        <v>360</v>
      </c>
      <c r="BU487" s="42" t="s">
        <v>317</v>
      </c>
      <c r="BV487" s="42" t="s">
        <v>317</v>
      </c>
      <c r="BW487" s="42"/>
      <c r="BX487" s="42"/>
      <c r="BY487" s="42" t="s">
        <v>353</v>
      </c>
      <c r="BZ487" s="42" t="s">
        <v>353</v>
      </c>
      <c r="CA487" s="42"/>
      <c r="CB487" s="42" t="s">
        <v>353</v>
      </c>
      <c r="CC487" s="42"/>
      <c r="CD487" s="42"/>
      <c r="CE487" s="42"/>
      <c r="CF487" s="42"/>
      <c r="CG487" s="26" t="s">
        <v>2214</v>
      </c>
    </row>
    <row r="488" hidden="1" spans="1:85">
      <c r="A488" s="39">
        <v>34</v>
      </c>
      <c r="B488" s="42" t="s">
        <v>2217</v>
      </c>
      <c r="C488" s="46" t="s">
        <v>2218</v>
      </c>
      <c r="D488" s="42" t="s">
        <v>2219</v>
      </c>
      <c r="E488" s="43">
        <v>29.6424</v>
      </c>
      <c r="F488" s="43">
        <v>-13.6861</v>
      </c>
      <c r="G488" s="42" t="s">
        <v>652</v>
      </c>
      <c r="H488" s="37">
        <v>2.5</v>
      </c>
      <c r="I488" s="42" t="s">
        <v>652</v>
      </c>
      <c r="J488" s="42" t="s">
        <v>2212</v>
      </c>
      <c r="K488" s="42" t="s">
        <v>317</v>
      </c>
      <c r="L488" s="42" t="s">
        <v>317</v>
      </c>
      <c r="M488" s="42" t="s">
        <v>317</v>
      </c>
      <c r="N488" s="42" t="s">
        <v>318</v>
      </c>
      <c r="O488" s="42" t="s">
        <v>319</v>
      </c>
      <c r="P488" s="42" t="s">
        <v>319</v>
      </c>
      <c r="Q488" s="42" t="s">
        <v>390</v>
      </c>
      <c r="R488" s="42" t="s">
        <v>320</v>
      </c>
      <c r="S488" s="42" t="s">
        <v>321</v>
      </c>
      <c r="T488" s="42" t="s">
        <v>344</v>
      </c>
      <c r="U488" s="42" t="s">
        <v>323</v>
      </c>
      <c r="V488" s="52">
        <v>60</v>
      </c>
      <c r="W488" s="42" t="s">
        <v>366</v>
      </c>
      <c r="X488" s="42" t="s">
        <v>1948</v>
      </c>
      <c r="Y488" s="42" t="s">
        <v>2</v>
      </c>
      <c r="Z488" s="42" t="s">
        <v>2</v>
      </c>
      <c r="AA488" s="42" t="s">
        <v>328</v>
      </c>
      <c r="AB488" s="42" t="s">
        <v>1779</v>
      </c>
      <c r="AC488" s="42" t="s">
        <v>348</v>
      </c>
      <c r="AD488" s="42" t="s">
        <v>1780</v>
      </c>
      <c r="AE488" s="42" t="s">
        <v>561</v>
      </c>
      <c r="AF488" s="42" t="s">
        <v>561</v>
      </c>
      <c r="AG488" s="42">
        <v>20</v>
      </c>
      <c r="AH488" s="42" t="s">
        <v>350</v>
      </c>
      <c r="AI488" s="42">
        <v>0</v>
      </c>
      <c r="AJ488" s="42" t="s">
        <v>351</v>
      </c>
      <c r="AK488" s="42">
        <v>0</v>
      </c>
      <c r="AL488" s="42">
        <v>1000</v>
      </c>
      <c r="AM488" s="42" t="s">
        <v>332</v>
      </c>
      <c r="AN488" s="42" t="s">
        <v>1781</v>
      </c>
      <c r="AO488" s="42">
        <v>400</v>
      </c>
      <c r="AP488" s="42" t="s">
        <v>439</v>
      </c>
      <c r="AQ488" s="42">
        <v>600</v>
      </c>
      <c r="AR488" s="42">
        <v>2</v>
      </c>
      <c r="AS488" s="42">
        <v>600</v>
      </c>
      <c r="AT488" s="42">
        <v>24</v>
      </c>
      <c r="AU488" s="42" t="s">
        <v>385</v>
      </c>
      <c r="AV488" s="42" t="s">
        <v>385</v>
      </c>
      <c r="AW488" s="42">
        <v>18000</v>
      </c>
      <c r="AX488" s="42">
        <v>18000</v>
      </c>
      <c r="AY488" s="42">
        <v>2</v>
      </c>
      <c r="AZ488" s="51">
        <v>63</v>
      </c>
      <c r="BA488" s="42"/>
      <c r="BB488" s="42">
        <v>2</v>
      </c>
      <c r="BC488" s="42" t="s">
        <v>375</v>
      </c>
      <c r="BD488" s="49" t="s">
        <v>2220</v>
      </c>
      <c r="BE488" s="49" t="s">
        <v>2217</v>
      </c>
      <c r="BF488" s="42" t="s">
        <v>340</v>
      </c>
      <c r="BG488" s="42"/>
      <c r="BH488" s="42" t="s">
        <v>1719</v>
      </c>
      <c r="BI488" s="42" t="s">
        <v>357</v>
      </c>
      <c r="BJ488" s="42" t="s">
        <v>358</v>
      </c>
      <c r="BK488" s="57">
        <v>44778</v>
      </c>
      <c r="BL488" s="42" t="s">
        <v>317</v>
      </c>
      <c r="BM488" s="42" t="s">
        <v>317</v>
      </c>
      <c r="BN488" s="42" t="s">
        <v>1784</v>
      </c>
      <c r="BO488" s="42">
        <v>0</v>
      </c>
      <c r="BP488" s="42" t="s">
        <v>359</v>
      </c>
      <c r="BQ488" s="42" t="s">
        <v>359</v>
      </c>
      <c r="BR488" s="42" t="s">
        <v>359</v>
      </c>
      <c r="BS488" s="42"/>
      <c r="BT488" s="42" t="s">
        <v>360</v>
      </c>
      <c r="BU488" s="42" t="s">
        <v>317</v>
      </c>
      <c r="BV488" s="42" t="s">
        <v>317</v>
      </c>
      <c r="BW488" s="42"/>
      <c r="BX488" s="42"/>
      <c r="BY488" s="42" t="s">
        <v>353</v>
      </c>
      <c r="BZ488" s="42" t="s">
        <v>353</v>
      </c>
      <c r="CA488" s="42"/>
      <c r="CB488" s="42" t="s">
        <v>353</v>
      </c>
      <c r="CC488" s="42"/>
      <c r="CD488" s="42"/>
      <c r="CE488" s="42"/>
      <c r="CF488" s="42"/>
      <c r="CG488" s="26" t="s">
        <v>2218</v>
      </c>
    </row>
    <row r="489" hidden="1" spans="1:85">
      <c r="A489" s="39">
        <v>36</v>
      </c>
      <c r="B489" s="42" t="s">
        <v>2221</v>
      </c>
      <c r="C489" s="46" t="s">
        <v>2222</v>
      </c>
      <c r="D489" s="42" t="s">
        <v>2223</v>
      </c>
      <c r="E489" s="43">
        <v>29.1794</v>
      </c>
      <c r="F489" s="43">
        <v>-13.7946</v>
      </c>
      <c r="G489" s="42" t="s">
        <v>652</v>
      </c>
      <c r="H489" s="37">
        <v>2.5</v>
      </c>
      <c r="I489" s="42" t="s">
        <v>652</v>
      </c>
      <c r="J489" s="42" t="s">
        <v>2212</v>
      </c>
      <c r="K489" s="42" t="s">
        <v>317</v>
      </c>
      <c r="L489" s="42" t="s">
        <v>317</v>
      </c>
      <c r="M489" s="42" t="s">
        <v>317</v>
      </c>
      <c r="N489" s="42" t="s">
        <v>318</v>
      </c>
      <c r="O489" s="42" t="s">
        <v>319</v>
      </c>
      <c r="P489" s="42" t="s">
        <v>319</v>
      </c>
      <c r="Q489" s="42" t="s">
        <v>381</v>
      </c>
      <c r="R489" s="42" t="s">
        <v>381</v>
      </c>
      <c r="S489" s="42" t="s">
        <v>321</v>
      </c>
      <c r="T489" s="42" t="s">
        <v>344</v>
      </c>
      <c r="U489" s="42" t="s">
        <v>323</v>
      </c>
      <c r="V489" s="52">
        <v>60</v>
      </c>
      <c r="W489" s="42" t="s">
        <v>366</v>
      </c>
      <c r="X489" s="42" t="s">
        <v>1948</v>
      </c>
      <c r="Y489" s="42" t="s">
        <v>2</v>
      </c>
      <c r="Z489" s="42" t="s">
        <v>2</v>
      </c>
      <c r="AA489" s="42" t="s">
        <v>328</v>
      </c>
      <c r="AB489" s="42" t="s">
        <v>1779</v>
      </c>
      <c r="AC489" s="42" t="s">
        <v>348</v>
      </c>
      <c r="AD489" s="42" t="s">
        <v>1780</v>
      </c>
      <c r="AE489" s="42" t="s">
        <v>561</v>
      </c>
      <c r="AF489" s="42" t="s">
        <v>561</v>
      </c>
      <c r="AG489" s="42">
        <v>20</v>
      </c>
      <c r="AH489" s="42" t="s">
        <v>350</v>
      </c>
      <c r="AI489" s="42">
        <v>0</v>
      </c>
      <c r="AJ489" s="42" t="s">
        <v>351</v>
      </c>
      <c r="AK489" s="42">
        <v>0</v>
      </c>
      <c r="AL489" s="42">
        <v>1000</v>
      </c>
      <c r="AM489" s="42" t="s">
        <v>332</v>
      </c>
      <c r="AN489" s="42" t="s">
        <v>1781</v>
      </c>
      <c r="AO489" s="42">
        <v>400</v>
      </c>
      <c r="AP489" s="42" t="s">
        <v>439</v>
      </c>
      <c r="AQ489" s="42">
        <v>600</v>
      </c>
      <c r="AR489" s="42">
        <v>2</v>
      </c>
      <c r="AS489" s="42">
        <v>600</v>
      </c>
      <c r="AT489" s="42">
        <v>24</v>
      </c>
      <c r="AU489" s="42" t="s">
        <v>385</v>
      </c>
      <c r="AV489" s="42" t="s">
        <v>385</v>
      </c>
      <c r="AW489" s="42">
        <v>18000</v>
      </c>
      <c r="AX489" s="42">
        <v>18000</v>
      </c>
      <c r="AY489" s="42">
        <v>2</v>
      </c>
      <c r="AZ489" s="51">
        <v>45</v>
      </c>
      <c r="BA489" s="42"/>
      <c r="BB489" s="42">
        <v>1</v>
      </c>
      <c r="BC489" s="42" t="s">
        <v>525</v>
      </c>
      <c r="BD489" s="49">
        <v>0</v>
      </c>
      <c r="BE489" s="49" t="s">
        <v>2221</v>
      </c>
      <c r="BF489" s="42" t="s">
        <v>340</v>
      </c>
      <c r="BG489" s="42"/>
      <c r="BH489" s="42" t="s">
        <v>1719</v>
      </c>
      <c r="BI489" s="42" t="s">
        <v>357</v>
      </c>
      <c r="BJ489" s="42" t="s">
        <v>358</v>
      </c>
      <c r="BK489" s="57">
        <v>44778</v>
      </c>
      <c r="BL489" s="42" t="s">
        <v>317</v>
      </c>
      <c r="BM489" s="42" t="s">
        <v>317</v>
      </c>
      <c r="BN489" s="42" t="s">
        <v>1784</v>
      </c>
      <c r="BO489" s="42">
        <v>0</v>
      </c>
      <c r="BP489" s="42" t="s">
        <v>359</v>
      </c>
      <c r="BQ489" s="42" t="s">
        <v>359</v>
      </c>
      <c r="BR489" s="42" t="s">
        <v>359</v>
      </c>
      <c r="BS489" s="42"/>
      <c r="BT489" s="42" t="s">
        <v>360</v>
      </c>
      <c r="BU489" s="42" t="s">
        <v>317</v>
      </c>
      <c r="BV489" s="42" t="s">
        <v>317</v>
      </c>
      <c r="BW489" s="42"/>
      <c r="BX489" s="42"/>
      <c r="BY489" s="42" t="s">
        <v>353</v>
      </c>
      <c r="BZ489" s="42" t="s">
        <v>353</v>
      </c>
      <c r="CA489" s="42"/>
      <c r="CB489" s="42" t="s">
        <v>353</v>
      </c>
      <c r="CC489" s="42"/>
      <c r="CD489" s="42"/>
      <c r="CE489" s="42"/>
      <c r="CF489" s="42"/>
      <c r="CG489" s="26" t="s">
        <v>2222</v>
      </c>
    </row>
    <row r="490" hidden="1" spans="1:85">
      <c r="A490" s="39">
        <v>40</v>
      </c>
      <c r="B490" s="42" t="s">
        <v>2224</v>
      </c>
      <c r="C490" s="46" t="s">
        <v>2225</v>
      </c>
      <c r="D490" s="42" t="s">
        <v>2226</v>
      </c>
      <c r="E490" s="43">
        <v>29.3991</v>
      </c>
      <c r="F490" s="43">
        <v>-13.6137</v>
      </c>
      <c r="G490" s="42" t="s">
        <v>652</v>
      </c>
      <c r="H490" s="37">
        <v>1.8</v>
      </c>
      <c r="I490" s="42" t="s">
        <v>652</v>
      </c>
      <c r="J490" s="42" t="s">
        <v>2212</v>
      </c>
      <c r="K490" s="42" t="s">
        <v>317</v>
      </c>
      <c r="L490" s="42" t="s">
        <v>317</v>
      </c>
      <c r="M490" s="42" t="s">
        <v>317</v>
      </c>
      <c r="N490" s="42" t="s">
        <v>318</v>
      </c>
      <c r="O490" s="42" t="s">
        <v>319</v>
      </c>
      <c r="P490" s="42" t="s">
        <v>319</v>
      </c>
      <c r="Q490" s="42" t="s">
        <v>320</v>
      </c>
      <c r="R490" s="42" t="s">
        <v>320</v>
      </c>
      <c r="S490" s="42" t="s">
        <v>1718</v>
      </c>
      <c r="T490" s="42" t="s">
        <v>344</v>
      </c>
      <c r="U490" s="42" t="s">
        <v>323</v>
      </c>
      <c r="V490" s="52">
        <v>50</v>
      </c>
      <c r="W490" s="42" t="s">
        <v>366</v>
      </c>
      <c r="X490" s="42" t="s">
        <v>1948</v>
      </c>
      <c r="Y490" s="42" t="s">
        <v>2</v>
      </c>
      <c r="Z490" s="42" t="s">
        <v>2</v>
      </c>
      <c r="AA490" s="42" t="s">
        <v>328</v>
      </c>
      <c r="AB490" s="42" t="s">
        <v>1779</v>
      </c>
      <c r="AC490" s="42" t="s">
        <v>348</v>
      </c>
      <c r="AD490" s="42" t="s">
        <v>1780</v>
      </c>
      <c r="AE490" s="42" t="s">
        <v>561</v>
      </c>
      <c r="AF490" s="42" t="s">
        <v>561</v>
      </c>
      <c r="AG490" s="42">
        <v>20</v>
      </c>
      <c r="AH490" s="42" t="s">
        <v>350</v>
      </c>
      <c r="AI490" s="42">
        <v>0</v>
      </c>
      <c r="AJ490" s="42" t="s">
        <v>351</v>
      </c>
      <c r="AK490" s="42">
        <v>0</v>
      </c>
      <c r="AL490" s="42">
        <v>1000</v>
      </c>
      <c r="AM490" s="42" t="s">
        <v>332</v>
      </c>
      <c r="AN490" s="42" t="s">
        <v>1781</v>
      </c>
      <c r="AO490" s="42">
        <v>400</v>
      </c>
      <c r="AP490" s="42" t="s">
        <v>384</v>
      </c>
      <c r="AQ490" s="42">
        <v>1200</v>
      </c>
      <c r="AR490" s="42">
        <v>2</v>
      </c>
      <c r="AS490" s="42">
        <v>600</v>
      </c>
      <c r="AT490" s="42">
        <v>48</v>
      </c>
      <c r="AU490" s="42" t="s">
        <v>385</v>
      </c>
      <c r="AV490" s="42" t="s">
        <v>385</v>
      </c>
      <c r="AW490" s="42">
        <v>18000</v>
      </c>
      <c r="AX490" s="42">
        <v>18000</v>
      </c>
      <c r="AY490" s="42">
        <v>2</v>
      </c>
      <c r="AZ490" s="51">
        <v>170</v>
      </c>
      <c r="BA490" s="42"/>
      <c r="BB490" s="42">
        <v>2</v>
      </c>
      <c r="BC490" s="42" t="s">
        <v>375</v>
      </c>
      <c r="BD490" s="49" t="s">
        <v>2227</v>
      </c>
      <c r="BE490" s="49" t="s">
        <v>2224</v>
      </c>
      <c r="BF490" s="42" t="s">
        <v>340</v>
      </c>
      <c r="BG490" s="42"/>
      <c r="BH490" s="42" t="s">
        <v>1719</v>
      </c>
      <c r="BI490" s="42" t="s">
        <v>357</v>
      </c>
      <c r="BJ490" s="42" t="s">
        <v>358</v>
      </c>
      <c r="BK490" s="57">
        <v>44778</v>
      </c>
      <c r="BL490" s="42" t="s">
        <v>317</v>
      </c>
      <c r="BM490" s="42" t="s">
        <v>317</v>
      </c>
      <c r="BN490" s="42" t="s">
        <v>1784</v>
      </c>
      <c r="BO490" s="42">
        <v>0</v>
      </c>
      <c r="BP490" s="42" t="s">
        <v>359</v>
      </c>
      <c r="BQ490" s="42" t="s">
        <v>359</v>
      </c>
      <c r="BR490" s="42" t="s">
        <v>359</v>
      </c>
      <c r="BS490" s="42"/>
      <c r="BT490" s="42" t="s">
        <v>360</v>
      </c>
      <c r="BU490" s="42" t="s">
        <v>317</v>
      </c>
      <c r="BV490" s="42" t="s">
        <v>317</v>
      </c>
      <c r="BW490" s="42"/>
      <c r="BX490" s="42"/>
      <c r="BY490" s="42" t="s">
        <v>353</v>
      </c>
      <c r="BZ490" s="42" t="s">
        <v>353</v>
      </c>
      <c r="CA490" s="42"/>
      <c r="CB490" s="42" t="s">
        <v>353</v>
      </c>
      <c r="CC490" s="42"/>
      <c r="CD490" s="42"/>
      <c r="CE490" s="42"/>
      <c r="CF490" s="42"/>
      <c r="CG490" s="26" t="s">
        <v>2225</v>
      </c>
    </row>
    <row r="491" hidden="1" spans="1:85">
      <c r="A491" s="34">
        <v>41</v>
      </c>
      <c r="B491" s="42" t="s">
        <v>2228</v>
      </c>
      <c r="C491" s="46" t="s">
        <v>2229</v>
      </c>
      <c r="D491" s="42" t="s">
        <v>2230</v>
      </c>
      <c r="E491" s="43">
        <v>28.5694</v>
      </c>
      <c r="F491" s="43">
        <v>-14.9172</v>
      </c>
      <c r="G491" s="42" t="s">
        <v>316</v>
      </c>
      <c r="H491" s="37">
        <v>2.5</v>
      </c>
      <c r="I491" s="42" t="s">
        <v>652</v>
      </c>
      <c r="J491" s="42" t="s">
        <v>2161</v>
      </c>
      <c r="K491" s="42" t="s">
        <v>317</v>
      </c>
      <c r="L491" s="42" t="s">
        <v>317</v>
      </c>
      <c r="M491" s="42" t="s">
        <v>317</v>
      </c>
      <c r="N491" s="42" t="s">
        <v>318</v>
      </c>
      <c r="O491" s="42" t="s">
        <v>319</v>
      </c>
      <c r="P491" s="42" t="s">
        <v>319</v>
      </c>
      <c r="Q491" s="42" t="s">
        <v>320</v>
      </c>
      <c r="R491" s="42" t="s">
        <v>320</v>
      </c>
      <c r="S491" s="42" t="s">
        <v>1718</v>
      </c>
      <c r="T491" s="42" t="s">
        <v>344</v>
      </c>
      <c r="U491" s="42" t="s">
        <v>323</v>
      </c>
      <c r="V491" s="52">
        <v>80</v>
      </c>
      <c r="W491" s="42" t="s">
        <v>366</v>
      </c>
      <c r="X491" s="42" t="s">
        <v>1880</v>
      </c>
      <c r="Y491" s="42" t="s">
        <v>2</v>
      </c>
      <c r="Z491" s="42" t="s">
        <v>2</v>
      </c>
      <c r="AA491" s="42" t="s">
        <v>328</v>
      </c>
      <c r="AB491" s="43" t="s">
        <v>329</v>
      </c>
      <c r="AC491" s="42" t="s">
        <v>225</v>
      </c>
      <c r="AD491" s="42" t="s">
        <v>225</v>
      </c>
      <c r="AE491" s="42" t="s">
        <v>2231</v>
      </c>
      <c r="AF491" s="42" t="s">
        <v>2231</v>
      </c>
      <c r="AG491" s="42">
        <v>20</v>
      </c>
      <c r="AH491" s="42" t="s">
        <v>350</v>
      </c>
      <c r="AI491" s="42" t="s">
        <v>1964</v>
      </c>
      <c r="AJ491" s="42" t="s">
        <v>351</v>
      </c>
      <c r="AK491" s="42" t="s">
        <v>2164</v>
      </c>
      <c r="AL491" s="42">
        <v>1000</v>
      </c>
      <c r="AM491" s="42" t="s">
        <v>332</v>
      </c>
      <c r="AN491" s="42" t="s">
        <v>1896</v>
      </c>
      <c r="AO491" s="42">
        <v>400</v>
      </c>
      <c r="AP491" s="42" t="s">
        <v>439</v>
      </c>
      <c r="AQ491" s="42">
        <v>1200</v>
      </c>
      <c r="AR491" s="42">
        <v>2</v>
      </c>
      <c r="AS491" s="42">
        <v>600</v>
      </c>
      <c r="AT491" s="42">
        <v>48</v>
      </c>
      <c r="AU491" s="42" t="s">
        <v>385</v>
      </c>
      <c r="AV491" s="42" t="s">
        <v>385</v>
      </c>
      <c r="AW491" s="42">
        <v>18000</v>
      </c>
      <c r="AX491" s="42">
        <v>18000</v>
      </c>
      <c r="AY491" s="42">
        <v>2</v>
      </c>
      <c r="AZ491" s="51">
        <v>38</v>
      </c>
      <c r="BA491" s="52"/>
      <c r="BB491" s="42">
        <v>1</v>
      </c>
      <c r="BC491" s="42" t="s">
        <v>525</v>
      </c>
      <c r="BD491" s="49">
        <v>0</v>
      </c>
      <c r="BE491" s="49" t="s">
        <v>2228</v>
      </c>
      <c r="BF491" s="42">
        <v>0</v>
      </c>
      <c r="BG491" s="42"/>
      <c r="BH491" s="42"/>
      <c r="BI491" s="42" t="s">
        <v>357</v>
      </c>
      <c r="BJ491" s="42" t="s">
        <v>358</v>
      </c>
      <c r="BK491" s="57">
        <v>44778</v>
      </c>
      <c r="BL491" s="42" t="s">
        <v>317</v>
      </c>
      <c r="BM491" s="42" t="s">
        <v>317</v>
      </c>
      <c r="BN491" s="42"/>
      <c r="BO491" s="42"/>
      <c r="BP491" s="42" t="s">
        <v>359</v>
      </c>
      <c r="BQ491" s="42" t="s">
        <v>359</v>
      </c>
      <c r="BR491" s="42" t="s">
        <v>359</v>
      </c>
      <c r="BS491" s="42"/>
      <c r="BT491" s="42" t="s">
        <v>360</v>
      </c>
      <c r="BU491" s="42" t="s">
        <v>317</v>
      </c>
      <c r="BV491" s="42" t="s">
        <v>317</v>
      </c>
      <c r="BW491" s="42"/>
      <c r="BX491" s="42"/>
      <c r="BY491" s="42" t="s">
        <v>353</v>
      </c>
      <c r="BZ491" s="42" t="s">
        <v>353</v>
      </c>
      <c r="CA491" s="42"/>
      <c r="CB491" s="42" t="s">
        <v>353</v>
      </c>
      <c r="CC491" s="42"/>
      <c r="CD491" s="42"/>
      <c r="CE491" s="42"/>
      <c r="CF491" s="42"/>
      <c r="CG491" s="26" t="s">
        <v>2229</v>
      </c>
    </row>
    <row r="492" hidden="1" spans="1:85">
      <c r="A492" s="39">
        <v>42</v>
      </c>
      <c r="B492" s="42" t="s">
        <v>2232</v>
      </c>
      <c r="C492" s="46" t="s">
        <v>2233</v>
      </c>
      <c r="D492" s="42" t="s">
        <v>1844</v>
      </c>
      <c r="E492" s="43">
        <v>28.049</v>
      </c>
      <c r="F492" s="43">
        <v>-14.789</v>
      </c>
      <c r="G492" s="42" t="s">
        <v>652</v>
      </c>
      <c r="H492" s="37">
        <v>1.8</v>
      </c>
      <c r="I492" s="42" t="s">
        <v>652</v>
      </c>
      <c r="J492" s="42" t="s">
        <v>2161</v>
      </c>
      <c r="K492" s="42" t="s">
        <v>317</v>
      </c>
      <c r="L492" s="42" t="s">
        <v>317</v>
      </c>
      <c r="M492" s="42" t="s">
        <v>317</v>
      </c>
      <c r="N492" s="42" t="s">
        <v>318</v>
      </c>
      <c r="O492" s="42" t="s">
        <v>319</v>
      </c>
      <c r="P492" s="42" t="s">
        <v>319</v>
      </c>
      <c r="Q492" s="42" t="s">
        <v>390</v>
      </c>
      <c r="R492" s="42" t="s">
        <v>320</v>
      </c>
      <c r="S492" s="42" t="s">
        <v>1718</v>
      </c>
      <c r="T492" s="42" t="s">
        <v>344</v>
      </c>
      <c r="U492" s="42" t="s">
        <v>323</v>
      </c>
      <c r="V492" s="52">
        <v>50</v>
      </c>
      <c r="W492" s="42" t="s">
        <v>366</v>
      </c>
      <c r="X492" s="42" t="s">
        <v>1778</v>
      </c>
      <c r="Y492" s="42" t="s">
        <v>2</v>
      </c>
      <c r="Z492" s="42" t="s">
        <v>2</v>
      </c>
      <c r="AA492" s="42" t="s">
        <v>328</v>
      </c>
      <c r="AB492" s="42" t="s">
        <v>1779</v>
      </c>
      <c r="AC492" s="42" t="s">
        <v>348</v>
      </c>
      <c r="AD492" s="42" t="s">
        <v>1780</v>
      </c>
      <c r="AE492" s="42" t="s">
        <v>561</v>
      </c>
      <c r="AF492" s="42" t="s">
        <v>561</v>
      </c>
      <c r="AG492" s="42">
        <v>15</v>
      </c>
      <c r="AH492" s="42" t="s">
        <v>350</v>
      </c>
      <c r="AI492" s="42">
        <v>0</v>
      </c>
      <c r="AJ492" s="42" t="s">
        <v>351</v>
      </c>
      <c r="AK492" s="42">
        <v>0</v>
      </c>
      <c r="AL492" s="42">
        <v>600</v>
      </c>
      <c r="AM492" s="42" t="s">
        <v>332</v>
      </c>
      <c r="AN492" s="42" t="s">
        <v>1781</v>
      </c>
      <c r="AO492" s="42">
        <v>400</v>
      </c>
      <c r="AP492" s="42" t="s">
        <v>439</v>
      </c>
      <c r="AQ492" s="42">
        <v>600</v>
      </c>
      <c r="AR492" s="42">
        <v>2</v>
      </c>
      <c r="AS492" s="42">
        <v>600</v>
      </c>
      <c r="AT492" s="42">
        <v>24</v>
      </c>
      <c r="AU492" s="42" t="s">
        <v>385</v>
      </c>
      <c r="AV492" s="42" t="s">
        <v>385</v>
      </c>
      <c r="AW492" s="42">
        <v>18000</v>
      </c>
      <c r="AX492" s="42">
        <v>18000</v>
      </c>
      <c r="AY492" s="42">
        <v>2</v>
      </c>
      <c r="AZ492" s="51">
        <v>57</v>
      </c>
      <c r="BA492" s="42"/>
      <c r="BB492" s="42">
        <v>1</v>
      </c>
      <c r="BC492" s="42" t="s">
        <v>525</v>
      </c>
      <c r="BD492" s="49">
        <v>0</v>
      </c>
      <c r="BE492" s="49" t="s">
        <v>2232</v>
      </c>
      <c r="BF492" s="42" t="s">
        <v>340</v>
      </c>
      <c r="BG492" s="42"/>
      <c r="BH492" s="42" t="s">
        <v>1719</v>
      </c>
      <c r="BI492" s="42" t="s">
        <v>357</v>
      </c>
      <c r="BJ492" s="42" t="s">
        <v>358</v>
      </c>
      <c r="BK492" s="57">
        <v>44778</v>
      </c>
      <c r="BL492" s="42" t="s">
        <v>317</v>
      </c>
      <c r="BM492" s="42" t="s">
        <v>317</v>
      </c>
      <c r="BN492" s="42" t="s">
        <v>1784</v>
      </c>
      <c r="BO492" s="42">
        <v>0</v>
      </c>
      <c r="BP492" s="42" t="s">
        <v>359</v>
      </c>
      <c r="BQ492" s="42" t="s">
        <v>359</v>
      </c>
      <c r="BR492" s="42" t="s">
        <v>359</v>
      </c>
      <c r="BS492" s="42"/>
      <c r="BT492" s="42" t="s">
        <v>360</v>
      </c>
      <c r="BU492" s="42" t="s">
        <v>317</v>
      </c>
      <c r="BV492" s="42" t="s">
        <v>317</v>
      </c>
      <c r="BW492" s="42"/>
      <c r="BX492" s="42"/>
      <c r="BY492" s="42" t="s">
        <v>353</v>
      </c>
      <c r="BZ492" s="42" t="s">
        <v>353</v>
      </c>
      <c r="CA492" s="42"/>
      <c r="CB492" s="42" t="s">
        <v>353</v>
      </c>
      <c r="CC492" s="42"/>
      <c r="CD492" s="42"/>
      <c r="CE492" s="42"/>
      <c r="CF492" s="42"/>
      <c r="CG492" s="26" t="s">
        <v>2233</v>
      </c>
    </row>
    <row r="493" hidden="1" spans="1:85">
      <c r="A493" s="39">
        <v>54</v>
      </c>
      <c r="B493" s="42" t="s">
        <v>2234</v>
      </c>
      <c r="C493" s="46" t="s">
        <v>2235</v>
      </c>
      <c r="D493" s="42" t="s">
        <v>2236</v>
      </c>
      <c r="E493" s="43">
        <v>28.8596</v>
      </c>
      <c r="F493" s="43">
        <v>-14.6955</v>
      </c>
      <c r="G493" s="42" t="s">
        <v>652</v>
      </c>
      <c r="H493" s="37">
        <v>2</v>
      </c>
      <c r="I493" s="42" t="s">
        <v>652</v>
      </c>
      <c r="J493" s="42" t="s">
        <v>2177</v>
      </c>
      <c r="K493" s="42" t="s">
        <v>317</v>
      </c>
      <c r="L493" s="42" t="s">
        <v>317</v>
      </c>
      <c r="M493" s="42" t="s">
        <v>317</v>
      </c>
      <c r="N493" s="42" t="s">
        <v>318</v>
      </c>
      <c r="O493" s="42" t="s">
        <v>319</v>
      </c>
      <c r="P493" s="42" t="s">
        <v>319</v>
      </c>
      <c r="Q493" s="42" t="s">
        <v>390</v>
      </c>
      <c r="R493" s="42" t="s">
        <v>320</v>
      </c>
      <c r="S493" s="42" t="s">
        <v>1718</v>
      </c>
      <c r="T493" s="42" t="s">
        <v>782</v>
      </c>
      <c r="U493" s="42" t="s">
        <v>323</v>
      </c>
      <c r="V493" s="52">
        <v>70</v>
      </c>
      <c r="W493" s="42" t="s">
        <v>366</v>
      </c>
      <c r="X493" s="42" t="s">
        <v>1778</v>
      </c>
      <c r="Y493" s="42" t="s">
        <v>2</v>
      </c>
      <c r="Z493" s="42" t="s">
        <v>2</v>
      </c>
      <c r="AA493" s="42" t="s">
        <v>328</v>
      </c>
      <c r="AB493" s="42" t="s">
        <v>1779</v>
      </c>
      <c r="AC493" s="42" t="s">
        <v>348</v>
      </c>
      <c r="AD493" s="42" t="s">
        <v>1780</v>
      </c>
      <c r="AE493" s="42" t="s">
        <v>349</v>
      </c>
      <c r="AF493" s="42" t="s">
        <v>349</v>
      </c>
      <c r="AG493" s="42">
        <v>16</v>
      </c>
      <c r="AH493" s="42" t="s">
        <v>350</v>
      </c>
      <c r="AI493" s="42">
        <v>0</v>
      </c>
      <c r="AJ493" s="42" t="s">
        <v>351</v>
      </c>
      <c r="AK493" s="42">
        <v>0</v>
      </c>
      <c r="AL493" s="42">
        <v>600</v>
      </c>
      <c r="AM493" s="42" t="s">
        <v>332</v>
      </c>
      <c r="AN493" s="42" t="s">
        <v>1781</v>
      </c>
      <c r="AO493" s="42">
        <v>400</v>
      </c>
      <c r="AP493" s="42" t="s">
        <v>384</v>
      </c>
      <c r="AQ493" s="42">
        <v>600</v>
      </c>
      <c r="AR493" s="42">
        <v>2</v>
      </c>
      <c r="AS493" s="42">
        <v>600</v>
      </c>
      <c r="AT493" s="42">
        <v>24</v>
      </c>
      <c r="AU493" s="42" t="s">
        <v>385</v>
      </c>
      <c r="AV493" s="42" t="s">
        <v>385</v>
      </c>
      <c r="AW493" s="42">
        <v>18000</v>
      </c>
      <c r="AX493" s="42">
        <v>18000</v>
      </c>
      <c r="AY493" s="42">
        <v>2</v>
      </c>
      <c r="AZ493" s="51">
        <v>54</v>
      </c>
      <c r="BA493" s="42"/>
      <c r="BB493" s="42">
        <v>1</v>
      </c>
      <c r="BC493" s="42" t="s">
        <v>525</v>
      </c>
      <c r="BD493" s="49">
        <v>0</v>
      </c>
      <c r="BE493" s="49" t="s">
        <v>2234</v>
      </c>
      <c r="BF493" s="42" t="s">
        <v>340</v>
      </c>
      <c r="BG493" s="42"/>
      <c r="BH493" s="42" t="s">
        <v>1719</v>
      </c>
      <c r="BI493" s="42" t="s">
        <v>357</v>
      </c>
      <c r="BJ493" s="42" t="s">
        <v>358</v>
      </c>
      <c r="BK493" s="57">
        <v>44778</v>
      </c>
      <c r="BL493" s="42" t="s">
        <v>340</v>
      </c>
      <c r="BM493" s="42" t="s">
        <v>340</v>
      </c>
      <c r="BN493" s="42" t="s">
        <v>1784</v>
      </c>
      <c r="BO493" s="42">
        <v>1</v>
      </c>
      <c r="BP493" s="42" t="s">
        <v>359</v>
      </c>
      <c r="BQ493" s="42" t="s">
        <v>359</v>
      </c>
      <c r="BR493" s="42" t="s">
        <v>508</v>
      </c>
      <c r="BS493" s="42"/>
      <c r="BT493" s="42" t="s">
        <v>360</v>
      </c>
      <c r="BU493" s="42" t="s">
        <v>317</v>
      </c>
      <c r="BV493" s="42" t="s">
        <v>317</v>
      </c>
      <c r="BW493" s="42"/>
      <c r="BX493" s="42"/>
      <c r="BY493" s="42" t="s">
        <v>353</v>
      </c>
      <c r="BZ493" s="42" t="s">
        <v>353</v>
      </c>
      <c r="CA493" s="42"/>
      <c r="CB493" s="42" t="s">
        <v>353</v>
      </c>
      <c r="CC493" s="42"/>
      <c r="CD493" s="42"/>
      <c r="CE493" s="42"/>
      <c r="CF493" s="42"/>
      <c r="CG493" s="26" t="s">
        <v>2235</v>
      </c>
    </row>
    <row r="494" hidden="1" spans="1:85">
      <c r="A494" s="34">
        <v>57</v>
      </c>
      <c r="B494" s="42" t="s">
        <v>2237</v>
      </c>
      <c r="C494" s="46" t="s">
        <v>2238</v>
      </c>
      <c r="D494" s="42" t="s">
        <v>2239</v>
      </c>
      <c r="E494" s="43">
        <v>28.2455</v>
      </c>
      <c r="F494" s="43">
        <v>-15.3603</v>
      </c>
      <c r="G494" s="42" t="s">
        <v>316</v>
      </c>
      <c r="H494" s="37">
        <v>2.5</v>
      </c>
      <c r="I494" s="42" t="s">
        <v>652</v>
      </c>
      <c r="J494" s="42" t="s">
        <v>2161</v>
      </c>
      <c r="K494" s="42" t="s">
        <v>317</v>
      </c>
      <c r="L494" s="42" t="s">
        <v>317</v>
      </c>
      <c r="M494" s="42" t="s">
        <v>340</v>
      </c>
      <c r="N494" s="42" t="s">
        <v>341</v>
      </c>
      <c r="O494" s="42" t="s">
        <v>2240</v>
      </c>
      <c r="P494" s="42" t="s">
        <v>2240</v>
      </c>
      <c r="Q494" s="42" t="s">
        <v>320</v>
      </c>
      <c r="R494" s="42" t="s">
        <v>320</v>
      </c>
      <c r="S494" s="42" t="s">
        <v>1718</v>
      </c>
      <c r="T494" s="42" t="s">
        <v>344</v>
      </c>
      <c r="U494" s="42" t="s">
        <v>323</v>
      </c>
      <c r="V494" s="52">
        <v>42</v>
      </c>
      <c r="W494" s="42" t="s">
        <v>366</v>
      </c>
      <c r="X494" s="42" t="s">
        <v>1880</v>
      </c>
      <c r="Y494" s="42" t="s">
        <v>2</v>
      </c>
      <c r="Z494" s="42" t="s">
        <v>2</v>
      </c>
      <c r="AA494" s="42" t="s">
        <v>328</v>
      </c>
      <c r="AB494" s="43" t="s">
        <v>329</v>
      </c>
      <c r="AC494" s="42" t="s">
        <v>225</v>
      </c>
      <c r="AD494" s="42" t="s">
        <v>225</v>
      </c>
      <c r="AE494" s="42" t="s">
        <v>561</v>
      </c>
      <c r="AF494" s="42" t="s">
        <v>561</v>
      </c>
      <c r="AG494" s="42">
        <v>20</v>
      </c>
      <c r="AH494" s="42" t="s">
        <v>350</v>
      </c>
      <c r="AI494" s="42" t="s">
        <v>1964</v>
      </c>
      <c r="AJ494" s="42" t="s">
        <v>351</v>
      </c>
      <c r="AK494" s="42" t="s">
        <v>2164</v>
      </c>
      <c r="AL494" s="42">
        <v>1000</v>
      </c>
      <c r="AM494" s="42" t="s">
        <v>1909</v>
      </c>
      <c r="AN494" s="42" t="s">
        <v>1896</v>
      </c>
      <c r="AO494" s="42">
        <v>400</v>
      </c>
      <c r="AP494" s="42" t="s">
        <v>333</v>
      </c>
      <c r="AQ494" s="42">
        <v>1600</v>
      </c>
      <c r="AR494" s="42">
        <v>48</v>
      </c>
      <c r="AS494" s="42">
        <v>100</v>
      </c>
      <c r="AT494" s="42">
        <v>16</v>
      </c>
      <c r="AU494" s="42" t="s">
        <v>2241</v>
      </c>
      <c r="AV494" s="42" t="s">
        <v>2241</v>
      </c>
      <c r="AW494" s="42">
        <v>25000</v>
      </c>
      <c r="AX494" s="42">
        <v>25000</v>
      </c>
      <c r="AY494" s="42">
        <v>2</v>
      </c>
      <c r="AZ494" s="51">
        <v>85</v>
      </c>
      <c r="BA494" s="52"/>
      <c r="BB494" s="42">
        <v>1</v>
      </c>
      <c r="BC494" s="42" t="s">
        <v>525</v>
      </c>
      <c r="BD494" s="49">
        <v>0</v>
      </c>
      <c r="BE494" s="49" t="s">
        <v>2237</v>
      </c>
      <c r="BF494" s="42">
        <v>0</v>
      </c>
      <c r="BG494" s="42"/>
      <c r="BH494" s="42"/>
      <c r="BI494" s="42" t="s">
        <v>357</v>
      </c>
      <c r="BJ494" s="42" t="s">
        <v>358</v>
      </c>
      <c r="BK494" s="57">
        <v>44778</v>
      </c>
      <c r="BL494" s="42" t="s">
        <v>317</v>
      </c>
      <c r="BM494" s="42" t="s">
        <v>317</v>
      </c>
      <c r="BN494" s="42"/>
      <c r="BO494" s="42"/>
      <c r="BP494" s="42" t="s">
        <v>359</v>
      </c>
      <c r="BQ494" s="42" t="s">
        <v>359</v>
      </c>
      <c r="BR494" s="42" t="s">
        <v>359</v>
      </c>
      <c r="BS494" s="42"/>
      <c r="BT494" s="42" t="s">
        <v>360</v>
      </c>
      <c r="BU494" s="42" t="s">
        <v>317</v>
      </c>
      <c r="BV494" s="42" t="s">
        <v>317</v>
      </c>
      <c r="BW494" s="42"/>
      <c r="BX494" s="42"/>
      <c r="BY494" s="42" t="s">
        <v>353</v>
      </c>
      <c r="BZ494" s="42" t="s">
        <v>353</v>
      </c>
      <c r="CA494" s="42"/>
      <c r="CB494" s="42" t="s">
        <v>353</v>
      </c>
      <c r="CC494" s="42"/>
      <c r="CD494" s="42"/>
      <c r="CE494" s="42"/>
      <c r="CF494" s="42"/>
      <c r="CG494" s="26" t="s">
        <v>2238</v>
      </c>
    </row>
    <row r="495" hidden="1" spans="1:85">
      <c r="A495" s="34">
        <v>65</v>
      </c>
      <c r="B495" s="42" t="s">
        <v>2242</v>
      </c>
      <c r="C495" s="46" t="s">
        <v>2243</v>
      </c>
      <c r="D495" s="42" t="s">
        <v>2244</v>
      </c>
      <c r="E495" s="43">
        <v>28.2514</v>
      </c>
      <c r="F495" s="43">
        <v>-15.3761</v>
      </c>
      <c r="G495" s="42" t="s">
        <v>316</v>
      </c>
      <c r="H495" s="37">
        <v>2</v>
      </c>
      <c r="I495" s="42" t="s">
        <v>652</v>
      </c>
      <c r="J495" s="42" t="s">
        <v>2161</v>
      </c>
      <c r="K495" s="42" t="s">
        <v>317</v>
      </c>
      <c r="L495" s="42" t="s">
        <v>317</v>
      </c>
      <c r="M495" s="42" t="s">
        <v>340</v>
      </c>
      <c r="N495" s="42" t="s">
        <v>341</v>
      </c>
      <c r="O495" s="42" t="s">
        <v>2240</v>
      </c>
      <c r="P495" s="42" t="s">
        <v>2240</v>
      </c>
      <c r="Q495" s="42" t="s">
        <v>390</v>
      </c>
      <c r="R495" s="42" t="s">
        <v>390</v>
      </c>
      <c r="S495" s="42" t="s">
        <v>1718</v>
      </c>
      <c r="T495" s="42" t="s">
        <v>344</v>
      </c>
      <c r="U495" s="42" t="s">
        <v>323</v>
      </c>
      <c r="V495" s="52">
        <v>30</v>
      </c>
      <c r="W495" s="42" t="s">
        <v>325</v>
      </c>
      <c r="X495" s="42" t="s">
        <v>1880</v>
      </c>
      <c r="Y495" s="42" t="s">
        <v>2</v>
      </c>
      <c r="Z495" s="42" t="s">
        <v>2</v>
      </c>
      <c r="AA495" s="42" t="s">
        <v>328</v>
      </c>
      <c r="AB495" s="43" t="s">
        <v>329</v>
      </c>
      <c r="AC495" s="42" t="s">
        <v>225</v>
      </c>
      <c r="AD495" s="42" t="s">
        <v>225</v>
      </c>
      <c r="AE495" s="42" t="s">
        <v>561</v>
      </c>
      <c r="AF495" s="42" t="s">
        <v>561</v>
      </c>
      <c r="AG495" s="42">
        <v>20</v>
      </c>
      <c r="AH495" s="42" t="s">
        <v>350</v>
      </c>
      <c r="AI495" s="42" t="s">
        <v>1964</v>
      </c>
      <c r="AJ495" s="42" t="s">
        <v>351</v>
      </c>
      <c r="AK495" s="42" t="s">
        <v>2164</v>
      </c>
      <c r="AL495" s="42">
        <v>1000</v>
      </c>
      <c r="AM495" s="42" t="s">
        <v>332</v>
      </c>
      <c r="AN495" s="42" t="s">
        <v>1896</v>
      </c>
      <c r="AO495" s="42">
        <v>400</v>
      </c>
      <c r="AP495" s="42" t="s">
        <v>439</v>
      </c>
      <c r="AQ495" s="42">
        <v>1600</v>
      </c>
      <c r="AR495" s="42">
        <v>2</v>
      </c>
      <c r="AS495" s="42">
        <v>800</v>
      </c>
      <c r="AT495" s="42">
        <v>48</v>
      </c>
      <c r="AU495" s="42" t="s">
        <v>327</v>
      </c>
      <c r="AV495" s="42" t="s">
        <v>327</v>
      </c>
      <c r="AW495" s="42" t="s">
        <v>327</v>
      </c>
      <c r="AX495" s="42" t="s">
        <v>2245</v>
      </c>
      <c r="AY495" s="42" t="s">
        <v>327</v>
      </c>
      <c r="AZ495" s="51">
        <v>86</v>
      </c>
      <c r="BA495" s="52"/>
      <c r="BB495" s="42">
        <v>1</v>
      </c>
      <c r="BC495" s="42" t="s">
        <v>525</v>
      </c>
      <c r="BD495" s="49">
        <v>0</v>
      </c>
      <c r="BE495" s="49" t="s">
        <v>2242</v>
      </c>
      <c r="BF495" s="42">
        <v>0</v>
      </c>
      <c r="BG495" s="42"/>
      <c r="BH495" s="42"/>
      <c r="BI495" s="42" t="s">
        <v>357</v>
      </c>
      <c r="BJ495" s="42" t="s">
        <v>358</v>
      </c>
      <c r="BK495" s="57">
        <v>44778</v>
      </c>
      <c r="BL495" s="42" t="s">
        <v>317</v>
      </c>
      <c r="BM495" s="42" t="s">
        <v>317</v>
      </c>
      <c r="BN495" s="42"/>
      <c r="BO495" s="42"/>
      <c r="BP495" s="42" t="s">
        <v>359</v>
      </c>
      <c r="BQ495" s="42" t="s">
        <v>359</v>
      </c>
      <c r="BR495" s="42" t="s">
        <v>359</v>
      </c>
      <c r="BS495" s="42"/>
      <c r="BT495" s="42" t="s">
        <v>360</v>
      </c>
      <c r="BU495" s="42" t="s">
        <v>317</v>
      </c>
      <c r="BV495" s="42" t="s">
        <v>317</v>
      </c>
      <c r="BW495" s="42"/>
      <c r="BX495" s="42"/>
      <c r="BY495" s="42" t="s">
        <v>353</v>
      </c>
      <c r="BZ495" s="42" t="s">
        <v>353</v>
      </c>
      <c r="CA495" s="42"/>
      <c r="CB495" s="42" t="s">
        <v>353</v>
      </c>
      <c r="CC495" s="42"/>
      <c r="CD495" s="42"/>
      <c r="CE495" s="42"/>
      <c r="CF495" s="42"/>
      <c r="CG495" s="26" t="s">
        <v>2243</v>
      </c>
    </row>
    <row r="496" hidden="1" spans="1:85">
      <c r="A496" s="39">
        <v>72</v>
      </c>
      <c r="B496" s="42" t="s">
        <v>2246</v>
      </c>
      <c r="C496" s="46" t="s">
        <v>2247</v>
      </c>
      <c r="D496" s="42" t="s">
        <v>2248</v>
      </c>
      <c r="E496" s="43">
        <v>28.4636</v>
      </c>
      <c r="F496" s="43">
        <v>-14.4537</v>
      </c>
      <c r="G496" s="42" t="s">
        <v>652</v>
      </c>
      <c r="H496" s="37">
        <v>2.5</v>
      </c>
      <c r="I496" s="42" t="s">
        <v>652</v>
      </c>
      <c r="J496" s="42" t="s">
        <v>1776</v>
      </c>
      <c r="K496" s="42" t="s">
        <v>317</v>
      </c>
      <c r="L496" s="42" t="s">
        <v>317</v>
      </c>
      <c r="M496" s="42" t="s">
        <v>340</v>
      </c>
      <c r="N496" s="42" t="s">
        <v>402</v>
      </c>
      <c r="O496" s="42" t="s">
        <v>566</v>
      </c>
      <c r="P496" s="42" t="s">
        <v>566</v>
      </c>
      <c r="Q496" s="42" t="s">
        <v>390</v>
      </c>
      <c r="R496" s="42" t="s">
        <v>320</v>
      </c>
      <c r="S496" s="42" t="s">
        <v>1718</v>
      </c>
      <c r="T496" s="42" t="s">
        <v>344</v>
      </c>
      <c r="U496" s="42" t="s">
        <v>323</v>
      </c>
      <c r="V496" s="52">
        <v>48</v>
      </c>
      <c r="W496" s="42" t="s">
        <v>366</v>
      </c>
      <c r="X496" s="42" t="s">
        <v>1778</v>
      </c>
      <c r="Y496" s="42" t="s">
        <v>2</v>
      </c>
      <c r="Z496" s="42" t="s">
        <v>2</v>
      </c>
      <c r="AA496" s="42" t="s">
        <v>328</v>
      </c>
      <c r="AB496" s="42" t="s">
        <v>1779</v>
      </c>
      <c r="AC496" s="42" t="s">
        <v>348</v>
      </c>
      <c r="AD496" s="42" t="s">
        <v>1780</v>
      </c>
      <c r="AE496" s="42" t="s">
        <v>561</v>
      </c>
      <c r="AF496" s="42" t="s">
        <v>561</v>
      </c>
      <c r="AG496" s="42">
        <v>20</v>
      </c>
      <c r="AH496" s="42" t="s">
        <v>350</v>
      </c>
      <c r="AI496" s="42">
        <v>0</v>
      </c>
      <c r="AJ496" s="42" t="s">
        <v>351</v>
      </c>
      <c r="AK496" s="42">
        <v>0</v>
      </c>
      <c r="AL496" s="42">
        <v>1000</v>
      </c>
      <c r="AM496" s="42" t="s">
        <v>332</v>
      </c>
      <c r="AN496" s="42" t="s">
        <v>1781</v>
      </c>
      <c r="AO496" s="42">
        <v>400</v>
      </c>
      <c r="AP496" s="42" t="s">
        <v>439</v>
      </c>
      <c r="AQ496" s="42">
        <v>1200</v>
      </c>
      <c r="AR496" s="42">
        <v>2</v>
      </c>
      <c r="AS496" s="42">
        <v>600</v>
      </c>
      <c r="AT496" s="42">
        <v>48</v>
      </c>
      <c r="AU496" s="42" t="s">
        <v>385</v>
      </c>
      <c r="AV496" s="42" t="s">
        <v>385</v>
      </c>
      <c r="AW496" s="42">
        <v>18000</v>
      </c>
      <c r="AX496" s="42">
        <v>18000</v>
      </c>
      <c r="AY496" s="42">
        <v>2</v>
      </c>
      <c r="AZ496" s="51">
        <v>98</v>
      </c>
      <c r="BA496" s="42"/>
      <c r="BB496" s="42">
        <v>1</v>
      </c>
      <c r="BC496" s="42" t="s">
        <v>525</v>
      </c>
      <c r="BD496" s="49">
        <v>0</v>
      </c>
      <c r="BE496" s="49" t="s">
        <v>2246</v>
      </c>
      <c r="BF496" s="42" t="s">
        <v>340</v>
      </c>
      <c r="BG496" s="42"/>
      <c r="BH496" s="42" t="s">
        <v>1719</v>
      </c>
      <c r="BI496" s="42" t="s">
        <v>357</v>
      </c>
      <c r="BJ496" s="42" t="s">
        <v>358</v>
      </c>
      <c r="BK496" s="57">
        <v>44778</v>
      </c>
      <c r="BL496" s="42" t="s">
        <v>317</v>
      </c>
      <c r="BM496" s="42" t="s">
        <v>317</v>
      </c>
      <c r="BN496" s="42" t="s">
        <v>1784</v>
      </c>
      <c r="BO496" s="42">
        <v>0</v>
      </c>
      <c r="BP496" s="42" t="s">
        <v>359</v>
      </c>
      <c r="BQ496" s="42" t="s">
        <v>359</v>
      </c>
      <c r="BR496" s="42" t="s">
        <v>359</v>
      </c>
      <c r="BS496" s="42"/>
      <c r="BT496" s="42" t="s">
        <v>360</v>
      </c>
      <c r="BU496" s="42" t="s">
        <v>317</v>
      </c>
      <c r="BV496" s="42" t="s">
        <v>317</v>
      </c>
      <c r="BW496" s="42"/>
      <c r="BX496" s="42"/>
      <c r="BY496" s="42" t="s">
        <v>353</v>
      </c>
      <c r="BZ496" s="42" t="s">
        <v>353</v>
      </c>
      <c r="CA496" s="42"/>
      <c r="CB496" s="42" t="s">
        <v>353</v>
      </c>
      <c r="CC496" s="42"/>
      <c r="CD496" s="42"/>
      <c r="CE496" s="42"/>
      <c r="CF496" s="42"/>
      <c r="CG496" s="26" t="s">
        <v>2247</v>
      </c>
    </row>
    <row r="497" hidden="1" spans="1:85">
      <c r="A497" s="39">
        <v>76</v>
      </c>
      <c r="B497" s="42" t="s">
        <v>2249</v>
      </c>
      <c r="C497" s="46" t="s">
        <v>2250</v>
      </c>
      <c r="D497" s="42" t="s">
        <v>2251</v>
      </c>
      <c r="E497" s="43">
        <v>28.4452</v>
      </c>
      <c r="F497" s="43">
        <v>-14.4041</v>
      </c>
      <c r="G497" s="42" t="s">
        <v>652</v>
      </c>
      <c r="H497" s="37">
        <v>2.5</v>
      </c>
      <c r="I497" s="42" t="s">
        <v>652</v>
      </c>
      <c r="J497" s="42" t="s">
        <v>1776</v>
      </c>
      <c r="K497" s="42" t="s">
        <v>317</v>
      </c>
      <c r="L497" s="42" t="s">
        <v>317</v>
      </c>
      <c r="M497" s="42" t="s">
        <v>317</v>
      </c>
      <c r="N497" s="42" t="s">
        <v>341</v>
      </c>
      <c r="O497" s="42" t="s">
        <v>566</v>
      </c>
      <c r="P497" s="42" t="s">
        <v>566</v>
      </c>
      <c r="Q497" s="42" t="s">
        <v>390</v>
      </c>
      <c r="R497" s="42" t="s">
        <v>320</v>
      </c>
      <c r="S497" s="42" t="s">
        <v>1718</v>
      </c>
      <c r="T497" s="42" t="s">
        <v>344</v>
      </c>
      <c r="U497" s="42" t="s">
        <v>323</v>
      </c>
      <c r="V497" s="52">
        <v>50</v>
      </c>
      <c r="W497" s="42" t="s">
        <v>366</v>
      </c>
      <c r="X497" s="42" t="s">
        <v>1778</v>
      </c>
      <c r="Y497" s="42" t="s">
        <v>2</v>
      </c>
      <c r="Z497" s="42" t="s">
        <v>2</v>
      </c>
      <c r="AA497" s="42" t="s">
        <v>328</v>
      </c>
      <c r="AB497" s="42" t="s">
        <v>1779</v>
      </c>
      <c r="AC497" s="42" t="s">
        <v>348</v>
      </c>
      <c r="AD497" s="42" t="s">
        <v>1780</v>
      </c>
      <c r="AE497" s="42" t="s">
        <v>561</v>
      </c>
      <c r="AF497" s="42" t="s">
        <v>561</v>
      </c>
      <c r="AG497" s="42">
        <v>20</v>
      </c>
      <c r="AH497" s="42" t="s">
        <v>350</v>
      </c>
      <c r="AI497" s="42">
        <v>0</v>
      </c>
      <c r="AJ497" s="42" t="s">
        <v>351</v>
      </c>
      <c r="AK497" s="42">
        <v>0</v>
      </c>
      <c r="AL497" s="42">
        <v>1000</v>
      </c>
      <c r="AM497" s="42" t="s">
        <v>332</v>
      </c>
      <c r="AN497" s="42" t="s">
        <v>1781</v>
      </c>
      <c r="AO497" s="42">
        <v>400</v>
      </c>
      <c r="AP497" s="42" t="s">
        <v>439</v>
      </c>
      <c r="AQ497" s="42">
        <v>1200</v>
      </c>
      <c r="AR497" s="42">
        <v>2</v>
      </c>
      <c r="AS497" s="42">
        <v>600</v>
      </c>
      <c r="AT497" s="42">
        <v>48</v>
      </c>
      <c r="AU497" s="42" t="s">
        <v>385</v>
      </c>
      <c r="AV497" s="42" t="s">
        <v>385</v>
      </c>
      <c r="AW497" s="42">
        <v>18000</v>
      </c>
      <c r="AX497" s="42">
        <v>18000</v>
      </c>
      <c r="AY497" s="42">
        <v>2</v>
      </c>
      <c r="AZ497" s="51">
        <v>80</v>
      </c>
      <c r="BA497" s="42"/>
      <c r="BB497" s="42">
        <v>1</v>
      </c>
      <c r="BC497" s="42" t="s">
        <v>525</v>
      </c>
      <c r="BD497" s="49">
        <v>0</v>
      </c>
      <c r="BE497" s="49" t="s">
        <v>2249</v>
      </c>
      <c r="BF497" s="42" t="s">
        <v>340</v>
      </c>
      <c r="BG497" s="42"/>
      <c r="BH497" s="42" t="s">
        <v>1719</v>
      </c>
      <c r="BI497" s="42" t="s">
        <v>357</v>
      </c>
      <c r="BJ497" s="42" t="s">
        <v>358</v>
      </c>
      <c r="BK497" s="57">
        <v>44778</v>
      </c>
      <c r="BL497" s="42" t="s">
        <v>317</v>
      </c>
      <c r="BM497" s="42" t="s">
        <v>317</v>
      </c>
      <c r="BN497" s="42" t="s">
        <v>1784</v>
      </c>
      <c r="BO497" s="42">
        <v>0</v>
      </c>
      <c r="BP497" s="42" t="s">
        <v>359</v>
      </c>
      <c r="BQ497" s="42" t="s">
        <v>359</v>
      </c>
      <c r="BR497" s="42" t="s">
        <v>359</v>
      </c>
      <c r="BS497" s="42"/>
      <c r="BT497" s="42" t="s">
        <v>360</v>
      </c>
      <c r="BU497" s="42" t="s">
        <v>317</v>
      </c>
      <c r="BV497" s="42" t="s">
        <v>317</v>
      </c>
      <c r="BW497" s="42"/>
      <c r="BX497" s="42"/>
      <c r="BY497" s="42" t="s">
        <v>353</v>
      </c>
      <c r="BZ497" s="42" t="s">
        <v>353</v>
      </c>
      <c r="CA497" s="42"/>
      <c r="CB497" s="42" t="s">
        <v>353</v>
      </c>
      <c r="CC497" s="42"/>
      <c r="CD497" s="42"/>
      <c r="CE497" s="42"/>
      <c r="CF497" s="42"/>
      <c r="CG497" s="26" t="s">
        <v>2250</v>
      </c>
    </row>
    <row r="498" hidden="1" spans="1:85">
      <c r="A498" s="34">
        <v>77</v>
      </c>
      <c r="B498" s="42" t="s">
        <v>2252</v>
      </c>
      <c r="C498" s="46" t="s">
        <v>2253</v>
      </c>
      <c r="D498" s="42" t="s">
        <v>2091</v>
      </c>
      <c r="E498" s="43">
        <v>30.4318</v>
      </c>
      <c r="F498" s="43">
        <v>-13.0074</v>
      </c>
      <c r="G498" s="42" t="s">
        <v>652</v>
      </c>
      <c r="H498" s="37">
        <v>2.5</v>
      </c>
      <c r="I498" s="42" t="s">
        <v>652</v>
      </c>
      <c r="J498" s="42" t="s">
        <v>2088</v>
      </c>
      <c r="K498" s="42" t="s">
        <v>317</v>
      </c>
      <c r="L498" s="42" t="s">
        <v>317</v>
      </c>
      <c r="M498" s="42" t="s">
        <v>340</v>
      </c>
      <c r="N498" s="42" t="s">
        <v>318</v>
      </c>
      <c r="O498" s="42" t="s">
        <v>319</v>
      </c>
      <c r="P498" s="42" t="s">
        <v>319</v>
      </c>
      <c r="Q498" s="42" t="s">
        <v>381</v>
      </c>
      <c r="R498" s="42" t="s">
        <v>381</v>
      </c>
      <c r="S498" s="42" t="s">
        <v>1718</v>
      </c>
      <c r="T498" s="42" t="s">
        <v>344</v>
      </c>
      <c r="U498" s="42" t="s">
        <v>323</v>
      </c>
      <c r="V498" s="52">
        <v>80</v>
      </c>
      <c r="W498" s="42" t="s">
        <v>366</v>
      </c>
      <c r="X498" s="42" t="s">
        <v>1948</v>
      </c>
      <c r="Y498" s="42" t="s">
        <v>2</v>
      </c>
      <c r="Z498" s="42" t="s">
        <v>2</v>
      </c>
      <c r="AA498" s="42" t="s">
        <v>328</v>
      </c>
      <c r="AB498" s="42" t="s">
        <v>1779</v>
      </c>
      <c r="AC498" s="42" t="s">
        <v>348</v>
      </c>
      <c r="AD498" s="42" t="s">
        <v>1780</v>
      </c>
      <c r="AE498" s="42" t="s">
        <v>403</v>
      </c>
      <c r="AF498" s="42" t="s">
        <v>403</v>
      </c>
      <c r="AG498" s="42">
        <v>20</v>
      </c>
      <c r="AH498" s="42" t="s">
        <v>350</v>
      </c>
      <c r="AI498" s="42">
        <v>0</v>
      </c>
      <c r="AJ498" s="42" t="s">
        <v>351</v>
      </c>
      <c r="AK498" s="42">
        <v>0</v>
      </c>
      <c r="AL498" s="42">
        <v>600</v>
      </c>
      <c r="AM498" s="42" t="s">
        <v>332</v>
      </c>
      <c r="AN498" s="42" t="s">
        <v>1781</v>
      </c>
      <c r="AO498" s="42">
        <v>400</v>
      </c>
      <c r="AP498" s="42" t="s">
        <v>439</v>
      </c>
      <c r="AQ498" s="42">
        <v>1200</v>
      </c>
      <c r="AR498" s="42">
        <v>2</v>
      </c>
      <c r="AS498" s="42">
        <v>600</v>
      </c>
      <c r="AT498" s="42">
        <v>48</v>
      </c>
      <c r="AU498" s="42" t="s">
        <v>385</v>
      </c>
      <c r="AV498" s="42" t="s">
        <v>385</v>
      </c>
      <c r="AW498" s="42">
        <v>18000</v>
      </c>
      <c r="AX498" s="42">
        <v>18000</v>
      </c>
      <c r="AY498" s="42">
        <v>2</v>
      </c>
      <c r="AZ498" s="51">
        <v>76</v>
      </c>
      <c r="BA498" s="42"/>
      <c r="BB498" s="42">
        <v>1</v>
      </c>
      <c r="BC498" s="42" t="s">
        <v>525</v>
      </c>
      <c r="BD498" s="49">
        <v>0</v>
      </c>
      <c r="BE498" s="49" t="s">
        <v>2252</v>
      </c>
      <c r="BF498" s="42" t="s">
        <v>340</v>
      </c>
      <c r="BG498" s="42"/>
      <c r="BH498" s="42" t="s">
        <v>1719</v>
      </c>
      <c r="BI498" s="42" t="s">
        <v>357</v>
      </c>
      <c r="BJ498" s="42" t="s">
        <v>358</v>
      </c>
      <c r="BK498" s="57">
        <v>44778</v>
      </c>
      <c r="BL498" s="42" t="s">
        <v>317</v>
      </c>
      <c r="BM498" s="42" t="s">
        <v>317</v>
      </c>
      <c r="BN498" s="42" t="s">
        <v>1784</v>
      </c>
      <c r="BO498" s="42">
        <v>0</v>
      </c>
      <c r="BP498" s="42" t="s">
        <v>359</v>
      </c>
      <c r="BQ498" s="42" t="s">
        <v>359</v>
      </c>
      <c r="BR498" s="42" t="s">
        <v>359</v>
      </c>
      <c r="BS498" s="42"/>
      <c r="BT498" s="42" t="s">
        <v>360</v>
      </c>
      <c r="BU498" s="42" t="s">
        <v>317</v>
      </c>
      <c r="BV498" s="42" t="s">
        <v>317</v>
      </c>
      <c r="BW498" s="42"/>
      <c r="BX498" s="42"/>
      <c r="BY498" s="42" t="s">
        <v>353</v>
      </c>
      <c r="BZ498" s="42" t="s">
        <v>353</v>
      </c>
      <c r="CA498" s="42"/>
      <c r="CB498" s="42" t="s">
        <v>353</v>
      </c>
      <c r="CC498" s="42"/>
      <c r="CD498" s="42"/>
      <c r="CE498" s="42"/>
      <c r="CF498" s="42"/>
      <c r="CG498" s="26" t="s">
        <v>2253</v>
      </c>
    </row>
    <row r="499" hidden="1" spans="1:85">
      <c r="A499" s="34">
        <v>79</v>
      </c>
      <c r="B499" s="42" t="s">
        <v>2254</v>
      </c>
      <c r="C499" s="46" t="s">
        <v>2255</v>
      </c>
      <c r="D499" s="42" t="s">
        <v>2256</v>
      </c>
      <c r="E499" s="43">
        <v>28.9024</v>
      </c>
      <c r="F499" s="43">
        <v>-13.8794</v>
      </c>
      <c r="G499" s="42" t="s">
        <v>652</v>
      </c>
      <c r="H499" s="37">
        <v>4.5</v>
      </c>
      <c r="I499" s="42" t="s">
        <v>652</v>
      </c>
      <c r="J499" s="42" t="s">
        <v>2177</v>
      </c>
      <c r="K499" s="42" t="s">
        <v>317</v>
      </c>
      <c r="L499" s="42" t="s">
        <v>317</v>
      </c>
      <c r="M499" s="42" t="s">
        <v>317</v>
      </c>
      <c r="N499" s="42" t="s">
        <v>318</v>
      </c>
      <c r="O499" s="42" t="s">
        <v>319</v>
      </c>
      <c r="P499" s="42" t="s">
        <v>319</v>
      </c>
      <c r="Q499" s="42" t="s">
        <v>381</v>
      </c>
      <c r="R499" s="42" t="s">
        <v>381</v>
      </c>
      <c r="S499" s="42" t="s">
        <v>1718</v>
      </c>
      <c r="T499" s="42" t="s">
        <v>344</v>
      </c>
      <c r="U499" s="42" t="s">
        <v>323</v>
      </c>
      <c r="V499" s="52">
        <v>50</v>
      </c>
      <c r="W499" s="42" t="s">
        <v>366</v>
      </c>
      <c r="X499" s="42" t="s">
        <v>1948</v>
      </c>
      <c r="Y499" s="42" t="s">
        <v>2</v>
      </c>
      <c r="Z499" s="42" t="s">
        <v>2</v>
      </c>
      <c r="AA499" s="42" t="s">
        <v>328</v>
      </c>
      <c r="AB499" s="42" t="s">
        <v>1779</v>
      </c>
      <c r="AC499" s="42" t="s">
        <v>348</v>
      </c>
      <c r="AD499" s="42" t="s">
        <v>1780</v>
      </c>
      <c r="AE499" s="42" t="s">
        <v>561</v>
      </c>
      <c r="AF499" s="42" t="s">
        <v>561</v>
      </c>
      <c r="AG499" s="42">
        <v>30</v>
      </c>
      <c r="AH499" s="42" t="s">
        <v>350</v>
      </c>
      <c r="AI499" s="42">
        <v>0</v>
      </c>
      <c r="AJ499" s="42" t="s">
        <v>351</v>
      </c>
      <c r="AK499" s="42">
        <v>0</v>
      </c>
      <c r="AL499" s="42">
        <v>1000</v>
      </c>
      <c r="AM499" s="42" t="s">
        <v>332</v>
      </c>
      <c r="AN499" s="42" t="s">
        <v>1781</v>
      </c>
      <c r="AO499" s="42">
        <v>400</v>
      </c>
      <c r="AP499" s="42" t="s">
        <v>439</v>
      </c>
      <c r="AQ499" s="42">
        <v>1200</v>
      </c>
      <c r="AR499" s="42">
        <v>2</v>
      </c>
      <c r="AS499" s="42">
        <v>600</v>
      </c>
      <c r="AT499" s="42">
        <v>48</v>
      </c>
      <c r="AU499" s="42" t="s">
        <v>385</v>
      </c>
      <c r="AV499" s="42" t="s">
        <v>385</v>
      </c>
      <c r="AW499" s="42">
        <v>18000</v>
      </c>
      <c r="AX499" s="42">
        <v>18000</v>
      </c>
      <c r="AY499" s="42">
        <v>2</v>
      </c>
      <c r="AZ499" s="51">
        <v>50</v>
      </c>
      <c r="BA499" s="42"/>
      <c r="BB499" s="42">
        <v>1</v>
      </c>
      <c r="BC499" s="42" t="s">
        <v>525</v>
      </c>
      <c r="BD499" s="49">
        <v>0</v>
      </c>
      <c r="BE499" s="49" t="s">
        <v>2254</v>
      </c>
      <c r="BF499" s="42" t="s">
        <v>340</v>
      </c>
      <c r="BG499" s="42"/>
      <c r="BH499" s="42" t="s">
        <v>1719</v>
      </c>
      <c r="BI499" s="42" t="s">
        <v>357</v>
      </c>
      <c r="BJ499" s="42" t="s">
        <v>358</v>
      </c>
      <c r="BK499" s="57">
        <v>44778</v>
      </c>
      <c r="BL499" s="42" t="s">
        <v>317</v>
      </c>
      <c r="BM499" s="42" t="s">
        <v>317</v>
      </c>
      <c r="BN499" s="42" t="s">
        <v>1784</v>
      </c>
      <c r="BO499" s="42">
        <v>0</v>
      </c>
      <c r="BP499" s="42" t="s">
        <v>359</v>
      </c>
      <c r="BQ499" s="42" t="s">
        <v>359</v>
      </c>
      <c r="BR499" s="42" t="s">
        <v>359</v>
      </c>
      <c r="BS499" s="42"/>
      <c r="BT499" s="42" t="s">
        <v>360</v>
      </c>
      <c r="BU499" s="42" t="s">
        <v>317</v>
      </c>
      <c r="BV499" s="42" t="s">
        <v>317</v>
      </c>
      <c r="BW499" s="42"/>
      <c r="BX499" s="42"/>
      <c r="BY499" s="42" t="s">
        <v>353</v>
      </c>
      <c r="BZ499" s="42" t="s">
        <v>353</v>
      </c>
      <c r="CA499" s="42"/>
      <c r="CB499" s="42" t="s">
        <v>353</v>
      </c>
      <c r="CC499" s="42"/>
      <c r="CD499" s="42"/>
      <c r="CE499" s="42"/>
      <c r="CF499" s="42"/>
      <c r="CG499" s="26" t="s">
        <v>2255</v>
      </c>
    </row>
    <row r="500" hidden="1" spans="1:85">
      <c r="A500" s="39">
        <v>80</v>
      </c>
      <c r="B500" s="42" t="s">
        <v>2257</v>
      </c>
      <c r="C500" s="46" t="s">
        <v>2258</v>
      </c>
      <c r="D500" s="42" t="s">
        <v>2259</v>
      </c>
      <c r="E500" s="43">
        <v>30.6369</v>
      </c>
      <c r="F500" s="43">
        <v>-12.9166</v>
      </c>
      <c r="G500" s="42" t="s">
        <v>652</v>
      </c>
      <c r="H500" s="37">
        <v>2</v>
      </c>
      <c r="I500" s="42" t="s">
        <v>652</v>
      </c>
      <c r="J500" s="42" t="s">
        <v>2088</v>
      </c>
      <c r="K500" s="42" t="s">
        <v>317</v>
      </c>
      <c r="L500" s="42" t="s">
        <v>317</v>
      </c>
      <c r="M500" s="42" t="s">
        <v>317</v>
      </c>
      <c r="N500" s="42" t="s">
        <v>318</v>
      </c>
      <c r="O500" s="42" t="s">
        <v>319</v>
      </c>
      <c r="P500" s="42" t="s">
        <v>319</v>
      </c>
      <c r="Q500" s="42" t="s">
        <v>381</v>
      </c>
      <c r="R500" s="42" t="s">
        <v>320</v>
      </c>
      <c r="S500" s="42" t="s">
        <v>1718</v>
      </c>
      <c r="T500" s="42" t="s">
        <v>344</v>
      </c>
      <c r="U500" s="42" t="s">
        <v>323</v>
      </c>
      <c r="V500" s="52">
        <v>60</v>
      </c>
      <c r="W500" s="42" t="s">
        <v>366</v>
      </c>
      <c r="X500" s="42" t="s">
        <v>1948</v>
      </c>
      <c r="Y500" s="42" t="s">
        <v>2</v>
      </c>
      <c r="Z500" s="42" t="s">
        <v>2</v>
      </c>
      <c r="AA500" s="42" t="s">
        <v>328</v>
      </c>
      <c r="AB500" s="42" t="s">
        <v>1779</v>
      </c>
      <c r="AC500" s="42" t="s">
        <v>348</v>
      </c>
      <c r="AD500" s="42" t="s">
        <v>1780</v>
      </c>
      <c r="AE500" s="42" t="s">
        <v>561</v>
      </c>
      <c r="AF500" s="42" t="s">
        <v>561</v>
      </c>
      <c r="AG500" s="42">
        <v>16</v>
      </c>
      <c r="AH500" s="42" t="s">
        <v>350</v>
      </c>
      <c r="AI500" s="42">
        <v>0</v>
      </c>
      <c r="AJ500" s="42" t="s">
        <v>351</v>
      </c>
      <c r="AK500" s="42">
        <v>0</v>
      </c>
      <c r="AL500" s="42">
        <v>1000</v>
      </c>
      <c r="AM500" s="42" t="s">
        <v>332</v>
      </c>
      <c r="AN500" s="42" t="s">
        <v>1781</v>
      </c>
      <c r="AO500" s="42">
        <v>400</v>
      </c>
      <c r="AP500" s="42" t="s">
        <v>439</v>
      </c>
      <c r="AQ500" s="42">
        <v>1200</v>
      </c>
      <c r="AR500" s="42">
        <v>2</v>
      </c>
      <c r="AS500" s="42">
        <v>600</v>
      </c>
      <c r="AT500" s="42">
        <v>48</v>
      </c>
      <c r="AU500" s="42" t="s">
        <v>385</v>
      </c>
      <c r="AV500" s="42" t="s">
        <v>385</v>
      </c>
      <c r="AW500" s="42">
        <v>18000</v>
      </c>
      <c r="AX500" s="42">
        <v>18000</v>
      </c>
      <c r="AY500" s="42">
        <v>2</v>
      </c>
      <c r="AZ500" s="51">
        <v>63</v>
      </c>
      <c r="BA500" s="42"/>
      <c r="BB500" s="42">
        <v>2</v>
      </c>
      <c r="BC500" s="42" t="s">
        <v>375</v>
      </c>
      <c r="BD500" s="49" t="s">
        <v>2260</v>
      </c>
      <c r="BE500" s="49" t="s">
        <v>2257</v>
      </c>
      <c r="BF500" s="42" t="s">
        <v>340</v>
      </c>
      <c r="BG500" s="42"/>
      <c r="BH500" s="42" t="s">
        <v>1719</v>
      </c>
      <c r="BI500" s="42" t="s">
        <v>357</v>
      </c>
      <c r="BJ500" s="42" t="s">
        <v>358</v>
      </c>
      <c r="BK500" s="57">
        <v>44778</v>
      </c>
      <c r="BL500" s="42" t="s">
        <v>317</v>
      </c>
      <c r="BM500" s="42" t="s">
        <v>317</v>
      </c>
      <c r="BN500" s="42" t="s">
        <v>1784</v>
      </c>
      <c r="BO500" s="42">
        <v>0</v>
      </c>
      <c r="BP500" s="42" t="s">
        <v>359</v>
      </c>
      <c r="BQ500" s="42" t="s">
        <v>359</v>
      </c>
      <c r="BR500" s="42" t="s">
        <v>359</v>
      </c>
      <c r="BS500" s="42"/>
      <c r="BT500" s="42" t="s">
        <v>360</v>
      </c>
      <c r="BU500" s="42" t="s">
        <v>317</v>
      </c>
      <c r="BV500" s="42" t="s">
        <v>317</v>
      </c>
      <c r="BW500" s="42"/>
      <c r="BX500" s="42"/>
      <c r="BY500" s="42" t="s">
        <v>353</v>
      </c>
      <c r="BZ500" s="42" t="s">
        <v>353</v>
      </c>
      <c r="CA500" s="42"/>
      <c r="CB500" s="42" t="s">
        <v>353</v>
      </c>
      <c r="CC500" s="42"/>
      <c r="CD500" s="42"/>
      <c r="CE500" s="42"/>
      <c r="CF500" s="42"/>
      <c r="CG500" s="26" t="s">
        <v>2258</v>
      </c>
    </row>
    <row r="501" hidden="1" spans="1:85">
      <c r="A501" s="34">
        <v>83</v>
      </c>
      <c r="B501" s="42" t="s">
        <v>2261</v>
      </c>
      <c r="C501" s="46" t="s">
        <v>2262</v>
      </c>
      <c r="D501" s="42" t="s">
        <v>2263</v>
      </c>
      <c r="E501" s="43">
        <v>28.285</v>
      </c>
      <c r="F501" s="43">
        <v>-15.3456</v>
      </c>
      <c r="G501" s="42" t="s">
        <v>316</v>
      </c>
      <c r="H501" s="37">
        <v>2.5</v>
      </c>
      <c r="I501" s="42" t="s">
        <v>652</v>
      </c>
      <c r="J501" s="42" t="s">
        <v>2161</v>
      </c>
      <c r="K501" s="42" t="s">
        <v>317</v>
      </c>
      <c r="L501" s="42" t="s">
        <v>317</v>
      </c>
      <c r="M501" s="42" t="s">
        <v>317</v>
      </c>
      <c r="N501" s="42" t="s">
        <v>341</v>
      </c>
      <c r="O501" s="42" t="s">
        <v>2240</v>
      </c>
      <c r="P501" s="42" t="s">
        <v>2240</v>
      </c>
      <c r="Q501" s="42" t="s">
        <v>320</v>
      </c>
      <c r="R501" s="42" t="s">
        <v>320</v>
      </c>
      <c r="S501" s="42" t="s">
        <v>1718</v>
      </c>
      <c r="T501" s="42" t="s">
        <v>344</v>
      </c>
      <c r="U501" s="42" t="s">
        <v>323</v>
      </c>
      <c r="V501" s="52">
        <v>36</v>
      </c>
      <c r="W501" s="42" t="s">
        <v>366</v>
      </c>
      <c r="X501" s="42" t="s">
        <v>1880</v>
      </c>
      <c r="Y501" s="42" t="s">
        <v>2</v>
      </c>
      <c r="Z501" s="42" t="s">
        <v>2</v>
      </c>
      <c r="AA501" s="42" t="s">
        <v>328</v>
      </c>
      <c r="AB501" s="43" t="s">
        <v>329</v>
      </c>
      <c r="AC501" s="42" t="s">
        <v>225</v>
      </c>
      <c r="AD501" s="42" t="s">
        <v>225</v>
      </c>
      <c r="AE501" s="42" t="s">
        <v>561</v>
      </c>
      <c r="AF501" s="42" t="s">
        <v>561</v>
      </c>
      <c r="AG501" s="42">
        <v>20</v>
      </c>
      <c r="AH501" s="42" t="s">
        <v>350</v>
      </c>
      <c r="AI501" s="42" t="s">
        <v>2264</v>
      </c>
      <c r="AJ501" s="42" t="s">
        <v>351</v>
      </c>
      <c r="AK501" s="42" t="s">
        <v>2164</v>
      </c>
      <c r="AL501" s="42">
        <v>1000</v>
      </c>
      <c r="AM501" s="42" t="s">
        <v>332</v>
      </c>
      <c r="AN501" s="42" t="s">
        <v>1896</v>
      </c>
      <c r="AO501" s="42">
        <v>400</v>
      </c>
      <c r="AP501" s="42" t="s">
        <v>439</v>
      </c>
      <c r="AQ501" s="42">
        <v>1600</v>
      </c>
      <c r="AR501" s="42">
        <v>2</v>
      </c>
      <c r="AS501" s="42">
        <v>800</v>
      </c>
      <c r="AT501" s="42">
        <v>48</v>
      </c>
      <c r="AU501" s="42" t="s">
        <v>385</v>
      </c>
      <c r="AV501" s="42" t="s">
        <v>385</v>
      </c>
      <c r="AW501" s="42">
        <v>18000</v>
      </c>
      <c r="AX501" s="42">
        <v>18000</v>
      </c>
      <c r="AY501" s="42">
        <v>2</v>
      </c>
      <c r="AZ501" s="51">
        <v>88</v>
      </c>
      <c r="BA501" s="52"/>
      <c r="BB501" s="42">
        <v>1</v>
      </c>
      <c r="BC501" s="42" t="s">
        <v>525</v>
      </c>
      <c r="BD501" s="49">
        <v>0</v>
      </c>
      <c r="BE501" s="49" t="s">
        <v>2261</v>
      </c>
      <c r="BF501" s="42">
        <v>0</v>
      </c>
      <c r="BG501" s="42"/>
      <c r="BH501" s="42"/>
      <c r="BI501" s="42" t="s">
        <v>357</v>
      </c>
      <c r="BJ501" s="42" t="s">
        <v>358</v>
      </c>
      <c r="BK501" s="57">
        <v>44778</v>
      </c>
      <c r="BL501" s="42" t="s">
        <v>317</v>
      </c>
      <c r="BM501" s="42" t="s">
        <v>317</v>
      </c>
      <c r="BN501" s="42"/>
      <c r="BO501" s="42"/>
      <c r="BP501" s="42" t="s">
        <v>359</v>
      </c>
      <c r="BQ501" s="42" t="s">
        <v>359</v>
      </c>
      <c r="BR501" s="42" t="s">
        <v>359</v>
      </c>
      <c r="BS501" s="42"/>
      <c r="BT501" s="42" t="s">
        <v>360</v>
      </c>
      <c r="BU501" s="42" t="s">
        <v>317</v>
      </c>
      <c r="BV501" s="42" t="s">
        <v>317</v>
      </c>
      <c r="BW501" s="42"/>
      <c r="BX501" s="42"/>
      <c r="BY501" s="42" t="s">
        <v>353</v>
      </c>
      <c r="BZ501" s="42" t="s">
        <v>353</v>
      </c>
      <c r="CA501" s="42"/>
      <c r="CB501" s="42" t="s">
        <v>353</v>
      </c>
      <c r="CC501" s="42"/>
      <c r="CD501" s="42"/>
      <c r="CE501" s="42"/>
      <c r="CF501" s="42"/>
      <c r="CG501" s="26" t="s">
        <v>2262</v>
      </c>
    </row>
    <row r="502" hidden="1" spans="1:85">
      <c r="A502" s="34">
        <v>85</v>
      </c>
      <c r="B502" s="42" t="s">
        <v>2265</v>
      </c>
      <c r="C502" s="46" t="s">
        <v>2266</v>
      </c>
      <c r="D502" s="42" t="s">
        <v>2267</v>
      </c>
      <c r="E502" s="43">
        <v>29.0753</v>
      </c>
      <c r="F502" s="43">
        <v>-13.7275</v>
      </c>
      <c r="G502" s="42" t="s">
        <v>652</v>
      </c>
      <c r="H502" s="37">
        <v>1.8</v>
      </c>
      <c r="I502" s="42" t="s">
        <v>652</v>
      </c>
      <c r="J502" s="42" t="s">
        <v>2212</v>
      </c>
      <c r="K502" s="42" t="s">
        <v>317</v>
      </c>
      <c r="L502" s="42" t="s">
        <v>317</v>
      </c>
      <c r="M502" s="42" t="s">
        <v>317</v>
      </c>
      <c r="N502" s="42" t="s">
        <v>318</v>
      </c>
      <c r="O502" s="42" t="s">
        <v>319</v>
      </c>
      <c r="P502" s="42" t="s">
        <v>319</v>
      </c>
      <c r="Q502" s="42" t="s">
        <v>320</v>
      </c>
      <c r="R502" s="42" t="s">
        <v>320</v>
      </c>
      <c r="S502" s="42" t="s">
        <v>1718</v>
      </c>
      <c r="T502" s="42" t="s">
        <v>344</v>
      </c>
      <c r="U502" s="42" t="s">
        <v>323</v>
      </c>
      <c r="V502" s="52">
        <v>60</v>
      </c>
      <c r="W502" s="42" t="s">
        <v>366</v>
      </c>
      <c r="X502" s="42" t="s">
        <v>1948</v>
      </c>
      <c r="Y502" s="42" t="s">
        <v>2</v>
      </c>
      <c r="Z502" s="42" t="s">
        <v>2</v>
      </c>
      <c r="AA502" s="42" t="s">
        <v>328</v>
      </c>
      <c r="AB502" s="42" t="s">
        <v>1779</v>
      </c>
      <c r="AC502" s="42" t="s">
        <v>348</v>
      </c>
      <c r="AD502" s="42" t="s">
        <v>1780</v>
      </c>
      <c r="AE502" s="42" t="s">
        <v>403</v>
      </c>
      <c r="AF502" s="42" t="s">
        <v>403</v>
      </c>
      <c r="AG502" s="42">
        <v>15</v>
      </c>
      <c r="AH502" s="42" t="s">
        <v>350</v>
      </c>
      <c r="AI502" s="42">
        <v>0</v>
      </c>
      <c r="AJ502" s="42" t="s">
        <v>351</v>
      </c>
      <c r="AK502" s="42">
        <v>0</v>
      </c>
      <c r="AL502" s="42">
        <v>600</v>
      </c>
      <c r="AM502" s="42" t="s">
        <v>332</v>
      </c>
      <c r="AN502" s="42" t="s">
        <v>1781</v>
      </c>
      <c r="AO502" s="42">
        <v>400</v>
      </c>
      <c r="AP502" s="42" t="s">
        <v>439</v>
      </c>
      <c r="AQ502" s="42">
        <v>600</v>
      </c>
      <c r="AR502" s="42">
        <v>2</v>
      </c>
      <c r="AS502" s="42">
        <v>600</v>
      </c>
      <c r="AT502" s="42">
        <v>24</v>
      </c>
      <c r="AU502" s="42" t="s">
        <v>385</v>
      </c>
      <c r="AV502" s="42" t="s">
        <v>385</v>
      </c>
      <c r="AW502" s="42">
        <v>18000</v>
      </c>
      <c r="AX502" s="42">
        <v>18000</v>
      </c>
      <c r="AY502" s="42">
        <v>2</v>
      </c>
      <c r="AZ502" s="51">
        <v>50</v>
      </c>
      <c r="BA502" s="42"/>
      <c r="BB502" s="42">
        <v>1</v>
      </c>
      <c r="BC502" s="42" t="s">
        <v>525</v>
      </c>
      <c r="BD502" s="49">
        <v>0</v>
      </c>
      <c r="BE502" s="49" t="s">
        <v>2265</v>
      </c>
      <c r="BF502" s="42" t="s">
        <v>340</v>
      </c>
      <c r="BG502" s="42"/>
      <c r="BH502" s="42" t="s">
        <v>1719</v>
      </c>
      <c r="BI502" s="42" t="s">
        <v>357</v>
      </c>
      <c r="BJ502" s="42" t="s">
        <v>358</v>
      </c>
      <c r="BK502" s="57">
        <v>44778</v>
      </c>
      <c r="BL502" s="42" t="s">
        <v>317</v>
      </c>
      <c r="BM502" s="42" t="s">
        <v>317</v>
      </c>
      <c r="BN502" s="42" t="s">
        <v>1784</v>
      </c>
      <c r="BO502" s="42">
        <v>0</v>
      </c>
      <c r="BP502" s="42" t="s">
        <v>359</v>
      </c>
      <c r="BQ502" s="42" t="s">
        <v>359</v>
      </c>
      <c r="BR502" s="42" t="s">
        <v>359</v>
      </c>
      <c r="BS502" s="42"/>
      <c r="BT502" s="42" t="s">
        <v>360</v>
      </c>
      <c r="BU502" s="42" t="s">
        <v>317</v>
      </c>
      <c r="BV502" s="42" t="s">
        <v>317</v>
      </c>
      <c r="BW502" s="42"/>
      <c r="BX502" s="42"/>
      <c r="BY502" s="42" t="s">
        <v>353</v>
      </c>
      <c r="BZ502" s="42" t="s">
        <v>353</v>
      </c>
      <c r="CA502" s="42"/>
      <c r="CB502" s="42" t="s">
        <v>353</v>
      </c>
      <c r="CC502" s="42"/>
      <c r="CD502" s="42"/>
      <c r="CE502" s="42"/>
      <c r="CF502" s="42"/>
      <c r="CG502" s="26" t="s">
        <v>2266</v>
      </c>
    </row>
    <row r="503" hidden="1" spans="1:85">
      <c r="A503" s="39">
        <v>88</v>
      </c>
      <c r="B503" s="42" t="s">
        <v>2268</v>
      </c>
      <c r="C503" s="46" t="s">
        <v>2269</v>
      </c>
      <c r="D503" s="42" t="s">
        <v>2270</v>
      </c>
      <c r="E503" s="43">
        <v>28.0285</v>
      </c>
      <c r="F503" s="43">
        <v>-14.8905</v>
      </c>
      <c r="G503" s="42" t="s">
        <v>652</v>
      </c>
      <c r="H503" s="37">
        <v>1.8</v>
      </c>
      <c r="I503" s="42" t="s">
        <v>652</v>
      </c>
      <c r="J503" s="42" t="s">
        <v>2161</v>
      </c>
      <c r="K503" s="42" t="s">
        <v>317</v>
      </c>
      <c r="L503" s="42" t="s">
        <v>317</v>
      </c>
      <c r="M503" s="42" t="s">
        <v>317</v>
      </c>
      <c r="N503" s="42" t="s">
        <v>318</v>
      </c>
      <c r="O503" s="42" t="s">
        <v>319</v>
      </c>
      <c r="P503" s="42" t="s">
        <v>319</v>
      </c>
      <c r="Q503" s="42" t="s">
        <v>320</v>
      </c>
      <c r="R503" s="42" t="s">
        <v>320</v>
      </c>
      <c r="S503" s="42" t="s">
        <v>1718</v>
      </c>
      <c r="T503" s="42" t="s">
        <v>344</v>
      </c>
      <c r="U503" s="42" t="s">
        <v>323</v>
      </c>
      <c r="V503" s="52">
        <v>60</v>
      </c>
      <c r="W503" s="42" t="s">
        <v>325</v>
      </c>
      <c r="X503" s="42" t="s">
        <v>1778</v>
      </c>
      <c r="Y503" s="42" t="s">
        <v>2</v>
      </c>
      <c r="Z503" s="42" t="s">
        <v>2</v>
      </c>
      <c r="AA503" s="42" t="s">
        <v>328</v>
      </c>
      <c r="AB503" s="42" t="s">
        <v>1779</v>
      </c>
      <c r="AC503" s="42" t="s">
        <v>348</v>
      </c>
      <c r="AD503" s="42" t="s">
        <v>1780</v>
      </c>
      <c r="AE503" s="42" t="s">
        <v>561</v>
      </c>
      <c r="AF503" s="42" t="s">
        <v>561</v>
      </c>
      <c r="AG503" s="42">
        <v>15</v>
      </c>
      <c r="AH503" s="42" t="s">
        <v>350</v>
      </c>
      <c r="AI503" s="42">
        <v>0</v>
      </c>
      <c r="AJ503" s="42" t="s">
        <v>351</v>
      </c>
      <c r="AK503" s="42">
        <v>0</v>
      </c>
      <c r="AL503" s="42">
        <v>1000</v>
      </c>
      <c r="AM503" s="42" t="s">
        <v>332</v>
      </c>
      <c r="AN503" s="42" t="s">
        <v>1781</v>
      </c>
      <c r="AO503" s="42">
        <v>400</v>
      </c>
      <c r="AP503" s="42" t="s">
        <v>333</v>
      </c>
      <c r="AQ503" s="42">
        <v>200</v>
      </c>
      <c r="AR503" s="42">
        <v>48</v>
      </c>
      <c r="AS503" s="42">
        <v>100</v>
      </c>
      <c r="AT503" s="42">
        <f>AQ503/AS503</f>
        <v>2</v>
      </c>
      <c r="AU503" s="42" t="s">
        <v>327</v>
      </c>
      <c r="AV503" s="42" t="s">
        <v>327</v>
      </c>
      <c r="AW503" s="42" t="s">
        <v>327</v>
      </c>
      <c r="AX503" s="42">
        <v>0</v>
      </c>
      <c r="AY503" s="42" t="s">
        <v>327</v>
      </c>
      <c r="AZ503" s="51">
        <v>47</v>
      </c>
      <c r="BA503" s="42"/>
      <c r="BB503" s="42">
        <v>1</v>
      </c>
      <c r="BC503" s="42" t="s">
        <v>525</v>
      </c>
      <c r="BD503" s="49">
        <v>0</v>
      </c>
      <c r="BE503" s="49" t="s">
        <v>2268</v>
      </c>
      <c r="BF503" s="42" t="s">
        <v>340</v>
      </c>
      <c r="BG503" s="42"/>
      <c r="BH503" s="42" t="s">
        <v>1719</v>
      </c>
      <c r="BI503" s="42" t="s">
        <v>357</v>
      </c>
      <c r="BJ503" s="42" t="s">
        <v>358</v>
      </c>
      <c r="BK503" s="57">
        <v>44778</v>
      </c>
      <c r="BL503" s="42" t="s">
        <v>317</v>
      </c>
      <c r="BM503" s="42" t="s">
        <v>317</v>
      </c>
      <c r="BN503" s="42" t="s">
        <v>1784</v>
      </c>
      <c r="BO503" s="42">
        <v>0</v>
      </c>
      <c r="BP503" s="42" t="s">
        <v>359</v>
      </c>
      <c r="BQ503" s="42" t="s">
        <v>359</v>
      </c>
      <c r="BR503" s="42" t="s">
        <v>359</v>
      </c>
      <c r="BS503" s="42"/>
      <c r="BT503" s="42" t="s">
        <v>360</v>
      </c>
      <c r="BU503" s="42" t="s">
        <v>317</v>
      </c>
      <c r="BV503" s="42" t="s">
        <v>317</v>
      </c>
      <c r="BW503" s="42"/>
      <c r="BX503" s="42"/>
      <c r="BY503" s="42" t="s">
        <v>353</v>
      </c>
      <c r="BZ503" s="42" t="s">
        <v>353</v>
      </c>
      <c r="CA503" s="42"/>
      <c r="CB503" s="42" t="s">
        <v>353</v>
      </c>
      <c r="CC503" s="42"/>
      <c r="CD503" s="42"/>
      <c r="CE503" s="42"/>
      <c r="CF503" s="42"/>
      <c r="CG503" s="26" t="s">
        <v>2269</v>
      </c>
    </row>
    <row r="504" hidden="1" spans="1:85">
      <c r="A504" s="34">
        <v>89</v>
      </c>
      <c r="B504" s="42" t="s">
        <v>2271</v>
      </c>
      <c r="C504" s="46" t="s">
        <v>2272</v>
      </c>
      <c r="D504" s="42" t="s">
        <v>2273</v>
      </c>
      <c r="E504" s="43">
        <v>28.6494</v>
      </c>
      <c r="F504" s="43">
        <v>-13.8779</v>
      </c>
      <c r="G504" s="42" t="s">
        <v>652</v>
      </c>
      <c r="H504" s="37">
        <v>1.8</v>
      </c>
      <c r="I504" s="42" t="s">
        <v>652</v>
      </c>
      <c r="J504" s="42" t="s">
        <v>2177</v>
      </c>
      <c r="K504" s="42" t="s">
        <v>317</v>
      </c>
      <c r="L504" s="42" t="s">
        <v>317</v>
      </c>
      <c r="M504" s="42" t="s">
        <v>317</v>
      </c>
      <c r="N504" s="42" t="s">
        <v>318</v>
      </c>
      <c r="O504" s="42" t="s">
        <v>319</v>
      </c>
      <c r="P504" s="42" t="s">
        <v>319</v>
      </c>
      <c r="Q504" s="42" t="s">
        <v>390</v>
      </c>
      <c r="R504" s="42" t="s">
        <v>320</v>
      </c>
      <c r="S504" s="42" t="s">
        <v>1718</v>
      </c>
      <c r="T504" s="42" t="s">
        <v>344</v>
      </c>
      <c r="U504" s="42" t="s">
        <v>323</v>
      </c>
      <c r="V504" s="52">
        <v>60</v>
      </c>
      <c r="W504" s="42" t="s">
        <v>366</v>
      </c>
      <c r="X504" s="42" t="s">
        <v>1778</v>
      </c>
      <c r="Y504" s="42" t="s">
        <v>2</v>
      </c>
      <c r="Z504" s="42" t="s">
        <v>2</v>
      </c>
      <c r="AA504" s="42" t="s">
        <v>328</v>
      </c>
      <c r="AB504" s="42" t="s">
        <v>1779</v>
      </c>
      <c r="AC504" s="42" t="s">
        <v>348</v>
      </c>
      <c r="AD504" s="42" t="s">
        <v>1780</v>
      </c>
      <c r="AE504" s="42" t="s">
        <v>561</v>
      </c>
      <c r="AF504" s="42" t="s">
        <v>561</v>
      </c>
      <c r="AG504" s="42">
        <v>15</v>
      </c>
      <c r="AH504" s="42" t="s">
        <v>350</v>
      </c>
      <c r="AI504" s="42">
        <v>0</v>
      </c>
      <c r="AJ504" s="42" t="s">
        <v>351</v>
      </c>
      <c r="AK504" s="42">
        <v>0</v>
      </c>
      <c r="AL504" s="42">
        <v>1000</v>
      </c>
      <c r="AM504" s="42" t="s">
        <v>332</v>
      </c>
      <c r="AN504" s="42" t="s">
        <v>1781</v>
      </c>
      <c r="AO504" s="42">
        <v>400</v>
      </c>
      <c r="AP504" s="42" t="s">
        <v>333</v>
      </c>
      <c r="AQ504" s="42">
        <v>300</v>
      </c>
      <c r="AR504" s="42">
        <v>48</v>
      </c>
      <c r="AS504" s="42">
        <v>100</v>
      </c>
      <c r="AT504" s="42">
        <f>AQ504/AS504</f>
        <v>3</v>
      </c>
      <c r="AU504" s="42" t="s">
        <v>385</v>
      </c>
      <c r="AV504" s="42" t="s">
        <v>385</v>
      </c>
      <c r="AW504" s="42">
        <v>18000</v>
      </c>
      <c r="AX504" s="42">
        <v>18000</v>
      </c>
      <c r="AY504" s="42">
        <v>2</v>
      </c>
      <c r="AZ504" s="51">
        <v>75</v>
      </c>
      <c r="BA504" s="42"/>
      <c r="BB504" s="42">
        <v>2</v>
      </c>
      <c r="BC504" s="42" t="s">
        <v>375</v>
      </c>
      <c r="BD504" s="49" t="s">
        <v>2274</v>
      </c>
      <c r="BE504" s="49" t="s">
        <v>2271</v>
      </c>
      <c r="BF504" s="42" t="s">
        <v>340</v>
      </c>
      <c r="BG504" s="42"/>
      <c r="BH504" s="42" t="s">
        <v>1719</v>
      </c>
      <c r="BI504" s="42" t="s">
        <v>357</v>
      </c>
      <c r="BJ504" s="42" t="s">
        <v>358</v>
      </c>
      <c r="BK504" s="57">
        <v>44778</v>
      </c>
      <c r="BL504" s="42" t="s">
        <v>317</v>
      </c>
      <c r="BM504" s="42" t="s">
        <v>317</v>
      </c>
      <c r="BN504" s="42" t="s">
        <v>1784</v>
      </c>
      <c r="BO504" s="42">
        <v>0</v>
      </c>
      <c r="BP504" s="42" t="s">
        <v>359</v>
      </c>
      <c r="BQ504" s="42" t="s">
        <v>359</v>
      </c>
      <c r="BR504" s="42" t="s">
        <v>359</v>
      </c>
      <c r="BS504" s="42"/>
      <c r="BT504" s="42" t="s">
        <v>360</v>
      </c>
      <c r="BU504" s="42" t="s">
        <v>317</v>
      </c>
      <c r="BV504" s="42" t="s">
        <v>317</v>
      </c>
      <c r="BW504" s="42"/>
      <c r="BX504" s="42"/>
      <c r="BY504" s="42" t="s">
        <v>353</v>
      </c>
      <c r="BZ504" s="42" t="s">
        <v>353</v>
      </c>
      <c r="CA504" s="42"/>
      <c r="CB504" s="42" t="s">
        <v>353</v>
      </c>
      <c r="CC504" s="42"/>
      <c r="CD504" s="42"/>
      <c r="CE504" s="42"/>
      <c r="CF504" s="42"/>
      <c r="CG504" s="26" t="s">
        <v>2272</v>
      </c>
    </row>
    <row r="505" hidden="1" spans="1:85">
      <c r="A505" s="39">
        <v>92</v>
      </c>
      <c r="B505" s="42" t="s">
        <v>2275</v>
      </c>
      <c r="C505" s="46" t="s">
        <v>2276</v>
      </c>
      <c r="D505" s="42" t="s">
        <v>2277</v>
      </c>
      <c r="E505" s="43">
        <v>30.0939</v>
      </c>
      <c r="F505" s="43">
        <v>-13.2716</v>
      </c>
      <c r="G505" s="42" t="s">
        <v>652</v>
      </c>
      <c r="H505" s="37">
        <v>2.5</v>
      </c>
      <c r="I505" s="42" t="s">
        <v>652</v>
      </c>
      <c r="J505" s="42" t="s">
        <v>2088</v>
      </c>
      <c r="K505" s="42" t="s">
        <v>317</v>
      </c>
      <c r="L505" s="42" t="s">
        <v>317</v>
      </c>
      <c r="M505" s="42" t="s">
        <v>317</v>
      </c>
      <c r="N505" s="42" t="s">
        <v>318</v>
      </c>
      <c r="O505" s="42" t="s">
        <v>319</v>
      </c>
      <c r="P505" s="42" t="s">
        <v>319</v>
      </c>
      <c r="Q505" s="42" t="s">
        <v>381</v>
      </c>
      <c r="R505" s="42" t="s">
        <v>381</v>
      </c>
      <c r="S505" s="42" t="s">
        <v>1718</v>
      </c>
      <c r="T505" s="42" t="s">
        <v>344</v>
      </c>
      <c r="U505" s="42" t="s">
        <v>323</v>
      </c>
      <c r="V505" s="52">
        <v>70</v>
      </c>
      <c r="W505" s="42" t="s">
        <v>366</v>
      </c>
      <c r="X505" s="42" t="s">
        <v>1948</v>
      </c>
      <c r="Y505" s="42" t="s">
        <v>2</v>
      </c>
      <c r="Z505" s="42" t="s">
        <v>2</v>
      </c>
      <c r="AA505" s="42" t="s">
        <v>328</v>
      </c>
      <c r="AB505" s="42" t="s">
        <v>1779</v>
      </c>
      <c r="AC505" s="42" t="s">
        <v>348</v>
      </c>
      <c r="AD505" s="42" t="s">
        <v>1780</v>
      </c>
      <c r="AE505" s="42" t="s">
        <v>561</v>
      </c>
      <c r="AF505" s="42" t="s">
        <v>561</v>
      </c>
      <c r="AG505" s="42">
        <v>20</v>
      </c>
      <c r="AH505" s="42" t="s">
        <v>350</v>
      </c>
      <c r="AI505" s="42">
        <v>0</v>
      </c>
      <c r="AJ505" s="42" t="s">
        <v>351</v>
      </c>
      <c r="AK505" s="42">
        <v>0</v>
      </c>
      <c r="AL505" s="42">
        <v>1000</v>
      </c>
      <c r="AM505" s="42" t="s">
        <v>332</v>
      </c>
      <c r="AN505" s="42" t="s">
        <v>1781</v>
      </c>
      <c r="AO505" s="42">
        <v>400</v>
      </c>
      <c r="AP505" s="42" t="s">
        <v>439</v>
      </c>
      <c r="AQ505" s="42">
        <v>1200</v>
      </c>
      <c r="AR505" s="42">
        <v>2</v>
      </c>
      <c r="AS505" s="42">
        <v>600</v>
      </c>
      <c r="AT505" s="42">
        <v>48</v>
      </c>
      <c r="AU505" s="42" t="s">
        <v>385</v>
      </c>
      <c r="AV505" s="42" t="s">
        <v>385</v>
      </c>
      <c r="AW505" s="42">
        <v>18000</v>
      </c>
      <c r="AX505" s="42">
        <v>18000</v>
      </c>
      <c r="AY505" s="42">
        <v>2</v>
      </c>
      <c r="AZ505" s="51">
        <v>43</v>
      </c>
      <c r="BA505" s="42"/>
      <c r="BB505" s="42">
        <v>1</v>
      </c>
      <c r="BC505" s="42" t="s">
        <v>525</v>
      </c>
      <c r="BD505" s="49">
        <v>0</v>
      </c>
      <c r="BE505" s="49" t="s">
        <v>2275</v>
      </c>
      <c r="BF505" s="42" t="s">
        <v>340</v>
      </c>
      <c r="BG505" s="42"/>
      <c r="BH505" s="42" t="s">
        <v>1719</v>
      </c>
      <c r="BI505" s="42" t="s">
        <v>357</v>
      </c>
      <c r="BJ505" s="42" t="s">
        <v>358</v>
      </c>
      <c r="BK505" s="57">
        <v>44778</v>
      </c>
      <c r="BL505" s="42" t="s">
        <v>317</v>
      </c>
      <c r="BM505" s="42" t="s">
        <v>317</v>
      </c>
      <c r="BN505" s="42" t="s">
        <v>1784</v>
      </c>
      <c r="BO505" s="42">
        <v>0</v>
      </c>
      <c r="BP505" s="42" t="s">
        <v>359</v>
      </c>
      <c r="BQ505" s="42" t="s">
        <v>359</v>
      </c>
      <c r="BR505" s="42" t="s">
        <v>359</v>
      </c>
      <c r="BS505" s="42"/>
      <c r="BT505" s="42" t="s">
        <v>360</v>
      </c>
      <c r="BU505" s="42" t="s">
        <v>317</v>
      </c>
      <c r="BV505" s="42" t="s">
        <v>317</v>
      </c>
      <c r="BW505" s="42"/>
      <c r="BX505" s="42"/>
      <c r="BY505" s="42" t="s">
        <v>353</v>
      </c>
      <c r="BZ505" s="42" t="s">
        <v>353</v>
      </c>
      <c r="CA505" s="42"/>
      <c r="CB505" s="42" t="s">
        <v>353</v>
      </c>
      <c r="CC505" s="42"/>
      <c r="CD505" s="42"/>
      <c r="CE505" s="42"/>
      <c r="CF505" s="42"/>
      <c r="CG505" s="26" t="s">
        <v>2276</v>
      </c>
    </row>
    <row r="506" hidden="1" spans="1:85">
      <c r="A506" s="34">
        <v>93</v>
      </c>
      <c r="B506" s="42" t="s">
        <v>2278</v>
      </c>
      <c r="C506" s="46" t="s">
        <v>2279</v>
      </c>
      <c r="D506" s="42" t="s">
        <v>2080</v>
      </c>
      <c r="E506" s="43">
        <v>29.9221</v>
      </c>
      <c r="F506" s="43">
        <v>-13.3573</v>
      </c>
      <c r="G506" s="42" t="s">
        <v>652</v>
      </c>
      <c r="H506" s="37">
        <v>2</v>
      </c>
      <c r="I506" s="42" t="s">
        <v>652</v>
      </c>
      <c r="J506" s="42" t="s">
        <v>2088</v>
      </c>
      <c r="K506" s="42" t="s">
        <v>317</v>
      </c>
      <c r="L506" s="42" t="s">
        <v>317</v>
      </c>
      <c r="M506" s="42" t="s">
        <v>317</v>
      </c>
      <c r="N506" s="42" t="s">
        <v>318</v>
      </c>
      <c r="O506" s="42" t="s">
        <v>319</v>
      </c>
      <c r="P506" s="42" t="s">
        <v>319</v>
      </c>
      <c r="Q506" s="42" t="s">
        <v>320</v>
      </c>
      <c r="R506" s="42" t="s">
        <v>320</v>
      </c>
      <c r="S506" s="42" t="s">
        <v>1718</v>
      </c>
      <c r="T506" s="42" t="s">
        <v>782</v>
      </c>
      <c r="U506" s="42" t="s">
        <v>323</v>
      </c>
      <c r="V506" s="52">
        <v>60</v>
      </c>
      <c r="W506" s="42" t="s">
        <v>325</v>
      </c>
      <c r="X506" s="42" t="s">
        <v>1948</v>
      </c>
      <c r="Y506" s="42" t="s">
        <v>2</v>
      </c>
      <c r="Z506" s="42" t="s">
        <v>2</v>
      </c>
      <c r="AA506" s="42" t="s">
        <v>328</v>
      </c>
      <c r="AB506" s="42" t="s">
        <v>1779</v>
      </c>
      <c r="AC506" s="42" t="s">
        <v>348</v>
      </c>
      <c r="AD506" s="42" t="s">
        <v>1780</v>
      </c>
      <c r="AE506" s="42" t="s">
        <v>561</v>
      </c>
      <c r="AF506" s="42" t="s">
        <v>561</v>
      </c>
      <c r="AG506" s="42">
        <v>16</v>
      </c>
      <c r="AH506" s="42" t="s">
        <v>350</v>
      </c>
      <c r="AI506" s="42">
        <v>0</v>
      </c>
      <c r="AJ506" s="42" t="s">
        <v>351</v>
      </c>
      <c r="AK506" s="42">
        <v>0</v>
      </c>
      <c r="AL506" s="42">
        <v>1000</v>
      </c>
      <c r="AM506" s="42" t="s">
        <v>332</v>
      </c>
      <c r="AN506" s="42" t="s">
        <v>2216</v>
      </c>
      <c r="AO506" s="42">
        <v>150</v>
      </c>
      <c r="AP506" s="42" t="s">
        <v>439</v>
      </c>
      <c r="AQ506" s="42">
        <v>1200</v>
      </c>
      <c r="AR506" s="42">
        <v>2</v>
      </c>
      <c r="AS506" s="42">
        <v>600</v>
      </c>
      <c r="AT506" s="42">
        <v>48</v>
      </c>
      <c r="AU506" s="42" t="s">
        <v>327</v>
      </c>
      <c r="AV506" s="42" t="s">
        <v>327</v>
      </c>
      <c r="AW506" s="42" t="s">
        <v>327</v>
      </c>
      <c r="AX506" s="42">
        <v>0</v>
      </c>
      <c r="AY506" s="42" t="s">
        <v>327</v>
      </c>
      <c r="AZ506" s="51">
        <v>45</v>
      </c>
      <c r="BA506" s="42"/>
      <c r="BB506" s="42">
        <v>1</v>
      </c>
      <c r="BC506" s="42" t="s">
        <v>525</v>
      </c>
      <c r="BD506" s="49">
        <v>0</v>
      </c>
      <c r="BE506" s="49" t="s">
        <v>2278</v>
      </c>
      <c r="BF506" s="42" t="s">
        <v>340</v>
      </c>
      <c r="BG506" s="42"/>
      <c r="BH506" s="42" t="s">
        <v>1719</v>
      </c>
      <c r="BI506" s="42" t="s">
        <v>357</v>
      </c>
      <c r="BJ506" s="42" t="s">
        <v>1872</v>
      </c>
      <c r="BK506" s="57">
        <v>44778</v>
      </c>
      <c r="BL506" s="42" t="s">
        <v>317</v>
      </c>
      <c r="BM506" s="42" t="s">
        <v>317</v>
      </c>
      <c r="BN506" s="42" t="s">
        <v>1784</v>
      </c>
      <c r="BO506" s="42">
        <v>0</v>
      </c>
      <c r="BP506" s="42" t="s">
        <v>359</v>
      </c>
      <c r="BQ506" s="42" t="s">
        <v>359</v>
      </c>
      <c r="BR506" s="42" t="s">
        <v>359</v>
      </c>
      <c r="BS506" s="42"/>
      <c r="BT506" s="42" t="s">
        <v>360</v>
      </c>
      <c r="BU506" s="42" t="s">
        <v>317</v>
      </c>
      <c r="BV506" s="42" t="s">
        <v>317</v>
      </c>
      <c r="BW506" s="42"/>
      <c r="BX506" s="42"/>
      <c r="BY506" s="42" t="s">
        <v>353</v>
      </c>
      <c r="BZ506" s="42" t="s">
        <v>353</v>
      </c>
      <c r="CA506" s="42"/>
      <c r="CB506" s="42" t="s">
        <v>353</v>
      </c>
      <c r="CC506" s="42"/>
      <c r="CD506" s="42"/>
      <c r="CE506" s="42"/>
      <c r="CF506" s="42"/>
      <c r="CG506" s="26" t="s">
        <v>2279</v>
      </c>
    </row>
    <row r="507" hidden="1" spans="1:85">
      <c r="A507" s="34">
        <v>131</v>
      </c>
      <c r="B507" s="42" t="s">
        <v>2280</v>
      </c>
      <c r="C507" s="46" t="s">
        <v>2281</v>
      </c>
      <c r="D507" s="42" t="s">
        <v>2282</v>
      </c>
      <c r="E507" s="43">
        <v>28.4308</v>
      </c>
      <c r="F507" s="43">
        <v>-14.4451</v>
      </c>
      <c r="G507" s="42" t="s">
        <v>652</v>
      </c>
      <c r="H507" s="37">
        <v>4.5</v>
      </c>
      <c r="I507" s="42" t="s">
        <v>652</v>
      </c>
      <c r="J507" s="42" t="s">
        <v>1776</v>
      </c>
      <c r="K507" s="42" t="s">
        <v>317</v>
      </c>
      <c r="L507" s="42" t="s">
        <v>340</v>
      </c>
      <c r="M507" s="42" t="s">
        <v>340</v>
      </c>
      <c r="N507" s="42" t="s">
        <v>341</v>
      </c>
      <c r="O507" s="42" t="s">
        <v>566</v>
      </c>
      <c r="P507" s="42" t="s">
        <v>566</v>
      </c>
      <c r="Q507" s="42" t="s">
        <v>390</v>
      </c>
      <c r="R507" s="42" t="s">
        <v>390</v>
      </c>
      <c r="S507" s="42" t="s">
        <v>1718</v>
      </c>
      <c r="T507" s="42" t="s">
        <v>344</v>
      </c>
      <c r="U507" s="42" t="s">
        <v>323</v>
      </c>
      <c r="V507" s="52">
        <v>36</v>
      </c>
      <c r="W507" s="42" t="s">
        <v>366</v>
      </c>
      <c r="X507" s="42" t="s">
        <v>1778</v>
      </c>
      <c r="Y507" s="42" t="s">
        <v>2</v>
      </c>
      <c r="Z507" s="42" t="s">
        <v>2</v>
      </c>
      <c r="AA507" s="42" t="s">
        <v>328</v>
      </c>
      <c r="AB507" s="42" t="s">
        <v>1779</v>
      </c>
      <c r="AC507" s="42" t="s">
        <v>348</v>
      </c>
      <c r="AD507" s="42" t="s">
        <v>1780</v>
      </c>
      <c r="AE507" s="42" t="s">
        <v>382</v>
      </c>
      <c r="AF507" s="42" t="s">
        <v>382</v>
      </c>
      <c r="AG507" s="42">
        <v>30</v>
      </c>
      <c r="AH507" s="42" t="s">
        <v>350</v>
      </c>
      <c r="AI507" s="42">
        <v>0</v>
      </c>
      <c r="AJ507" s="42" t="s">
        <v>351</v>
      </c>
      <c r="AK507" s="42">
        <v>0</v>
      </c>
      <c r="AL507" s="42">
        <v>1000</v>
      </c>
      <c r="AM507" s="42" t="s">
        <v>332</v>
      </c>
      <c r="AN507" s="42" t="s">
        <v>1781</v>
      </c>
      <c r="AO507" s="42">
        <v>400</v>
      </c>
      <c r="AP507" s="42" t="s">
        <v>439</v>
      </c>
      <c r="AQ507" s="42">
        <v>1200</v>
      </c>
      <c r="AR507" s="42">
        <v>2</v>
      </c>
      <c r="AS507" s="42">
        <v>600</v>
      </c>
      <c r="AT507" s="42">
        <v>48</v>
      </c>
      <c r="AU507" s="42" t="s">
        <v>385</v>
      </c>
      <c r="AV507" s="42" t="s">
        <v>385</v>
      </c>
      <c r="AW507" s="42">
        <v>18000</v>
      </c>
      <c r="AX507" s="42">
        <v>18000</v>
      </c>
      <c r="AY507" s="42">
        <v>2</v>
      </c>
      <c r="AZ507" s="51">
        <v>137</v>
      </c>
      <c r="BA507" s="42"/>
      <c r="BB507" s="42">
        <v>2</v>
      </c>
      <c r="BC507" s="42" t="s">
        <v>375</v>
      </c>
      <c r="BD507" s="49" t="s">
        <v>2283</v>
      </c>
      <c r="BE507" s="49" t="s">
        <v>2280</v>
      </c>
      <c r="BF507" s="42" t="s">
        <v>340</v>
      </c>
      <c r="BG507" s="42"/>
      <c r="BH507" s="42" t="s">
        <v>1825</v>
      </c>
      <c r="BI507" s="42" t="s">
        <v>357</v>
      </c>
      <c r="BJ507" s="42" t="s">
        <v>358</v>
      </c>
      <c r="BK507" s="57">
        <v>44778</v>
      </c>
      <c r="BL507" s="42" t="s">
        <v>317</v>
      </c>
      <c r="BM507" s="42" t="s">
        <v>317</v>
      </c>
      <c r="BN507" s="42" t="s">
        <v>1784</v>
      </c>
      <c r="BO507" s="42">
        <v>0</v>
      </c>
      <c r="BP507" s="42" t="s">
        <v>359</v>
      </c>
      <c r="BQ507" s="42" t="s">
        <v>359</v>
      </c>
      <c r="BR507" s="42" t="s">
        <v>359</v>
      </c>
      <c r="BS507" s="42"/>
      <c r="BT507" s="42" t="s">
        <v>360</v>
      </c>
      <c r="BU507" s="42" t="s">
        <v>317</v>
      </c>
      <c r="BV507" s="42" t="s">
        <v>317</v>
      </c>
      <c r="BW507" s="42"/>
      <c r="BX507" s="42"/>
      <c r="BY507" s="42" t="s">
        <v>353</v>
      </c>
      <c r="BZ507" s="42" t="s">
        <v>353</v>
      </c>
      <c r="CA507" s="42"/>
      <c r="CB507" s="42" t="s">
        <v>353</v>
      </c>
      <c r="CC507" s="42"/>
      <c r="CD507" s="42"/>
      <c r="CE507" s="42"/>
      <c r="CF507" s="42"/>
      <c r="CG507" s="26" t="s">
        <v>2281</v>
      </c>
    </row>
    <row r="508" hidden="1" spans="1:85">
      <c r="A508" s="39">
        <v>138</v>
      </c>
      <c r="B508" s="42" t="s">
        <v>2284</v>
      </c>
      <c r="C508" s="46" t="s">
        <v>2285</v>
      </c>
      <c r="D508" s="42" t="s">
        <v>2286</v>
      </c>
      <c r="E508" s="43">
        <v>28.2532</v>
      </c>
      <c r="F508" s="43">
        <v>-15.3641</v>
      </c>
      <c r="G508" s="42" t="s">
        <v>316</v>
      </c>
      <c r="H508" s="37">
        <v>2.5</v>
      </c>
      <c r="I508" s="42" t="s">
        <v>652</v>
      </c>
      <c r="J508" s="42" t="s">
        <v>2161</v>
      </c>
      <c r="K508" s="42" t="s">
        <v>317</v>
      </c>
      <c r="L508" s="42" t="s">
        <v>317</v>
      </c>
      <c r="M508" s="42" t="s">
        <v>317</v>
      </c>
      <c r="N508" s="42" t="s">
        <v>341</v>
      </c>
      <c r="O508" s="42" t="s">
        <v>2240</v>
      </c>
      <c r="P508" s="42" t="s">
        <v>2240</v>
      </c>
      <c r="Q508" s="42" t="s">
        <v>381</v>
      </c>
      <c r="R508" s="42" t="s">
        <v>381</v>
      </c>
      <c r="S508" s="42" t="s">
        <v>1718</v>
      </c>
      <c r="T508" s="42" t="s">
        <v>344</v>
      </c>
      <c r="U508" s="42" t="s">
        <v>323</v>
      </c>
      <c r="V508" s="52">
        <v>36</v>
      </c>
      <c r="W508" s="42" t="s">
        <v>366</v>
      </c>
      <c r="X508" s="42" t="s">
        <v>1880</v>
      </c>
      <c r="Y508" s="42" t="s">
        <v>2</v>
      </c>
      <c r="Z508" s="42" t="s">
        <v>2</v>
      </c>
      <c r="AA508" s="42" t="s">
        <v>328</v>
      </c>
      <c r="AB508" s="43" t="s">
        <v>329</v>
      </c>
      <c r="AC508" s="42" t="s">
        <v>225</v>
      </c>
      <c r="AD508" s="42" t="s">
        <v>225</v>
      </c>
      <c r="AE508" s="42" t="s">
        <v>453</v>
      </c>
      <c r="AF508" s="42" t="s">
        <v>453</v>
      </c>
      <c r="AG508" s="42">
        <v>20</v>
      </c>
      <c r="AH508" s="42" t="s">
        <v>350</v>
      </c>
      <c r="AI508" s="42" t="s">
        <v>1964</v>
      </c>
      <c r="AJ508" s="42" t="s">
        <v>351</v>
      </c>
      <c r="AK508" s="42" t="s">
        <v>2164</v>
      </c>
      <c r="AL508" s="42">
        <v>1000</v>
      </c>
      <c r="AM508" s="42" t="s">
        <v>332</v>
      </c>
      <c r="AN508" s="42" t="s">
        <v>1896</v>
      </c>
      <c r="AO508" s="42">
        <v>400</v>
      </c>
      <c r="AP508" s="42" t="s">
        <v>384</v>
      </c>
      <c r="AQ508" s="42">
        <v>1200</v>
      </c>
      <c r="AR508" s="42">
        <v>2</v>
      </c>
      <c r="AS508" s="42">
        <v>600</v>
      </c>
      <c r="AT508" s="42">
        <v>48</v>
      </c>
      <c r="AU508" s="42" t="s">
        <v>385</v>
      </c>
      <c r="AV508" s="42" t="s">
        <v>385</v>
      </c>
      <c r="AW508" s="42">
        <v>18000</v>
      </c>
      <c r="AX508" s="42">
        <v>18000</v>
      </c>
      <c r="AY508" s="42">
        <v>2</v>
      </c>
      <c r="AZ508" s="51">
        <v>155</v>
      </c>
      <c r="BA508" s="42"/>
      <c r="BB508" s="42">
        <v>2</v>
      </c>
      <c r="BC508" s="42" t="s">
        <v>375</v>
      </c>
      <c r="BD508" s="49" t="s">
        <v>2287</v>
      </c>
      <c r="BE508" s="49" t="s">
        <v>2284</v>
      </c>
      <c r="BF508" s="42">
        <v>0</v>
      </c>
      <c r="BG508" s="42"/>
      <c r="BH508" s="42"/>
      <c r="BI508" s="42" t="s">
        <v>357</v>
      </c>
      <c r="BJ508" s="42" t="s">
        <v>358</v>
      </c>
      <c r="BK508" s="57">
        <v>44778</v>
      </c>
      <c r="BL508" s="42" t="s">
        <v>317</v>
      </c>
      <c r="BM508" s="42" t="s">
        <v>317</v>
      </c>
      <c r="BN508" s="42"/>
      <c r="BO508" s="42"/>
      <c r="BP508" s="42" t="s">
        <v>359</v>
      </c>
      <c r="BQ508" s="42" t="s">
        <v>359</v>
      </c>
      <c r="BR508" s="42" t="s">
        <v>359</v>
      </c>
      <c r="BS508" s="42"/>
      <c r="BT508" s="42" t="s">
        <v>360</v>
      </c>
      <c r="BU508" s="42" t="s">
        <v>317</v>
      </c>
      <c r="BV508" s="42" t="s">
        <v>317</v>
      </c>
      <c r="BW508" s="42"/>
      <c r="BX508" s="42"/>
      <c r="BY508" s="42" t="s">
        <v>353</v>
      </c>
      <c r="BZ508" s="42" t="s">
        <v>353</v>
      </c>
      <c r="CA508" s="42"/>
      <c r="CB508" s="42" t="s">
        <v>353</v>
      </c>
      <c r="CC508" s="42"/>
      <c r="CD508" s="42"/>
      <c r="CE508" s="42"/>
      <c r="CF508" s="42"/>
      <c r="CG508" s="26" t="s">
        <v>2285</v>
      </c>
    </row>
    <row r="509" hidden="1" spans="1:85">
      <c r="A509" s="39">
        <v>140</v>
      </c>
      <c r="B509" s="42" t="s">
        <v>2288</v>
      </c>
      <c r="C509" s="46" t="s">
        <v>2289</v>
      </c>
      <c r="D509" s="42" t="s">
        <v>2290</v>
      </c>
      <c r="E509" s="43">
        <v>26.9011</v>
      </c>
      <c r="F509" s="43">
        <v>-14.7365</v>
      </c>
      <c r="G509" s="42" t="s">
        <v>316</v>
      </c>
      <c r="H509" s="37">
        <v>2.5</v>
      </c>
      <c r="I509" s="42" t="s">
        <v>652</v>
      </c>
      <c r="J509" s="42" t="s">
        <v>2058</v>
      </c>
      <c r="K509" s="42" t="s">
        <v>317</v>
      </c>
      <c r="L509" s="42" t="s">
        <v>317</v>
      </c>
      <c r="M509" s="42" t="s">
        <v>317</v>
      </c>
      <c r="N509" s="42" t="s">
        <v>318</v>
      </c>
      <c r="O509" s="42" t="s">
        <v>319</v>
      </c>
      <c r="P509" s="42" t="s">
        <v>319</v>
      </c>
      <c r="Q509" s="42" t="s">
        <v>320</v>
      </c>
      <c r="R509" s="42" t="s">
        <v>320</v>
      </c>
      <c r="S509" s="42" t="s">
        <v>1718</v>
      </c>
      <c r="T509" s="42" t="s">
        <v>782</v>
      </c>
      <c r="U509" s="42" t="s">
        <v>323</v>
      </c>
      <c r="V509" s="52">
        <v>60</v>
      </c>
      <c r="W509" s="42" t="s">
        <v>366</v>
      </c>
      <c r="X509" s="42" t="s">
        <v>2025</v>
      </c>
      <c r="Y509" s="42" t="s">
        <v>2</v>
      </c>
      <c r="Z509" s="42" t="s">
        <v>2</v>
      </c>
      <c r="AA509" s="42" t="s">
        <v>328</v>
      </c>
      <c r="AB509" s="43" t="s">
        <v>329</v>
      </c>
      <c r="AC509" s="42" t="s">
        <v>225</v>
      </c>
      <c r="AD509" s="42" t="s">
        <v>225</v>
      </c>
      <c r="AE509" s="42" t="s">
        <v>382</v>
      </c>
      <c r="AF509" s="42" t="s">
        <v>382</v>
      </c>
      <c r="AG509" s="42">
        <v>20</v>
      </c>
      <c r="AH509" s="42" t="s">
        <v>350</v>
      </c>
      <c r="AI509" s="42" t="s">
        <v>1964</v>
      </c>
      <c r="AJ509" s="42" t="s">
        <v>351</v>
      </c>
      <c r="AK509" s="42" t="s">
        <v>2164</v>
      </c>
      <c r="AL509" s="42">
        <v>1000</v>
      </c>
      <c r="AM509" s="42" t="s">
        <v>332</v>
      </c>
      <c r="AN509" s="42" t="s">
        <v>1896</v>
      </c>
      <c r="AO509" s="42">
        <v>400</v>
      </c>
      <c r="AP509" s="42" t="s">
        <v>439</v>
      </c>
      <c r="AQ509" s="42">
        <v>600</v>
      </c>
      <c r="AR509" s="42">
        <v>2</v>
      </c>
      <c r="AS509" s="42">
        <v>600</v>
      </c>
      <c r="AT509" s="42">
        <v>24</v>
      </c>
      <c r="AU509" s="42" t="s">
        <v>385</v>
      </c>
      <c r="AV509" s="42" t="s">
        <v>385</v>
      </c>
      <c r="AW509" s="42">
        <v>18000</v>
      </c>
      <c r="AX509" s="42">
        <v>18000</v>
      </c>
      <c r="AY509" s="42">
        <v>2</v>
      </c>
      <c r="AZ509" s="51">
        <v>68</v>
      </c>
      <c r="BA509" s="42"/>
      <c r="BB509" s="42">
        <v>2</v>
      </c>
      <c r="BC509" s="42" t="s">
        <v>375</v>
      </c>
      <c r="BD509" s="49" t="s">
        <v>2291</v>
      </c>
      <c r="BE509" s="49" t="s">
        <v>2288</v>
      </c>
      <c r="BF509" s="42">
        <v>0</v>
      </c>
      <c r="BG509" s="42"/>
      <c r="BH509" s="42"/>
      <c r="BI509" s="42" t="s">
        <v>357</v>
      </c>
      <c r="BJ509" s="42" t="s">
        <v>1872</v>
      </c>
      <c r="BK509" s="57">
        <v>44778</v>
      </c>
      <c r="BL509" s="42" t="s">
        <v>340</v>
      </c>
      <c r="BM509" s="42" t="s">
        <v>340</v>
      </c>
      <c r="BN509" s="42"/>
      <c r="BO509" s="42"/>
      <c r="BP509" s="42" t="s">
        <v>359</v>
      </c>
      <c r="BQ509" s="42" t="s">
        <v>359</v>
      </c>
      <c r="BR509" s="42" t="s">
        <v>508</v>
      </c>
      <c r="BS509" s="42"/>
      <c r="BT509" s="42" t="s">
        <v>360</v>
      </c>
      <c r="BU509" s="42" t="s">
        <v>317</v>
      </c>
      <c r="BV509" s="42" t="s">
        <v>317</v>
      </c>
      <c r="BW509" s="42"/>
      <c r="BX509" s="42"/>
      <c r="BY509" s="42" t="s">
        <v>353</v>
      </c>
      <c r="BZ509" s="42" t="s">
        <v>353</v>
      </c>
      <c r="CA509" s="42"/>
      <c r="CB509" s="42" t="s">
        <v>353</v>
      </c>
      <c r="CC509" s="42"/>
      <c r="CD509" s="42"/>
      <c r="CE509" s="42"/>
      <c r="CF509" s="42"/>
      <c r="CG509" s="26" t="s">
        <v>2289</v>
      </c>
    </row>
    <row r="510" hidden="1" spans="1:85">
      <c r="A510" s="34">
        <v>141</v>
      </c>
      <c r="B510" s="42" t="s">
        <v>2292</v>
      </c>
      <c r="C510" s="46" t="s">
        <v>2293</v>
      </c>
      <c r="D510" s="42" t="s">
        <v>2294</v>
      </c>
      <c r="E510" s="43">
        <v>27.732</v>
      </c>
      <c r="F510" s="43">
        <v>-14.8992</v>
      </c>
      <c r="G510" s="42" t="s">
        <v>652</v>
      </c>
      <c r="H510" s="37">
        <v>1.8</v>
      </c>
      <c r="I510" s="42" t="s">
        <v>652</v>
      </c>
      <c r="J510" s="42" t="s">
        <v>2161</v>
      </c>
      <c r="K510" s="42" t="s">
        <v>317</v>
      </c>
      <c r="L510" s="42" t="s">
        <v>317</v>
      </c>
      <c r="M510" s="42" t="s">
        <v>317</v>
      </c>
      <c r="N510" s="42" t="s">
        <v>318</v>
      </c>
      <c r="O510" s="42" t="s">
        <v>319</v>
      </c>
      <c r="P510" s="42" t="s">
        <v>319</v>
      </c>
      <c r="Q510" s="42" t="s">
        <v>390</v>
      </c>
      <c r="R510" s="42" t="s">
        <v>320</v>
      </c>
      <c r="S510" s="42" t="s">
        <v>1718</v>
      </c>
      <c r="T510" s="42" t="s">
        <v>344</v>
      </c>
      <c r="U510" s="42" t="s">
        <v>323</v>
      </c>
      <c r="V510" s="52">
        <v>80</v>
      </c>
      <c r="W510" s="42" t="s">
        <v>325</v>
      </c>
      <c r="X510" s="42" t="s">
        <v>1778</v>
      </c>
      <c r="Y510" s="42" t="s">
        <v>2</v>
      </c>
      <c r="Z510" s="42" t="s">
        <v>2</v>
      </c>
      <c r="AA510" s="42" t="s">
        <v>328</v>
      </c>
      <c r="AB510" s="42" t="s">
        <v>1779</v>
      </c>
      <c r="AC510" s="42" t="s">
        <v>348</v>
      </c>
      <c r="AD510" s="42" t="s">
        <v>1780</v>
      </c>
      <c r="AE510" s="42" t="s">
        <v>348</v>
      </c>
      <c r="AF510" s="42" t="s">
        <v>348</v>
      </c>
      <c r="AG510" s="42">
        <v>15</v>
      </c>
      <c r="AH510" s="42" t="s">
        <v>350</v>
      </c>
      <c r="AI510" s="42">
        <v>0</v>
      </c>
      <c r="AJ510" s="42" t="s">
        <v>351</v>
      </c>
      <c r="AK510" s="42">
        <v>0</v>
      </c>
      <c r="AL510" s="42">
        <v>600</v>
      </c>
      <c r="AM510" s="42" t="s">
        <v>332</v>
      </c>
      <c r="AN510" s="42" t="s">
        <v>1781</v>
      </c>
      <c r="AO510" s="42">
        <v>400</v>
      </c>
      <c r="AP510" s="42" t="s">
        <v>439</v>
      </c>
      <c r="AQ510" s="42">
        <v>1200</v>
      </c>
      <c r="AR510" s="42">
        <v>2</v>
      </c>
      <c r="AS510" s="42">
        <v>600</v>
      </c>
      <c r="AT510" s="42">
        <v>48</v>
      </c>
      <c r="AU510" s="42">
        <v>0</v>
      </c>
      <c r="AV510" s="42">
        <v>0</v>
      </c>
      <c r="AW510" s="42" t="s">
        <v>327</v>
      </c>
      <c r="AX510" s="42">
        <v>0</v>
      </c>
      <c r="AY510" s="42">
        <v>0</v>
      </c>
      <c r="AZ510" s="51">
        <v>56</v>
      </c>
      <c r="BA510" s="42"/>
      <c r="BB510" s="42">
        <v>1</v>
      </c>
      <c r="BC510" s="42" t="s">
        <v>525</v>
      </c>
      <c r="BD510" s="49">
        <v>0</v>
      </c>
      <c r="BE510" s="49" t="s">
        <v>2292</v>
      </c>
      <c r="BF510" s="42" t="s">
        <v>340</v>
      </c>
      <c r="BG510" s="42"/>
      <c r="BH510" s="42" t="s">
        <v>1719</v>
      </c>
      <c r="BI510" s="42" t="s">
        <v>357</v>
      </c>
      <c r="BJ510" s="42" t="s">
        <v>358</v>
      </c>
      <c r="BK510" s="57">
        <v>44778</v>
      </c>
      <c r="BL510" s="42" t="s">
        <v>317</v>
      </c>
      <c r="BM510" s="42" t="s">
        <v>317</v>
      </c>
      <c r="BN510" s="42" t="s">
        <v>1784</v>
      </c>
      <c r="BO510" s="42">
        <v>0</v>
      </c>
      <c r="BP510" s="42" t="s">
        <v>359</v>
      </c>
      <c r="BQ510" s="42" t="s">
        <v>359</v>
      </c>
      <c r="BR510" s="42" t="s">
        <v>359</v>
      </c>
      <c r="BS510" s="42"/>
      <c r="BT510" s="42" t="s">
        <v>360</v>
      </c>
      <c r="BU510" s="42" t="s">
        <v>317</v>
      </c>
      <c r="BV510" s="42" t="s">
        <v>317</v>
      </c>
      <c r="BW510" s="42"/>
      <c r="BX510" s="42"/>
      <c r="BY510" s="42" t="s">
        <v>353</v>
      </c>
      <c r="BZ510" s="42" t="s">
        <v>353</v>
      </c>
      <c r="CA510" s="42"/>
      <c r="CB510" s="42" t="s">
        <v>353</v>
      </c>
      <c r="CC510" s="42"/>
      <c r="CD510" s="42"/>
      <c r="CE510" s="42"/>
      <c r="CF510" s="42"/>
      <c r="CG510" s="26" t="s">
        <v>2293</v>
      </c>
    </row>
    <row r="511" hidden="1" spans="1:85">
      <c r="A511" s="34">
        <v>169</v>
      </c>
      <c r="B511" s="42" t="s">
        <v>2295</v>
      </c>
      <c r="C511" s="46" t="s">
        <v>2296</v>
      </c>
      <c r="D511" s="42" t="s">
        <v>2297</v>
      </c>
      <c r="E511" s="43">
        <v>28.6777</v>
      </c>
      <c r="F511" s="43">
        <v>-13.9687</v>
      </c>
      <c r="G511" s="42" t="s">
        <v>652</v>
      </c>
      <c r="H511" s="37">
        <v>4.5</v>
      </c>
      <c r="I511" s="42" t="s">
        <v>652</v>
      </c>
      <c r="J511" s="42" t="s">
        <v>2177</v>
      </c>
      <c r="K511" s="42" t="s">
        <v>340</v>
      </c>
      <c r="L511" s="42" t="s">
        <v>317</v>
      </c>
      <c r="M511" s="42" t="s">
        <v>317</v>
      </c>
      <c r="N511" s="42" t="s">
        <v>318</v>
      </c>
      <c r="O511" s="42" t="s">
        <v>319</v>
      </c>
      <c r="P511" s="42" t="s">
        <v>319</v>
      </c>
      <c r="Q511" s="42" t="s">
        <v>320</v>
      </c>
      <c r="R511" s="42" t="s">
        <v>320</v>
      </c>
      <c r="S511" s="42" t="s">
        <v>1718</v>
      </c>
      <c r="T511" s="42" t="s">
        <v>344</v>
      </c>
      <c r="U511" s="42" t="s">
        <v>323</v>
      </c>
      <c r="V511" s="52">
        <v>50</v>
      </c>
      <c r="W511" s="42" t="s">
        <v>366</v>
      </c>
      <c r="X511" s="42" t="s">
        <v>1778</v>
      </c>
      <c r="Y511" s="42" t="s">
        <v>2</v>
      </c>
      <c r="Z511" s="42" t="s">
        <v>2</v>
      </c>
      <c r="AA511" s="42" t="s">
        <v>328</v>
      </c>
      <c r="AB511" s="42" t="s">
        <v>1779</v>
      </c>
      <c r="AC511" s="42" t="s">
        <v>348</v>
      </c>
      <c r="AD511" s="42" t="s">
        <v>1780</v>
      </c>
      <c r="AE511" s="42" t="s">
        <v>561</v>
      </c>
      <c r="AF511" s="42" t="s">
        <v>561</v>
      </c>
      <c r="AG511" s="42">
        <v>30</v>
      </c>
      <c r="AH511" s="42" t="s">
        <v>350</v>
      </c>
      <c r="AI511" s="42">
        <v>0</v>
      </c>
      <c r="AJ511" s="42" t="s">
        <v>351</v>
      </c>
      <c r="AK511" s="42">
        <v>0</v>
      </c>
      <c r="AL511" s="42">
        <v>1000</v>
      </c>
      <c r="AM511" s="42" t="s">
        <v>332</v>
      </c>
      <c r="AN511" s="42" t="s">
        <v>1781</v>
      </c>
      <c r="AO511" s="42">
        <v>400</v>
      </c>
      <c r="AP511" s="42" t="s">
        <v>439</v>
      </c>
      <c r="AQ511" s="42">
        <v>1200</v>
      </c>
      <c r="AR511" s="42">
        <v>2</v>
      </c>
      <c r="AS511" s="42">
        <v>600</v>
      </c>
      <c r="AT511" s="42">
        <v>48</v>
      </c>
      <c r="AU511" s="42" t="s">
        <v>385</v>
      </c>
      <c r="AV511" s="42" t="s">
        <v>385</v>
      </c>
      <c r="AW511" s="42">
        <v>18000</v>
      </c>
      <c r="AX511" s="42">
        <v>18000</v>
      </c>
      <c r="AY511" s="42">
        <v>2</v>
      </c>
      <c r="AZ511" s="51">
        <v>194</v>
      </c>
      <c r="BA511" s="42"/>
      <c r="BB511" s="42">
        <v>3</v>
      </c>
      <c r="BC511" s="42" t="s">
        <v>354</v>
      </c>
      <c r="BD511" s="49" t="s">
        <v>2298</v>
      </c>
      <c r="BE511" s="49" t="s">
        <v>2295</v>
      </c>
      <c r="BF511" s="42" t="s">
        <v>340</v>
      </c>
      <c r="BG511" s="42"/>
      <c r="BH511" s="42" t="s">
        <v>1719</v>
      </c>
      <c r="BI511" s="42" t="s">
        <v>357</v>
      </c>
      <c r="BJ511" s="42" t="s">
        <v>358</v>
      </c>
      <c r="BK511" s="57">
        <v>44778</v>
      </c>
      <c r="BL511" s="42" t="s">
        <v>317</v>
      </c>
      <c r="BM511" s="42" t="s">
        <v>317</v>
      </c>
      <c r="BN511" s="42" t="s">
        <v>1784</v>
      </c>
      <c r="BO511" s="42">
        <v>0</v>
      </c>
      <c r="BP511" s="42" t="s">
        <v>359</v>
      </c>
      <c r="BQ511" s="42" t="s">
        <v>359</v>
      </c>
      <c r="BR511" s="42" t="s">
        <v>359</v>
      </c>
      <c r="BS511" s="42"/>
      <c r="BT511" s="42" t="s">
        <v>360</v>
      </c>
      <c r="BU511" s="42" t="s">
        <v>317</v>
      </c>
      <c r="BV511" s="42" t="s">
        <v>317</v>
      </c>
      <c r="BW511" s="42"/>
      <c r="BX511" s="42"/>
      <c r="BY511" s="42" t="s">
        <v>353</v>
      </c>
      <c r="BZ511" s="42" t="s">
        <v>353</v>
      </c>
      <c r="CA511" s="42"/>
      <c r="CB511" s="42" t="s">
        <v>353</v>
      </c>
      <c r="CC511" s="42"/>
      <c r="CD511" s="42"/>
      <c r="CE511" s="42"/>
      <c r="CF511" s="42"/>
      <c r="CG511" s="26" t="s">
        <v>2296</v>
      </c>
    </row>
    <row r="512" hidden="1" spans="1:85">
      <c r="A512" s="39">
        <v>170</v>
      </c>
      <c r="B512" s="42" t="s">
        <v>2299</v>
      </c>
      <c r="C512" s="46" t="s">
        <v>2300</v>
      </c>
      <c r="D512" s="42" t="s">
        <v>2301</v>
      </c>
      <c r="E512" s="43">
        <v>28.4467</v>
      </c>
      <c r="F512" s="43">
        <v>-14.4196</v>
      </c>
      <c r="G512" s="42" t="s">
        <v>652</v>
      </c>
      <c r="H512" s="37">
        <v>1.8</v>
      </c>
      <c r="I512" s="42" t="s">
        <v>652</v>
      </c>
      <c r="J512" s="42" t="s">
        <v>1776</v>
      </c>
      <c r="K512" s="42" t="s">
        <v>317</v>
      </c>
      <c r="L512" s="42" t="s">
        <v>317</v>
      </c>
      <c r="M512" s="42" t="s">
        <v>340</v>
      </c>
      <c r="N512" s="42" t="s">
        <v>341</v>
      </c>
      <c r="O512" s="42" t="s">
        <v>566</v>
      </c>
      <c r="P512" s="42" t="s">
        <v>566</v>
      </c>
      <c r="Q512" s="42" t="s">
        <v>320</v>
      </c>
      <c r="R512" s="42" t="s">
        <v>320</v>
      </c>
      <c r="S512" s="42" t="s">
        <v>1718</v>
      </c>
      <c r="T512" s="42" t="s">
        <v>344</v>
      </c>
      <c r="U512" s="42" t="s">
        <v>323</v>
      </c>
      <c r="V512" s="52">
        <v>50</v>
      </c>
      <c r="W512" s="42" t="s">
        <v>366</v>
      </c>
      <c r="X512" s="42" t="s">
        <v>1778</v>
      </c>
      <c r="Y512" s="42" t="s">
        <v>2</v>
      </c>
      <c r="Z512" s="42" t="s">
        <v>2</v>
      </c>
      <c r="AA512" s="42" t="s">
        <v>328</v>
      </c>
      <c r="AB512" s="42" t="s">
        <v>1779</v>
      </c>
      <c r="AC512" s="42" t="s">
        <v>348</v>
      </c>
      <c r="AD512" s="42" t="s">
        <v>1780</v>
      </c>
      <c r="AE512" s="42" t="s">
        <v>348</v>
      </c>
      <c r="AF512" s="42" t="s">
        <v>348</v>
      </c>
      <c r="AG512" s="42">
        <v>30</v>
      </c>
      <c r="AH512" s="42" t="s">
        <v>350</v>
      </c>
      <c r="AI512" s="42">
        <v>0</v>
      </c>
      <c r="AJ512" s="42" t="s">
        <v>351</v>
      </c>
      <c r="AK512" s="42">
        <v>0</v>
      </c>
      <c r="AL512" s="42">
        <v>600</v>
      </c>
      <c r="AM512" s="42" t="s">
        <v>332</v>
      </c>
      <c r="AN512" s="42" t="s">
        <v>1781</v>
      </c>
      <c r="AO512" s="42">
        <v>400</v>
      </c>
      <c r="AP512" s="42" t="s">
        <v>439</v>
      </c>
      <c r="AQ512" s="42">
        <v>1200</v>
      </c>
      <c r="AR512" s="42">
        <v>2</v>
      </c>
      <c r="AS512" s="42">
        <v>600</v>
      </c>
      <c r="AT512" s="42">
        <v>48</v>
      </c>
      <c r="AU512" s="42" t="s">
        <v>385</v>
      </c>
      <c r="AV512" s="42" t="s">
        <v>385</v>
      </c>
      <c r="AW512" s="42">
        <v>18000</v>
      </c>
      <c r="AX512" s="42">
        <v>18000</v>
      </c>
      <c r="AY512" s="42">
        <v>2</v>
      </c>
      <c r="AZ512" s="51">
        <v>140</v>
      </c>
      <c r="BA512" s="42"/>
      <c r="BB512" s="42">
        <v>2</v>
      </c>
      <c r="BC512" s="42" t="s">
        <v>375</v>
      </c>
      <c r="BD512" s="49" t="s">
        <v>2302</v>
      </c>
      <c r="BE512" s="49" t="s">
        <v>2299</v>
      </c>
      <c r="BF512" s="42" t="s">
        <v>340</v>
      </c>
      <c r="BG512" s="42"/>
      <c r="BH512" s="42" t="s">
        <v>1719</v>
      </c>
      <c r="BI512" s="42" t="s">
        <v>357</v>
      </c>
      <c r="BJ512" s="42" t="s">
        <v>358</v>
      </c>
      <c r="BK512" s="57">
        <v>44778</v>
      </c>
      <c r="BL512" s="42" t="s">
        <v>317</v>
      </c>
      <c r="BM512" s="42" t="s">
        <v>317</v>
      </c>
      <c r="BN512" s="42" t="s">
        <v>1784</v>
      </c>
      <c r="BO512" s="42">
        <v>0</v>
      </c>
      <c r="BP512" s="42" t="s">
        <v>359</v>
      </c>
      <c r="BQ512" s="42" t="s">
        <v>359</v>
      </c>
      <c r="BR512" s="42" t="s">
        <v>359</v>
      </c>
      <c r="BS512" s="42"/>
      <c r="BT512" s="42" t="s">
        <v>360</v>
      </c>
      <c r="BU512" s="42" t="s">
        <v>317</v>
      </c>
      <c r="BV512" s="42" t="s">
        <v>317</v>
      </c>
      <c r="BW512" s="42"/>
      <c r="BX512" s="42"/>
      <c r="BY512" s="42" t="s">
        <v>353</v>
      </c>
      <c r="BZ512" s="42" t="s">
        <v>353</v>
      </c>
      <c r="CA512" s="42"/>
      <c r="CB512" s="42" t="s">
        <v>353</v>
      </c>
      <c r="CC512" s="42"/>
      <c r="CD512" s="42"/>
      <c r="CE512" s="42"/>
      <c r="CF512" s="42"/>
      <c r="CG512" s="26" t="s">
        <v>2300</v>
      </c>
    </row>
    <row r="513" hidden="1" spans="1:85">
      <c r="A513" s="34">
        <v>173</v>
      </c>
      <c r="B513" s="42" t="s">
        <v>2303</v>
      </c>
      <c r="C513" s="46" t="s">
        <v>2304</v>
      </c>
      <c r="D513" s="42" t="s">
        <v>2305</v>
      </c>
      <c r="E513" s="43">
        <v>28.4649</v>
      </c>
      <c r="F513" s="43">
        <v>-14.4417</v>
      </c>
      <c r="G513" s="42" t="s">
        <v>652</v>
      </c>
      <c r="H513" s="37">
        <v>4.5</v>
      </c>
      <c r="I513" s="42" t="s">
        <v>652</v>
      </c>
      <c r="J513" s="42" t="s">
        <v>1776</v>
      </c>
      <c r="K513" s="42" t="s">
        <v>340</v>
      </c>
      <c r="L513" s="42" t="s">
        <v>317</v>
      </c>
      <c r="M513" s="42" t="s">
        <v>340</v>
      </c>
      <c r="N513" s="42" t="s">
        <v>341</v>
      </c>
      <c r="O513" s="42" t="s">
        <v>566</v>
      </c>
      <c r="P513" s="42" t="s">
        <v>566</v>
      </c>
      <c r="Q513" s="42" t="s">
        <v>390</v>
      </c>
      <c r="R513" s="42" t="s">
        <v>320</v>
      </c>
      <c r="S513" s="42" t="s">
        <v>1718</v>
      </c>
      <c r="T513" s="42" t="s">
        <v>344</v>
      </c>
      <c r="U513" s="42" t="s">
        <v>323</v>
      </c>
      <c r="V513" s="52">
        <v>50</v>
      </c>
      <c r="W513" s="42" t="s">
        <v>366</v>
      </c>
      <c r="X513" s="42" t="s">
        <v>1778</v>
      </c>
      <c r="Y513" s="42" t="s">
        <v>2</v>
      </c>
      <c r="Z513" s="42" t="s">
        <v>2</v>
      </c>
      <c r="AA513" s="42" t="s">
        <v>328</v>
      </c>
      <c r="AB513" s="42" t="s">
        <v>1779</v>
      </c>
      <c r="AC513" s="42" t="s">
        <v>348</v>
      </c>
      <c r="AD513" s="42" t="s">
        <v>1780</v>
      </c>
      <c r="AE513" s="42" t="s">
        <v>561</v>
      </c>
      <c r="AF513" s="42" t="s">
        <v>561</v>
      </c>
      <c r="AG513" s="42">
        <v>30</v>
      </c>
      <c r="AH513" s="42" t="s">
        <v>350</v>
      </c>
      <c r="AI513" s="42">
        <v>0</v>
      </c>
      <c r="AJ513" s="42" t="s">
        <v>351</v>
      </c>
      <c r="AK513" s="42">
        <v>0</v>
      </c>
      <c r="AL513" s="42">
        <v>600</v>
      </c>
      <c r="AM513" s="42" t="s">
        <v>332</v>
      </c>
      <c r="AN513" s="42" t="s">
        <v>1781</v>
      </c>
      <c r="AO513" s="42">
        <v>400</v>
      </c>
      <c r="AP513" s="42" t="s">
        <v>439</v>
      </c>
      <c r="AQ513" s="42">
        <v>1200</v>
      </c>
      <c r="AR513" s="42">
        <v>2</v>
      </c>
      <c r="AS513" s="42">
        <v>600</v>
      </c>
      <c r="AT513" s="42">
        <v>48</v>
      </c>
      <c r="AU513" s="42" t="s">
        <v>385</v>
      </c>
      <c r="AV513" s="42" t="s">
        <v>385</v>
      </c>
      <c r="AW513" s="42">
        <v>18000</v>
      </c>
      <c r="AX513" s="42">
        <v>18000</v>
      </c>
      <c r="AY513" s="42">
        <v>2</v>
      </c>
      <c r="AZ513" s="51">
        <v>122</v>
      </c>
      <c r="BA513" s="42"/>
      <c r="BB513" s="42">
        <v>3</v>
      </c>
      <c r="BC513" s="42" t="s">
        <v>2306</v>
      </c>
      <c r="BD513" s="49">
        <v>0</v>
      </c>
      <c r="BE513" s="49" t="s">
        <v>2303</v>
      </c>
      <c r="BF513" s="42" t="s">
        <v>340</v>
      </c>
      <c r="BG513" s="42"/>
      <c r="BH513" s="42" t="s">
        <v>1825</v>
      </c>
      <c r="BI513" s="42" t="s">
        <v>357</v>
      </c>
      <c r="BJ513" s="42" t="s">
        <v>358</v>
      </c>
      <c r="BK513" s="57">
        <v>44778</v>
      </c>
      <c r="BL513" s="42" t="s">
        <v>317</v>
      </c>
      <c r="BM513" s="42" t="s">
        <v>317</v>
      </c>
      <c r="BN513" s="42" t="s">
        <v>1784</v>
      </c>
      <c r="BO513" s="42">
        <v>0</v>
      </c>
      <c r="BP513" s="42" t="s">
        <v>359</v>
      </c>
      <c r="BQ513" s="42" t="s">
        <v>359</v>
      </c>
      <c r="BR513" s="42" t="s">
        <v>359</v>
      </c>
      <c r="BS513" s="42"/>
      <c r="BT513" s="42" t="s">
        <v>360</v>
      </c>
      <c r="BU513" s="42" t="s">
        <v>317</v>
      </c>
      <c r="BV513" s="42" t="s">
        <v>317</v>
      </c>
      <c r="BW513" s="42"/>
      <c r="BX513" s="42"/>
      <c r="BY513" s="42" t="s">
        <v>353</v>
      </c>
      <c r="BZ513" s="42" t="s">
        <v>353</v>
      </c>
      <c r="CA513" s="42"/>
      <c r="CB513" s="42" t="s">
        <v>353</v>
      </c>
      <c r="CC513" s="42"/>
      <c r="CD513" s="42"/>
      <c r="CE513" s="42"/>
      <c r="CF513" s="42"/>
      <c r="CG513" s="26" t="s">
        <v>2304</v>
      </c>
    </row>
    <row r="514" hidden="1" spans="1:85">
      <c r="A514" s="34">
        <v>203</v>
      </c>
      <c r="B514" s="42" t="s">
        <v>2307</v>
      </c>
      <c r="C514" s="46" t="s">
        <v>2308</v>
      </c>
      <c r="D514" s="42" t="s">
        <v>2309</v>
      </c>
      <c r="E514" s="43">
        <v>28.3505</v>
      </c>
      <c r="F514" s="43">
        <v>-14.5268</v>
      </c>
      <c r="G514" s="42" t="s">
        <v>652</v>
      </c>
      <c r="H514" s="37">
        <v>1.8</v>
      </c>
      <c r="I514" s="42" t="s">
        <v>652</v>
      </c>
      <c r="J514" s="42" t="s">
        <v>1776</v>
      </c>
      <c r="K514" s="42" t="s">
        <v>317</v>
      </c>
      <c r="L514" s="42" t="s">
        <v>317</v>
      </c>
      <c r="M514" s="42" t="s">
        <v>317</v>
      </c>
      <c r="N514" s="42" t="s">
        <v>402</v>
      </c>
      <c r="O514" s="42" t="s">
        <v>319</v>
      </c>
      <c r="P514" s="42" t="s">
        <v>319</v>
      </c>
      <c r="Q514" s="42" t="s">
        <v>390</v>
      </c>
      <c r="R514" s="42" t="s">
        <v>320</v>
      </c>
      <c r="S514" s="42" t="s">
        <v>1718</v>
      </c>
      <c r="T514" s="42" t="s">
        <v>344</v>
      </c>
      <c r="U514" s="42" t="s">
        <v>323</v>
      </c>
      <c r="V514" s="52">
        <v>60</v>
      </c>
      <c r="W514" s="42" t="s">
        <v>366</v>
      </c>
      <c r="X514" s="42" t="s">
        <v>1778</v>
      </c>
      <c r="Y514" s="42" t="s">
        <v>2</v>
      </c>
      <c r="Z514" s="42" t="s">
        <v>2</v>
      </c>
      <c r="AA514" s="42" t="s">
        <v>328</v>
      </c>
      <c r="AB514" s="42" t="s">
        <v>1779</v>
      </c>
      <c r="AC514" s="42" t="s">
        <v>348</v>
      </c>
      <c r="AD514" s="42" t="s">
        <v>1780</v>
      </c>
      <c r="AE514" s="42" t="s">
        <v>348</v>
      </c>
      <c r="AF514" s="42" t="s">
        <v>348</v>
      </c>
      <c r="AG514" s="42">
        <v>15</v>
      </c>
      <c r="AH514" s="42" t="s">
        <v>350</v>
      </c>
      <c r="AI514" s="42">
        <v>0</v>
      </c>
      <c r="AJ514" s="42" t="s">
        <v>351</v>
      </c>
      <c r="AK514" s="42">
        <v>0</v>
      </c>
      <c r="AL514" s="42">
        <v>600</v>
      </c>
      <c r="AM514" s="42" t="s">
        <v>332</v>
      </c>
      <c r="AN514" s="42" t="s">
        <v>1781</v>
      </c>
      <c r="AO514" s="42">
        <v>400</v>
      </c>
      <c r="AP514" s="42" t="s">
        <v>333</v>
      </c>
      <c r="AQ514" s="42">
        <v>200</v>
      </c>
      <c r="AR514" s="42">
        <v>48</v>
      </c>
      <c r="AS514" s="42">
        <v>100</v>
      </c>
      <c r="AT514" s="42">
        <f>AQ514/AS514</f>
        <v>2</v>
      </c>
      <c r="AU514" s="42" t="s">
        <v>385</v>
      </c>
      <c r="AV514" s="42" t="s">
        <v>385</v>
      </c>
      <c r="AW514" s="42">
        <v>18000</v>
      </c>
      <c r="AX514" s="42">
        <v>18000</v>
      </c>
      <c r="AY514" s="42">
        <v>2</v>
      </c>
      <c r="AZ514" s="51">
        <v>45</v>
      </c>
      <c r="BA514" s="42"/>
      <c r="BB514" s="42">
        <v>1</v>
      </c>
      <c r="BC514" s="42" t="s">
        <v>525</v>
      </c>
      <c r="BD514" s="49">
        <v>0</v>
      </c>
      <c r="BE514" s="49" t="s">
        <v>2307</v>
      </c>
      <c r="BF514" s="42" t="s">
        <v>340</v>
      </c>
      <c r="BG514" s="42"/>
      <c r="BH514" s="42" t="s">
        <v>1719</v>
      </c>
      <c r="BI514" s="42" t="s">
        <v>1796</v>
      </c>
      <c r="BJ514" s="42" t="s">
        <v>358</v>
      </c>
      <c r="BK514" s="57">
        <v>44778</v>
      </c>
      <c r="BL514" s="42" t="s">
        <v>317</v>
      </c>
      <c r="BM514" s="42" t="s">
        <v>317</v>
      </c>
      <c r="BN514" s="42" t="s">
        <v>1784</v>
      </c>
      <c r="BO514" s="42">
        <v>0</v>
      </c>
      <c r="BP514" s="42" t="s">
        <v>359</v>
      </c>
      <c r="BQ514" s="42" t="s">
        <v>359</v>
      </c>
      <c r="BR514" s="42" t="s">
        <v>359</v>
      </c>
      <c r="BS514" s="42"/>
      <c r="BT514" s="42" t="s">
        <v>360</v>
      </c>
      <c r="BU514" s="42" t="s">
        <v>317</v>
      </c>
      <c r="BV514" s="42" t="s">
        <v>317</v>
      </c>
      <c r="BW514" s="42"/>
      <c r="BX514" s="42"/>
      <c r="BY514" s="42" t="s">
        <v>353</v>
      </c>
      <c r="BZ514" s="42" t="s">
        <v>353</v>
      </c>
      <c r="CA514" s="42"/>
      <c r="CB514" s="42" t="s">
        <v>353</v>
      </c>
      <c r="CC514" s="42"/>
      <c r="CD514" s="42"/>
      <c r="CE514" s="42"/>
      <c r="CF514" s="42"/>
      <c r="CG514" s="26" t="s">
        <v>2308</v>
      </c>
    </row>
    <row r="515" hidden="1" spans="1:85">
      <c r="A515" s="34">
        <v>271</v>
      </c>
      <c r="B515" s="42" t="s">
        <v>2310</v>
      </c>
      <c r="C515" s="46" t="s">
        <v>2311</v>
      </c>
      <c r="D515" s="42" t="s">
        <v>2312</v>
      </c>
      <c r="E515" s="43">
        <v>28.4892</v>
      </c>
      <c r="F515" s="43">
        <v>-14.3988</v>
      </c>
      <c r="G515" s="42" t="s">
        <v>652</v>
      </c>
      <c r="H515" s="37">
        <v>2.5</v>
      </c>
      <c r="I515" s="42" t="s">
        <v>652</v>
      </c>
      <c r="J515" s="42" t="s">
        <v>1776</v>
      </c>
      <c r="K515" s="42" t="s">
        <v>340</v>
      </c>
      <c r="L515" s="42" t="s">
        <v>340</v>
      </c>
      <c r="M515" s="42" t="s">
        <v>317</v>
      </c>
      <c r="N515" s="42" t="s">
        <v>341</v>
      </c>
      <c r="O515" s="42" t="s">
        <v>566</v>
      </c>
      <c r="P515" s="42" t="s">
        <v>566</v>
      </c>
      <c r="Q515" s="42" t="s">
        <v>320</v>
      </c>
      <c r="R515" s="42" t="s">
        <v>320</v>
      </c>
      <c r="S515" s="42" t="s">
        <v>1718</v>
      </c>
      <c r="T515" s="42" t="s">
        <v>344</v>
      </c>
      <c r="U515" s="42" t="s">
        <v>323</v>
      </c>
      <c r="V515" s="52">
        <v>50</v>
      </c>
      <c r="W515" s="42" t="s">
        <v>366</v>
      </c>
      <c r="X515" s="42" t="s">
        <v>1778</v>
      </c>
      <c r="Y515" s="42" t="s">
        <v>2</v>
      </c>
      <c r="Z515" s="42" t="s">
        <v>2</v>
      </c>
      <c r="AA515" s="42" t="s">
        <v>328</v>
      </c>
      <c r="AB515" s="42" t="s">
        <v>1779</v>
      </c>
      <c r="AC515" s="42" t="s">
        <v>348</v>
      </c>
      <c r="AD515" s="42" t="s">
        <v>1780</v>
      </c>
      <c r="AE515" s="42" t="s">
        <v>453</v>
      </c>
      <c r="AF515" s="42" t="s">
        <v>453</v>
      </c>
      <c r="AG515" s="42">
        <v>20</v>
      </c>
      <c r="AH515" s="42" t="s">
        <v>350</v>
      </c>
      <c r="AI515" s="42">
        <v>0</v>
      </c>
      <c r="AJ515" s="42" t="s">
        <v>351</v>
      </c>
      <c r="AK515" s="42">
        <v>0</v>
      </c>
      <c r="AL515" s="42">
        <v>1000</v>
      </c>
      <c r="AM515" s="42" t="s">
        <v>332</v>
      </c>
      <c r="AN515" s="42" t="s">
        <v>1781</v>
      </c>
      <c r="AO515" s="42">
        <v>400</v>
      </c>
      <c r="AP515" s="42" t="s">
        <v>333</v>
      </c>
      <c r="AQ515" s="42">
        <v>500</v>
      </c>
      <c r="AR515" s="42">
        <v>48</v>
      </c>
      <c r="AS515" s="42">
        <v>100</v>
      </c>
      <c r="AT515" s="42">
        <f>AQ515/AS515</f>
        <v>5</v>
      </c>
      <c r="AU515" s="42" t="s">
        <v>385</v>
      </c>
      <c r="AV515" s="42" t="s">
        <v>385</v>
      </c>
      <c r="AW515" s="42">
        <v>18000</v>
      </c>
      <c r="AX515" s="42">
        <v>18000</v>
      </c>
      <c r="AY515" s="42">
        <v>2</v>
      </c>
      <c r="AZ515" s="51">
        <v>125</v>
      </c>
      <c r="BA515" s="42"/>
      <c r="BB515" s="42">
        <v>2</v>
      </c>
      <c r="BC515" s="42" t="s">
        <v>375</v>
      </c>
      <c r="BD515" s="49" t="s">
        <v>2313</v>
      </c>
      <c r="BE515" s="49" t="s">
        <v>2310</v>
      </c>
      <c r="BF515" s="42" t="s">
        <v>340</v>
      </c>
      <c r="BG515" s="42"/>
      <c r="BH515" s="42" t="s">
        <v>1719</v>
      </c>
      <c r="BI515" s="42" t="s">
        <v>357</v>
      </c>
      <c r="BJ515" s="42" t="s">
        <v>358</v>
      </c>
      <c r="BK515" s="57">
        <v>44778</v>
      </c>
      <c r="BL515" s="42" t="s">
        <v>317</v>
      </c>
      <c r="BM515" s="42" t="s">
        <v>317</v>
      </c>
      <c r="BN515" s="42" t="s">
        <v>1784</v>
      </c>
      <c r="BO515" s="42">
        <v>0</v>
      </c>
      <c r="BP515" s="42" t="s">
        <v>359</v>
      </c>
      <c r="BQ515" s="42" t="s">
        <v>359</v>
      </c>
      <c r="BR515" s="42" t="s">
        <v>359</v>
      </c>
      <c r="BS515" s="42"/>
      <c r="BT515" s="42" t="s">
        <v>360</v>
      </c>
      <c r="BU515" s="42" t="s">
        <v>317</v>
      </c>
      <c r="BV515" s="42" t="s">
        <v>317</v>
      </c>
      <c r="BW515" s="42"/>
      <c r="BX515" s="42"/>
      <c r="BY515" s="42" t="s">
        <v>353</v>
      </c>
      <c r="BZ515" s="42" t="s">
        <v>353</v>
      </c>
      <c r="CA515" s="42"/>
      <c r="CB515" s="42" t="s">
        <v>353</v>
      </c>
      <c r="CC515" s="42"/>
      <c r="CD515" s="42"/>
      <c r="CE515" s="42"/>
      <c r="CF515" s="42"/>
      <c r="CG515" s="26" t="s">
        <v>2311</v>
      </c>
    </row>
    <row r="516" hidden="1" spans="1:85">
      <c r="A516" s="39">
        <v>272</v>
      </c>
      <c r="B516" s="42" t="s">
        <v>2314</v>
      </c>
      <c r="C516" s="46" t="s">
        <v>2315</v>
      </c>
      <c r="D516" s="42" t="s">
        <v>1810</v>
      </c>
      <c r="E516" s="43">
        <v>28.3947</v>
      </c>
      <c r="F516" s="43">
        <v>-14.388</v>
      </c>
      <c r="G516" s="42" t="s">
        <v>652</v>
      </c>
      <c r="H516" s="37">
        <v>2.5</v>
      </c>
      <c r="I516" s="42" t="s">
        <v>652</v>
      </c>
      <c r="J516" s="42" t="s">
        <v>1776</v>
      </c>
      <c r="K516" s="42" t="s">
        <v>317</v>
      </c>
      <c r="L516" s="42" t="s">
        <v>317</v>
      </c>
      <c r="M516" s="42" t="s">
        <v>317</v>
      </c>
      <c r="N516" s="42" t="s">
        <v>402</v>
      </c>
      <c r="O516" s="42" t="s">
        <v>566</v>
      </c>
      <c r="P516" s="42" t="s">
        <v>566</v>
      </c>
      <c r="Q516" s="42" t="s">
        <v>390</v>
      </c>
      <c r="R516" s="42" t="s">
        <v>320</v>
      </c>
      <c r="S516" s="42" t="s">
        <v>1718</v>
      </c>
      <c r="T516" s="42" t="s">
        <v>344</v>
      </c>
      <c r="U516" s="42" t="s">
        <v>323</v>
      </c>
      <c r="V516" s="52">
        <v>50</v>
      </c>
      <c r="W516" s="42" t="s">
        <v>366</v>
      </c>
      <c r="X516" s="42" t="s">
        <v>1778</v>
      </c>
      <c r="Y516" s="42" t="s">
        <v>2</v>
      </c>
      <c r="Z516" s="42" t="s">
        <v>2</v>
      </c>
      <c r="AA516" s="42" t="s">
        <v>328</v>
      </c>
      <c r="AB516" s="42" t="s">
        <v>1779</v>
      </c>
      <c r="AC516" s="42" t="s">
        <v>348</v>
      </c>
      <c r="AD516" s="42" t="s">
        <v>1780</v>
      </c>
      <c r="AE516" s="42" t="s">
        <v>561</v>
      </c>
      <c r="AF516" s="42" t="s">
        <v>561</v>
      </c>
      <c r="AG516" s="42">
        <v>20</v>
      </c>
      <c r="AH516" s="42" t="s">
        <v>350</v>
      </c>
      <c r="AI516" s="42">
        <v>0</v>
      </c>
      <c r="AJ516" s="42" t="s">
        <v>351</v>
      </c>
      <c r="AK516" s="42">
        <v>0</v>
      </c>
      <c r="AL516" s="42">
        <v>1000</v>
      </c>
      <c r="AM516" s="42" t="s">
        <v>332</v>
      </c>
      <c r="AN516" s="42" t="s">
        <v>1781</v>
      </c>
      <c r="AO516" s="42">
        <v>400</v>
      </c>
      <c r="AP516" s="42" t="s">
        <v>384</v>
      </c>
      <c r="AQ516" s="42">
        <v>1200</v>
      </c>
      <c r="AR516" s="42">
        <v>2</v>
      </c>
      <c r="AS516" s="42">
        <v>600</v>
      </c>
      <c r="AT516" s="42">
        <v>48</v>
      </c>
      <c r="AU516" s="42" t="s">
        <v>385</v>
      </c>
      <c r="AV516" s="42" t="s">
        <v>385</v>
      </c>
      <c r="AW516" s="42">
        <v>18000</v>
      </c>
      <c r="AX516" s="42">
        <v>18000</v>
      </c>
      <c r="AY516" s="42">
        <v>2</v>
      </c>
      <c r="AZ516" s="51">
        <v>95</v>
      </c>
      <c r="BA516" s="42"/>
      <c r="BB516" s="42">
        <v>2</v>
      </c>
      <c r="BC516" s="42" t="s">
        <v>375</v>
      </c>
      <c r="BD516" s="49" t="s">
        <v>2316</v>
      </c>
      <c r="BE516" s="49" t="s">
        <v>2314</v>
      </c>
      <c r="BF516" s="42" t="s">
        <v>340</v>
      </c>
      <c r="BG516" s="42"/>
      <c r="BH516" s="42" t="s">
        <v>1719</v>
      </c>
      <c r="BI516" s="42" t="s">
        <v>357</v>
      </c>
      <c r="BJ516" s="42" t="s">
        <v>358</v>
      </c>
      <c r="BK516" s="57">
        <v>44778</v>
      </c>
      <c r="BL516" s="42" t="s">
        <v>317</v>
      </c>
      <c r="BM516" s="42" t="s">
        <v>317</v>
      </c>
      <c r="BN516" s="42" t="s">
        <v>1784</v>
      </c>
      <c r="BO516" s="42">
        <v>0</v>
      </c>
      <c r="BP516" s="42" t="s">
        <v>359</v>
      </c>
      <c r="BQ516" s="42" t="s">
        <v>359</v>
      </c>
      <c r="BR516" s="42" t="s">
        <v>359</v>
      </c>
      <c r="BS516" s="42"/>
      <c r="BT516" s="42" t="s">
        <v>360</v>
      </c>
      <c r="BU516" s="42" t="s">
        <v>317</v>
      </c>
      <c r="BV516" s="42" t="s">
        <v>317</v>
      </c>
      <c r="BW516" s="42"/>
      <c r="BX516" s="42"/>
      <c r="BY516" s="42" t="s">
        <v>353</v>
      </c>
      <c r="BZ516" s="42" t="s">
        <v>353</v>
      </c>
      <c r="CA516" s="42"/>
      <c r="CB516" s="42" t="s">
        <v>353</v>
      </c>
      <c r="CC516" s="42"/>
      <c r="CD516" s="42"/>
      <c r="CE516" s="42"/>
      <c r="CF516" s="42"/>
      <c r="CG516" s="26" t="s">
        <v>2315</v>
      </c>
    </row>
    <row r="517" hidden="1" spans="1:85">
      <c r="A517" s="34">
        <v>361</v>
      </c>
      <c r="B517" s="42" t="s">
        <v>2317</v>
      </c>
      <c r="C517" s="46" t="s">
        <v>2318</v>
      </c>
      <c r="D517" s="42" t="s">
        <v>2319</v>
      </c>
      <c r="E517" s="43">
        <v>28.4398</v>
      </c>
      <c r="F517" s="43">
        <v>-14.445</v>
      </c>
      <c r="G517" s="42" t="s">
        <v>652</v>
      </c>
      <c r="H517" s="37">
        <v>2.5</v>
      </c>
      <c r="I517" s="42" t="s">
        <v>652</v>
      </c>
      <c r="J517" s="42" t="s">
        <v>1776</v>
      </c>
      <c r="K517" s="42" t="s">
        <v>317</v>
      </c>
      <c r="L517" s="42" t="s">
        <v>340</v>
      </c>
      <c r="M517" s="42" t="s">
        <v>317</v>
      </c>
      <c r="N517" s="42" t="s">
        <v>341</v>
      </c>
      <c r="O517" s="42" t="s">
        <v>566</v>
      </c>
      <c r="P517" s="42" t="s">
        <v>566</v>
      </c>
      <c r="Q517" s="42" t="s">
        <v>320</v>
      </c>
      <c r="R517" s="42" t="s">
        <v>320</v>
      </c>
      <c r="S517" s="42" t="s">
        <v>1718</v>
      </c>
      <c r="T517" s="42" t="s">
        <v>344</v>
      </c>
      <c r="U517" s="42" t="s">
        <v>323</v>
      </c>
      <c r="V517" s="52">
        <v>50</v>
      </c>
      <c r="W517" s="42" t="s">
        <v>366</v>
      </c>
      <c r="X517" s="42" t="s">
        <v>1778</v>
      </c>
      <c r="Y517" s="42" t="s">
        <v>2</v>
      </c>
      <c r="Z517" s="42" t="s">
        <v>2</v>
      </c>
      <c r="AA517" s="42" t="s">
        <v>328</v>
      </c>
      <c r="AB517" s="42" t="s">
        <v>1779</v>
      </c>
      <c r="AC517" s="42" t="s">
        <v>348</v>
      </c>
      <c r="AD517" s="42" t="s">
        <v>1780</v>
      </c>
      <c r="AE517" s="42" t="s">
        <v>348</v>
      </c>
      <c r="AF517" s="42" t="s">
        <v>348</v>
      </c>
      <c r="AG517" s="42">
        <v>20</v>
      </c>
      <c r="AH517" s="42" t="s">
        <v>350</v>
      </c>
      <c r="AI517" s="42">
        <v>0</v>
      </c>
      <c r="AJ517" s="42" t="s">
        <v>351</v>
      </c>
      <c r="AK517" s="42">
        <v>0</v>
      </c>
      <c r="AL517" s="42">
        <v>600</v>
      </c>
      <c r="AM517" s="42" t="s">
        <v>332</v>
      </c>
      <c r="AN517" s="42" t="s">
        <v>1781</v>
      </c>
      <c r="AO517" s="42">
        <v>400</v>
      </c>
      <c r="AP517" s="42" t="s">
        <v>439</v>
      </c>
      <c r="AQ517" s="42">
        <v>1200</v>
      </c>
      <c r="AR517" s="42">
        <v>2</v>
      </c>
      <c r="AS517" s="42">
        <v>600</v>
      </c>
      <c r="AT517" s="42">
        <v>48</v>
      </c>
      <c r="AU517" s="42" t="s">
        <v>2320</v>
      </c>
      <c r="AV517" s="42" t="s">
        <v>2320</v>
      </c>
      <c r="AW517" s="42">
        <v>18000</v>
      </c>
      <c r="AX517" s="42">
        <v>18000</v>
      </c>
      <c r="AY517" s="42">
        <v>2</v>
      </c>
      <c r="AZ517" s="51">
        <v>136</v>
      </c>
      <c r="BA517" s="42"/>
      <c r="BB517" s="42">
        <v>2</v>
      </c>
      <c r="BC517" s="42" t="s">
        <v>375</v>
      </c>
      <c r="BD517" s="49" t="s">
        <v>2321</v>
      </c>
      <c r="BE517" s="49" t="s">
        <v>2317</v>
      </c>
      <c r="BF517" s="42" t="s">
        <v>340</v>
      </c>
      <c r="BG517" s="42"/>
      <c r="BH517" s="42" t="s">
        <v>1719</v>
      </c>
      <c r="BI517" s="42" t="s">
        <v>1796</v>
      </c>
      <c r="BJ517" s="42" t="s">
        <v>358</v>
      </c>
      <c r="BK517" s="57">
        <v>44778</v>
      </c>
      <c r="BL517" s="42" t="s">
        <v>317</v>
      </c>
      <c r="BM517" s="42" t="s">
        <v>317</v>
      </c>
      <c r="BN517" s="42" t="s">
        <v>1784</v>
      </c>
      <c r="BO517" s="42">
        <v>0</v>
      </c>
      <c r="BP517" s="42" t="s">
        <v>359</v>
      </c>
      <c r="BQ517" s="42" t="s">
        <v>359</v>
      </c>
      <c r="BR517" s="42" t="s">
        <v>359</v>
      </c>
      <c r="BS517" s="42"/>
      <c r="BT517" s="42" t="s">
        <v>360</v>
      </c>
      <c r="BU517" s="42" t="s">
        <v>317</v>
      </c>
      <c r="BV517" s="42" t="s">
        <v>317</v>
      </c>
      <c r="BW517" s="42"/>
      <c r="BX517" s="42"/>
      <c r="BY517" s="42" t="s">
        <v>353</v>
      </c>
      <c r="BZ517" s="42" t="s">
        <v>353</v>
      </c>
      <c r="CA517" s="42"/>
      <c r="CB517" s="42" t="s">
        <v>353</v>
      </c>
      <c r="CC517" s="42"/>
      <c r="CD517" s="42"/>
      <c r="CE517" s="42"/>
      <c r="CF517" s="42"/>
      <c r="CG517" s="26" t="s">
        <v>2318</v>
      </c>
    </row>
    <row r="518" hidden="1" spans="1:85">
      <c r="A518" s="34">
        <v>401</v>
      </c>
      <c r="B518" s="42" t="s">
        <v>2322</v>
      </c>
      <c r="C518" s="46" t="s">
        <v>2323</v>
      </c>
      <c r="D518" s="42" t="s">
        <v>2324</v>
      </c>
      <c r="E518" s="43">
        <v>28.076</v>
      </c>
      <c r="F518" s="43">
        <v>-14.6663</v>
      </c>
      <c r="G518" s="42" t="s">
        <v>652</v>
      </c>
      <c r="H518" s="37">
        <v>1.8</v>
      </c>
      <c r="I518" s="42" t="s">
        <v>652</v>
      </c>
      <c r="J518" s="42" t="s">
        <v>2161</v>
      </c>
      <c r="K518" s="42" t="s">
        <v>317</v>
      </c>
      <c r="L518" s="42" t="s">
        <v>317</v>
      </c>
      <c r="M518" s="42" t="s">
        <v>317</v>
      </c>
      <c r="N518" s="42" t="s">
        <v>318</v>
      </c>
      <c r="O518" s="42" t="s">
        <v>319</v>
      </c>
      <c r="P518" s="42" t="s">
        <v>319</v>
      </c>
      <c r="Q518" s="42" t="s">
        <v>390</v>
      </c>
      <c r="R518" s="42" t="s">
        <v>320</v>
      </c>
      <c r="S518" s="42" t="s">
        <v>1718</v>
      </c>
      <c r="T518" s="42" t="s">
        <v>344</v>
      </c>
      <c r="U518" s="42" t="s">
        <v>323</v>
      </c>
      <c r="V518" s="52">
        <v>60</v>
      </c>
      <c r="W518" s="42" t="s">
        <v>366</v>
      </c>
      <c r="X518" s="42" t="s">
        <v>1778</v>
      </c>
      <c r="Y518" s="42" t="s">
        <v>2</v>
      </c>
      <c r="Z518" s="42" t="s">
        <v>2</v>
      </c>
      <c r="AA518" s="42" t="s">
        <v>328</v>
      </c>
      <c r="AB518" s="42" t="s">
        <v>1779</v>
      </c>
      <c r="AC518" s="42" t="s">
        <v>348</v>
      </c>
      <c r="AD518" s="42" t="s">
        <v>1780</v>
      </c>
      <c r="AE518" s="42" t="s">
        <v>348</v>
      </c>
      <c r="AF518" s="42" t="s">
        <v>348</v>
      </c>
      <c r="AG518" s="42">
        <v>15</v>
      </c>
      <c r="AH518" s="42" t="s">
        <v>350</v>
      </c>
      <c r="AI518" s="42">
        <v>0</v>
      </c>
      <c r="AJ518" s="42" t="s">
        <v>351</v>
      </c>
      <c r="AK518" s="42">
        <v>0</v>
      </c>
      <c r="AL518" s="42">
        <v>600</v>
      </c>
      <c r="AM518" s="42" t="s">
        <v>332</v>
      </c>
      <c r="AN518" s="42" t="s">
        <v>1781</v>
      </c>
      <c r="AO518" s="42">
        <v>400</v>
      </c>
      <c r="AP518" s="42" t="s">
        <v>333</v>
      </c>
      <c r="AQ518" s="42">
        <v>200</v>
      </c>
      <c r="AR518" s="42">
        <v>48</v>
      </c>
      <c r="AS518" s="42">
        <v>100</v>
      </c>
      <c r="AT518" s="42">
        <f>AQ518/AS518</f>
        <v>2</v>
      </c>
      <c r="AU518" s="42" t="s">
        <v>385</v>
      </c>
      <c r="AV518" s="42" t="s">
        <v>385</v>
      </c>
      <c r="AW518" s="42">
        <v>18000</v>
      </c>
      <c r="AX518" s="42">
        <v>18000</v>
      </c>
      <c r="AY518" s="42">
        <v>2</v>
      </c>
      <c r="AZ518" s="51">
        <v>52</v>
      </c>
      <c r="BA518" s="42"/>
      <c r="BB518" s="42">
        <v>1</v>
      </c>
      <c r="BC518" s="42" t="s">
        <v>525</v>
      </c>
      <c r="BD518" s="49">
        <v>0</v>
      </c>
      <c r="BE518" s="49" t="s">
        <v>2322</v>
      </c>
      <c r="BF518" s="42" t="s">
        <v>340</v>
      </c>
      <c r="BG518" s="42"/>
      <c r="BH518" s="42" t="s">
        <v>1719</v>
      </c>
      <c r="BI518" s="42" t="s">
        <v>357</v>
      </c>
      <c r="BJ518" s="42" t="s">
        <v>358</v>
      </c>
      <c r="BK518" s="57">
        <v>44778</v>
      </c>
      <c r="BL518" s="42" t="s">
        <v>317</v>
      </c>
      <c r="BM518" s="42" t="s">
        <v>317</v>
      </c>
      <c r="BN518" s="42" t="s">
        <v>1784</v>
      </c>
      <c r="BO518" s="42">
        <v>0</v>
      </c>
      <c r="BP518" s="42" t="s">
        <v>359</v>
      </c>
      <c r="BQ518" s="42" t="s">
        <v>359</v>
      </c>
      <c r="BR518" s="42" t="s">
        <v>359</v>
      </c>
      <c r="BS518" s="42"/>
      <c r="BT518" s="42" t="s">
        <v>360</v>
      </c>
      <c r="BU518" s="42" t="s">
        <v>317</v>
      </c>
      <c r="BV518" s="42" t="s">
        <v>317</v>
      </c>
      <c r="BW518" s="42"/>
      <c r="BX518" s="42"/>
      <c r="BY518" s="42" t="s">
        <v>353</v>
      </c>
      <c r="BZ518" s="42" t="s">
        <v>353</v>
      </c>
      <c r="CA518" s="42"/>
      <c r="CB518" s="42" t="s">
        <v>353</v>
      </c>
      <c r="CC518" s="42"/>
      <c r="CD518" s="42"/>
      <c r="CE518" s="42"/>
      <c r="CF518" s="42"/>
      <c r="CG518" s="26" t="s">
        <v>2323</v>
      </c>
    </row>
    <row r="519" hidden="1" spans="1:85">
      <c r="A519" s="34">
        <v>403</v>
      </c>
      <c r="B519" s="42" t="s">
        <v>2325</v>
      </c>
      <c r="C519" s="46" t="s">
        <v>2326</v>
      </c>
      <c r="D519" s="42" t="s">
        <v>2327</v>
      </c>
      <c r="E519" s="43">
        <v>28.4478</v>
      </c>
      <c r="F519" s="43">
        <v>-14.4581</v>
      </c>
      <c r="G519" s="42" t="s">
        <v>652</v>
      </c>
      <c r="H519" s="37">
        <v>4.5</v>
      </c>
      <c r="I519" s="42" t="s">
        <v>652</v>
      </c>
      <c r="J519" s="42" t="s">
        <v>1776</v>
      </c>
      <c r="K519" s="42" t="s">
        <v>317</v>
      </c>
      <c r="L519" s="42" t="s">
        <v>317</v>
      </c>
      <c r="M519" s="42" t="s">
        <v>317</v>
      </c>
      <c r="N519" s="42" t="s">
        <v>341</v>
      </c>
      <c r="O519" s="42" t="s">
        <v>566</v>
      </c>
      <c r="P519" s="42" t="s">
        <v>566</v>
      </c>
      <c r="Q519" s="42" t="s">
        <v>320</v>
      </c>
      <c r="R519" s="42" t="s">
        <v>320</v>
      </c>
      <c r="S519" s="42" t="s">
        <v>1718</v>
      </c>
      <c r="T519" s="42" t="s">
        <v>344</v>
      </c>
      <c r="U519" s="42" t="s">
        <v>323</v>
      </c>
      <c r="V519" s="52">
        <v>60</v>
      </c>
      <c r="W519" s="42" t="s">
        <v>366</v>
      </c>
      <c r="X519" s="42" t="s">
        <v>1778</v>
      </c>
      <c r="Y519" s="42" t="s">
        <v>2</v>
      </c>
      <c r="Z519" s="42" t="s">
        <v>2</v>
      </c>
      <c r="AA519" s="42" t="s">
        <v>328</v>
      </c>
      <c r="AB519" s="42" t="s">
        <v>1779</v>
      </c>
      <c r="AC519" s="42" t="s">
        <v>348</v>
      </c>
      <c r="AD519" s="42" t="s">
        <v>1780</v>
      </c>
      <c r="AE519" s="42" t="s">
        <v>561</v>
      </c>
      <c r="AF519" s="42" t="s">
        <v>561</v>
      </c>
      <c r="AG519" s="42">
        <v>30</v>
      </c>
      <c r="AH519" s="42" t="s">
        <v>350</v>
      </c>
      <c r="AI519" s="42">
        <v>0</v>
      </c>
      <c r="AJ519" s="42" t="s">
        <v>351</v>
      </c>
      <c r="AK519" s="42">
        <v>0</v>
      </c>
      <c r="AL519" s="42">
        <v>600</v>
      </c>
      <c r="AM519" s="42" t="s">
        <v>332</v>
      </c>
      <c r="AN519" s="42" t="s">
        <v>1781</v>
      </c>
      <c r="AO519" s="42">
        <v>400</v>
      </c>
      <c r="AP519" s="42" t="s">
        <v>439</v>
      </c>
      <c r="AQ519" s="42">
        <v>1200</v>
      </c>
      <c r="AR519" s="42">
        <v>2</v>
      </c>
      <c r="AS519" s="42">
        <v>600</v>
      </c>
      <c r="AT519" s="42">
        <v>48</v>
      </c>
      <c r="AU519" s="42" t="s">
        <v>385</v>
      </c>
      <c r="AV519" s="42" t="s">
        <v>385</v>
      </c>
      <c r="AW519" s="42">
        <v>18000</v>
      </c>
      <c r="AX519" s="42">
        <v>18000</v>
      </c>
      <c r="AY519" s="42">
        <v>2</v>
      </c>
      <c r="AZ519" s="51">
        <v>134</v>
      </c>
      <c r="BA519" s="42"/>
      <c r="BB519" s="42">
        <v>2</v>
      </c>
      <c r="BC519" s="42" t="s">
        <v>375</v>
      </c>
      <c r="BD519" s="49" t="s">
        <v>2328</v>
      </c>
      <c r="BE519" s="49" t="s">
        <v>2325</v>
      </c>
      <c r="BF519" s="42" t="s">
        <v>340</v>
      </c>
      <c r="BG519" s="42"/>
      <c r="BH519" s="42" t="s">
        <v>1719</v>
      </c>
      <c r="BI519" s="42" t="s">
        <v>357</v>
      </c>
      <c r="BJ519" s="42" t="s">
        <v>358</v>
      </c>
      <c r="BK519" s="57">
        <v>44778</v>
      </c>
      <c r="BL519" s="42" t="s">
        <v>317</v>
      </c>
      <c r="BM519" s="42" t="s">
        <v>317</v>
      </c>
      <c r="BN519" s="42" t="s">
        <v>1784</v>
      </c>
      <c r="BO519" s="42">
        <v>0</v>
      </c>
      <c r="BP519" s="42" t="s">
        <v>359</v>
      </c>
      <c r="BQ519" s="42" t="s">
        <v>359</v>
      </c>
      <c r="BR519" s="42" t="s">
        <v>359</v>
      </c>
      <c r="BS519" s="42"/>
      <c r="BT519" s="42" t="s">
        <v>360</v>
      </c>
      <c r="BU519" s="42" t="s">
        <v>317</v>
      </c>
      <c r="BV519" s="42" t="s">
        <v>317</v>
      </c>
      <c r="BW519" s="42"/>
      <c r="BX519" s="42"/>
      <c r="BY519" s="42" t="s">
        <v>353</v>
      </c>
      <c r="BZ519" s="42" t="s">
        <v>353</v>
      </c>
      <c r="CA519" s="42"/>
      <c r="CB519" s="42" t="s">
        <v>353</v>
      </c>
      <c r="CC519" s="42"/>
      <c r="CD519" s="42"/>
      <c r="CE519" s="42"/>
      <c r="CF519" s="42"/>
      <c r="CG519" s="26" t="s">
        <v>2326</v>
      </c>
    </row>
    <row r="520" hidden="1" spans="1:85">
      <c r="A520" s="34">
        <v>425</v>
      </c>
      <c r="B520" s="42" t="s">
        <v>2329</v>
      </c>
      <c r="C520" s="46" t="s">
        <v>2330</v>
      </c>
      <c r="D520" s="42" t="s">
        <v>2331</v>
      </c>
      <c r="E520" s="43">
        <v>29.149</v>
      </c>
      <c r="F520" s="43">
        <v>-13.9544</v>
      </c>
      <c r="G520" s="42" t="s">
        <v>652</v>
      </c>
      <c r="H520" s="37">
        <v>2.5</v>
      </c>
      <c r="I520" s="42" t="s">
        <v>652</v>
      </c>
      <c r="J520" s="42" t="s">
        <v>2212</v>
      </c>
      <c r="K520" s="42" t="s">
        <v>317</v>
      </c>
      <c r="L520" s="42" t="s">
        <v>317</v>
      </c>
      <c r="M520" s="42" t="s">
        <v>317</v>
      </c>
      <c r="N520" s="42" t="s">
        <v>318</v>
      </c>
      <c r="O520" s="42" t="s">
        <v>319</v>
      </c>
      <c r="P520" s="42" t="s">
        <v>319</v>
      </c>
      <c r="Q520" s="42" t="s">
        <v>320</v>
      </c>
      <c r="R520" s="42" t="s">
        <v>320</v>
      </c>
      <c r="S520" s="42" t="s">
        <v>1718</v>
      </c>
      <c r="T520" s="42" t="s">
        <v>344</v>
      </c>
      <c r="U520" s="42" t="s">
        <v>323</v>
      </c>
      <c r="V520" s="52">
        <v>60</v>
      </c>
      <c r="W520" s="42" t="s">
        <v>325</v>
      </c>
      <c r="X520" s="42" t="s">
        <v>1948</v>
      </c>
      <c r="Y520" s="42" t="s">
        <v>2</v>
      </c>
      <c r="Z520" s="42" t="s">
        <v>2</v>
      </c>
      <c r="AA520" s="42" t="s">
        <v>328</v>
      </c>
      <c r="AB520" s="42" t="s">
        <v>1779</v>
      </c>
      <c r="AC520" s="42" t="s">
        <v>348</v>
      </c>
      <c r="AD520" s="42" t="s">
        <v>1780</v>
      </c>
      <c r="AE520" s="42" t="s">
        <v>403</v>
      </c>
      <c r="AF520" s="42" t="s">
        <v>403</v>
      </c>
      <c r="AG520" s="42">
        <v>20</v>
      </c>
      <c r="AH520" s="42" t="s">
        <v>350</v>
      </c>
      <c r="AI520" s="42">
        <v>0</v>
      </c>
      <c r="AJ520" s="42" t="s">
        <v>351</v>
      </c>
      <c r="AK520" s="42">
        <v>0</v>
      </c>
      <c r="AL520" s="42">
        <v>600</v>
      </c>
      <c r="AM520" s="42" t="s">
        <v>332</v>
      </c>
      <c r="AN520" s="42" t="s">
        <v>1781</v>
      </c>
      <c r="AO520" s="42">
        <v>400</v>
      </c>
      <c r="AP520" s="42" t="s">
        <v>439</v>
      </c>
      <c r="AQ520" s="42">
        <v>1200</v>
      </c>
      <c r="AR520" s="42">
        <v>2</v>
      </c>
      <c r="AS520" s="42">
        <v>600</v>
      </c>
      <c r="AT520" s="42">
        <v>48</v>
      </c>
      <c r="AU520" s="42" t="s">
        <v>327</v>
      </c>
      <c r="AV520" s="42" t="s">
        <v>327</v>
      </c>
      <c r="AW520" s="42" t="s">
        <v>327</v>
      </c>
      <c r="AX520" s="42">
        <v>18000</v>
      </c>
      <c r="AY520" s="42" t="s">
        <v>327</v>
      </c>
      <c r="AZ520" s="51">
        <v>70</v>
      </c>
      <c r="BA520" s="42"/>
      <c r="BB520" s="42">
        <v>2</v>
      </c>
      <c r="BC520" s="42" t="s">
        <v>375</v>
      </c>
      <c r="BD520" s="49" t="s">
        <v>2332</v>
      </c>
      <c r="BE520" s="49" t="s">
        <v>2329</v>
      </c>
      <c r="BF520" s="42" t="s">
        <v>340</v>
      </c>
      <c r="BG520" s="42"/>
      <c r="BH520" s="42" t="s">
        <v>1719</v>
      </c>
      <c r="BI520" s="42" t="s">
        <v>357</v>
      </c>
      <c r="BJ520" s="42" t="s">
        <v>358</v>
      </c>
      <c r="BK520" s="57">
        <v>44778</v>
      </c>
      <c r="BL520" s="42" t="s">
        <v>317</v>
      </c>
      <c r="BM520" s="42" t="s">
        <v>317</v>
      </c>
      <c r="BN520" s="42" t="s">
        <v>1784</v>
      </c>
      <c r="BO520" s="42">
        <v>0</v>
      </c>
      <c r="BP520" s="42" t="s">
        <v>359</v>
      </c>
      <c r="BQ520" s="42" t="s">
        <v>359</v>
      </c>
      <c r="BR520" s="42" t="s">
        <v>359</v>
      </c>
      <c r="BS520" s="42"/>
      <c r="BT520" s="42" t="s">
        <v>360</v>
      </c>
      <c r="BU520" s="42" t="s">
        <v>317</v>
      </c>
      <c r="BV520" s="42" t="s">
        <v>317</v>
      </c>
      <c r="BW520" s="42"/>
      <c r="BX520" s="42"/>
      <c r="BY520" s="42" t="s">
        <v>353</v>
      </c>
      <c r="BZ520" s="42" t="s">
        <v>353</v>
      </c>
      <c r="CA520" s="42"/>
      <c r="CB520" s="42" t="s">
        <v>353</v>
      </c>
      <c r="CC520" s="42"/>
      <c r="CD520" s="42"/>
      <c r="CE520" s="42"/>
      <c r="CF520" s="42"/>
      <c r="CG520" s="26" t="s">
        <v>2330</v>
      </c>
    </row>
    <row r="521" hidden="1" spans="1:85">
      <c r="A521" s="39">
        <v>434</v>
      </c>
      <c r="B521" s="42" t="s">
        <v>2333</v>
      </c>
      <c r="C521" s="46" t="s">
        <v>2334</v>
      </c>
      <c r="D521" s="42" t="s">
        <v>2335</v>
      </c>
      <c r="E521" s="43">
        <v>28.2089</v>
      </c>
      <c r="F521" s="43">
        <v>-15.1238</v>
      </c>
      <c r="G521" s="42" t="s">
        <v>316</v>
      </c>
      <c r="H521" s="37">
        <v>4.5</v>
      </c>
      <c r="I521" s="42" t="s">
        <v>652</v>
      </c>
      <c r="J521" s="42" t="s">
        <v>2161</v>
      </c>
      <c r="K521" s="42" t="s">
        <v>317</v>
      </c>
      <c r="L521" s="42" t="s">
        <v>317</v>
      </c>
      <c r="M521" s="42" t="s">
        <v>317</v>
      </c>
      <c r="N521" s="42" t="s">
        <v>318</v>
      </c>
      <c r="O521" s="42" t="s">
        <v>319</v>
      </c>
      <c r="P521" s="42" t="s">
        <v>319</v>
      </c>
      <c r="Q521" s="42" t="s">
        <v>320</v>
      </c>
      <c r="R521" s="42" t="s">
        <v>320</v>
      </c>
      <c r="S521" s="42" t="s">
        <v>1718</v>
      </c>
      <c r="T521" s="42" t="s">
        <v>782</v>
      </c>
      <c r="U521" s="42" t="s">
        <v>323</v>
      </c>
      <c r="V521" s="52">
        <v>58</v>
      </c>
      <c r="W521" s="42" t="s">
        <v>366</v>
      </c>
      <c r="X521" s="42" t="s">
        <v>1880</v>
      </c>
      <c r="Y521" s="42" t="s">
        <v>2</v>
      </c>
      <c r="Z521" s="42" t="s">
        <v>2</v>
      </c>
      <c r="AA521" s="42" t="s">
        <v>328</v>
      </c>
      <c r="AB521" s="43" t="s">
        <v>329</v>
      </c>
      <c r="AC521" s="42" t="s">
        <v>225</v>
      </c>
      <c r="AD521" s="42" t="s">
        <v>225</v>
      </c>
      <c r="AE521" s="42" t="s">
        <v>382</v>
      </c>
      <c r="AF521" s="42" t="s">
        <v>382</v>
      </c>
      <c r="AG521" s="42">
        <v>30</v>
      </c>
      <c r="AH521" s="42" t="s">
        <v>350</v>
      </c>
      <c r="AI521" s="42" t="s">
        <v>1894</v>
      </c>
      <c r="AJ521" s="42" t="s">
        <v>351</v>
      </c>
      <c r="AK521" s="42" t="s">
        <v>2164</v>
      </c>
      <c r="AL521" s="42">
        <v>1000</v>
      </c>
      <c r="AM521" s="42" t="s">
        <v>332</v>
      </c>
      <c r="AN521" s="42" t="s">
        <v>1896</v>
      </c>
      <c r="AO521" s="42">
        <v>400</v>
      </c>
      <c r="AP521" s="42" t="s">
        <v>333</v>
      </c>
      <c r="AQ521" s="42">
        <v>400</v>
      </c>
      <c r="AR521" s="42">
        <v>48</v>
      </c>
      <c r="AS521" s="42">
        <v>100</v>
      </c>
      <c r="AT521" s="42">
        <f>AQ521/AS521</f>
        <v>4</v>
      </c>
      <c r="AU521" s="42" t="s">
        <v>385</v>
      </c>
      <c r="AV521" s="42" t="s">
        <v>385</v>
      </c>
      <c r="AW521" s="42">
        <v>18000</v>
      </c>
      <c r="AX521" s="42">
        <v>18000</v>
      </c>
      <c r="AY521" s="42">
        <v>2</v>
      </c>
      <c r="AZ521" s="51">
        <v>135</v>
      </c>
      <c r="BA521" s="42"/>
      <c r="BB521" s="42">
        <v>2</v>
      </c>
      <c r="BC521" s="42" t="s">
        <v>375</v>
      </c>
      <c r="BD521" s="49" t="s">
        <v>2336</v>
      </c>
      <c r="BE521" s="49" t="s">
        <v>2333</v>
      </c>
      <c r="BF521" s="42">
        <v>0</v>
      </c>
      <c r="BG521" s="42"/>
      <c r="BH521" s="42"/>
      <c r="BI521" s="42" t="s">
        <v>357</v>
      </c>
      <c r="BJ521" s="42" t="s">
        <v>358</v>
      </c>
      <c r="BK521" s="57">
        <v>44778</v>
      </c>
      <c r="BL521" s="42" t="s">
        <v>317</v>
      </c>
      <c r="BM521" s="42" t="s">
        <v>317</v>
      </c>
      <c r="BN521" s="42"/>
      <c r="BO521" s="42"/>
      <c r="BP521" s="42" t="s">
        <v>359</v>
      </c>
      <c r="BQ521" s="42" t="s">
        <v>359</v>
      </c>
      <c r="BR521" s="42" t="s">
        <v>359</v>
      </c>
      <c r="BS521" s="42"/>
      <c r="BT521" s="42" t="s">
        <v>360</v>
      </c>
      <c r="BU521" s="42" t="s">
        <v>317</v>
      </c>
      <c r="BV521" s="42" t="s">
        <v>340</v>
      </c>
      <c r="BW521" s="42"/>
      <c r="BX521" s="42"/>
      <c r="BY521" s="42" t="s">
        <v>356</v>
      </c>
      <c r="BZ521" s="42">
        <v>20</v>
      </c>
      <c r="CA521" s="42"/>
      <c r="CB521" s="42" t="s">
        <v>472</v>
      </c>
      <c r="CC521" s="42"/>
      <c r="CD521" s="42"/>
      <c r="CE521" s="42"/>
      <c r="CF521" s="42"/>
      <c r="CG521" s="26" t="s">
        <v>2334</v>
      </c>
    </row>
    <row r="522" hidden="1" spans="1:85">
      <c r="A522" s="34">
        <v>459</v>
      </c>
      <c r="B522" s="42" t="s">
        <v>2337</v>
      </c>
      <c r="C522" s="46" t="s">
        <v>2338</v>
      </c>
      <c r="D522" s="42" t="s">
        <v>2339</v>
      </c>
      <c r="E522" s="43">
        <v>28.2741</v>
      </c>
      <c r="F522" s="43">
        <v>-15.3534</v>
      </c>
      <c r="G522" s="42" t="s">
        <v>316</v>
      </c>
      <c r="H522" s="37">
        <v>2</v>
      </c>
      <c r="I522" s="42" t="s">
        <v>652</v>
      </c>
      <c r="J522" s="42" t="s">
        <v>2161</v>
      </c>
      <c r="K522" s="42" t="s">
        <v>317</v>
      </c>
      <c r="L522" s="42" t="s">
        <v>317</v>
      </c>
      <c r="M522" s="42" t="s">
        <v>340</v>
      </c>
      <c r="N522" s="42" t="s">
        <v>341</v>
      </c>
      <c r="O522" s="42" t="s">
        <v>2240</v>
      </c>
      <c r="P522" s="42" t="s">
        <v>2240</v>
      </c>
      <c r="Q522" s="42" t="s">
        <v>320</v>
      </c>
      <c r="R522" s="42" t="s">
        <v>320</v>
      </c>
      <c r="S522" s="42" t="s">
        <v>1718</v>
      </c>
      <c r="T522" s="42" t="s">
        <v>344</v>
      </c>
      <c r="U522" s="42" t="s">
        <v>323</v>
      </c>
      <c r="V522" s="52">
        <v>36</v>
      </c>
      <c r="W522" s="42" t="s">
        <v>366</v>
      </c>
      <c r="X522" s="42" t="s">
        <v>1880</v>
      </c>
      <c r="Y522" s="42" t="s">
        <v>2</v>
      </c>
      <c r="Z522" s="42" t="s">
        <v>2</v>
      </c>
      <c r="AA522" s="42" t="s">
        <v>328</v>
      </c>
      <c r="AB522" s="43" t="s">
        <v>329</v>
      </c>
      <c r="AC522" s="42" t="s">
        <v>225</v>
      </c>
      <c r="AD522" s="42" t="s">
        <v>225</v>
      </c>
      <c r="AE522" s="42" t="s">
        <v>561</v>
      </c>
      <c r="AF522" s="42" t="s">
        <v>561</v>
      </c>
      <c r="AG522" s="42">
        <v>16</v>
      </c>
      <c r="AH522" s="42" t="s">
        <v>368</v>
      </c>
      <c r="AI522" s="42" t="s">
        <v>1964</v>
      </c>
      <c r="AJ522" s="42" t="s">
        <v>351</v>
      </c>
      <c r="AK522" s="42" t="s">
        <v>2164</v>
      </c>
      <c r="AL522" s="42">
        <v>600</v>
      </c>
      <c r="AM522" s="42" t="s">
        <v>332</v>
      </c>
      <c r="AN522" s="42" t="s">
        <v>1896</v>
      </c>
      <c r="AO522" s="42">
        <v>400</v>
      </c>
      <c r="AP522" s="42" t="s">
        <v>439</v>
      </c>
      <c r="AQ522" s="42">
        <v>1600</v>
      </c>
      <c r="AR522" s="42">
        <v>2</v>
      </c>
      <c r="AS522" s="42">
        <v>800</v>
      </c>
      <c r="AT522" s="42">
        <v>48</v>
      </c>
      <c r="AU522" s="42" t="s">
        <v>385</v>
      </c>
      <c r="AV522" s="42" t="s">
        <v>385</v>
      </c>
      <c r="AW522" s="42">
        <v>18000</v>
      </c>
      <c r="AX522" s="42">
        <v>18000</v>
      </c>
      <c r="AY522" s="42">
        <v>2</v>
      </c>
      <c r="AZ522" s="51">
        <v>112</v>
      </c>
      <c r="BA522" s="42"/>
      <c r="BB522" s="42">
        <v>1</v>
      </c>
      <c r="BC522" s="42" t="s">
        <v>525</v>
      </c>
      <c r="BD522" s="49">
        <v>0</v>
      </c>
      <c r="BE522" s="49" t="s">
        <v>2337</v>
      </c>
      <c r="BF522" s="42">
        <v>0</v>
      </c>
      <c r="BG522" s="42"/>
      <c r="BH522" s="42"/>
      <c r="BI522" s="42" t="s">
        <v>357</v>
      </c>
      <c r="BJ522" s="42" t="s">
        <v>358</v>
      </c>
      <c r="BK522" s="57">
        <v>44778</v>
      </c>
      <c r="BL522" s="42" t="s">
        <v>317</v>
      </c>
      <c r="BM522" s="42" t="s">
        <v>317</v>
      </c>
      <c r="BN522" s="42"/>
      <c r="BO522" s="42"/>
      <c r="BP522" s="42" t="s">
        <v>359</v>
      </c>
      <c r="BQ522" s="42" t="s">
        <v>359</v>
      </c>
      <c r="BR522" s="42" t="s">
        <v>359</v>
      </c>
      <c r="BS522" s="42"/>
      <c r="BT522" s="42" t="s">
        <v>360</v>
      </c>
      <c r="BU522" s="42" t="s">
        <v>317</v>
      </c>
      <c r="BV522" s="42" t="s">
        <v>317</v>
      </c>
      <c r="BW522" s="42"/>
      <c r="BX522" s="42"/>
      <c r="BY522" s="42" t="s">
        <v>353</v>
      </c>
      <c r="BZ522" s="42" t="s">
        <v>353</v>
      </c>
      <c r="CA522" s="42"/>
      <c r="CB522" s="42" t="s">
        <v>353</v>
      </c>
      <c r="CC522" s="42"/>
      <c r="CD522" s="42"/>
      <c r="CE522" s="42"/>
      <c r="CF522" s="42"/>
      <c r="CG522" s="26" t="s">
        <v>2338</v>
      </c>
    </row>
    <row r="523" hidden="1" spans="1:85">
      <c r="A523" s="39">
        <v>496</v>
      </c>
      <c r="B523" s="42" t="s">
        <v>2340</v>
      </c>
      <c r="C523" s="46" t="s">
        <v>2341</v>
      </c>
      <c r="D523" s="42" t="s">
        <v>2342</v>
      </c>
      <c r="E523" s="43">
        <v>29.2421</v>
      </c>
      <c r="F523" s="43">
        <v>-14.0756</v>
      </c>
      <c r="G523" s="42" t="s">
        <v>652</v>
      </c>
      <c r="H523" s="37">
        <v>2.5</v>
      </c>
      <c r="I523" s="42" t="s">
        <v>652</v>
      </c>
      <c r="J523" s="42" t="s">
        <v>2212</v>
      </c>
      <c r="K523" s="42" t="s">
        <v>317</v>
      </c>
      <c r="L523" s="42" t="s">
        <v>317</v>
      </c>
      <c r="M523" s="42" t="s">
        <v>317</v>
      </c>
      <c r="N523" s="42" t="s">
        <v>318</v>
      </c>
      <c r="O523" s="42" t="s">
        <v>319</v>
      </c>
      <c r="P523" s="42" t="s">
        <v>319</v>
      </c>
      <c r="Q523" s="42" t="s">
        <v>390</v>
      </c>
      <c r="R523" s="42" t="s">
        <v>320</v>
      </c>
      <c r="S523" s="42" t="s">
        <v>1718</v>
      </c>
      <c r="T523" s="42" t="s">
        <v>782</v>
      </c>
      <c r="U523" s="42" t="s">
        <v>323</v>
      </c>
      <c r="V523" s="52">
        <v>80</v>
      </c>
      <c r="W523" s="42" t="s">
        <v>325</v>
      </c>
      <c r="X523" s="42" t="s">
        <v>1948</v>
      </c>
      <c r="Y523" s="42" t="s">
        <v>2</v>
      </c>
      <c r="Z523" s="42" t="s">
        <v>2</v>
      </c>
      <c r="AA523" s="42" t="s">
        <v>328</v>
      </c>
      <c r="AB523" s="42" t="s">
        <v>1779</v>
      </c>
      <c r="AC523" s="42" t="s">
        <v>348</v>
      </c>
      <c r="AD523" s="42" t="s">
        <v>1780</v>
      </c>
      <c r="AE523" s="42" t="s">
        <v>382</v>
      </c>
      <c r="AF523" s="42" t="s">
        <v>382</v>
      </c>
      <c r="AG523" s="42">
        <v>20</v>
      </c>
      <c r="AH523" s="42" t="s">
        <v>350</v>
      </c>
      <c r="AI523" s="42">
        <v>0</v>
      </c>
      <c r="AJ523" s="42">
        <v>0</v>
      </c>
      <c r="AK523" s="42">
        <v>0</v>
      </c>
      <c r="AL523" s="42">
        <v>1000</v>
      </c>
      <c r="AM523" s="42" t="s">
        <v>332</v>
      </c>
      <c r="AN523" s="42" t="s">
        <v>1781</v>
      </c>
      <c r="AO523" s="42">
        <v>200</v>
      </c>
      <c r="AP523" s="42" t="s">
        <v>333</v>
      </c>
      <c r="AQ523" s="42">
        <v>300</v>
      </c>
      <c r="AR523" s="42">
        <v>48</v>
      </c>
      <c r="AS523" s="42">
        <v>100</v>
      </c>
      <c r="AT523" s="42">
        <f>AQ523/AS523</f>
        <v>3</v>
      </c>
      <c r="AU523" s="42" t="s">
        <v>327</v>
      </c>
      <c r="AV523" s="42" t="s">
        <v>327</v>
      </c>
      <c r="AW523" s="42" t="s">
        <v>327</v>
      </c>
      <c r="AX523" s="42">
        <v>0</v>
      </c>
      <c r="AY523" s="42" t="s">
        <v>327</v>
      </c>
      <c r="AZ523" s="51">
        <v>68</v>
      </c>
      <c r="BA523" s="42"/>
      <c r="BB523" s="42">
        <v>2</v>
      </c>
      <c r="BC523" s="42" t="s">
        <v>375</v>
      </c>
      <c r="BD523" s="49" t="s">
        <v>2343</v>
      </c>
      <c r="BE523" s="49" t="s">
        <v>2340</v>
      </c>
      <c r="BF523" s="42" t="s">
        <v>340</v>
      </c>
      <c r="BG523" s="42"/>
      <c r="BH523" s="42" t="s">
        <v>1719</v>
      </c>
      <c r="BI523" s="42" t="s">
        <v>357</v>
      </c>
      <c r="BJ523" s="42" t="s">
        <v>358</v>
      </c>
      <c r="BK523" s="57">
        <v>44778</v>
      </c>
      <c r="BL523" s="42" t="s">
        <v>340</v>
      </c>
      <c r="BM523" s="42" t="s">
        <v>340</v>
      </c>
      <c r="BN523" s="42" t="s">
        <v>1784</v>
      </c>
      <c r="BO523" s="42">
        <v>2</v>
      </c>
      <c r="BP523" s="42" t="s">
        <v>359</v>
      </c>
      <c r="BQ523" s="42" t="s">
        <v>359</v>
      </c>
      <c r="BR523" s="42" t="s">
        <v>508</v>
      </c>
      <c r="BS523" s="42"/>
      <c r="BT523" s="42" t="s">
        <v>360</v>
      </c>
      <c r="BU523" s="42" t="s">
        <v>340</v>
      </c>
      <c r="BV523" s="42" t="s">
        <v>340</v>
      </c>
      <c r="BW523" s="42"/>
      <c r="BX523" s="42"/>
      <c r="BY523" s="42" t="s">
        <v>356</v>
      </c>
      <c r="BZ523" s="42">
        <v>20</v>
      </c>
      <c r="CA523" s="42"/>
      <c r="CB523" s="42" t="s">
        <v>472</v>
      </c>
      <c r="CC523" s="42"/>
      <c r="CD523" s="42"/>
      <c r="CE523" s="42"/>
      <c r="CF523" s="42"/>
      <c r="CG523" s="26" t="s">
        <v>2341</v>
      </c>
    </row>
    <row r="524" hidden="1" spans="1:85">
      <c r="A524" s="34">
        <v>497</v>
      </c>
      <c r="B524" s="42" t="s">
        <v>2344</v>
      </c>
      <c r="C524" s="46" t="s">
        <v>2345</v>
      </c>
      <c r="D524" s="42" t="s">
        <v>2346</v>
      </c>
      <c r="E524" s="43">
        <v>29.3546</v>
      </c>
      <c r="F524" s="43">
        <v>-14.3482</v>
      </c>
      <c r="G524" s="42" t="s">
        <v>652</v>
      </c>
      <c r="H524" s="37">
        <v>2.5</v>
      </c>
      <c r="I524" s="42" t="s">
        <v>652</v>
      </c>
      <c r="J524" s="42" t="s">
        <v>2212</v>
      </c>
      <c r="K524" s="42" t="s">
        <v>317</v>
      </c>
      <c r="L524" s="42" t="s">
        <v>317</v>
      </c>
      <c r="M524" s="42" t="s">
        <v>317</v>
      </c>
      <c r="N524" s="42" t="s">
        <v>318</v>
      </c>
      <c r="O524" s="42" t="s">
        <v>319</v>
      </c>
      <c r="P524" s="42" t="s">
        <v>319</v>
      </c>
      <c r="Q524" s="42" t="s">
        <v>320</v>
      </c>
      <c r="R524" s="42" t="s">
        <v>320</v>
      </c>
      <c r="S524" s="42" t="s">
        <v>1718</v>
      </c>
      <c r="T524" s="42" t="s">
        <v>782</v>
      </c>
      <c r="U524" s="42" t="s">
        <v>323</v>
      </c>
      <c r="V524" s="52">
        <v>80</v>
      </c>
      <c r="W524" s="42" t="s">
        <v>325</v>
      </c>
      <c r="X524" s="42" t="s">
        <v>1948</v>
      </c>
      <c r="Y524" s="42" t="s">
        <v>2</v>
      </c>
      <c r="Z524" s="42" t="s">
        <v>2</v>
      </c>
      <c r="AA524" s="42" t="s">
        <v>328</v>
      </c>
      <c r="AB524" s="42" t="s">
        <v>1779</v>
      </c>
      <c r="AC524" s="42" t="s">
        <v>348</v>
      </c>
      <c r="AD524" s="42" t="s">
        <v>1780</v>
      </c>
      <c r="AE524" s="42" t="s">
        <v>561</v>
      </c>
      <c r="AF524" s="42" t="s">
        <v>561</v>
      </c>
      <c r="AG524" s="42">
        <v>20</v>
      </c>
      <c r="AH524" s="42" t="s">
        <v>350</v>
      </c>
      <c r="AI524" s="42">
        <v>0</v>
      </c>
      <c r="AJ524" s="42" t="s">
        <v>351</v>
      </c>
      <c r="AK524" s="42">
        <v>0</v>
      </c>
      <c r="AL524" s="42">
        <v>1000</v>
      </c>
      <c r="AM524" s="42" t="s">
        <v>332</v>
      </c>
      <c r="AN524" s="42" t="s">
        <v>1781</v>
      </c>
      <c r="AO524" s="42">
        <v>150</v>
      </c>
      <c r="AP524" s="42" t="s">
        <v>333</v>
      </c>
      <c r="AQ524" s="42">
        <v>300</v>
      </c>
      <c r="AR524" s="42">
        <v>48</v>
      </c>
      <c r="AS524" s="42">
        <v>100</v>
      </c>
      <c r="AT524" s="42">
        <f>AQ524/AS524</f>
        <v>3</v>
      </c>
      <c r="AU524" s="42" t="s">
        <v>327</v>
      </c>
      <c r="AV524" s="42" t="s">
        <v>327</v>
      </c>
      <c r="AW524" s="42" t="s">
        <v>327</v>
      </c>
      <c r="AX524" s="42">
        <v>0</v>
      </c>
      <c r="AY524" s="42" t="s">
        <v>327</v>
      </c>
      <c r="AZ524" s="51">
        <v>65</v>
      </c>
      <c r="BA524" s="42"/>
      <c r="BB524" s="42">
        <v>2</v>
      </c>
      <c r="BC524" s="42" t="s">
        <v>375</v>
      </c>
      <c r="BD524" s="49" t="s">
        <v>2347</v>
      </c>
      <c r="BE524" s="49" t="s">
        <v>2344</v>
      </c>
      <c r="BF524" s="42" t="s">
        <v>340</v>
      </c>
      <c r="BG524" s="42"/>
      <c r="BH524" s="42" t="s">
        <v>1719</v>
      </c>
      <c r="BI524" s="42" t="s">
        <v>357</v>
      </c>
      <c r="BJ524" s="42" t="s">
        <v>1872</v>
      </c>
      <c r="BK524" s="57">
        <v>44778</v>
      </c>
      <c r="BL524" s="42" t="s">
        <v>317</v>
      </c>
      <c r="BM524" s="42" t="s">
        <v>317</v>
      </c>
      <c r="BN524" s="42" t="s">
        <v>1784</v>
      </c>
      <c r="BO524" s="42">
        <v>0</v>
      </c>
      <c r="BP524" s="42" t="s">
        <v>359</v>
      </c>
      <c r="BQ524" s="42" t="s">
        <v>359</v>
      </c>
      <c r="BR524" s="42" t="s">
        <v>359</v>
      </c>
      <c r="BS524" s="42"/>
      <c r="BT524" s="42" t="s">
        <v>360</v>
      </c>
      <c r="BU524" s="42" t="s">
        <v>317</v>
      </c>
      <c r="BV524" s="42" t="s">
        <v>317</v>
      </c>
      <c r="BW524" s="42"/>
      <c r="BX524" s="42"/>
      <c r="BY524" s="42" t="s">
        <v>353</v>
      </c>
      <c r="BZ524" s="42" t="s">
        <v>353</v>
      </c>
      <c r="CA524" s="42"/>
      <c r="CB524" s="42" t="s">
        <v>353</v>
      </c>
      <c r="CC524" s="42"/>
      <c r="CD524" s="42"/>
      <c r="CE524" s="42"/>
      <c r="CF524" s="42"/>
      <c r="CG524" s="26" t="s">
        <v>2345</v>
      </c>
    </row>
    <row r="525" hidden="1" spans="1:85">
      <c r="A525" s="39">
        <v>498</v>
      </c>
      <c r="B525" s="42" t="s">
        <v>2348</v>
      </c>
      <c r="C525" s="46" t="s">
        <v>2349</v>
      </c>
      <c r="D525" s="42" t="s">
        <v>2350</v>
      </c>
      <c r="E525" s="43">
        <v>28.4861</v>
      </c>
      <c r="F525" s="43">
        <v>-14.4361</v>
      </c>
      <c r="G525" s="42" t="s">
        <v>652</v>
      </c>
      <c r="H525" s="37">
        <v>2.5</v>
      </c>
      <c r="I525" s="42" t="s">
        <v>652</v>
      </c>
      <c r="J525" s="42" t="s">
        <v>2161</v>
      </c>
      <c r="K525" s="42" t="s">
        <v>317</v>
      </c>
      <c r="L525" s="42" t="s">
        <v>317</v>
      </c>
      <c r="M525" s="42" t="s">
        <v>317</v>
      </c>
      <c r="N525" s="42" t="s">
        <v>318</v>
      </c>
      <c r="O525" s="42" t="s">
        <v>566</v>
      </c>
      <c r="P525" s="42" t="s">
        <v>566</v>
      </c>
      <c r="Q525" s="42" t="s">
        <v>320</v>
      </c>
      <c r="R525" s="42" t="s">
        <v>320</v>
      </c>
      <c r="S525" s="42" t="s">
        <v>1718</v>
      </c>
      <c r="T525" s="42" t="s">
        <v>344</v>
      </c>
      <c r="U525" s="42" t="s">
        <v>323</v>
      </c>
      <c r="V525" s="52">
        <v>50</v>
      </c>
      <c r="W525" s="42" t="s">
        <v>325</v>
      </c>
      <c r="X525" s="42" t="s">
        <v>1778</v>
      </c>
      <c r="Y525" s="42" t="s">
        <v>2</v>
      </c>
      <c r="Z525" s="42" t="s">
        <v>2</v>
      </c>
      <c r="AA525" s="42" t="s">
        <v>328</v>
      </c>
      <c r="AB525" s="42" t="s">
        <v>1779</v>
      </c>
      <c r="AC525" s="42" t="s">
        <v>348</v>
      </c>
      <c r="AD525" s="42" t="s">
        <v>1780</v>
      </c>
      <c r="AE525" s="42" t="s">
        <v>382</v>
      </c>
      <c r="AF525" s="42" t="s">
        <v>382</v>
      </c>
      <c r="AG525" s="42">
        <v>20</v>
      </c>
      <c r="AH525" s="42" t="s">
        <v>350</v>
      </c>
      <c r="AI525" s="42">
        <v>0</v>
      </c>
      <c r="AJ525" s="42" t="s">
        <v>351</v>
      </c>
      <c r="AK525" s="42">
        <v>0</v>
      </c>
      <c r="AL525" s="42">
        <v>1000</v>
      </c>
      <c r="AM525" s="42" t="s">
        <v>332</v>
      </c>
      <c r="AN525" s="42" t="s">
        <v>1781</v>
      </c>
      <c r="AO525" s="42">
        <v>400</v>
      </c>
      <c r="AP525" s="42" t="s">
        <v>384</v>
      </c>
      <c r="AQ525" s="42">
        <v>1200</v>
      </c>
      <c r="AR525" s="42">
        <v>2</v>
      </c>
      <c r="AS525" s="42">
        <v>600</v>
      </c>
      <c r="AT525" s="42">
        <v>48</v>
      </c>
      <c r="AU525" s="42" t="s">
        <v>385</v>
      </c>
      <c r="AV525" s="42" t="s">
        <v>385</v>
      </c>
      <c r="AW525" s="42">
        <v>18000</v>
      </c>
      <c r="AX525" s="42">
        <v>18000</v>
      </c>
      <c r="AY525" s="42">
        <v>2</v>
      </c>
      <c r="AZ525" s="51">
        <v>108</v>
      </c>
      <c r="BA525" s="42"/>
      <c r="BB525" s="42">
        <v>2</v>
      </c>
      <c r="BC525" s="42" t="s">
        <v>375</v>
      </c>
      <c r="BD525" s="49" t="s">
        <v>2351</v>
      </c>
      <c r="BE525" s="49" t="s">
        <v>2348</v>
      </c>
      <c r="BF525" s="42" t="s">
        <v>340</v>
      </c>
      <c r="BG525" s="42"/>
      <c r="BH525" s="42" t="s">
        <v>1719</v>
      </c>
      <c r="BI525" s="42" t="s">
        <v>357</v>
      </c>
      <c r="BJ525" s="42" t="s">
        <v>358</v>
      </c>
      <c r="BK525" s="57">
        <v>44778</v>
      </c>
      <c r="BL525" s="42" t="s">
        <v>317</v>
      </c>
      <c r="BM525" s="42" t="s">
        <v>317</v>
      </c>
      <c r="BN525" s="42" t="s">
        <v>1784</v>
      </c>
      <c r="BO525" s="42">
        <v>0</v>
      </c>
      <c r="BP525" s="42" t="s">
        <v>359</v>
      </c>
      <c r="BQ525" s="42" t="s">
        <v>359</v>
      </c>
      <c r="BR525" s="42" t="s">
        <v>359</v>
      </c>
      <c r="BS525" s="42"/>
      <c r="BT525" s="42" t="s">
        <v>360</v>
      </c>
      <c r="BU525" s="42" t="s">
        <v>317</v>
      </c>
      <c r="BV525" s="42" t="s">
        <v>340</v>
      </c>
      <c r="BW525" s="42"/>
      <c r="BX525" s="42"/>
      <c r="BY525" s="42" t="s">
        <v>317</v>
      </c>
      <c r="BZ525" s="42">
        <v>20</v>
      </c>
      <c r="CA525" s="42"/>
      <c r="CB525" s="42" t="s">
        <v>472</v>
      </c>
      <c r="CC525" s="42"/>
      <c r="CD525" s="42"/>
      <c r="CE525" s="42"/>
      <c r="CF525" s="42"/>
      <c r="CG525" s="26" t="s">
        <v>2349</v>
      </c>
    </row>
    <row r="526" hidden="1" spans="1:85">
      <c r="A526" s="34">
        <v>499</v>
      </c>
      <c r="B526" s="42" t="s">
        <v>2352</v>
      </c>
      <c r="C526" s="46" t="s">
        <v>2353</v>
      </c>
      <c r="D526" s="42" t="s">
        <v>2354</v>
      </c>
      <c r="E526" s="43">
        <v>28.4124</v>
      </c>
      <c r="F526" s="43">
        <v>-14.4183</v>
      </c>
      <c r="G526" s="42" t="s">
        <v>652</v>
      </c>
      <c r="H526" s="37">
        <v>1.8</v>
      </c>
      <c r="I526" s="42" t="s">
        <v>652</v>
      </c>
      <c r="J526" s="42" t="s">
        <v>1776</v>
      </c>
      <c r="K526" s="42" t="s">
        <v>317</v>
      </c>
      <c r="L526" s="42" t="s">
        <v>317</v>
      </c>
      <c r="M526" s="42" t="s">
        <v>317</v>
      </c>
      <c r="N526" s="42" t="s">
        <v>341</v>
      </c>
      <c r="O526" s="42" t="s">
        <v>566</v>
      </c>
      <c r="P526" s="42" t="s">
        <v>566</v>
      </c>
      <c r="Q526" s="42" t="s">
        <v>390</v>
      </c>
      <c r="R526" s="42" t="s">
        <v>320</v>
      </c>
      <c r="S526" s="42" t="s">
        <v>1718</v>
      </c>
      <c r="T526" s="42" t="s">
        <v>344</v>
      </c>
      <c r="U526" s="42" t="s">
        <v>323</v>
      </c>
      <c r="V526" s="52">
        <v>40</v>
      </c>
      <c r="W526" s="42" t="s">
        <v>325</v>
      </c>
      <c r="X526" s="42" t="s">
        <v>1778</v>
      </c>
      <c r="Y526" s="42" t="s">
        <v>2</v>
      </c>
      <c r="Z526" s="42" t="s">
        <v>2</v>
      </c>
      <c r="AA526" s="42" t="s">
        <v>328</v>
      </c>
      <c r="AB526" s="42" t="s">
        <v>1779</v>
      </c>
      <c r="AC526" s="42" t="s">
        <v>348</v>
      </c>
      <c r="AD526" s="42" t="s">
        <v>1780</v>
      </c>
      <c r="AE526" s="42" t="s">
        <v>348</v>
      </c>
      <c r="AF526" s="42" t="s">
        <v>348</v>
      </c>
      <c r="AG526" s="42">
        <v>15</v>
      </c>
      <c r="AH526" s="42" t="s">
        <v>350</v>
      </c>
      <c r="AI526" s="42">
        <v>0</v>
      </c>
      <c r="AJ526" s="42" t="s">
        <v>351</v>
      </c>
      <c r="AK526" s="42">
        <v>0</v>
      </c>
      <c r="AL526" s="42">
        <v>600</v>
      </c>
      <c r="AM526" s="42" t="s">
        <v>332</v>
      </c>
      <c r="AN526" s="42" t="s">
        <v>1781</v>
      </c>
      <c r="AO526" s="42">
        <v>400</v>
      </c>
      <c r="AP526" s="42" t="s">
        <v>439</v>
      </c>
      <c r="AQ526" s="42">
        <v>1200</v>
      </c>
      <c r="AR526" s="42">
        <v>2</v>
      </c>
      <c r="AS526" s="42">
        <v>600</v>
      </c>
      <c r="AT526" s="42">
        <v>48</v>
      </c>
      <c r="AU526" s="42" t="s">
        <v>327</v>
      </c>
      <c r="AV526" s="42" t="s">
        <v>327</v>
      </c>
      <c r="AW526" s="42" t="s">
        <v>327</v>
      </c>
      <c r="AX526" s="42">
        <v>0</v>
      </c>
      <c r="AY526" s="42" t="s">
        <v>327</v>
      </c>
      <c r="AZ526" s="51">
        <v>65</v>
      </c>
      <c r="BA526" s="42"/>
      <c r="BB526" s="42">
        <v>1</v>
      </c>
      <c r="BC526" s="42" t="s">
        <v>525</v>
      </c>
      <c r="BD526" s="49">
        <v>0</v>
      </c>
      <c r="BE526" s="49" t="s">
        <v>2352</v>
      </c>
      <c r="BF526" s="42" t="s">
        <v>340</v>
      </c>
      <c r="BG526" s="42"/>
      <c r="BH526" s="42" t="s">
        <v>1719</v>
      </c>
      <c r="BI526" s="42" t="s">
        <v>357</v>
      </c>
      <c r="BJ526" s="42" t="s">
        <v>358</v>
      </c>
      <c r="BK526" s="57">
        <v>44778</v>
      </c>
      <c r="BL526" s="42" t="s">
        <v>317</v>
      </c>
      <c r="BM526" s="42" t="s">
        <v>317</v>
      </c>
      <c r="BN526" s="42" t="s">
        <v>1784</v>
      </c>
      <c r="BO526" s="42">
        <v>0</v>
      </c>
      <c r="BP526" s="42" t="s">
        <v>359</v>
      </c>
      <c r="BQ526" s="42" t="s">
        <v>359</v>
      </c>
      <c r="BR526" s="42" t="s">
        <v>359</v>
      </c>
      <c r="BS526" s="42"/>
      <c r="BT526" s="42" t="s">
        <v>360</v>
      </c>
      <c r="BU526" s="42" t="s">
        <v>317</v>
      </c>
      <c r="BV526" s="42" t="s">
        <v>317</v>
      </c>
      <c r="BW526" s="42"/>
      <c r="BX526" s="42"/>
      <c r="BY526" s="42" t="s">
        <v>353</v>
      </c>
      <c r="BZ526" s="42" t="s">
        <v>353</v>
      </c>
      <c r="CA526" s="42"/>
      <c r="CB526" s="42" t="s">
        <v>353</v>
      </c>
      <c r="CC526" s="42"/>
      <c r="CD526" s="42"/>
      <c r="CE526" s="42"/>
      <c r="CF526" s="42"/>
      <c r="CG526" s="26" t="s">
        <v>2353</v>
      </c>
    </row>
    <row r="527" hidden="1" spans="1:85">
      <c r="A527" s="34">
        <v>501</v>
      </c>
      <c r="B527" s="42" t="s">
        <v>2355</v>
      </c>
      <c r="C527" s="46" t="s">
        <v>2356</v>
      </c>
      <c r="D527" s="42" t="s">
        <v>2357</v>
      </c>
      <c r="E527" s="43">
        <v>27.7226</v>
      </c>
      <c r="F527" s="43">
        <v>-15.4476</v>
      </c>
      <c r="G527" s="42" t="s">
        <v>316</v>
      </c>
      <c r="H527" s="37">
        <v>2.5</v>
      </c>
      <c r="I527" s="42" t="s">
        <v>652</v>
      </c>
      <c r="J527" s="42" t="s">
        <v>2058</v>
      </c>
      <c r="K527" s="42" t="s">
        <v>317</v>
      </c>
      <c r="L527" s="42" t="s">
        <v>317</v>
      </c>
      <c r="M527" s="42" t="s">
        <v>317</v>
      </c>
      <c r="N527" s="42" t="s">
        <v>318</v>
      </c>
      <c r="O527" s="42" t="s">
        <v>319</v>
      </c>
      <c r="P527" s="42" t="s">
        <v>319</v>
      </c>
      <c r="Q527" s="42" t="s">
        <v>320</v>
      </c>
      <c r="R527" s="42" t="s">
        <v>320</v>
      </c>
      <c r="S527" s="42" t="s">
        <v>1718</v>
      </c>
      <c r="T527" s="42" t="s">
        <v>782</v>
      </c>
      <c r="U527" s="42" t="s">
        <v>323</v>
      </c>
      <c r="V527" s="52">
        <v>60</v>
      </c>
      <c r="W527" s="42" t="s">
        <v>325</v>
      </c>
      <c r="X527" s="42" t="s">
        <v>2025</v>
      </c>
      <c r="Y527" s="42" t="s">
        <v>2</v>
      </c>
      <c r="Z527" s="42" t="s">
        <v>2</v>
      </c>
      <c r="AA527" s="42" t="s">
        <v>328</v>
      </c>
      <c r="AB527" s="43" t="s">
        <v>329</v>
      </c>
      <c r="AC527" s="42" t="s">
        <v>225</v>
      </c>
      <c r="AD527" s="42" t="s">
        <v>225</v>
      </c>
      <c r="AE527" s="42" t="s">
        <v>382</v>
      </c>
      <c r="AF527" s="42" t="s">
        <v>382</v>
      </c>
      <c r="AG527" s="42">
        <v>20</v>
      </c>
      <c r="AH527" s="42" t="s">
        <v>350</v>
      </c>
      <c r="AI527" s="42" t="s">
        <v>1964</v>
      </c>
      <c r="AJ527" s="42" t="s">
        <v>351</v>
      </c>
      <c r="AK527" s="42" t="s">
        <v>2164</v>
      </c>
      <c r="AL527" s="42">
        <v>1000</v>
      </c>
      <c r="AM527" s="42" t="s">
        <v>332</v>
      </c>
      <c r="AN527" s="42" t="s">
        <v>1896</v>
      </c>
      <c r="AO527" s="42">
        <v>400</v>
      </c>
      <c r="AP527" s="42" t="s">
        <v>333</v>
      </c>
      <c r="AQ527" s="42">
        <v>300</v>
      </c>
      <c r="AR527" s="42">
        <v>48</v>
      </c>
      <c r="AS527" s="42">
        <v>100</v>
      </c>
      <c r="AT527" s="42">
        <f>AQ527/AS527</f>
        <v>3</v>
      </c>
      <c r="AU527" s="42" t="s">
        <v>327</v>
      </c>
      <c r="AV527" s="42" t="s">
        <v>327</v>
      </c>
      <c r="AW527" s="42" t="s">
        <v>327</v>
      </c>
      <c r="AX527" s="42" t="s">
        <v>327</v>
      </c>
      <c r="AY527" s="42" t="s">
        <v>327</v>
      </c>
      <c r="AZ527" s="51">
        <v>89</v>
      </c>
      <c r="BA527" s="42"/>
      <c r="BB527" s="42">
        <v>2</v>
      </c>
      <c r="BC527" s="42" t="s">
        <v>375</v>
      </c>
      <c r="BD527" s="49" t="s">
        <v>2358</v>
      </c>
      <c r="BE527" s="49" t="s">
        <v>2355</v>
      </c>
      <c r="BF527" s="42">
        <v>0</v>
      </c>
      <c r="BG527" s="42"/>
      <c r="BH527" s="42"/>
      <c r="BI527" s="42" t="s">
        <v>357</v>
      </c>
      <c r="BJ527" s="42" t="s">
        <v>358</v>
      </c>
      <c r="BK527" s="57">
        <v>44778</v>
      </c>
      <c r="BL527" s="42" t="s">
        <v>317</v>
      </c>
      <c r="BM527" s="42" t="s">
        <v>317</v>
      </c>
      <c r="BN527" s="42"/>
      <c r="BO527" s="42"/>
      <c r="BP527" s="42" t="s">
        <v>359</v>
      </c>
      <c r="BQ527" s="42" t="s">
        <v>359</v>
      </c>
      <c r="BR527" s="42" t="s">
        <v>359</v>
      </c>
      <c r="BS527" s="42"/>
      <c r="BT527" s="42" t="s">
        <v>360</v>
      </c>
      <c r="BU527" s="42" t="s">
        <v>317</v>
      </c>
      <c r="BV527" s="42" t="s">
        <v>317</v>
      </c>
      <c r="BW527" s="42"/>
      <c r="BX527" s="42"/>
      <c r="BY527" s="42" t="s">
        <v>353</v>
      </c>
      <c r="BZ527" s="42" t="s">
        <v>353</v>
      </c>
      <c r="CA527" s="42"/>
      <c r="CB527" s="42" t="s">
        <v>353</v>
      </c>
      <c r="CC527" s="42"/>
      <c r="CD527" s="42"/>
      <c r="CE527" s="42"/>
      <c r="CF527" s="42"/>
      <c r="CG527" s="26" t="s">
        <v>2356</v>
      </c>
    </row>
    <row r="528" hidden="1" spans="1:85">
      <c r="A528" s="34">
        <v>503</v>
      </c>
      <c r="B528" s="42" t="s">
        <v>2359</v>
      </c>
      <c r="C528" s="46" t="s">
        <v>2360</v>
      </c>
      <c r="D528" s="42" t="s">
        <v>2361</v>
      </c>
      <c r="E528" s="43">
        <v>28.3401</v>
      </c>
      <c r="F528" s="43">
        <v>-14.3506</v>
      </c>
      <c r="G528" s="42" t="s">
        <v>652</v>
      </c>
      <c r="H528" s="37">
        <v>1.8</v>
      </c>
      <c r="I528" s="42" t="s">
        <v>652</v>
      </c>
      <c r="J528" s="42" t="s">
        <v>1776</v>
      </c>
      <c r="K528" s="42" t="s">
        <v>317</v>
      </c>
      <c r="L528" s="42" t="s">
        <v>317</v>
      </c>
      <c r="M528" s="42" t="s">
        <v>317</v>
      </c>
      <c r="N528" s="42" t="s">
        <v>402</v>
      </c>
      <c r="O528" s="42" t="s">
        <v>319</v>
      </c>
      <c r="P528" s="42" t="s">
        <v>319</v>
      </c>
      <c r="Q528" s="42" t="s">
        <v>320</v>
      </c>
      <c r="R528" s="42" t="s">
        <v>320</v>
      </c>
      <c r="S528" s="42" t="s">
        <v>1718</v>
      </c>
      <c r="T528" s="42" t="s">
        <v>344</v>
      </c>
      <c r="U528" s="42" t="s">
        <v>323</v>
      </c>
      <c r="V528" s="52">
        <v>50</v>
      </c>
      <c r="W528" s="42" t="s">
        <v>325</v>
      </c>
      <c r="X528" s="42" t="s">
        <v>1778</v>
      </c>
      <c r="Y528" s="42" t="s">
        <v>2</v>
      </c>
      <c r="Z528" s="42" t="s">
        <v>2</v>
      </c>
      <c r="AA528" s="42" t="s">
        <v>328</v>
      </c>
      <c r="AB528" s="42" t="s">
        <v>1779</v>
      </c>
      <c r="AC528" s="42" t="s">
        <v>348</v>
      </c>
      <c r="AD528" s="42" t="s">
        <v>1780</v>
      </c>
      <c r="AE528" s="42" t="s">
        <v>561</v>
      </c>
      <c r="AF528" s="42" t="s">
        <v>561</v>
      </c>
      <c r="AG528" s="42">
        <v>15</v>
      </c>
      <c r="AH528" s="42" t="s">
        <v>350</v>
      </c>
      <c r="AI528" s="42">
        <v>0</v>
      </c>
      <c r="AJ528" s="42" t="s">
        <v>351</v>
      </c>
      <c r="AK528" s="42">
        <v>0</v>
      </c>
      <c r="AL528" s="42">
        <v>1000</v>
      </c>
      <c r="AM528" s="42" t="s">
        <v>332</v>
      </c>
      <c r="AN528" s="42" t="s">
        <v>1781</v>
      </c>
      <c r="AO528" s="42">
        <v>400</v>
      </c>
      <c r="AP528" s="42" t="s">
        <v>439</v>
      </c>
      <c r="AQ528" s="42">
        <v>600</v>
      </c>
      <c r="AR528" s="42">
        <v>2</v>
      </c>
      <c r="AS528" s="42">
        <v>600</v>
      </c>
      <c r="AT528" s="42">
        <v>24</v>
      </c>
      <c r="AU528" s="42" t="s">
        <v>327</v>
      </c>
      <c r="AV528" s="42" t="s">
        <v>327</v>
      </c>
      <c r="AW528" s="42" t="s">
        <v>327</v>
      </c>
      <c r="AX528" s="42">
        <v>0</v>
      </c>
      <c r="AY528" s="42" t="s">
        <v>327</v>
      </c>
      <c r="AZ528" s="51">
        <v>34</v>
      </c>
      <c r="BA528" s="42"/>
      <c r="BB528" s="42">
        <v>0</v>
      </c>
      <c r="BC528" s="42" t="s">
        <v>359</v>
      </c>
      <c r="BD528" s="49">
        <v>0</v>
      </c>
      <c r="BE528" s="49">
        <v>0</v>
      </c>
      <c r="BF528" s="42" t="s">
        <v>340</v>
      </c>
      <c r="BG528" s="42"/>
      <c r="BH528" s="42" t="s">
        <v>1719</v>
      </c>
      <c r="BI528" s="42" t="s">
        <v>357</v>
      </c>
      <c r="BJ528" s="42" t="s">
        <v>358</v>
      </c>
      <c r="BK528" s="57">
        <v>44778</v>
      </c>
      <c r="BL528" s="42" t="s">
        <v>317</v>
      </c>
      <c r="BM528" s="42" t="s">
        <v>317</v>
      </c>
      <c r="BN528" s="42" t="s">
        <v>1784</v>
      </c>
      <c r="BO528" s="42">
        <v>0</v>
      </c>
      <c r="BP528" s="42" t="s">
        <v>359</v>
      </c>
      <c r="BQ528" s="42" t="s">
        <v>359</v>
      </c>
      <c r="BR528" s="42" t="s">
        <v>359</v>
      </c>
      <c r="BS528" s="42"/>
      <c r="BT528" s="42" t="s">
        <v>360</v>
      </c>
      <c r="BU528" s="42" t="s">
        <v>317</v>
      </c>
      <c r="BV528" s="42" t="s">
        <v>317</v>
      </c>
      <c r="BW528" s="42"/>
      <c r="BX528" s="42"/>
      <c r="BY528" s="42" t="s">
        <v>353</v>
      </c>
      <c r="BZ528" s="42" t="s">
        <v>353</v>
      </c>
      <c r="CA528" s="42"/>
      <c r="CB528" s="42" t="s">
        <v>353</v>
      </c>
      <c r="CC528" s="42"/>
      <c r="CD528" s="42"/>
      <c r="CE528" s="42"/>
      <c r="CF528" s="42"/>
      <c r="CG528" s="26" t="s">
        <v>2360</v>
      </c>
    </row>
    <row r="529" hidden="1" spans="1:85">
      <c r="A529" s="39">
        <v>558</v>
      </c>
      <c r="B529" s="42" t="s">
        <v>2362</v>
      </c>
      <c r="C529" s="46" t="s">
        <v>2363</v>
      </c>
      <c r="D529" s="42" t="s">
        <v>2364</v>
      </c>
      <c r="E529" s="43">
        <v>29.6145</v>
      </c>
      <c r="F529" s="43">
        <v>-13.9547</v>
      </c>
      <c r="G529" s="42" t="s">
        <v>652</v>
      </c>
      <c r="H529" s="37">
        <v>2.5</v>
      </c>
      <c r="I529" s="42" t="s">
        <v>652</v>
      </c>
      <c r="J529" s="42" t="s">
        <v>2212</v>
      </c>
      <c r="K529" s="42" t="s">
        <v>317</v>
      </c>
      <c r="L529" s="42" t="s">
        <v>317</v>
      </c>
      <c r="M529" s="42" t="s">
        <v>317</v>
      </c>
      <c r="N529" s="42" t="s">
        <v>318</v>
      </c>
      <c r="O529" s="42" t="s">
        <v>319</v>
      </c>
      <c r="P529" s="42" t="s">
        <v>319</v>
      </c>
      <c r="Q529" s="42" t="s">
        <v>320</v>
      </c>
      <c r="R529" s="42" t="s">
        <v>320</v>
      </c>
      <c r="S529" s="42" t="s">
        <v>1718</v>
      </c>
      <c r="T529" s="42" t="s">
        <v>782</v>
      </c>
      <c r="U529" s="42" t="s">
        <v>323</v>
      </c>
      <c r="V529" s="52">
        <v>60</v>
      </c>
      <c r="W529" s="42" t="s">
        <v>325</v>
      </c>
      <c r="X529" s="42" t="s">
        <v>1948</v>
      </c>
      <c r="Y529" s="42" t="s">
        <v>2</v>
      </c>
      <c r="Z529" s="42" t="s">
        <v>2</v>
      </c>
      <c r="AA529" s="42" t="s">
        <v>328</v>
      </c>
      <c r="AB529" s="42" t="s">
        <v>1779</v>
      </c>
      <c r="AC529" s="42" t="s">
        <v>348</v>
      </c>
      <c r="AD529" s="42" t="s">
        <v>1780</v>
      </c>
      <c r="AE529" s="42" t="s">
        <v>382</v>
      </c>
      <c r="AF529" s="42" t="s">
        <v>382</v>
      </c>
      <c r="AG529" s="42">
        <v>20</v>
      </c>
      <c r="AH529" s="42" t="s">
        <v>350</v>
      </c>
      <c r="AI529" s="42">
        <v>0</v>
      </c>
      <c r="AJ529" s="42" t="s">
        <v>351</v>
      </c>
      <c r="AK529" s="42">
        <v>0</v>
      </c>
      <c r="AL529" s="42">
        <v>1000</v>
      </c>
      <c r="AM529" s="42" t="s">
        <v>332</v>
      </c>
      <c r="AN529" s="42" t="s">
        <v>1781</v>
      </c>
      <c r="AO529" s="42">
        <v>0</v>
      </c>
      <c r="AP529" s="42" t="s">
        <v>333</v>
      </c>
      <c r="AQ529" s="42">
        <v>500</v>
      </c>
      <c r="AR529" s="42">
        <v>48</v>
      </c>
      <c r="AS529" s="42">
        <v>100</v>
      </c>
      <c r="AT529" s="42">
        <f>AQ529/AS529</f>
        <v>5</v>
      </c>
      <c r="AU529" s="42" t="s">
        <v>327</v>
      </c>
      <c r="AV529" s="42" t="s">
        <v>327</v>
      </c>
      <c r="AW529" s="42" t="s">
        <v>327</v>
      </c>
      <c r="AX529" s="42">
        <v>0</v>
      </c>
      <c r="AY529" s="42" t="s">
        <v>327</v>
      </c>
      <c r="AZ529" s="51">
        <v>78</v>
      </c>
      <c r="BA529" s="42"/>
      <c r="BB529" s="42">
        <v>2</v>
      </c>
      <c r="BC529" s="42" t="s">
        <v>375</v>
      </c>
      <c r="BD529" s="49" t="s">
        <v>2365</v>
      </c>
      <c r="BE529" s="49" t="s">
        <v>2362</v>
      </c>
      <c r="BF529" s="42" t="s">
        <v>340</v>
      </c>
      <c r="BG529" s="42"/>
      <c r="BH529" s="42" t="s">
        <v>1719</v>
      </c>
      <c r="BI529" s="42" t="s">
        <v>1142</v>
      </c>
      <c r="BJ529" s="42" t="s">
        <v>1872</v>
      </c>
      <c r="BK529" s="57">
        <v>44778</v>
      </c>
      <c r="BL529" s="42" t="s">
        <v>317</v>
      </c>
      <c r="BM529" s="42" t="s">
        <v>317</v>
      </c>
      <c r="BN529" s="42" t="s">
        <v>1784</v>
      </c>
      <c r="BO529" s="42">
        <v>0</v>
      </c>
      <c r="BP529" s="42" t="s">
        <v>359</v>
      </c>
      <c r="BQ529" s="42" t="s">
        <v>359</v>
      </c>
      <c r="BR529" s="42" t="s">
        <v>359</v>
      </c>
      <c r="BS529" s="42"/>
      <c r="BT529" s="42" t="s">
        <v>360</v>
      </c>
      <c r="BU529" s="42" t="s">
        <v>340</v>
      </c>
      <c r="BV529" s="42" t="s">
        <v>317</v>
      </c>
      <c r="BW529" s="42"/>
      <c r="BX529" s="42"/>
      <c r="BY529" s="42" t="s">
        <v>353</v>
      </c>
      <c r="BZ529" s="42" t="s">
        <v>353</v>
      </c>
      <c r="CA529" s="42"/>
      <c r="CB529" s="42" t="s">
        <v>353</v>
      </c>
      <c r="CC529" s="42"/>
      <c r="CD529" s="42"/>
      <c r="CE529" s="42"/>
      <c r="CF529" s="42"/>
      <c r="CG529" s="26" t="s">
        <v>2363</v>
      </c>
    </row>
    <row r="530" hidden="1" spans="1:85">
      <c r="A530" s="34">
        <v>579</v>
      </c>
      <c r="B530" s="42" t="s">
        <v>2366</v>
      </c>
      <c r="C530" s="46" t="s">
        <v>2367</v>
      </c>
      <c r="D530" s="42" t="s">
        <v>2368</v>
      </c>
      <c r="E530" s="43">
        <v>28.6171</v>
      </c>
      <c r="F530" s="43">
        <v>-14.3326</v>
      </c>
      <c r="G530" s="42" t="s">
        <v>652</v>
      </c>
      <c r="H530" s="37">
        <v>2.5</v>
      </c>
      <c r="I530" s="42" t="s">
        <v>652</v>
      </c>
      <c r="J530" s="42" t="s">
        <v>2177</v>
      </c>
      <c r="K530" s="42" t="s">
        <v>317</v>
      </c>
      <c r="L530" s="42" t="s">
        <v>317</v>
      </c>
      <c r="M530" s="42" t="s">
        <v>317</v>
      </c>
      <c r="N530" s="42" t="s">
        <v>318</v>
      </c>
      <c r="O530" s="42" t="s">
        <v>319</v>
      </c>
      <c r="P530" s="42" t="s">
        <v>319</v>
      </c>
      <c r="Q530" s="42" t="s">
        <v>320</v>
      </c>
      <c r="R530" s="42" t="s">
        <v>320</v>
      </c>
      <c r="S530" s="42" t="s">
        <v>1718</v>
      </c>
      <c r="T530" s="42" t="s">
        <v>344</v>
      </c>
      <c r="U530" s="42" t="s">
        <v>323</v>
      </c>
      <c r="V530" s="52">
        <v>50</v>
      </c>
      <c r="W530" s="42" t="s">
        <v>325</v>
      </c>
      <c r="X530" s="42" t="s">
        <v>1778</v>
      </c>
      <c r="Y530" s="42" t="s">
        <v>2</v>
      </c>
      <c r="Z530" s="42" t="s">
        <v>2</v>
      </c>
      <c r="AA530" s="42" t="s">
        <v>328</v>
      </c>
      <c r="AB530" s="42" t="s">
        <v>1779</v>
      </c>
      <c r="AC530" s="42" t="s">
        <v>348</v>
      </c>
      <c r="AD530" s="42" t="s">
        <v>1780</v>
      </c>
      <c r="AE530" s="42" t="s">
        <v>561</v>
      </c>
      <c r="AF530" s="42" t="s">
        <v>561</v>
      </c>
      <c r="AG530" s="42">
        <v>20</v>
      </c>
      <c r="AH530" s="42" t="s">
        <v>350</v>
      </c>
      <c r="AI530" s="42">
        <v>0</v>
      </c>
      <c r="AJ530" s="42" t="s">
        <v>351</v>
      </c>
      <c r="AK530" s="42">
        <v>0</v>
      </c>
      <c r="AL530" s="42">
        <v>1000</v>
      </c>
      <c r="AM530" s="42" t="s">
        <v>332</v>
      </c>
      <c r="AN530" s="42" t="s">
        <v>1781</v>
      </c>
      <c r="AO530" s="42">
        <v>400</v>
      </c>
      <c r="AP530" s="42" t="s">
        <v>439</v>
      </c>
      <c r="AQ530" s="42">
        <v>1200</v>
      </c>
      <c r="AR530" s="42">
        <v>2</v>
      </c>
      <c r="AS530" s="42">
        <v>600</v>
      </c>
      <c r="AT530" s="42">
        <v>48</v>
      </c>
      <c r="AU530" s="42" t="s">
        <v>327</v>
      </c>
      <c r="AV530" s="42" t="s">
        <v>327</v>
      </c>
      <c r="AW530" s="42" t="s">
        <v>327</v>
      </c>
      <c r="AX530" s="42">
        <v>0</v>
      </c>
      <c r="AY530" s="42" t="s">
        <v>327</v>
      </c>
      <c r="AZ530" s="51">
        <v>63</v>
      </c>
      <c r="BA530" s="42"/>
      <c r="BB530" s="42">
        <v>2</v>
      </c>
      <c r="BC530" s="42" t="s">
        <v>375</v>
      </c>
      <c r="BD530" s="49" t="s">
        <v>2369</v>
      </c>
      <c r="BE530" s="49" t="s">
        <v>2366</v>
      </c>
      <c r="BF530" s="42" t="s">
        <v>340</v>
      </c>
      <c r="BG530" s="42"/>
      <c r="BH530" s="42" t="s">
        <v>1719</v>
      </c>
      <c r="BI530" s="42" t="s">
        <v>357</v>
      </c>
      <c r="BJ530" s="42" t="s">
        <v>358</v>
      </c>
      <c r="BK530" s="57">
        <v>44778</v>
      </c>
      <c r="BL530" s="42" t="s">
        <v>317</v>
      </c>
      <c r="BM530" s="42" t="s">
        <v>317</v>
      </c>
      <c r="BN530" s="42" t="s">
        <v>1784</v>
      </c>
      <c r="BO530" s="42">
        <v>0</v>
      </c>
      <c r="BP530" s="42" t="s">
        <v>359</v>
      </c>
      <c r="BQ530" s="42" t="s">
        <v>359</v>
      </c>
      <c r="BR530" s="42" t="s">
        <v>359</v>
      </c>
      <c r="BS530" s="42"/>
      <c r="BT530" s="42" t="s">
        <v>360</v>
      </c>
      <c r="BU530" s="42" t="s">
        <v>317</v>
      </c>
      <c r="BV530" s="42" t="s">
        <v>317</v>
      </c>
      <c r="BW530" s="42"/>
      <c r="BX530" s="42"/>
      <c r="BY530" s="42" t="s">
        <v>353</v>
      </c>
      <c r="BZ530" s="42" t="s">
        <v>353</v>
      </c>
      <c r="CA530" s="42"/>
      <c r="CB530" s="42" t="s">
        <v>353</v>
      </c>
      <c r="CC530" s="42"/>
      <c r="CD530" s="42"/>
      <c r="CE530" s="42"/>
      <c r="CF530" s="42"/>
      <c r="CG530" s="26" t="s">
        <v>2367</v>
      </c>
    </row>
    <row r="531" hidden="1" spans="1:85">
      <c r="A531" s="39">
        <v>662</v>
      </c>
      <c r="B531" s="42" t="s">
        <v>2370</v>
      </c>
      <c r="C531" s="46" t="s">
        <v>2371</v>
      </c>
      <c r="D531" s="42" t="s">
        <v>2372</v>
      </c>
      <c r="E531" s="43">
        <v>27.9093</v>
      </c>
      <c r="F531" s="43">
        <v>-15.2119</v>
      </c>
      <c r="G531" s="42" t="s">
        <v>316</v>
      </c>
      <c r="H531" s="37">
        <v>2.5</v>
      </c>
      <c r="I531" s="42" t="s">
        <v>652</v>
      </c>
      <c r="J531" s="42" t="s">
        <v>2161</v>
      </c>
      <c r="K531" s="42" t="s">
        <v>317</v>
      </c>
      <c r="L531" s="42" t="s">
        <v>317</v>
      </c>
      <c r="M531" s="42" t="s">
        <v>317</v>
      </c>
      <c r="N531" s="42" t="s">
        <v>318</v>
      </c>
      <c r="O531" s="42" t="s">
        <v>319</v>
      </c>
      <c r="P531" s="42" t="s">
        <v>319</v>
      </c>
      <c r="Q531" s="42" t="s">
        <v>381</v>
      </c>
      <c r="R531" s="42" t="s">
        <v>381</v>
      </c>
      <c r="S531" s="42" t="s">
        <v>1718</v>
      </c>
      <c r="T531" s="42" t="s">
        <v>344</v>
      </c>
      <c r="U531" s="42" t="s">
        <v>323</v>
      </c>
      <c r="V531" s="52">
        <v>50</v>
      </c>
      <c r="W531" s="42" t="s">
        <v>325</v>
      </c>
      <c r="X531" s="42" t="s">
        <v>2025</v>
      </c>
      <c r="Y531" s="42" t="s">
        <v>2</v>
      </c>
      <c r="Z531" s="42" t="s">
        <v>2</v>
      </c>
      <c r="AA531" s="42" t="s">
        <v>328</v>
      </c>
      <c r="AB531" s="43" t="s">
        <v>329</v>
      </c>
      <c r="AC531" s="42" t="s">
        <v>225</v>
      </c>
      <c r="AD531" s="42" t="s">
        <v>225</v>
      </c>
      <c r="AE531" s="42" t="s">
        <v>561</v>
      </c>
      <c r="AF531" s="42" t="s">
        <v>561</v>
      </c>
      <c r="AG531" s="42">
        <v>20</v>
      </c>
      <c r="AH531" s="42" t="s">
        <v>350</v>
      </c>
      <c r="AI531" s="42" t="s">
        <v>1964</v>
      </c>
      <c r="AJ531" s="42" t="s">
        <v>351</v>
      </c>
      <c r="AK531" s="42" t="s">
        <v>2164</v>
      </c>
      <c r="AL531" s="42">
        <v>1000</v>
      </c>
      <c r="AM531" s="42" t="s">
        <v>2373</v>
      </c>
      <c r="AN531" s="42" t="s">
        <v>2373</v>
      </c>
      <c r="AO531" s="42">
        <v>55</v>
      </c>
      <c r="AP531" s="42" t="s">
        <v>439</v>
      </c>
      <c r="AQ531" s="42">
        <v>1200</v>
      </c>
      <c r="AR531" s="42">
        <v>2</v>
      </c>
      <c r="AS531" s="42">
        <v>600</v>
      </c>
      <c r="AT531" s="42">
        <v>48</v>
      </c>
      <c r="AU531" s="42" t="s">
        <v>327</v>
      </c>
      <c r="AV531" s="42" t="s">
        <v>327</v>
      </c>
      <c r="AW531" s="42" t="s">
        <v>327</v>
      </c>
      <c r="AX531" s="42" t="s">
        <v>327</v>
      </c>
      <c r="AY531" s="42" t="s">
        <v>327</v>
      </c>
      <c r="AZ531" s="51">
        <v>54</v>
      </c>
      <c r="BA531" s="42"/>
      <c r="BB531" s="42">
        <v>2</v>
      </c>
      <c r="BC531" s="42" t="s">
        <v>375</v>
      </c>
      <c r="BD531" s="49" t="s">
        <v>2374</v>
      </c>
      <c r="BE531" s="49" t="s">
        <v>2370</v>
      </c>
      <c r="BF531" s="42">
        <v>0</v>
      </c>
      <c r="BG531" s="42"/>
      <c r="BH531" s="42"/>
      <c r="BI531" s="42" t="s">
        <v>357</v>
      </c>
      <c r="BJ531" s="42" t="s">
        <v>358</v>
      </c>
      <c r="BK531" s="57">
        <v>44778</v>
      </c>
      <c r="BL531" s="42" t="s">
        <v>317</v>
      </c>
      <c r="BM531" s="42" t="s">
        <v>317</v>
      </c>
      <c r="BN531" s="42"/>
      <c r="BO531" s="42"/>
      <c r="BP531" s="42" t="s">
        <v>359</v>
      </c>
      <c r="BQ531" s="42" t="s">
        <v>359</v>
      </c>
      <c r="BR531" s="42" t="s">
        <v>359</v>
      </c>
      <c r="BS531" s="42"/>
      <c r="BT531" s="42" t="s">
        <v>360</v>
      </c>
      <c r="BU531" s="42" t="s">
        <v>317</v>
      </c>
      <c r="BV531" s="42" t="s">
        <v>317</v>
      </c>
      <c r="BW531" s="42"/>
      <c r="BX531" s="42"/>
      <c r="BY531" s="42" t="s">
        <v>353</v>
      </c>
      <c r="BZ531" s="42" t="s">
        <v>353</v>
      </c>
      <c r="CA531" s="42"/>
      <c r="CB531" s="42" t="s">
        <v>353</v>
      </c>
      <c r="CC531" s="42"/>
      <c r="CD531" s="42"/>
      <c r="CE531" s="42"/>
      <c r="CF531" s="42"/>
      <c r="CG531" s="26" t="s">
        <v>2371</v>
      </c>
    </row>
    <row r="532" hidden="1" spans="1:85">
      <c r="A532" s="39">
        <v>664</v>
      </c>
      <c r="B532" s="42" t="s">
        <v>2375</v>
      </c>
      <c r="C532" s="46" t="s">
        <v>2376</v>
      </c>
      <c r="D532" s="42" t="s">
        <v>2377</v>
      </c>
      <c r="E532" s="43">
        <v>28.2443</v>
      </c>
      <c r="F532" s="43">
        <v>-15.1715</v>
      </c>
      <c r="G532" s="42" t="s">
        <v>316</v>
      </c>
      <c r="H532" s="37">
        <v>2.5</v>
      </c>
      <c r="I532" s="42" t="s">
        <v>652</v>
      </c>
      <c r="J532" s="42" t="s">
        <v>2161</v>
      </c>
      <c r="K532" s="42" t="s">
        <v>317</v>
      </c>
      <c r="L532" s="42" t="s">
        <v>317</v>
      </c>
      <c r="M532" s="42" t="s">
        <v>317</v>
      </c>
      <c r="N532" s="42" t="s">
        <v>318</v>
      </c>
      <c r="O532" s="42" t="s">
        <v>319</v>
      </c>
      <c r="P532" s="42" t="s">
        <v>319</v>
      </c>
      <c r="Q532" s="42" t="s">
        <v>320</v>
      </c>
      <c r="R532" s="42" t="s">
        <v>320</v>
      </c>
      <c r="S532" s="42" t="s">
        <v>1718</v>
      </c>
      <c r="T532" s="42" t="s">
        <v>344</v>
      </c>
      <c r="U532" s="42" t="s">
        <v>323</v>
      </c>
      <c r="V532" s="52">
        <v>50</v>
      </c>
      <c r="W532" s="42" t="s">
        <v>325</v>
      </c>
      <c r="X532" s="42" t="s">
        <v>1880</v>
      </c>
      <c r="Y532" s="42" t="s">
        <v>2</v>
      </c>
      <c r="Z532" s="42" t="s">
        <v>2</v>
      </c>
      <c r="AA532" s="42" t="s">
        <v>328</v>
      </c>
      <c r="AB532" s="43" t="s">
        <v>329</v>
      </c>
      <c r="AC532" s="42" t="s">
        <v>225</v>
      </c>
      <c r="AD532" s="42" t="s">
        <v>225</v>
      </c>
      <c r="AE532" s="42" t="s">
        <v>453</v>
      </c>
      <c r="AF532" s="42" t="s">
        <v>453</v>
      </c>
      <c r="AG532" s="42">
        <v>20</v>
      </c>
      <c r="AH532" s="42" t="s">
        <v>350</v>
      </c>
      <c r="AI532" s="42" t="s">
        <v>1964</v>
      </c>
      <c r="AJ532" s="42" t="s">
        <v>370</v>
      </c>
      <c r="AK532" s="42" t="s">
        <v>1965</v>
      </c>
      <c r="AL532" s="42">
        <v>1000</v>
      </c>
      <c r="AM532" s="42" t="s">
        <v>332</v>
      </c>
      <c r="AN532" s="42" t="s">
        <v>1896</v>
      </c>
      <c r="AO532" s="42">
        <v>400</v>
      </c>
      <c r="AP532" s="42" t="s">
        <v>439</v>
      </c>
      <c r="AQ532" s="42">
        <v>1200</v>
      </c>
      <c r="AR532" s="42">
        <v>2</v>
      </c>
      <c r="AS532" s="42">
        <v>600</v>
      </c>
      <c r="AT532" s="42">
        <v>48</v>
      </c>
      <c r="AU532" s="42" t="s">
        <v>327</v>
      </c>
      <c r="AV532" s="42" t="s">
        <v>327</v>
      </c>
      <c r="AW532" s="42" t="s">
        <v>327</v>
      </c>
      <c r="AX532" s="42" t="s">
        <v>327</v>
      </c>
      <c r="AY532" s="42" t="s">
        <v>327</v>
      </c>
      <c r="AZ532" s="51">
        <v>120</v>
      </c>
      <c r="BA532" s="42"/>
      <c r="BB532" s="42">
        <v>2</v>
      </c>
      <c r="BC532" s="42" t="s">
        <v>375</v>
      </c>
      <c r="BD532" s="49" t="s">
        <v>2378</v>
      </c>
      <c r="BE532" s="49" t="s">
        <v>2375</v>
      </c>
      <c r="BF532" s="42">
        <v>0</v>
      </c>
      <c r="BG532" s="42"/>
      <c r="BH532" s="42"/>
      <c r="BI532" s="42" t="s">
        <v>357</v>
      </c>
      <c r="BJ532" s="42" t="s">
        <v>358</v>
      </c>
      <c r="BK532" s="57">
        <v>44778</v>
      </c>
      <c r="BL532" s="42" t="s">
        <v>317</v>
      </c>
      <c r="BM532" s="42" t="s">
        <v>317</v>
      </c>
      <c r="BN532" s="42"/>
      <c r="BO532" s="42"/>
      <c r="BP532" s="42" t="s">
        <v>359</v>
      </c>
      <c r="BQ532" s="42" t="s">
        <v>359</v>
      </c>
      <c r="BR532" s="42" t="s">
        <v>359</v>
      </c>
      <c r="BS532" s="42"/>
      <c r="BT532" s="42" t="s">
        <v>360</v>
      </c>
      <c r="BU532" s="42" t="s">
        <v>317</v>
      </c>
      <c r="BV532" s="42" t="s">
        <v>317</v>
      </c>
      <c r="BW532" s="42"/>
      <c r="BX532" s="42"/>
      <c r="BY532" s="42" t="s">
        <v>353</v>
      </c>
      <c r="BZ532" s="42" t="s">
        <v>353</v>
      </c>
      <c r="CA532" s="42"/>
      <c r="CB532" s="42" t="s">
        <v>353</v>
      </c>
      <c r="CC532" s="42"/>
      <c r="CD532" s="42"/>
      <c r="CE532" s="42"/>
      <c r="CF532" s="42"/>
      <c r="CG532" s="26" t="s">
        <v>2376</v>
      </c>
    </row>
    <row r="533" hidden="1" spans="1:85">
      <c r="A533" s="34">
        <v>665</v>
      </c>
      <c r="B533" s="42" t="s">
        <v>2379</v>
      </c>
      <c r="C533" s="46" t="s">
        <v>2380</v>
      </c>
      <c r="D533" s="42" t="s">
        <v>2381</v>
      </c>
      <c r="E533" s="43">
        <v>28.4051</v>
      </c>
      <c r="F533" s="43">
        <v>-14.5882</v>
      </c>
      <c r="G533" s="42" t="s">
        <v>652</v>
      </c>
      <c r="H533" s="37">
        <v>2</v>
      </c>
      <c r="I533" s="42" t="s">
        <v>652</v>
      </c>
      <c r="J533" s="42" t="s">
        <v>1776</v>
      </c>
      <c r="K533" s="42" t="s">
        <v>317</v>
      </c>
      <c r="L533" s="42" t="s">
        <v>317</v>
      </c>
      <c r="M533" s="42" t="s">
        <v>317</v>
      </c>
      <c r="N533" s="42" t="s">
        <v>318</v>
      </c>
      <c r="O533" s="42" t="s">
        <v>319</v>
      </c>
      <c r="P533" s="42" t="s">
        <v>319</v>
      </c>
      <c r="Q533" s="42" t="s">
        <v>320</v>
      </c>
      <c r="R533" s="42" t="s">
        <v>320</v>
      </c>
      <c r="S533" s="42" t="s">
        <v>1718</v>
      </c>
      <c r="T533" s="42" t="s">
        <v>344</v>
      </c>
      <c r="U533" s="42" t="s">
        <v>323</v>
      </c>
      <c r="V533" s="52">
        <v>50</v>
      </c>
      <c r="W533" s="42" t="s">
        <v>325</v>
      </c>
      <c r="X533" s="42" t="s">
        <v>1778</v>
      </c>
      <c r="Y533" s="42" t="s">
        <v>2</v>
      </c>
      <c r="Z533" s="42" t="s">
        <v>2</v>
      </c>
      <c r="AA533" s="42" t="s">
        <v>328</v>
      </c>
      <c r="AB533" s="42" t="s">
        <v>1779</v>
      </c>
      <c r="AC533" s="42" t="s">
        <v>348</v>
      </c>
      <c r="AD533" s="42" t="s">
        <v>1780</v>
      </c>
      <c r="AE533" s="42" t="s">
        <v>2382</v>
      </c>
      <c r="AF533" s="42" t="s">
        <v>2382</v>
      </c>
      <c r="AG533" s="42">
        <v>17</v>
      </c>
      <c r="AH533" s="42" t="s">
        <v>350</v>
      </c>
      <c r="AI533" s="42">
        <v>0</v>
      </c>
      <c r="AJ533" s="42" t="s">
        <v>351</v>
      </c>
      <c r="AK533" s="42">
        <v>0</v>
      </c>
      <c r="AL533" s="42">
        <v>1000</v>
      </c>
      <c r="AM533" s="42" t="s">
        <v>332</v>
      </c>
      <c r="AN533" s="42" t="s">
        <v>1781</v>
      </c>
      <c r="AO533" s="42">
        <v>400</v>
      </c>
      <c r="AP533" s="42" t="s">
        <v>439</v>
      </c>
      <c r="AQ533" s="42">
        <v>1200</v>
      </c>
      <c r="AR533" s="42">
        <v>2</v>
      </c>
      <c r="AS533" s="42">
        <v>600</v>
      </c>
      <c r="AT533" s="42">
        <v>48</v>
      </c>
      <c r="AU533" s="42" t="s">
        <v>327</v>
      </c>
      <c r="AV533" s="42" t="s">
        <v>327</v>
      </c>
      <c r="AW533" s="42" t="s">
        <v>327</v>
      </c>
      <c r="AX533" s="42">
        <v>0</v>
      </c>
      <c r="AY533" s="42" t="s">
        <v>327</v>
      </c>
      <c r="AZ533" s="51">
        <v>56</v>
      </c>
      <c r="BA533" s="42"/>
      <c r="BB533" s="42">
        <v>3</v>
      </c>
      <c r="BC533" s="42" t="s">
        <v>2051</v>
      </c>
      <c r="BD533" s="49" t="s">
        <v>2383</v>
      </c>
      <c r="BE533" s="49" t="s">
        <v>2379</v>
      </c>
      <c r="BF533" s="42" t="s">
        <v>340</v>
      </c>
      <c r="BG533" s="42"/>
      <c r="BH533" s="42" t="s">
        <v>1719</v>
      </c>
      <c r="BI533" s="42" t="s">
        <v>357</v>
      </c>
      <c r="BJ533" s="42" t="s">
        <v>358</v>
      </c>
      <c r="BK533" s="57">
        <v>44778</v>
      </c>
      <c r="BL533" s="42" t="s">
        <v>317</v>
      </c>
      <c r="BM533" s="42" t="s">
        <v>317</v>
      </c>
      <c r="BN533" s="42" t="s">
        <v>1784</v>
      </c>
      <c r="BO533" s="42">
        <v>0</v>
      </c>
      <c r="BP533" s="42" t="s">
        <v>359</v>
      </c>
      <c r="BQ533" s="42" t="s">
        <v>359</v>
      </c>
      <c r="BR533" s="42" t="s">
        <v>359</v>
      </c>
      <c r="BS533" s="42"/>
      <c r="BT533" s="42" t="s">
        <v>360</v>
      </c>
      <c r="BU533" s="42" t="s">
        <v>317</v>
      </c>
      <c r="BV533" s="42" t="s">
        <v>317</v>
      </c>
      <c r="BW533" s="42"/>
      <c r="BX533" s="42"/>
      <c r="BY533" s="42" t="s">
        <v>353</v>
      </c>
      <c r="BZ533" s="42" t="s">
        <v>353</v>
      </c>
      <c r="CA533" s="42"/>
      <c r="CB533" s="42" t="s">
        <v>353</v>
      </c>
      <c r="CC533" s="42"/>
      <c r="CD533" s="42"/>
      <c r="CE533" s="42"/>
      <c r="CF533" s="42"/>
      <c r="CG533" s="26" t="s">
        <v>2380</v>
      </c>
    </row>
    <row r="534" hidden="1" spans="1:85">
      <c r="A534" s="34">
        <v>667</v>
      </c>
      <c r="B534" s="42" t="s">
        <v>2384</v>
      </c>
      <c r="C534" s="46" t="s">
        <v>2385</v>
      </c>
      <c r="D534" s="42" t="s">
        <v>2386</v>
      </c>
      <c r="E534" s="43">
        <v>31.0843</v>
      </c>
      <c r="F534" s="43">
        <v>-13.2324</v>
      </c>
      <c r="G534" s="42" t="s">
        <v>652</v>
      </c>
      <c r="H534" s="37">
        <v>2.5</v>
      </c>
      <c r="I534" s="42" t="s">
        <v>652</v>
      </c>
      <c r="J534" s="42" t="s">
        <v>2088</v>
      </c>
      <c r="K534" s="42" t="s">
        <v>317</v>
      </c>
      <c r="L534" s="42" t="s">
        <v>317</v>
      </c>
      <c r="M534" s="42" t="s">
        <v>317</v>
      </c>
      <c r="N534" s="42" t="s">
        <v>318</v>
      </c>
      <c r="O534" s="42" t="s">
        <v>319</v>
      </c>
      <c r="P534" s="42" t="s">
        <v>319</v>
      </c>
      <c r="Q534" s="42" t="s">
        <v>381</v>
      </c>
      <c r="R534" s="42" t="s">
        <v>320</v>
      </c>
      <c r="S534" s="42" t="s">
        <v>1718</v>
      </c>
      <c r="T534" s="42" t="s">
        <v>782</v>
      </c>
      <c r="U534" s="42" t="s">
        <v>323</v>
      </c>
      <c r="V534" s="52">
        <v>66</v>
      </c>
      <c r="W534" s="42" t="s">
        <v>325</v>
      </c>
      <c r="X534" s="42" t="s">
        <v>1948</v>
      </c>
      <c r="Y534" s="42" t="s">
        <v>2</v>
      </c>
      <c r="Z534" s="42" t="s">
        <v>2</v>
      </c>
      <c r="AA534" s="42" t="s">
        <v>328</v>
      </c>
      <c r="AB534" s="42" t="s">
        <v>1779</v>
      </c>
      <c r="AC534" s="42" t="s">
        <v>348</v>
      </c>
      <c r="AD534" s="42" t="s">
        <v>1780</v>
      </c>
      <c r="AE534" s="42" t="s">
        <v>403</v>
      </c>
      <c r="AF534" s="42" t="s">
        <v>403</v>
      </c>
      <c r="AG534" s="42">
        <v>20</v>
      </c>
      <c r="AH534" s="42" t="s">
        <v>350</v>
      </c>
      <c r="AI534" s="42">
        <v>0</v>
      </c>
      <c r="AJ534" s="42" t="s">
        <v>351</v>
      </c>
      <c r="AK534" s="42">
        <v>0</v>
      </c>
      <c r="AL534" s="42">
        <v>600</v>
      </c>
      <c r="AM534" s="42" t="s">
        <v>332</v>
      </c>
      <c r="AN534" s="42" t="s">
        <v>2208</v>
      </c>
      <c r="AO534" s="42">
        <v>150</v>
      </c>
      <c r="AP534" s="42" t="s">
        <v>439</v>
      </c>
      <c r="AQ534" s="42">
        <v>1200</v>
      </c>
      <c r="AR534" s="42">
        <v>2</v>
      </c>
      <c r="AS534" s="42">
        <v>600</v>
      </c>
      <c r="AT534" s="42">
        <v>48</v>
      </c>
      <c r="AU534" s="42" t="s">
        <v>327</v>
      </c>
      <c r="AV534" s="42" t="s">
        <v>327</v>
      </c>
      <c r="AW534" s="42" t="s">
        <v>327</v>
      </c>
      <c r="AX534" s="42">
        <v>0</v>
      </c>
      <c r="AY534" s="42" t="s">
        <v>327</v>
      </c>
      <c r="AZ534" s="51">
        <v>60</v>
      </c>
      <c r="BA534" s="42"/>
      <c r="BB534" s="42">
        <v>1</v>
      </c>
      <c r="BC534" s="42" t="s">
        <v>525</v>
      </c>
      <c r="BD534" s="49">
        <v>0</v>
      </c>
      <c r="BE534" s="49" t="s">
        <v>2384</v>
      </c>
      <c r="BF534" s="42" t="s">
        <v>340</v>
      </c>
      <c r="BG534" s="42"/>
      <c r="BH534" s="42" t="s">
        <v>1719</v>
      </c>
      <c r="BI534" s="42" t="s">
        <v>1142</v>
      </c>
      <c r="BJ534" s="42" t="s">
        <v>1872</v>
      </c>
      <c r="BK534" s="57">
        <v>44778</v>
      </c>
      <c r="BL534" s="42" t="s">
        <v>317</v>
      </c>
      <c r="BM534" s="42" t="s">
        <v>317</v>
      </c>
      <c r="BN534" s="42" t="s">
        <v>1784</v>
      </c>
      <c r="BO534" s="42">
        <v>0</v>
      </c>
      <c r="BP534" s="42" t="s">
        <v>359</v>
      </c>
      <c r="BQ534" s="42" t="s">
        <v>359</v>
      </c>
      <c r="BR534" s="42" t="s">
        <v>359</v>
      </c>
      <c r="BS534" s="42"/>
      <c r="BT534" s="42" t="s">
        <v>360</v>
      </c>
      <c r="BU534" s="42" t="s">
        <v>317</v>
      </c>
      <c r="BV534" s="42" t="s">
        <v>317</v>
      </c>
      <c r="BW534" s="42"/>
      <c r="BX534" s="42"/>
      <c r="BY534" s="42" t="s">
        <v>353</v>
      </c>
      <c r="BZ534" s="42" t="s">
        <v>353</v>
      </c>
      <c r="CA534" s="42"/>
      <c r="CB534" s="42" t="s">
        <v>353</v>
      </c>
      <c r="CC534" s="42"/>
      <c r="CD534" s="42"/>
      <c r="CE534" s="42"/>
      <c r="CF534" s="42"/>
      <c r="CG534" s="26" t="s">
        <v>2385</v>
      </c>
    </row>
    <row r="535" hidden="1" spans="1:85">
      <c r="A535" s="34">
        <v>693</v>
      </c>
      <c r="B535" s="42" t="s">
        <v>2387</v>
      </c>
      <c r="C535" s="46" t="s">
        <v>2388</v>
      </c>
      <c r="D535" s="42" t="s">
        <v>2389</v>
      </c>
      <c r="E535" s="43">
        <v>30.6054</v>
      </c>
      <c r="F535" s="43">
        <v>-13.077</v>
      </c>
      <c r="G535" s="42" t="s">
        <v>652</v>
      </c>
      <c r="H535" s="37">
        <v>2</v>
      </c>
      <c r="I535" s="42" t="s">
        <v>652</v>
      </c>
      <c r="J535" s="42" t="s">
        <v>2088</v>
      </c>
      <c r="K535" s="42" t="s">
        <v>317</v>
      </c>
      <c r="L535" s="42" t="s">
        <v>317</v>
      </c>
      <c r="M535" s="42" t="s">
        <v>317</v>
      </c>
      <c r="N535" s="42" t="s">
        <v>318</v>
      </c>
      <c r="O535" s="42" t="s">
        <v>319</v>
      </c>
      <c r="P535" s="42" t="s">
        <v>319</v>
      </c>
      <c r="Q535" s="42" t="s">
        <v>381</v>
      </c>
      <c r="R535" s="42" t="s">
        <v>320</v>
      </c>
      <c r="S535" s="42" t="s">
        <v>1718</v>
      </c>
      <c r="T535" s="42" t="s">
        <v>344</v>
      </c>
      <c r="U535" s="42" t="s">
        <v>323</v>
      </c>
      <c r="V535" s="52">
        <v>54</v>
      </c>
      <c r="W535" s="42" t="s">
        <v>325</v>
      </c>
      <c r="X535" s="42" t="s">
        <v>1948</v>
      </c>
      <c r="Y535" s="42" t="s">
        <v>2</v>
      </c>
      <c r="Z535" s="42" t="s">
        <v>2</v>
      </c>
      <c r="AA535" s="42" t="s">
        <v>328</v>
      </c>
      <c r="AB535" s="42" t="s">
        <v>1779</v>
      </c>
      <c r="AC535" s="42" t="s">
        <v>348</v>
      </c>
      <c r="AD535" s="42" t="s">
        <v>1780</v>
      </c>
      <c r="AE535" s="42" t="s">
        <v>2382</v>
      </c>
      <c r="AF535" s="42" t="s">
        <v>2382</v>
      </c>
      <c r="AG535" s="42">
        <v>17</v>
      </c>
      <c r="AH535" s="42" t="s">
        <v>350</v>
      </c>
      <c r="AI535" s="42">
        <v>0</v>
      </c>
      <c r="AJ535" s="42" t="s">
        <v>351</v>
      </c>
      <c r="AK535" s="42">
        <v>0</v>
      </c>
      <c r="AL535" s="42">
        <v>1000</v>
      </c>
      <c r="AM535" s="42" t="s">
        <v>332</v>
      </c>
      <c r="AN535" s="42" t="s">
        <v>1781</v>
      </c>
      <c r="AO535" s="42">
        <v>400</v>
      </c>
      <c r="AP535" s="42" t="s">
        <v>439</v>
      </c>
      <c r="AQ535" s="42">
        <v>1200</v>
      </c>
      <c r="AR535" s="42">
        <v>2</v>
      </c>
      <c r="AS535" s="42">
        <v>600</v>
      </c>
      <c r="AT535" s="42">
        <v>48</v>
      </c>
      <c r="AU535" s="42" t="s">
        <v>327</v>
      </c>
      <c r="AV535" s="42" t="s">
        <v>327</v>
      </c>
      <c r="AW535" s="42" t="s">
        <v>327</v>
      </c>
      <c r="AX535" s="42">
        <v>18000</v>
      </c>
      <c r="AY535" s="42" t="s">
        <v>327</v>
      </c>
      <c r="AZ535" s="51">
        <v>65</v>
      </c>
      <c r="BA535" s="42"/>
      <c r="BB535" s="42">
        <v>1</v>
      </c>
      <c r="BC535" s="42" t="s">
        <v>525</v>
      </c>
      <c r="BD535" s="49">
        <v>0</v>
      </c>
      <c r="BE535" s="49" t="s">
        <v>2387</v>
      </c>
      <c r="BF535" s="42" t="s">
        <v>340</v>
      </c>
      <c r="BG535" s="42"/>
      <c r="BH535" s="42" t="s">
        <v>1719</v>
      </c>
      <c r="BI535" s="42" t="s">
        <v>1142</v>
      </c>
      <c r="BJ535" s="42" t="s">
        <v>358</v>
      </c>
      <c r="BK535" s="57">
        <v>44778</v>
      </c>
      <c r="BL535" s="42" t="s">
        <v>317</v>
      </c>
      <c r="BM535" s="42" t="s">
        <v>317</v>
      </c>
      <c r="BN535" s="42" t="s">
        <v>1784</v>
      </c>
      <c r="BO535" s="42">
        <v>0</v>
      </c>
      <c r="BP535" s="42" t="s">
        <v>359</v>
      </c>
      <c r="BQ535" s="42" t="s">
        <v>359</v>
      </c>
      <c r="BR535" s="42" t="s">
        <v>359</v>
      </c>
      <c r="BS535" s="42"/>
      <c r="BT535" s="42" t="s">
        <v>360</v>
      </c>
      <c r="BU535" s="42" t="s">
        <v>317</v>
      </c>
      <c r="BV535" s="42" t="s">
        <v>317</v>
      </c>
      <c r="BW535" s="42"/>
      <c r="BX535" s="42"/>
      <c r="BY535" s="42" t="s">
        <v>353</v>
      </c>
      <c r="BZ535" s="42" t="s">
        <v>353</v>
      </c>
      <c r="CA535" s="42"/>
      <c r="CB535" s="42" t="s">
        <v>353</v>
      </c>
      <c r="CC535" s="42"/>
      <c r="CD535" s="42"/>
      <c r="CE535" s="42"/>
      <c r="CF535" s="42"/>
      <c r="CG535" s="26" t="s">
        <v>2388</v>
      </c>
    </row>
    <row r="536" hidden="1" spans="1:85">
      <c r="A536" s="34">
        <v>717</v>
      </c>
      <c r="B536" s="42" t="s">
        <v>2390</v>
      </c>
      <c r="C536" s="46" t="s">
        <v>2391</v>
      </c>
      <c r="D536" s="42" t="s">
        <v>2392</v>
      </c>
      <c r="E536" s="43">
        <v>27.5926</v>
      </c>
      <c r="F536" s="43">
        <v>-14.637</v>
      </c>
      <c r="G536" s="42" t="s">
        <v>652</v>
      </c>
      <c r="H536" s="37">
        <v>1.8</v>
      </c>
      <c r="I536" s="42" t="s">
        <v>652</v>
      </c>
      <c r="J536" s="42" t="s">
        <v>2161</v>
      </c>
      <c r="K536" s="42" t="s">
        <v>317</v>
      </c>
      <c r="L536" s="42" t="s">
        <v>317</v>
      </c>
      <c r="M536" s="42" t="s">
        <v>317</v>
      </c>
      <c r="N536" s="42" t="s">
        <v>318</v>
      </c>
      <c r="O536" s="42" t="s">
        <v>319</v>
      </c>
      <c r="P536" s="42" t="s">
        <v>319</v>
      </c>
      <c r="Q536" s="42" t="s">
        <v>320</v>
      </c>
      <c r="R536" s="42" t="s">
        <v>320</v>
      </c>
      <c r="S536" s="42" t="s">
        <v>1718</v>
      </c>
      <c r="T536" s="42" t="s">
        <v>344</v>
      </c>
      <c r="U536" s="42" t="s">
        <v>323</v>
      </c>
      <c r="V536" s="52">
        <v>50</v>
      </c>
      <c r="W536" s="42" t="s">
        <v>325</v>
      </c>
      <c r="X536" s="42" t="s">
        <v>1778</v>
      </c>
      <c r="Y536" s="42" t="s">
        <v>2</v>
      </c>
      <c r="Z536" s="42" t="s">
        <v>2</v>
      </c>
      <c r="AA536" s="42" t="s">
        <v>328</v>
      </c>
      <c r="AB536" s="42" t="s">
        <v>1779</v>
      </c>
      <c r="AC536" s="42" t="s">
        <v>348</v>
      </c>
      <c r="AD536" s="42" t="s">
        <v>1780</v>
      </c>
      <c r="AE536" s="42" t="s">
        <v>2382</v>
      </c>
      <c r="AF536" s="42" t="s">
        <v>2382</v>
      </c>
      <c r="AG536" s="42">
        <v>15</v>
      </c>
      <c r="AH536" s="42" t="s">
        <v>350</v>
      </c>
      <c r="AI536" s="42">
        <v>0</v>
      </c>
      <c r="AJ536" s="42" t="s">
        <v>351</v>
      </c>
      <c r="AK536" s="42">
        <v>0</v>
      </c>
      <c r="AL536" s="42">
        <v>1000</v>
      </c>
      <c r="AM536" s="42" t="s">
        <v>332</v>
      </c>
      <c r="AN536" s="42" t="s">
        <v>1781</v>
      </c>
      <c r="AO536" s="42">
        <v>400</v>
      </c>
      <c r="AP536" s="42" t="s">
        <v>439</v>
      </c>
      <c r="AQ536" s="42">
        <v>1200</v>
      </c>
      <c r="AR536" s="42">
        <v>2</v>
      </c>
      <c r="AS536" s="42">
        <v>600</v>
      </c>
      <c r="AT536" s="42">
        <v>48</v>
      </c>
      <c r="AU536" s="42">
        <v>0</v>
      </c>
      <c r="AV536" s="42">
        <v>0</v>
      </c>
      <c r="AW536" s="42" t="s">
        <v>327</v>
      </c>
      <c r="AX536" s="42">
        <v>0</v>
      </c>
      <c r="AY536" s="42">
        <v>0</v>
      </c>
      <c r="AZ536" s="51">
        <v>54</v>
      </c>
      <c r="BA536" s="42"/>
      <c r="BB536" s="42">
        <v>1</v>
      </c>
      <c r="BC536" s="42" t="s">
        <v>525</v>
      </c>
      <c r="BD536" s="49">
        <v>0</v>
      </c>
      <c r="BE536" s="49" t="s">
        <v>2390</v>
      </c>
      <c r="BF536" s="42" t="s">
        <v>340</v>
      </c>
      <c r="BG536" s="42"/>
      <c r="BH536" s="42" t="s">
        <v>1719</v>
      </c>
      <c r="BI536" s="42" t="s">
        <v>1142</v>
      </c>
      <c r="BJ536" s="42" t="s">
        <v>358</v>
      </c>
      <c r="BK536" s="57">
        <v>44778</v>
      </c>
      <c r="BL536" s="42" t="s">
        <v>317</v>
      </c>
      <c r="BM536" s="42" t="s">
        <v>317</v>
      </c>
      <c r="BN536" s="42" t="s">
        <v>1784</v>
      </c>
      <c r="BO536" s="42">
        <v>0</v>
      </c>
      <c r="BP536" s="42" t="s">
        <v>359</v>
      </c>
      <c r="BQ536" s="42" t="s">
        <v>359</v>
      </c>
      <c r="BR536" s="42" t="s">
        <v>359</v>
      </c>
      <c r="BS536" s="42"/>
      <c r="BT536" s="42" t="s">
        <v>360</v>
      </c>
      <c r="BU536" s="42" t="s">
        <v>317</v>
      </c>
      <c r="BV536" s="42" t="s">
        <v>317</v>
      </c>
      <c r="BW536" s="42"/>
      <c r="BX536" s="42"/>
      <c r="BY536" s="42" t="s">
        <v>353</v>
      </c>
      <c r="BZ536" s="42" t="s">
        <v>353</v>
      </c>
      <c r="CA536" s="42"/>
      <c r="CB536" s="42" t="s">
        <v>353</v>
      </c>
      <c r="CC536" s="42"/>
      <c r="CD536" s="42"/>
      <c r="CE536" s="42"/>
      <c r="CF536" s="42"/>
      <c r="CG536" s="26" t="s">
        <v>2391</v>
      </c>
    </row>
    <row r="537" hidden="1" spans="1:85">
      <c r="A537" s="39">
        <v>736</v>
      </c>
      <c r="B537" s="42" t="s">
        <v>2393</v>
      </c>
      <c r="C537" s="46" t="s">
        <v>2394</v>
      </c>
      <c r="D537" s="42" t="s">
        <v>2395</v>
      </c>
      <c r="E537" s="43">
        <v>27.1895</v>
      </c>
      <c r="F537" s="43">
        <v>-15.1217</v>
      </c>
      <c r="G537" s="42" t="s">
        <v>316</v>
      </c>
      <c r="H537" s="37">
        <v>1.8</v>
      </c>
      <c r="I537" s="42" t="s">
        <v>652</v>
      </c>
      <c r="J537" s="42" t="s">
        <v>2058</v>
      </c>
      <c r="K537" s="42" t="s">
        <v>317</v>
      </c>
      <c r="L537" s="42" t="s">
        <v>317</v>
      </c>
      <c r="M537" s="42" t="s">
        <v>317</v>
      </c>
      <c r="N537" s="42" t="s">
        <v>318</v>
      </c>
      <c r="O537" s="42" t="s">
        <v>319</v>
      </c>
      <c r="P537" s="42" t="s">
        <v>319</v>
      </c>
      <c r="Q537" s="42" t="s">
        <v>320</v>
      </c>
      <c r="R537" s="42" t="s">
        <v>320</v>
      </c>
      <c r="S537" s="42" t="s">
        <v>1718</v>
      </c>
      <c r="T537" s="42" t="s">
        <v>344</v>
      </c>
      <c r="U537" s="42" t="s">
        <v>323</v>
      </c>
      <c r="V537" s="52">
        <v>52</v>
      </c>
      <c r="W537" s="42" t="s">
        <v>325</v>
      </c>
      <c r="X537" s="42" t="s">
        <v>2025</v>
      </c>
      <c r="Y537" s="42" t="s">
        <v>2</v>
      </c>
      <c r="Z537" s="42" t="s">
        <v>2</v>
      </c>
      <c r="AA537" s="42" t="s">
        <v>328</v>
      </c>
      <c r="AB537" s="43" t="s">
        <v>329</v>
      </c>
      <c r="AC537" s="42" t="s">
        <v>225</v>
      </c>
      <c r="AD537" s="42" t="s">
        <v>225</v>
      </c>
      <c r="AE537" s="42" t="s">
        <v>1346</v>
      </c>
      <c r="AF537" s="42" t="s">
        <v>561</v>
      </c>
      <c r="AG537" s="42">
        <v>15</v>
      </c>
      <c r="AH537" s="42" t="s">
        <v>350</v>
      </c>
      <c r="AI537" s="42" t="s">
        <v>1964</v>
      </c>
      <c r="AJ537" s="42" t="s">
        <v>351</v>
      </c>
      <c r="AK537" s="42" t="s">
        <v>2164</v>
      </c>
      <c r="AL537" s="42">
        <v>1000</v>
      </c>
      <c r="AM537" s="42" t="s">
        <v>2373</v>
      </c>
      <c r="AN537" s="42" t="s">
        <v>2373</v>
      </c>
      <c r="AO537" s="42">
        <v>400</v>
      </c>
      <c r="AP537" s="42" t="s">
        <v>439</v>
      </c>
      <c r="AQ537" s="42">
        <v>1200</v>
      </c>
      <c r="AR537" s="42">
        <v>2</v>
      </c>
      <c r="AS537" s="42">
        <v>600</v>
      </c>
      <c r="AT537" s="42">
        <v>48</v>
      </c>
      <c r="AU537" s="42" t="s">
        <v>327</v>
      </c>
      <c r="AV537" s="42" t="s">
        <v>327</v>
      </c>
      <c r="AW537" s="42" t="s">
        <v>327</v>
      </c>
      <c r="AX537" s="42" t="s">
        <v>327</v>
      </c>
      <c r="AY537" s="42" t="s">
        <v>327</v>
      </c>
      <c r="AZ537" s="51">
        <v>78</v>
      </c>
      <c r="BA537" s="42"/>
      <c r="BB537" s="42">
        <v>1</v>
      </c>
      <c r="BC537" s="42" t="s">
        <v>525</v>
      </c>
      <c r="BD537" s="49">
        <v>0</v>
      </c>
      <c r="BE537" s="49" t="s">
        <v>2393</v>
      </c>
      <c r="BF537" s="42">
        <v>0</v>
      </c>
      <c r="BG537" s="42"/>
      <c r="BH537" s="42"/>
      <c r="BI537" s="42" t="s">
        <v>357</v>
      </c>
      <c r="BJ537" s="42" t="s">
        <v>358</v>
      </c>
      <c r="BK537" s="57">
        <v>44778</v>
      </c>
      <c r="BL537" s="42" t="s">
        <v>317</v>
      </c>
      <c r="BM537" s="42" t="s">
        <v>317</v>
      </c>
      <c r="BN537" s="42"/>
      <c r="BO537" s="42"/>
      <c r="BP537" s="42" t="s">
        <v>359</v>
      </c>
      <c r="BQ537" s="42" t="s">
        <v>359</v>
      </c>
      <c r="BR537" s="42" t="s">
        <v>359</v>
      </c>
      <c r="BS537" s="42"/>
      <c r="BT537" s="42" t="s">
        <v>360</v>
      </c>
      <c r="BU537" s="42" t="s">
        <v>317</v>
      </c>
      <c r="BV537" s="42" t="s">
        <v>317</v>
      </c>
      <c r="BW537" s="42"/>
      <c r="BX537" s="42"/>
      <c r="BY537" s="42" t="s">
        <v>353</v>
      </c>
      <c r="BZ537" s="42" t="s">
        <v>353</v>
      </c>
      <c r="CA537" s="42"/>
      <c r="CB537" s="42" t="s">
        <v>353</v>
      </c>
      <c r="CC537" s="42"/>
      <c r="CD537" s="42"/>
      <c r="CE537" s="42"/>
      <c r="CF537" s="42"/>
      <c r="CG537" s="26" t="s">
        <v>2394</v>
      </c>
    </row>
    <row r="538" hidden="1" spans="1:85">
      <c r="A538" s="39">
        <v>782</v>
      </c>
      <c r="B538" s="42" t="s">
        <v>2396</v>
      </c>
      <c r="C538" s="46" t="s">
        <v>2397</v>
      </c>
      <c r="D538" s="42" t="s">
        <v>2398</v>
      </c>
      <c r="E538" s="43">
        <v>28.5734</v>
      </c>
      <c r="F538" s="43">
        <v>-14.2239</v>
      </c>
      <c r="G538" s="42" t="s">
        <v>652</v>
      </c>
      <c r="H538" s="37">
        <v>1.8</v>
      </c>
      <c r="I538" s="42" t="s">
        <v>652</v>
      </c>
      <c r="J538" s="42" t="s">
        <v>2177</v>
      </c>
      <c r="K538" s="42" t="s">
        <v>317</v>
      </c>
      <c r="L538" s="42" t="s">
        <v>317</v>
      </c>
      <c r="M538" s="42" t="s">
        <v>317</v>
      </c>
      <c r="N538" s="42" t="s">
        <v>318</v>
      </c>
      <c r="O538" s="42" t="s">
        <v>319</v>
      </c>
      <c r="P538" s="42" t="s">
        <v>319</v>
      </c>
      <c r="Q538" s="42" t="s">
        <v>320</v>
      </c>
      <c r="R538" s="42" t="s">
        <v>320</v>
      </c>
      <c r="S538" s="42" t="s">
        <v>1718</v>
      </c>
      <c r="T538" s="42" t="s">
        <v>344</v>
      </c>
      <c r="U538" s="42" t="s">
        <v>323</v>
      </c>
      <c r="V538" s="52">
        <v>60</v>
      </c>
      <c r="W538" s="42" t="s">
        <v>325</v>
      </c>
      <c r="X538" s="42" t="s">
        <v>1778</v>
      </c>
      <c r="Y538" s="42" t="s">
        <v>2</v>
      </c>
      <c r="Z538" s="42" t="s">
        <v>2</v>
      </c>
      <c r="AA538" s="42" t="s">
        <v>328</v>
      </c>
      <c r="AB538" s="42" t="s">
        <v>1779</v>
      </c>
      <c r="AC538" s="42" t="s">
        <v>348</v>
      </c>
      <c r="AD538" s="42" t="s">
        <v>1780</v>
      </c>
      <c r="AE538" s="42" t="s">
        <v>348</v>
      </c>
      <c r="AF538" s="42" t="s">
        <v>348</v>
      </c>
      <c r="AG538" s="42">
        <v>15</v>
      </c>
      <c r="AH538" s="42" t="s">
        <v>350</v>
      </c>
      <c r="AI538" s="42">
        <v>0</v>
      </c>
      <c r="AJ538" s="42" t="s">
        <v>351</v>
      </c>
      <c r="AK538" s="42">
        <v>0</v>
      </c>
      <c r="AL538" s="42">
        <v>600</v>
      </c>
      <c r="AM538" s="42" t="s">
        <v>332</v>
      </c>
      <c r="AN538" s="42" t="s">
        <v>1781</v>
      </c>
      <c r="AO538" s="42">
        <v>400</v>
      </c>
      <c r="AP538" s="42" t="s">
        <v>439</v>
      </c>
      <c r="AQ538" s="42">
        <v>600</v>
      </c>
      <c r="AR538" s="42">
        <v>2</v>
      </c>
      <c r="AS538" s="42">
        <v>600</v>
      </c>
      <c r="AT538" s="42">
        <v>24</v>
      </c>
      <c r="AU538" s="42" t="s">
        <v>327</v>
      </c>
      <c r="AV538" s="42" t="s">
        <v>327</v>
      </c>
      <c r="AW538" s="42" t="s">
        <v>327</v>
      </c>
      <c r="AX538" s="42">
        <v>0</v>
      </c>
      <c r="AY538" s="42" t="s">
        <v>327</v>
      </c>
      <c r="AZ538" s="51">
        <v>75</v>
      </c>
      <c r="BA538" s="42"/>
      <c r="BB538" s="42">
        <v>2</v>
      </c>
      <c r="BC538" s="42" t="s">
        <v>375</v>
      </c>
      <c r="BD538" s="49" t="s">
        <v>2399</v>
      </c>
      <c r="BE538" s="49" t="s">
        <v>2396</v>
      </c>
      <c r="BF538" s="42" t="s">
        <v>340</v>
      </c>
      <c r="BG538" s="42"/>
      <c r="BH538" s="42" t="s">
        <v>1719</v>
      </c>
      <c r="BI538" s="42" t="s">
        <v>1142</v>
      </c>
      <c r="BJ538" s="42" t="s">
        <v>358</v>
      </c>
      <c r="BK538" s="57">
        <v>44778</v>
      </c>
      <c r="BL538" s="42" t="s">
        <v>317</v>
      </c>
      <c r="BM538" s="42" t="s">
        <v>317</v>
      </c>
      <c r="BN538" s="42" t="s">
        <v>1784</v>
      </c>
      <c r="BO538" s="42">
        <v>0</v>
      </c>
      <c r="BP538" s="42" t="s">
        <v>359</v>
      </c>
      <c r="BQ538" s="42" t="s">
        <v>359</v>
      </c>
      <c r="BR538" s="42" t="s">
        <v>359</v>
      </c>
      <c r="BS538" s="42"/>
      <c r="BT538" s="42" t="s">
        <v>360</v>
      </c>
      <c r="BU538" s="42" t="s">
        <v>317</v>
      </c>
      <c r="BV538" s="42" t="s">
        <v>317</v>
      </c>
      <c r="BW538" s="42"/>
      <c r="BX538" s="42"/>
      <c r="BY538" s="42" t="s">
        <v>353</v>
      </c>
      <c r="BZ538" s="42" t="s">
        <v>353</v>
      </c>
      <c r="CA538" s="42"/>
      <c r="CB538" s="42" t="s">
        <v>353</v>
      </c>
      <c r="CC538" s="42"/>
      <c r="CD538" s="42"/>
      <c r="CE538" s="42"/>
      <c r="CF538" s="42"/>
      <c r="CG538" s="26" t="s">
        <v>2397</v>
      </c>
    </row>
    <row r="539" hidden="1" spans="1:85">
      <c r="A539" s="34">
        <v>791</v>
      </c>
      <c r="B539" s="42" t="s">
        <v>2400</v>
      </c>
      <c r="C539" s="46" t="s">
        <v>2401</v>
      </c>
      <c r="D539" s="42" t="s">
        <v>2402</v>
      </c>
      <c r="E539" s="43">
        <v>26.7114</v>
      </c>
      <c r="F539" s="43">
        <v>-14.9708</v>
      </c>
      <c r="G539" s="42" t="s">
        <v>316</v>
      </c>
      <c r="H539" s="37">
        <v>2.5</v>
      </c>
      <c r="I539" s="42" t="s">
        <v>652</v>
      </c>
      <c r="J539" s="42" t="s">
        <v>2058</v>
      </c>
      <c r="K539" s="42" t="s">
        <v>317</v>
      </c>
      <c r="L539" s="42" t="s">
        <v>317</v>
      </c>
      <c r="M539" s="42" t="s">
        <v>317</v>
      </c>
      <c r="N539" s="42" t="s">
        <v>318</v>
      </c>
      <c r="O539" s="42" t="s">
        <v>319</v>
      </c>
      <c r="P539" s="42" t="s">
        <v>319</v>
      </c>
      <c r="Q539" s="42" t="s">
        <v>320</v>
      </c>
      <c r="R539" s="42" t="s">
        <v>320</v>
      </c>
      <c r="S539" s="42" t="s">
        <v>1718</v>
      </c>
      <c r="T539" s="42" t="s">
        <v>782</v>
      </c>
      <c r="U539" s="42" t="s">
        <v>323</v>
      </c>
      <c r="V539" s="52">
        <v>60</v>
      </c>
      <c r="W539" s="42" t="s">
        <v>366</v>
      </c>
      <c r="X539" s="42" t="s">
        <v>2025</v>
      </c>
      <c r="Y539" s="42" t="s">
        <v>2</v>
      </c>
      <c r="Z539" s="42" t="s">
        <v>2</v>
      </c>
      <c r="AA539" s="42" t="s">
        <v>328</v>
      </c>
      <c r="AB539" s="43" t="s">
        <v>329</v>
      </c>
      <c r="AC539" s="42" t="s">
        <v>225</v>
      </c>
      <c r="AD539" s="42" t="s">
        <v>225</v>
      </c>
      <c r="AE539" s="42" t="s">
        <v>382</v>
      </c>
      <c r="AF539" s="42" t="s">
        <v>382</v>
      </c>
      <c r="AG539" s="42">
        <v>20</v>
      </c>
      <c r="AH539" s="42" t="s">
        <v>350</v>
      </c>
      <c r="AI539" s="42" t="s">
        <v>1964</v>
      </c>
      <c r="AJ539" s="42" t="s">
        <v>351</v>
      </c>
      <c r="AK539" s="42" t="s">
        <v>2164</v>
      </c>
      <c r="AL539" s="42">
        <v>1000</v>
      </c>
      <c r="AM539" s="42" t="s">
        <v>1930</v>
      </c>
      <c r="AN539" s="42" t="s">
        <v>1930</v>
      </c>
      <c r="AO539" s="42">
        <v>187.5</v>
      </c>
      <c r="AP539" s="42" t="s">
        <v>439</v>
      </c>
      <c r="AQ539" s="42">
        <v>600</v>
      </c>
      <c r="AR539" s="42">
        <v>2</v>
      </c>
      <c r="AS539" s="42">
        <v>600</v>
      </c>
      <c r="AT539" s="42">
        <v>24</v>
      </c>
      <c r="AU539" s="42" t="s">
        <v>385</v>
      </c>
      <c r="AV539" s="42" t="s">
        <v>385</v>
      </c>
      <c r="AW539" s="42">
        <v>18000</v>
      </c>
      <c r="AX539" s="42">
        <v>18000</v>
      </c>
      <c r="AY539" s="42">
        <v>2</v>
      </c>
      <c r="AZ539" s="51">
        <v>79</v>
      </c>
      <c r="BA539" s="42"/>
      <c r="BB539" s="42">
        <v>2</v>
      </c>
      <c r="BC539" s="42" t="s">
        <v>375</v>
      </c>
      <c r="BD539" s="49" t="s">
        <v>2403</v>
      </c>
      <c r="BE539" s="49" t="s">
        <v>2400</v>
      </c>
      <c r="BF539" s="42">
        <v>0</v>
      </c>
      <c r="BG539" s="42"/>
      <c r="BH539" s="42"/>
      <c r="BI539" s="42" t="s">
        <v>357</v>
      </c>
      <c r="BJ539" s="42" t="s">
        <v>358</v>
      </c>
      <c r="BK539" s="57">
        <v>44778</v>
      </c>
      <c r="BL539" s="42" t="s">
        <v>340</v>
      </c>
      <c r="BM539" s="42" t="s">
        <v>340</v>
      </c>
      <c r="BN539" s="42"/>
      <c r="BO539" s="42"/>
      <c r="BP539" s="42" t="s">
        <v>359</v>
      </c>
      <c r="BQ539" s="42" t="s">
        <v>359</v>
      </c>
      <c r="BR539" s="42" t="s">
        <v>508</v>
      </c>
      <c r="BS539" s="42"/>
      <c r="BT539" s="42" t="s">
        <v>360</v>
      </c>
      <c r="BU539" s="42" t="s">
        <v>317</v>
      </c>
      <c r="BV539" s="42" t="s">
        <v>340</v>
      </c>
      <c r="BW539" s="42"/>
      <c r="BX539" s="42"/>
      <c r="BY539" s="42" t="s">
        <v>356</v>
      </c>
      <c r="BZ539" s="42">
        <v>20</v>
      </c>
      <c r="CA539" s="42"/>
      <c r="CB539" s="42" t="s">
        <v>472</v>
      </c>
      <c r="CC539" s="42"/>
      <c r="CD539" s="42"/>
      <c r="CE539" s="42"/>
      <c r="CF539" s="42"/>
      <c r="CG539" s="26" t="s">
        <v>2401</v>
      </c>
    </row>
    <row r="540" hidden="1" spans="1:85">
      <c r="A540" s="34">
        <v>803</v>
      </c>
      <c r="B540" s="42" t="s">
        <v>2404</v>
      </c>
      <c r="C540" s="46" t="s">
        <v>2405</v>
      </c>
      <c r="D540" s="42" t="s">
        <v>2406</v>
      </c>
      <c r="E540" s="43">
        <v>26.9389</v>
      </c>
      <c r="F540" s="43">
        <v>-15.0432</v>
      </c>
      <c r="G540" s="42" t="s">
        <v>316</v>
      </c>
      <c r="H540" s="37">
        <v>2.5</v>
      </c>
      <c r="I540" s="42" t="s">
        <v>652</v>
      </c>
      <c r="J540" s="42" t="s">
        <v>2058</v>
      </c>
      <c r="K540" s="42" t="s">
        <v>317</v>
      </c>
      <c r="L540" s="42" t="s">
        <v>317</v>
      </c>
      <c r="M540" s="42" t="s">
        <v>317</v>
      </c>
      <c r="N540" s="42" t="s">
        <v>318</v>
      </c>
      <c r="O540" s="42" t="s">
        <v>319</v>
      </c>
      <c r="P540" s="42" t="s">
        <v>319</v>
      </c>
      <c r="Q540" s="42" t="s">
        <v>320</v>
      </c>
      <c r="R540" s="42" t="s">
        <v>320</v>
      </c>
      <c r="S540" s="42" t="s">
        <v>1718</v>
      </c>
      <c r="T540" s="42" t="s">
        <v>782</v>
      </c>
      <c r="U540" s="42" t="s">
        <v>323</v>
      </c>
      <c r="V540" s="52">
        <v>54</v>
      </c>
      <c r="W540" s="42" t="s">
        <v>325</v>
      </c>
      <c r="X540" s="42" t="s">
        <v>2025</v>
      </c>
      <c r="Y540" s="42" t="s">
        <v>2</v>
      </c>
      <c r="Z540" s="42" t="s">
        <v>2</v>
      </c>
      <c r="AA540" s="42" t="s">
        <v>328</v>
      </c>
      <c r="AB540" s="43" t="s">
        <v>329</v>
      </c>
      <c r="AC540" s="42" t="s">
        <v>225</v>
      </c>
      <c r="AD540" s="42" t="s">
        <v>225</v>
      </c>
      <c r="AE540" s="42" t="s">
        <v>561</v>
      </c>
      <c r="AF540" s="42" t="s">
        <v>561</v>
      </c>
      <c r="AG540" s="42">
        <v>20</v>
      </c>
      <c r="AH540" s="42" t="s">
        <v>350</v>
      </c>
      <c r="AI540" s="42" t="s">
        <v>1964</v>
      </c>
      <c r="AJ540" s="42" t="s">
        <v>1443</v>
      </c>
      <c r="AK540" s="42" t="s">
        <v>2077</v>
      </c>
      <c r="AL540" s="42">
        <v>1000</v>
      </c>
      <c r="AM540" s="42" t="s">
        <v>1930</v>
      </c>
      <c r="AN540" s="42" t="s">
        <v>1930</v>
      </c>
      <c r="AO540" s="42">
        <v>187.5</v>
      </c>
      <c r="AP540" s="42" t="s">
        <v>333</v>
      </c>
      <c r="AQ540" s="42">
        <v>300</v>
      </c>
      <c r="AR540" s="42">
        <v>48</v>
      </c>
      <c r="AS540" s="42">
        <v>100</v>
      </c>
      <c r="AT540" s="42">
        <f>AQ540/AS540</f>
        <v>3</v>
      </c>
      <c r="AU540" s="42" t="s">
        <v>327</v>
      </c>
      <c r="AV540" s="42" t="s">
        <v>327</v>
      </c>
      <c r="AW540" s="42" t="s">
        <v>327</v>
      </c>
      <c r="AX540" s="42" t="s">
        <v>327</v>
      </c>
      <c r="AY540" s="42" t="s">
        <v>327</v>
      </c>
      <c r="AZ540" s="51">
        <v>76</v>
      </c>
      <c r="BA540" s="42"/>
      <c r="BB540" s="42">
        <v>2</v>
      </c>
      <c r="BC540" s="42" t="s">
        <v>375</v>
      </c>
      <c r="BD540" s="49" t="s">
        <v>2407</v>
      </c>
      <c r="BE540" s="49" t="s">
        <v>2404</v>
      </c>
      <c r="BF540" s="42">
        <v>0</v>
      </c>
      <c r="BG540" s="42"/>
      <c r="BH540" s="42"/>
      <c r="BI540" s="42" t="s">
        <v>357</v>
      </c>
      <c r="BJ540" s="42" t="s">
        <v>358</v>
      </c>
      <c r="BK540" s="57">
        <v>44778</v>
      </c>
      <c r="BL540" s="42" t="s">
        <v>340</v>
      </c>
      <c r="BM540" s="42" t="s">
        <v>340</v>
      </c>
      <c r="BN540" s="42"/>
      <c r="BO540" s="42"/>
      <c r="BP540" s="42" t="s">
        <v>359</v>
      </c>
      <c r="BQ540" s="42" t="s">
        <v>359</v>
      </c>
      <c r="BR540" s="42" t="s">
        <v>508</v>
      </c>
      <c r="BS540" s="42"/>
      <c r="BT540" s="42" t="s">
        <v>360</v>
      </c>
      <c r="BU540" s="42" t="s">
        <v>317</v>
      </c>
      <c r="BV540" s="42" t="s">
        <v>317</v>
      </c>
      <c r="BW540" s="42"/>
      <c r="BX540" s="42"/>
      <c r="BY540" s="42" t="s">
        <v>353</v>
      </c>
      <c r="BZ540" s="42" t="s">
        <v>353</v>
      </c>
      <c r="CA540" s="42"/>
      <c r="CB540" s="42" t="s">
        <v>353</v>
      </c>
      <c r="CC540" s="42"/>
      <c r="CD540" s="42"/>
      <c r="CE540" s="42"/>
      <c r="CF540" s="42"/>
      <c r="CG540" s="26" t="s">
        <v>2405</v>
      </c>
    </row>
    <row r="541" hidden="1" spans="1:85">
      <c r="A541" s="39">
        <v>852</v>
      </c>
      <c r="B541" s="42" t="s">
        <v>2408</v>
      </c>
      <c r="C541" s="46" t="s">
        <v>2409</v>
      </c>
      <c r="D541" s="42" t="s">
        <v>2410</v>
      </c>
      <c r="E541" s="43">
        <v>27.822</v>
      </c>
      <c r="F541" s="43">
        <v>-13.5854</v>
      </c>
      <c r="G541" s="42" t="s">
        <v>337</v>
      </c>
      <c r="H541" s="37">
        <v>2</v>
      </c>
      <c r="I541" s="42" t="s">
        <v>652</v>
      </c>
      <c r="J541" s="42" t="s">
        <v>2177</v>
      </c>
      <c r="K541" s="42" t="s">
        <v>317</v>
      </c>
      <c r="L541" s="42" t="s">
        <v>317</v>
      </c>
      <c r="M541" s="42" t="s">
        <v>317</v>
      </c>
      <c r="N541" s="42" t="s">
        <v>318</v>
      </c>
      <c r="O541" s="42" t="s">
        <v>319</v>
      </c>
      <c r="P541" s="42" t="s">
        <v>319</v>
      </c>
      <c r="Q541" s="42" t="s">
        <v>320</v>
      </c>
      <c r="R541" s="42" t="s">
        <v>320</v>
      </c>
      <c r="S541" s="42" t="s">
        <v>1718</v>
      </c>
      <c r="T541" s="42" t="s">
        <v>344</v>
      </c>
      <c r="U541" s="42" t="s">
        <v>323</v>
      </c>
      <c r="V541" s="52">
        <v>60</v>
      </c>
      <c r="W541" s="42" t="s">
        <v>325</v>
      </c>
      <c r="X541" s="42" t="s">
        <v>546</v>
      </c>
      <c r="Y541" s="42" t="s">
        <v>2</v>
      </c>
      <c r="Z541" s="42" t="s">
        <v>2</v>
      </c>
      <c r="AA541" s="42" t="s">
        <v>328</v>
      </c>
      <c r="AB541" s="42" t="s">
        <v>347</v>
      </c>
      <c r="AC541" s="42" t="s">
        <v>348</v>
      </c>
      <c r="AD541" s="42" t="s">
        <v>1780</v>
      </c>
      <c r="AE541" s="42" t="s">
        <v>2411</v>
      </c>
      <c r="AF541" s="42" t="s">
        <v>2411</v>
      </c>
      <c r="AG541" s="42">
        <v>16</v>
      </c>
      <c r="AH541" s="42" t="s">
        <v>1496</v>
      </c>
      <c r="AI541" s="42" t="s">
        <v>1497</v>
      </c>
      <c r="AJ541" s="42" t="s">
        <v>1443</v>
      </c>
      <c r="AK541" s="42">
        <v>0</v>
      </c>
      <c r="AL541" s="42">
        <v>600</v>
      </c>
      <c r="AM541" s="42" t="s">
        <v>408</v>
      </c>
      <c r="AN541" s="42" t="s">
        <v>409</v>
      </c>
      <c r="AO541" s="42">
        <v>300</v>
      </c>
      <c r="AP541" s="42" t="s">
        <v>1320</v>
      </c>
      <c r="AQ541" s="42">
        <v>1500</v>
      </c>
      <c r="AR541" s="42">
        <v>2</v>
      </c>
      <c r="AS541" s="42">
        <v>1500</v>
      </c>
      <c r="AT541" s="42">
        <v>24</v>
      </c>
      <c r="AU541" s="42" t="s">
        <v>327</v>
      </c>
      <c r="AV541" s="42" t="s">
        <v>327</v>
      </c>
      <c r="AW541" s="42" t="s">
        <v>327</v>
      </c>
      <c r="AX541" s="42">
        <v>0</v>
      </c>
      <c r="AY541" s="42" t="s">
        <v>327</v>
      </c>
      <c r="AZ541" s="51">
        <v>43.7383177570093</v>
      </c>
      <c r="BA541" s="42">
        <v>0</v>
      </c>
      <c r="BB541" s="42">
        <v>2</v>
      </c>
      <c r="BC541" s="42" t="s">
        <v>375</v>
      </c>
      <c r="BD541" s="49" t="s">
        <v>2412</v>
      </c>
      <c r="BE541" s="49" t="s">
        <v>2408</v>
      </c>
      <c r="BF541" s="42">
        <v>0</v>
      </c>
      <c r="BG541" s="42"/>
      <c r="BH541" s="42">
        <v>0</v>
      </c>
      <c r="BI541" s="42" t="s">
        <v>357</v>
      </c>
      <c r="BJ541" s="42" t="s">
        <v>358</v>
      </c>
      <c r="BK541" s="57">
        <v>44778</v>
      </c>
      <c r="BL541" s="42" t="s">
        <v>317</v>
      </c>
      <c r="BM541" s="42" t="s">
        <v>317</v>
      </c>
      <c r="BN541" s="42"/>
      <c r="BO541" s="42"/>
      <c r="BP541" s="42" t="s">
        <v>359</v>
      </c>
      <c r="BQ541" s="42" t="s">
        <v>359</v>
      </c>
      <c r="BR541" s="42" t="s">
        <v>359</v>
      </c>
      <c r="BS541" s="42"/>
      <c r="BT541" s="42" t="s">
        <v>360</v>
      </c>
      <c r="BU541" s="42" t="s">
        <v>317</v>
      </c>
      <c r="BV541" s="42" t="s">
        <v>317</v>
      </c>
      <c r="BW541" s="42"/>
      <c r="BX541" s="42"/>
      <c r="BY541" s="42" t="s">
        <v>353</v>
      </c>
      <c r="BZ541" s="42" t="s">
        <v>353</v>
      </c>
      <c r="CA541" s="42"/>
      <c r="CB541" s="42" t="s">
        <v>353</v>
      </c>
      <c r="CC541" s="42"/>
      <c r="CD541" s="42"/>
      <c r="CE541" s="42"/>
      <c r="CF541" s="42"/>
      <c r="CG541" s="26" t="s">
        <v>2409</v>
      </c>
    </row>
    <row r="542" hidden="1" spans="1:85">
      <c r="A542" s="34">
        <v>875</v>
      </c>
      <c r="B542" s="42" t="s">
        <v>2413</v>
      </c>
      <c r="C542" s="46" t="s">
        <v>2414</v>
      </c>
      <c r="D542" s="42" t="s">
        <v>2415</v>
      </c>
      <c r="E542" s="43">
        <v>26.7669</v>
      </c>
      <c r="F542" s="43">
        <v>-15.1252</v>
      </c>
      <c r="G542" s="42" t="s">
        <v>316</v>
      </c>
      <c r="H542" s="37">
        <v>2.5</v>
      </c>
      <c r="I542" s="42" t="s">
        <v>652</v>
      </c>
      <c r="J542" s="42" t="s">
        <v>2058</v>
      </c>
      <c r="K542" s="42" t="s">
        <v>317</v>
      </c>
      <c r="L542" s="42" t="s">
        <v>317</v>
      </c>
      <c r="M542" s="42" t="s">
        <v>317</v>
      </c>
      <c r="N542" s="42" t="s">
        <v>318</v>
      </c>
      <c r="O542" s="42" t="s">
        <v>319</v>
      </c>
      <c r="P542" s="42" t="s">
        <v>319</v>
      </c>
      <c r="Q542" s="42" t="s">
        <v>381</v>
      </c>
      <c r="R542" s="42" t="s">
        <v>381</v>
      </c>
      <c r="S542" s="42" t="s">
        <v>1718</v>
      </c>
      <c r="T542" s="42" t="s">
        <v>782</v>
      </c>
      <c r="U542" s="42" t="s">
        <v>323</v>
      </c>
      <c r="V542" s="52">
        <v>54</v>
      </c>
      <c r="W542" s="42" t="s">
        <v>325</v>
      </c>
      <c r="X542" s="42" t="s">
        <v>2025</v>
      </c>
      <c r="Y542" s="42" t="s">
        <v>2</v>
      </c>
      <c r="Z542" s="42" t="s">
        <v>2</v>
      </c>
      <c r="AA542" s="42" t="s">
        <v>328</v>
      </c>
      <c r="AB542" s="43" t="s">
        <v>329</v>
      </c>
      <c r="AC542" s="42" t="s">
        <v>225</v>
      </c>
      <c r="AD542" s="42" t="s">
        <v>225</v>
      </c>
      <c r="AE542" s="42" t="s">
        <v>561</v>
      </c>
      <c r="AF542" s="42" t="s">
        <v>561</v>
      </c>
      <c r="AG542" s="42">
        <v>20</v>
      </c>
      <c r="AH542" s="42" t="s">
        <v>350</v>
      </c>
      <c r="AI542" s="42" t="s">
        <v>1989</v>
      </c>
      <c r="AJ542" s="42" t="s">
        <v>351</v>
      </c>
      <c r="AK542" s="42" t="s">
        <v>2164</v>
      </c>
      <c r="AL542" s="42">
        <v>1000</v>
      </c>
      <c r="AM542" s="42" t="s">
        <v>332</v>
      </c>
      <c r="AN542" s="42" t="s">
        <v>1896</v>
      </c>
      <c r="AO542" s="52">
        <v>400</v>
      </c>
      <c r="AP542" s="42" t="s">
        <v>333</v>
      </c>
      <c r="AQ542" s="42">
        <v>1200</v>
      </c>
      <c r="AR542" s="42">
        <v>48</v>
      </c>
      <c r="AS542" s="42">
        <v>100</v>
      </c>
      <c r="AT542" s="42">
        <v>12</v>
      </c>
      <c r="AU542" s="42" t="s">
        <v>327</v>
      </c>
      <c r="AV542" s="42" t="s">
        <v>327</v>
      </c>
      <c r="AW542" s="42" t="s">
        <v>327</v>
      </c>
      <c r="AX542" s="42" t="s">
        <v>327</v>
      </c>
      <c r="AY542" s="42" t="s">
        <v>327</v>
      </c>
      <c r="AZ542" s="51">
        <v>85</v>
      </c>
      <c r="BA542" s="42"/>
      <c r="BB542" s="42">
        <v>2</v>
      </c>
      <c r="BC542" s="42" t="s">
        <v>375</v>
      </c>
      <c r="BD542" s="49" t="s">
        <v>2416</v>
      </c>
      <c r="BE542" s="49" t="s">
        <v>2413</v>
      </c>
      <c r="BF542" s="42">
        <v>0</v>
      </c>
      <c r="BG542" s="42"/>
      <c r="BH542" s="42"/>
      <c r="BI542" s="42" t="s">
        <v>357</v>
      </c>
      <c r="BJ542" s="42" t="s">
        <v>1872</v>
      </c>
      <c r="BK542" s="57">
        <v>44778</v>
      </c>
      <c r="BL542" s="42" t="s">
        <v>340</v>
      </c>
      <c r="BM542" s="42" t="s">
        <v>340</v>
      </c>
      <c r="BN542" s="42"/>
      <c r="BO542" s="42"/>
      <c r="BP542" s="42" t="s">
        <v>359</v>
      </c>
      <c r="BQ542" s="42" t="s">
        <v>359</v>
      </c>
      <c r="BR542" s="42" t="s">
        <v>508</v>
      </c>
      <c r="BS542" s="42"/>
      <c r="BT542" s="42" t="s">
        <v>360</v>
      </c>
      <c r="BU542" s="42" t="s">
        <v>317</v>
      </c>
      <c r="BV542" s="42" t="s">
        <v>317</v>
      </c>
      <c r="BW542" s="42"/>
      <c r="BX542" s="42"/>
      <c r="BY542" s="42" t="s">
        <v>353</v>
      </c>
      <c r="BZ542" s="42" t="s">
        <v>353</v>
      </c>
      <c r="CA542" s="42"/>
      <c r="CB542" s="42" t="s">
        <v>353</v>
      </c>
      <c r="CC542" s="42"/>
      <c r="CD542" s="42"/>
      <c r="CE542" s="42"/>
      <c r="CF542" s="42"/>
      <c r="CG542" s="26" t="s">
        <v>2414</v>
      </c>
    </row>
    <row r="543" hidden="1" spans="1:85">
      <c r="A543" s="39">
        <v>880</v>
      </c>
      <c r="B543" s="42" t="s">
        <v>2417</v>
      </c>
      <c r="C543" s="46" t="s">
        <v>2418</v>
      </c>
      <c r="D543" s="42" t="s">
        <v>2419</v>
      </c>
      <c r="E543" s="43">
        <v>28.4128</v>
      </c>
      <c r="F543" s="43">
        <v>-14.4533</v>
      </c>
      <c r="G543" s="42" t="s">
        <v>652</v>
      </c>
      <c r="H543" s="37">
        <v>2.5</v>
      </c>
      <c r="I543" s="42" t="s">
        <v>652</v>
      </c>
      <c r="J543" s="42" t="s">
        <v>1776</v>
      </c>
      <c r="K543" s="42" t="s">
        <v>317</v>
      </c>
      <c r="L543" s="42" t="s">
        <v>317</v>
      </c>
      <c r="M543" s="42" t="s">
        <v>317</v>
      </c>
      <c r="N543" s="42" t="s">
        <v>341</v>
      </c>
      <c r="O543" s="42" t="s">
        <v>566</v>
      </c>
      <c r="P543" s="42" t="s">
        <v>566</v>
      </c>
      <c r="Q543" s="42" t="s">
        <v>390</v>
      </c>
      <c r="R543" s="42" t="s">
        <v>320</v>
      </c>
      <c r="S543" s="42" t="s">
        <v>1718</v>
      </c>
      <c r="T543" s="42" t="s">
        <v>344</v>
      </c>
      <c r="U543" s="42" t="s">
        <v>323</v>
      </c>
      <c r="V543" s="52">
        <v>40</v>
      </c>
      <c r="W543" s="42" t="s">
        <v>325</v>
      </c>
      <c r="X543" s="42" t="s">
        <v>1778</v>
      </c>
      <c r="Y543" s="42" t="s">
        <v>2</v>
      </c>
      <c r="Z543" s="42" t="s">
        <v>2</v>
      </c>
      <c r="AA543" s="42" t="s">
        <v>328</v>
      </c>
      <c r="AB543" s="42" t="s">
        <v>1779</v>
      </c>
      <c r="AC543" s="42" t="s">
        <v>348</v>
      </c>
      <c r="AD543" s="42" t="s">
        <v>1780</v>
      </c>
      <c r="AE543" s="42" t="s">
        <v>382</v>
      </c>
      <c r="AF543" s="42" t="s">
        <v>382</v>
      </c>
      <c r="AG543" s="42">
        <v>20</v>
      </c>
      <c r="AH543" s="42" t="s">
        <v>350</v>
      </c>
      <c r="AI543" s="42">
        <v>0</v>
      </c>
      <c r="AJ543" s="42" t="s">
        <v>351</v>
      </c>
      <c r="AK543" s="42">
        <v>0</v>
      </c>
      <c r="AL543" s="42">
        <v>1000</v>
      </c>
      <c r="AM543" s="42" t="s">
        <v>332</v>
      </c>
      <c r="AN543" s="42" t="s">
        <v>1781</v>
      </c>
      <c r="AO543" s="42">
        <v>400</v>
      </c>
      <c r="AP543" s="42" t="s">
        <v>439</v>
      </c>
      <c r="AQ543" s="42">
        <v>1200</v>
      </c>
      <c r="AR543" s="42">
        <v>2</v>
      </c>
      <c r="AS543" s="42">
        <v>600</v>
      </c>
      <c r="AT543" s="42">
        <v>48</v>
      </c>
      <c r="AU543" s="42" t="s">
        <v>327</v>
      </c>
      <c r="AV543" s="42" t="s">
        <v>327</v>
      </c>
      <c r="AW543" s="42" t="s">
        <v>327</v>
      </c>
      <c r="AX543" s="42">
        <v>0</v>
      </c>
      <c r="AY543" s="42" t="s">
        <v>327</v>
      </c>
      <c r="AZ543" s="51">
        <v>95</v>
      </c>
      <c r="BA543" s="42"/>
      <c r="BB543" s="42">
        <v>2</v>
      </c>
      <c r="BC543" s="42" t="s">
        <v>375</v>
      </c>
      <c r="BD543" s="49" t="s">
        <v>2420</v>
      </c>
      <c r="BE543" s="49" t="s">
        <v>2417</v>
      </c>
      <c r="BF543" s="42" t="s">
        <v>340</v>
      </c>
      <c r="BG543" s="42"/>
      <c r="BH543" s="42" t="s">
        <v>1719</v>
      </c>
      <c r="BI543" s="42" t="s">
        <v>1796</v>
      </c>
      <c r="BJ543" s="42" t="s">
        <v>358</v>
      </c>
      <c r="BK543" s="57">
        <v>44778</v>
      </c>
      <c r="BL543" s="42" t="s">
        <v>317</v>
      </c>
      <c r="BM543" s="42" t="s">
        <v>317</v>
      </c>
      <c r="BN543" s="42" t="s">
        <v>1784</v>
      </c>
      <c r="BO543" s="42">
        <v>0</v>
      </c>
      <c r="BP543" s="42" t="s">
        <v>359</v>
      </c>
      <c r="BQ543" s="42" t="s">
        <v>359</v>
      </c>
      <c r="BR543" s="42" t="s">
        <v>359</v>
      </c>
      <c r="BS543" s="42"/>
      <c r="BT543" s="42" t="s">
        <v>360</v>
      </c>
      <c r="BU543" s="42" t="s">
        <v>317</v>
      </c>
      <c r="BV543" s="42" t="s">
        <v>317</v>
      </c>
      <c r="BW543" s="42"/>
      <c r="BX543" s="42"/>
      <c r="BY543" s="42" t="s">
        <v>353</v>
      </c>
      <c r="BZ543" s="42" t="s">
        <v>353</v>
      </c>
      <c r="CA543" s="42"/>
      <c r="CB543" s="42" t="s">
        <v>353</v>
      </c>
      <c r="CC543" s="42"/>
      <c r="CD543" s="42"/>
      <c r="CE543" s="42"/>
      <c r="CF543" s="42"/>
      <c r="CG543" s="26" t="s">
        <v>2418</v>
      </c>
    </row>
    <row r="544" hidden="1" spans="1:85">
      <c r="A544" s="34">
        <v>881</v>
      </c>
      <c r="B544" s="42" t="s">
        <v>2421</v>
      </c>
      <c r="C544" s="46" t="s">
        <v>2422</v>
      </c>
      <c r="D544" s="42" t="s">
        <v>2423</v>
      </c>
      <c r="E544" s="43">
        <v>28.2741</v>
      </c>
      <c r="F544" s="43">
        <v>-15.3385</v>
      </c>
      <c r="G544" s="42" t="s">
        <v>316</v>
      </c>
      <c r="H544" s="37">
        <v>4.5</v>
      </c>
      <c r="I544" s="42" t="s">
        <v>652</v>
      </c>
      <c r="J544" s="42" t="s">
        <v>2161</v>
      </c>
      <c r="K544" s="42" t="s">
        <v>340</v>
      </c>
      <c r="L544" s="42" t="s">
        <v>317</v>
      </c>
      <c r="M544" s="42" t="s">
        <v>317</v>
      </c>
      <c r="N544" s="42" t="s">
        <v>341</v>
      </c>
      <c r="O544" s="42" t="s">
        <v>319</v>
      </c>
      <c r="P544" s="42" t="s">
        <v>319</v>
      </c>
      <c r="Q544" s="42" t="s">
        <v>320</v>
      </c>
      <c r="R544" s="42" t="s">
        <v>320</v>
      </c>
      <c r="S544" s="42" t="s">
        <v>1718</v>
      </c>
      <c r="T544" s="42" t="s">
        <v>344</v>
      </c>
      <c r="U544" s="42" t="s">
        <v>323</v>
      </c>
      <c r="V544" s="52">
        <v>50</v>
      </c>
      <c r="W544" s="42" t="s">
        <v>325</v>
      </c>
      <c r="X544" s="42" t="s">
        <v>1880</v>
      </c>
      <c r="Y544" s="42" t="s">
        <v>2</v>
      </c>
      <c r="Z544" s="42" t="s">
        <v>2</v>
      </c>
      <c r="AA544" s="42" t="s">
        <v>328</v>
      </c>
      <c r="AB544" s="43" t="s">
        <v>329</v>
      </c>
      <c r="AC544" s="42" t="s">
        <v>225</v>
      </c>
      <c r="AD544" s="42" t="s">
        <v>225</v>
      </c>
      <c r="AE544" s="42" t="s">
        <v>561</v>
      </c>
      <c r="AF544" s="42" t="s">
        <v>561</v>
      </c>
      <c r="AG544" s="42">
        <v>30</v>
      </c>
      <c r="AH544" s="42" t="s">
        <v>350</v>
      </c>
      <c r="AI544" s="42" t="s">
        <v>1964</v>
      </c>
      <c r="AJ544" s="42" t="s">
        <v>351</v>
      </c>
      <c r="AK544" s="42" t="s">
        <v>2164</v>
      </c>
      <c r="AL544" s="42">
        <v>1000</v>
      </c>
      <c r="AM544" s="42" t="s">
        <v>332</v>
      </c>
      <c r="AN544" s="42" t="s">
        <v>1896</v>
      </c>
      <c r="AO544" s="42">
        <v>400</v>
      </c>
      <c r="AP544" s="42" t="s">
        <v>333</v>
      </c>
      <c r="AQ544" s="42">
        <v>300</v>
      </c>
      <c r="AR544" s="42">
        <v>48</v>
      </c>
      <c r="AS544" s="42">
        <v>100</v>
      </c>
      <c r="AT544" s="42">
        <f>AQ544/AS544</f>
        <v>3</v>
      </c>
      <c r="AU544" s="42" t="s">
        <v>327</v>
      </c>
      <c r="AV544" s="42" t="s">
        <v>327</v>
      </c>
      <c r="AW544" s="42" t="s">
        <v>327</v>
      </c>
      <c r="AX544" s="42" t="s">
        <v>327</v>
      </c>
      <c r="AY544" s="42" t="s">
        <v>327</v>
      </c>
      <c r="AZ544" s="51">
        <v>188</v>
      </c>
      <c r="BA544" s="42"/>
      <c r="BB544" s="42">
        <v>3</v>
      </c>
      <c r="BC544" s="42" t="s">
        <v>354</v>
      </c>
      <c r="BD544" s="49" t="s">
        <v>2424</v>
      </c>
      <c r="BE544" s="49" t="s">
        <v>2421</v>
      </c>
      <c r="BF544" s="42">
        <v>0</v>
      </c>
      <c r="BG544" s="42"/>
      <c r="BH544" s="42"/>
      <c r="BI544" s="42" t="s">
        <v>357</v>
      </c>
      <c r="BJ544" s="42" t="s">
        <v>358</v>
      </c>
      <c r="BK544" s="57">
        <v>44778</v>
      </c>
      <c r="BL544" s="42" t="s">
        <v>317</v>
      </c>
      <c r="BM544" s="42" t="s">
        <v>317</v>
      </c>
      <c r="BN544" s="42"/>
      <c r="BO544" s="42"/>
      <c r="BP544" s="42" t="s">
        <v>359</v>
      </c>
      <c r="BQ544" s="42" t="s">
        <v>359</v>
      </c>
      <c r="BR544" s="42" t="s">
        <v>359</v>
      </c>
      <c r="BS544" s="42"/>
      <c r="BT544" s="42" t="s">
        <v>360</v>
      </c>
      <c r="BU544" s="42" t="s">
        <v>317</v>
      </c>
      <c r="BV544" s="42" t="s">
        <v>317</v>
      </c>
      <c r="BW544" s="42"/>
      <c r="BX544" s="42"/>
      <c r="BY544" s="42" t="s">
        <v>353</v>
      </c>
      <c r="BZ544" s="42" t="s">
        <v>353</v>
      </c>
      <c r="CA544" s="42"/>
      <c r="CB544" s="42" t="s">
        <v>353</v>
      </c>
      <c r="CC544" s="42"/>
      <c r="CD544" s="42"/>
      <c r="CE544" s="42"/>
      <c r="CF544" s="42"/>
      <c r="CG544" s="26" t="s">
        <v>2422</v>
      </c>
    </row>
    <row r="545" hidden="1" spans="1:85">
      <c r="A545" s="34">
        <v>885</v>
      </c>
      <c r="B545" s="42" t="s">
        <v>2425</v>
      </c>
      <c r="C545" s="46" t="s">
        <v>2426</v>
      </c>
      <c r="D545" s="42" t="s">
        <v>2427</v>
      </c>
      <c r="E545" s="43">
        <v>30.3814</v>
      </c>
      <c r="F545" s="43">
        <v>-13.1075</v>
      </c>
      <c r="G545" s="42" t="s">
        <v>652</v>
      </c>
      <c r="H545" s="37">
        <v>2.5</v>
      </c>
      <c r="I545" s="42" t="s">
        <v>652</v>
      </c>
      <c r="J545" s="42" t="s">
        <v>2088</v>
      </c>
      <c r="K545" s="42" t="s">
        <v>317</v>
      </c>
      <c r="L545" s="42" t="s">
        <v>317</v>
      </c>
      <c r="M545" s="42" t="s">
        <v>317</v>
      </c>
      <c r="N545" s="42" t="s">
        <v>318</v>
      </c>
      <c r="O545" s="42" t="s">
        <v>319</v>
      </c>
      <c r="P545" s="42" t="s">
        <v>319</v>
      </c>
      <c r="Q545" s="42" t="s">
        <v>320</v>
      </c>
      <c r="R545" s="42" t="s">
        <v>320</v>
      </c>
      <c r="S545" s="42" t="s">
        <v>1718</v>
      </c>
      <c r="T545" s="42" t="s">
        <v>782</v>
      </c>
      <c r="U545" s="42" t="s">
        <v>323</v>
      </c>
      <c r="V545" s="52">
        <v>60</v>
      </c>
      <c r="W545" s="42" t="s">
        <v>325</v>
      </c>
      <c r="X545" s="42" t="s">
        <v>1948</v>
      </c>
      <c r="Y545" s="42" t="s">
        <v>2</v>
      </c>
      <c r="Z545" s="42" t="s">
        <v>2</v>
      </c>
      <c r="AA545" s="42" t="s">
        <v>328</v>
      </c>
      <c r="AB545" s="42" t="s">
        <v>1779</v>
      </c>
      <c r="AC545" s="42" t="s">
        <v>348</v>
      </c>
      <c r="AD545" s="42" t="s">
        <v>1780</v>
      </c>
      <c r="AE545" s="42" t="s">
        <v>382</v>
      </c>
      <c r="AF545" s="42" t="s">
        <v>382</v>
      </c>
      <c r="AG545" s="42">
        <v>20</v>
      </c>
      <c r="AH545" s="42" t="s">
        <v>350</v>
      </c>
      <c r="AI545" s="42">
        <v>0</v>
      </c>
      <c r="AJ545" s="42" t="s">
        <v>351</v>
      </c>
      <c r="AK545" s="42">
        <v>0</v>
      </c>
      <c r="AL545" s="42">
        <v>1000</v>
      </c>
      <c r="AM545" s="42" t="s">
        <v>332</v>
      </c>
      <c r="AN545" s="42" t="s">
        <v>1781</v>
      </c>
      <c r="AO545" s="42">
        <v>150</v>
      </c>
      <c r="AP545" s="42" t="s">
        <v>333</v>
      </c>
      <c r="AQ545" s="42">
        <v>600</v>
      </c>
      <c r="AR545" s="42">
        <v>48</v>
      </c>
      <c r="AS545" s="42">
        <v>100</v>
      </c>
      <c r="AT545" s="42">
        <f>AQ545/AS545</f>
        <v>6</v>
      </c>
      <c r="AU545" s="42" t="s">
        <v>327</v>
      </c>
      <c r="AV545" s="42" t="s">
        <v>327</v>
      </c>
      <c r="AW545" s="42" t="s">
        <v>327</v>
      </c>
      <c r="AX545" s="42">
        <v>0</v>
      </c>
      <c r="AY545" s="42" t="s">
        <v>327</v>
      </c>
      <c r="AZ545" s="51">
        <v>78</v>
      </c>
      <c r="BA545" s="42"/>
      <c r="BB545" s="42">
        <v>2</v>
      </c>
      <c r="BC545" s="42" t="s">
        <v>375</v>
      </c>
      <c r="BD545" s="49" t="s">
        <v>2428</v>
      </c>
      <c r="BE545" s="49" t="s">
        <v>2425</v>
      </c>
      <c r="BF545" s="42" t="s">
        <v>340</v>
      </c>
      <c r="BG545" s="42"/>
      <c r="BH545" s="42" t="s">
        <v>1719</v>
      </c>
      <c r="BI545" s="42" t="s">
        <v>357</v>
      </c>
      <c r="BJ545" s="42" t="s">
        <v>1872</v>
      </c>
      <c r="BK545" s="57">
        <v>44778</v>
      </c>
      <c r="BL545" s="42" t="s">
        <v>317</v>
      </c>
      <c r="BM545" s="42" t="s">
        <v>317</v>
      </c>
      <c r="BN545" s="42" t="s">
        <v>1820</v>
      </c>
      <c r="BO545" s="42" t="s">
        <v>1821</v>
      </c>
      <c r="BP545" s="42" t="s">
        <v>359</v>
      </c>
      <c r="BQ545" s="42" t="s">
        <v>359</v>
      </c>
      <c r="BR545" s="42" t="s">
        <v>359</v>
      </c>
      <c r="BS545" s="42"/>
      <c r="BT545" s="42" t="s">
        <v>360</v>
      </c>
      <c r="BU545" s="42" t="s">
        <v>340</v>
      </c>
      <c r="BV545" s="42" t="s">
        <v>317</v>
      </c>
      <c r="BW545" s="42"/>
      <c r="BX545" s="42"/>
      <c r="BY545" s="42" t="s">
        <v>353</v>
      </c>
      <c r="BZ545" s="42" t="s">
        <v>353</v>
      </c>
      <c r="CA545" s="42"/>
      <c r="CB545" s="42" t="s">
        <v>353</v>
      </c>
      <c r="CC545" s="42"/>
      <c r="CD545" s="42"/>
      <c r="CE545" s="42"/>
      <c r="CF545" s="42"/>
      <c r="CG545" s="26" t="s">
        <v>2426</v>
      </c>
    </row>
    <row r="546" hidden="1" spans="1:85">
      <c r="A546" s="34">
        <v>911</v>
      </c>
      <c r="B546" s="42" t="s">
        <v>2429</v>
      </c>
      <c r="C546" s="46" t="s">
        <v>2430</v>
      </c>
      <c r="D546" s="42" t="s">
        <v>2431</v>
      </c>
      <c r="E546" s="43">
        <v>30.2348</v>
      </c>
      <c r="F546" s="43">
        <v>-13.2171</v>
      </c>
      <c r="G546" s="42" t="s">
        <v>652</v>
      </c>
      <c r="H546" s="37">
        <v>2</v>
      </c>
      <c r="I546" s="42" t="s">
        <v>652</v>
      </c>
      <c r="J546" s="42" t="s">
        <v>2088</v>
      </c>
      <c r="K546" s="42" t="s">
        <v>317</v>
      </c>
      <c r="L546" s="42" t="s">
        <v>317</v>
      </c>
      <c r="M546" s="42" t="s">
        <v>317</v>
      </c>
      <c r="N546" s="42" t="s">
        <v>318</v>
      </c>
      <c r="O546" s="42" t="s">
        <v>319</v>
      </c>
      <c r="P546" s="42" t="s">
        <v>319</v>
      </c>
      <c r="Q546" s="42" t="s">
        <v>320</v>
      </c>
      <c r="R546" s="42" t="s">
        <v>320</v>
      </c>
      <c r="S546" s="42" t="s">
        <v>1718</v>
      </c>
      <c r="T546" s="42" t="s">
        <v>344</v>
      </c>
      <c r="U546" s="42" t="s">
        <v>323</v>
      </c>
      <c r="V546" s="52">
        <v>65</v>
      </c>
      <c r="W546" s="42" t="s">
        <v>325</v>
      </c>
      <c r="X546" s="42" t="s">
        <v>1948</v>
      </c>
      <c r="Y546" s="42" t="s">
        <v>2</v>
      </c>
      <c r="Z546" s="42" t="s">
        <v>2</v>
      </c>
      <c r="AA546" s="42" t="s">
        <v>328</v>
      </c>
      <c r="AB546" s="42" t="s">
        <v>1779</v>
      </c>
      <c r="AC546" s="42" t="s">
        <v>348</v>
      </c>
      <c r="AD546" s="42" t="s">
        <v>1780</v>
      </c>
      <c r="AE546" s="42" t="s">
        <v>2382</v>
      </c>
      <c r="AF546" s="42" t="s">
        <v>2382</v>
      </c>
      <c r="AG546" s="42">
        <v>17</v>
      </c>
      <c r="AH546" s="42" t="s">
        <v>350</v>
      </c>
      <c r="AI546" s="42">
        <v>0</v>
      </c>
      <c r="AJ546" s="42" t="s">
        <v>351</v>
      </c>
      <c r="AK546" s="42">
        <v>0</v>
      </c>
      <c r="AL546" s="42">
        <v>1000</v>
      </c>
      <c r="AM546" s="42" t="s">
        <v>408</v>
      </c>
      <c r="AN546" s="42" t="s">
        <v>2140</v>
      </c>
      <c r="AO546" s="42">
        <v>200</v>
      </c>
      <c r="AP546" s="42" t="s">
        <v>2026</v>
      </c>
      <c r="AQ546" s="42">
        <v>1410</v>
      </c>
      <c r="AR546" s="42">
        <v>4</v>
      </c>
      <c r="AS546" s="42">
        <v>1410</v>
      </c>
      <c r="AT546" s="42">
        <v>12</v>
      </c>
      <c r="AU546" s="42" t="s">
        <v>327</v>
      </c>
      <c r="AV546" s="42" t="s">
        <v>327</v>
      </c>
      <c r="AW546" s="42" t="s">
        <v>327</v>
      </c>
      <c r="AX546" s="42">
        <v>0</v>
      </c>
      <c r="AY546" s="42" t="s">
        <v>327</v>
      </c>
      <c r="AZ546" s="51">
        <v>50</v>
      </c>
      <c r="BA546" s="42"/>
      <c r="BB546" s="42">
        <v>2</v>
      </c>
      <c r="BC546" s="42" t="s">
        <v>375</v>
      </c>
      <c r="BD546" s="49" t="s">
        <v>2432</v>
      </c>
      <c r="BE546" s="49" t="s">
        <v>2429</v>
      </c>
      <c r="BF546" s="42" t="s">
        <v>340</v>
      </c>
      <c r="BG546" s="42"/>
      <c r="BH546" s="42" t="s">
        <v>1719</v>
      </c>
      <c r="BI546" s="42" t="s">
        <v>357</v>
      </c>
      <c r="BJ546" s="42" t="s">
        <v>358</v>
      </c>
      <c r="BK546" s="57">
        <v>44778</v>
      </c>
      <c r="BL546" s="42" t="s">
        <v>317</v>
      </c>
      <c r="BM546" s="42" t="s">
        <v>317</v>
      </c>
      <c r="BN546" s="42" t="s">
        <v>1784</v>
      </c>
      <c r="BO546" s="42">
        <v>0</v>
      </c>
      <c r="BP546" s="42" t="s">
        <v>359</v>
      </c>
      <c r="BQ546" s="42" t="s">
        <v>359</v>
      </c>
      <c r="BR546" s="42" t="s">
        <v>359</v>
      </c>
      <c r="BS546" s="42"/>
      <c r="BT546" s="42" t="s">
        <v>360</v>
      </c>
      <c r="BU546" s="42" t="s">
        <v>317</v>
      </c>
      <c r="BV546" s="42" t="s">
        <v>317</v>
      </c>
      <c r="BW546" s="42"/>
      <c r="BX546" s="42"/>
      <c r="BY546" s="42" t="s">
        <v>353</v>
      </c>
      <c r="BZ546" s="42" t="s">
        <v>353</v>
      </c>
      <c r="CA546" s="42"/>
      <c r="CB546" s="42" t="s">
        <v>353</v>
      </c>
      <c r="CC546" s="42"/>
      <c r="CD546" s="42"/>
      <c r="CE546" s="42"/>
      <c r="CF546" s="42"/>
      <c r="CG546" s="26" t="s">
        <v>2430</v>
      </c>
    </row>
    <row r="547" hidden="1" spans="1:85">
      <c r="A547" s="39">
        <v>912</v>
      </c>
      <c r="B547" s="42" t="s">
        <v>2433</v>
      </c>
      <c r="C547" s="46" t="s">
        <v>2434</v>
      </c>
      <c r="D547" s="42" t="s">
        <v>2435</v>
      </c>
      <c r="E547" s="43">
        <v>29.4795</v>
      </c>
      <c r="F547" s="43">
        <v>-13.5951</v>
      </c>
      <c r="G547" s="42" t="s">
        <v>652</v>
      </c>
      <c r="H547" s="37">
        <v>2.5</v>
      </c>
      <c r="I547" s="42" t="s">
        <v>652</v>
      </c>
      <c r="J547" s="42" t="s">
        <v>2212</v>
      </c>
      <c r="K547" s="42" t="s">
        <v>317</v>
      </c>
      <c r="L547" s="42" t="s">
        <v>317</v>
      </c>
      <c r="M547" s="42" t="s">
        <v>340</v>
      </c>
      <c r="N547" s="42" t="s">
        <v>318</v>
      </c>
      <c r="O547" s="42" t="s">
        <v>319</v>
      </c>
      <c r="P547" s="42" t="s">
        <v>319</v>
      </c>
      <c r="Q547" s="42" t="s">
        <v>381</v>
      </c>
      <c r="R547" s="42" t="s">
        <v>320</v>
      </c>
      <c r="S547" s="42" t="s">
        <v>1718</v>
      </c>
      <c r="T547" s="42" t="s">
        <v>782</v>
      </c>
      <c r="U547" s="42" t="s">
        <v>323</v>
      </c>
      <c r="V547" s="52">
        <v>60</v>
      </c>
      <c r="W547" s="42" t="s">
        <v>325</v>
      </c>
      <c r="X547" s="42" t="s">
        <v>1948</v>
      </c>
      <c r="Y547" s="42" t="s">
        <v>2</v>
      </c>
      <c r="Z547" s="42" t="s">
        <v>2</v>
      </c>
      <c r="AA547" s="42" t="s">
        <v>328</v>
      </c>
      <c r="AB547" s="42" t="s">
        <v>1779</v>
      </c>
      <c r="AC547" s="42" t="s">
        <v>348</v>
      </c>
      <c r="AD547" s="42" t="s">
        <v>1780</v>
      </c>
      <c r="AE547" s="42" t="s">
        <v>382</v>
      </c>
      <c r="AF547" s="42" t="s">
        <v>382</v>
      </c>
      <c r="AG547" s="42">
        <v>20</v>
      </c>
      <c r="AH547" s="42" t="s">
        <v>350</v>
      </c>
      <c r="AI547" s="42">
        <v>0</v>
      </c>
      <c r="AJ547" s="42" t="s">
        <v>351</v>
      </c>
      <c r="AK547" s="42">
        <v>0</v>
      </c>
      <c r="AL547" s="42">
        <v>600</v>
      </c>
      <c r="AM547" s="42" t="s">
        <v>332</v>
      </c>
      <c r="AN547" s="42" t="s">
        <v>1781</v>
      </c>
      <c r="AO547" s="42">
        <v>80</v>
      </c>
      <c r="AP547" s="42" t="s">
        <v>333</v>
      </c>
      <c r="AQ547" s="42">
        <v>600</v>
      </c>
      <c r="AR547" s="42">
        <v>48</v>
      </c>
      <c r="AS547" s="42">
        <v>100</v>
      </c>
      <c r="AT547" s="42">
        <f>AQ547/AS547</f>
        <v>6</v>
      </c>
      <c r="AU547" s="42" t="s">
        <v>327</v>
      </c>
      <c r="AV547" s="42" t="s">
        <v>327</v>
      </c>
      <c r="AW547" s="42" t="s">
        <v>327</v>
      </c>
      <c r="AX547" s="42">
        <v>0</v>
      </c>
      <c r="AY547" s="42" t="s">
        <v>327</v>
      </c>
      <c r="AZ547" s="51">
        <v>78</v>
      </c>
      <c r="BA547" s="42"/>
      <c r="BB547" s="42">
        <v>1</v>
      </c>
      <c r="BC547" s="42" t="s">
        <v>525</v>
      </c>
      <c r="BD547" s="49">
        <v>0</v>
      </c>
      <c r="BE547" s="49" t="s">
        <v>2433</v>
      </c>
      <c r="BF547" s="42" t="s">
        <v>340</v>
      </c>
      <c r="BG547" s="42"/>
      <c r="BH547" s="42" t="s">
        <v>1719</v>
      </c>
      <c r="BI547" s="42" t="s">
        <v>357</v>
      </c>
      <c r="BJ547" s="42" t="s">
        <v>358</v>
      </c>
      <c r="BK547" s="57">
        <v>44778</v>
      </c>
      <c r="BL547" s="42" t="s">
        <v>317</v>
      </c>
      <c r="BM547" s="42" t="s">
        <v>317</v>
      </c>
      <c r="BN547" s="42" t="s">
        <v>1784</v>
      </c>
      <c r="BO547" s="42">
        <v>0</v>
      </c>
      <c r="BP547" s="42" t="s">
        <v>359</v>
      </c>
      <c r="BQ547" s="42" t="s">
        <v>359</v>
      </c>
      <c r="BR547" s="42" t="s">
        <v>359</v>
      </c>
      <c r="BS547" s="42"/>
      <c r="BT547" s="42" t="s">
        <v>360</v>
      </c>
      <c r="BU547" s="42" t="s">
        <v>317</v>
      </c>
      <c r="BV547" s="42" t="s">
        <v>340</v>
      </c>
      <c r="BW547" s="42"/>
      <c r="BX547" s="42"/>
      <c r="BY547" s="42" t="s">
        <v>356</v>
      </c>
      <c r="BZ547" s="42">
        <v>20</v>
      </c>
      <c r="CA547" s="42"/>
      <c r="CB547" s="42" t="s">
        <v>472</v>
      </c>
      <c r="CC547" s="42"/>
      <c r="CD547" s="42"/>
      <c r="CE547" s="42"/>
      <c r="CF547" s="42"/>
      <c r="CG547" s="26" t="s">
        <v>2434</v>
      </c>
    </row>
    <row r="548" hidden="1" spans="1:85">
      <c r="A548" s="39">
        <v>914</v>
      </c>
      <c r="B548" s="42" t="s">
        <v>2436</v>
      </c>
      <c r="C548" s="46" t="s">
        <v>2437</v>
      </c>
      <c r="D548" s="42" t="s">
        <v>2438</v>
      </c>
      <c r="E548" s="43">
        <v>30.3165</v>
      </c>
      <c r="F548" s="43">
        <v>-13.2044</v>
      </c>
      <c r="G548" s="42" t="s">
        <v>652</v>
      </c>
      <c r="H548" s="37">
        <v>2.5</v>
      </c>
      <c r="I548" s="42" t="s">
        <v>652</v>
      </c>
      <c r="J548" s="42" t="s">
        <v>2088</v>
      </c>
      <c r="K548" s="42" t="s">
        <v>317</v>
      </c>
      <c r="L548" s="42" t="s">
        <v>317</v>
      </c>
      <c r="M548" s="42" t="s">
        <v>317</v>
      </c>
      <c r="N548" s="42" t="s">
        <v>318</v>
      </c>
      <c r="O548" s="42" t="s">
        <v>319</v>
      </c>
      <c r="P548" s="42" t="s">
        <v>319</v>
      </c>
      <c r="Q548" s="42" t="s">
        <v>320</v>
      </c>
      <c r="R548" s="42" t="s">
        <v>320</v>
      </c>
      <c r="S548" s="42" t="s">
        <v>1718</v>
      </c>
      <c r="T548" s="42" t="s">
        <v>782</v>
      </c>
      <c r="U548" s="42" t="s">
        <v>323</v>
      </c>
      <c r="V548" s="52">
        <v>70</v>
      </c>
      <c r="W548" s="42" t="s">
        <v>325</v>
      </c>
      <c r="X548" s="42" t="s">
        <v>1948</v>
      </c>
      <c r="Y548" s="42" t="s">
        <v>2</v>
      </c>
      <c r="Z548" s="42" t="s">
        <v>2</v>
      </c>
      <c r="AA548" s="42" t="s">
        <v>328</v>
      </c>
      <c r="AB548" s="42" t="s">
        <v>1779</v>
      </c>
      <c r="AC548" s="42" t="s">
        <v>348</v>
      </c>
      <c r="AD548" s="42" t="s">
        <v>1780</v>
      </c>
      <c r="AE548" s="42" t="s">
        <v>382</v>
      </c>
      <c r="AF548" s="42" t="s">
        <v>382</v>
      </c>
      <c r="AG548" s="42">
        <v>20</v>
      </c>
      <c r="AH548" s="42" t="s">
        <v>350</v>
      </c>
      <c r="AI548" s="42">
        <v>0</v>
      </c>
      <c r="AJ548" s="42" t="s">
        <v>351</v>
      </c>
      <c r="AK548" s="42">
        <v>0</v>
      </c>
      <c r="AL548" s="42">
        <v>600</v>
      </c>
      <c r="AM548" s="42" t="s">
        <v>332</v>
      </c>
      <c r="AN548" s="42" t="s">
        <v>1781</v>
      </c>
      <c r="AO548" s="42">
        <v>80</v>
      </c>
      <c r="AP548" s="42" t="s">
        <v>333</v>
      </c>
      <c r="AQ548" s="42">
        <v>200</v>
      </c>
      <c r="AR548" s="42">
        <v>48</v>
      </c>
      <c r="AS548" s="42">
        <v>100</v>
      </c>
      <c r="AT548" s="42">
        <f>AQ548/AS548</f>
        <v>2</v>
      </c>
      <c r="AU548" s="42" t="s">
        <v>327</v>
      </c>
      <c r="AV548" s="42" t="s">
        <v>327</v>
      </c>
      <c r="AW548" s="42" t="s">
        <v>327</v>
      </c>
      <c r="AX548" s="42">
        <v>0</v>
      </c>
      <c r="AY548" s="42" t="s">
        <v>327</v>
      </c>
      <c r="AZ548" s="51">
        <v>50</v>
      </c>
      <c r="BA548" s="42"/>
      <c r="BB548" s="42">
        <v>1</v>
      </c>
      <c r="BC548" s="42" t="s">
        <v>525</v>
      </c>
      <c r="BD548" s="49">
        <v>0</v>
      </c>
      <c r="BE548" s="49" t="s">
        <v>2436</v>
      </c>
      <c r="BF548" s="42" t="s">
        <v>340</v>
      </c>
      <c r="BG548" s="42"/>
      <c r="BH548" s="42" t="s">
        <v>1719</v>
      </c>
      <c r="BI548" s="42" t="s">
        <v>357</v>
      </c>
      <c r="BJ548" s="42" t="s">
        <v>358</v>
      </c>
      <c r="BK548" s="57">
        <v>44778</v>
      </c>
      <c r="BL548" s="42" t="s">
        <v>317</v>
      </c>
      <c r="BM548" s="42" t="s">
        <v>317</v>
      </c>
      <c r="BN548" s="42" t="s">
        <v>1784</v>
      </c>
      <c r="BO548" s="42">
        <v>0</v>
      </c>
      <c r="BP548" s="42" t="s">
        <v>359</v>
      </c>
      <c r="BQ548" s="42" t="s">
        <v>359</v>
      </c>
      <c r="BR548" s="42" t="s">
        <v>359</v>
      </c>
      <c r="BS548" s="42"/>
      <c r="BT548" s="42" t="s">
        <v>360</v>
      </c>
      <c r="BU548" s="42" t="s">
        <v>317</v>
      </c>
      <c r="BV548" s="42" t="s">
        <v>317</v>
      </c>
      <c r="BW548" s="42"/>
      <c r="BX548" s="42"/>
      <c r="BY548" s="42" t="s">
        <v>353</v>
      </c>
      <c r="BZ548" s="42" t="s">
        <v>353</v>
      </c>
      <c r="CA548" s="42"/>
      <c r="CB548" s="42" t="s">
        <v>353</v>
      </c>
      <c r="CC548" s="42"/>
      <c r="CD548" s="42"/>
      <c r="CE548" s="42"/>
      <c r="CF548" s="42"/>
      <c r="CG548" s="26" t="s">
        <v>2437</v>
      </c>
    </row>
    <row r="549" hidden="1" spans="1:85">
      <c r="A549" s="39">
        <v>942</v>
      </c>
      <c r="B549" s="42" t="s">
        <v>2439</v>
      </c>
      <c r="C549" s="46" t="s">
        <v>2440</v>
      </c>
      <c r="D549" s="42" t="s">
        <v>2441</v>
      </c>
      <c r="E549" s="43">
        <v>29.5589</v>
      </c>
      <c r="F549" s="43">
        <v>-13.7035</v>
      </c>
      <c r="G549" s="42" t="s">
        <v>652</v>
      </c>
      <c r="H549" s="37">
        <v>1.8</v>
      </c>
      <c r="I549" s="42" t="s">
        <v>652</v>
      </c>
      <c r="J549" s="42" t="s">
        <v>2212</v>
      </c>
      <c r="K549" s="42" t="s">
        <v>317</v>
      </c>
      <c r="L549" s="42" t="s">
        <v>317</v>
      </c>
      <c r="M549" s="42" t="s">
        <v>317</v>
      </c>
      <c r="N549" s="42" t="s">
        <v>318</v>
      </c>
      <c r="O549" s="42" t="s">
        <v>319</v>
      </c>
      <c r="P549" s="42" t="s">
        <v>319</v>
      </c>
      <c r="Q549" s="42" t="s">
        <v>381</v>
      </c>
      <c r="R549" s="42" t="s">
        <v>381</v>
      </c>
      <c r="S549" s="42" t="s">
        <v>1718</v>
      </c>
      <c r="T549" s="42" t="s">
        <v>344</v>
      </c>
      <c r="U549" s="42" t="s">
        <v>323</v>
      </c>
      <c r="V549" s="52">
        <v>60</v>
      </c>
      <c r="W549" s="42" t="s">
        <v>325</v>
      </c>
      <c r="X549" s="42" t="s">
        <v>1948</v>
      </c>
      <c r="Y549" s="42" t="s">
        <v>2</v>
      </c>
      <c r="Z549" s="42" t="s">
        <v>2</v>
      </c>
      <c r="AA549" s="42" t="s">
        <v>328</v>
      </c>
      <c r="AB549" s="42" t="s">
        <v>1779</v>
      </c>
      <c r="AC549" s="42" t="s">
        <v>348</v>
      </c>
      <c r="AD549" s="42" t="s">
        <v>1780</v>
      </c>
      <c r="AE549" s="42" t="s">
        <v>561</v>
      </c>
      <c r="AF549" s="42" t="s">
        <v>561</v>
      </c>
      <c r="AG549" s="42">
        <v>15</v>
      </c>
      <c r="AH549" s="42" t="s">
        <v>350</v>
      </c>
      <c r="AI549" s="42">
        <v>0</v>
      </c>
      <c r="AJ549" s="42" t="s">
        <v>351</v>
      </c>
      <c r="AK549" s="42">
        <v>0</v>
      </c>
      <c r="AL549" s="42">
        <v>1000</v>
      </c>
      <c r="AM549" s="42" t="s">
        <v>332</v>
      </c>
      <c r="AN549" s="42" t="s">
        <v>1781</v>
      </c>
      <c r="AO549" s="42">
        <v>150</v>
      </c>
      <c r="AP549" s="42" t="s">
        <v>439</v>
      </c>
      <c r="AQ549" s="42">
        <v>600</v>
      </c>
      <c r="AR549" s="42">
        <v>2</v>
      </c>
      <c r="AS549" s="42">
        <v>600</v>
      </c>
      <c r="AT549" s="42">
        <v>24</v>
      </c>
      <c r="AU549" s="42" t="s">
        <v>327</v>
      </c>
      <c r="AV549" s="42" t="s">
        <v>327</v>
      </c>
      <c r="AW549" s="42" t="s">
        <v>327</v>
      </c>
      <c r="AX549" s="42">
        <v>0</v>
      </c>
      <c r="AY549" s="42" t="s">
        <v>327</v>
      </c>
      <c r="AZ549" s="51">
        <v>53</v>
      </c>
      <c r="BA549" s="42"/>
      <c r="BB549" s="42">
        <v>1</v>
      </c>
      <c r="BC549" s="42" t="s">
        <v>525</v>
      </c>
      <c r="BD549" s="49">
        <v>0</v>
      </c>
      <c r="BE549" s="49" t="s">
        <v>2439</v>
      </c>
      <c r="BF549" s="42" t="s">
        <v>340</v>
      </c>
      <c r="BG549" s="42"/>
      <c r="BH549" s="42" t="s">
        <v>1719</v>
      </c>
      <c r="BI549" s="42" t="s">
        <v>357</v>
      </c>
      <c r="BJ549" s="42" t="s">
        <v>358</v>
      </c>
      <c r="BK549" s="57">
        <v>44778</v>
      </c>
      <c r="BL549" s="42" t="s">
        <v>317</v>
      </c>
      <c r="BM549" s="42" t="s">
        <v>317</v>
      </c>
      <c r="BN549" s="42" t="s">
        <v>1784</v>
      </c>
      <c r="BO549" s="42">
        <v>0</v>
      </c>
      <c r="BP549" s="42" t="s">
        <v>359</v>
      </c>
      <c r="BQ549" s="42" t="s">
        <v>359</v>
      </c>
      <c r="BR549" s="42" t="s">
        <v>359</v>
      </c>
      <c r="BS549" s="42"/>
      <c r="BT549" s="42" t="s">
        <v>360</v>
      </c>
      <c r="BU549" s="42" t="s">
        <v>317</v>
      </c>
      <c r="BV549" s="42" t="s">
        <v>317</v>
      </c>
      <c r="BW549" s="42"/>
      <c r="BX549" s="42"/>
      <c r="BY549" s="42" t="s">
        <v>353</v>
      </c>
      <c r="BZ549" s="42" t="s">
        <v>353</v>
      </c>
      <c r="CA549" s="42"/>
      <c r="CB549" s="42" t="s">
        <v>353</v>
      </c>
      <c r="CC549" s="42"/>
      <c r="CD549" s="42"/>
      <c r="CE549" s="42"/>
      <c r="CF549" s="42"/>
      <c r="CG549" s="26" t="s">
        <v>2440</v>
      </c>
    </row>
    <row r="550" hidden="1" spans="1:85">
      <c r="A550" s="39">
        <v>974</v>
      </c>
      <c r="B550" s="42" t="s">
        <v>2442</v>
      </c>
      <c r="C550" s="46" t="s">
        <v>2443</v>
      </c>
      <c r="D550" s="42" t="s">
        <v>2444</v>
      </c>
      <c r="E550" s="43">
        <v>29.2277</v>
      </c>
      <c r="F550" s="43">
        <v>-13.6897</v>
      </c>
      <c r="G550" s="42" t="s">
        <v>652</v>
      </c>
      <c r="H550" s="37">
        <v>1.5</v>
      </c>
      <c r="I550" s="42" t="s">
        <v>652</v>
      </c>
      <c r="J550" s="42" t="s">
        <v>2212</v>
      </c>
      <c r="K550" s="42" t="s">
        <v>317</v>
      </c>
      <c r="L550" s="42" t="s">
        <v>317</v>
      </c>
      <c r="M550" s="42" t="s">
        <v>317</v>
      </c>
      <c r="N550" s="42" t="s">
        <v>318</v>
      </c>
      <c r="O550" s="42" t="s">
        <v>319</v>
      </c>
      <c r="P550" s="42" t="s">
        <v>319</v>
      </c>
      <c r="Q550" s="42" t="s">
        <v>320</v>
      </c>
      <c r="R550" s="42" t="s">
        <v>320</v>
      </c>
      <c r="S550" s="42" t="s">
        <v>1718</v>
      </c>
      <c r="T550" s="42" t="s">
        <v>344</v>
      </c>
      <c r="U550" s="42" t="s">
        <v>323</v>
      </c>
      <c r="V550" s="52">
        <v>50</v>
      </c>
      <c r="W550" s="42" t="s">
        <v>325</v>
      </c>
      <c r="X550" s="42" t="s">
        <v>1948</v>
      </c>
      <c r="Y550" s="42" t="s">
        <v>2</v>
      </c>
      <c r="Z550" s="42" t="s">
        <v>2</v>
      </c>
      <c r="AA550" s="42" t="s">
        <v>328</v>
      </c>
      <c r="AB550" s="42" t="s">
        <v>1779</v>
      </c>
      <c r="AC550" s="42" t="s">
        <v>348</v>
      </c>
      <c r="AD550" s="42" t="s">
        <v>1780</v>
      </c>
      <c r="AE550" s="42" t="s">
        <v>561</v>
      </c>
      <c r="AF550" s="42" t="s">
        <v>561</v>
      </c>
      <c r="AG550" s="42">
        <v>11</v>
      </c>
      <c r="AH550" s="42" t="s">
        <v>368</v>
      </c>
      <c r="AI550" s="42" t="s">
        <v>2125</v>
      </c>
      <c r="AJ550" s="42" t="s">
        <v>351</v>
      </c>
      <c r="AK550" s="42">
        <v>0</v>
      </c>
      <c r="AL550" s="42">
        <v>1000</v>
      </c>
      <c r="AM550" s="42" t="s">
        <v>332</v>
      </c>
      <c r="AN550" s="42" t="s">
        <v>1781</v>
      </c>
      <c r="AO550" s="42">
        <v>150</v>
      </c>
      <c r="AP550" s="42" t="s">
        <v>439</v>
      </c>
      <c r="AQ550" s="42">
        <v>1200</v>
      </c>
      <c r="AR550" s="42">
        <v>2</v>
      </c>
      <c r="AS550" s="42">
        <v>600</v>
      </c>
      <c r="AT550" s="42">
        <v>48</v>
      </c>
      <c r="AU550" s="42" t="s">
        <v>327</v>
      </c>
      <c r="AV550" s="42" t="s">
        <v>327</v>
      </c>
      <c r="AW550" s="42" t="s">
        <v>327</v>
      </c>
      <c r="AX550" s="42">
        <v>0</v>
      </c>
      <c r="AY550" s="42" t="s">
        <v>327</v>
      </c>
      <c r="AZ550" s="51">
        <v>64</v>
      </c>
      <c r="BA550" s="42"/>
      <c r="BB550" s="42">
        <v>3</v>
      </c>
      <c r="BC550" s="42" t="s">
        <v>2051</v>
      </c>
      <c r="BD550" s="49" t="s">
        <v>2445</v>
      </c>
      <c r="BE550" s="49" t="s">
        <v>2442</v>
      </c>
      <c r="BF550" s="42" t="s">
        <v>340</v>
      </c>
      <c r="BG550" s="42"/>
      <c r="BH550" s="42" t="s">
        <v>1719</v>
      </c>
      <c r="BI550" s="42" t="s">
        <v>357</v>
      </c>
      <c r="BJ550" s="42" t="s">
        <v>358</v>
      </c>
      <c r="BK550" s="57">
        <v>44778</v>
      </c>
      <c r="BL550" s="42" t="s">
        <v>317</v>
      </c>
      <c r="BM550" s="42" t="s">
        <v>317</v>
      </c>
      <c r="BN550" s="42" t="s">
        <v>1784</v>
      </c>
      <c r="BO550" s="42">
        <v>0</v>
      </c>
      <c r="BP550" s="42" t="s">
        <v>359</v>
      </c>
      <c r="BQ550" s="42" t="s">
        <v>359</v>
      </c>
      <c r="BR550" s="42" t="s">
        <v>359</v>
      </c>
      <c r="BS550" s="42"/>
      <c r="BT550" s="42" t="s">
        <v>360</v>
      </c>
      <c r="BU550" s="42" t="s">
        <v>317</v>
      </c>
      <c r="BV550" s="42" t="s">
        <v>317</v>
      </c>
      <c r="BW550" s="42"/>
      <c r="BX550" s="42"/>
      <c r="BY550" s="42" t="s">
        <v>353</v>
      </c>
      <c r="BZ550" s="42" t="s">
        <v>353</v>
      </c>
      <c r="CA550" s="42"/>
      <c r="CB550" s="42" t="s">
        <v>353</v>
      </c>
      <c r="CC550" s="42"/>
      <c r="CD550" s="42"/>
      <c r="CE550" s="42"/>
      <c r="CF550" s="42"/>
      <c r="CG550" s="26" t="s">
        <v>2443</v>
      </c>
    </row>
    <row r="551" hidden="1" spans="1:85">
      <c r="A551" s="34">
        <v>975</v>
      </c>
      <c r="B551" s="42" t="s">
        <v>2446</v>
      </c>
      <c r="C551" s="46" t="s">
        <v>2447</v>
      </c>
      <c r="D551" s="42" t="s">
        <v>2448</v>
      </c>
      <c r="E551" s="43">
        <v>29.6863</v>
      </c>
      <c r="F551" s="43">
        <v>-13.5486</v>
      </c>
      <c r="G551" s="42" t="s">
        <v>652</v>
      </c>
      <c r="H551" s="37">
        <v>1.8</v>
      </c>
      <c r="I551" s="42" t="s">
        <v>652</v>
      </c>
      <c r="J551" s="42" t="s">
        <v>2212</v>
      </c>
      <c r="K551" s="42" t="s">
        <v>317</v>
      </c>
      <c r="L551" s="42" t="s">
        <v>317</v>
      </c>
      <c r="M551" s="42" t="s">
        <v>317</v>
      </c>
      <c r="N551" s="42" t="s">
        <v>318</v>
      </c>
      <c r="O551" s="42" t="s">
        <v>319</v>
      </c>
      <c r="P551" s="42" t="s">
        <v>319</v>
      </c>
      <c r="Q551" s="42" t="s">
        <v>320</v>
      </c>
      <c r="R551" s="42" t="s">
        <v>320</v>
      </c>
      <c r="S551" s="42" t="s">
        <v>1718</v>
      </c>
      <c r="T551" s="42" t="s">
        <v>344</v>
      </c>
      <c r="U551" s="42" t="s">
        <v>323</v>
      </c>
      <c r="V551" s="52">
        <v>60</v>
      </c>
      <c r="W551" s="42" t="s">
        <v>325</v>
      </c>
      <c r="X551" s="42" t="s">
        <v>1948</v>
      </c>
      <c r="Y551" s="42" t="s">
        <v>2</v>
      </c>
      <c r="Z551" s="42" t="s">
        <v>2</v>
      </c>
      <c r="AA551" s="42" t="s">
        <v>328</v>
      </c>
      <c r="AB551" s="42" t="s">
        <v>1779</v>
      </c>
      <c r="AC551" s="42" t="s">
        <v>348</v>
      </c>
      <c r="AD551" s="42" t="s">
        <v>1780</v>
      </c>
      <c r="AE551" s="42" t="s">
        <v>403</v>
      </c>
      <c r="AF551" s="42" t="s">
        <v>403</v>
      </c>
      <c r="AG551" s="42">
        <v>15</v>
      </c>
      <c r="AH551" s="42" t="s">
        <v>350</v>
      </c>
      <c r="AI551" s="42">
        <v>0</v>
      </c>
      <c r="AJ551" s="42" t="s">
        <v>351</v>
      </c>
      <c r="AK551" s="42">
        <v>0</v>
      </c>
      <c r="AL551" s="42">
        <v>600</v>
      </c>
      <c r="AM551" s="42" t="s">
        <v>332</v>
      </c>
      <c r="AN551" s="42" t="s">
        <v>1781</v>
      </c>
      <c r="AO551" s="42">
        <v>150</v>
      </c>
      <c r="AP551" s="42" t="s">
        <v>439</v>
      </c>
      <c r="AQ551" s="42">
        <v>600</v>
      </c>
      <c r="AR551" s="42">
        <v>2</v>
      </c>
      <c r="AS551" s="42">
        <v>600</v>
      </c>
      <c r="AT551" s="42">
        <v>24</v>
      </c>
      <c r="AU551" s="42" t="s">
        <v>327</v>
      </c>
      <c r="AV551" s="42" t="s">
        <v>327</v>
      </c>
      <c r="AW551" s="42" t="s">
        <v>327</v>
      </c>
      <c r="AX551" s="42">
        <v>0</v>
      </c>
      <c r="AY551" s="42" t="s">
        <v>327</v>
      </c>
      <c r="AZ551" s="51">
        <v>40</v>
      </c>
      <c r="BA551" s="42"/>
      <c r="BB551" s="42">
        <v>1</v>
      </c>
      <c r="BC551" s="42" t="s">
        <v>525</v>
      </c>
      <c r="BD551" s="49">
        <v>0</v>
      </c>
      <c r="BE551" s="49" t="s">
        <v>2446</v>
      </c>
      <c r="BF551" s="42" t="s">
        <v>340</v>
      </c>
      <c r="BG551" s="42"/>
      <c r="BH551" s="42" t="s">
        <v>1719</v>
      </c>
      <c r="BI551" s="42" t="s">
        <v>357</v>
      </c>
      <c r="BJ551" s="42" t="s">
        <v>358</v>
      </c>
      <c r="BK551" s="57">
        <v>44778</v>
      </c>
      <c r="BL551" s="42" t="s">
        <v>317</v>
      </c>
      <c r="BM551" s="42" t="s">
        <v>317</v>
      </c>
      <c r="BN551" s="42" t="s">
        <v>1784</v>
      </c>
      <c r="BO551" s="42">
        <v>0</v>
      </c>
      <c r="BP551" s="42" t="s">
        <v>359</v>
      </c>
      <c r="BQ551" s="42" t="s">
        <v>359</v>
      </c>
      <c r="BR551" s="42" t="s">
        <v>359</v>
      </c>
      <c r="BS551" s="42"/>
      <c r="BT551" s="42" t="s">
        <v>360</v>
      </c>
      <c r="BU551" s="42" t="s">
        <v>317</v>
      </c>
      <c r="BV551" s="42" t="s">
        <v>317</v>
      </c>
      <c r="BW551" s="42"/>
      <c r="BX551" s="42"/>
      <c r="BY551" s="42" t="s">
        <v>353</v>
      </c>
      <c r="BZ551" s="42" t="s">
        <v>353</v>
      </c>
      <c r="CA551" s="42"/>
      <c r="CB551" s="42" t="s">
        <v>353</v>
      </c>
      <c r="CC551" s="42"/>
      <c r="CD551" s="42"/>
      <c r="CE551" s="42"/>
      <c r="CF551" s="42"/>
      <c r="CG551" s="26" t="s">
        <v>2447</v>
      </c>
    </row>
    <row r="552" hidden="1" spans="1:85">
      <c r="A552" s="39">
        <v>976</v>
      </c>
      <c r="B552" s="42" t="s">
        <v>2449</v>
      </c>
      <c r="C552" s="46" t="s">
        <v>2450</v>
      </c>
      <c r="D552" s="42" t="s">
        <v>2451</v>
      </c>
      <c r="E552" s="43">
        <v>27.3194</v>
      </c>
      <c r="F552" s="43">
        <v>-14.6044</v>
      </c>
      <c r="G552" s="42" t="s">
        <v>652</v>
      </c>
      <c r="H552" s="37">
        <v>1.8</v>
      </c>
      <c r="I552" s="42" t="s">
        <v>652</v>
      </c>
      <c r="J552" s="42" t="s">
        <v>2161</v>
      </c>
      <c r="K552" s="42" t="s">
        <v>317</v>
      </c>
      <c r="L552" s="42" t="s">
        <v>317</v>
      </c>
      <c r="M552" s="42" t="s">
        <v>317</v>
      </c>
      <c r="N552" s="42" t="s">
        <v>318</v>
      </c>
      <c r="O552" s="42" t="s">
        <v>319</v>
      </c>
      <c r="P552" s="42" t="s">
        <v>319</v>
      </c>
      <c r="Q552" s="42" t="s">
        <v>320</v>
      </c>
      <c r="R552" s="42" t="s">
        <v>320</v>
      </c>
      <c r="S552" s="42" t="s">
        <v>1718</v>
      </c>
      <c r="T552" s="42" t="s">
        <v>782</v>
      </c>
      <c r="U552" s="42" t="s">
        <v>323</v>
      </c>
      <c r="V552" s="52">
        <v>60</v>
      </c>
      <c r="W552" s="42" t="s">
        <v>325</v>
      </c>
      <c r="X552" s="42" t="s">
        <v>1778</v>
      </c>
      <c r="Y552" s="42" t="s">
        <v>2</v>
      </c>
      <c r="Z552" s="42" t="s">
        <v>2</v>
      </c>
      <c r="AA552" s="42" t="s">
        <v>328</v>
      </c>
      <c r="AB552" s="42" t="s">
        <v>1779</v>
      </c>
      <c r="AC552" s="42" t="s">
        <v>348</v>
      </c>
      <c r="AD552" s="42" t="s">
        <v>1780</v>
      </c>
      <c r="AE552" s="42" t="s">
        <v>403</v>
      </c>
      <c r="AF552" s="42" t="s">
        <v>403</v>
      </c>
      <c r="AG552" s="42">
        <v>15</v>
      </c>
      <c r="AH552" s="42" t="s">
        <v>350</v>
      </c>
      <c r="AI552" s="42">
        <v>0</v>
      </c>
      <c r="AJ552" s="42" t="s">
        <v>351</v>
      </c>
      <c r="AK552" s="42">
        <v>0</v>
      </c>
      <c r="AL552" s="42">
        <v>600</v>
      </c>
      <c r="AM552" s="42" t="s">
        <v>332</v>
      </c>
      <c r="AN552" s="42" t="s">
        <v>2216</v>
      </c>
      <c r="AO552" s="42">
        <v>150</v>
      </c>
      <c r="AP552" s="42" t="s">
        <v>333</v>
      </c>
      <c r="AQ552" s="42">
        <v>200</v>
      </c>
      <c r="AR552" s="42">
        <v>48</v>
      </c>
      <c r="AS552" s="42">
        <v>100</v>
      </c>
      <c r="AT552" s="42">
        <f>AQ552/AS552</f>
        <v>2</v>
      </c>
      <c r="AU552" s="42" t="s">
        <v>327</v>
      </c>
      <c r="AV552" s="42" t="s">
        <v>327</v>
      </c>
      <c r="AW552" s="42" t="s">
        <v>327</v>
      </c>
      <c r="AX552" s="42">
        <v>0</v>
      </c>
      <c r="AY552" s="42" t="s">
        <v>327</v>
      </c>
      <c r="AZ552" s="51">
        <v>51</v>
      </c>
      <c r="BA552" s="42"/>
      <c r="BB552" s="42">
        <v>1</v>
      </c>
      <c r="BC552" s="42" t="s">
        <v>525</v>
      </c>
      <c r="BD552" s="49">
        <v>0</v>
      </c>
      <c r="BE552" s="49" t="s">
        <v>2449</v>
      </c>
      <c r="BF552" s="42" t="s">
        <v>340</v>
      </c>
      <c r="BG552" s="42"/>
      <c r="BH552" s="42" t="s">
        <v>1719</v>
      </c>
      <c r="BI552" s="42" t="s">
        <v>357</v>
      </c>
      <c r="BJ552" s="42" t="s">
        <v>1872</v>
      </c>
      <c r="BK552" s="57">
        <v>44778</v>
      </c>
      <c r="BL552" s="42" t="s">
        <v>340</v>
      </c>
      <c r="BM552" s="42" t="s">
        <v>340</v>
      </c>
      <c r="BN552" s="42" t="s">
        <v>1784</v>
      </c>
      <c r="BO552" s="42">
        <v>0</v>
      </c>
      <c r="BP552" s="42" t="s">
        <v>359</v>
      </c>
      <c r="BQ552" s="42" t="s">
        <v>359</v>
      </c>
      <c r="BR552" s="42" t="s">
        <v>508</v>
      </c>
      <c r="BS552" s="42"/>
      <c r="BT552" s="42" t="s">
        <v>360</v>
      </c>
      <c r="BU552" s="42" t="s">
        <v>317</v>
      </c>
      <c r="BV552" s="42" t="s">
        <v>317</v>
      </c>
      <c r="BW552" s="42"/>
      <c r="BX552" s="42"/>
      <c r="BY552" s="42" t="s">
        <v>353</v>
      </c>
      <c r="BZ552" s="42" t="s">
        <v>353</v>
      </c>
      <c r="CA552" s="42"/>
      <c r="CB552" s="42" t="s">
        <v>353</v>
      </c>
      <c r="CC552" s="42"/>
      <c r="CD552" s="42"/>
      <c r="CE552" s="42"/>
      <c r="CF552" s="42"/>
      <c r="CG552" s="26" t="s">
        <v>2450</v>
      </c>
    </row>
    <row r="553" hidden="1" spans="1:85">
      <c r="A553" s="34">
        <v>985</v>
      </c>
      <c r="B553" s="42" t="s">
        <v>2452</v>
      </c>
      <c r="C553" s="46" t="s">
        <v>2453</v>
      </c>
      <c r="D553" s="42" t="s">
        <v>2454</v>
      </c>
      <c r="E553" s="43">
        <v>27.8333</v>
      </c>
      <c r="F553" s="43">
        <v>-15.0833</v>
      </c>
      <c r="G553" s="42" t="s">
        <v>652</v>
      </c>
      <c r="H553" s="37">
        <v>2</v>
      </c>
      <c r="I553" s="42" t="s">
        <v>652</v>
      </c>
      <c r="J553" s="42" t="s">
        <v>2161</v>
      </c>
      <c r="K553" s="42" t="s">
        <v>317</v>
      </c>
      <c r="L553" s="42" t="s">
        <v>317</v>
      </c>
      <c r="M553" s="42" t="s">
        <v>317</v>
      </c>
      <c r="N553" s="42" t="s">
        <v>318</v>
      </c>
      <c r="O553" s="42" t="s">
        <v>319</v>
      </c>
      <c r="P553" s="42" t="s">
        <v>319</v>
      </c>
      <c r="Q553" s="42" t="s">
        <v>320</v>
      </c>
      <c r="R553" s="42" t="s">
        <v>320</v>
      </c>
      <c r="S553" s="42" t="s">
        <v>1718</v>
      </c>
      <c r="T553" s="42" t="s">
        <v>782</v>
      </c>
      <c r="U553" s="42" t="s">
        <v>323</v>
      </c>
      <c r="V553" s="52">
        <v>60</v>
      </c>
      <c r="W553" s="42" t="s">
        <v>325</v>
      </c>
      <c r="X553" s="42" t="s">
        <v>1778</v>
      </c>
      <c r="Y553" s="42" t="s">
        <v>2</v>
      </c>
      <c r="Z553" s="42" t="s">
        <v>2</v>
      </c>
      <c r="AA553" s="42" t="s">
        <v>328</v>
      </c>
      <c r="AB553" s="42" t="s">
        <v>1779</v>
      </c>
      <c r="AC553" s="42" t="s">
        <v>348</v>
      </c>
      <c r="AD553" s="42" t="s">
        <v>1780</v>
      </c>
      <c r="AE553" s="42" t="s">
        <v>349</v>
      </c>
      <c r="AF553" s="42" t="s">
        <v>349</v>
      </c>
      <c r="AG553" s="42">
        <v>20</v>
      </c>
      <c r="AH553" s="42" t="s">
        <v>350</v>
      </c>
      <c r="AI553" s="42">
        <v>0</v>
      </c>
      <c r="AJ553" s="42" t="s">
        <v>351</v>
      </c>
      <c r="AK553" s="42">
        <v>0</v>
      </c>
      <c r="AL553" s="42">
        <v>600</v>
      </c>
      <c r="AM553" s="42" t="s">
        <v>332</v>
      </c>
      <c r="AN553" s="42" t="s">
        <v>2208</v>
      </c>
      <c r="AO553" s="42">
        <v>150</v>
      </c>
      <c r="AP553" s="42" t="s">
        <v>333</v>
      </c>
      <c r="AQ553" s="42">
        <v>300</v>
      </c>
      <c r="AR553" s="42">
        <v>48</v>
      </c>
      <c r="AS553" s="42">
        <v>100</v>
      </c>
      <c r="AT553" s="42">
        <f>AQ553/AS553</f>
        <v>3</v>
      </c>
      <c r="AU553" s="42" t="s">
        <v>327</v>
      </c>
      <c r="AV553" s="42" t="s">
        <v>327</v>
      </c>
      <c r="AW553" s="42" t="s">
        <v>327</v>
      </c>
      <c r="AX553" s="42">
        <v>0</v>
      </c>
      <c r="AY553" s="42" t="s">
        <v>327</v>
      </c>
      <c r="AZ553" s="51">
        <v>68</v>
      </c>
      <c r="BA553" s="42"/>
      <c r="BB553" s="42">
        <v>2</v>
      </c>
      <c r="BC553" s="42" t="s">
        <v>375</v>
      </c>
      <c r="BD553" s="49" t="s">
        <v>2455</v>
      </c>
      <c r="BE553" s="49" t="s">
        <v>2452</v>
      </c>
      <c r="BF553" s="42" t="s">
        <v>340</v>
      </c>
      <c r="BG553" s="42"/>
      <c r="BH553" s="42" t="s">
        <v>1719</v>
      </c>
      <c r="BI553" s="42" t="s">
        <v>1142</v>
      </c>
      <c r="BJ553" s="42" t="s">
        <v>1872</v>
      </c>
      <c r="BK553" s="57">
        <v>44778</v>
      </c>
      <c r="BL553" s="42" t="s">
        <v>340</v>
      </c>
      <c r="BM553" s="42" t="s">
        <v>340</v>
      </c>
      <c r="BN553" s="42" t="s">
        <v>1784</v>
      </c>
      <c r="BO553" s="42">
        <v>1</v>
      </c>
      <c r="BP553" s="42" t="s">
        <v>359</v>
      </c>
      <c r="BQ553" s="42" t="s">
        <v>359</v>
      </c>
      <c r="BR553" s="42" t="s">
        <v>508</v>
      </c>
      <c r="BS553" s="42"/>
      <c r="BT553" s="42" t="s">
        <v>360</v>
      </c>
      <c r="BU553" s="42" t="s">
        <v>340</v>
      </c>
      <c r="BV553" s="42" t="s">
        <v>317</v>
      </c>
      <c r="BW553" s="42"/>
      <c r="BX553" s="42"/>
      <c r="BY553" s="42" t="s">
        <v>353</v>
      </c>
      <c r="BZ553" s="42" t="s">
        <v>353</v>
      </c>
      <c r="CA553" s="42"/>
      <c r="CB553" s="42" t="s">
        <v>353</v>
      </c>
      <c r="CC553" s="42"/>
      <c r="CD553" s="42"/>
      <c r="CE553" s="42"/>
      <c r="CF553" s="42"/>
      <c r="CG553" s="26" t="s">
        <v>2453</v>
      </c>
    </row>
    <row r="554" hidden="1" spans="1:85">
      <c r="A554" s="39">
        <v>1006</v>
      </c>
      <c r="B554" s="42" t="s">
        <v>2456</v>
      </c>
      <c r="C554" s="46" t="s">
        <v>2457</v>
      </c>
      <c r="D554" s="42" t="s">
        <v>2458</v>
      </c>
      <c r="E554" s="43">
        <v>28.3677</v>
      </c>
      <c r="F554" s="43">
        <v>-14.7614</v>
      </c>
      <c r="G554" s="42" t="s">
        <v>652</v>
      </c>
      <c r="H554" s="37">
        <v>1.8</v>
      </c>
      <c r="I554" s="42" t="s">
        <v>652</v>
      </c>
      <c r="J554" s="42" t="s">
        <v>2161</v>
      </c>
      <c r="K554" s="42" t="s">
        <v>317</v>
      </c>
      <c r="L554" s="42" t="s">
        <v>317</v>
      </c>
      <c r="M554" s="42" t="s">
        <v>317</v>
      </c>
      <c r="N554" s="42" t="s">
        <v>318</v>
      </c>
      <c r="O554" s="42" t="s">
        <v>319</v>
      </c>
      <c r="P554" s="42" t="s">
        <v>319</v>
      </c>
      <c r="Q554" s="42" t="s">
        <v>320</v>
      </c>
      <c r="R554" s="42" t="s">
        <v>320</v>
      </c>
      <c r="S554" s="42" t="s">
        <v>1718</v>
      </c>
      <c r="T554" s="42" t="s">
        <v>782</v>
      </c>
      <c r="U554" s="42" t="s">
        <v>323</v>
      </c>
      <c r="V554" s="52">
        <v>50</v>
      </c>
      <c r="W554" s="42" t="s">
        <v>325</v>
      </c>
      <c r="X554" s="42" t="s">
        <v>1778</v>
      </c>
      <c r="Y554" s="42" t="s">
        <v>2</v>
      </c>
      <c r="Z554" s="42" t="s">
        <v>2</v>
      </c>
      <c r="AA554" s="42" t="s">
        <v>328</v>
      </c>
      <c r="AB554" s="42" t="s">
        <v>1779</v>
      </c>
      <c r="AC554" s="42" t="s">
        <v>348</v>
      </c>
      <c r="AD554" s="42" t="s">
        <v>1780</v>
      </c>
      <c r="AE554" s="42" t="s">
        <v>561</v>
      </c>
      <c r="AF554" s="42" t="s">
        <v>561</v>
      </c>
      <c r="AG554" s="42">
        <v>15</v>
      </c>
      <c r="AH554" s="42" t="s">
        <v>350</v>
      </c>
      <c r="AI554" s="42">
        <v>0</v>
      </c>
      <c r="AJ554" s="42" t="s">
        <v>351</v>
      </c>
      <c r="AK554" s="42">
        <v>0</v>
      </c>
      <c r="AL554" s="42">
        <v>1000</v>
      </c>
      <c r="AM554" s="42" t="s">
        <v>332</v>
      </c>
      <c r="AN554" s="42" t="s">
        <v>2208</v>
      </c>
      <c r="AO554" s="42">
        <v>150</v>
      </c>
      <c r="AP554" s="42" t="s">
        <v>439</v>
      </c>
      <c r="AQ554" s="42">
        <v>600</v>
      </c>
      <c r="AR554" s="42">
        <v>2</v>
      </c>
      <c r="AS554" s="42">
        <v>600</v>
      </c>
      <c r="AT554" s="42">
        <v>24</v>
      </c>
      <c r="AU554" s="42" t="s">
        <v>327</v>
      </c>
      <c r="AV554" s="42" t="s">
        <v>327</v>
      </c>
      <c r="AW554" s="42" t="s">
        <v>327</v>
      </c>
      <c r="AX554" s="42">
        <v>0</v>
      </c>
      <c r="AY554" s="42" t="s">
        <v>327</v>
      </c>
      <c r="AZ554" s="51">
        <v>59</v>
      </c>
      <c r="BA554" s="42"/>
      <c r="BB554" s="42">
        <v>1</v>
      </c>
      <c r="BC554" s="42" t="s">
        <v>525</v>
      </c>
      <c r="BD554" s="49">
        <v>0</v>
      </c>
      <c r="BE554" s="49" t="s">
        <v>2456</v>
      </c>
      <c r="BF554" s="42" t="s">
        <v>340</v>
      </c>
      <c r="BG554" s="42"/>
      <c r="BH554" s="42" t="s">
        <v>1719</v>
      </c>
      <c r="BI554" s="42" t="s">
        <v>1142</v>
      </c>
      <c r="BJ554" s="42" t="s">
        <v>358</v>
      </c>
      <c r="BK554" s="57">
        <v>44778</v>
      </c>
      <c r="BL554" s="42" t="s">
        <v>317</v>
      </c>
      <c r="BM554" s="42" t="s">
        <v>317</v>
      </c>
      <c r="BN554" s="42" t="s">
        <v>1784</v>
      </c>
      <c r="BO554" s="42">
        <v>0</v>
      </c>
      <c r="BP554" s="42" t="s">
        <v>359</v>
      </c>
      <c r="BQ554" s="42" t="s">
        <v>359</v>
      </c>
      <c r="BR554" s="42" t="s">
        <v>359</v>
      </c>
      <c r="BS554" s="42"/>
      <c r="BT554" s="42" t="s">
        <v>360</v>
      </c>
      <c r="BU554" s="42" t="s">
        <v>317</v>
      </c>
      <c r="BV554" s="42" t="s">
        <v>317</v>
      </c>
      <c r="BW554" s="42"/>
      <c r="BX554" s="42"/>
      <c r="BY554" s="42" t="s">
        <v>353</v>
      </c>
      <c r="BZ554" s="42" t="s">
        <v>353</v>
      </c>
      <c r="CA554" s="42"/>
      <c r="CB554" s="42" t="s">
        <v>353</v>
      </c>
      <c r="CC554" s="42"/>
      <c r="CD554" s="42"/>
      <c r="CE554" s="42"/>
      <c r="CF554" s="42"/>
      <c r="CG554" s="26" t="s">
        <v>2457</v>
      </c>
    </row>
    <row r="555" hidden="1" spans="1:85">
      <c r="A555" s="34">
        <v>1023</v>
      </c>
      <c r="B555" s="42" t="s">
        <v>2459</v>
      </c>
      <c r="C555" s="46" t="s">
        <v>2460</v>
      </c>
      <c r="D555" s="42" t="s">
        <v>2461</v>
      </c>
      <c r="E555" s="43">
        <v>28.5525</v>
      </c>
      <c r="F555" s="43">
        <v>-14.7023</v>
      </c>
      <c r="G555" s="42" t="s">
        <v>652</v>
      </c>
      <c r="H555" s="37">
        <v>2.5</v>
      </c>
      <c r="I555" s="42" t="s">
        <v>652</v>
      </c>
      <c r="J555" s="42" t="s">
        <v>2161</v>
      </c>
      <c r="K555" s="42" t="s">
        <v>317</v>
      </c>
      <c r="L555" s="42" t="s">
        <v>317</v>
      </c>
      <c r="M555" s="42" t="s">
        <v>317</v>
      </c>
      <c r="N555" s="42" t="s">
        <v>318</v>
      </c>
      <c r="O555" s="42" t="s">
        <v>319</v>
      </c>
      <c r="P555" s="42" t="s">
        <v>319</v>
      </c>
      <c r="Q555" s="42" t="s">
        <v>320</v>
      </c>
      <c r="R555" s="42" t="s">
        <v>320</v>
      </c>
      <c r="S555" s="42" t="s">
        <v>1718</v>
      </c>
      <c r="T555" s="42" t="s">
        <v>782</v>
      </c>
      <c r="U555" s="42" t="s">
        <v>323</v>
      </c>
      <c r="V555" s="52">
        <v>50</v>
      </c>
      <c r="W555" s="42" t="s">
        <v>325</v>
      </c>
      <c r="X555" s="42" t="s">
        <v>1778</v>
      </c>
      <c r="Y555" s="42" t="s">
        <v>2</v>
      </c>
      <c r="Z555" s="42" t="s">
        <v>2</v>
      </c>
      <c r="AA555" s="42" t="s">
        <v>328</v>
      </c>
      <c r="AB555" s="42" t="s">
        <v>1779</v>
      </c>
      <c r="AC555" s="42" t="s">
        <v>348</v>
      </c>
      <c r="AD555" s="42" t="s">
        <v>1780</v>
      </c>
      <c r="AE555" s="42" t="s">
        <v>561</v>
      </c>
      <c r="AF555" s="42" t="s">
        <v>561</v>
      </c>
      <c r="AG555" s="42">
        <v>20</v>
      </c>
      <c r="AH555" s="42" t="s">
        <v>350</v>
      </c>
      <c r="AI555" s="42">
        <v>0</v>
      </c>
      <c r="AJ555" s="42" t="s">
        <v>351</v>
      </c>
      <c r="AK555" s="42">
        <v>0</v>
      </c>
      <c r="AL555" s="42">
        <v>1000</v>
      </c>
      <c r="AM555" s="42" t="s">
        <v>332</v>
      </c>
      <c r="AN555" s="42" t="s">
        <v>2208</v>
      </c>
      <c r="AO555" s="42">
        <v>150</v>
      </c>
      <c r="AP555" s="42" t="s">
        <v>333</v>
      </c>
      <c r="AQ555" s="42">
        <v>500</v>
      </c>
      <c r="AR555" s="42">
        <v>48</v>
      </c>
      <c r="AS555" s="42">
        <v>100</v>
      </c>
      <c r="AT555" s="42">
        <f>AQ555/AS555</f>
        <v>5</v>
      </c>
      <c r="AU555" s="42" t="s">
        <v>327</v>
      </c>
      <c r="AV555" s="42" t="s">
        <v>327</v>
      </c>
      <c r="AW555" s="42" t="s">
        <v>327</v>
      </c>
      <c r="AX555" s="42">
        <v>0</v>
      </c>
      <c r="AY555" s="42" t="s">
        <v>327</v>
      </c>
      <c r="AZ555" s="51">
        <v>75</v>
      </c>
      <c r="BA555" s="42"/>
      <c r="BB555" s="42">
        <v>2</v>
      </c>
      <c r="BC555" s="42" t="s">
        <v>375</v>
      </c>
      <c r="BD555" s="49" t="s">
        <v>2462</v>
      </c>
      <c r="BE555" s="49" t="s">
        <v>2459</v>
      </c>
      <c r="BF555" s="42" t="s">
        <v>340</v>
      </c>
      <c r="BG555" s="42"/>
      <c r="BH555" s="42" t="s">
        <v>1719</v>
      </c>
      <c r="BI555" s="42" t="s">
        <v>357</v>
      </c>
      <c r="BJ555" s="42" t="s">
        <v>1872</v>
      </c>
      <c r="BK555" s="57">
        <v>44778</v>
      </c>
      <c r="BL555" s="42" t="s">
        <v>317</v>
      </c>
      <c r="BM555" s="42" t="s">
        <v>317</v>
      </c>
      <c r="BN555" s="42" t="s">
        <v>1820</v>
      </c>
      <c r="BO555" s="42" t="s">
        <v>1821</v>
      </c>
      <c r="BP555" s="42" t="s">
        <v>359</v>
      </c>
      <c r="BQ555" s="42" t="s">
        <v>359</v>
      </c>
      <c r="BR555" s="42" t="s">
        <v>359</v>
      </c>
      <c r="BS555" s="42"/>
      <c r="BT555" s="42" t="s">
        <v>360</v>
      </c>
      <c r="BU555" s="42" t="s">
        <v>340</v>
      </c>
      <c r="BV555" s="42" t="s">
        <v>317</v>
      </c>
      <c r="BW555" s="42"/>
      <c r="BX555" s="42"/>
      <c r="BY555" s="42" t="s">
        <v>353</v>
      </c>
      <c r="BZ555" s="42" t="s">
        <v>353</v>
      </c>
      <c r="CA555" s="42"/>
      <c r="CB555" s="42" t="s">
        <v>353</v>
      </c>
      <c r="CC555" s="42"/>
      <c r="CD555" s="42"/>
      <c r="CE555" s="42"/>
      <c r="CF555" s="42"/>
      <c r="CG555" s="26" t="s">
        <v>2460</v>
      </c>
    </row>
    <row r="556" hidden="1" spans="1:85">
      <c r="A556" s="39">
        <v>1120</v>
      </c>
      <c r="B556" s="42" t="s">
        <v>2463</v>
      </c>
      <c r="C556" s="46" t="s">
        <v>2464</v>
      </c>
      <c r="D556" s="42" t="s">
        <v>2465</v>
      </c>
      <c r="E556" s="43">
        <v>27.2833</v>
      </c>
      <c r="F556" s="43">
        <v>-15.45</v>
      </c>
      <c r="G556" s="42" t="s">
        <v>316</v>
      </c>
      <c r="H556" s="37">
        <v>1.8</v>
      </c>
      <c r="I556" s="42" t="s">
        <v>652</v>
      </c>
      <c r="J556" s="42" t="s">
        <v>2058</v>
      </c>
      <c r="K556" s="42" t="s">
        <v>317</v>
      </c>
      <c r="L556" s="42" t="s">
        <v>317</v>
      </c>
      <c r="M556" s="42" t="s">
        <v>317</v>
      </c>
      <c r="N556" s="42" t="s">
        <v>318</v>
      </c>
      <c r="O556" s="42" t="s">
        <v>319</v>
      </c>
      <c r="P556" s="42" t="s">
        <v>319</v>
      </c>
      <c r="Q556" s="42" t="s">
        <v>381</v>
      </c>
      <c r="R556" s="42" t="s">
        <v>381</v>
      </c>
      <c r="S556" s="42" t="s">
        <v>1718</v>
      </c>
      <c r="T556" s="42" t="s">
        <v>782</v>
      </c>
      <c r="U556" s="42" t="s">
        <v>323</v>
      </c>
      <c r="V556" s="52">
        <v>70</v>
      </c>
      <c r="W556" s="42" t="s">
        <v>325</v>
      </c>
      <c r="X556" s="42" t="s">
        <v>2025</v>
      </c>
      <c r="Y556" s="42" t="s">
        <v>2</v>
      </c>
      <c r="Z556" s="42" t="s">
        <v>2</v>
      </c>
      <c r="AA556" s="42" t="s">
        <v>328</v>
      </c>
      <c r="AB556" s="43" t="s">
        <v>329</v>
      </c>
      <c r="AC556" s="42" t="s">
        <v>225</v>
      </c>
      <c r="AD556" s="42" t="s">
        <v>225</v>
      </c>
      <c r="AE556" s="42" t="s">
        <v>2075</v>
      </c>
      <c r="AF556" s="42" t="s">
        <v>2075</v>
      </c>
      <c r="AG556" s="42">
        <v>15</v>
      </c>
      <c r="AH556" s="42" t="s">
        <v>1496</v>
      </c>
      <c r="AI556" s="42" t="s">
        <v>2076</v>
      </c>
      <c r="AJ556" s="42" t="s">
        <v>1443</v>
      </c>
      <c r="AK556" s="42" t="s">
        <v>2077</v>
      </c>
      <c r="AL556" s="42">
        <v>1000</v>
      </c>
      <c r="AM556" s="42" t="s">
        <v>1930</v>
      </c>
      <c r="AN556" s="42" t="s">
        <v>1930</v>
      </c>
      <c r="AO556" s="42">
        <v>187.5</v>
      </c>
      <c r="AP556" s="42" t="s">
        <v>333</v>
      </c>
      <c r="AQ556" s="42">
        <v>300</v>
      </c>
      <c r="AR556" s="42">
        <v>48</v>
      </c>
      <c r="AS556" s="42">
        <v>100</v>
      </c>
      <c r="AT556" s="42">
        <f>AQ556/AS556</f>
        <v>3</v>
      </c>
      <c r="AU556" s="42" t="s">
        <v>327</v>
      </c>
      <c r="AV556" s="42" t="s">
        <v>327</v>
      </c>
      <c r="AW556" s="42" t="s">
        <v>327</v>
      </c>
      <c r="AX556" s="42" t="s">
        <v>327</v>
      </c>
      <c r="AY556" s="42" t="s">
        <v>327</v>
      </c>
      <c r="AZ556" s="51">
        <v>84</v>
      </c>
      <c r="BA556" s="42"/>
      <c r="BB556" s="42">
        <v>2</v>
      </c>
      <c r="BC556" s="42" t="s">
        <v>375</v>
      </c>
      <c r="BD556" s="49" t="s">
        <v>2466</v>
      </c>
      <c r="BE556" s="49" t="s">
        <v>2463</v>
      </c>
      <c r="BF556" s="42">
        <v>0</v>
      </c>
      <c r="BG556" s="42"/>
      <c r="BH556" s="42"/>
      <c r="BI556" s="42" t="s">
        <v>357</v>
      </c>
      <c r="BJ556" s="42" t="s">
        <v>358</v>
      </c>
      <c r="BK556" s="57">
        <v>44778</v>
      </c>
      <c r="BL556" s="42" t="s">
        <v>317</v>
      </c>
      <c r="BM556" s="42" t="s">
        <v>317</v>
      </c>
      <c r="BN556" s="42"/>
      <c r="BO556" s="42"/>
      <c r="BP556" s="42" t="s">
        <v>359</v>
      </c>
      <c r="BQ556" s="42" t="s">
        <v>359</v>
      </c>
      <c r="BR556" s="42" t="s">
        <v>359</v>
      </c>
      <c r="BS556" s="42"/>
      <c r="BT556" s="42" t="s">
        <v>360</v>
      </c>
      <c r="BU556" s="42" t="s">
        <v>317</v>
      </c>
      <c r="BV556" s="42" t="s">
        <v>317</v>
      </c>
      <c r="BW556" s="42"/>
      <c r="BX556" s="42"/>
      <c r="BY556" s="42" t="s">
        <v>353</v>
      </c>
      <c r="BZ556" s="42" t="s">
        <v>353</v>
      </c>
      <c r="CA556" s="42"/>
      <c r="CB556" s="42" t="s">
        <v>353</v>
      </c>
      <c r="CC556" s="42"/>
      <c r="CD556" s="42"/>
      <c r="CE556" s="42"/>
      <c r="CF556" s="42"/>
      <c r="CG556" s="26" t="s">
        <v>2464</v>
      </c>
    </row>
    <row r="557" hidden="1" spans="1:85">
      <c r="A557" s="34">
        <v>1121</v>
      </c>
      <c r="B557" s="42" t="s">
        <v>2467</v>
      </c>
      <c r="C557" s="46" t="s">
        <v>2468</v>
      </c>
      <c r="D557" s="42" t="s">
        <v>2469</v>
      </c>
      <c r="E557" s="43">
        <v>28.15</v>
      </c>
      <c r="F557" s="43">
        <v>-15.2167</v>
      </c>
      <c r="G557" s="42" t="s">
        <v>316</v>
      </c>
      <c r="H557" s="37">
        <v>1.8</v>
      </c>
      <c r="I557" s="42" t="s">
        <v>652</v>
      </c>
      <c r="J557" s="42" t="s">
        <v>2161</v>
      </c>
      <c r="K557" s="42" t="s">
        <v>317</v>
      </c>
      <c r="L557" s="42" t="s">
        <v>317</v>
      </c>
      <c r="M557" s="42" t="s">
        <v>317</v>
      </c>
      <c r="N557" s="42" t="s">
        <v>318</v>
      </c>
      <c r="O557" s="42" t="s">
        <v>319</v>
      </c>
      <c r="P557" s="42" t="s">
        <v>319</v>
      </c>
      <c r="Q557" s="42" t="s">
        <v>320</v>
      </c>
      <c r="R557" s="42" t="s">
        <v>320</v>
      </c>
      <c r="S557" s="42" t="s">
        <v>1718</v>
      </c>
      <c r="T557" s="42" t="s">
        <v>344</v>
      </c>
      <c r="U557" s="42" t="s">
        <v>323</v>
      </c>
      <c r="V557" s="52">
        <v>60</v>
      </c>
      <c r="W557" s="42" t="s">
        <v>325</v>
      </c>
      <c r="X557" s="42" t="s">
        <v>1880</v>
      </c>
      <c r="Y557" s="42" t="s">
        <v>2</v>
      </c>
      <c r="Z557" s="42" t="s">
        <v>2</v>
      </c>
      <c r="AA557" s="42" t="s">
        <v>328</v>
      </c>
      <c r="AB557" s="43" t="s">
        <v>329</v>
      </c>
      <c r="AC557" s="42" t="s">
        <v>225</v>
      </c>
      <c r="AD557" s="42" t="s">
        <v>225</v>
      </c>
      <c r="AE557" s="42" t="s">
        <v>561</v>
      </c>
      <c r="AF557" s="42" t="s">
        <v>561</v>
      </c>
      <c r="AG557" s="42">
        <v>15</v>
      </c>
      <c r="AH557" s="42" t="s">
        <v>350</v>
      </c>
      <c r="AI557" s="42" t="s">
        <v>1964</v>
      </c>
      <c r="AJ557" s="42" t="s">
        <v>351</v>
      </c>
      <c r="AK557" s="42" t="s">
        <v>2164</v>
      </c>
      <c r="AL557" s="42">
        <v>1000</v>
      </c>
      <c r="AM557" s="42" t="s">
        <v>332</v>
      </c>
      <c r="AN557" s="42" t="s">
        <v>1896</v>
      </c>
      <c r="AO557" s="42">
        <v>400</v>
      </c>
      <c r="AP557" s="42" t="s">
        <v>439</v>
      </c>
      <c r="AQ557" s="42">
        <v>1600</v>
      </c>
      <c r="AR557" s="42">
        <v>2</v>
      </c>
      <c r="AS557" s="42">
        <v>800</v>
      </c>
      <c r="AT557" s="42">
        <v>48</v>
      </c>
      <c r="AU557" s="42" t="s">
        <v>327</v>
      </c>
      <c r="AV557" s="42" t="s">
        <v>327</v>
      </c>
      <c r="AW557" s="42" t="s">
        <v>327</v>
      </c>
      <c r="AX557" s="42" t="s">
        <v>327</v>
      </c>
      <c r="AY557" s="42" t="s">
        <v>327</v>
      </c>
      <c r="AZ557" s="51">
        <v>85</v>
      </c>
      <c r="BA557" s="42"/>
      <c r="BB557" s="42">
        <v>2</v>
      </c>
      <c r="BC557" s="42" t="s">
        <v>375</v>
      </c>
      <c r="BD557" s="49" t="s">
        <v>2470</v>
      </c>
      <c r="BE557" s="49" t="s">
        <v>2467</v>
      </c>
      <c r="BF557" s="42">
        <v>0</v>
      </c>
      <c r="BG557" s="42"/>
      <c r="BH557" s="42"/>
      <c r="BI557" s="42" t="s">
        <v>357</v>
      </c>
      <c r="BJ557" s="42" t="s">
        <v>358</v>
      </c>
      <c r="BK557" s="57">
        <v>44778</v>
      </c>
      <c r="BL557" s="42" t="s">
        <v>317</v>
      </c>
      <c r="BM557" s="42" t="s">
        <v>317</v>
      </c>
      <c r="BN557" s="42"/>
      <c r="BO557" s="42"/>
      <c r="BP557" s="42" t="s">
        <v>359</v>
      </c>
      <c r="BQ557" s="42" t="s">
        <v>359</v>
      </c>
      <c r="BR557" s="42" t="s">
        <v>359</v>
      </c>
      <c r="BS557" s="42"/>
      <c r="BT557" s="42" t="s">
        <v>360</v>
      </c>
      <c r="BU557" s="42" t="s">
        <v>317</v>
      </c>
      <c r="BV557" s="42" t="s">
        <v>317</v>
      </c>
      <c r="BW557" s="42"/>
      <c r="BX557" s="42"/>
      <c r="BY557" s="42" t="s">
        <v>353</v>
      </c>
      <c r="BZ557" s="42" t="s">
        <v>353</v>
      </c>
      <c r="CA557" s="42"/>
      <c r="CB557" s="42" t="s">
        <v>353</v>
      </c>
      <c r="CC557" s="42"/>
      <c r="CD557" s="42"/>
      <c r="CE557" s="42"/>
      <c r="CF557" s="42"/>
      <c r="CG557" s="26" t="s">
        <v>2468</v>
      </c>
    </row>
    <row r="558" hidden="1" spans="1:85">
      <c r="A558" s="39">
        <v>1122</v>
      </c>
      <c r="B558" s="42" t="s">
        <v>2471</v>
      </c>
      <c r="C558" s="46" t="s">
        <v>2472</v>
      </c>
      <c r="D558" s="42" t="s">
        <v>2473</v>
      </c>
      <c r="E558" s="43">
        <v>28.2647</v>
      </c>
      <c r="F558" s="43">
        <v>-15.373</v>
      </c>
      <c r="G558" s="42" t="s">
        <v>316</v>
      </c>
      <c r="H558" s="37">
        <v>2.5</v>
      </c>
      <c r="I558" s="42" t="s">
        <v>652</v>
      </c>
      <c r="J558" s="42" t="s">
        <v>2161</v>
      </c>
      <c r="K558" s="42" t="s">
        <v>317</v>
      </c>
      <c r="L558" s="42" t="s">
        <v>317</v>
      </c>
      <c r="M558" s="42" t="s">
        <v>340</v>
      </c>
      <c r="N558" s="42" t="s">
        <v>341</v>
      </c>
      <c r="O558" s="42" t="s">
        <v>2240</v>
      </c>
      <c r="P558" s="42" t="s">
        <v>2240</v>
      </c>
      <c r="Q558" s="42" t="s">
        <v>320</v>
      </c>
      <c r="R558" s="42" t="s">
        <v>320</v>
      </c>
      <c r="S558" s="42" t="s">
        <v>1718</v>
      </c>
      <c r="T558" s="42" t="s">
        <v>344</v>
      </c>
      <c r="U558" s="42" t="s">
        <v>323</v>
      </c>
      <c r="V558" s="52">
        <v>30</v>
      </c>
      <c r="W558" s="42" t="s">
        <v>325</v>
      </c>
      <c r="X558" s="42" t="s">
        <v>1880</v>
      </c>
      <c r="Y558" s="42" t="s">
        <v>2</v>
      </c>
      <c r="Z558" s="42" t="s">
        <v>2</v>
      </c>
      <c r="AA558" s="42" t="s">
        <v>328</v>
      </c>
      <c r="AB558" s="43" t="s">
        <v>329</v>
      </c>
      <c r="AC558" s="42" t="s">
        <v>225</v>
      </c>
      <c r="AD558" s="42" t="s">
        <v>225</v>
      </c>
      <c r="AE558" s="42" t="s">
        <v>403</v>
      </c>
      <c r="AF558" s="42" t="s">
        <v>2474</v>
      </c>
      <c r="AG558" s="42">
        <v>20</v>
      </c>
      <c r="AH558" s="42" t="s">
        <v>368</v>
      </c>
      <c r="AI558" s="42" t="s">
        <v>1964</v>
      </c>
      <c r="AJ558" s="42" t="s">
        <v>351</v>
      </c>
      <c r="AK558" s="42" t="s">
        <v>2164</v>
      </c>
      <c r="AL558" s="42">
        <v>600</v>
      </c>
      <c r="AM558" s="42" t="s">
        <v>332</v>
      </c>
      <c r="AN558" s="42" t="s">
        <v>1896</v>
      </c>
      <c r="AO558" s="42">
        <v>400</v>
      </c>
      <c r="AP558" s="42" t="s">
        <v>384</v>
      </c>
      <c r="AQ558" s="42">
        <v>1200</v>
      </c>
      <c r="AR558" s="42">
        <v>2</v>
      </c>
      <c r="AS558" s="42">
        <v>600</v>
      </c>
      <c r="AT558" s="42">
        <v>48</v>
      </c>
      <c r="AU558" s="42" t="s">
        <v>327</v>
      </c>
      <c r="AV558" s="42" t="s">
        <v>327</v>
      </c>
      <c r="AW558" s="42" t="s">
        <v>327</v>
      </c>
      <c r="AX558" s="42" t="s">
        <v>2245</v>
      </c>
      <c r="AY558" s="42" t="s">
        <v>327</v>
      </c>
      <c r="AZ558" s="51">
        <v>158</v>
      </c>
      <c r="BA558" s="42"/>
      <c r="BB558" s="42">
        <v>2</v>
      </c>
      <c r="BC558" s="42" t="s">
        <v>375</v>
      </c>
      <c r="BD558" s="49" t="s">
        <v>2475</v>
      </c>
      <c r="BE558" s="49" t="s">
        <v>2471</v>
      </c>
      <c r="BF558" s="42">
        <v>0</v>
      </c>
      <c r="BG558" s="42"/>
      <c r="BH558" s="42"/>
      <c r="BI558" s="42" t="s">
        <v>357</v>
      </c>
      <c r="BJ558" s="42" t="s">
        <v>358</v>
      </c>
      <c r="BK558" s="57">
        <v>44778</v>
      </c>
      <c r="BL558" s="42" t="s">
        <v>340</v>
      </c>
      <c r="BM558" s="42" t="s">
        <v>340</v>
      </c>
      <c r="BN558" s="42"/>
      <c r="BO558" s="42">
        <v>2</v>
      </c>
      <c r="BP558" s="42" t="s">
        <v>359</v>
      </c>
      <c r="BQ558" s="42" t="s">
        <v>359</v>
      </c>
      <c r="BR558" s="42" t="s">
        <v>508</v>
      </c>
      <c r="BS558" s="42"/>
      <c r="BT558" s="42" t="s">
        <v>360</v>
      </c>
      <c r="BU558" s="42" t="s">
        <v>317</v>
      </c>
      <c r="BV558" s="42" t="s">
        <v>317</v>
      </c>
      <c r="BW558" s="42"/>
      <c r="BX558" s="42"/>
      <c r="BY558" s="42" t="s">
        <v>353</v>
      </c>
      <c r="BZ558" s="42" t="s">
        <v>353</v>
      </c>
      <c r="CA558" s="42"/>
      <c r="CB558" s="42" t="s">
        <v>353</v>
      </c>
      <c r="CC558" s="42"/>
      <c r="CD558" s="42"/>
      <c r="CE558" s="42"/>
      <c r="CF558" s="42"/>
      <c r="CG558" s="26" t="s">
        <v>2472</v>
      </c>
    </row>
    <row r="559" hidden="1" spans="1:85">
      <c r="A559" s="34">
        <v>1123</v>
      </c>
      <c r="B559" s="42" t="s">
        <v>2476</v>
      </c>
      <c r="C559" s="46" t="s">
        <v>2477</v>
      </c>
      <c r="D559" s="42" t="s">
        <v>2478</v>
      </c>
      <c r="E559" s="43">
        <v>30.2211</v>
      </c>
      <c r="F559" s="43">
        <v>-13.1575</v>
      </c>
      <c r="G559" s="42" t="s">
        <v>652</v>
      </c>
      <c r="H559" s="37">
        <v>1.8</v>
      </c>
      <c r="I559" s="42" t="s">
        <v>652</v>
      </c>
      <c r="J559" s="42" t="s">
        <v>2088</v>
      </c>
      <c r="K559" s="42" t="s">
        <v>317</v>
      </c>
      <c r="L559" s="42" t="s">
        <v>317</v>
      </c>
      <c r="M559" s="42" t="s">
        <v>317</v>
      </c>
      <c r="N559" s="42" t="s">
        <v>318</v>
      </c>
      <c r="O559" s="42" t="s">
        <v>319</v>
      </c>
      <c r="P559" s="42" t="s">
        <v>319</v>
      </c>
      <c r="Q559" s="42" t="s">
        <v>320</v>
      </c>
      <c r="R559" s="42" t="s">
        <v>320</v>
      </c>
      <c r="S559" s="42" t="s">
        <v>1718</v>
      </c>
      <c r="T559" s="42" t="s">
        <v>782</v>
      </c>
      <c r="U559" s="42" t="s">
        <v>323</v>
      </c>
      <c r="V559" s="52">
        <v>60</v>
      </c>
      <c r="W559" s="42" t="s">
        <v>325</v>
      </c>
      <c r="X559" s="42" t="s">
        <v>1948</v>
      </c>
      <c r="Y559" s="42" t="s">
        <v>2</v>
      </c>
      <c r="Z559" s="42" t="s">
        <v>2</v>
      </c>
      <c r="AA559" s="42" t="s">
        <v>328</v>
      </c>
      <c r="AB559" s="42" t="s">
        <v>1779</v>
      </c>
      <c r="AC559" s="42" t="s">
        <v>348</v>
      </c>
      <c r="AD559" s="42" t="s">
        <v>1780</v>
      </c>
      <c r="AE559" s="42" t="s">
        <v>561</v>
      </c>
      <c r="AF559" s="42" t="s">
        <v>561</v>
      </c>
      <c r="AG559" s="42">
        <v>15</v>
      </c>
      <c r="AH559" s="42" t="s">
        <v>350</v>
      </c>
      <c r="AI559" s="42">
        <v>0</v>
      </c>
      <c r="AJ559" s="42" t="s">
        <v>351</v>
      </c>
      <c r="AK559" s="42">
        <v>0</v>
      </c>
      <c r="AL559" s="42">
        <v>1000</v>
      </c>
      <c r="AM559" s="42" t="s">
        <v>332</v>
      </c>
      <c r="AN559" s="42" t="s">
        <v>2208</v>
      </c>
      <c r="AO559" s="42">
        <v>150</v>
      </c>
      <c r="AP559" s="42" t="s">
        <v>333</v>
      </c>
      <c r="AQ559" s="42">
        <v>200</v>
      </c>
      <c r="AR559" s="42">
        <v>48</v>
      </c>
      <c r="AS559" s="42">
        <v>100</v>
      </c>
      <c r="AT559" s="42">
        <f>AQ559/AS559</f>
        <v>2</v>
      </c>
      <c r="AU559" s="42" t="s">
        <v>327</v>
      </c>
      <c r="AV559" s="42" t="s">
        <v>327</v>
      </c>
      <c r="AW559" s="42" t="s">
        <v>327</v>
      </c>
      <c r="AX559" s="42">
        <v>0</v>
      </c>
      <c r="AY559" s="42" t="s">
        <v>327</v>
      </c>
      <c r="AZ559" s="51">
        <v>45.5</v>
      </c>
      <c r="BA559" s="42"/>
      <c r="BB559" s="42">
        <v>2</v>
      </c>
      <c r="BC559" s="42" t="s">
        <v>375</v>
      </c>
      <c r="BD559" s="49" t="s">
        <v>2479</v>
      </c>
      <c r="BE559" s="49" t="s">
        <v>2476</v>
      </c>
      <c r="BF559" s="42" t="s">
        <v>340</v>
      </c>
      <c r="BG559" s="42"/>
      <c r="BH559" s="42" t="s">
        <v>1719</v>
      </c>
      <c r="BI559" s="42" t="s">
        <v>1142</v>
      </c>
      <c r="BJ559" s="42" t="s">
        <v>1872</v>
      </c>
      <c r="BK559" s="57">
        <v>44778</v>
      </c>
      <c r="BL559" s="42" t="s">
        <v>340</v>
      </c>
      <c r="BM559" s="42" t="s">
        <v>340</v>
      </c>
      <c r="BN559" s="42" t="s">
        <v>1784</v>
      </c>
      <c r="BO559" s="42">
        <v>2</v>
      </c>
      <c r="BP559" s="42" t="s">
        <v>359</v>
      </c>
      <c r="BQ559" s="42" t="s">
        <v>359</v>
      </c>
      <c r="BR559" s="42" t="s">
        <v>508</v>
      </c>
      <c r="BS559" s="42"/>
      <c r="BT559" s="42" t="s">
        <v>360</v>
      </c>
      <c r="BU559" s="42" t="s">
        <v>317</v>
      </c>
      <c r="BV559" s="42" t="s">
        <v>317</v>
      </c>
      <c r="BW559" s="42"/>
      <c r="BX559" s="42"/>
      <c r="BY559" s="42" t="s">
        <v>353</v>
      </c>
      <c r="BZ559" s="42" t="s">
        <v>353</v>
      </c>
      <c r="CA559" s="42"/>
      <c r="CB559" s="42" t="s">
        <v>353</v>
      </c>
      <c r="CC559" s="42"/>
      <c r="CD559" s="42"/>
      <c r="CE559" s="42"/>
      <c r="CF559" s="42"/>
      <c r="CG559" s="26" t="s">
        <v>2477</v>
      </c>
    </row>
    <row r="560" hidden="1" spans="1:85">
      <c r="A560" s="34">
        <v>1165</v>
      </c>
      <c r="B560" s="42" t="s">
        <v>2480</v>
      </c>
      <c r="C560" s="46" t="s">
        <v>2481</v>
      </c>
      <c r="D560" s="42" t="s">
        <v>2482</v>
      </c>
      <c r="E560" s="43">
        <v>30.4351</v>
      </c>
      <c r="F560" s="43">
        <v>-12.7338</v>
      </c>
      <c r="G560" s="42" t="s">
        <v>652</v>
      </c>
      <c r="H560" s="37">
        <v>1.8</v>
      </c>
      <c r="I560" s="42" t="s">
        <v>652</v>
      </c>
      <c r="J560" s="42" t="s">
        <v>2088</v>
      </c>
      <c r="K560" s="42" t="s">
        <v>317</v>
      </c>
      <c r="L560" s="42" t="s">
        <v>317</v>
      </c>
      <c r="M560" s="42" t="s">
        <v>317</v>
      </c>
      <c r="N560" s="42" t="s">
        <v>318</v>
      </c>
      <c r="O560" s="42" t="s">
        <v>319</v>
      </c>
      <c r="P560" s="42" t="s">
        <v>319</v>
      </c>
      <c r="Q560" s="42" t="s">
        <v>320</v>
      </c>
      <c r="R560" s="42" t="s">
        <v>320</v>
      </c>
      <c r="S560" s="42" t="s">
        <v>1718</v>
      </c>
      <c r="T560" s="42" t="s">
        <v>782</v>
      </c>
      <c r="U560" s="42" t="s">
        <v>323</v>
      </c>
      <c r="V560" s="52">
        <v>70</v>
      </c>
      <c r="W560" s="42" t="s">
        <v>325</v>
      </c>
      <c r="X560" s="42" t="s">
        <v>1948</v>
      </c>
      <c r="Y560" s="42" t="s">
        <v>2</v>
      </c>
      <c r="Z560" s="42" t="s">
        <v>2</v>
      </c>
      <c r="AA560" s="42" t="s">
        <v>328</v>
      </c>
      <c r="AB560" s="42" t="s">
        <v>1779</v>
      </c>
      <c r="AC560" s="42" t="s">
        <v>348</v>
      </c>
      <c r="AD560" s="42" t="s">
        <v>1780</v>
      </c>
      <c r="AE560" s="42" t="s">
        <v>403</v>
      </c>
      <c r="AF560" s="42" t="s">
        <v>403</v>
      </c>
      <c r="AG560" s="42">
        <v>15</v>
      </c>
      <c r="AH560" s="42" t="s">
        <v>350</v>
      </c>
      <c r="AI560" s="42">
        <v>0</v>
      </c>
      <c r="AJ560" s="42" t="s">
        <v>351</v>
      </c>
      <c r="AK560" s="42">
        <v>0</v>
      </c>
      <c r="AL560" s="42">
        <v>600</v>
      </c>
      <c r="AM560" s="42" t="s">
        <v>332</v>
      </c>
      <c r="AN560" s="42" t="s">
        <v>2208</v>
      </c>
      <c r="AO560" s="42">
        <v>150</v>
      </c>
      <c r="AP560" s="42" t="s">
        <v>439</v>
      </c>
      <c r="AQ560" s="42">
        <v>490</v>
      </c>
      <c r="AR560" s="42">
        <v>2</v>
      </c>
      <c r="AS560" s="42">
        <v>490</v>
      </c>
      <c r="AT560" s="42">
        <v>24</v>
      </c>
      <c r="AU560" s="42" t="s">
        <v>327</v>
      </c>
      <c r="AV560" s="42" t="s">
        <v>327</v>
      </c>
      <c r="AW560" s="42" t="s">
        <v>327</v>
      </c>
      <c r="AX560" s="42">
        <v>0</v>
      </c>
      <c r="AY560" s="42" t="s">
        <v>327</v>
      </c>
      <c r="AZ560" s="51">
        <v>50.2</v>
      </c>
      <c r="BA560" s="42"/>
      <c r="BB560" s="42">
        <v>2</v>
      </c>
      <c r="BC560" s="42" t="s">
        <v>375</v>
      </c>
      <c r="BD560" s="49" t="s">
        <v>2483</v>
      </c>
      <c r="BE560" s="49" t="s">
        <v>2480</v>
      </c>
      <c r="BF560" s="42" t="s">
        <v>340</v>
      </c>
      <c r="BG560" s="42"/>
      <c r="BH560" s="42" t="s">
        <v>1719</v>
      </c>
      <c r="BI560" s="42" t="s">
        <v>1796</v>
      </c>
      <c r="BJ560" s="42" t="s">
        <v>1872</v>
      </c>
      <c r="BK560" s="57">
        <v>44778</v>
      </c>
      <c r="BL560" s="42" t="s">
        <v>317</v>
      </c>
      <c r="BM560" s="42" t="s">
        <v>317</v>
      </c>
      <c r="BN560" s="42" t="s">
        <v>1784</v>
      </c>
      <c r="BO560" s="42">
        <v>0</v>
      </c>
      <c r="BP560" s="42" t="s">
        <v>359</v>
      </c>
      <c r="BQ560" s="42" t="s">
        <v>359</v>
      </c>
      <c r="BR560" s="42" t="s">
        <v>359</v>
      </c>
      <c r="BS560" s="42"/>
      <c r="BT560" s="42" t="s">
        <v>360</v>
      </c>
      <c r="BU560" s="42" t="s">
        <v>317</v>
      </c>
      <c r="BV560" s="42" t="s">
        <v>317</v>
      </c>
      <c r="BW560" s="42"/>
      <c r="BX560" s="42"/>
      <c r="BY560" s="42" t="s">
        <v>353</v>
      </c>
      <c r="BZ560" s="42" t="s">
        <v>353</v>
      </c>
      <c r="CA560" s="42"/>
      <c r="CB560" s="42" t="s">
        <v>353</v>
      </c>
      <c r="CC560" s="42"/>
      <c r="CD560" s="42"/>
      <c r="CE560" s="42"/>
      <c r="CF560" s="42"/>
      <c r="CG560" s="26" t="s">
        <v>2481</v>
      </c>
    </row>
    <row r="561" hidden="1" spans="1:85">
      <c r="A561" s="39">
        <v>1194</v>
      </c>
      <c r="B561" s="42" t="s">
        <v>2484</v>
      </c>
      <c r="C561" s="46" t="s">
        <v>2485</v>
      </c>
      <c r="D561" s="42" t="s">
        <v>2486</v>
      </c>
      <c r="E561" s="43">
        <v>28.3074</v>
      </c>
      <c r="F561" s="43">
        <v>-14.4269</v>
      </c>
      <c r="G561" s="42" t="s">
        <v>652</v>
      </c>
      <c r="H561" s="37">
        <v>2.5</v>
      </c>
      <c r="I561" s="42" t="s">
        <v>652</v>
      </c>
      <c r="J561" s="42" t="s">
        <v>1776</v>
      </c>
      <c r="K561" s="42" t="s">
        <v>317</v>
      </c>
      <c r="L561" s="42" t="s">
        <v>317</v>
      </c>
      <c r="M561" s="42" t="s">
        <v>317</v>
      </c>
      <c r="N561" s="42" t="s">
        <v>318</v>
      </c>
      <c r="O561" s="42" t="s">
        <v>319</v>
      </c>
      <c r="P561" s="42" t="s">
        <v>319</v>
      </c>
      <c r="Q561" s="42" t="s">
        <v>320</v>
      </c>
      <c r="R561" s="42" t="s">
        <v>320</v>
      </c>
      <c r="S561" s="42" t="s">
        <v>1718</v>
      </c>
      <c r="T561" s="42" t="s">
        <v>344</v>
      </c>
      <c r="U561" s="42" t="s">
        <v>323</v>
      </c>
      <c r="V561" s="52">
        <v>50</v>
      </c>
      <c r="W561" s="42" t="s">
        <v>325</v>
      </c>
      <c r="X561" s="42" t="s">
        <v>1778</v>
      </c>
      <c r="Y561" s="42" t="s">
        <v>2</v>
      </c>
      <c r="Z561" s="42" t="s">
        <v>2</v>
      </c>
      <c r="AA561" s="42" t="s">
        <v>328</v>
      </c>
      <c r="AB561" s="42" t="s">
        <v>1779</v>
      </c>
      <c r="AC561" s="42" t="s">
        <v>348</v>
      </c>
      <c r="AD561" s="42" t="s">
        <v>1780</v>
      </c>
      <c r="AE561" s="42" t="s">
        <v>561</v>
      </c>
      <c r="AF561" s="42" t="s">
        <v>561</v>
      </c>
      <c r="AG561" s="42">
        <v>20</v>
      </c>
      <c r="AH561" s="42" t="s">
        <v>350</v>
      </c>
      <c r="AI561" s="42">
        <v>0</v>
      </c>
      <c r="AJ561" s="42" t="s">
        <v>351</v>
      </c>
      <c r="AK561" s="42">
        <v>0</v>
      </c>
      <c r="AL561" s="42">
        <v>1000</v>
      </c>
      <c r="AM561" s="42" t="s">
        <v>332</v>
      </c>
      <c r="AN561" s="42" t="s">
        <v>1781</v>
      </c>
      <c r="AO561" s="42">
        <v>400</v>
      </c>
      <c r="AP561" s="42" t="s">
        <v>439</v>
      </c>
      <c r="AQ561" s="42">
        <v>600</v>
      </c>
      <c r="AR561" s="42">
        <v>2</v>
      </c>
      <c r="AS561" s="42">
        <v>600</v>
      </c>
      <c r="AT561" s="42">
        <v>24</v>
      </c>
      <c r="AU561" s="42" t="s">
        <v>327</v>
      </c>
      <c r="AV561" s="42" t="s">
        <v>327</v>
      </c>
      <c r="AW561" s="42" t="s">
        <v>327</v>
      </c>
      <c r="AX561" s="42">
        <v>0</v>
      </c>
      <c r="AY561" s="42" t="s">
        <v>327</v>
      </c>
      <c r="AZ561" s="51">
        <v>60</v>
      </c>
      <c r="BA561" s="42"/>
      <c r="BB561" s="42">
        <v>2</v>
      </c>
      <c r="BC561" s="42" t="s">
        <v>375</v>
      </c>
      <c r="BD561" s="49" t="s">
        <v>2487</v>
      </c>
      <c r="BE561" s="49" t="s">
        <v>2484</v>
      </c>
      <c r="BF561" s="42" t="s">
        <v>340</v>
      </c>
      <c r="BG561" s="42"/>
      <c r="BH561" s="42" t="s">
        <v>1719</v>
      </c>
      <c r="BI561" s="42" t="s">
        <v>1142</v>
      </c>
      <c r="BJ561" s="42" t="s">
        <v>358</v>
      </c>
      <c r="BK561" s="57">
        <v>44778</v>
      </c>
      <c r="BL561" s="42" t="s">
        <v>317</v>
      </c>
      <c r="BM561" s="42" t="s">
        <v>317</v>
      </c>
      <c r="BN561" s="42" t="s">
        <v>1784</v>
      </c>
      <c r="BO561" s="42">
        <v>0</v>
      </c>
      <c r="BP561" s="42" t="s">
        <v>359</v>
      </c>
      <c r="BQ561" s="42" t="s">
        <v>359</v>
      </c>
      <c r="BR561" s="42" t="s">
        <v>359</v>
      </c>
      <c r="BS561" s="42"/>
      <c r="BT561" s="42" t="s">
        <v>360</v>
      </c>
      <c r="BU561" s="42" t="s">
        <v>317</v>
      </c>
      <c r="BV561" s="42" t="s">
        <v>317</v>
      </c>
      <c r="BW561" s="42"/>
      <c r="BX561" s="42"/>
      <c r="BY561" s="42" t="s">
        <v>353</v>
      </c>
      <c r="BZ561" s="42" t="s">
        <v>353</v>
      </c>
      <c r="CA561" s="42"/>
      <c r="CB561" s="42" t="s">
        <v>353</v>
      </c>
      <c r="CC561" s="42"/>
      <c r="CD561" s="42"/>
      <c r="CE561" s="42"/>
      <c r="CF561" s="42"/>
      <c r="CG561" s="26" t="s">
        <v>2485</v>
      </c>
    </row>
    <row r="562" hidden="1" spans="1:85">
      <c r="A562" s="34">
        <v>1213</v>
      </c>
      <c r="B562" s="42" t="s">
        <v>2488</v>
      </c>
      <c r="C562" s="46" t="s">
        <v>2489</v>
      </c>
      <c r="D562" s="42" t="s">
        <v>2490</v>
      </c>
      <c r="E562" s="43">
        <v>28.1902</v>
      </c>
      <c r="F562" s="43">
        <v>-15.2482</v>
      </c>
      <c r="G562" s="42" t="s">
        <v>316</v>
      </c>
      <c r="H562" s="37">
        <v>2.5</v>
      </c>
      <c r="I562" s="42" t="s">
        <v>652</v>
      </c>
      <c r="J562" s="42" t="s">
        <v>2161</v>
      </c>
      <c r="K562" s="42" t="s">
        <v>317</v>
      </c>
      <c r="L562" s="42" t="s">
        <v>317</v>
      </c>
      <c r="M562" s="42" t="s">
        <v>317</v>
      </c>
      <c r="N562" s="42" t="s">
        <v>318</v>
      </c>
      <c r="O562" s="42" t="s">
        <v>319</v>
      </c>
      <c r="P562" s="42" t="s">
        <v>319</v>
      </c>
      <c r="Q562" s="42" t="s">
        <v>320</v>
      </c>
      <c r="R562" s="42" t="s">
        <v>320</v>
      </c>
      <c r="S562" s="42" t="s">
        <v>1718</v>
      </c>
      <c r="T562" s="42" t="s">
        <v>344</v>
      </c>
      <c r="U562" s="42" t="s">
        <v>323</v>
      </c>
      <c r="V562" s="52">
        <v>50</v>
      </c>
      <c r="W562" s="42" t="s">
        <v>325</v>
      </c>
      <c r="X562" s="42" t="s">
        <v>1880</v>
      </c>
      <c r="Y562" s="42" t="s">
        <v>2</v>
      </c>
      <c r="Z562" s="42" t="s">
        <v>2</v>
      </c>
      <c r="AA562" s="42" t="s">
        <v>328</v>
      </c>
      <c r="AB562" s="43" t="s">
        <v>329</v>
      </c>
      <c r="AC562" s="42" t="s">
        <v>225</v>
      </c>
      <c r="AD562" s="42" t="s">
        <v>225</v>
      </c>
      <c r="AE562" s="42" t="s">
        <v>654</v>
      </c>
      <c r="AF562" s="42" t="s">
        <v>655</v>
      </c>
      <c r="AG562" s="42">
        <v>20</v>
      </c>
      <c r="AH562" s="42" t="s">
        <v>350</v>
      </c>
      <c r="AI562" s="42" t="s">
        <v>1964</v>
      </c>
      <c r="AJ562" s="42" t="s">
        <v>351</v>
      </c>
      <c r="AK562" s="42" t="s">
        <v>2164</v>
      </c>
      <c r="AL562" s="42">
        <v>375</v>
      </c>
      <c r="AM562" s="42" t="s">
        <v>332</v>
      </c>
      <c r="AN562" s="42" t="s">
        <v>1896</v>
      </c>
      <c r="AO562" s="42">
        <v>400</v>
      </c>
      <c r="AP562" s="42" t="s">
        <v>439</v>
      </c>
      <c r="AQ562" s="42">
        <v>1600</v>
      </c>
      <c r="AR562" s="42">
        <v>2</v>
      </c>
      <c r="AS562" s="42">
        <v>800</v>
      </c>
      <c r="AT562" s="42">
        <v>48</v>
      </c>
      <c r="AU562" s="42" t="s">
        <v>327</v>
      </c>
      <c r="AV562" s="42" t="s">
        <v>327</v>
      </c>
      <c r="AW562" s="42" t="s">
        <v>327</v>
      </c>
      <c r="AX562" s="42" t="s">
        <v>327</v>
      </c>
      <c r="AY562" s="42" t="s">
        <v>327</v>
      </c>
      <c r="AZ562" s="51">
        <v>54.7</v>
      </c>
      <c r="BA562" s="42"/>
      <c r="BB562" s="42">
        <v>1</v>
      </c>
      <c r="BC562" s="42" t="s">
        <v>525</v>
      </c>
      <c r="BD562" s="49">
        <v>0</v>
      </c>
      <c r="BE562" s="49" t="s">
        <v>2488</v>
      </c>
      <c r="BF562" s="42">
        <v>0</v>
      </c>
      <c r="BG562" s="42"/>
      <c r="BH562" s="42"/>
      <c r="BI562" s="42" t="s">
        <v>357</v>
      </c>
      <c r="BJ562" s="42" t="s">
        <v>358</v>
      </c>
      <c r="BK562" s="57">
        <v>44778</v>
      </c>
      <c r="BL562" s="42" t="s">
        <v>317</v>
      </c>
      <c r="BM562" s="42" t="s">
        <v>317</v>
      </c>
      <c r="BN562" s="42"/>
      <c r="BO562" s="42"/>
      <c r="BP562" s="42" t="s">
        <v>359</v>
      </c>
      <c r="BQ562" s="42" t="s">
        <v>359</v>
      </c>
      <c r="BR562" s="42" t="s">
        <v>359</v>
      </c>
      <c r="BS562" s="42"/>
      <c r="BT562" s="42" t="s">
        <v>360</v>
      </c>
      <c r="BU562" s="42" t="s">
        <v>317</v>
      </c>
      <c r="BV562" s="42" t="s">
        <v>317</v>
      </c>
      <c r="BW562" s="42"/>
      <c r="BX562" s="42"/>
      <c r="BY562" s="42" t="s">
        <v>353</v>
      </c>
      <c r="BZ562" s="42" t="s">
        <v>353</v>
      </c>
      <c r="CA562" s="42"/>
      <c r="CB562" s="42" t="s">
        <v>353</v>
      </c>
      <c r="CC562" s="42"/>
      <c r="CD562" s="42"/>
      <c r="CE562" s="42"/>
      <c r="CF562" s="42"/>
      <c r="CG562" s="26" t="s">
        <v>2489</v>
      </c>
    </row>
    <row r="563" hidden="1" spans="1:85">
      <c r="A563" s="39">
        <v>1214</v>
      </c>
      <c r="B563" s="42" t="s">
        <v>2491</v>
      </c>
      <c r="C563" s="46" t="s">
        <v>2492</v>
      </c>
      <c r="D563" s="42" t="s">
        <v>2493</v>
      </c>
      <c r="E563" s="43">
        <v>30.4</v>
      </c>
      <c r="F563" s="43">
        <v>-12.85</v>
      </c>
      <c r="G563" s="42" t="s">
        <v>652</v>
      </c>
      <c r="H563" s="37">
        <v>1.5</v>
      </c>
      <c r="I563" s="42" t="s">
        <v>652</v>
      </c>
      <c r="J563" s="42" t="s">
        <v>2088</v>
      </c>
      <c r="K563" s="42" t="s">
        <v>317</v>
      </c>
      <c r="L563" s="42" t="s">
        <v>317</v>
      </c>
      <c r="M563" s="42" t="s">
        <v>317</v>
      </c>
      <c r="N563" s="42" t="s">
        <v>318</v>
      </c>
      <c r="O563" s="42" t="s">
        <v>319</v>
      </c>
      <c r="P563" s="42" t="s">
        <v>319</v>
      </c>
      <c r="Q563" s="42" t="s">
        <v>320</v>
      </c>
      <c r="R563" s="42" t="s">
        <v>320</v>
      </c>
      <c r="S563" s="42" t="s">
        <v>1718</v>
      </c>
      <c r="T563" s="42" t="s">
        <v>782</v>
      </c>
      <c r="U563" s="42" t="s">
        <v>323</v>
      </c>
      <c r="V563" s="52">
        <v>70</v>
      </c>
      <c r="W563" s="42" t="s">
        <v>325</v>
      </c>
      <c r="X563" s="42" t="s">
        <v>1948</v>
      </c>
      <c r="Y563" s="42" t="s">
        <v>2</v>
      </c>
      <c r="Z563" s="42" t="s">
        <v>2</v>
      </c>
      <c r="AA563" s="42" t="s">
        <v>328</v>
      </c>
      <c r="AB563" s="42" t="s">
        <v>1779</v>
      </c>
      <c r="AC563" s="42" t="s">
        <v>348</v>
      </c>
      <c r="AD563" s="42" t="s">
        <v>1780</v>
      </c>
      <c r="AE563" s="42" t="s">
        <v>561</v>
      </c>
      <c r="AF563" s="42" t="s">
        <v>561</v>
      </c>
      <c r="AG563" s="42">
        <v>20</v>
      </c>
      <c r="AH563" s="42" t="s">
        <v>350</v>
      </c>
      <c r="AI563" s="42">
        <v>0</v>
      </c>
      <c r="AJ563" s="42" t="s">
        <v>351</v>
      </c>
      <c r="AK563" s="42">
        <v>0</v>
      </c>
      <c r="AL563" s="42">
        <v>1000</v>
      </c>
      <c r="AM563" s="42" t="s">
        <v>332</v>
      </c>
      <c r="AN563" s="42" t="s">
        <v>2208</v>
      </c>
      <c r="AO563" s="42">
        <v>150</v>
      </c>
      <c r="AP563" s="42" t="s">
        <v>439</v>
      </c>
      <c r="AQ563" s="42">
        <v>980</v>
      </c>
      <c r="AR563" s="42">
        <v>2</v>
      </c>
      <c r="AS563" s="42">
        <v>490</v>
      </c>
      <c r="AT563" s="42">
        <v>48</v>
      </c>
      <c r="AU563" s="42" t="s">
        <v>327</v>
      </c>
      <c r="AV563" s="42" t="s">
        <v>327</v>
      </c>
      <c r="AW563" s="42" t="s">
        <v>327</v>
      </c>
      <c r="AX563" s="42">
        <v>0</v>
      </c>
      <c r="AY563" s="42" t="s">
        <v>327</v>
      </c>
      <c r="AZ563" s="51">
        <v>35</v>
      </c>
      <c r="BA563" s="42"/>
      <c r="BB563" s="42">
        <v>1</v>
      </c>
      <c r="BC563" s="42" t="s">
        <v>525</v>
      </c>
      <c r="BD563" s="49" t="s">
        <v>2494</v>
      </c>
      <c r="BE563" s="49" t="s">
        <v>2491</v>
      </c>
      <c r="BF563" s="42" t="s">
        <v>340</v>
      </c>
      <c r="BG563" s="42"/>
      <c r="BH563" s="42" t="s">
        <v>1719</v>
      </c>
      <c r="BI563" s="42" t="s">
        <v>1142</v>
      </c>
      <c r="BJ563" s="42" t="s">
        <v>1872</v>
      </c>
      <c r="BK563" s="57">
        <v>44778</v>
      </c>
      <c r="BL563" s="42" t="s">
        <v>340</v>
      </c>
      <c r="BM563" s="42" t="s">
        <v>340</v>
      </c>
      <c r="BN563" s="42" t="s">
        <v>1784</v>
      </c>
      <c r="BO563" s="42">
        <v>1</v>
      </c>
      <c r="BP563" s="42" t="s">
        <v>359</v>
      </c>
      <c r="BQ563" s="42" t="s">
        <v>359</v>
      </c>
      <c r="BR563" s="42" t="s">
        <v>508</v>
      </c>
      <c r="BS563" s="42"/>
      <c r="BT563" s="42" t="s">
        <v>360</v>
      </c>
      <c r="BU563" s="42" t="s">
        <v>317</v>
      </c>
      <c r="BV563" s="42" t="s">
        <v>317</v>
      </c>
      <c r="BW563" s="42"/>
      <c r="BX563" s="42"/>
      <c r="BY563" s="42" t="s">
        <v>353</v>
      </c>
      <c r="BZ563" s="42" t="s">
        <v>353</v>
      </c>
      <c r="CA563" s="42"/>
      <c r="CB563" s="42" t="s">
        <v>353</v>
      </c>
      <c r="CC563" s="42"/>
      <c r="CD563" s="42"/>
      <c r="CE563" s="42"/>
      <c r="CF563" s="42"/>
      <c r="CG563" s="26" t="s">
        <v>2492</v>
      </c>
    </row>
    <row r="564" hidden="1" spans="1:85">
      <c r="A564" s="34">
        <v>1223</v>
      </c>
      <c r="B564" s="42" t="s">
        <v>2495</v>
      </c>
      <c r="C564" s="46" t="s">
        <v>2496</v>
      </c>
      <c r="D564" s="42" t="s">
        <v>2497</v>
      </c>
      <c r="E564" s="43">
        <v>27.3352</v>
      </c>
      <c r="F564" s="43">
        <v>-14.9682</v>
      </c>
      <c r="G564" s="42" t="s">
        <v>316</v>
      </c>
      <c r="H564" s="37">
        <v>1.8</v>
      </c>
      <c r="I564" s="42" t="s">
        <v>652</v>
      </c>
      <c r="J564" s="42" t="s">
        <v>2058</v>
      </c>
      <c r="K564" s="42" t="s">
        <v>317</v>
      </c>
      <c r="L564" s="42" t="s">
        <v>317</v>
      </c>
      <c r="M564" s="42" t="s">
        <v>317</v>
      </c>
      <c r="N564" s="42" t="s">
        <v>318</v>
      </c>
      <c r="O564" s="42" t="s">
        <v>319</v>
      </c>
      <c r="P564" s="42" t="s">
        <v>319</v>
      </c>
      <c r="Q564" s="42" t="s">
        <v>381</v>
      </c>
      <c r="R564" s="42" t="s">
        <v>381</v>
      </c>
      <c r="S564" s="42" t="s">
        <v>1718</v>
      </c>
      <c r="T564" s="42" t="s">
        <v>782</v>
      </c>
      <c r="U564" s="42" t="s">
        <v>323</v>
      </c>
      <c r="V564" s="52">
        <v>50</v>
      </c>
      <c r="W564" s="42" t="s">
        <v>325</v>
      </c>
      <c r="X564" s="42" t="s">
        <v>2025</v>
      </c>
      <c r="Y564" s="42" t="s">
        <v>2</v>
      </c>
      <c r="Z564" s="42" t="s">
        <v>2</v>
      </c>
      <c r="AA564" s="42" t="s">
        <v>328</v>
      </c>
      <c r="AB564" s="43" t="s">
        <v>329</v>
      </c>
      <c r="AC564" s="42" t="s">
        <v>225</v>
      </c>
      <c r="AD564" s="42" t="s">
        <v>225</v>
      </c>
      <c r="AE564" s="42" t="s">
        <v>561</v>
      </c>
      <c r="AF564" s="42" t="s">
        <v>561</v>
      </c>
      <c r="AG564" s="42">
        <v>15</v>
      </c>
      <c r="AH564" s="42" t="s">
        <v>1496</v>
      </c>
      <c r="AI564" s="42" t="s">
        <v>2076</v>
      </c>
      <c r="AJ564" s="42" t="s">
        <v>1443</v>
      </c>
      <c r="AK564" s="42" t="s">
        <v>2077</v>
      </c>
      <c r="AL564" s="42">
        <v>1000</v>
      </c>
      <c r="AM564" s="42" t="s">
        <v>332</v>
      </c>
      <c r="AN564" s="42" t="s">
        <v>1930</v>
      </c>
      <c r="AO564" s="42">
        <v>187.5</v>
      </c>
      <c r="AP564" s="42" t="s">
        <v>333</v>
      </c>
      <c r="AQ564" s="42">
        <v>200</v>
      </c>
      <c r="AR564" s="42">
        <v>48</v>
      </c>
      <c r="AS564" s="42">
        <v>100</v>
      </c>
      <c r="AT564" s="42">
        <f>AQ564/AS564</f>
        <v>2</v>
      </c>
      <c r="AU564" s="42" t="s">
        <v>327</v>
      </c>
      <c r="AV564" s="42" t="s">
        <v>327</v>
      </c>
      <c r="AW564" s="42" t="s">
        <v>327</v>
      </c>
      <c r="AX564" s="42" t="s">
        <v>327</v>
      </c>
      <c r="AY564" s="42" t="s">
        <v>327</v>
      </c>
      <c r="AZ564" s="51">
        <v>70</v>
      </c>
      <c r="BA564" s="42"/>
      <c r="BB564" s="42">
        <v>2</v>
      </c>
      <c r="BC564" s="42" t="s">
        <v>375</v>
      </c>
      <c r="BD564" s="49" t="s">
        <v>2498</v>
      </c>
      <c r="BE564" s="49" t="s">
        <v>2495</v>
      </c>
      <c r="BF564" s="42">
        <v>0</v>
      </c>
      <c r="BG564" s="42"/>
      <c r="BH564" s="42"/>
      <c r="BI564" s="42" t="s">
        <v>357</v>
      </c>
      <c r="BJ564" s="42" t="s">
        <v>358</v>
      </c>
      <c r="BK564" s="57">
        <v>44778</v>
      </c>
      <c r="BL564" s="42" t="s">
        <v>317</v>
      </c>
      <c r="BM564" s="42" t="s">
        <v>317</v>
      </c>
      <c r="BN564" s="42"/>
      <c r="BO564" s="42"/>
      <c r="BP564" s="42" t="s">
        <v>359</v>
      </c>
      <c r="BQ564" s="42" t="s">
        <v>359</v>
      </c>
      <c r="BR564" s="42" t="s">
        <v>359</v>
      </c>
      <c r="BS564" s="42"/>
      <c r="BT564" s="42" t="s">
        <v>360</v>
      </c>
      <c r="BU564" s="42" t="s">
        <v>317</v>
      </c>
      <c r="BV564" s="42" t="s">
        <v>317</v>
      </c>
      <c r="BW564" s="42"/>
      <c r="BX564" s="42"/>
      <c r="BY564" s="42" t="s">
        <v>353</v>
      </c>
      <c r="BZ564" s="42" t="s">
        <v>353</v>
      </c>
      <c r="CA564" s="42"/>
      <c r="CB564" s="42" t="s">
        <v>353</v>
      </c>
      <c r="CC564" s="42"/>
      <c r="CD564" s="42"/>
      <c r="CE564" s="42"/>
      <c r="CF564" s="42"/>
      <c r="CG564" s="26" t="s">
        <v>2496</v>
      </c>
    </row>
    <row r="565" hidden="1" spans="1:85">
      <c r="A565" s="39">
        <v>1236</v>
      </c>
      <c r="B565" s="42" t="s">
        <v>2499</v>
      </c>
      <c r="C565" s="46" t="s">
        <v>2500</v>
      </c>
      <c r="D565" s="42" t="s">
        <v>2501</v>
      </c>
      <c r="E565" s="43">
        <v>25.9738</v>
      </c>
      <c r="F565" s="43">
        <v>-14.9647</v>
      </c>
      <c r="G565" s="42" t="s">
        <v>316</v>
      </c>
      <c r="H565" s="37">
        <v>2.5</v>
      </c>
      <c r="I565" s="42" t="s">
        <v>652</v>
      </c>
      <c r="J565" s="42" t="s">
        <v>2058</v>
      </c>
      <c r="K565" s="42" t="s">
        <v>317</v>
      </c>
      <c r="L565" s="42" t="s">
        <v>317</v>
      </c>
      <c r="M565" s="42" t="s">
        <v>317</v>
      </c>
      <c r="N565" s="42" t="s">
        <v>318</v>
      </c>
      <c r="O565" s="42" t="s">
        <v>319</v>
      </c>
      <c r="P565" s="42" t="s">
        <v>319</v>
      </c>
      <c r="Q565" s="42" t="s">
        <v>381</v>
      </c>
      <c r="R565" s="42" t="s">
        <v>381</v>
      </c>
      <c r="S565" s="42" t="s">
        <v>1718</v>
      </c>
      <c r="T565" s="42" t="s">
        <v>782</v>
      </c>
      <c r="U565" s="42" t="s">
        <v>323</v>
      </c>
      <c r="V565" s="52">
        <v>50</v>
      </c>
      <c r="W565" s="42" t="s">
        <v>325</v>
      </c>
      <c r="X565" s="42" t="s">
        <v>2025</v>
      </c>
      <c r="Y565" s="42" t="s">
        <v>2</v>
      </c>
      <c r="Z565" s="42" t="s">
        <v>2</v>
      </c>
      <c r="AA565" s="42" t="s">
        <v>328</v>
      </c>
      <c r="AB565" s="43" t="s">
        <v>329</v>
      </c>
      <c r="AC565" s="42" t="s">
        <v>225</v>
      </c>
      <c r="AD565" s="42" t="s">
        <v>225</v>
      </c>
      <c r="AE565" s="42" t="s">
        <v>561</v>
      </c>
      <c r="AF565" s="42" t="s">
        <v>561</v>
      </c>
      <c r="AG565" s="42">
        <v>20</v>
      </c>
      <c r="AH565" s="42" t="s">
        <v>350</v>
      </c>
      <c r="AI565" s="42" t="s">
        <v>1964</v>
      </c>
      <c r="AJ565" s="42" t="s">
        <v>370</v>
      </c>
      <c r="AK565" s="42" t="s">
        <v>1965</v>
      </c>
      <c r="AL565" s="42">
        <v>1000</v>
      </c>
      <c r="AM565" s="42" t="s">
        <v>332</v>
      </c>
      <c r="AN565" s="42" t="s">
        <v>2502</v>
      </c>
      <c r="AO565" s="42">
        <v>50</v>
      </c>
      <c r="AP565" s="42" t="s">
        <v>439</v>
      </c>
      <c r="AQ565" s="42">
        <v>1200</v>
      </c>
      <c r="AR565" s="42">
        <v>2</v>
      </c>
      <c r="AS565" s="42">
        <v>600</v>
      </c>
      <c r="AT565" s="42">
        <v>48</v>
      </c>
      <c r="AU565" s="42" t="s">
        <v>327</v>
      </c>
      <c r="AV565" s="42" t="s">
        <v>327</v>
      </c>
      <c r="AW565" s="42" t="s">
        <v>327</v>
      </c>
      <c r="AX565" s="42" t="s">
        <v>327</v>
      </c>
      <c r="AY565" s="42" t="s">
        <v>327</v>
      </c>
      <c r="AZ565" s="51">
        <v>85</v>
      </c>
      <c r="BA565" s="42"/>
      <c r="BB565" s="42">
        <v>2</v>
      </c>
      <c r="BC565" s="42" t="s">
        <v>375</v>
      </c>
      <c r="BD565" s="49" t="s">
        <v>2503</v>
      </c>
      <c r="BE565" s="49" t="s">
        <v>2499</v>
      </c>
      <c r="BF565" s="42">
        <v>0</v>
      </c>
      <c r="BG565" s="42"/>
      <c r="BH565" s="42"/>
      <c r="BI565" s="42" t="s">
        <v>357</v>
      </c>
      <c r="BJ565" s="42" t="s">
        <v>1872</v>
      </c>
      <c r="BK565" s="57">
        <v>44778</v>
      </c>
      <c r="BL565" s="42" t="s">
        <v>317</v>
      </c>
      <c r="BM565" s="42" t="s">
        <v>317</v>
      </c>
      <c r="BN565" s="42"/>
      <c r="BO565" s="42"/>
      <c r="BP565" s="42" t="s">
        <v>359</v>
      </c>
      <c r="BQ565" s="42" t="s">
        <v>359</v>
      </c>
      <c r="BR565" s="42" t="s">
        <v>359</v>
      </c>
      <c r="BS565" s="42"/>
      <c r="BT565" s="42" t="s">
        <v>360</v>
      </c>
      <c r="BU565" s="42" t="s">
        <v>356</v>
      </c>
      <c r="BV565" s="42" t="s">
        <v>317</v>
      </c>
      <c r="BW565" s="42"/>
      <c r="BX565" s="42"/>
      <c r="BY565" s="42" t="s">
        <v>353</v>
      </c>
      <c r="BZ565" s="42" t="s">
        <v>353</v>
      </c>
      <c r="CA565" s="42"/>
      <c r="CB565" s="42" t="s">
        <v>353</v>
      </c>
      <c r="CC565" s="42"/>
      <c r="CD565" s="42"/>
      <c r="CE565" s="42"/>
      <c r="CF565" s="42"/>
      <c r="CG565" s="26" t="s">
        <v>2500</v>
      </c>
    </row>
    <row r="566" hidden="1" spans="1:85">
      <c r="A566" s="34">
        <v>1243</v>
      </c>
      <c r="B566" s="42" t="s">
        <v>2504</v>
      </c>
      <c r="C566" s="46" t="s">
        <v>2505</v>
      </c>
      <c r="D566" s="42" t="s">
        <v>2506</v>
      </c>
      <c r="E566" s="43">
        <v>26.4368</v>
      </c>
      <c r="F566" s="43">
        <v>-14.9715</v>
      </c>
      <c r="G566" s="42" t="s">
        <v>316</v>
      </c>
      <c r="H566" s="37">
        <v>2.5</v>
      </c>
      <c r="I566" s="42" t="s">
        <v>652</v>
      </c>
      <c r="J566" s="42" t="s">
        <v>2058</v>
      </c>
      <c r="K566" s="42" t="s">
        <v>317</v>
      </c>
      <c r="L566" s="42" t="s">
        <v>317</v>
      </c>
      <c r="M566" s="42" t="s">
        <v>317</v>
      </c>
      <c r="N566" s="42" t="s">
        <v>318</v>
      </c>
      <c r="O566" s="42" t="s">
        <v>319</v>
      </c>
      <c r="P566" s="42" t="s">
        <v>319</v>
      </c>
      <c r="Q566" s="42" t="s">
        <v>320</v>
      </c>
      <c r="R566" s="42" t="s">
        <v>320</v>
      </c>
      <c r="S566" s="42" t="s">
        <v>1718</v>
      </c>
      <c r="T566" s="42" t="s">
        <v>782</v>
      </c>
      <c r="U566" s="42" t="s">
        <v>323</v>
      </c>
      <c r="V566" s="52">
        <v>50</v>
      </c>
      <c r="W566" s="42" t="s">
        <v>325</v>
      </c>
      <c r="X566" s="42" t="s">
        <v>2025</v>
      </c>
      <c r="Y566" s="42" t="s">
        <v>2</v>
      </c>
      <c r="Z566" s="42" t="s">
        <v>2</v>
      </c>
      <c r="AA566" s="42" t="s">
        <v>328</v>
      </c>
      <c r="AB566" s="43" t="s">
        <v>329</v>
      </c>
      <c r="AC566" s="42" t="s">
        <v>225</v>
      </c>
      <c r="AD566" s="42" t="s">
        <v>225</v>
      </c>
      <c r="AE566" s="42" t="s">
        <v>561</v>
      </c>
      <c r="AF566" s="42" t="s">
        <v>561</v>
      </c>
      <c r="AG566" s="42">
        <v>20</v>
      </c>
      <c r="AH566" s="42" t="s">
        <v>350</v>
      </c>
      <c r="AI566" s="42" t="s">
        <v>1964</v>
      </c>
      <c r="AJ566" s="42" t="s">
        <v>351</v>
      </c>
      <c r="AK566" s="42" t="s">
        <v>2164</v>
      </c>
      <c r="AL566" s="42">
        <v>1000</v>
      </c>
      <c r="AM566" s="42" t="s">
        <v>332</v>
      </c>
      <c r="AN566" s="42" t="s">
        <v>2502</v>
      </c>
      <c r="AO566" s="42">
        <v>50</v>
      </c>
      <c r="AP566" s="42" t="s">
        <v>439</v>
      </c>
      <c r="AQ566" s="42">
        <v>1200</v>
      </c>
      <c r="AR566" s="42">
        <v>2</v>
      </c>
      <c r="AS566" s="42">
        <v>600</v>
      </c>
      <c r="AT566" s="42">
        <v>48</v>
      </c>
      <c r="AU566" s="42" t="s">
        <v>327</v>
      </c>
      <c r="AV566" s="42" t="s">
        <v>327</v>
      </c>
      <c r="AW566" s="42" t="s">
        <v>327</v>
      </c>
      <c r="AX566" s="42" t="s">
        <v>327</v>
      </c>
      <c r="AY566" s="42" t="s">
        <v>327</v>
      </c>
      <c r="AZ566" s="51">
        <v>84</v>
      </c>
      <c r="BA566" s="42"/>
      <c r="BB566" s="42">
        <v>3</v>
      </c>
      <c r="BC566" s="42" t="s">
        <v>2507</v>
      </c>
      <c r="BD566" s="49" t="s">
        <v>2508</v>
      </c>
      <c r="BE566" s="49" t="s">
        <v>2504</v>
      </c>
      <c r="BF566" s="42">
        <v>0</v>
      </c>
      <c r="BG566" s="42"/>
      <c r="BH566" s="42"/>
      <c r="BI566" s="42" t="s">
        <v>357</v>
      </c>
      <c r="BJ566" s="42" t="s">
        <v>1872</v>
      </c>
      <c r="BK566" s="57">
        <v>44778</v>
      </c>
      <c r="BL566" s="42" t="s">
        <v>317</v>
      </c>
      <c r="BM566" s="42" t="s">
        <v>317</v>
      </c>
      <c r="BN566" s="42"/>
      <c r="BO566" s="42"/>
      <c r="BP566" s="42" t="s">
        <v>359</v>
      </c>
      <c r="BQ566" s="42" t="s">
        <v>359</v>
      </c>
      <c r="BR566" s="42" t="s">
        <v>359</v>
      </c>
      <c r="BS566" s="42"/>
      <c r="BT566" s="42" t="s">
        <v>360</v>
      </c>
      <c r="BU566" s="42" t="s">
        <v>356</v>
      </c>
      <c r="BV566" s="42" t="s">
        <v>317</v>
      </c>
      <c r="BW566" s="42"/>
      <c r="BX566" s="42"/>
      <c r="BY566" s="42" t="s">
        <v>353</v>
      </c>
      <c r="BZ566" s="42" t="s">
        <v>353</v>
      </c>
      <c r="CA566" s="42"/>
      <c r="CB566" s="42" t="s">
        <v>353</v>
      </c>
      <c r="CC566" s="42"/>
      <c r="CD566" s="42"/>
      <c r="CE566" s="42"/>
      <c r="CF566" s="42"/>
      <c r="CG566" s="26" t="s">
        <v>2505</v>
      </c>
    </row>
    <row r="567" hidden="1" spans="1:85">
      <c r="A567" s="34">
        <v>1245</v>
      </c>
      <c r="B567" s="42" t="s">
        <v>2509</v>
      </c>
      <c r="C567" s="46" t="s">
        <v>2510</v>
      </c>
      <c r="D567" s="42" t="s">
        <v>2511</v>
      </c>
      <c r="E567" s="43">
        <v>28.4326666666666</v>
      </c>
      <c r="F567" s="43">
        <v>-14.4311667</v>
      </c>
      <c r="G567" s="42" t="s">
        <v>652</v>
      </c>
      <c r="H567" s="37">
        <v>2.5</v>
      </c>
      <c r="I567" s="42" t="s">
        <v>652</v>
      </c>
      <c r="J567" s="42" t="s">
        <v>1776</v>
      </c>
      <c r="K567" s="42" t="s">
        <v>340</v>
      </c>
      <c r="L567" s="42" t="s">
        <v>317</v>
      </c>
      <c r="M567" s="42" t="s">
        <v>340</v>
      </c>
      <c r="N567" s="42" t="s">
        <v>341</v>
      </c>
      <c r="O567" s="42" t="s">
        <v>566</v>
      </c>
      <c r="P567" s="42" t="s">
        <v>566</v>
      </c>
      <c r="Q567" s="42" t="s">
        <v>320</v>
      </c>
      <c r="R567" s="42" t="s">
        <v>320</v>
      </c>
      <c r="S567" s="42" t="s">
        <v>1718</v>
      </c>
      <c r="T567" s="42" t="s">
        <v>344</v>
      </c>
      <c r="U567" s="42" t="s">
        <v>323</v>
      </c>
      <c r="V567" s="52">
        <v>50</v>
      </c>
      <c r="W567" s="42" t="s">
        <v>325</v>
      </c>
      <c r="X567" s="42" t="s">
        <v>1778</v>
      </c>
      <c r="Y567" s="42" t="s">
        <v>2</v>
      </c>
      <c r="Z567" s="42" t="s">
        <v>2</v>
      </c>
      <c r="AA567" s="42" t="s">
        <v>328</v>
      </c>
      <c r="AB567" s="42" t="s">
        <v>1779</v>
      </c>
      <c r="AC567" s="42" t="s">
        <v>348</v>
      </c>
      <c r="AD567" s="42" t="s">
        <v>1780</v>
      </c>
      <c r="AE567" s="42" t="s">
        <v>561</v>
      </c>
      <c r="AF567" s="42" t="s">
        <v>561</v>
      </c>
      <c r="AG567" s="42">
        <v>20</v>
      </c>
      <c r="AH567" s="42" t="s">
        <v>350</v>
      </c>
      <c r="AI567" s="42">
        <v>0</v>
      </c>
      <c r="AJ567" s="42" t="s">
        <v>351</v>
      </c>
      <c r="AK567" s="42">
        <v>0</v>
      </c>
      <c r="AL567" s="42">
        <v>1000</v>
      </c>
      <c r="AM567" s="42" t="s">
        <v>332</v>
      </c>
      <c r="AN567" s="42" t="s">
        <v>1781</v>
      </c>
      <c r="AO567" s="42">
        <v>400</v>
      </c>
      <c r="AP567" s="42" t="s">
        <v>439</v>
      </c>
      <c r="AQ567" s="42">
        <v>600</v>
      </c>
      <c r="AR567" s="42">
        <v>2</v>
      </c>
      <c r="AS567" s="42">
        <v>600</v>
      </c>
      <c r="AT567" s="42">
        <v>24</v>
      </c>
      <c r="AU567" s="42" t="s">
        <v>327</v>
      </c>
      <c r="AV567" s="42" t="s">
        <v>327</v>
      </c>
      <c r="AW567" s="42" t="s">
        <v>327</v>
      </c>
      <c r="AX567" s="42">
        <v>0</v>
      </c>
      <c r="AY567" s="42" t="s">
        <v>327</v>
      </c>
      <c r="AZ567" s="51">
        <v>60</v>
      </c>
      <c r="BA567" s="42"/>
      <c r="BB567" s="42">
        <v>2</v>
      </c>
      <c r="BC567" s="42" t="s">
        <v>1224</v>
      </c>
      <c r="BD567" s="49">
        <v>0</v>
      </c>
      <c r="BE567" s="49" t="s">
        <v>2509</v>
      </c>
      <c r="BF567" s="42" t="s">
        <v>340</v>
      </c>
      <c r="BG567" s="42"/>
      <c r="BH567" s="42" t="s">
        <v>1719</v>
      </c>
      <c r="BI567" s="42" t="s">
        <v>357</v>
      </c>
      <c r="BJ567" s="42" t="s">
        <v>358</v>
      </c>
      <c r="BK567" s="57">
        <v>44778</v>
      </c>
      <c r="BL567" s="42" t="s">
        <v>317</v>
      </c>
      <c r="BM567" s="42" t="s">
        <v>317</v>
      </c>
      <c r="BN567" s="42" t="s">
        <v>1784</v>
      </c>
      <c r="BO567" s="42">
        <v>0</v>
      </c>
      <c r="BP567" s="42" t="s">
        <v>359</v>
      </c>
      <c r="BQ567" s="42" t="s">
        <v>359</v>
      </c>
      <c r="BR567" s="42" t="s">
        <v>359</v>
      </c>
      <c r="BS567" s="42"/>
      <c r="BT567" s="42" t="s">
        <v>360</v>
      </c>
      <c r="BU567" s="42" t="s">
        <v>317</v>
      </c>
      <c r="BV567" s="42" t="s">
        <v>317</v>
      </c>
      <c r="BW567" s="42"/>
      <c r="BX567" s="42"/>
      <c r="BY567" s="42" t="s">
        <v>353</v>
      </c>
      <c r="BZ567" s="42" t="s">
        <v>353</v>
      </c>
      <c r="CA567" s="42"/>
      <c r="CB567" s="42" t="s">
        <v>353</v>
      </c>
      <c r="CC567" s="42"/>
      <c r="CD567" s="42"/>
      <c r="CE567" s="42"/>
      <c r="CF567" s="42"/>
      <c r="CG567" s="26" t="s">
        <v>2510</v>
      </c>
    </row>
    <row r="568" hidden="1" spans="1:85">
      <c r="A568" s="39">
        <v>1320</v>
      </c>
      <c r="B568" s="42" t="s">
        <v>2512</v>
      </c>
      <c r="C568" s="46" t="s">
        <v>2513</v>
      </c>
      <c r="D568" s="42" t="s">
        <v>2514</v>
      </c>
      <c r="E568" s="43">
        <v>29.8774</v>
      </c>
      <c r="F568" s="43">
        <v>-13.0964</v>
      </c>
      <c r="G568" s="42" t="s">
        <v>652</v>
      </c>
      <c r="H568" s="37">
        <v>1.8</v>
      </c>
      <c r="I568" s="42" t="s">
        <v>652</v>
      </c>
      <c r="J568" s="42" t="s">
        <v>1893</v>
      </c>
      <c r="K568" s="42" t="s">
        <v>317</v>
      </c>
      <c r="L568" s="42" t="s">
        <v>317</v>
      </c>
      <c r="M568" s="42" t="s">
        <v>317</v>
      </c>
      <c r="N568" s="42" t="s">
        <v>318</v>
      </c>
      <c r="O568" s="42" t="s">
        <v>319</v>
      </c>
      <c r="P568" s="42" t="s">
        <v>319</v>
      </c>
      <c r="Q568" s="42" t="s">
        <v>320</v>
      </c>
      <c r="R568" s="42" t="s">
        <v>320</v>
      </c>
      <c r="S568" s="42" t="s">
        <v>1718</v>
      </c>
      <c r="T568" s="42" t="s">
        <v>344</v>
      </c>
      <c r="U568" s="42" t="s">
        <v>323</v>
      </c>
      <c r="V568" s="52">
        <v>60</v>
      </c>
      <c r="W568" s="42" t="s">
        <v>325</v>
      </c>
      <c r="X568" s="42" t="s">
        <v>1948</v>
      </c>
      <c r="Y568" s="42" t="s">
        <v>2</v>
      </c>
      <c r="Z568" s="42" t="s">
        <v>2</v>
      </c>
      <c r="AA568" s="42" t="s">
        <v>328</v>
      </c>
      <c r="AB568" s="42" t="s">
        <v>1779</v>
      </c>
      <c r="AC568" s="42" t="s">
        <v>348</v>
      </c>
      <c r="AD568" s="42" t="s">
        <v>1780</v>
      </c>
      <c r="AE568" s="42" t="s">
        <v>561</v>
      </c>
      <c r="AF568" s="42" t="s">
        <v>561</v>
      </c>
      <c r="AG568" s="42">
        <v>15</v>
      </c>
      <c r="AH568" s="42" t="s">
        <v>350</v>
      </c>
      <c r="AI568" s="42">
        <v>0</v>
      </c>
      <c r="AJ568" s="42" t="s">
        <v>351</v>
      </c>
      <c r="AK568" s="42">
        <v>0</v>
      </c>
      <c r="AL568" s="42">
        <v>1000</v>
      </c>
      <c r="AM568" s="42" t="s">
        <v>332</v>
      </c>
      <c r="AN568" s="42" t="s">
        <v>1781</v>
      </c>
      <c r="AO568" s="42">
        <v>400</v>
      </c>
      <c r="AP568" s="42" t="s">
        <v>384</v>
      </c>
      <c r="AQ568" s="42">
        <v>600</v>
      </c>
      <c r="AR568" s="42">
        <v>2</v>
      </c>
      <c r="AS568" s="42">
        <v>600</v>
      </c>
      <c r="AT568" s="42">
        <v>24</v>
      </c>
      <c r="AU568" s="42" t="s">
        <v>327</v>
      </c>
      <c r="AV568" s="42" t="s">
        <v>327</v>
      </c>
      <c r="AW568" s="42" t="s">
        <v>327</v>
      </c>
      <c r="AX568" s="42">
        <v>0</v>
      </c>
      <c r="AY568" s="42" t="s">
        <v>327</v>
      </c>
      <c r="AZ568" s="51">
        <v>41</v>
      </c>
      <c r="BA568" s="42"/>
      <c r="BB568" s="42">
        <v>1</v>
      </c>
      <c r="BC568" s="42" t="s">
        <v>525</v>
      </c>
      <c r="BD568" s="49">
        <v>0</v>
      </c>
      <c r="BE568" s="49" t="s">
        <v>2512</v>
      </c>
      <c r="BF568" s="42" t="s">
        <v>340</v>
      </c>
      <c r="BG568" s="42"/>
      <c r="BH568" s="42" t="s">
        <v>1719</v>
      </c>
      <c r="BI568" s="42" t="s">
        <v>357</v>
      </c>
      <c r="BJ568" s="42" t="s">
        <v>358</v>
      </c>
      <c r="BK568" s="57">
        <v>44778</v>
      </c>
      <c r="BL568" s="42" t="s">
        <v>317</v>
      </c>
      <c r="BM568" s="42" t="s">
        <v>317</v>
      </c>
      <c r="BN568" s="42" t="s">
        <v>1784</v>
      </c>
      <c r="BO568" s="42">
        <v>0</v>
      </c>
      <c r="BP568" s="42" t="s">
        <v>359</v>
      </c>
      <c r="BQ568" s="42" t="s">
        <v>359</v>
      </c>
      <c r="BR568" s="42" t="s">
        <v>359</v>
      </c>
      <c r="BS568" s="42"/>
      <c r="BT568" s="42" t="s">
        <v>360</v>
      </c>
      <c r="BU568" s="42" t="s">
        <v>317</v>
      </c>
      <c r="BV568" s="42" t="s">
        <v>317</v>
      </c>
      <c r="BW568" s="42"/>
      <c r="BX568" s="42"/>
      <c r="BY568" s="42" t="s">
        <v>353</v>
      </c>
      <c r="BZ568" s="42" t="s">
        <v>353</v>
      </c>
      <c r="CA568" s="42"/>
      <c r="CB568" s="42" t="s">
        <v>353</v>
      </c>
      <c r="CC568" s="42"/>
      <c r="CD568" s="42"/>
      <c r="CE568" s="42"/>
      <c r="CF568" s="42"/>
      <c r="CG568" s="26" t="s">
        <v>2513</v>
      </c>
    </row>
    <row r="569" hidden="1" spans="1:85">
      <c r="A569" s="34">
        <v>1393</v>
      </c>
      <c r="B569" s="42" t="s">
        <v>2515</v>
      </c>
      <c r="C569" s="46" t="s">
        <v>2516</v>
      </c>
      <c r="D569" s="42" t="s">
        <v>2517</v>
      </c>
      <c r="E569" s="43">
        <v>28.474</v>
      </c>
      <c r="F569" s="43">
        <v>-14.4133</v>
      </c>
      <c r="G569" s="42" t="s">
        <v>652</v>
      </c>
      <c r="H569" s="37">
        <v>1.8</v>
      </c>
      <c r="I569" s="42" t="s">
        <v>652</v>
      </c>
      <c r="J569" s="42" t="s">
        <v>1776</v>
      </c>
      <c r="K569" s="42" t="s">
        <v>317</v>
      </c>
      <c r="L569" s="42" t="s">
        <v>317</v>
      </c>
      <c r="M569" s="42" t="s">
        <v>317</v>
      </c>
      <c r="N569" s="42" t="s">
        <v>341</v>
      </c>
      <c r="O569" s="42" t="s">
        <v>566</v>
      </c>
      <c r="P569" s="42" t="s">
        <v>566</v>
      </c>
      <c r="Q569" s="42" t="s">
        <v>320</v>
      </c>
      <c r="R569" s="42" t="s">
        <v>320</v>
      </c>
      <c r="S569" s="42" t="s">
        <v>1718</v>
      </c>
      <c r="T569" s="42" t="s">
        <v>344</v>
      </c>
      <c r="U569" s="42" t="s">
        <v>323</v>
      </c>
      <c r="V569" s="52">
        <v>55</v>
      </c>
      <c r="W569" s="42" t="s">
        <v>325</v>
      </c>
      <c r="X569" s="42" t="s">
        <v>1778</v>
      </c>
      <c r="Y569" s="42" t="s">
        <v>2</v>
      </c>
      <c r="Z569" s="42" t="s">
        <v>2</v>
      </c>
      <c r="AA569" s="42" t="s">
        <v>328</v>
      </c>
      <c r="AB569" s="42" t="s">
        <v>1779</v>
      </c>
      <c r="AC569" s="42" t="s">
        <v>348</v>
      </c>
      <c r="AD569" s="42" t="s">
        <v>1780</v>
      </c>
      <c r="AE569" s="42" t="s">
        <v>561</v>
      </c>
      <c r="AF569" s="42" t="s">
        <v>561</v>
      </c>
      <c r="AG569" s="42">
        <v>15</v>
      </c>
      <c r="AH569" s="42" t="s">
        <v>350</v>
      </c>
      <c r="AI569" s="42">
        <v>0</v>
      </c>
      <c r="AJ569" s="42" t="s">
        <v>351</v>
      </c>
      <c r="AK569" s="42">
        <v>0</v>
      </c>
      <c r="AL569" s="42">
        <v>1000</v>
      </c>
      <c r="AM569" s="42" t="s">
        <v>408</v>
      </c>
      <c r="AN569" s="42" t="s">
        <v>2140</v>
      </c>
      <c r="AO569" s="42">
        <v>200</v>
      </c>
      <c r="AP569" s="42" t="s">
        <v>1811</v>
      </c>
      <c r="AQ569" s="42">
        <v>1000</v>
      </c>
      <c r="AR569" s="42">
        <v>2</v>
      </c>
      <c r="AS569" s="42">
        <v>1000</v>
      </c>
      <c r="AT569" s="42">
        <v>24</v>
      </c>
      <c r="AU569" s="42" t="s">
        <v>327</v>
      </c>
      <c r="AV569" s="42" t="s">
        <v>327</v>
      </c>
      <c r="AW569" s="42" t="s">
        <v>327</v>
      </c>
      <c r="AX569" s="42">
        <v>0</v>
      </c>
      <c r="AY569" s="42" t="s">
        <v>327</v>
      </c>
      <c r="AZ569" s="51">
        <v>85</v>
      </c>
      <c r="BA569" s="42"/>
      <c r="BB569" s="42">
        <v>1</v>
      </c>
      <c r="BC569" s="42" t="s">
        <v>525</v>
      </c>
      <c r="BD569" s="49">
        <v>0</v>
      </c>
      <c r="BE569" s="49" t="s">
        <v>2515</v>
      </c>
      <c r="BF569" s="42" t="s">
        <v>340</v>
      </c>
      <c r="BG569" s="42"/>
      <c r="BH569" s="42" t="s">
        <v>1719</v>
      </c>
      <c r="BI569" s="42" t="s">
        <v>357</v>
      </c>
      <c r="BJ569" s="42" t="s">
        <v>358</v>
      </c>
      <c r="BK569" s="57">
        <v>44778</v>
      </c>
      <c r="BL569" s="42" t="s">
        <v>340</v>
      </c>
      <c r="BM569" s="42" t="s">
        <v>340</v>
      </c>
      <c r="BN569" s="42" t="s">
        <v>1784</v>
      </c>
      <c r="BO569" s="42">
        <v>0</v>
      </c>
      <c r="BP569" s="42" t="s">
        <v>359</v>
      </c>
      <c r="BQ569" s="42" t="s">
        <v>359</v>
      </c>
      <c r="BR569" s="42" t="s">
        <v>508</v>
      </c>
      <c r="BS569" s="42"/>
      <c r="BT569" s="42" t="s">
        <v>356</v>
      </c>
      <c r="BU569" s="42" t="s">
        <v>317</v>
      </c>
      <c r="BV569" s="42" t="s">
        <v>317</v>
      </c>
      <c r="BW569" s="42"/>
      <c r="BX569" s="42"/>
      <c r="BY569" s="42" t="s">
        <v>353</v>
      </c>
      <c r="BZ569" s="42" t="s">
        <v>353</v>
      </c>
      <c r="CA569" s="42"/>
      <c r="CB569" s="42" t="s">
        <v>353</v>
      </c>
      <c r="CC569" s="42"/>
      <c r="CD569" s="42"/>
      <c r="CE569" s="42"/>
      <c r="CF569" s="42"/>
      <c r="CG569" s="26" t="s">
        <v>2516</v>
      </c>
    </row>
    <row r="570" hidden="1" spans="1:85">
      <c r="A570" s="39">
        <v>1402</v>
      </c>
      <c r="B570" s="80" t="s">
        <v>2518</v>
      </c>
      <c r="C570" s="64" t="s">
        <v>2519</v>
      </c>
      <c r="D570" s="81" t="s">
        <v>2520</v>
      </c>
      <c r="E570" s="43">
        <v>27.05556</v>
      </c>
      <c r="F570" s="43">
        <v>-15.001718</v>
      </c>
      <c r="G570" s="42" t="s">
        <v>316</v>
      </c>
      <c r="H570" s="37">
        <v>2.5</v>
      </c>
      <c r="I570" s="42" t="s">
        <v>316</v>
      </c>
      <c r="J570" s="87" t="s">
        <v>2058</v>
      </c>
      <c r="K570" s="42" t="s">
        <v>317</v>
      </c>
      <c r="L570" s="42" t="s">
        <v>317</v>
      </c>
      <c r="M570" s="42" t="s">
        <v>317</v>
      </c>
      <c r="N570" s="42" t="s">
        <v>341</v>
      </c>
      <c r="O570" s="42"/>
      <c r="P570" s="42" t="s">
        <v>319</v>
      </c>
      <c r="Q570" s="42" t="s">
        <v>320</v>
      </c>
      <c r="R570" s="42" t="s">
        <v>320</v>
      </c>
      <c r="S570" s="42" t="s">
        <v>1718</v>
      </c>
      <c r="T570" s="42" t="s">
        <v>344</v>
      </c>
      <c r="U570" s="42" t="s">
        <v>323</v>
      </c>
      <c r="V570" s="52">
        <v>50</v>
      </c>
      <c r="W570" s="42" t="s">
        <v>325</v>
      </c>
      <c r="X570" s="42" t="s">
        <v>2025</v>
      </c>
      <c r="Y570" s="42" t="s">
        <v>2</v>
      </c>
      <c r="Z570" s="42" t="s">
        <v>2</v>
      </c>
      <c r="AA570" s="42" t="s">
        <v>328</v>
      </c>
      <c r="AB570" s="43" t="s">
        <v>329</v>
      </c>
      <c r="AC570" s="42" t="s">
        <v>225</v>
      </c>
      <c r="AD570" s="42" t="s">
        <v>225</v>
      </c>
      <c r="AE570" s="42" t="s">
        <v>561</v>
      </c>
      <c r="AF570" s="42" t="s">
        <v>561</v>
      </c>
      <c r="AG570" s="42">
        <v>20</v>
      </c>
      <c r="AH570" s="42" t="s">
        <v>350</v>
      </c>
      <c r="AI570" s="42" t="s">
        <v>2264</v>
      </c>
      <c r="AJ570" s="42" t="s">
        <v>370</v>
      </c>
      <c r="AK570" s="42" t="s">
        <v>2164</v>
      </c>
      <c r="AL570" s="42">
        <v>1000</v>
      </c>
      <c r="AM570" s="42" t="s">
        <v>408</v>
      </c>
      <c r="AN570" s="42" t="s">
        <v>2521</v>
      </c>
      <c r="AO570" s="42">
        <v>250</v>
      </c>
      <c r="AP570" s="42" t="s">
        <v>384</v>
      </c>
      <c r="AQ570" s="42">
        <v>600</v>
      </c>
      <c r="AR570" s="42">
        <v>2</v>
      </c>
      <c r="AS570" s="42">
        <v>600</v>
      </c>
      <c r="AT570" s="42">
        <v>24</v>
      </c>
      <c r="AU570" s="42" t="s">
        <v>327</v>
      </c>
      <c r="AV570" s="42" t="s">
        <v>327</v>
      </c>
      <c r="AW570" s="42" t="s">
        <v>327</v>
      </c>
      <c r="AX570" s="42" t="s">
        <v>327</v>
      </c>
      <c r="AY570" s="42" t="s">
        <v>327</v>
      </c>
      <c r="AZ570" s="51">
        <v>78</v>
      </c>
      <c r="BA570" s="42"/>
      <c r="BB570" s="42">
        <v>1</v>
      </c>
      <c r="BC570" s="42" t="s">
        <v>525</v>
      </c>
      <c r="BD570" s="49">
        <v>0</v>
      </c>
      <c r="BE570" s="49" t="s">
        <v>2518</v>
      </c>
      <c r="BF570" s="42" t="s">
        <v>1883</v>
      </c>
      <c r="BG570" s="42"/>
      <c r="BH570" s="42" t="s">
        <v>327</v>
      </c>
      <c r="BI570" s="42" t="s">
        <v>357</v>
      </c>
      <c r="BJ570" s="42" t="s">
        <v>358</v>
      </c>
      <c r="BK570" s="57">
        <v>44778</v>
      </c>
      <c r="BL570" s="42"/>
      <c r="BM570" s="42"/>
      <c r="BN570" s="42"/>
      <c r="BO570" s="42"/>
      <c r="BP570" s="42" t="s">
        <v>359</v>
      </c>
      <c r="BQ570" s="42" t="s">
        <v>359</v>
      </c>
      <c r="BR570" s="42"/>
      <c r="BS570" s="42"/>
      <c r="BT570" s="42"/>
      <c r="BU570" s="42"/>
      <c r="BV570" s="42"/>
      <c r="BW570" s="42"/>
      <c r="BX570" s="42"/>
      <c r="BY570" s="42"/>
      <c r="BZ570" s="42"/>
      <c r="CA570" s="42"/>
      <c r="CB570" s="42"/>
      <c r="CC570" s="42"/>
      <c r="CD570" s="42"/>
      <c r="CE570" s="42"/>
      <c r="CF570" s="42"/>
      <c r="CG570" s="26" t="s">
        <v>2519</v>
      </c>
    </row>
    <row r="571" hidden="1" spans="1:85">
      <c r="A571" s="39">
        <v>1440</v>
      </c>
      <c r="B571" s="82" t="s">
        <v>2522</v>
      </c>
      <c r="C571" s="83" t="s">
        <v>2523</v>
      </c>
      <c r="D571" s="84" t="s">
        <v>2524</v>
      </c>
      <c r="E571" s="43">
        <v>28.3466</v>
      </c>
      <c r="F571" s="43">
        <v>-14.0619</v>
      </c>
      <c r="G571" s="42" t="s">
        <v>652</v>
      </c>
      <c r="H571" s="37">
        <v>2.5</v>
      </c>
      <c r="I571" s="42" t="s">
        <v>652</v>
      </c>
      <c r="J571" s="42" t="s">
        <v>1776</v>
      </c>
      <c r="K571" s="42" t="s">
        <v>317</v>
      </c>
      <c r="L571" s="42" t="s">
        <v>317</v>
      </c>
      <c r="M571" s="42" t="s">
        <v>317</v>
      </c>
      <c r="N571" s="42" t="s">
        <v>318</v>
      </c>
      <c r="O571" s="42"/>
      <c r="P571" s="42" t="s">
        <v>319</v>
      </c>
      <c r="Q571" s="42" t="s">
        <v>320</v>
      </c>
      <c r="R571" s="42" t="s">
        <v>320</v>
      </c>
      <c r="S571" s="42" t="s">
        <v>1718</v>
      </c>
      <c r="T571" s="42" t="s">
        <v>782</v>
      </c>
      <c r="U571" s="42" t="s">
        <v>323</v>
      </c>
      <c r="V571" s="52">
        <v>70</v>
      </c>
      <c r="W571" s="42" t="s">
        <v>325</v>
      </c>
      <c r="X571" s="42" t="s">
        <v>1778</v>
      </c>
      <c r="Y571" s="42" t="s">
        <v>2</v>
      </c>
      <c r="Z571" s="42" t="s">
        <v>2</v>
      </c>
      <c r="AA571" s="42" t="s">
        <v>328</v>
      </c>
      <c r="AB571" s="42" t="s">
        <v>1779</v>
      </c>
      <c r="AC571" s="42" t="s">
        <v>348</v>
      </c>
      <c r="AD571" s="42" t="s">
        <v>1780</v>
      </c>
      <c r="AE571" s="42" t="s">
        <v>561</v>
      </c>
      <c r="AF571" s="42" t="s">
        <v>561</v>
      </c>
      <c r="AG571" s="42">
        <v>20</v>
      </c>
      <c r="AH571" s="42" t="s">
        <v>350</v>
      </c>
      <c r="AI571" s="42">
        <v>0</v>
      </c>
      <c r="AJ571" s="42" t="s">
        <v>351</v>
      </c>
      <c r="AK571" s="42">
        <v>0</v>
      </c>
      <c r="AL571" s="42">
        <v>1000</v>
      </c>
      <c r="AM571" s="42" t="s">
        <v>332</v>
      </c>
      <c r="AN571" s="42" t="s">
        <v>1781</v>
      </c>
      <c r="AO571" s="42">
        <v>400</v>
      </c>
      <c r="AP571" s="42" t="s">
        <v>333</v>
      </c>
      <c r="AQ571" s="42">
        <v>300</v>
      </c>
      <c r="AR571" s="42">
        <v>48</v>
      </c>
      <c r="AS571" s="42">
        <v>100</v>
      </c>
      <c r="AT571" s="42">
        <f>AQ571/AS571</f>
        <v>3</v>
      </c>
      <c r="AU571" s="42" t="s">
        <v>327</v>
      </c>
      <c r="AV571" s="42" t="s">
        <v>327</v>
      </c>
      <c r="AW571" s="42" t="s">
        <v>327</v>
      </c>
      <c r="AX571" s="42" t="s">
        <v>327</v>
      </c>
      <c r="AY571" s="42" t="s">
        <v>327</v>
      </c>
      <c r="AZ571" s="51">
        <v>50</v>
      </c>
      <c r="BA571" s="42"/>
      <c r="BB571" s="42">
        <v>1</v>
      </c>
      <c r="BC571" s="42" t="s">
        <v>525</v>
      </c>
      <c r="BD571" s="49">
        <v>0</v>
      </c>
      <c r="BE571" s="49" t="s">
        <v>2522</v>
      </c>
      <c r="BF571" s="42" t="s">
        <v>340</v>
      </c>
      <c r="BG571" s="42"/>
      <c r="BH571" s="42" t="s">
        <v>327</v>
      </c>
      <c r="BI571" s="42" t="s">
        <v>357</v>
      </c>
      <c r="BJ571" s="42" t="s">
        <v>358</v>
      </c>
      <c r="BK571" s="57">
        <v>44778</v>
      </c>
      <c r="BL571" s="42">
        <v>0</v>
      </c>
      <c r="BM571" s="42"/>
      <c r="BN571" s="42" t="s">
        <v>1784</v>
      </c>
      <c r="BO571" s="42">
        <v>0</v>
      </c>
      <c r="BP571" s="42" t="s">
        <v>359</v>
      </c>
      <c r="BQ571" s="42" t="s">
        <v>359</v>
      </c>
      <c r="BR571" s="42"/>
      <c r="BS571" s="42"/>
      <c r="BT571" s="42"/>
      <c r="BU571" s="42"/>
      <c r="BV571" s="42"/>
      <c r="BW571" s="42"/>
      <c r="BX571" s="42"/>
      <c r="BY571" s="42"/>
      <c r="BZ571" s="42"/>
      <c r="CA571" s="42"/>
      <c r="CB571" s="42"/>
      <c r="CC571" s="42"/>
      <c r="CD571" s="42"/>
      <c r="CE571" s="42"/>
      <c r="CF571" s="42"/>
      <c r="CG571" s="26" t="s">
        <v>2523</v>
      </c>
    </row>
    <row r="572" hidden="1" spans="1:85">
      <c r="A572" s="39">
        <v>1470</v>
      </c>
      <c r="B572" s="85" t="s">
        <v>2525</v>
      </c>
      <c r="C572" s="64" t="s">
        <v>2526</v>
      </c>
      <c r="D572" s="81" t="s">
        <v>2527</v>
      </c>
      <c r="E572" s="43">
        <v>28.412284</v>
      </c>
      <c r="F572" s="43">
        <v>-14.156223</v>
      </c>
      <c r="G572" s="42" t="s">
        <v>652</v>
      </c>
      <c r="H572" s="37">
        <v>2.5</v>
      </c>
      <c r="I572" s="42" t="s">
        <v>652</v>
      </c>
      <c r="J572" s="87" t="s">
        <v>1776</v>
      </c>
      <c r="K572" s="42" t="s">
        <v>317</v>
      </c>
      <c r="L572" s="42" t="s">
        <v>317</v>
      </c>
      <c r="M572" s="42" t="s">
        <v>317</v>
      </c>
      <c r="N572" s="42" t="s">
        <v>318</v>
      </c>
      <c r="O572" s="42"/>
      <c r="P572" s="42" t="s">
        <v>319</v>
      </c>
      <c r="Q572" s="42" t="s">
        <v>320</v>
      </c>
      <c r="R572" s="42" t="s">
        <v>320</v>
      </c>
      <c r="S572" s="42" t="s">
        <v>1718</v>
      </c>
      <c r="T572" s="42" t="s">
        <v>782</v>
      </c>
      <c r="U572" s="42" t="s">
        <v>323</v>
      </c>
      <c r="V572" s="52">
        <v>60</v>
      </c>
      <c r="W572" s="42" t="s">
        <v>325</v>
      </c>
      <c r="X572" s="42" t="s">
        <v>1778</v>
      </c>
      <c r="Y572" s="42" t="s">
        <v>2</v>
      </c>
      <c r="Z572" s="42" t="s">
        <v>2</v>
      </c>
      <c r="AA572" s="42" t="s">
        <v>328</v>
      </c>
      <c r="AB572" s="42" t="s">
        <v>1779</v>
      </c>
      <c r="AC572" s="42" t="s">
        <v>348</v>
      </c>
      <c r="AD572" s="42" t="s">
        <v>1780</v>
      </c>
      <c r="AE572" s="42" t="s">
        <v>561</v>
      </c>
      <c r="AF572" s="42" t="s">
        <v>561</v>
      </c>
      <c r="AG572" s="42">
        <v>20</v>
      </c>
      <c r="AH572" s="42" t="s">
        <v>350</v>
      </c>
      <c r="AI572" s="42">
        <v>0</v>
      </c>
      <c r="AJ572" s="42" t="s">
        <v>351</v>
      </c>
      <c r="AK572" s="42">
        <v>0</v>
      </c>
      <c r="AL572" s="42">
        <v>1000</v>
      </c>
      <c r="AM572" s="42" t="s">
        <v>332</v>
      </c>
      <c r="AN572" s="42">
        <v>0</v>
      </c>
      <c r="AO572" s="42">
        <v>400</v>
      </c>
      <c r="AP572" s="42" t="s">
        <v>384</v>
      </c>
      <c r="AQ572" s="42">
        <v>600</v>
      </c>
      <c r="AR572" s="42">
        <v>2</v>
      </c>
      <c r="AS572" s="42">
        <v>600</v>
      </c>
      <c r="AT572" s="42">
        <v>24</v>
      </c>
      <c r="AU572" s="42" t="s">
        <v>327</v>
      </c>
      <c r="AV572" s="42" t="s">
        <v>327</v>
      </c>
      <c r="AW572" s="42" t="s">
        <v>327</v>
      </c>
      <c r="AX572" s="42" t="s">
        <v>327</v>
      </c>
      <c r="AY572" s="42" t="s">
        <v>327</v>
      </c>
      <c r="AZ572" s="51">
        <v>50</v>
      </c>
      <c r="BA572" s="42"/>
      <c r="BB572" s="42">
        <v>1</v>
      </c>
      <c r="BC572" s="42" t="s">
        <v>525</v>
      </c>
      <c r="BD572" s="49">
        <v>0</v>
      </c>
      <c r="BE572" s="49" t="s">
        <v>2525</v>
      </c>
      <c r="BF572" s="42" t="s">
        <v>340</v>
      </c>
      <c r="BG572" s="42"/>
      <c r="BH572" s="42" t="s">
        <v>327</v>
      </c>
      <c r="BI572" s="42" t="s">
        <v>357</v>
      </c>
      <c r="BJ572" s="42" t="s">
        <v>358</v>
      </c>
      <c r="BK572" s="57">
        <v>44778</v>
      </c>
      <c r="BL572" s="42">
        <v>0</v>
      </c>
      <c r="BM572" s="42"/>
      <c r="BN572" s="42" t="s">
        <v>1784</v>
      </c>
      <c r="BO572" s="42">
        <v>0</v>
      </c>
      <c r="BP572" s="42" t="s">
        <v>359</v>
      </c>
      <c r="BQ572" s="42" t="s">
        <v>359</v>
      </c>
      <c r="BR572" s="42"/>
      <c r="BS572" s="42"/>
      <c r="BT572" s="42"/>
      <c r="BU572" s="42"/>
      <c r="BV572" s="42"/>
      <c r="BW572" s="42"/>
      <c r="BX572" s="42"/>
      <c r="BY572" s="42"/>
      <c r="BZ572" s="42"/>
      <c r="CA572" s="42"/>
      <c r="CB572" s="42"/>
      <c r="CC572" s="42"/>
      <c r="CD572" s="42"/>
      <c r="CE572" s="42"/>
      <c r="CF572" s="42"/>
      <c r="CG572" s="26" t="s">
        <v>2526</v>
      </c>
    </row>
    <row r="573" hidden="1" spans="1:85">
      <c r="A573" s="34">
        <v>1473</v>
      </c>
      <c r="B573" s="68" t="s">
        <v>2528</v>
      </c>
      <c r="C573" s="69" t="s">
        <v>2529</v>
      </c>
      <c r="D573" s="69" t="s">
        <v>2530</v>
      </c>
      <c r="E573" s="70">
        <v>28.45874</v>
      </c>
      <c r="F573" s="70">
        <v>-14.4265</v>
      </c>
      <c r="G573" s="42" t="s">
        <v>2531</v>
      </c>
      <c r="H573" s="37">
        <v>1.8</v>
      </c>
      <c r="I573" s="42" t="s">
        <v>2531</v>
      </c>
      <c r="J573" s="42" t="s">
        <v>1776</v>
      </c>
      <c r="K573" s="43" t="s">
        <v>317</v>
      </c>
      <c r="L573" s="43" t="s">
        <v>317</v>
      </c>
      <c r="M573" s="43" t="s">
        <v>317</v>
      </c>
      <c r="N573" s="43" t="s">
        <v>341</v>
      </c>
      <c r="O573" s="42"/>
      <c r="P573" s="42" t="s">
        <v>566</v>
      </c>
      <c r="Q573" s="43" t="s">
        <v>320</v>
      </c>
      <c r="R573" s="43" t="s">
        <v>320</v>
      </c>
      <c r="S573" s="43" t="s">
        <v>1718</v>
      </c>
      <c r="T573" s="43" t="s">
        <v>344</v>
      </c>
      <c r="U573" s="43" t="s">
        <v>323</v>
      </c>
      <c r="V573" s="76">
        <v>50</v>
      </c>
      <c r="W573" s="43" t="s">
        <v>325</v>
      </c>
      <c r="X573" s="42" t="s">
        <v>1778</v>
      </c>
      <c r="Y573" s="46" t="s">
        <v>2</v>
      </c>
      <c r="Z573" s="46" t="s">
        <v>2</v>
      </c>
      <c r="AA573" s="46" t="s">
        <v>328</v>
      </c>
      <c r="AB573" s="42" t="s">
        <v>347</v>
      </c>
      <c r="AC573" s="42" t="s">
        <v>348</v>
      </c>
      <c r="AD573" s="42" t="s">
        <v>1780</v>
      </c>
      <c r="AE573" s="43" t="s">
        <v>331</v>
      </c>
      <c r="AF573" s="43" t="s">
        <v>382</v>
      </c>
      <c r="AG573" s="46">
        <v>20</v>
      </c>
      <c r="AH573" s="46" t="s">
        <v>350</v>
      </c>
      <c r="AI573" s="42"/>
      <c r="AJ573" s="43" t="s">
        <v>351</v>
      </c>
      <c r="AK573" s="42"/>
      <c r="AL573" s="46">
        <v>1000</v>
      </c>
      <c r="AM573" s="46" t="s">
        <v>332</v>
      </c>
      <c r="AN573" s="42" t="s">
        <v>352</v>
      </c>
      <c r="AO573" s="42"/>
      <c r="AP573" s="46" t="s">
        <v>333</v>
      </c>
      <c r="AQ573" s="42">
        <v>300</v>
      </c>
      <c r="AR573" s="42">
        <v>48</v>
      </c>
      <c r="AS573" s="42">
        <v>150</v>
      </c>
      <c r="AT573" s="42">
        <v>2</v>
      </c>
      <c r="AU573" s="46" t="s">
        <v>327</v>
      </c>
      <c r="AV573" s="46" t="s">
        <v>327</v>
      </c>
      <c r="AW573" s="46" t="s">
        <v>327</v>
      </c>
      <c r="AX573" s="46" t="s">
        <v>327</v>
      </c>
      <c r="AY573" s="46" t="s">
        <v>327</v>
      </c>
      <c r="AZ573" s="51">
        <v>82</v>
      </c>
      <c r="BA573" s="42"/>
      <c r="BB573" s="42">
        <v>1</v>
      </c>
      <c r="BC573" s="42" t="s">
        <v>525</v>
      </c>
      <c r="BD573" s="49">
        <v>0</v>
      </c>
      <c r="BE573" s="49" t="s">
        <v>2528</v>
      </c>
      <c r="BF573" s="42"/>
      <c r="BG573" s="42"/>
      <c r="BH573" s="42"/>
      <c r="BI573" s="42"/>
      <c r="BJ573" s="46" t="s">
        <v>358</v>
      </c>
      <c r="BK573" s="57">
        <v>44778</v>
      </c>
      <c r="BL573" s="42"/>
      <c r="BM573" s="42"/>
      <c r="BN573" s="42"/>
      <c r="BO573" s="42"/>
      <c r="BP573" s="42"/>
      <c r="BQ573" s="42"/>
      <c r="BR573" s="42"/>
      <c r="BS573" s="42"/>
      <c r="BT573" s="42"/>
      <c r="BU573" s="42"/>
      <c r="BV573" s="42"/>
      <c r="BW573" s="42"/>
      <c r="BX573" s="42"/>
      <c r="BY573" s="42"/>
      <c r="BZ573" s="42"/>
      <c r="CA573" s="42"/>
      <c r="CB573" s="78"/>
      <c r="CC573" s="78"/>
      <c r="CD573" s="78"/>
      <c r="CE573" s="78"/>
      <c r="CF573" s="78"/>
      <c r="CG573" s="26" t="s">
        <v>2529</v>
      </c>
    </row>
    <row r="574" hidden="1" spans="1:85">
      <c r="A574" s="34">
        <v>1485</v>
      </c>
      <c r="B574" s="86" t="s">
        <v>2532</v>
      </c>
      <c r="C574" s="72" t="s">
        <v>2533</v>
      </c>
      <c r="D574" s="66" t="s">
        <v>2534</v>
      </c>
      <c r="E574" s="67">
        <v>28.44362</v>
      </c>
      <c r="F574" s="67">
        <v>-14.4342</v>
      </c>
      <c r="G574" s="67" t="s">
        <v>2531</v>
      </c>
      <c r="H574" s="37">
        <v>2.5</v>
      </c>
      <c r="I574" s="67" t="s">
        <v>2531</v>
      </c>
      <c r="J574" s="67" t="s">
        <v>1776</v>
      </c>
      <c r="K574" s="43" t="s">
        <v>317</v>
      </c>
      <c r="L574" s="43" t="s">
        <v>317</v>
      </c>
      <c r="M574" s="43" t="s">
        <v>317</v>
      </c>
      <c r="N574" s="43" t="s">
        <v>341</v>
      </c>
      <c r="O574" s="43"/>
      <c r="P574" s="42" t="s">
        <v>566</v>
      </c>
      <c r="Q574" s="43" t="s">
        <v>320</v>
      </c>
      <c r="R574" s="43" t="s">
        <v>320</v>
      </c>
      <c r="S574" s="43" t="s">
        <v>1718</v>
      </c>
      <c r="T574" s="43" t="s">
        <v>344</v>
      </c>
      <c r="U574" s="43" t="s">
        <v>323</v>
      </c>
      <c r="V574" s="73">
        <v>50</v>
      </c>
      <c r="W574" s="43" t="s">
        <v>325</v>
      </c>
      <c r="X574" s="43" t="s">
        <v>1778</v>
      </c>
      <c r="Y574" s="43" t="s">
        <v>2</v>
      </c>
      <c r="Z574" s="43" t="s">
        <v>2</v>
      </c>
      <c r="AA574" s="43" t="s">
        <v>328</v>
      </c>
      <c r="AB574" s="42" t="s">
        <v>1779</v>
      </c>
      <c r="AC574" s="43" t="s">
        <v>348</v>
      </c>
      <c r="AD574" s="43" t="s">
        <v>1780</v>
      </c>
      <c r="AE574" s="43" t="s">
        <v>331</v>
      </c>
      <c r="AF574" s="43" t="s">
        <v>382</v>
      </c>
      <c r="AG574" s="42">
        <v>20</v>
      </c>
      <c r="AH574" s="43" t="s">
        <v>350</v>
      </c>
      <c r="AI574" s="43"/>
      <c r="AJ574" s="43" t="s">
        <v>351</v>
      </c>
      <c r="AK574" s="43"/>
      <c r="AL574" s="43">
        <v>1000</v>
      </c>
      <c r="AM574" s="43" t="s">
        <v>332</v>
      </c>
      <c r="AN574" s="42" t="s">
        <v>352</v>
      </c>
      <c r="AO574" s="43"/>
      <c r="AP574" s="43" t="s">
        <v>333</v>
      </c>
      <c r="AQ574" s="42">
        <v>300</v>
      </c>
      <c r="AR574" s="42">
        <v>48</v>
      </c>
      <c r="AS574" s="42">
        <v>150</v>
      </c>
      <c r="AT574" s="42">
        <v>2</v>
      </c>
      <c r="AU574" s="43" t="s">
        <v>327</v>
      </c>
      <c r="AV574" s="43" t="s">
        <v>327</v>
      </c>
      <c r="AW574" s="43" t="s">
        <v>327</v>
      </c>
      <c r="AX574" s="43" t="s">
        <v>327</v>
      </c>
      <c r="AY574" s="43" t="s">
        <v>327</v>
      </c>
      <c r="AZ574" s="51">
        <v>85</v>
      </c>
      <c r="BA574" s="43"/>
      <c r="BB574" s="42">
        <v>1</v>
      </c>
      <c r="BC574" s="42" t="s">
        <v>525</v>
      </c>
      <c r="BD574" s="49" t="s">
        <v>2535</v>
      </c>
      <c r="BE574" s="49" t="s">
        <v>2532</v>
      </c>
      <c r="BF574" s="43"/>
      <c r="BG574" s="43"/>
      <c r="BH574" s="43"/>
      <c r="BI574" s="43"/>
      <c r="BJ574" s="46" t="s">
        <v>358</v>
      </c>
      <c r="BK574" s="57">
        <v>44778</v>
      </c>
      <c r="BL574" s="43"/>
      <c r="BM574" s="43"/>
      <c r="BN574" s="43"/>
      <c r="BO574" s="43"/>
      <c r="BP574" s="43"/>
      <c r="BQ574" s="43"/>
      <c r="BR574" s="43"/>
      <c r="BS574" s="43"/>
      <c r="BT574" s="43"/>
      <c r="BU574" s="43"/>
      <c r="BV574" s="43"/>
      <c r="BW574" s="43"/>
      <c r="BX574" s="43"/>
      <c r="BY574" s="43"/>
      <c r="BZ574" s="43"/>
      <c r="CA574" s="43"/>
      <c r="CB574" s="43"/>
      <c r="CC574" s="43"/>
      <c r="CD574" s="43"/>
      <c r="CE574" s="43"/>
      <c r="CF574" s="43"/>
      <c r="CG574" s="26" t="s">
        <v>2533</v>
      </c>
    </row>
    <row r="575" hidden="1" spans="1:85">
      <c r="A575" s="34">
        <v>1513</v>
      </c>
      <c r="B575" s="86" t="s">
        <v>2536</v>
      </c>
      <c r="C575" s="72" t="s">
        <v>2537</v>
      </c>
      <c r="D575" s="66" t="s">
        <v>2538</v>
      </c>
      <c r="E575" s="67">
        <v>28.47714</v>
      </c>
      <c r="F575" s="67">
        <v>-14.4426</v>
      </c>
      <c r="G575" s="67" t="s">
        <v>2531</v>
      </c>
      <c r="H575" s="37">
        <v>2.5</v>
      </c>
      <c r="I575" s="67" t="s">
        <v>2531</v>
      </c>
      <c r="J575" s="67" t="s">
        <v>1776</v>
      </c>
      <c r="K575" s="43" t="s">
        <v>317</v>
      </c>
      <c r="L575" s="43" t="s">
        <v>317</v>
      </c>
      <c r="M575" s="43" t="s">
        <v>317</v>
      </c>
      <c r="N575" s="43" t="s">
        <v>341</v>
      </c>
      <c r="O575" s="43"/>
      <c r="P575" s="42" t="s">
        <v>566</v>
      </c>
      <c r="Q575" s="43" t="s">
        <v>320</v>
      </c>
      <c r="R575" s="43" t="s">
        <v>320</v>
      </c>
      <c r="S575" s="43" t="s">
        <v>1718</v>
      </c>
      <c r="T575" s="43" t="s">
        <v>344</v>
      </c>
      <c r="U575" s="43" t="s">
        <v>323</v>
      </c>
      <c r="V575" s="73">
        <v>50</v>
      </c>
      <c r="W575" s="43" t="s">
        <v>325</v>
      </c>
      <c r="X575" s="43" t="s">
        <v>1778</v>
      </c>
      <c r="Y575" s="43" t="s">
        <v>2</v>
      </c>
      <c r="Z575" s="43" t="s">
        <v>2</v>
      </c>
      <c r="AA575" s="43" t="s">
        <v>328</v>
      </c>
      <c r="AB575" s="42" t="s">
        <v>1779</v>
      </c>
      <c r="AC575" s="43" t="s">
        <v>348</v>
      </c>
      <c r="AD575" s="43" t="s">
        <v>1780</v>
      </c>
      <c r="AE575" s="43" t="s">
        <v>331</v>
      </c>
      <c r="AF575" s="43" t="s">
        <v>382</v>
      </c>
      <c r="AG575" s="42">
        <v>20</v>
      </c>
      <c r="AH575" s="43" t="s">
        <v>350</v>
      </c>
      <c r="AI575" s="43"/>
      <c r="AJ575" s="43" t="s">
        <v>351</v>
      </c>
      <c r="AK575" s="43"/>
      <c r="AL575" s="43">
        <v>1000</v>
      </c>
      <c r="AM575" s="43" t="s">
        <v>332</v>
      </c>
      <c r="AN575" s="42" t="s">
        <v>352</v>
      </c>
      <c r="AO575" s="43"/>
      <c r="AP575" s="43" t="s">
        <v>333</v>
      </c>
      <c r="AQ575" s="42">
        <v>300</v>
      </c>
      <c r="AR575" s="42">
        <v>48</v>
      </c>
      <c r="AS575" s="42">
        <v>150</v>
      </c>
      <c r="AT575" s="42">
        <v>2</v>
      </c>
      <c r="AU575" s="43" t="s">
        <v>327</v>
      </c>
      <c r="AV575" s="43" t="s">
        <v>327</v>
      </c>
      <c r="AW575" s="43" t="s">
        <v>327</v>
      </c>
      <c r="AX575" s="43" t="s">
        <v>327</v>
      </c>
      <c r="AY575" s="43" t="s">
        <v>327</v>
      </c>
      <c r="AZ575" s="51">
        <v>78</v>
      </c>
      <c r="BA575" s="43"/>
      <c r="BB575" s="42">
        <v>1</v>
      </c>
      <c r="BC575" s="42" t="s">
        <v>525</v>
      </c>
      <c r="BD575" s="49" t="s">
        <v>2539</v>
      </c>
      <c r="BE575" s="49" t="s">
        <v>2536</v>
      </c>
      <c r="BF575" s="43"/>
      <c r="BG575" s="43"/>
      <c r="BH575" s="43"/>
      <c r="BI575" s="43"/>
      <c r="BJ575" s="46" t="s">
        <v>358</v>
      </c>
      <c r="BK575" s="57">
        <v>44778</v>
      </c>
      <c r="BL575" s="43"/>
      <c r="BM575" s="43"/>
      <c r="BN575" s="43"/>
      <c r="BO575" s="43"/>
      <c r="BP575" s="43"/>
      <c r="BQ575" s="43"/>
      <c r="BR575" s="43"/>
      <c r="BS575" s="43"/>
      <c r="BT575" s="43"/>
      <c r="BU575" s="43"/>
      <c r="BV575" s="43"/>
      <c r="BW575" s="43"/>
      <c r="BX575" s="43"/>
      <c r="BY575" s="43"/>
      <c r="BZ575" s="43"/>
      <c r="CA575" s="43"/>
      <c r="CB575" s="43"/>
      <c r="CC575" s="43"/>
      <c r="CD575" s="43"/>
      <c r="CE575" s="43"/>
      <c r="CF575" s="43"/>
      <c r="CG575" s="26" t="s">
        <v>2537</v>
      </c>
    </row>
    <row r="576" hidden="1" spans="1:85">
      <c r="A576" s="39">
        <v>1528</v>
      </c>
      <c r="B576" s="86" t="s">
        <v>2540</v>
      </c>
      <c r="C576" s="72" t="s">
        <v>2541</v>
      </c>
      <c r="D576" s="66" t="s">
        <v>2542</v>
      </c>
      <c r="E576" s="67">
        <v>28.46367</v>
      </c>
      <c r="F576" s="67">
        <v>-14.4036</v>
      </c>
      <c r="G576" s="67" t="s">
        <v>2531</v>
      </c>
      <c r="H576" s="37">
        <v>2.5</v>
      </c>
      <c r="I576" s="67" t="s">
        <v>2531</v>
      </c>
      <c r="J576" s="67" t="s">
        <v>1776</v>
      </c>
      <c r="K576" s="43" t="s">
        <v>317</v>
      </c>
      <c r="L576" s="43" t="s">
        <v>317</v>
      </c>
      <c r="M576" s="43" t="s">
        <v>317</v>
      </c>
      <c r="N576" s="43" t="s">
        <v>341</v>
      </c>
      <c r="O576" s="43"/>
      <c r="P576" s="42" t="s">
        <v>566</v>
      </c>
      <c r="Q576" s="43" t="s">
        <v>320</v>
      </c>
      <c r="R576" s="43" t="s">
        <v>320</v>
      </c>
      <c r="S576" s="43" t="s">
        <v>1718</v>
      </c>
      <c r="T576" s="43" t="s">
        <v>344</v>
      </c>
      <c r="U576" s="43" t="s">
        <v>323</v>
      </c>
      <c r="V576" s="73">
        <v>50</v>
      </c>
      <c r="W576" s="43" t="s">
        <v>325</v>
      </c>
      <c r="X576" s="43" t="s">
        <v>1778</v>
      </c>
      <c r="Y576" s="43" t="s">
        <v>2</v>
      </c>
      <c r="Z576" s="43" t="s">
        <v>2</v>
      </c>
      <c r="AA576" s="43" t="s">
        <v>328</v>
      </c>
      <c r="AB576" s="42" t="s">
        <v>1779</v>
      </c>
      <c r="AC576" s="43" t="s">
        <v>348</v>
      </c>
      <c r="AD576" s="43" t="s">
        <v>1780</v>
      </c>
      <c r="AE576" s="43" t="s">
        <v>331</v>
      </c>
      <c r="AF576" s="43" t="s">
        <v>382</v>
      </c>
      <c r="AG576" s="42">
        <v>20</v>
      </c>
      <c r="AH576" s="43" t="s">
        <v>350</v>
      </c>
      <c r="AI576" s="43"/>
      <c r="AJ576" s="43" t="s">
        <v>351</v>
      </c>
      <c r="AK576" s="43"/>
      <c r="AL576" s="43">
        <v>1000</v>
      </c>
      <c r="AM576" s="43" t="s">
        <v>332</v>
      </c>
      <c r="AN576" s="42" t="s">
        <v>352</v>
      </c>
      <c r="AO576" s="43"/>
      <c r="AP576" s="43" t="s">
        <v>333</v>
      </c>
      <c r="AQ576" s="42">
        <v>300</v>
      </c>
      <c r="AR576" s="42">
        <v>48</v>
      </c>
      <c r="AS576" s="42">
        <v>150</v>
      </c>
      <c r="AT576" s="42">
        <v>2</v>
      </c>
      <c r="AU576" s="43" t="s">
        <v>327</v>
      </c>
      <c r="AV576" s="43" t="s">
        <v>327</v>
      </c>
      <c r="AW576" s="43" t="s">
        <v>327</v>
      </c>
      <c r="AX576" s="43" t="s">
        <v>327</v>
      </c>
      <c r="AY576" s="43" t="s">
        <v>327</v>
      </c>
      <c r="AZ576" s="51">
        <v>80</v>
      </c>
      <c r="BA576" s="43"/>
      <c r="BB576" s="42">
        <v>1</v>
      </c>
      <c r="BC576" s="42" t="s">
        <v>525</v>
      </c>
      <c r="BD576" s="49" t="s">
        <v>2543</v>
      </c>
      <c r="BE576" s="49" t="s">
        <v>2540</v>
      </c>
      <c r="BF576" s="43"/>
      <c r="BG576" s="43"/>
      <c r="BH576" s="43"/>
      <c r="BI576" s="43"/>
      <c r="BJ576" s="46" t="s">
        <v>358</v>
      </c>
      <c r="BK576" s="57">
        <v>44778</v>
      </c>
      <c r="BL576" s="43"/>
      <c r="BM576" s="43"/>
      <c r="BN576" s="43"/>
      <c r="BO576" s="43"/>
      <c r="BP576" s="43"/>
      <c r="BQ576" s="43"/>
      <c r="BR576" s="43"/>
      <c r="BS576" s="43"/>
      <c r="BT576" s="43"/>
      <c r="BU576" s="43"/>
      <c r="BV576" s="43"/>
      <c r="BW576" s="43"/>
      <c r="BX576" s="43"/>
      <c r="BY576" s="43"/>
      <c r="BZ576" s="43"/>
      <c r="CA576" s="43"/>
      <c r="CB576" s="43"/>
      <c r="CC576" s="43"/>
      <c r="CD576" s="43"/>
      <c r="CE576" s="43"/>
      <c r="CF576" s="43"/>
      <c r="CG576" s="26" t="s">
        <v>2541</v>
      </c>
    </row>
    <row r="577" hidden="1" spans="1:85">
      <c r="A577" s="39">
        <v>1540</v>
      </c>
      <c r="B577" s="88" t="s">
        <v>2544</v>
      </c>
      <c r="C577" s="89" t="s">
        <v>2545</v>
      </c>
      <c r="D577" s="88" t="s">
        <v>2546</v>
      </c>
      <c r="E577" s="88">
        <v>28.45782</v>
      </c>
      <c r="F577" s="88">
        <v>-14.44687</v>
      </c>
      <c r="G577" s="88" t="s">
        <v>2531</v>
      </c>
      <c r="H577" s="37">
        <v>2.5</v>
      </c>
      <c r="I577" s="88" t="s">
        <v>2531</v>
      </c>
      <c r="J577" s="94" t="s">
        <v>1776</v>
      </c>
      <c r="K577" s="42" t="s">
        <v>317</v>
      </c>
      <c r="L577" s="42" t="s">
        <v>317</v>
      </c>
      <c r="M577" s="42" t="s">
        <v>317</v>
      </c>
      <c r="N577" s="42" t="s">
        <v>341</v>
      </c>
      <c r="O577" s="42"/>
      <c r="P577" s="42" t="s">
        <v>566</v>
      </c>
      <c r="Q577" s="42" t="s">
        <v>320</v>
      </c>
      <c r="R577" s="42" t="s">
        <v>320</v>
      </c>
      <c r="S577" s="42" t="s">
        <v>1718</v>
      </c>
      <c r="T577" s="42" t="s">
        <v>344</v>
      </c>
      <c r="U577" s="42" t="s">
        <v>323</v>
      </c>
      <c r="V577" s="95">
        <v>50</v>
      </c>
      <c r="W577" s="42" t="s">
        <v>325</v>
      </c>
      <c r="X577" s="42" t="s">
        <v>1778</v>
      </c>
      <c r="Y577" s="42" t="s">
        <v>2</v>
      </c>
      <c r="Z577" s="42" t="s">
        <v>2</v>
      </c>
      <c r="AA577" s="42" t="s">
        <v>328</v>
      </c>
      <c r="AB577" s="42" t="s">
        <v>1779</v>
      </c>
      <c r="AC577" s="42" t="s">
        <v>225</v>
      </c>
      <c r="AD577" s="42" t="s">
        <v>225</v>
      </c>
      <c r="AE577" s="42" t="s">
        <v>331</v>
      </c>
      <c r="AF577" s="42" t="s">
        <v>382</v>
      </c>
      <c r="AG577" s="43">
        <v>20</v>
      </c>
      <c r="AH577" s="42" t="s">
        <v>350</v>
      </c>
      <c r="AI577" s="42"/>
      <c r="AJ577" s="42" t="s">
        <v>351</v>
      </c>
      <c r="AK577" s="42"/>
      <c r="AL577" s="43">
        <v>1000</v>
      </c>
      <c r="AM577" s="43" t="s">
        <v>332</v>
      </c>
      <c r="AN577" s="42" t="s">
        <v>352</v>
      </c>
      <c r="AO577" s="42"/>
      <c r="AP577" s="42" t="s">
        <v>333</v>
      </c>
      <c r="AQ577" s="42">
        <v>300</v>
      </c>
      <c r="AR577" s="42">
        <v>48</v>
      </c>
      <c r="AS577" s="42">
        <v>150</v>
      </c>
      <c r="AT577" s="42">
        <v>2</v>
      </c>
      <c r="AU577" s="42" t="s">
        <v>327</v>
      </c>
      <c r="AV577" s="42" t="s">
        <v>327</v>
      </c>
      <c r="AW577" s="42" t="s">
        <v>327</v>
      </c>
      <c r="AX577" s="42" t="s">
        <v>327</v>
      </c>
      <c r="AY577" s="42" t="s">
        <v>327</v>
      </c>
      <c r="AZ577" s="51">
        <v>73</v>
      </c>
      <c r="BA577" s="42"/>
      <c r="BB577" s="42">
        <v>1</v>
      </c>
      <c r="BC577" s="42" t="s">
        <v>525</v>
      </c>
      <c r="BD577" s="49" t="s">
        <v>2547</v>
      </c>
      <c r="BE577" s="49" t="s">
        <v>2544</v>
      </c>
      <c r="BF577" s="42"/>
      <c r="BG577" s="42"/>
      <c r="BH577" s="42"/>
      <c r="BI577" s="42"/>
      <c r="BJ577" s="46" t="s">
        <v>358</v>
      </c>
      <c r="BK577" s="57">
        <v>44778</v>
      </c>
      <c r="BL577" s="42"/>
      <c r="BM577" s="42"/>
      <c r="BN577" s="42"/>
      <c r="BO577" s="42"/>
      <c r="BP577" s="42"/>
      <c r="BQ577" s="42"/>
      <c r="BR577" s="42"/>
      <c r="BS577" s="42"/>
      <c r="BT577" s="42"/>
      <c r="BU577" s="42"/>
      <c r="BV577" s="42"/>
      <c r="BW577" s="42"/>
      <c r="BX577" s="42"/>
      <c r="BY577" s="42"/>
      <c r="BZ577" s="42"/>
      <c r="CA577" s="42"/>
      <c r="CB577" s="42"/>
      <c r="CC577" s="42"/>
      <c r="CD577" s="42"/>
      <c r="CE577" s="42"/>
      <c r="CF577" s="42"/>
      <c r="CG577" s="26" t="s">
        <v>2545</v>
      </c>
    </row>
    <row r="578" hidden="1" spans="1:85">
      <c r="A578" s="39">
        <v>1556</v>
      </c>
      <c r="B578" s="88" t="s">
        <v>2548</v>
      </c>
      <c r="C578" s="89" t="s">
        <v>2549</v>
      </c>
      <c r="D578" s="88" t="s">
        <v>2550</v>
      </c>
      <c r="E578" s="88">
        <v>28.45193</v>
      </c>
      <c r="F578" s="88">
        <v>-14.471001</v>
      </c>
      <c r="G578" s="88" t="s">
        <v>2531</v>
      </c>
      <c r="H578" s="37">
        <v>2.5</v>
      </c>
      <c r="I578" s="88" t="s">
        <v>2531</v>
      </c>
      <c r="J578" s="94" t="s">
        <v>1776</v>
      </c>
      <c r="K578" s="42" t="s">
        <v>317</v>
      </c>
      <c r="L578" s="42" t="s">
        <v>317</v>
      </c>
      <c r="M578" s="42" t="s">
        <v>317</v>
      </c>
      <c r="N578" s="42" t="s">
        <v>341</v>
      </c>
      <c r="O578" s="42"/>
      <c r="P578" s="42" t="s">
        <v>566</v>
      </c>
      <c r="Q578" s="42" t="s">
        <v>320</v>
      </c>
      <c r="R578" s="42" t="s">
        <v>320</v>
      </c>
      <c r="S578" s="42" t="s">
        <v>1718</v>
      </c>
      <c r="T578" s="42" t="s">
        <v>344</v>
      </c>
      <c r="U578" s="42" t="s">
        <v>323</v>
      </c>
      <c r="V578" s="95">
        <v>50</v>
      </c>
      <c r="W578" s="42" t="s">
        <v>325</v>
      </c>
      <c r="X578" s="42" t="s">
        <v>1778</v>
      </c>
      <c r="Y578" s="42" t="s">
        <v>2</v>
      </c>
      <c r="Z578" s="42" t="s">
        <v>2</v>
      </c>
      <c r="AA578" s="42" t="s">
        <v>328</v>
      </c>
      <c r="AB578" s="42" t="s">
        <v>1779</v>
      </c>
      <c r="AC578" s="42" t="s">
        <v>225</v>
      </c>
      <c r="AD578" s="42" t="s">
        <v>225</v>
      </c>
      <c r="AE578" s="42" t="s">
        <v>331</v>
      </c>
      <c r="AF578" s="42" t="s">
        <v>382</v>
      </c>
      <c r="AG578" s="43">
        <v>20</v>
      </c>
      <c r="AH578" s="42" t="s">
        <v>350</v>
      </c>
      <c r="AI578" s="42"/>
      <c r="AJ578" s="42" t="s">
        <v>351</v>
      </c>
      <c r="AK578" s="42"/>
      <c r="AL578" s="43">
        <v>1000</v>
      </c>
      <c r="AM578" s="43" t="s">
        <v>332</v>
      </c>
      <c r="AN578" s="42" t="s">
        <v>352</v>
      </c>
      <c r="AO578" s="42"/>
      <c r="AP578" s="42" t="s">
        <v>333</v>
      </c>
      <c r="AQ578" s="42">
        <v>300</v>
      </c>
      <c r="AR578" s="42">
        <v>48</v>
      </c>
      <c r="AS578" s="42">
        <v>150</v>
      </c>
      <c r="AT578" s="42">
        <v>2</v>
      </c>
      <c r="AU578" s="42" t="s">
        <v>327</v>
      </c>
      <c r="AV578" s="42" t="s">
        <v>327</v>
      </c>
      <c r="AW578" s="42" t="s">
        <v>327</v>
      </c>
      <c r="AX578" s="42" t="s">
        <v>327</v>
      </c>
      <c r="AY578" s="42" t="s">
        <v>327</v>
      </c>
      <c r="AZ578" s="51">
        <v>82</v>
      </c>
      <c r="BA578" s="42"/>
      <c r="BB578" s="42">
        <v>1</v>
      </c>
      <c r="BC578" s="42" t="s">
        <v>525</v>
      </c>
      <c r="BD578" s="49" t="s">
        <v>2532</v>
      </c>
      <c r="BE578" s="49" t="s">
        <v>2548</v>
      </c>
      <c r="BF578" s="42"/>
      <c r="BG578" s="42"/>
      <c r="BH578" s="42"/>
      <c r="BI578" s="42"/>
      <c r="BJ578" s="46" t="s">
        <v>358</v>
      </c>
      <c r="BK578" s="57">
        <v>44778</v>
      </c>
      <c r="BL578" s="42"/>
      <c r="BM578" s="42"/>
      <c r="BN578" s="42"/>
      <c r="BO578" s="42"/>
      <c r="BP578" s="42"/>
      <c r="BQ578" s="42"/>
      <c r="BR578" s="42"/>
      <c r="BS578" s="42"/>
      <c r="BT578" s="42"/>
      <c r="BU578" s="42"/>
      <c r="BV578" s="42"/>
      <c r="BW578" s="42"/>
      <c r="BX578" s="42"/>
      <c r="BY578" s="42"/>
      <c r="BZ578" s="42"/>
      <c r="CA578" s="42"/>
      <c r="CB578" s="42"/>
      <c r="CC578" s="42"/>
      <c r="CD578" s="42"/>
      <c r="CE578" s="42"/>
      <c r="CF578" s="42"/>
      <c r="CG578" s="26" t="s">
        <v>2549</v>
      </c>
    </row>
    <row r="579" hidden="1" spans="1:85">
      <c r="A579" s="39">
        <v>1604</v>
      </c>
      <c r="B579" s="86" t="s">
        <v>2551</v>
      </c>
      <c r="C579" s="72" t="s">
        <v>2552</v>
      </c>
      <c r="D579" s="66" t="s">
        <v>2553</v>
      </c>
      <c r="E579" s="67">
        <v>28.4211</v>
      </c>
      <c r="F579" s="67">
        <v>-14.449</v>
      </c>
      <c r="G579" s="67" t="s">
        <v>2531</v>
      </c>
      <c r="H579" s="37">
        <v>2.5</v>
      </c>
      <c r="I579" s="67" t="s">
        <v>2531</v>
      </c>
      <c r="J579" s="67" t="s">
        <v>1776</v>
      </c>
      <c r="K579" s="43" t="s">
        <v>317</v>
      </c>
      <c r="L579" s="43" t="s">
        <v>317</v>
      </c>
      <c r="M579" s="43" t="s">
        <v>317</v>
      </c>
      <c r="N579" s="43" t="s">
        <v>341</v>
      </c>
      <c r="O579" s="43"/>
      <c r="P579" s="42" t="s">
        <v>566</v>
      </c>
      <c r="Q579" s="43" t="s">
        <v>320</v>
      </c>
      <c r="R579" s="43" t="s">
        <v>320</v>
      </c>
      <c r="S579" s="43" t="s">
        <v>1718</v>
      </c>
      <c r="T579" s="43" t="s">
        <v>344</v>
      </c>
      <c r="U579" s="43" t="s">
        <v>323</v>
      </c>
      <c r="V579" s="73">
        <v>50</v>
      </c>
      <c r="W579" s="43" t="s">
        <v>325</v>
      </c>
      <c r="X579" s="43" t="s">
        <v>1778</v>
      </c>
      <c r="Y579" s="43" t="s">
        <v>2</v>
      </c>
      <c r="Z579" s="43" t="s">
        <v>2</v>
      </c>
      <c r="AA579" s="43" t="s">
        <v>328</v>
      </c>
      <c r="AB579" s="42" t="s">
        <v>1779</v>
      </c>
      <c r="AC579" s="43" t="s">
        <v>348</v>
      </c>
      <c r="AD579" s="43" t="s">
        <v>1780</v>
      </c>
      <c r="AE579" s="43" t="s">
        <v>331</v>
      </c>
      <c r="AF579" s="43" t="s">
        <v>382</v>
      </c>
      <c r="AG579" s="42">
        <v>20</v>
      </c>
      <c r="AH579" s="43" t="s">
        <v>350</v>
      </c>
      <c r="AI579" s="43"/>
      <c r="AJ579" s="43" t="s">
        <v>351</v>
      </c>
      <c r="AK579" s="43"/>
      <c r="AL579" s="43">
        <v>1000</v>
      </c>
      <c r="AM579" s="43" t="s">
        <v>332</v>
      </c>
      <c r="AN579" s="42" t="s">
        <v>352</v>
      </c>
      <c r="AO579" s="43"/>
      <c r="AP579" s="43" t="s">
        <v>333</v>
      </c>
      <c r="AQ579" s="42">
        <v>300</v>
      </c>
      <c r="AR579" s="42">
        <v>48</v>
      </c>
      <c r="AS579" s="42">
        <v>150</v>
      </c>
      <c r="AT579" s="42">
        <v>2</v>
      </c>
      <c r="AU579" s="43" t="s">
        <v>327</v>
      </c>
      <c r="AV579" s="43" t="s">
        <v>327</v>
      </c>
      <c r="AW579" s="43" t="s">
        <v>327</v>
      </c>
      <c r="AX579" s="43" t="s">
        <v>327</v>
      </c>
      <c r="AY579" s="43" t="s">
        <v>327</v>
      </c>
      <c r="AZ579" s="51">
        <v>80</v>
      </c>
      <c r="BA579" s="43"/>
      <c r="BB579" s="42">
        <v>1</v>
      </c>
      <c r="BC579" s="42" t="s">
        <v>525</v>
      </c>
      <c r="BD579" s="49" t="s">
        <v>1564</v>
      </c>
      <c r="BE579" s="49" t="s">
        <v>2551</v>
      </c>
      <c r="BF579" s="43"/>
      <c r="BG579" s="43"/>
      <c r="BH579" s="43"/>
      <c r="BI579" s="43"/>
      <c r="BJ579" s="46" t="s">
        <v>358</v>
      </c>
      <c r="BK579" s="57">
        <v>44778</v>
      </c>
      <c r="BL579" s="43"/>
      <c r="BM579" s="43"/>
      <c r="BN579" s="43"/>
      <c r="BO579" s="43"/>
      <c r="BP579" s="43"/>
      <c r="BQ579" s="43"/>
      <c r="BR579" s="43"/>
      <c r="BS579" s="43"/>
      <c r="BT579" s="43"/>
      <c r="BU579" s="43"/>
      <c r="BV579" s="43"/>
      <c r="BW579" s="43"/>
      <c r="BX579" s="43"/>
      <c r="BY579" s="43"/>
      <c r="BZ579" s="43"/>
      <c r="CA579" s="43"/>
      <c r="CB579" s="43"/>
      <c r="CC579" s="43"/>
      <c r="CD579" s="43"/>
      <c r="CE579" s="43"/>
      <c r="CF579" s="43"/>
      <c r="CG579" s="26" t="s">
        <v>2552</v>
      </c>
    </row>
    <row r="580" hidden="1" spans="1:85">
      <c r="A580" s="34">
        <v>1607</v>
      </c>
      <c r="B580" s="86" t="s">
        <v>2554</v>
      </c>
      <c r="C580" s="72" t="s">
        <v>2555</v>
      </c>
      <c r="D580" s="66" t="s">
        <v>2556</v>
      </c>
      <c r="E580" s="67">
        <v>30.244431</v>
      </c>
      <c r="F580" s="67">
        <v>-13.267416</v>
      </c>
      <c r="G580" s="67" t="s">
        <v>2531</v>
      </c>
      <c r="H580" s="37">
        <v>4.5</v>
      </c>
      <c r="I580" s="67" t="s">
        <v>2531</v>
      </c>
      <c r="J580" s="67" t="s">
        <v>2088</v>
      </c>
      <c r="K580" s="43" t="s">
        <v>317</v>
      </c>
      <c r="L580" s="43" t="s">
        <v>317</v>
      </c>
      <c r="M580" s="43" t="s">
        <v>317</v>
      </c>
      <c r="N580" s="43" t="s">
        <v>341</v>
      </c>
      <c r="O580" s="43"/>
      <c r="P580" s="43" t="s">
        <v>319</v>
      </c>
      <c r="Q580" s="43" t="s">
        <v>320</v>
      </c>
      <c r="R580" s="43" t="s">
        <v>320</v>
      </c>
      <c r="S580" s="42" t="s">
        <v>1718</v>
      </c>
      <c r="T580" s="43" t="s">
        <v>344</v>
      </c>
      <c r="U580" s="43" t="s">
        <v>323</v>
      </c>
      <c r="V580" s="73">
        <v>50</v>
      </c>
      <c r="W580" s="43" t="s">
        <v>325</v>
      </c>
      <c r="X580" s="43" t="s">
        <v>1948</v>
      </c>
      <c r="Y580" s="43" t="s">
        <v>2</v>
      </c>
      <c r="Z580" s="43" t="s">
        <v>2</v>
      </c>
      <c r="AA580" s="43" t="s">
        <v>328</v>
      </c>
      <c r="AB580" s="42" t="s">
        <v>1779</v>
      </c>
      <c r="AC580" s="43" t="s">
        <v>348</v>
      </c>
      <c r="AD580" s="43" t="s">
        <v>1780</v>
      </c>
      <c r="AE580" s="43" t="s">
        <v>331</v>
      </c>
      <c r="AF580" s="43" t="s">
        <v>382</v>
      </c>
      <c r="AG580" s="42">
        <v>20</v>
      </c>
      <c r="AH580" s="43" t="s">
        <v>350</v>
      </c>
      <c r="AI580" s="43"/>
      <c r="AJ580" s="43" t="s">
        <v>351</v>
      </c>
      <c r="AK580" s="43"/>
      <c r="AL580" s="43">
        <v>1000</v>
      </c>
      <c r="AM580" s="43" t="s">
        <v>332</v>
      </c>
      <c r="AN580" s="42" t="s">
        <v>352</v>
      </c>
      <c r="AO580" s="43"/>
      <c r="AP580" s="43" t="s">
        <v>333</v>
      </c>
      <c r="AQ580" s="42">
        <v>300</v>
      </c>
      <c r="AR580" s="42">
        <v>48</v>
      </c>
      <c r="AS580" s="42">
        <v>150</v>
      </c>
      <c r="AT580" s="42">
        <v>2</v>
      </c>
      <c r="AU580" s="43" t="s">
        <v>327</v>
      </c>
      <c r="AV580" s="43" t="s">
        <v>327</v>
      </c>
      <c r="AW580" s="43" t="s">
        <v>327</v>
      </c>
      <c r="AX580" s="43" t="s">
        <v>327</v>
      </c>
      <c r="AY580" s="43" t="s">
        <v>327</v>
      </c>
      <c r="AZ580" s="51">
        <v>78</v>
      </c>
      <c r="BA580" s="43"/>
      <c r="BB580" s="42">
        <v>1</v>
      </c>
      <c r="BC580" s="42" t="s">
        <v>525</v>
      </c>
      <c r="BD580" s="49" t="s">
        <v>2557</v>
      </c>
      <c r="BE580" s="49" t="s">
        <v>2554</v>
      </c>
      <c r="BF580" s="43"/>
      <c r="BG580" s="43"/>
      <c r="BH580" s="43"/>
      <c r="BI580" s="43"/>
      <c r="BJ580" s="46" t="s">
        <v>358</v>
      </c>
      <c r="BK580" s="57">
        <v>44778</v>
      </c>
      <c r="BL580" s="43"/>
      <c r="BM580" s="43"/>
      <c r="BN580" s="43"/>
      <c r="BO580" s="43"/>
      <c r="BP580" s="43"/>
      <c r="BQ580" s="43"/>
      <c r="BR580" s="43"/>
      <c r="BS580" s="43"/>
      <c r="BT580" s="43"/>
      <c r="BU580" s="43"/>
      <c r="BV580" s="43"/>
      <c r="BW580" s="43"/>
      <c r="BX580" s="43"/>
      <c r="BY580" s="43"/>
      <c r="BZ580" s="43"/>
      <c r="CA580" s="43"/>
      <c r="CB580" s="43"/>
      <c r="CC580" s="43"/>
      <c r="CD580" s="43"/>
      <c r="CE580" s="43"/>
      <c r="CF580" s="43"/>
      <c r="CG580" s="26" t="s">
        <v>2555</v>
      </c>
    </row>
    <row r="581" hidden="1" spans="1:85">
      <c r="A581" s="39">
        <v>1608</v>
      </c>
      <c r="B581" s="86" t="s">
        <v>2558</v>
      </c>
      <c r="C581" s="72" t="s">
        <v>2559</v>
      </c>
      <c r="D581" s="66" t="s">
        <v>2560</v>
      </c>
      <c r="E581" s="67">
        <v>30.245141</v>
      </c>
      <c r="F581" s="67">
        <v>-13.267611</v>
      </c>
      <c r="G581" s="67" t="s">
        <v>2531</v>
      </c>
      <c r="H581" s="37">
        <v>2.5</v>
      </c>
      <c r="I581" s="67" t="s">
        <v>2531</v>
      </c>
      <c r="J581" s="67" t="s">
        <v>2088</v>
      </c>
      <c r="K581" s="43" t="s">
        <v>317</v>
      </c>
      <c r="L581" s="43" t="s">
        <v>317</v>
      </c>
      <c r="M581" s="43" t="s">
        <v>317</v>
      </c>
      <c r="N581" s="43" t="s">
        <v>341</v>
      </c>
      <c r="O581" s="43"/>
      <c r="P581" s="43" t="s">
        <v>319</v>
      </c>
      <c r="Q581" s="43" t="s">
        <v>320</v>
      </c>
      <c r="R581" s="43" t="s">
        <v>320</v>
      </c>
      <c r="S581" s="42" t="s">
        <v>1718</v>
      </c>
      <c r="T581" s="43" t="s">
        <v>344</v>
      </c>
      <c r="U581" s="43" t="s">
        <v>323</v>
      </c>
      <c r="V581" s="73">
        <v>50</v>
      </c>
      <c r="W581" s="43" t="s">
        <v>325</v>
      </c>
      <c r="X581" s="43" t="s">
        <v>1948</v>
      </c>
      <c r="Y581" s="43" t="s">
        <v>2</v>
      </c>
      <c r="Z581" s="43" t="s">
        <v>2</v>
      </c>
      <c r="AA581" s="43" t="s">
        <v>328</v>
      </c>
      <c r="AB581" s="42" t="s">
        <v>1779</v>
      </c>
      <c r="AC581" s="43" t="s">
        <v>348</v>
      </c>
      <c r="AD581" s="43" t="s">
        <v>1780</v>
      </c>
      <c r="AE581" s="43" t="s">
        <v>331</v>
      </c>
      <c r="AF581" s="43" t="s">
        <v>382</v>
      </c>
      <c r="AG581" s="42">
        <v>20</v>
      </c>
      <c r="AH581" s="43" t="s">
        <v>350</v>
      </c>
      <c r="AI581" s="43"/>
      <c r="AJ581" s="43" t="s">
        <v>351</v>
      </c>
      <c r="AK581" s="43"/>
      <c r="AL581" s="43">
        <v>1000</v>
      </c>
      <c r="AM581" s="43" t="s">
        <v>332</v>
      </c>
      <c r="AN581" s="42" t="s">
        <v>352</v>
      </c>
      <c r="AO581" s="43"/>
      <c r="AP581" s="43" t="s">
        <v>333</v>
      </c>
      <c r="AQ581" s="42">
        <v>300</v>
      </c>
      <c r="AR581" s="42">
        <v>48</v>
      </c>
      <c r="AS581" s="42">
        <v>150</v>
      </c>
      <c r="AT581" s="42">
        <v>2</v>
      </c>
      <c r="AU581" s="43" t="s">
        <v>327</v>
      </c>
      <c r="AV581" s="43" t="s">
        <v>327</v>
      </c>
      <c r="AW581" s="43" t="s">
        <v>327</v>
      </c>
      <c r="AX581" s="43" t="s">
        <v>327</v>
      </c>
      <c r="AY581" s="43" t="s">
        <v>327</v>
      </c>
      <c r="AZ581" s="51">
        <v>64</v>
      </c>
      <c r="BA581" s="43"/>
      <c r="BB581" s="42">
        <v>1</v>
      </c>
      <c r="BC581" s="42" t="s">
        <v>525</v>
      </c>
      <c r="BD581" s="49" t="s">
        <v>2554</v>
      </c>
      <c r="BE581" s="49" t="s">
        <v>2558</v>
      </c>
      <c r="BF581" s="43"/>
      <c r="BG581" s="43"/>
      <c r="BH581" s="43"/>
      <c r="BI581" s="43"/>
      <c r="BJ581" s="46" t="s">
        <v>358</v>
      </c>
      <c r="BK581" s="57">
        <v>44778</v>
      </c>
      <c r="BL581" s="43"/>
      <c r="BM581" s="43"/>
      <c r="BN581" s="43"/>
      <c r="BO581" s="43"/>
      <c r="BP581" s="43"/>
      <c r="BQ581" s="43"/>
      <c r="BR581" s="43"/>
      <c r="BS581" s="43"/>
      <c r="BT581" s="43"/>
      <c r="BU581" s="43"/>
      <c r="BV581" s="43"/>
      <c r="BW581" s="43"/>
      <c r="BX581" s="43"/>
      <c r="BY581" s="43"/>
      <c r="BZ581" s="43"/>
      <c r="CA581" s="43"/>
      <c r="CB581" s="43"/>
      <c r="CC581" s="43"/>
      <c r="CD581" s="43"/>
      <c r="CE581" s="43"/>
      <c r="CF581" s="43"/>
      <c r="CG581" s="26" t="s">
        <v>2559</v>
      </c>
    </row>
    <row r="582" hidden="1" spans="1:85">
      <c r="A582" s="34">
        <v>1609</v>
      </c>
      <c r="B582" s="88" t="s">
        <v>2561</v>
      </c>
      <c r="C582" s="90" t="s">
        <v>2562</v>
      </c>
      <c r="D582" s="88" t="s">
        <v>2563</v>
      </c>
      <c r="E582" s="88">
        <v>27.058506</v>
      </c>
      <c r="F582" s="88">
        <v>-14.97518</v>
      </c>
      <c r="G582" s="88" t="s">
        <v>316</v>
      </c>
      <c r="H582" s="37">
        <v>2.5</v>
      </c>
      <c r="I582" s="88" t="s">
        <v>316</v>
      </c>
      <c r="J582" s="94" t="s">
        <v>2058</v>
      </c>
      <c r="K582" s="42" t="s">
        <v>317</v>
      </c>
      <c r="L582" s="42" t="s">
        <v>317</v>
      </c>
      <c r="M582" s="42" t="s">
        <v>317</v>
      </c>
      <c r="N582" s="42" t="s">
        <v>341</v>
      </c>
      <c r="O582" s="42"/>
      <c r="P582" s="42" t="s">
        <v>319</v>
      </c>
      <c r="Q582" s="42" t="s">
        <v>320</v>
      </c>
      <c r="R582" s="42" t="s">
        <v>320</v>
      </c>
      <c r="S582" s="42" t="s">
        <v>1718</v>
      </c>
      <c r="T582" s="42" t="s">
        <v>344</v>
      </c>
      <c r="U582" s="42" t="s">
        <v>323</v>
      </c>
      <c r="V582" s="96">
        <v>50</v>
      </c>
      <c r="W582" s="42" t="s">
        <v>325</v>
      </c>
      <c r="X582" s="42" t="s">
        <v>2025</v>
      </c>
      <c r="Y582" s="42" t="s">
        <v>2</v>
      </c>
      <c r="Z582" s="42" t="s">
        <v>2</v>
      </c>
      <c r="AA582" s="42" t="s">
        <v>328</v>
      </c>
      <c r="AB582" s="43" t="s">
        <v>329</v>
      </c>
      <c r="AC582" s="42" t="s">
        <v>225</v>
      </c>
      <c r="AD582" s="42" t="s">
        <v>225</v>
      </c>
      <c r="AE582" s="42" t="s">
        <v>331</v>
      </c>
      <c r="AF582" s="42" t="s">
        <v>382</v>
      </c>
      <c r="AG582" s="42">
        <v>20</v>
      </c>
      <c r="AH582" s="42" t="s">
        <v>350</v>
      </c>
      <c r="AI582" s="42"/>
      <c r="AJ582" s="42" t="s">
        <v>351</v>
      </c>
      <c r="AK582" s="42"/>
      <c r="AL582" s="43">
        <v>1000</v>
      </c>
      <c r="AM582" s="43" t="s">
        <v>332</v>
      </c>
      <c r="AN582" s="42" t="s">
        <v>352</v>
      </c>
      <c r="AO582" s="42"/>
      <c r="AP582" s="42" t="s">
        <v>333</v>
      </c>
      <c r="AQ582" s="42">
        <v>300</v>
      </c>
      <c r="AR582" s="42">
        <v>48</v>
      </c>
      <c r="AS582" s="42">
        <v>150</v>
      </c>
      <c r="AT582" s="42">
        <v>2</v>
      </c>
      <c r="AU582" s="42" t="s">
        <v>327</v>
      </c>
      <c r="AV582" s="42" t="s">
        <v>327</v>
      </c>
      <c r="AW582" s="42" t="s">
        <v>327</v>
      </c>
      <c r="AX582" s="42" t="s">
        <v>327</v>
      </c>
      <c r="AY582" s="42" t="s">
        <v>327</v>
      </c>
      <c r="AZ582" s="51">
        <v>64</v>
      </c>
      <c r="BA582" s="42"/>
      <c r="BB582" s="42">
        <v>1</v>
      </c>
      <c r="BC582" s="42" t="s">
        <v>525</v>
      </c>
      <c r="BD582" s="49" t="s">
        <v>2548</v>
      </c>
      <c r="BE582" s="49" t="s">
        <v>2561</v>
      </c>
      <c r="BF582" s="42"/>
      <c r="BG582" s="42"/>
      <c r="BH582" s="42"/>
      <c r="BI582" s="42"/>
      <c r="BJ582" s="46" t="s">
        <v>358</v>
      </c>
      <c r="BK582" s="57">
        <v>44778</v>
      </c>
      <c r="BL582" s="42"/>
      <c r="BM582" s="42"/>
      <c r="BN582" s="42"/>
      <c r="BO582" s="42"/>
      <c r="BP582" s="42"/>
      <c r="BQ582" s="42"/>
      <c r="BR582" s="42"/>
      <c r="BS582" s="42"/>
      <c r="BT582" s="42"/>
      <c r="BU582" s="42"/>
      <c r="BV582" s="42"/>
      <c r="BW582" s="42"/>
      <c r="BX582" s="42"/>
      <c r="BY582" s="42"/>
      <c r="BZ582" s="42"/>
      <c r="CA582" s="42"/>
      <c r="CB582" s="42"/>
      <c r="CC582" s="42"/>
      <c r="CD582" s="42"/>
      <c r="CE582" s="42"/>
      <c r="CF582" s="42"/>
      <c r="CG582" s="26" t="s">
        <v>2562</v>
      </c>
    </row>
    <row r="583" hidden="1" spans="1:85">
      <c r="A583" s="34">
        <v>1705</v>
      </c>
      <c r="B583" s="88" t="s">
        <v>2564</v>
      </c>
      <c r="C583" s="91" t="s">
        <v>2565</v>
      </c>
      <c r="D583" s="88" t="s">
        <v>2566</v>
      </c>
      <c r="E583" s="88">
        <v>23.13734</v>
      </c>
      <c r="F583" s="88">
        <v>-15.25719</v>
      </c>
      <c r="G583" s="88" t="s">
        <v>316</v>
      </c>
      <c r="H583" s="37">
        <v>2.5</v>
      </c>
      <c r="I583" s="88" t="s">
        <v>316</v>
      </c>
      <c r="J583" s="94" t="s">
        <v>2058</v>
      </c>
      <c r="K583" s="42" t="s">
        <v>317</v>
      </c>
      <c r="L583" s="42" t="s">
        <v>317</v>
      </c>
      <c r="M583" s="42" t="s">
        <v>317</v>
      </c>
      <c r="N583" s="42" t="s">
        <v>341</v>
      </c>
      <c r="O583" s="42"/>
      <c r="P583" s="42" t="s">
        <v>319</v>
      </c>
      <c r="Q583" s="42" t="s">
        <v>320</v>
      </c>
      <c r="R583" s="42" t="s">
        <v>320</v>
      </c>
      <c r="S583" s="42" t="s">
        <v>1718</v>
      </c>
      <c r="T583" s="42" t="s">
        <v>344</v>
      </c>
      <c r="U583" s="42" t="s">
        <v>323</v>
      </c>
      <c r="V583" s="96">
        <v>50</v>
      </c>
      <c r="W583" s="42" t="s">
        <v>325</v>
      </c>
      <c r="X583" s="42" t="s">
        <v>2025</v>
      </c>
      <c r="Y583" s="42" t="s">
        <v>2</v>
      </c>
      <c r="Z583" s="42" t="s">
        <v>2</v>
      </c>
      <c r="AA583" s="42" t="s">
        <v>328</v>
      </c>
      <c r="AB583" s="43" t="s">
        <v>329</v>
      </c>
      <c r="AC583" s="42" t="s">
        <v>225</v>
      </c>
      <c r="AD583" s="42" t="s">
        <v>225</v>
      </c>
      <c r="AE583" s="42" t="s">
        <v>331</v>
      </c>
      <c r="AF583" s="42" t="s">
        <v>382</v>
      </c>
      <c r="AG583" s="42">
        <v>20</v>
      </c>
      <c r="AH583" s="42" t="s">
        <v>350</v>
      </c>
      <c r="AI583" s="42"/>
      <c r="AJ583" s="42" t="s">
        <v>351</v>
      </c>
      <c r="AK583" s="42"/>
      <c r="AL583" s="43">
        <v>1000</v>
      </c>
      <c r="AM583" s="43" t="s">
        <v>332</v>
      </c>
      <c r="AN583" s="42" t="s">
        <v>352</v>
      </c>
      <c r="AO583" s="42"/>
      <c r="AP583" s="42" t="s">
        <v>333</v>
      </c>
      <c r="AQ583" s="42">
        <v>300</v>
      </c>
      <c r="AR583" s="42">
        <v>48</v>
      </c>
      <c r="AS583" s="42">
        <v>150</v>
      </c>
      <c r="AT583" s="42">
        <v>2</v>
      </c>
      <c r="AU583" s="42" t="s">
        <v>327</v>
      </c>
      <c r="AV583" s="42" t="s">
        <v>327</v>
      </c>
      <c r="AW583" s="42" t="s">
        <v>327</v>
      </c>
      <c r="AX583" s="42" t="s">
        <v>327</v>
      </c>
      <c r="AY583" s="42" t="s">
        <v>327</v>
      </c>
      <c r="AZ583" s="51">
        <v>62</v>
      </c>
      <c r="BA583" s="42"/>
      <c r="BB583" s="42">
        <v>1</v>
      </c>
      <c r="BC583" s="42" t="s">
        <v>525</v>
      </c>
      <c r="BD583" s="49" t="s">
        <v>2544</v>
      </c>
      <c r="BE583" s="49" t="s">
        <v>2564</v>
      </c>
      <c r="BF583" s="42"/>
      <c r="BG583" s="42"/>
      <c r="BH583" s="42"/>
      <c r="BI583" s="42"/>
      <c r="BJ583" s="46" t="s">
        <v>358</v>
      </c>
      <c r="BK583" s="57">
        <v>44778</v>
      </c>
      <c r="BL583" s="42"/>
      <c r="BM583" s="42"/>
      <c r="BN583" s="42"/>
      <c r="BO583" s="42"/>
      <c r="BP583" s="42"/>
      <c r="BQ583" s="42"/>
      <c r="BR583" s="42"/>
      <c r="BS583" s="42"/>
      <c r="BT583" s="42"/>
      <c r="BU583" s="42"/>
      <c r="BV583" s="42"/>
      <c r="BW583" s="42"/>
      <c r="BX583" s="42"/>
      <c r="BY583" s="42"/>
      <c r="BZ583" s="42"/>
      <c r="CA583" s="42"/>
      <c r="CB583" s="42"/>
      <c r="CC583" s="42"/>
      <c r="CD583" s="42"/>
      <c r="CE583" s="42"/>
      <c r="CF583" s="42"/>
      <c r="CG583" s="26" t="s">
        <v>2565</v>
      </c>
    </row>
    <row r="584" hidden="1" spans="1:85">
      <c r="A584" s="34">
        <v>1709</v>
      </c>
      <c r="B584" s="86" t="s">
        <v>2567</v>
      </c>
      <c r="C584" s="72" t="s">
        <v>2568</v>
      </c>
      <c r="D584" s="66" t="s">
        <v>2569</v>
      </c>
      <c r="E584" s="67">
        <v>28.69058</v>
      </c>
      <c r="F584" s="67">
        <v>-13.9695</v>
      </c>
      <c r="G584" s="67" t="s">
        <v>2531</v>
      </c>
      <c r="H584" s="37">
        <v>2.5</v>
      </c>
      <c r="I584" s="67" t="s">
        <v>2531</v>
      </c>
      <c r="J584" s="67" t="s">
        <v>2570</v>
      </c>
      <c r="K584" s="43" t="s">
        <v>317</v>
      </c>
      <c r="L584" s="43" t="s">
        <v>317</v>
      </c>
      <c r="M584" s="43" t="s">
        <v>317</v>
      </c>
      <c r="N584" s="43" t="s">
        <v>341</v>
      </c>
      <c r="O584" s="43"/>
      <c r="P584" s="43" t="s">
        <v>319</v>
      </c>
      <c r="Q584" s="43" t="s">
        <v>320</v>
      </c>
      <c r="R584" s="43" t="s">
        <v>320</v>
      </c>
      <c r="S584" s="42" t="s">
        <v>1718</v>
      </c>
      <c r="T584" s="43" t="s">
        <v>344</v>
      </c>
      <c r="U584" s="43" t="s">
        <v>323</v>
      </c>
      <c r="V584" s="73">
        <v>50</v>
      </c>
      <c r="W584" s="43" t="s">
        <v>325</v>
      </c>
      <c r="X584" s="43" t="s">
        <v>1778</v>
      </c>
      <c r="Y584" s="43" t="s">
        <v>2</v>
      </c>
      <c r="Z584" s="43" t="s">
        <v>2</v>
      </c>
      <c r="AA584" s="43" t="s">
        <v>328</v>
      </c>
      <c r="AB584" s="42" t="s">
        <v>1779</v>
      </c>
      <c r="AC584" s="43" t="s">
        <v>348</v>
      </c>
      <c r="AD584" s="43" t="s">
        <v>1780</v>
      </c>
      <c r="AE584" s="43" t="s">
        <v>331</v>
      </c>
      <c r="AF584" s="43" t="s">
        <v>382</v>
      </c>
      <c r="AG584" s="42">
        <v>15</v>
      </c>
      <c r="AH584" s="43" t="s">
        <v>350</v>
      </c>
      <c r="AI584" s="43"/>
      <c r="AJ584" s="43" t="s">
        <v>351</v>
      </c>
      <c r="AK584" s="43"/>
      <c r="AL584" s="43">
        <v>1000</v>
      </c>
      <c r="AM584" s="43" t="s">
        <v>332</v>
      </c>
      <c r="AN584" s="42" t="s">
        <v>352</v>
      </c>
      <c r="AO584" s="43"/>
      <c r="AP584" s="43" t="s">
        <v>333</v>
      </c>
      <c r="AQ584" s="42">
        <v>300</v>
      </c>
      <c r="AR584" s="42">
        <v>48</v>
      </c>
      <c r="AS584" s="42">
        <v>150</v>
      </c>
      <c r="AT584" s="42">
        <v>2</v>
      </c>
      <c r="AU584" s="43" t="s">
        <v>327</v>
      </c>
      <c r="AV584" s="43" t="s">
        <v>327</v>
      </c>
      <c r="AW584" s="43" t="s">
        <v>327</v>
      </c>
      <c r="AX584" s="43" t="s">
        <v>327</v>
      </c>
      <c r="AY584" s="43" t="s">
        <v>327</v>
      </c>
      <c r="AZ584" s="51">
        <v>74</v>
      </c>
      <c r="BA584" s="43"/>
      <c r="BB584" s="42">
        <v>1</v>
      </c>
      <c r="BC584" s="42" t="s">
        <v>525</v>
      </c>
      <c r="BD584" s="49" t="s">
        <v>2564</v>
      </c>
      <c r="BE584" s="49" t="s">
        <v>2567</v>
      </c>
      <c r="BF584" s="43"/>
      <c r="BG584" s="43"/>
      <c r="BH584" s="43"/>
      <c r="BI584" s="43"/>
      <c r="BJ584" s="46" t="s">
        <v>358</v>
      </c>
      <c r="BK584" s="57">
        <v>44778</v>
      </c>
      <c r="BL584" s="43"/>
      <c r="BM584" s="43"/>
      <c r="BN584" s="43"/>
      <c r="BO584" s="43"/>
      <c r="BP584" s="43"/>
      <c r="BQ584" s="43"/>
      <c r="BR584" s="43"/>
      <c r="BS584" s="43"/>
      <c r="BT584" s="43"/>
      <c r="BU584" s="43"/>
      <c r="BV584" s="43"/>
      <c r="BW584" s="43"/>
      <c r="BX584" s="43"/>
      <c r="BY584" s="43"/>
      <c r="BZ584" s="43"/>
      <c r="CA584" s="43"/>
      <c r="CB584" s="43"/>
      <c r="CC584" s="43"/>
      <c r="CD584" s="43"/>
      <c r="CE584" s="43"/>
      <c r="CF584" s="43"/>
      <c r="CG584" s="26" t="s">
        <v>2568</v>
      </c>
    </row>
    <row r="585" hidden="1" spans="1:85">
      <c r="A585" s="34">
        <v>1779</v>
      </c>
      <c r="B585" s="86" t="s">
        <v>2571</v>
      </c>
      <c r="C585" s="66" t="s">
        <v>2572</v>
      </c>
      <c r="D585" s="66" t="s">
        <v>2573</v>
      </c>
      <c r="E585" s="67">
        <v>28.08045</v>
      </c>
      <c r="F585" s="67">
        <v>-14.7242</v>
      </c>
      <c r="G585" s="67" t="s">
        <v>2574</v>
      </c>
      <c r="H585" s="37">
        <v>2.5</v>
      </c>
      <c r="I585" s="67" t="s">
        <v>2574</v>
      </c>
      <c r="J585" s="67" t="s">
        <v>2161</v>
      </c>
      <c r="K585" s="43" t="s">
        <v>317</v>
      </c>
      <c r="L585" s="43" t="s">
        <v>317</v>
      </c>
      <c r="M585" s="43" t="s">
        <v>317</v>
      </c>
      <c r="N585" s="43" t="s">
        <v>341</v>
      </c>
      <c r="O585" s="43"/>
      <c r="P585" s="43" t="s">
        <v>319</v>
      </c>
      <c r="Q585" s="43" t="s">
        <v>320</v>
      </c>
      <c r="R585" s="43" t="s">
        <v>320</v>
      </c>
      <c r="S585" s="43" t="s">
        <v>1718</v>
      </c>
      <c r="T585" s="43" t="s">
        <v>344</v>
      </c>
      <c r="U585" s="43" t="s">
        <v>323</v>
      </c>
      <c r="V585" s="76">
        <v>50</v>
      </c>
      <c r="W585" s="43" t="s">
        <v>325</v>
      </c>
      <c r="X585" s="43" t="s">
        <v>1778</v>
      </c>
      <c r="Y585" s="43" t="s">
        <v>2</v>
      </c>
      <c r="Z585" s="43" t="s">
        <v>2</v>
      </c>
      <c r="AA585" s="43" t="s">
        <v>328</v>
      </c>
      <c r="AB585" s="42" t="s">
        <v>1779</v>
      </c>
      <c r="AC585" s="67" t="s">
        <v>348</v>
      </c>
      <c r="AD585" s="43" t="s">
        <v>1780</v>
      </c>
      <c r="AE585" s="43" t="s">
        <v>331</v>
      </c>
      <c r="AF585" s="43" t="s">
        <v>382</v>
      </c>
      <c r="AG585" s="42">
        <v>20</v>
      </c>
      <c r="AH585" s="43" t="s">
        <v>350</v>
      </c>
      <c r="AI585" s="43"/>
      <c r="AJ585" s="43" t="s">
        <v>351</v>
      </c>
      <c r="AK585" s="43"/>
      <c r="AL585" s="43">
        <v>1000</v>
      </c>
      <c r="AM585" s="43" t="s">
        <v>332</v>
      </c>
      <c r="AN585" s="42" t="s">
        <v>352</v>
      </c>
      <c r="AO585" s="43"/>
      <c r="AP585" s="43" t="s">
        <v>333</v>
      </c>
      <c r="AQ585" s="42">
        <v>300</v>
      </c>
      <c r="AR585" s="42">
        <v>48</v>
      </c>
      <c r="AS585" s="42">
        <v>150</v>
      </c>
      <c r="AT585" s="42">
        <v>2</v>
      </c>
      <c r="AU585" s="43" t="s">
        <v>327</v>
      </c>
      <c r="AV585" s="43" t="s">
        <v>327</v>
      </c>
      <c r="AW585" s="43" t="s">
        <v>327</v>
      </c>
      <c r="AX585" s="43" t="s">
        <v>327</v>
      </c>
      <c r="AY585" s="43" t="s">
        <v>327</v>
      </c>
      <c r="AZ585" s="51">
        <v>84</v>
      </c>
      <c r="BA585" s="43"/>
      <c r="BB585" s="42">
        <v>1</v>
      </c>
      <c r="BC585" s="42" t="s">
        <v>525</v>
      </c>
      <c r="BD585" s="49" t="s">
        <v>2571</v>
      </c>
      <c r="BE585" s="49" t="s">
        <v>2571</v>
      </c>
      <c r="BF585" s="43"/>
      <c r="BG585" s="43"/>
      <c r="BH585" s="43"/>
      <c r="BI585" s="43"/>
      <c r="BJ585" s="46" t="s">
        <v>358</v>
      </c>
      <c r="BK585" s="57">
        <v>44778</v>
      </c>
      <c r="BL585" s="43"/>
      <c r="BM585" s="43"/>
      <c r="BN585" s="43"/>
      <c r="BO585" s="43"/>
      <c r="BP585" s="43"/>
      <c r="BQ585" s="43"/>
      <c r="BR585" s="43"/>
      <c r="BS585" s="43"/>
      <c r="BT585" s="43"/>
      <c r="BU585" s="43"/>
      <c r="BV585" s="43"/>
      <c r="BW585" s="43"/>
      <c r="BX585" s="43"/>
      <c r="BY585" s="43"/>
      <c r="BZ585" s="43"/>
      <c r="CA585" s="43"/>
      <c r="CB585" s="43"/>
      <c r="CC585" s="43"/>
      <c r="CD585" s="43"/>
      <c r="CE585" s="43"/>
      <c r="CF585" s="43"/>
      <c r="CG585" s="26" t="s">
        <v>2572</v>
      </c>
    </row>
    <row r="586" hidden="1" spans="1:85">
      <c r="A586" s="34">
        <v>231</v>
      </c>
      <c r="B586" s="42" t="s">
        <v>2575</v>
      </c>
      <c r="C586" s="46" t="s">
        <v>67</v>
      </c>
      <c r="D586" s="42" t="s">
        <v>2576</v>
      </c>
      <c r="E586" s="43">
        <v>32.62644</v>
      </c>
      <c r="F586" s="43">
        <v>-13.62947</v>
      </c>
      <c r="G586" s="42" t="s">
        <v>2577</v>
      </c>
      <c r="H586" s="37">
        <v>1.5</v>
      </c>
      <c r="I586" s="42" t="s">
        <v>2578</v>
      </c>
      <c r="J586" s="42" t="s">
        <v>2579</v>
      </c>
      <c r="K586" s="42" t="s">
        <v>340</v>
      </c>
      <c r="L586" s="42" t="s">
        <v>317</v>
      </c>
      <c r="M586" s="42" t="s">
        <v>317</v>
      </c>
      <c r="N586" s="42" t="s">
        <v>341</v>
      </c>
      <c r="O586" s="42" t="s">
        <v>364</v>
      </c>
      <c r="P586" s="42" t="s">
        <v>343</v>
      </c>
      <c r="Q586" s="42" t="s">
        <v>320</v>
      </c>
      <c r="R586" s="42" t="s">
        <v>320</v>
      </c>
      <c r="S586" s="42" t="s">
        <v>1718</v>
      </c>
      <c r="T586" s="42" t="s">
        <v>344</v>
      </c>
      <c r="U586" s="42" t="s">
        <v>323</v>
      </c>
      <c r="V586" s="52" t="s">
        <v>1984</v>
      </c>
      <c r="W586" s="42" t="s">
        <v>325</v>
      </c>
      <c r="X586" s="42" t="s">
        <v>2580</v>
      </c>
      <c r="Y586" s="42" t="s">
        <v>2</v>
      </c>
      <c r="Z586" s="42" t="s">
        <v>2</v>
      </c>
      <c r="AA586" s="42" t="s">
        <v>346</v>
      </c>
      <c r="AB586" s="42" t="s">
        <v>2580</v>
      </c>
      <c r="AC586" s="42" t="s">
        <v>225</v>
      </c>
      <c r="AD586" s="42" t="s">
        <v>225</v>
      </c>
      <c r="AE586" s="42" t="s">
        <v>2581</v>
      </c>
      <c r="AF586" s="42" t="s">
        <v>2582</v>
      </c>
      <c r="AG586" s="42">
        <v>14</v>
      </c>
      <c r="AH586" s="42" t="s">
        <v>2583</v>
      </c>
      <c r="AI586" s="42">
        <v>0</v>
      </c>
      <c r="AJ586" s="42" t="s">
        <v>2584</v>
      </c>
      <c r="AK586" s="42">
        <v>0</v>
      </c>
      <c r="AL586" s="42">
        <v>600</v>
      </c>
      <c r="AM586" s="42" t="s">
        <v>371</v>
      </c>
      <c r="AN586" s="42" t="s">
        <v>372</v>
      </c>
      <c r="AO586" s="42">
        <v>250</v>
      </c>
      <c r="AP586" s="42" t="s">
        <v>384</v>
      </c>
      <c r="AQ586" s="42">
        <v>1200</v>
      </c>
      <c r="AR586" s="42">
        <v>2</v>
      </c>
      <c r="AS586" s="42">
        <v>600</v>
      </c>
      <c r="AT586" s="42">
        <v>48</v>
      </c>
      <c r="AU586" s="42" t="s">
        <v>2203</v>
      </c>
      <c r="AV586" s="42">
        <v>0</v>
      </c>
      <c r="AW586" s="42" t="s">
        <v>327</v>
      </c>
      <c r="AX586" s="42" t="s">
        <v>2203</v>
      </c>
      <c r="AY586" s="42">
        <v>0</v>
      </c>
      <c r="AZ586" s="51">
        <v>79</v>
      </c>
      <c r="BA586" s="42"/>
      <c r="BB586" s="42">
        <v>2</v>
      </c>
      <c r="BC586" s="42" t="s">
        <v>398</v>
      </c>
      <c r="BD586" s="49" t="s">
        <v>2575</v>
      </c>
      <c r="BE586" s="49">
        <v>0</v>
      </c>
      <c r="BF586" s="42" t="s">
        <v>340</v>
      </c>
      <c r="BG586" s="42"/>
      <c r="BH586" s="42" t="s">
        <v>1825</v>
      </c>
      <c r="BI586" s="42" t="s">
        <v>357</v>
      </c>
      <c r="BJ586" s="42" t="s">
        <v>2585</v>
      </c>
      <c r="BK586" s="57">
        <v>44778</v>
      </c>
      <c r="BL586" s="42" t="s">
        <v>317</v>
      </c>
      <c r="BM586" s="42" t="s">
        <v>317</v>
      </c>
      <c r="BN586" s="42"/>
      <c r="BO586" s="42"/>
      <c r="BP586" s="42" t="s">
        <v>359</v>
      </c>
      <c r="BQ586" s="42" t="s">
        <v>359</v>
      </c>
      <c r="BR586" s="42">
        <v>0</v>
      </c>
      <c r="BS586" s="42"/>
      <c r="BT586" s="42" t="s">
        <v>360</v>
      </c>
      <c r="BU586" s="42" t="s">
        <v>317</v>
      </c>
      <c r="BV586" s="42" t="s">
        <v>317</v>
      </c>
      <c r="BW586" s="42"/>
      <c r="BX586" s="42"/>
      <c r="BY586" s="42" t="s">
        <v>353</v>
      </c>
      <c r="BZ586" s="42" t="s">
        <v>353</v>
      </c>
      <c r="CA586" s="42"/>
      <c r="CB586" s="42" t="s">
        <v>353</v>
      </c>
      <c r="CC586" s="42"/>
      <c r="CD586" s="42"/>
      <c r="CE586" s="42"/>
      <c r="CF586" s="42"/>
      <c r="CG586" s="26" t="s">
        <v>67</v>
      </c>
    </row>
    <row r="587" hidden="1" spans="1:85">
      <c r="A587" s="39">
        <v>226</v>
      </c>
      <c r="B587" s="42" t="s">
        <v>2586</v>
      </c>
      <c r="C587" s="46" t="s">
        <v>85</v>
      </c>
      <c r="D587" s="42" t="s">
        <v>2587</v>
      </c>
      <c r="E587" s="43">
        <v>32.62535</v>
      </c>
      <c r="F587" s="43">
        <v>-13.64395</v>
      </c>
      <c r="G587" s="42" t="s">
        <v>2577</v>
      </c>
      <c r="H587" s="37">
        <v>4.5</v>
      </c>
      <c r="I587" s="42" t="s">
        <v>2578</v>
      </c>
      <c r="J587" s="42" t="s">
        <v>2579</v>
      </c>
      <c r="K587" s="42" t="s">
        <v>340</v>
      </c>
      <c r="L587" s="42" t="s">
        <v>340</v>
      </c>
      <c r="M587" s="42" t="s">
        <v>317</v>
      </c>
      <c r="N587" s="42" t="s">
        <v>341</v>
      </c>
      <c r="O587" s="42" t="s">
        <v>342</v>
      </c>
      <c r="P587" s="42" t="s">
        <v>413</v>
      </c>
      <c r="Q587" s="42" t="s">
        <v>381</v>
      </c>
      <c r="R587" s="42" t="s">
        <v>381</v>
      </c>
      <c r="S587" s="42" t="s">
        <v>1718</v>
      </c>
      <c r="T587" s="42" t="s">
        <v>344</v>
      </c>
      <c r="U587" s="42" t="s">
        <v>323</v>
      </c>
      <c r="V587" s="52">
        <v>48</v>
      </c>
      <c r="W587" s="42" t="s">
        <v>366</v>
      </c>
      <c r="X587" s="42" t="s">
        <v>2580</v>
      </c>
      <c r="Y587" s="42" t="s">
        <v>2</v>
      </c>
      <c r="Z587" s="42" t="s">
        <v>2</v>
      </c>
      <c r="AA587" s="42" t="s">
        <v>346</v>
      </c>
      <c r="AB587" s="42" t="s">
        <v>2580</v>
      </c>
      <c r="AC587" s="42" t="s">
        <v>225</v>
      </c>
      <c r="AD587" s="42" t="s">
        <v>225</v>
      </c>
      <c r="AE587" s="42" t="s">
        <v>453</v>
      </c>
      <c r="AF587" s="42" t="s">
        <v>453</v>
      </c>
      <c r="AG587" s="42">
        <v>30</v>
      </c>
      <c r="AH587" s="42" t="s">
        <v>350</v>
      </c>
      <c r="AI587" s="42">
        <v>0</v>
      </c>
      <c r="AJ587" s="42" t="s">
        <v>351</v>
      </c>
      <c r="AK587" s="42">
        <v>0</v>
      </c>
      <c r="AL587" s="42">
        <v>1000</v>
      </c>
      <c r="AM587" s="42" t="s">
        <v>332</v>
      </c>
      <c r="AN587" s="42" t="s">
        <v>352</v>
      </c>
      <c r="AO587" s="42">
        <v>400</v>
      </c>
      <c r="AP587" s="42" t="s">
        <v>439</v>
      </c>
      <c r="AQ587" s="42">
        <v>1200</v>
      </c>
      <c r="AR587" s="42">
        <v>2</v>
      </c>
      <c r="AS587" s="42">
        <v>600</v>
      </c>
      <c r="AT587" s="42">
        <v>48</v>
      </c>
      <c r="AU587" s="42" t="s">
        <v>385</v>
      </c>
      <c r="AV587" s="42" t="s">
        <v>385</v>
      </c>
      <c r="AW587" s="42">
        <v>18000</v>
      </c>
      <c r="AX587" s="42">
        <v>18000</v>
      </c>
      <c r="AY587" s="42">
        <v>2</v>
      </c>
      <c r="AZ587" s="51">
        <v>140</v>
      </c>
      <c r="BA587" s="42"/>
      <c r="BB587" s="42">
        <v>2</v>
      </c>
      <c r="BC587" s="42" t="s">
        <v>615</v>
      </c>
      <c r="BD587" s="49" t="s">
        <v>2586</v>
      </c>
      <c r="BE587" s="49">
        <v>0</v>
      </c>
      <c r="BF587" s="42" t="s">
        <v>340</v>
      </c>
      <c r="BG587" s="42"/>
      <c r="BH587" s="42" t="s">
        <v>1825</v>
      </c>
      <c r="BI587" s="42" t="s">
        <v>357</v>
      </c>
      <c r="BJ587" s="42" t="s">
        <v>2585</v>
      </c>
      <c r="BK587" s="57">
        <v>44778</v>
      </c>
      <c r="BL587" s="42" t="s">
        <v>317</v>
      </c>
      <c r="BM587" s="42" t="s">
        <v>317</v>
      </c>
      <c r="BN587" s="42"/>
      <c r="BO587" s="42"/>
      <c r="BP587" s="42" t="s">
        <v>359</v>
      </c>
      <c r="BQ587" s="42" t="s">
        <v>359</v>
      </c>
      <c r="BR587" s="42">
        <v>0</v>
      </c>
      <c r="BS587" s="42"/>
      <c r="BT587" s="42" t="s">
        <v>360</v>
      </c>
      <c r="BU587" s="42" t="s">
        <v>317</v>
      </c>
      <c r="BV587" s="42" t="s">
        <v>317</v>
      </c>
      <c r="BW587" s="42"/>
      <c r="BX587" s="42"/>
      <c r="BY587" s="42" t="s">
        <v>353</v>
      </c>
      <c r="BZ587" s="42" t="s">
        <v>353</v>
      </c>
      <c r="CA587" s="42"/>
      <c r="CB587" s="42" t="s">
        <v>353</v>
      </c>
      <c r="CC587" s="42"/>
      <c r="CD587" s="42"/>
      <c r="CE587" s="42"/>
      <c r="CF587" s="42"/>
      <c r="CG587" s="26" t="s">
        <v>85</v>
      </c>
    </row>
    <row r="588" hidden="1" spans="1:85">
      <c r="A588" s="34">
        <v>735</v>
      </c>
      <c r="B588" s="42" t="s">
        <v>2588</v>
      </c>
      <c r="C588" s="46" t="s">
        <v>2589</v>
      </c>
      <c r="D588" s="42" t="s">
        <v>2590</v>
      </c>
      <c r="E588" s="43">
        <v>32.63705</v>
      </c>
      <c r="F588" s="43">
        <v>-13.61632</v>
      </c>
      <c r="G588" s="42" t="s">
        <v>2577</v>
      </c>
      <c r="H588" s="37">
        <v>1.8</v>
      </c>
      <c r="I588" s="42" t="s">
        <v>2578</v>
      </c>
      <c r="J588" s="42" t="s">
        <v>2579</v>
      </c>
      <c r="K588" s="42" t="s">
        <v>317</v>
      </c>
      <c r="L588" s="42" t="s">
        <v>317</v>
      </c>
      <c r="M588" s="42" t="s">
        <v>317</v>
      </c>
      <c r="N588" s="42" t="s">
        <v>341</v>
      </c>
      <c r="O588" s="42" t="s">
        <v>364</v>
      </c>
      <c r="P588" s="42" t="s">
        <v>380</v>
      </c>
      <c r="Q588" s="42" t="s">
        <v>320</v>
      </c>
      <c r="R588" s="42" t="s">
        <v>320</v>
      </c>
      <c r="S588" s="42" t="s">
        <v>1718</v>
      </c>
      <c r="T588" s="42" t="s">
        <v>344</v>
      </c>
      <c r="U588" s="42" t="s">
        <v>323</v>
      </c>
      <c r="V588" s="52">
        <v>48</v>
      </c>
      <c r="W588" s="42" t="s">
        <v>366</v>
      </c>
      <c r="X588" s="42" t="s">
        <v>2580</v>
      </c>
      <c r="Y588" s="42" t="s">
        <v>2</v>
      </c>
      <c r="Z588" s="42" t="s">
        <v>2</v>
      </c>
      <c r="AA588" s="42" t="s">
        <v>346</v>
      </c>
      <c r="AB588" s="42" t="s">
        <v>2580</v>
      </c>
      <c r="AC588" s="42" t="s">
        <v>225</v>
      </c>
      <c r="AD588" s="42" t="s">
        <v>225</v>
      </c>
      <c r="AE588" s="42" t="s">
        <v>561</v>
      </c>
      <c r="AF588" s="42" t="s">
        <v>561</v>
      </c>
      <c r="AG588" s="42">
        <v>15</v>
      </c>
      <c r="AH588" s="42" t="s">
        <v>368</v>
      </c>
      <c r="AI588" s="42">
        <v>0</v>
      </c>
      <c r="AJ588" s="42" t="s">
        <v>370</v>
      </c>
      <c r="AK588" s="42">
        <v>0</v>
      </c>
      <c r="AL588" s="42">
        <v>600</v>
      </c>
      <c r="AM588" s="42" t="s">
        <v>371</v>
      </c>
      <c r="AN588" s="42" t="s">
        <v>372</v>
      </c>
      <c r="AO588" s="42">
        <v>250</v>
      </c>
      <c r="AP588" s="42" t="s">
        <v>384</v>
      </c>
      <c r="AQ588" s="42">
        <v>600</v>
      </c>
      <c r="AR588" s="42">
        <v>2</v>
      </c>
      <c r="AS588" s="42">
        <v>600</v>
      </c>
      <c r="AT588" s="42">
        <v>24</v>
      </c>
      <c r="AU588" s="42" t="s">
        <v>385</v>
      </c>
      <c r="AV588" s="42" t="s">
        <v>385</v>
      </c>
      <c r="AW588" s="42">
        <v>18000</v>
      </c>
      <c r="AX588" s="42">
        <v>18000</v>
      </c>
      <c r="AY588" s="42">
        <v>2</v>
      </c>
      <c r="AZ588" s="51">
        <v>107</v>
      </c>
      <c r="BA588" s="42"/>
      <c r="BB588" s="42">
        <v>1</v>
      </c>
      <c r="BC588" s="42" t="s">
        <v>346</v>
      </c>
      <c r="BD588" s="49" t="s">
        <v>2588</v>
      </c>
      <c r="BE588" s="49">
        <v>0</v>
      </c>
      <c r="BF588" s="42" t="s">
        <v>340</v>
      </c>
      <c r="BG588" s="42"/>
      <c r="BH588" s="42" t="s">
        <v>1825</v>
      </c>
      <c r="BI588" s="42" t="s">
        <v>357</v>
      </c>
      <c r="BJ588" s="42" t="s">
        <v>2585</v>
      </c>
      <c r="BK588" s="57">
        <v>44778</v>
      </c>
      <c r="BL588" s="42" t="s">
        <v>340</v>
      </c>
      <c r="BM588" s="42" t="s">
        <v>340</v>
      </c>
      <c r="BN588" s="42"/>
      <c r="BO588" s="42"/>
      <c r="BP588" s="42" t="s">
        <v>359</v>
      </c>
      <c r="BQ588" s="42" t="s">
        <v>359</v>
      </c>
      <c r="BR588" s="42" t="s">
        <v>508</v>
      </c>
      <c r="BS588" s="42"/>
      <c r="BT588" s="42" t="s">
        <v>360</v>
      </c>
      <c r="BU588" s="42" t="s">
        <v>317</v>
      </c>
      <c r="BV588" s="42" t="s">
        <v>317</v>
      </c>
      <c r="BW588" s="42"/>
      <c r="BX588" s="42"/>
      <c r="BY588" s="42" t="s">
        <v>353</v>
      </c>
      <c r="BZ588" s="42" t="s">
        <v>353</v>
      </c>
      <c r="CA588" s="42"/>
      <c r="CB588" s="42" t="s">
        <v>353</v>
      </c>
      <c r="CC588" s="42"/>
      <c r="CD588" s="42"/>
      <c r="CE588" s="42"/>
      <c r="CF588" s="42"/>
      <c r="CG588" s="26" t="s">
        <v>2589</v>
      </c>
    </row>
    <row r="589" hidden="1" spans="1:85">
      <c r="A589" s="39">
        <v>1698</v>
      </c>
      <c r="B589" s="42" t="s">
        <v>2591</v>
      </c>
      <c r="C589" s="46" t="s">
        <v>2592</v>
      </c>
      <c r="D589" s="42" t="s">
        <v>2593</v>
      </c>
      <c r="E589" s="43">
        <v>32.64813</v>
      </c>
      <c r="F589" s="43">
        <v>-13.64193</v>
      </c>
      <c r="G589" s="42" t="s">
        <v>2577</v>
      </c>
      <c r="H589" s="37">
        <v>1.5</v>
      </c>
      <c r="I589" s="42" t="s">
        <v>2578</v>
      </c>
      <c r="J589" s="42" t="s">
        <v>2579</v>
      </c>
      <c r="K589" s="42" t="s">
        <v>340</v>
      </c>
      <c r="L589" s="42" t="s">
        <v>317</v>
      </c>
      <c r="M589" s="42" t="s">
        <v>317</v>
      </c>
      <c r="N589" s="42" t="s">
        <v>341</v>
      </c>
      <c r="O589" s="42" t="s">
        <v>342</v>
      </c>
      <c r="P589" s="42" t="s">
        <v>380</v>
      </c>
      <c r="Q589" s="42" t="s">
        <v>320</v>
      </c>
      <c r="R589" s="42" t="s">
        <v>320</v>
      </c>
      <c r="S589" s="42" t="s">
        <v>1718</v>
      </c>
      <c r="T589" s="42" t="s">
        <v>344</v>
      </c>
      <c r="U589" s="42" t="s">
        <v>323</v>
      </c>
      <c r="V589" s="52">
        <v>32</v>
      </c>
      <c r="W589" s="42" t="s">
        <v>325</v>
      </c>
      <c r="X589" s="42" t="s">
        <v>2580</v>
      </c>
      <c r="Y589" s="42" t="s">
        <v>2</v>
      </c>
      <c r="Z589" s="42" t="s">
        <v>2</v>
      </c>
      <c r="AA589" s="42" t="s">
        <v>346</v>
      </c>
      <c r="AB589" s="42" t="s">
        <v>2580</v>
      </c>
      <c r="AC589" s="42" t="s">
        <v>225</v>
      </c>
      <c r="AD589" s="42" t="s">
        <v>225</v>
      </c>
      <c r="AE589" s="42" t="s">
        <v>2581</v>
      </c>
      <c r="AF589" s="42" t="s">
        <v>2582</v>
      </c>
      <c r="AG589" s="42">
        <v>14</v>
      </c>
      <c r="AH589" s="42" t="s">
        <v>2583</v>
      </c>
      <c r="AI589" s="42">
        <v>0</v>
      </c>
      <c r="AJ589" s="42" t="s">
        <v>2584</v>
      </c>
      <c r="AK589" s="42">
        <v>0</v>
      </c>
      <c r="AL589" s="42">
        <v>600</v>
      </c>
      <c r="AM589" s="42" t="s">
        <v>371</v>
      </c>
      <c r="AN589" s="42" t="s">
        <v>372</v>
      </c>
      <c r="AO589" s="42">
        <v>250</v>
      </c>
      <c r="AP589" s="42" t="s">
        <v>384</v>
      </c>
      <c r="AQ589" s="42">
        <v>600</v>
      </c>
      <c r="AR589" s="42">
        <v>2</v>
      </c>
      <c r="AS589" s="42">
        <v>600</v>
      </c>
      <c r="AT589" s="42">
        <v>24</v>
      </c>
      <c r="AU589" s="42" t="s">
        <v>2203</v>
      </c>
      <c r="AV589" s="42">
        <v>0</v>
      </c>
      <c r="AW589" s="42" t="s">
        <v>327</v>
      </c>
      <c r="AX589" s="42" t="s">
        <v>2203</v>
      </c>
      <c r="AY589" s="42">
        <v>0</v>
      </c>
      <c r="AZ589" s="51">
        <v>83</v>
      </c>
      <c r="BA589" s="42"/>
      <c r="BB589" s="42">
        <v>2</v>
      </c>
      <c r="BC589" s="42" t="s">
        <v>398</v>
      </c>
      <c r="BD589" s="49" t="s">
        <v>2591</v>
      </c>
      <c r="BE589" s="49">
        <v>0</v>
      </c>
      <c r="BF589" s="42" t="s">
        <v>340</v>
      </c>
      <c r="BG589" s="42"/>
      <c r="BH589" s="42" t="s">
        <v>1825</v>
      </c>
      <c r="BI589" s="42" t="s">
        <v>1796</v>
      </c>
      <c r="BJ589" s="42" t="s">
        <v>2585</v>
      </c>
      <c r="BK589" s="57">
        <v>44778</v>
      </c>
      <c r="BL589" s="42" t="s">
        <v>317</v>
      </c>
      <c r="BM589" s="42" t="s">
        <v>317</v>
      </c>
      <c r="BN589" s="42"/>
      <c r="BO589" s="42"/>
      <c r="BP589" s="42" t="s">
        <v>359</v>
      </c>
      <c r="BQ589" s="42" t="s">
        <v>359</v>
      </c>
      <c r="BR589" s="42">
        <v>0</v>
      </c>
      <c r="BS589" s="42"/>
      <c r="BT589" s="42" t="s">
        <v>360</v>
      </c>
      <c r="BU589" s="42" t="s">
        <v>317</v>
      </c>
      <c r="BV589" s="42" t="s">
        <v>317</v>
      </c>
      <c r="BW589" s="42"/>
      <c r="BX589" s="42"/>
      <c r="BY589" s="42" t="s">
        <v>353</v>
      </c>
      <c r="BZ589" s="42" t="s">
        <v>353</v>
      </c>
      <c r="CA589" s="42"/>
      <c r="CB589" s="42" t="s">
        <v>353</v>
      </c>
      <c r="CC589" s="42"/>
      <c r="CD589" s="42"/>
      <c r="CE589" s="42"/>
      <c r="CF589" s="42"/>
      <c r="CG589" s="26" t="s">
        <v>2592</v>
      </c>
    </row>
    <row r="590" hidden="1" spans="1:85">
      <c r="A590" s="34">
        <v>1501</v>
      </c>
      <c r="B590" s="42" t="s">
        <v>2594</v>
      </c>
      <c r="C590" s="46" t="s">
        <v>2595</v>
      </c>
      <c r="D590" s="42" t="s">
        <v>2596</v>
      </c>
      <c r="E590" s="43">
        <v>32.62396</v>
      </c>
      <c r="F590" s="43">
        <v>-13.57429</v>
      </c>
      <c r="G590" s="42" t="s">
        <v>2577</v>
      </c>
      <c r="H590" s="37">
        <v>2.5</v>
      </c>
      <c r="I590" s="42" t="s">
        <v>2578</v>
      </c>
      <c r="J590" s="42" t="s">
        <v>2579</v>
      </c>
      <c r="K590" s="42" t="s">
        <v>317</v>
      </c>
      <c r="L590" s="42" t="s">
        <v>317</v>
      </c>
      <c r="M590" s="42" t="s">
        <v>317</v>
      </c>
      <c r="N590" s="42" t="s">
        <v>402</v>
      </c>
      <c r="O590" s="42" t="s">
        <v>364</v>
      </c>
      <c r="P590" s="42" t="s">
        <v>365</v>
      </c>
      <c r="Q590" s="42" t="s">
        <v>320</v>
      </c>
      <c r="R590" s="42" t="s">
        <v>381</v>
      </c>
      <c r="S590" s="42" t="s">
        <v>1718</v>
      </c>
      <c r="T590" s="42" t="s">
        <v>344</v>
      </c>
      <c r="U590" s="42" t="s">
        <v>323</v>
      </c>
      <c r="V590" s="52">
        <v>54</v>
      </c>
      <c r="W590" s="42" t="s">
        <v>366</v>
      </c>
      <c r="X590" s="42" t="s">
        <v>2580</v>
      </c>
      <c r="Y590" s="42" t="s">
        <v>2</v>
      </c>
      <c r="Z590" s="42" t="s">
        <v>2</v>
      </c>
      <c r="AA590" s="42" t="s">
        <v>346</v>
      </c>
      <c r="AB590" s="42" t="s">
        <v>2580</v>
      </c>
      <c r="AC590" s="42" t="s">
        <v>225</v>
      </c>
      <c r="AD590" s="42" t="s">
        <v>225</v>
      </c>
      <c r="AE590" s="42" t="s">
        <v>654</v>
      </c>
      <c r="AF590" s="42" t="s">
        <v>655</v>
      </c>
      <c r="AG590" s="42">
        <v>20</v>
      </c>
      <c r="AH590" s="42" t="s">
        <v>350</v>
      </c>
      <c r="AI590" s="42">
        <v>0</v>
      </c>
      <c r="AJ590" s="42" t="s">
        <v>351</v>
      </c>
      <c r="AK590" s="42">
        <v>0</v>
      </c>
      <c r="AL590" s="42">
        <v>375</v>
      </c>
      <c r="AM590" s="42" t="s">
        <v>371</v>
      </c>
      <c r="AN590" s="42" t="s">
        <v>372</v>
      </c>
      <c r="AO590" s="42">
        <v>250</v>
      </c>
      <c r="AP590" s="42" t="s">
        <v>384</v>
      </c>
      <c r="AQ590" s="42">
        <v>1200</v>
      </c>
      <c r="AR590" s="42">
        <v>2</v>
      </c>
      <c r="AS590" s="42">
        <v>600</v>
      </c>
      <c r="AT590" s="42">
        <v>48</v>
      </c>
      <c r="AU590" s="42" t="s">
        <v>385</v>
      </c>
      <c r="AV590" s="42" t="s">
        <v>385</v>
      </c>
      <c r="AW590" s="42">
        <v>18000</v>
      </c>
      <c r="AX590" s="42">
        <v>18000</v>
      </c>
      <c r="AY590" s="42">
        <v>2</v>
      </c>
      <c r="AZ590" s="51">
        <v>46</v>
      </c>
      <c r="BA590" s="42"/>
      <c r="BB590" s="42">
        <v>1</v>
      </c>
      <c r="BC590" s="42" t="s">
        <v>346</v>
      </c>
      <c r="BD590" s="49" t="s">
        <v>2594</v>
      </c>
      <c r="BE590" s="49">
        <v>0</v>
      </c>
      <c r="BF590" s="42" t="s">
        <v>340</v>
      </c>
      <c r="BG590" s="42"/>
      <c r="BH590" s="42" t="s">
        <v>1825</v>
      </c>
      <c r="BI590" s="42" t="s">
        <v>357</v>
      </c>
      <c r="BJ590" s="42" t="s">
        <v>2585</v>
      </c>
      <c r="BK590" s="57">
        <v>44778</v>
      </c>
      <c r="BL590" s="42" t="s">
        <v>317</v>
      </c>
      <c r="BM590" s="42" t="s">
        <v>317</v>
      </c>
      <c r="BN590" s="42"/>
      <c r="BO590" s="42"/>
      <c r="BP590" s="42" t="s">
        <v>359</v>
      </c>
      <c r="BQ590" s="42" t="s">
        <v>359</v>
      </c>
      <c r="BR590" s="42">
        <v>0</v>
      </c>
      <c r="BS590" s="42"/>
      <c r="BT590" s="42" t="s">
        <v>360</v>
      </c>
      <c r="BU590" s="42" t="s">
        <v>317</v>
      </c>
      <c r="BV590" s="42" t="s">
        <v>317</v>
      </c>
      <c r="BW590" s="42"/>
      <c r="BX590" s="42"/>
      <c r="BY590" s="42" t="s">
        <v>353</v>
      </c>
      <c r="BZ590" s="42" t="s">
        <v>353</v>
      </c>
      <c r="CA590" s="42"/>
      <c r="CB590" s="42" t="s">
        <v>353</v>
      </c>
      <c r="CC590" s="42"/>
      <c r="CD590" s="42"/>
      <c r="CE590" s="42"/>
      <c r="CF590" s="42"/>
      <c r="CG590" s="26" t="s">
        <v>2595</v>
      </c>
    </row>
    <row r="591" hidden="1" spans="1:85">
      <c r="A591" s="34">
        <v>387</v>
      </c>
      <c r="B591" s="42" t="s">
        <v>2597</v>
      </c>
      <c r="C591" s="46" t="s">
        <v>119</v>
      </c>
      <c r="D591" s="42" t="s">
        <v>2598</v>
      </c>
      <c r="E591" s="43">
        <v>32.59176944</v>
      </c>
      <c r="F591" s="43">
        <v>-13.55515</v>
      </c>
      <c r="G591" s="42" t="s">
        <v>2577</v>
      </c>
      <c r="H591" s="37">
        <v>1.8</v>
      </c>
      <c r="I591" s="42" t="s">
        <v>2578</v>
      </c>
      <c r="J591" s="42" t="s">
        <v>2579</v>
      </c>
      <c r="K591" s="42" t="s">
        <v>317</v>
      </c>
      <c r="L591" s="42" t="s">
        <v>317</v>
      </c>
      <c r="M591" s="42" t="s">
        <v>317</v>
      </c>
      <c r="N591" s="42" t="s">
        <v>402</v>
      </c>
      <c r="O591" s="42" t="s">
        <v>364</v>
      </c>
      <c r="P591" s="42" t="s">
        <v>365</v>
      </c>
      <c r="Q591" s="42" t="s">
        <v>320</v>
      </c>
      <c r="R591" s="42" t="s">
        <v>320</v>
      </c>
      <c r="S591" s="42" t="s">
        <v>1718</v>
      </c>
      <c r="T591" s="42" t="s">
        <v>344</v>
      </c>
      <c r="U591" s="42" t="s">
        <v>323</v>
      </c>
      <c r="V591" s="52">
        <v>46</v>
      </c>
      <c r="W591" s="42" t="s">
        <v>366</v>
      </c>
      <c r="X591" s="42" t="s">
        <v>2580</v>
      </c>
      <c r="Y591" s="42" t="s">
        <v>2</v>
      </c>
      <c r="Z591" s="42" t="s">
        <v>2</v>
      </c>
      <c r="AA591" s="42" t="s">
        <v>346</v>
      </c>
      <c r="AB591" s="42" t="s">
        <v>2580</v>
      </c>
      <c r="AC591" s="42" t="s">
        <v>225</v>
      </c>
      <c r="AD591" s="42" t="s">
        <v>225</v>
      </c>
      <c r="AE591" s="42" t="s">
        <v>561</v>
      </c>
      <c r="AF591" s="42" t="s">
        <v>561</v>
      </c>
      <c r="AG591" s="42">
        <v>15</v>
      </c>
      <c r="AH591" s="42" t="s">
        <v>368</v>
      </c>
      <c r="AI591" s="42">
        <v>0</v>
      </c>
      <c r="AJ591" s="42" t="s">
        <v>351</v>
      </c>
      <c r="AK591" s="42">
        <v>0</v>
      </c>
      <c r="AL591" s="42">
        <v>600</v>
      </c>
      <c r="AM591" s="42" t="s">
        <v>371</v>
      </c>
      <c r="AN591" s="42" t="s">
        <v>372</v>
      </c>
      <c r="AO591" s="42">
        <v>250</v>
      </c>
      <c r="AP591" s="42" t="s">
        <v>427</v>
      </c>
      <c r="AQ591" s="42">
        <v>1200</v>
      </c>
      <c r="AR591" s="42">
        <v>2</v>
      </c>
      <c r="AS591" s="42">
        <v>1200</v>
      </c>
      <c r="AT591" s="42">
        <v>24</v>
      </c>
      <c r="AU591" s="42" t="s">
        <v>385</v>
      </c>
      <c r="AV591" s="42" t="s">
        <v>385</v>
      </c>
      <c r="AW591" s="42">
        <v>18000</v>
      </c>
      <c r="AX591" s="42">
        <v>18000</v>
      </c>
      <c r="AY591" s="42">
        <v>2</v>
      </c>
      <c r="AZ591" s="51">
        <v>84</v>
      </c>
      <c r="BA591" s="42"/>
      <c r="BB591" s="42">
        <v>2</v>
      </c>
      <c r="BC591" s="42" t="s">
        <v>375</v>
      </c>
      <c r="BD591" s="49" t="s">
        <v>2597</v>
      </c>
      <c r="BE591" s="49" t="s">
        <v>2599</v>
      </c>
      <c r="BF591" s="42" t="s">
        <v>340</v>
      </c>
      <c r="BG591" s="42"/>
      <c r="BH591" s="42" t="s">
        <v>2600</v>
      </c>
      <c r="BI591" s="42" t="s">
        <v>357</v>
      </c>
      <c r="BJ591" s="42" t="s">
        <v>2585</v>
      </c>
      <c r="BK591" s="57">
        <v>44778</v>
      </c>
      <c r="BL591" s="42" t="s">
        <v>317</v>
      </c>
      <c r="BM591" s="42" t="s">
        <v>317</v>
      </c>
      <c r="BN591" s="42"/>
      <c r="BO591" s="42"/>
      <c r="BP591" s="42" t="s">
        <v>359</v>
      </c>
      <c r="BQ591" s="42" t="s">
        <v>359</v>
      </c>
      <c r="BR591" s="42">
        <v>0</v>
      </c>
      <c r="BS591" s="42"/>
      <c r="BT591" s="42" t="s">
        <v>360</v>
      </c>
      <c r="BU591" s="42" t="s">
        <v>317</v>
      </c>
      <c r="BV591" s="42" t="s">
        <v>317</v>
      </c>
      <c r="BW591" s="42"/>
      <c r="BX591" s="42"/>
      <c r="BY591" s="42" t="s">
        <v>353</v>
      </c>
      <c r="BZ591" s="42" t="s">
        <v>353</v>
      </c>
      <c r="CA591" s="42"/>
      <c r="CB591" s="42" t="s">
        <v>353</v>
      </c>
      <c r="CC591" s="42"/>
      <c r="CD591" s="42"/>
      <c r="CE591" s="42"/>
      <c r="CF591" s="42"/>
      <c r="CG591" s="26" t="s">
        <v>119</v>
      </c>
    </row>
    <row r="592" hidden="1" spans="1:85">
      <c r="A592" s="39">
        <v>1190</v>
      </c>
      <c r="B592" s="42" t="s">
        <v>2601</v>
      </c>
      <c r="C592" s="46" t="s">
        <v>118</v>
      </c>
      <c r="D592" s="42" t="s">
        <v>2602</v>
      </c>
      <c r="E592" s="43">
        <v>32.50267</v>
      </c>
      <c r="F592" s="43">
        <v>-13.70106</v>
      </c>
      <c r="G592" s="42" t="s">
        <v>2577</v>
      </c>
      <c r="H592" s="37">
        <v>1.8</v>
      </c>
      <c r="I592" s="42" t="s">
        <v>2578</v>
      </c>
      <c r="J592" s="42" t="s">
        <v>2579</v>
      </c>
      <c r="K592" s="42" t="s">
        <v>317</v>
      </c>
      <c r="L592" s="42" t="s">
        <v>317</v>
      </c>
      <c r="M592" s="42" t="s">
        <v>317</v>
      </c>
      <c r="N592" s="42" t="s">
        <v>402</v>
      </c>
      <c r="O592" s="42" t="s">
        <v>364</v>
      </c>
      <c r="P592" s="42" t="s">
        <v>365</v>
      </c>
      <c r="Q592" s="42" t="s">
        <v>320</v>
      </c>
      <c r="R592" s="42" t="s">
        <v>516</v>
      </c>
      <c r="S592" s="42" t="s">
        <v>1718</v>
      </c>
      <c r="T592" s="42" t="s">
        <v>344</v>
      </c>
      <c r="U592" s="42" t="s">
        <v>323</v>
      </c>
      <c r="V592" s="52" t="s">
        <v>2603</v>
      </c>
      <c r="W592" s="42" t="s">
        <v>325</v>
      </c>
      <c r="X592" s="42" t="s">
        <v>2580</v>
      </c>
      <c r="Y592" s="42" t="s">
        <v>2</v>
      </c>
      <c r="Z592" s="42" t="s">
        <v>2</v>
      </c>
      <c r="AA592" s="42" t="s">
        <v>346</v>
      </c>
      <c r="AB592" s="42" t="s">
        <v>2580</v>
      </c>
      <c r="AC592" s="42" t="s">
        <v>225</v>
      </c>
      <c r="AD592" s="42" t="s">
        <v>225</v>
      </c>
      <c r="AE592" s="42" t="s">
        <v>561</v>
      </c>
      <c r="AF592" s="42" t="s">
        <v>561</v>
      </c>
      <c r="AG592" s="42">
        <v>15</v>
      </c>
      <c r="AH592" s="42" t="s">
        <v>350</v>
      </c>
      <c r="AI592" s="42">
        <v>0</v>
      </c>
      <c r="AJ592" s="42" t="s">
        <v>370</v>
      </c>
      <c r="AK592" s="42">
        <v>0</v>
      </c>
      <c r="AL592" s="42">
        <v>1000</v>
      </c>
      <c r="AM592" s="42" t="s">
        <v>371</v>
      </c>
      <c r="AN592" s="42" t="s">
        <v>372</v>
      </c>
      <c r="AO592" s="42">
        <v>250</v>
      </c>
      <c r="AP592" s="42" t="s">
        <v>384</v>
      </c>
      <c r="AQ592" s="42">
        <v>1200</v>
      </c>
      <c r="AR592" s="42">
        <v>2</v>
      </c>
      <c r="AS592" s="42">
        <v>600</v>
      </c>
      <c r="AT592" s="42">
        <v>48</v>
      </c>
      <c r="AU592" s="42" t="s">
        <v>2203</v>
      </c>
      <c r="AV592" s="42">
        <v>0</v>
      </c>
      <c r="AW592" s="42" t="s">
        <v>327</v>
      </c>
      <c r="AX592" s="42" t="s">
        <v>2203</v>
      </c>
      <c r="AY592" s="42">
        <v>0</v>
      </c>
      <c r="AZ592" s="51">
        <v>91</v>
      </c>
      <c r="BA592" s="42"/>
      <c r="BB592" s="42">
        <v>2</v>
      </c>
      <c r="BC592" s="42" t="s">
        <v>375</v>
      </c>
      <c r="BD592" s="49" t="s">
        <v>2601</v>
      </c>
      <c r="BE592" s="49" t="s">
        <v>2604</v>
      </c>
      <c r="BF592" s="42" t="s">
        <v>340</v>
      </c>
      <c r="BG592" s="42"/>
      <c r="BH592" s="42" t="s">
        <v>1825</v>
      </c>
      <c r="BI592" s="42" t="s">
        <v>357</v>
      </c>
      <c r="BJ592" s="42" t="s">
        <v>2585</v>
      </c>
      <c r="BK592" s="57">
        <v>44778</v>
      </c>
      <c r="BL592" s="42" t="s">
        <v>317</v>
      </c>
      <c r="BM592" s="42" t="s">
        <v>317</v>
      </c>
      <c r="BN592" s="42"/>
      <c r="BO592" s="42"/>
      <c r="BP592" s="42" t="s">
        <v>359</v>
      </c>
      <c r="BQ592" s="42" t="s">
        <v>359</v>
      </c>
      <c r="BR592" s="42">
        <v>0</v>
      </c>
      <c r="BS592" s="42"/>
      <c r="BT592" s="42" t="s">
        <v>360</v>
      </c>
      <c r="BU592" s="42" t="s">
        <v>317</v>
      </c>
      <c r="BV592" s="42" t="s">
        <v>317</v>
      </c>
      <c r="BW592" s="42"/>
      <c r="BX592" s="42"/>
      <c r="BY592" s="42" t="s">
        <v>353</v>
      </c>
      <c r="BZ592" s="42" t="s">
        <v>353</v>
      </c>
      <c r="CA592" s="42"/>
      <c r="CB592" s="42" t="s">
        <v>353</v>
      </c>
      <c r="CC592" s="42"/>
      <c r="CD592" s="42"/>
      <c r="CE592" s="42"/>
      <c r="CF592" s="42"/>
      <c r="CG592" s="26" t="s">
        <v>118</v>
      </c>
    </row>
    <row r="593" hidden="1" spans="1:85">
      <c r="A593" s="34">
        <v>225</v>
      </c>
      <c r="B593" s="42" t="s">
        <v>2605</v>
      </c>
      <c r="C593" s="92" t="s">
        <v>84</v>
      </c>
      <c r="D593" s="93" t="s">
        <v>2606</v>
      </c>
      <c r="E593" s="43">
        <v>32.47286</v>
      </c>
      <c r="F593" s="43">
        <v>-13.57247</v>
      </c>
      <c r="G593" s="42" t="s">
        <v>2577</v>
      </c>
      <c r="H593" s="37">
        <v>2.5</v>
      </c>
      <c r="I593" s="42" t="s">
        <v>2578</v>
      </c>
      <c r="J593" s="42" t="s">
        <v>2579</v>
      </c>
      <c r="K593" s="42" t="s">
        <v>317</v>
      </c>
      <c r="L593" s="42" t="s">
        <v>317</v>
      </c>
      <c r="M593" s="42" t="s">
        <v>317</v>
      </c>
      <c r="N593" s="42" t="s">
        <v>402</v>
      </c>
      <c r="O593" s="42" t="s">
        <v>364</v>
      </c>
      <c r="P593" s="42" t="s">
        <v>365</v>
      </c>
      <c r="Q593" s="42" t="s">
        <v>381</v>
      </c>
      <c r="R593" s="42" t="s">
        <v>381</v>
      </c>
      <c r="S593" s="42" t="s">
        <v>1718</v>
      </c>
      <c r="T593" s="42" t="s">
        <v>344</v>
      </c>
      <c r="U593" s="42" t="s">
        <v>323</v>
      </c>
      <c r="V593" s="52">
        <v>54</v>
      </c>
      <c r="W593" s="42" t="s">
        <v>366</v>
      </c>
      <c r="X593" s="42" t="s">
        <v>2580</v>
      </c>
      <c r="Y593" s="42" t="s">
        <v>2</v>
      </c>
      <c r="Z593" s="42" t="s">
        <v>2</v>
      </c>
      <c r="AA593" s="42" t="s">
        <v>346</v>
      </c>
      <c r="AB593" s="42" t="s">
        <v>2580</v>
      </c>
      <c r="AC593" s="42" t="s">
        <v>225</v>
      </c>
      <c r="AD593" s="42" t="s">
        <v>225</v>
      </c>
      <c r="AE593" s="42" t="s">
        <v>654</v>
      </c>
      <c r="AF593" s="42" t="s">
        <v>655</v>
      </c>
      <c r="AG593" s="42">
        <v>20</v>
      </c>
      <c r="AH593" s="42" t="s">
        <v>350</v>
      </c>
      <c r="AI593" s="42">
        <v>0</v>
      </c>
      <c r="AJ593" s="42" t="s">
        <v>351</v>
      </c>
      <c r="AK593" s="42">
        <v>0</v>
      </c>
      <c r="AL593" s="42">
        <v>375</v>
      </c>
      <c r="AM593" s="42" t="s">
        <v>332</v>
      </c>
      <c r="AN593" s="42" t="s">
        <v>352</v>
      </c>
      <c r="AO593" s="42">
        <v>400</v>
      </c>
      <c r="AP593" s="42" t="s">
        <v>2026</v>
      </c>
      <c r="AQ593" s="42">
        <v>1410</v>
      </c>
      <c r="AR593" s="42">
        <v>4</v>
      </c>
      <c r="AS593" s="42">
        <v>1410</v>
      </c>
      <c r="AT593" s="42">
        <v>12</v>
      </c>
      <c r="AU593" s="42" t="s">
        <v>385</v>
      </c>
      <c r="AV593" s="42" t="s">
        <v>385</v>
      </c>
      <c r="AW593" s="42">
        <v>18000</v>
      </c>
      <c r="AX593" s="42">
        <v>18000</v>
      </c>
      <c r="AY593" s="42">
        <v>2</v>
      </c>
      <c r="AZ593" s="51">
        <v>82</v>
      </c>
      <c r="BA593" s="42"/>
      <c r="BB593" s="42">
        <v>2</v>
      </c>
      <c r="BC593" s="42" t="s">
        <v>375</v>
      </c>
      <c r="BD593" s="49" t="s">
        <v>2605</v>
      </c>
      <c r="BE593" s="49" t="s">
        <v>2607</v>
      </c>
      <c r="BF593" s="42" t="s">
        <v>340</v>
      </c>
      <c r="BG593" s="42"/>
      <c r="BH593" s="42" t="s">
        <v>1825</v>
      </c>
      <c r="BI593" s="42" t="s">
        <v>357</v>
      </c>
      <c r="BJ593" s="42" t="s">
        <v>2585</v>
      </c>
      <c r="BK593" s="57">
        <v>44778</v>
      </c>
      <c r="BL593" s="42" t="s">
        <v>317</v>
      </c>
      <c r="BM593" s="42" t="s">
        <v>317</v>
      </c>
      <c r="BN593" s="42"/>
      <c r="BO593" s="42"/>
      <c r="BP593" s="42" t="s">
        <v>359</v>
      </c>
      <c r="BQ593" s="42" t="s">
        <v>359</v>
      </c>
      <c r="BR593" s="42">
        <v>0</v>
      </c>
      <c r="BS593" s="42"/>
      <c r="BT593" s="42" t="s">
        <v>360</v>
      </c>
      <c r="BU593" s="42" t="s">
        <v>317</v>
      </c>
      <c r="BV593" s="42" t="s">
        <v>317</v>
      </c>
      <c r="BW593" s="42"/>
      <c r="BX593" s="42"/>
      <c r="BY593" s="42" t="s">
        <v>353</v>
      </c>
      <c r="BZ593" s="42" t="s">
        <v>353</v>
      </c>
      <c r="CA593" s="42"/>
      <c r="CB593" s="42" t="s">
        <v>353</v>
      </c>
      <c r="CC593" s="42"/>
      <c r="CD593" s="42"/>
      <c r="CE593" s="42"/>
      <c r="CF593" s="42"/>
      <c r="CG593" s="26" t="s">
        <v>84</v>
      </c>
    </row>
    <row r="594" hidden="1" spans="1:85">
      <c r="A594" s="39">
        <v>1322</v>
      </c>
      <c r="B594" s="42" t="s">
        <v>2608</v>
      </c>
      <c r="C594" s="46" t="s">
        <v>207</v>
      </c>
      <c r="D594" s="42" t="s">
        <v>2609</v>
      </c>
      <c r="E594" s="43">
        <v>32.77981944</v>
      </c>
      <c r="F594" s="43">
        <v>-13.73681111</v>
      </c>
      <c r="G594" s="42" t="s">
        <v>2577</v>
      </c>
      <c r="H594" s="37">
        <v>1.8</v>
      </c>
      <c r="I594" s="42" t="s">
        <v>2578</v>
      </c>
      <c r="J594" s="42" t="s">
        <v>2579</v>
      </c>
      <c r="K594" s="42" t="s">
        <v>317</v>
      </c>
      <c r="L594" s="42" t="s">
        <v>317</v>
      </c>
      <c r="M594" s="42" t="s">
        <v>317</v>
      </c>
      <c r="N594" s="42" t="s">
        <v>318</v>
      </c>
      <c r="O594" s="42" t="s">
        <v>364</v>
      </c>
      <c r="P594" s="42" t="s">
        <v>365</v>
      </c>
      <c r="Q594" s="42" t="s">
        <v>320</v>
      </c>
      <c r="R594" s="42" t="s">
        <v>381</v>
      </c>
      <c r="S594" s="42" t="s">
        <v>1718</v>
      </c>
      <c r="T594" s="42" t="s">
        <v>344</v>
      </c>
      <c r="U594" s="42" t="s">
        <v>323</v>
      </c>
      <c r="V594" s="52">
        <v>46</v>
      </c>
      <c r="W594" s="42" t="s">
        <v>366</v>
      </c>
      <c r="X594" s="42" t="s">
        <v>2580</v>
      </c>
      <c r="Y594" s="42" t="s">
        <v>2</v>
      </c>
      <c r="Z594" s="42" t="s">
        <v>2</v>
      </c>
      <c r="AA594" s="42" t="s">
        <v>346</v>
      </c>
      <c r="AB594" s="42" t="s">
        <v>2580</v>
      </c>
      <c r="AC594" s="42" t="s">
        <v>225</v>
      </c>
      <c r="AD594" s="42" t="s">
        <v>225</v>
      </c>
      <c r="AE594" s="42" t="s">
        <v>561</v>
      </c>
      <c r="AF594" s="42" t="s">
        <v>561</v>
      </c>
      <c r="AG594" s="42">
        <v>15</v>
      </c>
      <c r="AH594" s="42" t="s">
        <v>368</v>
      </c>
      <c r="AI594" s="42">
        <v>0</v>
      </c>
      <c r="AJ594" s="42" t="s">
        <v>370</v>
      </c>
      <c r="AK594" s="42">
        <v>0</v>
      </c>
      <c r="AL594" s="42">
        <v>1000</v>
      </c>
      <c r="AM594" s="42" t="s">
        <v>371</v>
      </c>
      <c r="AN594" s="42" t="s">
        <v>372</v>
      </c>
      <c r="AO594" s="42">
        <v>250</v>
      </c>
      <c r="AP594" s="42" t="s">
        <v>373</v>
      </c>
      <c r="AQ594" s="42">
        <v>600</v>
      </c>
      <c r="AR594" s="42">
        <v>2</v>
      </c>
      <c r="AS594" s="42">
        <v>600</v>
      </c>
      <c r="AT594" s="42">
        <v>24</v>
      </c>
      <c r="AU594" s="42" t="s">
        <v>385</v>
      </c>
      <c r="AV594" s="42" t="s">
        <v>385</v>
      </c>
      <c r="AW594" s="42">
        <v>18000</v>
      </c>
      <c r="AX594" s="42">
        <v>18000</v>
      </c>
      <c r="AY594" s="42">
        <v>2</v>
      </c>
      <c r="AZ594" s="51">
        <v>45</v>
      </c>
      <c r="BA594" s="42"/>
      <c r="BB594" s="42">
        <v>1</v>
      </c>
      <c r="BC594" s="42" t="s">
        <v>346</v>
      </c>
      <c r="BD594" s="49" t="s">
        <v>2608</v>
      </c>
      <c r="BE594" s="49">
        <v>0</v>
      </c>
      <c r="BF594" s="42" t="s">
        <v>340</v>
      </c>
      <c r="BG594" s="42"/>
      <c r="BH594" s="42" t="s">
        <v>1825</v>
      </c>
      <c r="BI594" s="42" t="s">
        <v>357</v>
      </c>
      <c r="BJ594" s="42" t="s">
        <v>2585</v>
      </c>
      <c r="BK594" s="57">
        <v>44778</v>
      </c>
      <c r="BL594" s="42" t="s">
        <v>317</v>
      </c>
      <c r="BM594" s="42" t="s">
        <v>317</v>
      </c>
      <c r="BN594" s="42"/>
      <c r="BO594" s="42"/>
      <c r="BP594" s="42" t="s">
        <v>359</v>
      </c>
      <c r="BQ594" s="42" t="s">
        <v>359</v>
      </c>
      <c r="BR594" s="42">
        <v>0</v>
      </c>
      <c r="BS594" s="42"/>
      <c r="BT594" s="42" t="s">
        <v>360</v>
      </c>
      <c r="BU594" s="42" t="s">
        <v>317</v>
      </c>
      <c r="BV594" s="42" t="s">
        <v>317</v>
      </c>
      <c r="BW594" s="42"/>
      <c r="BX594" s="42"/>
      <c r="BY594" s="42" t="s">
        <v>353</v>
      </c>
      <c r="BZ594" s="42" t="s">
        <v>353</v>
      </c>
      <c r="CA594" s="42"/>
      <c r="CB594" s="42" t="s">
        <v>353</v>
      </c>
      <c r="CC594" s="42"/>
      <c r="CD594" s="42"/>
      <c r="CE594" s="42"/>
      <c r="CF594" s="42"/>
      <c r="CG594" s="26" t="s">
        <v>207</v>
      </c>
    </row>
    <row r="595" hidden="1" spans="1:85">
      <c r="A595" s="34">
        <v>945</v>
      </c>
      <c r="B595" s="42" t="s">
        <v>2610</v>
      </c>
      <c r="C595" s="46" t="s">
        <v>194</v>
      </c>
      <c r="D595" s="42" t="s">
        <v>217</v>
      </c>
      <c r="E595" s="43">
        <v>32.41438</v>
      </c>
      <c r="F595" s="43">
        <v>-13.70893</v>
      </c>
      <c r="G595" s="42" t="s">
        <v>2577</v>
      </c>
      <c r="H595" s="37">
        <v>1.5</v>
      </c>
      <c r="I595" s="42" t="s">
        <v>2578</v>
      </c>
      <c r="J595" s="42" t="s">
        <v>2579</v>
      </c>
      <c r="K595" s="42" t="s">
        <v>317</v>
      </c>
      <c r="L595" s="42" t="s">
        <v>317</v>
      </c>
      <c r="M595" s="42" t="s">
        <v>317</v>
      </c>
      <c r="N595" s="42" t="s">
        <v>402</v>
      </c>
      <c r="O595" s="42" t="s">
        <v>364</v>
      </c>
      <c r="P595" s="42" t="s">
        <v>365</v>
      </c>
      <c r="Q595" s="42" t="s">
        <v>320</v>
      </c>
      <c r="R595" s="42" t="s">
        <v>320</v>
      </c>
      <c r="S595" s="42" t="s">
        <v>1718</v>
      </c>
      <c r="T595" s="42" t="s">
        <v>344</v>
      </c>
      <c r="U595" s="42" t="s">
        <v>323</v>
      </c>
      <c r="V595" s="52">
        <v>70</v>
      </c>
      <c r="W595" s="42" t="s">
        <v>325</v>
      </c>
      <c r="X595" s="42" t="s">
        <v>2580</v>
      </c>
      <c r="Y595" s="42" t="s">
        <v>2</v>
      </c>
      <c r="Z595" s="42" t="s">
        <v>2</v>
      </c>
      <c r="AA595" s="42" t="s">
        <v>346</v>
      </c>
      <c r="AB595" s="42" t="s">
        <v>2580</v>
      </c>
      <c r="AC595" s="42" t="s">
        <v>225</v>
      </c>
      <c r="AD595" s="42" t="s">
        <v>225</v>
      </c>
      <c r="AE595" s="42" t="s">
        <v>499</v>
      </c>
      <c r="AF595" s="42" t="s">
        <v>499</v>
      </c>
      <c r="AG595" s="42">
        <v>13</v>
      </c>
      <c r="AH595" s="42" t="s">
        <v>350</v>
      </c>
      <c r="AI595" s="42">
        <v>0</v>
      </c>
      <c r="AJ595" s="42" t="s">
        <v>351</v>
      </c>
      <c r="AK595" s="42">
        <v>0</v>
      </c>
      <c r="AL595" s="42">
        <v>600</v>
      </c>
      <c r="AM595" s="42" t="s">
        <v>371</v>
      </c>
      <c r="AN595" s="42" t="s">
        <v>372</v>
      </c>
      <c r="AO595" s="42">
        <v>250</v>
      </c>
      <c r="AP595" s="42" t="s">
        <v>384</v>
      </c>
      <c r="AQ595" s="42">
        <v>1200</v>
      </c>
      <c r="AR595" s="42">
        <v>2</v>
      </c>
      <c r="AS595" s="42">
        <v>600</v>
      </c>
      <c r="AT595" s="42">
        <v>48</v>
      </c>
      <c r="AU595" s="42" t="s">
        <v>2203</v>
      </c>
      <c r="AV595" s="42">
        <v>0</v>
      </c>
      <c r="AW595" s="42" t="s">
        <v>327</v>
      </c>
      <c r="AX595" s="42" t="s">
        <v>2203</v>
      </c>
      <c r="AY595" s="42">
        <v>0</v>
      </c>
      <c r="AZ595" s="51">
        <v>67</v>
      </c>
      <c r="BA595" s="42"/>
      <c r="BB595" s="42">
        <v>1</v>
      </c>
      <c r="BC595" s="42" t="s">
        <v>346</v>
      </c>
      <c r="BD595" s="49" t="s">
        <v>2610</v>
      </c>
      <c r="BE595" s="49">
        <v>0</v>
      </c>
      <c r="BF595" s="42" t="s">
        <v>340</v>
      </c>
      <c r="BG595" s="42"/>
      <c r="BH595" s="42" t="s">
        <v>2600</v>
      </c>
      <c r="BI595" s="42" t="s">
        <v>357</v>
      </c>
      <c r="BJ595" s="42" t="s">
        <v>2585</v>
      </c>
      <c r="BK595" s="57">
        <v>44778</v>
      </c>
      <c r="BL595" s="42" t="s">
        <v>317</v>
      </c>
      <c r="BM595" s="42" t="s">
        <v>317</v>
      </c>
      <c r="BN595" s="42"/>
      <c r="BO595" s="42"/>
      <c r="BP595" s="42" t="s">
        <v>359</v>
      </c>
      <c r="BQ595" s="42" t="s">
        <v>359</v>
      </c>
      <c r="BR595" s="42">
        <v>0</v>
      </c>
      <c r="BS595" s="42"/>
      <c r="BT595" s="42" t="s">
        <v>360</v>
      </c>
      <c r="BU595" s="42" t="s">
        <v>317</v>
      </c>
      <c r="BV595" s="42" t="s">
        <v>317</v>
      </c>
      <c r="BW595" s="42"/>
      <c r="BX595" s="42"/>
      <c r="BY595" s="42" t="s">
        <v>353</v>
      </c>
      <c r="BZ595" s="42" t="s">
        <v>353</v>
      </c>
      <c r="CA595" s="42"/>
      <c r="CB595" s="42" t="s">
        <v>353</v>
      </c>
      <c r="CC595" s="42"/>
      <c r="CD595" s="42"/>
      <c r="CE595" s="42"/>
      <c r="CF595" s="42"/>
      <c r="CG595" s="26" t="s">
        <v>194</v>
      </c>
    </row>
    <row r="596" spans="1:85">
      <c r="A596" s="34">
        <v>1441</v>
      </c>
      <c r="B596" s="42" t="s">
        <v>2611</v>
      </c>
      <c r="C596" s="46" t="s">
        <v>228</v>
      </c>
      <c r="D596" s="42" t="s">
        <v>2612</v>
      </c>
      <c r="E596" s="43">
        <v>32.76315</v>
      </c>
      <c r="F596" s="43">
        <v>-13.81612</v>
      </c>
      <c r="G596" s="42" t="s">
        <v>2577</v>
      </c>
      <c r="H596" s="37">
        <v>2.5</v>
      </c>
      <c r="I596" s="42" t="s">
        <v>2578</v>
      </c>
      <c r="J596" s="42" t="s">
        <v>2579</v>
      </c>
      <c r="K596" s="42" t="s">
        <v>317</v>
      </c>
      <c r="L596" s="42" t="s">
        <v>317</v>
      </c>
      <c r="M596" s="42" t="s">
        <v>317</v>
      </c>
      <c r="N596" s="42" t="s">
        <v>318</v>
      </c>
      <c r="O596" s="42" t="s">
        <v>364</v>
      </c>
      <c r="P596" s="42" t="s">
        <v>365</v>
      </c>
      <c r="Q596" s="42" t="s">
        <v>320</v>
      </c>
      <c r="R596" s="42" t="s">
        <v>390</v>
      </c>
      <c r="S596" s="42" t="s">
        <v>1718</v>
      </c>
      <c r="T596" s="42" t="s">
        <v>344</v>
      </c>
      <c r="U596" s="42" t="s">
        <v>323</v>
      </c>
      <c r="V596" s="52">
        <v>54</v>
      </c>
      <c r="W596" s="42" t="s">
        <v>325</v>
      </c>
      <c r="X596" s="42" t="s">
        <v>2580</v>
      </c>
      <c r="Y596" s="42" t="s">
        <v>2</v>
      </c>
      <c r="Z596" s="42" t="s">
        <v>2</v>
      </c>
      <c r="AA596" s="42" t="s">
        <v>346</v>
      </c>
      <c r="AB596" s="42" t="s">
        <v>2580</v>
      </c>
      <c r="AC596" s="42" t="s">
        <v>225</v>
      </c>
      <c r="AD596" s="42" t="s">
        <v>225</v>
      </c>
      <c r="AE596" s="42" t="s">
        <v>561</v>
      </c>
      <c r="AF596" s="42" t="s">
        <v>561</v>
      </c>
      <c r="AG596" s="42">
        <v>20</v>
      </c>
      <c r="AH596" s="42" t="s">
        <v>350</v>
      </c>
      <c r="AI596" s="42">
        <v>0</v>
      </c>
      <c r="AJ596" s="42" t="s">
        <v>351</v>
      </c>
      <c r="AK596" s="42">
        <v>0</v>
      </c>
      <c r="AL596" s="42">
        <v>375</v>
      </c>
      <c r="AM596" s="42" t="s">
        <v>371</v>
      </c>
      <c r="AN596" s="42" t="s">
        <v>372</v>
      </c>
      <c r="AO596" s="42">
        <v>250</v>
      </c>
      <c r="AP596" s="42" t="s">
        <v>2026</v>
      </c>
      <c r="AQ596" s="42">
        <v>1410</v>
      </c>
      <c r="AR596" s="42">
        <v>4</v>
      </c>
      <c r="AS596" s="42">
        <v>1410</v>
      </c>
      <c r="AT596" s="42">
        <v>12</v>
      </c>
      <c r="AU596" s="42" t="s">
        <v>2203</v>
      </c>
      <c r="AV596" s="42">
        <v>0</v>
      </c>
      <c r="AW596" s="42" t="s">
        <v>327</v>
      </c>
      <c r="AX596" s="42" t="s">
        <v>2203</v>
      </c>
      <c r="AY596" s="42">
        <v>0</v>
      </c>
      <c r="AZ596" s="51">
        <v>84</v>
      </c>
      <c r="BA596" s="42"/>
      <c r="BB596" s="42">
        <v>2</v>
      </c>
      <c r="BC596" s="42" t="s">
        <v>375</v>
      </c>
      <c r="BD596" s="49" t="s">
        <v>2611</v>
      </c>
      <c r="BE596" s="49" t="s">
        <v>2613</v>
      </c>
      <c r="BF596" s="42" t="s">
        <v>340</v>
      </c>
      <c r="BG596" s="42"/>
      <c r="BH596" s="42" t="s">
        <v>1825</v>
      </c>
      <c r="BI596" s="42" t="s">
        <v>357</v>
      </c>
      <c r="BJ596" s="42" t="s">
        <v>2585</v>
      </c>
      <c r="BK596" s="57">
        <v>44778</v>
      </c>
      <c r="BL596" s="42" t="s">
        <v>317</v>
      </c>
      <c r="BM596" s="42" t="s">
        <v>317</v>
      </c>
      <c r="BN596" s="42"/>
      <c r="BO596" s="42"/>
      <c r="BP596" s="42" t="s">
        <v>359</v>
      </c>
      <c r="BQ596" s="42" t="s">
        <v>359</v>
      </c>
      <c r="BR596" s="42">
        <v>0</v>
      </c>
      <c r="BS596" s="42"/>
      <c r="BT596" s="42" t="s">
        <v>360</v>
      </c>
      <c r="BU596" s="42" t="s">
        <v>317</v>
      </c>
      <c r="BV596" s="42" t="s">
        <v>317</v>
      </c>
      <c r="BW596" s="42"/>
      <c r="BX596" s="42"/>
      <c r="BY596" s="42" t="s">
        <v>353</v>
      </c>
      <c r="BZ596" s="42" t="s">
        <v>353</v>
      </c>
      <c r="CA596" s="42"/>
      <c r="CB596" s="42" t="s">
        <v>353</v>
      </c>
      <c r="CC596" s="42"/>
      <c r="CD596" s="42"/>
      <c r="CE596" s="42"/>
      <c r="CF596" s="42"/>
      <c r="CG596" s="26" t="s">
        <v>228</v>
      </c>
    </row>
    <row r="597" hidden="1" spans="1:85">
      <c r="A597" s="39">
        <v>164</v>
      </c>
      <c r="B597" s="42" t="s">
        <v>2614</v>
      </c>
      <c r="C597" s="46" t="s">
        <v>72</v>
      </c>
      <c r="D597" s="42" t="s">
        <v>2615</v>
      </c>
      <c r="E597" s="43">
        <v>32.46281</v>
      </c>
      <c r="F597" s="43">
        <v>-13.84421</v>
      </c>
      <c r="G597" s="42" t="s">
        <v>2577</v>
      </c>
      <c r="H597" s="37">
        <v>1.5</v>
      </c>
      <c r="I597" s="42" t="s">
        <v>2578</v>
      </c>
      <c r="J597" s="42" t="s">
        <v>2579</v>
      </c>
      <c r="K597" s="42" t="s">
        <v>317</v>
      </c>
      <c r="L597" s="42" t="s">
        <v>317</v>
      </c>
      <c r="M597" s="42" t="s">
        <v>317</v>
      </c>
      <c r="N597" s="42" t="s">
        <v>402</v>
      </c>
      <c r="O597" s="42" t="s">
        <v>364</v>
      </c>
      <c r="P597" s="42" t="s">
        <v>365</v>
      </c>
      <c r="Q597" s="42" t="s">
        <v>320</v>
      </c>
      <c r="R597" s="42" t="s">
        <v>320</v>
      </c>
      <c r="S597" s="42" t="s">
        <v>1718</v>
      </c>
      <c r="T597" s="42" t="s">
        <v>344</v>
      </c>
      <c r="U597" s="42" t="s">
        <v>323</v>
      </c>
      <c r="V597" s="52">
        <v>36</v>
      </c>
      <c r="W597" s="42" t="s">
        <v>325</v>
      </c>
      <c r="X597" s="42" t="s">
        <v>2580</v>
      </c>
      <c r="Y597" s="42" t="s">
        <v>2</v>
      </c>
      <c r="Z597" s="42" t="s">
        <v>2</v>
      </c>
      <c r="AA597" s="42" t="s">
        <v>346</v>
      </c>
      <c r="AB597" s="42" t="s">
        <v>2580</v>
      </c>
      <c r="AC597" s="42" t="s">
        <v>225</v>
      </c>
      <c r="AD597" s="42" t="s">
        <v>225</v>
      </c>
      <c r="AE597" s="42" t="s">
        <v>499</v>
      </c>
      <c r="AF597" s="42" t="s">
        <v>499</v>
      </c>
      <c r="AG597" s="42">
        <v>13</v>
      </c>
      <c r="AH597" s="42" t="s">
        <v>350</v>
      </c>
      <c r="AI597" s="42">
        <v>0</v>
      </c>
      <c r="AJ597" s="42" t="s">
        <v>351</v>
      </c>
      <c r="AK597" s="42">
        <v>0</v>
      </c>
      <c r="AL597" s="42">
        <v>600</v>
      </c>
      <c r="AM597" s="42" t="s">
        <v>371</v>
      </c>
      <c r="AN597" s="42" t="s">
        <v>372</v>
      </c>
      <c r="AO597" s="42">
        <v>250</v>
      </c>
      <c r="AP597" s="42" t="s">
        <v>427</v>
      </c>
      <c r="AQ597" s="42">
        <v>1200</v>
      </c>
      <c r="AR597" s="42">
        <v>2</v>
      </c>
      <c r="AS597" s="42">
        <v>1200</v>
      </c>
      <c r="AT597" s="42">
        <v>24</v>
      </c>
      <c r="AU597" s="42" t="s">
        <v>2203</v>
      </c>
      <c r="AV597" s="42">
        <v>0</v>
      </c>
      <c r="AW597" s="42" t="s">
        <v>327</v>
      </c>
      <c r="AX597" s="42" t="s">
        <v>2203</v>
      </c>
      <c r="AY597" s="42">
        <v>0</v>
      </c>
      <c r="AZ597" s="51">
        <v>42</v>
      </c>
      <c r="BA597" s="42"/>
      <c r="BB597" s="42">
        <v>1</v>
      </c>
      <c r="BC597" s="42" t="s">
        <v>346</v>
      </c>
      <c r="BD597" s="49" t="s">
        <v>2614</v>
      </c>
      <c r="BE597" s="49">
        <v>0</v>
      </c>
      <c r="BF597" s="42" t="s">
        <v>340</v>
      </c>
      <c r="BG597" s="42"/>
      <c r="BH597" s="42" t="s">
        <v>1825</v>
      </c>
      <c r="BI597" s="42" t="s">
        <v>1796</v>
      </c>
      <c r="BJ597" s="42" t="s">
        <v>2585</v>
      </c>
      <c r="BK597" s="57">
        <v>44778</v>
      </c>
      <c r="BL597" s="42" t="s">
        <v>317</v>
      </c>
      <c r="BM597" s="42" t="s">
        <v>317</v>
      </c>
      <c r="BN597" s="42"/>
      <c r="BO597" s="42"/>
      <c r="BP597" s="42" t="s">
        <v>359</v>
      </c>
      <c r="BQ597" s="42" t="s">
        <v>359</v>
      </c>
      <c r="BR597" s="42">
        <v>0</v>
      </c>
      <c r="BS597" s="42"/>
      <c r="BT597" s="42" t="s">
        <v>360</v>
      </c>
      <c r="BU597" s="42" t="s">
        <v>317</v>
      </c>
      <c r="BV597" s="42" t="s">
        <v>317</v>
      </c>
      <c r="BW597" s="42"/>
      <c r="BX597" s="42"/>
      <c r="BY597" s="42" t="s">
        <v>353</v>
      </c>
      <c r="BZ597" s="42" t="s">
        <v>353</v>
      </c>
      <c r="CA597" s="42"/>
      <c r="CB597" s="42" t="s">
        <v>353</v>
      </c>
      <c r="CC597" s="42"/>
      <c r="CD597" s="42"/>
      <c r="CE597" s="42"/>
      <c r="CF597" s="42"/>
      <c r="CG597" s="26" t="s">
        <v>72</v>
      </c>
    </row>
    <row r="598" hidden="1" spans="1:85">
      <c r="A598" s="39">
        <v>1706</v>
      </c>
      <c r="B598" s="42" t="s">
        <v>2616</v>
      </c>
      <c r="C598" s="46" t="s">
        <v>96</v>
      </c>
      <c r="D598" s="42" t="s">
        <v>2617</v>
      </c>
      <c r="E598" s="43">
        <v>32.8203</v>
      </c>
      <c r="F598" s="43">
        <v>-13.40976</v>
      </c>
      <c r="G598" s="42" t="s">
        <v>2577</v>
      </c>
      <c r="H598" s="37">
        <v>1.8</v>
      </c>
      <c r="I598" s="42" t="s">
        <v>2578</v>
      </c>
      <c r="J598" s="42" t="s">
        <v>2579</v>
      </c>
      <c r="K598" s="42" t="s">
        <v>317</v>
      </c>
      <c r="L598" s="42" t="s">
        <v>317</v>
      </c>
      <c r="M598" s="42" t="s">
        <v>317</v>
      </c>
      <c r="N598" s="42" t="s">
        <v>402</v>
      </c>
      <c r="O598" s="21" t="s">
        <v>364</v>
      </c>
      <c r="P598" s="42" t="s">
        <v>365</v>
      </c>
      <c r="Q598" s="42" t="s">
        <v>2618</v>
      </c>
      <c r="R598" s="42" t="s">
        <v>320</v>
      </c>
      <c r="S598" s="42" t="s">
        <v>1718</v>
      </c>
      <c r="T598" s="42" t="s">
        <v>344</v>
      </c>
      <c r="U598" s="42" t="s">
        <v>323</v>
      </c>
      <c r="V598" s="52">
        <v>48</v>
      </c>
      <c r="W598" s="42" t="s">
        <v>325</v>
      </c>
      <c r="X598" s="42" t="s">
        <v>2580</v>
      </c>
      <c r="Y598" s="42" t="s">
        <v>2</v>
      </c>
      <c r="Z598" s="42" t="s">
        <v>2</v>
      </c>
      <c r="AA598" s="42" t="s">
        <v>346</v>
      </c>
      <c r="AB598" s="42" t="s">
        <v>2580</v>
      </c>
      <c r="AC598" s="42" t="s">
        <v>225</v>
      </c>
      <c r="AD598" s="42" t="s">
        <v>225</v>
      </c>
      <c r="AE598" s="42" t="s">
        <v>2619</v>
      </c>
      <c r="AF598" s="42" t="s">
        <v>2619</v>
      </c>
      <c r="AG598" s="42">
        <v>15</v>
      </c>
      <c r="AH598" s="42" t="s">
        <v>350</v>
      </c>
      <c r="AI598" s="42">
        <v>0</v>
      </c>
      <c r="AJ598" s="42" t="s">
        <v>370</v>
      </c>
      <c r="AK598" s="42">
        <v>0</v>
      </c>
      <c r="AL598" s="42">
        <v>600</v>
      </c>
      <c r="AM598" s="42" t="s">
        <v>371</v>
      </c>
      <c r="AN598" s="42" t="s">
        <v>372</v>
      </c>
      <c r="AO598" s="42">
        <v>250</v>
      </c>
      <c r="AP598" s="42" t="s">
        <v>2026</v>
      </c>
      <c r="AQ598" s="42">
        <v>1410</v>
      </c>
      <c r="AR598" s="42">
        <v>4</v>
      </c>
      <c r="AS598" s="42">
        <v>1410</v>
      </c>
      <c r="AT598" s="42">
        <v>12</v>
      </c>
      <c r="AU598" s="42" t="s">
        <v>2203</v>
      </c>
      <c r="AV598" s="42">
        <v>0</v>
      </c>
      <c r="AW598" s="42" t="s">
        <v>327</v>
      </c>
      <c r="AX598" s="42" t="s">
        <v>2203</v>
      </c>
      <c r="AY598" s="42">
        <v>0</v>
      </c>
      <c r="AZ598" s="51">
        <v>44</v>
      </c>
      <c r="BA598" s="42"/>
      <c r="BB598" s="42">
        <v>1</v>
      </c>
      <c r="BC598" s="42" t="s">
        <v>346</v>
      </c>
      <c r="BD598" s="49" t="s">
        <v>2616</v>
      </c>
      <c r="BE598" s="49">
        <v>0</v>
      </c>
      <c r="BF598" s="42" t="s">
        <v>340</v>
      </c>
      <c r="BG598" s="42"/>
      <c r="BH598" s="42" t="s">
        <v>1825</v>
      </c>
      <c r="BI598" s="42" t="s">
        <v>357</v>
      </c>
      <c r="BJ598" s="42" t="s">
        <v>2585</v>
      </c>
      <c r="BK598" s="57">
        <v>44778</v>
      </c>
      <c r="BL598" s="42" t="s">
        <v>317</v>
      </c>
      <c r="BM598" s="42" t="s">
        <v>317</v>
      </c>
      <c r="BN598" s="42"/>
      <c r="BO598" s="42"/>
      <c r="BP598" s="42" t="s">
        <v>359</v>
      </c>
      <c r="BQ598" s="42" t="s">
        <v>359</v>
      </c>
      <c r="BR598" s="42">
        <v>0</v>
      </c>
      <c r="BS598" s="42"/>
      <c r="BT598" s="42" t="s">
        <v>360</v>
      </c>
      <c r="BU598" s="42" t="s">
        <v>317</v>
      </c>
      <c r="BV598" s="42" t="s">
        <v>317</v>
      </c>
      <c r="BW598" s="42"/>
      <c r="BX598" s="42"/>
      <c r="BY598" s="42" t="s">
        <v>353</v>
      </c>
      <c r="BZ598" s="42" t="s">
        <v>353</v>
      </c>
      <c r="CA598" s="42"/>
      <c r="CB598" s="42" t="s">
        <v>353</v>
      </c>
      <c r="CC598" s="42"/>
      <c r="CD598" s="42"/>
      <c r="CE598" s="42"/>
      <c r="CF598" s="42"/>
      <c r="CG598" s="26" t="s">
        <v>96</v>
      </c>
    </row>
    <row r="599" hidden="1" spans="1:85">
      <c r="A599" s="34">
        <v>1375</v>
      </c>
      <c r="B599" s="42" t="s">
        <v>2620</v>
      </c>
      <c r="C599" s="46" t="s">
        <v>139</v>
      </c>
      <c r="D599" s="42" t="s">
        <v>2621</v>
      </c>
      <c r="E599" s="43">
        <v>32.33579</v>
      </c>
      <c r="F599" s="43">
        <v>-13.4407</v>
      </c>
      <c r="G599" s="42" t="s">
        <v>2577</v>
      </c>
      <c r="H599" s="37">
        <v>2.5</v>
      </c>
      <c r="I599" s="42" t="s">
        <v>2578</v>
      </c>
      <c r="J599" s="42" t="s">
        <v>2579</v>
      </c>
      <c r="K599" s="42" t="s">
        <v>317</v>
      </c>
      <c r="L599" s="42" t="s">
        <v>317</v>
      </c>
      <c r="M599" s="42" t="s">
        <v>317</v>
      </c>
      <c r="N599" s="42" t="s">
        <v>318</v>
      </c>
      <c r="O599" s="42" t="s">
        <v>364</v>
      </c>
      <c r="P599" s="42" t="s">
        <v>365</v>
      </c>
      <c r="Q599" s="42" t="s">
        <v>381</v>
      </c>
      <c r="R599" s="42" t="s">
        <v>320</v>
      </c>
      <c r="S599" s="42" t="s">
        <v>1718</v>
      </c>
      <c r="T599" s="42" t="s">
        <v>782</v>
      </c>
      <c r="U599" s="42" t="s">
        <v>323</v>
      </c>
      <c r="V599" s="52">
        <v>54</v>
      </c>
      <c r="W599" s="42" t="s">
        <v>366</v>
      </c>
      <c r="X599" s="42" t="s">
        <v>2580</v>
      </c>
      <c r="Y599" s="42" t="s">
        <v>2</v>
      </c>
      <c r="Z599" s="42" t="s">
        <v>2</v>
      </c>
      <c r="AA599" s="42" t="s">
        <v>346</v>
      </c>
      <c r="AB599" s="42" t="s">
        <v>2580</v>
      </c>
      <c r="AC599" s="42" t="s">
        <v>225</v>
      </c>
      <c r="AD599" s="42" t="s">
        <v>225</v>
      </c>
      <c r="AE599" s="42" t="s">
        <v>348</v>
      </c>
      <c r="AF599" s="42" t="s">
        <v>348</v>
      </c>
      <c r="AG599" s="42">
        <v>20</v>
      </c>
      <c r="AH599" s="42" t="s">
        <v>350</v>
      </c>
      <c r="AI599" s="42">
        <v>0</v>
      </c>
      <c r="AJ599" s="42" t="s">
        <v>351</v>
      </c>
      <c r="AK599" s="42">
        <v>0</v>
      </c>
      <c r="AL599" s="42">
        <v>600</v>
      </c>
      <c r="AM599" s="42" t="s">
        <v>1930</v>
      </c>
      <c r="AN599" s="42" t="s">
        <v>2622</v>
      </c>
      <c r="AO599" s="42">
        <v>250</v>
      </c>
      <c r="AP599" s="42" t="s">
        <v>427</v>
      </c>
      <c r="AQ599" s="42">
        <v>1200</v>
      </c>
      <c r="AR599" s="42">
        <v>2</v>
      </c>
      <c r="AS599" s="42">
        <v>1200</v>
      </c>
      <c r="AT599" s="42">
        <v>24</v>
      </c>
      <c r="AU599" s="42" t="s">
        <v>385</v>
      </c>
      <c r="AV599" s="42" t="s">
        <v>385</v>
      </c>
      <c r="AW599" s="42">
        <v>12000</v>
      </c>
      <c r="AX599" s="42">
        <v>12000</v>
      </c>
      <c r="AY599" s="42">
        <v>2</v>
      </c>
      <c r="AZ599" s="51">
        <v>110</v>
      </c>
      <c r="BA599" s="42"/>
      <c r="BB599" s="42">
        <v>2</v>
      </c>
      <c r="BC599" s="42" t="s">
        <v>375</v>
      </c>
      <c r="BD599" s="49" t="s">
        <v>2620</v>
      </c>
      <c r="BE599" s="49" t="s">
        <v>2623</v>
      </c>
      <c r="BF599" s="42" t="s">
        <v>340</v>
      </c>
      <c r="BG599" s="42"/>
      <c r="BH599" s="42" t="s">
        <v>1825</v>
      </c>
      <c r="BI599" s="42" t="s">
        <v>357</v>
      </c>
      <c r="BJ599" s="42" t="s">
        <v>2585</v>
      </c>
      <c r="BK599" s="57">
        <v>44778</v>
      </c>
      <c r="BL599" s="42" t="s">
        <v>317</v>
      </c>
      <c r="BM599" s="42" t="s">
        <v>317</v>
      </c>
      <c r="BN599" s="42"/>
      <c r="BO599" s="42"/>
      <c r="BP599" s="42" t="s">
        <v>359</v>
      </c>
      <c r="BQ599" s="42" t="s">
        <v>359</v>
      </c>
      <c r="BR599" s="42">
        <v>0</v>
      </c>
      <c r="BS599" s="42"/>
      <c r="BT599" s="42" t="s">
        <v>360</v>
      </c>
      <c r="BU599" s="42" t="s">
        <v>317</v>
      </c>
      <c r="BV599" s="42" t="s">
        <v>317</v>
      </c>
      <c r="BW599" s="42"/>
      <c r="BX599" s="42"/>
      <c r="BY599" s="42" t="s">
        <v>353</v>
      </c>
      <c r="BZ599" s="42" t="s">
        <v>353</v>
      </c>
      <c r="CA599" s="42"/>
      <c r="CB599" s="42" t="s">
        <v>353</v>
      </c>
      <c r="CC599" s="42"/>
      <c r="CD599" s="42"/>
      <c r="CE599" s="42"/>
      <c r="CF599" s="42"/>
      <c r="CG599" s="26" t="s">
        <v>139</v>
      </c>
    </row>
    <row r="600" hidden="1" spans="1:85">
      <c r="A600" s="34">
        <v>151</v>
      </c>
      <c r="B600" s="42" t="s">
        <v>2624</v>
      </c>
      <c r="C600" s="46" t="s">
        <v>80</v>
      </c>
      <c r="D600" s="42" t="s">
        <v>2625</v>
      </c>
      <c r="E600" s="43">
        <v>32.2841</v>
      </c>
      <c r="F600" s="43">
        <v>-13.922</v>
      </c>
      <c r="G600" s="42" t="s">
        <v>2577</v>
      </c>
      <c r="H600" s="37">
        <v>2.5</v>
      </c>
      <c r="I600" s="42" t="s">
        <v>2578</v>
      </c>
      <c r="J600" s="42" t="s">
        <v>2626</v>
      </c>
      <c r="K600" s="42" t="s">
        <v>317</v>
      </c>
      <c r="L600" s="42" t="s">
        <v>317</v>
      </c>
      <c r="M600" s="42" t="s">
        <v>317</v>
      </c>
      <c r="N600" s="42" t="s">
        <v>318</v>
      </c>
      <c r="O600" s="42" t="s">
        <v>364</v>
      </c>
      <c r="P600" s="42" t="s">
        <v>365</v>
      </c>
      <c r="Q600" s="42" t="s">
        <v>381</v>
      </c>
      <c r="R600" s="42" t="s">
        <v>320</v>
      </c>
      <c r="S600" s="42" t="s">
        <v>1718</v>
      </c>
      <c r="T600" s="42" t="s">
        <v>344</v>
      </c>
      <c r="U600" s="42" t="s">
        <v>323</v>
      </c>
      <c r="V600" s="52">
        <v>70</v>
      </c>
      <c r="W600" s="42" t="s">
        <v>366</v>
      </c>
      <c r="X600" s="42" t="s">
        <v>2580</v>
      </c>
      <c r="Y600" s="42" t="s">
        <v>2</v>
      </c>
      <c r="Z600" s="42" t="s">
        <v>2</v>
      </c>
      <c r="AA600" s="42" t="s">
        <v>346</v>
      </c>
      <c r="AB600" s="42" t="s">
        <v>2580</v>
      </c>
      <c r="AC600" s="42" t="s">
        <v>225</v>
      </c>
      <c r="AD600" s="42" t="s">
        <v>225</v>
      </c>
      <c r="AE600" s="42" t="s">
        <v>382</v>
      </c>
      <c r="AF600" s="42" t="s">
        <v>382</v>
      </c>
      <c r="AG600" s="42">
        <v>20</v>
      </c>
      <c r="AH600" s="42" t="s">
        <v>350</v>
      </c>
      <c r="AI600" s="42">
        <v>0</v>
      </c>
      <c r="AJ600" s="42" t="s">
        <v>351</v>
      </c>
      <c r="AK600" s="42">
        <v>0</v>
      </c>
      <c r="AL600" s="42">
        <v>1000</v>
      </c>
      <c r="AM600" s="42" t="s">
        <v>332</v>
      </c>
      <c r="AN600" s="42" t="s">
        <v>352</v>
      </c>
      <c r="AO600" s="42">
        <v>400</v>
      </c>
      <c r="AP600" s="42" t="s">
        <v>384</v>
      </c>
      <c r="AQ600" s="42">
        <v>600</v>
      </c>
      <c r="AR600" s="42">
        <v>2</v>
      </c>
      <c r="AS600" s="42">
        <v>600</v>
      </c>
      <c r="AT600" s="42">
        <v>24</v>
      </c>
      <c r="AU600" s="42" t="s">
        <v>385</v>
      </c>
      <c r="AV600" s="42" t="s">
        <v>385</v>
      </c>
      <c r="AW600" s="42">
        <v>18000</v>
      </c>
      <c r="AX600" s="42">
        <v>18000</v>
      </c>
      <c r="AY600" s="42">
        <v>2</v>
      </c>
      <c r="AZ600" s="51">
        <v>60</v>
      </c>
      <c r="BA600" s="42"/>
      <c r="BB600" s="42">
        <v>1</v>
      </c>
      <c r="BC600" s="42" t="s">
        <v>346</v>
      </c>
      <c r="BD600" s="49" t="s">
        <v>2624</v>
      </c>
      <c r="BE600" s="49">
        <v>0</v>
      </c>
      <c r="BF600" s="42" t="s">
        <v>340</v>
      </c>
      <c r="BG600" s="42"/>
      <c r="BH600" s="42" t="s">
        <v>1825</v>
      </c>
      <c r="BI600" s="42" t="s">
        <v>357</v>
      </c>
      <c r="BJ600" s="42" t="s">
        <v>2585</v>
      </c>
      <c r="BK600" s="57">
        <v>44778</v>
      </c>
      <c r="BL600" s="42" t="s">
        <v>317</v>
      </c>
      <c r="BM600" s="42" t="s">
        <v>340</v>
      </c>
      <c r="BN600" s="42"/>
      <c r="BO600" s="42"/>
      <c r="BP600" s="42" t="s">
        <v>359</v>
      </c>
      <c r="BQ600" s="42" t="s">
        <v>359</v>
      </c>
      <c r="BR600" s="42" t="s">
        <v>562</v>
      </c>
      <c r="BS600" s="42"/>
      <c r="BT600" s="42" t="s">
        <v>360</v>
      </c>
      <c r="BU600" s="42" t="s">
        <v>317</v>
      </c>
      <c r="BV600" s="42" t="s">
        <v>317</v>
      </c>
      <c r="BW600" s="42"/>
      <c r="BX600" s="42"/>
      <c r="BY600" s="42" t="s">
        <v>353</v>
      </c>
      <c r="BZ600" s="42" t="s">
        <v>353</v>
      </c>
      <c r="CA600" s="42"/>
      <c r="CB600" s="42" t="s">
        <v>353</v>
      </c>
      <c r="CC600" s="42"/>
      <c r="CD600" s="42"/>
      <c r="CE600" s="42"/>
      <c r="CF600" s="42"/>
      <c r="CG600" s="26" t="s">
        <v>80</v>
      </c>
    </row>
    <row r="601" hidden="1" spans="1:85">
      <c r="A601" s="34">
        <v>109</v>
      </c>
      <c r="B601" s="42" t="s">
        <v>2627</v>
      </c>
      <c r="C601" s="46" t="s">
        <v>101</v>
      </c>
      <c r="D601" s="42" t="s">
        <v>2628</v>
      </c>
      <c r="E601" s="43">
        <v>32.95415</v>
      </c>
      <c r="F601" s="43">
        <v>-13.94476</v>
      </c>
      <c r="G601" s="42" t="s">
        <v>2577</v>
      </c>
      <c r="H601" s="37">
        <v>2.5</v>
      </c>
      <c r="I601" s="42" t="s">
        <v>2578</v>
      </c>
      <c r="J601" s="42" t="s">
        <v>2629</v>
      </c>
      <c r="K601" s="42" t="s">
        <v>317</v>
      </c>
      <c r="L601" s="42" t="s">
        <v>317</v>
      </c>
      <c r="M601" s="42" t="s">
        <v>317</v>
      </c>
      <c r="N601" s="42" t="s">
        <v>318</v>
      </c>
      <c r="O601" s="42" t="s">
        <v>554</v>
      </c>
      <c r="P601" s="42" t="s">
        <v>365</v>
      </c>
      <c r="Q601" s="42" t="s">
        <v>320</v>
      </c>
      <c r="R601" s="42" t="s">
        <v>320</v>
      </c>
      <c r="S601" s="42" t="s">
        <v>1718</v>
      </c>
      <c r="T601" s="42" t="s">
        <v>782</v>
      </c>
      <c r="U601" s="42" t="s">
        <v>323</v>
      </c>
      <c r="V601" s="52">
        <v>54</v>
      </c>
      <c r="W601" s="42" t="s">
        <v>325</v>
      </c>
      <c r="X601" s="42" t="s">
        <v>2580</v>
      </c>
      <c r="Y601" s="42" t="s">
        <v>2</v>
      </c>
      <c r="Z601" s="42" t="s">
        <v>2</v>
      </c>
      <c r="AA601" s="42" t="s">
        <v>346</v>
      </c>
      <c r="AB601" s="42" t="s">
        <v>2580</v>
      </c>
      <c r="AC601" s="42" t="s">
        <v>225</v>
      </c>
      <c r="AD601" s="42" t="s">
        <v>225</v>
      </c>
      <c r="AE601" s="42" t="s">
        <v>382</v>
      </c>
      <c r="AF601" s="42" t="s">
        <v>382</v>
      </c>
      <c r="AG601" s="42">
        <v>20</v>
      </c>
      <c r="AH601" s="42" t="s">
        <v>350</v>
      </c>
      <c r="AI601" s="42">
        <v>0</v>
      </c>
      <c r="AJ601" s="42" t="s">
        <v>370</v>
      </c>
      <c r="AK601" s="42">
        <v>0</v>
      </c>
      <c r="AL601" s="42">
        <v>1000</v>
      </c>
      <c r="AM601" s="42" t="s">
        <v>408</v>
      </c>
      <c r="AN601" s="42" t="s">
        <v>2622</v>
      </c>
      <c r="AO601" s="42">
        <v>250</v>
      </c>
      <c r="AP601" s="42" t="s">
        <v>373</v>
      </c>
      <c r="AQ601" s="42">
        <v>1200</v>
      </c>
      <c r="AR601" s="42">
        <v>2</v>
      </c>
      <c r="AS601" s="42">
        <v>600</v>
      </c>
      <c r="AT601" s="42">
        <v>48</v>
      </c>
      <c r="AU601" s="42" t="s">
        <v>2203</v>
      </c>
      <c r="AV601" s="42">
        <v>0</v>
      </c>
      <c r="AW601" s="42" t="s">
        <v>327</v>
      </c>
      <c r="AX601" s="42"/>
      <c r="AY601" s="42">
        <v>0</v>
      </c>
      <c r="AZ601" s="51">
        <v>96</v>
      </c>
      <c r="BA601" s="42"/>
      <c r="BB601" s="42">
        <v>2</v>
      </c>
      <c r="BC601" s="42" t="s">
        <v>375</v>
      </c>
      <c r="BD601" s="49" t="s">
        <v>2627</v>
      </c>
      <c r="BE601" s="49" t="s">
        <v>2630</v>
      </c>
      <c r="BF601" s="42" t="s">
        <v>340</v>
      </c>
      <c r="BG601" s="42"/>
      <c r="BH601" s="42" t="s">
        <v>2600</v>
      </c>
      <c r="BI601" s="42" t="s">
        <v>357</v>
      </c>
      <c r="BJ601" s="42" t="s">
        <v>2585</v>
      </c>
      <c r="BK601" s="57">
        <v>44778</v>
      </c>
      <c r="BL601" s="42" t="s">
        <v>340</v>
      </c>
      <c r="BM601" s="42" t="s">
        <v>340</v>
      </c>
      <c r="BN601" s="42"/>
      <c r="BO601" s="42"/>
      <c r="BP601" s="42" t="s">
        <v>359</v>
      </c>
      <c r="BQ601" s="42" t="s">
        <v>359</v>
      </c>
      <c r="BR601" s="42" t="s">
        <v>508</v>
      </c>
      <c r="BS601" s="42"/>
      <c r="BT601" s="42" t="s">
        <v>360</v>
      </c>
      <c r="BU601" s="42" t="s">
        <v>317</v>
      </c>
      <c r="BV601" s="42" t="s">
        <v>340</v>
      </c>
      <c r="BW601" s="42"/>
      <c r="BX601" s="42"/>
      <c r="BY601" s="42" t="s">
        <v>2631</v>
      </c>
      <c r="BZ601" s="42">
        <v>20</v>
      </c>
      <c r="CA601" s="42"/>
      <c r="CB601" s="42" t="s">
        <v>472</v>
      </c>
      <c r="CC601" s="42"/>
      <c r="CD601" s="42"/>
      <c r="CE601" s="42"/>
      <c r="CF601" s="42"/>
      <c r="CG601" s="26" t="s">
        <v>101</v>
      </c>
    </row>
    <row r="602" hidden="1" spans="1:85">
      <c r="A602" s="34">
        <v>73</v>
      </c>
      <c r="B602" s="42" t="s">
        <v>2632</v>
      </c>
      <c r="C602" s="46" t="s">
        <v>55</v>
      </c>
      <c r="D602" s="42" t="s">
        <v>2633</v>
      </c>
      <c r="E602" s="43">
        <v>32.43592</v>
      </c>
      <c r="F602" s="43">
        <v>-14.06276</v>
      </c>
      <c r="G602" s="42" t="s">
        <v>2577</v>
      </c>
      <c r="H602" s="37">
        <v>1.8</v>
      </c>
      <c r="I602" s="42" t="s">
        <v>2578</v>
      </c>
      <c r="J602" s="42" t="s">
        <v>2629</v>
      </c>
      <c r="K602" s="42" t="s">
        <v>340</v>
      </c>
      <c r="L602" s="42" t="s">
        <v>317</v>
      </c>
      <c r="M602" s="42" t="s">
        <v>317</v>
      </c>
      <c r="N602" s="42" t="s">
        <v>318</v>
      </c>
      <c r="O602" s="42" t="s">
        <v>364</v>
      </c>
      <c r="P602" s="42" t="s">
        <v>365</v>
      </c>
      <c r="Q602" s="42" t="s">
        <v>320</v>
      </c>
      <c r="R602" s="42" t="s">
        <v>516</v>
      </c>
      <c r="S602" s="42" t="s">
        <v>1718</v>
      </c>
      <c r="T602" s="42" t="s">
        <v>344</v>
      </c>
      <c r="U602" s="42" t="s">
        <v>323</v>
      </c>
      <c r="V602" s="52">
        <v>46</v>
      </c>
      <c r="W602" s="42" t="s">
        <v>366</v>
      </c>
      <c r="X602" s="42" t="s">
        <v>2580</v>
      </c>
      <c r="Y602" s="42" t="s">
        <v>2</v>
      </c>
      <c r="Z602" s="42" t="s">
        <v>2</v>
      </c>
      <c r="AA602" s="42" t="s">
        <v>346</v>
      </c>
      <c r="AB602" s="42" t="s">
        <v>2580</v>
      </c>
      <c r="AC602" s="42" t="s">
        <v>225</v>
      </c>
      <c r="AD602" s="42" t="s">
        <v>225</v>
      </c>
      <c r="AE602" s="42" t="s">
        <v>561</v>
      </c>
      <c r="AF602" s="42" t="s">
        <v>561</v>
      </c>
      <c r="AG602" s="42">
        <v>15</v>
      </c>
      <c r="AH602" s="42" t="s">
        <v>350</v>
      </c>
      <c r="AI602" s="42">
        <v>0</v>
      </c>
      <c r="AJ602" s="42" t="s">
        <v>370</v>
      </c>
      <c r="AK602" s="42">
        <v>0</v>
      </c>
      <c r="AL602" s="42">
        <v>1000</v>
      </c>
      <c r="AM602" s="42" t="s">
        <v>371</v>
      </c>
      <c r="AN602" s="42" t="s">
        <v>372</v>
      </c>
      <c r="AO602" s="42">
        <v>250</v>
      </c>
      <c r="AP602" s="42" t="s">
        <v>439</v>
      </c>
      <c r="AQ602" s="42">
        <v>600</v>
      </c>
      <c r="AR602" s="42">
        <v>2</v>
      </c>
      <c r="AS602" s="42">
        <v>600</v>
      </c>
      <c r="AT602" s="42">
        <v>24</v>
      </c>
      <c r="AU602" s="42" t="s">
        <v>385</v>
      </c>
      <c r="AV602" s="42" t="s">
        <v>385</v>
      </c>
      <c r="AW602" s="42">
        <v>18000</v>
      </c>
      <c r="AX602" s="42">
        <v>18000</v>
      </c>
      <c r="AY602" s="42">
        <v>2</v>
      </c>
      <c r="AZ602" s="51">
        <v>46</v>
      </c>
      <c r="BA602" s="42"/>
      <c r="BB602" s="42">
        <v>1</v>
      </c>
      <c r="BC602" s="42" t="s">
        <v>346</v>
      </c>
      <c r="BD602" s="49" t="s">
        <v>2632</v>
      </c>
      <c r="BE602" s="49">
        <v>0</v>
      </c>
      <c r="BF602" s="42" t="s">
        <v>340</v>
      </c>
      <c r="BG602" s="42"/>
      <c r="BH602" s="42" t="s">
        <v>1825</v>
      </c>
      <c r="BI602" s="42" t="s">
        <v>357</v>
      </c>
      <c r="BJ602" s="42" t="s">
        <v>2585</v>
      </c>
      <c r="BK602" s="57">
        <v>44778</v>
      </c>
      <c r="BL602" s="42" t="s">
        <v>317</v>
      </c>
      <c r="BM602" s="42" t="s">
        <v>317</v>
      </c>
      <c r="BN602" s="42"/>
      <c r="BO602" s="42"/>
      <c r="BP602" s="42" t="s">
        <v>359</v>
      </c>
      <c r="BQ602" s="42" t="s">
        <v>359</v>
      </c>
      <c r="BR602" s="42">
        <v>0</v>
      </c>
      <c r="BS602" s="42"/>
      <c r="BT602" s="42" t="s">
        <v>360</v>
      </c>
      <c r="BU602" s="42" t="s">
        <v>317</v>
      </c>
      <c r="BV602" s="42" t="s">
        <v>317</v>
      </c>
      <c r="BW602" s="42"/>
      <c r="BX602" s="42"/>
      <c r="BY602" s="42" t="s">
        <v>353</v>
      </c>
      <c r="BZ602" s="42" t="s">
        <v>353</v>
      </c>
      <c r="CA602" s="42"/>
      <c r="CB602" s="42" t="s">
        <v>353</v>
      </c>
      <c r="CC602" s="42"/>
      <c r="CD602" s="42"/>
      <c r="CE602" s="42"/>
      <c r="CF602" s="42"/>
      <c r="CG602" s="26" t="s">
        <v>55</v>
      </c>
    </row>
    <row r="603" hidden="1" spans="1:85">
      <c r="A603" s="39">
        <v>1772</v>
      </c>
      <c r="B603" s="42" t="s">
        <v>2634</v>
      </c>
      <c r="C603" s="46" t="s">
        <v>211</v>
      </c>
      <c r="D603" s="42" t="s">
        <v>2635</v>
      </c>
      <c r="E603" s="43">
        <v>32.88166</v>
      </c>
      <c r="F603" s="43">
        <v>-14.02845</v>
      </c>
      <c r="G603" s="42" t="s">
        <v>2577</v>
      </c>
      <c r="H603" s="37">
        <v>2.5</v>
      </c>
      <c r="I603" s="42" t="s">
        <v>2578</v>
      </c>
      <c r="J603" s="42" t="s">
        <v>2636</v>
      </c>
      <c r="K603" s="42" t="s">
        <v>317</v>
      </c>
      <c r="L603" s="42" t="s">
        <v>317</v>
      </c>
      <c r="M603" s="42" t="s">
        <v>317</v>
      </c>
      <c r="N603" s="42" t="s">
        <v>318</v>
      </c>
      <c r="O603" s="42" t="s">
        <v>364</v>
      </c>
      <c r="P603" s="42" t="s">
        <v>365</v>
      </c>
      <c r="Q603" s="42" t="s">
        <v>320</v>
      </c>
      <c r="R603" s="42" t="s">
        <v>381</v>
      </c>
      <c r="S603" s="42" t="s">
        <v>1718</v>
      </c>
      <c r="T603" s="79" t="s">
        <v>344</v>
      </c>
      <c r="U603" s="42" t="s">
        <v>323</v>
      </c>
      <c r="V603" s="52">
        <v>70</v>
      </c>
      <c r="W603" s="42" t="s">
        <v>366</v>
      </c>
      <c r="X603" s="42" t="s">
        <v>2580</v>
      </c>
      <c r="Y603" s="42" t="s">
        <v>2</v>
      </c>
      <c r="Z603" s="42" t="s">
        <v>2</v>
      </c>
      <c r="AA603" s="42" t="s">
        <v>346</v>
      </c>
      <c r="AB603" s="42" t="s">
        <v>2580</v>
      </c>
      <c r="AC603" s="42" t="s">
        <v>225</v>
      </c>
      <c r="AD603" s="42" t="s">
        <v>225</v>
      </c>
      <c r="AE603" s="42" t="s">
        <v>2637</v>
      </c>
      <c r="AF603" s="42" t="s">
        <v>2637</v>
      </c>
      <c r="AG603" s="42">
        <v>20</v>
      </c>
      <c r="AH603" s="42" t="s">
        <v>350</v>
      </c>
      <c r="AI603" s="42">
        <v>0</v>
      </c>
      <c r="AJ603" s="42" t="s">
        <v>351</v>
      </c>
      <c r="AK603" s="42">
        <v>0</v>
      </c>
      <c r="AL603" s="42">
        <v>750</v>
      </c>
      <c r="AM603" s="42" t="s">
        <v>408</v>
      </c>
      <c r="AN603" s="42" t="s">
        <v>2622</v>
      </c>
      <c r="AO603" s="42">
        <v>250</v>
      </c>
      <c r="AP603" s="42" t="s">
        <v>2026</v>
      </c>
      <c r="AQ603" s="42">
        <v>1410</v>
      </c>
      <c r="AR603" s="42">
        <v>4</v>
      </c>
      <c r="AS603" s="42">
        <v>1410</v>
      </c>
      <c r="AT603" s="42">
        <v>12</v>
      </c>
      <c r="AU603" s="42" t="s">
        <v>385</v>
      </c>
      <c r="AV603" s="42" t="s">
        <v>385</v>
      </c>
      <c r="AW603" s="42">
        <v>18000</v>
      </c>
      <c r="AX603" s="42">
        <v>18000</v>
      </c>
      <c r="AY603" s="42">
        <v>2</v>
      </c>
      <c r="AZ603" s="51">
        <v>80</v>
      </c>
      <c r="BA603" s="42"/>
      <c r="BB603" s="42">
        <v>2</v>
      </c>
      <c r="BC603" s="42" t="s">
        <v>375</v>
      </c>
      <c r="BD603" s="49" t="s">
        <v>2634</v>
      </c>
      <c r="BE603" s="49" t="s">
        <v>2638</v>
      </c>
      <c r="BF603" s="42" t="s">
        <v>340</v>
      </c>
      <c r="BG603" s="42"/>
      <c r="BH603" s="42" t="s">
        <v>2600</v>
      </c>
      <c r="BI603" s="42" t="s">
        <v>357</v>
      </c>
      <c r="BJ603" s="42" t="s">
        <v>2585</v>
      </c>
      <c r="BK603" s="57">
        <v>44778</v>
      </c>
      <c r="BL603" s="42" t="s">
        <v>317</v>
      </c>
      <c r="BM603" s="42" t="s">
        <v>317</v>
      </c>
      <c r="BN603" s="42"/>
      <c r="BO603" s="42"/>
      <c r="BP603" s="42" t="s">
        <v>359</v>
      </c>
      <c r="BQ603" s="42" t="s">
        <v>359</v>
      </c>
      <c r="BR603" s="42">
        <v>0</v>
      </c>
      <c r="BS603" s="42"/>
      <c r="BT603" s="42" t="s">
        <v>360</v>
      </c>
      <c r="BU603" s="42" t="s">
        <v>317</v>
      </c>
      <c r="BV603" s="42" t="s">
        <v>317</v>
      </c>
      <c r="BW603" s="42"/>
      <c r="BX603" s="42"/>
      <c r="BY603" s="42" t="s">
        <v>353</v>
      </c>
      <c r="BZ603" s="42" t="s">
        <v>353</v>
      </c>
      <c r="CA603" s="42"/>
      <c r="CB603" s="42" t="s">
        <v>353</v>
      </c>
      <c r="CC603" s="42"/>
      <c r="CD603" s="42"/>
      <c r="CE603" s="42"/>
      <c r="CF603" s="42"/>
      <c r="CG603" s="26" t="s">
        <v>211</v>
      </c>
    </row>
    <row r="604" hidden="1" spans="1:85">
      <c r="A604" s="34">
        <v>1427</v>
      </c>
      <c r="B604" s="42" t="s">
        <v>2639</v>
      </c>
      <c r="C604" s="46" t="s">
        <v>2640</v>
      </c>
      <c r="D604" s="42" t="s">
        <v>2641</v>
      </c>
      <c r="E604" s="43">
        <v>32.89863</v>
      </c>
      <c r="F604" s="43">
        <v>-13.22388</v>
      </c>
      <c r="G604" s="42" t="s">
        <v>2577</v>
      </c>
      <c r="H604" s="37" t="s">
        <v>2203</v>
      </c>
      <c r="I604" s="42" t="s">
        <v>2578</v>
      </c>
      <c r="J604" s="42" t="s">
        <v>2579</v>
      </c>
      <c r="K604" s="42" t="s">
        <v>317</v>
      </c>
      <c r="L604" s="42" t="s">
        <v>317</v>
      </c>
      <c r="M604" s="42" t="s">
        <v>317</v>
      </c>
      <c r="N604" s="42" t="s">
        <v>318</v>
      </c>
      <c r="O604" s="42" t="s">
        <v>364</v>
      </c>
      <c r="P604" s="42" t="s">
        <v>343</v>
      </c>
      <c r="Q604" s="42" t="s">
        <v>381</v>
      </c>
      <c r="R604" s="42" t="s">
        <v>381</v>
      </c>
      <c r="S604" s="42" t="s">
        <v>1718</v>
      </c>
      <c r="T604" s="42" t="s">
        <v>782</v>
      </c>
      <c r="U604" s="42" t="s">
        <v>323</v>
      </c>
      <c r="V604" s="52">
        <v>54</v>
      </c>
      <c r="W604" s="42" t="s">
        <v>366</v>
      </c>
      <c r="X604" s="42" t="s">
        <v>2580</v>
      </c>
      <c r="Y604" s="42" t="s">
        <v>2</v>
      </c>
      <c r="Z604" s="42" t="s">
        <v>2</v>
      </c>
      <c r="AA604" s="42" t="s">
        <v>346</v>
      </c>
      <c r="AB604" s="42" t="s">
        <v>2580</v>
      </c>
      <c r="AC604" s="42" t="s">
        <v>225</v>
      </c>
      <c r="AD604" s="42" t="s">
        <v>225</v>
      </c>
      <c r="AE604" s="42" t="s">
        <v>2203</v>
      </c>
      <c r="AF604" s="42">
        <v>0</v>
      </c>
      <c r="AG604" s="42" t="s">
        <v>2203</v>
      </c>
      <c r="AH604" s="42" t="s">
        <v>2203</v>
      </c>
      <c r="AI604" s="42">
        <v>0</v>
      </c>
      <c r="AJ604" s="42">
        <v>0</v>
      </c>
      <c r="AK604" s="42">
        <v>0</v>
      </c>
      <c r="AL604" s="42">
        <v>750</v>
      </c>
      <c r="AM604" s="42" t="s">
        <v>332</v>
      </c>
      <c r="AN604" s="42" t="s">
        <v>2622</v>
      </c>
      <c r="AO604" s="42">
        <v>250</v>
      </c>
      <c r="AP604" s="42" t="s">
        <v>333</v>
      </c>
      <c r="AQ604" s="42">
        <v>500</v>
      </c>
      <c r="AR604" s="42">
        <v>48</v>
      </c>
      <c r="AS604" s="42">
        <v>100</v>
      </c>
      <c r="AT604" s="42">
        <f>AQ604/AS604</f>
        <v>5</v>
      </c>
      <c r="AU604" s="42" t="s">
        <v>385</v>
      </c>
      <c r="AV604" s="42" t="s">
        <v>385</v>
      </c>
      <c r="AW604" s="42">
        <v>12000</v>
      </c>
      <c r="AX604" s="42">
        <v>12000</v>
      </c>
      <c r="AY604" s="42">
        <v>2</v>
      </c>
      <c r="AZ604" s="51">
        <v>52</v>
      </c>
      <c r="BA604" s="42"/>
      <c r="BB604" s="42">
        <v>1</v>
      </c>
      <c r="BC604" s="42" t="s">
        <v>346</v>
      </c>
      <c r="BD604" s="49" t="s">
        <v>2639</v>
      </c>
      <c r="BE604" s="49">
        <v>0</v>
      </c>
      <c r="BF604" s="42" t="s">
        <v>340</v>
      </c>
      <c r="BG604" s="42"/>
      <c r="BH604" s="42" t="s">
        <v>1825</v>
      </c>
      <c r="BI604" s="42" t="s">
        <v>357</v>
      </c>
      <c r="BJ604" s="42" t="s">
        <v>2585</v>
      </c>
      <c r="BK604" s="57">
        <v>44778</v>
      </c>
      <c r="BL604" s="42" t="s">
        <v>340</v>
      </c>
      <c r="BM604" s="42" t="s">
        <v>340</v>
      </c>
      <c r="BN604" s="42"/>
      <c r="BO604" s="42"/>
      <c r="BP604" s="42" t="s">
        <v>359</v>
      </c>
      <c r="BQ604" s="42" t="s">
        <v>359</v>
      </c>
      <c r="BR604" s="42" t="s">
        <v>562</v>
      </c>
      <c r="BS604" s="42"/>
      <c r="BT604" s="42" t="s">
        <v>360</v>
      </c>
      <c r="BU604" s="42" t="s">
        <v>317</v>
      </c>
      <c r="BV604" s="42" t="s">
        <v>317</v>
      </c>
      <c r="BW604" s="42"/>
      <c r="BX604" s="42"/>
      <c r="BY604" s="42" t="s">
        <v>353</v>
      </c>
      <c r="BZ604" s="42" t="s">
        <v>353</v>
      </c>
      <c r="CA604" s="42"/>
      <c r="CB604" s="42" t="s">
        <v>353</v>
      </c>
      <c r="CC604" s="42"/>
      <c r="CD604" s="42"/>
      <c r="CE604" s="42"/>
      <c r="CF604" s="42" t="s">
        <v>2642</v>
      </c>
      <c r="CG604" s="26" t="s">
        <v>2640</v>
      </c>
    </row>
    <row r="605" hidden="1" spans="1:85">
      <c r="A605" s="34">
        <v>1773</v>
      </c>
      <c r="B605" s="42" t="s">
        <v>2643</v>
      </c>
      <c r="C605" s="46" t="s">
        <v>121</v>
      </c>
      <c r="D605" s="42" t="s">
        <v>2644</v>
      </c>
      <c r="E605" s="43">
        <v>32.13243</v>
      </c>
      <c r="F605" s="43">
        <v>-13.9524</v>
      </c>
      <c r="G605" s="42" t="s">
        <v>2577</v>
      </c>
      <c r="H605" s="37">
        <v>1.8</v>
      </c>
      <c r="I605" s="42" t="s">
        <v>2578</v>
      </c>
      <c r="J605" s="42" t="s">
        <v>2626</v>
      </c>
      <c r="K605" s="42" t="s">
        <v>317</v>
      </c>
      <c r="L605" s="42" t="s">
        <v>317</v>
      </c>
      <c r="M605" s="42" t="s">
        <v>317</v>
      </c>
      <c r="N605" s="42" t="s">
        <v>318</v>
      </c>
      <c r="O605" s="42" t="s">
        <v>364</v>
      </c>
      <c r="P605" s="42" t="s">
        <v>365</v>
      </c>
      <c r="Q605" s="42" t="s">
        <v>320</v>
      </c>
      <c r="R605" s="42" t="s">
        <v>320</v>
      </c>
      <c r="S605" s="42" t="s">
        <v>1718</v>
      </c>
      <c r="T605" s="42" t="s">
        <v>344</v>
      </c>
      <c r="U605" s="42" t="s">
        <v>323</v>
      </c>
      <c r="V605" s="52">
        <v>54</v>
      </c>
      <c r="W605" s="42" t="s">
        <v>325</v>
      </c>
      <c r="X605" s="42" t="s">
        <v>2580</v>
      </c>
      <c r="Y605" s="42" t="s">
        <v>2</v>
      </c>
      <c r="Z605" s="42" t="s">
        <v>2</v>
      </c>
      <c r="AA605" s="42" t="s">
        <v>346</v>
      </c>
      <c r="AB605" s="42" t="s">
        <v>2580</v>
      </c>
      <c r="AC605" s="42" t="s">
        <v>225</v>
      </c>
      <c r="AD605" s="42" t="s">
        <v>225</v>
      </c>
      <c r="AE605" s="42" t="s">
        <v>561</v>
      </c>
      <c r="AF605" s="42" t="s">
        <v>561</v>
      </c>
      <c r="AG605" s="42">
        <v>15</v>
      </c>
      <c r="AH605" s="42" t="s">
        <v>368</v>
      </c>
      <c r="AI605" s="42">
        <v>0</v>
      </c>
      <c r="AJ605" s="42" t="s">
        <v>351</v>
      </c>
      <c r="AK605" s="42">
        <v>0</v>
      </c>
      <c r="AL605" s="42">
        <v>600</v>
      </c>
      <c r="AM605" s="42" t="s">
        <v>371</v>
      </c>
      <c r="AN605" s="42" t="s">
        <v>372</v>
      </c>
      <c r="AO605" s="42">
        <v>250</v>
      </c>
      <c r="AP605" s="42" t="s">
        <v>427</v>
      </c>
      <c r="AQ605" s="42">
        <v>1200</v>
      </c>
      <c r="AR605" s="42">
        <v>2</v>
      </c>
      <c r="AS605" s="42">
        <v>1200</v>
      </c>
      <c r="AT605" s="42">
        <v>24</v>
      </c>
      <c r="AU605" s="42" t="s">
        <v>2203</v>
      </c>
      <c r="AV605" s="42">
        <v>0</v>
      </c>
      <c r="AW605" s="42" t="s">
        <v>327</v>
      </c>
      <c r="AX605" s="42" t="s">
        <v>2203</v>
      </c>
      <c r="AY605" s="42">
        <v>0</v>
      </c>
      <c r="AZ605" s="51">
        <v>76</v>
      </c>
      <c r="BA605" s="42"/>
      <c r="BB605" s="42">
        <v>2</v>
      </c>
      <c r="BC605" s="42" t="s">
        <v>375</v>
      </c>
      <c r="BD605" s="49" t="s">
        <v>2643</v>
      </c>
      <c r="BE605" s="49" t="s">
        <v>2645</v>
      </c>
      <c r="BF605" s="42" t="s">
        <v>340</v>
      </c>
      <c r="BG605" s="42"/>
      <c r="BH605" s="42" t="s">
        <v>1825</v>
      </c>
      <c r="BI605" s="42" t="s">
        <v>357</v>
      </c>
      <c r="BJ605" s="42" t="s">
        <v>2585</v>
      </c>
      <c r="BK605" s="57">
        <v>44778</v>
      </c>
      <c r="BL605" s="42" t="s">
        <v>317</v>
      </c>
      <c r="BM605" s="42" t="s">
        <v>317</v>
      </c>
      <c r="BN605" s="42"/>
      <c r="BO605" s="42"/>
      <c r="BP605" s="42" t="s">
        <v>359</v>
      </c>
      <c r="BQ605" s="42" t="s">
        <v>359</v>
      </c>
      <c r="BR605" s="42">
        <v>0</v>
      </c>
      <c r="BS605" s="42"/>
      <c r="BT605" s="42" t="s">
        <v>360</v>
      </c>
      <c r="BU605" s="42" t="s">
        <v>317</v>
      </c>
      <c r="BV605" s="42" t="s">
        <v>317</v>
      </c>
      <c r="BW605" s="42"/>
      <c r="BX605" s="42"/>
      <c r="BY605" s="42" t="s">
        <v>353</v>
      </c>
      <c r="BZ605" s="42" t="s">
        <v>353</v>
      </c>
      <c r="CA605" s="42"/>
      <c r="CB605" s="42" t="s">
        <v>353</v>
      </c>
      <c r="CC605" s="42"/>
      <c r="CD605" s="42"/>
      <c r="CE605" s="42"/>
      <c r="CF605" s="42"/>
      <c r="CG605" s="26" t="s">
        <v>121</v>
      </c>
    </row>
    <row r="606" hidden="1" spans="1:85">
      <c r="A606" s="34">
        <v>989</v>
      </c>
      <c r="B606" s="42" t="s">
        <v>2646</v>
      </c>
      <c r="C606" s="46" t="s">
        <v>195</v>
      </c>
      <c r="D606" s="42" t="s">
        <v>2647</v>
      </c>
      <c r="E606" s="43">
        <v>32.0953</v>
      </c>
      <c r="F606" s="43">
        <v>-13.2939</v>
      </c>
      <c r="G606" s="42" t="s">
        <v>2577</v>
      </c>
      <c r="H606" s="37">
        <v>1.8</v>
      </c>
      <c r="I606" s="42" t="s">
        <v>2578</v>
      </c>
      <c r="J606" s="42" t="s">
        <v>2648</v>
      </c>
      <c r="K606" s="42" t="s">
        <v>340</v>
      </c>
      <c r="L606" s="42" t="s">
        <v>317</v>
      </c>
      <c r="M606" s="42" t="s">
        <v>317</v>
      </c>
      <c r="N606" s="42" t="s">
        <v>318</v>
      </c>
      <c r="O606" s="42" t="s">
        <v>364</v>
      </c>
      <c r="P606" s="42" t="s">
        <v>365</v>
      </c>
      <c r="Q606" s="42" t="s">
        <v>320</v>
      </c>
      <c r="R606" s="42" t="s">
        <v>320</v>
      </c>
      <c r="S606" s="42" t="s">
        <v>1718</v>
      </c>
      <c r="T606" s="42" t="s">
        <v>344</v>
      </c>
      <c r="U606" s="42" t="s">
        <v>323</v>
      </c>
      <c r="V606" s="52">
        <v>66</v>
      </c>
      <c r="W606" s="42" t="s">
        <v>366</v>
      </c>
      <c r="X606" s="42" t="s">
        <v>2580</v>
      </c>
      <c r="Y606" s="42" t="s">
        <v>2</v>
      </c>
      <c r="Z606" s="42" t="s">
        <v>2</v>
      </c>
      <c r="AA606" s="42" t="s">
        <v>346</v>
      </c>
      <c r="AB606" s="42" t="s">
        <v>2580</v>
      </c>
      <c r="AC606" s="42" t="s">
        <v>225</v>
      </c>
      <c r="AD606" s="42" t="s">
        <v>225</v>
      </c>
      <c r="AE606" s="42" t="s">
        <v>2619</v>
      </c>
      <c r="AF606" s="42" t="s">
        <v>2619</v>
      </c>
      <c r="AG606" s="42">
        <v>15</v>
      </c>
      <c r="AH606" s="42" t="s">
        <v>350</v>
      </c>
      <c r="AI606" s="42">
        <v>0</v>
      </c>
      <c r="AJ606" s="42" t="s">
        <v>370</v>
      </c>
      <c r="AK606" s="42">
        <v>0</v>
      </c>
      <c r="AL606" s="42">
        <v>600</v>
      </c>
      <c r="AM606" s="42" t="s">
        <v>371</v>
      </c>
      <c r="AN606" s="42" t="s">
        <v>372</v>
      </c>
      <c r="AO606" s="42">
        <v>250</v>
      </c>
      <c r="AP606" s="42" t="s">
        <v>1486</v>
      </c>
      <c r="AQ606" s="42">
        <v>600</v>
      </c>
      <c r="AR606" s="42">
        <v>2</v>
      </c>
      <c r="AS606" s="42">
        <v>600</v>
      </c>
      <c r="AT606" s="42">
        <v>24</v>
      </c>
      <c r="AU606" s="42" t="s">
        <v>385</v>
      </c>
      <c r="AV606" s="42" t="s">
        <v>385</v>
      </c>
      <c r="AW606" s="42">
        <v>18000</v>
      </c>
      <c r="AX606" s="42">
        <v>18000</v>
      </c>
      <c r="AY606" s="42">
        <v>2</v>
      </c>
      <c r="AZ606" s="51">
        <v>47</v>
      </c>
      <c r="BA606" s="42"/>
      <c r="BB606" s="42">
        <v>1</v>
      </c>
      <c r="BC606" s="42" t="s">
        <v>346</v>
      </c>
      <c r="BD606" s="49" t="s">
        <v>2646</v>
      </c>
      <c r="BE606" s="49">
        <v>0</v>
      </c>
      <c r="BF606" s="42" t="s">
        <v>340</v>
      </c>
      <c r="BG606" s="42"/>
      <c r="BH606" s="42" t="s">
        <v>2600</v>
      </c>
      <c r="BI606" s="42" t="s">
        <v>357</v>
      </c>
      <c r="BJ606" s="42" t="s">
        <v>2585</v>
      </c>
      <c r="BK606" s="57">
        <v>44778</v>
      </c>
      <c r="BL606" s="42" t="s">
        <v>340</v>
      </c>
      <c r="BM606" s="42" t="s">
        <v>340</v>
      </c>
      <c r="BN606" s="42"/>
      <c r="BO606" s="42">
        <v>1</v>
      </c>
      <c r="BP606" s="42" t="s">
        <v>359</v>
      </c>
      <c r="BQ606" s="42" t="s">
        <v>359</v>
      </c>
      <c r="BR606" s="42" t="s">
        <v>508</v>
      </c>
      <c r="BS606" s="42"/>
      <c r="BT606" s="42" t="s">
        <v>360</v>
      </c>
      <c r="BU606" s="42" t="s">
        <v>317</v>
      </c>
      <c r="BV606" s="42" t="s">
        <v>317</v>
      </c>
      <c r="BW606" s="42"/>
      <c r="BX606" s="42"/>
      <c r="BY606" s="42" t="s">
        <v>353</v>
      </c>
      <c r="BZ606" s="42" t="s">
        <v>353</v>
      </c>
      <c r="CA606" s="42"/>
      <c r="CB606" s="42" t="s">
        <v>353</v>
      </c>
      <c r="CC606" s="42"/>
      <c r="CD606" s="42"/>
      <c r="CE606" s="42"/>
      <c r="CF606" s="42"/>
      <c r="CG606" s="26" t="s">
        <v>195</v>
      </c>
    </row>
    <row r="607" hidden="1" spans="1:85">
      <c r="A607" s="39">
        <v>1146</v>
      </c>
      <c r="B607" s="42" t="s">
        <v>2649</v>
      </c>
      <c r="C607" s="46" t="s">
        <v>104</v>
      </c>
      <c r="D607" s="42" t="s">
        <v>2650</v>
      </c>
      <c r="E607" s="43">
        <v>32.00878</v>
      </c>
      <c r="F607" s="43">
        <v>-13.32438</v>
      </c>
      <c r="G607" s="42" t="s">
        <v>2577</v>
      </c>
      <c r="H607" s="37">
        <v>1.8</v>
      </c>
      <c r="I607" s="42" t="s">
        <v>2578</v>
      </c>
      <c r="J607" s="42" t="s">
        <v>2648</v>
      </c>
      <c r="K607" s="42" t="s">
        <v>317</v>
      </c>
      <c r="L607" s="42" t="s">
        <v>317</v>
      </c>
      <c r="M607" s="42" t="s">
        <v>317</v>
      </c>
      <c r="N607" s="42" t="s">
        <v>318</v>
      </c>
      <c r="O607" s="42" t="s">
        <v>554</v>
      </c>
      <c r="P607" s="42" t="s">
        <v>365</v>
      </c>
      <c r="Q607" s="42" t="s">
        <v>381</v>
      </c>
      <c r="R607" s="42" t="s">
        <v>381</v>
      </c>
      <c r="S607" s="42" t="s">
        <v>1718</v>
      </c>
      <c r="T607" s="42" t="s">
        <v>344</v>
      </c>
      <c r="U607" s="42" t="s">
        <v>323</v>
      </c>
      <c r="V607" s="52">
        <v>54</v>
      </c>
      <c r="W607" s="42" t="s">
        <v>366</v>
      </c>
      <c r="X607" s="42" t="s">
        <v>2580</v>
      </c>
      <c r="Y607" s="42" t="s">
        <v>2</v>
      </c>
      <c r="Z607" s="42" t="s">
        <v>2</v>
      </c>
      <c r="AA607" s="42" t="s">
        <v>346</v>
      </c>
      <c r="AB607" s="42" t="s">
        <v>2580</v>
      </c>
      <c r="AC607" s="42" t="s">
        <v>225</v>
      </c>
      <c r="AD607" s="42" t="s">
        <v>225</v>
      </c>
      <c r="AE607" s="42" t="s">
        <v>561</v>
      </c>
      <c r="AF607" s="42" t="s">
        <v>561</v>
      </c>
      <c r="AG607" s="42">
        <v>15</v>
      </c>
      <c r="AH607" s="42" t="s">
        <v>350</v>
      </c>
      <c r="AI607" s="42">
        <v>0</v>
      </c>
      <c r="AJ607" s="42" t="s">
        <v>370</v>
      </c>
      <c r="AK607" s="42">
        <v>0</v>
      </c>
      <c r="AL607" s="42">
        <v>1000</v>
      </c>
      <c r="AM607" s="42" t="s">
        <v>371</v>
      </c>
      <c r="AN607" s="42" t="s">
        <v>372</v>
      </c>
      <c r="AO607" s="42">
        <v>250</v>
      </c>
      <c r="AP607" s="42" t="s">
        <v>384</v>
      </c>
      <c r="AQ607" s="42">
        <v>600</v>
      </c>
      <c r="AR607" s="42">
        <v>2</v>
      </c>
      <c r="AS607" s="42">
        <v>600</v>
      </c>
      <c r="AT607" s="42">
        <v>24</v>
      </c>
      <c r="AU607" s="42" t="s">
        <v>385</v>
      </c>
      <c r="AV607" s="42" t="s">
        <v>385</v>
      </c>
      <c r="AW607" s="42">
        <v>18000</v>
      </c>
      <c r="AX607" s="42">
        <v>18000</v>
      </c>
      <c r="AY607" s="42">
        <v>2</v>
      </c>
      <c r="AZ607" s="51">
        <v>73</v>
      </c>
      <c r="BA607" s="42"/>
      <c r="BB607" s="42">
        <v>1</v>
      </c>
      <c r="BC607" s="42" t="s">
        <v>346</v>
      </c>
      <c r="BD607" s="49" t="s">
        <v>2649</v>
      </c>
      <c r="BE607" s="49">
        <v>0</v>
      </c>
      <c r="BF607" s="42" t="s">
        <v>340</v>
      </c>
      <c r="BG607" s="42"/>
      <c r="BH607" s="42" t="s">
        <v>1825</v>
      </c>
      <c r="BI607" s="42" t="s">
        <v>357</v>
      </c>
      <c r="BJ607" s="42" t="s">
        <v>2585</v>
      </c>
      <c r="BK607" s="57">
        <v>44778</v>
      </c>
      <c r="BL607" s="42" t="s">
        <v>317</v>
      </c>
      <c r="BM607" s="42" t="s">
        <v>317</v>
      </c>
      <c r="BN607" s="42"/>
      <c r="BO607" s="42"/>
      <c r="BP607" s="42" t="s">
        <v>359</v>
      </c>
      <c r="BQ607" s="42" t="s">
        <v>359</v>
      </c>
      <c r="BR607" s="42">
        <v>0</v>
      </c>
      <c r="BS607" s="42"/>
      <c r="BT607" s="42" t="s">
        <v>360</v>
      </c>
      <c r="BU607" s="42" t="s">
        <v>317</v>
      </c>
      <c r="BV607" s="42" t="s">
        <v>317</v>
      </c>
      <c r="BW607" s="42"/>
      <c r="BX607" s="42"/>
      <c r="BY607" s="42" t="s">
        <v>353</v>
      </c>
      <c r="BZ607" s="42" t="s">
        <v>353</v>
      </c>
      <c r="CA607" s="42"/>
      <c r="CB607" s="42" t="s">
        <v>353</v>
      </c>
      <c r="CC607" s="42"/>
      <c r="CD607" s="42"/>
      <c r="CE607" s="42"/>
      <c r="CF607" s="42"/>
      <c r="CG607" s="26" t="s">
        <v>104</v>
      </c>
    </row>
    <row r="608" hidden="1" spans="1:85">
      <c r="A608" s="39">
        <v>730</v>
      </c>
      <c r="B608" s="42" t="s">
        <v>2651</v>
      </c>
      <c r="C608" s="46" t="s">
        <v>122</v>
      </c>
      <c r="D608" s="42" t="s">
        <v>2652</v>
      </c>
      <c r="E608" s="43">
        <v>32.05896</v>
      </c>
      <c r="F608" s="43">
        <v>-14.03013</v>
      </c>
      <c r="G608" s="42" t="s">
        <v>2577</v>
      </c>
      <c r="H608" s="37">
        <v>2.5</v>
      </c>
      <c r="I608" s="42" t="s">
        <v>2578</v>
      </c>
      <c r="J608" s="42" t="s">
        <v>2626</v>
      </c>
      <c r="K608" s="42" t="s">
        <v>317</v>
      </c>
      <c r="L608" s="42" t="s">
        <v>317</v>
      </c>
      <c r="M608" s="42" t="s">
        <v>317</v>
      </c>
      <c r="N608" s="42" t="s">
        <v>318</v>
      </c>
      <c r="O608" s="42" t="s">
        <v>364</v>
      </c>
      <c r="P608" s="42" t="s">
        <v>380</v>
      </c>
      <c r="Q608" s="42" t="s">
        <v>320</v>
      </c>
      <c r="R608" s="42" t="s">
        <v>516</v>
      </c>
      <c r="S608" s="42" t="s">
        <v>1718</v>
      </c>
      <c r="T608" s="42" t="s">
        <v>344</v>
      </c>
      <c r="U608" s="42" t="s">
        <v>323</v>
      </c>
      <c r="V608" s="52" t="s">
        <v>2603</v>
      </c>
      <c r="W608" s="42" t="s">
        <v>325</v>
      </c>
      <c r="X608" s="42" t="s">
        <v>2580</v>
      </c>
      <c r="Y608" s="42" t="s">
        <v>2</v>
      </c>
      <c r="Z608" s="42" t="s">
        <v>2</v>
      </c>
      <c r="AA608" s="42" t="s">
        <v>346</v>
      </c>
      <c r="AB608" s="42" t="s">
        <v>2580</v>
      </c>
      <c r="AC608" s="42" t="s">
        <v>225</v>
      </c>
      <c r="AD608" s="42" t="s">
        <v>225</v>
      </c>
      <c r="AE608" s="42" t="s">
        <v>382</v>
      </c>
      <c r="AF608" s="42" t="s">
        <v>382</v>
      </c>
      <c r="AG608" s="42">
        <v>20</v>
      </c>
      <c r="AH608" s="42" t="s">
        <v>350</v>
      </c>
      <c r="AI608" s="42">
        <v>0</v>
      </c>
      <c r="AJ608" s="42" t="s">
        <v>351</v>
      </c>
      <c r="AK608" s="42">
        <v>0</v>
      </c>
      <c r="AL608" s="42">
        <v>600</v>
      </c>
      <c r="AM608" s="42" t="s">
        <v>371</v>
      </c>
      <c r="AN608" s="42" t="s">
        <v>372</v>
      </c>
      <c r="AO608" s="42">
        <v>250</v>
      </c>
      <c r="AP608" s="42" t="s">
        <v>2026</v>
      </c>
      <c r="AQ608" s="42">
        <v>1410</v>
      </c>
      <c r="AR608" s="42">
        <v>4</v>
      </c>
      <c r="AS608" s="42">
        <v>1410</v>
      </c>
      <c r="AT608" s="42">
        <v>12</v>
      </c>
      <c r="AU608" s="42" t="s">
        <v>2203</v>
      </c>
      <c r="AV608" s="42">
        <v>0</v>
      </c>
      <c r="AW608" s="42" t="s">
        <v>327</v>
      </c>
      <c r="AX608" s="42" t="s">
        <v>2203</v>
      </c>
      <c r="AY608" s="42">
        <v>0</v>
      </c>
      <c r="AZ608" s="51">
        <v>98</v>
      </c>
      <c r="BA608" s="42"/>
      <c r="BB608" s="42">
        <v>2</v>
      </c>
      <c r="BC608" s="42" t="s">
        <v>375</v>
      </c>
      <c r="BD608" s="49" t="s">
        <v>2651</v>
      </c>
      <c r="BE608" s="49" t="s">
        <v>2653</v>
      </c>
      <c r="BF608" s="42" t="s">
        <v>340</v>
      </c>
      <c r="BG608" s="42"/>
      <c r="BH608" s="42" t="s">
        <v>1825</v>
      </c>
      <c r="BI608" s="42" t="s">
        <v>357</v>
      </c>
      <c r="BJ608" s="42" t="s">
        <v>2585</v>
      </c>
      <c r="BK608" s="57">
        <v>44778</v>
      </c>
      <c r="BL608" s="42" t="s">
        <v>340</v>
      </c>
      <c r="BM608" s="42" t="s">
        <v>340</v>
      </c>
      <c r="BN608" s="42"/>
      <c r="BO608" s="42">
        <v>1</v>
      </c>
      <c r="BP608" s="42" t="s">
        <v>359</v>
      </c>
      <c r="BQ608" s="42" t="s">
        <v>359</v>
      </c>
      <c r="BR608" s="42" t="s">
        <v>508</v>
      </c>
      <c r="BS608" s="42"/>
      <c r="BT608" s="42" t="s">
        <v>360</v>
      </c>
      <c r="BU608" s="42" t="s">
        <v>317</v>
      </c>
      <c r="BV608" s="42" t="s">
        <v>317</v>
      </c>
      <c r="BW608" s="42"/>
      <c r="BX608" s="42"/>
      <c r="BY608" s="42" t="s">
        <v>353</v>
      </c>
      <c r="BZ608" s="42" t="s">
        <v>353</v>
      </c>
      <c r="CA608" s="42"/>
      <c r="CB608" s="42" t="s">
        <v>353</v>
      </c>
      <c r="CC608" s="42"/>
      <c r="CD608" s="42"/>
      <c r="CE608" s="42"/>
      <c r="CF608" s="42"/>
      <c r="CG608" s="26" t="s">
        <v>122</v>
      </c>
    </row>
    <row r="609" hidden="1" spans="1:85">
      <c r="A609" s="39">
        <v>726</v>
      </c>
      <c r="B609" s="42" t="s">
        <v>2654</v>
      </c>
      <c r="C609" s="46" t="s">
        <v>135</v>
      </c>
      <c r="D609" s="42" t="s">
        <v>2655</v>
      </c>
      <c r="E609" s="43">
        <v>32.09623</v>
      </c>
      <c r="F609" s="43">
        <v>-14.08089</v>
      </c>
      <c r="G609" s="42" t="s">
        <v>2577</v>
      </c>
      <c r="H609" s="37">
        <v>4.5</v>
      </c>
      <c r="I609" s="42" t="s">
        <v>2578</v>
      </c>
      <c r="J609" s="42" t="s">
        <v>2626</v>
      </c>
      <c r="K609" s="42" t="s">
        <v>317</v>
      </c>
      <c r="L609" s="42" t="s">
        <v>317</v>
      </c>
      <c r="M609" s="42" t="s">
        <v>317</v>
      </c>
      <c r="N609" s="42" t="s">
        <v>318</v>
      </c>
      <c r="O609" s="42" t="s">
        <v>364</v>
      </c>
      <c r="P609" s="42" t="s">
        <v>380</v>
      </c>
      <c r="Q609" s="42" t="s">
        <v>381</v>
      </c>
      <c r="R609" s="42" t="s">
        <v>381</v>
      </c>
      <c r="S609" s="42" t="s">
        <v>1718</v>
      </c>
      <c r="T609" s="42" t="s">
        <v>344</v>
      </c>
      <c r="U609" s="42" t="s">
        <v>323</v>
      </c>
      <c r="V609" s="52">
        <v>44</v>
      </c>
      <c r="W609" s="42" t="s">
        <v>366</v>
      </c>
      <c r="X609" s="42" t="s">
        <v>2580</v>
      </c>
      <c r="Y609" s="42" t="s">
        <v>2</v>
      </c>
      <c r="Z609" s="42" t="s">
        <v>2</v>
      </c>
      <c r="AA609" s="42" t="s">
        <v>346</v>
      </c>
      <c r="AB609" s="42" t="s">
        <v>2580</v>
      </c>
      <c r="AC609" s="42" t="s">
        <v>225</v>
      </c>
      <c r="AD609" s="42" t="s">
        <v>225</v>
      </c>
      <c r="AE609" s="42" t="s">
        <v>382</v>
      </c>
      <c r="AF609" s="42" t="s">
        <v>382</v>
      </c>
      <c r="AG609" s="42">
        <v>30</v>
      </c>
      <c r="AH609" s="42" t="s">
        <v>350</v>
      </c>
      <c r="AI609" s="42">
        <v>0</v>
      </c>
      <c r="AJ609" s="42" t="s">
        <v>351</v>
      </c>
      <c r="AK609" s="42">
        <v>0</v>
      </c>
      <c r="AL609" s="42">
        <v>1000</v>
      </c>
      <c r="AM609" s="42" t="s">
        <v>371</v>
      </c>
      <c r="AN609" s="42" t="s">
        <v>372</v>
      </c>
      <c r="AO609" s="42">
        <v>250</v>
      </c>
      <c r="AP609" s="42" t="s">
        <v>384</v>
      </c>
      <c r="AQ609" s="42">
        <v>1200</v>
      </c>
      <c r="AR609" s="42">
        <v>2</v>
      </c>
      <c r="AS609" s="42">
        <v>600</v>
      </c>
      <c r="AT609" s="42">
        <v>48</v>
      </c>
      <c r="AU609" s="42" t="s">
        <v>385</v>
      </c>
      <c r="AV609" s="42" t="s">
        <v>385</v>
      </c>
      <c r="AW609" s="42">
        <v>18000</v>
      </c>
      <c r="AX609" s="42">
        <v>18000</v>
      </c>
      <c r="AY609" s="42">
        <v>2</v>
      </c>
      <c r="AZ609" s="51">
        <v>108</v>
      </c>
      <c r="BA609" s="42"/>
      <c r="BB609" s="42">
        <v>1</v>
      </c>
      <c r="BC609" s="42" t="s">
        <v>346</v>
      </c>
      <c r="BD609" s="49" t="s">
        <v>2654</v>
      </c>
      <c r="BE609" s="49">
        <v>0</v>
      </c>
      <c r="BF609" s="42" t="s">
        <v>340</v>
      </c>
      <c r="BG609" s="42"/>
      <c r="BH609" s="42" t="s">
        <v>1825</v>
      </c>
      <c r="BI609" s="42" t="s">
        <v>357</v>
      </c>
      <c r="BJ609" s="42" t="s">
        <v>2585</v>
      </c>
      <c r="BK609" s="57">
        <v>44778</v>
      </c>
      <c r="BL609" s="42" t="s">
        <v>340</v>
      </c>
      <c r="BM609" s="42" t="s">
        <v>340</v>
      </c>
      <c r="BN609" s="42"/>
      <c r="BO609" s="42">
        <v>1</v>
      </c>
      <c r="BP609" s="42" t="s">
        <v>359</v>
      </c>
      <c r="BQ609" s="42" t="s">
        <v>359</v>
      </c>
      <c r="BR609" s="42" t="s">
        <v>508</v>
      </c>
      <c r="BS609" s="42"/>
      <c r="BT609" s="42" t="s">
        <v>360</v>
      </c>
      <c r="BU609" s="42" t="s">
        <v>317</v>
      </c>
      <c r="BV609" s="42" t="s">
        <v>317</v>
      </c>
      <c r="BW609" s="42"/>
      <c r="BX609" s="42"/>
      <c r="BY609" s="42" t="s">
        <v>353</v>
      </c>
      <c r="BZ609" s="42" t="s">
        <v>353</v>
      </c>
      <c r="CA609" s="42"/>
      <c r="CB609" s="42" t="s">
        <v>353</v>
      </c>
      <c r="CC609" s="42"/>
      <c r="CD609" s="42"/>
      <c r="CE609" s="42"/>
      <c r="CF609" s="42"/>
      <c r="CG609" s="26" t="s">
        <v>135</v>
      </c>
    </row>
    <row r="610" hidden="1" spans="1:85">
      <c r="A610" s="34">
        <v>107</v>
      </c>
      <c r="B610" s="42" t="s">
        <v>2656</v>
      </c>
      <c r="C610" s="46" t="s">
        <v>74</v>
      </c>
      <c r="D610" s="42" t="s">
        <v>2657</v>
      </c>
      <c r="E610" s="43">
        <v>32.34704</v>
      </c>
      <c r="F610" s="43">
        <v>-14.29608</v>
      </c>
      <c r="G610" s="42" t="s">
        <v>2577</v>
      </c>
      <c r="H610" s="37">
        <v>1.8</v>
      </c>
      <c r="I610" s="42" t="s">
        <v>2578</v>
      </c>
      <c r="J610" s="42" t="s">
        <v>2658</v>
      </c>
      <c r="K610" s="42" t="s">
        <v>340</v>
      </c>
      <c r="L610" s="42" t="s">
        <v>317</v>
      </c>
      <c r="M610" s="42" t="s">
        <v>317</v>
      </c>
      <c r="N610" s="42" t="s">
        <v>318</v>
      </c>
      <c r="O610" s="42" t="s">
        <v>364</v>
      </c>
      <c r="P610" s="42" t="s">
        <v>365</v>
      </c>
      <c r="Q610" s="42" t="s">
        <v>320</v>
      </c>
      <c r="R610" s="42" t="s">
        <v>320</v>
      </c>
      <c r="S610" s="42" t="s">
        <v>1718</v>
      </c>
      <c r="T610" s="42" t="s">
        <v>344</v>
      </c>
      <c r="U610" s="42" t="s">
        <v>323</v>
      </c>
      <c r="V610" s="52">
        <v>80</v>
      </c>
      <c r="W610" s="42" t="s">
        <v>325</v>
      </c>
      <c r="X610" s="42" t="s">
        <v>2580</v>
      </c>
      <c r="Y610" s="42" t="s">
        <v>2</v>
      </c>
      <c r="Z610" s="42" t="s">
        <v>2</v>
      </c>
      <c r="AA610" s="42" t="s">
        <v>346</v>
      </c>
      <c r="AB610" s="42" t="s">
        <v>2580</v>
      </c>
      <c r="AC610" s="42" t="s">
        <v>225</v>
      </c>
      <c r="AD610" s="42" t="s">
        <v>225</v>
      </c>
      <c r="AE610" s="42" t="s">
        <v>561</v>
      </c>
      <c r="AF610" s="42" t="s">
        <v>561</v>
      </c>
      <c r="AG610" s="42">
        <v>15</v>
      </c>
      <c r="AH610" s="42" t="s">
        <v>350</v>
      </c>
      <c r="AI610" s="42">
        <v>0</v>
      </c>
      <c r="AJ610" s="42" t="s">
        <v>351</v>
      </c>
      <c r="AK610" s="42">
        <v>0</v>
      </c>
      <c r="AL610" s="42">
        <v>1000</v>
      </c>
      <c r="AM610" s="42" t="s">
        <v>371</v>
      </c>
      <c r="AN610" s="42" t="s">
        <v>372</v>
      </c>
      <c r="AO610" s="42">
        <v>250</v>
      </c>
      <c r="AP610" s="42" t="s">
        <v>427</v>
      </c>
      <c r="AQ610" s="42">
        <v>1200</v>
      </c>
      <c r="AR610" s="42">
        <v>2</v>
      </c>
      <c r="AS610" s="42">
        <v>1200</v>
      </c>
      <c r="AT610" s="42">
        <v>24</v>
      </c>
      <c r="AU610" s="42" t="s">
        <v>2203</v>
      </c>
      <c r="AV610" s="42">
        <v>0</v>
      </c>
      <c r="AW610" s="42" t="s">
        <v>327</v>
      </c>
      <c r="AX610" s="42" t="s">
        <v>2203</v>
      </c>
      <c r="AY610" s="42">
        <v>0</v>
      </c>
      <c r="AZ610" s="51">
        <v>95</v>
      </c>
      <c r="BA610" s="42"/>
      <c r="BB610" s="42">
        <v>3</v>
      </c>
      <c r="BC610" s="42" t="s">
        <v>2051</v>
      </c>
      <c r="BD610" s="49" t="s">
        <v>2656</v>
      </c>
      <c r="BE610" s="49" t="s">
        <v>2659</v>
      </c>
      <c r="BF610" s="42" t="s">
        <v>340</v>
      </c>
      <c r="BG610" s="42"/>
      <c r="BH610" s="42" t="s">
        <v>2600</v>
      </c>
      <c r="BI610" s="42" t="s">
        <v>357</v>
      </c>
      <c r="BJ610" s="42" t="s">
        <v>2585</v>
      </c>
      <c r="BK610" s="57">
        <v>44778</v>
      </c>
      <c r="BL610" s="42" t="s">
        <v>317</v>
      </c>
      <c r="BM610" s="42" t="s">
        <v>317</v>
      </c>
      <c r="BN610" s="42"/>
      <c r="BO610" s="42"/>
      <c r="BP610" s="42" t="s">
        <v>359</v>
      </c>
      <c r="BQ610" s="42" t="s">
        <v>359</v>
      </c>
      <c r="BR610" s="42">
        <v>0</v>
      </c>
      <c r="BS610" s="42"/>
      <c r="BT610" s="42" t="s">
        <v>360</v>
      </c>
      <c r="BU610" s="42" t="s">
        <v>317</v>
      </c>
      <c r="BV610" s="42" t="s">
        <v>317</v>
      </c>
      <c r="BW610" s="42"/>
      <c r="BX610" s="42"/>
      <c r="BY610" s="42" t="s">
        <v>353</v>
      </c>
      <c r="BZ610" s="42" t="s">
        <v>353</v>
      </c>
      <c r="CA610" s="42"/>
      <c r="CB610" s="42" t="s">
        <v>353</v>
      </c>
      <c r="CC610" s="42"/>
      <c r="CD610" s="42"/>
      <c r="CE610" s="42"/>
      <c r="CF610" s="42"/>
      <c r="CG610" s="26" t="s">
        <v>74</v>
      </c>
    </row>
    <row r="611" hidden="1" spans="1:85">
      <c r="A611" s="34">
        <v>1703</v>
      </c>
      <c r="B611" s="42" t="s">
        <v>2660</v>
      </c>
      <c r="C611" s="46" t="s">
        <v>90</v>
      </c>
      <c r="D611" s="42" t="s">
        <v>2661</v>
      </c>
      <c r="E611" s="43">
        <v>32.01622</v>
      </c>
      <c r="F611" s="43">
        <v>-14.06626</v>
      </c>
      <c r="G611" s="42" t="s">
        <v>2577</v>
      </c>
      <c r="H611" s="37">
        <v>1.5</v>
      </c>
      <c r="I611" s="42" t="s">
        <v>2578</v>
      </c>
      <c r="J611" s="42" t="s">
        <v>2626</v>
      </c>
      <c r="K611" s="42" t="s">
        <v>317</v>
      </c>
      <c r="L611" s="42" t="s">
        <v>317</v>
      </c>
      <c r="M611" s="42" t="s">
        <v>317</v>
      </c>
      <c r="N611" s="42" t="s">
        <v>318</v>
      </c>
      <c r="O611" s="42" t="s">
        <v>364</v>
      </c>
      <c r="P611" s="42" t="s">
        <v>365</v>
      </c>
      <c r="Q611" s="42" t="s">
        <v>320</v>
      </c>
      <c r="R611" s="42" t="s">
        <v>516</v>
      </c>
      <c r="S611" s="42" t="s">
        <v>1718</v>
      </c>
      <c r="T611" s="42" t="s">
        <v>344</v>
      </c>
      <c r="U611" s="42" t="s">
        <v>323</v>
      </c>
      <c r="V611" s="52" t="s">
        <v>1984</v>
      </c>
      <c r="W611" s="42" t="s">
        <v>325</v>
      </c>
      <c r="X611" s="42" t="s">
        <v>2580</v>
      </c>
      <c r="Y611" s="42" t="s">
        <v>2</v>
      </c>
      <c r="Z611" s="42" t="s">
        <v>2</v>
      </c>
      <c r="AA611" s="42" t="s">
        <v>346</v>
      </c>
      <c r="AB611" s="42" t="s">
        <v>2580</v>
      </c>
      <c r="AC611" s="42" t="s">
        <v>225</v>
      </c>
      <c r="AD611" s="42" t="s">
        <v>225</v>
      </c>
      <c r="AE611" s="42" t="s">
        <v>561</v>
      </c>
      <c r="AF611" s="42" t="s">
        <v>561</v>
      </c>
      <c r="AG611" s="42">
        <v>10</v>
      </c>
      <c r="AH611" s="42" t="s">
        <v>350</v>
      </c>
      <c r="AI611" s="42">
        <v>0</v>
      </c>
      <c r="AJ611" s="42" t="s">
        <v>370</v>
      </c>
      <c r="AK611" s="42">
        <v>0</v>
      </c>
      <c r="AL611" s="42">
        <v>1000</v>
      </c>
      <c r="AM611" s="42" t="s">
        <v>371</v>
      </c>
      <c r="AN611" s="42" t="s">
        <v>372</v>
      </c>
      <c r="AO611" s="42">
        <v>250</v>
      </c>
      <c r="AP611" s="42" t="s">
        <v>384</v>
      </c>
      <c r="AQ611" s="42">
        <v>1200</v>
      </c>
      <c r="AR611" s="42">
        <v>2</v>
      </c>
      <c r="AS611" s="42">
        <v>600</v>
      </c>
      <c r="AT611" s="42">
        <v>48</v>
      </c>
      <c r="AU611" s="42" t="s">
        <v>2203</v>
      </c>
      <c r="AV611" s="42">
        <v>0</v>
      </c>
      <c r="AW611" s="42" t="s">
        <v>327</v>
      </c>
      <c r="AX611" s="42" t="s">
        <v>2203</v>
      </c>
      <c r="AY611" s="42">
        <v>0</v>
      </c>
      <c r="AZ611" s="51">
        <v>110</v>
      </c>
      <c r="BA611" s="42"/>
      <c r="BB611" s="42">
        <v>2</v>
      </c>
      <c r="BC611" s="42" t="s">
        <v>375</v>
      </c>
      <c r="BD611" s="49" t="s">
        <v>2660</v>
      </c>
      <c r="BE611" s="49" t="s">
        <v>2662</v>
      </c>
      <c r="BF611" s="42" t="s">
        <v>340</v>
      </c>
      <c r="BG611" s="42"/>
      <c r="BH611" s="42" t="s">
        <v>1825</v>
      </c>
      <c r="BI611" s="42" t="s">
        <v>357</v>
      </c>
      <c r="BJ611" s="42" t="s">
        <v>2585</v>
      </c>
      <c r="BK611" s="57">
        <v>44778</v>
      </c>
      <c r="BL611" s="42" t="s">
        <v>317</v>
      </c>
      <c r="BM611" s="42" t="s">
        <v>317</v>
      </c>
      <c r="BN611" s="42"/>
      <c r="BO611" s="42"/>
      <c r="BP611" s="42" t="s">
        <v>359</v>
      </c>
      <c r="BQ611" s="42" t="s">
        <v>359</v>
      </c>
      <c r="BR611" s="42">
        <v>0</v>
      </c>
      <c r="BS611" s="42"/>
      <c r="BT611" s="42" t="s">
        <v>360</v>
      </c>
      <c r="BU611" s="42" t="s">
        <v>317</v>
      </c>
      <c r="BV611" s="42" t="s">
        <v>317</v>
      </c>
      <c r="BW611" s="42"/>
      <c r="BX611" s="42"/>
      <c r="BY611" s="42" t="s">
        <v>353</v>
      </c>
      <c r="BZ611" s="42" t="s">
        <v>353</v>
      </c>
      <c r="CA611" s="42"/>
      <c r="CB611" s="42" t="s">
        <v>353</v>
      </c>
      <c r="CC611" s="42"/>
      <c r="CD611" s="42"/>
      <c r="CE611" s="42"/>
      <c r="CF611" s="42"/>
      <c r="CG611" s="26" t="s">
        <v>90</v>
      </c>
    </row>
    <row r="612" hidden="1" spans="1:85">
      <c r="A612" s="39">
        <v>1084</v>
      </c>
      <c r="B612" s="42" t="s">
        <v>2663</v>
      </c>
      <c r="C612" s="46" t="s">
        <v>202</v>
      </c>
      <c r="D612" s="42" t="s">
        <v>2664</v>
      </c>
      <c r="E612" s="43">
        <v>31.9336</v>
      </c>
      <c r="F612" s="43">
        <v>-13.2539</v>
      </c>
      <c r="G612" s="42" t="s">
        <v>2577</v>
      </c>
      <c r="H612" s="37">
        <v>1.8</v>
      </c>
      <c r="I612" s="42" t="s">
        <v>2578</v>
      </c>
      <c r="J612" s="42" t="s">
        <v>2648</v>
      </c>
      <c r="K612" s="42" t="s">
        <v>317</v>
      </c>
      <c r="L612" s="42" t="s">
        <v>317</v>
      </c>
      <c r="M612" s="42" t="s">
        <v>317</v>
      </c>
      <c r="N612" s="42" t="s">
        <v>318</v>
      </c>
      <c r="O612" s="42" t="s">
        <v>364</v>
      </c>
      <c r="P612" s="42" t="s">
        <v>365</v>
      </c>
      <c r="Q612" s="42" t="s">
        <v>320</v>
      </c>
      <c r="R612" s="42" t="s">
        <v>320</v>
      </c>
      <c r="S612" s="42" t="s">
        <v>1718</v>
      </c>
      <c r="T612" s="42" t="s">
        <v>344</v>
      </c>
      <c r="U612" s="42" t="s">
        <v>323</v>
      </c>
      <c r="V612" s="52">
        <v>20</v>
      </c>
      <c r="W612" s="42" t="s">
        <v>366</v>
      </c>
      <c r="X612" s="42" t="s">
        <v>2580</v>
      </c>
      <c r="Y612" s="42" t="s">
        <v>2</v>
      </c>
      <c r="Z612" s="42" t="s">
        <v>2</v>
      </c>
      <c r="AA612" s="42" t="s">
        <v>346</v>
      </c>
      <c r="AB612" s="42" t="s">
        <v>2580</v>
      </c>
      <c r="AC612" s="42" t="s">
        <v>225</v>
      </c>
      <c r="AD612" s="42" t="s">
        <v>225</v>
      </c>
      <c r="AE612" s="42" t="s">
        <v>561</v>
      </c>
      <c r="AF612" s="42" t="s">
        <v>561</v>
      </c>
      <c r="AG612" s="42">
        <v>15</v>
      </c>
      <c r="AH612" s="42" t="s">
        <v>350</v>
      </c>
      <c r="AI612" s="42">
        <v>0</v>
      </c>
      <c r="AJ612" s="42" t="s">
        <v>370</v>
      </c>
      <c r="AK612" s="42">
        <v>0</v>
      </c>
      <c r="AL612" s="42">
        <v>1000</v>
      </c>
      <c r="AM612" s="42" t="s">
        <v>371</v>
      </c>
      <c r="AN612" s="42" t="s">
        <v>372</v>
      </c>
      <c r="AO612" s="42">
        <v>250</v>
      </c>
      <c r="AP612" s="42" t="s">
        <v>427</v>
      </c>
      <c r="AQ612" s="42">
        <v>600</v>
      </c>
      <c r="AR612" s="42">
        <v>2</v>
      </c>
      <c r="AS612" s="42">
        <v>600</v>
      </c>
      <c r="AT612" s="42">
        <v>24</v>
      </c>
      <c r="AU612" s="42" t="s">
        <v>385</v>
      </c>
      <c r="AV612" s="42" t="s">
        <v>385</v>
      </c>
      <c r="AW612" s="42">
        <v>18000</v>
      </c>
      <c r="AX612" s="42">
        <v>18000</v>
      </c>
      <c r="AY612" s="42">
        <v>2</v>
      </c>
      <c r="AZ612" s="51">
        <v>56</v>
      </c>
      <c r="BA612" s="42"/>
      <c r="BB612" s="42">
        <v>1</v>
      </c>
      <c r="BC612" s="42" t="s">
        <v>346</v>
      </c>
      <c r="BD612" s="49" t="s">
        <v>2663</v>
      </c>
      <c r="BE612" s="49">
        <v>0</v>
      </c>
      <c r="BF612" s="42" t="s">
        <v>340</v>
      </c>
      <c r="BG612" s="42"/>
      <c r="BH612" s="42" t="s">
        <v>2600</v>
      </c>
      <c r="BI612" s="42" t="s">
        <v>357</v>
      </c>
      <c r="BJ612" s="42" t="s">
        <v>2585</v>
      </c>
      <c r="BK612" s="57">
        <v>44778</v>
      </c>
      <c r="BL612" s="42" t="s">
        <v>317</v>
      </c>
      <c r="BM612" s="42" t="s">
        <v>317</v>
      </c>
      <c r="BN612" s="42"/>
      <c r="BO612" s="42"/>
      <c r="BP612" s="42" t="s">
        <v>359</v>
      </c>
      <c r="BQ612" s="42" t="s">
        <v>359</v>
      </c>
      <c r="BR612" s="42">
        <v>0</v>
      </c>
      <c r="BS612" s="42"/>
      <c r="BT612" s="42" t="s">
        <v>360</v>
      </c>
      <c r="BU612" s="42" t="s">
        <v>317</v>
      </c>
      <c r="BV612" s="42" t="s">
        <v>317</v>
      </c>
      <c r="BW612" s="42"/>
      <c r="BX612" s="42"/>
      <c r="BY612" s="42" t="s">
        <v>353</v>
      </c>
      <c r="BZ612" s="42" t="s">
        <v>353</v>
      </c>
      <c r="CA612" s="42"/>
      <c r="CB612" s="42" t="s">
        <v>353</v>
      </c>
      <c r="CC612" s="42"/>
      <c r="CD612" s="42"/>
      <c r="CE612" s="42"/>
      <c r="CF612" s="42"/>
      <c r="CG612" s="26" t="s">
        <v>202</v>
      </c>
    </row>
    <row r="613" hidden="1" spans="1:85">
      <c r="A613" s="34">
        <v>1083</v>
      </c>
      <c r="B613" s="42" t="s">
        <v>2665</v>
      </c>
      <c r="C613" s="46" t="s">
        <v>201</v>
      </c>
      <c r="D613" s="42" t="s">
        <v>2666</v>
      </c>
      <c r="E613" s="43">
        <v>31.80977778</v>
      </c>
      <c r="F613" s="43">
        <v>-13.10608333</v>
      </c>
      <c r="G613" s="42" t="s">
        <v>2577</v>
      </c>
      <c r="H613" s="37">
        <v>1.8</v>
      </c>
      <c r="I613" s="42" t="s">
        <v>2578</v>
      </c>
      <c r="J613" s="42" t="s">
        <v>2648</v>
      </c>
      <c r="K613" s="42" t="s">
        <v>317</v>
      </c>
      <c r="L613" s="42" t="s">
        <v>317</v>
      </c>
      <c r="M613" s="42" t="s">
        <v>317</v>
      </c>
      <c r="N613" s="42" t="s">
        <v>318</v>
      </c>
      <c r="O613" s="42" t="s">
        <v>364</v>
      </c>
      <c r="P613" s="42" t="s">
        <v>343</v>
      </c>
      <c r="Q613" s="42" t="s">
        <v>381</v>
      </c>
      <c r="R613" s="42" t="s">
        <v>320</v>
      </c>
      <c r="S613" s="42" t="s">
        <v>1718</v>
      </c>
      <c r="T613" s="42" t="s">
        <v>344</v>
      </c>
      <c r="U613" s="42" t="s">
        <v>323</v>
      </c>
      <c r="V613" s="52">
        <v>54</v>
      </c>
      <c r="W613" s="42" t="s">
        <v>366</v>
      </c>
      <c r="X613" s="42" t="s">
        <v>2580</v>
      </c>
      <c r="Y613" s="42" t="s">
        <v>2</v>
      </c>
      <c r="Z613" s="42" t="s">
        <v>2</v>
      </c>
      <c r="AA613" s="42" t="s">
        <v>346</v>
      </c>
      <c r="AB613" s="42" t="s">
        <v>2580</v>
      </c>
      <c r="AC613" s="42" t="s">
        <v>225</v>
      </c>
      <c r="AD613" s="42" t="s">
        <v>225</v>
      </c>
      <c r="AE613" s="42" t="s">
        <v>561</v>
      </c>
      <c r="AF613" s="42" t="s">
        <v>561</v>
      </c>
      <c r="AG613" s="42">
        <v>15</v>
      </c>
      <c r="AH613" s="42" t="s">
        <v>350</v>
      </c>
      <c r="AI613" s="42">
        <v>0</v>
      </c>
      <c r="AJ613" s="42" t="s">
        <v>351</v>
      </c>
      <c r="AK613" s="42">
        <v>0</v>
      </c>
      <c r="AL613" s="42">
        <v>1000</v>
      </c>
      <c r="AM613" s="42" t="s">
        <v>371</v>
      </c>
      <c r="AN613" s="42" t="s">
        <v>372</v>
      </c>
      <c r="AO613" s="42">
        <v>250</v>
      </c>
      <c r="AP613" s="42" t="s">
        <v>373</v>
      </c>
      <c r="AQ613" s="42">
        <v>1200</v>
      </c>
      <c r="AR613" s="42">
        <v>2</v>
      </c>
      <c r="AS613" s="42">
        <v>600</v>
      </c>
      <c r="AT613" s="42">
        <v>48</v>
      </c>
      <c r="AU613" s="42" t="s">
        <v>385</v>
      </c>
      <c r="AV613" s="42" t="s">
        <v>385</v>
      </c>
      <c r="AW613" s="42">
        <v>18000</v>
      </c>
      <c r="AX613" s="42">
        <v>18000</v>
      </c>
      <c r="AY613" s="42">
        <v>2</v>
      </c>
      <c r="AZ613" s="51">
        <v>107</v>
      </c>
      <c r="BA613" s="42"/>
      <c r="BB613" s="42">
        <v>3</v>
      </c>
      <c r="BC613" s="42" t="s">
        <v>2051</v>
      </c>
      <c r="BD613" s="49" t="s">
        <v>2665</v>
      </c>
      <c r="BE613" s="49" t="s">
        <v>2667</v>
      </c>
      <c r="BF613" s="42" t="s">
        <v>340</v>
      </c>
      <c r="BG613" s="42"/>
      <c r="BH613" s="42" t="s">
        <v>1825</v>
      </c>
      <c r="BI613" s="42" t="s">
        <v>357</v>
      </c>
      <c r="BJ613" s="42" t="s">
        <v>2585</v>
      </c>
      <c r="BK613" s="57">
        <v>44778</v>
      </c>
      <c r="BL613" s="42" t="s">
        <v>340</v>
      </c>
      <c r="BM613" s="42" t="s">
        <v>340</v>
      </c>
      <c r="BN613" s="42"/>
      <c r="BO613" s="42">
        <v>1</v>
      </c>
      <c r="BP613" s="42" t="s">
        <v>359</v>
      </c>
      <c r="BQ613" s="42" t="s">
        <v>359</v>
      </c>
      <c r="BR613" s="42" t="s">
        <v>508</v>
      </c>
      <c r="BS613" s="42"/>
      <c r="BT613" s="42" t="s">
        <v>360</v>
      </c>
      <c r="BU613" s="42" t="s">
        <v>317</v>
      </c>
      <c r="BV613" s="42" t="s">
        <v>317</v>
      </c>
      <c r="BW613" s="42"/>
      <c r="BX613" s="42"/>
      <c r="BY613" s="42" t="s">
        <v>353</v>
      </c>
      <c r="BZ613" s="42" t="s">
        <v>353</v>
      </c>
      <c r="CA613" s="42"/>
      <c r="CB613" s="42" t="s">
        <v>353</v>
      </c>
      <c r="CC613" s="42"/>
      <c r="CD613" s="42"/>
      <c r="CE613" s="42"/>
      <c r="CF613" s="42"/>
      <c r="CG613" s="26" t="s">
        <v>201</v>
      </c>
    </row>
    <row r="614" hidden="1" spans="1:85">
      <c r="A614" s="39">
        <v>1758</v>
      </c>
      <c r="B614" s="42" t="s">
        <v>2668</v>
      </c>
      <c r="C614" s="46" t="s">
        <v>99</v>
      </c>
      <c r="D614" s="42" t="s">
        <v>2669</v>
      </c>
      <c r="E614" s="43">
        <v>31.65036944</v>
      </c>
      <c r="F614" s="43">
        <v>-13.88966944</v>
      </c>
      <c r="G614" s="42" t="s">
        <v>2577</v>
      </c>
      <c r="H614" s="37">
        <v>2</v>
      </c>
      <c r="I614" s="42" t="s">
        <v>2578</v>
      </c>
      <c r="J614" s="42" t="s">
        <v>2658</v>
      </c>
      <c r="K614" s="42" t="s">
        <v>317</v>
      </c>
      <c r="L614" s="42" t="s">
        <v>317</v>
      </c>
      <c r="M614" s="42" t="s">
        <v>317</v>
      </c>
      <c r="N614" s="42" t="s">
        <v>318</v>
      </c>
      <c r="O614" s="42" t="s">
        <v>364</v>
      </c>
      <c r="P614" s="42" t="s">
        <v>365</v>
      </c>
      <c r="Q614" s="42" t="s">
        <v>320</v>
      </c>
      <c r="R614" s="42" t="s">
        <v>320</v>
      </c>
      <c r="S614" s="42" t="s">
        <v>1718</v>
      </c>
      <c r="T614" s="42" t="s">
        <v>344</v>
      </c>
      <c r="U614" s="42" t="s">
        <v>323</v>
      </c>
      <c r="V614" s="52">
        <v>80</v>
      </c>
      <c r="W614" s="42" t="s">
        <v>325</v>
      </c>
      <c r="X614" s="42" t="s">
        <v>2580</v>
      </c>
      <c r="Y614" s="42" t="s">
        <v>2</v>
      </c>
      <c r="Z614" s="42" t="s">
        <v>2</v>
      </c>
      <c r="AA614" s="42" t="s">
        <v>346</v>
      </c>
      <c r="AB614" s="42" t="s">
        <v>2580</v>
      </c>
      <c r="AC614" s="42" t="s">
        <v>225</v>
      </c>
      <c r="AD614" s="42" t="s">
        <v>225</v>
      </c>
      <c r="AE614" s="42" t="s">
        <v>561</v>
      </c>
      <c r="AF614" s="42" t="s">
        <v>561</v>
      </c>
      <c r="AG614" s="42">
        <v>16</v>
      </c>
      <c r="AH614" s="42" t="s">
        <v>368</v>
      </c>
      <c r="AI614" s="42">
        <v>0</v>
      </c>
      <c r="AJ614" s="42" t="s">
        <v>351</v>
      </c>
      <c r="AK614" s="42">
        <v>0</v>
      </c>
      <c r="AL614" s="42">
        <v>1000</v>
      </c>
      <c r="AM614" s="42" t="s">
        <v>371</v>
      </c>
      <c r="AN614" s="42" t="s">
        <v>372</v>
      </c>
      <c r="AO614" s="42">
        <v>250</v>
      </c>
      <c r="AP614" s="42" t="s">
        <v>384</v>
      </c>
      <c r="AQ614" s="42">
        <v>1200</v>
      </c>
      <c r="AR614" s="42">
        <v>2</v>
      </c>
      <c r="AS614" s="42">
        <v>600</v>
      </c>
      <c r="AT614" s="42">
        <v>48</v>
      </c>
      <c r="AU614" s="42" t="s">
        <v>2203</v>
      </c>
      <c r="AV614" s="42">
        <v>0</v>
      </c>
      <c r="AW614" s="42" t="s">
        <v>327</v>
      </c>
      <c r="AX614" s="42" t="s">
        <v>2203</v>
      </c>
      <c r="AY614" s="42">
        <v>0</v>
      </c>
      <c r="AZ614" s="51">
        <v>106</v>
      </c>
      <c r="BA614" s="42"/>
      <c r="BB614" s="42">
        <v>1</v>
      </c>
      <c r="BC614" s="42" t="s">
        <v>346</v>
      </c>
      <c r="BD614" s="49" t="s">
        <v>2668</v>
      </c>
      <c r="BE614" s="49">
        <v>0</v>
      </c>
      <c r="BF614" s="42" t="s">
        <v>340</v>
      </c>
      <c r="BG614" s="42"/>
      <c r="BH614" s="42" t="s">
        <v>1825</v>
      </c>
      <c r="BI614" s="42" t="s">
        <v>357</v>
      </c>
      <c r="BJ614" s="42" t="s">
        <v>2585</v>
      </c>
      <c r="BK614" s="57">
        <v>44778</v>
      </c>
      <c r="BL614" s="42" t="s">
        <v>317</v>
      </c>
      <c r="BM614" s="42" t="s">
        <v>317</v>
      </c>
      <c r="BN614" s="42"/>
      <c r="BO614" s="42"/>
      <c r="BP614" s="42" t="s">
        <v>359</v>
      </c>
      <c r="BQ614" s="42" t="s">
        <v>359</v>
      </c>
      <c r="BR614" s="42">
        <v>0</v>
      </c>
      <c r="BS614" s="42"/>
      <c r="BT614" s="42" t="s">
        <v>360</v>
      </c>
      <c r="BU614" s="42" t="s">
        <v>317</v>
      </c>
      <c r="BV614" s="42" t="s">
        <v>317</v>
      </c>
      <c r="BW614" s="42"/>
      <c r="BX614" s="42"/>
      <c r="BY614" s="42" t="s">
        <v>699</v>
      </c>
      <c r="BZ614" s="42">
        <v>20</v>
      </c>
      <c r="CA614" s="42"/>
      <c r="CB614" s="42" t="s">
        <v>472</v>
      </c>
      <c r="CC614" s="42"/>
      <c r="CD614" s="42"/>
      <c r="CE614" s="42"/>
      <c r="CF614" s="42"/>
      <c r="CG614" s="26" t="s">
        <v>99</v>
      </c>
    </row>
    <row r="615" hidden="1" spans="1:85">
      <c r="A615" s="34">
        <v>1663</v>
      </c>
      <c r="B615" s="42" t="s">
        <v>2670</v>
      </c>
      <c r="C615" s="92" t="s">
        <v>214</v>
      </c>
      <c r="D615" s="93" t="s">
        <v>2671</v>
      </c>
      <c r="E615" s="43">
        <v>31.76617</v>
      </c>
      <c r="F615" s="43">
        <v>-14.22</v>
      </c>
      <c r="G615" s="42" t="s">
        <v>2577</v>
      </c>
      <c r="H615" s="37">
        <v>2.5</v>
      </c>
      <c r="I615" s="42" t="s">
        <v>2578</v>
      </c>
      <c r="J615" s="42" t="s">
        <v>2658</v>
      </c>
      <c r="K615" s="42" t="s">
        <v>317</v>
      </c>
      <c r="L615" s="42" t="s">
        <v>317</v>
      </c>
      <c r="M615" s="42" t="s">
        <v>317</v>
      </c>
      <c r="N615" s="42" t="s">
        <v>318</v>
      </c>
      <c r="O615" s="42" t="s">
        <v>364</v>
      </c>
      <c r="P615" s="42" t="s">
        <v>343</v>
      </c>
      <c r="Q615" s="42" t="s">
        <v>381</v>
      </c>
      <c r="R615" s="42" t="s">
        <v>381</v>
      </c>
      <c r="S615" s="42" t="s">
        <v>1718</v>
      </c>
      <c r="T615" s="42" t="s">
        <v>344</v>
      </c>
      <c r="U615" s="42" t="s">
        <v>323</v>
      </c>
      <c r="V615" s="52">
        <v>70</v>
      </c>
      <c r="W615" s="42" t="s">
        <v>366</v>
      </c>
      <c r="X615" s="42" t="s">
        <v>2580</v>
      </c>
      <c r="Y615" s="42" t="s">
        <v>2</v>
      </c>
      <c r="Z615" s="42" t="s">
        <v>2</v>
      </c>
      <c r="AA615" s="42" t="s">
        <v>346</v>
      </c>
      <c r="AB615" s="42" t="s">
        <v>2580</v>
      </c>
      <c r="AC615" s="42" t="s">
        <v>225</v>
      </c>
      <c r="AD615" s="42" t="s">
        <v>225</v>
      </c>
      <c r="AE615" s="42" t="s">
        <v>654</v>
      </c>
      <c r="AF615" s="42" t="s">
        <v>655</v>
      </c>
      <c r="AG615" s="42">
        <v>20</v>
      </c>
      <c r="AH615" s="42" t="s">
        <v>350</v>
      </c>
      <c r="AI615" s="42">
        <v>0</v>
      </c>
      <c r="AJ615" s="42" t="s">
        <v>351</v>
      </c>
      <c r="AK615" s="42">
        <v>0</v>
      </c>
      <c r="AL615" s="42">
        <v>375</v>
      </c>
      <c r="AM615" s="42" t="s">
        <v>371</v>
      </c>
      <c r="AN615" s="42" t="s">
        <v>372</v>
      </c>
      <c r="AO615" s="42">
        <v>250</v>
      </c>
      <c r="AP615" s="42" t="s">
        <v>333</v>
      </c>
      <c r="AQ615" s="42">
        <v>400</v>
      </c>
      <c r="AR615" s="42">
        <v>48</v>
      </c>
      <c r="AS615" s="42">
        <v>100</v>
      </c>
      <c r="AT615" s="42">
        <f>AQ615/AS615</f>
        <v>4</v>
      </c>
      <c r="AU615" s="42" t="s">
        <v>385</v>
      </c>
      <c r="AV615" s="42" t="s">
        <v>385</v>
      </c>
      <c r="AW615" s="42">
        <v>18000</v>
      </c>
      <c r="AX615" s="42">
        <v>18000</v>
      </c>
      <c r="AY615" s="42">
        <v>2</v>
      </c>
      <c r="AZ615" s="51">
        <v>98</v>
      </c>
      <c r="BA615" s="42"/>
      <c r="BB615" s="42">
        <v>1</v>
      </c>
      <c r="BC615" s="42" t="s">
        <v>346</v>
      </c>
      <c r="BD615" s="49" t="s">
        <v>2670</v>
      </c>
      <c r="BE615" s="49">
        <v>0</v>
      </c>
      <c r="BF615" s="42" t="s">
        <v>340</v>
      </c>
      <c r="BG615" s="42"/>
      <c r="BH615" s="42" t="s">
        <v>1825</v>
      </c>
      <c r="BI615" s="42" t="s">
        <v>357</v>
      </c>
      <c r="BJ615" s="42" t="s">
        <v>2585</v>
      </c>
      <c r="BK615" s="57">
        <v>44778</v>
      </c>
      <c r="BL615" s="42" t="s">
        <v>317</v>
      </c>
      <c r="BM615" s="42" t="s">
        <v>317</v>
      </c>
      <c r="BN615" s="42"/>
      <c r="BO615" s="42"/>
      <c r="BP615" s="42" t="s">
        <v>359</v>
      </c>
      <c r="BQ615" s="42" t="s">
        <v>359</v>
      </c>
      <c r="BR615" s="42">
        <v>0</v>
      </c>
      <c r="BS615" s="42"/>
      <c r="BT615" s="42" t="s">
        <v>360</v>
      </c>
      <c r="BU615" s="42" t="s">
        <v>317</v>
      </c>
      <c r="BV615" s="42" t="s">
        <v>317</v>
      </c>
      <c r="BW615" s="42"/>
      <c r="BX615" s="42"/>
      <c r="BY615" s="42" t="s">
        <v>353</v>
      </c>
      <c r="BZ615" s="42" t="s">
        <v>353</v>
      </c>
      <c r="CA615" s="42"/>
      <c r="CB615" s="42" t="s">
        <v>353</v>
      </c>
      <c r="CC615" s="42"/>
      <c r="CD615" s="42"/>
      <c r="CE615" s="42"/>
      <c r="CF615" s="42"/>
      <c r="CG615" s="26" t="s">
        <v>214</v>
      </c>
    </row>
    <row r="616" hidden="1" spans="1:85">
      <c r="A616" s="39">
        <v>1502</v>
      </c>
      <c r="B616" s="42" t="s">
        <v>2672</v>
      </c>
      <c r="C616" s="46" t="s">
        <v>2673</v>
      </c>
      <c r="D616" s="42" t="s">
        <v>2674</v>
      </c>
      <c r="E616" s="43">
        <v>31.79809</v>
      </c>
      <c r="F616" s="43">
        <v>-14.38029</v>
      </c>
      <c r="G616" s="42" t="s">
        <v>2577</v>
      </c>
      <c r="H616" s="37">
        <v>1.8</v>
      </c>
      <c r="I616" s="42" t="s">
        <v>2578</v>
      </c>
      <c r="J616" s="42" t="s">
        <v>2658</v>
      </c>
      <c r="K616" s="42" t="s">
        <v>317</v>
      </c>
      <c r="L616" s="42" t="s">
        <v>317</v>
      </c>
      <c r="M616" s="42" t="s">
        <v>317</v>
      </c>
      <c r="N616" s="42" t="s">
        <v>318</v>
      </c>
      <c r="O616" s="42" t="s">
        <v>364</v>
      </c>
      <c r="P616" s="42" t="s">
        <v>365</v>
      </c>
      <c r="Q616" s="42" t="s">
        <v>320</v>
      </c>
      <c r="R616" s="42" t="s">
        <v>320</v>
      </c>
      <c r="S616" s="42" t="s">
        <v>1718</v>
      </c>
      <c r="T616" s="42" t="s">
        <v>344</v>
      </c>
      <c r="U616" s="42" t="s">
        <v>323</v>
      </c>
      <c r="V616" s="52">
        <v>54</v>
      </c>
      <c r="W616" s="42" t="s">
        <v>325</v>
      </c>
      <c r="X616" s="42" t="s">
        <v>2580</v>
      </c>
      <c r="Y616" s="42" t="s">
        <v>2</v>
      </c>
      <c r="Z616" s="42" t="s">
        <v>2</v>
      </c>
      <c r="AA616" s="42" t="s">
        <v>346</v>
      </c>
      <c r="AB616" s="42" t="s">
        <v>2580</v>
      </c>
      <c r="AC616" s="42" t="s">
        <v>225</v>
      </c>
      <c r="AD616" s="42" t="s">
        <v>225</v>
      </c>
      <c r="AE616" s="42" t="s">
        <v>561</v>
      </c>
      <c r="AF616" s="42" t="s">
        <v>561</v>
      </c>
      <c r="AG616" s="42">
        <v>15</v>
      </c>
      <c r="AH616" s="42" t="s">
        <v>368</v>
      </c>
      <c r="AI616" s="42">
        <v>0</v>
      </c>
      <c r="AJ616" s="42" t="s">
        <v>351</v>
      </c>
      <c r="AK616" s="42">
        <v>0</v>
      </c>
      <c r="AL616" s="42">
        <v>600</v>
      </c>
      <c r="AM616" s="42" t="s">
        <v>371</v>
      </c>
      <c r="AN616" s="42" t="s">
        <v>372</v>
      </c>
      <c r="AO616" s="42">
        <v>250</v>
      </c>
      <c r="AP616" s="42" t="s">
        <v>373</v>
      </c>
      <c r="AQ616" s="42">
        <v>600</v>
      </c>
      <c r="AR616" s="42">
        <v>2</v>
      </c>
      <c r="AS616" s="42">
        <v>600</v>
      </c>
      <c r="AT616" s="42">
        <v>24</v>
      </c>
      <c r="AU616" s="42" t="s">
        <v>2203</v>
      </c>
      <c r="AV616" s="42">
        <v>0</v>
      </c>
      <c r="AW616" s="42" t="s">
        <v>327</v>
      </c>
      <c r="AX616" s="42" t="s">
        <v>2203</v>
      </c>
      <c r="AY616" s="42">
        <v>0</v>
      </c>
      <c r="AZ616" s="51">
        <v>35</v>
      </c>
      <c r="BA616" s="42"/>
      <c r="BB616" s="42">
        <v>1</v>
      </c>
      <c r="BC616" s="42" t="s">
        <v>346</v>
      </c>
      <c r="BD616" s="49" t="s">
        <v>2672</v>
      </c>
      <c r="BE616" s="49">
        <v>0</v>
      </c>
      <c r="BF616" s="42" t="s">
        <v>340</v>
      </c>
      <c r="BG616" s="42"/>
      <c r="BH616" s="42" t="s">
        <v>2600</v>
      </c>
      <c r="BI616" s="42" t="s">
        <v>357</v>
      </c>
      <c r="BJ616" s="42" t="s">
        <v>2585</v>
      </c>
      <c r="BK616" s="57">
        <v>44778</v>
      </c>
      <c r="BL616" s="42" t="s">
        <v>317</v>
      </c>
      <c r="BM616" s="42" t="s">
        <v>317</v>
      </c>
      <c r="BN616" s="42"/>
      <c r="BO616" s="42"/>
      <c r="BP616" s="42" t="s">
        <v>359</v>
      </c>
      <c r="BQ616" s="42" t="s">
        <v>359</v>
      </c>
      <c r="BR616" s="42">
        <v>0</v>
      </c>
      <c r="BS616" s="42"/>
      <c r="BT616" s="42" t="s">
        <v>360</v>
      </c>
      <c r="BU616" s="42" t="s">
        <v>317</v>
      </c>
      <c r="BV616" s="42" t="s">
        <v>317</v>
      </c>
      <c r="BW616" s="42"/>
      <c r="BX616" s="42"/>
      <c r="BY616" s="42" t="s">
        <v>353</v>
      </c>
      <c r="BZ616" s="42" t="s">
        <v>353</v>
      </c>
      <c r="CA616" s="42"/>
      <c r="CB616" s="42" t="s">
        <v>353</v>
      </c>
      <c r="CC616" s="42"/>
      <c r="CD616" s="42"/>
      <c r="CE616" s="42"/>
      <c r="CF616" s="42"/>
      <c r="CG616" s="26" t="s">
        <v>2673</v>
      </c>
    </row>
    <row r="617" hidden="1" spans="1:85">
      <c r="A617" s="34">
        <v>893</v>
      </c>
      <c r="B617" s="42" t="s">
        <v>2675</v>
      </c>
      <c r="C617" s="46" t="s">
        <v>219</v>
      </c>
      <c r="D617" s="42" t="s">
        <v>2676</v>
      </c>
      <c r="E617" s="43">
        <v>33.04482</v>
      </c>
      <c r="F617" s="43">
        <v>-12.52836</v>
      </c>
      <c r="G617" s="42" t="s">
        <v>2577</v>
      </c>
      <c r="H617" s="37">
        <v>1.5</v>
      </c>
      <c r="I617" s="42" t="s">
        <v>2578</v>
      </c>
      <c r="J617" s="42" t="s">
        <v>2677</v>
      </c>
      <c r="K617" s="42" t="s">
        <v>317</v>
      </c>
      <c r="L617" s="42" t="s">
        <v>317</v>
      </c>
      <c r="M617" s="42" t="s">
        <v>317</v>
      </c>
      <c r="N617" s="42" t="s">
        <v>318</v>
      </c>
      <c r="O617" s="42" t="s">
        <v>364</v>
      </c>
      <c r="P617" s="42" t="s">
        <v>365</v>
      </c>
      <c r="Q617" s="42" t="s">
        <v>320</v>
      </c>
      <c r="R617" s="42" t="s">
        <v>516</v>
      </c>
      <c r="S617" s="42" t="s">
        <v>1718</v>
      </c>
      <c r="T617" s="42" t="s">
        <v>344</v>
      </c>
      <c r="U617" s="42" t="s">
        <v>323</v>
      </c>
      <c r="V617" s="52" t="s">
        <v>2678</v>
      </c>
      <c r="W617" s="42" t="s">
        <v>325</v>
      </c>
      <c r="X617" s="42" t="s">
        <v>2580</v>
      </c>
      <c r="Y617" s="42" t="s">
        <v>2</v>
      </c>
      <c r="Z617" s="42" t="s">
        <v>2</v>
      </c>
      <c r="AA617" s="42" t="s">
        <v>346</v>
      </c>
      <c r="AB617" s="42" t="s">
        <v>2580</v>
      </c>
      <c r="AC617" s="42" t="s">
        <v>225</v>
      </c>
      <c r="AD617" s="42" t="s">
        <v>225</v>
      </c>
      <c r="AE617" s="42" t="s">
        <v>561</v>
      </c>
      <c r="AF617" s="42" t="s">
        <v>561</v>
      </c>
      <c r="AG617" s="42">
        <v>11</v>
      </c>
      <c r="AH617" s="42" t="s">
        <v>350</v>
      </c>
      <c r="AI617" s="42">
        <v>0</v>
      </c>
      <c r="AJ617" s="42" t="s">
        <v>370</v>
      </c>
      <c r="AK617" s="42">
        <v>0</v>
      </c>
      <c r="AL617" s="42">
        <v>1000</v>
      </c>
      <c r="AM617" s="42" t="s">
        <v>371</v>
      </c>
      <c r="AN617" s="42" t="s">
        <v>372</v>
      </c>
      <c r="AO617" s="42">
        <v>250</v>
      </c>
      <c r="AP617" s="42" t="s">
        <v>2026</v>
      </c>
      <c r="AQ617" s="42">
        <v>1410</v>
      </c>
      <c r="AR617" s="42">
        <v>4</v>
      </c>
      <c r="AS617" s="42">
        <v>1410</v>
      </c>
      <c r="AT617" s="42">
        <v>12</v>
      </c>
      <c r="AU617" s="42" t="s">
        <v>2203</v>
      </c>
      <c r="AV617" s="42">
        <v>0</v>
      </c>
      <c r="AW617" s="42" t="s">
        <v>327</v>
      </c>
      <c r="AX617" s="42" t="s">
        <v>2203</v>
      </c>
      <c r="AY617" s="42">
        <v>0</v>
      </c>
      <c r="AZ617" s="51">
        <v>75</v>
      </c>
      <c r="BA617" s="42"/>
      <c r="BB617" s="42">
        <v>1</v>
      </c>
      <c r="BC617" s="42" t="s">
        <v>346</v>
      </c>
      <c r="BD617" s="49" t="s">
        <v>2675</v>
      </c>
      <c r="BE617" s="49">
        <v>0</v>
      </c>
      <c r="BF617" s="42" t="s">
        <v>340</v>
      </c>
      <c r="BG617" s="42"/>
      <c r="BH617" s="42" t="s">
        <v>2600</v>
      </c>
      <c r="BI617" s="42" t="s">
        <v>357</v>
      </c>
      <c r="BJ617" s="42" t="s">
        <v>2585</v>
      </c>
      <c r="BK617" s="57">
        <v>44778</v>
      </c>
      <c r="BL617" s="42" t="s">
        <v>317</v>
      </c>
      <c r="BM617" s="42" t="s">
        <v>317</v>
      </c>
      <c r="BN617" s="42"/>
      <c r="BO617" s="42"/>
      <c r="BP617" s="42" t="s">
        <v>359</v>
      </c>
      <c r="BQ617" s="42" t="s">
        <v>359</v>
      </c>
      <c r="BR617" s="42">
        <v>0</v>
      </c>
      <c r="BS617" s="42"/>
      <c r="BT617" s="42" t="s">
        <v>360</v>
      </c>
      <c r="BU617" s="42" t="s">
        <v>317</v>
      </c>
      <c r="BV617" s="42" t="s">
        <v>317</v>
      </c>
      <c r="BW617" s="42"/>
      <c r="BX617" s="42"/>
      <c r="BY617" s="42" t="s">
        <v>353</v>
      </c>
      <c r="BZ617" s="42" t="s">
        <v>353</v>
      </c>
      <c r="CA617" s="42"/>
      <c r="CB617" s="42" t="s">
        <v>353</v>
      </c>
      <c r="CC617" s="42"/>
      <c r="CD617" s="42"/>
      <c r="CE617" s="42"/>
      <c r="CF617" s="42"/>
      <c r="CG617" s="26" t="s">
        <v>219</v>
      </c>
    </row>
    <row r="618" hidden="1" spans="1:85">
      <c r="A618" s="34">
        <v>1075</v>
      </c>
      <c r="B618" s="42" t="s">
        <v>2679</v>
      </c>
      <c r="C618" s="92" t="s">
        <v>83</v>
      </c>
      <c r="D618" s="93" t="s">
        <v>2680</v>
      </c>
      <c r="E618" s="43">
        <v>31.56306</v>
      </c>
      <c r="F618" s="43">
        <v>-14.30843</v>
      </c>
      <c r="G618" s="42" t="s">
        <v>2577</v>
      </c>
      <c r="H618" s="37">
        <v>1.8</v>
      </c>
      <c r="I618" s="42" t="s">
        <v>2578</v>
      </c>
      <c r="J618" s="42" t="s">
        <v>2658</v>
      </c>
      <c r="K618" s="42" t="s">
        <v>317</v>
      </c>
      <c r="L618" s="42" t="s">
        <v>317</v>
      </c>
      <c r="M618" s="42" t="s">
        <v>317</v>
      </c>
      <c r="N618" s="42" t="s">
        <v>318</v>
      </c>
      <c r="O618" s="42" t="s">
        <v>364</v>
      </c>
      <c r="P618" s="42" t="s">
        <v>343</v>
      </c>
      <c r="Q618" s="42" t="s">
        <v>381</v>
      </c>
      <c r="R618" s="42" t="s">
        <v>381</v>
      </c>
      <c r="S618" s="42" t="s">
        <v>1718</v>
      </c>
      <c r="T618" s="42" t="s">
        <v>344</v>
      </c>
      <c r="U618" s="42" t="s">
        <v>323</v>
      </c>
      <c r="V618" s="52">
        <v>70</v>
      </c>
      <c r="W618" s="42" t="s">
        <v>366</v>
      </c>
      <c r="X618" s="42" t="s">
        <v>2580</v>
      </c>
      <c r="Y618" s="42" t="s">
        <v>2</v>
      </c>
      <c r="Z618" s="42" t="s">
        <v>2</v>
      </c>
      <c r="AA618" s="42" t="s">
        <v>346</v>
      </c>
      <c r="AB618" s="42" t="s">
        <v>2580</v>
      </c>
      <c r="AC618" s="42" t="s">
        <v>225</v>
      </c>
      <c r="AD618" s="42" t="s">
        <v>225</v>
      </c>
      <c r="AE618" s="42" t="s">
        <v>561</v>
      </c>
      <c r="AF618" s="42" t="s">
        <v>561</v>
      </c>
      <c r="AG618" s="42">
        <v>15</v>
      </c>
      <c r="AH618" s="42" t="s">
        <v>350</v>
      </c>
      <c r="AI618" s="42">
        <v>0</v>
      </c>
      <c r="AJ618" s="42" t="s">
        <v>351</v>
      </c>
      <c r="AK618" s="42">
        <v>0</v>
      </c>
      <c r="AL618" s="42">
        <v>1000</v>
      </c>
      <c r="AM618" s="42" t="s">
        <v>371</v>
      </c>
      <c r="AN618" s="42" t="s">
        <v>372</v>
      </c>
      <c r="AO618" s="42">
        <v>250</v>
      </c>
      <c r="AP618" s="42" t="s">
        <v>384</v>
      </c>
      <c r="AQ618" s="42">
        <v>600</v>
      </c>
      <c r="AR618" s="42">
        <v>2</v>
      </c>
      <c r="AS618" s="42">
        <v>600</v>
      </c>
      <c r="AT618" s="42">
        <v>24</v>
      </c>
      <c r="AU618" s="42" t="s">
        <v>385</v>
      </c>
      <c r="AV618" s="42" t="s">
        <v>385</v>
      </c>
      <c r="AW618" s="42">
        <v>18000</v>
      </c>
      <c r="AX618" s="42">
        <v>18000</v>
      </c>
      <c r="AY618" s="42">
        <v>2</v>
      </c>
      <c r="AZ618" s="51">
        <v>66</v>
      </c>
      <c r="BA618" s="42"/>
      <c r="BB618" s="42">
        <v>1</v>
      </c>
      <c r="BC618" s="42" t="s">
        <v>346</v>
      </c>
      <c r="BD618" s="49" t="s">
        <v>2679</v>
      </c>
      <c r="BE618" s="49">
        <v>0</v>
      </c>
      <c r="BF618" s="42" t="s">
        <v>340</v>
      </c>
      <c r="BG618" s="42"/>
      <c r="BH618" s="42" t="s">
        <v>1825</v>
      </c>
      <c r="BI618" s="42" t="s">
        <v>357</v>
      </c>
      <c r="BJ618" s="42" t="s">
        <v>2585</v>
      </c>
      <c r="BK618" s="57">
        <v>44778</v>
      </c>
      <c r="BL618" s="42" t="s">
        <v>317</v>
      </c>
      <c r="BM618" s="42" t="s">
        <v>317</v>
      </c>
      <c r="BN618" s="42"/>
      <c r="BO618" s="42"/>
      <c r="BP618" s="42" t="s">
        <v>359</v>
      </c>
      <c r="BQ618" s="42" t="s">
        <v>359</v>
      </c>
      <c r="BR618" s="42">
        <v>0</v>
      </c>
      <c r="BS618" s="42"/>
      <c r="BT618" s="42" t="s">
        <v>360</v>
      </c>
      <c r="BU618" s="42" t="s">
        <v>317</v>
      </c>
      <c r="BV618" s="42" t="s">
        <v>317</v>
      </c>
      <c r="BW618" s="42"/>
      <c r="BX618" s="42"/>
      <c r="BY618" s="42" t="s">
        <v>353</v>
      </c>
      <c r="BZ618" s="42" t="s">
        <v>353</v>
      </c>
      <c r="CA618" s="42"/>
      <c r="CB618" s="42" t="s">
        <v>353</v>
      </c>
      <c r="CC618" s="42"/>
      <c r="CD618" s="42"/>
      <c r="CE618" s="42"/>
      <c r="CF618" s="42"/>
      <c r="CG618" s="26" t="s">
        <v>83</v>
      </c>
    </row>
    <row r="619" hidden="1" spans="1:85">
      <c r="A619" s="39">
        <v>1494</v>
      </c>
      <c r="B619" s="42" t="s">
        <v>2681</v>
      </c>
      <c r="C619" s="46" t="s">
        <v>220</v>
      </c>
      <c r="D619" s="42" t="s">
        <v>2682</v>
      </c>
      <c r="E619" s="43">
        <v>33.13219</v>
      </c>
      <c r="F619" s="43">
        <v>-12.42493</v>
      </c>
      <c r="G619" s="42" t="s">
        <v>2577</v>
      </c>
      <c r="H619" s="37">
        <v>1.5</v>
      </c>
      <c r="I619" s="42" t="s">
        <v>2578</v>
      </c>
      <c r="J619" s="42" t="s">
        <v>2677</v>
      </c>
      <c r="K619" s="42" t="s">
        <v>317</v>
      </c>
      <c r="L619" s="42" t="s">
        <v>317</v>
      </c>
      <c r="M619" s="42" t="s">
        <v>317</v>
      </c>
      <c r="N619" s="42" t="s">
        <v>318</v>
      </c>
      <c r="O619" s="42" t="s">
        <v>554</v>
      </c>
      <c r="P619" s="42" t="s">
        <v>365</v>
      </c>
      <c r="Q619" s="42" t="s">
        <v>381</v>
      </c>
      <c r="R619" s="42" t="s">
        <v>516</v>
      </c>
      <c r="S619" s="42" t="s">
        <v>1718</v>
      </c>
      <c r="T619" s="42" t="s">
        <v>344</v>
      </c>
      <c r="U619" s="42" t="s">
        <v>323</v>
      </c>
      <c r="V619" s="52">
        <v>60</v>
      </c>
      <c r="W619" s="42" t="s">
        <v>325</v>
      </c>
      <c r="X619" s="42" t="s">
        <v>2580</v>
      </c>
      <c r="Y619" s="42" t="s">
        <v>2</v>
      </c>
      <c r="Z619" s="42" t="s">
        <v>2</v>
      </c>
      <c r="AA619" s="42" t="s">
        <v>346</v>
      </c>
      <c r="AB619" s="42" t="s">
        <v>2580</v>
      </c>
      <c r="AC619" s="42" t="s">
        <v>225</v>
      </c>
      <c r="AD619" s="42" t="s">
        <v>225</v>
      </c>
      <c r="AE619" s="42" t="s">
        <v>499</v>
      </c>
      <c r="AF619" s="42" t="s">
        <v>499</v>
      </c>
      <c r="AG619" s="42">
        <v>13</v>
      </c>
      <c r="AH619" s="42" t="s">
        <v>350</v>
      </c>
      <c r="AI619" s="42">
        <v>0</v>
      </c>
      <c r="AJ619" s="42" t="s">
        <v>351</v>
      </c>
      <c r="AK619" s="42">
        <v>0</v>
      </c>
      <c r="AL619" s="42">
        <v>600</v>
      </c>
      <c r="AM619" s="42" t="s">
        <v>371</v>
      </c>
      <c r="AN619" s="42" t="s">
        <v>372</v>
      </c>
      <c r="AO619" s="42">
        <v>250</v>
      </c>
      <c r="AP619" s="42" t="s">
        <v>2026</v>
      </c>
      <c r="AQ619" s="42">
        <v>1410</v>
      </c>
      <c r="AR619" s="42">
        <v>4</v>
      </c>
      <c r="AS619" s="42">
        <v>1410</v>
      </c>
      <c r="AT619" s="42">
        <v>12</v>
      </c>
      <c r="AU619" s="42" t="s">
        <v>2203</v>
      </c>
      <c r="AV619" s="42">
        <v>0</v>
      </c>
      <c r="AW619" s="42" t="s">
        <v>327</v>
      </c>
      <c r="AX619" s="42" t="s">
        <v>2203</v>
      </c>
      <c r="AY619" s="42">
        <v>0</v>
      </c>
      <c r="AZ619" s="51">
        <v>38</v>
      </c>
      <c r="BA619" s="42"/>
      <c r="BB619" s="42">
        <v>1</v>
      </c>
      <c r="BC619" s="42" t="s">
        <v>346</v>
      </c>
      <c r="BD619" s="49" t="s">
        <v>2681</v>
      </c>
      <c r="BE619" s="49">
        <v>0</v>
      </c>
      <c r="BF619" s="42" t="s">
        <v>340</v>
      </c>
      <c r="BG619" s="42"/>
      <c r="BH619" s="42"/>
      <c r="BI619" s="42" t="s">
        <v>357</v>
      </c>
      <c r="BJ619" s="42" t="s">
        <v>2585</v>
      </c>
      <c r="BK619" s="57">
        <v>44778</v>
      </c>
      <c r="BL619" s="42" t="s">
        <v>317</v>
      </c>
      <c r="BM619" s="42" t="s">
        <v>317</v>
      </c>
      <c r="BN619" s="42"/>
      <c r="BO619" s="42"/>
      <c r="BP619" s="42" t="s">
        <v>359</v>
      </c>
      <c r="BQ619" s="42" t="s">
        <v>359</v>
      </c>
      <c r="BR619" s="42">
        <v>0</v>
      </c>
      <c r="BS619" s="42"/>
      <c r="BT619" s="42" t="s">
        <v>360</v>
      </c>
      <c r="BU619" s="42" t="s">
        <v>317</v>
      </c>
      <c r="BV619" s="42" t="s">
        <v>317</v>
      </c>
      <c r="BW619" s="42"/>
      <c r="BX619" s="42"/>
      <c r="BY619" s="42" t="s">
        <v>353</v>
      </c>
      <c r="BZ619" s="42" t="s">
        <v>353</v>
      </c>
      <c r="CA619" s="42"/>
      <c r="CB619" s="42" t="s">
        <v>353</v>
      </c>
      <c r="CC619" s="42"/>
      <c r="CD619" s="42"/>
      <c r="CE619" s="42"/>
      <c r="CF619" s="42"/>
      <c r="CG619" s="26" t="s">
        <v>220</v>
      </c>
    </row>
    <row r="620" hidden="1" spans="1:85">
      <c r="A620" s="39">
        <v>1530</v>
      </c>
      <c r="B620" s="42" t="s">
        <v>2683</v>
      </c>
      <c r="C620" s="46" t="s">
        <v>86</v>
      </c>
      <c r="D620" s="42" t="s">
        <v>2684</v>
      </c>
      <c r="E620" s="43">
        <v>31.32828</v>
      </c>
      <c r="F620" s="43">
        <v>-14.24959</v>
      </c>
      <c r="G620" s="42" t="s">
        <v>2577</v>
      </c>
      <c r="H620" s="37">
        <v>4.5</v>
      </c>
      <c r="I620" s="42" t="s">
        <v>2578</v>
      </c>
      <c r="J620" s="42" t="s">
        <v>2658</v>
      </c>
      <c r="K620" s="42" t="s">
        <v>340</v>
      </c>
      <c r="L620" s="42" t="s">
        <v>317</v>
      </c>
      <c r="M620" s="42" t="s">
        <v>317</v>
      </c>
      <c r="N620" s="42" t="s">
        <v>318</v>
      </c>
      <c r="O620" s="42" t="s">
        <v>364</v>
      </c>
      <c r="P620" s="42" t="s">
        <v>413</v>
      </c>
      <c r="Q620" s="42" t="s">
        <v>320</v>
      </c>
      <c r="R620" s="42" t="s">
        <v>381</v>
      </c>
      <c r="S620" s="42" t="s">
        <v>1718</v>
      </c>
      <c r="T620" s="42" t="s">
        <v>344</v>
      </c>
      <c r="U620" s="42" t="s">
        <v>323</v>
      </c>
      <c r="V620" s="52">
        <v>66</v>
      </c>
      <c r="W620" s="42" t="s">
        <v>366</v>
      </c>
      <c r="X620" s="42" t="s">
        <v>2580</v>
      </c>
      <c r="Y620" s="42" t="s">
        <v>2</v>
      </c>
      <c r="Z620" s="42" t="s">
        <v>2</v>
      </c>
      <c r="AA620" s="42" t="s">
        <v>346</v>
      </c>
      <c r="AB620" s="42" t="s">
        <v>2580</v>
      </c>
      <c r="AC620" s="42" t="s">
        <v>225</v>
      </c>
      <c r="AD620" s="42" t="s">
        <v>225</v>
      </c>
      <c r="AE620" s="42" t="s">
        <v>382</v>
      </c>
      <c r="AF620" s="42" t="s">
        <v>382</v>
      </c>
      <c r="AG620" s="42">
        <v>30</v>
      </c>
      <c r="AH620" s="42" t="s">
        <v>350</v>
      </c>
      <c r="AI620" s="42">
        <v>0</v>
      </c>
      <c r="AJ620" s="42" t="s">
        <v>370</v>
      </c>
      <c r="AK620" s="42">
        <v>0</v>
      </c>
      <c r="AL620" s="42">
        <v>1000</v>
      </c>
      <c r="AM620" s="42" t="s">
        <v>371</v>
      </c>
      <c r="AN620" s="42" t="s">
        <v>372</v>
      </c>
      <c r="AO620" s="42">
        <v>250</v>
      </c>
      <c r="AP620" s="42" t="s">
        <v>384</v>
      </c>
      <c r="AQ620" s="42">
        <v>1200</v>
      </c>
      <c r="AR620" s="42">
        <v>2</v>
      </c>
      <c r="AS620" s="42">
        <v>600</v>
      </c>
      <c r="AT620" s="42">
        <v>48</v>
      </c>
      <c r="AU620" s="42" t="s">
        <v>385</v>
      </c>
      <c r="AV620" s="42" t="s">
        <v>385</v>
      </c>
      <c r="AW620" s="42">
        <v>18000</v>
      </c>
      <c r="AX620" s="42">
        <v>18000</v>
      </c>
      <c r="AY620" s="42">
        <v>2</v>
      </c>
      <c r="AZ620" s="51">
        <v>110</v>
      </c>
      <c r="BA620" s="42"/>
      <c r="BB620" s="42">
        <v>1</v>
      </c>
      <c r="BC620" s="42" t="s">
        <v>346</v>
      </c>
      <c r="BD620" s="49" t="s">
        <v>2683</v>
      </c>
      <c r="BE620" s="49">
        <v>0</v>
      </c>
      <c r="BF620" s="42" t="s">
        <v>356</v>
      </c>
      <c r="BG620" s="42"/>
      <c r="BH620" s="42" t="s">
        <v>1825</v>
      </c>
      <c r="BI620" s="42" t="s">
        <v>357</v>
      </c>
      <c r="BJ620" s="42" t="s">
        <v>358</v>
      </c>
      <c r="BK620" s="57">
        <v>44778</v>
      </c>
      <c r="BL620" s="42" t="s">
        <v>317</v>
      </c>
      <c r="BM620" s="42" t="s">
        <v>317</v>
      </c>
      <c r="BN620" s="42"/>
      <c r="BO620" s="42"/>
      <c r="BP620" s="42" t="s">
        <v>359</v>
      </c>
      <c r="BQ620" s="42" t="s">
        <v>359</v>
      </c>
      <c r="BR620" s="42">
        <v>0</v>
      </c>
      <c r="BS620" s="42"/>
      <c r="BT620" s="42" t="s">
        <v>360</v>
      </c>
      <c r="BU620" s="42" t="s">
        <v>317</v>
      </c>
      <c r="BV620" s="42" t="s">
        <v>317</v>
      </c>
      <c r="BW620" s="42"/>
      <c r="BX620" s="42"/>
      <c r="BY620" s="42" t="s">
        <v>353</v>
      </c>
      <c r="BZ620" s="42" t="s">
        <v>353</v>
      </c>
      <c r="CA620" s="42"/>
      <c r="CB620" s="42" t="s">
        <v>353</v>
      </c>
      <c r="CC620" s="42"/>
      <c r="CD620" s="42"/>
      <c r="CE620" s="42"/>
      <c r="CF620" s="42"/>
      <c r="CG620" s="26" t="s">
        <v>86</v>
      </c>
    </row>
    <row r="621" hidden="1" spans="1:85">
      <c r="A621" s="34">
        <v>907</v>
      </c>
      <c r="B621" s="42" t="s">
        <v>2685</v>
      </c>
      <c r="C621" s="46" t="s">
        <v>181</v>
      </c>
      <c r="D621" s="42" t="s">
        <v>2686</v>
      </c>
      <c r="E621" s="43">
        <v>33.17436944</v>
      </c>
      <c r="F621" s="43">
        <v>-12.29326944</v>
      </c>
      <c r="G621" s="42" t="s">
        <v>2577</v>
      </c>
      <c r="H621" s="37">
        <v>1.8</v>
      </c>
      <c r="I621" s="42" t="s">
        <v>2578</v>
      </c>
      <c r="J621" s="42" t="s">
        <v>2677</v>
      </c>
      <c r="K621" s="42" t="s">
        <v>340</v>
      </c>
      <c r="L621" s="42" t="s">
        <v>317</v>
      </c>
      <c r="M621" s="42" t="s">
        <v>317</v>
      </c>
      <c r="N621" s="42" t="s">
        <v>318</v>
      </c>
      <c r="O621" s="42" t="s">
        <v>364</v>
      </c>
      <c r="P621" s="42" t="s">
        <v>380</v>
      </c>
      <c r="Q621" s="42" t="s">
        <v>320</v>
      </c>
      <c r="R621" s="42" t="s">
        <v>381</v>
      </c>
      <c r="S621" s="42" t="s">
        <v>1718</v>
      </c>
      <c r="T621" s="42" t="s">
        <v>344</v>
      </c>
      <c r="U621" s="42" t="s">
        <v>323</v>
      </c>
      <c r="V621" s="52">
        <v>66</v>
      </c>
      <c r="W621" s="42" t="s">
        <v>366</v>
      </c>
      <c r="X621" s="42" t="s">
        <v>2580</v>
      </c>
      <c r="Y621" s="42" t="s">
        <v>2</v>
      </c>
      <c r="Z621" s="42" t="s">
        <v>2</v>
      </c>
      <c r="AA621" s="42" t="s">
        <v>346</v>
      </c>
      <c r="AB621" s="42" t="s">
        <v>2580</v>
      </c>
      <c r="AC621" s="42" t="s">
        <v>225</v>
      </c>
      <c r="AD621" s="42" t="s">
        <v>225</v>
      </c>
      <c r="AE621" s="42" t="s">
        <v>561</v>
      </c>
      <c r="AF621" s="42" t="s">
        <v>561</v>
      </c>
      <c r="AG621" s="42">
        <v>15</v>
      </c>
      <c r="AH621" s="42" t="s">
        <v>350</v>
      </c>
      <c r="AI621" s="42">
        <v>0</v>
      </c>
      <c r="AJ621" s="42" t="s">
        <v>370</v>
      </c>
      <c r="AK621" s="42">
        <v>0</v>
      </c>
      <c r="AL621" s="42">
        <v>1000</v>
      </c>
      <c r="AM621" s="42" t="s">
        <v>371</v>
      </c>
      <c r="AN621" s="42" t="s">
        <v>372</v>
      </c>
      <c r="AO621" s="42">
        <v>250</v>
      </c>
      <c r="AP621" s="42" t="s">
        <v>373</v>
      </c>
      <c r="AQ621" s="42">
        <v>600</v>
      </c>
      <c r="AR621" s="42">
        <v>2</v>
      </c>
      <c r="AS621" s="42">
        <v>600</v>
      </c>
      <c r="AT621" s="42">
        <v>24</v>
      </c>
      <c r="AU621" s="42" t="s">
        <v>385</v>
      </c>
      <c r="AV621" s="42" t="s">
        <v>385</v>
      </c>
      <c r="AW621" s="42">
        <v>18000</v>
      </c>
      <c r="AX621" s="42">
        <v>18000</v>
      </c>
      <c r="AY621" s="42">
        <v>2</v>
      </c>
      <c r="AZ621" s="51">
        <v>98</v>
      </c>
      <c r="BA621" s="42"/>
      <c r="BB621" s="42">
        <v>1</v>
      </c>
      <c r="BC621" s="42" t="s">
        <v>346</v>
      </c>
      <c r="BD621" s="49" t="s">
        <v>2685</v>
      </c>
      <c r="BE621" s="49">
        <v>0</v>
      </c>
      <c r="BF621" s="42" t="s">
        <v>356</v>
      </c>
      <c r="BG621" s="42"/>
      <c r="BH621" s="42" t="s">
        <v>1825</v>
      </c>
      <c r="BI621" s="42" t="s">
        <v>357</v>
      </c>
      <c r="BJ621" s="42" t="s">
        <v>358</v>
      </c>
      <c r="BK621" s="57">
        <v>44778</v>
      </c>
      <c r="BL621" s="42" t="s">
        <v>340</v>
      </c>
      <c r="BM621" s="42" t="s">
        <v>340</v>
      </c>
      <c r="BN621" s="42"/>
      <c r="BO621" s="42">
        <v>1</v>
      </c>
      <c r="BP621" s="42" t="s">
        <v>359</v>
      </c>
      <c r="BQ621" s="42" t="s">
        <v>359</v>
      </c>
      <c r="BR621" s="42" t="s">
        <v>508</v>
      </c>
      <c r="BS621" s="42"/>
      <c r="BT621" s="42" t="s">
        <v>360</v>
      </c>
      <c r="BU621" s="42" t="s">
        <v>317</v>
      </c>
      <c r="BV621" s="42" t="s">
        <v>317</v>
      </c>
      <c r="BW621" s="42"/>
      <c r="BX621" s="42"/>
      <c r="BY621" s="42" t="s">
        <v>353</v>
      </c>
      <c r="BZ621" s="42" t="s">
        <v>353</v>
      </c>
      <c r="CA621" s="42"/>
      <c r="CB621" s="42" t="s">
        <v>353</v>
      </c>
      <c r="CC621" s="42"/>
      <c r="CD621" s="42"/>
      <c r="CE621" s="42"/>
      <c r="CF621" s="42"/>
      <c r="CG621" s="26" t="s">
        <v>181</v>
      </c>
    </row>
    <row r="622" hidden="1" spans="1:85">
      <c r="A622" s="39">
        <v>1534</v>
      </c>
      <c r="B622" s="42" t="s">
        <v>2687</v>
      </c>
      <c r="C622" s="46" t="s">
        <v>89</v>
      </c>
      <c r="D622" s="42" t="s">
        <v>2688</v>
      </c>
      <c r="E622" s="43">
        <v>31.33554</v>
      </c>
      <c r="F622" s="43">
        <v>-14.29546</v>
      </c>
      <c r="G622" s="42" t="s">
        <v>2577</v>
      </c>
      <c r="H622" s="37">
        <v>1.5</v>
      </c>
      <c r="I622" s="42" t="s">
        <v>2578</v>
      </c>
      <c r="J622" s="42" t="s">
        <v>2658</v>
      </c>
      <c r="K622" s="42" t="s">
        <v>317</v>
      </c>
      <c r="L622" s="42" t="s">
        <v>317</v>
      </c>
      <c r="M622" s="42" t="s">
        <v>317</v>
      </c>
      <c r="N622" s="42" t="s">
        <v>318</v>
      </c>
      <c r="O622" s="42" t="s">
        <v>364</v>
      </c>
      <c r="P622" s="42" t="s">
        <v>343</v>
      </c>
      <c r="Q622" s="42" t="s">
        <v>320</v>
      </c>
      <c r="R622" s="42" t="s">
        <v>320</v>
      </c>
      <c r="S622" s="42" t="s">
        <v>1718</v>
      </c>
      <c r="T622" s="42" t="s">
        <v>344</v>
      </c>
      <c r="U622" s="42" t="s">
        <v>323</v>
      </c>
      <c r="V622" s="52" t="s">
        <v>2603</v>
      </c>
      <c r="W622" s="42" t="s">
        <v>325</v>
      </c>
      <c r="X622" s="42" t="s">
        <v>2580</v>
      </c>
      <c r="Y622" s="42" t="s">
        <v>2</v>
      </c>
      <c r="Z622" s="42" t="s">
        <v>2</v>
      </c>
      <c r="AA622" s="42" t="s">
        <v>346</v>
      </c>
      <c r="AB622" s="42" t="s">
        <v>2580</v>
      </c>
      <c r="AC622" s="42" t="s">
        <v>225</v>
      </c>
      <c r="AD622" s="42" t="s">
        <v>225</v>
      </c>
      <c r="AE622" s="42" t="s">
        <v>499</v>
      </c>
      <c r="AF622" s="42" t="s">
        <v>499</v>
      </c>
      <c r="AG622" s="42">
        <v>13</v>
      </c>
      <c r="AH622" s="42" t="s">
        <v>350</v>
      </c>
      <c r="AI622" s="42">
        <v>0</v>
      </c>
      <c r="AJ622" s="42" t="s">
        <v>351</v>
      </c>
      <c r="AK622" s="42">
        <v>0</v>
      </c>
      <c r="AL622" s="42">
        <v>600</v>
      </c>
      <c r="AM622" s="42" t="s">
        <v>371</v>
      </c>
      <c r="AN622" s="42" t="s">
        <v>372</v>
      </c>
      <c r="AO622" s="42">
        <v>250</v>
      </c>
      <c r="AP622" s="42" t="s">
        <v>2026</v>
      </c>
      <c r="AQ622" s="42">
        <v>1410</v>
      </c>
      <c r="AR622" s="42">
        <v>4</v>
      </c>
      <c r="AS622" s="42">
        <v>1410</v>
      </c>
      <c r="AT622" s="42">
        <v>12</v>
      </c>
      <c r="AU622" s="42" t="s">
        <v>2203</v>
      </c>
      <c r="AV622" s="42">
        <v>0</v>
      </c>
      <c r="AW622" s="42" t="s">
        <v>327</v>
      </c>
      <c r="AX622" s="42"/>
      <c r="AY622" s="42">
        <v>0</v>
      </c>
      <c r="AZ622" s="51">
        <v>112</v>
      </c>
      <c r="BA622" s="42"/>
      <c r="BB622" s="42">
        <v>1</v>
      </c>
      <c r="BC622" s="42" t="s">
        <v>346</v>
      </c>
      <c r="BD622" s="49" t="s">
        <v>2687</v>
      </c>
      <c r="BE622" s="49">
        <v>0</v>
      </c>
      <c r="BF622" s="42" t="s">
        <v>356</v>
      </c>
      <c r="BG622" s="42"/>
      <c r="BH622" s="42" t="s">
        <v>2600</v>
      </c>
      <c r="BI622" s="42" t="s">
        <v>357</v>
      </c>
      <c r="BJ622" s="42" t="s">
        <v>358</v>
      </c>
      <c r="BK622" s="57">
        <v>44778</v>
      </c>
      <c r="BL622" s="42" t="s">
        <v>317</v>
      </c>
      <c r="BM622" s="42" t="s">
        <v>317</v>
      </c>
      <c r="BN622" s="42"/>
      <c r="BO622" s="42"/>
      <c r="BP622" s="42" t="s">
        <v>359</v>
      </c>
      <c r="BQ622" s="42" t="s">
        <v>359</v>
      </c>
      <c r="BR622" s="42">
        <v>0</v>
      </c>
      <c r="BS622" s="42"/>
      <c r="BT622" s="42" t="s">
        <v>360</v>
      </c>
      <c r="BU622" s="42" t="s">
        <v>317</v>
      </c>
      <c r="BV622" s="42" t="s">
        <v>317</v>
      </c>
      <c r="BW622" s="42"/>
      <c r="BX622" s="42"/>
      <c r="BY622" s="42" t="s">
        <v>353</v>
      </c>
      <c r="BZ622" s="42" t="s">
        <v>353</v>
      </c>
      <c r="CA622" s="42"/>
      <c r="CB622" s="42" t="s">
        <v>353</v>
      </c>
      <c r="CC622" s="42"/>
      <c r="CD622" s="42"/>
      <c r="CE622" s="42"/>
      <c r="CF622" s="42"/>
      <c r="CG622" s="26" t="s">
        <v>89</v>
      </c>
    </row>
    <row r="623" hidden="1" spans="1:85">
      <c r="A623" s="39">
        <v>254</v>
      </c>
      <c r="B623" s="42" t="s">
        <v>2689</v>
      </c>
      <c r="C623" s="46" t="s">
        <v>82</v>
      </c>
      <c r="D623" s="42" t="s">
        <v>2690</v>
      </c>
      <c r="E623" s="43">
        <v>31.09812</v>
      </c>
      <c r="F623" s="43">
        <v>-14.43996</v>
      </c>
      <c r="G623" s="42" t="s">
        <v>2577</v>
      </c>
      <c r="H623" s="37">
        <v>1.8</v>
      </c>
      <c r="I623" s="42" t="s">
        <v>2578</v>
      </c>
      <c r="J623" s="42" t="s">
        <v>2658</v>
      </c>
      <c r="K623" s="42" t="s">
        <v>317</v>
      </c>
      <c r="L623" s="42" t="s">
        <v>317</v>
      </c>
      <c r="M623" s="42" t="s">
        <v>317</v>
      </c>
      <c r="N623" s="42" t="s">
        <v>318</v>
      </c>
      <c r="O623" s="42" t="s">
        <v>554</v>
      </c>
      <c r="P623" s="42" t="s">
        <v>365</v>
      </c>
      <c r="Q623" s="42" t="s">
        <v>381</v>
      </c>
      <c r="R623" s="42" t="s">
        <v>320</v>
      </c>
      <c r="S623" s="42" t="s">
        <v>1718</v>
      </c>
      <c r="T623" s="42" t="s">
        <v>344</v>
      </c>
      <c r="U623" s="42" t="s">
        <v>323</v>
      </c>
      <c r="V623" s="52">
        <v>54</v>
      </c>
      <c r="W623" s="42" t="s">
        <v>366</v>
      </c>
      <c r="X623" s="42" t="s">
        <v>2580</v>
      </c>
      <c r="Y623" s="42" t="s">
        <v>2</v>
      </c>
      <c r="Z623" s="42" t="s">
        <v>2</v>
      </c>
      <c r="AA623" s="42" t="s">
        <v>346</v>
      </c>
      <c r="AB623" s="42" t="s">
        <v>2580</v>
      </c>
      <c r="AC623" s="42" t="s">
        <v>225</v>
      </c>
      <c r="AD623" s="42" t="s">
        <v>225</v>
      </c>
      <c r="AE623" s="42" t="s">
        <v>561</v>
      </c>
      <c r="AF623" s="42" t="s">
        <v>561</v>
      </c>
      <c r="AG623" s="42">
        <v>15</v>
      </c>
      <c r="AH623" s="42" t="s">
        <v>350</v>
      </c>
      <c r="AI623" s="42">
        <v>0</v>
      </c>
      <c r="AJ623" s="42" t="s">
        <v>351</v>
      </c>
      <c r="AK623" s="42">
        <v>0</v>
      </c>
      <c r="AL623" s="42">
        <v>1000</v>
      </c>
      <c r="AM623" s="42" t="s">
        <v>371</v>
      </c>
      <c r="AN623" s="42" t="s">
        <v>372</v>
      </c>
      <c r="AO623" s="42">
        <v>250</v>
      </c>
      <c r="AP623" s="42" t="s">
        <v>384</v>
      </c>
      <c r="AQ623" s="42">
        <v>1200</v>
      </c>
      <c r="AR623" s="42">
        <v>2</v>
      </c>
      <c r="AS623" s="42">
        <v>600</v>
      </c>
      <c r="AT623" s="42">
        <v>48</v>
      </c>
      <c r="AU623" s="42" t="s">
        <v>385</v>
      </c>
      <c r="AV623" s="42" t="s">
        <v>385</v>
      </c>
      <c r="AW623" s="42">
        <v>18000</v>
      </c>
      <c r="AX623" s="42">
        <v>18000</v>
      </c>
      <c r="AY623" s="42">
        <v>2</v>
      </c>
      <c r="AZ623" s="51">
        <v>51</v>
      </c>
      <c r="BA623" s="42"/>
      <c r="BB623" s="42">
        <v>1</v>
      </c>
      <c r="BC623" s="42" t="s">
        <v>346</v>
      </c>
      <c r="BD623" s="49" t="s">
        <v>2689</v>
      </c>
      <c r="BE623" s="49">
        <v>0</v>
      </c>
      <c r="BF623" s="42" t="s">
        <v>356</v>
      </c>
      <c r="BG623" s="42"/>
      <c r="BH623" s="42" t="s">
        <v>1825</v>
      </c>
      <c r="BI623" s="42" t="s">
        <v>357</v>
      </c>
      <c r="BJ623" s="42" t="s">
        <v>358</v>
      </c>
      <c r="BK623" s="57">
        <v>44778</v>
      </c>
      <c r="BL623" s="42" t="s">
        <v>317</v>
      </c>
      <c r="BM623" s="42" t="s">
        <v>317</v>
      </c>
      <c r="BN623" s="42"/>
      <c r="BO623" s="42"/>
      <c r="BP623" s="42" t="s">
        <v>359</v>
      </c>
      <c r="BQ623" s="42" t="s">
        <v>359</v>
      </c>
      <c r="BR623" s="42">
        <v>0</v>
      </c>
      <c r="BS623" s="42"/>
      <c r="BT623" s="42" t="s">
        <v>360</v>
      </c>
      <c r="BU623" s="42" t="s">
        <v>317</v>
      </c>
      <c r="BV623" s="42" t="s">
        <v>317</v>
      </c>
      <c r="BW623" s="42"/>
      <c r="BX623" s="42"/>
      <c r="BY623" s="42" t="s">
        <v>353</v>
      </c>
      <c r="BZ623" s="42" t="s">
        <v>353</v>
      </c>
      <c r="CA623" s="42"/>
      <c r="CB623" s="42" t="s">
        <v>353</v>
      </c>
      <c r="CC623" s="42"/>
      <c r="CD623" s="42"/>
      <c r="CE623" s="42"/>
      <c r="CF623" s="42"/>
      <c r="CG623" s="26" t="s">
        <v>82</v>
      </c>
    </row>
    <row r="624" hidden="1" spans="1:85">
      <c r="A624" s="39">
        <v>1508</v>
      </c>
      <c r="B624" s="42" t="s">
        <v>2691</v>
      </c>
      <c r="C624" s="46" t="s">
        <v>177</v>
      </c>
      <c r="D624" s="42" t="s">
        <v>227</v>
      </c>
      <c r="E624" s="43">
        <v>30.83142</v>
      </c>
      <c r="F624" s="43">
        <v>-14.5575</v>
      </c>
      <c r="G624" s="42" t="s">
        <v>2577</v>
      </c>
      <c r="H624" s="37">
        <v>2.5</v>
      </c>
      <c r="I624" s="42" t="s">
        <v>2578</v>
      </c>
      <c r="J624" s="42" t="s">
        <v>2692</v>
      </c>
      <c r="K624" s="42" t="s">
        <v>340</v>
      </c>
      <c r="L624" s="42" t="s">
        <v>317</v>
      </c>
      <c r="M624" s="42" t="s">
        <v>317</v>
      </c>
      <c r="N624" s="42" t="s">
        <v>318</v>
      </c>
      <c r="O624" s="42" t="s">
        <v>364</v>
      </c>
      <c r="P624" s="42" t="s">
        <v>343</v>
      </c>
      <c r="Q624" s="42" t="s">
        <v>381</v>
      </c>
      <c r="R624" s="42" t="s">
        <v>320</v>
      </c>
      <c r="S624" s="42" t="s">
        <v>1718</v>
      </c>
      <c r="T624" s="42" t="s">
        <v>344</v>
      </c>
      <c r="U624" s="42" t="s">
        <v>323</v>
      </c>
      <c r="V624" s="52">
        <v>70</v>
      </c>
      <c r="W624" s="42" t="s">
        <v>366</v>
      </c>
      <c r="X624" s="42" t="s">
        <v>2580</v>
      </c>
      <c r="Y624" s="42" t="s">
        <v>2</v>
      </c>
      <c r="Z624" s="42" t="s">
        <v>2</v>
      </c>
      <c r="AA624" s="42" t="s">
        <v>346</v>
      </c>
      <c r="AB624" s="42" t="s">
        <v>2580</v>
      </c>
      <c r="AC624" s="42" t="s">
        <v>225</v>
      </c>
      <c r="AD624" s="42" t="s">
        <v>225</v>
      </c>
      <c r="AE624" s="42" t="s">
        <v>791</v>
      </c>
      <c r="AF624" s="42" t="s">
        <v>561</v>
      </c>
      <c r="AG624" s="42">
        <v>20</v>
      </c>
      <c r="AH624" s="42" t="s">
        <v>350</v>
      </c>
      <c r="AI624" s="42">
        <v>0</v>
      </c>
      <c r="AJ624" s="42" t="s">
        <v>351</v>
      </c>
      <c r="AK624" s="42">
        <v>0</v>
      </c>
      <c r="AL624" s="42">
        <v>1000</v>
      </c>
      <c r="AM624" s="42" t="s">
        <v>371</v>
      </c>
      <c r="AN624" s="42" t="s">
        <v>372</v>
      </c>
      <c r="AO624" s="42">
        <v>250</v>
      </c>
      <c r="AP624" s="42" t="s">
        <v>384</v>
      </c>
      <c r="AQ624" s="42">
        <v>1200</v>
      </c>
      <c r="AR624" s="42">
        <v>2</v>
      </c>
      <c r="AS624" s="42">
        <v>600</v>
      </c>
      <c r="AT624" s="42">
        <v>48</v>
      </c>
      <c r="AU624" s="42" t="s">
        <v>385</v>
      </c>
      <c r="AV624" s="42" t="s">
        <v>385</v>
      </c>
      <c r="AW624" s="42">
        <v>18000</v>
      </c>
      <c r="AX624" s="42">
        <v>18000</v>
      </c>
      <c r="AY624" s="42">
        <v>2</v>
      </c>
      <c r="AZ624" s="51">
        <v>89</v>
      </c>
      <c r="BA624" s="42"/>
      <c r="BB624" s="42">
        <v>2</v>
      </c>
      <c r="BC624" s="42" t="s">
        <v>2693</v>
      </c>
      <c r="BD624" s="49" t="s">
        <v>2691</v>
      </c>
      <c r="BE624" s="49">
        <v>0</v>
      </c>
      <c r="BF624" s="42" t="s">
        <v>356</v>
      </c>
      <c r="BG624" s="42"/>
      <c r="BH624" s="42" t="s">
        <v>1825</v>
      </c>
      <c r="BI624" s="42" t="s">
        <v>357</v>
      </c>
      <c r="BJ624" s="42" t="s">
        <v>358</v>
      </c>
      <c r="BK624" s="57">
        <v>44778</v>
      </c>
      <c r="BL624" s="42" t="s">
        <v>340</v>
      </c>
      <c r="BM624" s="42" t="s">
        <v>340</v>
      </c>
      <c r="BN624" s="42"/>
      <c r="BO624" s="42">
        <v>1</v>
      </c>
      <c r="BP624" s="42" t="s">
        <v>359</v>
      </c>
      <c r="BQ624" s="42" t="s">
        <v>359</v>
      </c>
      <c r="BR624" s="42" t="s">
        <v>508</v>
      </c>
      <c r="BS624" s="42"/>
      <c r="BT624" s="42" t="s">
        <v>360</v>
      </c>
      <c r="BU624" s="42" t="s">
        <v>317</v>
      </c>
      <c r="BV624" s="42" t="s">
        <v>317</v>
      </c>
      <c r="BW624" s="42"/>
      <c r="BX624" s="42"/>
      <c r="BY624" s="42" t="s">
        <v>353</v>
      </c>
      <c r="BZ624" s="42" t="s">
        <v>353</v>
      </c>
      <c r="CA624" s="42"/>
      <c r="CB624" s="42" t="s">
        <v>353</v>
      </c>
      <c r="CC624" s="42"/>
      <c r="CD624" s="42"/>
      <c r="CE624" s="42"/>
      <c r="CF624" s="42"/>
      <c r="CG624" s="26" t="s">
        <v>177</v>
      </c>
    </row>
    <row r="625" hidden="1" spans="1:85">
      <c r="A625" s="34">
        <v>505</v>
      </c>
      <c r="B625" s="42" t="s">
        <v>2694</v>
      </c>
      <c r="C625" s="46" t="s">
        <v>2695</v>
      </c>
      <c r="D625" s="42" t="s">
        <v>2696</v>
      </c>
      <c r="E625" s="43">
        <v>30.67241</v>
      </c>
      <c r="F625" s="43">
        <v>-14.75787</v>
      </c>
      <c r="G625" s="42" t="s">
        <v>316</v>
      </c>
      <c r="H625" s="37" t="s">
        <v>327</v>
      </c>
      <c r="I625" s="42" t="s">
        <v>2578</v>
      </c>
      <c r="J625" s="42" t="s">
        <v>2692</v>
      </c>
      <c r="K625" s="42" t="s">
        <v>317</v>
      </c>
      <c r="L625" s="42" t="s">
        <v>317</v>
      </c>
      <c r="M625" s="42" t="s">
        <v>317</v>
      </c>
      <c r="N625" s="42" t="s">
        <v>318</v>
      </c>
      <c r="O625" s="42" t="s">
        <v>364</v>
      </c>
      <c r="P625" s="42" t="s">
        <v>365</v>
      </c>
      <c r="Q625" s="42" t="s">
        <v>381</v>
      </c>
      <c r="R625" s="42" t="s">
        <v>381</v>
      </c>
      <c r="S625" s="42" t="s">
        <v>1718</v>
      </c>
      <c r="T625" s="42" t="s">
        <v>782</v>
      </c>
      <c r="U625" s="42" t="s">
        <v>323</v>
      </c>
      <c r="V625" s="52">
        <v>70</v>
      </c>
      <c r="W625" s="42" t="s">
        <v>366</v>
      </c>
      <c r="X625" s="42" t="s">
        <v>1974</v>
      </c>
      <c r="Y625" s="42" t="s">
        <v>2</v>
      </c>
      <c r="Z625" s="42" t="s">
        <v>2</v>
      </c>
      <c r="AA625" s="42" t="s">
        <v>346</v>
      </c>
      <c r="AB625" s="43" t="s">
        <v>329</v>
      </c>
      <c r="AC625" s="42" t="s">
        <v>225</v>
      </c>
      <c r="AD625" s="42" t="s">
        <v>225</v>
      </c>
      <c r="AE625" s="42" t="s">
        <v>327</v>
      </c>
      <c r="AF625" s="42" t="s">
        <v>327</v>
      </c>
      <c r="AG625" s="42" t="s">
        <v>327</v>
      </c>
      <c r="AH625" s="42" t="s">
        <v>327</v>
      </c>
      <c r="AI625" s="42" t="s">
        <v>327</v>
      </c>
      <c r="AJ625" s="42" t="s">
        <v>327</v>
      </c>
      <c r="AK625" s="42" t="s">
        <v>327</v>
      </c>
      <c r="AL625" s="42" t="s">
        <v>2192</v>
      </c>
      <c r="AM625" s="42" t="s">
        <v>332</v>
      </c>
      <c r="AN625" s="42" t="s">
        <v>404</v>
      </c>
      <c r="AO625" s="42">
        <v>600</v>
      </c>
      <c r="AP625" s="42" t="s">
        <v>333</v>
      </c>
      <c r="AQ625" s="42">
        <v>400</v>
      </c>
      <c r="AR625" s="42">
        <v>48</v>
      </c>
      <c r="AS625" s="42">
        <v>100</v>
      </c>
      <c r="AT625" s="42">
        <f>AQ625/AS625</f>
        <v>4</v>
      </c>
      <c r="AU625" s="42" t="s">
        <v>385</v>
      </c>
      <c r="AV625" s="42" t="s">
        <v>385</v>
      </c>
      <c r="AW625" s="42">
        <v>18000</v>
      </c>
      <c r="AX625" s="42">
        <v>18000</v>
      </c>
      <c r="AY625" s="42">
        <v>2</v>
      </c>
      <c r="AZ625" s="51">
        <v>45</v>
      </c>
      <c r="BA625" s="42"/>
      <c r="BB625" s="42">
        <v>1</v>
      </c>
      <c r="BC625" s="42" t="s">
        <v>346</v>
      </c>
      <c r="BD625" s="49" t="s">
        <v>2694</v>
      </c>
      <c r="BE625" s="49">
        <v>0</v>
      </c>
      <c r="BF625" s="42" t="s">
        <v>1883</v>
      </c>
      <c r="BG625" s="42"/>
      <c r="BH625" s="42" t="s">
        <v>1898</v>
      </c>
      <c r="BI625" s="42" t="s">
        <v>357</v>
      </c>
      <c r="BJ625" s="42" t="s">
        <v>358</v>
      </c>
      <c r="BK625" s="57">
        <v>44778</v>
      </c>
      <c r="BL625" s="42" t="s">
        <v>317</v>
      </c>
      <c r="BM625" s="42" t="s">
        <v>317</v>
      </c>
      <c r="BN625" s="42"/>
      <c r="BO625" s="42"/>
      <c r="BP625" s="42" t="s">
        <v>359</v>
      </c>
      <c r="BQ625" s="42" t="s">
        <v>359</v>
      </c>
      <c r="BR625" s="42" t="s">
        <v>359</v>
      </c>
      <c r="BS625" s="42"/>
      <c r="BT625" s="42" t="s">
        <v>360</v>
      </c>
      <c r="BU625" s="42" t="s">
        <v>317</v>
      </c>
      <c r="BV625" s="42" t="s">
        <v>317</v>
      </c>
      <c r="BW625" s="42"/>
      <c r="BX625" s="42"/>
      <c r="BY625" s="42" t="s">
        <v>353</v>
      </c>
      <c r="BZ625" s="42" t="s">
        <v>353</v>
      </c>
      <c r="CA625" s="42"/>
      <c r="CB625" s="42" t="s">
        <v>353</v>
      </c>
      <c r="CC625" s="42"/>
      <c r="CD625" s="42"/>
      <c r="CE625" s="42"/>
      <c r="CF625" s="42" t="s">
        <v>2697</v>
      </c>
      <c r="CG625" s="26" t="s">
        <v>2695</v>
      </c>
    </row>
    <row r="626" hidden="1" spans="1:85">
      <c r="A626" s="34">
        <v>1621</v>
      </c>
      <c r="B626" s="42" t="s">
        <v>2698</v>
      </c>
      <c r="C626" s="46" t="s">
        <v>2699</v>
      </c>
      <c r="D626" s="42" t="s">
        <v>2700</v>
      </c>
      <c r="E626" s="43">
        <v>30.53535</v>
      </c>
      <c r="F626" s="43">
        <v>-14.83797</v>
      </c>
      <c r="G626" s="42" t="s">
        <v>316</v>
      </c>
      <c r="H626" s="37" t="s">
        <v>327</v>
      </c>
      <c r="I626" s="42" t="s">
        <v>316</v>
      </c>
      <c r="J626" s="42" t="s">
        <v>2701</v>
      </c>
      <c r="K626" s="42" t="s">
        <v>317</v>
      </c>
      <c r="L626" s="42" t="s">
        <v>317</v>
      </c>
      <c r="M626" s="42" t="s">
        <v>317</v>
      </c>
      <c r="N626" s="42" t="s">
        <v>318</v>
      </c>
      <c r="O626" s="42" t="s">
        <v>554</v>
      </c>
      <c r="P626" s="42" t="s">
        <v>365</v>
      </c>
      <c r="Q626" s="42" t="s">
        <v>381</v>
      </c>
      <c r="R626" s="42" t="s">
        <v>381</v>
      </c>
      <c r="S626" s="42" t="s">
        <v>1718</v>
      </c>
      <c r="T626" s="42" t="s">
        <v>782</v>
      </c>
      <c r="U626" s="42" t="s">
        <v>323</v>
      </c>
      <c r="V626" s="52">
        <v>54</v>
      </c>
      <c r="W626" s="42" t="s">
        <v>366</v>
      </c>
      <c r="X626" s="42" t="s">
        <v>1974</v>
      </c>
      <c r="Y626" s="42" t="s">
        <v>2</v>
      </c>
      <c r="Z626" s="42" t="s">
        <v>2</v>
      </c>
      <c r="AA626" s="42" t="s">
        <v>346</v>
      </c>
      <c r="AB626" s="43" t="s">
        <v>329</v>
      </c>
      <c r="AC626" s="42" t="s">
        <v>225</v>
      </c>
      <c r="AD626" s="42" t="s">
        <v>225</v>
      </c>
      <c r="AE626" s="42" t="s">
        <v>327</v>
      </c>
      <c r="AF626" s="42" t="s">
        <v>327</v>
      </c>
      <c r="AG626" s="42" t="s">
        <v>327</v>
      </c>
      <c r="AH626" s="42" t="s">
        <v>327</v>
      </c>
      <c r="AI626" s="42" t="s">
        <v>327</v>
      </c>
      <c r="AJ626" s="42" t="s">
        <v>327</v>
      </c>
      <c r="AK626" s="42" t="s">
        <v>327</v>
      </c>
      <c r="AL626" s="42" t="s">
        <v>2192</v>
      </c>
      <c r="AM626" s="42" t="s">
        <v>2702</v>
      </c>
      <c r="AN626" s="42" t="s">
        <v>2702</v>
      </c>
      <c r="AO626" s="42">
        <v>200</v>
      </c>
      <c r="AP626" s="42" t="s">
        <v>373</v>
      </c>
      <c r="AQ626" s="42">
        <v>600</v>
      </c>
      <c r="AR626" s="42">
        <v>2</v>
      </c>
      <c r="AS626" s="42">
        <v>600</v>
      </c>
      <c r="AT626" s="42">
        <v>24</v>
      </c>
      <c r="AU626" s="42" t="s">
        <v>607</v>
      </c>
      <c r="AV626" s="42" t="s">
        <v>607</v>
      </c>
      <c r="AW626" s="42">
        <v>12000</v>
      </c>
      <c r="AX626" s="42">
        <v>12000</v>
      </c>
      <c r="AY626" s="42">
        <v>2</v>
      </c>
      <c r="AZ626" s="51">
        <v>45</v>
      </c>
      <c r="BA626" s="42"/>
      <c r="BB626" s="42">
        <v>1</v>
      </c>
      <c r="BC626" s="42" t="s">
        <v>346</v>
      </c>
      <c r="BD626" s="49" t="s">
        <v>2698</v>
      </c>
      <c r="BE626" s="49">
        <v>0</v>
      </c>
      <c r="BF626" s="42" t="s">
        <v>1883</v>
      </c>
      <c r="BG626" s="42"/>
      <c r="BH626" s="42" t="s">
        <v>1898</v>
      </c>
      <c r="BI626" s="42" t="s">
        <v>357</v>
      </c>
      <c r="BJ626" s="42" t="s">
        <v>358</v>
      </c>
      <c r="BK626" s="57">
        <v>44778</v>
      </c>
      <c r="BL626" s="42" t="s">
        <v>317</v>
      </c>
      <c r="BM626" s="42" t="s">
        <v>317</v>
      </c>
      <c r="BN626" s="42"/>
      <c r="BO626" s="42"/>
      <c r="BP626" s="42" t="s">
        <v>359</v>
      </c>
      <c r="BQ626" s="42" t="s">
        <v>359</v>
      </c>
      <c r="BR626" s="42" t="s">
        <v>359</v>
      </c>
      <c r="BS626" s="42"/>
      <c r="BT626" s="42" t="s">
        <v>360</v>
      </c>
      <c r="BU626" s="42" t="s">
        <v>317</v>
      </c>
      <c r="BV626" s="42" t="s">
        <v>317</v>
      </c>
      <c r="BW626" s="42"/>
      <c r="BX626" s="42"/>
      <c r="BY626" s="42" t="s">
        <v>353</v>
      </c>
      <c r="BZ626" s="42" t="s">
        <v>353</v>
      </c>
      <c r="CA626" s="42"/>
      <c r="CB626" s="42" t="s">
        <v>353</v>
      </c>
      <c r="CC626" s="42"/>
      <c r="CD626" s="42"/>
      <c r="CE626" s="42"/>
      <c r="CF626" s="42" t="s">
        <v>2703</v>
      </c>
      <c r="CG626" s="26" t="s">
        <v>2699</v>
      </c>
    </row>
    <row r="627" hidden="1" spans="1:85">
      <c r="A627" s="34">
        <v>851</v>
      </c>
      <c r="B627" s="42" t="s">
        <v>2704</v>
      </c>
      <c r="C627" s="46" t="s">
        <v>2705</v>
      </c>
      <c r="D627" s="42" t="s">
        <v>2706</v>
      </c>
      <c r="E627" s="43">
        <v>30.29373</v>
      </c>
      <c r="F627" s="43">
        <v>-14.9374</v>
      </c>
      <c r="G627" s="42" t="s">
        <v>316</v>
      </c>
      <c r="H627" s="37">
        <v>2.5</v>
      </c>
      <c r="I627" s="42" t="s">
        <v>316</v>
      </c>
      <c r="J627" s="42" t="s">
        <v>2701</v>
      </c>
      <c r="K627" s="42" t="s">
        <v>317</v>
      </c>
      <c r="L627" s="42" t="s">
        <v>317</v>
      </c>
      <c r="M627" s="42" t="s">
        <v>317</v>
      </c>
      <c r="N627" s="42" t="s">
        <v>318</v>
      </c>
      <c r="O627" s="42" t="s">
        <v>554</v>
      </c>
      <c r="P627" s="42" t="s">
        <v>365</v>
      </c>
      <c r="Q627" s="42" t="s">
        <v>320</v>
      </c>
      <c r="R627" s="42" t="s">
        <v>320</v>
      </c>
      <c r="S627" s="42" t="s">
        <v>1718</v>
      </c>
      <c r="T627" s="42" t="s">
        <v>782</v>
      </c>
      <c r="U627" s="42" t="s">
        <v>323</v>
      </c>
      <c r="V627" s="52">
        <v>54</v>
      </c>
      <c r="W627" s="42" t="s">
        <v>325</v>
      </c>
      <c r="X627" s="42" t="s">
        <v>1974</v>
      </c>
      <c r="Y627" s="42" t="s">
        <v>2</v>
      </c>
      <c r="Z627" s="42" t="s">
        <v>2</v>
      </c>
      <c r="AA627" s="42" t="s">
        <v>346</v>
      </c>
      <c r="AB627" s="43" t="s">
        <v>329</v>
      </c>
      <c r="AC627" s="42" t="s">
        <v>225</v>
      </c>
      <c r="AD627" s="42" t="s">
        <v>225</v>
      </c>
      <c r="AE627" s="42" t="s">
        <v>382</v>
      </c>
      <c r="AF627" s="42" t="s">
        <v>382</v>
      </c>
      <c r="AG627" s="42">
        <v>20</v>
      </c>
      <c r="AH627" s="42" t="s">
        <v>350</v>
      </c>
      <c r="AI627" s="42" t="s">
        <v>1964</v>
      </c>
      <c r="AJ627" s="42" t="s">
        <v>351</v>
      </c>
      <c r="AK627" s="42" t="s">
        <v>1895</v>
      </c>
      <c r="AL627" s="42">
        <v>1000</v>
      </c>
      <c r="AM627" s="42" t="s">
        <v>408</v>
      </c>
      <c r="AN627" s="42" t="s">
        <v>2702</v>
      </c>
      <c r="AO627" s="42">
        <v>200</v>
      </c>
      <c r="AP627" s="42" t="s">
        <v>2026</v>
      </c>
      <c r="AQ627" s="42">
        <v>1410</v>
      </c>
      <c r="AR627" s="42">
        <v>4</v>
      </c>
      <c r="AS627" s="42">
        <v>1500</v>
      </c>
      <c r="AT627" s="42">
        <v>12</v>
      </c>
      <c r="AU627" s="42" t="s">
        <v>327</v>
      </c>
      <c r="AV627" s="42" t="s">
        <v>327</v>
      </c>
      <c r="AW627" s="42" t="s">
        <v>327</v>
      </c>
      <c r="AX627" s="42" t="s">
        <v>327</v>
      </c>
      <c r="AY627" s="42" t="s">
        <v>327</v>
      </c>
      <c r="AZ627" s="51">
        <v>37</v>
      </c>
      <c r="BA627" s="42"/>
      <c r="BB627" s="42">
        <v>1</v>
      </c>
      <c r="BC627" s="42" t="s">
        <v>346</v>
      </c>
      <c r="BD627" s="49" t="s">
        <v>2704</v>
      </c>
      <c r="BE627" s="49">
        <v>0</v>
      </c>
      <c r="BF627" s="42" t="s">
        <v>1883</v>
      </c>
      <c r="BG627" s="42"/>
      <c r="BH627" s="42" t="s">
        <v>1898</v>
      </c>
      <c r="BI627" s="42" t="s">
        <v>357</v>
      </c>
      <c r="BJ627" s="42" t="s">
        <v>358</v>
      </c>
      <c r="BK627" s="57">
        <v>44778</v>
      </c>
      <c r="BL627" s="42" t="s">
        <v>317</v>
      </c>
      <c r="BM627" s="42" t="s">
        <v>317</v>
      </c>
      <c r="BN627" s="42"/>
      <c r="BO627" s="42"/>
      <c r="BP627" s="42" t="s">
        <v>359</v>
      </c>
      <c r="BQ627" s="42" t="s">
        <v>359</v>
      </c>
      <c r="BR627" s="42" t="s">
        <v>359</v>
      </c>
      <c r="BS627" s="42"/>
      <c r="BT627" s="42" t="s">
        <v>360</v>
      </c>
      <c r="BU627" s="42" t="s">
        <v>317</v>
      </c>
      <c r="BV627" s="42" t="s">
        <v>340</v>
      </c>
      <c r="BW627" s="42"/>
      <c r="BX627" s="42"/>
      <c r="BY627" s="42" t="s">
        <v>1413</v>
      </c>
      <c r="BZ627" s="42">
        <v>20</v>
      </c>
      <c r="CA627" s="42">
        <v>43655</v>
      </c>
      <c r="CB627" s="42" t="s">
        <v>1414</v>
      </c>
      <c r="CC627" s="42"/>
      <c r="CD627" s="42"/>
      <c r="CE627" s="42"/>
      <c r="CF627" s="42"/>
      <c r="CG627" s="26" t="s">
        <v>2705</v>
      </c>
    </row>
    <row r="628" hidden="1" spans="1:85">
      <c r="A628" s="34">
        <v>741</v>
      </c>
      <c r="B628" s="42" t="s">
        <v>2707</v>
      </c>
      <c r="C628" s="46" t="s">
        <v>95</v>
      </c>
      <c r="D628" s="42" t="s">
        <v>2708</v>
      </c>
      <c r="E628" s="43">
        <v>32.732069</v>
      </c>
      <c r="F628" s="43">
        <v>-13.478978</v>
      </c>
      <c r="G628" s="42" t="s">
        <v>2577</v>
      </c>
      <c r="H628" s="37">
        <v>1.5</v>
      </c>
      <c r="I628" s="42" t="s">
        <v>2578</v>
      </c>
      <c r="J628" s="42" t="s">
        <v>2579</v>
      </c>
      <c r="K628" s="42" t="s">
        <v>317</v>
      </c>
      <c r="L628" s="42" t="s">
        <v>317</v>
      </c>
      <c r="M628" s="42" t="s">
        <v>317</v>
      </c>
      <c r="N628" s="42" t="s">
        <v>402</v>
      </c>
      <c r="O628" s="42" t="s">
        <v>364</v>
      </c>
      <c r="P628" s="42" t="s">
        <v>365</v>
      </c>
      <c r="Q628" s="42" t="s">
        <v>320</v>
      </c>
      <c r="R628" s="42" t="s">
        <v>320</v>
      </c>
      <c r="S628" s="42" t="s">
        <v>1718</v>
      </c>
      <c r="T628" s="42" t="s">
        <v>344</v>
      </c>
      <c r="U628" s="42" t="s">
        <v>323</v>
      </c>
      <c r="V628" s="52">
        <v>55</v>
      </c>
      <c r="W628" s="42" t="s">
        <v>325</v>
      </c>
      <c r="X628" s="42" t="s">
        <v>2580</v>
      </c>
      <c r="Y628" s="42" t="s">
        <v>2</v>
      </c>
      <c r="Z628" s="42" t="s">
        <v>2</v>
      </c>
      <c r="AA628" s="42" t="s">
        <v>346</v>
      </c>
      <c r="AB628" s="42" t="s">
        <v>2580</v>
      </c>
      <c r="AC628" s="42" t="s">
        <v>225</v>
      </c>
      <c r="AD628" s="42" t="s">
        <v>225</v>
      </c>
      <c r="AE628" s="42" t="s">
        <v>499</v>
      </c>
      <c r="AF628" s="42" t="s">
        <v>499</v>
      </c>
      <c r="AG628" s="42">
        <v>10</v>
      </c>
      <c r="AH628" s="42" t="s">
        <v>350</v>
      </c>
      <c r="AI628" s="42">
        <v>0</v>
      </c>
      <c r="AJ628" s="42" t="s">
        <v>351</v>
      </c>
      <c r="AK628" s="42" t="s">
        <v>2709</v>
      </c>
      <c r="AL628" s="42">
        <v>600</v>
      </c>
      <c r="AM628" s="42" t="s">
        <v>371</v>
      </c>
      <c r="AN628" s="42" t="s">
        <v>372</v>
      </c>
      <c r="AO628" s="42">
        <v>250</v>
      </c>
      <c r="AP628" s="42" t="s">
        <v>384</v>
      </c>
      <c r="AQ628" s="42">
        <v>600</v>
      </c>
      <c r="AR628" s="42">
        <v>2</v>
      </c>
      <c r="AS628" s="42">
        <v>600</v>
      </c>
      <c r="AT628" s="42">
        <v>24</v>
      </c>
      <c r="AU628" s="42" t="s">
        <v>2203</v>
      </c>
      <c r="AV628" s="42">
        <v>0</v>
      </c>
      <c r="AW628" s="42" t="s">
        <v>327</v>
      </c>
      <c r="AX628" s="42"/>
      <c r="AY628" s="42">
        <v>0</v>
      </c>
      <c r="AZ628" s="51">
        <v>80</v>
      </c>
      <c r="BA628" s="42"/>
      <c r="BB628" s="42">
        <v>2</v>
      </c>
      <c r="BC628" s="42" t="s">
        <v>375</v>
      </c>
      <c r="BD628" s="49" t="s">
        <v>2707</v>
      </c>
      <c r="BE628" s="49" t="s">
        <v>2710</v>
      </c>
      <c r="BF628" s="42" t="s">
        <v>356</v>
      </c>
      <c r="BG628" s="42"/>
      <c r="BH628" s="42" t="s">
        <v>1825</v>
      </c>
      <c r="BI628" s="42" t="s">
        <v>357</v>
      </c>
      <c r="BJ628" s="42" t="s">
        <v>358</v>
      </c>
      <c r="BK628" s="57">
        <v>44778</v>
      </c>
      <c r="BL628" s="42" t="s">
        <v>317</v>
      </c>
      <c r="BM628" s="42" t="s">
        <v>317</v>
      </c>
      <c r="BN628" s="42"/>
      <c r="BO628" s="42"/>
      <c r="BP628" s="42" t="s">
        <v>359</v>
      </c>
      <c r="BQ628" s="42" t="s">
        <v>359</v>
      </c>
      <c r="BR628" s="42">
        <v>0</v>
      </c>
      <c r="BS628" s="42"/>
      <c r="BT628" s="42" t="s">
        <v>360</v>
      </c>
      <c r="BU628" s="42" t="s">
        <v>317</v>
      </c>
      <c r="BV628" s="42" t="s">
        <v>317</v>
      </c>
      <c r="BW628" s="42"/>
      <c r="BX628" s="42"/>
      <c r="BY628" s="42" t="s">
        <v>353</v>
      </c>
      <c r="BZ628" s="42" t="s">
        <v>353</v>
      </c>
      <c r="CA628" s="42"/>
      <c r="CB628" s="42" t="s">
        <v>353</v>
      </c>
      <c r="CC628" s="42"/>
      <c r="CD628" s="42"/>
      <c r="CE628" s="42"/>
      <c r="CF628" s="42"/>
      <c r="CG628" s="26" t="s">
        <v>95</v>
      </c>
    </row>
    <row r="629" hidden="1" spans="1:85">
      <c r="A629" s="39">
        <v>1536</v>
      </c>
      <c r="B629" s="42" t="s">
        <v>2711</v>
      </c>
      <c r="C629" s="46" t="s">
        <v>199</v>
      </c>
      <c r="D629" s="42" t="s">
        <v>2712</v>
      </c>
      <c r="E629" s="43">
        <v>31.3261</v>
      </c>
      <c r="F629" s="43">
        <v>-14.242</v>
      </c>
      <c r="G629" s="42" t="s">
        <v>2577</v>
      </c>
      <c r="H629" s="37">
        <v>1.8</v>
      </c>
      <c r="I629" s="42" t="s">
        <v>2578</v>
      </c>
      <c r="J629" s="42" t="s">
        <v>2579</v>
      </c>
      <c r="K629" s="42" t="s">
        <v>317</v>
      </c>
      <c r="L629" s="42" t="s">
        <v>317</v>
      </c>
      <c r="M629" s="42" t="s">
        <v>317</v>
      </c>
      <c r="N629" s="42" t="s">
        <v>402</v>
      </c>
      <c r="O629" s="42" t="s">
        <v>364</v>
      </c>
      <c r="P629" s="42" t="s">
        <v>365</v>
      </c>
      <c r="Q629" s="42" t="s">
        <v>320</v>
      </c>
      <c r="R629" s="42" t="s">
        <v>320</v>
      </c>
      <c r="S629" s="42" t="s">
        <v>1718</v>
      </c>
      <c r="T629" s="42" t="s">
        <v>344</v>
      </c>
      <c r="U629" s="42" t="s">
        <v>323</v>
      </c>
      <c r="V629" s="52">
        <v>55</v>
      </c>
      <c r="W629" s="42" t="s">
        <v>325</v>
      </c>
      <c r="X629" s="42" t="s">
        <v>2580</v>
      </c>
      <c r="Y629" s="42" t="s">
        <v>2</v>
      </c>
      <c r="Z629" s="42" t="s">
        <v>2</v>
      </c>
      <c r="AA629" s="42" t="s">
        <v>346</v>
      </c>
      <c r="AB629" s="42" t="s">
        <v>2580</v>
      </c>
      <c r="AC629" s="42" t="s">
        <v>225</v>
      </c>
      <c r="AD629" s="42" t="s">
        <v>225</v>
      </c>
      <c r="AE629" s="42" t="s">
        <v>499</v>
      </c>
      <c r="AF629" s="42" t="s">
        <v>499</v>
      </c>
      <c r="AG629" s="42">
        <v>15</v>
      </c>
      <c r="AH629" s="42" t="s">
        <v>350</v>
      </c>
      <c r="AI629" s="42">
        <v>0</v>
      </c>
      <c r="AJ629" s="42" t="s">
        <v>370</v>
      </c>
      <c r="AK629" s="42">
        <v>0</v>
      </c>
      <c r="AL629" s="42">
        <v>600</v>
      </c>
      <c r="AM629" s="42" t="s">
        <v>371</v>
      </c>
      <c r="AN629" s="42" t="s">
        <v>372</v>
      </c>
      <c r="AO629" s="42">
        <v>250</v>
      </c>
      <c r="AP629" s="42" t="s">
        <v>384</v>
      </c>
      <c r="AQ629" s="42">
        <v>600</v>
      </c>
      <c r="AR629" s="42">
        <v>2</v>
      </c>
      <c r="AS629" s="42">
        <v>600</v>
      </c>
      <c r="AT629" s="42">
        <v>24</v>
      </c>
      <c r="AU629" s="42" t="s">
        <v>2203</v>
      </c>
      <c r="AV629" s="42">
        <v>0</v>
      </c>
      <c r="AW629" s="42" t="s">
        <v>327</v>
      </c>
      <c r="AX629" s="42"/>
      <c r="AY629" s="42">
        <v>0</v>
      </c>
      <c r="AZ629" s="51">
        <v>63</v>
      </c>
      <c r="BA629" s="42"/>
      <c r="BB629" s="42">
        <v>1</v>
      </c>
      <c r="BC629" s="42" t="s">
        <v>346</v>
      </c>
      <c r="BD629" s="49" t="s">
        <v>2711</v>
      </c>
      <c r="BE629" s="49">
        <v>0</v>
      </c>
      <c r="BF629" s="42" t="s">
        <v>356</v>
      </c>
      <c r="BG629" s="42"/>
      <c r="BH629" s="42" t="s">
        <v>1825</v>
      </c>
      <c r="BI629" s="42" t="s">
        <v>357</v>
      </c>
      <c r="BJ629" s="42" t="s">
        <v>358</v>
      </c>
      <c r="BK629" s="57">
        <v>44778</v>
      </c>
      <c r="BL629" s="42" t="s">
        <v>317</v>
      </c>
      <c r="BM629" s="42" t="s">
        <v>317</v>
      </c>
      <c r="BN629" s="42"/>
      <c r="BO629" s="42"/>
      <c r="BP629" s="42" t="s">
        <v>359</v>
      </c>
      <c r="BQ629" s="42" t="s">
        <v>359</v>
      </c>
      <c r="BR629" s="42">
        <v>0</v>
      </c>
      <c r="BS629" s="42"/>
      <c r="BT629" s="42" t="s">
        <v>360</v>
      </c>
      <c r="BU629" s="42" t="s">
        <v>317</v>
      </c>
      <c r="BV629" s="42" t="s">
        <v>317</v>
      </c>
      <c r="BW629" s="42"/>
      <c r="BX629" s="42"/>
      <c r="BY629" s="42" t="s">
        <v>353</v>
      </c>
      <c r="BZ629" s="42" t="s">
        <v>353</v>
      </c>
      <c r="CA629" s="42"/>
      <c r="CB629" s="42" t="s">
        <v>353</v>
      </c>
      <c r="CC629" s="42"/>
      <c r="CD629" s="42"/>
      <c r="CE629" s="42"/>
      <c r="CF629" s="42"/>
      <c r="CG629" s="26" t="s">
        <v>199</v>
      </c>
    </row>
    <row r="630" hidden="1" spans="1:85">
      <c r="A630" s="39">
        <v>728</v>
      </c>
      <c r="B630" s="42" t="s">
        <v>2713</v>
      </c>
      <c r="C630" s="46" t="s">
        <v>58</v>
      </c>
      <c r="D630" s="42" t="s">
        <v>2714</v>
      </c>
      <c r="E630" s="43">
        <v>32.0429</v>
      </c>
      <c r="F630" s="43">
        <v>-14.0653</v>
      </c>
      <c r="G630" s="42" t="s">
        <v>2577</v>
      </c>
      <c r="H630" s="37">
        <v>2.5</v>
      </c>
      <c r="I630" s="42" t="s">
        <v>2578</v>
      </c>
      <c r="J630" s="42" t="s">
        <v>2655</v>
      </c>
      <c r="K630" s="42" t="s">
        <v>340</v>
      </c>
      <c r="L630" s="42" t="s">
        <v>317</v>
      </c>
      <c r="M630" s="42" t="s">
        <v>317</v>
      </c>
      <c r="N630" s="42" t="s">
        <v>402</v>
      </c>
      <c r="O630" s="42" t="s">
        <v>365</v>
      </c>
      <c r="P630" s="42" t="s">
        <v>365</v>
      </c>
      <c r="Q630" s="42" t="s">
        <v>320</v>
      </c>
      <c r="R630" s="42" t="s">
        <v>320</v>
      </c>
      <c r="S630" s="42" t="s">
        <v>1718</v>
      </c>
      <c r="T630" s="42" t="s">
        <v>344</v>
      </c>
      <c r="U630" s="42" t="s">
        <v>323</v>
      </c>
      <c r="V630" s="52">
        <v>50</v>
      </c>
      <c r="W630" s="42" t="s">
        <v>325</v>
      </c>
      <c r="X630" s="42" t="s">
        <v>2580</v>
      </c>
      <c r="Y630" s="42" t="s">
        <v>2</v>
      </c>
      <c r="Z630" s="42" t="s">
        <v>2</v>
      </c>
      <c r="AA630" s="42" t="s">
        <v>346</v>
      </c>
      <c r="AB630" s="42" t="s">
        <v>2580</v>
      </c>
      <c r="AC630" s="42" t="s">
        <v>225</v>
      </c>
      <c r="AD630" s="42" t="s">
        <v>225</v>
      </c>
      <c r="AE630" s="42" t="s">
        <v>561</v>
      </c>
      <c r="AF630" s="42" t="s">
        <v>561</v>
      </c>
      <c r="AG630" s="42">
        <v>20</v>
      </c>
      <c r="AH630" s="42" t="s">
        <v>350</v>
      </c>
      <c r="AI630" s="42">
        <v>0</v>
      </c>
      <c r="AJ630" s="42" t="s">
        <v>2715</v>
      </c>
      <c r="AK630" s="42">
        <v>0</v>
      </c>
      <c r="AL630" s="42">
        <v>1000</v>
      </c>
      <c r="AM630" s="42" t="s">
        <v>332</v>
      </c>
      <c r="AN630" s="42" t="s">
        <v>352</v>
      </c>
      <c r="AO630" s="42">
        <v>400</v>
      </c>
      <c r="AP630" s="42" t="s">
        <v>439</v>
      </c>
      <c r="AQ630" s="42">
        <v>800</v>
      </c>
      <c r="AR630" s="42">
        <v>2</v>
      </c>
      <c r="AS630" s="42">
        <v>800</v>
      </c>
      <c r="AT630" s="42">
        <v>24</v>
      </c>
      <c r="AU630" s="42" t="s">
        <v>2203</v>
      </c>
      <c r="AV630" s="42">
        <v>0</v>
      </c>
      <c r="AW630" s="42" t="s">
        <v>327</v>
      </c>
      <c r="AX630" s="42"/>
      <c r="AY630" s="42">
        <v>0</v>
      </c>
      <c r="AZ630" s="51">
        <v>135</v>
      </c>
      <c r="BA630" s="42"/>
      <c r="BB630" s="42">
        <v>2</v>
      </c>
      <c r="BC630" s="42" t="s">
        <v>375</v>
      </c>
      <c r="BD630" s="49" t="s">
        <v>2716</v>
      </c>
      <c r="BE630" s="49" t="s">
        <v>2717</v>
      </c>
      <c r="BF630" s="42" t="s">
        <v>317</v>
      </c>
      <c r="BG630" s="42"/>
      <c r="BH630" s="42" t="s">
        <v>1825</v>
      </c>
      <c r="BI630" s="42" t="s">
        <v>357</v>
      </c>
      <c r="BJ630" s="42" t="s">
        <v>358</v>
      </c>
      <c r="BK630" s="57">
        <v>44778</v>
      </c>
      <c r="BL630" s="42" t="s">
        <v>317</v>
      </c>
      <c r="BM630" s="42" t="s">
        <v>317</v>
      </c>
      <c r="BN630" s="42"/>
      <c r="BO630" s="42"/>
      <c r="BP630" s="42" t="s">
        <v>359</v>
      </c>
      <c r="BQ630" s="42" t="s">
        <v>359</v>
      </c>
      <c r="BR630" s="42">
        <v>0</v>
      </c>
      <c r="BS630" s="42"/>
      <c r="BT630" s="42" t="s">
        <v>360</v>
      </c>
      <c r="BU630" s="42" t="s">
        <v>317</v>
      </c>
      <c r="BV630" s="42" t="s">
        <v>317</v>
      </c>
      <c r="BW630" s="42"/>
      <c r="BX630" s="42"/>
      <c r="BY630" s="42" t="s">
        <v>353</v>
      </c>
      <c r="BZ630" s="42" t="s">
        <v>353</v>
      </c>
      <c r="CA630" s="42"/>
      <c r="CB630" s="42" t="s">
        <v>353</v>
      </c>
      <c r="CC630" s="42"/>
      <c r="CD630" s="42"/>
      <c r="CE630" s="42"/>
      <c r="CF630" s="42"/>
      <c r="CG630" s="26" t="s">
        <v>58</v>
      </c>
    </row>
    <row r="631" hidden="1" spans="1:85">
      <c r="A631" s="39">
        <v>744</v>
      </c>
      <c r="B631" s="42" t="s">
        <v>2718</v>
      </c>
      <c r="C631" s="46" t="s">
        <v>134</v>
      </c>
      <c r="D631" s="42" t="s">
        <v>2719</v>
      </c>
      <c r="E631" s="43">
        <v>31.9201</v>
      </c>
      <c r="F631" s="43">
        <v>-14.1154</v>
      </c>
      <c r="G631" s="42" t="s">
        <v>2577</v>
      </c>
      <c r="H631" s="37">
        <v>1.8</v>
      </c>
      <c r="I631" s="42" t="s">
        <v>2578</v>
      </c>
      <c r="J631" s="42" t="s">
        <v>2719</v>
      </c>
      <c r="K631" s="42" t="s">
        <v>317</v>
      </c>
      <c r="L631" s="42" t="s">
        <v>317</v>
      </c>
      <c r="M631" s="42" t="s">
        <v>317</v>
      </c>
      <c r="N631" s="42" t="s">
        <v>318</v>
      </c>
      <c r="O631" s="42" t="s">
        <v>365</v>
      </c>
      <c r="P631" s="42" t="s">
        <v>365</v>
      </c>
      <c r="Q631" s="42" t="s">
        <v>320</v>
      </c>
      <c r="R631" s="42" t="s">
        <v>320</v>
      </c>
      <c r="S631" s="42" t="s">
        <v>1718</v>
      </c>
      <c r="T631" s="42" t="s">
        <v>782</v>
      </c>
      <c r="U631" s="42" t="s">
        <v>323</v>
      </c>
      <c r="V631" s="52">
        <v>60</v>
      </c>
      <c r="W631" s="42" t="s">
        <v>325</v>
      </c>
      <c r="X631" s="42" t="s">
        <v>2580</v>
      </c>
      <c r="Y631" s="42" t="s">
        <v>2</v>
      </c>
      <c r="Z631" s="42" t="s">
        <v>2</v>
      </c>
      <c r="AA631" s="42" t="s">
        <v>346</v>
      </c>
      <c r="AB631" s="42" t="s">
        <v>2580</v>
      </c>
      <c r="AC631" s="42" t="s">
        <v>225</v>
      </c>
      <c r="AD631" s="42" t="s">
        <v>225</v>
      </c>
      <c r="AE631" s="42" t="s">
        <v>382</v>
      </c>
      <c r="AF631" s="42" t="s">
        <v>382</v>
      </c>
      <c r="AG631" s="42">
        <v>15</v>
      </c>
      <c r="AH631" s="42" t="s">
        <v>350</v>
      </c>
      <c r="AI631" s="42" t="s">
        <v>359</v>
      </c>
      <c r="AJ631" s="42" t="s">
        <v>359</v>
      </c>
      <c r="AK631" s="42" t="s">
        <v>359</v>
      </c>
      <c r="AL631" s="42">
        <v>1000</v>
      </c>
      <c r="AM631" s="42" t="s">
        <v>332</v>
      </c>
      <c r="AN631" s="42" t="s">
        <v>352</v>
      </c>
      <c r="AO631" s="42">
        <v>400</v>
      </c>
      <c r="AP631" s="42" t="s">
        <v>384</v>
      </c>
      <c r="AQ631" s="42">
        <v>600</v>
      </c>
      <c r="AR631" s="42">
        <v>2</v>
      </c>
      <c r="AS631" s="42">
        <v>600</v>
      </c>
      <c r="AT631" s="42">
        <v>24</v>
      </c>
      <c r="AU631" s="42" t="s">
        <v>2203</v>
      </c>
      <c r="AV631" s="42">
        <v>0</v>
      </c>
      <c r="AW631" s="42" t="s">
        <v>327</v>
      </c>
      <c r="AX631" s="42" t="s">
        <v>2203</v>
      </c>
      <c r="AY631" s="42">
        <v>0</v>
      </c>
      <c r="AZ631" s="51">
        <v>86</v>
      </c>
      <c r="BA631" s="42"/>
      <c r="BB631" s="42">
        <v>2</v>
      </c>
      <c r="BC631" s="42" t="s">
        <v>375</v>
      </c>
      <c r="BD631" s="49" t="s">
        <v>2718</v>
      </c>
      <c r="BE631" s="49" t="s">
        <v>2720</v>
      </c>
      <c r="BF631" s="42" t="s">
        <v>356</v>
      </c>
      <c r="BG631" s="42"/>
      <c r="BH631" s="42" t="s">
        <v>1825</v>
      </c>
      <c r="BI631" s="42" t="s">
        <v>357</v>
      </c>
      <c r="BJ631" s="42" t="s">
        <v>2585</v>
      </c>
      <c r="BK631" s="57">
        <v>44778</v>
      </c>
      <c r="BL631" s="42" t="s">
        <v>317</v>
      </c>
      <c r="BM631" s="42" t="s">
        <v>317</v>
      </c>
      <c r="BN631" s="42"/>
      <c r="BO631" s="42"/>
      <c r="BP631" s="42" t="s">
        <v>359</v>
      </c>
      <c r="BQ631" s="42" t="s">
        <v>359</v>
      </c>
      <c r="BR631" s="42" t="s">
        <v>359</v>
      </c>
      <c r="BS631" s="42"/>
      <c r="BT631" s="42" t="s">
        <v>360</v>
      </c>
      <c r="BU631" s="42" t="s">
        <v>317</v>
      </c>
      <c r="BV631" s="42" t="s">
        <v>317</v>
      </c>
      <c r="BW631" s="42"/>
      <c r="BX631" s="42"/>
      <c r="BY631" s="42" t="s">
        <v>353</v>
      </c>
      <c r="BZ631" s="42" t="s">
        <v>353</v>
      </c>
      <c r="CA631" s="42"/>
      <c r="CB631" s="42" t="s">
        <v>353</v>
      </c>
      <c r="CC631" s="42"/>
      <c r="CD631" s="42"/>
      <c r="CE631" s="42"/>
      <c r="CF631" s="42"/>
      <c r="CG631" s="26" t="s">
        <v>134</v>
      </c>
    </row>
    <row r="632" hidden="1" spans="1:85">
      <c r="A632" s="34">
        <v>227</v>
      </c>
      <c r="B632" s="42" t="s">
        <v>2721</v>
      </c>
      <c r="C632" s="46" t="s">
        <v>100</v>
      </c>
      <c r="D632" s="42" t="s">
        <v>2579</v>
      </c>
      <c r="E632" s="43">
        <v>32.6257</v>
      </c>
      <c r="F632" s="43">
        <v>-13.6443</v>
      </c>
      <c r="G632" s="42" t="s">
        <v>2577</v>
      </c>
      <c r="H632" s="37">
        <v>4.5</v>
      </c>
      <c r="I632" s="42" t="s">
        <v>2578</v>
      </c>
      <c r="J632" s="42" t="s">
        <v>2587</v>
      </c>
      <c r="K632" s="42" t="s">
        <v>340</v>
      </c>
      <c r="L632" s="42" t="s">
        <v>317</v>
      </c>
      <c r="M632" s="42" t="s">
        <v>317</v>
      </c>
      <c r="N632" s="42" t="s">
        <v>341</v>
      </c>
      <c r="O632" s="42" t="s">
        <v>319</v>
      </c>
      <c r="P632" s="42" t="s">
        <v>319</v>
      </c>
      <c r="Q632" s="42" t="s">
        <v>381</v>
      </c>
      <c r="R632" s="42" t="s">
        <v>381</v>
      </c>
      <c r="S632" s="42" t="s">
        <v>1718</v>
      </c>
      <c r="T632" s="42" t="s">
        <v>344</v>
      </c>
      <c r="U632" s="42" t="s">
        <v>323</v>
      </c>
      <c r="V632" s="52">
        <v>50</v>
      </c>
      <c r="W632" s="42" t="s">
        <v>366</v>
      </c>
      <c r="X632" s="42" t="s">
        <v>2580</v>
      </c>
      <c r="Y632" s="42" t="s">
        <v>2</v>
      </c>
      <c r="Z632" s="42" t="s">
        <v>2</v>
      </c>
      <c r="AA632" s="42" t="s">
        <v>328</v>
      </c>
      <c r="AB632" s="42" t="s">
        <v>2580</v>
      </c>
      <c r="AC632" s="42" t="s">
        <v>225</v>
      </c>
      <c r="AD632" s="42" t="s">
        <v>225</v>
      </c>
      <c r="AE632" s="42" t="s">
        <v>561</v>
      </c>
      <c r="AF632" s="42" t="s">
        <v>561</v>
      </c>
      <c r="AG632" s="42">
        <v>30</v>
      </c>
      <c r="AH632" s="42" t="s">
        <v>350</v>
      </c>
      <c r="AI632" s="42">
        <v>0</v>
      </c>
      <c r="AJ632" s="42" t="s">
        <v>370</v>
      </c>
      <c r="AK632" s="42">
        <v>0</v>
      </c>
      <c r="AL632" s="42">
        <v>1000</v>
      </c>
      <c r="AM632" s="42" t="s">
        <v>332</v>
      </c>
      <c r="AN632" s="42" t="s">
        <v>352</v>
      </c>
      <c r="AO632" s="42">
        <v>400</v>
      </c>
      <c r="AP632" s="42" t="s">
        <v>1320</v>
      </c>
      <c r="AQ632" s="42">
        <v>1500</v>
      </c>
      <c r="AR632" s="42">
        <v>2</v>
      </c>
      <c r="AS632" s="42">
        <v>1500</v>
      </c>
      <c r="AT632" s="42">
        <v>24</v>
      </c>
      <c r="AU632" s="42" t="s">
        <v>385</v>
      </c>
      <c r="AV632" s="42" t="s">
        <v>385</v>
      </c>
      <c r="AW632" s="42">
        <v>18000</v>
      </c>
      <c r="AX632" s="42">
        <v>18000</v>
      </c>
      <c r="AY632" s="42">
        <v>2</v>
      </c>
      <c r="AZ632" s="51">
        <v>210</v>
      </c>
      <c r="BA632" s="42"/>
      <c r="BB632" s="42">
        <v>1</v>
      </c>
      <c r="BC632" s="42" t="s">
        <v>525</v>
      </c>
      <c r="BD632" s="49">
        <v>0</v>
      </c>
      <c r="BE632" s="49" t="s">
        <v>2721</v>
      </c>
      <c r="BF632" s="42" t="s">
        <v>356</v>
      </c>
      <c r="BG632" s="42"/>
      <c r="BH632" s="42" t="s">
        <v>1825</v>
      </c>
      <c r="BI632" s="42" t="s">
        <v>357</v>
      </c>
      <c r="BJ632" s="42" t="s">
        <v>358</v>
      </c>
      <c r="BK632" s="57">
        <v>44778</v>
      </c>
      <c r="BL632" s="42" t="s">
        <v>317</v>
      </c>
      <c r="BM632" s="42" t="s">
        <v>317</v>
      </c>
      <c r="BN632" s="42"/>
      <c r="BO632" s="42"/>
      <c r="BP632" s="42" t="s">
        <v>359</v>
      </c>
      <c r="BQ632" s="42" t="s">
        <v>359</v>
      </c>
      <c r="BR632" s="42">
        <v>0</v>
      </c>
      <c r="BS632" s="42"/>
      <c r="BT632" s="42" t="s">
        <v>360</v>
      </c>
      <c r="BU632" s="42" t="s">
        <v>317</v>
      </c>
      <c r="BV632" s="42" t="s">
        <v>317</v>
      </c>
      <c r="BW632" s="42"/>
      <c r="BX632" s="42"/>
      <c r="BY632" s="42" t="s">
        <v>353</v>
      </c>
      <c r="BZ632" s="42" t="s">
        <v>353</v>
      </c>
      <c r="CA632" s="42"/>
      <c r="CB632" s="42" t="s">
        <v>353</v>
      </c>
      <c r="CC632" s="42"/>
      <c r="CD632" s="42"/>
      <c r="CE632" s="42"/>
      <c r="CF632" s="42"/>
      <c r="CG632" s="26" t="s">
        <v>100</v>
      </c>
    </row>
    <row r="633" hidden="1" spans="1:85">
      <c r="A633" s="39">
        <v>152</v>
      </c>
      <c r="B633" s="42" t="s">
        <v>2722</v>
      </c>
      <c r="C633" s="46" t="s">
        <v>81</v>
      </c>
      <c r="D633" s="42" t="s">
        <v>2723</v>
      </c>
      <c r="E633" s="43">
        <v>32.2859</v>
      </c>
      <c r="F633" s="43">
        <v>-13.9395</v>
      </c>
      <c r="G633" s="42" t="s">
        <v>2577</v>
      </c>
      <c r="H633" s="37">
        <v>4.5</v>
      </c>
      <c r="I633" s="42" t="s">
        <v>2578</v>
      </c>
      <c r="J633" s="42" t="s">
        <v>2587</v>
      </c>
      <c r="K633" s="42" t="s">
        <v>317</v>
      </c>
      <c r="L633" s="42" t="s">
        <v>317</v>
      </c>
      <c r="M633" s="42" t="s">
        <v>317</v>
      </c>
      <c r="N633" s="42" t="s">
        <v>318</v>
      </c>
      <c r="O633" s="42" t="s">
        <v>319</v>
      </c>
      <c r="P633" s="42" t="s">
        <v>319</v>
      </c>
      <c r="Q633" s="42" t="s">
        <v>381</v>
      </c>
      <c r="R633" s="42" t="s">
        <v>381</v>
      </c>
      <c r="S633" s="42" t="s">
        <v>1718</v>
      </c>
      <c r="T633" s="42" t="s">
        <v>344</v>
      </c>
      <c r="U633" s="42" t="s">
        <v>323</v>
      </c>
      <c r="V633" s="52">
        <v>60</v>
      </c>
      <c r="W633" s="42" t="s">
        <v>366</v>
      </c>
      <c r="X633" s="42" t="s">
        <v>2580</v>
      </c>
      <c r="Y633" s="42" t="s">
        <v>2</v>
      </c>
      <c r="Z633" s="42" t="s">
        <v>2</v>
      </c>
      <c r="AA633" s="42" t="s">
        <v>328</v>
      </c>
      <c r="AB633" s="42" t="s">
        <v>2580</v>
      </c>
      <c r="AC633" s="42" t="s">
        <v>225</v>
      </c>
      <c r="AD633" s="42" t="s">
        <v>225</v>
      </c>
      <c r="AE633" s="42" t="s">
        <v>561</v>
      </c>
      <c r="AF633" s="42" t="s">
        <v>561</v>
      </c>
      <c r="AG633" s="42">
        <v>30</v>
      </c>
      <c r="AH633" s="42" t="s">
        <v>350</v>
      </c>
      <c r="AI633" s="42">
        <v>0</v>
      </c>
      <c r="AJ633" s="42" t="s">
        <v>370</v>
      </c>
      <c r="AK633" s="42">
        <v>0</v>
      </c>
      <c r="AL633" s="42">
        <v>1000</v>
      </c>
      <c r="AM633" s="42" t="s">
        <v>332</v>
      </c>
      <c r="AN633" s="42" t="s">
        <v>352</v>
      </c>
      <c r="AO633" s="42">
        <v>400</v>
      </c>
      <c r="AP633" s="42" t="s">
        <v>439</v>
      </c>
      <c r="AQ633" s="42">
        <v>1200</v>
      </c>
      <c r="AR633" s="42">
        <v>2</v>
      </c>
      <c r="AS633" s="42">
        <v>600</v>
      </c>
      <c r="AT633" s="42">
        <v>48</v>
      </c>
      <c r="AU633" s="42" t="s">
        <v>385</v>
      </c>
      <c r="AV633" s="42" t="s">
        <v>385</v>
      </c>
      <c r="AW633" s="42">
        <v>18000</v>
      </c>
      <c r="AX633" s="42">
        <v>18000</v>
      </c>
      <c r="AY633" s="42">
        <v>2</v>
      </c>
      <c r="AZ633" s="51">
        <v>82</v>
      </c>
      <c r="BA633" s="42"/>
      <c r="BB633" s="42">
        <v>1</v>
      </c>
      <c r="BC633" s="42" t="s">
        <v>525</v>
      </c>
      <c r="BD633" s="49">
        <v>0</v>
      </c>
      <c r="BE633" s="49" t="s">
        <v>2722</v>
      </c>
      <c r="BF633" s="42" t="s">
        <v>356</v>
      </c>
      <c r="BG633" s="42"/>
      <c r="BH633" s="42" t="s">
        <v>1825</v>
      </c>
      <c r="BI633" s="42" t="s">
        <v>357</v>
      </c>
      <c r="BJ633" s="42" t="s">
        <v>358</v>
      </c>
      <c r="BK633" s="57">
        <v>44778</v>
      </c>
      <c r="BL633" s="42" t="s">
        <v>317</v>
      </c>
      <c r="BM633" s="42" t="s">
        <v>317</v>
      </c>
      <c r="BN633" s="42"/>
      <c r="BO633" s="42"/>
      <c r="BP633" s="42" t="s">
        <v>359</v>
      </c>
      <c r="BQ633" s="42" t="s">
        <v>359</v>
      </c>
      <c r="BR633" s="42">
        <v>0</v>
      </c>
      <c r="BS633" s="42"/>
      <c r="BT633" s="42" t="s">
        <v>360</v>
      </c>
      <c r="BU633" s="42" t="s">
        <v>317</v>
      </c>
      <c r="BV633" s="42" t="s">
        <v>317</v>
      </c>
      <c r="BW633" s="42"/>
      <c r="BX633" s="42"/>
      <c r="BY633" s="42" t="s">
        <v>353</v>
      </c>
      <c r="BZ633" s="42" t="s">
        <v>353</v>
      </c>
      <c r="CA633" s="42"/>
      <c r="CB633" s="42" t="s">
        <v>353</v>
      </c>
      <c r="CC633" s="42"/>
      <c r="CD633" s="42"/>
      <c r="CE633" s="42"/>
      <c r="CF633" s="42"/>
      <c r="CG633" s="26" t="s">
        <v>81</v>
      </c>
    </row>
    <row r="634" hidden="1" spans="1:85">
      <c r="A634" s="34">
        <v>727</v>
      </c>
      <c r="B634" s="42" t="s">
        <v>2724</v>
      </c>
      <c r="C634" s="46" t="s">
        <v>136</v>
      </c>
      <c r="D634" s="42" t="s">
        <v>2626</v>
      </c>
      <c r="E634" s="43">
        <v>32.0963</v>
      </c>
      <c r="F634" s="43">
        <v>-14.0813</v>
      </c>
      <c r="G634" s="42" t="s">
        <v>2577</v>
      </c>
      <c r="H634" s="37">
        <v>4.5</v>
      </c>
      <c r="I634" s="42" t="s">
        <v>2578</v>
      </c>
      <c r="J634" s="42" t="s">
        <v>2655</v>
      </c>
      <c r="K634" s="42" t="s">
        <v>317</v>
      </c>
      <c r="L634" s="42" t="s">
        <v>317</v>
      </c>
      <c r="M634" s="42" t="s">
        <v>317</v>
      </c>
      <c r="N634" s="42" t="s">
        <v>318</v>
      </c>
      <c r="O634" s="42" t="s">
        <v>319</v>
      </c>
      <c r="P634" s="42" t="s">
        <v>319</v>
      </c>
      <c r="Q634" s="42" t="s">
        <v>381</v>
      </c>
      <c r="R634" s="42" t="s">
        <v>320</v>
      </c>
      <c r="S634" s="42" t="s">
        <v>1718</v>
      </c>
      <c r="T634" s="42" t="s">
        <v>344</v>
      </c>
      <c r="U634" s="42" t="s">
        <v>323</v>
      </c>
      <c r="V634" s="52">
        <v>60</v>
      </c>
      <c r="W634" s="42" t="s">
        <v>366</v>
      </c>
      <c r="X634" s="42" t="s">
        <v>2580</v>
      </c>
      <c r="Y634" s="42" t="s">
        <v>2</v>
      </c>
      <c r="Z634" s="42" t="s">
        <v>2</v>
      </c>
      <c r="AA634" s="42" t="s">
        <v>328</v>
      </c>
      <c r="AB634" s="42" t="s">
        <v>2580</v>
      </c>
      <c r="AC634" s="42" t="s">
        <v>225</v>
      </c>
      <c r="AD634" s="42" t="s">
        <v>225</v>
      </c>
      <c r="AE634" s="42" t="s">
        <v>382</v>
      </c>
      <c r="AF634" s="42" t="s">
        <v>382</v>
      </c>
      <c r="AG634" s="42">
        <v>30</v>
      </c>
      <c r="AH634" s="42" t="s">
        <v>350</v>
      </c>
      <c r="AI634" s="42">
        <v>0</v>
      </c>
      <c r="AJ634" s="42" t="s">
        <v>370</v>
      </c>
      <c r="AK634" s="42">
        <v>0</v>
      </c>
      <c r="AL634" s="42">
        <v>1000</v>
      </c>
      <c r="AM634" s="42" t="s">
        <v>332</v>
      </c>
      <c r="AN634" s="42" t="s">
        <v>352</v>
      </c>
      <c r="AO634" s="42">
        <v>400</v>
      </c>
      <c r="AP634" s="42" t="s">
        <v>439</v>
      </c>
      <c r="AQ634" s="42">
        <v>1200</v>
      </c>
      <c r="AR634" s="42">
        <v>2</v>
      </c>
      <c r="AS634" s="42">
        <v>600</v>
      </c>
      <c r="AT634" s="42">
        <v>48</v>
      </c>
      <c r="AU634" s="42" t="s">
        <v>385</v>
      </c>
      <c r="AV634" s="42" t="s">
        <v>385</v>
      </c>
      <c r="AW634" s="42">
        <v>18000</v>
      </c>
      <c r="AX634" s="42">
        <v>18000</v>
      </c>
      <c r="AY634" s="42">
        <v>2</v>
      </c>
      <c r="AZ634" s="51">
        <v>164</v>
      </c>
      <c r="BA634" s="42"/>
      <c r="BB634" s="42">
        <v>2</v>
      </c>
      <c r="BC634" s="42" t="s">
        <v>2725</v>
      </c>
      <c r="BD634" s="49">
        <v>0</v>
      </c>
      <c r="BE634" s="49" t="s">
        <v>2724</v>
      </c>
      <c r="BF634" s="42" t="s">
        <v>356</v>
      </c>
      <c r="BG634" s="42"/>
      <c r="BH634" s="42" t="s">
        <v>2600</v>
      </c>
      <c r="BI634" s="42" t="s">
        <v>357</v>
      </c>
      <c r="BJ634" s="42" t="s">
        <v>358</v>
      </c>
      <c r="BK634" s="57">
        <v>44778</v>
      </c>
      <c r="BL634" s="42" t="s">
        <v>317</v>
      </c>
      <c r="BM634" s="42" t="s">
        <v>317</v>
      </c>
      <c r="BN634" s="42"/>
      <c r="BO634" s="42"/>
      <c r="BP634" s="42" t="s">
        <v>359</v>
      </c>
      <c r="BQ634" s="42" t="s">
        <v>359</v>
      </c>
      <c r="BR634" s="42">
        <v>0</v>
      </c>
      <c r="BS634" s="42"/>
      <c r="BT634" s="42" t="s">
        <v>360</v>
      </c>
      <c r="BU634" s="42" t="s">
        <v>317</v>
      </c>
      <c r="BV634" s="42" t="s">
        <v>317</v>
      </c>
      <c r="BW634" s="42"/>
      <c r="BX634" s="42"/>
      <c r="BY634" s="42" t="s">
        <v>353</v>
      </c>
      <c r="BZ634" s="42" t="s">
        <v>353</v>
      </c>
      <c r="CA634" s="42"/>
      <c r="CB634" s="42" t="s">
        <v>353</v>
      </c>
      <c r="CC634" s="42"/>
      <c r="CD634" s="42"/>
      <c r="CE634" s="42"/>
      <c r="CF634" s="42"/>
      <c r="CG634" s="26" t="s">
        <v>136</v>
      </c>
    </row>
    <row r="635" hidden="1" spans="1:85">
      <c r="A635" s="39">
        <v>1076</v>
      </c>
      <c r="B635" s="42" t="s">
        <v>2726</v>
      </c>
      <c r="C635" s="46" t="s">
        <v>212</v>
      </c>
      <c r="D635" s="42" t="s">
        <v>2727</v>
      </c>
      <c r="E635" s="43">
        <v>32.7934</v>
      </c>
      <c r="F635" s="43">
        <v>-13.7442</v>
      </c>
      <c r="G635" s="42" t="s">
        <v>2577</v>
      </c>
      <c r="H635" s="37">
        <v>2.5</v>
      </c>
      <c r="I635" s="42" t="s">
        <v>2578</v>
      </c>
      <c r="J635" s="42" t="s">
        <v>2587</v>
      </c>
      <c r="K635" s="42" t="s">
        <v>340</v>
      </c>
      <c r="L635" s="42" t="s">
        <v>317</v>
      </c>
      <c r="M635" s="42" t="s">
        <v>317</v>
      </c>
      <c r="N635" s="42" t="s">
        <v>318</v>
      </c>
      <c r="O635" s="42" t="s">
        <v>319</v>
      </c>
      <c r="P635" s="42" t="s">
        <v>319</v>
      </c>
      <c r="Q635" s="42" t="s">
        <v>390</v>
      </c>
      <c r="R635" s="42" t="s">
        <v>320</v>
      </c>
      <c r="S635" s="42" t="s">
        <v>1718</v>
      </c>
      <c r="T635" s="42" t="s">
        <v>344</v>
      </c>
      <c r="U635" s="42" t="s">
        <v>323</v>
      </c>
      <c r="V635" s="52">
        <v>80</v>
      </c>
      <c r="W635" s="42" t="s">
        <v>366</v>
      </c>
      <c r="X635" s="42" t="s">
        <v>2580</v>
      </c>
      <c r="Y635" s="42" t="s">
        <v>2</v>
      </c>
      <c r="Z635" s="42" t="s">
        <v>2</v>
      </c>
      <c r="AA635" s="42" t="s">
        <v>328</v>
      </c>
      <c r="AB635" s="42" t="s">
        <v>2580</v>
      </c>
      <c r="AC635" s="42" t="s">
        <v>225</v>
      </c>
      <c r="AD635" s="42" t="s">
        <v>225</v>
      </c>
      <c r="AE635" s="42" t="s">
        <v>654</v>
      </c>
      <c r="AF635" s="42" t="s">
        <v>655</v>
      </c>
      <c r="AG635" s="42">
        <v>20</v>
      </c>
      <c r="AH635" s="42" t="s">
        <v>350</v>
      </c>
      <c r="AI635" s="42">
        <v>0</v>
      </c>
      <c r="AJ635" s="42" t="s">
        <v>351</v>
      </c>
      <c r="AK635" s="42">
        <v>0</v>
      </c>
      <c r="AL635" s="42">
        <v>375</v>
      </c>
      <c r="AM635" s="42" t="s">
        <v>332</v>
      </c>
      <c r="AN635" s="42" t="s">
        <v>352</v>
      </c>
      <c r="AO635" s="42">
        <v>400</v>
      </c>
      <c r="AP635" s="42" t="s">
        <v>384</v>
      </c>
      <c r="AQ635" s="42">
        <v>600</v>
      </c>
      <c r="AR635" s="42">
        <v>2</v>
      </c>
      <c r="AS635" s="42">
        <v>600</v>
      </c>
      <c r="AT635" s="42">
        <v>24</v>
      </c>
      <c r="AU635" s="42" t="s">
        <v>385</v>
      </c>
      <c r="AV635" s="42" t="s">
        <v>385</v>
      </c>
      <c r="AW635" s="42">
        <v>18000</v>
      </c>
      <c r="AX635" s="42">
        <v>18000</v>
      </c>
      <c r="AY635" s="42">
        <v>2</v>
      </c>
      <c r="AZ635" s="51">
        <v>57</v>
      </c>
      <c r="BA635" s="42"/>
      <c r="BB635" s="42">
        <v>1</v>
      </c>
      <c r="BC635" s="42" t="s">
        <v>525</v>
      </c>
      <c r="BD635" s="49">
        <v>0</v>
      </c>
      <c r="BE635" s="49" t="s">
        <v>2726</v>
      </c>
      <c r="BF635" s="42" t="s">
        <v>356</v>
      </c>
      <c r="BG635" s="42"/>
      <c r="BH635" s="42" t="s">
        <v>1825</v>
      </c>
      <c r="BI635" s="42" t="s">
        <v>357</v>
      </c>
      <c r="BJ635" s="42" t="s">
        <v>358</v>
      </c>
      <c r="BK635" s="57">
        <v>44778</v>
      </c>
      <c r="BL635" s="42" t="s">
        <v>317</v>
      </c>
      <c r="BM635" s="42" t="s">
        <v>317</v>
      </c>
      <c r="BN635" s="42"/>
      <c r="BO635" s="42"/>
      <c r="BP635" s="42" t="s">
        <v>359</v>
      </c>
      <c r="BQ635" s="42" t="s">
        <v>359</v>
      </c>
      <c r="BR635" s="42">
        <v>0</v>
      </c>
      <c r="BS635" s="42"/>
      <c r="BT635" s="42" t="s">
        <v>360</v>
      </c>
      <c r="BU635" s="42" t="s">
        <v>317</v>
      </c>
      <c r="BV635" s="42" t="s">
        <v>317</v>
      </c>
      <c r="BW635" s="42"/>
      <c r="BX635" s="42"/>
      <c r="BY635" s="42" t="s">
        <v>353</v>
      </c>
      <c r="BZ635" s="42" t="s">
        <v>353</v>
      </c>
      <c r="CA635" s="42"/>
      <c r="CB635" s="42" t="s">
        <v>353</v>
      </c>
      <c r="CC635" s="42"/>
      <c r="CD635" s="42"/>
      <c r="CE635" s="42"/>
      <c r="CF635" s="42"/>
      <c r="CG635" s="26" t="s">
        <v>212</v>
      </c>
    </row>
    <row r="636" hidden="1" spans="1:85">
      <c r="A636" s="39">
        <v>1082</v>
      </c>
      <c r="B636" s="42" t="s">
        <v>2728</v>
      </c>
      <c r="C636" s="46" t="s">
        <v>200</v>
      </c>
      <c r="D636" s="42" t="s">
        <v>2729</v>
      </c>
      <c r="E636" s="43">
        <v>31.9337</v>
      </c>
      <c r="F636" s="43">
        <v>-13.254</v>
      </c>
      <c r="G636" s="42" t="s">
        <v>2577</v>
      </c>
      <c r="H636" s="37">
        <v>1.8</v>
      </c>
      <c r="I636" s="42" t="s">
        <v>2578</v>
      </c>
      <c r="J636" s="42" t="s">
        <v>2647</v>
      </c>
      <c r="K636" s="42" t="s">
        <v>340</v>
      </c>
      <c r="L636" s="42" t="s">
        <v>317</v>
      </c>
      <c r="M636" s="42" t="s">
        <v>317</v>
      </c>
      <c r="N636" s="42" t="s">
        <v>318</v>
      </c>
      <c r="O636" s="42" t="s">
        <v>319</v>
      </c>
      <c r="P636" s="42" t="s">
        <v>319</v>
      </c>
      <c r="Q636" s="42" t="s">
        <v>320</v>
      </c>
      <c r="R636" s="42" t="s">
        <v>320</v>
      </c>
      <c r="S636" s="42" t="s">
        <v>1718</v>
      </c>
      <c r="T636" s="42" t="s">
        <v>344</v>
      </c>
      <c r="U636" s="42" t="s">
        <v>397</v>
      </c>
      <c r="V636" s="52" t="s">
        <v>324</v>
      </c>
      <c r="W636" s="42" t="s">
        <v>366</v>
      </c>
      <c r="X636" s="42" t="s">
        <v>2580</v>
      </c>
      <c r="Y636" s="42" t="s">
        <v>2</v>
      </c>
      <c r="Z636" s="42" t="s">
        <v>2</v>
      </c>
      <c r="AA636" s="42" t="s">
        <v>328</v>
      </c>
      <c r="AB636" s="42" t="s">
        <v>2580</v>
      </c>
      <c r="AC636" s="42" t="s">
        <v>225</v>
      </c>
      <c r="AD636" s="42" t="s">
        <v>225</v>
      </c>
      <c r="AE636" s="42" t="s">
        <v>349</v>
      </c>
      <c r="AF636" s="42" t="s">
        <v>349</v>
      </c>
      <c r="AG636" s="42">
        <v>15</v>
      </c>
      <c r="AH636" s="42" t="s">
        <v>350</v>
      </c>
      <c r="AI636" s="42">
        <v>0</v>
      </c>
      <c r="AJ636" s="42" t="s">
        <v>351</v>
      </c>
      <c r="AK636" s="42">
        <v>0</v>
      </c>
      <c r="AL636" s="42">
        <v>600</v>
      </c>
      <c r="AM636" s="42" t="s">
        <v>332</v>
      </c>
      <c r="AN636" s="42" t="s">
        <v>352</v>
      </c>
      <c r="AO636" s="42">
        <v>400</v>
      </c>
      <c r="AP636" s="42" t="s">
        <v>524</v>
      </c>
      <c r="AQ636" s="42">
        <v>600</v>
      </c>
      <c r="AR636" s="42">
        <v>2</v>
      </c>
      <c r="AS636" s="42">
        <v>400</v>
      </c>
      <c r="AT636" s="42">
        <v>24</v>
      </c>
      <c r="AU636" s="42" t="s">
        <v>385</v>
      </c>
      <c r="AV636" s="42" t="s">
        <v>385</v>
      </c>
      <c r="AW636" s="42">
        <v>18000</v>
      </c>
      <c r="AX636" s="42">
        <v>18000</v>
      </c>
      <c r="AY636" s="42">
        <v>2</v>
      </c>
      <c r="AZ636" s="51">
        <v>71</v>
      </c>
      <c r="BA636" s="42"/>
      <c r="BB636" s="42">
        <v>1</v>
      </c>
      <c r="BC636" s="42" t="s">
        <v>525</v>
      </c>
      <c r="BD636" s="49">
        <v>0</v>
      </c>
      <c r="BE636" s="49" t="s">
        <v>2728</v>
      </c>
      <c r="BF636" s="42" t="s">
        <v>356</v>
      </c>
      <c r="BG636" s="42"/>
      <c r="BH636" s="42"/>
      <c r="BI636" s="42" t="s">
        <v>357</v>
      </c>
      <c r="BJ636" s="42" t="s">
        <v>358</v>
      </c>
      <c r="BK636" s="57">
        <v>44778</v>
      </c>
      <c r="BL636" s="42" t="s">
        <v>317</v>
      </c>
      <c r="BM636" s="42" t="s">
        <v>317</v>
      </c>
      <c r="BN636" s="42"/>
      <c r="BO636" s="42"/>
      <c r="BP636" s="42" t="s">
        <v>359</v>
      </c>
      <c r="BQ636" s="42" t="s">
        <v>359</v>
      </c>
      <c r="BR636" s="42">
        <v>0</v>
      </c>
      <c r="BS636" s="42"/>
      <c r="BT636" s="42" t="s">
        <v>360</v>
      </c>
      <c r="BU636" s="42" t="s">
        <v>317</v>
      </c>
      <c r="BV636" s="42" t="s">
        <v>317</v>
      </c>
      <c r="BW636" s="42"/>
      <c r="BX636" s="42"/>
      <c r="BY636" s="42" t="s">
        <v>353</v>
      </c>
      <c r="BZ636" s="42" t="s">
        <v>353</v>
      </c>
      <c r="CA636" s="42"/>
      <c r="CB636" s="42" t="s">
        <v>353</v>
      </c>
      <c r="CC636" s="42"/>
      <c r="CD636" s="42"/>
      <c r="CE636" s="42"/>
      <c r="CF636" s="42"/>
      <c r="CG636" s="26" t="s">
        <v>200</v>
      </c>
    </row>
    <row r="637" hidden="1" spans="1:85">
      <c r="A637" s="34">
        <v>1531</v>
      </c>
      <c r="B637" s="42" t="s">
        <v>2730</v>
      </c>
      <c r="C637" s="46" t="s">
        <v>197</v>
      </c>
      <c r="D637" s="42" t="s">
        <v>2658</v>
      </c>
      <c r="E637" s="43">
        <v>31.3289</v>
      </c>
      <c r="F637" s="43">
        <v>-14.2507</v>
      </c>
      <c r="G637" s="42" t="s">
        <v>2577</v>
      </c>
      <c r="H637" s="37">
        <v>4.5</v>
      </c>
      <c r="I637" s="42" t="s">
        <v>2578</v>
      </c>
      <c r="J637" s="42" t="s">
        <v>2731</v>
      </c>
      <c r="K637" s="42" t="s">
        <v>340</v>
      </c>
      <c r="L637" s="42" t="s">
        <v>317</v>
      </c>
      <c r="M637" s="42" t="s">
        <v>317</v>
      </c>
      <c r="N637" s="42" t="s">
        <v>318</v>
      </c>
      <c r="O637" s="42" t="s">
        <v>319</v>
      </c>
      <c r="P637" s="42" t="s">
        <v>319</v>
      </c>
      <c r="Q637" s="42" t="s">
        <v>381</v>
      </c>
      <c r="R637" s="42" t="s">
        <v>320</v>
      </c>
      <c r="S637" s="42" t="s">
        <v>1718</v>
      </c>
      <c r="T637" s="42" t="s">
        <v>344</v>
      </c>
      <c r="U637" s="42" t="s">
        <v>323</v>
      </c>
      <c r="V637" s="52">
        <v>60</v>
      </c>
      <c r="W637" s="42" t="s">
        <v>366</v>
      </c>
      <c r="X637" s="42" t="s">
        <v>2580</v>
      </c>
      <c r="Y637" s="42" t="s">
        <v>2</v>
      </c>
      <c r="Z637" s="42" t="s">
        <v>2</v>
      </c>
      <c r="AA637" s="42" t="s">
        <v>328</v>
      </c>
      <c r="AB637" s="42" t="s">
        <v>2580</v>
      </c>
      <c r="AC637" s="42" t="s">
        <v>225</v>
      </c>
      <c r="AD637" s="42" t="s">
        <v>225</v>
      </c>
      <c r="AE637" s="42" t="s">
        <v>561</v>
      </c>
      <c r="AF637" s="42" t="s">
        <v>561</v>
      </c>
      <c r="AG637" s="42">
        <v>30</v>
      </c>
      <c r="AH637" s="42" t="s">
        <v>350</v>
      </c>
      <c r="AI637" s="42">
        <v>0</v>
      </c>
      <c r="AJ637" s="42" t="s">
        <v>370</v>
      </c>
      <c r="AK637" s="42">
        <v>0</v>
      </c>
      <c r="AL637" s="42">
        <v>1000</v>
      </c>
      <c r="AM637" s="42" t="s">
        <v>332</v>
      </c>
      <c r="AN637" s="42" t="s">
        <v>352</v>
      </c>
      <c r="AO637" s="42">
        <v>400</v>
      </c>
      <c r="AP637" s="42" t="s">
        <v>439</v>
      </c>
      <c r="AQ637" s="42">
        <v>1200</v>
      </c>
      <c r="AR637" s="42">
        <v>2</v>
      </c>
      <c r="AS637" s="42">
        <v>600</v>
      </c>
      <c r="AT637" s="42">
        <v>48</v>
      </c>
      <c r="AU637" s="42" t="s">
        <v>385</v>
      </c>
      <c r="AV637" s="42" t="s">
        <v>385</v>
      </c>
      <c r="AW637" s="42">
        <v>18000</v>
      </c>
      <c r="AX637" s="42">
        <v>18000</v>
      </c>
      <c r="AY637" s="42">
        <v>2</v>
      </c>
      <c r="AZ637" s="51">
        <v>142</v>
      </c>
      <c r="BA637" s="42"/>
      <c r="BB637" s="42">
        <v>1</v>
      </c>
      <c r="BC637" s="42" t="s">
        <v>525</v>
      </c>
      <c r="BD637" s="49">
        <v>0</v>
      </c>
      <c r="BE637" s="49" t="s">
        <v>2730</v>
      </c>
      <c r="BF637" s="42" t="s">
        <v>356</v>
      </c>
      <c r="BG637" s="42"/>
      <c r="BH637" s="42" t="s">
        <v>1825</v>
      </c>
      <c r="BI637" s="42" t="s">
        <v>357</v>
      </c>
      <c r="BJ637" s="42" t="s">
        <v>358</v>
      </c>
      <c r="BK637" s="57">
        <v>44778</v>
      </c>
      <c r="BL637" s="42" t="s">
        <v>317</v>
      </c>
      <c r="BM637" s="42" t="s">
        <v>317</v>
      </c>
      <c r="BN637" s="42"/>
      <c r="BO637" s="42"/>
      <c r="BP637" s="42" t="s">
        <v>359</v>
      </c>
      <c r="BQ637" s="42" t="s">
        <v>359</v>
      </c>
      <c r="BR637" s="42">
        <v>0</v>
      </c>
      <c r="BS637" s="42"/>
      <c r="BT637" s="42" t="s">
        <v>360</v>
      </c>
      <c r="BU637" s="42" t="s">
        <v>317</v>
      </c>
      <c r="BV637" s="42" t="s">
        <v>317</v>
      </c>
      <c r="BW637" s="42"/>
      <c r="BX637" s="42"/>
      <c r="BY637" s="42" t="s">
        <v>353</v>
      </c>
      <c r="BZ637" s="42" t="s">
        <v>353</v>
      </c>
      <c r="CA637" s="42"/>
      <c r="CB637" s="42" t="s">
        <v>353</v>
      </c>
      <c r="CC637" s="42"/>
      <c r="CD637" s="42"/>
      <c r="CE637" s="42"/>
      <c r="CF637" s="42"/>
      <c r="CG637" s="26" t="s">
        <v>197</v>
      </c>
    </row>
    <row r="638" hidden="1" spans="1:85">
      <c r="A638" s="39">
        <v>1664</v>
      </c>
      <c r="B638" s="42" t="s">
        <v>2732</v>
      </c>
      <c r="C638" s="46" t="s">
        <v>204</v>
      </c>
      <c r="D638" s="42" t="s">
        <v>2733</v>
      </c>
      <c r="E638" s="43">
        <v>31.7665</v>
      </c>
      <c r="F638" s="43">
        <v>-14.2164</v>
      </c>
      <c r="G638" s="42" t="s">
        <v>2577</v>
      </c>
      <c r="H638" s="37">
        <v>2</v>
      </c>
      <c r="I638" s="42" t="s">
        <v>2578</v>
      </c>
      <c r="J638" s="42" t="s">
        <v>2655</v>
      </c>
      <c r="K638" s="42" t="s">
        <v>317</v>
      </c>
      <c r="L638" s="42" t="s">
        <v>317</v>
      </c>
      <c r="M638" s="42" t="s">
        <v>317</v>
      </c>
      <c r="N638" s="42" t="s">
        <v>318</v>
      </c>
      <c r="O638" s="42" t="s">
        <v>319</v>
      </c>
      <c r="P638" s="42" t="s">
        <v>319</v>
      </c>
      <c r="Q638" s="42" t="s">
        <v>390</v>
      </c>
      <c r="R638" s="42" t="s">
        <v>320</v>
      </c>
      <c r="S638" s="42" t="s">
        <v>1718</v>
      </c>
      <c r="T638" s="42" t="s">
        <v>344</v>
      </c>
      <c r="U638" s="42" t="s">
        <v>323</v>
      </c>
      <c r="V638" s="52">
        <v>60</v>
      </c>
      <c r="W638" s="42" t="s">
        <v>366</v>
      </c>
      <c r="X638" s="42" t="s">
        <v>2580</v>
      </c>
      <c r="Y638" s="42" t="s">
        <v>2</v>
      </c>
      <c r="Z638" s="42" t="s">
        <v>2</v>
      </c>
      <c r="AA638" s="42" t="s">
        <v>328</v>
      </c>
      <c r="AB638" s="42" t="s">
        <v>2580</v>
      </c>
      <c r="AC638" s="42" t="s">
        <v>225</v>
      </c>
      <c r="AD638" s="42" t="s">
        <v>225</v>
      </c>
      <c r="AE638" s="42" t="s">
        <v>561</v>
      </c>
      <c r="AF638" s="42" t="s">
        <v>561</v>
      </c>
      <c r="AG638" s="42">
        <v>16</v>
      </c>
      <c r="AH638" s="42" t="s">
        <v>368</v>
      </c>
      <c r="AI638" s="42">
        <v>0</v>
      </c>
      <c r="AJ638" s="42" t="s">
        <v>351</v>
      </c>
      <c r="AK638" s="42">
        <v>0</v>
      </c>
      <c r="AL638" s="42">
        <v>600</v>
      </c>
      <c r="AM638" s="42" t="s">
        <v>332</v>
      </c>
      <c r="AN638" s="42" t="s">
        <v>352</v>
      </c>
      <c r="AO638" s="42">
        <v>400</v>
      </c>
      <c r="AP638" s="42" t="s">
        <v>439</v>
      </c>
      <c r="AQ638" s="42">
        <v>600</v>
      </c>
      <c r="AR638" s="42">
        <v>2</v>
      </c>
      <c r="AS638" s="42">
        <v>600</v>
      </c>
      <c r="AT638" s="42">
        <v>24</v>
      </c>
      <c r="AU638" s="42" t="s">
        <v>385</v>
      </c>
      <c r="AV638" s="42" t="s">
        <v>385</v>
      </c>
      <c r="AW638" s="42">
        <v>18000</v>
      </c>
      <c r="AX638" s="42">
        <v>18000</v>
      </c>
      <c r="AY638" s="42">
        <v>2</v>
      </c>
      <c r="AZ638" s="51">
        <v>61</v>
      </c>
      <c r="BA638" s="42"/>
      <c r="BB638" s="42">
        <v>1</v>
      </c>
      <c r="BC638" s="42" t="s">
        <v>525</v>
      </c>
      <c r="BD638" s="49">
        <v>0</v>
      </c>
      <c r="BE638" s="49" t="s">
        <v>2732</v>
      </c>
      <c r="BF638" s="42" t="s">
        <v>356</v>
      </c>
      <c r="BG638" s="42"/>
      <c r="BH638" s="42" t="s">
        <v>1825</v>
      </c>
      <c r="BI638" s="42" t="s">
        <v>357</v>
      </c>
      <c r="BJ638" s="42" t="s">
        <v>358</v>
      </c>
      <c r="BK638" s="57">
        <v>44778</v>
      </c>
      <c r="BL638" s="42" t="s">
        <v>317</v>
      </c>
      <c r="BM638" s="42" t="s">
        <v>317</v>
      </c>
      <c r="BN638" s="42"/>
      <c r="BO638" s="42"/>
      <c r="BP638" s="42" t="s">
        <v>359</v>
      </c>
      <c r="BQ638" s="42" t="s">
        <v>359</v>
      </c>
      <c r="BR638" s="42">
        <v>0</v>
      </c>
      <c r="BS638" s="42"/>
      <c r="BT638" s="42" t="s">
        <v>360</v>
      </c>
      <c r="BU638" s="42" t="s">
        <v>317</v>
      </c>
      <c r="BV638" s="42" t="s">
        <v>317</v>
      </c>
      <c r="BW638" s="42"/>
      <c r="BX638" s="42"/>
      <c r="BY638" s="42" t="s">
        <v>353</v>
      </c>
      <c r="BZ638" s="42" t="s">
        <v>353</v>
      </c>
      <c r="CA638" s="42"/>
      <c r="CB638" s="42" t="s">
        <v>353</v>
      </c>
      <c r="CC638" s="42"/>
      <c r="CD638" s="42"/>
      <c r="CE638" s="42"/>
      <c r="CF638" s="42"/>
      <c r="CG638" s="26" t="s">
        <v>204</v>
      </c>
    </row>
    <row r="639" hidden="1" spans="1:85">
      <c r="A639" s="39">
        <v>90</v>
      </c>
      <c r="B639" s="42" t="s">
        <v>2734</v>
      </c>
      <c r="C639" s="46" t="s">
        <v>61</v>
      </c>
      <c r="D639" s="42" t="s">
        <v>2636</v>
      </c>
      <c r="E639" s="43">
        <v>33.151</v>
      </c>
      <c r="F639" s="43">
        <v>-11.2145</v>
      </c>
      <c r="G639" s="42" t="s">
        <v>2577</v>
      </c>
      <c r="H639" s="37">
        <v>2.5</v>
      </c>
      <c r="I639" s="42" t="s">
        <v>2578</v>
      </c>
      <c r="J639" s="42" t="s">
        <v>2735</v>
      </c>
      <c r="K639" s="42" t="s">
        <v>317</v>
      </c>
      <c r="L639" s="42" t="s">
        <v>317</v>
      </c>
      <c r="M639" s="42" t="s">
        <v>317</v>
      </c>
      <c r="N639" s="42" t="s">
        <v>318</v>
      </c>
      <c r="O639" s="42" t="s">
        <v>319</v>
      </c>
      <c r="P639" s="42" t="s">
        <v>319</v>
      </c>
      <c r="Q639" s="42" t="s">
        <v>320</v>
      </c>
      <c r="R639" s="42" t="s">
        <v>320</v>
      </c>
      <c r="S639" s="42" t="s">
        <v>1718</v>
      </c>
      <c r="T639" s="42" t="s">
        <v>344</v>
      </c>
      <c r="U639" s="42" t="s">
        <v>323</v>
      </c>
      <c r="V639" s="52">
        <v>50</v>
      </c>
      <c r="W639" s="42" t="s">
        <v>366</v>
      </c>
      <c r="X639" s="42" t="s">
        <v>2580</v>
      </c>
      <c r="Y639" s="42" t="s">
        <v>2</v>
      </c>
      <c r="Z639" s="42" t="s">
        <v>2</v>
      </c>
      <c r="AA639" s="42" t="s">
        <v>328</v>
      </c>
      <c r="AB639" s="42" t="s">
        <v>2580</v>
      </c>
      <c r="AC639" s="42" t="s">
        <v>225</v>
      </c>
      <c r="AD639" s="42" t="s">
        <v>225</v>
      </c>
      <c r="AE639" s="42" t="s">
        <v>561</v>
      </c>
      <c r="AF639" s="42" t="s">
        <v>561</v>
      </c>
      <c r="AG639" s="42">
        <v>20</v>
      </c>
      <c r="AH639" s="42" t="s">
        <v>350</v>
      </c>
      <c r="AI639" s="42">
        <v>0</v>
      </c>
      <c r="AJ639" s="42" t="s">
        <v>370</v>
      </c>
      <c r="AK639" s="42">
        <v>0</v>
      </c>
      <c r="AL639" s="42">
        <v>1000</v>
      </c>
      <c r="AM639" s="42" t="s">
        <v>332</v>
      </c>
      <c r="AN639" s="42" t="s">
        <v>352</v>
      </c>
      <c r="AO639" s="42">
        <v>400</v>
      </c>
      <c r="AP639" s="42" t="s">
        <v>439</v>
      </c>
      <c r="AQ639" s="42">
        <v>1200</v>
      </c>
      <c r="AR639" s="42">
        <v>2</v>
      </c>
      <c r="AS639" s="42">
        <v>600</v>
      </c>
      <c r="AT639" s="42">
        <v>48</v>
      </c>
      <c r="AU639" s="42" t="s">
        <v>385</v>
      </c>
      <c r="AV639" s="42" t="s">
        <v>385</v>
      </c>
      <c r="AW639" s="42">
        <v>18000</v>
      </c>
      <c r="AX639" s="42">
        <v>18000</v>
      </c>
      <c r="AY639" s="42">
        <v>2</v>
      </c>
      <c r="AZ639" s="51">
        <v>138</v>
      </c>
      <c r="BA639" s="42"/>
      <c r="BB639" s="42">
        <v>2</v>
      </c>
      <c r="BC639" s="42" t="s">
        <v>375</v>
      </c>
      <c r="BD639" s="49" t="s">
        <v>2736</v>
      </c>
      <c r="BE639" s="49" t="s">
        <v>2734</v>
      </c>
      <c r="BF639" s="42" t="s">
        <v>356</v>
      </c>
      <c r="BG639" s="42"/>
      <c r="BH639" s="42"/>
      <c r="BI639" s="42" t="s">
        <v>357</v>
      </c>
      <c r="BJ639" s="42" t="s">
        <v>358</v>
      </c>
      <c r="BK639" s="57">
        <v>44778</v>
      </c>
      <c r="BL639" s="42" t="s">
        <v>317</v>
      </c>
      <c r="BM639" s="42" t="s">
        <v>317</v>
      </c>
      <c r="BN639" s="42"/>
      <c r="BO639" s="42"/>
      <c r="BP639" s="42" t="s">
        <v>359</v>
      </c>
      <c r="BQ639" s="42" t="s">
        <v>359</v>
      </c>
      <c r="BR639" s="42">
        <v>0</v>
      </c>
      <c r="BS639" s="42"/>
      <c r="BT639" s="42" t="s">
        <v>360</v>
      </c>
      <c r="BU639" s="42" t="s">
        <v>317</v>
      </c>
      <c r="BV639" s="42" t="s">
        <v>317</v>
      </c>
      <c r="BW639" s="42"/>
      <c r="BX639" s="42"/>
      <c r="BY639" s="42" t="s">
        <v>353</v>
      </c>
      <c r="BZ639" s="42" t="s">
        <v>353</v>
      </c>
      <c r="CA639" s="42"/>
      <c r="CB639" s="42" t="s">
        <v>353</v>
      </c>
      <c r="CC639" s="42"/>
      <c r="CD639" s="42"/>
      <c r="CE639" s="42"/>
      <c r="CF639" s="42"/>
      <c r="CG639" s="26" t="s">
        <v>61</v>
      </c>
    </row>
    <row r="640" hidden="1" spans="1:85">
      <c r="A640" s="39">
        <v>74</v>
      </c>
      <c r="B640" s="42" t="s">
        <v>2737</v>
      </c>
      <c r="C640" s="46" t="s">
        <v>73</v>
      </c>
      <c r="D640" s="42" t="s">
        <v>2629</v>
      </c>
      <c r="E640" s="43">
        <v>32.5632</v>
      </c>
      <c r="F640" s="43">
        <v>-13.9471</v>
      </c>
      <c r="G640" s="42" t="s">
        <v>2577</v>
      </c>
      <c r="H640" s="37">
        <v>2.5</v>
      </c>
      <c r="I640" s="42" t="s">
        <v>2578</v>
      </c>
      <c r="J640" s="42" t="s">
        <v>2587</v>
      </c>
      <c r="K640" s="42" t="s">
        <v>317</v>
      </c>
      <c r="L640" s="42" t="s">
        <v>317</v>
      </c>
      <c r="M640" s="42" t="s">
        <v>317</v>
      </c>
      <c r="N640" s="42" t="s">
        <v>318</v>
      </c>
      <c r="O640" s="42" t="s">
        <v>319</v>
      </c>
      <c r="P640" s="42" t="s">
        <v>319</v>
      </c>
      <c r="Q640" s="42" t="s">
        <v>320</v>
      </c>
      <c r="R640" s="42" t="s">
        <v>320</v>
      </c>
      <c r="S640" s="42" t="s">
        <v>1718</v>
      </c>
      <c r="T640" s="42" t="s">
        <v>344</v>
      </c>
      <c r="U640" s="42" t="s">
        <v>323</v>
      </c>
      <c r="V640" s="52">
        <v>50</v>
      </c>
      <c r="W640" s="42" t="s">
        <v>366</v>
      </c>
      <c r="X640" s="42" t="s">
        <v>2580</v>
      </c>
      <c r="Y640" s="42" t="s">
        <v>2</v>
      </c>
      <c r="Z640" s="42" t="s">
        <v>2</v>
      </c>
      <c r="AA640" s="42" t="s">
        <v>328</v>
      </c>
      <c r="AB640" s="42" t="s">
        <v>2580</v>
      </c>
      <c r="AC640" s="42" t="s">
        <v>225</v>
      </c>
      <c r="AD640" s="42" t="s">
        <v>225</v>
      </c>
      <c r="AE640" s="42" t="s">
        <v>561</v>
      </c>
      <c r="AF640" s="42" t="s">
        <v>561</v>
      </c>
      <c r="AG640" s="42">
        <v>20</v>
      </c>
      <c r="AH640" s="42" t="s">
        <v>350</v>
      </c>
      <c r="AI640" s="42">
        <v>0</v>
      </c>
      <c r="AJ640" s="42" t="s">
        <v>370</v>
      </c>
      <c r="AK640" s="42">
        <v>0</v>
      </c>
      <c r="AL640" s="42">
        <v>1000</v>
      </c>
      <c r="AM640" s="42" t="s">
        <v>332</v>
      </c>
      <c r="AN640" s="42" t="s">
        <v>352</v>
      </c>
      <c r="AO640" s="42">
        <v>400</v>
      </c>
      <c r="AP640" s="42" t="s">
        <v>439</v>
      </c>
      <c r="AQ640" s="42">
        <v>1200</v>
      </c>
      <c r="AR640" s="42">
        <v>2</v>
      </c>
      <c r="AS640" s="42">
        <v>600</v>
      </c>
      <c r="AT640" s="42">
        <v>48</v>
      </c>
      <c r="AU640" s="42" t="s">
        <v>385</v>
      </c>
      <c r="AV640" s="42" t="s">
        <v>385</v>
      </c>
      <c r="AW640" s="42">
        <v>18000</v>
      </c>
      <c r="AX640" s="42">
        <v>18000</v>
      </c>
      <c r="AY640" s="42">
        <v>2</v>
      </c>
      <c r="AZ640" s="51">
        <v>54</v>
      </c>
      <c r="BA640" s="42"/>
      <c r="BB640" s="42">
        <v>1</v>
      </c>
      <c r="BC640" s="42" t="s">
        <v>525</v>
      </c>
      <c r="BD640" s="49">
        <v>0</v>
      </c>
      <c r="BE640" s="49" t="s">
        <v>2737</v>
      </c>
      <c r="BF640" s="42" t="s">
        <v>356</v>
      </c>
      <c r="BG640" s="42"/>
      <c r="BH640" s="42"/>
      <c r="BI640" s="42" t="s">
        <v>357</v>
      </c>
      <c r="BJ640" s="42" t="s">
        <v>358</v>
      </c>
      <c r="BK640" s="57">
        <v>44778</v>
      </c>
      <c r="BL640" s="42" t="s">
        <v>317</v>
      </c>
      <c r="BM640" s="42" t="s">
        <v>317</v>
      </c>
      <c r="BN640" s="42"/>
      <c r="BO640" s="42"/>
      <c r="BP640" s="42" t="s">
        <v>359</v>
      </c>
      <c r="BQ640" s="42" t="s">
        <v>359</v>
      </c>
      <c r="BR640" s="42">
        <v>0</v>
      </c>
      <c r="BS640" s="42"/>
      <c r="BT640" s="42" t="s">
        <v>360</v>
      </c>
      <c r="BU640" s="42" t="s">
        <v>317</v>
      </c>
      <c r="BV640" s="42" t="s">
        <v>317</v>
      </c>
      <c r="BW640" s="42"/>
      <c r="BX640" s="42"/>
      <c r="BY640" s="42" t="s">
        <v>353</v>
      </c>
      <c r="BZ640" s="42" t="s">
        <v>353</v>
      </c>
      <c r="CA640" s="42"/>
      <c r="CB640" s="42" t="s">
        <v>353</v>
      </c>
      <c r="CC640" s="42"/>
      <c r="CD640" s="42"/>
      <c r="CE640" s="42"/>
      <c r="CF640" s="42"/>
      <c r="CG640" s="26" t="s">
        <v>73</v>
      </c>
    </row>
    <row r="641" hidden="1" spans="1:85">
      <c r="A641" s="39">
        <v>908</v>
      </c>
      <c r="B641" s="42" t="s">
        <v>2738</v>
      </c>
      <c r="C641" s="46" t="s">
        <v>153</v>
      </c>
      <c r="D641" s="42" t="s">
        <v>2677</v>
      </c>
      <c r="E641" s="43">
        <v>33.1775</v>
      </c>
      <c r="F641" s="43">
        <v>-12.2939</v>
      </c>
      <c r="G641" s="42" t="s">
        <v>2577</v>
      </c>
      <c r="H641" s="37">
        <v>2.5</v>
      </c>
      <c r="I641" s="42" t="s">
        <v>2578</v>
      </c>
      <c r="J641" s="42" t="s">
        <v>2686</v>
      </c>
      <c r="K641" s="42" t="s">
        <v>340</v>
      </c>
      <c r="L641" s="42" t="s">
        <v>317</v>
      </c>
      <c r="M641" s="42" t="s">
        <v>317</v>
      </c>
      <c r="N641" s="42" t="s">
        <v>318</v>
      </c>
      <c r="O641" s="42" t="s">
        <v>319</v>
      </c>
      <c r="P641" s="42" t="s">
        <v>319</v>
      </c>
      <c r="Q641" s="42" t="s">
        <v>381</v>
      </c>
      <c r="R641" s="42" t="s">
        <v>381</v>
      </c>
      <c r="S641" s="42" t="s">
        <v>1718</v>
      </c>
      <c r="T641" s="42" t="s">
        <v>344</v>
      </c>
      <c r="U641" s="42" t="s">
        <v>323</v>
      </c>
      <c r="V641" s="52">
        <v>50</v>
      </c>
      <c r="W641" s="42" t="s">
        <v>366</v>
      </c>
      <c r="X641" s="42" t="s">
        <v>2580</v>
      </c>
      <c r="Y641" s="42" t="s">
        <v>2</v>
      </c>
      <c r="Z641" s="42" t="s">
        <v>2</v>
      </c>
      <c r="AA641" s="42" t="s">
        <v>328</v>
      </c>
      <c r="AB641" s="42" t="s">
        <v>2580</v>
      </c>
      <c r="AC641" s="42" t="s">
        <v>225</v>
      </c>
      <c r="AD641" s="42" t="s">
        <v>225</v>
      </c>
      <c r="AE641" s="42" t="s">
        <v>561</v>
      </c>
      <c r="AF641" s="42" t="s">
        <v>561</v>
      </c>
      <c r="AG641" s="42">
        <v>20</v>
      </c>
      <c r="AH641" s="42" t="s">
        <v>350</v>
      </c>
      <c r="AI641" s="42">
        <v>0</v>
      </c>
      <c r="AJ641" s="42" t="s">
        <v>351</v>
      </c>
      <c r="AK641" s="42">
        <v>0</v>
      </c>
      <c r="AL641" s="42">
        <v>600</v>
      </c>
      <c r="AM641" s="42" t="s">
        <v>332</v>
      </c>
      <c r="AN641" s="42" t="s">
        <v>352</v>
      </c>
      <c r="AO641" s="42">
        <v>400</v>
      </c>
      <c r="AP641" s="42" t="s">
        <v>439</v>
      </c>
      <c r="AQ641" s="42">
        <v>1200</v>
      </c>
      <c r="AR641" s="42">
        <v>2</v>
      </c>
      <c r="AS641" s="42">
        <v>600</v>
      </c>
      <c r="AT641" s="42">
        <v>48</v>
      </c>
      <c r="AU641" s="42" t="s">
        <v>385</v>
      </c>
      <c r="AV641" s="42" t="s">
        <v>385</v>
      </c>
      <c r="AW641" s="42">
        <v>18000</v>
      </c>
      <c r="AX641" s="42">
        <v>18000</v>
      </c>
      <c r="AY641" s="42">
        <v>2</v>
      </c>
      <c r="AZ641" s="51">
        <v>135</v>
      </c>
      <c r="BA641" s="42"/>
      <c r="BB641" s="42">
        <v>2</v>
      </c>
      <c r="BC641" s="42" t="s">
        <v>1224</v>
      </c>
      <c r="BD641" s="49">
        <v>0</v>
      </c>
      <c r="BE641" s="49" t="s">
        <v>2738</v>
      </c>
      <c r="BF641" s="42" t="s">
        <v>356</v>
      </c>
      <c r="BG641" s="42"/>
      <c r="BH641" s="42" t="s">
        <v>1825</v>
      </c>
      <c r="BI641" s="42" t="s">
        <v>357</v>
      </c>
      <c r="BJ641" s="42" t="s">
        <v>358</v>
      </c>
      <c r="BK641" s="57">
        <v>44778</v>
      </c>
      <c r="BL641" s="42" t="s">
        <v>317</v>
      </c>
      <c r="BM641" s="42" t="s">
        <v>317</v>
      </c>
      <c r="BN641" s="42"/>
      <c r="BO641" s="42"/>
      <c r="BP641" s="42" t="s">
        <v>359</v>
      </c>
      <c r="BQ641" s="42" t="s">
        <v>359</v>
      </c>
      <c r="BR641" s="42">
        <v>0</v>
      </c>
      <c r="BS641" s="42"/>
      <c r="BT641" s="42" t="s">
        <v>360</v>
      </c>
      <c r="BU641" s="42" t="s">
        <v>317</v>
      </c>
      <c r="BV641" s="42" t="s">
        <v>317</v>
      </c>
      <c r="BW641" s="42"/>
      <c r="BX641" s="42"/>
      <c r="BY641" s="42" t="s">
        <v>353</v>
      </c>
      <c r="BZ641" s="42" t="s">
        <v>353</v>
      </c>
      <c r="CA641" s="42"/>
      <c r="CB641" s="42" t="s">
        <v>353</v>
      </c>
      <c r="CC641" s="42"/>
      <c r="CD641" s="42"/>
      <c r="CE641" s="42"/>
      <c r="CF641" s="42"/>
      <c r="CG641" s="26" t="s">
        <v>153</v>
      </c>
    </row>
    <row r="642" hidden="1" spans="1:85">
      <c r="A642" s="39">
        <v>990</v>
      </c>
      <c r="B642" s="42" t="s">
        <v>2739</v>
      </c>
      <c r="C642" s="46" t="s">
        <v>102</v>
      </c>
      <c r="D642" s="42" t="s">
        <v>2648</v>
      </c>
      <c r="E642" s="43">
        <v>32.1081</v>
      </c>
      <c r="F642" s="43">
        <v>-13.3019</v>
      </c>
      <c r="G642" s="42" t="s">
        <v>2577</v>
      </c>
      <c r="H642" s="37">
        <v>2.5</v>
      </c>
      <c r="I642" s="42" t="s">
        <v>2578</v>
      </c>
      <c r="J642" s="42" t="s">
        <v>2647</v>
      </c>
      <c r="K642" s="42" t="s">
        <v>317</v>
      </c>
      <c r="L642" s="42" t="s">
        <v>317</v>
      </c>
      <c r="M642" s="42" t="s">
        <v>317</v>
      </c>
      <c r="N642" s="42" t="s">
        <v>318</v>
      </c>
      <c r="O642" s="42" t="s">
        <v>319</v>
      </c>
      <c r="P642" s="42" t="s">
        <v>319</v>
      </c>
      <c r="Q642" s="42" t="s">
        <v>320</v>
      </c>
      <c r="R642" s="42" t="s">
        <v>320</v>
      </c>
      <c r="S642" s="42" t="s">
        <v>1718</v>
      </c>
      <c r="T642" s="42" t="s">
        <v>344</v>
      </c>
      <c r="U642" s="42" t="s">
        <v>323</v>
      </c>
      <c r="V642" s="52">
        <v>50</v>
      </c>
      <c r="W642" s="42" t="s">
        <v>366</v>
      </c>
      <c r="X642" s="42" t="s">
        <v>2580</v>
      </c>
      <c r="Y642" s="42" t="s">
        <v>2</v>
      </c>
      <c r="Z642" s="42" t="s">
        <v>2</v>
      </c>
      <c r="AA642" s="42" t="s">
        <v>328</v>
      </c>
      <c r="AB642" s="42" t="s">
        <v>2580</v>
      </c>
      <c r="AC642" s="42" t="s">
        <v>225</v>
      </c>
      <c r="AD642" s="42" t="s">
        <v>225</v>
      </c>
      <c r="AE642" s="42" t="s">
        <v>349</v>
      </c>
      <c r="AF642" s="42" t="s">
        <v>349</v>
      </c>
      <c r="AG642" s="42">
        <v>20</v>
      </c>
      <c r="AH642" s="42" t="s">
        <v>350</v>
      </c>
      <c r="AI642" s="42">
        <v>0</v>
      </c>
      <c r="AJ642" s="42" t="s">
        <v>351</v>
      </c>
      <c r="AK642" s="42">
        <v>0</v>
      </c>
      <c r="AL642" s="42">
        <v>600</v>
      </c>
      <c r="AM642" s="42" t="s">
        <v>332</v>
      </c>
      <c r="AN642" s="42" t="s">
        <v>352</v>
      </c>
      <c r="AO642" s="42">
        <v>400</v>
      </c>
      <c r="AP642" s="42" t="s">
        <v>384</v>
      </c>
      <c r="AQ642" s="42">
        <v>600</v>
      </c>
      <c r="AR642" s="42">
        <v>2</v>
      </c>
      <c r="AS642" s="42">
        <v>600</v>
      </c>
      <c r="AT642" s="42">
        <v>24</v>
      </c>
      <c r="AU642" s="42" t="s">
        <v>385</v>
      </c>
      <c r="AV642" s="42" t="s">
        <v>385</v>
      </c>
      <c r="AW642" s="42">
        <v>18000</v>
      </c>
      <c r="AX642" s="42">
        <v>18000</v>
      </c>
      <c r="AY642" s="42">
        <v>2</v>
      </c>
      <c r="AZ642" s="51">
        <v>42</v>
      </c>
      <c r="BA642" s="42"/>
      <c r="BB642" s="42">
        <v>1</v>
      </c>
      <c r="BC642" s="42" t="s">
        <v>525</v>
      </c>
      <c r="BD642" s="49">
        <v>0</v>
      </c>
      <c r="BE642" s="49" t="s">
        <v>2739</v>
      </c>
      <c r="BF642" s="42" t="s">
        <v>356</v>
      </c>
      <c r="BG642" s="42"/>
      <c r="BH642" s="42"/>
      <c r="BI642" s="42" t="s">
        <v>357</v>
      </c>
      <c r="BJ642" s="42" t="s">
        <v>358</v>
      </c>
      <c r="BK642" s="57">
        <v>44778</v>
      </c>
      <c r="BL642" s="42" t="s">
        <v>317</v>
      </c>
      <c r="BM642" s="42" t="s">
        <v>317</v>
      </c>
      <c r="BN642" s="42"/>
      <c r="BO642" s="42"/>
      <c r="BP642" s="42" t="s">
        <v>359</v>
      </c>
      <c r="BQ642" s="42" t="s">
        <v>359</v>
      </c>
      <c r="BR642" s="42">
        <v>0</v>
      </c>
      <c r="BS642" s="42"/>
      <c r="BT642" s="42" t="s">
        <v>360</v>
      </c>
      <c r="BU642" s="42" t="s">
        <v>317</v>
      </c>
      <c r="BV642" s="42" t="s">
        <v>317</v>
      </c>
      <c r="BW642" s="42"/>
      <c r="BX642" s="42"/>
      <c r="BY642" s="42" t="s">
        <v>353</v>
      </c>
      <c r="BZ642" s="42" t="s">
        <v>353</v>
      </c>
      <c r="CA642" s="42"/>
      <c r="CB642" s="42" t="s">
        <v>353</v>
      </c>
      <c r="CC642" s="42"/>
      <c r="CD642" s="42"/>
      <c r="CE642" s="42"/>
      <c r="CF642" s="42"/>
      <c r="CG642" s="26" t="s">
        <v>102</v>
      </c>
    </row>
    <row r="643" hidden="1" spans="1:85">
      <c r="A643" s="39">
        <v>1208</v>
      </c>
      <c r="B643" s="42" t="s">
        <v>2740</v>
      </c>
      <c r="C643" s="46" t="s">
        <v>2741</v>
      </c>
      <c r="D643" s="42" t="s">
        <v>2742</v>
      </c>
      <c r="E643" s="43">
        <v>32.8203</v>
      </c>
      <c r="F643" s="43">
        <v>-13.4095</v>
      </c>
      <c r="G643" s="42" t="s">
        <v>2577</v>
      </c>
      <c r="H643" s="37">
        <v>0</v>
      </c>
      <c r="I643" s="42" t="s">
        <v>2578</v>
      </c>
      <c r="J643" s="42" t="s">
        <v>2587</v>
      </c>
      <c r="K643" s="42" t="s">
        <v>317</v>
      </c>
      <c r="L643" s="42" t="s">
        <v>317</v>
      </c>
      <c r="M643" s="42" t="s">
        <v>317</v>
      </c>
      <c r="N643" s="42" t="s">
        <v>318</v>
      </c>
      <c r="O643" s="42" t="s">
        <v>319</v>
      </c>
      <c r="P643" s="42" t="s">
        <v>319</v>
      </c>
      <c r="Q643" s="42" t="s">
        <v>320</v>
      </c>
      <c r="R643" s="42" t="s">
        <v>320</v>
      </c>
      <c r="S643" s="42" t="s">
        <v>1718</v>
      </c>
      <c r="T643" s="42" t="s">
        <v>344</v>
      </c>
      <c r="U643" s="42" t="s">
        <v>323</v>
      </c>
      <c r="V643" s="52">
        <v>60</v>
      </c>
      <c r="W643" s="42" t="s">
        <v>366</v>
      </c>
      <c r="X643" s="42" t="s">
        <v>2580</v>
      </c>
      <c r="Y643" s="42" t="s">
        <v>2</v>
      </c>
      <c r="Z643" s="42" t="s">
        <v>2</v>
      </c>
      <c r="AA643" s="42" t="s">
        <v>328</v>
      </c>
      <c r="AB643" s="42" t="s">
        <v>2580</v>
      </c>
      <c r="AC643" s="42" t="s">
        <v>225</v>
      </c>
      <c r="AD643" s="42" t="s">
        <v>225</v>
      </c>
      <c r="AE643" s="42" t="s">
        <v>2203</v>
      </c>
      <c r="AF643" s="42" t="s">
        <v>2203</v>
      </c>
      <c r="AG643" s="42">
        <v>0</v>
      </c>
      <c r="AH643" s="42" t="s">
        <v>2203</v>
      </c>
      <c r="AI643" s="42">
        <v>0</v>
      </c>
      <c r="AJ643" s="42" t="s">
        <v>2203</v>
      </c>
      <c r="AK643" s="42">
        <v>0</v>
      </c>
      <c r="AL643" s="42">
        <v>0</v>
      </c>
      <c r="AM643" s="42" t="s">
        <v>2203</v>
      </c>
      <c r="AN643" s="42" t="s">
        <v>2203</v>
      </c>
      <c r="AO643" s="42" t="s">
        <v>2203</v>
      </c>
      <c r="AP643" s="42" t="s">
        <v>384</v>
      </c>
      <c r="AQ643" s="42">
        <v>600</v>
      </c>
      <c r="AR643" s="42">
        <v>2</v>
      </c>
      <c r="AS643" s="42">
        <v>600</v>
      </c>
      <c r="AT643" s="42">
        <v>24</v>
      </c>
      <c r="AU643" s="42" t="s">
        <v>385</v>
      </c>
      <c r="AV643" s="42" t="s">
        <v>385</v>
      </c>
      <c r="AW643" s="42">
        <v>18000</v>
      </c>
      <c r="AX643" s="42">
        <v>18000</v>
      </c>
      <c r="AY643" s="42">
        <v>2</v>
      </c>
      <c r="AZ643" s="51">
        <v>44</v>
      </c>
      <c r="BA643" s="42"/>
      <c r="BB643" s="42">
        <v>1</v>
      </c>
      <c r="BC643" s="42" t="s">
        <v>525</v>
      </c>
      <c r="BD643" s="49">
        <v>0</v>
      </c>
      <c r="BE643" s="49" t="s">
        <v>2740</v>
      </c>
      <c r="BF643" s="42" t="s">
        <v>356</v>
      </c>
      <c r="BG643" s="42"/>
      <c r="BH643" s="42" t="s">
        <v>2600</v>
      </c>
      <c r="BI643" s="42" t="s">
        <v>357</v>
      </c>
      <c r="BJ643" s="42" t="s">
        <v>358</v>
      </c>
      <c r="BK643" s="57">
        <v>44778</v>
      </c>
      <c r="BL643" s="42" t="s">
        <v>317</v>
      </c>
      <c r="BM643" s="42" t="s">
        <v>317</v>
      </c>
      <c r="BN643" s="42"/>
      <c r="BO643" s="42"/>
      <c r="BP643" s="42" t="s">
        <v>359</v>
      </c>
      <c r="BQ643" s="42" t="s">
        <v>359</v>
      </c>
      <c r="BR643" s="42">
        <v>0</v>
      </c>
      <c r="BS643" s="42"/>
      <c r="BT643" s="42" t="s">
        <v>360</v>
      </c>
      <c r="BU643" s="42" t="s">
        <v>317</v>
      </c>
      <c r="BV643" s="42" t="s">
        <v>317</v>
      </c>
      <c r="BW643" s="42"/>
      <c r="BX643" s="42"/>
      <c r="BY643" s="42" t="s">
        <v>353</v>
      </c>
      <c r="BZ643" s="42" t="s">
        <v>353</v>
      </c>
      <c r="CA643" s="42"/>
      <c r="CB643" s="42" t="s">
        <v>353</v>
      </c>
      <c r="CC643" s="42"/>
      <c r="CD643" s="42"/>
      <c r="CE643" s="42"/>
      <c r="CF643" s="42"/>
      <c r="CG643" s="26" t="s">
        <v>2741</v>
      </c>
    </row>
    <row r="644" hidden="1" spans="1:85">
      <c r="A644" s="39">
        <v>1324</v>
      </c>
      <c r="B644" s="42" t="s">
        <v>2743</v>
      </c>
      <c r="C644" s="46" t="s">
        <v>210</v>
      </c>
      <c r="D644" s="42" t="s">
        <v>2744</v>
      </c>
      <c r="E644" s="43">
        <v>32.7446</v>
      </c>
      <c r="F644" s="43">
        <v>-13.7879</v>
      </c>
      <c r="G644" s="42" t="s">
        <v>2577</v>
      </c>
      <c r="H644" s="37">
        <v>4.5</v>
      </c>
      <c r="I644" s="42" t="s">
        <v>2578</v>
      </c>
      <c r="J644" s="42" t="s">
        <v>2587</v>
      </c>
      <c r="K644" s="42" t="s">
        <v>317</v>
      </c>
      <c r="L644" s="42" t="s">
        <v>317</v>
      </c>
      <c r="M644" s="42" t="s">
        <v>317</v>
      </c>
      <c r="N644" s="42" t="s">
        <v>318</v>
      </c>
      <c r="O644" s="42" t="s">
        <v>319</v>
      </c>
      <c r="P644" s="42" t="s">
        <v>319</v>
      </c>
      <c r="Q644" s="42" t="s">
        <v>390</v>
      </c>
      <c r="R644" s="42" t="s">
        <v>320</v>
      </c>
      <c r="S644" s="42" t="s">
        <v>1718</v>
      </c>
      <c r="T644" s="42" t="s">
        <v>344</v>
      </c>
      <c r="U644" s="42" t="s">
        <v>323</v>
      </c>
      <c r="V644" s="52">
        <v>60</v>
      </c>
      <c r="W644" s="42" t="s">
        <v>366</v>
      </c>
      <c r="X644" s="42" t="s">
        <v>2580</v>
      </c>
      <c r="Y644" s="42" t="s">
        <v>2</v>
      </c>
      <c r="Z644" s="42" t="s">
        <v>2</v>
      </c>
      <c r="AA644" s="42" t="s">
        <v>328</v>
      </c>
      <c r="AB644" s="42" t="s">
        <v>2580</v>
      </c>
      <c r="AC644" s="42" t="s">
        <v>225</v>
      </c>
      <c r="AD644" s="42" t="s">
        <v>225</v>
      </c>
      <c r="AE644" s="42" t="s">
        <v>382</v>
      </c>
      <c r="AF644" s="42" t="s">
        <v>382</v>
      </c>
      <c r="AG644" s="42">
        <v>30</v>
      </c>
      <c r="AH644" s="42" t="s">
        <v>350</v>
      </c>
      <c r="AI644" s="42">
        <v>0</v>
      </c>
      <c r="AJ644" s="42" t="s">
        <v>351</v>
      </c>
      <c r="AK644" s="42">
        <v>0</v>
      </c>
      <c r="AL644" s="42">
        <v>1000</v>
      </c>
      <c r="AM644" s="42" t="s">
        <v>332</v>
      </c>
      <c r="AN644" s="42" t="s">
        <v>352</v>
      </c>
      <c r="AO644" s="42">
        <v>400</v>
      </c>
      <c r="AP644" s="42" t="s">
        <v>439</v>
      </c>
      <c r="AQ644" s="42">
        <v>1200</v>
      </c>
      <c r="AR644" s="42">
        <v>2</v>
      </c>
      <c r="AS644" s="42">
        <v>600</v>
      </c>
      <c r="AT644" s="42">
        <v>48</v>
      </c>
      <c r="AU644" s="42" t="s">
        <v>385</v>
      </c>
      <c r="AV644" s="42" t="s">
        <v>385</v>
      </c>
      <c r="AW644" s="42">
        <v>18000</v>
      </c>
      <c r="AX644" s="42">
        <v>18000</v>
      </c>
      <c r="AY644" s="42">
        <v>2</v>
      </c>
      <c r="AZ644" s="51">
        <v>98</v>
      </c>
      <c r="BA644" s="42"/>
      <c r="BB644" s="42">
        <v>2</v>
      </c>
      <c r="BC644" s="42" t="s">
        <v>375</v>
      </c>
      <c r="BD644" s="49" t="s">
        <v>2745</v>
      </c>
      <c r="BE644" s="49" t="s">
        <v>2743</v>
      </c>
      <c r="BF644" s="42" t="s">
        <v>356</v>
      </c>
      <c r="BG644" s="42"/>
      <c r="BH644" s="42" t="s">
        <v>1825</v>
      </c>
      <c r="BI644" s="42" t="s">
        <v>357</v>
      </c>
      <c r="BJ644" s="42" t="s">
        <v>358</v>
      </c>
      <c r="BK644" s="57">
        <v>44778</v>
      </c>
      <c r="BL644" s="42" t="s">
        <v>317</v>
      </c>
      <c r="BM644" s="42" t="s">
        <v>317</v>
      </c>
      <c r="BN644" s="42"/>
      <c r="BO644" s="42"/>
      <c r="BP644" s="42" t="s">
        <v>359</v>
      </c>
      <c r="BQ644" s="42" t="s">
        <v>359</v>
      </c>
      <c r="BR644" s="42">
        <v>0</v>
      </c>
      <c r="BS644" s="42"/>
      <c r="BT644" s="42" t="s">
        <v>360</v>
      </c>
      <c r="BU644" s="42" t="s">
        <v>317</v>
      </c>
      <c r="BV644" s="42" t="s">
        <v>317</v>
      </c>
      <c r="BW644" s="42"/>
      <c r="BX644" s="42"/>
      <c r="BY644" s="42" t="s">
        <v>353</v>
      </c>
      <c r="BZ644" s="42" t="s">
        <v>353</v>
      </c>
      <c r="CA644" s="42"/>
      <c r="CB644" s="42" t="s">
        <v>353</v>
      </c>
      <c r="CC644" s="42"/>
      <c r="CD644" s="42"/>
      <c r="CE644" s="42"/>
      <c r="CF644" s="42"/>
      <c r="CG644" s="26" t="s">
        <v>210</v>
      </c>
    </row>
    <row r="645" hidden="1" spans="1:85">
      <c r="A645" s="34">
        <v>1495</v>
      </c>
      <c r="B645" s="42" t="s">
        <v>2746</v>
      </c>
      <c r="C645" s="46" t="s">
        <v>94</v>
      </c>
      <c r="D645" s="42" t="s">
        <v>2747</v>
      </c>
      <c r="E645" s="43">
        <v>33.2175</v>
      </c>
      <c r="F645" s="43">
        <v>-12.5453</v>
      </c>
      <c r="G645" s="42" t="s">
        <v>2577</v>
      </c>
      <c r="H645" s="37">
        <v>4.5</v>
      </c>
      <c r="I645" s="42" t="s">
        <v>2578</v>
      </c>
      <c r="J645" s="42" t="s">
        <v>2686</v>
      </c>
      <c r="K645" s="42" t="s">
        <v>317</v>
      </c>
      <c r="L645" s="42" t="s">
        <v>317</v>
      </c>
      <c r="M645" s="42" t="s">
        <v>317</v>
      </c>
      <c r="N645" s="42" t="s">
        <v>318</v>
      </c>
      <c r="O645" s="42" t="s">
        <v>319</v>
      </c>
      <c r="P645" s="42" t="s">
        <v>319</v>
      </c>
      <c r="Q645" s="42" t="s">
        <v>381</v>
      </c>
      <c r="R645" s="42" t="s">
        <v>381</v>
      </c>
      <c r="S645" s="42" t="s">
        <v>1718</v>
      </c>
      <c r="T645" s="42" t="s">
        <v>782</v>
      </c>
      <c r="U645" s="42" t="s">
        <v>323</v>
      </c>
      <c r="V645" s="52">
        <v>60</v>
      </c>
      <c r="W645" s="42" t="s">
        <v>366</v>
      </c>
      <c r="X645" s="42" t="s">
        <v>2580</v>
      </c>
      <c r="Y645" s="42" t="s">
        <v>2</v>
      </c>
      <c r="Z645" s="42" t="s">
        <v>2</v>
      </c>
      <c r="AA645" s="42" t="s">
        <v>328</v>
      </c>
      <c r="AB645" s="42" t="s">
        <v>2580</v>
      </c>
      <c r="AC645" s="42" t="s">
        <v>225</v>
      </c>
      <c r="AD645" s="42" t="s">
        <v>225</v>
      </c>
      <c r="AE645" s="42" t="s">
        <v>382</v>
      </c>
      <c r="AF645" s="42" t="s">
        <v>382</v>
      </c>
      <c r="AG645" s="42">
        <v>30</v>
      </c>
      <c r="AH645" s="42" t="s">
        <v>350</v>
      </c>
      <c r="AI645" s="42">
        <v>0</v>
      </c>
      <c r="AJ645" s="42" t="s">
        <v>351</v>
      </c>
      <c r="AK645" s="42">
        <v>0</v>
      </c>
      <c r="AL645" s="42">
        <v>1000</v>
      </c>
      <c r="AM645" s="42" t="s">
        <v>408</v>
      </c>
      <c r="AN645" s="42" t="s">
        <v>352</v>
      </c>
      <c r="AO645" s="42">
        <v>400</v>
      </c>
      <c r="AP645" s="42" t="s">
        <v>1320</v>
      </c>
      <c r="AQ645" s="42">
        <v>1500</v>
      </c>
      <c r="AR645" s="42">
        <v>2</v>
      </c>
      <c r="AS645" s="42">
        <v>1500</v>
      </c>
      <c r="AT645" s="42">
        <v>24</v>
      </c>
      <c r="AU645" s="42" t="s">
        <v>385</v>
      </c>
      <c r="AV645" s="42" t="s">
        <v>385</v>
      </c>
      <c r="AW645" s="42">
        <v>12000</v>
      </c>
      <c r="AX645" s="42">
        <v>12000</v>
      </c>
      <c r="AY645" s="42">
        <v>2</v>
      </c>
      <c r="AZ645" s="51">
        <v>63</v>
      </c>
      <c r="BA645" s="42"/>
      <c r="BB645" s="42">
        <v>2</v>
      </c>
      <c r="BC645" s="42" t="s">
        <v>375</v>
      </c>
      <c r="BD645" s="49" t="s">
        <v>2748</v>
      </c>
      <c r="BE645" s="49" t="s">
        <v>2746</v>
      </c>
      <c r="BF645" s="42" t="s">
        <v>356</v>
      </c>
      <c r="BG645" s="42"/>
      <c r="BH645" s="42"/>
      <c r="BI645" s="42" t="s">
        <v>357</v>
      </c>
      <c r="BJ645" s="42" t="s">
        <v>358</v>
      </c>
      <c r="BK645" s="57">
        <v>44778</v>
      </c>
      <c r="BL645" s="42" t="s">
        <v>340</v>
      </c>
      <c r="BM645" s="42" t="s">
        <v>340</v>
      </c>
      <c r="BN645" s="42"/>
      <c r="BO645" s="42"/>
      <c r="BP645" s="42" t="s">
        <v>359</v>
      </c>
      <c r="BQ645" s="42" t="s">
        <v>359</v>
      </c>
      <c r="BR645" s="42" t="s">
        <v>508</v>
      </c>
      <c r="BS645" s="42"/>
      <c r="BT645" s="42" t="s">
        <v>360</v>
      </c>
      <c r="BU645" s="42" t="s">
        <v>317</v>
      </c>
      <c r="BV645" s="42" t="s">
        <v>317</v>
      </c>
      <c r="BW645" s="42"/>
      <c r="BX645" s="42"/>
      <c r="BY645" s="42" t="s">
        <v>353</v>
      </c>
      <c r="BZ645" s="42" t="s">
        <v>353</v>
      </c>
      <c r="CA645" s="42"/>
      <c r="CB645" s="42" t="s">
        <v>353</v>
      </c>
      <c r="CC645" s="42"/>
      <c r="CD645" s="42"/>
      <c r="CE645" s="42"/>
      <c r="CF645" s="42"/>
      <c r="CG645" s="26" t="s">
        <v>94</v>
      </c>
    </row>
    <row r="646" hidden="1" spans="1:85">
      <c r="A646" s="39">
        <v>894</v>
      </c>
      <c r="B646" s="42" t="s">
        <v>2749</v>
      </c>
      <c r="C646" s="46" t="s">
        <v>2750</v>
      </c>
      <c r="D646" s="42" t="s">
        <v>2751</v>
      </c>
      <c r="E646" s="43">
        <v>33.0849</v>
      </c>
      <c r="F646" s="43">
        <v>-12.5366</v>
      </c>
      <c r="G646" s="42" t="s">
        <v>2577</v>
      </c>
      <c r="H646" s="37">
        <v>2.5</v>
      </c>
      <c r="I646" s="42" t="s">
        <v>2578</v>
      </c>
      <c r="J646" s="42" t="s">
        <v>2686</v>
      </c>
      <c r="K646" s="42" t="s">
        <v>317</v>
      </c>
      <c r="L646" s="42" t="s">
        <v>317</v>
      </c>
      <c r="M646" s="42" t="s">
        <v>317</v>
      </c>
      <c r="N646" s="42" t="s">
        <v>318</v>
      </c>
      <c r="O646" s="42" t="s">
        <v>319</v>
      </c>
      <c r="P646" s="42" t="s">
        <v>319</v>
      </c>
      <c r="Q646" s="42" t="s">
        <v>381</v>
      </c>
      <c r="R646" s="42" t="s">
        <v>381</v>
      </c>
      <c r="S646" s="42" t="s">
        <v>1718</v>
      </c>
      <c r="T646" s="42" t="s">
        <v>344</v>
      </c>
      <c r="U646" s="42" t="s">
        <v>323</v>
      </c>
      <c r="V646" s="52">
        <v>60</v>
      </c>
      <c r="W646" s="42" t="s">
        <v>366</v>
      </c>
      <c r="X646" s="42" t="s">
        <v>2580</v>
      </c>
      <c r="Y646" s="42" t="s">
        <v>2</v>
      </c>
      <c r="Z646" s="42" t="s">
        <v>2</v>
      </c>
      <c r="AA646" s="42" t="s">
        <v>328</v>
      </c>
      <c r="AB646" s="42" t="s">
        <v>2580</v>
      </c>
      <c r="AC646" s="42" t="s">
        <v>225</v>
      </c>
      <c r="AD646" s="42" t="s">
        <v>225</v>
      </c>
      <c r="AE646" s="42" t="s">
        <v>348</v>
      </c>
      <c r="AF646" s="42" t="s">
        <v>348</v>
      </c>
      <c r="AG646" s="42">
        <v>20</v>
      </c>
      <c r="AH646" s="42" t="s">
        <v>350</v>
      </c>
      <c r="AI646" s="42">
        <v>0</v>
      </c>
      <c r="AJ646" s="42" t="s">
        <v>351</v>
      </c>
      <c r="AK646" s="42">
        <v>0</v>
      </c>
      <c r="AL646" s="42">
        <v>600</v>
      </c>
      <c r="AM646" s="42" t="s">
        <v>332</v>
      </c>
      <c r="AN646" s="42" t="s">
        <v>352</v>
      </c>
      <c r="AO646" s="42">
        <v>400</v>
      </c>
      <c r="AP646" s="42" t="s">
        <v>439</v>
      </c>
      <c r="AQ646" s="42">
        <v>1200</v>
      </c>
      <c r="AR646" s="42">
        <v>2</v>
      </c>
      <c r="AS646" s="42">
        <v>600</v>
      </c>
      <c r="AT646" s="42">
        <v>48</v>
      </c>
      <c r="AU646" s="42" t="s">
        <v>385</v>
      </c>
      <c r="AV646" s="42" t="s">
        <v>385</v>
      </c>
      <c r="AW646" s="42">
        <v>18000</v>
      </c>
      <c r="AX646" s="42">
        <v>18000</v>
      </c>
      <c r="AY646" s="42">
        <v>2</v>
      </c>
      <c r="AZ646" s="51">
        <v>68</v>
      </c>
      <c r="BA646" s="42"/>
      <c r="BB646" s="42">
        <v>2</v>
      </c>
      <c r="BC646" s="42" t="s">
        <v>375</v>
      </c>
      <c r="BD646" s="49" t="s">
        <v>2752</v>
      </c>
      <c r="BE646" s="49" t="s">
        <v>2749</v>
      </c>
      <c r="BF646" s="42" t="s">
        <v>356</v>
      </c>
      <c r="BG646" s="42"/>
      <c r="BH646" s="42"/>
      <c r="BI646" s="42" t="s">
        <v>357</v>
      </c>
      <c r="BJ646" s="42" t="s">
        <v>358</v>
      </c>
      <c r="BK646" s="57">
        <v>44778</v>
      </c>
      <c r="BL646" s="42" t="s">
        <v>317</v>
      </c>
      <c r="BM646" s="42" t="s">
        <v>317</v>
      </c>
      <c r="BN646" s="42"/>
      <c r="BO646" s="42"/>
      <c r="BP646" s="42" t="s">
        <v>359</v>
      </c>
      <c r="BQ646" s="42" t="s">
        <v>359</v>
      </c>
      <c r="BR646" s="42">
        <v>0</v>
      </c>
      <c r="BS646" s="42"/>
      <c r="BT646" s="42" t="s">
        <v>360</v>
      </c>
      <c r="BU646" s="42" t="s">
        <v>317</v>
      </c>
      <c r="BV646" s="42" t="s">
        <v>317</v>
      </c>
      <c r="BW646" s="42"/>
      <c r="BX646" s="42"/>
      <c r="BY646" s="42" t="s">
        <v>353</v>
      </c>
      <c r="BZ646" s="42" t="s">
        <v>353</v>
      </c>
      <c r="CA646" s="42"/>
      <c r="CB646" s="42" t="s">
        <v>353</v>
      </c>
      <c r="CC646" s="42"/>
      <c r="CD646" s="42"/>
      <c r="CE646" s="42"/>
      <c r="CF646" s="42"/>
      <c r="CG646" s="26" t="s">
        <v>2750</v>
      </c>
    </row>
    <row r="647" hidden="1" spans="1:85">
      <c r="A647" s="39">
        <v>1166</v>
      </c>
      <c r="B647" s="42" t="s">
        <v>2753</v>
      </c>
      <c r="C647" s="46" t="s">
        <v>185</v>
      </c>
      <c r="D647" s="42" t="s">
        <v>2754</v>
      </c>
      <c r="E647" s="43">
        <v>32.9335</v>
      </c>
      <c r="F647" s="43">
        <v>-12.7743</v>
      </c>
      <c r="G647" s="42" t="s">
        <v>2577</v>
      </c>
      <c r="H647" s="37">
        <v>2.5</v>
      </c>
      <c r="I647" s="42" t="s">
        <v>2578</v>
      </c>
      <c r="J647" s="42" t="s">
        <v>2686</v>
      </c>
      <c r="K647" s="42" t="s">
        <v>317</v>
      </c>
      <c r="L647" s="42" t="s">
        <v>317</v>
      </c>
      <c r="M647" s="42" t="s">
        <v>317</v>
      </c>
      <c r="N647" s="42" t="s">
        <v>318</v>
      </c>
      <c r="O647" s="42" t="s">
        <v>319</v>
      </c>
      <c r="P647" s="42" t="s">
        <v>319</v>
      </c>
      <c r="Q647" s="42" t="s">
        <v>381</v>
      </c>
      <c r="R647" s="42" t="s">
        <v>381</v>
      </c>
      <c r="S647" s="42" t="s">
        <v>1718</v>
      </c>
      <c r="T647" s="42" t="s">
        <v>782</v>
      </c>
      <c r="U647" s="42" t="s">
        <v>323</v>
      </c>
      <c r="V647" s="52">
        <v>60</v>
      </c>
      <c r="W647" s="42" t="s">
        <v>366</v>
      </c>
      <c r="X647" s="42" t="s">
        <v>2580</v>
      </c>
      <c r="Y647" s="42" t="s">
        <v>2</v>
      </c>
      <c r="Z647" s="42" t="s">
        <v>2</v>
      </c>
      <c r="AA647" s="42" t="s">
        <v>328</v>
      </c>
      <c r="AB647" s="42" t="s">
        <v>2580</v>
      </c>
      <c r="AC647" s="42" t="s">
        <v>225</v>
      </c>
      <c r="AD647" s="42" t="s">
        <v>225</v>
      </c>
      <c r="AE647" s="42" t="s">
        <v>382</v>
      </c>
      <c r="AF647" s="42" t="s">
        <v>382</v>
      </c>
      <c r="AG647" s="42">
        <v>20</v>
      </c>
      <c r="AH647" s="42">
        <v>0</v>
      </c>
      <c r="AI647" s="42">
        <v>0</v>
      </c>
      <c r="AJ647" s="42">
        <v>0</v>
      </c>
      <c r="AK647" s="42">
        <v>0</v>
      </c>
      <c r="AL647" s="42">
        <v>600</v>
      </c>
      <c r="AM647" s="42" t="s">
        <v>408</v>
      </c>
      <c r="AN647" s="42" t="s">
        <v>2755</v>
      </c>
      <c r="AO647" s="42">
        <v>250</v>
      </c>
      <c r="AP647" s="42" t="s">
        <v>333</v>
      </c>
      <c r="AQ647" s="42">
        <v>600</v>
      </c>
      <c r="AR647" s="42">
        <v>48</v>
      </c>
      <c r="AS647" s="42">
        <v>100</v>
      </c>
      <c r="AT647" s="42">
        <f>AQ647/AS647</f>
        <v>6</v>
      </c>
      <c r="AU647" s="42" t="s">
        <v>385</v>
      </c>
      <c r="AV647" s="42" t="s">
        <v>385</v>
      </c>
      <c r="AW647" s="42">
        <v>18000</v>
      </c>
      <c r="AX647" s="42">
        <v>18000</v>
      </c>
      <c r="AY647" s="42">
        <v>2</v>
      </c>
      <c r="AZ647" s="51">
        <v>102</v>
      </c>
      <c r="BA647" s="42"/>
      <c r="BB647" s="42">
        <v>2</v>
      </c>
      <c r="BC647" s="42" t="s">
        <v>375</v>
      </c>
      <c r="BD647" s="49" t="s">
        <v>2756</v>
      </c>
      <c r="BE647" s="49" t="s">
        <v>2753</v>
      </c>
      <c r="BF647" s="42" t="s">
        <v>356</v>
      </c>
      <c r="BG647" s="42"/>
      <c r="BH647" s="42" t="s">
        <v>1825</v>
      </c>
      <c r="BI647" s="42" t="s">
        <v>357</v>
      </c>
      <c r="BJ647" s="42" t="s">
        <v>358</v>
      </c>
      <c r="BK647" s="57">
        <v>44778</v>
      </c>
      <c r="BL647" s="42" t="s">
        <v>340</v>
      </c>
      <c r="BM647" s="42" t="s">
        <v>340</v>
      </c>
      <c r="BN647" s="42"/>
      <c r="BO647" s="42"/>
      <c r="BP647" s="42" t="s">
        <v>359</v>
      </c>
      <c r="BQ647" s="42" t="s">
        <v>359</v>
      </c>
      <c r="BR647" s="42" t="s">
        <v>508</v>
      </c>
      <c r="BS647" s="42"/>
      <c r="BT647" s="42" t="s">
        <v>360</v>
      </c>
      <c r="BU647" s="42" t="s">
        <v>317</v>
      </c>
      <c r="BV647" s="42" t="s">
        <v>340</v>
      </c>
      <c r="BW647" s="42"/>
      <c r="BX647" s="42"/>
      <c r="BY647" s="42" t="s">
        <v>356</v>
      </c>
      <c r="BZ647" s="42">
        <v>20</v>
      </c>
      <c r="CA647" s="42"/>
      <c r="CB647" s="42" t="s">
        <v>472</v>
      </c>
      <c r="CC647" s="42"/>
      <c r="CD647" s="42"/>
      <c r="CE647" s="42"/>
      <c r="CF647" s="42"/>
      <c r="CG647" s="26" t="s">
        <v>185</v>
      </c>
    </row>
    <row r="648" hidden="1" spans="1:85">
      <c r="A648" s="34">
        <v>115</v>
      </c>
      <c r="B648" s="42" t="s">
        <v>2757</v>
      </c>
      <c r="C648" s="46" t="s">
        <v>2758</v>
      </c>
      <c r="D648" s="42" t="s">
        <v>2759</v>
      </c>
      <c r="E648" s="43">
        <v>30.3054</v>
      </c>
      <c r="F648" s="43">
        <v>-14.9314</v>
      </c>
      <c r="G648" s="42" t="s">
        <v>316</v>
      </c>
      <c r="H648" s="37">
        <v>2.5</v>
      </c>
      <c r="I648" s="42" t="s">
        <v>2578</v>
      </c>
      <c r="J648" s="42" t="s">
        <v>2684</v>
      </c>
      <c r="K648" s="42" t="s">
        <v>317</v>
      </c>
      <c r="L648" s="42" t="s">
        <v>317</v>
      </c>
      <c r="M648" s="42" t="s">
        <v>317</v>
      </c>
      <c r="N648" s="42" t="s">
        <v>318</v>
      </c>
      <c r="O648" s="42" t="s">
        <v>319</v>
      </c>
      <c r="P648" s="42" t="s">
        <v>319</v>
      </c>
      <c r="Q648" s="42" t="s">
        <v>320</v>
      </c>
      <c r="R648" s="42" t="s">
        <v>320</v>
      </c>
      <c r="S648" s="42" t="s">
        <v>1718</v>
      </c>
      <c r="T648" s="42" t="s">
        <v>782</v>
      </c>
      <c r="U648" s="42" t="s">
        <v>323</v>
      </c>
      <c r="V648" s="52">
        <v>66</v>
      </c>
      <c r="W648" s="42" t="s">
        <v>325</v>
      </c>
      <c r="X648" s="42" t="s">
        <v>1974</v>
      </c>
      <c r="Y648" s="42" t="s">
        <v>2</v>
      </c>
      <c r="Z648" s="42" t="s">
        <v>2</v>
      </c>
      <c r="AA648" s="42" t="s">
        <v>328</v>
      </c>
      <c r="AB648" s="43" t="s">
        <v>329</v>
      </c>
      <c r="AC648" s="42" t="s">
        <v>225</v>
      </c>
      <c r="AD648" s="42" t="s">
        <v>225</v>
      </c>
      <c r="AE648" s="42" t="s">
        <v>561</v>
      </c>
      <c r="AF648" s="42" t="s">
        <v>561</v>
      </c>
      <c r="AG648" s="42">
        <v>20</v>
      </c>
      <c r="AH648" s="42" t="s">
        <v>350</v>
      </c>
      <c r="AI648" s="42" t="s">
        <v>1964</v>
      </c>
      <c r="AJ648" s="42" t="s">
        <v>351</v>
      </c>
      <c r="AK648" s="42" t="s">
        <v>1895</v>
      </c>
      <c r="AL648" s="42">
        <v>1000</v>
      </c>
      <c r="AM648" s="42" t="s">
        <v>332</v>
      </c>
      <c r="AN648" s="42" t="s">
        <v>2502</v>
      </c>
      <c r="AO648" s="42">
        <v>100</v>
      </c>
      <c r="AP648" s="42" t="s">
        <v>439</v>
      </c>
      <c r="AQ648" s="42">
        <v>1200</v>
      </c>
      <c r="AR648" s="42">
        <v>2</v>
      </c>
      <c r="AS648" s="42">
        <v>600</v>
      </c>
      <c r="AT648" s="42">
        <v>48</v>
      </c>
      <c r="AU648" s="42" t="s">
        <v>327</v>
      </c>
      <c r="AV648" s="42" t="s">
        <v>327</v>
      </c>
      <c r="AW648" s="42" t="s">
        <v>327</v>
      </c>
      <c r="AX648" s="42" t="s">
        <v>327</v>
      </c>
      <c r="AY648" s="42" t="s">
        <v>327</v>
      </c>
      <c r="AZ648" s="51">
        <v>38</v>
      </c>
      <c r="BA648" s="42"/>
      <c r="BB648" s="42">
        <v>1</v>
      </c>
      <c r="BC648" s="42" t="s">
        <v>525</v>
      </c>
      <c r="BD648" s="49">
        <v>0</v>
      </c>
      <c r="BE648" s="49" t="s">
        <v>2757</v>
      </c>
      <c r="BF648" s="42">
        <v>0</v>
      </c>
      <c r="BG648" s="42"/>
      <c r="BH648" s="42"/>
      <c r="BI648" s="42" t="s">
        <v>357</v>
      </c>
      <c r="BJ648" s="42" t="s">
        <v>1872</v>
      </c>
      <c r="BK648" s="57">
        <v>44778</v>
      </c>
      <c r="BL648" s="42" t="s">
        <v>317</v>
      </c>
      <c r="BM648" s="42" t="s">
        <v>317</v>
      </c>
      <c r="BN648" s="42"/>
      <c r="BO648" s="42"/>
      <c r="BP648" s="42" t="s">
        <v>359</v>
      </c>
      <c r="BQ648" s="42" t="s">
        <v>359</v>
      </c>
      <c r="BR648" s="42" t="s">
        <v>359</v>
      </c>
      <c r="BS648" s="42"/>
      <c r="BT648" s="42" t="s">
        <v>360</v>
      </c>
      <c r="BU648" s="42" t="s">
        <v>340</v>
      </c>
      <c r="BV648" s="42" t="s">
        <v>317</v>
      </c>
      <c r="BW648" s="42"/>
      <c r="BX648" s="42"/>
      <c r="BY648" s="42" t="s">
        <v>353</v>
      </c>
      <c r="BZ648" s="42" t="s">
        <v>353</v>
      </c>
      <c r="CA648" s="42"/>
      <c r="CB648" s="42" t="s">
        <v>353</v>
      </c>
      <c r="CC648" s="42"/>
      <c r="CD648" s="42"/>
      <c r="CE648" s="42"/>
      <c r="CF648" s="42"/>
      <c r="CG648" s="26" t="s">
        <v>2758</v>
      </c>
    </row>
    <row r="649" hidden="1" spans="1:85">
      <c r="A649" s="39">
        <v>1158</v>
      </c>
      <c r="B649" s="42" t="s">
        <v>2760</v>
      </c>
      <c r="C649" s="92" t="s">
        <v>103</v>
      </c>
      <c r="D649" s="93" t="s">
        <v>2761</v>
      </c>
      <c r="E649" s="43">
        <v>32.0087</v>
      </c>
      <c r="F649" s="43">
        <v>-13.3242</v>
      </c>
      <c r="G649" s="42" t="s">
        <v>2577</v>
      </c>
      <c r="H649" s="37">
        <v>2.5</v>
      </c>
      <c r="I649" s="42" t="s">
        <v>2578</v>
      </c>
      <c r="J649" s="42" t="s">
        <v>2647</v>
      </c>
      <c r="K649" s="42" t="s">
        <v>317</v>
      </c>
      <c r="L649" s="42" t="s">
        <v>317</v>
      </c>
      <c r="M649" s="42" t="s">
        <v>317</v>
      </c>
      <c r="N649" s="42" t="s">
        <v>318</v>
      </c>
      <c r="O649" s="42" t="s">
        <v>319</v>
      </c>
      <c r="P649" s="42" t="s">
        <v>319</v>
      </c>
      <c r="Q649" s="42" t="s">
        <v>381</v>
      </c>
      <c r="R649" s="42" t="s">
        <v>320</v>
      </c>
      <c r="S649" s="42" t="s">
        <v>1718</v>
      </c>
      <c r="T649" s="42" t="s">
        <v>344</v>
      </c>
      <c r="U649" s="42" t="s">
        <v>323</v>
      </c>
      <c r="V649" s="52">
        <v>60</v>
      </c>
      <c r="W649" s="42" t="s">
        <v>366</v>
      </c>
      <c r="X649" s="42" t="s">
        <v>2580</v>
      </c>
      <c r="Y649" s="42" t="s">
        <v>2</v>
      </c>
      <c r="Z649" s="42" t="s">
        <v>2</v>
      </c>
      <c r="AA649" s="42" t="s">
        <v>328</v>
      </c>
      <c r="AB649" s="42" t="s">
        <v>2580</v>
      </c>
      <c r="AC649" s="42" t="s">
        <v>225</v>
      </c>
      <c r="AD649" s="42" t="s">
        <v>225</v>
      </c>
      <c r="AE649" s="42" t="s">
        <v>561</v>
      </c>
      <c r="AF649" s="42" t="s">
        <v>561</v>
      </c>
      <c r="AG649" s="42">
        <v>20</v>
      </c>
      <c r="AH649" s="42" t="s">
        <v>350</v>
      </c>
      <c r="AI649" s="42">
        <v>0</v>
      </c>
      <c r="AJ649" s="42" t="s">
        <v>370</v>
      </c>
      <c r="AK649" s="42">
        <v>0</v>
      </c>
      <c r="AL649" s="42">
        <v>1000</v>
      </c>
      <c r="AM649" s="42" t="s">
        <v>332</v>
      </c>
      <c r="AN649" s="42" t="s">
        <v>352</v>
      </c>
      <c r="AO649" s="42">
        <v>400</v>
      </c>
      <c r="AP649" s="42" t="s">
        <v>439</v>
      </c>
      <c r="AQ649" s="42">
        <v>1200</v>
      </c>
      <c r="AR649" s="42">
        <v>2</v>
      </c>
      <c r="AS649" s="42">
        <v>600</v>
      </c>
      <c r="AT649" s="42">
        <v>48</v>
      </c>
      <c r="AU649" s="42" t="s">
        <v>385</v>
      </c>
      <c r="AV649" s="42" t="s">
        <v>385</v>
      </c>
      <c r="AW649" s="42">
        <v>18000</v>
      </c>
      <c r="AX649" s="42">
        <v>18000</v>
      </c>
      <c r="AY649" s="42">
        <v>2</v>
      </c>
      <c r="AZ649" s="51">
        <v>52</v>
      </c>
      <c r="BA649" s="42"/>
      <c r="BB649" s="42">
        <v>1</v>
      </c>
      <c r="BC649" s="42" t="s">
        <v>525</v>
      </c>
      <c r="BD649" s="49">
        <v>0</v>
      </c>
      <c r="BE649" s="49" t="s">
        <v>2760</v>
      </c>
      <c r="BF649" s="42" t="s">
        <v>356</v>
      </c>
      <c r="BG649" s="42"/>
      <c r="BH649" s="42"/>
      <c r="BI649" s="42" t="s">
        <v>357</v>
      </c>
      <c r="BJ649" s="42" t="s">
        <v>358</v>
      </c>
      <c r="BK649" s="57">
        <v>44778</v>
      </c>
      <c r="BL649" s="42" t="s">
        <v>317</v>
      </c>
      <c r="BM649" s="42" t="s">
        <v>317</v>
      </c>
      <c r="BN649" s="42"/>
      <c r="BO649" s="42"/>
      <c r="BP649" s="42" t="s">
        <v>359</v>
      </c>
      <c r="BQ649" s="42" t="s">
        <v>359</v>
      </c>
      <c r="BR649" s="42">
        <v>0</v>
      </c>
      <c r="BS649" s="42"/>
      <c r="BT649" s="42" t="s">
        <v>360</v>
      </c>
      <c r="BU649" s="42" t="s">
        <v>317</v>
      </c>
      <c r="BV649" s="42" t="s">
        <v>317</v>
      </c>
      <c r="BW649" s="42"/>
      <c r="BX649" s="42"/>
      <c r="BY649" s="42" t="s">
        <v>353</v>
      </c>
      <c r="BZ649" s="42" t="s">
        <v>353</v>
      </c>
      <c r="CA649" s="42"/>
      <c r="CB649" s="42" t="s">
        <v>353</v>
      </c>
      <c r="CC649" s="42"/>
      <c r="CD649" s="42"/>
      <c r="CE649" s="42"/>
      <c r="CF649" s="42"/>
      <c r="CG649" s="26" t="s">
        <v>103</v>
      </c>
    </row>
    <row r="650" hidden="1" spans="1:85">
      <c r="A650" s="39">
        <v>118</v>
      </c>
      <c r="B650" s="42" t="s">
        <v>2762</v>
      </c>
      <c r="C650" s="46" t="s">
        <v>2763</v>
      </c>
      <c r="D650" s="42" t="s">
        <v>2764</v>
      </c>
      <c r="E650" s="43">
        <v>30.6724</v>
      </c>
      <c r="F650" s="43">
        <v>-14.7581</v>
      </c>
      <c r="G650" s="42" t="s">
        <v>316</v>
      </c>
      <c r="H650" s="37">
        <v>4.5</v>
      </c>
      <c r="I650" s="42" t="s">
        <v>2578</v>
      </c>
      <c r="J650" s="42" t="s">
        <v>2684</v>
      </c>
      <c r="K650" s="42" t="s">
        <v>317</v>
      </c>
      <c r="L650" s="42" t="s">
        <v>317</v>
      </c>
      <c r="M650" s="42" t="s">
        <v>317</v>
      </c>
      <c r="N650" s="42" t="s">
        <v>318</v>
      </c>
      <c r="O650" s="42" t="s">
        <v>319</v>
      </c>
      <c r="P650" s="42" t="s">
        <v>319</v>
      </c>
      <c r="Q650" s="42" t="s">
        <v>381</v>
      </c>
      <c r="R650" s="42" t="s">
        <v>381</v>
      </c>
      <c r="S650" s="42" t="s">
        <v>1718</v>
      </c>
      <c r="T650" s="42" t="s">
        <v>782</v>
      </c>
      <c r="U650" s="42" t="s">
        <v>323</v>
      </c>
      <c r="V650" s="52">
        <v>66</v>
      </c>
      <c r="W650" s="42" t="s">
        <v>366</v>
      </c>
      <c r="X650" s="42" t="s">
        <v>1974</v>
      </c>
      <c r="Y650" s="42" t="s">
        <v>2</v>
      </c>
      <c r="Z650" s="42" t="s">
        <v>2</v>
      </c>
      <c r="AA650" s="42" t="s">
        <v>328</v>
      </c>
      <c r="AB650" s="43" t="s">
        <v>329</v>
      </c>
      <c r="AC650" s="42" t="s">
        <v>225</v>
      </c>
      <c r="AD650" s="42" t="s">
        <v>225</v>
      </c>
      <c r="AE650" s="42" t="s">
        <v>453</v>
      </c>
      <c r="AF650" s="42" t="s">
        <v>453</v>
      </c>
      <c r="AG650" s="42">
        <v>45</v>
      </c>
      <c r="AH650" s="42" t="s">
        <v>350</v>
      </c>
      <c r="AI650" s="42" t="s">
        <v>1964</v>
      </c>
      <c r="AJ650" s="42" t="s">
        <v>351</v>
      </c>
      <c r="AK650" s="42" t="s">
        <v>2164</v>
      </c>
      <c r="AL650" s="42">
        <v>1000</v>
      </c>
      <c r="AM650" s="42" t="s">
        <v>332</v>
      </c>
      <c r="AN650" s="42" t="s">
        <v>1896</v>
      </c>
      <c r="AO650" s="42">
        <v>400</v>
      </c>
      <c r="AP650" s="42" t="s">
        <v>333</v>
      </c>
      <c r="AQ650" s="42">
        <v>500</v>
      </c>
      <c r="AR650" s="42">
        <v>48</v>
      </c>
      <c r="AS650" s="42">
        <v>100</v>
      </c>
      <c r="AT650" s="42">
        <f>AQ650/AS650</f>
        <v>5</v>
      </c>
      <c r="AU650" s="42" t="s">
        <v>385</v>
      </c>
      <c r="AV650" s="42" t="s">
        <v>385</v>
      </c>
      <c r="AW650" s="42">
        <v>18000</v>
      </c>
      <c r="AX650" s="42">
        <v>18000</v>
      </c>
      <c r="AY650" s="42">
        <v>2</v>
      </c>
      <c r="AZ650" s="51">
        <v>87</v>
      </c>
      <c r="BA650" s="42"/>
      <c r="BB650" s="42">
        <v>1</v>
      </c>
      <c r="BC650" s="42" t="s">
        <v>525</v>
      </c>
      <c r="BD650" s="49">
        <v>0</v>
      </c>
      <c r="BE650" s="49" t="s">
        <v>2762</v>
      </c>
      <c r="BF650" s="42">
        <v>0</v>
      </c>
      <c r="BG650" s="42"/>
      <c r="BH650" s="42"/>
      <c r="BI650" s="42" t="s">
        <v>357</v>
      </c>
      <c r="BJ650" s="42" t="s">
        <v>1872</v>
      </c>
      <c r="BK650" s="57">
        <v>44778</v>
      </c>
      <c r="BL650" s="42" t="s">
        <v>317</v>
      </c>
      <c r="BM650" s="42" t="s">
        <v>317</v>
      </c>
      <c r="BN650" s="42"/>
      <c r="BO650" s="42"/>
      <c r="BP650" s="42" t="s">
        <v>359</v>
      </c>
      <c r="BQ650" s="42" t="s">
        <v>359</v>
      </c>
      <c r="BR650" s="42" t="s">
        <v>359</v>
      </c>
      <c r="BS650" s="42"/>
      <c r="BT650" s="42" t="s">
        <v>360</v>
      </c>
      <c r="BU650" s="42" t="s">
        <v>317</v>
      </c>
      <c r="BV650" s="42" t="s">
        <v>340</v>
      </c>
      <c r="BW650" s="42"/>
      <c r="BX650" s="42"/>
      <c r="BY650" s="42" t="s">
        <v>356</v>
      </c>
      <c r="BZ650" s="42">
        <v>30</v>
      </c>
      <c r="CA650" s="42"/>
      <c r="CB650" s="42" t="s">
        <v>472</v>
      </c>
      <c r="CC650" s="42"/>
      <c r="CD650" s="42"/>
      <c r="CE650" s="42"/>
      <c r="CF650" s="42"/>
      <c r="CG650" s="26" t="s">
        <v>2763</v>
      </c>
    </row>
    <row r="651" hidden="1" spans="1:85">
      <c r="A651" s="34">
        <v>119</v>
      </c>
      <c r="B651" s="42" t="s">
        <v>2765</v>
      </c>
      <c r="C651" s="46" t="s">
        <v>2766</v>
      </c>
      <c r="D651" s="42" t="s">
        <v>2767</v>
      </c>
      <c r="E651" s="43">
        <v>30.5353</v>
      </c>
      <c r="F651" s="43">
        <v>-14.8376</v>
      </c>
      <c r="G651" s="42" t="s">
        <v>316</v>
      </c>
      <c r="H651" s="37">
        <v>4.5</v>
      </c>
      <c r="I651" s="42" t="s">
        <v>2578</v>
      </c>
      <c r="J651" s="42" t="s">
        <v>2684</v>
      </c>
      <c r="K651" s="42" t="s">
        <v>317</v>
      </c>
      <c r="L651" s="42" t="s">
        <v>317</v>
      </c>
      <c r="M651" s="42" t="s">
        <v>317</v>
      </c>
      <c r="N651" s="42" t="s">
        <v>318</v>
      </c>
      <c r="O651" s="42" t="s">
        <v>319</v>
      </c>
      <c r="P651" s="42" t="s">
        <v>319</v>
      </c>
      <c r="Q651" s="42" t="s">
        <v>381</v>
      </c>
      <c r="R651" s="42" t="s">
        <v>381</v>
      </c>
      <c r="S651" s="42" t="s">
        <v>1718</v>
      </c>
      <c r="T651" s="42" t="s">
        <v>782</v>
      </c>
      <c r="U651" s="42" t="s">
        <v>323</v>
      </c>
      <c r="V651" s="52">
        <v>64</v>
      </c>
      <c r="W651" s="42" t="s">
        <v>366</v>
      </c>
      <c r="X651" s="42" t="s">
        <v>1974</v>
      </c>
      <c r="Y651" s="42" t="s">
        <v>2</v>
      </c>
      <c r="Z651" s="42" t="s">
        <v>2</v>
      </c>
      <c r="AA651" s="42" t="s">
        <v>328</v>
      </c>
      <c r="AB651" s="43" t="s">
        <v>329</v>
      </c>
      <c r="AC651" s="42" t="s">
        <v>225</v>
      </c>
      <c r="AD651" s="42" t="s">
        <v>225</v>
      </c>
      <c r="AE651" s="42" t="s">
        <v>453</v>
      </c>
      <c r="AF651" s="42" t="s">
        <v>453</v>
      </c>
      <c r="AG651" s="42">
        <v>45</v>
      </c>
      <c r="AH651" s="42" t="s">
        <v>350</v>
      </c>
      <c r="AI651" s="42" t="s">
        <v>1964</v>
      </c>
      <c r="AJ651" s="42" t="s">
        <v>370</v>
      </c>
      <c r="AK651" s="42" t="s">
        <v>1965</v>
      </c>
      <c r="AL651" s="42">
        <v>1000</v>
      </c>
      <c r="AM651" s="42" t="s">
        <v>332</v>
      </c>
      <c r="AN651" s="42" t="s">
        <v>1896</v>
      </c>
      <c r="AO651" s="42">
        <v>400</v>
      </c>
      <c r="AP651" s="42" t="s">
        <v>439</v>
      </c>
      <c r="AQ651" s="42">
        <v>1200</v>
      </c>
      <c r="AR651" s="42">
        <v>2</v>
      </c>
      <c r="AS651" s="42">
        <v>600</v>
      </c>
      <c r="AT651" s="42">
        <v>48</v>
      </c>
      <c r="AU651" s="42" t="s">
        <v>385</v>
      </c>
      <c r="AV651" s="42" t="s">
        <v>385</v>
      </c>
      <c r="AW651" s="42">
        <v>18000</v>
      </c>
      <c r="AX651" s="42">
        <v>18000</v>
      </c>
      <c r="AY651" s="42">
        <v>2</v>
      </c>
      <c r="AZ651" s="51">
        <v>76.9</v>
      </c>
      <c r="BA651" s="42"/>
      <c r="BB651" s="42">
        <v>1</v>
      </c>
      <c r="BC651" s="42" t="s">
        <v>525</v>
      </c>
      <c r="BD651" s="49">
        <v>0</v>
      </c>
      <c r="BE651" s="49" t="s">
        <v>2765</v>
      </c>
      <c r="BF651" s="42">
        <v>0</v>
      </c>
      <c r="BG651" s="42"/>
      <c r="BH651" s="42"/>
      <c r="BI651" s="42" t="s">
        <v>357</v>
      </c>
      <c r="BJ651" s="42" t="s">
        <v>1872</v>
      </c>
      <c r="BK651" s="57">
        <v>44778</v>
      </c>
      <c r="BL651" s="42" t="s">
        <v>317</v>
      </c>
      <c r="BM651" s="42" t="s">
        <v>317</v>
      </c>
      <c r="BN651" s="42"/>
      <c r="BO651" s="42"/>
      <c r="BP651" s="42" t="s">
        <v>359</v>
      </c>
      <c r="BQ651" s="42" t="s">
        <v>359</v>
      </c>
      <c r="BR651" s="42" t="s">
        <v>359</v>
      </c>
      <c r="BS651" s="42"/>
      <c r="BT651" s="42" t="s">
        <v>360</v>
      </c>
      <c r="BU651" s="42" t="s">
        <v>317</v>
      </c>
      <c r="BV651" s="42" t="s">
        <v>340</v>
      </c>
      <c r="BW651" s="42"/>
      <c r="BX651" s="42"/>
      <c r="BY651" s="42" t="s">
        <v>356</v>
      </c>
      <c r="BZ651" s="42">
        <v>20</v>
      </c>
      <c r="CA651" s="42"/>
      <c r="CB651" s="42" t="s">
        <v>472</v>
      </c>
      <c r="CC651" s="42"/>
      <c r="CD651" s="42"/>
      <c r="CE651" s="42"/>
      <c r="CF651" s="42"/>
      <c r="CG651" s="26" t="s">
        <v>2766</v>
      </c>
    </row>
    <row r="652" hidden="1" spans="1:85">
      <c r="A652" s="39">
        <v>1500</v>
      </c>
      <c r="B652" s="42" t="s">
        <v>2768</v>
      </c>
      <c r="C652" s="46" t="s">
        <v>186</v>
      </c>
      <c r="D652" s="42" t="s">
        <v>2769</v>
      </c>
      <c r="E652" s="43">
        <v>32.6241</v>
      </c>
      <c r="F652" s="43">
        <v>-13.5743</v>
      </c>
      <c r="G652" s="42" t="s">
        <v>2577</v>
      </c>
      <c r="H652" s="37">
        <v>2</v>
      </c>
      <c r="I652" s="42" t="s">
        <v>2578</v>
      </c>
      <c r="J652" s="42" t="s">
        <v>2587</v>
      </c>
      <c r="K652" s="42" t="s">
        <v>317</v>
      </c>
      <c r="L652" s="42" t="s">
        <v>317</v>
      </c>
      <c r="M652" s="42" t="s">
        <v>317</v>
      </c>
      <c r="N652" s="42" t="s">
        <v>318</v>
      </c>
      <c r="O652" s="42" t="s">
        <v>319</v>
      </c>
      <c r="P652" s="42" t="s">
        <v>319</v>
      </c>
      <c r="Q652" s="42" t="s">
        <v>381</v>
      </c>
      <c r="R652" s="42" t="s">
        <v>381</v>
      </c>
      <c r="S652" s="42" t="s">
        <v>1718</v>
      </c>
      <c r="T652" s="42" t="s">
        <v>344</v>
      </c>
      <c r="U652" s="42" t="s">
        <v>323</v>
      </c>
      <c r="V652" s="52">
        <v>50</v>
      </c>
      <c r="W652" s="42" t="s">
        <v>366</v>
      </c>
      <c r="X652" s="42" t="s">
        <v>2580</v>
      </c>
      <c r="Y652" s="42" t="s">
        <v>2</v>
      </c>
      <c r="Z652" s="42" t="s">
        <v>2</v>
      </c>
      <c r="AA652" s="42" t="s">
        <v>328</v>
      </c>
      <c r="AB652" s="42" t="s">
        <v>2580</v>
      </c>
      <c r="AC652" s="42" t="s">
        <v>225</v>
      </c>
      <c r="AD652" s="42" t="s">
        <v>225</v>
      </c>
      <c r="AE652" s="42" t="s">
        <v>561</v>
      </c>
      <c r="AF652" s="42" t="s">
        <v>561</v>
      </c>
      <c r="AG652" s="42">
        <v>16</v>
      </c>
      <c r="AH652" s="42" t="s">
        <v>350</v>
      </c>
      <c r="AI652" s="42">
        <v>0</v>
      </c>
      <c r="AJ652" s="42" t="s">
        <v>370</v>
      </c>
      <c r="AK652" s="42">
        <v>0</v>
      </c>
      <c r="AL652" s="42">
        <v>1000</v>
      </c>
      <c r="AM652" s="42" t="s">
        <v>332</v>
      </c>
      <c r="AN652" s="42" t="s">
        <v>352</v>
      </c>
      <c r="AO652" s="42">
        <v>400</v>
      </c>
      <c r="AP652" s="42" t="s">
        <v>439</v>
      </c>
      <c r="AQ652" s="42">
        <v>1200</v>
      </c>
      <c r="AR652" s="42">
        <v>2</v>
      </c>
      <c r="AS652" s="42">
        <v>600</v>
      </c>
      <c r="AT652" s="42">
        <v>48</v>
      </c>
      <c r="AU652" s="42" t="s">
        <v>385</v>
      </c>
      <c r="AV652" s="42" t="s">
        <v>385</v>
      </c>
      <c r="AW652" s="42">
        <v>18000</v>
      </c>
      <c r="AX652" s="42">
        <v>18000</v>
      </c>
      <c r="AY652" s="42">
        <v>2</v>
      </c>
      <c r="AZ652" s="51">
        <v>43</v>
      </c>
      <c r="BA652" s="42"/>
      <c r="BB652" s="42">
        <v>1</v>
      </c>
      <c r="BC652" s="42" t="s">
        <v>525</v>
      </c>
      <c r="BD652" s="49">
        <v>0</v>
      </c>
      <c r="BE652" s="49" t="s">
        <v>2768</v>
      </c>
      <c r="BF652" s="42" t="s">
        <v>356</v>
      </c>
      <c r="BG652" s="42"/>
      <c r="BH652" s="42" t="s">
        <v>1825</v>
      </c>
      <c r="BI652" s="42" t="s">
        <v>357</v>
      </c>
      <c r="BJ652" s="42" t="s">
        <v>358</v>
      </c>
      <c r="BK652" s="57">
        <v>44778</v>
      </c>
      <c r="BL652" s="42" t="s">
        <v>317</v>
      </c>
      <c r="BM652" s="42" t="s">
        <v>317</v>
      </c>
      <c r="BN652" s="42"/>
      <c r="BO652" s="42"/>
      <c r="BP652" s="42" t="s">
        <v>359</v>
      </c>
      <c r="BQ652" s="42" t="s">
        <v>359</v>
      </c>
      <c r="BR652" s="42">
        <v>0</v>
      </c>
      <c r="BS652" s="42"/>
      <c r="BT652" s="42" t="s">
        <v>360</v>
      </c>
      <c r="BU652" s="42" t="s">
        <v>317</v>
      </c>
      <c r="BV652" s="42" t="s">
        <v>317</v>
      </c>
      <c r="BW652" s="42"/>
      <c r="BX652" s="42"/>
      <c r="BY652" s="42" t="s">
        <v>353</v>
      </c>
      <c r="BZ652" s="42" t="s">
        <v>353</v>
      </c>
      <c r="CA652" s="42"/>
      <c r="CB652" s="42" t="s">
        <v>353</v>
      </c>
      <c r="CC652" s="42"/>
      <c r="CD652" s="42"/>
      <c r="CE652" s="42"/>
      <c r="CF652" s="42"/>
      <c r="CG652" s="26" t="s">
        <v>186</v>
      </c>
    </row>
    <row r="653" hidden="1" spans="1:85">
      <c r="A653" s="39">
        <v>1426</v>
      </c>
      <c r="B653" s="42" t="s">
        <v>2770</v>
      </c>
      <c r="C653" s="46" t="s">
        <v>63</v>
      </c>
      <c r="D653" s="42" t="s">
        <v>203</v>
      </c>
      <c r="E653" s="43">
        <v>32.8982</v>
      </c>
      <c r="F653" s="43">
        <v>-13.2239</v>
      </c>
      <c r="G653" s="42" t="s">
        <v>2577</v>
      </c>
      <c r="H653" s="37">
        <v>4.5</v>
      </c>
      <c r="I653" s="42" t="s">
        <v>2578</v>
      </c>
      <c r="J653" s="42" t="s">
        <v>2686</v>
      </c>
      <c r="K653" s="42" t="s">
        <v>317</v>
      </c>
      <c r="L653" s="42" t="s">
        <v>317</v>
      </c>
      <c r="M653" s="42" t="s">
        <v>317</v>
      </c>
      <c r="N653" s="42" t="s">
        <v>318</v>
      </c>
      <c r="O653" s="42" t="s">
        <v>319</v>
      </c>
      <c r="P653" s="42" t="s">
        <v>319</v>
      </c>
      <c r="Q653" s="42" t="s">
        <v>381</v>
      </c>
      <c r="R653" s="42" t="s">
        <v>381</v>
      </c>
      <c r="S653" s="42" t="s">
        <v>1718</v>
      </c>
      <c r="T653" s="42" t="s">
        <v>782</v>
      </c>
      <c r="U653" s="42" t="s">
        <v>323</v>
      </c>
      <c r="V653" s="52">
        <v>50</v>
      </c>
      <c r="W653" s="42" t="s">
        <v>366</v>
      </c>
      <c r="X653" s="42" t="s">
        <v>2580</v>
      </c>
      <c r="Y653" s="42" t="s">
        <v>2</v>
      </c>
      <c r="Z653" s="42" t="s">
        <v>2</v>
      </c>
      <c r="AA653" s="42" t="s">
        <v>328</v>
      </c>
      <c r="AB653" s="42" t="s">
        <v>2580</v>
      </c>
      <c r="AC653" s="42" t="s">
        <v>225</v>
      </c>
      <c r="AD653" s="42" t="s">
        <v>225</v>
      </c>
      <c r="AE653" s="42" t="s">
        <v>561</v>
      </c>
      <c r="AF653" s="42" t="s">
        <v>561</v>
      </c>
      <c r="AG653" s="42">
        <v>30</v>
      </c>
      <c r="AH653" s="42" t="s">
        <v>350</v>
      </c>
      <c r="AI653" s="42">
        <v>0</v>
      </c>
      <c r="AJ653" s="42" t="s">
        <v>351</v>
      </c>
      <c r="AK653" s="42">
        <v>0</v>
      </c>
      <c r="AL653" s="42" t="s">
        <v>327</v>
      </c>
      <c r="AM653" s="42" t="s">
        <v>408</v>
      </c>
      <c r="AN653" s="42" t="s">
        <v>409</v>
      </c>
      <c r="AO653" s="42">
        <v>250</v>
      </c>
      <c r="AP653" s="42" t="s">
        <v>439</v>
      </c>
      <c r="AQ653" s="42">
        <v>1200</v>
      </c>
      <c r="AR653" s="42">
        <v>2</v>
      </c>
      <c r="AS653" s="42">
        <v>600</v>
      </c>
      <c r="AT653" s="42">
        <v>48</v>
      </c>
      <c r="AU653" s="42" t="s">
        <v>385</v>
      </c>
      <c r="AV653" s="42" t="s">
        <v>385</v>
      </c>
      <c r="AW653" s="42">
        <v>18000</v>
      </c>
      <c r="AX653" s="42">
        <v>18000</v>
      </c>
      <c r="AY653" s="42">
        <v>2</v>
      </c>
      <c r="AZ653" s="51">
        <v>74</v>
      </c>
      <c r="BA653" s="42"/>
      <c r="BB653" s="42">
        <v>1</v>
      </c>
      <c r="BC653" s="42" t="s">
        <v>525</v>
      </c>
      <c r="BD653" s="49">
        <v>0</v>
      </c>
      <c r="BE653" s="49" t="s">
        <v>2770</v>
      </c>
      <c r="BF653" s="42" t="s">
        <v>356</v>
      </c>
      <c r="BG653" s="42"/>
      <c r="BH653" s="42" t="s">
        <v>1825</v>
      </c>
      <c r="BI653" s="42" t="s">
        <v>357</v>
      </c>
      <c r="BJ653" s="42" t="s">
        <v>358</v>
      </c>
      <c r="BK653" s="57">
        <v>44778</v>
      </c>
      <c r="BL653" s="42" t="s">
        <v>340</v>
      </c>
      <c r="BM653" s="42" t="s">
        <v>340</v>
      </c>
      <c r="BN653" s="42"/>
      <c r="BO653" s="42">
        <v>1</v>
      </c>
      <c r="BP653" s="42" t="s">
        <v>359</v>
      </c>
      <c r="BQ653" s="42" t="s">
        <v>359</v>
      </c>
      <c r="BR653" s="42" t="s">
        <v>508</v>
      </c>
      <c r="BS653" s="42"/>
      <c r="BT653" s="42" t="s">
        <v>360</v>
      </c>
      <c r="BU653" s="42" t="s">
        <v>317</v>
      </c>
      <c r="BV653" s="42" t="s">
        <v>317</v>
      </c>
      <c r="BW653" s="42"/>
      <c r="BX653" s="42"/>
      <c r="BY653" s="42" t="s">
        <v>353</v>
      </c>
      <c r="BZ653" s="42" t="s">
        <v>353</v>
      </c>
      <c r="CA653" s="42"/>
      <c r="CB653" s="42" t="s">
        <v>353</v>
      </c>
      <c r="CC653" s="42"/>
      <c r="CD653" s="42"/>
      <c r="CE653" s="42"/>
      <c r="CF653" s="42"/>
      <c r="CG653" s="26" t="s">
        <v>63</v>
      </c>
    </row>
    <row r="654" hidden="1" spans="1:85">
      <c r="A654" s="39">
        <v>156</v>
      </c>
      <c r="B654" s="42" t="s">
        <v>2771</v>
      </c>
      <c r="C654" s="46" t="s">
        <v>180</v>
      </c>
      <c r="D654" s="42" t="s">
        <v>2772</v>
      </c>
      <c r="E654" s="43">
        <v>33.3364</v>
      </c>
      <c r="F654" s="43">
        <v>-12.4102</v>
      </c>
      <c r="G654" s="42" t="s">
        <v>2577</v>
      </c>
      <c r="H654" s="37">
        <v>2.5</v>
      </c>
      <c r="I654" s="42" t="s">
        <v>2578</v>
      </c>
      <c r="J654" s="42" t="s">
        <v>2686</v>
      </c>
      <c r="K654" s="42" t="s">
        <v>317</v>
      </c>
      <c r="L654" s="42" t="s">
        <v>317</v>
      </c>
      <c r="M654" s="42" t="s">
        <v>317</v>
      </c>
      <c r="N654" s="42" t="s">
        <v>318</v>
      </c>
      <c r="O654" s="42" t="s">
        <v>319</v>
      </c>
      <c r="P654" s="42" t="s">
        <v>319</v>
      </c>
      <c r="Q654" s="42" t="s">
        <v>320</v>
      </c>
      <c r="R654" s="42" t="s">
        <v>320</v>
      </c>
      <c r="S654" s="42" t="s">
        <v>1718</v>
      </c>
      <c r="T654" s="42" t="s">
        <v>344</v>
      </c>
      <c r="U654" s="42" t="s">
        <v>323</v>
      </c>
      <c r="V654" s="52">
        <v>60</v>
      </c>
      <c r="W654" s="42" t="s">
        <v>366</v>
      </c>
      <c r="X654" s="42" t="s">
        <v>2580</v>
      </c>
      <c r="Y654" s="42" t="s">
        <v>2</v>
      </c>
      <c r="Z654" s="42" t="s">
        <v>2</v>
      </c>
      <c r="AA654" s="42" t="s">
        <v>328</v>
      </c>
      <c r="AB654" s="42" t="s">
        <v>2580</v>
      </c>
      <c r="AC654" s="42" t="s">
        <v>225</v>
      </c>
      <c r="AD654" s="42" t="s">
        <v>225</v>
      </c>
      <c r="AE654" s="42" t="s">
        <v>349</v>
      </c>
      <c r="AF654" s="42" t="s">
        <v>349</v>
      </c>
      <c r="AG654" s="42">
        <v>20</v>
      </c>
      <c r="AH654" s="42" t="s">
        <v>350</v>
      </c>
      <c r="AI654" s="42">
        <v>0</v>
      </c>
      <c r="AJ654" s="42" t="s">
        <v>351</v>
      </c>
      <c r="AK654" s="42">
        <v>0</v>
      </c>
      <c r="AL654" s="42">
        <v>600</v>
      </c>
      <c r="AM654" s="42" t="s">
        <v>332</v>
      </c>
      <c r="AN654" s="42" t="s">
        <v>352</v>
      </c>
      <c r="AO654" s="42">
        <v>400</v>
      </c>
      <c r="AP654" s="42" t="s">
        <v>439</v>
      </c>
      <c r="AQ654" s="42">
        <v>600</v>
      </c>
      <c r="AR654" s="42">
        <v>2</v>
      </c>
      <c r="AS654" s="42">
        <v>600</v>
      </c>
      <c r="AT654" s="42">
        <v>24</v>
      </c>
      <c r="AU654" s="42" t="s">
        <v>385</v>
      </c>
      <c r="AV654" s="42" t="s">
        <v>385</v>
      </c>
      <c r="AW654" s="42">
        <v>18000</v>
      </c>
      <c r="AX654" s="42">
        <v>18000</v>
      </c>
      <c r="AY654" s="42">
        <v>2</v>
      </c>
      <c r="AZ654" s="51">
        <v>71</v>
      </c>
      <c r="BA654" s="42"/>
      <c r="BB654" s="42">
        <v>2</v>
      </c>
      <c r="BC654" s="42" t="s">
        <v>375</v>
      </c>
      <c r="BD654" s="49" t="s">
        <v>2773</v>
      </c>
      <c r="BE654" s="49" t="s">
        <v>2771</v>
      </c>
      <c r="BF654" s="42" t="s">
        <v>356</v>
      </c>
      <c r="BG654" s="42"/>
      <c r="BH654" s="42"/>
      <c r="BI654" s="42" t="s">
        <v>357</v>
      </c>
      <c r="BJ654" s="42" t="s">
        <v>358</v>
      </c>
      <c r="BK654" s="57">
        <v>44778</v>
      </c>
      <c r="BL654" s="42" t="s">
        <v>317</v>
      </c>
      <c r="BM654" s="42" t="s">
        <v>317</v>
      </c>
      <c r="BN654" s="42"/>
      <c r="BO654" s="42"/>
      <c r="BP654" s="42" t="s">
        <v>359</v>
      </c>
      <c r="BQ654" s="42" t="s">
        <v>359</v>
      </c>
      <c r="BR654" s="42">
        <v>0</v>
      </c>
      <c r="BS654" s="42"/>
      <c r="BT654" s="42" t="s">
        <v>360</v>
      </c>
      <c r="BU654" s="42" t="s">
        <v>317</v>
      </c>
      <c r="BV654" s="42" t="s">
        <v>317</v>
      </c>
      <c r="BW654" s="42"/>
      <c r="BX654" s="42"/>
      <c r="BY654" s="42" t="s">
        <v>353</v>
      </c>
      <c r="BZ654" s="42" t="s">
        <v>353</v>
      </c>
      <c r="CA654" s="42"/>
      <c r="CB654" s="42" t="s">
        <v>353</v>
      </c>
      <c r="CC654" s="42"/>
      <c r="CD654" s="42"/>
      <c r="CE654" s="42"/>
      <c r="CF654" s="42"/>
      <c r="CG654" s="26" t="s">
        <v>180</v>
      </c>
    </row>
    <row r="655" hidden="1" spans="1:85">
      <c r="A655" s="39">
        <v>154</v>
      </c>
      <c r="B655" s="42" t="s">
        <v>2774</v>
      </c>
      <c r="C655" s="46" t="s">
        <v>184</v>
      </c>
      <c r="D655" s="42" t="s">
        <v>2775</v>
      </c>
      <c r="E655" s="43">
        <v>33.1382</v>
      </c>
      <c r="F655" s="43">
        <v>-11.98</v>
      </c>
      <c r="G655" s="42" t="s">
        <v>2577</v>
      </c>
      <c r="H655" s="37">
        <v>2.5</v>
      </c>
      <c r="I655" s="42" t="s">
        <v>2578</v>
      </c>
      <c r="J655" s="42" t="s">
        <v>2686</v>
      </c>
      <c r="K655" s="42" t="s">
        <v>317</v>
      </c>
      <c r="L655" s="42" t="s">
        <v>317</v>
      </c>
      <c r="M655" s="42" t="s">
        <v>317</v>
      </c>
      <c r="N655" s="42" t="s">
        <v>318</v>
      </c>
      <c r="O655" s="42" t="s">
        <v>319</v>
      </c>
      <c r="P655" s="42" t="s">
        <v>319</v>
      </c>
      <c r="Q655" s="42" t="s">
        <v>381</v>
      </c>
      <c r="R655" s="42" t="s">
        <v>381</v>
      </c>
      <c r="S655" s="42" t="s">
        <v>1718</v>
      </c>
      <c r="T655" s="42" t="s">
        <v>782</v>
      </c>
      <c r="U655" s="42" t="s">
        <v>323</v>
      </c>
      <c r="V655" s="52">
        <v>60</v>
      </c>
      <c r="W655" s="42" t="s">
        <v>325</v>
      </c>
      <c r="X655" s="42" t="s">
        <v>2580</v>
      </c>
      <c r="Y655" s="42" t="s">
        <v>2</v>
      </c>
      <c r="Z655" s="42" t="s">
        <v>2</v>
      </c>
      <c r="AA655" s="42" t="s">
        <v>328</v>
      </c>
      <c r="AB655" s="42" t="s">
        <v>2580</v>
      </c>
      <c r="AC655" s="42" t="s">
        <v>225</v>
      </c>
      <c r="AD655" s="42" t="s">
        <v>225</v>
      </c>
      <c r="AE655" s="42" t="s">
        <v>382</v>
      </c>
      <c r="AF655" s="42" t="s">
        <v>382</v>
      </c>
      <c r="AG655" s="42">
        <v>20</v>
      </c>
      <c r="AH655" s="42" t="s">
        <v>350</v>
      </c>
      <c r="AI655" s="42">
        <v>0</v>
      </c>
      <c r="AJ655" s="42" t="s">
        <v>351</v>
      </c>
      <c r="AK655" s="42" t="s">
        <v>2715</v>
      </c>
      <c r="AL655" s="42">
        <v>600</v>
      </c>
      <c r="AM655" s="42" t="s">
        <v>1930</v>
      </c>
      <c r="AN655" s="42">
        <v>0</v>
      </c>
      <c r="AO655" s="42">
        <v>0</v>
      </c>
      <c r="AP655" s="42" t="s">
        <v>333</v>
      </c>
      <c r="AQ655" s="42">
        <v>500</v>
      </c>
      <c r="AR655" s="42">
        <v>48</v>
      </c>
      <c r="AS655" s="42">
        <v>100</v>
      </c>
      <c r="AT655" s="42">
        <f>AQ655/AS655</f>
        <v>5</v>
      </c>
      <c r="AU655" s="42" t="s">
        <v>2203</v>
      </c>
      <c r="AV655" s="42">
        <v>0</v>
      </c>
      <c r="AW655" s="42" t="s">
        <v>327</v>
      </c>
      <c r="AX655" s="42"/>
      <c r="AY655" s="42">
        <v>0</v>
      </c>
      <c r="AZ655" s="51">
        <v>112</v>
      </c>
      <c r="BA655" s="42"/>
      <c r="BB655" s="42">
        <v>2</v>
      </c>
      <c r="BC655" s="42" t="s">
        <v>375</v>
      </c>
      <c r="BD655" s="49" t="s">
        <v>2776</v>
      </c>
      <c r="BE655" s="49" t="s">
        <v>2774</v>
      </c>
      <c r="BF655" s="42" t="s">
        <v>356</v>
      </c>
      <c r="BG655" s="42"/>
      <c r="BH655" s="42"/>
      <c r="BI655" s="42" t="s">
        <v>357</v>
      </c>
      <c r="BJ655" s="42" t="s">
        <v>358</v>
      </c>
      <c r="BK655" s="57">
        <v>44778</v>
      </c>
      <c r="BL655" s="42" t="s">
        <v>317</v>
      </c>
      <c r="BM655" s="42" t="s">
        <v>317</v>
      </c>
      <c r="BN655" s="42"/>
      <c r="BO655" s="42"/>
      <c r="BP655" s="42" t="s">
        <v>359</v>
      </c>
      <c r="BQ655" s="42" t="s">
        <v>359</v>
      </c>
      <c r="BR655" s="42">
        <v>0</v>
      </c>
      <c r="BS655" s="42"/>
      <c r="BT655" s="42" t="s">
        <v>360</v>
      </c>
      <c r="BU655" s="42" t="s">
        <v>317</v>
      </c>
      <c r="BV655" s="42" t="s">
        <v>317</v>
      </c>
      <c r="BW655" s="42"/>
      <c r="BX655" s="42"/>
      <c r="BY655" s="42" t="s">
        <v>353</v>
      </c>
      <c r="BZ655" s="42" t="s">
        <v>353</v>
      </c>
      <c r="CA655" s="42"/>
      <c r="CB655" s="42" t="s">
        <v>353</v>
      </c>
      <c r="CC655" s="42"/>
      <c r="CD655" s="42"/>
      <c r="CE655" s="42"/>
      <c r="CF655" s="42"/>
      <c r="CG655" s="26" t="s">
        <v>184</v>
      </c>
    </row>
    <row r="656" hidden="1" spans="1:85">
      <c r="A656" s="39">
        <v>946</v>
      </c>
      <c r="B656" s="42" t="s">
        <v>2777</v>
      </c>
      <c r="C656" s="46" t="s">
        <v>156</v>
      </c>
      <c r="D656" s="42" t="s">
        <v>2778</v>
      </c>
      <c r="E656" s="43">
        <v>33.1626</v>
      </c>
      <c r="F656" s="43">
        <v>-12.0988</v>
      </c>
      <c r="G656" s="42" t="s">
        <v>2577</v>
      </c>
      <c r="H656" s="37">
        <v>2</v>
      </c>
      <c r="I656" s="42" t="s">
        <v>2578</v>
      </c>
      <c r="J656" s="42" t="s">
        <v>2686</v>
      </c>
      <c r="K656" s="42" t="s">
        <v>317</v>
      </c>
      <c r="L656" s="42" t="s">
        <v>317</v>
      </c>
      <c r="M656" s="42" t="s">
        <v>317</v>
      </c>
      <c r="N656" s="42" t="s">
        <v>318</v>
      </c>
      <c r="O656" s="42" t="s">
        <v>319</v>
      </c>
      <c r="P656" s="42" t="s">
        <v>319</v>
      </c>
      <c r="Q656" s="42" t="s">
        <v>381</v>
      </c>
      <c r="R656" s="42" t="s">
        <v>381</v>
      </c>
      <c r="S656" s="42" t="s">
        <v>1718</v>
      </c>
      <c r="T656" s="42" t="s">
        <v>344</v>
      </c>
      <c r="U656" s="42" t="s">
        <v>323</v>
      </c>
      <c r="V656" s="52">
        <v>70</v>
      </c>
      <c r="W656" s="42" t="s">
        <v>325</v>
      </c>
      <c r="X656" s="42" t="s">
        <v>2580</v>
      </c>
      <c r="Y656" s="42" t="s">
        <v>2</v>
      </c>
      <c r="Z656" s="42" t="s">
        <v>2</v>
      </c>
      <c r="AA656" s="42" t="s">
        <v>328</v>
      </c>
      <c r="AB656" s="42" t="s">
        <v>2580</v>
      </c>
      <c r="AC656" s="42" t="s">
        <v>225</v>
      </c>
      <c r="AD656" s="42" t="s">
        <v>225</v>
      </c>
      <c r="AE656" s="42" t="s">
        <v>561</v>
      </c>
      <c r="AF656" s="42" t="s">
        <v>561</v>
      </c>
      <c r="AG656" s="42">
        <v>16</v>
      </c>
      <c r="AH656" s="42" t="s">
        <v>350</v>
      </c>
      <c r="AI656" s="42">
        <v>0</v>
      </c>
      <c r="AJ656" s="42" t="s">
        <v>370</v>
      </c>
      <c r="AK656" s="42">
        <v>0</v>
      </c>
      <c r="AL656" s="42">
        <v>1000</v>
      </c>
      <c r="AM656" s="42" t="s">
        <v>408</v>
      </c>
      <c r="AN656" s="42" t="s">
        <v>352</v>
      </c>
      <c r="AO656" s="42">
        <v>250</v>
      </c>
      <c r="AP656" s="42" t="s">
        <v>439</v>
      </c>
      <c r="AQ656" s="42">
        <v>600</v>
      </c>
      <c r="AR656" s="42">
        <v>2</v>
      </c>
      <c r="AS656" s="42">
        <v>600</v>
      </c>
      <c r="AT656" s="42">
        <v>24</v>
      </c>
      <c r="AU656" s="42" t="s">
        <v>385</v>
      </c>
      <c r="AV656" s="42">
        <v>0</v>
      </c>
      <c r="AW656" s="42" t="s">
        <v>327</v>
      </c>
      <c r="AX656" s="42"/>
      <c r="AY656" s="42">
        <v>0</v>
      </c>
      <c r="AZ656" s="51">
        <v>106</v>
      </c>
      <c r="BA656" s="42"/>
      <c r="BB656" s="42">
        <v>2</v>
      </c>
      <c r="BC656" s="42" t="s">
        <v>375</v>
      </c>
      <c r="BD656" s="49" t="s">
        <v>2779</v>
      </c>
      <c r="BE656" s="49" t="s">
        <v>2777</v>
      </c>
      <c r="BF656" s="42" t="s">
        <v>356</v>
      </c>
      <c r="BG656" s="42"/>
      <c r="BH656" s="42"/>
      <c r="BI656" s="42" t="s">
        <v>357</v>
      </c>
      <c r="BJ656" s="42" t="s">
        <v>358</v>
      </c>
      <c r="BK656" s="57">
        <v>44778</v>
      </c>
      <c r="BL656" s="42" t="s">
        <v>317</v>
      </c>
      <c r="BM656" s="42" t="s">
        <v>317</v>
      </c>
      <c r="BN656" s="42"/>
      <c r="BO656" s="42"/>
      <c r="BP656" s="42" t="s">
        <v>359</v>
      </c>
      <c r="BQ656" s="42" t="s">
        <v>359</v>
      </c>
      <c r="BR656" s="42">
        <v>0</v>
      </c>
      <c r="BS656" s="42"/>
      <c r="BT656" s="42" t="s">
        <v>360</v>
      </c>
      <c r="BU656" s="42" t="s">
        <v>317</v>
      </c>
      <c r="BV656" s="42" t="s">
        <v>317</v>
      </c>
      <c r="BW656" s="42"/>
      <c r="BX656" s="42"/>
      <c r="BY656" s="42" t="s">
        <v>353</v>
      </c>
      <c r="BZ656" s="42" t="s">
        <v>353</v>
      </c>
      <c r="CA656" s="42"/>
      <c r="CB656" s="42" t="s">
        <v>353</v>
      </c>
      <c r="CC656" s="42"/>
      <c r="CD656" s="42"/>
      <c r="CE656" s="42"/>
      <c r="CF656" s="42"/>
      <c r="CG656" s="26" t="s">
        <v>156</v>
      </c>
    </row>
    <row r="657" hidden="1" spans="1:85">
      <c r="A657" s="39">
        <v>236</v>
      </c>
      <c r="B657" s="42" t="s">
        <v>2780</v>
      </c>
      <c r="C657" s="46" t="s">
        <v>115</v>
      </c>
      <c r="D657" s="42" t="s">
        <v>2781</v>
      </c>
      <c r="E657" s="43">
        <v>32.6511</v>
      </c>
      <c r="F657" s="43">
        <v>-13.6501</v>
      </c>
      <c r="G657" s="42" t="s">
        <v>2577</v>
      </c>
      <c r="H657" s="37">
        <v>4.5</v>
      </c>
      <c r="I657" s="42" t="s">
        <v>2578</v>
      </c>
      <c r="J657" s="42" t="s">
        <v>2587</v>
      </c>
      <c r="K657" s="42" t="s">
        <v>340</v>
      </c>
      <c r="L657" s="42" t="s">
        <v>317</v>
      </c>
      <c r="M657" s="42" t="s">
        <v>317</v>
      </c>
      <c r="N657" s="42" t="s">
        <v>341</v>
      </c>
      <c r="O657" s="42" t="s">
        <v>319</v>
      </c>
      <c r="P657" s="42" t="s">
        <v>319</v>
      </c>
      <c r="Q657" s="42" t="s">
        <v>390</v>
      </c>
      <c r="R657" s="42" t="s">
        <v>320</v>
      </c>
      <c r="S657" s="42" t="s">
        <v>1718</v>
      </c>
      <c r="T657" s="42" t="s">
        <v>344</v>
      </c>
      <c r="U657" s="42" t="s">
        <v>323</v>
      </c>
      <c r="V657" s="52">
        <v>50</v>
      </c>
      <c r="W657" s="42" t="s">
        <v>366</v>
      </c>
      <c r="X657" s="42" t="s">
        <v>2580</v>
      </c>
      <c r="Y657" s="42" t="s">
        <v>2</v>
      </c>
      <c r="Z657" s="42" t="s">
        <v>2</v>
      </c>
      <c r="AA657" s="42" t="s">
        <v>328</v>
      </c>
      <c r="AB657" s="42" t="s">
        <v>2580</v>
      </c>
      <c r="AC657" s="42" t="s">
        <v>225</v>
      </c>
      <c r="AD657" s="42" t="s">
        <v>225</v>
      </c>
      <c r="AE657" s="42" t="s">
        <v>561</v>
      </c>
      <c r="AF657" s="42" t="s">
        <v>561</v>
      </c>
      <c r="AG657" s="42">
        <v>30</v>
      </c>
      <c r="AH657" s="42" t="s">
        <v>350</v>
      </c>
      <c r="AI657" s="42">
        <v>0</v>
      </c>
      <c r="AJ657" s="42" t="s">
        <v>351</v>
      </c>
      <c r="AK657" s="42">
        <v>0</v>
      </c>
      <c r="AL657" s="42">
        <v>1000</v>
      </c>
      <c r="AM657" s="42" t="s">
        <v>332</v>
      </c>
      <c r="AN657" s="42" t="s">
        <v>352</v>
      </c>
      <c r="AO657" s="42">
        <v>400</v>
      </c>
      <c r="AP657" s="42" t="s">
        <v>439</v>
      </c>
      <c r="AQ657" s="42">
        <v>1200</v>
      </c>
      <c r="AR657" s="42">
        <v>2</v>
      </c>
      <c r="AS657" s="42">
        <v>600</v>
      </c>
      <c r="AT657" s="42">
        <v>48</v>
      </c>
      <c r="AU657" s="42" t="s">
        <v>385</v>
      </c>
      <c r="AV657" s="42" t="s">
        <v>385</v>
      </c>
      <c r="AW657" s="42">
        <v>18000</v>
      </c>
      <c r="AX657" s="42">
        <v>18000</v>
      </c>
      <c r="AY657" s="42">
        <v>2</v>
      </c>
      <c r="AZ657" s="51">
        <v>146</v>
      </c>
      <c r="BA657" s="42"/>
      <c r="BB657" s="42">
        <v>2</v>
      </c>
      <c r="BC657" s="42" t="s">
        <v>375</v>
      </c>
      <c r="BD657" s="49" t="s">
        <v>2782</v>
      </c>
      <c r="BE657" s="49" t="s">
        <v>2780</v>
      </c>
      <c r="BF657" s="42" t="s">
        <v>356</v>
      </c>
      <c r="BG657" s="42"/>
      <c r="BH657" s="42" t="s">
        <v>1825</v>
      </c>
      <c r="BI657" s="42" t="s">
        <v>357</v>
      </c>
      <c r="BJ657" s="42" t="s">
        <v>358</v>
      </c>
      <c r="BK657" s="57">
        <v>44778</v>
      </c>
      <c r="BL657" s="42" t="s">
        <v>317</v>
      </c>
      <c r="BM657" s="42" t="s">
        <v>317</v>
      </c>
      <c r="BN657" s="42"/>
      <c r="BO657" s="42"/>
      <c r="BP657" s="42" t="s">
        <v>359</v>
      </c>
      <c r="BQ657" s="42" t="s">
        <v>359</v>
      </c>
      <c r="BR657" s="42">
        <v>0</v>
      </c>
      <c r="BS657" s="42"/>
      <c r="BT657" s="42" t="s">
        <v>360</v>
      </c>
      <c r="BU657" s="42" t="s">
        <v>317</v>
      </c>
      <c r="BV657" s="42" t="s">
        <v>356</v>
      </c>
      <c r="BW657" s="42"/>
      <c r="BX657" s="42"/>
      <c r="BY657" s="42" t="s">
        <v>1413</v>
      </c>
      <c r="BZ657" s="42">
        <v>30</v>
      </c>
      <c r="CA657" s="42"/>
      <c r="CB657" s="42" t="s">
        <v>472</v>
      </c>
      <c r="CC657" s="42"/>
      <c r="CD657" s="42"/>
      <c r="CE657" s="42"/>
      <c r="CF657" s="42"/>
      <c r="CG657" s="26" t="s">
        <v>115</v>
      </c>
    </row>
    <row r="658" hidden="1" spans="1:85">
      <c r="A658" s="39">
        <v>1180</v>
      </c>
      <c r="B658" s="42" t="s">
        <v>2783</v>
      </c>
      <c r="C658" s="46" t="s">
        <v>216</v>
      </c>
      <c r="D658" s="42" t="s">
        <v>2784</v>
      </c>
      <c r="E658" s="43">
        <v>31.902</v>
      </c>
      <c r="F658" s="43">
        <v>-13.612</v>
      </c>
      <c r="G658" s="42" t="s">
        <v>2577</v>
      </c>
      <c r="H658" s="37">
        <v>2.5</v>
      </c>
      <c r="I658" s="42" t="s">
        <v>2578</v>
      </c>
      <c r="J658" s="42" t="s">
        <v>2647</v>
      </c>
      <c r="K658" s="42" t="s">
        <v>317</v>
      </c>
      <c r="L658" s="42" t="s">
        <v>317</v>
      </c>
      <c r="M658" s="42" t="s">
        <v>317</v>
      </c>
      <c r="N658" s="42" t="s">
        <v>318</v>
      </c>
      <c r="O658" s="42" t="s">
        <v>319</v>
      </c>
      <c r="P658" s="42" t="s">
        <v>319</v>
      </c>
      <c r="Q658" s="42" t="s">
        <v>320</v>
      </c>
      <c r="R658" s="42" t="s">
        <v>320</v>
      </c>
      <c r="S658" s="42" t="s">
        <v>1718</v>
      </c>
      <c r="T658" s="42" t="s">
        <v>344</v>
      </c>
      <c r="U658" s="42" t="s">
        <v>323</v>
      </c>
      <c r="V658" s="52">
        <v>70</v>
      </c>
      <c r="W658" s="42" t="s">
        <v>325</v>
      </c>
      <c r="X658" s="42" t="s">
        <v>2580</v>
      </c>
      <c r="Y658" s="42" t="s">
        <v>2</v>
      </c>
      <c r="Z658" s="42" t="s">
        <v>2</v>
      </c>
      <c r="AA658" s="42" t="s">
        <v>328</v>
      </c>
      <c r="AB658" s="42" t="s">
        <v>2580</v>
      </c>
      <c r="AC658" s="42" t="s">
        <v>225</v>
      </c>
      <c r="AD658" s="42" t="s">
        <v>225</v>
      </c>
      <c r="AE658" s="42" t="s">
        <v>349</v>
      </c>
      <c r="AF658" s="42" t="s">
        <v>349</v>
      </c>
      <c r="AG658" s="42">
        <v>20</v>
      </c>
      <c r="AH658" s="42" t="s">
        <v>350</v>
      </c>
      <c r="AI658" s="42">
        <v>0</v>
      </c>
      <c r="AJ658" s="42" t="s">
        <v>351</v>
      </c>
      <c r="AK658" s="42">
        <v>0</v>
      </c>
      <c r="AL658" s="42">
        <v>600</v>
      </c>
      <c r="AM658" s="42" t="s">
        <v>332</v>
      </c>
      <c r="AN658" s="42" t="s">
        <v>352</v>
      </c>
      <c r="AO658" s="42">
        <v>400</v>
      </c>
      <c r="AP658" s="42" t="s">
        <v>439</v>
      </c>
      <c r="AQ658" s="42">
        <v>1200</v>
      </c>
      <c r="AR658" s="42">
        <v>2</v>
      </c>
      <c r="AS658" s="42">
        <v>600</v>
      </c>
      <c r="AT658" s="42">
        <v>48</v>
      </c>
      <c r="AU658" s="42" t="s">
        <v>2203</v>
      </c>
      <c r="AV658" s="42">
        <v>0</v>
      </c>
      <c r="AW658" s="42" t="s">
        <v>327</v>
      </c>
      <c r="AX658" s="42"/>
      <c r="AY658" s="42">
        <v>0</v>
      </c>
      <c r="AZ658" s="51">
        <v>106</v>
      </c>
      <c r="BA658" s="42"/>
      <c r="BB658" s="42">
        <v>2</v>
      </c>
      <c r="BC658" s="42" t="s">
        <v>375</v>
      </c>
      <c r="BD658" s="49" t="s">
        <v>2785</v>
      </c>
      <c r="BE658" s="49" t="s">
        <v>2783</v>
      </c>
      <c r="BF658" s="42" t="s">
        <v>356</v>
      </c>
      <c r="BG658" s="42"/>
      <c r="BH658" s="42"/>
      <c r="BI658" s="42" t="s">
        <v>357</v>
      </c>
      <c r="BJ658" s="42" t="s">
        <v>358</v>
      </c>
      <c r="BK658" s="57">
        <v>44778</v>
      </c>
      <c r="BL658" s="42" t="s">
        <v>317</v>
      </c>
      <c r="BM658" s="42" t="s">
        <v>317</v>
      </c>
      <c r="BN658" s="42"/>
      <c r="BO658" s="42"/>
      <c r="BP658" s="42" t="s">
        <v>359</v>
      </c>
      <c r="BQ658" s="42" t="s">
        <v>359</v>
      </c>
      <c r="BR658" s="42">
        <v>0</v>
      </c>
      <c r="BS658" s="42"/>
      <c r="BT658" s="42" t="s">
        <v>360</v>
      </c>
      <c r="BU658" s="42" t="s">
        <v>317</v>
      </c>
      <c r="BV658" s="42" t="s">
        <v>317</v>
      </c>
      <c r="BW658" s="42"/>
      <c r="BX658" s="42"/>
      <c r="BY658" s="42" t="s">
        <v>353</v>
      </c>
      <c r="BZ658" s="42" t="s">
        <v>353</v>
      </c>
      <c r="CA658" s="42"/>
      <c r="CB658" s="42" t="s">
        <v>353</v>
      </c>
      <c r="CC658" s="42"/>
      <c r="CD658" s="42"/>
      <c r="CE658" s="42"/>
      <c r="CF658" s="42"/>
      <c r="CG658" s="26" t="s">
        <v>216</v>
      </c>
    </row>
    <row r="659" hidden="1" spans="1:85">
      <c r="A659" s="34">
        <v>1331</v>
      </c>
      <c r="B659" s="42" t="s">
        <v>2786</v>
      </c>
      <c r="C659" s="46" t="s">
        <v>162</v>
      </c>
      <c r="D659" s="42" t="s">
        <v>2787</v>
      </c>
      <c r="E659" s="43">
        <v>32.9594</v>
      </c>
      <c r="F659" s="43">
        <v>-13.0325</v>
      </c>
      <c r="G659" s="42" t="s">
        <v>2577</v>
      </c>
      <c r="H659" s="37">
        <v>2</v>
      </c>
      <c r="I659" s="42" t="s">
        <v>2578</v>
      </c>
      <c r="J659" s="42" t="s">
        <v>2686</v>
      </c>
      <c r="K659" s="42" t="s">
        <v>317</v>
      </c>
      <c r="L659" s="42" t="s">
        <v>317</v>
      </c>
      <c r="M659" s="42" t="s">
        <v>317</v>
      </c>
      <c r="N659" s="42" t="s">
        <v>318</v>
      </c>
      <c r="O659" s="42" t="s">
        <v>319</v>
      </c>
      <c r="P659" s="42" t="s">
        <v>319</v>
      </c>
      <c r="Q659" s="42" t="s">
        <v>320</v>
      </c>
      <c r="R659" s="42" t="s">
        <v>320</v>
      </c>
      <c r="S659" s="42" t="s">
        <v>1718</v>
      </c>
      <c r="T659" s="42" t="s">
        <v>782</v>
      </c>
      <c r="U659" s="42" t="s">
        <v>323</v>
      </c>
      <c r="V659" s="52">
        <v>60</v>
      </c>
      <c r="W659" s="42" t="s">
        <v>325</v>
      </c>
      <c r="X659" s="42" t="s">
        <v>2580</v>
      </c>
      <c r="Y659" s="42" t="s">
        <v>2</v>
      </c>
      <c r="Z659" s="42" t="s">
        <v>2</v>
      </c>
      <c r="AA659" s="42" t="s">
        <v>328</v>
      </c>
      <c r="AB659" s="42" t="s">
        <v>2580</v>
      </c>
      <c r="AC659" s="42" t="s">
        <v>225</v>
      </c>
      <c r="AD659" s="42" t="s">
        <v>225</v>
      </c>
      <c r="AE659" s="42" t="s">
        <v>561</v>
      </c>
      <c r="AF659" s="42" t="s">
        <v>561</v>
      </c>
      <c r="AG659" s="42">
        <v>16</v>
      </c>
      <c r="AH659" s="42" t="s">
        <v>350</v>
      </c>
      <c r="AI659" s="42">
        <v>0</v>
      </c>
      <c r="AJ659" s="42" t="s">
        <v>370</v>
      </c>
      <c r="AK659" s="42">
        <v>0</v>
      </c>
      <c r="AL659" s="42">
        <v>1000</v>
      </c>
      <c r="AM659" s="42" t="s">
        <v>332</v>
      </c>
      <c r="AN659" s="42" t="s">
        <v>2788</v>
      </c>
      <c r="AO659" s="42">
        <v>200</v>
      </c>
      <c r="AP659" s="42" t="s">
        <v>333</v>
      </c>
      <c r="AQ659" s="42">
        <v>500</v>
      </c>
      <c r="AR659" s="42">
        <v>48</v>
      </c>
      <c r="AS659" s="42">
        <v>100</v>
      </c>
      <c r="AT659" s="42">
        <f>AQ659/AS659</f>
        <v>5</v>
      </c>
      <c r="AU659" s="42" t="s">
        <v>2203</v>
      </c>
      <c r="AV659" s="42">
        <v>0</v>
      </c>
      <c r="AW659" s="42" t="s">
        <v>327</v>
      </c>
      <c r="AX659" s="42"/>
      <c r="AY659" s="42">
        <v>0</v>
      </c>
      <c r="AZ659" s="51">
        <v>91</v>
      </c>
      <c r="BA659" s="42"/>
      <c r="BB659" s="42">
        <v>2</v>
      </c>
      <c r="BC659" s="42" t="s">
        <v>375</v>
      </c>
      <c r="BD659" s="49" t="s">
        <v>2789</v>
      </c>
      <c r="BE659" s="49" t="s">
        <v>2786</v>
      </c>
      <c r="BF659" s="42" t="s">
        <v>356</v>
      </c>
      <c r="BG659" s="42"/>
      <c r="BH659" s="42" t="s">
        <v>1825</v>
      </c>
      <c r="BI659" s="42" t="s">
        <v>357</v>
      </c>
      <c r="BJ659" s="42" t="s">
        <v>1872</v>
      </c>
      <c r="BK659" s="57">
        <v>44778</v>
      </c>
      <c r="BL659" s="42" t="s">
        <v>340</v>
      </c>
      <c r="BM659" s="42" t="s">
        <v>340</v>
      </c>
      <c r="BN659" s="42"/>
      <c r="BO659" s="42"/>
      <c r="BP659" s="42" t="s">
        <v>359</v>
      </c>
      <c r="BQ659" s="42" t="s">
        <v>359</v>
      </c>
      <c r="BR659" s="42" t="s">
        <v>508</v>
      </c>
      <c r="BS659" s="42"/>
      <c r="BT659" s="42" t="s">
        <v>360</v>
      </c>
      <c r="BU659" s="42" t="s">
        <v>317</v>
      </c>
      <c r="BV659" s="42" t="s">
        <v>317</v>
      </c>
      <c r="BW659" s="42"/>
      <c r="BX659" s="42"/>
      <c r="BY659" s="42" t="s">
        <v>353</v>
      </c>
      <c r="BZ659" s="42" t="s">
        <v>353</v>
      </c>
      <c r="CA659" s="42"/>
      <c r="CB659" s="42" t="s">
        <v>353</v>
      </c>
      <c r="CC659" s="42"/>
      <c r="CD659" s="42"/>
      <c r="CE659" s="42"/>
      <c r="CF659" s="42"/>
      <c r="CG659" s="26" t="s">
        <v>162</v>
      </c>
    </row>
    <row r="660" hidden="1" spans="1:85">
      <c r="A660" s="34">
        <v>1181</v>
      </c>
      <c r="B660" s="42" t="s">
        <v>2790</v>
      </c>
      <c r="C660" s="46" t="s">
        <v>182</v>
      </c>
      <c r="D660" s="42" t="s">
        <v>2791</v>
      </c>
      <c r="E660" s="43">
        <v>31.892</v>
      </c>
      <c r="F660" s="43">
        <v>-13.9275</v>
      </c>
      <c r="G660" s="42" t="s">
        <v>2577</v>
      </c>
      <c r="H660" s="37">
        <v>2.5</v>
      </c>
      <c r="I660" s="42" t="s">
        <v>2578</v>
      </c>
      <c r="J660" s="42" t="s">
        <v>2655</v>
      </c>
      <c r="K660" s="42" t="s">
        <v>317</v>
      </c>
      <c r="L660" s="42" t="s">
        <v>317</v>
      </c>
      <c r="M660" s="42" t="s">
        <v>317</v>
      </c>
      <c r="N660" s="42" t="s">
        <v>318</v>
      </c>
      <c r="O660" s="42" t="s">
        <v>319</v>
      </c>
      <c r="P660" s="42" t="s">
        <v>319</v>
      </c>
      <c r="Q660" s="42" t="s">
        <v>390</v>
      </c>
      <c r="R660" s="42" t="s">
        <v>320</v>
      </c>
      <c r="S660" s="42" t="s">
        <v>1718</v>
      </c>
      <c r="T660" s="42" t="s">
        <v>782</v>
      </c>
      <c r="U660" s="42" t="s">
        <v>323</v>
      </c>
      <c r="V660" s="52">
        <v>50</v>
      </c>
      <c r="W660" s="42" t="s">
        <v>366</v>
      </c>
      <c r="X660" s="42" t="s">
        <v>2580</v>
      </c>
      <c r="Y660" s="42" t="s">
        <v>2</v>
      </c>
      <c r="Z660" s="42" t="s">
        <v>2</v>
      </c>
      <c r="AA660" s="42" t="s">
        <v>328</v>
      </c>
      <c r="AB660" s="42" t="s">
        <v>2580</v>
      </c>
      <c r="AC660" s="42" t="s">
        <v>225</v>
      </c>
      <c r="AD660" s="42" t="s">
        <v>225</v>
      </c>
      <c r="AE660" s="42" t="s">
        <v>382</v>
      </c>
      <c r="AF660" s="42" t="s">
        <v>382</v>
      </c>
      <c r="AG660" s="42">
        <v>20</v>
      </c>
      <c r="AH660" s="42" t="s">
        <v>350</v>
      </c>
      <c r="AI660" s="42">
        <v>0</v>
      </c>
      <c r="AJ660" s="42" t="s">
        <v>370</v>
      </c>
      <c r="AK660" s="42">
        <v>0</v>
      </c>
      <c r="AL660" s="42">
        <v>1000</v>
      </c>
      <c r="AM660" s="42" t="s">
        <v>332</v>
      </c>
      <c r="AN660" s="42" t="s">
        <v>352</v>
      </c>
      <c r="AO660" s="42">
        <v>600</v>
      </c>
      <c r="AP660" s="42" t="s">
        <v>333</v>
      </c>
      <c r="AQ660" s="42">
        <v>600</v>
      </c>
      <c r="AR660" s="42">
        <v>48</v>
      </c>
      <c r="AS660" s="42">
        <v>100</v>
      </c>
      <c r="AT660" s="42">
        <f>AQ660/AS660</f>
        <v>6</v>
      </c>
      <c r="AU660" s="42" t="s">
        <v>385</v>
      </c>
      <c r="AV660" s="42" t="s">
        <v>385</v>
      </c>
      <c r="AW660" s="42">
        <v>18000</v>
      </c>
      <c r="AX660" s="42">
        <v>18000</v>
      </c>
      <c r="AY660" s="42">
        <v>2</v>
      </c>
      <c r="AZ660" s="51">
        <v>91</v>
      </c>
      <c r="BA660" s="42"/>
      <c r="BB660" s="42">
        <v>2</v>
      </c>
      <c r="BC660" s="42" t="s">
        <v>375</v>
      </c>
      <c r="BD660" s="49" t="s">
        <v>2792</v>
      </c>
      <c r="BE660" s="49" t="s">
        <v>2790</v>
      </c>
      <c r="BF660" s="42" t="s">
        <v>356</v>
      </c>
      <c r="BG660" s="42"/>
      <c r="BH660" s="42"/>
      <c r="BI660" s="42" t="s">
        <v>357</v>
      </c>
      <c r="BJ660" s="42" t="s">
        <v>358</v>
      </c>
      <c r="BK660" s="57">
        <v>44778</v>
      </c>
      <c r="BL660" s="42" t="s">
        <v>317</v>
      </c>
      <c r="BM660" s="42" t="s">
        <v>317</v>
      </c>
      <c r="BN660" s="42"/>
      <c r="BO660" s="42"/>
      <c r="BP660" s="42" t="s">
        <v>359</v>
      </c>
      <c r="BQ660" s="42" t="s">
        <v>359</v>
      </c>
      <c r="BR660" s="42">
        <v>0</v>
      </c>
      <c r="BS660" s="42"/>
      <c r="BT660" s="42" t="s">
        <v>360</v>
      </c>
      <c r="BU660" s="42" t="s">
        <v>317</v>
      </c>
      <c r="BV660" s="42" t="s">
        <v>2793</v>
      </c>
      <c r="BW660" s="42"/>
      <c r="BX660" s="42"/>
      <c r="BY660" s="42" t="s">
        <v>356</v>
      </c>
      <c r="BZ660" s="42">
        <v>16</v>
      </c>
      <c r="CA660" s="42"/>
      <c r="CB660" s="42" t="s">
        <v>472</v>
      </c>
      <c r="CC660" s="42"/>
      <c r="CD660" s="42"/>
      <c r="CE660" s="42"/>
      <c r="CF660" s="42"/>
      <c r="CG660" s="26" t="s">
        <v>182</v>
      </c>
    </row>
    <row r="661" hidden="1" spans="1:85">
      <c r="A661" s="34">
        <v>1167</v>
      </c>
      <c r="B661" s="42" t="s">
        <v>2794</v>
      </c>
      <c r="C661" s="46" t="s">
        <v>176</v>
      </c>
      <c r="D661" s="42" t="s">
        <v>2795</v>
      </c>
      <c r="E661" s="43">
        <v>32.9817</v>
      </c>
      <c r="F661" s="43">
        <v>-12.607</v>
      </c>
      <c r="G661" s="42" t="s">
        <v>2577</v>
      </c>
      <c r="H661" s="37">
        <v>2.5</v>
      </c>
      <c r="I661" s="42" t="s">
        <v>2578</v>
      </c>
      <c r="J661" s="42" t="s">
        <v>2686</v>
      </c>
      <c r="K661" s="42" t="s">
        <v>317</v>
      </c>
      <c r="L661" s="42" t="s">
        <v>317</v>
      </c>
      <c r="M661" s="42" t="s">
        <v>317</v>
      </c>
      <c r="N661" s="42" t="s">
        <v>318</v>
      </c>
      <c r="O661" s="42" t="s">
        <v>319</v>
      </c>
      <c r="P661" s="42" t="s">
        <v>319</v>
      </c>
      <c r="Q661" s="42" t="s">
        <v>381</v>
      </c>
      <c r="R661" s="42" t="s">
        <v>381</v>
      </c>
      <c r="S661" s="42" t="s">
        <v>1718</v>
      </c>
      <c r="T661" s="42" t="s">
        <v>782</v>
      </c>
      <c r="U661" s="42" t="s">
        <v>323</v>
      </c>
      <c r="V661" s="52">
        <v>70</v>
      </c>
      <c r="W661" s="42" t="s">
        <v>325</v>
      </c>
      <c r="X661" s="42" t="s">
        <v>2580</v>
      </c>
      <c r="Y661" s="42" t="s">
        <v>2</v>
      </c>
      <c r="Z661" s="42" t="s">
        <v>2</v>
      </c>
      <c r="AA661" s="42" t="s">
        <v>328</v>
      </c>
      <c r="AB661" s="42" t="s">
        <v>2580</v>
      </c>
      <c r="AC661" s="42" t="s">
        <v>225</v>
      </c>
      <c r="AD661" s="42" t="s">
        <v>225</v>
      </c>
      <c r="AE661" s="42" t="s">
        <v>382</v>
      </c>
      <c r="AF661" s="42" t="s">
        <v>382</v>
      </c>
      <c r="AG661" s="42">
        <v>20</v>
      </c>
      <c r="AH661" s="42" t="s">
        <v>350</v>
      </c>
      <c r="AI661" s="42">
        <v>0</v>
      </c>
      <c r="AJ661" s="42" t="s">
        <v>351</v>
      </c>
      <c r="AK661" s="42">
        <v>0</v>
      </c>
      <c r="AL661" s="42">
        <v>1000</v>
      </c>
      <c r="AM661" s="42" t="s">
        <v>1930</v>
      </c>
      <c r="AN661" s="42">
        <v>0</v>
      </c>
      <c r="AO661" s="42">
        <v>250</v>
      </c>
      <c r="AP661" s="42" t="s">
        <v>2026</v>
      </c>
      <c r="AQ661" s="42">
        <v>1410</v>
      </c>
      <c r="AR661" s="42">
        <v>4</v>
      </c>
      <c r="AS661" s="42">
        <v>1410</v>
      </c>
      <c r="AT661" s="42">
        <v>12</v>
      </c>
      <c r="AU661" s="42" t="s">
        <v>2203</v>
      </c>
      <c r="AV661" s="42">
        <v>0</v>
      </c>
      <c r="AW661" s="42" t="s">
        <v>327</v>
      </c>
      <c r="AX661" s="42"/>
      <c r="AY661" s="42">
        <v>0</v>
      </c>
      <c r="AZ661" s="51">
        <v>74</v>
      </c>
      <c r="BA661" s="42"/>
      <c r="BB661" s="42">
        <v>2</v>
      </c>
      <c r="BC661" s="42" t="s">
        <v>375</v>
      </c>
      <c r="BD661" s="49" t="s">
        <v>2796</v>
      </c>
      <c r="BE661" s="49" t="s">
        <v>2794</v>
      </c>
      <c r="BF661" s="42" t="s">
        <v>356</v>
      </c>
      <c r="BG661" s="42"/>
      <c r="BH661" s="42"/>
      <c r="BI661" s="42" t="s">
        <v>357</v>
      </c>
      <c r="BJ661" s="42" t="s">
        <v>358</v>
      </c>
      <c r="BK661" s="57">
        <v>44778</v>
      </c>
      <c r="BL661" s="42" t="s">
        <v>317</v>
      </c>
      <c r="BM661" s="42" t="s">
        <v>317</v>
      </c>
      <c r="BN661" s="42"/>
      <c r="BO661" s="42"/>
      <c r="BP661" s="42" t="s">
        <v>359</v>
      </c>
      <c r="BQ661" s="42" t="s">
        <v>359</v>
      </c>
      <c r="BR661" s="42">
        <v>0</v>
      </c>
      <c r="BS661" s="42"/>
      <c r="BT661" s="42" t="s">
        <v>360</v>
      </c>
      <c r="BU661" s="42" t="s">
        <v>317</v>
      </c>
      <c r="BV661" s="42" t="s">
        <v>317</v>
      </c>
      <c r="BW661" s="42"/>
      <c r="BX661" s="42"/>
      <c r="BY661" s="42" t="s">
        <v>353</v>
      </c>
      <c r="BZ661" s="42" t="s">
        <v>353</v>
      </c>
      <c r="CA661" s="42"/>
      <c r="CB661" s="42" t="s">
        <v>353</v>
      </c>
      <c r="CC661" s="42"/>
      <c r="CD661" s="42"/>
      <c r="CE661" s="42"/>
      <c r="CF661" s="42"/>
      <c r="CG661" s="26" t="s">
        <v>176</v>
      </c>
    </row>
    <row r="662" hidden="1" spans="1:85">
      <c r="A662" s="39">
        <v>234</v>
      </c>
      <c r="B662" s="42" t="s">
        <v>2797</v>
      </c>
      <c r="C662" s="46" t="s">
        <v>131</v>
      </c>
      <c r="D662" s="42" t="s">
        <v>2798</v>
      </c>
      <c r="E662" s="43">
        <v>32.6369</v>
      </c>
      <c r="F662" s="43">
        <v>-13.6163</v>
      </c>
      <c r="G662" s="42" t="s">
        <v>2577</v>
      </c>
      <c r="H662" s="37">
        <v>2.5</v>
      </c>
      <c r="I662" s="42" t="s">
        <v>2578</v>
      </c>
      <c r="J662" s="42" t="s">
        <v>2587</v>
      </c>
      <c r="K662" s="42" t="s">
        <v>317</v>
      </c>
      <c r="L662" s="42" t="s">
        <v>317</v>
      </c>
      <c r="M662" s="42" t="s">
        <v>317</v>
      </c>
      <c r="N662" s="42" t="s">
        <v>341</v>
      </c>
      <c r="O662" s="42" t="s">
        <v>319</v>
      </c>
      <c r="P662" s="42" t="s">
        <v>319</v>
      </c>
      <c r="Q662" s="42" t="s">
        <v>320</v>
      </c>
      <c r="R662" s="42" t="s">
        <v>320</v>
      </c>
      <c r="S662" s="42" t="s">
        <v>1718</v>
      </c>
      <c r="T662" s="42" t="s">
        <v>344</v>
      </c>
      <c r="U662" s="42" t="s">
        <v>323</v>
      </c>
      <c r="V662" s="52">
        <v>50</v>
      </c>
      <c r="W662" s="42" t="s">
        <v>366</v>
      </c>
      <c r="X662" s="42" t="s">
        <v>2580</v>
      </c>
      <c r="Y662" s="42" t="s">
        <v>2</v>
      </c>
      <c r="Z662" s="42" t="s">
        <v>2</v>
      </c>
      <c r="AA662" s="42" t="s">
        <v>328</v>
      </c>
      <c r="AB662" s="42" t="s">
        <v>2580</v>
      </c>
      <c r="AC662" s="42" t="s">
        <v>225</v>
      </c>
      <c r="AD662" s="42" t="s">
        <v>225</v>
      </c>
      <c r="AE662" s="42" t="s">
        <v>382</v>
      </c>
      <c r="AF662" s="42" t="s">
        <v>382</v>
      </c>
      <c r="AG662" s="42">
        <v>20</v>
      </c>
      <c r="AH662" s="42" t="s">
        <v>350</v>
      </c>
      <c r="AI662" s="42">
        <v>0</v>
      </c>
      <c r="AJ662" s="42" t="s">
        <v>351</v>
      </c>
      <c r="AK662" s="42">
        <v>0</v>
      </c>
      <c r="AL662" s="42">
        <v>1000</v>
      </c>
      <c r="AM662" s="42" t="s">
        <v>332</v>
      </c>
      <c r="AN662" s="42" t="s">
        <v>352</v>
      </c>
      <c r="AO662" s="42">
        <v>400</v>
      </c>
      <c r="AP662" s="42" t="s">
        <v>384</v>
      </c>
      <c r="AQ662" s="42">
        <v>600</v>
      </c>
      <c r="AR662" s="42">
        <v>2</v>
      </c>
      <c r="AS662" s="42">
        <v>600</v>
      </c>
      <c r="AT662" s="42">
        <v>24</v>
      </c>
      <c r="AU662" s="42" t="s">
        <v>385</v>
      </c>
      <c r="AV662" s="42" t="s">
        <v>385</v>
      </c>
      <c r="AW662" s="42">
        <v>18000</v>
      </c>
      <c r="AX662" s="42">
        <v>18000</v>
      </c>
      <c r="AY662" s="42">
        <v>2</v>
      </c>
      <c r="AZ662" s="51">
        <v>84</v>
      </c>
      <c r="BA662" s="42"/>
      <c r="BB662" s="42">
        <v>2</v>
      </c>
      <c r="BC662" s="42" t="s">
        <v>1128</v>
      </c>
      <c r="BD662" s="49">
        <v>0</v>
      </c>
      <c r="BE662" s="49" t="s">
        <v>2797</v>
      </c>
      <c r="BF662" s="42" t="s">
        <v>356</v>
      </c>
      <c r="BG662" s="42"/>
      <c r="BH662" s="42" t="s">
        <v>1825</v>
      </c>
      <c r="BI662" s="42" t="s">
        <v>357</v>
      </c>
      <c r="BJ662" s="42" t="s">
        <v>358</v>
      </c>
      <c r="BK662" s="57">
        <v>44778</v>
      </c>
      <c r="BL662" s="42" t="s">
        <v>317</v>
      </c>
      <c r="BM662" s="42" t="s">
        <v>317</v>
      </c>
      <c r="BN662" s="42"/>
      <c r="BO662" s="42"/>
      <c r="BP662" s="42" t="s">
        <v>359</v>
      </c>
      <c r="BQ662" s="42" t="s">
        <v>359</v>
      </c>
      <c r="BR662" s="42">
        <v>0</v>
      </c>
      <c r="BS662" s="42"/>
      <c r="BT662" s="42" t="s">
        <v>360</v>
      </c>
      <c r="BU662" s="42" t="s">
        <v>317</v>
      </c>
      <c r="BV662" s="42" t="s">
        <v>317</v>
      </c>
      <c r="BW662" s="42"/>
      <c r="BX662" s="42"/>
      <c r="BY662" s="42" t="s">
        <v>353</v>
      </c>
      <c r="BZ662" s="42" t="s">
        <v>353</v>
      </c>
      <c r="CA662" s="42"/>
      <c r="CB662" s="42" t="s">
        <v>353</v>
      </c>
      <c r="CC662" s="42"/>
      <c r="CD662" s="42"/>
      <c r="CE662" s="42"/>
      <c r="CF662" s="42"/>
      <c r="CG662" s="26" t="s">
        <v>131</v>
      </c>
    </row>
    <row r="663" hidden="1" spans="1:85">
      <c r="A663" s="34">
        <v>235</v>
      </c>
      <c r="B663" s="42" t="s">
        <v>2799</v>
      </c>
      <c r="C663" s="46" t="s">
        <v>97</v>
      </c>
      <c r="D663" s="42" t="s">
        <v>2800</v>
      </c>
      <c r="E663" s="43">
        <v>32.6469</v>
      </c>
      <c r="F663" s="43">
        <v>-13.6287</v>
      </c>
      <c r="G663" s="42" t="s">
        <v>2577</v>
      </c>
      <c r="H663" s="37">
        <v>5.5</v>
      </c>
      <c r="I663" s="42" t="s">
        <v>2578</v>
      </c>
      <c r="J663" s="42" t="s">
        <v>2587</v>
      </c>
      <c r="K663" s="42" t="s">
        <v>317</v>
      </c>
      <c r="L663" s="42" t="s">
        <v>317</v>
      </c>
      <c r="M663" s="42" t="s">
        <v>317</v>
      </c>
      <c r="N663" s="42" t="s">
        <v>341</v>
      </c>
      <c r="O663" s="42" t="s">
        <v>319</v>
      </c>
      <c r="P663" s="42" t="s">
        <v>319</v>
      </c>
      <c r="Q663" s="42" t="s">
        <v>390</v>
      </c>
      <c r="R663" s="42" t="s">
        <v>320</v>
      </c>
      <c r="S663" s="42" t="s">
        <v>1718</v>
      </c>
      <c r="T663" s="42" t="s">
        <v>344</v>
      </c>
      <c r="U663" s="42" t="s">
        <v>323</v>
      </c>
      <c r="V663" s="52">
        <v>50</v>
      </c>
      <c r="W663" s="42" t="s">
        <v>366</v>
      </c>
      <c r="X663" s="42" t="s">
        <v>2580</v>
      </c>
      <c r="Y663" s="42" t="s">
        <v>2</v>
      </c>
      <c r="Z663" s="42" t="s">
        <v>2</v>
      </c>
      <c r="AA663" s="42" t="s">
        <v>328</v>
      </c>
      <c r="AB663" s="42" t="s">
        <v>2580</v>
      </c>
      <c r="AC663" s="42" t="s">
        <v>225</v>
      </c>
      <c r="AD663" s="42" t="s">
        <v>225</v>
      </c>
      <c r="AE663" s="42" t="s">
        <v>382</v>
      </c>
      <c r="AF663" s="42" t="s">
        <v>382</v>
      </c>
      <c r="AG663" s="42">
        <v>45</v>
      </c>
      <c r="AH663" s="42" t="s">
        <v>350</v>
      </c>
      <c r="AI663" s="42">
        <v>0</v>
      </c>
      <c r="AJ663" s="42" t="s">
        <v>370</v>
      </c>
      <c r="AK663" s="42">
        <v>0</v>
      </c>
      <c r="AL663" s="42">
        <v>1000</v>
      </c>
      <c r="AM663" s="42" t="s">
        <v>332</v>
      </c>
      <c r="AN663" s="42" t="s">
        <v>352</v>
      </c>
      <c r="AO663" s="42">
        <v>400</v>
      </c>
      <c r="AP663" s="42" t="s">
        <v>439</v>
      </c>
      <c r="AQ663" s="42">
        <v>1200</v>
      </c>
      <c r="AR663" s="42">
        <v>2</v>
      </c>
      <c r="AS663" s="42">
        <v>600</v>
      </c>
      <c r="AT663" s="42">
        <v>48</v>
      </c>
      <c r="AU663" s="42" t="s">
        <v>385</v>
      </c>
      <c r="AV663" s="42" t="s">
        <v>385</v>
      </c>
      <c r="AW663" s="42">
        <v>18000</v>
      </c>
      <c r="AX663" s="42">
        <v>18000</v>
      </c>
      <c r="AY663" s="42">
        <v>2</v>
      </c>
      <c r="AZ663" s="51">
        <v>360</v>
      </c>
      <c r="BA663" s="42"/>
      <c r="BB663" s="42">
        <v>2</v>
      </c>
      <c r="BC663" s="42" t="s">
        <v>375</v>
      </c>
      <c r="BD663" s="49" t="s">
        <v>2801</v>
      </c>
      <c r="BE663" s="49" t="s">
        <v>2799</v>
      </c>
      <c r="BF663" s="42" t="s">
        <v>356</v>
      </c>
      <c r="BG663" s="42"/>
      <c r="BH663" s="42" t="s">
        <v>1825</v>
      </c>
      <c r="BI663" s="42" t="s">
        <v>357</v>
      </c>
      <c r="BJ663" s="42" t="s">
        <v>358</v>
      </c>
      <c r="BK663" s="57">
        <v>44778</v>
      </c>
      <c r="BL663" s="42" t="s">
        <v>317</v>
      </c>
      <c r="BM663" s="42" t="s">
        <v>317</v>
      </c>
      <c r="BN663" s="42"/>
      <c r="BO663" s="42"/>
      <c r="BP663" s="42" t="s">
        <v>359</v>
      </c>
      <c r="BQ663" s="42" t="s">
        <v>359</v>
      </c>
      <c r="BR663" s="42">
        <v>0</v>
      </c>
      <c r="BS663" s="42"/>
      <c r="BT663" s="42" t="s">
        <v>360</v>
      </c>
      <c r="BU663" s="42" t="s">
        <v>317</v>
      </c>
      <c r="BV663" s="42" t="s">
        <v>317</v>
      </c>
      <c r="BW663" s="42"/>
      <c r="BX663" s="42"/>
      <c r="BY663" s="42" t="s">
        <v>353</v>
      </c>
      <c r="BZ663" s="42" t="s">
        <v>353</v>
      </c>
      <c r="CA663" s="42"/>
      <c r="CB663" s="42" t="s">
        <v>353</v>
      </c>
      <c r="CC663" s="42"/>
      <c r="CD663" s="42"/>
      <c r="CE663" s="42"/>
      <c r="CF663" s="42"/>
      <c r="CG663" s="26" t="s">
        <v>97</v>
      </c>
    </row>
    <row r="664" hidden="1" spans="1:85">
      <c r="A664" s="39">
        <v>994</v>
      </c>
      <c r="B664" s="42" t="s">
        <v>2802</v>
      </c>
      <c r="C664" s="46" t="s">
        <v>191</v>
      </c>
      <c r="D664" s="42" t="s">
        <v>2803</v>
      </c>
      <c r="E664" s="43">
        <v>33.2258</v>
      </c>
      <c r="F664" s="43">
        <v>-11.5902</v>
      </c>
      <c r="G664" s="42" t="s">
        <v>2577</v>
      </c>
      <c r="H664" s="37">
        <v>2.5</v>
      </c>
      <c r="I664" s="42" t="s">
        <v>2578</v>
      </c>
      <c r="J664" s="42" t="s">
        <v>2735</v>
      </c>
      <c r="K664" s="42" t="s">
        <v>317</v>
      </c>
      <c r="L664" s="42" t="s">
        <v>317</v>
      </c>
      <c r="M664" s="42" t="s">
        <v>317</v>
      </c>
      <c r="N664" s="42" t="s">
        <v>318</v>
      </c>
      <c r="O664" s="42" t="s">
        <v>319</v>
      </c>
      <c r="P664" s="42" t="s">
        <v>319</v>
      </c>
      <c r="Q664" s="42" t="s">
        <v>381</v>
      </c>
      <c r="R664" s="42" t="s">
        <v>381</v>
      </c>
      <c r="S664" s="42" t="s">
        <v>1718</v>
      </c>
      <c r="T664" s="42" t="s">
        <v>782</v>
      </c>
      <c r="U664" s="42" t="s">
        <v>323</v>
      </c>
      <c r="V664" s="52">
        <v>80</v>
      </c>
      <c r="W664" s="42" t="s">
        <v>325</v>
      </c>
      <c r="X664" s="42" t="s">
        <v>2580</v>
      </c>
      <c r="Y664" s="42" t="s">
        <v>2</v>
      </c>
      <c r="Z664" s="42" t="s">
        <v>2</v>
      </c>
      <c r="AA664" s="42" t="s">
        <v>328</v>
      </c>
      <c r="AB664" s="42" t="s">
        <v>2580</v>
      </c>
      <c r="AC664" s="42" t="s">
        <v>225</v>
      </c>
      <c r="AD664" s="42" t="s">
        <v>225</v>
      </c>
      <c r="AE664" s="42" t="s">
        <v>382</v>
      </c>
      <c r="AF664" s="42" t="s">
        <v>382</v>
      </c>
      <c r="AG664" s="42">
        <v>20</v>
      </c>
      <c r="AH664" s="42" t="s">
        <v>350</v>
      </c>
      <c r="AI664" s="42">
        <v>0</v>
      </c>
      <c r="AJ664" s="42">
        <v>0</v>
      </c>
      <c r="AK664" s="42">
        <v>0</v>
      </c>
      <c r="AL664" s="42">
        <v>1000</v>
      </c>
      <c r="AM664" s="42" t="s">
        <v>1930</v>
      </c>
      <c r="AN664" s="42">
        <v>0</v>
      </c>
      <c r="AO664" s="42">
        <v>0</v>
      </c>
      <c r="AP664" s="42" t="s">
        <v>333</v>
      </c>
      <c r="AQ664" s="42">
        <v>500</v>
      </c>
      <c r="AR664" s="42">
        <v>48</v>
      </c>
      <c r="AS664" s="42">
        <v>100</v>
      </c>
      <c r="AT664" s="42">
        <f>AQ664/AS664</f>
        <v>5</v>
      </c>
      <c r="AU664" s="42" t="s">
        <v>2203</v>
      </c>
      <c r="AV664" s="42">
        <v>0</v>
      </c>
      <c r="AW664" s="42" t="s">
        <v>327</v>
      </c>
      <c r="AX664" s="42"/>
      <c r="AY664" s="42">
        <v>0</v>
      </c>
      <c r="AZ664" s="51">
        <v>69</v>
      </c>
      <c r="BA664" s="42"/>
      <c r="BB664" s="42">
        <v>2</v>
      </c>
      <c r="BC664" s="42" t="s">
        <v>375</v>
      </c>
      <c r="BD664" s="49" t="s">
        <v>2479</v>
      </c>
      <c r="BE664" s="49" t="s">
        <v>2802</v>
      </c>
      <c r="BF664" s="42" t="s">
        <v>356</v>
      </c>
      <c r="BG664" s="42"/>
      <c r="BH664" s="42"/>
      <c r="BI664" s="42" t="s">
        <v>357</v>
      </c>
      <c r="BJ664" s="42" t="s">
        <v>358</v>
      </c>
      <c r="BK664" s="57">
        <v>44778</v>
      </c>
      <c r="BL664" s="42" t="s">
        <v>317</v>
      </c>
      <c r="BM664" s="42" t="s">
        <v>317</v>
      </c>
      <c r="BN664" s="42"/>
      <c r="BO664" s="42"/>
      <c r="BP664" s="42" t="s">
        <v>359</v>
      </c>
      <c r="BQ664" s="42" t="s">
        <v>359</v>
      </c>
      <c r="BR664" s="42">
        <v>0</v>
      </c>
      <c r="BS664" s="42"/>
      <c r="BT664" s="42" t="s">
        <v>360</v>
      </c>
      <c r="BU664" s="42" t="s">
        <v>317</v>
      </c>
      <c r="BV664" s="42" t="s">
        <v>317</v>
      </c>
      <c r="BW664" s="42"/>
      <c r="BX664" s="42"/>
      <c r="BY664" s="42" t="s">
        <v>353</v>
      </c>
      <c r="BZ664" s="42" t="s">
        <v>353</v>
      </c>
      <c r="CA664" s="42"/>
      <c r="CB664" s="42" t="s">
        <v>353</v>
      </c>
      <c r="CC664" s="42"/>
      <c r="CD664" s="42"/>
      <c r="CE664" s="42"/>
      <c r="CF664" s="42"/>
      <c r="CG664" s="26" t="s">
        <v>191</v>
      </c>
    </row>
    <row r="665" hidden="1" spans="1:85">
      <c r="A665" s="39">
        <v>934</v>
      </c>
      <c r="B665" s="42" t="s">
        <v>2804</v>
      </c>
      <c r="C665" s="46" t="s">
        <v>64</v>
      </c>
      <c r="D665" s="42" t="s">
        <v>2805</v>
      </c>
      <c r="E665" s="43">
        <v>33.2174</v>
      </c>
      <c r="F665" s="43">
        <v>-11.2734</v>
      </c>
      <c r="G665" s="42" t="s">
        <v>2577</v>
      </c>
      <c r="H665" s="37">
        <v>2.5</v>
      </c>
      <c r="I665" s="42" t="s">
        <v>2578</v>
      </c>
      <c r="J665" s="42" t="s">
        <v>2735</v>
      </c>
      <c r="K665" s="42" t="s">
        <v>317</v>
      </c>
      <c r="L665" s="42" t="s">
        <v>317</v>
      </c>
      <c r="M665" s="42" t="s">
        <v>317</v>
      </c>
      <c r="N665" s="42" t="s">
        <v>318</v>
      </c>
      <c r="O665" s="42" t="s">
        <v>319</v>
      </c>
      <c r="P665" s="42" t="s">
        <v>319</v>
      </c>
      <c r="Q665" s="42" t="s">
        <v>381</v>
      </c>
      <c r="R665" s="42" t="s">
        <v>381</v>
      </c>
      <c r="S665" s="42" t="s">
        <v>1718</v>
      </c>
      <c r="T665" s="42" t="s">
        <v>344</v>
      </c>
      <c r="U665" s="42" t="s">
        <v>323</v>
      </c>
      <c r="V665" s="52">
        <v>80</v>
      </c>
      <c r="W665" s="42" t="s">
        <v>366</v>
      </c>
      <c r="X665" s="42" t="s">
        <v>2580</v>
      </c>
      <c r="Y665" s="42" t="s">
        <v>2</v>
      </c>
      <c r="Z665" s="42" t="s">
        <v>2</v>
      </c>
      <c r="AA665" s="42" t="s">
        <v>328</v>
      </c>
      <c r="AB665" s="42" t="s">
        <v>2580</v>
      </c>
      <c r="AC665" s="42" t="s">
        <v>225</v>
      </c>
      <c r="AD665" s="42" t="s">
        <v>225</v>
      </c>
      <c r="AE665" s="42" t="s">
        <v>561</v>
      </c>
      <c r="AF665" s="42" t="s">
        <v>561</v>
      </c>
      <c r="AG665" s="42">
        <v>20</v>
      </c>
      <c r="AH665" s="42" t="s">
        <v>350</v>
      </c>
      <c r="AI665" s="42">
        <v>0</v>
      </c>
      <c r="AJ665" s="42" t="s">
        <v>351</v>
      </c>
      <c r="AK665" s="42">
        <v>0</v>
      </c>
      <c r="AL665" s="42">
        <v>600</v>
      </c>
      <c r="AM665" s="42" t="s">
        <v>332</v>
      </c>
      <c r="AN665" s="42" t="s">
        <v>352</v>
      </c>
      <c r="AO665" s="42">
        <v>400</v>
      </c>
      <c r="AP665" s="42" t="s">
        <v>439</v>
      </c>
      <c r="AQ665" s="42">
        <v>1200</v>
      </c>
      <c r="AR665" s="42">
        <v>2</v>
      </c>
      <c r="AS665" s="42">
        <v>600</v>
      </c>
      <c r="AT665" s="42">
        <v>48</v>
      </c>
      <c r="AU665" s="42" t="s">
        <v>385</v>
      </c>
      <c r="AV665" s="42" t="s">
        <v>385</v>
      </c>
      <c r="AW665" s="42">
        <v>18000</v>
      </c>
      <c r="AX665" s="42">
        <v>18000</v>
      </c>
      <c r="AY665" s="42">
        <v>2</v>
      </c>
      <c r="AZ665" s="51">
        <v>52</v>
      </c>
      <c r="BA665" s="42"/>
      <c r="BB665" s="42">
        <v>2</v>
      </c>
      <c r="BC665" s="42" t="s">
        <v>375</v>
      </c>
      <c r="BD665" s="49" t="s">
        <v>2806</v>
      </c>
      <c r="BE665" s="49" t="s">
        <v>2804</v>
      </c>
      <c r="BF665" s="42" t="s">
        <v>356</v>
      </c>
      <c r="BG665" s="42"/>
      <c r="BH665" s="42"/>
      <c r="BI665" s="42" t="s">
        <v>357</v>
      </c>
      <c r="BJ665" s="42" t="s">
        <v>358</v>
      </c>
      <c r="BK665" s="57">
        <v>44778</v>
      </c>
      <c r="BL665" s="42" t="s">
        <v>317</v>
      </c>
      <c r="BM665" s="42" t="s">
        <v>317</v>
      </c>
      <c r="BN665" s="42"/>
      <c r="BO665" s="42"/>
      <c r="BP665" s="42" t="s">
        <v>359</v>
      </c>
      <c r="BQ665" s="42" t="s">
        <v>359</v>
      </c>
      <c r="BR665" s="42">
        <v>0</v>
      </c>
      <c r="BS665" s="42"/>
      <c r="BT665" s="42" t="s">
        <v>360</v>
      </c>
      <c r="BU665" s="42" t="s">
        <v>317</v>
      </c>
      <c r="BV665" s="42" t="s">
        <v>317</v>
      </c>
      <c r="BW665" s="42"/>
      <c r="BX665" s="42"/>
      <c r="BY665" s="42" t="s">
        <v>353</v>
      </c>
      <c r="BZ665" s="42" t="s">
        <v>353</v>
      </c>
      <c r="CA665" s="42"/>
      <c r="CB665" s="42" t="s">
        <v>353</v>
      </c>
      <c r="CC665" s="42"/>
      <c r="CD665" s="42"/>
      <c r="CE665" s="42"/>
      <c r="CF665" s="42"/>
      <c r="CG665" s="26" t="s">
        <v>64</v>
      </c>
    </row>
    <row r="666" hidden="1" spans="1:85">
      <c r="A666" s="39">
        <v>1306</v>
      </c>
      <c r="B666" s="42" t="s">
        <v>2807</v>
      </c>
      <c r="C666" s="46" t="s">
        <v>98</v>
      </c>
      <c r="D666" s="42" t="s">
        <v>2808</v>
      </c>
      <c r="E666" s="43">
        <v>32.6465</v>
      </c>
      <c r="F666" s="43">
        <v>-13.6232</v>
      </c>
      <c r="G666" s="42" t="s">
        <v>2577</v>
      </c>
      <c r="H666" s="37">
        <v>2.5</v>
      </c>
      <c r="I666" s="42" t="s">
        <v>2578</v>
      </c>
      <c r="J666" s="42" t="s">
        <v>2587</v>
      </c>
      <c r="K666" s="42" t="s">
        <v>317</v>
      </c>
      <c r="L666" s="42" t="s">
        <v>317</v>
      </c>
      <c r="M666" s="42" t="s">
        <v>317</v>
      </c>
      <c r="N666" s="42" t="s">
        <v>341</v>
      </c>
      <c r="O666" s="42" t="s">
        <v>319</v>
      </c>
      <c r="P666" s="42" t="s">
        <v>319</v>
      </c>
      <c r="Q666" s="42" t="s">
        <v>320</v>
      </c>
      <c r="R666" s="42" t="s">
        <v>320</v>
      </c>
      <c r="S666" s="42" t="s">
        <v>1718</v>
      </c>
      <c r="T666" s="42" t="s">
        <v>344</v>
      </c>
      <c r="U666" s="42" t="s">
        <v>323</v>
      </c>
      <c r="V666" s="52">
        <v>50</v>
      </c>
      <c r="W666" s="42" t="s">
        <v>366</v>
      </c>
      <c r="X666" s="42" t="s">
        <v>2580</v>
      </c>
      <c r="Y666" s="42" t="s">
        <v>2</v>
      </c>
      <c r="Z666" s="42" t="s">
        <v>2</v>
      </c>
      <c r="AA666" s="42" t="s">
        <v>328</v>
      </c>
      <c r="AB666" s="42" t="s">
        <v>2580</v>
      </c>
      <c r="AC666" s="42" t="s">
        <v>225</v>
      </c>
      <c r="AD666" s="42" t="s">
        <v>225</v>
      </c>
      <c r="AE666" s="42" t="s">
        <v>349</v>
      </c>
      <c r="AF666" s="42" t="s">
        <v>349</v>
      </c>
      <c r="AG666" s="42">
        <v>20</v>
      </c>
      <c r="AH666" s="42" t="s">
        <v>350</v>
      </c>
      <c r="AI666" s="42">
        <v>0</v>
      </c>
      <c r="AJ666" s="42" t="s">
        <v>351</v>
      </c>
      <c r="AK666" s="42">
        <v>0</v>
      </c>
      <c r="AL666" s="42">
        <v>600</v>
      </c>
      <c r="AM666" s="42" t="s">
        <v>332</v>
      </c>
      <c r="AN666" s="42" t="s">
        <v>352</v>
      </c>
      <c r="AO666" s="42">
        <v>400</v>
      </c>
      <c r="AP666" s="42" t="s">
        <v>384</v>
      </c>
      <c r="AQ666" s="42">
        <v>600</v>
      </c>
      <c r="AR666" s="42">
        <v>2</v>
      </c>
      <c r="AS666" s="42">
        <v>600</v>
      </c>
      <c r="AT666" s="42">
        <v>24</v>
      </c>
      <c r="AU666" s="42" t="s">
        <v>385</v>
      </c>
      <c r="AV666" s="42" t="s">
        <v>385</v>
      </c>
      <c r="AW666" s="42">
        <v>18000</v>
      </c>
      <c r="AX666" s="42">
        <v>18000</v>
      </c>
      <c r="AY666" s="42">
        <v>2</v>
      </c>
      <c r="AZ666" s="51">
        <v>43</v>
      </c>
      <c r="BA666" s="42"/>
      <c r="BB666" s="42">
        <v>1</v>
      </c>
      <c r="BC666" s="42" t="s">
        <v>525</v>
      </c>
      <c r="BD666" s="49">
        <v>0</v>
      </c>
      <c r="BE666" s="49" t="s">
        <v>2807</v>
      </c>
      <c r="BF666" s="42" t="s">
        <v>356</v>
      </c>
      <c r="BG666" s="42"/>
      <c r="BH666" s="42" t="s">
        <v>1825</v>
      </c>
      <c r="BI666" s="42" t="s">
        <v>357</v>
      </c>
      <c r="BJ666" s="42" t="s">
        <v>358</v>
      </c>
      <c r="BK666" s="57">
        <v>44778</v>
      </c>
      <c r="BL666" s="42" t="s">
        <v>317</v>
      </c>
      <c r="BM666" s="42" t="s">
        <v>317</v>
      </c>
      <c r="BN666" s="42"/>
      <c r="BO666" s="42"/>
      <c r="BP666" s="42" t="s">
        <v>359</v>
      </c>
      <c r="BQ666" s="42" t="s">
        <v>359</v>
      </c>
      <c r="BR666" s="42">
        <v>0</v>
      </c>
      <c r="BS666" s="42"/>
      <c r="BT666" s="42" t="s">
        <v>360</v>
      </c>
      <c r="BU666" s="42" t="s">
        <v>317</v>
      </c>
      <c r="BV666" s="42" t="s">
        <v>317</v>
      </c>
      <c r="BW666" s="42"/>
      <c r="BX666" s="42"/>
      <c r="BY666" s="42" t="s">
        <v>353</v>
      </c>
      <c r="BZ666" s="42" t="s">
        <v>353</v>
      </c>
      <c r="CA666" s="42"/>
      <c r="CB666" s="42" t="s">
        <v>353</v>
      </c>
      <c r="CC666" s="42"/>
      <c r="CD666" s="42"/>
      <c r="CE666" s="42"/>
      <c r="CF666" s="42"/>
      <c r="CG666" s="26" t="s">
        <v>98</v>
      </c>
    </row>
    <row r="667" hidden="1" spans="1:85">
      <c r="A667" s="34">
        <v>1081</v>
      </c>
      <c r="B667" s="42" t="s">
        <v>2809</v>
      </c>
      <c r="C667" s="46" t="s">
        <v>174</v>
      </c>
      <c r="D667" s="42" t="s">
        <v>2810</v>
      </c>
      <c r="E667" s="43">
        <v>32.8566</v>
      </c>
      <c r="F667" s="43">
        <v>-13.1517</v>
      </c>
      <c r="G667" s="42" t="s">
        <v>2577</v>
      </c>
      <c r="H667" s="37">
        <v>2</v>
      </c>
      <c r="I667" s="42" t="s">
        <v>2578</v>
      </c>
      <c r="J667" s="42" t="s">
        <v>2647</v>
      </c>
      <c r="K667" s="42" t="s">
        <v>317</v>
      </c>
      <c r="L667" s="42" t="s">
        <v>317</v>
      </c>
      <c r="M667" s="42" t="s">
        <v>317</v>
      </c>
      <c r="N667" s="42" t="s">
        <v>318</v>
      </c>
      <c r="O667" s="42" t="s">
        <v>319</v>
      </c>
      <c r="P667" s="42" t="s">
        <v>319</v>
      </c>
      <c r="Q667" s="42" t="s">
        <v>320</v>
      </c>
      <c r="R667" s="42" t="s">
        <v>320</v>
      </c>
      <c r="S667" s="42" t="s">
        <v>1718</v>
      </c>
      <c r="T667" s="42" t="s">
        <v>344</v>
      </c>
      <c r="U667" s="42" t="s">
        <v>323</v>
      </c>
      <c r="V667" s="52">
        <v>70</v>
      </c>
      <c r="W667" s="42" t="s">
        <v>325</v>
      </c>
      <c r="X667" s="42" t="s">
        <v>2580</v>
      </c>
      <c r="Y667" s="42" t="s">
        <v>2</v>
      </c>
      <c r="Z667" s="42" t="s">
        <v>2</v>
      </c>
      <c r="AA667" s="42" t="s">
        <v>328</v>
      </c>
      <c r="AB667" s="42" t="s">
        <v>2580</v>
      </c>
      <c r="AC667" s="42" t="s">
        <v>225</v>
      </c>
      <c r="AD667" s="42" t="s">
        <v>225</v>
      </c>
      <c r="AE667" s="42" t="s">
        <v>561</v>
      </c>
      <c r="AF667" s="42" t="s">
        <v>561</v>
      </c>
      <c r="AG667" s="42">
        <v>16</v>
      </c>
      <c r="AH667" s="42" t="s">
        <v>368</v>
      </c>
      <c r="AI667" s="42">
        <v>0</v>
      </c>
      <c r="AJ667" s="42" t="s">
        <v>370</v>
      </c>
      <c r="AK667" s="42">
        <v>0</v>
      </c>
      <c r="AL667" s="42">
        <v>600</v>
      </c>
      <c r="AM667" s="42" t="s">
        <v>332</v>
      </c>
      <c r="AN667" s="42" t="s">
        <v>352</v>
      </c>
      <c r="AO667" s="42">
        <v>400</v>
      </c>
      <c r="AP667" s="42" t="s">
        <v>384</v>
      </c>
      <c r="AQ667" s="42">
        <v>600</v>
      </c>
      <c r="AR667" s="42">
        <v>2</v>
      </c>
      <c r="AS667" s="42">
        <v>600</v>
      </c>
      <c r="AT667" s="42">
        <v>24</v>
      </c>
      <c r="AU667" s="42" t="s">
        <v>2203</v>
      </c>
      <c r="AV667" s="42">
        <v>0</v>
      </c>
      <c r="AW667" s="42" t="s">
        <v>327</v>
      </c>
      <c r="AX667" s="42"/>
      <c r="AY667" s="42">
        <v>0</v>
      </c>
      <c r="AZ667" s="51">
        <v>64</v>
      </c>
      <c r="BA667" s="42"/>
      <c r="BB667" s="42">
        <v>1</v>
      </c>
      <c r="BC667" s="42" t="s">
        <v>525</v>
      </c>
      <c r="BD667" s="49">
        <v>0</v>
      </c>
      <c r="BE667" s="49" t="s">
        <v>2809</v>
      </c>
      <c r="BF667" s="42" t="s">
        <v>356</v>
      </c>
      <c r="BG667" s="42"/>
      <c r="BH667" s="42"/>
      <c r="BI667" s="42" t="s">
        <v>357</v>
      </c>
      <c r="BJ667" s="42" t="s">
        <v>358</v>
      </c>
      <c r="BK667" s="57">
        <v>44778</v>
      </c>
      <c r="BL667" s="42" t="s">
        <v>317</v>
      </c>
      <c r="BM667" s="42" t="s">
        <v>317</v>
      </c>
      <c r="BN667" s="42"/>
      <c r="BO667" s="42"/>
      <c r="BP667" s="42" t="s">
        <v>359</v>
      </c>
      <c r="BQ667" s="42" t="s">
        <v>359</v>
      </c>
      <c r="BR667" s="42">
        <v>0</v>
      </c>
      <c r="BS667" s="42"/>
      <c r="BT667" s="42" t="s">
        <v>360</v>
      </c>
      <c r="BU667" s="42" t="s">
        <v>317</v>
      </c>
      <c r="BV667" s="42" t="s">
        <v>317</v>
      </c>
      <c r="BW667" s="42"/>
      <c r="BX667" s="42"/>
      <c r="BY667" s="42" t="s">
        <v>353</v>
      </c>
      <c r="BZ667" s="42" t="s">
        <v>353</v>
      </c>
      <c r="CA667" s="42"/>
      <c r="CB667" s="42" t="s">
        <v>353</v>
      </c>
      <c r="CC667" s="42"/>
      <c r="CD667" s="42"/>
      <c r="CE667" s="42"/>
      <c r="CF667" s="42"/>
      <c r="CG667" s="26" t="s">
        <v>174</v>
      </c>
    </row>
    <row r="668" hidden="1" spans="1:85">
      <c r="A668" s="39">
        <v>944</v>
      </c>
      <c r="B668" s="42" t="s">
        <v>2811</v>
      </c>
      <c r="C668" s="46" t="s">
        <v>223</v>
      </c>
      <c r="D668" s="42" t="s">
        <v>2812</v>
      </c>
      <c r="E668" s="43">
        <v>32.4107</v>
      </c>
      <c r="F668" s="43">
        <v>-13.7137</v>
      </c>
      <c r="G668" s="42" t="s">
        <v>2577</v>
      </c>
      <c r="H668" s="37">
        <v>2.5</v>
      </c>
      <c r="I668" s="42" t="s">
        <v>2578</v>
      </c>
      <c r="J668" s="42" t="s">
        <v>2587</v>
      </c>
      <c r="K668" s="42" t="s">
        <v>317</v>
      </c>
      <c r="L668" s="42" t="s">
        <v>317</v>
      </c>
      <c r="M668" s="42" t="s">
        <v>317</v>
      </c>
      <c r="N668" s="42" t="s">
        <v>318</v>
      </c>
      <c r="O668" s="42" t="s">
        <v>319</v>
      </c>
      <c r="P668" s="42" t="s">
        <v>319</v>
      </c>
      <c r="Q668" s="42" t="s">
        <v>390</v>
      </c>
      <c r="R668" s="42" t="s">
        <v>320</v>
      </c>
      <c r="S668" s="42" t="s">
        <v>1718</v>
      </c>
      <c r="T668" s="42" t="s">
        <v>344</v>
      </c>
      <c r="U668" s="42" t="s">
        <v>323</v>
      </c>
      <c r="V668" s="52">
        <v>60</v>
      </c>
      <c r="W668" s="42" t="s">
        <v>325</v>
      </c>
      <c r="X668" s="42" t="s">
        <v>2580</v>
      </c>
      <c r="Y668" s="42" t="s">
        <v>2</v>
      </c>
      <c r="Z668" s="42" t="s">
        <v>2</v>
      </c>
      <c r="AA668" s="42" t="s">
        <v>328</v>
      </c>
      <c r="AB668" s="42" t="s">
        <v>2580</v>
      </c>
      <c r="AC668" s="42" t="s">
        <v>225</v>
      </c>
      <c r="AD668" s="42" t="s">
        <v>225</v>
      </c>
      <c r="AE668" s="42" t="s">
        <v>349</v>
      </c>
      <c r="AF668" s="42" t="s">
        <v>349</v>
      </c>
      <c r="AG668" s="42">
        <v>20</v>
      </c>
      <c r="AH668" s="42" t="s">
        <v>350</v>
      </c>
      <c r="AI668" s="42">
        <v>0</v>
      </c>
      <c r="AJ668" s="42" t="s">
        <v>370</v>
      </c>
      <c r="AK668" s="42">
        <v>0</v>
      </c>
      <c r="AL668" s="42">
        <v>600</v>
      </c>
      <c r="AM668" s="42" t="s">
        <v>332</v>
      </c>
      <c r="AN668" s="42" t="s">
        <v>352</v>
      </c>
      <c r="AO668" s="42">
        <v>400</v>
      </c>
      <c r="AP668" s="42" t="s">
        <v>524</v>
      </c>
      <c r="AQ668" s="42">
        <v>600</v>
      </c>
      <c r="AR668" s="42">
        <v>2</v>
      </c>
      <c r="AS668" s="42">
        <v>600</v>
      </c>
      <c r="AT668" s="42">
        <v>24</v>
      </c>
      <c r="AU668" s="42" t="s">
        <v>2203</v>
      </c>
      <c r="AV668" s="42">
        <v>0</v>
      </c>
      <c r="AW668" s="42" t="s">
        <v>327</v>
      </c>
      <c r="AX668" s="42"/>
      <c r="AY668" s="42">
        <v>0</v>
      </c>
      <c r="AZ668" s="51">
        <v>68</v>
      </c>
      <c r="BA668" s="42"/>
      <c r="BB668" s="42">
        <v>1</v>
      </c>
      <c r="BC668" s="42" t="s">
        <v>525</v>
      </c>
      <c r="BD668" s="49">
        <v>0</v>
      </c>
      <c r="BE668" s="49" t="s">
        <v>2811</v>
      </c>
      <c r="BF668" s="42" t="s">
        <v>356</v>
      </c>
      <c r="BG668" s="42"/>
      <c r="BH668" s="42" t="s">
        <v>1825</v>
      </c>
      <c r="BI668" s="42" t="s">
        <v>357</v>
      </c>
      <c r="BJ668" s="42" t="s">
        <v>358</v>
      </c>
      <c r="BK668" s="57">
        <v>44778</v>
      </c>
      <c r="BL668" s="42" t="s">
        <v>317</v>
      </c>
      <c r="BM668" s="42" t="s">
        <v>317</v>
      </c>
      <c r="BN668" s="42"/>
      <c r="BO668" s="42"/>
      <c r="BP668" s="42" t="s">
        <v>359</v>
      </c>
      <c r="BQ668" s="42" t="s">
        <v>359</v>
      </c>
      <c r="BR668" s="42">
        <v>0</v>
      </c>
      <c r="BS668" s="42"/>
      <c r="BT668" s="42" t="s">
        <v>360</v>
      </c>
      <c r="BU668" s="42" t="s">
        <v>317</v>
      </c>
      <c r="BV668" s="42" t="s">
        <v>356</v>
      </c>
      <c r="BW668" s="42"/>
      <c r="BX668" s="42"/>
      <c r="BY668" s="42" t="s">
        <v>356</v>
      </c>
      <c r="BZ668" s="42">
        <v>20</v>
      </c>
      <c r="CA668" s="42"/>
      <c r="CB668" s="42" t="s">
        <v>472</v>
      </c>
      <c r="CC668" s="42"/>
      <c r="CD668" s="42"/>
      <c r="CE668" s="42"/>
      <c r="CF668" s="42"/>
      <c r="CG668" s="26" t="s">
        <v>223</v>
      </c>
    </row>
    <row r="669" hidden="1" spans="1:85">
      <c r="A669" s="34">
        <v>1535</v>
      </c>
      <c r="B669" s="42" t="s">
        <v>2813</v>
      </c>
      <c r="C669" s="46" t="s">
        <v>213</v>
      </c>
      <c r="D669" s="42" t="s">
        <v>2814</v>
      </c>
      <c r="E669" s="43">
        <v>31.3402</v>
      </c>
      <c r="F669" s="43">
        <v>-14.2987</v>
      </c>
      <c r="G669" s="42" t="s">
        <v>2577</v>
      </c>
      <c r="H669" s="37">
        <v>1.8</v>
      </c>
      <c r="I669" s="42" t="s">
        <v>2578</v>
      </c>
      <c r="J669" s="42" t="s">
        <v>2684</v>
      </c>
      <c r="K669" s="42" t="s">
        <v>317</v>
      </c>
      <c r="L669" s="42" t="s">
        <v>317</v>
      </c>
      <c r="M669" s="42" t="s">
        <v>317</v>
      </c>
      <c r="N669" s="42" t="s">
        <v>318</v>
      </c>
      <c r="O669" s="42" t="s">
        <v>319</v>
      </c>
      <c r="P669" s="42" t="s">
        <v>319</v>
      </c>
      <c r="Q669" s="42" t="s">
        <v>390</v>
      </c>
      <c r="R669" s="42" t="s">
        <v>320</v>
      </c>
      <c r="S669" s="42" t="s">
        <v>1718</v>
      </c>
      <c r="T669" s="42" t="s">
        <v>344</v>
      </c>
      <c r="U669" s="42" t="s">
        <v>323</v>
      </c>
      <c r="V669" s="52">
        <v>60</v>
      </c>
      <c r="W669" s="42" t="s">
        <v>366</v>
      </c>
      <c r="X669" s="42" t="s">
        <v>2580</v>
      </c>
      <c r="Y669" s="42" t="s">
        <v>2</v>
      </c>
      <c r="Z669" s="42" t="s">
        <v>2</v>
      </c>
      <c r="AA669" s="42" t="s">
        <v>328</v>
      </c>
      <c r="AB669" s="42" t="s">
        <v>2580</v>
      </c>
      <c r="AC669" s="42" t="s">
        <v>225</v>
      </c>
      <c r="AD669" s="42" t="s">
        <v>225</v>
      </c>
      <c r="AE669" s="42" t="s">
        <v>561</v>
      </c>
      <c r="AF669" s="42" t="s">
        <v>561</v>
      </c>
      <c r="AG669" s="42">
        <v>15</v>
      </c>
      <c r="AH669" s="42" t="s">
        <v>368</v>
      </c>
      <c r="AI669" s="42">
        <v>0</v>
      </c>
      <c r="AJ669" s="42" t="s">
        <v>370</v>
      </c>
      <c r="AK669" s="42">
        <v>0</v>
      </c>
      <c r="AL669" s="42">
        <v>600</v>
      </c>
      <c r="AM669" s="42" t="s">
        <v>332</v>
      </c>
      <c r="AN669" s="42" t="s">
        <v>352</v>
      </c>
      <c r="AO669" s="42">
        <v>400</v>
      </c>
      <c r="AP669" s="42" t="s">
        <v>439</v>
      </c>
      <c r="AQ669" s="42">
        <v>1200</v>
      </c>
      <c r="AR669" s="42">
        <v>2</v>
      </c>
      <c r="AS669" s="42">
        <v>600</v>
      </c>
      <c r="AT669" s="42">
        <v>48</v>
      </c>
      <c r="AU669" s="42" t="s">
        <v>385</v>
      </c>
      <c r="AV669" s="42" t="s">
        <v>385</v>
      </c>
      <c r="AW669" s="42">
        <v>18000</v>
      </c>
      <c r="AX669" s="42">
        <v>18000</v>
      </c>
      <c r="AY669" s="42">
        <v>2</v>
      </c>
      <c r="AZ669" s="51">
        <v>70</v>
      </c>
      <c r="BA669" s="42"/>
      <c r="BB669" s="42">
        <v>1</v>
      </c>
      <c r="BC669" s="42" t="s">
        <v>525</v>
      </c>
      <c r="BD669" s="49">
        <v>0</v>
      </c>
      <c r="BE669" s="49" t="s">
        <v>2813</v>
      </c>
      <c r="BF669" s="42" t="s">
        <v>356</v>
      </c>
      <c r="BG669" s="42"/>
      <c r="BH669" s="42" t="s">
        <v>2600</v>
      </c>
      <c r="BI669" s="42" t="s">
        <v>357</v>
      </c>
      <c r="BJ669" s="42" t="s">
        <v>358</v>
      </c>
      <c r="BK669" s="57">
        <v>44778</v>
      </c>
      <c r="BL669" s="42" t="s">
        <v>317</v>
      </c>
      <c r="BM669" s="42" t="s">
        <v>317</v>
      </c>
      <c r="BN669" s="42"/>
      <c r="BO669" s="42"/>
      <c r="BP669" s="42" t="s">
        <v>359</v>
      </c>
      <c r="BQ669" s="42" t="s">
        <v>359</v>
      </c>
      <c r="BR669" s="42">
        <v>0</v>
      </c>
      <c r="BS669" s="42"/>
      <c r="BT669" s="42" t="s">
        <v>360</v>
      </c>
      <c r="BU669" s="42" t="s">
        <v>317</v>
      </c>
      <c r="BV669" s="42" t="s">
        <v>317</v>
      </c>
      <c r="BW669" s="42"/>
      <c r="BX669" s="42"/>
      <c r="BY669" s="42" t="s">
        <v>353</v>
      </c>
      <c r="BZ669" s="42" t="s">
        <v>353</v>
      </c>
      <c r="CA669" s="42"/>
      <c r="CB669" s="42" t="s">
        <v>353</v>
      </c>
      <c r="CC669" s="42"/>
      <c r="CD669" s="42"/>
      <c r="CE669" s="42"/>
      <c r="CF669" s="42"/>
      <c r="CG669" s="26" t="s">
        <v>213</v>
      </c>
    </row>
    <row r="670" hidden="1" spans="1:85">
      <c r="A670" s="34">
        <v>1313</v>
      </c>
      <c r="B670" s="42" t="s">
        <v>2815</v>
      </c>
      <c r="C670" s="46" t="s">
        <v>133</v>
      </c>
      <c r="D670" s="42" t="s">
        <v>2816</v>
      </c>
      <c r="E670" s="43">
        <v>33.2984</v>
      </c>
      <c r="F670" s="43">
        <v>-10.8722</v>
      </c>
      <c r="G670" s="42" t="s">
        <v>2577</v>
      </c>
      <c r="H670" s="37">
        <v>1.5</v>
      </c>
      <c r="I670" s="42" t="s">
        <v>2578</v>
      </c>
      <c r="J670" s="42" t="s">
        <v>2735</v>
      </c>
      <c r="K670" s="42" t="s">
        <v>317</v>
      </c>
      <c r="L670" s="42" t="s">
        <v>317</v>
      </c>
      <c r="M670" s="42" t="s">
        <v>317</v>
      </c>
      <c r="N670" s="42" t="s">
        <v>318</v>
      </c>
      <c r="O670" s="42" t="s">
        <v>319</v>
      </c>
      <c r="P670" s="42" t="s">
        <v>319</v>
      </c>
      <c r="Q670" s="42" t="s">
        <v>381</v>
      </c>
      <c r="R670" s="42" t="s">
        <v>381</v>
      </c>
      <c r="S670" s="42" t="s">
        <v>1718</v>
      </c>
      <c r="T670" s="42" t="s">
        <v>782</v>
      </c>
      <c r="U670" s="42" t="s">
        <v>323</v>
      </c>
      <c r="V670" s="52">
        <v>60</v>
      </c>
      <c r="W670" s="42" t="s">
        <v>325</v>
      </c>
      <c r="X670" s="42" t="s">
        <v>2580</v>
      </c>
      <c r="Y670" s="42" t="s">
        <v>2</v>
      </c>
      <c r="Z670" s="42" t="s">
        <v>2</v>
      </c>
      <c r="AA670" s="42" t="s">
        <v>328</v>
      </c>
      <c r="AB670" s="42" t="s">
        <v>2580</v>
      </c>
      <c r="AC670" s="42" t="s">
        <v>225</v>
      </c>
      <c r="AD670" s="42" t="s">
        <v>225</v>
      </c>
      <c r="AE670" s="42" t="s">
        <v>561</v>
      </c>
      <c r="AF670" s="42" t="s">
        <v>561</v>
      </c>
      <c r="AG670" s="42">
        <v>14</v>
      </c>
      <c r="AH670" s="42" t="s">
        <v>1496</v>
      </c>
      <c r="AI670" s="42" t="s">
        <v>2817</v>
      </c>
      <c r="AJ670" s="42" t="s">
        <v>1443</v>
      </c>
      <c r="AK670" s="42" t="s">
        <v>2715</v>
      </c>
      <c r="AL670" s="42">
        <v>600</v>
      </c>
      <c r="AM670" s="42" t="s">
        <v>1930</v>
      </c>
      <c r="AN670" s="42">
        <v>0</v>
      </c>
      <c r="AO670" s="42">
        <v>0</v>
      </c>
      <c r="AP670" s="42" t="s">
        <v>439</v>
      </c>
      <c r="AQ670" s="42">
        <v>600</v>
      </c>
      <c r="AR670" s="42">
        <v>2</v>
      </c>
      <c r="AS670" s="42">
        <v>600</v>
      </c>
      <c r="AT670" s="42">
        <v>24</v>
      </c>
      <c r="AU670" s="42" t="s">
        <v>2203</v>
      </c>
      <c r="AV670" s="42">
        <v>0</v>
      </c>
      <c r="AW670" s="42" t="s">
        <v>327</v>
      </c>
      <c r="AX670" s="42"/>
      <c r="AY670" s="42">
        <v>0</v>
      </c>
      <c r="AZ670" s="51">
        <v>66</v>
      </c>
      <c r="BA670" s="42"/>
      <c r="BB670" s="42">
        <v>2</v>
      </c>
      <c r="BC670" s="42" t="s">
        <v>375</v>
      </c>
      <c r="BD670" s="49" t="s">
        <v>2479</v>
      </c>
      <c r="BE670" s="49" t="s">
        <v>2815</v>
      </c>
      <c r="BF670" s="42" t="s">
        <v>356</v>
      </c>
      <c r="BG670" s="42"/>
      <c r="BH670" s="42" t="s">
        <v>1825</v>
      </c>
      <c r="BI670" s="42" t="s">
        <v>1142</v>
      </c>
      <c r="BJ670" s="42" t="s">
        <v>358</v>
      </c>
      <c r="BK670" s="57">
        <v>44778</v>
      </c>
      <c r="BL670" s="42" t="s">
        <v>340</v>
      </c>
      <c r="BM670" s="42" t="s">
        <v>340</v>
      </c>
      <c r="BN670" s="42"/>
      <c r="BO670" s="42">
        <v>1</v>
      </c>
      <c r="BP670" s="42" t="s">
        <v>359</v>
      </c>
      <c r="BQ670" s="42" t="s">
        <v>359</v>
      </c>
      <c r="BR670" s="42" t="s">
        <v>508</v>
      </c>
      <c r="BS670" s="42"/>
      <c r="BT670" s="42" t="s">
        <v>360</v>
      </c>
      <c r="BU670" s="42" t="s">
        <v>317</v>
      </c>
      <c r="BV670" s="42" t="s">
        <v>317</v>
      </c>
      <c r="BW670" s="42"/>
      <c r="BX670" s="42"/>
      <c r="BY670" s="42" t="s">
        <v>353</v>
      </c>
      <c r="BZ670" s="42" t="s">
        <v>353</v>
      </c>
      <c r="CA670" s="42"/>
      <c r="CB670" s="42" t="s">
        <v>353</v>
      </c>
      <c r="CC670" s="42"/>
      <c r="CD670" s="42"/>
      <c r="CE670" s="42"/>
      <c r="CF670" s="42"/>
      <c r="CG670" s="26" t="s">
        <v>133</v>
      </c>
    </row>
    <row r="671" hidden="1" spans="1:85">
      <c r="A671" s="39">
        <v>1314</v>
      </c>
      <c r="B671" s="42" t="s">
        <v>2818</v>
      </c>
      <c r="C671" s="46" t="s">
        <v>132</v>
      </c>
      <c r="D671" s="42" t="s">
        <v>2819</v>
      </c>
      <c r="E671" s="43">
        <v>33.3079</v>
      </c>
      <c r="F671" s="43">
        <v>-10.9944</v>
      </c>
      <c r="G671" s="42" t="s">
        <v>2577</v>
      </c>
      <c r="H671" s="37">
        <v>1.5</v>
      </c>
      <c r="I671" s="42" t="s">
        <v>2578</v>
      </c>
      <c r="J671" s="42" t="s">
        <v>2735</v>
      </c>
      <c r="K671" s="42" t="s">
        <v>317</v>
      </c>
      <c r="L671" s="42" t="s">
        <v>317</v>
      </c>
      <c r="M671" s="42" t="s">
        <v>317</v>
      </c>
      <c r="N671" s="42" t="s">
        <v>318</v>
      </c>
      <c r="O671" s="42" t="s">
        <v>319</v>
      </c>
      <c r="P671" s="42" t="s">
        <v>319</v>
      </c>
      <c r="Q671" s="42" t="s">
        <v>381</v>
      </c>
      <c r="R671" s="42" t="s">
        <v>381</v>
      </c>
      <c r="S671" s="42" t="s">
        <v>1718</v>
      </c>
      <c r="T671" s="42" t="s">
        <v>782</v>
      </c>
      <c r="U671" s="42" t="s">
        <v>323</v>
      </c>
      <c r="V671" s="52">
        <v>60</v>
      </c>
      <c r="W671" s="42" t="s">
        <v>325</v>
      </c>
      <c r="X671" s="42" t="s">
        <v>2580</v>
      </c>
      <c r="Y671" s="42" t="s">
        <v>2</v>
      </c>
      <c r="Z671" s="42" t="s">
        <v>2</v>
      </c>
      <c r="AA671" s="42" t="s">
        <v>328</v>
      </c>
      <c r="AB671" s="42" t="s">
        <v>2580</v>
      </c>
      <c r="AC671" s="42" t="s">
        <v>225</v>
      </c>
      <c r="AD671" s="42" t="s">
        <v>225</v>
      </c>
      <c r="AE671" s="42" t="s">
        <v>561</v>
      </c>
      <c r="AF671" s="42" t="s">
        <v>561</v>
      </c>
      <c r="AG671" s="42">
        <v>11</v>
      </c>
      <c r="AH671" s="42" t="s">
        <v>368</v>
      </c>
      <c r="AI671" s="42">
        <v>0</v>
      </c>
      <c r="AJ671" s="42" t="s">
        <v>370</v>
      </c>
      <c r="AK671" s="42">
        <v>0</v>
      </c>
      <c r="AL671" s="42">
        <v>600</v>
      </c>
      <c r="AM671" s="42" t="s">
        <v>332</v>
      </c>
      <c r="AN671" s="42" t="s">
        <v>2788</v>
      </c>
      <c r="AO671" s="42">
        <v>200</v>
      </c>
      <c r="AP671" s="42" t="s">
        <v>333</v>
      </c>
      <c r="AQ671" s="42">
        <v>500</v>
      </c>
      <c r="AR671" s="42">
        <v>48</v>
      </c>
      <c r="AS671" s="42">
        <v>100</v>
      </c>
      <c r="AT671" s="42">
        <f>AQ671/AS671</f>
        <v>5</v>
      </c>
      <c r="AU671" s="42" t="s">
        <v>2203</v>
      </c>
      <c r="AV671" s="42">
        <v>0</v>
      </c>
      <c r="AW671" s="42" t="s">
        <v>327</v>
      </c>
      <c r="AX671" s="42"/>
      <c r="AY671" s="42">
        <v>0</v>
      </c>
      <c r="AZ671" s="51">
        <v>87</v>
      </c>
      <c r="BA671" s="42"/>
      <c r="BB671" s="42">
        <v>2</v>
      </c>
      <c r="BC671" s="42" t="s">
        <v>375</v>
      </c>
      <c r="BD671" s="49" t="s">
        <v>2479</v>
      </c>
      <c r="BE671" s="49" t="s">
        <v>2818</v>
      </c>
      <c r="BF671" s="42" t="s">
        <v>356</v>
      </c>
      <c r="BG671" s="42"/>
      <c r="BH671" s="42" t="s">
        <v>1825</v>
      </c>
      <c r="BI671" s="42" t="s">
        <v>1142</v>
      </c>
      <c r="BJ671" s="42" t="s">
        <v>1872</v>
      </c>
      <c r="BK671" s="57">
        <v>44778</v>
      </c>
      <c r="BL671" s="42" t="s">
        <v>317</v>
      </c>
      <c r="BM671" s="42" t="s">
        <v>317</v>
      </c>
      <c r="BN671" s="42"/>
      <c r="BO671" s="42"/>
      <c r="BP671" s="42" t="s">
        <v>359</v>
      </c>
      <c r="BQ671" s="42" t="s">
        <v>359</v>
      </c>
      <c r="BR671" s="42">
        <v>0</v>
      </c>
      <c r="BS671" s="42"/>
      <c r="BT671" s="42" t="s">
        <v>360</v>
      </c>
      <c r="BU671" s="42" t="s">
        <v>317</v>
      </c>
      <c r="BV671" s="42" t="s">
        <v>317</v>
      </c>
      <c r="BW671" s="42"/>
      <c r="BX671" s="42"/>
      <c r="BY671" s="42" t="s">
        <v>353</v>
      </c>
      <c r="BZ671" s="42" t="s">
        <v>353</v>
      </c>
      <c r="CA671" s="42"/>
      <c r="CB671" s="42" t="s">
        <v>353</v>
      </c>
      <c r="CC671" s="42"/>
      <c r="CD671" s="42"/>
      <c r="CE671" s="42"/>
      <c r="CF671" s="42"/>
      <c r="CG671" s="26" t="s">
        <v>132</v>
      </c>
    </row>
    <row r="672" hidden="1" spans="1:85">
      <c r="A672" s="34">
        <v>1193</v>
      </c>
      <c r="B672" s="42" t="s">
        <v>2820</v>
      </c>
      <c r="C672" s="46" t="s">
        <v>155</v>
      </c>
      <c r="D672" s="42" t="s">
        <v>2821</v>
      </c>
      <c r="E672" s="43">
        <v>33.1055</v>
      </c>
      <c r="F672" s="43">
        <v>-12.2702</v>
      </c>
      <c r="G672" s="42" t="s">
        <v>2577</v>
      </c>
      <c r="H672" s="37">
        <v>1.5</v>
      </c>
      <c r="I672" s="42" t="s">
        <v>2578</v>
      </c>
      <c r="J672" s="42" t="s">
        <v>2686</v>
      </c>
      <c r="K672" s="42" t="s">
        <v>317</v>
      </c>
      <c r="L672" s="42" t="s">
        <v>317</v>
      </c>
      <c r="M672" s="42" t="s">
        <v>317</v>
      </c>
      <c r="N672" s="42" t="s">
        <v>318</v>
      </c>
      <c r="O672" s="42" t="s">
        <v>319</v>
      </c>
      <c r="P672" s="42" t="s">
        <v>319</v>
      </c>
      <c r="Q672" s="42" t="s">
        <v>320</v>
      </c>
      <c r="R672" s="42" t="s">
        <v>320</v>
      </c>
      <c r="S672" s="42" t="s">
        <v>1718</v>
      </c>
      <c r="T672" s="42" t="s">
        <v>782</v>
      </c>
      <c r="U672" s="42" t="s">
        <v>323</v>
      </c>
      <c r="V672" s="52">
        <v>70</v>
      </c>
      <c r="W672" s="42" t="s">
        <v>366</v>
      </c>
      <c r="X672" s="42" t="s">
        <v>2580</v>
      </c>
      <c r="Y672" s="42" t="s">
        <v>2</v>
      </c>
      <c r="Z672" s="42" t="s">
        <v>2</v>
      </c>
      <c r="AA672" s="42" t="s">
        <v>328</v>
      </c>
      <c r="AB672" s="42" t="s">
        <v>2580</v>
      </c>
      <c r="AC672" s="42" t="s">
        <v>225</v>
      </c>
      <c r="AD672" s="42" t="s">
        <v>225</v>
      </c>
      <c r="AE672" s="42" t="s">
        <v>2075</v>
      </c>
      <c r="AF672" s="42" t="s">
        <v>2075</v>
      </c>
      <c r="AG672" s="42">
        <v>14</v>
      </c>
      <c r="AH672" s="42" t="s">
        <v>1496</v>
      </c>
      <c r="AI672" s="42" t="s">
        <v>2817</v>
      </c>
      <c r="AJ672" s="42" t="s">
        <v>1443</v>
      </c>
      <c r="AK672" s="42" t="s">
        <v>2715</v>
      </c>
      <c r="AL672" s="42">
        <v>600</v>
      </c>
      <c r="AM672" s="42" t="s">
        <v>1930</v>
      </c>
      <c r="AN672" s="42">
        <v>0</v>
      </c>
      <c r="AO672" s="42">
        <v>0</v>
      </c>
      <c r="AP672" s="42" t="s">
        <v>1320</v>
      </c>
      <c r="AQ672" s="42">
        <v>1500</v>
      </c>
      <c r="AR672" s="42">
        <v>2</v>
      </c>
      <c r="AS672" s="42">
        <v>1500</v>
      </c>
      <c r="AT672" s="42">
        <v>24</v>
      </c>
      <c r="AU672" s="42" t="s">
        <v>385</v>
      </c>
      <c r="AV672" s="42" t="s">
        <v>385</v>
      </c>
      <c r="AW672" s="42">
        <v>18000</v>
      </c>
      <c r="AX672" s="42">
        <v>18000</v>
      </c>
      <c r="AY672" s="42">
        <v>2</v>
      </c>
      <c r="AZ672" s="51">
        <v>84</v>
      </c>
      <c r="BA672" s="42"/>
      <c r="BB672" s="42">
        <v>2</v>
      </c>
      <c r="BC672" s="42" t="s">
        <v>375</v>
      </c>
      <c r="BD672" s="49" t="s">
        <v>2822</v>
      </c>
      <c r="BE672" s="49" t="s">
        <v>2820</v>
      </c>
      <c r="BF672" s="42" t="s">
        <v>356</v>
      </c>
      <c r="BG672" s="42"/>
      <c r="BH672" s="42"/>
      <c r="BI672" s="42" t="s">
        <v>357</v>
      </c>
      <c r="BJ672" s="42" t="s">
        <v>358</v>
      </c>
      <c r="BK672" s="57">
        <v>44778</v>
      </c>
      <c r="BL672" s="42" t="s">
        <v>317</v>
      </c>
      <c r="BM672" s="42" t="s">
        <v>317</v>
      </c>
      <c r="BN672" s="42"/>
      <c r="BO672" s="42"/>
      <c r="BP672" s="42" t="s">
        <v>359</v>
      </c>
      <c r="BQ672" s="42" t="s">
        <v>359</v>
      </c>
      <c r="BR672" s="42">
        <v>0</v>
      </c>
      <c r="BS672" s="42"/>
      <c r="BT672" s="42" t="s">
        <v>360</v>
      </c>
      <c r="BU672" s="42" t="s">
        <v>317</v>
      </c>
      <c r="BV672" s="42" t="s">
        <v>317</v>
      </c>
      <c r="BW672" s="42"/>
      <c r="BX672" s="42"/>
      <c r="BY672" s="42" t="s">
        <v>353</v>
      </c>
      <c r="BZ672" s="42" t="s">
        <v>353</v>
      </c>
      <c r="CA672" s="42"/>
      <c r="CB672" s="42" t="s">
        <v>353</v>
      </c>
      <c r="CC672" s="42"/>
      <c r="CD672" s="42"/>
      <c r="CE672" s="42"/>
      <c r="CF672" s="42"/>
      <c r="CG672" s="26" t="s">
        <v>155</v>
      </c>
    </row>
    <row r="673" hidden="1" spans="1:85">
      <c r="A673" s="39">
        <v>1504</v>
      </c>
      <c r="B673" s="42" t="s">
        <v>2823</v>
      </c>
      <c r="C673" s="92" t="s">
        <v>209</v>
      </c>
      <c r="D673" s="93" t="s">
        <v>2824</v>
      </c>
      <c r="E673" s="43">
        <v>31.7981</v>
      </c>
      <c r="F673" s="43">
        <v>-14.3803</v>
      </c>
      <c r="G673" s="42" t="s">
        <v>2577</v>
      </c>
      <c r="H673" s="37">
        <v>1.8</v>
      </c>
      <c r="I673" s="42" t="s">
        <v>2578</v>
      </c>
      <c r="J673" s="42" t="s">
        <v>2671</v>
      </c>
      <c r="K673" s="42" t="s">
        <v>317</v>
      </c>
      <c r="L673" s="42" t="s">
        <v>317</v>
      </c>
      <c r="M673" s="42" t="s">
        <v>317</v>
      </c>
      <c r="N673" s="42" t="s">
        <v>318</v>
      </c>
      <c r="O673" s="42" t="s">
        <v>319</v>
      </c>
      <c r="P673" s="42" t="s">
        <v>319</v>
      </c>
      <c r="Q673" s="42" t="s">
        <v>320</v>
      </c>
      <c r="R673" s="42" t="s">
        <v>320</v>
      </c>
      <c r="S673" s="42" t="s">
        <v>1718</v>
      </c>
      <c r="T673" s="42" t="s">
        <v>344</v>
      </c>
      <c r="U673" s="42" t="s">
        <v>323</v>
      </c>
      <c r="V673" s="52">
        <v>70</v>
      </c>
      <c r="W673" s="42" t="s">
        <v>325</v>
      </c>
      <c r="X673" s="42" t="s">
        <v>2580</v>
      </c>
      <c r="Y673" s="42" t="s">
        <v>2</v>
      </c>
      <c r="Z673" s="42" t="s">
        <v>2</v>
      </c>
      <c r="AA673" s="42" t="s">
        <v>328</v>
      </c>
      <c r="AB673" s="42" t="s">
        <v>2580</v>
      </c>
      <c r="AC673" s="42" t="s">
        <v>225</v>
      </c>
      <c r="AD673" s="42" t="s">
        <v>225</v>
      </c>
      <c r="AE673" s="42" t="s">
        <v>561</v>
      </c>
      <c r="AF673" s="42" t="s">
        <v>561</v>
      </c>
      <c r="AG673" s="42">
        <v>15</v>
      </c>
      <c r="AH673" s="42" t="s">
        <v>368</v>
      </c>
      <c r="AI673" s="42">
        <v>0</v>
      </c>
      <c r="AJ673" s="42" t="s">
        <v>370</v>
      </c>
      <c r="AK673" s="42">
        <v>0</v>
      </c>
      <c r="AL673" s="42">
        <v>1000</v>
      </c>
      <c r="AM673" s="42" t="s">
        <v>332</v>
      </c>
      <c r="AN673" s="42" t="s">
        <v>352</v>
      </c>
      <c r="AO673" s="42">
        <v>200</v>
      </c>
      <c r="AP673" s="42" t="s">
        <v>427</v>
      </c>
      <c r="AQ673" s="42">
        <v>600</v>
      </c>
      <c r="AR673" s="42">
        <v>2</v>
      </c>
      <c r="AS673" s="42">
        <v>600</v>
      </c>
      <c r="AT673" s="42">
        <v>24</v>
      </c>
      <c r="AU673" s="42" t="s">
        <v>2203</v>
      </c>
      <c r="AV673" s="42">
        <v>0</v>
      </c>
      <c r="AW673" s="42" t="s">
        <v>327</v>
      </c>
      <c r="AX673" s="42"/>
      <c r="AY673" s="42">
        <v>0</v>
      </c>
      <c r="AZ673" s="51">
        <v>41</v>
      </c>
      <c r="BA673" s="42"/>
      <c r="BB673" s="42">
        <v>1</v>
      </c>
      <c r="BC673" s="42" t="s">
        <v>525</v>
      </c>
      <c r="BD673" s="49">
        <v>0</v>
      </c>
      <c r="BE673" s="49" t="s">
        <v>2823</v>
      </c>
      <c r="BF673" s="42" t="s">
        <v>356</v>
      </c>
      <c r="BG673" s="42"/>
      <c r="BH673" s="42" t="s">
        <v>1825</v>
      </c>
      <c r="BI673" s="42" t="s">
        <v>357</v>
      </c>
      <c r="BJ673" s="42" t="s">
        <v>358</v>
      </c>
      <c r="BK673" s="57">
        <v>44778</v>
      </c>
      <c r="BL673" s="42" t="s">
        <v>317</v>
      </c>
      <c r="BM673" s="42" t="s">
        <v>317</v>
      </c>
      <c r="BN673" s="42"/>
      <c r="BO673" s="42"/>
      <c r="BP673" s="42" t="s">
        <v>359</v>
      </c>
      <c r="BQ673" s="42" t="s">
        <v>359</v>
      </c>
      <c r="BR673" s="42">
        <v>0</v>
      </c>
      <c r="BS673" s="42"/>
      <c r="BT673" s="42" t="s">
        <v>360</v>
      </c>
      <c r="BU673" s="42" t="s">
        <v>317</v>
      </c>
      <c r="BV673" s="42" t="s">
        <v>317</v>
      </c>
      <c r="BW673" s="42"/>
      <c r="BX673" s="42"/>
      <c r="BY673" s="42" t="s">
        <v>353</v>
      </c>
      <c r="BZ673" s="42" t="s">
        <v>353</v>
      </c>
      <c r="CA673" s="42"/>
      <c r="CB673" s="42" t="s">
        <v>353</v>
      </c>
      <c r="CC673" s="42"/>
      <c r="CD673" s="42"/>
      <c r="CE673" s="42"/>
      <c r="CF673" s="42"/>
      <c r="CG673" s="26" t="s">
        <v>209</v>
      </c>
    </row>
    <row r="674" hidden="1" spans="1:85">
      <c r="A674" s="34">
        <v>1503</v>
      </c>
      <c r="B674" s="42" t="s">
        <v>2825</v>
      </c>
      <c r="C674" s="46" t="s">
        <v>138</v>
      </c>
      <c r="D674" s="42" t="s">
        <v>2674</v>
      </c>
      <c r="E674" s="43">
        <v>31.851</v>
      </c>
      <c r="F674" s="43">
        <v>-14.3253</v>
      </c>
      <c r="G674" s="42" t="s">
        <v>2577</v>
      </c>
      <c r="H674" s="37">
        <v>2.5</v>
      </c>
      <c r="I674" s="42" t="s">
        <v>2578</v>
      </c>
      <c r="J674" s="42" t="s">
        <v>2671</v>
      </c>
      <c r="K674" s="42" t="s">
        <v>317</v>
      </c>
      <c r="L674" s="42" t="s">
        <v>317</v>
      </c>
      <c r="M674" s="42" t="s">
        <v>317</v>
      </c>
      <c r="N674" s="42" t="s">
        <v>318</v>
      </c>
      <c r="O674" s="42" t="s">
        <v>319</v>
      </c>
      <c r="P674" s="42" t="s">
        <v>319</v>
      </c>
      <c r="Q674" s="42" t="s">
        <v>320</v>
      </c>
      <c r="R674" s="42" t="s">
        <v>320</v>
      </c>
      <c r="S674" s="42" t="s">
        <v>1718</v>
      </c>
      <c r="T674" s="42" t="s">
        <v>782</v>
      </c>
      <c r="U674" s="42" t="s">
        <v>323</v>
      </c>
      <c r="V674" s="52">
        <v>40</v>
      </c>
      <c r="W674" s="42" t="s">
        <v>325</v>
      </c>
      <c r="X674" s="42" t="s">
        <v>2580</v>
      </c>
      <c r="Y674" s="42" t="s">
        <v>2</v>
      </c>
      <c r="Z674" s="42" t="s">
        <v>2</v>
      </c>
      <c r="AA674" s="42" t="s">
        <v>328</v>
      </c>
      <c r="AB674" s="42" t="s">
        <v>2580</v>
      </c>
      <c r="AC674" s="42" t="s">
        <v>225</v>
      </c>
      <c r="AD674" s="42" t="s">
        <v>225</v>
      </c>
      <c r="AE674" s="42" t="s">
        <v>561</v>
      </c>
      <c r="AF674" s="42" t="s">
        <v>561</v>
      </c>
      <c r="AG674" s="42">
        <v>20</v>
      </c>
      <c r="AH674" s="42" t="s">
        <v>350</v>
      </c>
      <c r="AI674" s="42">
        <v>0</v>
      </c>
      <c r="AJ674" s="42" t="s">
        <v>351</v>
      </c>
      <c r="AK674" s="42">
        <v>0</v>
      </c>
      <c r="AL674" s="42">
        <v>1000</v>
      </c>
      <c r="AM674" s="42" t="s">
        <v>332</v>
      </c>
      <c r="AN674" s="42" t="s">
        <v>2788</v>
      </c>
      <c r="AO674" s="42">
        <v>400</v>
      </c>
      <c r="AP674" s="42" t="s">
        <v>439</v>
      </c>
      <c r="AQ674" s="42">
        <v>600</v>
      </c>
      <c r="AR674" s="42">
        <v>2</v>
      </c>
      <c r="AS674" s="42">
        <v>600</v>
      </c>
      <c r="AT674" s="42">
        <v>24</v>
      </c>
      <c r="AU674" s="42" t="s">
        <v>2203</v>
      </c>
      <c r="AV674" s="42">
        <v>0</v>
      </c>
      <c r="AW674" s="42" t="s">
        <v>327</v>
      </c>
      <c r="AX674" s="42"/>
      <c r="AY674" s="42">
        <v>0</v>
      </c>
      <c r="AZ674" s="51">
        <v>36</v>
      </c>
      <c r="BA674" s="42"/>
      <c r="BB674" s="42">
        <v>1</v>
      </c>
      <c r="BC674" s="42" t="s">
        <v>525</v>
      </c>
      <c r="BD674" s="49">
        <v>0</v>
      </c>
      <c r="BE674" s="49" t="s">
        <v>2825</v>
      </c>
      <c r="BF674" s="42" t="s">
        <v>356</v>
      </c>
      <c r="BG674" s="42"/>
      <c r="BH674" s="42" t="s">
        <v>1825</v>
      </c>
      <c r="BI674" s="42" t="s">
        <v>357</v>
      </c>
      <c r="BJ674" s="42" t="s">
        <v>1872</v>
      </c>
      <c r="BK674" s="57">
        <v>44778</v>
      </c>
      <c r="BL674" s="42" t="s">
        <v>317</v>
      </c>
      <c r="BM674" s="42" t="s">
        <v>317</v>
      </c>
      <c r="BN674" s="42"/>
      <c r="BO674" s="42"/>
      <c r="BP674" s="42" t="s">
        <v>359</v>
      </c>
      <c r="BQ674" s="42" t="s">
        <v>359</v>
      </c>
      <c r="BR674" s="42">
        <v>0</v>
      </c>
      <c r="BS674" s="42"/>
      <c r="BT674" s="42" t="s">
        <v>360</v>
      </c>
      <c r="BU674" s="42" t="s">
        <v>317</v>
      </c>
      <c r="BV674" s="42" t="s">
        <v>317</v>
      </c>
      <c r="BW674" s="42"/>
      <c r="BX674" s="42"/>
      <c r="BY674" s="42" t="s">
        <v>353</v>
      </c>
      <c r="BZ674" s="42" t="s">
        <v>353</v>
      </c>
      <c r="CA674" s="42"/>
      <c r="CB674" s="42" t="s">
        <v>353</v>
      </c>
      <c r="CC674" s="42"/>
      <c r="CD674" s="42"/>
      <c r="CE674" s="42"/>
      <c r="CF674" s="42"/>
      <c r="CG674" s="26" t="s">
        <v>138</v>
      </c>
    </row>
    <row r="675" hidden="1" spans="1:85">
      <c r="A675" s="34">
        <v>561</v>
      </c>
      <c r="B675" s="42" t="s">
        <v>2826</v>
      </c>
      <c r="C675" s="46" t="s">
        <v>171</v>
      </c>
      <c r="D675" s="42" t="s">
        <v>2827</v>
      </c>
      <c r="E675" s="43">
        <v>32.6381</v>
      </c>
      <c r="F675" s="43">
        <v>-13.6489</v>
      </c>
      <c r="G675" s="42" t="s">
        <v>2577</v>
      </c>
      <c r="H675" s="37">
        <v>2.5</v>
      </c>
      <c r="I675" s="42" t="s">
        <v>2578</v>
      </c>
      <c r="J675" s="42" t="s">
        <v>2587</v>
      </c>
      <c r="K675" s="42" t="s">
        <v>317</v>
      </c>
      <c r="L675" s="42" t="s">
        <v>317</v>
      </c>
      <c r="M675" s="42" t="s">
        <v>317</v>
      </c>
      <c r="N675" s="42" t="s">
        <v>341</v>
      </c>
      <c r="O675" s="42" t="s">
        <v>319</v>
      </c>
      <c r="P675" s="42" t="s">
        <v>319</v>
      </c>
      <c r="Q675" s="42" t="s">
        <v>320</v>
      </c>
      <c r="R675" s="42" t="s">
        <v>320</v>
      </c>
      <c r="S675" s="42" t="s">
        <v>1718</v>
      </c>
      <c r="T675" s="42" t="s">
        <v>344</v>
      </c>
      <c r="U675" s="42" t="s">
        <v>323</v>
      </c>
      <c r="V675" s="52">
        <v>36</v>
      </c>
      <c r="W675" s="42" t="s">
        <v>325</v>
      </c>
      <c r="X675" s="42" t="s">
        <v>2580</v>
      </c>
      <c r="Y675" s="42" t="s">
        <v>2</v>
      </c>
      <c r="Z675" s="42" t="s">
        <v>2</v>
      </c>
      <c r="AA675" s="42" t="s">
        <v>328</v>
      </c>
      <c r="AB675" s="42" t="s">
        <v>2580</v>
      </c>
      <c r="AC675" s="42" t="s">
        <v>225</v>
      </c>
      <c r="AD675" s="42" t="s">
        <v>225</v>
      </c>
      <c r="AE675" s="42" t="s">
        <v>654</v>
      </c>
      <c r="AF675" s="42" t="s">
        <v>655</v>
      </c>
      <c r="AG675" s="42">
        <v>20</v>
      </c>
      <c r="AH675" s="42" t="s">
        <v>350</v>
      </c>
      <c r="AI675" s="42">
        <v>0</v>
      </c>
      <c r="AJ675" s="42" t="s">
        <v>351</v>
      </c>
      <c r="AK675" s="42">
        <v>0</v>
      </c>
      <c r="AL675" s="42">
        <v>375</v>
      </c>
      <c r="AM675" s="42" t="s">
        <v>332</v>
      </c>
      <c r="AN675" s="42" t="s">
        <v>2788</v>
      </c>
      <c r="AO675" s="42">
        <v>400</v>
      </c>
      <c r="AP675" s="42" t="s">
        <v>2026</v>
      </c>
      <c r="AQ675" s="42">
        <v>1410</v>
      </c>
      <c r="AR675" s="42">
        <v>4</v>
      </c>
      <c r="AS675" s="42">
        <v>1410</v>
      </c>
      <c r="AT675" s="42">
        <v>12</v>
      </c>
      <c r="AU675" s="42" t="s">
        <v>2203</v>
      </c>
      <c r="AV675" s="42">
        <v>0</v>
      </c>
      <c r="AW675" s="42" t="s">
        <v>327</v>
      </c>
      <c r="AX675" s="42"/>
      <c r="AY675" s="42">
        <v>0</v>
      </c>
      <c r="AZ675" s="51">
        <v>100</v>
      </c>
      <c r="BA675" s="42"/>
      <c r="BB675" s="42">
        <v>2</v>
      </c>
      <c r="BC675" s="42" t="s">
        <v>375</v>
      </c>
      <c r="BD675" s="49" t="s">
        <v>2828</v>
      </c>
      <c r="BE675" s="49" t="s">
        <v>2826</v>
      </c>
      <c r="BF675" s="42" t="s">
        <v>356</v>
      </c>
      <c r="BG675" s="42"/>
      <c r="BH675" s="42" t="s">
        <v>1825</v>
      </c>
      <c r="BI675" s="42" t="s">
        <v>357</v>
      </c>
      <c r="BJ675" s="42" t="s">
        <v>358</v>
      </c>
      <c r="BK675" s="57">
        <v>44778</v>
      </c>
      <c r="BL675" s="42" t="s">
        <v>317</v>
      </c>
      <c r="BM675" s="42" t="s">
        <v>317</v>
      </c>
      <c r="BN675" s="42"/>
      <c r="BO675" s="42"/>
      <c r="BP675" s="42" t="s">
        <v>359</v>
      </c>
      <c r="BQ675" s="42" t="s">
        <v>359</v>
      </c>
      <c r="BR675" s="42">
        <v>0</v>
      </c>
      <c r="BS675" s="42"/>
      <c r="BT675" s="42" t="s">
        <v>360</v>
      </c>
      <c r="BU675" s="42" t="s">
        <v>317</v>
      </c>
      <c r="BV675" s="42" t="s">
        <v>317</v>
      </c>
      <c r="BW675" s="42"/>
      <c r="BX675" s="42"/>
      <c r="BY675" s="42" t="s">
        <v>353</v>
      </c>
      <c r="BZ675" s="42" t="s">
        <v>353</v>
      </c>
      <c r="CA675" s="42"/>
      <c r="CB675" s="42" t="s">
        <v>353</v>
      </c>
      <c r="CC675" s="42"/>
      <c r="CD675" s="42"/>
      <c r="CE675" s="42"/>
      <c r="CF675" s="42"/>
      <c r="CG675" s="26" t="s">
        <v>171</v>
      </c>
    </row>
    <row r="676" hidden="1" spans="1:85">
      <c r="A676" s="39">
        <v>108</v>
      </c>
      <c r="B676" s="42" t="s">
        <v>2829</v>
      </c>
      <c r="C676" s="46" t="s">
        <v>65</v>
      </c>
      <c r="D676" s="42" t="s">
        <v>2830</v>
      </c>
      <c r="E676" s="43">
        <v>32.3328</v>
      </c>
      <c r="F676" s="43">
        <v>-14.2272</v>
      </c>
      <c r="G676" s="42" t="s">
        <v>2577</v>
      </c>
      <c r="H676" s="37">
        <v>1.8</v>
      </c>
      <c r="I676" s="42" t="s">
        <v>2578</v>
      </c>
      <c r="J676" s="42" t="s">
        <v>2633</v>
      </c>
      <c r="K676" s="42" t="s">
        <v>317</v>
      </c>
      <c r="L676" s="42" t="s">
        <v>317</v>
      </c>
      <c r="M676" s="42" t="s">
        <v>317</v>
      </c>
      <c r="N676" s="42" t="s">
        <v>318</v>
      </c>
      <c r="O676" s="42" t="s">
        <v>319</v>
      </c>
      <c r="P676" s="42" t="s">
        <v>319</v>
      </c>
      <c r="Q676" s="42" t="s">
        <v>320</v>
      </c>
      <c r="R676" s="42" t="s">
        <v>320</v>
      </c>
      <c r="S676" s="42" t="s">
        <v>1718</v>
      </c>
      <c r="T676" s="42" t="s">
        <v>344</v>
      </c>
      <c r="U676" s="42" t="s">
        <v>323</v>
      </c>
      <c r="V676" s="52">
        <v>54</v>
      </c>
      <c r="W676" s="42" t="s">
        <v>366</v>
      </c>
      <c r="X676" s="42" t="s">
        <v>2580</v>
      </c>
      <c r="Y676" s="42" t="s">
        <v>2</v>
      </c>
      <c r="Z676" s="42" t="s">
        <v>2</v>
      </c>
      <c r="AA676" s="42" t="s">
        <v>328</v>
      </c>
      <c r="AB676" s="42" t="s">
        <v>2580</v>
      </c>
      <c r="AC676" s="42" t="s">
        <v>225</v>
      </c>
      <c r="AD676" s="42" t="s">
        <v>225</v>
      </c>
      <c r="AE676" s="42" t="s">
        <v>561</v>
      </c>
      <c r="AF676" s="42" t="s">
        <v>561</v>
      </c>
      <c r="AG676" s="42">
        <v>15</v>
      </c>
      <c r="AH676" s="42" t="s">
        <v>350</v>
      </c>
      <c r="AI676" s="42">
        <v>0</v>
      </c>
      <c r="AJ676" s="42" t="s">
        <v>370</v>
      </c>
      <c r="AK676" s="42">
        <v>0</v>
      </c>
      <c r="AL676" s="42">
        <v>1000</v>
      </c>
      <c r="AM676" s="42" t="s">
        <v>332</v>
      </c>
      <c r="AN676" s="42" t="s">
        <v>352</v>
      </c>
      <c r="AO676" s="42">
        <v>400</v>
      </c>
      <c r="AP676" s="42" t="s">
        <v>439</v>
      </c>
      <c r="AQ676" s="42">
        <v>600</v>
      </c>
      <c r="AR676" s="42">
        <v>2</v>
      </c>
      <c r="AS676" s="42">
        <v>600</v>
      </c>
      <c r="AT676" s="42">
        <v>24</v>
      </c>
      <c r="AU676" s="42" t="s">
        <v>385</v>
      </c>
      <c r="AV676" s="42" t="s">
        <v>385</v>
      </c>
      <c r="AW676" s="42">
        <v>18000</v>
      </c>
      <c r="AX676" s="42">
        <v>18000</v>
      </c>
      <c r="AY676" s="42">
        <v>2</v>
      </c>
      <c r="AZ676" s="51">
        <v>41</v>
      </c>
      <c r="BA676" s="42"/>
      <c r="BB676" s="42">
        <v>1</v>
      </c>
      <c r="BC676" s="42" t="s">
        <v>525</v>
      </c>
      <c r="BD676" s="49">
        <v>0</v>
      </c>
      <c r="BE676" s="49" t="s">
        <v>2829</v>
      </c>
      <c r="BF676" s="42" t="s">
        <v>356</v>
      </c>
      <c r="BG676" s="42"/>
      <c r="BH676" s="42" t="s">
        <v>1825</v>
      </c>
      <c r="BI676" s="42" t="s">
        <v>357</v>
      </c>
      <c r="BJ676" s="42" t="s">
        <v>358</v>
      </c>
      <c r="BK676" s="57">
        <v>44778</v>
      </c>
      <c r="BL676" s="42" t="s">
        <v>317</v>
      </c>
      <c r="BM676" s="42" t="s">
        <v>317</v>
      </c>
      <c r="BN676" s="42"/>
      <c r="BO676" s="42"/>
      <c r="BP676" s="42" t="s">
        <v>359</v>
      </c>
      <c r="BQ676" s="42" t="s">
        <v>359</v>
      </c>
      <c r="BR676" s="42">
        <v>0</v>
      </c>
      <c r="BS676" s="42"/>
      <c r="BT676" s="42" t="s">
        <v>360</v>
      </c>
      <c r="BU676" s="42" t="s">
        <v>317</v>
      </c>
      <c r="BV676" s="42" t="s">
        <v>317</v>
      </c>
      <c r="BW676" s="42"/>
      <c r="BX676" s="42"/>
      <c r="BY676" s="42" t="s">
        <v>353</v>
      </c>
      <c r="BZ676" s="42" t="s">
        <v>353</v>
      </c>
      <c r="CA676" s="42"/>
      <c r="CB676" s="42" t="s">
        <v>353</v>
      </c>
      <c r="CC676" s="42"/>
      <c r="CD676" s="42"/>
      <c r="CE676" s="42"/>
      <c r="CF676" s="42"/>
      <c r="CG676" s="26" t="s">
        <v>65</v>
      </c>
    </row>
    <row r="677" hidden="1" spans="1:85">
      <c r="A677" s="34">
        <v>895</v>
      </c>
      <c r="B677" s="42" t="s">
        <v>2831</v>
      </c>
      <c r="C677" s="46" t="s">
        <v>2832</v>
      </c>
      <c r="D677" s="42" t="s">
        <v>2833</v>
      </c>
      <c r="E677" s="43">
        <v>31.3835</v>
      </c>
      <c r="F677" s="43">
        <v>-13.9073</v>
      </c>
      <c r="G677" s="42" t="s">
        <v>2577</v>
      </c>
      <c r="H677" s="37">
        <v>2</v>
      </c>
      <c r="I677" s="42" t="s">
        <v>2578</v>
      </c>
      <c r="J677" s="42" t="s">
        <v>2686</v>
      </c>
      <c r="K677" s="42" t="s">
        <v>317</v>
      </c>
      <c r="L677" s="42" t="s">
        <v>317</v>
      </c>
      <c r="M677" s="42" t="s">
        <v>317</v>
      </c>
      <c r="N677" s="42" t="s">
        <v>318</v>
      </c>
      <c r="O677" s="42" t="s">
        <v>319</v>
      </c>
      <c r="P677" s="42" t="s">
        <v>319</v>
      </c>
      <c r="Q677" s="42" t="s">
        <v>320</v>
      </c>
      <c r="R677" s="42" t="s">
        <v>320</v>
      </c>
      <c r="S677" s="42" t="s">
        <v>1718</v>
      </c>
      <c r="T677" s="42" t="s">
        <v>344</v>
      </c>
      <c r="U677" s="42" t="s">
        <v>323</v>
      </c>
      <c r="V677" s="52">
        <v>50</v>
      </c>
      <c r="W677" s="42" t="s">
        <v>325</v>
      </c>
      <c r="X677" s="42" t="s">
        <v>2580</v>
      </c>
      <c r="Y677" s="42" t="s">
        <v>2</v>
      </c>
      <c r="Z677" s="42" t="s">
        <v>2</v>
      </c>
      <c r="AA677" s="42" t="s">
        <v>328</v>
      </c>
      <c r="AB677" s="42" t="s">
        <v>2580</v>
      </c>
      <c r="AC677" s="42" t="s">
        <v>225</v>
      </c>
      <c r="AD677" s="42" t="s">
        <v>225</v>
      </c>
      <c r="AE677" s="42" t="s">
        <v>561</v>
      </c>
      <c r="AF677" s="42" t="s">
        <v>561</v>
      </c>
      <c r="AG677" s="42">
        <v>16</v>
      </c>
      <c r="AH677" s="42" t="s">
        <v>350</v>
      </c>
      <c r="AI677" s="42">
        <v>0</v>
      </c>
      <c r="AJ677" s="42" t="s">
        <v>370</v>
      </c>
      <c r="AK677" s="42">
        <v>0</v>
      </c>
      <c r="AL677" s="42">
        <v>1000</v>
      </c>
      <c r="AM677" s="42" t="s">
        <v>332</v>
      </c>
      <c r="AN677" s="42" t="s">
        <v>352</v>
      </c>
      <c r="AO677" s="42">
        <v>400</v>
      </c>
      <c r="AP677" s="42" t="s">
        <v>384</v>
      </c>
      <c r="AQ677" s="42">
        <v>1200</v>
      </c>
      <c r="AR677" s="42">
        <v>2</v>
      </c>
      <c r="AS677" s="42">
        <v>600</v>
      </c>
      <c r="AT677" s="42">
        <v>48</v>
      </c>
      <c r="AU677" s="42" t="s">
        <v>2203</v>
      </c>
      <c r="AV677" s="42">
        <v>0</v>
      </c>
      <c r="AW677" s="42" t="s">
        <v>327</v>
      </c>
      <c r="AX677" s="42"/>
      <c r="AY677" s="42">
        <v>0</v>
      </c>
      <c r="AZ677" s="51">
        <v>46</v>
      </c>
      <c r="BA677" s="42"/>
      <c r="BB677" s="42">
        <v>1</v>
      </c>
      <c r="BC677" s="42" t="s">
        <v>525</v>
      </c>
      <c r="BD677" s="49">
        <v>0</v>
      </c>
      <c r="BE677" s="49" t="s">
        <v>2831</v>
      </c>
      <c r="BF677" s="42" t="s">
        <v>356</v>
      </c>
      <c r="BG677" s="42"/>
      <c r="BH677" s="42"/>
      <c r="BI677" s="42" t="s">
        <v>357</v>
      </c>
      <c r="BJ677" s="42" t="s">
        <v>358</v>
      </c>
      <c r="BK677" s="57">
        <v>44778</v>
      </c>
      <c r="BL677" s="42" t="s">
        <v>317</v>
      </c>
      <c r="BM677" s="42" t="s">
        <v>317</v>
      </c>
      <c r="BN677" s="42"/>
      <c r="BO677" s="42"/>
      <c r="BP677" s="42" t="s">
        <v>359</v>
      </c>
      <c r="BQ677" s="42" t="s">
        <v>359</v>
      </c>
      <c r="BR677" s="42">
        <v>0</v>
      </c>
      <c r="BS677" s="42"/>
      <c r="BT677" s="42" t="s">
        <v>360</v>
      </c>
      <c r="BU677" s="42" t="s">
        <v>317</v>
      </c>
      <c r="BV677" s="42" t="s">
        <v>317</v>
      </c>
      <c r="BW677" s="42"/>
      <c r="BX677" s="42"/>
      <c r="BY677" s="42" t="s">
        <v>353</v>
      </c>
      <c r="BZ677" s="42" t="s">
        <v>353</v>
      </c>
      <c r="CA677" s="42"/>
      <c r="CB677" s="42" t="s">
        <v>353</v>
      </c>
      <c r="CC677" s="42"/>
      <c r="CD677" s="42"/>
      <c r="CE677" s="42"/>
      <c r="CF677" s="42"/>
      <c r="CG677" s="26" t="s">
        <v>2832</v>
      </c>
    </row>
    <row r="678" hidden="1" spans="1:85">
      <c r="A678" s="34">
        <v>1423</v>
      </c>
      <c r="B678" s="42" t="s">
        <v>2834</v>
      </c>
      <c r="C678" s="46" t="s">
        <v>190</v>
      </c>
      <c r="D678" s="42" t="s">
        <v>2835</v>
      </c>
      <c r="E678" s="43">
        <v>32.9144</v>
      </c>
      <c r="F678" s="43">
        <v>-12.4476</v>
      </c>
      <c r="G678" s="42" t="s">
        <v>2577</v>
      </c>
      <c r="H678" s="37">
        <v>2.5</v>
      </c>
      <c r="I678" s="42" t="s">
        <v>2578</v>
      </c>
      <c r="J678" s="42" t="s">
        <v>2686</v>
      </c>
      <c r="K678" s="42" t="s">
        <v>317</v>
      </c>
      <c r="L678" s="42" t="s">
        <v>317</v>
      </c>
      <c r="M678" s="42" t="s">
        <v>317</v>
      </c>
      <c r="N678" s="42" t="s">
        <v>318</v>
      </c>
      <c r="O678" s="42" t="s">
        <v>319</v>
      </c>
      <c r="P678" s="42" t="s">
        <v>319</v>
      </c>
      <c r="Q678" s="42" t="s">
        <v>320</v>
      </c>
      <c r="R678" s="42" t="s">
        <v>320</v>
      </c>
      <c r="S678" s="42" t="s">
        <v>1718</v>
      </c>
      <c r="T678" s="42" t="s">
        <v>782</v>
      </c>
      <c r="U678" s="42" t="s">
        <v>323</v>
      </c>
      <c r="V678" s="52">
        <v>50</v>
      </c>
      <c r="W678" s="42" t="s">
        <v>325</v>
      </c>
      <c r="X678" s="42" t="s">
        <v>2580</v>
      </c>
      <c r="Y678" s="42" t="s">
        <v>2</v>
      </c>
      <c r="Z678" s="42" t="s">
        <v>2</v>
      </c>
      <c r="AA678" s="42" t="s">
        <v>328</v>
      </c>
      <c r="AB678" s="42" t="s">
        <v>2580</v>
      </c>
      <c r="AC678" s="42" t="s">
        <v>225</v>
      </c>
      <c r="AD678" s="42" t="s">
        <v>225</v>
      </c>
      <c r="AE678" s="42" t="s">
        <v>382</v>
      </c>
      <c r="AF678" s="42" t="s">
        <v>382</v>
      </c>
      <c r="AG678" s="42">
        <v>20</v>
      </c>
      <c r="AH678" s="42" t="s">
        <v>350</v>
      </c>
      <c r="AI678" s="42">
        <v>0</v>
      </c>
      <c r="AJ678" s="42" t="s">
        <v>370</v>
      </c>
      <c r="AK678" s="42">
        <v>0</v>
      </c>
      <c r="AL678" s="42">
        <v>1000</v>
      </c>
      <c r="AM678" s="42" t="s">
        <v>408</v>
      </c>
      <c r="AN678" s="42" t="s">
        <v>2755</v>
      </c>
      <c r="AO678" s="42">
        <v>250</v>
      </c>
      <c r="AP678" s="42" t="s">
        <v>1320</v>
      </c>
      <c r="AQ678" s="42">
        <v>1500</v>
      </c>
      <c r="AR678" s="42">
        <v>2</v>
      </c>
      <c r="AS678" s="42">
        <v>1500</v>
      </c>
      <c r="AT678" s="42">
        <v>24</v>
      </c>
      <c r="AU678" s="42" t="s">
        <v>2203</v>
      </c>
      <c r="AV678" s="42">
        <v>0</v>
      </c>
      <c r="AW678" s="42" t="s">
        <v>327</v>
      </c>
      <c r="AX678" s="42"/>
      <c r="AY678" s="42">
        <v>0</v>
      </c>
      <c r="AZ678" s="51">
        <v>52</v>
      </c>
      <c r="BA678" s="42"/>
      <c r="BB678" s="42">
        <v>2</v>
      </c>
      <c r="BC678" s="42" t="s">
        <v>375</v>
      </c>
      <c r="BD678" s="49" t="s">
        <v>2806</v>
      </c>
      <c r="BE678" s="49" t="s">
        <v>2834</v>
      </c>
      <c r="BF678" s="42" t="s">
        <v>356</v>
      </c>
      <c r="BG678" s="42"/>
      <c r="BH678" s="42"/>
      <c r="BI678" s="42" t="s">
        <v>357</v>
      </c>
      <c r="BJ678" s="42" t="s">
        <v>358</v>
      </c>
      <c r="BK678" s="57">
        <v>44778</v>
      </c>
      <c r="BL678" s="42" t="s">
        <v>317</v>
      </c>
      <c r="BM678" s="42" t="s">
        <v>317</v>
      </c>
      <c r="BN678" s="42"/>
      <c r="BO678" s="42"/>
      <c r="BP678" s="42" t="s">
        <v>359</v>
      </c>
      <c r="BQ678" s="42" t="s">
        <v>359</v>
      </c>
      <c r="BR678" s="42">
        <v>0</v>
      </c>
      <c r="BS678" s="42"/>
      <c r="BT678" s="42" t="s">
        <v>360</v>
      </c>
      <c r="BU678" s="42" t="s">
        <v>317</v>
      </c>
      <c r="BV678" s="42" t="s">
        <v>317</v>
      </c>
      <c r="BW678" s="42"/>
      <c r="BX678" s="42"/>
      <c r="BY678" s="42" t="s">
        <v>353</v>
      </c>
      <c r="BZ678" s="42" t="s">
        <v>353</v>
      </c>
      <c r="CA678" s="42"/>
      <c r="CB678" s="42" t="s">
        <v>353</v>
      </c>
      <c r="CC678" s="42"/>
      <c r="CD678" s="42"/>
      <c r="CE678" s="42"/>
      <c r="CF678" s="42"/>
      <c r="CG678" s="26" t="s">
        <v>190</v>
      </c>
    </row>
    <row r="679" hidden="1" spans="1:85">
      <c r="A679" s="39">
        <v>1328</v>
      </c>
      <c r="B679" s="42" t="s">
        <v>2836</v>
      </c>
      <c r="C679" s="46" t="s">
        <v>79</v>
      </c>
      <c r="D679" s="42" t="s">
        <v>2837</v>
      </c>
      <c r="E679" s="43">
        <v>31.4267</v>
      </c>
      <c r="F679" s="43">
        <v>-14.6148</v>
      </c>
      <c r="G679" s="42" t="s">
        <v>2577</v>
      </c>
      <c r="H679" s="37">
        <v>1.8</v>
      </c>
      <c r="I679" s="42" t="s">
        <v>2578</v>
      </c>
      <c r="J679" s="42" t="s">
        <v>2684</v>
      </c>
      <c r="K679" s="42" t="s">
        <v>317</v>
      </c>
      <c r="L679" s="42" t="s">
        <v>317</v>
      </c>
      <c r="M679" s="42" t="s">
        <v>317</v>
      </c>
      <c r="N679" s="42" t="s">
        <v>318</v>
      </c>
      <c r="O679" s="42" t="s">
        <v>319</v>
      </c>
      <c r="P679" s="42" t="s">
        <v>319</v>
      </c>
      <c r="Q679" s="42" t="s">
        <v>320</v>
      </c>
      <c r="R679" s="42" t="s">
        <v>320</v>
      </c>
      <c r="S679" s="42" t="s">
        <v>1718</v>
      </c>
      <c r="T679" s="42" t="s">
        <v>344</v>
      </c>
      <c r="U679" s="42" t="s">
        <v>323</v>
      </c>
      <c r="V679" s="52">
        <v>70</v>
      </c>
      <c r="W679" s="42" t="s">
        <v>325</v>
      </c>
      <c r="X679" s="42" t="s">
        <v>2580</v>
      </c>
      <c r="Y679" s="42" t="s">
        <v>2</v>
      </c>
      <c r="Z679" s="42" t="s">
        <v>2</v>
      </c>
      <c r="AA679" s="42" t="s">
        <v>328</v>
      </c>
      <c r="AB679" s="42" t="s">
        <v>2580</v>
      </c>
      <c r="AC679" s="42" t="s">
        <v>225</v>
      </c>
      <c r="AD679" s="42" t="s">
        <v>225</v>
      </c>
      <c r="AE679" s="42" t="s">
        <v>561</v>
      </c>
      <c r="AF679" s="42" t="s">
        <v>561</v>
      </c>
      <c r="AG679" s="42">
        <v>15</v>
      </c>
      <c r="AH679" s="42" t="s">
        <v>368</v>
      </c>
      <c r="AI679" s="42">
        <v>0</v>
      </c>
      <c r="AJ679" s="42" t="s">
        <v>370</v>
      </c>
      <c r="AK679" s="42">
        <v>0</v>
      </c>
      <c r="AL679" s="42">
        <v>1000</v>
      </c>
      <c r="AM679" s="42" t="s">
        <v>332</v>
      </c>
      <c r="AN679" s="42" t="s">
        <v>352</v>
      </c>
      <c r="AO679" s="42">
        <v>400</v>
      </c>
      <c r="AP679" s="42" t="s">
        <v>2026</v>
      </c>
      <c r="AQ679" s="42">
        <v>1410</v>
      </c>
      <c r="AR679" s="42">
        <v>4</v>
      </c>
      <c r="AS679" s="42">
        <v>1410</v>
      </c>
      <c r="AT679" s="42">
        <v>12</v>
      </c>
      <c r="AU679" s="42" t="s">
        <v>2203</v>
      </c>
      <c r="AV679" s="42">
        <v>0</v>
      </c>
      <c r="AW679" s="42" t="s">
        <v>327</v>
      </c>
      <c r="AX679" s="42"/>
      <c r="AY679" s="42">
        <v>0</v>
      </c>
      <c r="AZ679" s="51">
        <v>57</v>
      </c>
      <c r="BA679" s="42"/>
      <c r="BB679" s="42">
        <v>2</v>
      </c>
      <c r="BC679" s="42" t="s">
        <v>375</v>
      </c>
      <c r="BD679" s="49" t="s">
        <v>2838</v>
      </c>
      <c r="BE679" s="49" t="s">
        <v>2836</v>
      </c>
      <c r="BF679" s="42" t="s">
        <v>356</v>
      </c>
      <c r="BG679" s="42"/>
      <c r="BH679" s="42" t="s">
        <v>1825</v>
      </c>
      <c r="BI679" s="42" t="s">
        <v>357</v>
      </c>
      <c r="BJ679" s="42" t="s">
        <v>358</v>
      </c>
      <c r="BK679" s="57">
        <v>44778</v>
      </c>
      <c r="BL679" s="42" t="s">
        <v>317</v>
      </c>
      <c r="BM679" s="42" t="s">
        <v>317</v>
      </c>
      <c r="BN679" s="42"/>
      <c r="BO679" s="42"/>
      <c r="BP679" s="42" t="s">
        <v>359</v>
      </c>
      <c r="BQ679" s="42" t="s">
        <v>359</v>
      </c>
      <c r="BR679" s="42">
        <v>0</v>
      </c>
      <c r="BS679" s="42"/>
      <c r="BT679" s="42" t="s">
        <v>360</v>
      </c>
      <c r="BU679" s="42" t="s">
        <v>317</v>
      </c>
      <c r="BV679" s="42" t="s">
        <v>317</v>
      </c>
      <c r="BW679" s="42"/>
      <c r="BX679" s="42"/>
      <c r="BY679" s="42" t="s">
        <v>353</v>
      </c>
      <c r="BZ679" s="42" t="s">
        <v>353</v>
      </c>
      <c r="CA679" s="42"/>
      <c r="CB679" s="42" t="s">
        <v>353</v>
      </c>
      <c r="CC679" s="42"/>
      <c r="CD679" s="42"/>
      <c r="CE679" s="42"/>
      <c r="CF679" s="42"/>
      <c r="CG679" s="26" t="s">
        <v>79</v>
      </c>
    </row>
    <row r="680" hidden="1" spans="1:85">
      <c r="A680" s="34">
        <v>595</v>
      </c>
      <c r="B680" s="42" t="s">
        <v>2839</v>
      </c>
      <c r="C680" s="46" t="s">
        <v>77</v>
      </c>
      <c r="D680" s="42" t="s">
        <v>2840</v>
      </c>
      <c r="E680" s="43">
        <v>30.7568</v>
      </c>
      <c r="F680" s="43">
        <v>-14.619</v>
      </c>
      <c r="G680" s="42" t="s">
        <v>2577</v>
      </c>
      <c r="H680" s="37">
        <v>2.5</v>
      </c>
      <c r="I680" s="42" t="s">
        <v>2578</v>
      </c>
      <c r="J680" s="42" t="s">
        <v>2731</v>
      </c>
      <c r="K680" s="42" t="s">
        <v>317</v>
      </c>
      <c r="L680" s="42" t="s">
        <v>317</v>
      </c>
      <c r="M680" s="42" t="s">
        <v>317</v>
      </c>
      <c r="N680" s="42" t="s">
        <v>318</v>
      </c>
      <c r="O680" s="46" t="s">
        <v>319</v>
      </c>
      <c r="P680" s="42" t="s">
        <v>319</v>
      </c>
      <c r="Q680" s="42" t="s">
        <v>320</v>
      </c>
      <c r="R680" s="42" t="s">
        <v>320</v>
      </c>
      <c r="S680" s="42" t="s">
        <v>1718</v>
      </c>
      <c r="T680" s="42" t="s">
        <v>782</v>
      </c>
      <c r="U680" s="42" t="s">
        <v>323</v>
      </c>
      <c r="V680" s="52">
        <v>54</v>
      </c>
      <c r="W680" s="42" t="s">
        <v>325</v>
      </c>
      <c r="X680" s="42" t="s">
        <v>2580</v>
      </c>
      <c r="Y680" s="42" t="s">
        <v>2</v>
      </c>
      <c r="Z680" s="42" t="s">
        <v>2</v>
      </c>
      <c r="AA680" s="42" t="s">
        <v>328</v>
      </c>
      <c r="AB680" s="42" t="s">
        <v>2580</v>
      </c>
      <c r="AC680" s="42" t="s">
        <v>225</v>
      </c>
      <c r="AD680" s="42" t="s">
        <v>225</v>
      </c>
      <c r="AE680" s="42" t="s">
        <v>561</v>
      </c>
      <c r="AF680" s="42" t="s">
        <v>561</v>
      </c>
      <c r="AG680" s="42">
        <v>20</v>
      </c>
      <c r="AH680" s="42" t="s">
        <v>350</v>
      </c>
      <c r="AI680" s="42">
        <v>0</v>
      </c>
      <c r="AJ680" s="42" t="s">
        <v>351</v>
      </c>
      <c r="AK680" s="42">
        <v>0</v>
      </c>
      <c r="AL680" s="42">
        <v>600</v>
      </c>
      <c r="AM680" s="42" t="s">
        <v>332</v>
      </c>
      <c r="AN680" s="42" t="s">
        <v>352</v>
      </c>
      <c r="AO680" s="42">
        <v>400</v>
      </c>
      <c r="AP680" s="42" t="s">
        <v>333</v>
      </c>
      <c r="AQ680" s="42">
        <v>200</v>
      </c>
      <c r="AR680" s="42">
        <v>48</v>
      </c>
      <c r="AS680" s="42">
        <v>100</v>
      </c>
      <c r="AT680" s="42">
        <f>AQ680/AS680</f>
        <v>2</v>
      </c>
      <c r="AU680" s="42" t="s">
        <v>2203</v>
      </c>
      <c r="AV680" s="42">
        <v>0</v>
      </c>
      <c r="AW680" s="42" t="s">
        <v>327</v>
      </c>
      <c r="AX680" s="42"/>
      <c r="AY680" s="42">
        <v>0</v>
      </c>
      <c r="AZ680" s="51">
        <v>78</v>
      </c>
      <c r="BA680" s="42"/>
      <c r="BB680" s="42">
        <v>2</v>
      </c>
      <c r="BC680" s="42" t="s">
        <v>375</v>
      </c>
      <c r="BD680" s="49" t="s">
        <v>2841</v>
      </c>
      <c r="BE680" s="49" t="s">
        <v>2839</v>
      </c>
      <c r="BF680" s="42" t="s">
        <v>356</v>
      </c>
      <c r="BG680" s="42"/>
      <c r="BH680" s="42" t="s">
        <v>1825</v>
      </c>
      <c r="BI680" s="42" t="s">
        <v>357</v>
      </c>
      <c r="BJ680" s="42" t="s">
        <v>358</v>
      </c>
      <c r="BK680" s="57">
        <v>44778</v>
      </c>
      <c r="BL680" s="42" t="s">
        <v>340</v>
      </c>
      <c r="BM680" s="42" t="s">
        <v>340</v>
      </c>
      <c r="BN680" s="42"/>
      <c r="BO680" s="42"/>
      <c r="BP680" s="42" t="s">
        <v>359</v>
      </c>
      <c r="BQ680" s="42" t="s">
        <v>359</v>
      </c>
      <c r="BR680" s="42" t="s">
        <v>508</v>
      </c>
      <c r="BS680" s="42"/>
      <c r="BT680" s="42" t="s">
        <v>360</v>
      </c>
      <c r="BU680" s="42" t="s">
        <v>317</v>
      </c>
      <c r="BV680" s="42" t="s">
        <v>317</v>
      </c>
      <c r="BW680" s="42"/>
      <c r="BX680" s="42"/>
      <c r="BY680" s="42" t="s">
        <v>353</v>
      </c>
      <c r="BZ680" s="42" t="s">
        <v>353</v>
      </c>
      <c r="CA680" s="42"/>
      <c r="CB680" s="42" t="s">
        <v>353</v>
      </c>
      <c r="CC680" s="42"/>
      <c r="CD680" s="42"/>
      <c r="CE680" s="42"/>
      <c r="CF680" s="42"/>
      <c r="CG680" s="26" t="s">
        <v>77</v>
      </c>
    </row>
    <row r="681" hidden="1" spans="1:85">
      <c r="A681" s="34">
        <v>1719</v>
      </c>
      <c r="B681" s="42" t="s">
        <v>2842</v>
      </c>
      <c r="C681" s="46" t="s">
        <v>169</v>
      </c>
      <c r="D681" s="42" t="s">
        <v>2843</v>
      </c>
      <c r="E681" s="43">
        <v>30.7869</v>
      </c>
      <c r="F681" s="43">
        <v>-14.5135</v>
      </c>
      <c r="G681" s="42" t="s">
        <v>2577</v>
      </c>
      <c r="H681" s="37">
        <v>1.8</v>
      </c>
      <c r="I681" s="42" t="s">
        <v>2578</v>
      </c>
      <c r="J681" s="42" t="s">
        <v>2731</v>
      </c>
      <c r="K681" s="42" t="s">
        <v>317</v>
      </c>
      <c r="L681" s="42" t="s">
        <v>317</v>
      </c>
      <c r="M681" s="42" t="s">
        <v>317</v>
      </c>
      <c r="N681" s="42" t="s">
        <v>318</v>
      </c>
      <c r="O681" s="42" t="s">
        <v>319</v>
      </c>
      <c r="P681" s="42" t="s">
        <v>319</v>
      </c>
      <c r="Q681" s="42" t="s">
        <v>320</v>
      </c>
      <c r="R681" s="42" t="s">
        <v>320</v>
      </c>
      <c r="S681" s="42" t="s">
        <v>1718</v>
      </c>
      <c r="T681" s="42" t="s">
        <v>344</v>
      </c>
      <c r="U681" s="42" t="s">
        <v>323</v>
      </c>
      <c r="V681" s="52">
        <v>54</v>
      </c>
      <c r="W681" s="42" t="s">
        <v>325</v>
      </c>
      <c r="X681" s="42" t="s">
        <v>2580</v>
      </c>
      <c r="Y681" s="42" t="s">
        <v>2</v>
      </c>
      <c r="Z681" s="42" t="s">
        <v>2</v>
      </c>
      <c r="AA681" s="42" t="s">
        <v>328</v>
      </c>
      <c r="AB681" s="42" t="s">
        <v>2580</v>
      </c>
      <c r="AC681" s="42" t="s">
        <v>225</v>
      </c>
      <c r="AD681" s="42" t="s">
        <v>225</v>
      </c>
      <c r="AE681" s="42" t="s">
        <v>561</v>
      </c>
      <c r="AF681" s="42" t="s">
        <v>561</v>
      </c>
      <c r="AG681" s="42">
        <v>15</v>
      </c>
      <c r="AH681" s="42" t="s">
        <v>350</v>
      </c>
      <c r="AI681" s="42">
        <v>0</v>
      </c>
      <c r="AJ681" s="42" t="s">
        <v>370</v>
      </c>
      <c r="AK681" s="42">
        <v>0</v>
      </c>
      <c r="AL681" s="42">
        <v>1000</v>
      </c>
      <c r="AM681" s="42" t="s">
        <v>332</v>
      </c>
      <c r="AN681" s="42" t="s">
        <v>352</v>
      </c>
      <c r="AO681" s="42">
        <v>400</v>
      </c>
      <c r="AP681" s="42" t="s">
        <v>427</v>
      </c>
      <c r="AQ681" s="42">
        <v>1200</v>
      </c>
      <c r="AR681" s="42">
        <v>2</v>
      </c>
      <c r="AS681" s="42">
        <v>1200</v>
      </c>
      <c r="AT681" s="42">
        <v>24</v>
      </c>
      <c r="AU681" s="42" t="s">
        <v>2203</v>
      </c>
      <c r="AV681" s="42">
        <v>0</v>
      </c>
      <c r="AW681" s="42" t="s">
        <v>327</v>
      </c>
      <c r="AX681" s="42"/>
      <c r="AY681" s="42">
        <v>0</v>
      </c>
      <c r="AZ681" s="51">
        <v>38</v>
      </c>
      <c r="BA681" s="42"/>
      <c r="BB681" s="42">
        <v>1</v>
      </c>
      <c r="BC681" s="42" t="s">
        <v>525</v>
      </c>
      <c r="BD681" s="49">
        <v>0</v>
      </c>
      <c r="BE681" s="49" t="s">
        <v>2842</v>
      </c>
      <c r="BF681" s="42" t="s">
        <v>356</v>
      </c>
      <c r="BG681" s="42"/>
      <c r="BH681" s="42" t="s">
        <v>1825</v>
      </c>
      <c r="BI681" s="42" t="s">
        <v>357</v>
      </c>
      <c r="BJ681" s="42" t="s">
        <v>358</v>
      </c>
      <c r="BK681" s="57">
        <v>44778</v>
      </c>
      <c r="BL681" s="42" t="s">
        <v>317</v>
      </c>
      <c r="BM681" s="42" t="s">
        <v>317</v>
      </c>
      <c r="BN681" s="42"/>
      <c r="BO681" s="42"/>
      <c r="BP681" s="42" t="s">
        <v>359</v>
      </c>
      <c r="BQ681" s="42" t="s">
        <v>359</v>
      </c>
      <c r="BR681" s="42">
        <v>0</v>
      </c>
      <c r="BS681" s="42"/>
      <c r="BT681" s="42" t="s">
        <v>360</v>
      </c>
      <c r="BU681" s="42" t="s">
        <v>317</v>
      </c>
      <c r="BV681" s="42" t="s">
        <v>317</v>
      </c>
      <c r="BW681" s="42"/>
      <c r="BX681" s="42"/>
      <c r="BY681" s="42" t="s">
        <v>353</v>
      </c>
      <c r="BZ681" s="42" t="s">
        <v>353</v>
      </c>
      <c r="CA681" s="42"/>
      <c r="CB681" s="42" t="s">
        <v>353</v>
      </c>
      <c r="CC681" s="42"/>
      <c r="CD681" s="42"/>
      <c r="CE681" s="42"/>
      <c r="CF681" s="42"/>
      <c r="CG681" s="26" t="s">
        <v>169</v>
      </c>
    </row>
    <row r="682" hidden="1" spans="1:85">
      <c r="A682" s="34">
        <v>1505</v>
      </c>
      <c r="B682" s="42" t="s">
        <v>2844</v>
      </c>
      <c r="C682" s="46" t="s">
        <v>140</v>
      </c>
      <c r="D682" s="42" t="s">
        <v>2845</v>
      </c>
      <c r="E682" s="43">
        <v>31.2031</v>
      </c>
      <c r="F682" s="43">
        <v>-14.2049</v>
      </c>
      <c r="G682" s="42" t="s">
        <v>2577</v>
      </c>
      <c r="H682" s="37">
        <v>1.8</v>
      </c>
      <c r="I682" s="42" t="s">
        <v>2578</v>
      </c>
      <c r="J682" s="42" t="s">
        <v>2684</v>
      </c>
      <c r="K682" s="42" t="s">
        <v>317</v>
      </c>
      <c r="L682" s="42" t="s">
        <v>317</v>
      </c>
      <c r="M682" s="42" t="s">
        <v>317</v>
      </c>
      <c r="N682" s="42" t="s">
        <v>318</v>
      </c>
      <c r="O682" s="42" t="s">
        <v>319</v>
      </c>
      <c r="P682" s="42" t="s">
        <v>319</v>
      </c>
      <c r="Q682" s="42" t="s">
        <v>320</v>
      </c>
      <c r="R682" s="42" t="s">
        <v>320</v>
      </c>
      <c r="S682" s="42" t="s">
        <v>1718</v>
      </c>
      <c r="T682" s="42" t="s">
        <v>344</v>
      </c>
      <c r="U682" s="42" t="s">
        <v>323</v>
      </c>
      <c r="V682" s="52">
        <v>45</v>
      </c>
      <c r="W682" s="42" t="s">
        <v>325</v>
      </c>
      <c r="X682" s="42" t="s">
        <v>2580</v>
      </c>
      <c r="Y682" s="42" t="s">
        <v>2</v>
      </c>
      <c r="Z682" s="42" t="s">
        <v>2</v>
      </c>
      <c r="AA682" s="42" t="s">
        <v>328</v>
      </c>
      <c r="AB682" s="42" t="s">
        <v>2580</v>
      </c>
      <c r="AC682" s="42" t="s">
        <v>225</v>
      </c>
      <c r="AD682" s="42" t="s">
        <v>225</v>
      </c>
      <c r="AE682" s="42" t="s">
        <v>382</v>
      </c>
      <c r="AF682" s="42" t="s">
        <v>382</v>
      </c>
      <c r="AG682" s="42">
        <v>15</v>
      </c>
      <c r="AH682" s="42" t="s">
        <v>350</v>
      </c>
      <c r="AI682" s="42">
        <v>0</v>
      </c>
      <c r="AJ682" s="42" t="s">
        <v>351</v>
      </c>
      <c r="AK682" s="42">
        <v>0</v>
      </c>
      <c r="AL682" s="42">
        <v>1000</v>
      </c>
      <c r="AM682" s="42" t="s">
        <v>332</v>
      </c>
      <c r="AN682" s="42" t="s">
        <v>352</v>
      </c>
      <c r="AO682" s="42">
        <v>400</v>
      </c>
      <c r="AP682" s="42" t="s">
        <v>384</v>
      </c>
      <c r="AQ682" s="42">
        <v>1200</v>
      </c>
      <c r="AR682" s="42">
        <v>2</v>
      </c>
      <c r="AS682" s="42">
        <v>600</v>
      </c>
      <c r="AT682" s="42">
        <v>48</v>
      </c>
      <c r="AU682" s="42" t="s">
        <v>2203</v>
      </c>
      <c r="AV682" s="42">
        <v>0</v>
      </c>
      <c r="AW682" s="42" t="s">
        <v>327</v>
      </c>
      <c r="AX682" s="42"/>
      <c r="AY682" s="42">
        <v>0</v>
      </c>
      <c r="AZ682" s="51">
        <v>96</v>
      </c>
      <c r="BA682" s="42"/>
      <c r="BB682" s="42">
        <v>2</v>
      </c>
      <c r="BC682" s="42" t="s">
        <v>375</v>
      </c>
      <c r="BD682" s="49" t="s">
        <v>2846</v>
      </c>
      <c r="BE682" s="49" t="s">
        <v>2844</v>
      </c>
      <c r="BF682" s="42" t="s">
        <v>356</v>
      </c>
      <c r="BG682" s="42"/>
      <c r="BH682" s="42"/>
      <c r="BI682" s="42" t="s">
        <v>357</v>
      </c>
      <c r="BJ682" s="42" t="s">
        <v>358</v>
      </c>
      <c r="BK682" s="57">
        <v>44778</v>
      </c>
      <c r="BL682" s="42" t="s">
        <v>317</v>
      </c>
      <c r="BM682" s="42" t="s">
        <v>317</v>
      </c>
      <c r="BN682" s="42"/>
      <c r="BO682" s="42"/>
      <c r="BP682" s="42" t="s">
        <v>359</v>
      </c>
      <c r="BQ682" s="42" t="s">
        <v>359</v>
      </c>
      <c r="BR682" s="42">
        <v>0</v>
      </c>
      <c r="BS682" s="42"/>
      <c r="BT682" s="42" t="s">
        <v>360</v>
      </c>
      <c r="BU682" s="42" t="s">
        <v>317</v>
      </c>
      <c r="BV682" s="42" t="s">
        <v>317</v>
      </c>
      <c r="BW682" s="42"/>
      <c r="BX682" s="42"/>
      <c r="BY682" s="42" t="s">
        <v>353</v>
      </c>
      <c r="BZ682" s="42" t="s">
        <v>353</v>
      </c>
      <c r="CA682" s="42"/>
      <c r="CB682" s="42" t="s">
        <v>353</v>
      </c>
      <c r="CC682" s="42"/>
      <c r="CD682" s="42"/>
      <c r="CE682" s="42"/>
      <c r="CF682" s="42"/>
      <c r="CG682" s="26" t="s">
        <v>140</v>
      </c>
    </row>
    <row r="683" hidden="1" spans="1:85">
      <c r="A683" s="34">
        <v>237</v>
      </c>
      <c r="B683" s="42" t="s">
        <v>2847</v>
      </c>
      <c r="C683" s="46" t="s">
        <v>106</v>
      </c>
      <c r="D683" s="42" t="s">
        <v>2848</v>
      </c>
      <c r="E683" s="43">
        <v>32.6623</v>
      </c>
      <c r="F683" s="43">
        <v>-13.6658</v>
      </c>
      <c r="G683" s="42" t="s">
        <v>2577</v>
      </c>
      <c r="H683" s="37">
        <v>4.5</v>
      </c>
      <c r="I683" s="42" t="s">
        <v>2578</v>
      </c>
      <c r="J683" s="42" t="s">
        <v>2587</v>
      </c>
      <c r="K683" s="42" t="s">
        <v>340</v>
      </c>
      <c r="L683" s="42" t="s">
        <v>317</v>
      </c>
      <c r="M683" s="42" t="s">
        <v>317</v>
      </c>
      <c r="N683" s="42" t="s">
        <v>341</v>
      </c>
      <c r="O683" s="42" t="s">
        <v>319</v>
      </c>
      <c r="P683" s="42" t="s">
        <v>319</v>
      </c>
      <c r="Q683" s="42" t="s">
        <v>320</v>
      </c>
      <c r="R683" s="42" t="s">
        <v>320</v>
      </c>
      <c r="S683" s="42" t="s">
        <v>1718</v>
      </c>
      <c r="T683" s="42" t="s">
        <v>344</v>
      </c>
      <c r="U683" s="42" t="s">
        <v>323</v>
      </c>
      <c r="V683" s="52">
        <v>40</v>
      </c>
      <c r="W683" s="42" t="s">
        <v>325</v>
      </c>
      <c r="X683" s="42" t="s">
        <v>2580</v>
      </c>
      <c r="Y683" s="42" t="s">
        <v>2</v>
      </c>
      <c r="Z683" s="42" t="s">
        <v>2</v>
      </c>
      <c r="AA683" s="42" t="s">
        <v>328</v>
      </c>
      <c r="AB683" s="42" t="s">
        <v>2580</v>
      </c>
      <c r="AC683" s="42" t="s">
        <v>225</v>
      </c>
      <c r="AD683" s="42" t="s">
        <v>225</v>
      </c>
      <c r="AE683" s="42" t="s">
        <v>382</v>
      </c>
      <c r="AF683" s="42" t="s">
        <v>382</v>
      </c>
      <c r="AG683" s="42">
        <v>30</v>
      </c>
      <c r="AH683" s="42" t="s">
        <v>350</v>
      </c>
      <c r="AI683" s="42">
        <v>0</v>
      </c>
      <c r="AJ683" s="42" t="s">
        <v>351</v>
      </c>
      <c r="AK683" s="42">
        <v>0</v>
      </c>
      <c r="AL683" s="42">
        <v>1000</v>
      </c>
      <c r="AM683" s="42" t="s">
        <v>332</v>
      </c>
      <c r="AN683" s="42" t="s">
        <v>352</v>
      </c>
      <c r="AO683" s="42">
        <v>400</v>
      </c>
      <c r="AP683" s="42" t="s">
        <v>384</v>
      </c>
      <c r="AQ683" s="42">
        <v>1200</v>
      </c>
      <c r="AR683" s="42">
        <v>2</v>
      </c>
      <c r="AS683" s="42">
        <v>600</v>
      </c>
      <c r="AT683" s="42">
        <v>48</v>
      </c>
      <c r="AU683" s="42" t="s">
        <v>2203</v>
      </c>
      <c r="AV683" s="42">
        <v>0</v>
      </c>
      <c r="AW683" s="42" t="s">
        <v>327</v>
      </c>
      <c r="AX683" s="42"/>
      <c r="AY683" s="42">
        <v>0</v>
      </c>
      <c r="AZ683" s="51">
        <v>126</v>
      </c>
      <c r="BA683" s="42"/>
      <c r="BB683" s="42">
        <v>3</v>
      </c>
      <c r="BC683" s="42" t="s">
        <v>354</v>
      </c>
      <c r="BD683" s="49" t="s">
        <v>2849</v>
      </c>
      <c r="BE683" s="49" t="s">
        <v>2847</v>
      </c>
      <c r="BF683" s="42" t="s">
        <v>356</v>
      </c>
      <c r="BG683" s="42"/>
      <c r="BH683" s="42" t="s">
        <v>1825</v>
      </c>
      <c r="BI683" s="42" t="s">
        <v>1796</v>
      </c>
      <c r="BJ683" s="42" t="s">
        <v>358</v>
      </c>
      <c r="BK683" s="57">
        <v>44778</v>
      </c>
      <c r="BL683" s="42" t="s">
        <v>340</v>
      </c>
      <c r="BM683" s="42" t="s">
        <v>340</v>
      </c>
      <c r="BN683" s="42"/>
      <c r="BO683" s="42"/>
      <c r="BP683" s="42" t="s">
        <v>359</v>
      </c>
      <c r="BQ683" s="42" t="s">
        <v>359</v>
      </c>
      <c r="BR683" s="42" t="s">
        <v>562</v>
      </c>
      <c r="BS683" s="42"/>
      <c r="BT683" s="42" t="s">
        <v>360</v>
      </c>
      <c r="BU683" s="42" t="s">
        <v>317</v>
      </c>
      <c r="BV683" s="42" t="s">
        <v>340</v>
      </c>
      <c r="BW683" s="42"/>
      <c r="BX683" s="42"/>
      <c r="BY683" s="42" t="s">
        <v>699</v>
      </c>
      <c r="BZ683" s="42">
        <v>30</v>
      </c>
      <c r="CA683" s="42"/>
      <c r="CB683" s="42" t="s">
        <v>472</v>
      </c>
      <c r="CC683" s="42"/>
      <c r="CD683" s="42"/>
      <c r="CE683" s="42"/>
      <c r="CF683" s="42"/>
      <c r="CG683" s="26" t="s">
        <v>106</v>
      </c>
    </row>
    <row r="684" hidden="1" spans="1:85">
      <c r="A684" s="34">
        <v>841</v>
      </c>
      <c r="B684" s="42" t="s">
        <v>2850</v>
      </c>
      <c r="C684" s="46" t="s">
        <v>221</v>
      </c>
      <c r="D684" s="42" t="s">
        <v>2851</v>
      </c>
      <c r="E684" s="43">
        <v>33.1327</v>
      </c>
      <c r="F684" s="43">
        <v>-12.4244</v>
      </c>
      <c r="G684" s="42" t="s">
        <v>2577</v>
      </c>
      <c r="H684" s="37">
        <v>2.5</v>
      </c>
      <c r="I684" s="42" t="s">
        <v>2578</v>
      </c>
      <c r="J684" s="42" t="s">
        <v>2686</v>
      </c>
      <c r="K684" s="42" t="s">
        <v>317</v>
      </c>
      <c r="L684" s="42" t="s">
        <v>317</v>
      </c>
      <c r="M684" s="42" t="s">
        <v>317</v>
      </c>
      <c r="N684" s="42" t="s">
        <v>318</v>
      </c>
      <c r="O684" s="42" t="s">
        <v>319</v>
      </c>
      <c r="P684" s="42" t="s">
        <v>319</v>
      </c>
      <c r="Q684" s="42" t="s">
        <v>320</v>
      </c>
      <c r="R684" s="42" t="s">
        <v>320</v>
      </c>
      <c r="S684" s="42" t="s">
        <v>1718</v>
      </c>
      <c r="T684" s="42" t="s">
        <v>344</v>
      </c>
      <c r="U684" s="42" t="s">
        <v>323</v>
      </c>
      <c r="V684" s="52">
        <v>54</v>
      </c>
      <c r="W684" s="42" t="s">
        <v>325</v>
      </c>
      <c r="X684" s="42" t="s">
        <v>2580</v>
      </c>
      <c r="Y684" s="42" t="s">
        <v>2</v>
      </c>
      <c r="Z684" s="42" t="s">
        <v>2</v>
      </c>
      <c r="AA684" s="42" t="s">
        <v>328</v>
      </c>
      <c r="AB684" s="42" t="s">
        <v>2580</v>
      </c>
      <c r="AC684" s="42" t="s">
        <v>225</v>
      </c>
      <c r="AD684" s="42" t="s">
        <v>225</v>
      </c>
      <c r="AE684" s="42" t="s">
        <v>349</v>
      </c>
      <c r="AF684" s="42" t="s">
        <v>349</v>
      </c>
      <c r="AG684" s="42">
        <v>20</v>
      </c>
      <c r="AH684" s="42" t="s">
        <v>350</v>
      </c>
      <c r="AI684" s="42">
        <v>0</v>
      </c>
      <c r="AJ684" s="42" t="s">
        <v>351</v>
      </c>
      <c r="AK684" s="42">
        <v>0</v>
      </c>
      <c r="AL684" s="42">
        <v>600</v>
      </c>
      <c r="AM684" s="42" t="s">
        <v>332</v>
      </c>
      <c r="AN684" s="42" t="s">
        <v>352</v>
      </c>
      <c r="AO684" s="42">
        <v>400</v>
      </c>
      <c r="AP684" s="42" t="s">
        <v>2026</v>
      </c>
      <c r="AQ684" s="42">
        <v>1410</v>
      </c>
      <c r="AR684" s="42">
        <v>4</v>
      </c>
      <c r="AS684" s="42">
        <v>1410</v>
      </c>
      <c r="AT684" s="42">
        <v>12</v>
      </c>
      <c r="AU684" s="42" t="s">
        <v>2203</v>
      </c>
      <c r="AV684" s="42">
        <v>0</v>
      </c>
      <c r="AW684" s="42" t="s">
        <v>327</v>
      </c>
      <c r="AX684" s="42"/>
      <c r="AY684" s="42">
        <v>0</v>
      </c>
      <c r="AZ684" s="51">
        <v>44</v>
      </c>
      <c r="BA684" s="42"/>
      <c r="BB684" s="42">
        <v>1</v>
      </c>
      <c r="BC684" s="42" t="s">
        <v>525</v>
      </c>
      <c r="BD684" s="49">
        <v>0</v>
      </c>
      <c r="BE684" s="49" t="s">
        <v>2850</v>
      </c>
      <c r="BF684" s="42" t="s">
        <v>356</v>
      </c>
      <c r="BG684" s="42"/>
      <c r="BH684" s="42"/>
      <c r="BI684" s="42" t="s">
        <v>357</v>
      </c>
      <c r="BJ684" s="42" t="s">
        <v>358</v>
      </c>
      <c r="BK684" s="57">
        <v>44778</v>
      </c>
      <c r="BL684" s="42" t="s">
        <v>317</v>
      </c>
      <c r="BM684" s="42" t="s">
        <v>317</v>
      </c>
      <c r="BN684" s="42"/>
      <c r="BO684" s="42"/>
      <c r="BP684" s="42" t="s">
        <v>359</v>
      </c>
      <c r="BQ684" s="42" t="s">
        <v>359</v>
      </c>
      <c r="BR684" s="42">
        <v>0</v>
      </c>
      <c r="BS684" s="42"/>
      <c r="BT684" s="42" t="s">
        <v>360</v>
      </c>
      <c r="BU684" s="42" t="s">
        <v>317</v>
      </c>
      <c r="BV684" s="42" t="s">
        <v>317</v>
      </c>
      <c r="BW684" s="42"/>
      <c r="BX684" s="42"/>
      <c r="BY684" s="42" t="s">
        <v>353</v>
      </c>
      <c r="BZ684" s="42" t="s">
        <v>353</v>
      </c>
      <c r="CA684" s="42"/>
      <c r="CB684" s="42" t="s">
        <v>353</v>
      </c>
      <c r="CC684" s="42"/>
      <c r="CD684" s="42"/>
      <c r="CE684" s="42"/>
      <c r="CF684" s="42"/>
      <c r="CG684" s="26" t="s">
        <v>221</v>
      </c>
    </row>
    <row r="685" hidden="1" spans="1:85">
      <c r="A685" s="39">
        <v>1424</v>
      </c>
      <c r="B685" s="42" t="s">
        <v>2852</v>
      </c>
      <c r="C685" s="46" t="s">
        <v>142</v>
      </c>
      <c r="D685" s="42" t="s">
        <v>2853</v>
      </c>
      <c r="E685" s="43">
        <v>31.2578</v>
      </c>
      <c r="F685" s="43">
        <v>-14.424</v>
      </c>
      <c r="G685" s="42" t="s">
        <v>2577</v>
      </c>
      <c r="H685" s="37">
        <v>2.5</v>
      </c>
      <c r="I685" s="42" t="s">
        <v>2578</v>
      </c>
      <c r="J685" s="42" t="s">
        <v>2684</v>
      </c>
      <c r="K685" s="42" t="s">
        <v>317</v>
      </c>
      <c r="L685" s="42" t="s">
        <v>317</v>
      </c>
      <c r="M685" s="42" t="s">
        <v>317</v>
      </c>
      <c r="N685" s="42" t="s">
        <v>318</v>
      </c>
      <c r="O685" s="42" t="s">
        <v>319</v>
      </c>
      <c r="P685" s="42" t="s">
        <v>319</v>
      </c>
      <c r="Q685" s="42" t="s">
        <v>320</v>
      </c>
      <c r="R685" s="42" t="s">
        <v>320</v>
      </c>
      <c r="S685" s="42" t="s">
        <v>1718</v>
      </c>
      <c r="T685" s="42" t="s">
        <v>782</v>
      </c>
      <c r="U685" s="42" t="s">
        <v>323</v>
      </c>
      <c r="V685" s="52">
        <v>36</v>
      </c>
      <c r="W685" s="42" t="s">
        <v>325</v>
      </c>
      <c r="X685" s="42" t="s">
        <v>2580</v>
      </c>
      <c r="Y685" s="40" t="s">
        <v>2</v>
      </c>
      <c r="Z685" s="42" t="s">
        <v>2</v>
      </c>
      <c r="AA685" s="42" t="s">
        <v>328</v>
      </c>
      <c r="AB685" s="42" t="s">
        <v>2580</v>
      </c>
      <c r="AC685" s="42" t="s">
        <v>225</v>
      </c>
      <c r="AD685" s="42" t="s">
        <v>225</v>
      </c>
      <c r="AE685" s="42" t="s">
        <v>654</v>
      </c>
      <c r="AF685" s="42" t="s">
        <v>655</v>
      </c>
      <c r="AG685" s="42">
        <v>20</v>
      </c>
      <c r="AH685" s="42" t="s">
        <v>350</v>
      </c>
      <c r="AI685" s="42">
        <v>0</v>
      </c>
      <c r="AJ685" s="42">
        <v>0</v>
      </c>
      <c r="AK685" s="42" t="s">
        <v>2715</v>
      </c>
      <c r="AL685" s="42">
        <v>400</v>
      </c>
      <c r="AM685" s="42" t="s">
        <v>1930</v>
      </c>
      <c r="AN685" s="42">
        <v>0</v>
      </c>
      <c r="AO685" s="42">
        <v>0</v>
      </c>
      <c r="AP685" s="42" t="s">
        <v>333</v>
      </c>
      <c r="AQ685" s="42">
        <v>500</v>
      </c>
      <c r="AR685" s="42">
        <v>48</v>
      </c>
      <c r="AS685" s="42">
        <v>100</v>
      </c>
      <c r="AT685" s="42">
        <f>AQ685/AS685</f>
        <v>5</v>
      </c>
      <c r="AU685" s="42" t="s">
        <v>2203</v>
      </c>
      <c r="AV685" s="42">
        <v>0</v>
      </c>
      <c r="AW685" s="42" t="s">
        <v>327</v>
      </c>
      <c r="AX685" s="42"/>
      <c r="AY685" s="42">
        <v>0</v>
      </c>
      <c r="AZ685" s="51">
        <v>70</v>
      </c>
      <c r="BA685" s="42"/>
      <c r="BB685" s="42">
        <v>2</v>
      </c>
      <c r="BC685" s="42" t="s">
        <v>375</v>
      </c>
      <c r="BD685" s="49" t="s">
        <v>2854</v>
      </c>
      <c r="BE685" s="49" t="s">
        <v>2852</v>
      </c>
      <c r="BF685" s="42" t="s">
        <v>356</v>
      </c>
      <c r="BG685" s="42"/>
      <c r="BH685" s="42" t="s">
        <v>1825</v>
      </c>
      <c r="BI685" s="42" t="s">
        <v>357</v>
      </c>
      <c r="BJ685" s="42" t="s">
        <v>358</v>
      </c>
      <c r="BK685" s="57">
        <v>44778</v>
      </c>
      <c r="BL685" s="42" t="s">
        <v>317</v>
      </c>
      <c r="BM685" s="42" t="s">
        <v>317</v>
      </c>
      <c r="BN685" s="42"/>
      <c r="BO685" s="42"/>
      <c r="BP685" s="42" t="s">
        <v>359</v>
      </c>
      <c r="BQ685" s="42" t="s">
        <v>359</v>
      </c>
      <c r="BR685" s="42">
        <v>0</v>
      </c>
      <c r="BS685" s="42"/>
      <c r="BT685" s="42" t="s">
        <v>360</v>
      </c>
      <c r="BU685" s="42" t="s">
        <v>317</v>
      </c>
      <c r="BV685" s="42" t="s">
        <v>317</v>
      </c>
      <c r="BW685" s="42"/>
      <c r="BX685" s="42"/>
      <c r="BY685" s="42" t="s">
        <v>353</v>
      </c>
      <c r="BZ685" s="42" t="s">
        <v>353</v>
      </c>
      <c r="CA685" s="42"/>
      <c r="CB685" s="42" t="s">
        <v>353</v>
      </c>
      <c r="CC685" s="42"/>
      <c r="CD685" s="42"/>
      <c r="CE685" s="42"/>
      <c r="CF685" s="42"/>
      <c r="CG685" s="26" t="s">
        <v>142</v>
      </c>
    </row>
    <row r="686" hidden="1" spans="1:85">
      <c r="A686" s="34">
        <v>1323</v>
      </c>
      <c r="B686" s="42" t="s">
        <v>2855</v>
      </c>
      <c r="C686" s="46" t="s">
        <v>208</v>
      </c>
      <c r="D686" s="42" t="s">
        <v>2856</v>
      </c>
      <c r="E686" s="43">
        <v>32.7943</v>
      </c>
      <c r="F686" s="43">
        <v>-13.7477</v>
      </c>
      <c r="G686" s="42" t="s">
        <v>2577</v>
      </c>
      <c r="H686" s="37">
        <v>2.5</v>
      </c>
      <c r="I686" s="42" t="s">
        <v>2578</v>
      </c>
      <c r="J686" s="42" t="s">
        <v>2587</v>
      </c>
      <c r="K686" s="42" t="s">
        <v>340</v>
      </c>
      <c r="L686" s="42" t="s">
        <v>317</v>
      </c>
      <c r="M686" s="42" t="s">
        <v>317</v>
      </c>
      <c r="N686" s="42" t="s">
        <v>318</v>
      </c>
      <c r="O686" s="42" t="s">
        <v>319</v>
      </c>
      <c r="P686" s="42" t="s">
        <v>319</v>
      </c>
      <c r="Q686" s="42" t="s">
        <v>320</v>
      </c>
      <c r="R686" s="42" t="s">
        <v>320</v>
      </c>
      <c r="S686" s="42" t="s">
        <v>1718</v>
      </c>
      <c r="T686" s="42" t="s">
        <v>344</v>
      </c>
      <c r="U686" s="42" t="s">
        <v>323</v>
      </c>
      <c r="V686" s="52">
        <v>50</v>
      </c>
      <c r="W686" s="42" t="s">
        <v>325</v>
      </c>
      <c r="X686" s="42" t="s">
        <v>2580</v>
      </c>
      <c r="Y686" s="42" t="s">
        <v>2</v>
      </c>
      <c r="Z686" s="42" t="s">
        <v>2</v>
      </c>
      <c r="AA686" s="42" t="s">
        <v>328</v>
      </c>
      <c r="AB686" s="42" t="s">
        <v>2580</v>
      </c>
      <c r="AC686" s="42" t="s">
        <v>225</v>
      </c>
      <c r="AD686" s="42" t="s">
        <v>225</v>
      </c>
      <c r="AE686" s="42" t="s">
        <v>382</v>
      </c>
      <c r="AF686" s="42" t="s">
        <v>382</v>
      </c>
      <c r="AG686" s="42">
        <v>20</v>
      </c>
      <c r="AH686" s="42" t="s">
        <v>350</v>
      </c>
      <c r="AI686" s="42">
        <v>0</v>
      </c>
      <c r="AJ686" s="42" t="s">
        <v>370</v>
      </c>
      <c r="AK686" s="42">
        <v>0</v>
      </c>
      <c r="AL686" s="42">
        <v>1000</v>
      </c>
      <c r="AM686" s="42" t="s">
        <v>332</v>
      </c>
      <c r="AN686" s="42" t="s">
        <v>352</v>
      </c>
      <c r="AO686" s="42">
        <v>400</v>
      </c>
      <c r="AP686" s="42" t="s">
        <v>384</v>
      </c>
      <c r="AQ686" s="42">
        <v>600</v>
      </c>
      <c r="AR686" s="42">
        <v>2</v>
      </c>
      <c r="AS686" s="42">
        <v>600</v>
      </c>
      <c r="AT686" s="42">
        <v>24</v>
      </c>
      <c r="AU686" s="42" t="s">
        <v>2203</v>
      </c>
      <c r="AV686" s="42">
        <v>0</v>
      </c>
      <c r="AW686" s="42" t="s">
        <v>327</v>
      </c>
      <c r="AX686" s="42"/>
      <c r="AY686" s="42">
        <v>0</v>
      </c>
      <c r="AZ686" s="51">
        <v>140</v>
      </c>
      <c r="BA686" s="42"/>
      <c r="BB686" s="42">
        <v>3</v>
      </c>
      <c r="BC686" s="42" t="s">
        <v>2051</v>
      </c>
      <c r="BD686" s="49" t="s">
        <v>2857</v>
      </c>
      <c r="BE686" s="49" t="s">
        <v>2855</v>
      </c>
      <c r="BF686" s="42" t="s">
        <v>356</v>
      </c>
      <c r="BG686" s="42"/>
      <c r="BH686" s="42" t="s">
        <v>1825</v>
      </c>
      <c r="BI686" s="42" t="s">
        <v>357</v>
      </c>
      <c r="BJ686" s="42" t="s">
        <v>358</v>
      </c>
      <c r="BK686" s="57">
        <v>44778</v>
      </c>
      <c r="BL686" s="42" t="s">
        <v>317</v>
      </c>
      <c r="BM686" s="42" t="s">
        <v>317</v>
      </c>
      <c r="BN686" s="42"/>
      <c r="BO686" s="42"/>
      <c r="BP686" s="42" t="s">
        <v>359</v>
      </c>
      <c r="BQ686" s="42" t="s">
        <v>359</v>
      </c>
      <c r="BR686" s="42">
        <v>0</v>
      </c>
      <c r="BS686" s="42"/>
      <c r="BT686" s="42" t="s">
        <v>360</v>
      </c>
      <c r="BU686" s="42" t="s">
        <v>317</v>
      </c>
      <c r="BV686" s="42" t="s">
        <v>356</v>
      </c>
      <c r="BW686" s="42"/>
      <c r="BX686" s="42"/>
      <c r="BY686" s="42" t="s">
        <v>356</v>
      </c>
      <c r="BZ686" s="42">
        <v>20</v>
      </c>
      <c r="CA686" s="42"/>
      <c r="CB686" s="42" t="s">
        <v>472</v>
      </c>
      <c r="CC686" s="42"/>
      <c r="CD686" s="42"/>
      <c r="CE686" s="42"/>
      <c r="CF686" s="42"/>
      <c r="CG686" s="26" t="s">
        <v>208</v>
      </c>
    </row>
    <row r="687" hidden="1" spans="1:85">
      <c r="A687" s="34">
        <v>1109</v>
      </c>
      <c r="B687" s="42" t="s">
        <v>2858</v>
      </c>
      <c r="C687" s="46" t="s">
        <v>198</v>
      </c>
      <c r="D687" s="42" t="s">
        <v>2859</v>
      </c>
      <c r="E687" s="43">
        <v>31.1464</v>
      </c>
      <c r="F687" s="43">
        <v>-14.3539</v>
      </c>
      <c r="G687" s="42" t="s">
        <v>2577</v>
      </c>
      <c r="H687" s="37">
        <v>2</v>
      </c>
      <c r="I687" s="42" t="s">
        <v>2578</v>
      </c>
      <c r="J687" s="42" t="s">
        <v>2684</v>
      </c>
      <c r="K687" s="42" t="s">
        <v>317</v>
      </c>
      <c r="L687" s="42" t="s">
        <v>317</v>
      </c>
      <c r="M687" s="42" t="s">
        <v>317</v>
      </c>
      <c r="N687" s="42" t="s">
        <v>318</v>
      </c>
      <c r="O687" s="42" t="s">
        <v>319</v>
      </c>
      <c r="P687" s="42" t="s">
        <v>319</v>
      </c>
      <c r="Q687" s="42" t="s">
        <v>320</v>
      </c>
      <c r="R687" s="42" t="s">
        <v>320</v>
      </c>
      <c r="S687" s="42" t="s">
        <v>1718</v>
      </c>
      <c r="T687" s="42" t="s">
        <v>344</v>
      </c>
      <c r="U687" s="42" t="s">
        <v>323</v>
      </c>
      <c r="V687" s="52">
        <v>50</v>
      </c>
      <c r="W687" s="42" t="s">
        <v>325</v>
      </c>
      <c r="X687" s="42" t="s">
        <v>2580</v>
      </c>
      <c r="Y687" s="42" t="s">
        <v>2</v>
      </c>
      <c r="Z687" s="42" t="s">
        <v>2</v>
      </c>
      <c r="AA687" s="42" t="s">
        <v>328</v>
      </c>
      <c r="AB687" s="42" t="s">
        <v>2580</v>
      </c>
      <c r="AC687" s="42" t="s">
        <v>225</v>
      </c>
      <c r="AD687" s="42" t="s">
        <v>225</v>
      </c>
      <c r="AE687" s="42" t="s">
        <v>561</v>
      </c>
      <c r="AF687" s="42" t="s">
        <v>561</v>
      </c>
      <c r="AG687" s="42">
        <v>16</v>
      </c>
      <c r="AH687" s="42" t="s">
        <v>350</v>
      </c>
      <c r="AI687" s="42">
        <v>0</v>
      </c>
      <c r="AJ687" s="42" t="s">
        <v>370</v>
      </c>
      <c r="AK687" s="42">
        <v>0</v>
      </c>
      <c r="AL687" s="42">
        <v>1000</v>
      </c>
      <c r="AM687" s="42" t="s">
        <v>332</v>
      </c>
      <c r="AN687" s="42" t="s">
        <v>352</v>
      </c>
      <c r="AO687" s="42">
        <v>400</v>
      </c>
      <c r="AP687" s="42" t="s">
        <v>2026</v>
      </c>
      <c r="AQ687" s="42">
        <v>1410</v>
      </c>
      <c r="AR687" s="42">
        <v>4</v>
      </c>
      <c r="AS687" s="42">
        <v>1410</v>
      </c>
      <c r="AT687" s="42">
        <v>12</v>
      </c>
      <c r="AU687" s="42" t="s">
        <v>2203</v>
      </c>
      <c r="AV687" s="42">
        <v>0</v>
      </c>
      <c r="AW687" s="42" t="s">
        <v>327</v>
      </c>
      <c r="AX687" s="42"/>
      <c r="AY687" s="42">
        <v>0</v>
      </c>
      <c r="AZ687" s="51">
        <v>64</v>
      </c>
      <c r="BA687" s="42"/>
      <c r="BB687" s="42">
        <v>2</v>
      </c>
      <c r="BC687" s="42" t="s">
        <v>375</v>
      </c>
      <c r="BD687" s="49" t="s">
        <v>2860</v>
      </c>
      <c r="BE687" s="49" t="s">
        <v>2858</v>
      </c>
      <c r="BF687" s="42" t="s">
        <v>356</v>
      </c>
      <c r="BG687" s="42"/>
      <c r="BH687" s="42" t="s">
        <v>1825</v>
      </c>
      <c r="BI687" s="42" t="s">
        <v>357</v>
      </c>
      <c r="BJ687" s="42" t="s">
        <v>358</v>
      </c>
      <c r="BK687" s="57">
        <v>44778</v>
      </c>
      <c r="BL687" s="42" t="s">
        <v>317</v>
      </c>
      <c r="BM687" s="42" t="s">
        <v>317</v>
      </c>
      <c r="BN687" s="42"/>
      <c r="BO687" s="42"/>
      <c r="BP687" s="42" t="s">
        <v>359</v>
      </c>
      <c r="BQ687" s="42" t="s">
        <v>359</v>
      </c>
      <c r="BR687" s="42">
        <v>0</v>
      </c>
      <c r="BS687" s="42"/>
      <c r="BT687" s="42" t="s">
        <v>360</v>
      </c>
      <c r="BU687" s="42" t="s">
        <v>317</v>
      </c>
      <c r="BV687" s="42" t="s">
        <v>317</v>
      </c>
      <c r="BW687" s="42"/>
      <c r="BX687" s="42"/>
      <c r="BY687" s="42" t="s">
        <v>353</v>
      </c>
      <c r="BZ687" s="42" t="s">
        <v>353</v>
      </c>
      <c r="CA687" s="42"/>
      <c r="CB687" s="42" t="s">
        <v>353</v>
      </c>
      <c r="CC687" s="42"/>
      <c r="CD687" s="42"/>
      <c r="CE687" s="42"/>
      <c r="CF687" s="42"/>
      <c r="CG687" s="26" t="s">
        <v>198</v>
      </c>
    </row>
    <row r="688" hidden="1" spans="1:85">
      <c r="A688" s="34">
        <v>241</v>
      </c>
      <c r="B688" s="42" t="s">
        <v>2861</v>
      </c>
      <c r="C688" s="46" t="s">
        <v>75</v>
      </c>
      <c r="D688" s="42" t="s">
        <v>2862</v>
      </c>
      <c r="E688" s="43">
        <v>31.0112</v>
      </c>
      <c r="F688" s="43">
        <v>-14.5307</v>
      </c>
      <c r="G688" s="42" t="s">
        <v>2577</v>
      </c>
      <c r="H688" s="37">
        <v>2</v>
      </c>
      <c r="I688" s="42" t="s">
        <v>2578</v>
      </c>
      <c r="J688" s="42" t="s">
        <v>2684</v>
      </c>
      <c r="K688" s="42" t="s">
        <v>317</v>
      </c>
      <c r="L688" s="42" t="s">
        <v>317</v>
      </c>
      <c r="M688" s="42" t="s">
        <v>317</v>
      </c>
      <c r="N688" s="42" t="s">
        <v>318</v>
      </c>
      <c r="O688" s="42" t="s">
        <v>319</v>
      </c>
      <c r="P688" s="42" t="s">
        <v>319</v>
      </c>
      <c r="Q688" s="42" t="s">
        <v>320</v>
      </c>
      <c r="R688" s="42" t="s">
        <v>320</v>
      </c>
      <c r="S688" s="42" t="s">
        <v>1718</v>
      </c>
      <c r="T688" s="42" t="s">
        <v>344</v>
      </c>
      <c r="U688" s="42" t="s">
        <v>323</v>
      </c>
      <c r="V688" s="52">
        <v>50</v>
      </c>
      <c r="W688" s="42" t="s">
        <v>325</v>
      </c>
      <c r="X688" s="42" t="s">
        <v>2580</v>
      </c>
      <c r="Y688" s="42" t="s">
        <v>2</v>
      </c>
      <c r="Z688" s="42" t="s">
        <v>2</v>
      </c>
      <c r="AA688" s="42" t="s">
        <v>328</v>
      </c>
      <c r="AB688" s="42" t="s">
        <v>2580</v>
      </c>
      <c r="AC688" s="42" t="s">
        <v>225</v>
      </c>
      <c r="AD688" s="42" t="s">
        <v>225</v>
      </c>
      <c r="AE688" s="42" t="s">
        <v>561</v>
      </c>
      <c r="AF688" s="42" t="s">
        <v>561</v>
      </c>
      <c r="AG688" s="42">
        <v>16</v>
      </c>
      <c r="AH688" s="42" t="s">
        <v>350</v>
      </c>
      <c r="AI688" s="42">
        <v>0</v>
      </c>
      <c r="AJ688" s="42" t="s">
        <v>370</v>
      </c>
      <c r="AK688" s="42">
        <v>0</v>
      </c>
      <c r="AL688" s="42">
        <v>1000</v>
      </c>
      <c r="AM688" s="42" t="s">
        <v>332</v>
      </c>
      <c r="AN688" s="42" t="s">
        <v>352</v>
      </c>
      <c r="AO688" s="42">
        <v>400</v>
      </c>
      <c r="AP688" s="42" t="s">
        <v>427</v>
      </c>
      <c r="AQ688" s="42">
        <v>1200</v>
      </c>
      <c r="AR688" s="42">
        <v>2</v>
      </c>
      <c r="AS688" s="42">
        <v>1200</v>
      </c>
      <c r="AT688" s="42">
        <v>24</v>
      </c>
      <c r="AU688" s="42" t="s">
        <v>2203</v>
      </c>
      <c r="AV688" s="42">
        <v>0</v>
      </c>
      <c r="AW688" s="42" t="s">
        <v>327</v>
      </c>
      <c r="AX688" s="42"/>
      <c r="AY688" s="42">
        <v>0</v>
      </c>
      <c r="AZ688" s="51">
        <v>66</v>
      </c>
      <c r="BA688" s="42"/>
      <c r="BB688" s="42">
        <v>2</v>
      </c>
      <c r="BC688" s="42" t="s">
        <v>375</v>
      </c>
      <c r="BD688" s="49" t="s">
        <v>2863</v>
      </c>
      <c r="BE688" s="49" t="s">
        <v>2861</v>
      </c>
      <c r="BF688" s="42" t="s">
        <v>356</v>
      </c>
      <c r="BG688" s="42"/>
      <c r="BH688" s="42" t="s">
        <v>2600</v>
      </c>
      <c r="BI688" s="42" t="s">
        <v>357</v>
      </c>
      <c r="BJ688" s="42" t="s">
        <v>358</v>
      </c>
      <c r="BK688" s="57">
        <v>44778</v>
      </c>
      <c r="BL688" s="42" t="s">
        <v>317</v>
      </c>
      <c r="BM688" s="42" t="s">
        <v>317</v>
      </c>
      <c r="BN688" s="42"/>
      <c r="BO688" s="42"/>
      <c r="BP688" s="42" t="s">
        <v>359</v>
      </c>
      <c r="BQ688" s="42" t="s">
        <v>359</v>
      </c>
      <c r="BR688" s="42">
        <v>0</v>
      </c>
      <c r="BS688" s="42"/>
      <c r="BT688" s="42" t="s">
        <v>360</v>
      </c>
      <c r="BU688" s="42" t="s">
        <v>317</v>
      </c>
      <c r="BV688" s="42" t="s">
        <v>317</v>
      </c>
      <c r="BW688" s="42"/>
      <c r="BX688" s="42"/>
      <c r="BY688" s="42" t="s">
        <v>353</v>
      </c>
      <c r="BZ688" s="42" t="s">
        <v>353</v>
      </c>
      <c r="CA688" s="42"/>
      <c r="CB688" s="42" t="s">
        <v>353</v>
      </c>
      <c r="CC688" s="42"/>
      <c r="CD688" s="42"/>
      <c r="CE688" s="42"/>
      <c r="CF688" s="42"/>
      <c r="CG688" s="26" t="s">
        <v>75</v>
      </c>
    </row>
    <row r="689" hidden="1" spans="1:85">
      <c r="A689" s="39">
        <v>240</v>
      </c>
      <c r="B689" s="42" t="s">
        <v>2864</v>
      </c>
      <c r="C689" s="46" t="s">
        <v>107</v>
      </c>
      <c r="D689" s="42" t="s">
        <v>2865</v>
      </c>
      <c r="E689" s="43">
        <v>32.6209</v>
      </c>
      <c r="F689" s="43">
        <v>-13.6211</v>
      </c>
      <c r="G689" s="42" t="s">
        <v>2577</v>
      </c>
      <c r="H689" s="37">
        <v>2.5</v>
      </c>
      <c r="I689" s="42" t="s">
        <v>2578</v>
      </c>
      <c r="J689" s="42" t="s">
        <v>2587</v>
      </c>
      <c r="K689" s="42" t="s">
        <v>317</v>
      </c>
      <c r="L689" s="42" t="s">
        <v>317</v>
      </c>
      <c r="M689" s="42" t="s">
        <v>317</v>
      </c>
      <c r="N689" s="42" t="s">
        <v>341</v>
      </c>
      <c r="O689" s="42" t="s">
        <v>319</v>
      </c>
      <c r="P689" s="42" t="s">
        <v>319</v>
      </c>
      <c r="Q689" s="42" t="s">
        <v>320</v>
      </c>
      <c r="R689" s="42" t="s">
        <v>320</v>
      </c>
      <c r="S689" s="42" t="s">
        <v>1718</v>
      </c>
      <c r="T689" s="42" t="s">
        <v>344</v>
      </c>
      <c r="U689" s="42" t="s">
        <v>323</v>
      </c>
      <c r="V689" s="52">
        <v>40</v>
      </c>
      <c r="W689" s="42" t="s">
        <v>325</v>
      </c>
      <c r="X689" s="42" t="s">
        <v>2580</v>
      </c>
      <c r="Y689" s="42" t="s">
        <v>2</v>
      </c>
      <c r="Z689" s="42" t="s">
        <v>2</v>
      </c>
      <c r="AA689" s="42" t="s">
        <v>328</v>
      </c>
      <c r="AB689" s="42" t="s">
        <v>2580</v>
      </c>
      <c r="AC689" s="42" t="s">
        <v>225</v>
      </c>
      <c r="AD689" s="42" t="s">
        <v>225</v>
      </c>
      <c r="AE689" s="42" t="s">
        <v>349</v>
      </c>
      <c r="AF689" s="42" t="s">
        <v>349</v>
      </c>
      <c r="AG689" s="42">
        <v>20</v>
      </c>
      <c r="AH689" s="42" t="s">
        <v>350</v>
      </c>
      <c r="AI689" s="42">
        <v>0</v>
      </c>
      <c r="AJ689" s="42" t="s">
        <v>351</v>
      </c>
      <c r="AK689" s="42">
        <v>0</v>
      </c>
      <c r="AL689" s="42">
        <v>600</v>
      </c>
      <c r="AM689" s="42" t="s">
        <v>332</v>
      </c>
      <c r="AN689" s="42" t="s">
        <v>352</v>
      </c>
      <c r="AO689" s="42">
        <v>400</v>
      </c>
      <c r="AP689" s="42" t="s">
        <v>427</v>
      </c>
      <c r="AQ689" s="42">
        <v>600</v>
      </c>
      <c r="AR689" s="42">
        <v>2</v>
      </c>
      <c r="AS689" s="42">
        <v>600</v>
      </c>
      <c r="AT689" s="42">
        <v>24</v>
      </c>
      <c r="AU689" s="42" t="s">
        <v>2203</v>
      </c>
      <c r="AV689" s="42">
        <v>0</v>
      </c>
      <c r="AW689" s="42" t="s">
        <v>327</v>
      </c>
      <c r="AX689" s="42"/>
      <c r="AY689" s="42">
        <v>0</v>
      </c>
      <c r="AZ689" s="51">
        <v>63</v>
      </c>
      <c r="BA689" s="42"/>
      <c r="BB689" s="42">
        <v>1</v>
      </c>
      <c r="BC689" s="42" t="s">
        <v>525</v>
      </c>
      <c r="BD689" s="49">
        <v>0</v>
      </c>
      <c r="BE689" s="49" t="s">
        <v>2864</v>
      </c>
      <c r="BF689" s="42" t="s">
        <v>356</v>
      </c>
      <c r="BG689" s="42"/>
      <c r="BH689" s="42" t="s">
        <v>1825</v>
      </c>
      <c r="BI689" s="42" t="s">
        <v>357</v>
      </c>
      <c r="BJ689" s="42" t="s">
        <v>358</v>
      </c>
      <c r="BK689" s="57">
        <v>44778</v>
      </c>
      <c r="BL689" s="42" t="s">
        <v>317</v>
      </c>
      <c r="BM689" s="42" t="s">
        <v>317</v>
      </c>
      <c r="BN689" s="42"/>
      <c r="BO689" s="42"/>
      <c r="BP689" s="42" t="s">
        <v>359</v>
      </c>
      <c r="BQ689" s="42" t="s">
        <v>359</v>
      </c>
      <c r="BR689" s="42">
        <v>0</v>
      </c>
      <c r="BS689" s="42"/>
      <c r="BT689" s="42" t="s">
        <v>360</v>
      </c>
      <c r="BU689" s="42" t="s">
        <v>317</v>
      </c>
      <c r="BV689" s="42" t="s">
        <v>317</v>
      </c>
      <c r="BW689" s="42"/>
      <c r="BX689" s="42"/>
      <c r="BY689" s="42" t="s">
        <v>353</v>
      </c>
      <c r="BZ689" s="42" t="s">
        <v>353</v>
      </c>
      <c r="CA689" s="42"/>
      <c r="CB689" s="42" t="s">
        <v>353</v>
      </c>
      <c r="CC689" s="42"/>
      <c r="CD689" s="42"/>
      <c r="CE689" s="42"/>
      <c r="CF689" s="42"/>
      <c r="CG689" s="26" t="s">
        <v>107</v>
      </c>
    </row>
    <row r="690" hidden="1" spans="1:85">
      <c r="A690" s="34">
        <v>1159</v>
      </c>
      <c r="B690" s="42" t="s">
        <v>2866</v>
      </c>
      <c r="C690" s="46" t="s">
        <v>109</v>
      </c>
      <c r="D690" s="42" t="s">
        <v>2867</v>
      </c>
      <c r="E690" s="43">
        <v>32.3582</v>
      </c>
      <c r="F690" s="43">
        <v>-13.449</v>
      </c>
      <c r="G690" s="42" t="s">
        <v>2577</v>
      </c>
      <c r="H690" s="37">
        <v>2.5</v>
      </c>
      <c r="I690" s="42" t="s">
        <v>2578</v>
      </c>
      <c r="J690" s="42" t="s">
        <v>2647</v>
      </c>
      <c r="K690" s="42" t="s">
        <v>317</v>
      </c>
      <c r="L690" s="42" t="s">
        <v>317</v>
      </c>
      <c r="M690" s="42" t="s">
        <v>317</v>
      </c>
      <c r="N690" s="42" t="s">
        <v>318</v>
      </c>
      <c r="O690" s="42" t="s">
        <v>319</v>
      </c>
      <c r="P690" s="42" t="s">
        <v>319</v>
      </c>
      <c r="Q690" s="42" t="s">
        <v>320</v>
      </c>
      <c r="R690" s="42" t="s">
        <v>320</v>
      </c>
      <c r="S690" s="42" t="s">
        <v>1718</v>
      </c>
      <c r="T690" s="42" t="s">
        <v>782</v>
      </c>
      <c r="U690" s="42" t="s">
        <v>323</v>
      </c>
      <c r="V690" s="52">
        <v>50</v>
      </c>
      <c r="W690" s="42" t="s">
        <v>325</v>
      </c>
      <c r="X690" s="42" t="s">
        <v>2580</v>
      </c>
      <c r="Y690" s="42" t="s">
        <v>2</v>
      </c>
      <c r="Z690" s="42" t="s">
        <v>2</v>
      </c>
      <c r="AA690" s="42" t="s">
        <v>328</v>
      </c>
      <c r="AB690" s="42" t="s">
        <v>2580</v>
      </c>
      <c r="AC690" s="42" t="s">
        <v>225</v>
      </c>
      <c r="AD690" s="42" t="s">
        <v>225</v>
      </c>
      <c r="AE690" s="42" t="s">
        <v>561</v>
      </c>
      <c r="AF690" s="42" t="s">
        <v>561</v>
      </c>
      <c r="AG690" s="42">
        <v>20</v>
      </c>
      <c r="AH690" s="42" t="s">
        <v>350</v>
      </c>
      <c r="AI690" s="42">
        <v>0</v>
      </c>
      <c r="AJ690" s="42" t="s">
        <v>370</v>
      </c>
      <c r="AK690" s="42">
        <v>0</v>
      </c>
      <c r="AL690" s="42">
        <v>1000</v>
      </c>
      <c r="AM690" s="42" t="s">
        <v>408</v>
      </c>
      <c r="AN690" s="42" t="s">
        <v>2868</v>
      </c>
      <c r="AO690" s="42">
        <v>250</v>
      </c>
      <c r="AP690" s="42" t="s">
        <v>1320</v>
      </c>
      <c r="AQ690" s="42">
        <v>1500</v>
      </c>
      <c r="AR690" s="42">
        <v>2</v>
      </c>
      <c r="AS690" s="42">
        <v>1500</v>
      </c>
      <c r="AT690" s="42">
        <v>24</v>
      </c>
      <c r="AU690" s="42" t="s">
        <v>2203</v>
      </c>
      <c r="AV690" s="42">
        <v>0</v>
      </c>
      <c r="AW690" s="42" t="s">
        <v>327</v>
      </c>
      <c r="AX690" s="42"/>
      <c r="AY690" s="42">
        <v>0</v>
      </c>
      <c r="AZ690" s="51">
        <v>47</v>
      </c>
      <c r="BA690" s="42"/>
      <c r="BB690" s="42">
        <v>1</v>
      </c>
      <c r="BC690" s="42" t="s">
        <v>525</v>
      </c>
      <c r="BD690" s="49">
        <v>0</v>
      </c>
      <c r="BE690" s="49" t="s">
        <v>2866</v>
      </c>
      <c r="BF690" s="42" t="s">
        <v>356</v>
      </c>
      <c r="BG690" s="42"/>
      <c r="BH690" s="42" t="s">
        <v>1825</v>
      </c>
      <c r="BI690" s="42" t="s">
        <v>357</v>
      </c>
      <c r="BJ690" s="42" t="s">
        <v>358</v>
      </c>
      <c r="BK690" s="57">
        <v>44778</v>
      </c>
      <c r="BL690" s="42" t="s">
        <v>317</v>
      </c>
      <c r="BM690" s="42" t="s">
        <v>317</v>
      </c>
      <c r="BN690" s="42"/>
      <c r="BO690" s="42"/>
      <c r="BP690" s="42" t="s">
        <v>359</v>
      </c>
      <c r="BQ690" s="42" t="s">
        <v>359</v>
      </c>
      <c r="BR690" s="42">
        <v>0</v>
      </c>
      <c r="BS690" s="42"/>
      <c r="BT690" s="42" t="s">
        <v>360</v>
      </c>
      <c r="BU690" s="42" t="s">
        <v>317</v>
      </c>
      <c r="BV690" s="42" t="s">
        <v>317</v>
      </c>
      <c r="BW690" s="42"/>
      <c r="BX690" s="42"/>
      <c r="BY690" s="42" t="s">
        <v>353</v>
      </c>
      <c r="BZ690" s="42" t="s">
        <v>353</v>
      </c>
      <c r="CA690" s="42"/>
      <c r="CB690" s="42" t="s">
        <v>353</v>
      </c>
      <c r="CC690" s="42"/>
      <c r="CD690" s="42"/>
      <c r="CE690" s="42"/>
      <c r="CF690" s="42"/>
      <c r="CG690" s="26" t="s">
        <v>109</v>
      </c>
    </row>
    <row r="691" hidden="1" spans="1:85">
      <c r="A691" s="34">
        <v>1759</v>
      </c>
      <c r="B691" s="42" t="s">
        <v>2869</v>
      </c>
      <c r="C691" s="46" t="s">
        <v>158</v>
      </c>
      <c r="D691" s="42" t="s">
        <v>2870</v>
      </c>
      <c r="E691" s="43">
        <v>31.6125</v>
      </c>
      <c r="F691" s="43">
        <v>-13.9543</v>
      </c>
      <c r="G691" s="42" t="s">
        <v>2577</v>
      </c>
      <c r="H691" s="37">
        <v>1.8</v>
      </c>
      <c r="I691" s="42" t="s">
        <v>2578</v>
      </c>
      <c r="J691" s="42" t="s">
        <v>2671</v>
      </c>
      <c r="K691" s="42" t="s">
        <v>317</v>
      </c>
      <c r="L691" s="42" t="s">
        <v>317</v>
      </c>
      <c r="M691" s="42" t="s">
        <v>317</v>
      </c>
      <c r="N691" s="42" t="s">
        <v>318</v>
      </c>
      <c r="O691" s="42" t="s">
        <v>319</v>
      </c>
      <c r="P691" s="42" t="s">
        <v>319</v>
      </c>
      <c r="Q691" s="42" t="s">
        <v>320</v>
      </c>
      <c r="R691" s="42" t="s">
        <v>320</v>
      </c>
      <c r="S691" s="42" t="s">
        <v>1718</v>
      </c>
      <c r="T691" s="42" t="s">
        <v>344</v>
      </c>
      <c r="U691" s="42" t="s">
        <v>323</v>
      </c>
      <c r="V691" s="52">
        <v>60</v>
      </c>
      <c r="W691" s="42" t="s">
        <v>325</v>
      </c>
      <c r="X691" s="42" t="s">
        <v>2580</v>
      </c>
      <c r="Y691" s="42" t="s">
        <v>2</v>
      </c>
      <c r="Z691" s="42" t="s">
        <v>2</v>
      </c>
      <c r="AA691" s="42" t="s">
        <v>328</v>
      </c>
      <c r="AB691" s="42" t="s">
        <v>2580</v>
      </c>
      <c r="AC691" s="42" t="s">
        <v>225</v>
      </c>
      <c r="AD691" s="42" t="s">
        <v>225</v>
      </c>
      <c r="AE691" s="42" t="s">
        <v>561</v>
      </c>
      <c r="AF691" s="42" t="s">
        <v>561</v>
      </c>
      <c r="AG691" s="42">
        <v>15</v>
      </c>
      <c r="AH691" s="42" t="s">
        <v>350</v>
      </c>
      <c r="AI691" s="42">
        <v>0</v>
      </c>
      <c r="AJ691" s="42" t="s">
        <v>370</v>
      </c>
      <c r="AK691" s="42">
        <v>0</v>
      </c>
      <c r="AL691" s="42">
        <v>1000</v>
      </c>
      <c r="AM691" s="42" t="s">
        <v>332</v>
      </c>
      <c r="AN691" s="42" t="s">
        <v>352</v>
      </c>
      <c r="AO691" s="42">
        <v>400</v>
      </c>
      <c r="AP691" s="42" t="s">
        <v>2026</v>
      </c>
      <c r="AQ691" s="42">
        <v>1410</v>
      </c>
      <c r="AR691" s="42">
        <v>4</v>
      </c>
      <c r="AS691" s="42">
        <v>1410</v>
      </c>
      <c r="AT691" s="42">
        <v>12</v>
      </c>
      <c r="AU691" s="42" t="s">
        <v>2203</v>
      </c>
      <c r="AV691" s="42">
        <v>0</v>
      </c>
      <c r="AW691" s="42" t="s">
        <v>327</v>
      </c>
      <c r="AX691" s="42"/>
      <c r="AY691" s="42">
        <v>0</v>
      </c>
      <c r="AZ691" s="51">
        <v>43</v>
      </c>
      <c r="BA691" s="42"/>
      <c r="BB691" s="42">
        <v>1</v>
      </c>
      <c r="BC691" s="42" t="s">
        <v>525</v>
      </c>
      <c r="BD691" s="49">
        <v>0</v>
      </c>
      <c r="BE691" s="49" t="s">
        <v>2869</v>
      </c>
      <c r="BF691" s="42" t="s">
        <v>356</v>
      </c>
      <c r="BG691" s="42"/>
      <c r="BH691" s="42" t="s">
        <v>1825</v>
      </c>
      <c r="BI691" s="42" t="s">
        <v>357</v>
      </c>
      <c r="BJ691" s="42" t="s">
        <v>358</v>
      </c>
      <c r="BK691" s="57">
        <v>44778</v>
      </c>
      <c r="BL691" s="42" t="s">
        <v>317</v>
      </c>
      <c r="BM691" s="42" t="s">
        <v>317</v>
      </c>
      <c r="BN691" s="42"/>
      <c r="BO691" s="42"/>
      <c r="BP691" s="42" t="s">
        <v>359</v>
      </c>
      <c r="BQ691" s="42" t="s">
        <v>359</v>
      </c>
      <c r="BR691" s="42">
        <v>0</v>
      </c>
      <c r="BS691" s="42"/>
      <c r="BT691" s="42" t="s">
        <v>360</v>
      </c>
      <c r="BU691" s="42" t="s">
        <v>317</v>
      </c>
      <c r="BV691" s="42" t="s">
        <v>317</v>
      </c>
      <c r="BW691" s="42"/>
      <c r="BX691" s="42"/>
      <c r="BY691" s="42" t="s">
        <v>353</v>
      </c>
      <c r="BZ691" s="42" t="s">
        <v>353</v>
      </c>
      <c r="CA691" s="42"/>
      <c r="CB691" s="42" t="s">
        <v>353</v>
      </c>
      <c r="CC691" s="42"/>
      <c r="CD691" s="42"/>
      <c r="CE691" s="42"/>
      <c r="CF691" s="42"/>
      <c r="CG691" s="26" t="s">
        <v>158</v>
      </c>
    </row>
    <row r="692" hidden="1" spans="1:85">
      <c r="A692" s="39">
        <v>1760</v>
      </c>
      <c r="B692" s="42" t="s">
        <v>2871</v>
      </c>
      <c r="C692" s="46" t="s">
        <v>2872</v>
      </c>
      <c r="D692" s="42" t="s">
        <v>2873</v>
      </c>
      <c r="E692" s="43">
        <v>31.706</v>
      </c>
      <c r="F692" s="43">
        <v>-13.9967</v>
      </c>
      <c r="G692" s="42" t="s">
        <v>2577</v>
      </c>
      <c r="H692" s="37">
        <v>2.5</v>
      </c>
      <c r="I692" s="42" t="s">
        <v>2578</v>
      </c>
      <c r="J692" s="42" t="s">
        <v>2671</v>
      </c>
      <c r="K692" s="42" t="s">
        <v>317</v>
      </c>
      <c r="L692" s="42" t="s">
        <v>317</v>
      </c>
      <c r="M692" s="42" t="s">
        <v>317</v>
      </c>
      <c r="N692" s="42" t="s">
        <v>318</v>
      </c>
      <c r="O692" s="42" t="s">
        <v>319</v>
      </c>
      <c r="P692" s="42" t="s">
        <v>319</v>
      </c>
      <c r="Q692" s="42" t="s">
        <v>320</v>
      </c>
      <c r="R692" s="42" t="s">
        <v>320</v>
      </c>
      <c r="S692" s="42" t="s">
        <v>1718</v>
      </c>
      <c r="T692" s="42" t="s">
        <v>782</v>
      </c>
      <c r="U692" s="42" t="s">
        <v>323</v>
      </c>
      <c r="V692" s="52">
        <v>70</v>
      </c>
      <c r="W692" s="42" t="s">
        <v>325</v>
      </c>
      <c r="X692" s="42" t="s">
        <v>2580</v>
      </c>
      <c r="Y692" s="42" t="s">
        <v>2</v>
      </c>
      <c r="Z692" s="42" t="s">
        <v>2</v>
      </c>
      <c r="AA692" s="42" t="s">
        <v>328</v>
      </c>
      <c r="AB692" s="42" t="s">
        <v>2580</v>
      </c>
      <c r="AC692" s="42" t="s">
        <v>225</v>
      </c>
      <c r="AD692" s="42" t="s">
        <v>225</v>
      </c>
      <c r="AE692" s="42" t="s">
        <v>382</v>
      </c>
      <c r="AF692" s="42" t="s">
        <v>382</v>
      </c>
      <c r="AG692" s="42">
        <v>20</v>
      </c>
      <c r="AH692" s="42" t="s">
        <v>350</v>
      </c>
      <c r="AI692" s="42">
        <v>0</v>
      </c>
      <c r="AJ692" s="42">
        <v>0</v>
      </c>
      <c r="AK692" s="42">
        <v>0</v>
      </c>
      <c r="AL692" s="42">
        <v>1000</v>
      </c>
      <c r="AM692" s="42" t="s">
        <v>332</v>
      </c>
      <c r="AN692" s="42" t="s">
        <v>352</v>
      </c>
      <c r="AO692" s="42">
        <v>400</v>
      </c>
      <c r="AP692" s="42" t="s">
        <v>384</v>
      </c>
      <c r="AQ692" s="42">
        <v>1200</v>
      </c>
      <c r="AR692" s="42">
        <v>2</v>
      </c>
      <c r="AS692" s="42">
        <v>600</v>
      </c>
      <c r="AT692" s="42">
        <v>48</v>
      </c>
      <c r="AU692" s="42" t="s">
        <v>2203</v>
      </c>
      <c r="AV692" s="42">
        <v>0</v>
      </c>
      <c r="AW692" s="42" t="s">
        <v>327</v>
      </c>
      <c r="AX692" s="42"/>
      <c r="AY692" s="42">
        <v>0</v>
      </c>
      <c r="AZ692" s="51">
        <v>76</v>
      </c>
      <c r="BA692" s="42"/>
      <c r="BB692" s="42">
        <v>2</v>
      </c>
      <c r="BC692" s="42" t="s">
        <v>375</v>
      </c>
      <c r="BD692" s="49" t="s">
        <v>2874</v>
      </c>
      <c r="BE692" s="49" t="s">
        <v>2871</v>
      </c>
      <c r="BF692" s="42" t="s">
        <v>356</v>
      </c>
      <c r="BG692" s="42"/>
      <c r="BH692" s="42" t="s">
        <v>1825</v>
      </c>
      <c r="BI692" s="42" t="s">
        <v>357</v>
      </c>
      <c r="BJ692" s="42" t="s">
        <v>358</v>
      </c>
      <c r="BK692" s="57">
        <v>44778</v>
      </c>
      <c r="BL692" s="42" t="s">
        <v>317</v>
      </c>
      <c r="BM692" s="42" t="s">
        <v>317</v>
      </c>
      <c r="BN692" s="42"/>
      <c r="BO692" s="42"/>
      <c r="BP692" s="42" t="s">
        <v>359</v>
      </c>
      <c r="BQ692" s="42" t="s">
        <v>359</v>
      </c>
      <c r="BR692" s="42">
        <v>0</v>
      </c>
      <c r="BS692" s="42"/>
      <c r="BT692" s="42" t="s">
        <v>360</v>
      </c>
      <c r="BU692" s="42" t="s">
        <v>317</v>
      </c>
      <c r="BV692" s="42" t="s">
        <v>340</v>
      </c>
      <c r="BW692" s="42"/>
      <c r="BX692" s="42"/>
      <c r="BY692" s="42" t="s">
        <v>356</v>
      </c>
      <c r="BZ692" s="42">
        <v>20</v>
      </c>
      <c r="CA692" s="42"/>
      <c r="CB692" s="42" t="s">
        <v>472</v>
      </c>
      <c r="CC692" s="42"/>
      <c r="CD692" s="42"/>
      <c r="CE692" s="42"/>
      <c r="CF692" s="42"/>
      <c r="CG692" s="26" t="s">
        <v>2872</v>
      </c>
    </row>
    <row r="693" hidden="1" spans="1:85">
      <c r="A693" s="39">
        <v>228</v>
      </c>
      <c r="B693" s="42" t="s">
        <v>2875</v>
      </c>
      <c r="C693" s="46" t="s">
        <v>215</v>
      </c>
      <c r="D693" s="42" t="s">
        <v>2876</v>
      </c>
      <c r="E693" s="43">
        <v>32.596</v>
      </c>
      <c r="F693" s="43">
        <v>-13.6335</v>
      </c>
      <c r="G693" s="42" t="s">
        <v>2577</v>
      </c>
      <c r="H693" s="37">
        <v>4.5</v>
      </c>
      <c r="I693" s="42" t="s">
        <v>2578</v>
      </c>
      <c r="J693" s="42" t="s">
        <v>2587</v>
      </c>
      <c r="K693" s="42" t="s">
        <v>340</v>
      </c>
      <c r="L693" s="42" t="s">
        <v>317</v>
      </c>
      <c r="M693" s="42" t="s">
        <v>317</v>
      </c>
      <c r="N693" s="42" t="s">
        <v>341</v>
      </c>
      <c r="O693" s="42" t="s">
        <v>319</v>
      </c>
      <c r="P693" s="42" t="s">
        <v>319</v>
      </c>
      <c r="Q693" s="42" t="s">
        <v>320</v>
      </c>
      <c r="R693" s="42" t="s">
        <v>320</v>
      </c>
      <c r="S693" s="42" t="s">
        <v>1718</v>
      </c>
      <c r="T693" s="42" t="s">
        <v>344</v>
      </c>
      <c r="U693" s="42" t="s">
        <v>323</v>
      </c>
      <c r="V693" s="52">
        <v>50</v>
      </c>
      <c r="W693" s="42" t="s">
        <v>325</v>
      </c>
      <c r="X693" s="42" t="s">
        <v>2580</v>
      </c>
      <c r="Y693" s="40" t="s">
        <v>2</v>
      </c>
      <c r="Z693" s="42" t="s">
        <v>2</v>
      </c>
      <c r="AA693" s="42" t="s">
        <v>328</v>
      </c>
      <c r="AB693" s="42" t="s">
        <v>2580</v>
      </c>
      <c r="AC693" s="42" t="s">
        <v>225</v>
      </c>
      <c r="AD693" s="42" t="s">
        <v>225</v>
      </c>
      <c r="AE693" s="42" t="s">
        <v>382</v>
      </c>
      <c r="AF693" s="42" t="s">
        <v>382</v>
      </c>
      <c r="AG693" s="42">
        <v>30</v>
      </c>
      <c r="AH693" s="42" t="s">
        <v>350</v>
      </c>
      <c r="AI693" s="42">
        <v>0</v>
      </c>
      <c r="AJ693" s="42" t="s">
        <v>351</v>
      </c>
      <c r="AK693" s="42">
        <v>0</v>
      </c>
      <c r="AL693" s="42">
        <v>1000</v>
      </c>
      <c r="AM693" s="42" t="s">
        <v>332</v>
      </c>
      <c r="AN693" s="42" t="s">
        <v>352</v>
      </c>
      <c r="AO693" s="42">
        <v>400</v>
      </c>
      <c r="AP693" s="42" t="s">
        <v>2026</v>
      </c>
      <c r="AQ693" s="42">
        <v>1410</v>
      </c>
      <c r="AR693" s="42">
        <v>4</v>
      </c>
      <c r="AS693" s="42">
        <v>1410</v>
      </c>
      <c r="AT693" s="42">
        <v>12</v>
      </c>
      <c r="AU693" s="42" t="s">
        <v>2203</v>
      </c>
      <c r="AV693" s="42">
        <v>0</v>
      </c>
      <c r="AW693" s="42" t="s">
        <v>327</v>
      </c>
      <c r="AX693" s="42"/>
      <c r="AY693" s="42">
        <v>0</v>
      </c>
      <c r="AZ693" s="51">
        <v>102</v>
      </c>
      <c r="BA693" s="42"/>
      <c r="BB693" s="42">
        <v>3</v>
      </c>
      <c r="BC693" s="42" t="s">
        <v>354</v>
      </c>
      <c r="BD693" s="49" t="s">
        <v>2877</v>
      </c>
      <c r="BE693" s="49" t="s">
        <v>2875</v>
      </c>
      <c r="BF693" s="42" t="s">
        <v>356</v>
      </c>
      <c r="BG693" s="42"/>
      <c r="BH693" s="42" t="s">
        <v>1825</v>
      </c>
      <c r="BI693" s="42" t="s">
        <v>357</v>
      </c>
      <c r="BJ693" s="42" t="s">
        <v>358</v>
      </c>
      <c r="BK693" s="57">
        <v>44778</v>
      </c>
      <c r="BL693" s="42" t="s">
        <v>317</v>
      </c>
      <c r="BM693" s="42" t="s">
        <v>317</v>
      </c>
      <c r="BN693" s="42"/>
      <c r="BO693" s="42"/>
      <c r="BP693" s="42" t="s">
        <v>359</v>
      </c>
      <c r="BQ693" s="42" t="s">
        <v>359</v>
      </c>
      <c r="BR693" s="42">
        <v>0</v>
      </c>
      <c r="BS693" s="42"/>
      <c r="BT693" s="42" t="s">
        <v>360</v>
      </c>
      <c r="BU693" s="42" t="s">
        <v>317</v>
      </c>
      <c r="BV693" s="42" t="s">
        <v>356</v>
      </c>
      <c r="BW693" s="42"/>
      <c r="BX693" s="42"/>
      <c r="BY693" s="42" t="s">
        <v>699</v>
      </c>
      <c r="BZ693" s="42">
        <v>30</v>
      </c>
      <c r="CA693" s="42"/>
      <c r="CB693" s="42" t="s">
        <v>472</v>
      </c>
      <c r="CC693" s="42"/>
      <c r="CD693" s="42"/>
      <c r="CE693" s="42"/>
      <c r="CF693" s="42"/>
      <c r="CG693" s="26" t="s">
        <v>215</v>
      </c>
    </row>
    <row r="694" hidden="1" spans="1:85">
      <c r="A694" s="39">
        <v>1332</v>
      </c>
      <c r="B694" s="42" t="s">
        <v>2878</v>
      </c>
      <c r="C694" s="46" t="s">
        <v>154</v>
      </c>
      <c r="D694" s="42" t="s">
        <v>2879</v>
      </c>
      <c r="E694" s="43">
        <v>33.2424</v>
      </c>
      <c r="F694" s="43">
        <v>-11.7282</v>
      </c>
      <c r="G694" s="42" t="s">
        <v>2577</v>
      </c>
      <c r="H694" s="37">
        <v>2.5</v>
      </c>
      <c r="I694" s="42" t="s">
        <v>2578</v>
      </c>
      <c r="J694" s="42" t="s">
        <v>2686</v>
      </c>
      <c r="K694" s="42" t="s">
        <v>317</v>
      </c>
      <c r="L694" s="42" t="s">
        <v>317</v>
      </c>
      <c r="M694" s="42" t="s">
        <v>317</v>
      </c>
      <c r="N694" s="42" t="s">
        <v>318</v>
      </c>
      <c r="O694" s="42" t="s">
        <v>319</v>
      </c>
      <c r="P694" s="42" t="s">
        <v>319</v>
      </c>
      <c r="Q694" s="42" t="s">
        <v>320</v>
      </c>
      <c r="R694" s="42" t="s">
        <v>320</v>
      </c>
      <c r="S694" s="42" t="s">
        <v>1718</v>
      </c>
      <c r="T694" s="42" t="s">
        <v>782</v>
      </c>
      <c r="U694" s="42" t="s">
        <v>323</v>
      </c>
      <c r="V694" s="52">
        <v>50</v>
      </c>
      <c r="W694" s="42" t="s">
        <v>325</v>
      </c>
      <c r="X694" s="42" t="s">
        <v>2580</v>
      </c>
      <c r="Y694" s="42" t="s">
        <v>2</v>
      </c>
      <c r="Z694" s="42" t="s">
        <v>2</v>
      </c>
      <c r="AA694" s="42" t="s">
        <v>328</v>
      </c>
      <c r="AB694" s="42" t="s">
        <v>2580</v>
      </c>
      <c r="AC694" s="42" t="s">
        <v>225</v>
      </c>
      <c r="AD694" s="42" t="s">
        <v>225</v>
      </c>
      <c r="AE694" s="42" t="s">
        <v>382</v>
      </c>
      <c r="AF694" s="42" t="s">
        <v>382</v>
      </c>
      <c r="AG694" s="42">
        <v>20</v>
      </c>
      <c r="AH694" s="42" t="s">
        <v>350</v>
      </c>
      <c r="AI694" s="42">
        <v>0</v>
      </c>
      <c r="AJ694" s="42">
        <v>0</v>
      </c>
      <c r="AK694" s="42" t="s">
        <v>2715</v>
      </c>
      <c r="AL694" s="42">
        <v>1000</v>
      </c>
      <c r="AM694" s="42" t="s">
        <v>1930</v>
      </c>
      <c r="AN694" s="42">
        <v>0</v>
      </c>
      <c r="AO694" s="42">
        <v>0</v>
      </c>
      <c r="AP694" s="42" t="s">
        <v>384</v>
      </c>
      <c r="AQ694" s="42">
        <v>1200</v>
      </c>
      <c r="AR694" s="42">
        <v>2</v>
      </c>
      <c r="AS694" s="42">
        <v>600</v>
      </c>
      <c r="AT694" s="42">
        <v>48</v>
      </c>
      <c r="AU694" s="42" t="s">
        <v>2203</v>
      </c>
      <c r="AV694" s="42">
        <v>0</v>
      </c>
      <c r="AW694" s="42" t="s">
        <v>327</v>
      </c>
      <c r="AX694" s="42"/>
      <c r="AY694" s="42">
        <v>0</v>
      </c>
      <c r="AZ694" s="51">
        <v>97</v>
      </c>
      <c r="BA694" s="42"/>
      <c r="BB694" s="42">
        <v>2</v>
      </c>
      <c r="BC694" s="42" t="s">
        <v>375</v>
      </c>
      <c r="BD694" s="49" t="s">
        <v>2880</v>
      </c>
      <c r="BE694" s="49" t="s">
        <v>2878</v>
      </c>
      <c r="BF694" s="42" t="s">
        <v>356</v>
      </c>
      <c r="BG694" s="42"/>
      <c r="BH694" s="42"/>
      <c r="BI694" s="42" t="s">
        <v>357</v>
      </c>
      <c r="BJ694" s="42" t="s">
        <v>358</v>
      </c>
      <c r="BK694" s="57">
        <v>44778</v>
      </c>
      <c r="BL694" s="42" t="s">
        <v>317</v>
      </c>
      <c r="BM694" s="42" t="s">
        <v>317</v>
      </c>
      <c r="BN694" s="42"/>
      <c r="BO694" s="42"/>
      <c r="BP694" s="42" t="s">
        <v>359</v>
      </c>
      <c r="BQ694" s="42" t="s">
        <v>359</v>
      </c>
      <c r="BR694" s="42">
        <v>0</v>
      </c>
      <c r="BS694" s="42"/>
      <c r="BT694" s="42" t="s">
        <v>360</v>
      </c>
      <c r="BU694" s="42" t="s">
        <v>317</v>
      </c>
      <c r="BV694" s="42" t="s">
        <v>317</v>
      </c>
      <c r="BW694" s="42"/>
      <c r="BX694" s="42"/>
      <c r="BY694" s="42" t="s">
        <v>353</v>
      </c>
      <c r="BZ694" s="42" t="s">
        <v>353</v>
      </c>
      <c r="CA694" s="42"/>
      <c r="CB694" s="42" t="s">
        <v>353</v>
      </c>
      <c r="CC694" s="42"/>
      <c r="CD694" s="42"/>
      <c r="CE694" s="42"/>
      <c r="CF694" s="42"/>
      <c r="CG694" s="26" t="s">
        <v>154</v>
      </c>
    </row>
    <row r="695" hidden="1" spans="1:85">
      <c r="A695" s="39">
        <v>110</v>
      </c>
      <c r="B695" s="42" t="s">
        <v>2881</v>
      </c>
      <c r="C695" s="46" t="s">
        <v>193</v>
      </c>
      <c r="D695" s="42" t="s">
        <v>2882</v>
      </c>
      <c r="E695" s="43">
        <v>33.092</v>
      </c>
      <c r="F695" s="43">
        <v>-11.9223</v>
      </c>
      <c r="G695" s="42" t="s">
        <v>2577</v>
      </c>
      <c r="H695" s="37">
        <v>2.5</v>
      </c>
      <c r="I695" s="42" t="s">
        <v>2578</v>
      </c>
      <c r="J695" s="42" t="s">
        <v>2686</v>
      </c>
      <c r="K695" s="42" t="s">
        <v>317</v>
      </c>
      <c r="L695" s="42" t="s">
        <v>317</v>
      </c>
      <c r="M695" s="42" t="s">
        <v>317</v>
      </c>
      <c r="N695" s="42" t="s">
        <v>318</v>
      </c>
      <c r="O695" s="42" t="s">
        <v>319</v>
      </c>
      <c r="P695" s="42" t="s">
        <v>319</v>
      </c>
      <c r="Q695" s="42" t="s">
        <v>320</v>
      </c>
      <c r="R695" s="42" t="s">
        <v>320</v>
      </c>
      <c r="S695" s="42" t="s">
        <v>1718</v>
      </c>
      <c r="T695" s="42" t="s">
        <v>782</v>
      </c>
      <c r="U695" s="42" t="s">
        <v>323</v>
      </c>
      <c r="V695" s="52">
        <v>50</v>
      </c>
      <c r="W695" s="42" t="s">
        <v>325</v>
      </c>
      <c r="X695" s="42" t="s">
        <v>2580</v>
      </c>
      <c r="Y695" s="42" t="s">
        <v>2</v>
      </c>
      <c r="Z695" s="42" t="s">
        <v>2</v>
      </c>
      <c r="AA695" s="42" t="s">
        <v>328</v>
      </c>
      <c r="AB695" s="42" t="s">
        <v>2580</v>
      </c>
      <c r="AC695" s="42" t="s">
        <v>225</v>
      </c>
      <c r="AD695" s="42" t="s">
        <v>225</v>
      </c>
      <c r="AE695" s="42" t="s">
        <v>453</v>
      </c>
      <c r="AF695" s="42" t="s">
        <v>453</v>
      </c>
      <c r="AG695" s="42">
        <v>20</v>
      </c>
      <c r="AH695" s="42" t="s">
        <v>350</v>
      </c>
      <c r="AI695" s="42">
        <v>0</v>
      </c>
      <c r="AJ695" s="42" t="s">
        <v>351</v>
      </c>
      <c r="AK695" s="42">
        <v>0</v>
      </c>
      <c r="AL695" s="42">
        <v>1000</v>
      </c>
      <c r="AM695" s="42" t="s">
        <v>332</v>
      </c>
      <c r="AN695" s="42" t="s">
        <v>2788</v>
      </c>
      <c r="AO695" s="42">
        <v>200</v>
      </c>
      <c r="AP695" s="42" t="s">
        <v>384</v>
      </c>
      <c r="AQ695" s="42">
        <v>600</v>
      </c>
      <c r="AR695" s="42">
        <v>2</v>
      </c>
      <c r="AS695" s="42">
        <v>600</v>
      </c>
      <c r="AT695" s="42">
        <v>24</v>
      </c>
      <c r="AU695" s="42" t="s">
        <v>2203</v>
      </c>
      <c r="AV695" s="42">
        <v>0</v>
      </c>
      <c r="AW695" s="42" t="s">
        <v>327</v>
      </c>
      <c r="AX695" s="42"/>
      <c r="AY695" s="42">
        <v>0</v>
      </c>
      <c r="AZ695" s="51">
        <v>68</v>
      </c>
      <c r="BA695" s="42"/>
      <c r="BB695" s="42">
        <v>2</v>
      </c>
      <c r="BC695" s="42" t="s">
        <v>375</v>
      </c>
      <c r="BD695" s="49" t="s">
        <v>2883</v>
      </c>
      <c r="BE695" s="49" t="s">
        <v>2881</v>
      </c>
      <c r="BF695" s="42" t="s">
        <v>356</v>
      </c>
      <c r="BG695" s="42"/>
      <c r="BH695" s="42"/>
      <c r="BI695" s="42" t="s">
        <v>357</v>
      </c>
      <c r="BJ695" s="42" t="s">
        <v>1872</v>
      </c>
      <c r="BK695" s="57">
        <v>44778</v>
      </c>
      <c r="BL695" s="42" t="s">
        <v>317</v>
      </c>
      <c r="BM695" s="42" t="s">
        <v>317</v>
      </c>
      <c r="BN695" s="42"/>
      <c r="BO695" s="42"/>
      <c r="BP695" s="42" t="s">
        <v>359</v>
      </c>
      <c r="BQ695" s="42" t="s">
        <v>359</v>
      </c>
      <c r="BR695" s="42">
        <v>0</v>
      </c>
      <c r="BS695" s="42"/>
      <c r="BT695" s="42" t="s">
        <v>360</v>
      </c>
      <c r="BU695" s="42" t="s">
        <v>317</v>
      </c>
      <c r="BV695" s="42" t="s">
        <v>317</v>
      </c>
      <c r="BW695" s="42"/>
      <c r="BX695" s="42"/>
      <c r="BY695" s="42" t="s">
        <v>353</v>
      </c>
      <c r="BZ695" s="42" t="s">
        <v>353</v>
      </c>
      <c r="CA695" s="42"/>
      <c r="CB695" s="42" t="s">
        <v>353</v>
      </c>
      <c r="CC695" s="42"/>
      <c r="CD695" s="42"/>
      <c r="CE695" s="42"/>
      <c r="CF695" s="42"/>
      <c r="CG695" s="26" t="s">
        <v>193</v>
      </c>
    </row>
    <row r="696" hidden="1" spans="1:85">
      <c r="A696" s="34">
        <v>1465</v>
      </c>
      <c r="B696" s="42" t="s">
        <v>2884</v>
      </c>
      <c r="C696" s="46" t="s">
        <v>183</v>
      </c>
      <c r="D696" s="42" t="s">
        <v>2885</v>
      </c>
      <c r="E696" s="43">
        <v>33.0414</v>
      </c>
      <c r="F696" s="43">
        <v>-12.156</v>
      </c>
      <c r="G696" s="42" t="s">
        <v>2577</v>
      </c>
      <c r="H696" s="37">
        <v>2.5</v>
      </c>
      <c r="I696" s="42" t="s">
        <v>2578</v>
      </c>
      <c r="J696" s="42" t="s">
        <v>2686</v>
      </c>
      <c r="K696" s="42" t="s">
        <v>317</v>
      </c>
      <c r="L696" s="42" t="s">
        <v>317</v>
      </c>
      <c r="M696" s="42" t="s">
        <v>317</v>
      </c>
      <c r="N696" s="42" t="s">
        <v>318</v>
      </c>
      <c r="O696" s="42" t="s">
        <v>319</v>
      </c>
      <c r="P696" s="42" t="s">
        <v>319</v>
      </c>
      <c r="Q696" s="42" t="s">
        <v>320</v>
      </c>
      <c r="R696" s="42" t="s">
        <v>320</v>
      </c>
      <c r="S696" s="42" t="s">
        <v>1718</v>
      </c>
      <c r="T696" s="42" t="s">
        <v>782</v>
      </c>
      <c r="U696" s="42" t="s">
        <v>323</v>
      </c>
      <c r="V696" s="52">
        <v>50</v>
      </c>
      <c r="W696" s="42" t="s">
        <v>325</v>
      </c>
      <c r="X696" s="42" t="s">
        <v>2580</v>
      </c>
      <c r="Y696" s="42" t="s">
        <v>2</v>
      </c>
      <c r="Z696" s="42" t="s">
        <v>2</v>
      </c>
      <c r="AA696" s="42" t="s">
        <v>328</v>
      </c>
      <c r="AB696" s="42" t="s">
        <v>2580</v>
      </c>
      <c r="AC696" s="42" t="s">
        <v>225</v>
      </c>
      <c r="AD696" s="42" t="s">
        <v>225</v>
      </c>
      <c r="AE696" s="42" t="s">
        <v>348</v>
      </c>
      <c r="AF696" s="42" t="s">
        <v>348</v>
      </c>
      <c r="AG696" s="42">
        <v>20</v>
      </c>
      <c r="AH696" s="42" t="s">
        <v>350</v>
      </c>
      <c r="AI696" s="42">
        <v>0</v>
      </c>
      <c r="AJ696" s="42" t="s">
        <v>351</v>
      </c>
      <c r="AK696" s="42">
        <v>0</v>
      </c>
      <c r="AL696" s="42">
        <v>600</v>
      </c>
      <c r="AM696" s="42" t="s">
        <v>408</v>
      </c>
      <c r="AN696" s="42" t="s">
        <v>2755</v>
      </c>
      <c r="AO696" s="42">
        <v>250</v>
      </c>
      <c r="AP696" s="42" t="s">
        <v>384</v>
      </c>
      <c r="AQ696" s="42">
        <v>1200</v>
      </c>
      <c r="AR696" s="42">
        <v>2</v>
      </c>
      <c r="AS696" s="42">
        <v>600</v>
      </c>
      <c r="AT696" s="42">
        <v>48</v>
      </c>
      <c r="AU696" s="42" t="s">
        <v>2203</v>
      </c>
      <c r="AV696" s="42">
        <v>0</v>
      </c>
      <c r="AW696" s="42" t="s">
        <v>327</v>
      </c>
      <c r="AX696" s="42"/>
      <c r="AY696" s="42">
        <v>0</v>
      </c>
      <c r="AZ696" s="51">
        <v>65</v>
      </c>
      <c r="BA696" s="42"/>
      <c r="BB696" s="42">
        <v>2</v>
      </c>
      <c r="BC696" s="42" t="s">
        <v>375</v>
      </c>
      <c r="BD696" s="49" t="s">
        <v>2886</v>
      </c>
      <c r="BE696" s="49" t="s">
        <v>2884</v>
      </c>
      <c r="BF696" s="42" t="s">
        <v>356</v>
      </c>
      <c r="BG696" s="42"/>
      <c r="BH696" s="42"/>
      <c r="BI696" s="42" t="s">
        <v>357</v>
      </c>
      <c r="BJ696" s="42" t="s">
        <v>358</v>
      </c>
      <c r="BK696" s="57">
        <v>44778</v>
      </c>
      <c r="BL696" s="42" t="s">
        <v>317</v>
      </c>
      <c r="BM696" s="42" t="s">
        <v>317</v>
      </c>
      <c r="BN696" s="42"/>
      <c r="BO696" s="42"/>
      <c r="BP696" s="42" t="s">
        <v>359</v>
      </c>
      <c r="BQ696" s="42" t="s">
        <v>359</v>
      </c>
      <c r="BR696" s="42">
        <v>0</v>
      </c>
      <c r="BS696" s="42"/>
      <c r="BT696" s="42" t="s">
        <v>360</v>
      </c>
      <c r="BU696" s="42" t="s">
        <v>317</v>
      </c>
      <c r="BV696" s="42" t="s">
        <v>317</v>
      </c>
      <c r="BW696" s="42"/>
      <c r="BX696" s="42"/>
      <c r="BY696" s="42" t="s">
        <v>353</v>
      </c>
      <c r="BZ696" s="42" t="s">
        <v>353</v>
      </c>
      <c r="CA696" s="42"/>
      <c r="CB696" s="42" t="s">
        <v>353</v>
      </c>
      <c r="CC696" s="42"/>
      <c r="CD696" s="42"/>
      <c r="CE696" s="42"/>
      <c r="CF696" s="42"/>
      <c r="CG696" s="26" t="s">
        <v>183</v>
      </c>
    </row>
    <row r="697" hidden="1" spans="1:85">
      <c r="A697" s="39">
        <v>1394</v>
      </c>
      <c r="B697" s="42" t="s">
        <v>2887</v>
      </c>
      <c r="C697" s="46" t="s">
        <v>188</v>
      </c>
      <c r="D697" s="42" t="s">
        <v>2888</v>
      </c>
      <c r="E697" s="43">
        <v>32.3081</v>
      </c>
      <c r="F697" s="43">
        <v>-14.1105</v>
      </c>
      <c r="G697" s="42" t="s">
        <v>2577</v>
      </c>
      <c r="H697" s="37">
        <v>2.5</v>
      </c>
      <c r="I697" s="42" t="s">
        <v>2578</v>
      </c>
      <c r="J697" s="42" t="s">
        <v>2633</v>
      </c>
      <c r="K697" s="42" t="s">
        <v>317</v>
      </c>
      <c r="L697" s="42" t="s">
        <v>317</v>
      </c>
      <c r="M697" s="42" t="s">
        <v>317</v>
      </c>
      <c r="N697" s="42" t="s">
        <v>318</v>
      </c>
      <c r="O697" s="42" t="s">
        <v>319</v>
      </c>
      <c r="P697" s="42" t="s">
        <v>319</v>
      </c>
      <c r="Q697" s="42" t="s">
        <v>320</v>
      </c>
      <c r="R697" s="42" t="s">
        <v>320</v>
      </c>
      <c r="S697" s="42" t="s">
        <v>1718</v>
      </c>
      <c r="T697" s="42" t="s">
        <v>782</v>
      </c>
      <c r="U697" s="42" t="s">
        <v>323</v>
      </c>
      <c r="V697" s="52">
        <v>50</v>
      </c>
      <c r="W697" s="42" t="s">
        <v>325</v>
      </c>
      <c r="X697" s="42" t="s">
        <v>2580</v>
      </c>
      <c r="Y697" s="42" t="s">
        <v>2</v>
      </c>
      <c r="Z697" s="42" t="s">
        <v>2</v>
      </c>
      <c r="AA697" s="42" t="s">
        <v>328</v>
      </c>
      <c r="AB697" s="42" t="s">
        <v>2580</v>
      </c>
      <c r="AC697" s="42" t="s">
        <v>225</v>
      </c>
      <c r="AD697" s="42" t="s">
        <v>225</v>
      </c>
      <c r="AE697" s="42" t="s">
        <v>2889</v>
      </c>
      <c r="AF697" s="42" t="s">
        <v>561</v>
      </c>
      <c r="AG697" s="42">
        <v>20</v>
      </c>
      <c r="AH697" s="42" t="s">
        <v>350</v>
      </c>
      <c r="AI697" s="42">
        <v>0</v>
      </c>
      <c r="AJ697" s="42" t="s">
        <v>351</v>
      </c>
      <c r="AK697" s="42">
        <v>0</v>
      </c>
      <c r="AL697" s="42">
        <v>1000</v>
      </c>
      <c r="AM697" s="42" t="s">
        <v>332</v>
      </c>
      <c r="AN697" s="42" t="s">
        <v>2788</v>
      </c>
      <c r="AO697" s="42">
        <v>200</v>
      </c>
      <c r="AP697" s="42" t="s">
        <v>333</v>
      </c>
      <c r="AQ697" s="42">
        <v>600</v>
      </c>
      <c r="AR697" s="42">
        <v>48</v>
      </c>
      <c r="AS697" s="42">
        <v>100</v>
      </c>
      <c r="AT697" s="42">
        <f>AQ697/AS697</f>
        <v>6</v>
      </c>
      <c r="AU697" s="42" t="s">
        <v>2203</v>
      </c>
      <c r="AV697" s="42">
        <v>0</v>
      </c>
      <c r="AW697" s="42" t="s">
        <v>327</v>
      </c>
      <c r="AX697" s="42"/>
      <c r="AY697" s="42">
        <v>0</v>
      </c>
      <c r="AZ697" s="51">
        <v>45</v>
      </c>
      <c r="BA697" s="42"/>
      <c r="BB697" s="42">
        <v>2</v>
      </c>
      <c r="BC697" s="42" t="s">
        <v>375</v>
      </c>
      <c r="BD697" s="49" t="s">
        <v>2890</v>
      </c>
      <c r="BE697" s="49" t="s">
        <v>2887</v>
      </c>
      <c r="BF697" s="42" t="s">
        <v>356</v>
      </c>
      <c r="BG697" s="42"/>
      <c r="BH697" s="42"/>
      <c r="BI697" s="42" t="s">
        <v>357</v>
      </c>
      <c r="BJ697" s="42" t="s">
        <v>1872</v>
      </c>
      <c r="BK697" s="57">
        <v>44778</v>
      </c>
      <c r="BL697" s="42" t="s">
        <v>317</v>
      </c>
      <c r="BM697" s="42" t="s">
        <v>317</v>
      </c>
      <c r="BN697" s="42"/>
      <c r="BO697" s="42"/>
      <c r="BP697" s="42" t="s">
        <v>359</v>
      </c>
      <c r="BQ697" s="42" t="s">
        <v>359</v>
      </c>
      <c r="BR697" s="42">
        <v>0</v>
      </c>
      <c r="BS697" s="42"/>
      <c r="BT697" s="42" t="s">
        <v>360</v>
      </c>
      <c r="BU697" s="42" t="s">
        <v>317</v>
      </c>
      <c r="BV697" s="42" t="s">
        <v>317</v>
      </c>
      <c r="BW697" s="42"/>
      <c r="BX697" s="42"/>
      <c r="BY697" s="42" t="s">
        <v>353</v>
      </c>
      <c r="BZ697" s="42" t="s">
        <v>353</v>
      </c>
      <c r="CA697" s="42"/>
      <c r="CB697" s="42" t="s">
        <v>353</v>
      </c>
      <c r="CC697" s="42"/>
      <c r="CD697" s="42"/>
      <c r="CE697" s="42"/>
      <c r="CF697" s="42"/>
      <c r="CG697" s="26" t="s">
        <v>188</v>
      </c>
    </row>
    <row r="698" hidden="1" spans="1:85">
      <c r="A698" s="34">
        <v>909</v>
      </c>
      <c r="B698" s="42" t="s">
        <v>2891</v>
      </c>
      <c r="C698" s="46" t="s">
        <v>175</v>
      </c>
      <c r="D698" s="42" t="s">
        <v>2892</v>
      </c>
      <c r="E698" s="43">
        <v>33.1644444444444</v>
      </c>
      <c r="F698" s="43">
        <v>-12.2917222</v>
      </c>
      <c r="G698" s="42" t="s">
        <v>2577</v>
      </c>
      <c r="H698" s="37">
        <v>2.5</v>
      </c>
      <c r="I698" s="42" t="s">
        <v>2578</v>
      </c>
      <c r="J698" s="42" t="s">
        <v>2686</v>
      </c>
      <c r="K698" s="42" t="s">
        <v>317</v>
      </c>
      <c r="L698" s="42" t="s">
        <v>317</v>
      </c>
      <c r="M698" s="42" t="s">
        <v>317</v>
      </c>
      <c r="N698" s="42" t="s">
        <v>318</v>
      </c>
      <c r="O698" s="42" t="s">
        <v>319</v>
      </c>
      <c r="P698" s="42" t="s">
        <v>319</v>
      </c>
      <c r="Q698" s="42" t="s">
        <v>320</v>
      </c>
      <c r="R698" s="42" t="s">
        <v>320</v>
      </c>
      <c r="S698" s="42" t="s">
        <v>1718</v>
      </c>
      <c r="T698" s="42" t="s">
        <v>344</v>
      </c>
      <c r="U698" s="42" t="s">
        <v>323</v>
      </c>
      <c r="V698" s="52">
        <v>70</v>
      </c>
      <c r="W698" s="42" t="s">
        <v>325</v>
      </c>
      <c r="X698" s="42" t="s">
        <v>2580</v>
      </c>
      <c r="Y698" s="42" t="s">
        <v>2</v>
      </c>
      <c r="Z698" s="42" t="s">
        <v>2</v>
      </c>
      <c r="AA698" s="42" t="s">
        <v>328</v>
      </c>
      <c r="AB698" s="42" t="s">
        <v>2580</v>
      </c>
      <c r="AC698" s="42" t="s">
        <v>225</v>
      </c>
      <c r="AD698" s="42" t="s">
        <v>225</v>
      </c>
      <c r="AE698" s="42" t="s">
        <v>561</v>
      </c>
      <c r="AF698" s="42" t="s">
        <v>561</v>
      </c>
      <c r="AG698" s="42">
        <v>20</v>
      </c>
      <c r="AH698" s="42" t="s">
        <v>350</v>
      </c>
      <c r="AI698" s="42">
        <v>0</v>
      </c>
      <c r="AJ698" s="42" t="s">
        <v>370</v>
      </c>
      <c r="AK698" s="42">
        <v>0</v>
      </c>
      <c r="AL698" s="42">
        <v>1000</v>
      </c>
      <c r="AM698" s="42" t="s">
        <v>332</v>
      </c>
      <c r="AN698" s="42" t="s">
        <v>2788</v>
      </c>
      <c r="AO698" s="42">
        <v>250</v>
      </c>
      <c r="AP698" s="42" t="s">
        <v>384</v>
      </c>
      <c r="AQ698" s="42">
        <v>1200</v>
      </c>
      <c r="AR698" s="42">
        <v>2</v>
      </c>
      <c r="AS698" s="42">
        <v>600</v>
      </c>
      <c r="AT698" s="42">
        <v>48</v>
      </c>
      <c r="AU698" s="42" t="s">
        <v>2203</v>
      </c>
      <c r="AV698" s="42">
        <v>0</v>
      </c>
      <c r="AW698" s="42" t="s">
        <v>327</v>
      </c>
      <c r="AX698" s="42"/>
      <c r="AY698" s="42">
        <v>0</v>
      </c>
      <c r="AZ698" s="51">
        <v>81</v>
      </c>
      <c r="BA698" s="42"/>
      <c r="BB698" s="42">
        <v>1</v>
      </c>
      <c r="BC698" s="42" t="s">
        <v>525</v>
      </c>
      <c r="BD698" s="49">
        <v>0</v>
      </c>
      <c r="BE698" s="49" t="s">
        <v>2891</v>
      </c>
      <c r="BF698" s="42" t="s">
        <v>356</v>
      </c>
      <c r="BG698" s="42"/>
      <c r="BH698" s="42"/>
      <c r="BI698" s="42" t="s">
        <v>357</v>
      </c>
      <c r="BJ698" s="42" t="s">
        <v>358</v>
      </c>
      <c r="BK698" s="57">
        <v>44778</v>
      </c>
      <c r="BL698" s="42" t="s">
        <v>340</v>
      </c>
      <c r="BM698" s="42" t="s">
        <v>340</v>
      </c>
      <c r="BN698" s="42"/>
      <c r="BO698" s="42"/>
      <c r="BP698" s="42" t="s">
        <v>359</v>
      </c>
      <c r="BQ698" s="42" t="s">
        <v>359</v>
      </c>
      <c r="BR698" s="42" t="s">
        <v>508</v>
      </c>
      <c r="BS698" s="42"/>
      <c r="BT698" s="42" t="s">
        <v>360</v>
      </c>
      <c r="BU698" s="42" t="s">
        <v>317</v>
      </c>
      <c r="BV698" s="42" t="s">
        <v>317</v>
      </c>
      <c r="BW698" s="42"/>
      <c r="BX698" s="42"/>
      <c r="BY698" s="42" t="s">
        <v>353</v>
      </c>
      <c r="BZ698" s="42" t="s">
        <v>353</v>
      </c>
      <c r="CA698" s="42"/>
      <c r="CB698" s="42" t="s">
        <v>353</v>
      </c>
      <c r="CC698" s="42"/>
      <c r="CD698" s="42"/>
      <c r="CE698" s="42"/>
      <c r="CF698" s="42"/>
      <c r="CG698" s="26" t="s">
        <v>175</v>
      </c>
    </row>
    <row r="699" hidden="1" spans="1:85">
      <c r="A699" s="34">
        <v>239</v>
      </c>
      <c r="B699" s="80" t="s">
        <v>2893</v>
      </c>
      <c r="C699" s="64" t="s">
        <v>88</v>
      </c>
      <c r="D699" s="81" t="s">
        <v>2894</v>
      </c>
      <c r="E699" s="43">
        <v>32.63696</v>
      </c>
      <c r="F699" s="43">
        <v>-13.63282</v>
      </c>
      <c r="G699" s="42" t="s">
        <v>2577</v>
      </c>
      <c r="H699" s="37">
        <v>4.5</v>
      </c>
      <c r="I699" s="42" t="s">
        <v>2578</v>
      </c>
      <c r="J699" s="87" t="s">
        <v>2587</v>
      </c>
      <c r="K699" s="42" t="s">
        <v>317</v>
      </c>
      <c r="L699" s="42" t="s">
        <v>317</v>
      </c>
      <c r="M699" s="42" t="s">
        <v>317</v>
      </c>
      <c r="N699" s="42" t="s">
        <v>341</v>
      </c>
      <c r="O699" s="42" t="s">
        <v>319</v>
      </c>
      <c r="P699" s="42" t="s">
        <v>319</v>
      </c>
      <c r="Q699" s="42" t="s">
        <v>320</v>
      </c>
      <c r="R699" s="42" t="s">
        <v>320</v>
      </c>
      <c r="S699" s="42" t="s">
        <v>1718</v>
      </c>
      <c r="T699" s="42" t="s">
        <v>344</v>
      </c>
      <c r="U699" s="42" t="s">
        <v>323</v>
      </c>
      <c r="V699" s="52">
        <v>50</v>
      </c>
      <c r="W699" s="42" t="s">
        <v>325</v>
      </c>
      <c r="X699" s="42" t="s">
        <v>2580</v>
      </c>
      <c r="Y699" s="42" t="s">
        <v>2</v>
      </c>
      <c r="Z699" s="42" t="s">
        <v>2</v>
      </c>
      <c r="AA699" s="42" t="s">
        <v>328</v>
      </c>
      <c r="AB699" s="42" t="s">
        <v>2580</v>
      </c>
      <c r="AC699" s="42" t="s">
        <v>225</v>
      </c>
      <c r="AD699" s="42" t="s">
        <v>225</v>
      </c>
      <c r="AE699" s="42" t="s">
        <v>561</v>
      </c>
      <c r="AF699" s="42" t="s">
        <v>561</v>
      </c>
      <c r="AG699" s="42">
        <v>30</v>
      </c>
      <c r="AH699" s="42" t="s">
        <v>350</v>
      </c>
      <c r="AI699" s="42">
        <v>0</v>
      </c>
      <c r="AJ699" s="42" t="s">
        <v>351</v>
      </c>
      <c r="AK699" s="42">
        <v>0</v>
      </c>
      <c r="AL699" s="42">
        <v>1000</v>
      </c>
      <c r="AM699" s="42" t="s">
        <v>332</v>
      </c>
      <c r="AN699" s="42" t="s">
        <v>352</v>
      </c>
      <c r="AO699" s="42">
        <v>400</v>
      </c>
      <c r="AP699" s="42" t="s">
        <v>333</v>
      </c>
      <c r="AQ699" s="42">
        <v>600</v>
      </c>
      <c r="AR699" s="42">
        <v>48</v>
      </c>
      <c r="AS699" s="42">
        <v>100</v>
      </c>
      <c r="AT699" s="42">
        <f>AQ699/AS699</f>
        <v>6</v>
      </c>
      <c r="AU699" s="42" t="s">
        <v>327</v>
      </c>
      <c r="AV699" s="42">
        <v>0</v>
      </c>
      <c r="AW699" s="42" t="s">
        <v>327</v>
      </c>
      <c r="AX699" s="42" t="s">
        <v>327</v>
      </c>
      <c r="AY699" s="42">
        <v>0</v>
      </c>
      <c r="AZ699" s="51">
        <v>103</v>
      </c>
      <c r="BA699" s="42"/>
      <c r="BB699" s="42">
        <v>1</v>
      </c>
      <c r="BC699" s="42" t="s">
        <v>525</v>
      </c>
      <c r="BD699" s="49">
        <v>0</v>
      </c>
      <c r="BE699" s="49" t="s">
        <v>2893</v>
      </c>
      <c r="BF699" s="42" t="s">
        <v>317</v>
      </c>
      <c r="BG699" s="42"/>
      <c r="BH699" s="42" t="s">
        <v>1825</v>
      </c>
      <c r="BI699" s="42" t="s">
        <v>357</v>
      </c>
      <c r="BJ699" s="42" t="s">
        <v>358</v>
      </c>
      <c r="BK699" s="57">
        <v>44778</v>
      </c>
      <c r="BL699" s="42"/>
      <c r="BM699" s="42"/>
      <c r="BN699" s="42"/>
      <c r="BO699" s="42"/>
      <c r="BP699" s="42" t="s">
        <v>359</v>
      </c>
      <c r="BQ699" s="42" t="s">
        <v>359</v>
      </c>
      <c r="BR699" s="42"/>
      <c r="BS699" s="42"/>
      <c r="BT699" s="42"/>
      <c r="BU699" s="42"/>
      <c r="BV699" s="42"/>
      <c r="BW699" s="42"/>
      <c r="BX699" s="42"/>
      <c r="BY699" s="42"/>
      <c r="BZ699" s="42"/>
      <c r="CA699" s="42"/>
      <c r="CB699" s="42"/>
      <c r="CC699" s="42"/>
      <c r="CD699" s="42"/>
      <c r="CE699" s="42"/>
      <c r="CF699" s="42"/>
      <c r="CG699" s="26" t="s">
        <v>88</v>
      </c>
    </row>
    <row r="700" hidden="1" spans="1:85">
      <c r="A700" s="39">
        <v>910</v>
      </c>
      <c r="B700" s="85" t="s">
        <v>2895</v>
      </c>
      <c r="C700" s="64" t="s">
        <v>222</v>
      </c>
      <c r="D700" s="81" t="s">
        <v>2896</v>
      </c>
      <c r="E700" s="43">
        <v>33.18368</v>
      </c>
      <c r="F700" s="43">
        <v>-12.28716</v>
      </c>
      <c r="G700" s="42" t="s">
        <v>2577</v>
      </c>
      <c r="H700" s="37">
        <v>2.5</v>
      </c>
      <c r="I700" s="42" t="s">
        <v>2578</v>
      </c>
      <c r="J700" s="87" t="s">
        <v>2686</v>
      </c>
      <c r="K700" s="42" t="s">
        <v>317</v>
      </c>
      <c r="L700" s="42" t="s">
        <v>317</v>
      </c>
      <c r="M700" s="42" t="s">
        <v>317</v>
      </c>
      <c r="N700" s="42" t="s">
        <v>402</v>
      </c>
      <c r="O700" s="42" t="s">
        <v>319</v>
      </c>
      <c r="P700" s="42" t="s">
        <v>319</v>
      </c>
      <c r="Q700" s="42" t="s">
        <v>320</v>
      </c>
      <c r="R700" s="42" t="s">
        <v>320</v>
      </c>
      <c r="S700" s="42" t="s">
        <v>1718</v>
      </c>
      <c r="T700" s="42" t="s">
        <v>344</v>
      </c>
      <c r="U700" s="42" t="s">
        <v>323</v>
      </c>
      <c r="V700" s="52">
        <v>50</v>
      </c>
      <c r="W700" s="42" t="s">
        <v>325</v>
      </c>
      <c r="X700" s="42" t="s">
        <v>2580</v>
      </c>
      <c r="Y700" s="42" t="s">
        <v>2</v>
      </c>
      <c r="Z700" s="42" t="s">
        <v>2</v>
      </c>
      <c r="AA700" s="42" t="s">
        <v>328</v>
      </c>
      <c r="AB700" s="42" t="s">
        <v>2580</v>
      </c>
      <c r="AC700" s="42" t="s">
        <v>225</v>
      </c>
      <c r="AD700" s="42" t="s">
        <v>225</v>
      </c>
      <c r="AE700" s="42" t="s">
        <v>561</v>
      </c>
      <c r="AF700" s="42" t="s">
        <v>561</v>
      </c>
      <c r="AG700" s="42">
        <v>20</v>
      </c>
      <c r="AH700" s="42" t="s">
        <v>350</v>
      </c>
      <c r="AI700" s="42">
        <v>0</v>
      </c>
      <c r="AJ700" s="42" t="s">
        <v>351</v>
      </c>
      <c r="AK700" s="42">
        <v>0</v>
      </c>
      <c r="AL700" s="42">
        <v>1000</v>
      </c>
      <c r="AM700" s="42" t="s">
        <v>408</v>
      </c>
      <c r="AN700" s="42" t="s">
        <v>2755</v>
      </c>
      <c r="AO700" s="42">
        <v>250</v>
      </c>
      <c r="AP700" s="42" t="s">
        <v>384</v>
      </c>
      <c r="AQ700" s="42">
        <v>1200</v>
      </c>
      <c r="AR700" s="42">
        <v>2</v>
      </c>
      <c r="AS700" s="42">
        <v>600</v>
      </c>
      <c r="AT700" s="42">
        <v>48</v>
      </c>
      <c r="AU700" s="42" t="s">
        <v>327</v>
      </c>
      <c r="AV700" s="42">
        <v>0</v>
      </c>
      <c r="AW700" s="42" t="s">
        <v>327</v>
      </c>
      <c r="AX700" s="42" t="s">
        <v>327</v>
      </c>
      <c r="AY700" s="42">
        <v>0</v>
      </c>
      <c r="AZ700" s="51">
        <v>75</v>
      </c>
      <c r="BA700" s="42"/>
      <c r="BB700" s="42">
        <v>1</v>
      </c>
      <c r="BC700" s="42" t="s">
        <v>525</v>
      </c>
      <c r="BD700" s="49">
        <v>0</v>
      </c>
      <c r="BE700" s="49" t="s">
        <v>2895</v>
      </c>
      <c r="BF700" s="42" t="s">
        <v>317</v>
      </c>
      <c r="BG700" s="42"/>
      <c r="BH700" s="42" t="s">
        <v>1825</v>
      </c>
      <c r="BI700" s="42" t="s">
        <v>357</v>
      </c>
      <c r="BJ700" s="42" t="s">
        <v>358</v>
      </c>
      <c r="BK700" s="57">
        <v>44778</v>
      </c>
      <c r="BL700" s="42"/>
      <c r="BM700" s="42"/>
      <c r="BN700" s="42"/>
      <c r="BO700" s="42"/>
      <c r="BP700" s="42" t="s">
        <v>359</v>
      </c>
      <c r="BQ700" s="42" t="s">
        <v>359</v>
      </c>
      <c r="BR700" s="42"/>
      <c r="BS700" s="42"/>
      <c r="BT700" s="42"/>
      <c r="BU700" s="42"/>
      <c r="BV700" s="42"/>
      <c r="BW700" s="42"/>
      <c r="BX700" s="42"/>
      <c r="BY700" s="42"/>
      <c r="BZ700" s="42"/>
      <c r="CA700" s="42"/>
      <c r="CB700" s="42"/>
      <c r="CC700" s="42"/>
      <c r="CD700" s="42"/>
      <c r="CE700" s="42"/>
      <c r="CF700" s="42"/>
      <c r="CG700" s="26" t="s">
        <v>222</v>
      </c>
    </row>
    <row r="701" hidden="1" spans="1:85">
      <c r="A701" s="34">
        <v>1809</v>
      </c>
      <c r="B701" s="85" t="s">
        <v>2897</v>
      </c>
      <c r="C701" s="64" t="s">
        <v>146</v>
      </c>
      <c r="D701" s="81" t="s">
        <v>2898</v>
      </c>
      <c r="E701" s="43">
        <v>32.616813</v>
      </c>
      <c r="F701" s="43">
        <v>-13.772129</v>
      </c>
      <c r="G701" s="42" t="s">
        <v>2577</v>
      </c>
      <c r="H701" s="37">
        <v>2.5</v>
      </c>
      <c r="I701" s="42" t="s">
        <v>2578</v>
      </c>
      <c r="J701" s="87" t="s">
        <v>2587</v>
      </c>
      <c r="K701" s="42" t="s">
        <v>317</v>
      </c>
      <c r="L701" s="42" t="s">
        <v>317</v>
      </c>
      <c r="M701" s="42" t="s">
        <v>317</v>
      </c>
      <c r="N701" s="42" t="s">
        <v>402</v>
      </c>
      <c r="O701" s="42" t="s">
        <v>319</v>
      </c>
      <c r="P701" s="42" t="s">
        <v>319</v>
      </c>
      <c r="Q701" s="42" t="s">
        <v>320</v>
      </c>
      <c r="R701" s="42" t="s">
        <v>320</v>
      </c>
      <c r="S701" s="42" t="s">
        <v>1718</v>
      </c>
      <c r="T701" s="42" t="s">
        <v>344</v>
      </c>
      <c r="U701" s="42" t="s">
        <v>323</v>
      </c>
      <c r="V701" s="52">
        <v>60</v>
      </c>
      <c r="W701" s="42" t="s">
        <v>325</v>
      </c>
      <c r="X701" s="42" t="s">
        <v>2580</v>
      </c>
      <c r="Y701" s="42" t="s">
        <v>2</v>
      </c>
      <c r="Z701" s="42" t="s">
        <v>2</v>
      </c>
      <c r="AA701" s="42" t="s">
        <v>328</v>
      </c>
      <c r="AB701" s="42" t="s">
        <v>2580</v>
      </c>
      <c r="AC701" s="42" t="s">
        <v>225</v>
      </c>
      <c r="AD701" s="42" t="s">
        <v>225</v>
      </c>
      <c r="AE701" s="42" t="s">
        <v>382</v>
      </c>
      <c r="AF701" s="42" t="s">
        <v>382</v>
      </c>
      <c r="AG701" s="42">
        <v>20</v>
      </c>
      <c r="AH701" s="42" t="s">
        <v>350</v>
      </c>
      <c r="AI701" s="42">
        <v>0</v>
      </c>
      <c r="AJ701" s="42" t="s">
        <v>351</v>
      </c>
      <c r="AK701" s="42">
        <v>0</v>
      </c>
      <c r="AL701" s="42">
        <v>1000</v>
      </c>
      <c r="AM701" s="42" t="s">
        <v>332</v>
      </c>
      <c r="AN701" s="42" t="s">
        <v>352</v>
      </c>
      <c r="AO701" s="42">
        <v>400</v>
      </c>
      <c r="AP701" s="42" t="s">
        <v>333</v>
      </c>
      <c r="AQ701" s="42">
        <v>500</v>
      </c>
      <c r="AR701" s="42">
        <v>48</v>
      </c>
      <c r="AS701" s="42">
        <v>100</v>
      </c>
      <c r="AT701" s="42">
        <f>AQ701/AS701</f>
        <v>5</v>
      </c>
      <c r="AU701" s="42" t="s">
        <v>2203</v>
      </c>
      <c r="AV701" s="42">
        <v>0</v>
      </c>
      <c r="AW701" s="42" t="s">
        <v>327</v>
      </c>
      <c r="AX701" s="42" t="s">
        <v>2203</v>
      </c>
      <c r="AY701" s="42">
        <v>0</v>
      </c>
      <c r="AZ701" s="51">
        <v>79</v>
      </c>
      <c r="BA701" s="42"/>
      <c r="BB701" s="42">
        <v>1</v>
      </c>
      <c r="BC701" s="42" t="s">
        <v>525</v>
      </c>
      <c r="BD701" s="49">
        <v>0</v>
      </c>
      <c r="BE701" s="49" t="s">
        <v>2897</v>
      </c>
      <c r="BF701" s="42" t="s">
        <v>317</v>
      </c>
      <c r="BG701" s="42"/>
      <c r="BH701" s="42" t="s">
        <v>1825</v>
      </c>
      <c r="BI701" s="42" t="s">
        <v>357</v>
      </c>
      <c r="BJ701" s="42" t="s">
        <v>358</v>
      </c>
      <c r="BK701" s="57">
        <v>44778</v>
      </c>
      <c r="BL701" s="42" t="s">
        <v>317</v>
      </c>
      <c r="BM701" s="42" t="s">
        <v>317</v>
      </c>
      <c r="BN701" s="42"/>
      <c r="BO701" s="42"/>
      <c r="BP701" s="42"/>
      <c r="BQ701" s="42"/>
      <c r="BR701" s="42"/>
      <c r="BS701" s="42"/>
      <c r="BT701" s="42" t="s">
        <v>360</v>
      </c>
      <c r="BU701" s="42" t="s">
        <v>317</v>
      </c>
      <c r="BV701" s="42" t="s">
        <v>317</v>
      </c>
      <c r="BW701" s="42"/>
      <c r="BX701" s="42"/>
      <c r="BY701" s="42" t="s">
        <v>353</v>
      </c>
      <c r="BZ701" s="42" t="s">
        <v>353</v>
      </c>
      <c r="CA701" s="42"/>
      <c r="CB701" s="42" t="s">
        <v>353</v>
      </c>
      <c r="CC701" s="42"/>
      <c r="CD701" s="42"/>
      <c r="CE701" s="42"/>
      <c r="CF701" s="42"/>
      <c r="CG701" s="26" t="s">
        <v>146</v>
      </c>
    </row>
    <row r="702" hidden="1" spans="1:85">
      <c r="A702" s="39">
        <v>232</v>
      </c>
      <c r="B702" s="97" t="s">
        <v>2899</v>
      </c>
      <c r="C702" s="98" t="s">
        <v>87</v>
      </c>
      <c r="D702" s="99" t="s">
        <v>2900</v>
      </c>
      <c r="E702" s="100">
        <v>32.64279</v>
      </c>
      <c r="F702" s="100">
        <v>-13.6589</v>
      </c>
      <c r="G702" s="88" t="s">
        <v>2901</v>
      </c>
      <c r="H702" s="37">
        <v>2.5</v>
      </c>
      <c r="I702" s="88" t="s">
        <v>2901</v>
      </c>
      <c r="J702" s="94" t="s">
        <v>2587</v>
      </c>
      <c r="K702" s="42" t="s">
        <v>317</v>
      </c>
      <c r="L702" s="42" t="s">
        <v>317</v>
      </c>
      <c r="M702" s="42" t="s">
        <v>317</v>
      </c>
      <c r="N702" s="42" t="s">
        <v>341</v>
      </c>
      <c r="O702" s="42"/>
      <c r="P702" s="42" t="s">
        <v>319</v>
      </c>
      <c r="Q702" s="42" t="s">
        <v>320</v>
      </c>
      <c r="R702" s="42" t="s">
        <v>320</v>
      </c>
      <c r="S702" s="42" t="s">
        <v>1718</v>
      </c>
      <c r="T702" s="42" t="s">
        <v>344</v>
      </c>
      <c r="U702" s="42" t="s">
        <v>323</v>
      </c>
      <c r="V702" s="95">
        <v>50</v>
      </c>
      <c r="W702" s="42" t="s">
        <v>325</v>
      </c>
      <c r="X702" s="42" t="s">
        <v>2580</v>
      </c>
      <c r="Y702" s="42" t="s">
        <v>2</v>
      </c>
      <c r="Z702" s="42" t="s">
        <v>2</v>
      </c>
      <c r="AA702" s="42" t="s">
        <v>328</v>
      </c>
      <c r="AB702" s="42" t="s">
        <v>2580</v>
      </c>
      <c r="AC702" s="42" t="s">
        <v>225</v>
      </c>
      <c r="AD702" s="42" t="s">
        <v>225</v>
      </c>
      <c r="AE702" s="42" t="s">
        <v>331</v>
      </c>
      <c r="AF702" s="42" t="s">
        <v>382</v>
      </c>
      <c r="AG702" s="42">
        <v>20</v>
      </c>
      <c r="AH702" s="42" t="s">
        <v>350</v>
      </c>
      <c r="AI702" s="42"/>
      <c r="AJ702" s="42" t="s">
        <v>351</v>
      </c>
      <c r="AK702" s="42"/>
      <c r="AL702" s="43">
        <v>1000</v>
      </c>
      <c r="AM702" s="43" t="s">
        <v>332</v>
      </c>
      <c r="AN702" s="42" t="s">
        <v>352</v>
      </c>
      <c r="AO702" s="42"/>
      <c r="AP702" s="42" t="s">
        <v>333</v>
      </c>
      <c r="AQ702" s="42">
        <v>300</v>
      </c>
      <c r="AR702" s="42">
        <v>48</v>
      </c>
      <c r="AS702" s="42">
        <v>150</v>
      </c>
      <c r="AT702" s="42">
        <v>2</v>
      </c>
      <c r="AU702" s="42" t="s">
        <v>327</v>
      </c>
      <c r="AV702" s="42" t="s">
        <v>327</v>
      </c>
      <c r="AW702" s="42" t="s">
        <v>327</v>
      </c>
      <c r="AX702" s="42" t="s">
        <v>327</v>
      </c>
      <c r="AY702" s="42" t="s">
        <v>327</v>
      </c>
      <c r="AZ702" s="51">
        <v>90</v>
      </c>
      <c r="BA702" s="42"/>
      <c r="BB702" s="42">
        <v>1</v>
      </c>
      <c r="BC702" s="42" t="s">
        <v>525</v>
      </c>
      <c r="BD702" s="49" t="s">
        <v>2899</v>
      </c>
      <c r="BE702" s="49" t="s">
        <v>2899</v>
      </c>
      <c r="BF702" s="42"/>
      <c r="BG702" s="42"/>
      <c r="BH702" s="42"/>
      <c r="BI702" s="42"/>
      <c r="BJ702" s="46" t="s">
        <v>358</v>
      </c>
      <c r="BK702" s="57">
        <v>44778</v>
      </c>
      <c r="BL702" s="42"/>
      <c r="BM702" s="42"/>
      <c r="BN702" s="42"/>
      <c r="BO702" s="42"/>
      <c r="BP702" s="42"/>
      <c r="BQ702" s="42"/>
      <c r="BR702" s="42"/>
      <c r="BS702" s="42"/>
      <c r="BT702" s="42"/>
      <c r="BU702" s="42"/>
      <c r="BV702" s="42"/>
      <c r="BW702" s="42"/>
      <c r="BX702" s="42"/>
      <c r="BY702" s="42"/>
      <c r="BZ702" s="42"/>
      <c r="CA702" s="42"/>
      <c r="CB702" s="42"/>
      <c r="CC702" s="42"/>
      <c r="CD702" s="42"/>
      <c r="CE702" s="42"/>
      <c r="CF702" s="42"/>
      <c r="CG702" s="26" t="s">
        <v>87</v>
      </c>
    </row>
    <row r="703" hidden="1" spans="1:85">
      <c r="A703" s="34">
        <v>659</v>
      </c>
      <c r="B703" s="97" t="s">
        <v>2902</v>
      </c>
      <c r="C703" s="98" t="s">
        <v>105</v>
      </c>
      <c r="D703" s="99" t="s">
        <v>2903</v>
      </c>
      <c r="E703" s="100">
        <v>32.666152</v>
      </c>
      <c r="F703" s="100">
        <v>-13.6335</v>
      </c>
      <c r="G703" s="88" t="s">
        <v>2901</v>
      </c>
      <c r="H703" s="37">
        <v>2.5</v>
      </c>
      <c r="I703" s="88" t="s">
        <v>2901</v>
      </c>
      <c r="J703" s="94" t="s">
        <v>2587</v>
      </c>
      <c r="K703" s="42" t="s">
        <v>317</v>
      </c>
      <c r="L703" s="42" t="s">
        <v>317</v>
      </c>
      <c r="M703" s="42" t="s">
        <v>317</v>
      </c>
      <c r="N703" s="42" t="s">
        <v>341</v>
      </c>
      <c r="O703" s="42"/>
      <c r="P703" s="42" t="s">
        <v>319</v>
      </c>
      <c r="Q703" s="42" t="s">
        <v>320</v>
      </c>
      <c r="R703" s="42" t="s">
        <v>320</v>
      </c>
      <c r="S703" s="42" t="s">
        <v>1718</v>
      </c>
      <c r="T703" s="42" t="s">
        <v>344</v>
      </c>
      <c r="U703" s="42" t="s">
        <v>323</v>
      </c>
      <c r="V703" s="95">
        <v>50</v>
      </c>
      <c r="W703" s="42" t="s">
        <v>325</v>
      </c>
      <c r="X703" s="42" t="s">
        <v>2580</v>
      </c>
      <c r="Y703" s="42" t="s">
        <v>2</v>
      </c>
      <c r="Z703" s="42" t="s">
        <v>2</v>
      </c>
      <c r="AA703" s="42" t="s">
        <v>328</v>
      </c>
      <c r="AB703" s="42" t="s">
        <v>2580</v>
      </c>
      <c r="AC703" s="42" t="s">
        <v>225</v>
      </c>
      <c r="AD703" s="42" t="s">
        <v>225</v>
      </c>
      <c r="AE703" s="42" t="s">
        <v>331</v>
      </c>
      <c r="AF703" s="42" t="s">
        <v>382</v>
      </c>
      <c r="AG703" s="42">
        <v>20</v>
      </c>
      <c r="AH703" s="42" t="s">
        <v>350</v>
      </c>
      <c r="AI703" s="42"/>
      <c r="AJ703" s="42" t="s">
        <v>351</v>
      </c>
      <c r="AK703" s="42"/>
      <c r="AL703" s="43">
        <v>1000</v>
      </c>
      <c r="AM703" s="43" t="s">
        <v>332</v>
      </c>
      <c r="AN703" s="42" t="s">
        <v>352</v>
      </c>
      <c r="AO703" s="42"/>
      <c r="AP703" s="42" t="s">
        <v>333</v>
      </c>
      <c r="AQ703" s="42">
        <v>300</v>
      </c>
      <c r="AR703" s="42">
        <v>48</v>
      </c>
      <c r="AS703" s="42">
        <v>150</v>
      </c>
      <c r="AT703" s="42">
        <v>2</v>
      </c>
      <c r="AU703" s="42" t="s">
        <v>327</v>
      </c>
      <c r="AV703" s="42" t="s">
        <v>327</v>
      </c>
      <c r="AW703" s="42" t="s">
        <v>327</v>
      </c>
      <c r="AX703" s="42" t="s">
        <v>327</v>
      </c>
      <c r="AY703" s="42" t="s">
        <v>327</v>
      </c>
      <c r="AZ703" s="51">
        <v>96</v>
      </c>
      <c r="BA703" s="42"/>
      <c r="BB703" s="42">
        <v>1</v>
      </c>
      <c r="BC703" s="42" t="s">
        <v>525</v>
      </c>
      <c r="BD703" s="49" t="s">
        <v>2902</v>
      </c>
      <c r="BE703" s="49" t="s">
        <v>2902</v>
      </c>
      <c r="BF703" s="42"/>
      <c r="BG703" s="42"/>
      <c r="BH703" s="42"/>
      <c r="BI703" s="42"/>
      <c r="BJ703" s="46" t="s">
        <v>358</v>
      </c>
      <c r="BK703" s="57">
        <v>44778</v>
      </c>
      <c r="BL703" s="42"/>
      <c r="BM703" s="42"/>
      <c r="BN703" s="42"/>
      <c r="BO703" s="42"/>
      <c r="BP703" s="42"/>
      <c r="BQ703" s="42"/>
      <c r="BR703" s="42"/>
      <c r="BS703" s="42"/>
      <c r="BT703" s="42"/>
      <c r="BU703" s="42"/>
      <c r="BV703" s="42"/>
      <c r="BW703" s="42"/>
      <c r="BX703" s="42"/>
      <c r="BY703" s="42"/>
      <c r="BZ703" s="42"/>
      <c r="CA703" s="42"/>
      <c r="CB703" s="42"/>
      <c r="CC703" s="42"/>
      <c r="CD703" s="42"/>
      <c r="CE703" s="42"/>
      <c r="CF703" s="42"/>
      <c r="CG703" s="26" t="s">
        <v>105</v>
      </c>
    </row>
    <row r="704" hidden="1" spans="1:85">
      <c r="A704" s="39">
        <v>230</v>
      </c>
      <c r="B704" s="88" t="s">
        <v>2904</v>
      </c>
      <c r="C704" s="91" t="s">
        <v>66</v>
      </c>
      <c r="D704" s="88" t="s">
        <v>2905</v>
      </c>
      <c r="E704" s="88">
        <v>32.66152</v>
      </c>
      <c r="F704" s="88">
        <v>-13.64481</v>
      </c>
      <c r="G704" s="88" t="s">
        <v>2901</v>
      </c>
      <c r="H704" s="37">
        <v>2.5</v>
      </c>
      <c r="I704" s="88" t="s">
        <v>2901</v>
      </c>
      <c r="J704" s="94" t="s">
        <v>2587</v>
      </c>
      <c r="K704" s="42" t="s">
        <v>317</v>
      </c>
      <c r="L704" s="42" t="s">
        <v>317</v>
      </c>
      <c r="M704" s="42" t="s">
        <v>317</v>
      </c>
      <c r="N704" s="42" t="s">
        <v>341</v>
      </c>
      <c r="O704" s="42"/>
      <c r="P704" s="42" t="s">
        <v>319</v>
      </c>
      <c r="Q704" s="42" t="s">
        <v>320</v>
      </c>
      <c r="R704" s="42" t="s">
        <v>320</v>
      </c>
      <c r="S704" s="42" t="s">
        <v>1718</v>
      </c>
      <c r="T704" s="42" t="s">
        <v>344</v>
      </c>
      <c r="U704" s="42" t="s">
        <v>323</v>
      </c>
      <c r="V704" s="95">
        <v>50</v>
      </c>
      <c r="W704" s="42" t="s">
        <v>325</v>
      </c>
      <c r="X704" s="42" t="s">
        <v>2580</v>
      </c>
      <c r="Y704" s="42" t="s">
        <v>2</v>
      </c>
      <c r="Z704" s="42" t="s">
        <v>2</v>
      </c>
      <c r="AA704" s="42" t="s">
        <v>328</v>
      </c>
      <c r="AB704" s="42" t="s">
        <v>2580</v>
      </c>
      <c r="AC704" s="42" t="s">
        <v>225</v>
      </c>
      <c r="AD704" s="42" t="s">
        <v>225</v>
      </c>
      <c r="AE704" s="42" t="s">
        <v>331</v>
      </c>
      <c r="AF704" s="42" t="s">
        <v>382</v>
      </c>
      <c r="AG704" s="42">
        <v>20</v>
      </c>
      <c r="AH704" s="42" t="s">
        <v>350</v>
      </c>
      <c r="AI704" s="42"/>
      <c r="AJ704" s="42" t="s">
        <v>351</v>
      </c>
      <c r="AK704" s="42"/>
      <c r="AL704" s="43">
        <v>1000</v>
      </c>
      <c r="AM704" s="43" t="s">
        <v>332</v>
      </c>
      <c r="AN704" s="42" t="s">
        <v>352</v>
      </c>
      <c r="AO704" s="42"/>
      <c r="AP704" s="42" t="s">
        <v>333</v>
      </c>
      <c r="AQ704" s="42">
        <v>300</v>
      </c>
      <c r="AR704" s="42">
        <v>48</v>
      </c>
      <c r="AS704" s="42">
        <v>150</v>
      </c>
      <c r="AT704" s="42">
        <v>2</v>
      </c>
      <c r="AU704" s="42" t="s">
        <v>327</v>
      </c>
      <c r="AV704" s="42" t="s">
        <v>327</v>
      </c>
      <c r="AW704" s="42" t="s">
        <v>327</v>
      </c>
      <c r="AX704" s="42" t="s">
        <v>327</v>
      </c>
      <c r="AY704" s="42" t="s">
        <v>327</v>
      </c>
      <c r="AZ704" s="51">
        <v>93</v>
      </c>
      <c r="BA704" s="42"/>
      <c r="BB704" s="42">
        <v>1</v>
      </c>
      <c r="BC704" s="42" t="s">
        <v>525</v>
      </c>
      <c r="BD704" s="49" t="s">
        <v>2904</v>
      </c>
      <c r="BE704" s="49" t="s">
        <v>2904</v>
      </c>
      <c r="BF704" s="42"/>
      <c r="BG704" s="42"/>
      <c r="BH704" s="42"/>
      <c r="BI704" s="42"/>
      <c r="BJ704" s="46" t="s">
        <v>358</v>
      </c>
      <c r="BK704" s="57">
        <v>44778</v>
      </c>
      <c r="BL704" s="42"/>
      <c r="BM704" s="42"/>
      <c r="BN704" s="42"/>
      <c r="BO704" s="42"/>
      <c r="BP704" s="42"/>
      <c r="BQ704" s="42"/>
      <c r="BR704" s="42"/>
      <c r="BS704" s="42"/>
      <c r="BT704" s="42"/>
      <c r="BU704" s="42"/>
      <c r="BV704" s="42"/>
      <c r="BW704" s="42"/>
      <c r="BX704" s="42"/>
      <c r="BY704" s="42"/>
      <c r="BZ704" s="42"/>
      <c r="CA704" s="42"/>
      <c r="CB704" s="42"/>
      <c r="CC704" s="42"/>
      <c r="CD704" s="42"/>
      <c r="CE704" s="42"/>
      <c r="CF704" s="42"/>
      <c r="CG704" s="26" t="s">
        <v>66</v>
      </c>
    </row>
    <row r="705" hidden="1" spans="1:85">
      <c r="A705" s="34">
        <v>1395</v>
      </c>
      <c r="B705" s="86" t="s">
        <v>2906</v>
      </c>
      <c r="C705" s="72" t="s">
        <v>141</v>
      </c>
      <c r="D705" s="66" t="s">
        <v>2907</v>
      </c>
      <c r="E705" s="67">
        <v>32.63804</v>
      </c>
      <c r="F705" s="67">
        <v>-13.60505</v>
      </c>
      <c r="G705" s="70" t="s">
        <v>2587</v>
      </c>
      <c r="H705" s="37">
        <v>2.5</v>
      </c>
      <c r="I705" s="70" t="s">
        <v>2901</v>
      </c>
      <c r="J705" s="66" t="s">
        <v>2901</v>
      </c>
      <c r="K705" s="43" t="s">
        <v>317</v>
      </c>
      <c r="L705" s="43" t="s">
        <v>317</v>
      </c>
      <c r="M705" s="43" t="s">
        <v>317</v>
      </c>
      <c r="N705" s="43" t="s">
        <v>341</v>
      </c>
      <c r="O705" s="43"/>
      <c r="P705" s="43" t="s">
        <v>319</v>
      </c>
      <c r="Q705" s="43" t="s">
        <v>320</v>
      </c>
      <c r="R705" s="43" t="s">
        <v>320</v>
      </c>
      <c r="S705" s="43" t="s">
        <v>1718</v>
      </c>
      <c r="T705" s="43" t="s">
        <v>344</v>
      </c>
      <c r="U705" s="43" t="s">
        <v>323</v>
      </c>
      <c r="V705" s="76">
        <v>50</v>
      </c>
      <c r="W705" s="43" t="s">
        <v>325</v>
      </c>
      <c r="X705" s="43" t="s">
        <v>2580</v>
      </c>
      <c r="Y705" s="43" t="s">
        <v>2</v>
      </c>
      <c r="Z705" s="43" t="s">
        <v>2</v>
      </c>
      <c r="AA705" s="43" t="s">
        <v>328</v>
      </c>
      <c r="AB705" s="43" t="s">
        <v>2580</v>
      </c>
      <c r="AC705" s="43" t="s">
        <v>225</v>
      </c>
      <c r="AD705" s="43" t="s">
        <v>225</v>
      </c>
      <c r="AE705" s="43" t="s">
        <v>331</v>
      </c>
      <c r="AF705" s="43" t="s">
        <v>382</v>
      </c>
      <c r="AG705" s="42">
        <v>20</v>
      </c>
      <c r="AH705" s="43" t="s">
        <v>350</v>
      </c>
      <c r="AI705" s="43"/>
      <c r="AJ705" s="43" t="s">
        <v>351</v>
      </c>
      <c r="AK705" s="43"/>
      <c r="AL705" s="43">
        <v>1000</v>
      </c>
      <c r="AM705" s="43" t="s">
        <v>332</v>
      </c>
      <c r="AN705" s="42" t="s">
        <v>352</v>
      </c>
      <c r="AO705" s="43"/>
      <c r="AP705" s="43" t="s">
        <v>333</v>
      </c>
      <c r="AQ705" s="42">
        <v>300</v>
      </c>
      <c r="AR705" s="42">
        <v>48</v>
      </c>
      <c r="AS705" s="42">
        <v>150</v>
      </c>
      <c r="AT705" s="42">
        <v>2</v>
      </c>
      <c r="AU705" s="43" t="s">
        <v>327</v>
      </c>
      <c r="AV705" s="43" t="s">
        <v>327</v>
      </c>
      <c r="AW705" s="43" t="s">
        <v>327</v>
      </c>
      <c r="AX705" s="43" t="s">
        <v>327</v>
      </c>
      <c r="AY705" s="43" t="s">
        <v>327</v>
      </c>
      <c r="AZ705" s="51">
        <v>80</v>
      </c>
      <c r="BA705" s="43"/>
      <c r="BB705" s="42">
        <v>1</v>
      </c>
      <c r="BC705" s="42" t="s">
        <v>525</v>
      </c>
      <c r="BD705" s="49" t="s">
        <v>2567</v>
      </c>
      <c r="BE705" s="49" t="s">
        <v>2906</v>
      </c>
      <c r="BF705" s="43"/>
      <c r="BG705" s="43"/>
      <c r="BH705" s="43"/>
      <c r="BI705" s="43"/>
      <c r="BJ705" s="46" t="s">
        <v>358</v>
      </c>
      <c r="BK705" s="57">
        <v>44778</v>
      </c>
      <c r="BL705" s="43"/>
      <c r="BM705" s="43"/>
      <c r="BN705" s="43"/>
      <c r="BO705" s="43"/>
      <c r="BP705" s="43"/>
      <c r="BQ705" s="43"/>
      <c r="BR705" s="43"/>
      <c r="BS705" s="43"/>
      <c r="BT705" s="43"/>
      <c r="BU705" s="43"/>
      <c r="BV705" s="43"/>
      <c r="BW705" s="43"/>
      <c r="BX705" s="43"/>
      <c r="BY705" s="43"/>
      <c r="BZ705" s="43"/>
      <c r="CA705" s="43"/>
      <c r="CB705" s="43"/>
      <c r="CC705" s="43"/>
      <c r="CD705" s="43"/>
      <c r="CE705" s="43"/>
      <c r="CF705" s="43"/>
      <c r="CG705" s="26" t="s">
        <v>141</v>
      </c>
    </row>
    <row r="706" hidden="1" spans="1:85">
      <c r="A706" s="39">
        <v>238</v>
      </c>
      <c r="B706" s="88" t="s">
        <v>2547</v>
      </c>
      <c r="C706" s="46" t="s">
        <v>170</v>
      </c>
      <c r="D706" s="88" t="s">
        <v>2908</v>
      </c>
      <c r="E706" s="88">
        <v>32.67314</v>
      </c>
      <c r="F706" s="88">
        <v>-13.66859</v>
      </c>
      <c r="G706" s="88" t="s">
        <v>2901</v>
      </c>
      <c r="H706" s="37">
        <v>2.5</v>
      </c>
      <c r="I706" s="88" t="s">
        <v>2901</v>
      </c>
      <c r="J706" s="94" t="s">
        <v>2587</v>
      </c>
      <c r="K706" s="42" t="s">
        <v>317</v>
      </c>
      <c r="L706" s="42" t="s">
        <v>317</v>
      </c>
      <c r="M706" s="42" t="s">
        <v>317</v>
      </c>
      <c r="N706" s="42" t="s">
        <v>341</v>
      </c>
      <c r="O706" s="42"/>
      <c r="P706" s="42" t="s">
        <v>319</v>
      </c>
      <c r="Q706" s="42" t="s">
        <v>320</v>
      </c>
      <c r="R706" s="42" t="s">
        <v>320</v>
      </c>
      <c r="S706" s="42" t="s">
        <v>1718</v>
      </c>
      <c r="T706" s="42" t="s">
        <v>344</v>
      </c>
      <c r="U706" s="42" t="s">
        <v>323</v>
      </c>
      <c r="V706" s="95">
        <v>50</v>
      </c>
      <c r="W706" s="42" t="s">
        <v>325</v>
      </c>
      <c r="X706" s="42" t="s">
        <v>2580</v>
      </c>
      <c r="Y706" s="42" t="s">
        <v>2</v>
      </c>
      <c r="Z706" s="42" t="s">
        <v>2</v>
      </c>
      <c r="AA706" s="42" t="s">
        <v>328</v>
      </c>
      <c r="AB706" s="42" t="s">
        <v>2580</v>
      </c>
      <c r="AC706" s="42" t="s">
        <v>225</v>
      </c>
      <c r="AD706" s="42" t="s">
        <v>225</v>
      </c>
      <c r="AE706" s="42" t="s">
        <v>331</v>
      </c>
      <c r="AF706" s="42" t="s">
        <v>382</v>
      </c>
      <c r="AG706" s="42">
        <v>20</v>
      </c>
      <c r="AH706" s="42" t="s">
        <v>350</v>
      </c>
      <c r="AI706" s="42"/>
      <c r="AJ706" s="42" t="s">
        <v>351</v>
      </c>
      <c r="AK706" s="42"/>
      <c r="AL706" s="43">
        <v>1000</v>
      </c>
      <c r="AM706" s="43" t="s">
        <v>332</v>
      </c>
      <c r="AN706" s="42" t="s">
        <v>352</v>
      </c>
      <c r="AO706" s="42"/>
      <c r="AP706" s="42" t="s">
        <v>333</v>
      </c>
      <c r="AQ706" s="42">
        <v>300</v>
      </c>
      <c r="AR706" s="42">
        <v>48</v>
      </c>
      <c r="AS706" s="42">
        <v>150</v>
      </c>
      <c r="AT706" s="42">
        <v>2</v>
      </c>
      <c r="AU706" s="42" t="s">
        <v>327</v>
      </c>
      <c r="AV706" s="42" t="s">
        <v>327</v>
      </c>
      <c r="AW706" s="42" t="s">
        <v>327</v>
      </c>
      <c r="AX706" s="42" t="s">
        <v>327</v>
      </c>
      <c r="AY706" s="42" t="s">
        <v>327</v>
      </c>
      <c r="AZ706" s="51">
        <v>78</v>
      </c>
      <c r="BA706" s="42"/>
      <c r="BB706" s="42">
        <v>1</v>
      </c>
      <c r="BC706" s="42" t="s">
        <v>525</v>
      </c>
      <c r="BD706" s="49" t="s">
        <v>2906</v>
      </c>
      <c r="BE706" s="49" t="s">
        <v>2547</v>
      </c>
      <c r="BF706" s="42"/>
      <c r="BG706" s="42"/>
      <c r="BH706" s="42"/>
      <c r="BI706" s="42"/>
      <c r="BJ706" s="46" t="s">
        <v>358</v>
      </c>
      <c r="BK706" s="57">
        <v>44778</v>
      </c>
      <c r="BL706" s="42"/>
      <c r="BM706" s="42"/>
      <c r="BN706" s="42"/>
      <c r="BO706" s="42"/>
      <c r="BP706" s="42"/>
      <c r="BQ706" s="42"/>
      <c r="BR706" s="42"/>
      <c r="BS706" s="42"/>
      <c r="BT706" s="42"/>
      <c r="BU706" s="42"/>
      <c r="BV706" s="42"/>
      <c r="BW706" s="42"/>
      <c r="BX706" s="42"/>
      <c r="BY706" s="42"/>
      <c r="BZ706" s="42"/>
      <c r="CA706" s="42"/>
      <c r="CB706" s="42"/>
      <c r="CC706" s="42"/>
      <c r="CD706" s="42"/>
      <c r="CE706" s="42"/>
      <c r="CF706" s="42"/>
      <c r="CG706" s="26" t="s">
        <v>170</v>
      </c>
    </row>
    <row r="707" hidden="1" spans="1:85">
      <c r="A707" s="34">
        <v>729</v>
      </c>
      <c r="B707" s="88" t="s">
        <v>2543</v>
      </c>
      <c r="C707" s="91" t="s">
        <v>123</v>
      </c>
      <c r="D707" s="88" t="s">
        <v>2909</v>
      </c>
      <c r="E707" s="88">
        <v>32.043184</v>
      </c>
      <c r="F707" s="88">
        <v>-14.04921</v>
      </c>
      <c r="G707" s="88" t="s">
        <v>2901</v>
      </c>
      <c r="H707" s="37">
        <v>2.5</v>
      </c>
      <c r="I707" s="88" t="s">
        <v>2901</v>
      </c>
      <c r="J707" s="94" t="s">
        <v>2655</v>
      </c>
      <c r="K707" s="42" t="s">
        <v>317</v>
      </c>
      <c r="L707" s="42" t="s">
        <v>317</v>
      </c>
      <c r="M707" s="42" t="s">
        <v>317</v>
      </c>
      <c r="N707" s="42" t="s">
        <v>341</v>
      </c>
      <c r="O707" s="42"/>
      <c r="P707" s="42" t="s">
        <v>319</v>
      </c>
      <c r="Q707" s="42" t="s">
        <v>320</v>
      </c>
      <c r="R707" s="42" t="s">
        <v>320</v>
      </c>
      <c r="S707" s="42" t="s">
        <v>1718</v>
      </c>
      <c r="T707" s="42" t="s">
        <v>344</v>
      </c>
      <c r="U707" s="42" t="s">
        <v>323</v>
      </c>
      <c r="V707" s="95">
        <v>50</v>
      </c>
      <c r="W707" s="42" t="s">
        <v>325</v>
      </c>
      <c r="X707" s="42" t="s">
        <v>2580</v>
      </c>
      <c r="Y707" s="42" t="s">
        <v>2</v>
      </c>
      <c r="Z707" s="42" t="s">
        <v>2</v>
      </c>
      <c r="AA707" s="42" t="s">
        <v>328</v>
      </c>
      <c r="AB707" s="42" t="s">
        <v>2580</v>
      </c>
      <c r="AC707" s="42" t="s">
        <v>225</v>
      </c>
      <c r="AD707" s="42" t="s">
        <v>225</v>
      </c>
      <c r="AE707" s="42" t="s">
        <v>331</v>
      </c>
      <c r="AF707" s="42" t="s">
        <v>382</v>
      </c>
      <c r="AG707" s="42">
        <v>20</v>
      </c>
      <c r="AH707" s="42" t="s">
        <v>350</v>
      </c>
      <c r="AI707" s="42"/>
      <c r="AJ707" s="42" t="s">
        <v>351</v>
      </c>
      <c r="AK707" s="42"/>
      <c r="AL707" s="43">
        <v>1000</v>
      </c>
      <c r="AM707" s="43" t="s">
        <v>332</v>
      </c>
      <c r="AN707" s="42" t="s">
        <v>352</v>
      </c>
      <c r="AO707" s="42"/>
      <c r="AP707" s="42" t="s">
        <v>333</v>
      </c>
      <c r="AQ707" s="42">
        <v>300</v>
      </c>
      <c r="AR707" s="42">
        <v>48</v>
      </c>
      <c r="AS707" s="42">
        <v>150</v>
      </c>
      <c r="AT707" s="42">
        <v>2</v>
      </c>
      <c r="AU707" s="42" t="s">
        <v>327</v>
      </c>
      <c r="AV707" s="42" t="s">
        <v>327</v>
      </c>
      <c r="AW707" s="42" t="s">
        <v>327</v>
      </c>
      <c r="AX707" s="42" t="s">
        <v>327</v>
      </c>
      <c r="AY707" s="42" t="s">
        <v>327</v>
      </c>
      <c r="AZ707" s="51">
        <v>75</v>
      </c>
      <c r="BA707" s="42"/>
      <c r="BB707" s="42">
        <v>1</v>
      </c>
      <c r="BC707" s="42" t="s">
        <v>525</v>
      </c>
      <c r="BD707" s="49" t="s">
        <v>2540</v>
      </c>
      <c r="BE707" s="49" t="s">
        <v>2543</v>
      </c>
      <c r="BF707" s="42"/>
      <c r="BG707" s="42"/>
      <c r="BH707" s="42"/>
      <c r="BI707" s="42"/>
      <c r="BJ707" s="46" t="s">
        <v>358</v>
      </c>
      <c r="BK707" s="57">
        <v>44778</v>
      </c>
      <c r="BL707" s="42"/>
      <c r="BM707" s="42"/>
      <c r="BN707" s="42"/>
      <c r="BO707" s="42"/>
      <c r="BP707" s="42"/>
      <c r="BQ707" s="42"/>
      <c r="BR707" s="42"/>
      <c r="BS707" s="42"/>
      <c r="BT707" s="42"/>
      <c r="BU707" s="42"/>
      <c r="BV707" s="42"/>
      <c r="BW707" s="42"/>
      <c r="BX707" s="42"/>
      <c r="BY707" s="42"/>
      <c r="BZ707" s="42"/>
      <c r="CA707" s="42"/>
      <c r="CB707" s="42"/>
      <c r="CC707" s="42"/>
      <c r="CD707" s="42"/>
      <c r="CE707" s="42"/>
      <c r="CF707" s="42"/>
      <c r="CG707" s="26" t="s">
        <v>123</v>
      </c>
    </row>
    <row r="708" hidden="1" spans="1:85">
      <c r="A708" s="34">
        <v>1533</v>
      </c>
      <c r="B708" s="88" t="s">
        <v>2557</v>
      </c>
      <c r="C708" s="98" t="s">
        <v>120</v>
      </c>
      <c r="D708" s="88" t="s">
        <v>2910</v>
      </c>
      <c r="E708" s="88">
        <v>31.33249</v>
      </c>
      <c r="F708" s="88">
        <v>-14.264</v>
      </c>
      <c r="G708" s="88" t="s">
        <v>2901</v>
      </c>
      <c r="H708" s="37">
        <v>2.5</v>
      </c>
      <c r="I708" s="88" t="s">
        <v>2901</v>
      </c>
      <c r="J708" s="67" t="s">
        <v>2684</v>
      </c>
      <c r="K708" s="43" t="s">
        <v>317</v>
      </c>
      <c r="L708" s="43" t="s">
        <v>317</v>
      </c>
      <c r="M708" s="43" t="s">
        <v>317</v>
      </c>
      <c r="N708" s="43" t="s">
        <v>341</v>
      </c>
      <c r="O708" s="43"/>
      <c r="P708" s="43" t="s">
        <v>2911</v>
      </c>
      <c r="Q708" s="43" t="s">
        <v>320</v>
      </c>
      <c r="R708" s="43" t="s">
        <v>320</v>
      </c>
      <c r="S708" s="43" t="s">
        <v>1718</v>
      </c>
      <c r="T708" s="43" t="s">
        <v>344</v>
      </c>
      <c r="U708" s="43" t="s">
        <v>323</v>
      </c>
      <c r="V708" s="95">
        <v>50</v>
      </c>
      <c r="W708" s="43" t="s">
        <v>325</v>
      </c>
      <c r="X708" s="43" t="s">
        <v>2580</v>
      </c>
      <c r="Y708" s="43" t="s">
        <v>2</v>
      </c>
      <c r="Z708" s="43" t="s">
        <v>2</v>
      </c>
      <c r="AA708" s="43" t="s">
        <v>328</v>
      </c>
      <c r="AB708" s="43" t="s">
        <v>2580</v>
      </c>
      <c r="AC708" s="43" t="s">
        <v>225</v>
      </c>
      <c r="AD708" s="43" t="s">
        <v>225</v>
      </c>
      <c r="AE708" s="43" t="s">
        <v>331</v>
      </c>
      <c r="AF708" s="43" t="s">
        <v>382</v>
      </c>
      <c r="AG708" s="42">
        <v>20</v>
      </c>
      <c r="AH708" s="43" t="s">
        <v>350</v>
      </c>
      <c r="AI708" s="43"/>
      <c r="AJ708" s="43" t="s">
        <v>351</v>
      </c>
      <c r="AK708" s="43"/>
      <c r="AL708" s="43">
        <v>1000</v>
      </c>
      <c r="AM708" s="43" t="s">
        <v>332</v>
      </c>
      <c r="AN708" s="42" t="s">
        <v>352</v>
      </c>
      <c r="AO708" s="43"/>
      <c r="AP708" s="43" t="s">
        <v>333</v>
      </c>
      <c r="AQ708" s="42">
        <v>300</v>
      </c>
      <c r="AR708" s="42">
        <v>48</v>
      </c>
      <c r="AS708" s="42">
        <v>150</v>
      </c>
      <c r="AT708" s="42">
        <v>2</v>
      </c>
      <c r="AU708" s="43" t="s">
        <v>327</v>
      </c>
      <c r="AV708" s="43" t="s">
        <v>327</v>
      </c>
      <c r="AW708" s="43" t="s">
        <v>327</v>
      </c>
      <c r="AX708" s="43" t="s">
        <v>327</v>
      </c>
      <c r="AY708" s="43" t="s">
        <v>327</v>
      </c>
      <c r="AZ708" s="51">
        <v>78</v>
      </c>
      <c r="BA708" s="43"/>
      <c r="BB708" s="42">
        <v>1</v>
      </c>
      <c r="BC708" s="42" t="s">
        <v>525</v>
      </c>
      <c r="BD708" s="49" t="s">
        <v>2551</v>
      </c>
      <c r="BE708" s="49" t="s">
        <v>2557</v>
      </c>
      <c r="BF708" s="43"/>
      <c r="BG708" s="43"/>
      <c r="BH708" s="43"/>
      <c r="BI708" s="43"/>
      <c r="BJ708" s="46" t="s">
        <v>358</v>
      </c>
      <c r="BK708" s="57">
        <v>44778</v>
      </c>
      <c r="BL708" s="43"/>
      <c r="BM708" s="43"/>
      <c r="BN708" s="43"/>
      <c r="BO708" s="43"/>
      <c r="BP708" s="43"/>
      <c r="BQ708" s="43"/>
      <c r="BR708" s="43"/>
      <c r="BS708" s="43"/>
      <c r="BT708" s="43"/>
      <c r="BU708" s="43"/>
      <c r="BV708" s="43"/>
      <c r="BW708" s="43"/>
      <c r="BX708" s="43"/>
      <c r="BY708" s="43"/>
      <c r="BZ708" s="43"/>
      <c r="CA708" s="43"/>
      <c r="CB708" s="43"/>
      <c r="CC708" s="43"/>
      <c r="CD708" s="43"/>
      <c r="CE708" s="43"/>
      <c r="CF708" s="43"/>
      <c r="CG708" s="26" t="s">
        <v>120</v>
      </c>
    </row>
    <row r="709" hidden="1" spans="1:85">
      <c r="A709" s="34">
        <v>1845</v>
      </c>
      <c r="B709" s="101" t="s">
        <v>2912</v>
      </c>
      <c r="C709" s="102" t="s">
        <v>117</v>
      </c>
      <c r="D709" s="103" t="s">
        <v>2913</v>
      </c>
      <c r="E709" s="104">
        <v>32.43502</v>
      </c>
      <c r="F709" s="104">
        <v>-14.21178</v>
      </c>
      <c r="G709" s="105" t="s">
        <v>2901</v>
      </c>
      <c r="H709" s="37">
        <v>5.5</v>
      </c>
      <c r="I709" s="105" t="s">
        <v>2901</v>
      </c>
      <c r="J709" s="115" t="s">
        <v>2633</v>
      </c>
      <c r="K709" s="42" t="s">
        <v>317</v>
      </c>
      <c r="L709" s="42" t="s">
        <v>317</v>
      </c>
      <c r="M709" s="42" t="s">
        <v>317</v>
      </c>
      <c r="N709" s="42" t="s">
        <v>318</v>
      </c>
      <c r="O709" s="42" t="s">
        <v>319</v>
      </c>
      <c r="P709" s="42" t="s">
        <v>319</v>
      </c>
      <c r="Q709" s="42" t="s">
        <v>320</v>
      </c>
      <c r="R709" s="42" t="s">
        <v>320</v>
      </c>
      <c r="S709" s="42" t="s">
        <v>321</v>
      </c>
      <c r="T709" s="42" t="s">
        <v>782</v>
      </c>
      <c r="U709" s="42" t="s">
        <v>323</v>
      </c>
      <c r="V709" s="117">
        <v>70</v>
      </c>
      <c r="W709" s="42" t="s">
        <v>325</v>
      </c>
      <c r="X709" s="53" t="s">
        <v>2580</v>
      </c>
      <c r="Y709" s="53" t="s">
        <v>327</v>
      </c>
      <c r="Z709" s="53" t="s">
        <v>327</v>
      </c>
      <c r="AA709" s="53" t="s">
        <v>328</v>
      </c>
      <c r="AB709" s="53" t="s">
        <v>2580</v>
      </c>
      <c r="AC709" s="42" t="s">
        <v>225</v>
      </c>
      <c r="AD709" s="42" t="s">
        <v>225</v>
      </c>
      <c r="AE709" s="43" t="s">
        <v>331</v>
      </c>
      <c r="AF709" s="78"/>
      <c r="AG709" s="42">
        <v>30</v>
      </c>
      <c r="AH709" s="78"/>
      <c r="AI709" s="78"/>
      <c r="AJ709" s="78"/>
      <c r="AK709" s="78"/>
      <c r="AL709" s="42">
        <v>1000</v>
      </c>
      <c r="AM709" s="42" t="s">
        <v>332</v>
      </c>
      <c r="AN709" s="78"/>
      <c r="AO709" s="78"/>
      <c r="AP709" s="42" t="s">
        <v>333</v>
      </c>
      <c r="AQ709" s="53">
        <v>100</v>
      </c>
      <c r="AR709" s="53">
        <v>48</v>
      </c>
      <c r="AS709" s="53">
        <v>100</v>
      </c>
      <c r="AT709" s="53">
        <v>2</v>
      </c>
      <c r="AU709" s="42" t="s">
        <v>327</v>
      </c>
      <c r="AV709" s="42" t="s">
        <v>327</v>
      </c>
      <c r="AW709" s="42" t="s">
        <v>327</v>
      </c>
      <c r="AX709" s="42" t="s">
        <v>327</v>
      </c>
      <c r="AY709" s="42" t="s">
        <v>327</v>
      </c>
      <c r="AZ709" s="51">
        <v>105</v>
      </c>
      <c r="BA709" s="78"/>
      <c r="BB709" s="78"/>
      <c r="BC709" s="78"/>
      <c r="BD709" s="78"/>
      <c r="BE709" s="78"/>
      <c r="BF709" s="78"/>
      <c r="BG709" s="78"/>
      <c r="BH709" s="78"/>
      <c r="BI709" s="78"/>
      <c r="BJ709" s="78"/>
      <c r="BK709" s="78"/>
      <c r="BL709" s="78"/>
      <c r="BM709" s="78"/>
      <c r="BN709" s="78"/>
      <c r="BO709" s="78"/>
      <c r="BP709" s="78"/>
      <c r="BQ709" s="78"/>
      <c r="BR709" s="78"/>
      <c r="BS709" s="78"/>
      <c r="BT709" s="78"/>
      <c r="BU709" s="78"/>
      <c r="BV709" s="78"/>
      <c r="BW709" s="78"/>
      <c r="BX709" s="78"/>
      <c r="BY709" s="78"/>
      <c r="BZ709" s="78"/>
      <c r="CA709" s="78"/>
      <c r="CB709" s="78"/>
      <c r="CC709" s="78"/>
      <c r="CD709" s="78"/>
      <c r="CE709" s="78"/>
      <c r="CF709" s="78"/>
      <c r="CG709" s="26" t="s">
        <v>117</v>
      </c>
    </row>
    <row r="710" hidden="1" spans="1:85">
      <c r="A710" s="34">
        <v>1831</v>
      </c>
      <c r="B710" s="101" t="s">
        <v>2914</v>
      </c>
      <c r="C710" s="106" t="s">
        <v>114</v>
      </c>
      <c r="D710" s="107" t="s">
        <v>2915</v>
      </c>
      <c r="E710" s="47">
        <v>32.65361</v>
      </c>
      <c r="F710" s="47">
        <v>-13.33431</v>
      </c>
      <c r="G710" s="105" t="s">
        <v>2901</v>
      </c>
      <c r="H710" s="37">
        <v>4.5</v>
      </c>
      <c r="I710" s="105" t="s">
        <v>2901</v>
      </c>
      <c r="J710" s="115" t="s">
        <v>2916</v>
      </c>
      <c r="K710" s="42" t="s">
        <v>317</v>
      </c>
      <c r="L710" s="42" t="s">
        <v>317</v>
      </c>
      <c r="M710" s="42" t="s">
        <v>317</v>
      </c>
      <c r="N710" s="42" t="s">
        <v>318</v>
      </c>
      <c r="O710" s="42" t="s">
        <v>319</v>
      </c>
      <c r="P710" s="42" t="s">
        <v>319</v>
      </c>
      <c r="Q710" s="42" t="s">
        <v>320</v>
      </c>
      <c r="R710" s="42" t="s">
        <v>320</v>
      </c>
      <c r="S710" s="42" t="s">
        <v>321</v>
      </c>
      <c r="T710" s="42" t="s">
        <v>782</v>
      </c>
      <c r="U710" s="42" t="s">
        <v>323</v>
      </c>
      <c r="V710" s="117">
        <v>60</v>
      </c>
      <c r="W710" s="42" t="s">
        <v>325</v>
      </c>
      <c r="X710" s="42" t="s">
        <v>2580</v>
      </c>
      <c r="Y710" s="42" t="s">
        <v>327</v>
      </c>
      <c r="Z710" s="42" t="s">
        <v>327</v>
      </c>
      <c r="AA710" s="42" t="s">
        <v>328</v>
      </c>
      <c r="AB710" s="42" t="s">
        <v>2580</v>
      </c>
      <c r="AC710" s="42" t="s">
        <v>225</v>
      </c>
      <c r="AD710" s="42" t="s">
        <v>225</v>
      </c>
      <c r="AE710" s="43" t="s">
        <v>331</v>
      </c>
      <c r="AF710" s="78"/>
      <c r="AG710" s="78"/>
      <c r="AH710" s="78"/>
      <c r="AI710" s="78"/>
      <c r="AJ710" s="78"/>
      <c r="AK710" s="78"/>
      <c r="AL710" s="42">
        <v>1000</v>
      </c>
      <c r="AM710" s="42" t="s">
        <v>332</v>
      </c>
      <c r="AN710" s="78"/>
      <c r="AO710" s="78"/>
      <c r="AP710" s="42" t="s">
        <v>333</v>
      </c>
      <c r="AQ710" s="53">
        <v>100</v>
      </c>
      <c r="AR710" s="53">
        <v>48</v>
      </c>
      <c r="AS710" s="53">
        <v>100</v>
      </c>
      <c r="AT710" s="53">
        <v>2</v>
      </c>
      <c r="AU710" s="42" t="s">
        <v>327</v>
      </c>
      <c r="AV710" s="42" t="s">
        <v>327</v>
      </c>
      <c r="AW710" s="42" t="s">
        <v>327</v>
      </c>
      <c r="AX710" s="42" t="s">
        <v>327</v>
      </c>
      <c r="AY710" s="42" t="s">
        <v>327</v>
      </c>
      <c r="AZ710" s="51">
        <v>105</v>
      </c>
      <c r="BA710" s="78"/>
      <c r="BB710" s="78"/>
      <c r="BC710" s="78"/>
      <c r="BD710" s="78"/>
      <c r="BE710" s="78"/>
      <c r="BF710" s="78"/>
      <c r="BG710" s="78"/>
      <c r="BH710" s="78"/>
      <c r="BI710" s="78"/>
      <c r="BJ710" s="78"/>
      <c r="BK710" s="78"/>
      <c r="BL710" s="78"/>
      <c r="BM710" s="78"/>
      <c r="BN710" s="78"/>
      <c r="BO710" s="78"/>
      <c r="BP710" s="78"/>
      <c r="BQ710" s="78"/>
      <c r="BR710" s="78"/>
      <c r="BS710" s="78"/>
      <c r="BT710" s="78"/>
      <c r="BU710" s="78"/>
      <c r="BV710" s="78"/>
      <c r="BW710" s="78"/>
      <c r="BX710" s="78"/>
      <c r="BY710" s="78"/>
      <c r="BZ710" s="78"/>
      <c r="CA710" s="78"/>
      <c r="CB710" s="78"/>
      <c r="CC710" s="78"/>
      <c r="CD710" s="78"/>
      <c r="CE710" s="78"/>
      <c r="CF710" s="78"/>
      <c r="CG710" s="26" t="s">
        <v>114</v>
      </c>
    </row>
    <row r="711" hidden="1" spans="1:85">
      <c r="A711" s="39">
        <v>1844</v>
      </c>
      <c r="B711" s="101" t="s">
        <v>2917</v>
      </c>
      <c r="C711" s="108" t="s">
        <v>116</v>
      </c>
      <c r="D711" s="109" t="s">
        <v>2918</v>
      </c>
      <c r="E711" s="104">
        <v>32.5777</v>
      </c>
      <c r="F711" s="104">
        <v>-13.929367</v>
      </c>
      <c r="G711" s="105" t="s">
        <v>2901</v>
      </c>
      <c r="H711" s="37">
        <v>4.5</v>
      </c>
      <c r="I711" s="105" t="s">
        <v>2901</v>
      </c>
      <c r="J711" s="115" t="s">
        <v>2633</v>
      </c>
      <c r="K711" s="42" t="s">
        <v>317</v>
      </c>
      <c r="L711" s="42" t="s">
        <v>317</v>
      </c>
      <c r="M711" s="42" t="s">
        <v>317</v>
      </c>
      <c r="N711" s="42" t="s">
        <v>318</v>
      </c>
      <c r="O711" s="42" t="s">
        <v>319</v>
      </c>
      <c r="P711" s="42" t="s">
        <v>319</v>
      </c>
      <c r="Q711" s="42" t="s">
        <v>320</v>
      </c>
      <c r="R711" s="42" t="s">
        <v>320</v>
      </c>
      <c r="S711" s="42" t="s">
        <v>321</v>
      </c>
      <c r="T711" s="42" t="s">
        <v>782</v>
      </c>
      <c r="U711" s="42" t="s">
        <v>323</v>
      </c>
      <c r="V711" s="117">
        <v>60</v>
      </c>
      <c r="W711" s="42" t="s">
        <v>325</v>
      </c>
      <c r="X711" s="53" t="s">
        <v>2580</v>
      </c>
      <c r="Y711" s="53" t="s">
        <v>327</v>
      </c>
      <c r="Z711" s="53" t="s">
        <v>327</v>
      </c>
      <c r="AA711" s="53" t="s">
        <v>328</v>
      </c>
      <c r="AB711" s="53" t="s">
        <v>2580</v>
      </c>
      <c r="AC711" s="42" t="s">
        <v>225</v>
      </c>
      <c r="AD711" s="42" t="s">
        <v>225</v>
      </c>
      <c r="AE711" s="43" t="s">
        <v>331</v>
      </c>
      <c r="AF711" s="78"/>
      <c r="AG711" s="42">
        <v>30</v>
      </c>
      <c r="AH711" s="78"/>
      <c r="AI711" s="78"/>
      <c r="AJ711" s="78"/>
      <c r="AK711" s="78"/>
      <c r="AL711" s="42">
        <v>1000</v>
      </c>
      <c r="AM711" s="42" t="s">
        <v>332</v>
      </c>
      <c r="AN711" s="78"/>
      <c r="AO711" s="78"/>
      <c r="AP711" s="42" t="s">
        <v>333</v>
      </c>
      <c r="AQ711" s="53">
        <v>100</v>
      </c>
      <c r="AR711" s="53">
        <v>48</v>
      </c>
      <c r="AS711" s="53">
        <v>100</v>
      </c>
      <c r="AT711" s="53">
        <v>2</v>
      </c>
      <c r="AU711" s="42" t="s">
        <v>327</v>
      </c>
      <c r="AV711" s="42" t="s">
        <v>327</v>
      </c>
      <c r="AW711" s="42" t="s">
        <v>327</v>
      </c>
      <c r="AX711" s="42" t="s">
        <v>327</v>
      </c>
      <c r="AY711" s="42" t="s">
        <v>327</v>
      </c>
      <c r="AZ711" s="51">
        <v>105</v>
      </c>
      <c r="BA711" s="78"/>
      <c r="BB711" s="78"/>
      <c r="BC711" s="78"/>
      <c r="BD711" s="78"/>
      <c r="BE711" s="78"/>
      <c r="BF711" s="78"/>
      <c r="BG711" s="78"/>
      <c r="BH711" s="78"/>
      <c r="BI711" s="78"/>
      <c r="BJ711" s="78"/>
      <c r="BK711" s="78"/>
      <c r="BL711" s="78"/>
      <c r="BM711" s="78"/>
      <c r="BN711" s="78"/>
      <c r="BO711" s="78"/>
      <c r="BP711" s="78"/>
      <c r="BQ711" s="78"/>
      <c r="BR711" s="78"/>
      <c r="BS711" s="78"/>
      <c r="BT711" s="78"/>
      <c r="BU711" s="78"/>
      <c r="BV711" s="78"/>
      <c r="BW711" s="78"/>
      <c r="BX711" s="78"/>
      <c r="BY711" s="78"/>
      <c r="BZ711" s="78"/>
      <c r="CA711" s="78"/>
      <c r="CB711" s="78"/>
      <c r="CC711" s="78"/>
      <c r="CD711" s="78"/>
      <c r="CE711" s="78"/>
      <c r="CF711" s="78"/>
      <c r="CG711" s="26" t="s">
        <v>116</v>
      </c>
    </row>
    <row r="712" hidden="1" spans="1:85">
      <c r="A712" s="34">
        <v>1841</v>
      </c>
      <c r="B712" s="101" t="s">
        <v>2919</v>
      </c>
      <c r="C712" s="108" t="s">
        <v>161</v>
      </c>
      <c r="D712" s="109" t="s">
        <v>2920</v>
      </c>
      <c r="E712" s="104">
        <v>32.3013</v>
      </c>
      <c r="F712" s="104">
        <v>-13.62538</v>
      </c>
      <c r="G712" s="105" t="s">
        <v>2901</v>
      </c>
      <c r="H712" s="37">
        <v>4.5</v>
      </c>
      <c r="I712" s="105" t="s">
        <v>2901</v>
      </c>
      <c r="J712" s="115" t="s">
        <v>2921</v>
      </c>
      <c r="K712" s="42" t="s">
        <v>317</v>
      </c>
      <c r="L712" s="42" t="s">
        <v>317</v>
      </c>
      <c r="M712" s="42" t="s">
        <v>317</v>
      </c>
      <c r="N712" s="42" t="s">
        <v>318</v>
      </c>
      <c r="O712" s="42" t="s">
        <v>319</v>
      </c>
      <c r="P712" s="42" t="s">
        <v>319</v>
      </c>
      <c r="Q712" s="42" t="s">
        <v>320</v>
      </c>
      <c r="R712" s="42" t="s">
        <v>320</v>
      </c>
      <c r="S712" s="42" t="s">
        <v>321</v>
      </c>
      <c r="T712" s="42" t="s">
        <v>782</v>
      </c>
      <c r="U712" s="42" t="s">
        <v>323</v>
      </c>
      <c r="V712" s="117">
        <v>80</v>
      </c>
      <c r="W712" s="42" t="s">
        <v>325</v>
      </c>
      <c r="X712" s="53" t="s">
        <v>2580</v>
      </c>
      <c r="Y712" s="53" t="s">
        <v>327</v>
      </c>
      <c r="Z712" s="53" t="s">
        <v>327</v>
      </c>
      <c r="AA712" s="53" t="s">
        <v>328</v>
      </c>
      <c r="AB712" s="53" t="s">
        <v>2580</v>
      </c>
      <c r="AC712" s="42" t="s">
        <v>225</v>
      </c>
      <c r="AD712" s="42" t="s">
        <v>225</v>
      </c>
      <c r="AE712" s="43" t="s">
        <v>331</v>
      </c>
      <c r="AF712" s="78"/>
      <c r="AG712" s="42">
        <v>30</v>
      </c>
      <c r="AH712" s="78"/>
      <c r="AI712" s="78"/>
      <c r="AJ712" s="78"/>
      <c r="AK712" s="78"/>
      <c r="AL712" s="42">
        <v>1000</v>
      </c>
      <c r="AM712" s="42" t="s">
        <v>332</v>
      </c>
      <c r="AN712" s="78"/>
      <c r="AO712" s="78"/>
      <c r="AP712" s="42" t="s">
        <v>333</v>
      </c>
      <c r="AQ712" s="53">
        <v>100</v>
      </c>
      <c r="AR712" s="53">
        <v>48</v>
      </c>
      <c r="AS712" s="53">
        <v>100</v>
      </c>
      <c r="AT712" s="53">
        <v>2</v>
      </c>
      <c r="AU712" s="42" t="s">
        <v>327</v>
      </c>
      <c r="AV712" s="42" t="s">
        <v>327</v>
      </c>
      <c r="AW712" s="42" t="s">
        <v>327</v>
      </c>
      <c r="AX712" s="42" t="s">
        <v>327</v>
      </c>
      <c r="AY712" s="42" t="s">
        <v>327</v>
      </c>
      <c r="AZ712" s="51">
        <v>105</v>
      </c>
      <c r="BA712" s="78"/>
      <c r="BB712" s="78"/>
      <c r="BC712" s="78"/>
      <c r="BD712" s="78"/>
      <c r="BE712" s="78"/>
      <c r="BF712" s="78"/>
      <c r="BG712" s="78"/>
      <c r="BH712" s="78"/>
      <c r="BI712" s="78"/>
      <c r="BJ712" s="78"/>
      <c r="BK712" s="78"/>
      <c r="BL712" s="78"/>
      <c r="BM712" s="78"/>
      <c r="BN712" s="78"/>
      <c r="BO712" s="78"/>
      <c r="BP712" s="78"/>
      <c r="BQ712" s="78"/>
      <c r="BR712" s="78"/>
      <c r="BS712" s="78"/>
      <c r="BT712" s="78"/>
      <c r="BU712" s="78"/>
      <c r="BV712" s="78"/>
      <c r="BW712" s="78"/>
      <c r="BX712" s="78"/>
      <c r="BY712" s="78"/>
      <c r="BZ712" s="78"/>
      <c r="CA712" s="78"/>
      <c r="CB712" s="78"/>
      <c r="CC712" s="78"/>
      <c r="CD712" s="78"/>
      <c r="CE712" s="78"/>
      <c r="CF712" s="78"/>
      <c r="CG712" s="26" t="s">
        <v>161</v>
      </c>
    </row>
    <row r="713" hidden="1" spans="1:85">
      <c r="A713" s="34">
        <v>1827</v>
      </c>
      <c r="B713" s="101" t="s">
        <v>2922</v>
      </c>
      <c r="C713" s="110" t="s">
        <v>196</v>
      </c>
      <c r="D713" s="111" t="s">
        <v>2923</v>
      </c>
      <c r="E713" s="47">
        <v>32.37803</v>
      </c>
      <c r="F713" s="47">
        <v>-13.637751</v>
      </c>
      <c r="G713" s="105" t="s">
        <v>2901</v>
      </c>
      <c r="H713" s="37">
        <v>4.5</v>
      </c>
      <c r="I713" s="105" t="s">
        <v>2901</v>
      </c>
      <c r="J713" s="115" t="s">
        <v>2921</v>
      </c>
      <c r="K713" s="42" t="s">
        <v>317</v>
      </c>
      <c r="L713" s="42" t="s">
        <v>317</v>
      </c>
      <c r="M713" s="42" t="s">
        <v>317</v>
      </c>
      <c r="N713" s="42" t="s">
        <v>318</v>
      </c>
      <c r="O713" s="42" t="s">
        <v>319</v>
      </c>
      <c r="P713" s="42" t="s">
        <v>319</v>
      </c>
      <c r="Q713" s="42" t="s">
        <v>320</v>
      </c>
      <c r="R713" s="42" t="s">
        <v>320</v>
      </c>
      <c r="S713" s="42" t="s">
        <v>321</v>
      </c>
      <c r="T713" s="42" t="s">
        <v>782</v>
      </c>
      <c r="U713" s="42" t="s">
        <v>323</v>
      </c>
      <c r="V713" s="117">
        <v>60</v>
      </c>
      <c r="W713" s="42" t="s">
        <v>325</v>
      </c>
      <c r="X713" s="42" t="s">
        <v>2580</v>
      </c>
      <c r="Y713" s="42" t="s">
        <v>327</v>
      </c>
      <c r="Z713" s="42" t="s">
        <v>327</v>
      </c>
      <c r="AA713" s="42" t="s">
        <v>328</v>
      </c>
      <c r="AB713" s="42" t="s">
        <v>2580</v>
      </c>
      <c r="AC713" s="42" t="s">
        <v>225</v>
      </c>
      <c r="AD713" s="42" t="s">
        <v>225</v>
      </c>
      <c r="AE713" s="43" t="s">
        <v>331</v>
      </c>
      <c r="AF713" s="78"/>
      <c r="AG713" s="78"/>
      <c r="AH713" s="78"/>
      <c r="AI713" s="78"/>
      <c r="AJ713" s="78"/>
      <c r="AK713" s="78"/>
      <c r="AL713" s="42">
        <v>1000</v>
      </c>
      <c r="AM713" s="42" t="s">
        <v>332</v>
      </c>
      <c r="AN713" s="78"/>
      <c r="AO713" s="78"/>
      <c r="AP713" s="42" t="s">
        <v>333</v>
      </c>
      <c r="AQ713" s="53">
        <v>100</v>
      </c>
      <c r="AR713" s="53">
        <v>48</v>
      </c>
      <c r="AS713" s="53">
        <v>100</v>
      </c>
      <c r="AT713" s="53">
        <v>2</v>
      </c>
      <c r="AU713" s="42" t="s">
        <v>327</v>
      </c>
      <c r="AV713" s="42" t="s">
        <v>327</v>
      </c>
      <c r="AW713" s="42" t="s">
        <v>327</v>
      </c>
      <c r="AX713" s="42" t="s">
        <v>327</v>
      </c>
      <c r="AY713" s="42" t="s">
        <v>327</v>
      </c>
      <c r="AZ713" s="51">
        <v>105</v>
      </c>
      <c r="BA713" s="78"/>
      <c r="BB713" s="78"/>
      <c r="BC713" s="78"/>
      <c r="BD713" s="78"/>
      <c r="BE713" s="78"/>
      <c r="BF713" s="78"/>
      <c r="BG713" s="78"/>
      <c r="BH713" s="78"/>
      <c r="BI713" s="78"/>
      <c r="BJ713" s="78"/>
      <c r="BK713" s="78"/>
      <c r="BL713" s="78"/>
      <c r="BM713" s="78"/>
      <c r="BN713" s="78"/>
      <c r="BO713" s="78"/>
      <c r="BP713" s="78"/>
      <c r="BQ713" s="78"/>
      <c r="BR713" s="78"/>
      <c r="BS713" s="78"/>
      <c r="BT713" s="78"/>
      <c r="BU713" s="78"/>
      <c r="BV713" s="78"/>
      <c r="BW713" s="78"/>
      <c r="BX713" s="78"/>
      <c r="BY713" s="78"/>
      <c r="BZ713" s="78"/>
      <c r="CA713" s="78"/>
      <c r="CB713" s="78"/>
      <c r="CC713" s="78"/>
      <c r="CD713" s="78"/>
      <c r="CE713" s="78"/>
      <c r="CF713" s="78"/>
      <c r="CG713" s="26" t="s">
        <v>196</v>
      </c>
    </row>
    <row r="714" hidden="1" spans="1:85">
      <c r="A714" s="39">
        <v>1814</v>
      </c>
      <c r="B714" s="101" t="s">
        <v>2924</v>
      </c>
      <c r="C714" s="110" t="s">
        <v>226</v>
      </c>
      <c r="D714" s="109" t="s">
        <v>2925</v>
      </c>
      <c r="E714" s="105">
        <v>32.395551</v>
      </c>
      <c r="F714" s="105">
        <v>-13.635131</v>
      </c>
      <c r="G714" s="105" t="s">
        <v>2901</v>
      </c>
      <c r="H714" s="37">
        <v>2.5</v>
      </c>
      <c r="I714" s="105" t="s">
        <v>2901</v>
      </c>
      <c r="J714" s="105" t="s">
        <v>2921</v>
      </c>
      <c r="K714" s="42" t="s">
        <v>317</v>
      </c>
      <c r="L714" s="42" t="s">
        <v>317</v>
      </c>
      <c r="M714" s="42" t="s">
        <v>317</v>
      </c>
      <c r="N714" s="42" t="s">
        <v>318</v>
      </c>
      <c r="O714" s="42" t="s">
        <v>319</v>
      </c>
      <c r="P714" s="42" t="s">
        <v>319</v>
      </c>
      <c r="Q714" s="42" t="s">
        <v>320</v>
      </c>
      <c r="R714" s="42" t="s">
        <v>320</v>
      </c>
      <c r="S714" s="42" t="s">
        <v>321</v>
      </c>
      <c r="T714" s="42" t="s">
        <v>344</v>
      </c>
      <c r="U714" s="42" t="s">
        <v>323</v>
      </c>
      <c r="V714" s="117">
        <v>60</v>
      </c>
      <c r="W714" s="42" t="s">
        <v>325</v>
      </c>
      <c r="X714" s="42" t="s">
        <v>2580</v>
      </c>
      <c r="Y714" s="42" t="s">
        <v>225</v>
      </c>
      <c r="Z714" s="42" t="s">
        <v>225</v>
      </c>
      <c r="AA714" s="42" t="s">
        <v>328</v>
      </c>
      <c r="AB714" s="42" t="s">
        <v>2580</v>
      </c>
      <c r="AC714" s="42" t="s">
        <v>225</v>
      </c>
      <c r="AD714" s="42" t="s">
        <v>225</v>
      </c>
      <c r="AE714" s="43" t="s">
        <v>331</v>
      </c>
      <c r="AF714" s="78"/>
      <c r="AG714" s="78"/>
      <c r="AH714" s="78"/>
      <c r="AI714" s="78"/>
      <c r="AJ714" s="78"/>
      <c r="AK714" s="78"/>
      <c r="AL714" s="42">
        <v>1000</v>
      </c>
      <c r="AM714" s="42" t="s">
        <v>332</v>
      </c>
      <c r="AN714" s="78"/>
      <c r="AO714" s="78"/>
      <c r="AP714" s="42" t="s">
        <v>333</v>
      </c>
      <c r="AQ714" s="53">
        <v>100</v>
      </c>
      <c r="AR714" s="53">
        <v>48</v>
      </c>
      <c r="AS714" s="53">
        <v>100</v>
      </c>
      <c r="AT714" s="53">
        <v>2</v>
      </c>
      <c r="AU714" s="42" t="s">
        <v>327</v>
      </c>
      <c r="AV714" s="42" t="s">
        <v>327</v>
      </c>
      <c r="AW714" s="42" t="s">
        <v>327</v>
      </c>
      <c r="AX714" s="42" t="s">
        <v>327</v>
      </c>
      <c r="AY714" s="42" t="s">
        <v>327</v>
      </c>
      <c r="AZ714" s="51">
        <v>105</v>
      </c>
      <c r="BA714" s="78"/>
      <c r="BB714" s="78"/>
      <c r="BC714" s="78"/>
      <c r="BD714" s="78"/>
      <c r="BE714" s="78"/>
      <c r="BF714" s="78"/>
      <c r="BG714" s="78"/>
      <c r="BH714" s="78"/>
      <c r="BI714" s="42" t="s">
        <v>357</v>
      </c>
      <c r="BJ714" s="78"/>
      <c r="BK714" s="118">
        <v>44805</v>
      </c>
      <c r="BL714" s="42" t="s">
        <v>317</v>
      </c>
      <c r="BM714" s="42" t="s">
        <v>317</v>
      </c>
      <c r="BN714" s="78"/>
      <c r="BO714" s="78"/>
      <c r="BP714" s="78"/>
      <c r="BQ714" s="78"/>
      <c r="BR714" s="78"/>
      <c r="BS714" s="78"/>
      <c r="BT714" s="42" t="s">
        <v>360</v>
      </c>
      <c r="BU714" s="42" t="s">
        <v>317</v>
      </c>
      <c r="BV714" s="42" t="s">
        <v>317</v>
      </c>
      <c r="BW714" s="42"/>
      <c r="BX714" s="42"/>
      <c r="BY714" s="42" t="s">
        <v>353</v>
      </c>
      <c r="BZ714" s="42" t="s">
        <v>353</v>
      </c>
      <c r="CA714" s="78"/>
      <c r="CB714" s="42" t="s">
        <v>353</v>
      </c>
      <c r="CC714" s="78"/>
      <c r="CD714" s="78"/>
      <c r="CE714" s="78"/>
      <c r="CF714" s="78"/>
      <c r="CG714" s="26" t="s">
        <v>226</v>
      </c>
    </row>
    <row r="715" hidden="1" spans="1:85">
      <c r="A715" s="39">
        <v>1830</v>
      </c>
      <c r="B715" s="101" t="s">
        <v>2926</v>
      </c>
      <c r="C715" s="112" t="s">
        <v>127</v>
      </c>
      <c r="D715" s="113" t="s">
        <v>2927</v>
      </c>
      <c r="E715" s="47">
        <v>32.189094</v>
      </c>
      <c r="F715" s="47">
        <v>-13.714621</v>
      </c>
      <c r="G715" s="105" t="s">
        <v>2901</v>
      </c>
      <c r="H715" s="37">
        <v>4.5</v>
      </c>
      <c r="I715" s="105" t="s">
        <v>2901</v>
      </c>
      <c r="J715" s="115" t="s">
        <v>2921</v>
      </c>
      <c r="K715" s="42" t="s">
        <v>317</v>
      </c>
      <c r="L715" s="42" t="s">
        <v>317</v>
      </c>
      <c r="M715" s="42" t="s">
        <v>317</v>
      </c>
      <c r="N715" s="42" t="s">
        <v>318</v>
      </c>
      <c r="O715" s="42" t="s">
        <v>319</v>
      </c>
      <c r="P715" s="42" t="s">
        <v>319</v>
      </c>
      <c r="Q715" s="42" t="s">
        <v>320</v>
      </c>
      <c r="R715" s="42" t="s">
        <v>320</v>
      </c>
      <c r="S715" s="42" t="s">
        <v>321</v>
      </c>
      <c r="T715" s="42" t="s">
        <v>782</v>
      </c>
      <c r="U715" s="42" t="s">
        <v>323</v>
      </c>
      <c r="V715" s="117">
        <v>60</v>
      </c>
      <c r="W715" s="42" t="s">
        <v>325</v>
      </c>
      <c r="X715" s="42" t="s">
        <v>2580</v>
      </c>
      <c r="Y715" s="42" t="s">
        <v>327</v>
      </c>
      <c r="Z715" s="42" t="s">
        <v>327</v>
      </c>
      <c r="AA715" s="42" t="s">
        <v>328</v>
      </c>
      <c r="AB715" s="42" t="s">
        <v>2580</v>
      </c>
      <c r="AC715" s="42" t="s">
        <v>225</v>
      </c>
      <c r="AD715" s="42" t="s">
        <v>225</v>
      </c>
      <c r="AE715" s="43" t="s">
        <v>331</v>
      </c>
      <c r="AF715" s="78"/>
      <c r="AG715" s="78"/>
      <c r="AH715" s="78"/>
      <c r="AI715" s="78"/>
      <c r="AJ715" s="78"/>
      <c r="AK715" s="78"/>
      <c r="AL715" s="42">
        <v>1000</v>
      </c>
      <c r="AM715" s="42" t="s">
        <v>332</v>
      </c>
      <c r="AN715" s="78"/>
      <c r="AO715" s="78"/>
      <c r="AP715" s="42" t="s">
        <v>333</v>
      </c>
      <c r="AQ715" s="53">
        <v>100</v>
      </c>
      <c r="AR715" s="53">
        <v>48</v>
      </c>
      <c r="AS715" s="53">
        <v>100</v>
      </c>
      <c r="AT715" s="53">
        <v>2</v>
      </c>
      <c r="AU715" s="42" t="s">
        <v>327</v>
      </c>
      <c r="AV715" s="42" t="s">
        <v>327</v>
      </c>
      <c r="AW715" s="42" t="s">
        <v>327</v>
      </c>
      <c r="AX715" s="42" t="s">
        <v>327</v>
      </c>
      <c r="AY715" s="42" t="s">
        <v>327</v>
      </c>
      <c r="AZ715" s="51">
        <v>105</v>
      </c>
      <c r="BA715" s="78"/>
      <c r="BB715" s="78"/>
      <c r="BC715" s="78"/>
      <c r="BD715" s="78"/>
      <c r="BE715" s="78"/>
      <c r="BF715" s="78"/>
      <c r="BG715" s="78"/>
      <c r="BH715" s="78"/>
      <c r="BI715" s="78"/>
      <c r="BJ715" s="78"/>
      <c r="BK715" s="78"/>
      <c r="BL715" s="78"/>
      <c r="BM715" s="78"/>
      <c r="BN715" s="78"/>
      <c r="BO715" s="78"/>
      <c r="BP715" s="78"/>
      <c r="BQ715" s="78"/>
      <c r="BR715" s="78"/>
      <c r="BS715" s="78"/>
      <c r="BT715" s="78"/>
      <c r="BU715" s="78"/>
      <c r="BV715" s="78"/>
      <c r="BW715" s="78"/>
      <c r="BX715" s="78"/>
      <c r="BY715" s="78"/>
      <c r="BZ715" s="78"/>
      <c r="CA715" s="78"/>
      <c r="CB715" s="78"/>
      <c r="CC715" s="78"/>
      <c r="CD715" s="78"/>
      <c r="CE715" s="78"/>
      <c r="CF715" s="78"/>
      <c r="CG715" s="26" t="s">
        <v>127</v>
      </c>
    </row>
    <row r="716" hidden="1" spans="1:85">
      <c r="A716" s="34">
        <v>1817</v>
      </c>
      <c r="B716" s="114" t="s">
        <v>2928</v>
      </c>
      <c r="C716" s="110" t="s">
        <v>137</v>
      </c>
      <c r="D716" s="109" t="s">
        <v>2929</v>
      </c>
      <c r="E716" s="105">
        <v>32.446672</v>
      </c>
      <c r="F716" s="105">
        <v>-13.505101</v>
      </c>
      <c r="G716" s="105" t="s">
        <v>2901</v>
      </c>
      <c r="H716" s="37">
        <v>2.5</v>
      </c>
      <c r="I716" s="105" t="s">
        <v>2901</v>
      </c>
      <c r="J716" s="105" t="s">
        <v>2916</v>
      </c>
      <c r="K716" s="42" t="s">
        <v>317</v>
      </c>
      <c r="L716" s="42" t="s">
        <v>317</v>
      </c>
      <c r="M716" s="42" t="s">
        <v>317</v>
      </c>
      <c r="N716" s="42" t="s">
        <v>318</v>
      </c>
      <c r="O716" s="42" t="s">
        <v>319</v>
      </c>
      <c r="P716" s="42" t="s">
        <v>319</v>
      </c>
      <c r="Q716" s="42" t="s">
        <v>320</v>
      </c>
      <c r="R716" s="42" t="s">
        <v>320</v>
      </c>
      <c r="S716" s="42" t="s">
        <v>321</v>
      </c>
      <c r="T716" s="42" t="s">
        <v>344</v>
      </c>
      <c r="U716" s="42" t="s">
        <v>323</v>
      </c>
      <c r="V716" s="117">
        <v>60</v>
      </c>
      <c r="W716" s="42" t="s">
        <v>325</v>
      </c>
      <c r="X716" s="42" t="s">
        <v>2580</v>
      </c>
      <c r="Y716" s="42" t="s">
        <v>225</v>
      </c>
      <c r="Z716" s="42" t="s">
        <v>225</v>
      </c>
      <c r="AA716" s="42" t="s">
        <v>328</v>
      </c>
      <c r="AB716" s="42" t="s">
        <v>2580</v>
      </c>
      <c r="AC716" s="42" t="s">
        <v>225</v>
      </c>
      <c r="AD716" s="42" t="s">
        <v>225</v>
      </c>
      <c r="AE716" s="43" t="s">
        <v>331</v>
      </c>
      <c r="AF716" s="78"/>
      <c r="AG716" s="78"/>
      <c r="AH716" s="78"/>
      <c r="AI716" s="78"/>
      <c r="AJ716" s="78"/>
      <c r="AK716" s="78"/>
      <c r="AL716" s="42">
        <v>1000</v>
      </c>
      <c r="AM716" s="42" t="s">
        <v>332</v>
      </c>
      <c r="AN716" s="78"/>
      <c r="AO716" s="78"/>
      <c r="AP716" s="42" t="s">
        <v>333</v>
      </c>
      <c r="AQ716" s="53">
        <v>100</v>
      </c>
      <c r="AR716" s="53">
        <v>48</v>
      </c>
      <c r="AS716" s="53">
        <v>100</v>
      </c>
      <c r="AT716" s="53">
        <v>2</v>
      </c>
      <c r="AU716" s="42" t="s">
        <v>327</v>
      </c>
      <c r="AV716" s="42" t="s">
        <v>327</v>
      </c>
      <c r="AW716" s="42" t="s">
        <v>327</v>
      </c>
      <c r="AX716" s="42" t="s">
        <v>327</v>
      </c>
      <c r="AY716" s="42" t="s">
        <v>327</v>
      </c>
      <c r="AZ716" s="51">
        <v>105</v>
      </c>
      <c r="BA716" s="78"/>
      <c r="BB716" s="78"/>
      <c r="BC716" s="78"/>
      <c r="BD716" s="78"/>
      <c r="BE716" s="78"/>
      <c r="BF716" s="78"/>
      <c r="BG716" s="78"/>
      <c r="BH716" s="78"/>
      <c r="BI716" s="42" t="s">
        <v>357</v>
      </c>
      <c r="BJ716" s="78"/>
      <c r="BK716" s="118">
        <v>44808</v>
      </c>
      <c r="BL716" s="42" t="s">
        <v>317</v>
      </c>
      <c r="BM716" s="42" t="s">
        <v>317</v>
      </c>
      <c r="BN716" s="78"/>
      <c r="BO716" s="78"/>
      <c r="BP716" s="78"/>
      <c r="BQ716" s="78"/>
      <c r="BR716" s="78"/>
      <c r="BS716" s="78"/>
      <c r="BT716" s="42" t="s">
        <v>360</v>
      </c>
      <c r="BU716" s="42" t="s">
        <v>317</v>
      </c>
      <c r="BV716" s="42" t="s">
        <v>317</v>
      </c>
      <c r="BW716" s="42"/>
      <c r="BX716" s="42"/>
      <c r="BY716" s="42" t="s">
        <v>353</v>
      </c>
      <c r="BZ716" s="42" t="s">
        <v>353</v>
      </c>
      <c r="CA716" s="78"/>
      <c r="CB716" s="42" t="s">
        <v>353</v>
      </c>
      <c r="CC716" s="78"/>
      <c r="CD716" s="78"/>
      <c r="CE716" s="78"/>
      <c r="CF716" s="78"/>
      <c r="CG716" s="26" t="s">
        <v>137</v>
      </c>
    </row>
    <row r="717" hidden="1" spans="1:85">
      <c r="A717" s="34">
        <v>1825</v>
      </c>
      <c r="B717" s="101" t="s">
        <v>2930</v>
      </c>
      <c r="C717" s="106" t="s">
        <v>124</v>
      </c>
      <c r="D717" s="107" t="s">
        <v>2931</v>
      </c>
      <c r="E717" s="47">
        <v>31.970587</v>
      </c>
      <c r="F717" s="47">
        <v>-14.342568</v>
      </c>
      <c r="G717" s="105" t="s">
        <v>2901</v>
      </c>
      <c r="H717" s="37">
        <v>4.5</v>
      </c>
      <c r="I717" s="105" t="s">
        <v>2901</v>
      </c>
      <c r="J717" s="115" t="s">
        <v>2671</v>
      </c>
      <c r="K717" s="42" t="s">
        <v>317</v>
      </c>
      <c r="L717" s="42" t="s">
        <v>317</v>
      </c>
      <c r="M717" s="42" t="s">
        <v>317</v>
      </c>
      <c r="N717" s="42" t="s">
        <v>318</v>
      </c>
      <c r="O717" s="42" t="s">
        <v>319</v>
      </c>
      <c r="P717" s="42" t="s">
        <v>319</v>
      </c>
      <c r="Q717" s="42" t="s">
        <v>320</v>
      </c>
      <c r="R717" s="42" t="s">
        <v>320</v>
      </c>
      <c r="S717" s="42" t="s">
        <v>321</v>
      </c>
      <c r="T717" s="42" t="s">
        <v>782</v>
      </c>
      <c r="U717" s="42" t="s">
        <v>323</v>
      </c>
      <c r="V717" s="117">
        <v>60</v>
      </c>
      <c r="W717" s="42" t="s">
        <v>325</v>
      </c>
      <c r="X717" s="42" t="s">
        <v>2580</v>
      </c>
      <c r="Y717" s="21" t="s">
        <v>327</v>
      </c>
      <c r="Z717" s="42" t="s">
        <v>327</v>
      </c>
      <c r="AA717" s="42" t="s">
        <v>328</v>
      </c>
      <c r="AB717" s="42" t="s">
        <v>2580</v>
      </c>
      <c r="AC717" s="42" t="s">
        <v>225</v>
      </c>
      <c r="AD717" s="42" t="s">
        <v>225</v>
      </c>
      <c r="AE717" s="43" t="s">
        <v>331</v>
      </c>
      <c r="AF717" s="78"/>
      <c r="AG717" s="78"/>
      <c r="AH717" s="78"/>
      <c r="AI717" s="78"/>
      <c r="AJ717" s="78"/>
      <c r="AK717" s="78"/>
      <c r="AL717" s="42">
        <v>1000</v>
      </c>
      <c r="AM717" s="42" t="s">
        <v>332</v>
      </c>
      <c r="AN717" s="78"/>
      <c r="AO717" s="78"/>
      <c r="AP717" s="42" t="s">
        <v>333</v>
      </c>
      <c r="AQ717" s="53">
        <v>100</v>
      </c>
      <c r="AR717" s="53">
        <v>48</v>
      </c>
      <c r="AS717" s="53">
        <v>100</v>
      </c>
      <c r="AT717" s="53">
        <v>2</v>
      </c>
      <c r="AU717" s="42" t="s">
        <v>327</v>
      </c>
      <c r="AV717" s="42" t="s">
        <v>327</v>
      </c>
      <c r="AW717" s="42" t="s">
        <v>327</v>
      </c>
      <c r="AX717" s="42" t="s">
        <v>327</v>
      </c>
      <c r="AY717" s="42" t="s">
        <v>327</v>
      </c>
      <c r="AZ717" s="51">
        <v>105</v>
      </c>
      <c r="BA717" s="78"/>
      <c r="BB717" s="78"/>
      <c r="BC717" s="78"/>
      <c r="BD717" s="78"/>
      <c r="BE717" s="78"/>
      <c r="BF717" s="78"/>
      <c r="BG717" s="78"/>
      <c r="BH717" s="78"/>
      <c r="BI717" s="78"/>
      <c r="BJ717" s="78"/>
      <c r="BK717" s="78"/>
      <c r="BL717" s="78"/>
      <c r="BM717" s="78"/>
      <c r="BN717" s="78"/>
      <c r="BO717" s="78"/>
      <c r="BP717" s="78"/>
      <c r="BQ717" s="78"/>
      <c r="BR717" s="78"/>
      <c r="BS717" s="78"/>
      <c r="BT717" s="78"/>
      <c r="BU717" s="78"/>
      <c r="BV717" s="78"/>
      <c r="BW717" s="78"/>
      <c r="BX717" s="78"/>
      <c r="BY717" s="78"/>
      <c r="BZ717" s="78"/>
      <c r="CA717" s="78"/>
      <c r="CB717" s="78"/>
      <c r="CC717" s="78"/>
      <c r="CD717" s="78"/>
      <c r="CE717" s="78"/>
      <c r="CF717" s="78"/>
      <c r="CG717" s="26" t="s">
        <v>124</v>
      </c>
    </row>
    <row r="718" hidden="1" spans="1:85">
      <c r="A718" s="39">
        <v>1842</v>
      </c>
      <c r="B718" s="101" t="s">
        <v>2932</v>
      </c>
      <c r="C718" s="102" t="s">
        <v>192</v>
      </c>
      <c r="D718" s="103" t="s">
        <v>2933</v>
      </c>
      <c r="E718" s="104">
        <v>31.853935</v>
      </c>
      <c r="F718" s="104">
        <v>-14.101525</v>
      </c>
      <c r="G718" s="105" t="s">
        <v>2901</v>
      </c>
      <c r="H718" s="37">
        <v>5.5</v>
      </c>
      <c r="I718" s="105" t="s">
        <v>2901</v>
      </c>
      <c r="J718" s="115" t="s">
        <v>2655</v>
      </c>
      <c r="K718" s="42" t="s">
        <v>317</v>
      </c>
      <c r="L718" s="42" t="s">
        <v>317</v>
      </c>
      <c r="M718" s="42" t="s">
        <v>317</v>
      </c>
      <c r="N718" s="42" t="s">
        <v>318</v>
      </c>
      <c r="O718" s="42" t="s">
        <v>319</v>
      </c>
      <c r="P718" s="42" t="s">
        <v>319</v>
      </c>
      <c r="Q718" s="42" t="s">
        <v>320</v>
      </c>
      <c r="R718" s="42" t="s">
        <v>320</v>
      </c>
      <c r="S718" s="42" t="s">
        <v>321</v>
      </c>
      <c r="T718" s="42" t="s">
        <v>344</v>
      </c>
      <c r="U718" s="42" t="s">
        <v>323</v>
      </c>
      <c r="V718" s="117">
        <v>80</v>
      </c>
      <c r="W718" s="42" t="s">
        <v>325</v>
      </c>
      <c r="X718" s="53" t="s">
        <v>2580</v>
      </c>
      <c r="Y718" s="53" t="s">
        <v>327</v>
      </c>
      <c r="Z718" s="53" t="s">
        <v>327</v>
      </c>
      <c r="AA718" s="53" t="s">
        <v>328</v>
      </c>
      <c r="AB718" s="53" t="s">
        <v>2580</v>
      </c>
      <c r="AC718" s="42" t="s">
        <v>225</v>
      </c>
      <c r="AD718" s="42" t="s">
        <v>225</v>
      </c>
      <c r="AE718" s="43" t="s">
        <v>331</v>
      </c>
      <c r="AF718" s="78"/>
      <c r="AG718" s="42">
        <v>30</v>
      </c>
      <c r="AH718" s="78"/>
      <c r="AI718" s="78"/>
      <c r="AJ718" s="78"/>
      <c r="AK718" s="78"/>
      <c r="AL718" s="42">
        <v>1000</v>
      </c>
      <c r="AM718" s="42" t="s">
        <v>332</v>
      </c>
      <c r="AN718" s="78"/>
      <c r="AO718" s="78"/>
      <c r="AP718" s="42" t="s">
        <v>333</v>
      </c>
      <c r="AQ718" s="53">
        <v>100</v>
      </c>
      <c r="AR718" s="53">
        <v>48</v>
      </c>
      <c r="AS718" s="53">
        <v>100</v>
      </c>
      <c r="AT718" s="53">
        <v>2</v>
      </c>
      <c r="AU718" s="42" t="s">
        <v>327</v>
      </c>
      <c r="AV718" s="42" t="s">
        <v>327</v>
      </c>
      <c r="AW718" s="42" t="s">
        <v>327</v>
      </c>
      <c r="AX718" s="42" t="s">
        <v>327</v>
      </c>
      <c r="AY718" s="42" t="s">
        <v>327</v>
      </c>
      <c r="AZ718" s="51">
        <v>105</v>
      </c>
      <c r="BA718" s="78"/>
      <c r="BB718" s="78"/>
      <c r="BC718" s="78"/>
      <c r="BD718" s="78"/>
      <c r="BE718" s="78"/>
      <c r="BF718" s="78"/>
      <c r="BG718" s="78"/>
      <c r="BH718" s="78"/>
      <c r="BI718" s="78"/>
      <c r="BJ718" s="78"/>
      <c r="BK718" s="78"/>
      <c r="BL718" s="78"/>
      <c r="BM718" s="78"/>
      <c r="BN718" s="78"/>
      <c r="BO718" s="78"/>
      <c r="BP718" s="78"/>
      <c r="BQ718" s="78"/>
      <c r="BR718" s="78"/>
      <c r="BS718" s="78"/>
      <c r="BT718" s="78"/>
      <c r="BU718" s="78"/>
      <c r="BV718" s="78"/>
      <c r="BW718" s="78"/>
      <c r="BX718" s="78"/>
      <c r="BY718" s="78"/>
      <c r="BZ718" s="78"/>
      <c r="CA718" s="78"/>
      <c r="CB718" s="78"/>
      <c r="CC718" s="78"/>
      <c r="CD718" s="78"/>
      <c r="CE718" s="78"/>
      <c r="CF718" s="78"/>
      <c r="CG718" s="26" t="s">
        <v>192</v>
      </c>
    </row>
    <row r="719" hidden="1" spans="1:85">
      <c r="A719" s="34">
        <v>1813</v>
      </c>
      <c r="B719" s="101" t="s">
        <v>2934</v>
      </c>
      <c r="C719" s="106" t="s">
        <v>151</v>
      </c>
      <c r="D719" s="107" t="s">
        <v>2935</v>
      </c>
      <c r="E719" s="105">
        <v>32.066108</v>
      </c>
      <c r="F719" s="105">
        <v>-14.150232</v>
      </c>
      <c r="G719" s="105" t="s">
        <v>2901</v>
      </c>
      <c r="H719" s="37">
        <v>2.5</v>
      </c>
      <c r="I719" s="105" t="s">
        <v>2901</v>
      </c>
      <c r="J719" s="105" t="s">
        <v>2655</v>
      </c>
      <c r="K719" s="42" t="s">
        <v>317</v>
      </c>
      <c r="L719" s="42" t="s">
        <v>317</v>
      </c>
      <c r="M719" s="42" t="s">
        <v>317</v>
      </c>
      <c r="N719" s="42" t="s">
        <v>318</v>
      </c>
      <c r="O719" s="42" t="s">
        <v>319</v>
      </c>
      <c r="P719" s="42" t="s">
        <v>319</v>
      </c>
      <c r="Q719" s="42" t="s">
        <v>320</v>
      </c>
      <c r="R719" s="42" t="s">
        <v>320</v>
      </c>
      <c r="S719" s="42" t="s">
        <v>321</v>
      </c>
      <c r="T719" s="42" t="s">
        <v>344</v>
      </c>
      <c r="U719" s="42" t="s">
        <v>323</v>
      </c>
      <c r="V719" s="117">
        <v>60</v>
      </c>
      <c r="W719" s="42" t="s">
        <v>325</v>
      </c>
      <c r="X719" s="42" t="s">
        <v>2580</v>
      </c>
      <c r="Y719" s="42" t="s">
        <v>225</v>
      </c>
      <c r="Z719" s="42" t="s">
        <v>225</v>
      </c>
      <c r="AA719" s="42" t="s">
        <v>328</v>
      </c>
      <c r="AB719" s="42" t="s">
        <v>2580</v>
      </c>
      <c r="AC719" s="42" t="s">
        <v>225</v>
      </c>
      <c r="AD719" s="42" t="s">
        <v>225</v>
      </c>
      <c r="AE719" s="43" t="s">
        <v>331</v>
      </c>
      <c r="AF719" s="78"/>
      <c r="AG719" s="78"/>
      <c r="AH719" s="78"/>
      <c r="AI719" s="78"/>
      <c r="AJ719" s="78"/>
      <c r="AK719" s="78"/>
      <c r="AL719" s="42">
        <v>1000</v>
      </c>
      <c r="AM719" s="42" t="s">
        <v>332</v>
      </c>
      <c r="AN719" s="78"/>
      <c r="AO719" s="78"/>
      <c r="AP719" s="42" t="s">
        <v>333</v>
      </c>
      <c r="AQ719" s="53">
        <v>100</v>
      </c>
      <c r="AR719" s="53">
        <v>48</v>
      </c>
      <c r="AS719" s="53">
        <v>100</v>
      </c>
      <c r="AT719" s="53">
        <v>2</v>
      </c>
      <c r="AU719" s="42" t="s">
        <v>327</v>
      </c>
      <c r="AV719" s="42" t="s">
        <v>327</v>
      </c>
      <c r="AW719" s="42" t="s">
        <v>327</v>
      </c>
      <c r="AX719" s="42" t="s">
        <v>327</v>
      </c>
      <c r="AY719" s="42" t="s">
        <v>327</v>
      </c>
      <c r="AZ719" s="51">
        <v>105</v>
      </c>
      <c r="BA719" s="78"/>
      <c r="BB719" s="78"/>
      <c r="BC719" s="78"/>
      <c r="BD719" s="78"/>
      <c r="BE719" s="78"/>
      <c r="BF719" s="78"/>
      <c r="BG719" s="78"/>
      <c r="BH719" s="78"/>
      <c r="BI719" s="42" t="s">
        <v>357</v>
      </c>
      <c r="BJ719" s="78"/>
      <c r="BK719" s="118">
        <v>44804</v>
      </c>
      <c r="BL719" s="42" t="s">
        <v>317</v>
      </c>
      <c r="BM719" s="42" t="s">
        <v>317</v>
      </c>
      <c r="BN719" s="78"/>
      <c r="BO719" s="78"/>
      <c r="BP719" s="78"/>
      <c r="BQ719" s="78"/>
      <c r="BR719" s="78"/>
      <c r="BS719" s="78"/>
      <c r="BT719" s="42" t="s">
        <v>360</v>
      </c>
      <c r="BU719" s="42" t="s">
        <v>317</v>
      </c>
      <c r="BV719" s="42" t="s">
        <v>317</v>
      </c>
      <c r="BW719" s="42"/>
      <c r="BX719" s="42"/>
      <c r="BY719" s="42" t="s">
        <v>353</v>
      </c>
      <c r="BZ719" s="42" t="s">
        <v>353</v>
      </c>
      <c r="CA719" s="78"/>
      <c r="CB719" s="42" t="s">
        <v>353</v>
      </c>
      <c r="CC719" s="78"/>
      <c r="CD719" s="78"/>
      <c r="CE719" s="78"/>
      <c r="CF719" s="78"/>
      <c r="CG719" s="26" t="s">
        <v>151</v>
      </c>
    </row>
    <row r="720" hidden="1" spans="1:85">
      <c r="A720" s="34">
        <v>1829</v>
      </c>
      <c r="B720" s="101" t="s">
        <v>2936</v>
      </c>
      <c r="C720" s="106" t="s">
        <v>152</v>
      </c>
      <c r="D720" s="107" t="s">
        <v>2937</v>
      </c>
      <c r="E720" s="47">
        <v>32.074363</v>
      </c>
      <c r="F720" s="47">
        <v>-14.241759</v>
      </c>
      <c r="G720" s="105" t="s">
        <v>2901</v>
      </c>
      <c r="H720" s="37">
        <v>4.5</v>
      </c>
      <c r="I720" s="105" t="s">
        <v>2901</v>
      </c>
      <c r="J720" s="115" t="s">
        <v>2655</v>
      </c>
      <c r="K720" s="42" t="s">
        <v>317</v>
      </c>
      <c r="L720" s="42" t="s">
        <v>317</v>
      </c>
      <c r="M720" s="42" t="s">
        <v>317</v>
      </c>
      <c r="N720" s="42" t="s">
        <v>318</v>
      </c>
      <c r="O720" s="42" t="s">
        <v>319</v>
      </c>
      <c r="P720" s="42" t="s">
        <v>319</v>
      </c>
      <c r="Q720" s="42" t="s">
        <v>320</v>
      </c>
      <c r="R720" s="42" t="s">
        <v>320</v>
      </c>
      <c r="S720" s="42" t="s">
        <v>321</v>
      </c>
      <c r="T720" s="42" t="s">
        <v>344</v>
      </c>
      <c r="U720" s="42" t="s">
        <v>323</v>
      </c>
      <c r="V720" s="117">
        <v>60</v>
      </c>
      <c r="W720" s="42" t="s">
        <v>325</v>
      </c>
      <c r="X720" s="42" t="s">
        <v>2580</v>
      </c>
      <c r="Y720" s="42" t="s">
        <v>327</v>
      </c>
      <c r="Z720" s="42" t="s">
        <v>327</v>
      </c>
      <c r="AA720" s="42" t="s">
        <v>328</v>
      </c>
      <c r="AB720" s="42" t="s">
        <v>2580</v>
      </c>
      <c r="AC720" s="42" t="s">
        <v>225</v>
      </c>
      <c r="AD720" s="42" t="s">
        <v>225</v>
      </c>
      <c r="AE720" s="43" t="s">
        <v>331</v>
      </c>
      <c r="AF720" s="78"/>
      <c r="AG720" s="78"/>
      <c r="AH720" s="78"/>
      <c r="AI720" s="78"/>
      <c r="AJ720" s="78"/>
      <c r="AK720" s="78"/>
      <c r="AL720" s="42">
        <v>1000</v>
      </c>
      <c r="AM720" s="42" t="s">
        <v>332</v>
      </c>
      <c r="AN720" s="78"/>
      <c r="AO720" s="78"/>
      <c r="AP720" s="42" t="s">
        <v>333</v>
      </c>
      <c r="AQ720" s="53">
        <v>100</v>
      </c>
      <c r="AR720" s="53">
        <v>48</v>
      </c>
      <c r="AS720" s="53">
        <v>100</v>
      </c>
      <c r="AT720" s="53">
        <v>2</v>
      </c>
      <c r="AU720" s="42" t="s">
        <v>327</v>
      </c>
      <c r="AV720" s="42" t="s">
        <v>327</v>
      </c>
      <c r="AW720" s="42" t="s">
        <v>327</v>
      </c>
      <c r="AX720" s="42" t="s">
        <v>327</v>
      </c>
      <c r="AY720" s="42" t="s">
        <v>327</v>
      </c>
      <c r="AZ720" s="51">
        <v>105</v>
      </c>
      <c r="BA720" s="78"/>
      <c r="BB720" s="78"/>
      <c r="BC720" s="78"/>
      <c r="BD720" s="78"/>
      <c r="BE720" s="78"/>
      <c r="BF720" s="78"/>
      <c r="BG720" s="78"/>
      <c r="BH720" s="78"/>
      <c r="BI720" s="78"/>
      <c r="BJ720" s="78"/>
      <c r="BK720" s="78"/>
      <c r="BL720" s="78"/>
      <c r="BM720" s="78"/>
      <c r="BN720" s="78"/>
      <c r="BO720" s="78"/>
      <c r="BP720" s="78"/>
      <c r="BQ720" s="78"/>
      <c r="BR720" s="78"/>
      <c r="BS720" s="78"/>
      <c r="BT720" s="78"/>
      <c r="BU720" s="78"/>
      <c r="BV720" s="78"/>
      <c r="BW720" s="78"/>
      <c r="BX720" s="78"/>
      <c r="BY720" s="78"/>
      <c r="BZ720" s="78"/>
      <c r="CA720" s="78"/>
      <c r="CB720" s="78"/>
      <c r="CC720" s="78"/>
      <c r="CD720" s="78"/>
      <c r="CE720" s="78"/>
      <c r="CF720" s="78"/>
      <c r="CG720" s="26" t="s">
        <v>152</v>
      </c>
    </row>
    <row r="721" hidden="1" spans="1:85">
      <c r="A721" s="34">
        <v>1815</v>
      </c>
      <c r="B721" s="101" t="s">
        <v>2938</v>
      </c>
      <c r="C721" s="106" t="s">
        <v>147</v>
      </c>
      <c r="D721" s="107" t="s">
        <v>2939</v>
      </c>
      <c r="E721" s="105">
        <v>31.452282</v>
      </c>
      <c r="F721" s="105">
        <v>-14.073185</v>
      </c>
      <c r="G721" s="105" t="s">
        <v>2901</v>
      </c>
      <c r="H721" s="37">
        <v>1.8</v>
      </c>
      <c r="I721" s="105" t="s">
        <v>2901</v>
      </c>
      <c r="J721" s="105" t="s">
        <v>2684</v>
      </c>
      <c r="K721" s="42" t="s">
        <v>317</v>
      </c>
      <c r="L721" s="42" t="s">
        <v>317</v>
      </c>
      <c r="M721" s="42" t="s">
        <v>317</v>
      </c>
      <c r="N721" s="42" t="s">
        <v>318</v>
      </c>
      <c r="O721" s="42" t="s">
        <v>319</v>
      </c>
      <c r="P721" s="42" t="s">
        <v>319</v>
      </c>
      <c r="Q721" s="42" t="s">
        <v>320</v>
      </c>
      <c r="R721" s="42" t="s">
        <v>320</v>
      </c>
      <c r="S721" s="42" t="s">
        <v>321</v>
      </c>
      <c r="T721" s="42" t="s">
        <v>344</v>
      </c>
      <c r="U721" s="42" t="s">
        <v>323</v>
      </c>
      <c r="V721" s="117">
        <v>70</v>
      </c>
      <c r="W721" s="42" t="s">
        <v>325</v>
      </c>
      <c r="X721" s="42" t="s">
        <v>2580</v>
      </c>
      <c r="Y721" s="42" t="s">
        <v>225</v>
      </c>
      <c r="Z721" s="42" t="s">
        <v>225</v>
      </c>
      <c r="AA721" s="42" t="s">
        <v>328</v>
      </c>
      <c r="AB721" s="42" t="s">
        <v>2580</v>
      </c>
      <c r="AC721" s="42" t="s">
        <v>225</v>
      </c>
      <c r="AD721" s="42" t="s">
        <v>225</v>
      </c>
      <c r="AE721" s="43" t="s">
        <v>331</v>
      </c>
      <c r="AF721" s="78"/>
      <c r="AG721" s="78"/>
      <c r="AH721" s="78"/>
      <c r="AI721" s="78"/>
      <c r="AJ721" s="78"/>
      <c r="AK721" s="78"/>
      <c r="AL721" s="42">
        <v>1000</v>
      </c>
      <c r="AM721" s="42" t="s">
        <v>332</v>
      </c>
      <c r="AN721" s="78"/>
      <c r="AO721" s="78"/>
      <c r="AP721" s="42" t="s">
        <v>333</v>
      </c>
      <c r="AQ721" s="53">
        <v>100</v>
      </c>
      <c r="AR721" s="53">
        <v>48</v>
      </c>
      <c r="AS721" s="53">
        <v>100</v>
      </c>
      <c r="AT721" s="53">
        <v>2</v>
      </c>
      <c r="AU721" s="42" t="s">
        <v>327</v>
      </c>
      <c r="AV721" s="42" t="s">
        <v>327</v>
      </c>
      <c r="AW721" s="42" t="s">
        <v>327</v>
      </c>
      <c r="AX721" s="42" t="s">
        <v>327</v>
      </c>
      <c r="AY721" s="42" t="s">
        <v>327</v>
      </c>
      <c r="AZ721" s="51">
        <v>105</v>
      </c>
      <c r="BA721" s="78"/>
      <c r="BB721" s="78"/>
      <c r="BC721" s="78"/>
      <c r="BD721" s="78"/>
      <c r="BE721" s="78"/>
      <c r="BF721" s="78"/>
      <c r="BG721" s="78"/>
      <c r="BH721" s="78"/>
      <c r="BI721" s="42" t="s">
        <v>357</v>
      </c>
      <c r="BJ721" s="78"/>
      <c r="BK721" s="118">
        <v>44806</v>
      </c>
      <c r="BL721" s="42" t="s">
        <v>317</v>
      </c>
      <c r="BM721" s="42" t="s">
        <v>317</v>
      </c>
      <c r="BN721" s="78"/>
      <c r="BO721" s="78"/>
      <c r="BP721" s="78"/>
      <c r="BQ721" s="78"/>
      <c r="BR721" s="78"/>
      <c r="BS721" s="78"/>
      <c r="BT721" s="42" t="s">
        <v>360</v>
      </c>
      <c r="BU721" s="42" t="s">
        <v>317</v>
      </c>
      <c r="BV721" s="42" t="s">
        <v>317</v>
      </c>
      <c r="BW721" s="42"/>
      <c r="BX721" s="42"/>
      <c r="BY721" s="42" t="s">
        <v>353</v>
      </c>
      <c r="BZ721" s="42" t="s">
        <v>353</v>
      </c>
      <c r="CA721" s="78"/>
      <c r="CB721" s="42" t="s">
        <v>353</v>
      </c>
      <c r="CC721" s="78"/>
      <c r="CD721" s="78"/>
      <c r="CE721" s="78"/>
      <c r="CF721" s="78"/>
      <c r="CG721" s="26" t="s">
        <v>147</v>
      </c>
    </row>
    <row r="722" hidden="1" spans="1:85">
      <c r="A722" s="34">
        <v>1833</v>
      </c>
      <c r="B722" s="101" t="s">
        <v>2940</v>
      </c>
      <c r="C722" s="106" t="s">
        <v>179</v>
      </c>
      <c r="D722" s="107" t="s">
        <v>2941</v>
      </c>
      <c r="E722" s="47">
        <v>31.46661</v>
      </c>
      <c r="F722" s="47">
        <v>-14.01609</v>
      </c>
      <c r="G722" s="105" t="s">
        <v>2901</v>
      </c>
      <c r="H722" s="37">
        <v>4.5</v>
      </c>
      <c r="I722" s="105" t="s">
        <v>2901</v>
      </c>
      <c r="J722" s="115" t="s">
        <v>2942</v>
      </c>
      <c r="K722" s="42" t="s">
        <v>317</v>
      </c>
      <c r="L722" s="42" t="s">
        <v>317</v>
      </c>
      <c r="M722" s="42" t="s">
        <v>317</v>
      </c>
      <c r="N722" s="42" t="s">
        <v>318</v>
      </c>
      <c r="O722" s="42" t="s">
        <v>319</v>
      </c>
      <c r="P722" s="42" t="s">
        <v>319</v>
      </c>
      <c r="Q722" s="42" t="s">
        <v>320</v>
      </c>
      <c r="R722" s="42" t="s">
        <v>320</v>
      </c>
      <c r="S722" s="42" t="s">
        <v>321</v>
      </c>
      <c r="T722" s="42" t="s">
        <v>344</v>
      </c>
      <c r="U722" s="42" t="s">
        <v>323</v>
      </c>
      <c r="V722" s="117">
        <v>80</v>
      </c>
      <c r="W722" s="42" t="s">
        <v>325</v>
      </c>
      <c r="X722" s="42" t="s">
        <v>2580</v>
      </c>
      <c r="Y722" s="42" t="s">
        <v>327</v>
      </c>
      <c r="Z722" s="42" t="s">
        <v>327</v>
      </c>
      <c r="AA722" s="42" t="s">
        <v>328</v>
      </c>
      <c r="AB722" s="42" t="s">
        <v>2580</v>
      </c>
      <c r="AC722" s="42" t="s">
        <v>225</v>
      </c>
      <c r="AD722" s="42" t="s">
        <v>225</v>
      </c>
      <c r="AE722" s="43" t="s">
        <v>331</v>
      </c>
      <c r="AF722" s="78"/>
      <c r="AG722" s="78"/>
      <c r="AH722" s="78"/>
      <c r="AI722" s="78"/>
      <c r="AJ722" s="78"/>
      <c r="AK722" s="78"/>
      <c r="AL722" s="42">
        <v>1000</v>
      </c>
      <c r="AM722" s="42" t="s">
        <v>332</v>
      </c>
      <c r="AN722" s="78"/>
      <c r="AO722" s="78"/>
      <c r="AP722" s="42" t="s">
        <v>333</v>
      </c>
      <c r="AQ722" s="53">
        <v>100</v>
      </c>
      <c r="AR722" s="53">
        <v>48</v>
      </c>
      <c r="AS722" s="53">
        <v>100</v>
      </c>
      <c r="AT722" s="53">
        <v>2</v>
      </c>
      <c r="AU722" s="42" t="s">
        <v>327</v>
      </c>
      <c r="AV722" s="42" t="s">
        <v>327</v>
      </c>
      <c r="AW722" s="42" t="s">
        <v>327</v>
      </c>
      <c r="AX722" s="42" t="s">
        <v>327</v>
      </c>
      <c r="AY722" s="42" t="s">
        <v>327</v>
      </c>
      <c r="AZ722" s="51">
        <v>105</v>
      </c>
      <c r="BA722" s="78"/>
      <c r="BB722" s="78"/>
      <c r="BC722" s="78"/>
      <c r="BD722" s="78"/>
      <c r="BE722" s="78"/>
      <c r="BF722" s="78"/>
      <c r="BG722" s="78"/>
      <c r="BH722" s="78"/>
      <c r="BI722" s="78"/>
      <c r="BJ722" s="78"/>
      <c r="BK722" s="78"/>
      <c r="BL722" s="78"/>
      <c r="BM722" s="78"/>
      <c r="BN722" s="78"/>
      <c r="BO722" s="78"/>
      <c r="BP722" s="78"/>
      <c r="BQ722" s="78"/>
      <c r="BR722" s="78"/>
      <c r="BS722" s="78"/>
      <c r="BT722" s="78"/>
      <c r="BU722" s="78"/>
      <c r="BV722" s="78"/>
      <c r="BW722" s="78"/>
      <c r="BX722" s="78"/>
      <c r="BY722" s="78"/>
      <c r="BZ722" s="78"/>
      <c r="CA722" s="78"/>
      <c r="CB722" s="78"/>
      <c r="CC722" s="78"/>
      <c r="CD722" s="78"/>
      <c r="CE722" s="78"/>
      <c r="CF722" s="78"/>
      <c r="CG722" s="26" t="s">
        <v>179</v>
      </c>
    </row>
    <row r="723" hidden="1" spans="1:85">
      <c r="A723" s="34">
        <v>1843</v>
      </c>
      <c r="B723" s="101" t="s">
        <v>2943</v>
      </c>
      <c r="C723" s="102" t="s">
        <v>78</v>
      </c>
      <c r="D723" s="103" t="s">
        <v>2944</v>
      </c>
      <c r="E723" s="104">
        <v>31.30866</v>
      </c>
      <c r="F723" s="104">
        <v>-14.47933</v>
      </c>
      <c r="G723" s="105" t="s">
        <v>2901</v>
      </c>
      <c r="H723" s="37">
        <v>5.5</v>
      </c>
      <c r="I723" s="105" t="s">
        <v>2901</v>
      </c>
      <c r="J723" s="115" t="s">
        <v>2684</v>
      </c>
      <c r="K723" s="42" t="s">
        <v>317</v>
      </c>
      <c r="L723" s="42" t="s">
        <v>317</v>
      </c>
      <c r="M723" s="42" t="s">
        <v>317</v>
      </c>
      <c r="N723" s="42" t="s">
        <v>318</v>
      </c>
      <c r="O723" s="42" t="s">
        <v>319</v>
      </c>
      <c r="P723" s="42" t="s">
        <v>319</v>
      </c>
      <c r="Q723" s="42" t="s">
        <v>320</v>
      </c>
      <c r="R723" s="42" t="s">
        <v>320</v>
      </c>
      <c r="S723" s="42" t="s">
        <v>321</v>
      </c>
      <c r="T723" s="42" t="s">
        <v>344</v>
      </c>
      <c r="U723" s="42" t="s">
        <v>323</v>
      </c>
      <c r="V723" s="117">
        <v>80</v>
      </c>
      <c r="W723" s="42" t="s">
        <v>325</v>
      </c>
      <c r="X723" s="53" t="s">
        <v>2580</v>
      </c>
      <c r="Y723" s="53" t="s">
        <v>327</v>
      </c>
      <c r="Z723" s="53" t="s">
        <v>327</v>
      </c>
      <c r="AA723" s="53" t="s">
        <v>328</v>
      </c>
      <c r="AB723" s="53" t="s">
        <v>2580</v>
      </c>
      <c r="AC723" s="42" t="s">
        <v>225</v>
      </c>
      <c r="AD723" s="42" t="s">
        <v>225</v>
      </c>
      <c r="AE723" s="43" t="s">
        <v>331</v>
      </c>
      <c r="AF723" s="78"/>
      <c r="AG723" s="42">
        <v>30</v>
      </c>
      <c r="AH723" s="78"/>
      <c r="AI723" s="78"/>
      <c r="AJ723" s="78"/>
      <c r="AK723" s="78"/>
      <c r="AL723" s="42">
        <v>1000</v>
      </c>
      <c r="AM723" s="42" t="s">
        <v>332</v>
      </c>
      <c r="AN723" s="78"/>
      <c r="AO723" s="78"/>
      <c r="AP723" s="42" t="s">
        <v>333</v>
      </c>
      <c r="AQ723" s="53">
        <v>100</v>
      </c>
      <c r="AR723" s="53">
        <v>48</v>
      </c>
      <c r="AS723" s="53">
        <v>100</v>
      </c>
      <c r="AT723" s="53">
        <v>2</v>
      </c>
      <c r="AU723" s="42" t="s">
        <v>327</v>
      </c>
      <c r="AV723" s="42" t="s">
        <v>327</v>
      </c>
      <c r="AW723" s="42" t="s">
        <v>327</v>
      </c>
      <c r="AX723" s="42" t="s">
        <v>327</v>
      </c>
      <c r="AY723" s="42" t="s">
        <v>327</v>
      </c>
      <c r="AZ723" s="51">
        <v>105</v>
      </c>
      <c r="BA723" s="78"/>
      <c r="BB723" s="78"/>
      <c r="BC723" s="78"/>
      <c r="BD723" s="78"/>
      <c r="BE723" s="78"/>
      <c r="BF723" s="78"/>
      <c r="BG723" s="78"/>
      <c r="BH723" s="78"/>
      <c r="BI723" s="78"/>
      <c r="BJ723" s="78"/>
      <c r="BK723" s="78"/>
      <c r="BL723" s="78"/>
      <c r="BM723" s="78"/>
      <c r="BN723" s="78"/>
      <c r="BO723" s="78"/>
      <c r="BP723" s="78"/>
      <c r="BQ723" s="78"/>
      <c r="BR723" s="78"/>
      <c r="BS723" s="78"/>
      <c r="BT723" s="78"/>
      <c r="BU723" s="78"/>
      <c r="BV723" s="78"/>
      <c r="BW723" s="78"/>
      <c r="BX723" s="78"/>
      <c r="BY723" s="78"/>
      <c r="BZ723" s="78"/>
      <c r="CA723" s="78"/>
      <c r="CB723" s="78"/>
      <c r="CC723" s="78"/>
      <c r="CD723" s="78"/>
      <c r="CE723" s="78"/>
      <c r="CF723" s="78"/>
      <c r="CG723" s="26" t="s">
        <v>78</v>
      </c>
    </row>
    <row r="724" hidden="1" spans="1:85">
      <c r="A724" s="39">
        <v>1816</v>
      </c>
      <c r="B724" s="101" t="s">
        <v>2945</v>
      </c>
      <c r="C724" s="110" t="s">
        <v>205</v>
      </c>
      <c r="D724" s="109" t="s">
        <v>2946</v>
      </c>
      <c r="E724" s="105">
        <v>31.470524</v>
      </c>
      <c r="F724" s="105">
        <v>-14.515679</v>
      </c>
      <c r="G724" s="105" t="s">
        <v>2901</v>
      </c>
      <c r="H724" s="37">
        <v>2.5</v>
      </c>
      <c r="I724" s="105" t="s">
        <v>2901</v>
      </c>
      <c r="J724" s="105" t="s">
        <v>2684</v>
      </c>
      <c r="K724" s="42" t="s">
        <v>317</v>
      </c>
      <c r="L724" s="42" t="s">
        <v>317</v>
      </c>
      <c r="M724" s="42" t="s">
        <v>317</v>
      </c>
      <c r="N724" s="42" t="s">
        <v>318</v>
      </c>
      <c r="O724" s="42" t="s">
        <v>319</v>
      </c>
      <c r="P724" s="42" t="s">
        <v>319</v>
      </c>
      <c r="Q724" s="42" t="s">
        <v>320</v>
      </c>
      <c r="R724" s="42" t="s">
        <v>320</v>
      </c>
      <c r="S724" s="42" t="s">
        <v>321</v>
      </c>
      <c r="T724" s="42" t="s">
        <v>344</v>
      </c>
      <c r="U724" s="42" t="s">
        <v>323</v>
      </c>
      <c r="V724" s="117">
        <v>60</v>
      </c>
      <c r="W724" s="42" t="s">
        <v>325</v>
      </c>
      <c r="X724" s="42" t="s">
        <v>2580</v>
      </c>
      <c r="Y724" s="42" t="s">
        <v>225</v>
      </c>
      <c r="Z724" s="42" t="s">
        <v>225</v>
      </c>
      <c r="AA724" s="42" t="s">
        <v>328</v>
      </c>
      <c r="AB724" s="42" t="s">
        <v>2580</v>
      </c>
      <c r="AC724" s="42" t="s">
        <v>225</v>
      </c>
      <c r="AD724" s="42" t="s">
        <v>225</v>
      </c>
      <c r="AE724" s="43" t="s">
        <v>331</v>
      </c>
      <c r="AF724" s="78"/>
      <c r="AG724" s="78"/>
      <c r="AH724" s="78"/>
      <c r="AI724" s="78"/>
      <c r="AJ724" s="78"/>
      <c r="AK724" s="78"/>
      <c r="AL724" s="42">
        <v>1000</v>
      </c>
      <c r="AM724" s="42" t="s">
        <v>332</v>
      </c>
      <c r="AN724" s="78"/>
      <c r="AO724" s="78"/>
      <c r="AP724" s="42" t="s">
        <v>333</v>
      </c>
      <c r="AQ724" s="53">
        <v>100</v>
      </c>
      <c r="AR724" s="53">
        <v>48</v>
      </c>
      <c r="AS724" s="53">
        <v>100</v>
      </c>
      <c r="AT724" s="53">
        <v>2</v>
      </c>
      <c r="AU724" s="42" t="s">
        <v>327</v>
      </c>
      <c r="AV724" s="42" t="s">
        <v>327</v>
      </c>
      <c r="AW724" s="42" t="s">
        <v>327</v>
      </c>
      <c r="AX724" s="42" t="s">
        <v>327</v>
      </c>
      <c r="AY724" s="42" t="s">
        <v>327</v>
      </c>
      <c r="AZ724" s="51">
        <v>105</v>
      </c>
      <c r="BA724" s="78"/>
      <c r="BB724" s="78"/>
      <c r="BC724" s="78"/>
      <c r="BD724" s="78"/>
      <c r="BE724" s="78"/>
      <c r="BF724" s="78"/>
      <c r="BG724" s="78"/>
      <c r="BH724" s="78"/>
      <c r="BI724" s="42" t="s">
        <v>357</v>
      </c>
      <c r="BJ724" s="78"/>
      <c r="BK724" s="118">
        <v>44807</v>
      </c>
      <c r="BL724" s="42" t="s">
        <v>317</v>
      </c>
      <c r="BM724" s="42" t="s">
        <v>317</v>
      </c>
      <c r="BN724" s="78"/>
      <c r="BO724" s="78"/>
      <c r="BP724" s="78"/>
      <c r="BQ724" s="78"/>
      <c r="BR724" s="78"/>
      <c r="BS724" s="78"/>
      <c r="BT724" s="42" t="s">
        <v>360</v>
      </c>
      <c r="BU724" s="42" t="s">
        <v>317</v>
      </c>
      <c r="BV724" s="42" t="s">
        <v>317</v>
      </c>
      <c r="BW724" s="42"/>
      <c r="BX724" s="42"/>
      <c r="BY724" s="42" t="s">
        <v>353</v>
      </c>
      <c r="BZ724" s="42" t="s">
        <v>353</v>
      </c>
      <c r="CA724" s="78"/>
      <c r="CB724" s="42" t="s">
        <v>353</v>
      </c>
      <c r="CC724" s="78"/>
      <c r="CD724" s="78"/>
      <c r="CE724" s="78"/>
      <c r="CF724" s="78"/>
      <c r="CG724" s="26" t="s">
        <v>205</v>
      </c>
    </row>
    <row r="725" hidden="1" spans="1:85">
      <c r="A725" s="39">
        <v>1832</v>
      </c>
      <c r="B725" s="101" t="s">
        <v>2947</v>
      </c>
      <c r="C725" s="106" t="s">
        <v>148</v>
      </c>
      <c r="D725" s="107" t="s">
        <v>2948</v>
      </c>
      <c r="E725" s="47">
        <v>31.632123</v>
      </c>
      <c r="F725" s="47">
        <v>-14.492108</v>
      </c>
      <c r="G725" s="105" t="s">
        <v>2901</v>
      </c>
      <c r="H725" s="37">
        <v>4.5</v>
      </c>
      <c r="I725" s="105" t="s">
        <v>2901</v>
      </c>
      <c r="J725" s="115" t="s">
        <v>2671</v>
      </c>
      <c r="K725" s="42" t="s">
        <v>317</v>
      </c>
      <c r="L725" s="42" t="s">
        <v>317</v>
      </c>
      <c r="M725" s="42" t="s">
        <v>317</v>
      </c>
      <c r="N725" s="42" t="s">
        <v>318</v>
      </c>
      <c r="O725" s="42" t="s">
        <v>319</v>
      </c>
      <c r="P725" s="42" t="s">
        <v>319</v>
      </c>
      <c r="Q725" s="42" t="s">
        <v>320</v>
      </c>
      <c r="R725" s="42" t="s">
        <v>320</v>
      </c>
      <c r="S725" s="42" t="s">
        <v>321</v>
      </c>
      <c r="T725" s="42" t="s">
        <v>782</v>
      </c>
      <c r="U725" s="42" t="s">
        <v>323</v>
      </c>
      <c r="V725" s="117">
        <v>60</v>
      </c>
      <c r="W725" s="42" t="s">
        <v>325</v>
      </c>
      <c r="X725" s="42" t="s">
        <v>2580</v>
      </c>
      <c r="Y725" s="42" t="s">
        <v>327</v>
      </c>
      <c r="Z725" s="42" t="s">
        <v>327</v>
      </c>
      <c r="AA725" s="42" t="s">
        <v>328</v>
      </c>
      <c r="AB725" s="42" t="s">
        <v>2580</v>
      </c>
      <c r="AC725" s="42" t="s">
        <v>225</v>
      </c>
      <c r="AD725" s="42" t="s">
        <v>225</v>
      </c>
      <c r="AE725" s="43" t="s">
        <v>331</v>
      </c>
      <c r="AF725" s="78"/>
      <c r="AG725" s="78"/>
      <c r="AH725" s="78"/>
      <c r="AI725" s="78"/>
      <c r="AJ725" s="78"/>
      <c r="AK725" s="78"/>
      <c r="AL725" s="42">
        <v>1000</v>
      </c>
      <c r="AM725" s="42" t="s">
        <v>332</v>
      </c>
      <c r="AN725" s="78"/>
      <c r="AO725" s="78"/>
      <c r="AP725" s="42" t="s">
        <v>333</v>
      </c>
      <c r="AQ725" s="53">
        <v>100</v>
      </c>
      <c r="AR725" s="53">
        <v>48</v>
      </c>
      <c r="AS725" s="53">
        <v>100</v>
      </c>
      <c r="AT725" s="53">
        <v>2</v>
      </c>
      <c r="AU725" s="42" t="s">
        <v>327</v>
      </c>
      <c r="AV725" s="42" t="s">
        <v>327</v>
      </c>
      <c r="AW725" s="42" t="s">
        <v>327</v>
      </c>
      <c r="AX725" s="42" t="s">
        <v>327</v>
      </c>
      <c r="AY725" s="42" t="s">
        <v>327</v>
      </c>
      <c r="AZ725" s="51">
        <v>105</v>
      </c>
      <c r="BA725" s="78"/>
      <c r="BB725" s="78"/>
      <c r="BC725" s="78"/>
      <c r="BD725" s="78"/>
      <c r="BE725" s="78"/>
      <c r="BF725" s="78"/>
      <c r="BG725" s="78"/>
      <c r="BH725" s="78"/>
      <c r="BI725" s="78"/>
      <c r="BJ725" s="78"/>
      <c r="BK725" s="78"/>
      <c r="BL725" s="78"/>
      <c r="BM725" s="78"/>
      <c r="BN725" s="78"/>
      <c r="BO725" s="78"/>
      <c r="BP725" s="78"/>
      <c r="BQ725" s="78"/>
      <c r="BR725" s="78"/>
      <c r="BS725" s="78"/>
      <c r="BT725" s="78"/>
      <c r="BU725" s="78"/>
      <c r="BV725" s="78"/>
      <c r="BW725" s="78"/>
      <c r="BX725" s="78"/>
      <c r="BY725" s="78"/>
      <c r="BZ725" s="78"/>
      <c r="CA725" s="78"/>
      <c r="CB725" s="78"/>
      <c r="CC725" s="78"/>
      <c r="CD725" s="78"/>
      <c r="CE725" s="78"/>
      <c r="CF725" s="78"/>
      <c r="CG725" s="26" t="s">
        <v>148</v>
      </c>
    </row>
    <row r="726" hidden="1" spans="1:85">
      <c r="A726" s="34">
        <v>1819</v>
      </c>
      <c r="B726" s="101" t="s">
        <v>2949</v>
      </c>
      <c r="C726" s="106" t="s">
        <v>145</v>
      </c>
      <c r="D726" s="107" t="s">
        <v>2950</v>
      </c>
      <c r="E726" s="105">
        <v>31.291683</v>
      </c>
      <c r="F726" s="105">
        <v>-14.093457</v>
      </c>
      <c r="G726" s="105" t="s">
        <v>2901</v>
      </c>
      <c r="H726" s="37">
        <v>2.5</v>
      </c>
      <c r="I726" s="105" t="s">
        <v>2901</v>
      </c>
      <c r="J726" s="116" t="s">
        <v>2942</v>
      </c>
      <c r="K726" s="42" t="s">
        <v>317</v>
      </c>
      <c r="L726" s="42" t="s">
        <v>317</v>
      </c>
      <c r="M726" s="42" t="s">
        <v>317</v>
      </c>
      <c r="N726" s="42" t="s">
        <v>318</v>
      </c>
      <c r="O726" s="42" t="s">
        <v>319</v>
      </c>
      <c r="P726" s="42" t="s">
        <v>319</v>
      </c>
      <c r="Q726" s="42" t="s">
        <v>320</v>
      </c>
      <c r="R726" s="42" t="s">
        <v>320</v>
      </c>
      <c r="S726" s="42" t="s">
        <v>321</v>
      </c>
      <c r="T726" s="42" t="s">
        <v>782</v>
      </c>
      <c r="U726" s="42" t="s">
        <v>323</v>
      </c>
      <c r="V726" s="117">
        <v>60</v>
      </c>
      <c r="W726" s="42" t="s">
        <v>325</v>
      </c>
      <c r="X726" s="42" t="s">
        <v>2580</v>
      </c>
      <c r="Y726" s="42" t="s">
        <v>225</v>
      </c>
      <c r="Z726" s="42" t="s">
        <v>225</v>
      </c>
      <c r="AA726" s="42" t="s">
        <v>328</v>
      </c>
      <c r="AB726" s="42" t="s">
        <v>2580</v>
      </c>
      <c r="AC726" s="42" t="s">
        <v>225</v>
      </c>
      <c r="AD726" s="42" t="s">
        <v>225</v>
      </c>
      <c r="AE726" s="43" t="s">
        <v>331</v>
      </c>
      <c r="AF726" s="78"/>
      <c r="AG726" s="78"/>
      <c r="AH726" s="78"/>
      <c r="AI726" s="78"/>
      <c r="AJ726" s="78"/>
      <c r="AK726" s="78"/>
      <c r="AL726" s="42">
        <v>1000</v>
      </c>
      <c r="AM726" s="42" t="s">
        <v>332</v>
      </c>
      <c r="AN726" s="78"/>
      <c r="AO726" s="78"/>
      <c r="AP726" s="42" t="s">
        <v>333</v>
      </c>
      <c r="AQ726" s="53">
        <v>100</v>
      </c>
      <c r="AR726" s="53">
        <v>48</v>
      </c>
      <c r="AS726" s="53">
        <v>100</v>
      </c>
      <c r="AT726" s="53">
        <v>2</v>
      </c>
      <c r="AU726" s="42" t="s">
        <v>327</v>
      </c>
      <c r="AV726" s="42" t="s">
        <v>327</v>
      </c>
      <c r="AW726" s="42" t="s">
        <v>327</v>
      </c>
      <c r="AX726" s="42" t="s">
        <v>327</v>
      </c>
      <c r="AY726" s="42" t="s">
        <v>327</v>
      </c>
      <c r="AZ726" s="51">
        <v>105</v>
      </c>
      <c r="BA726" s="78"/>
      <c r="BB726" s="78"/>
      <c r="BC726" s="78"/>
      <c r="BD726" s="78"/>
      <c r="BE726" s="78"/>
      <c r="BF726" s="78"/>
      <c r="BG726" s="78"/>
      <c r="BH726" s="78"/>
      <c r="BI726" s="42" t="s">
        <v>357</v>
      </c>
      <c r="BJ726" s="78"/>
      <c r="BK726" s="118">
        <v>44810</v>
      </c>
      <c r="BL726" s="42" t="s">
        <v>317</v>
      </c>
      <c r="BM726" s="42" t="s">
        <v>317</v>
      </c>
      <c r="BN726" s="78"/>
      <c r="BO726" s="78"/>
      <c r="BP726" s="78"/>
      <c r="BQ726" s="78"/>
      <c r="BR726" s="78"/>
      <c r="BS726" s="78"/>
      <c r="BT726" s="42" t="s">
        <v>360</v>
      </c>
      <c r="BU726" s="42" t="s">
        <v>317</v>
      </c>
      <c r="BV726" s="42" t="s">
        <v>317</v>
      </c>
      <c r="BW726" s="42"/>
      <c r="BX726" s="42"/>
      <c r="BY726" s="42" t="s">
        <v>353</v>
      </c>
      <c r="BZ726" s="42" t="s">
        <v>353</v>
      </c>
      <c r="CA726" s="78"/>
      <c r="CB726" s="42" t="s">
        <v>353</v>
      </c>
      <c r="CC726" s="78"/>
      <c r="CD726" s="78"/>
      <c r="CE726" s="78"/>
      <c r="CF726" s="78"/>
      <c r="CG726" s="26" t="s">
        <v>145</v>
      </c>
    </row>
    <row r="727" hidden="1" spans="1:85">
      <c r="A727" s="39">
        <v>1820</v>
      </c>
      <c r="B727" s="101" t="s">
        <v>2951</v>
      </c>
      <c r="C727" s="106" t="s">
        <v>178</v>
      </c>
      <c r="D727" s="103" t="s">
        <v>2952</v>
      </c>
      <c r="E727" s="105">
        <v>31.192959</v>
      </c>
      <c r="F727" s="105">
        <v>-14.133142</v>
      </c>
      <c r="G727" s="105" t="s">
        <v>2901</v>
      </c>
      <c r="H727" s="37">
        <v>4.5</v>
      </c>
      <c r="I727" s="105" t="s">
        <v>2901</v>
      </c>
      <c r="J727" s="105" t="s">
        <v>2942</v>
      </c>
      <c r="K727" s="42" t="s">
        <v>317</v>
      </c>
      <c r="L727" s="42" t="s">
        <v>317</v>
      </c>
      <c r="M727" s="42" t="s">
        <v>317</v>
      </c>
      <c r="N727" s="42" t="s">
        <v>318</v>
      </c>
      <c r="O727" s="42" t="s">
        <v>319</v>
      </c>
      <c r="P727" s="42" t="s">
        <v>319</v>
      </c>
      <c r="Q727" s="42" t="s">
        <v>320</v>
      </c>
      <c r="R727" s="42" t="s">
        <v>320</v>
      </c>
      <c r="S727" s="42" t="s">
        <v>321</v>
      </c>
      <c r="T727" s="42" t="s">
        <v>344</v>
      </c>
      <c r="U727" s="42" t="s">
        <v>323</v>
      </c>
      <c r="V727" s="117">
        <v>60</v>
      </c>
      <c r="W727" s="42" t="s">
        <v>325</v>
      </c>
      <c r="X727" s="42" t="s">
        <v>2580</v>
      </c>
      <c r="Y727" s="42" t="s">
        <v>225</v>
      </c>
      <c r="Z727" s="42" t="s">
        <v>225</v>
      </c>
      <c r="AA727" s="42" t="s">
        <v>328</v>
      </c>
      <c r="AB727" s="42" t="s">
        <v>2580</v>
      </c>
      <c r="AC727" s="42" t="s">
        <v>225</v>
      </c>
      <c r="AD727" s="42" t="s">
        <v>225</v>
      </c>
      <c r="AE727" s="43" t="s">
        <v>331</v>
      </c>
      <c r="AF727" s="78"/>
      <c r="AG727" s="78"/>
      <c r="AH727" s="78"/>
      <c r="AI727" s="78"/>
      <c r="AJ727" s="78"/>
      <c r="AK727" s="78"/>
      <c r="AL727" s="42">
        <v>1000</v>
      </c>
      <c r="AM727" s="42" t="s">
        <v>332</v>
      </c>
      <c r="AN727" s="78"/>
      <c r="AO727" s="78"/>
      <c r="AP727" s="42" t="s">
        <v>333</v>
      </c>
      <c r="AQ727" s="53">
        <v>100</v>
      </c>
      <c r="AR727" s="53">
        <v>48</v>
      </c>
      <c r="AS727" s="53">
        <v>100</v>
      </c>
      <c r="AT727" s="53">
        <v>2</v>
      </c>
      <c r="AU727" s="42" t="s">
        <v>327</v>
      </c>
      <c r="AV727" s="42" t="s">
        <v>327</v>
      </c>
      <c r="AW727" s="42" t="s">
        <v>327</v>
      </c>
      <c r="AX727" s="42" t="s">
        <v>327</v>
      </c>
      <c r="AY727" s="42" t="s">
        <v>327</v>
      </c>
      <c r="AZ727" s="51">
        <v>105</v>
      </c>
      <c r="BA727" s="78"/>
      <c r="BB727" s="78"/>
      <c r="BC727" s="78"/>
      <c r="BD727" s="78"/>
      <c r="BE727" s="78"/>
      <c r="BF727" s="78"/>
      <c r="BG727" s="78"/>
      <c r="BH727" s="78"/>
      <c r="BI727" s="42" t="s">
        <v>357</v>
      </c>
      <c r="BJ727" s="78"/>
      <c r="BK727" s="118">
        <v>44811</v>
      </c>
      <c r="BL727" s="42" t="s">
        <v>317</v>
      </c>
      <c r="BM727" s="42" t="s">
        <v>317</v>
      </c>
      <c r="BN727" s="78"/>
      <c r="BO727" s="78"/>
      <c r="BP727" s="78"/>
      <c r="BQ727" s="78"/>
      <c r="BR727" s="78"/>
      <c r="BS727" s="78"/>
      <c r="BT727" s="42" t="s">
        <v>360</v>
      </c>
      <c r="BU727" s="42" t="s">
        <v>317</v>
      </c>
      <c r="BV727" s="42" t="s">
        <v>317</v>
      </c>
      <c r="BW727" s="42"/>
      <c r="BX727" s="42"/>
      <c r="BY727" s="42" t="s">
        <v>353</v>
      </c>
      <c r="BZ727" s="42" t="s">
        <v>353</v>
      </c>
      <c r="CA727" s="78"/>
      <c r="CB727" s="42" t="s">
        <v>353</v>
      </c>
      <c r="CC727" s="78"/>
      <c r="CD727" s="78"/>
      <c r="CE727" s="78"/>
      <c r="CF727" s="78"/>
      <c r="CG727" s="26" t="s">
        <v>178</v>
      </c>
    </row>
    <row r="728" hidden="1" spans="1:85">
      <c r="A728" s="34">
        <v>1821</v>
      </c>
      <c r="B728" s="101" t="s">
        <v>2953</v>
      </c>
      <c r="C728" s="106" t="s">
        <v>157</v>
      </c>
      <c r="D728" s="107" t="s">
        <v>2954</v>
      </c>
      <c r="E728" s="105">
        <v>31.469637</v>
      </c>
      <c r="F728" s="105">
        <v>-14.25365</v>
      </c>
      <c r="G728" s="105" t="s">
        <v>2901</v>
      </c>
      <c r="H728" s="37">
        <v>2.5</v>
      </c>
      <c r="I728" s="105" t="s">
        <v>2901</v>
      </c>
      <c r="J728" s="105" t="s">
        <v>2684</v>
      </c>
      <c r="K728" s="42" t="s">
        <v>317</v>
      </c>
      <c r="L728" s="42" t="s">
        <v>317</v>
      </c>
      <c r="M728" s="42" t="s">
        <v>317</v>
      </c>
      <c r="N728" s="42" t="s">
        <v>318</v>
      </c>
      <c r="O728" s="42" t="s">
        <v>319</v>
      </c>
      <c r="P728" s="42" t="s">
        <v>319</v>
      </c>
      <c r="Q728" s="42" t="s">
        <v>320</v>
      </c>
      <c r="R728" s="42" t="s">
        <v>320</v>
      </c>
      <c r="S728" s="42" t="s">
        <v>321</v>
      </c>
      <c r="T728" s="42" t="s">
        <v>782</v>
      </c>
      <c r="U728" s="42" t="s">
        <v>323</v>
      </c>
      <c r="V728" s="117">
        <v>60</v>
      </c>
      <c r="W728" s="42" t="s">
        <v>325</v>
      </c>
      <c r="X728" s="42" t="s">
        <v>2580</v>
      </c>
      <c r="Y728" s="42" t="s">
        <v>225</v>
      </c>
      <c r="Z728" s="42" t="s">
        <v>225</v>
      </c>
      <c r="AA728" s="42" t="s">
        <v>328</v>
      </c>
      <c r="AB728" s="42" t="s">
        <v>2580</v>
      </c>
      <c r="AC728" s="42" t="s">
        <v>225</v>
      </c>
      <c r="AD728" s="42" t="s">
        <v>225</v>
      </c>
      <c r="AE728" s="43" t="s">
        <v>331</v>
      </c>
      <c r="AF728" s="78"/>
      <c r="AG728" s="78"/>
      <c r="AH728" s="78"/>
      <c r="AI728" s="78"/>
      <c r="AJ728" s="78"/>
      <c r="AK728" s="78"/>
      <c r="AL728" s="42">
        <v>1000</v>
      </c>
      <c r="AM728" s="42" t="s">
        <v>332</v>
      </c>
      <c r="AN728" s="78"/>
      <c r="AO728" s="78"/>
      <c r="AP728" s="42" t="s">
        <v>333</v>
      </c>
      <c r="AQ728" s="53">
        <v>100</v>
      </c>
      <c r="AR728" s="53">
        <v>48</v>
      </c>
      <c r="AS728" s="53">
        <v>100</v>
      </c>
      <c r="AT728" s="53">
        <v>2</v>
      </c>
      <c r="AU728" s="42" t="s">
        <v>327</v>
      </c>
      <c r="AV728" s="42" t="s">
        <v>327</v>
      </c>
      <c r="AW728" s="42" t="s">
        <v>327</v>
      </c>
      <c r="AX728" s="42" t="s">
        <v>327</v>
      </c>
      <c r="AY728" s="42" t="s">
        <v>327</v>
      </c>
      <c r="AZ728" s="51">
        <v>105</v>
      </c>
      <c r="BA728" s="78"/>
      <c r="BB728" s="78"/>
      <c r="BC728" s="78"/>
      <c r="BD728" s="78"/>
      <c r="BE728" s="78"/>
      <c r="BF728" s="78"/>
      <c r="BG728" s="78"/>
      <c r="BH728" s="78"/>
      <c r="BI728" s="42" t="s">
        <v>357</v>
      </c>
      <c r="BJ728" s="78"/>
      <c r="BK728" s="118">
        <v>44812</v>
      </c>
      <c r="BL728" s="42" t="s">
        <v>317</v>
      </c>
      <c r="BM728" s="42" t="s">
        <v>317</v>
      </c>
      <c r="BN728" s="78"/>
      <c r="BO728" s="78"/>
      <c r="BP728" s="78"/>
      <c r="BQ728" s="78"/>
      <c r="BR728" s="78"/>
      <c r="BS728" s="78"/>
      <c r="BT728" s="42" t="s">
        <v>360</v>
      </c>
      <c r="BU728" s="42" t="s">
        <v>317</v>
      </c>
      <c r="BV728" s="42" t="s">
        <v>317</v>
      </c>
      <c r="BW728" s="42"/>
      <c r="BX728" s="42"/>
      <c r="BY728" s="42" t="s">
        <v>353</v>
      </c>
      <c r="BZ728" s="42" t="s">
        <v>353</v>
      </c>
      <c r="CA728" s="78"/>
      <c r="CB728" s="42" t="s">
        <v>353</v>
      </c>
      <c r="CC728" s="78"/>
      <c r="CD728" s="78"/>
      <c r="CE728" s="78"/>
      <c r="CF728" s="78"/>
      <c r="CG728" s="26" t="s">
        <v>157</v>
      </c>
    </row>
    <row r="729" hidden="1" spans="1:85">
      <c r="A729" s="39">
        <v>1818</v>
      </c>
      <c r="B729" s="101" t="s">
        <v>2955</v>
      </c>
      <c r="C729" s="106" t="s">
        <v>108</v>
      </c>
      <c r="D729" s="107" t="s">
        <v>2956</v>
      </c>
      <c r="E729" s="105">
        <v>31.362073</v>
      </c>
      <c r="F729" s="105">
        <v>-14.040567</v>
      </c>
      <c r="G729" s="105" t="s">
        <v>2901</v>
      </c>
      <c r="H729" s="37">
        <v>2.5</v>
      </c>
      <c r="I729" s="105" t="s">
        <v>2901</v>
      </c>
      <c r="J729" s="116" t="s">
        <v>2942</v>
      </c>
      <c r="K729" s="42" t="s">
        <v>317</v>
      </c>
      <c r="L729" s="42" t="s">
        <v>317</v>
      </c>
      <c r="M729" s="42" t="s">
        <v>317</v>
      </c>
      <c r="N729" s="42" t="s">
        <v>318</v>
      </c>
      <c r="O729" s="42" t="s">
        <v>319</v>
      </c>
      <c r="P729" s="42" t="s">
        <v>319</v>
      </c>
      <c r="Q729" s="42" t="s">
        <v>320</v>
      </c>
      <c r="R729" s="42" t="s">
        <v>320</v>
      </c>
      <c r="S729" s="42" t="s">
        <v>321</v>
      </c>
      <c r="T729" s="42" t="s">
        <v>782</v>
      </c>
      <c r="U729" s="42" t="s">
        <v>323</v>
      </c>
      <c r="V729" s="117">
        <v>60</v>
      </c>
      <c r="W729" s="42" t="s">
        <v>325</v>
      </c>
      <c r="X729" s="42" t="s">
        <v>2580</v>
      </c>
      <c r="Y729" s="42" t="s">
        <v>225</v>
      </c>
      <c r="Z729" s="42" t="s">
        <v>225</v>
      </c>
      <c r="AA729" s="42" t="s">
        <v>328</v>
      </c>
      <c r="AB729" s="42" t="s">
        <v>2580</v>
      </c>
      <c r="AC729" s="42" t="s">
        <v>225</v>
      </c>
      <c r="AD729" s="42" t="s">
        <v>225</v>
      </c>
      <c r="AE729" s="43" t="s">
        <v>331</v>
      </c>
      <c r="AF729" s="78"/>
      <c r="AG729" s="78"/>
      <c r="AH729" s="78"/>
      <c r="AI729" s="78"/>
      <c r="AJ729" s="78"/>
      <c r="AK729" s="78"/>
      <c r="AL729" s="42">
        <v>1000</v>
      </c>
      <c r="AM729" s="42" t="s">
        <v>332</v>
      </c>
      <c r="AN729" s="78"/>
      <c r="AO729" s="78"/>
      <c r="AP729" s="42" t="s">
        <v>333</v>
      </c>
      <c r="AQ729" s="53">
        <v>100</v>
      </c>
      <c r="AR729" s="53">
        <v>48</v>
      </c>
      <c r="AS729" s="53">
        <v>100</v>
      </c>
      <c r="AT729" s="53">
        <v>2</v>
      </c>
      <c r="AU729" s="42" t="s">
        <v>327</v>
      </c>
      <c r="AV729" s="42" t="s">
        <v>327</v>
      </c>
      <c r="AW729" s="42" t="s">
        <v>327</v>
      </c>
      <c r="AX729" s="42" t="s">
        <v>327</v>
      </c>
      <c r="AY729" s="42" t="s">
        <v>327</v>
      </c>
      <c r="AZ729" s="51">
        <v>105</v>
      </c>
      <c r="BA729" s="78"/>
      <c r="BB729" s="78"/>
      <c r="BC729" s="78"/>
      <c r="BD729" s="78"/>
      <c r="BE729" s="78"/>
      <c r="BF729" s="78"/>
      <c r="BG729" s="78"/>
      <c r="BH729" s="78"/>
      <c r="BI729" s="42" t="s">
        <v>357</v>
      </c>
      <c r="BJ729" s="78"/>
      <c r="BK729" s="118">
        <v>44809</v>
      </c>
      <c r="BL729" s="42" t="s">
        <v>317</v>
      </c>
      <c r="BM729" s="42" t="s">
        <v>317</v>
      </c>
      <c r="BN729" s="78"/>
      <c r="BO729" s="78"/>
      <c r="BP729" s="78"/>
      <c r="BQ729" s="78"/>
      <c r="BR729" s="78"/>
      <c r="BS729" s="78"/>
      <c r="BT729" s="42" t="s">
        <v>360</v>
      </c>
      <c r="BU729" s="42" t="s">
        <v>317</v>
      </c>
      <c r="BV729" s="42" t="s">
        <v>317</v>
      </c>
      <c r="BW729" s="42"/>
      <c r="BX729" s="42"/>
      <c r="BY729" s="42" t="s">
        <v>353</v>
      </c>
      <c r="BZ729" s="42" t="s">
        <v>353</v>
      </c>
      <c r="CA729" s="78"/>
      <c r="CB729" s="42" t="s">
        <v>353</v>
      </c>
      <c r="CC729" s="78"/>
      <c r="CD729" s="78"/>
      <c r="CE729" s="78"/>
      <c r="CF729" s="78"/>
      <c r="CG729" s="26" t="s">
        <v>108</v>
      </c>
    </row>
    <row r="730" hidden="1" spans="1:85">
      <c r="A730" s="39">
        <v>1812</v>
      </c>
      <c r="B730" s="101" t="s">
        <v>2957</v>
      </c>
      <c r="C730" s="110" t="s">
        <v>206</v>
      </c>
      <c r="D730" s="111" t="s">
        <v>2958</v>
      </c>
      <c r="E730" s="105">
        <v>31.5887</v>
      </c>
      <c r="F730" s="105">
        <v>-14.184</v>
      </c>
      <c r="G730" s="105" t="s">
        <v>2901</v>
      </c>
      <c r="H730" s="37">
        <v>2.5</v>
      </c>
      <c r="I730" s="105" t="s">
        <v>2901</v>
      </c>
      <c r="J730" s="116" t="s">
        <v>2671</v>
      </c>
      <c r="K730" s="42" t="s">
        <v>317</v>
      </c>
      <c r="L730" s="42" t="s">
        <v>317</v>
      </c>
      <c r="M730" s="42" t="s">
        <v>317</v>
      </c>
      <c r="N730" s="42" t="s">
        <v>318</v>
      </c>
      <c r="O730" s="42" t="s">
        <v>319</v>
      </c>
      <c r="P730" s="42" t="s">
        <v>319</v>
      </c>
      <c r="Q730" s="42" t="s">
        <v>320</v>
      </c>
      <c r="R730" s="42" t="s">
        <v>320</v>
      </c>
      <c r="S730" s="42" t="s">
        <v>321</v>
      </c>
      <c r="T730" s="42" t="s">
        <v>344</v>
      </c>
      <c r="U730" s="42" t="s">
        <v>323</v>
      </c>
      <c r="V730" s="117">
        <v>60</v>
      </c>
      <c r="W730" s="42" t="s">
        <v>325</v>
      </c>
      <c r="X730" s="42" t="s">
        <v>2580</v>
      </c>
      <c r="Y730" s="42" t="s">
        <v>225</v>
      </c>
      <c r="Z730" s="42" t="s">
        <v>225</v>
      </c>
      <c r="AA730" s="42" t="s">
        <v>328</v>
      </c>
      <c r="AB730" s="42" t="s">
        <v>2580</v>
      </c>
      <c r="AC730" s="42" t="s">
        <v>225</v>
      </c>
      <c r="AD730" s="42" t="s">
        <v>225</v>
      </c>
      <c r="AE730" s="43" t="s">
        <v>331</v>
      </c>
      <c r="AF730" s="78"/>
      <c r="AG730" s="78"/>
      <c r="AH730" s="78"/>
      <c r="AI730" s="78"/>
      <c r="AJ730" s="78"/>
      <c r="AK730" s="78"/>
      <c r="AL730" s="42">
        <v>1000</v>
      </c>
      <c r="AM730" s="42" t="s">
        <v>332</v>
      </c>
      <c r="AN730" s="78"/>
      <c r="AO730" s="78"/>
      <c r="AP730" s="42" t="s">
        <v>333</v>
      </c>
      <c r="AQ730" s="53">
        <v>100</v>
      </c>
      <c r="AR730" s="53">
        <v>48</v>
      </c>
      <c r="AS730" s="53">
        <v>100</v>
      </c>
      <c r="AT730" s="53">
        <v>2</v>
      </c>
      <c r="AU730" s="42" t="s">
        <v>327</v>
      </c>
      <c r="AV730" s="42" t="s">
        <v>327</v>
      </c>
      <c r="AW730" s="42" t="s">
        <v>327</v>
      </c>
      <c r="AX730" s="42" t="s">
        <v>327</v>
      </c>
      <c r="AY730" s="42" t="s">
        <v>327</v>
      </c>
      <c r="AZ730" s="51">
        <v>105</v>
      </c>
      <c r="BA730" s="78"/>
      <c r="BB730" s="78"/>
      <c r="BC730" s="78"/>
      <c r="BD730" s="78"/>
      <c r="BE730" s="78"/>
      <c r="BF730" s="78"/>
      <c r="BG730" s="78"/>
      <c r="BH730" s="78"/>
      <c r="BI730" s="42" t="s">
        <v>357</v>
      </c>
      <c r="BJ730" s="78"/>
      <c r="BK730" s="118">
        <v>44803</v>
      </c>
      <c r="BL730" s="42" t="s">
        <v>317</v>
      </c>
      <c r="BM730" s="42" t="s">
        <v>317</v>
      </c>
      <c r="BN730" s="78"/>
      <c r="BO730" s="78"/>
      <c r="BP730" s="78"/>
      <c r="BQ730" s="78"/>
      <c r="BR730" s="78"/>
      <c r="BS730" s="78"/>
      <c r="BT730" s="42" t="s">
        <v>360</v>
      </c>
      <c r="BU730" s="42" t="s">
        <v>317</v>
      </c>
      <c r="BV730" s="42" t="s">
        <v>317</v>
      </c>
      <c r="BW730" s="42"/>
      <c r="BX730" s="42"/>
      <c r="BY730" s="42" t="s">
        <v>353</v>
      </c>
      <c r="BZ730" s="42" t="s">
        <v>353</v>
      </c>
      <c r="CA730" s="78"/>
      <c r="CB730" s="42" t="s">
        <v>353</v>
      </c>
      <c r="CC730" s="78"/>
      <c r="CD730" s="78"/>
      <c r="CE730" s="78"/>
      <c r="CF730" s="78"/>
      <c r="CG730" s="26" t="s">
        <v>206</v>
      </c>
    </row>
    <row r="731" hidden="1" spans="1:85">
      <c r="A731" s="39">
        <v>1828</v>
      </c>
      <c r="B731" s="101" t="s">
        <v>2959</v>
      </c>
      <c r="C731" s="106" t="s">
        <v>2960</v>
      </c>
      <c r="D731" s="107" t="s">
        <v>2961</v>
      </c>
      <c r="E731" s="47">
        <v>31.948725</v>
      </c>
      <c r="F731" s="47">
        <v>-14.266631</v>
      </c>
      <c r="G731" s="105" t="s">
        <v>2901</v>
      </c>
      <c r="H731" s="37">
        <v>4.5</v>
      </c>
      <c r="I731" s="105" t="s">
        <v>2901</v>
      </c>
      <c r="J731" s="115" t="s">
        <v>2671</v>
      </c>
      <c r="K731" s="42" t="s">
        <v>317</v>
      </c>
      <c r="L731" s="42" t="s">
        <v>317</v>
      </c>
      <c r="M731" s="42" t="s">
        <v>317</v>
      </c>
      <c r="N731" s="42" t="s">
        <v>318</v>
      </c>
      <c r="O731" s="42" t="s">
        <v>319</v>
      </c>
      <c r="P731" s="42" t="s">
        <v>319</v>
      </c>
      <c r="Q731" s="42" t="s">
        <v>320</v>
      </c>
      <c r="R731" s="42" t="s">
        <v>320</v>
      </c>
      <c r="S731" s="42" t="s">
        <v>321</v>
      </c>
      <c r="T731" s="42" t="s">
        <v>782</v>
      </c>
      <c r="U731" s="42" t="s">
        <v>323</v>
      </c>
      <c r="V731" s="117">
        <v>60</v>
      </c>
      <c r="W731" s="42" t="s">
        <v>325</v>
      </c>
      <c r="X731" s="42" t="s">
        <v>2580</v>
      </c>
      <c r="Y731" s="42" t="s">
        <v>327</v>
      </c>
      <c r="Z731" s="42" t="s">
        <v>327</v>
      </c>
      <c r="AA731" s="42" t="s">
        <v>328</v>
      </c>
      <c r="AB731" s="42" t="s">
        <v>2580</v>
      </c>
      <c r="AC731" s="42" t="s">
        <v>225</v>
      </c>
      <c r="AD731" s="42" t="s">
        <v>225</v>
      </c>
      <c r="AE731" s="43" t="s">
        <v>331</v>
      </c>
      <c r="AF731" s="78"/>
      <c r="AG731" s="78"/>
      <c r="AH731" s="78"/>
      <c r="AI731" s="78"/>
      <c r="AJ731" s="78"/>
      <c r="AK731" s="78"/>
      <c r="AL731" s="42">
        <v>1000</v>
      </c>
      <c r="AM731" s="42" t="s">
        <v>332</v>
      </c>
      <c r="AN731" s="78"/>
      <c r="AO731" s="78"/>
      <c r="AP731" s="42" t="s">
        <v>333</v>
      </c>
      <c r="AQ731" s="53">
        <v>100</v>
      </c>
      <c r="AR731" s="53">
        <v>48</v>
      </c>
      <c r="AS731" s="53">
        <v>100</v>
      </c>
      <c r="AT731" s="53">
        <v>2</v>
      </c>
      <c r="AU731" s="42" t="s">
        <v>327</v>
      </c>
      <c r="AV731" s="42" t="s">
        <v>327</v>
      </c>
      <c r="AW731" s="42" t="s">
        <v>327</v>
      </c>
      <c r="AX731" s="42" t="s">
        <v>327</v>
      </c>
      <c r="AY731" s="42" t="s">
        <v>327</v>
      </c>
      <c r="AZ731" s="51">
        <v>105</v>
      </c>
      <c r="BA731" s="78"/>
      <c r="BB731" s="78"/>
      <c r="BC731" s="78"/>
      <c r="BD731" s="78"/>
      <c r="BE731" s="78"/>
      <c r="BF731" s="78"/>
      <c r="BG731" s="78"/>
      <c r="BH731" s="78"/>
      <c r="BI731" s="78"/>
      <c r="BJ731" s="78"/>
      <c r="BK731" s="78"/>
      <c r="BL731" s="78"/>
      <c r="BM731" s="78"/>
      <c r="BN731" s="78"/>
      <c r="BO731" s="78"/>
      <c r="BP731" s="78"/>
      <c r="BQ731" s="78"/>
      <c r="BR731" s="78"/>
      <c r="BS731" s="78"/>
      <c r="BT731" s="78"/>
      <c r="BU731" s="78"/>
      <c r="BV731" s="78"/>
      <c r="BW731" s="78"/>
      <c r="BX731" s="78"/>
      <c r="BY731" s="78"/>
      <c r="BZ731" s="78"/>
      <c r="CA731" s="78"/>
      <c r="CB731" s="78"/>
      <c r="CC731" s="78"/>
      <c r="CD731" s="78"/>
      <c r="CE731" s="78"/>
      <c r="CF731" s="78"/>
      <c r="CG731" s="26" t="s">
        <v>2960</v>
      </c>
    </row>
    <row r="732" hidden="1" spans="1:85">
      <c r="A732" s="39">
        <v>1846</v>
      </c>
      <c r="B732" s="101" t="s">
        <v>2962</v>
      </c>
      <c r="C732" s="102" t="s">
        <v>187</v>
      </c>
      <c r="D732" s="103" t="s">
        <v>2963</v>
      </c>
      <c r="E732" s="104">
        <v>31.681996</v>
      </c>
      <c r="F732" s="104">
        <v>-14.346076</v>
      </c>
      <c r="G732" s="105" t="s">
        <v>2901</v>
      </c>
      <c r="H732" s="37">
        <v>4.5</v>
      </c>
      <c r="I732" s="105" t="s">
        <v>2901</v>
      </c>
      <c r="J732" s="115" t="s">
        <v>2671</v>
      </c>
      <c r="K732" s="42" t="s">
        <v>317</v>
      </c>
      <c r="L732" s="42" t="s">
        <v>317</v>
      </c>
      <c r="M732" s="42" t="s">
        <v>317</v>
      </c>
      <c r="N732" s="42" t="s">
        <v>318</v>
      </c>
      <c r="O732" s="42" t="s">
        <v>319</v>
      </c>
      <c r="P732" s="42" t="s">
        <v>319</v>
      </c>
      <c r="Q732" s="42" t="s">
        <v>320</v>
      </c>
      <c r="R732" s="42" t="s">
        <v>320</v>
      </c>
      <c r="S732" s="42" t="s">
        <v>321</v>
      </c>
      <c r="T732" s="42" t="s">
        <v>782</v>
      </c>
      <c r="U732" s="42" t="s">
        <v>323</v>
      </c>
      <c r="V732" s="117">
        <v>80</v>
      </c>
      <c r="W732" s="42" t="s">
        <v>325</v>
      </c>
      <c r="X732" s="53" t="s">
        <v>2580</v>
      </c>
      <c r="Y732" s="53" t="s">
        <v>327</v>
      </c>
      <c r="Z732" s="53" t="s">
        <v>327</v>
      </c>
      <c r="AA732" s="53" t="s">
        <v>328</v>
      </c>
      <c r="AB732" s="53" t="s">
        <v>2580</v>
      </c>
      <c r="AC732" s="42" t="s">
        <v>225</v>
      </c>
      <c r="AD732" s="42" t="s">
        <v>225</v>
      </c>
      <c r="AE732" s="43" t="s">
        <v>331</v>
      </c>
      <c r="AF732" s="78"/>
      <c r="AG732" s="42">
        <v>30</v>
      </c>
      <c r="AH732" s="78"/>
      <c r="AI732" s="78"/>
      <c r="AJ732" s="78"/>
      <c r="AK732" s="78"/>
      <c r="AL732" s="42">
        <v>1000</v>
      </c>
      <c r="AM732" s="42" t="s">
        <v>332</v>
      </c>
      <c r="AN732" s="78"/>
      <c r="AO732" s="78"/>
      <c r="AP732" s="42" t="s">
        <v>333</v>
      </c>
      <c r="AQ732" s="53">
        <v>100</v>
      </c>
      <c r="AR732" s="53">
        <v>48</v>
      </c>
      <c r="AS732" s="53">
        <v>100</v>
      </c>
      <c r="AT732" s="53">
        <v>2</v>
      </c>
      <c r="AU732" s="42" t="s">
        <v>327</v>
      </c>
      <c r="AV732" s="42" t="s">
        <v>327</v>
      </c>
      <c r="AW732" s="42" t="s">
        <v>327</v>
      </c>
      <c r="AX732" s="42" t="s">
        <v>327</v>
      </c>
      <c r="AY732" s="42" t="s">
        <v>327</v>
      </c>
      <c r="AZ732" s="51">
        <v>105</v>
      </c>
      <c r="BA732" s="78"/>
      <c r="BB732" s="78"/>
      <c r="BC732" s="78"/>
      <c r="BD732" s="78"/>
      <c r="BE732" s="78"/>
      <c r="BF732" s="78"/>
      <c r="BG732" s="78"/>
      <c r="BH732" s="78"/>
      <c r="BI732" s="78"/>
      <c r="BJ732" s="78"/>
      <c r="BK732" s="78"/>
      <c r="BL732" s="78"/>
      <c r="BM732" s="78"/>
      <c r="BN732" s="78"/>
      <c r="BO732" s="78"/>
      <c r="BP732" s="78"/>
      <c r="BQ732" s="78"/>
      <c r="BR732" s="78"/>
      <c r="BS732" s="78"/>
      <c r="BT732" s="78"/>
      <c r="BU732" s="78"/>
      <c r="BV732" s="78"/>
      <c r="BW732" s="78"/>
      <c r="BX732" s="78"/>
      <c r="BY732" s="78"/>
      <c r="BZ732" s="78"/>
      <c r="CA732" s="78"/>
      <c r="CB732" s="78"/>
      <c r="CC732" s="78"/>
      <c r="CD732" s="78"/>
      <c r="CE732" s="78"/>
      <c r="CF732" s="78"/>
      <c r="CG732" s="26" t="s">
        <v>187</v>
      </c>
    </row>
    <row r="733" hidden="1" spans="1:85">
      <c r="A733" s="34">
        <v>1191</v>
      </c>
      <c r="B733" s="42" t="s">
        <v>2964</v>
      </c>
      <c r="C733" s="79" t="s">
        <v>2965</v>
      </c>
      <c r="D733" s="42" t="s">
        <v>2966</v>
      </c>
      <c r="E733" s="43">
        <v>28.28731111</v>
      </c>
      <c r="F733" s="43">
        <v>-15.41008056</v>
      </c>
      <c r="G733" s="42" t="s">
        <v>316</v>
      </c>
      <c r="H733" s="37">
        <v>5.5</v>
      </c>
      <c r="I733" s="42" t="s">
        <v>316</v>
      </c>
      <c r="J733" s="42" t="s">
        <v>1963</v>
      </c>
      <c r="K733" s="42" t="s">
        <v>317</v>
      </c>
      <c r="L733" s="42" t="s">
        <v>340</v>
      </c>
      <c r="M733" s="42" t="s">
        <v>317</v>
      </c>
      <c r="N733" s="42" t="s">
        <v>341</v>
      </c>
      <c r="O733" s="42" t="s">
        <v>342</v>
      </c>
      <c r="P733" s="42" t="s">
        <v>380</v>
      </c>
      <c r="Q733" s="42" t="s">
        <v>390</v>
      </c>
      <c r="R733" s="42" t="s">
        <v>381</v>
      </c>
      <c r="S733" s="42" t="s">
        <v>1718</v>
      </c>
      <c r="T733" s="42" t="s">
        <v>344</v>
      </c>
      <c r="U733" s="42" t="s">
        <v>323</v>
      </c>
      <c r="V733" s="52">
        <v>80</v>
      </c>
      <c r="W733" s="42" t="s">
        <v>366</v>
      </c>
      <c r="X733" s="42" t="s">
        <v>2025</v>
      </c>
      <c r="Y733" s="42" t="s">
        <v>2</v>
      </c>
      <c r="Z733" s="42" t="s">
        <v>2</v>
      </c>
      <c r="AA733" s="42" t="s">
        <v>346</v>
      </c>
      <c r="AB733" s="43" t="s">
        <v>329</v>
      </c>
      <c r="AC733" s="42" t="s">
        <v>225</v>
      </c>
      <c r="AD733" s="42" t="s">
        <v>225</v>
      </c>
      <c r="AE733" s="42" t="s">
        <v>382</v>
      </c>
      <c r="AF733" s="42" t="s">
        <v>382</v>
      </c>
      <c r="AG733" s="42">
        <v>45</v>
      </c>
      <c r="AH733" s="42" t="s">
        <v>350</v>
      </c>
      <c r="AI733" s="42" t="s">
        <v>1989</v>
      </c>
      <c r="AJ733" s="42" t="s">
        <v>351</v>
      </c>
      <c r="AK733" s="42" t="s">
        <v>1990</v>
      </c>
      <c r="AL733" s="42">
        <v>1000</v>
      </c>
      <c r="AM733" s="42" t="s">
        <v>332</v>
      </c>
      <c r="AN733" s="42" t="s">
        <v>352</v>
      </c>
      <c r="AO733" s="42">
        <v>400</v>
      </c>
      <c r="AP733" s="42" t="s">
        <v>439</v>
      </c>
      <c r="AQ733" s="42">
        <v>1200</v>
      </c>
      <c r="AR733" s="42">
        <v>2</v>
      </c>
      <c r="AS733" s="42">
        <v>600</v>
      </c>
      <c r="AT733" s="42">
        <v>48</v>
      </c>
      <c r="AU733" s="42" t="s">
        <v>1995</v>
      </c>
      <c r="AV733" s="42" t="s">
        <v>1995</v>
      </c>
      <c r="AW733" s="42">
        <v>18000</v>
      </c>
      <c r="AX733" s="42">
        <v>18000</v>
      </c>
      <c r="AY733" s="42">
        <v>4</v>
      </c>
      <c r="AZ733" s="51">
        <v>212</v>
      </c>
      <c r="BA733" s="42"/>
      <c r="BB733" s="42">
        <v>3</v>
      </c>
      <c r="BC733" s="42" t="s">
        <v>2967</v>
      </c>
      <c r="BD733" s="49" t="s">
        <v>2964</v>
      </c>
      <c r="BE733" s="49">
        <v>0</v>
      </c>
      <c r="BF733" s="42" t="s">
        <v>1925</v>
      </c>
      <c r="BG733" s="42"/>
      <c r="BH733" s="42" t="s">
        <v>1898</v>
      </c>
      <c r="BI733" s="42" t="s">
        <v>357</v>
      </c>
      <c r="BJ733" s="42" t="s">
        <v>358</v>
      </c>
      <c r="BK733" s="57">
        <v>44778</v>
      </c>
      <c r="BL733" s="42" t="s">
        <v>340</v>
      </c>
      <c r="BM733" s="42" t="s">
        <v>317</v>
      </c>
      <c r="BN733" s="42"/>
      <c r="BO733" s="42"/>
      <c r="BP733" s="42" t="s">
        <v>359</v>
      </c>
      <c r="BQ733" s="42" t="s">
        <v>359</v>
      </c>
      <c r="BR733" s="42" t="s">
        <v>359</v>
      </c>
      <c r="BS733" s="42"/>
      <c r="BT733" s="42" t="s">
        <v>360</v>
      </c>
      <c r="BU733" s="42" t="s">
        <v>317</v>
      </c>
      <c r="BV733" s="42" t="s">
        <v>317</v>
      </c>
      <c r="BW733" s="42"/>
      <c r="BX733" s="42"/>
      <c r="BY733" s="42" t="s">
        <v>353</v>
      </c>
      <c r="BZ733" s="42" t="s">
        <v>353</v>
      </c>
      <c r="CA733" s="42"/>
      <c r="CB733" s="42" t="s">
        <v>353</v>
      </c>
      <c r="CC733" s="42"/>
      <c r="CD733" s="42"/>
      <c r="CE733" s="42"/>
      <c r="CF733" s="42"/>
      <c r="CG733" s="26" t="s">
        <v>2965</v>
      </c>
    </row>
    <row r="734" hidden="1" spans="1:85">
      <c r="A734" s="34">
        <v>1589</v>
      </c>
      <c r="B734" s="42" t="s">
        <v>2968</v>
      </c>
      <c r="C734" s="79" t="s">
        <v>2969</v>
      </c>
      <c r="D734" s="42" t="s">
        <v>2970</v>
      </c>
      <c r="E734" s="43">
        <v>28.28076</v>
      </c>
      <c r="F734" s="43">
        <v>-15.4126</v>
      </c>
      <c r="G734" s="42" t="s">
        <v>316</v>
      </c>
      <c r="H734" s="37" t="s">
        <v>327</v>
      </c>
      <c r="I734" s="42" t="s">
        <v>316</v>
      </c>
      <c r="J734" s="42" t="s">
        <v>1963</v>
      </c>
      <c r="K734" s="42" t="s">
        <v>317</v>
      </c>
      <c r="L734" s="42" t="s">
        <v>340</v>
      </c>
      <c r="M734" s="42" t="s">
        <v>317</v>
      </c>
      <c r="N734" s="42" t="s">
        <v>341</v>
      </c>
      <c r="O734" s="42" t="s">
        <v>342</v>
      </c>
      <c r="P734" s="42" t="s">
        <v>380</v>
      </c>
      <c r="Q734" s="42" t="s">
        <v>320</v>
      </c>
      <c r="R734" s="42" t="s">
        <v>320</v>
      </c>
      <c r="S734" s="42" t="s">
        <v>1718</v>
      </c>
      <c r="T734" s="42" t="s">
        <v>765</v>
      </c>
      <c r="U734" s="42" t="s">
        <v>397</v>
      </c>
      <c r="V734" s="52" t="s">
        <v>324</v>
      </c>
      <c r="W734" s="42" t="s">
        <v>366</v>
      </c>
      <c r="X734" s="42" t="s">
        <v>2971</v>
      </c>
      <c r="Y734" s="42" t="s">
        <v>2</v>
      </c>
      <c r="Z734" s="42" t="s">
        <v>2</v>
      </c>
      <c r="AA734" s="42" t="s">
        <v>346</v>
      </c>
      <c r="AB734" s="43" t="s">
        <v>329</v>
      </c>
      <c r="AC734" s="42" t="s">
        <v>330</v>
      </c>
      <c r="AD734" s="42" t="s">
        <v>330</v>
      </c>
      <c r="AE734" s="42" t="s">
        <v>327</v>
      </c>
      <c r="AF734" s="42" t="s">
        <v>327</v>
      </c>
      <c r="AG734" s="52" t="s">
        <v>327</v>
      </c>
      <c r="AH734" s="42" t="s">
        <v>327</v>
      </c>
      <c r="AI734" s="42" t="s">
        <v>327</v>
      </c>
      <c r="AJ734" s="42" t="s">
        <v>327</v>
      </c>
      <c r="AK734" s="42" t="s">
        <v>327</v>
      </c>
      <c r="AL734" s="42" t="s">
        <v>327</v>
      </c>
      <c r="AM734" s="42" t="s">
        <v>1909</v>
      </c>
      <c r="AN734" s="42" t="s">
        <v>1882</v>
      </c>
      <c r="AO734" s="42">
        <v>250</v>
      </c>
      <c r="AP734" s="42" t="s">
        <v>333</v>
      </c>
      <c r="AQ734" s="42">
        <v>300</v>
      </c>
      <c r="AR734" s="42">
        <v>48</v>
      </c>
      <c r="AS734" s="42">
        <v>100</v>
      </c>
      <c r="AT734" s="42">
        <f>AQ734/AS734</f>
        <v>3</v>
      </c>
      <c r="AU734" s="42" t="s">
        <v>385</v>
      </c>
      <c r="AV734" s="42" t="s">
        <v>385</v>
      </c>
      <c r="AW734" s="42">
        <v>12000</v>
      </c>
      <c r="AX734" s="42">
        <v>12000</v>
      </c>
      <c r="AY734" s="42">
        <v>2</v>
      </c>
      <c r="AZ734" s="51">
        <v>56</v>
      </c>
      <c r="BA734" s="42"/>
      <c r="BB734" s="42">
        <v>1</v>
      </c>
      <c r="BC734" s="42" t="s">
        <v>346</v>
      </c>
      <c r="BD734" s="49" t="s">
        <v>2968</v>
      </c>
      <c r="BE734" s="49">
        <v>0</v>
      </c>
      <c r="BF734" s="42" t="s">
        <v>2631</v>
      </c>
      <c r="BG734" s="42"/>
      <c r="BH734" s="42" t="s">
        <v>2972</v>
      </c>
      <c r="BI734" s="42" t="s">
        <v>353</v>
      </c>
      <c r="BJ734" s="42" t="s">
        <v>358</v>
      </c>
      <c r="BK734" s="57">
        <v>44778</v>
      </c>
      <c r="BL734" s="42" t="s">
        <v>317</v>
      </c>
      <c r="BM734" s="42" t="s">
        <v>317</v>
      </c>
      <c r="BN734" s="42"/>
      <c r="BO734" s="42"/>
      <c r="BP734" s="42" t="s">
        <v>359</v>
      </c>
      <c r="BQ734" s="42" t="s">
        <v>359</v>
      </c>
      <c r="BR734" s="42" t="s">
        <v>562</v>
      </c>
      <c r="BS734" s="60">
        <v>43679</v>
      </c>
      <c r="BT734" s="42" t="s">
        <v>360</v>
      </c>
      <c r="BU734" s="42" t="s">
        <v>317</v>
      </c>
      <c r="BV734" s="42" t="s">
        <v>317</v>
      </c>
      <c r="BW734" s="42"/>
      <c r="BX734" s="42"/>
      <c r="BY734" s="42" t="s">
        <v>353</v>
      </c>
      <c r="BZ734" s="42" t="s">
        <v>353</v>
      </c>
      <c r="CA734" s="42"/>
      <c r="CB734" s="42" t="s">
        <v>353</v>
      </c>
      <c r="CC734" s="42"/>
      <c r="CD734" s="42"/>
      <c r="CE734" s="42"/>
      <c r="CF734" s="42"/>
      <c r="CG734" s="26" t="s">
        <v>2969</v>
      </c>
    </row>
    <row r="735" hidden="1" spans="1:85">
      <c r="A735" s="34">
        <v>1787</v>
      </c>
      <c r="B735" s="42" t="s">
        <v>2973</v>
      </c>
      <c r="C735" s="79" t="s">
        <v>2974</v>
      </c>
      <c r="D735" s="42" t="s">
        <v>2975</v>
      </c>
      <c r="E735" s="43">
        <v>28.28333333</v>
      </c>
      <c r="F735" s="43">
        <v>-15.40305556</v>
      </c>
      <c r="G735" s="42" t="s">
        <v>316</v>
      </c>
      <c r="H735" s="37">
        <v>5.5</v>
      </c>
      <c r="I735" s="42" t="s">
        <v>316</v>
      </c>
      <c r="J735" s="42" t="s">
        <v>1963</v>
      </c>
      <c r="K735" s="42" t="s">
        <v>340</v>
      </c>
      <c r="L735" s="42" t="s">
        <v>340</v>
      </c>
      <c r="M735" s="42" t="s">
        <v>317</v>
      </c>
      <c r="N735" s="42" t="s">
        <v>341</v>
      </c>
      <c r="O735" s="42" t="s">
        <v>342</v>
      </c>
      <c r="P735" s="42" t="s">
        <v>380</v>
      </c>
      <c r="Q735" s="42" t="s">
        <v>320</v>
      </c>
      <c r="R735" s="42" t="s">
        <v>320</v>
      </c>
      <c r="S735" s="42" t="s">
        <v>1718</v>
      </c>
      <c r="T735" s="42" t="s">
        <v>344</v>
      </c>
      <c r="U735" s="42" t="s">
        <v>323</v>
      </c>
      <c r="V735" s="52">
        <v>50</v>
      </c>
      <c r="W735" s="42" t="s">
        <v>366</v>
      </c>
      <c r="X735" s="42" t="s">
        <v>1880</v>
      </c>
      <c r="Y735" s="42" t="s">
        <v>2</v>
      </c>
      <c r="Z735" s="42" t="s">
        <v>2</v>
      </c>
      <c r="AA735" s="42" t="s">
        <v>346</v>
      </c>
      <c r="AB735" s="43" t="s">
        <v>329</v>
      </c>
      <c r="AC735" s="42" t="s">
        <v>225</v>
      </c>
      <c r="AD735" s="42" t="s">
        <v>225</v>
      </c>
      <c r="AE735" s="42" t="s">
        <v>382</v>
      </c>
      <c r="AF735" s="42" t="s">
        <v>382</v>
      </c>
      <c r="AG735" s="42">
        <v>45</v>
      </c>
      <c r="AH735" s="42" t="s">
        <v>350</v>
      </c>
      <c r="AI735" s="42" t="s">
        <v>1989</v>
      </c>
      <c r="AJ735" s="42" t="s">
        <v>351</v>
      </c>
      <c r="AK735" s="42" t="s">
        <v>1990</v>
      </c>
      <c r="AL735" s="42">
        <v>1000</v>
      </c>
      <c r="AM735" s="42" t="s">
        <v>332</v>
      </c>
      <c r="AN735" s="42" t="s">
        <v>1896</v>
      </c>
      <c r="AO735" s="42">
        <v>400</v>
      </c>
      <c r="AP735" s="42" t="s">
        <v>384</v>
      </c>
      <c r="AQ735" s="42">
        <v>1200</v>
      </c>
      <c r="AR735" s="42">
        <v>2</v>
      </c>
      <c r="AS735" s="42">
        <v>600</v>
      </c>
      <c r="AT735" s="42">
        <v>48</v>
      </c>
      <c r="AU735" s="42" t="s">
        <v>1995</v>
      </c>
      <c r="AV735" s="42" t="s">
        <v>1995</v>
      </c>
      <c r="AW735" s="42">
        <v>18000</v>
      </c>
      <c r="AX735" s="42">
        <v>18000</v>
      </c>
      <c r="AY735" s="42">
        <v>4</v>
      </c>
      <c r="AZ735" s="51">
        <v>175</v>
      </c>
      <c r="BA735" s="52"/>
      <c r="BB735" s="42">
        <v>4</v>
      </c>
      <c r="BC735" s="42" t="s">
        <v>470</v>
      </c>
      <c r="BD735" s="49" t="s">
        <v>2973</v>
      </c>
      <c r="BE735" s="49" t="s">
        <v>2976</v>
      </c>
      <c r="BF735" s="42" t="s">
        <v>1976</v>
      </c>
      <c r="BG735" s="42"/>
      <c r="BH735" s="42" t="s">
        <v>1884</v>
      </c>
      <c r="BI735" s="42" t="s">
        <v>357</v>
      </c>
      <c r="BJ735" s="42" t="s">
        <v>358</v>
      </c>
      <c r="BK735" s="57">
        <v>44778</v>
      </c>
      <c r="BL735" s="42" t="s">
        <v>317</v>
      </c>
      <c r="BM735" s="42" t="s">
        <v>317</v>
      </c>
      <c r="BN735" s="42"/>
      <c r="BO735" s="42"/>
      <c r="BP735" s="42" t="s">
        <v>359</v>
      </c>
      <c r="BQ735" s="42" t="s">
        <v>359</v>
      </c>
      <c r="BR735" s="42" t="s">
        <v>359</v>
      </c>
      <c r="BS735" s="42"/>
      <c r="BT735" s="42" t="s">
        <v>360</v>
      </c>
      <c r="BU735" s="42" t="s">
        <v>317</v>
      </c>
      <c r="BV735" s="42" t="s">
        <v>317</v>
      </c>
      <c r="BW735" s="42"/>
      <c r="BX735" s="42"/>
      <c r="BY735" s="42" t="s">
        <v>353</v>
      </c>
      <c r="BZ735" s="42" t="s">
        <v>353</v>
      </c>
      <c r="CA735" s="42"/>
      <c r="CB735" s="42" t="s">
        <v>353</v>
      </c>
      <c r="CC735" s="42"/>
      <c r="CD735" s="42"/>
      <c r="CE735" s="42"/>
      <c r="CF735" s="42"/>
      <c r="CG735" s="26" t="s">
        <v>2974</v>
      </c>
    </row>
    <row r="736" hidden="1" spans="1:85">
      <c r="A736" s="39">
        <v>1544</v>
      </c>
      <c r="B736" s="42" t="s">
        <v>2977</v>
      </c>
      <c r="C736" s="79" t="s">
        <v>2978</v>
      </c>
      <c r="D736" s="42" t="s">
        <v>2979</v>
      </c>
      <c r="E736" s="43">
        <v>28.28224</v>
      </c>
      <c r="F736" s="43">
        <v>-15.4164</v>
      </c>
      <c r="G736" s="42" t="s">
        <v>316</v>
      </c>
      <c r="H736" s="37">
        <v>2.5</v>
      </c>
      <c r="I736" s="42" t="s">
        <v>316</v>
      </c>
      <c r="J736" s="42" t="s">
        <v>1963</v>
      </c>
      <c r="K736" s="42" t="s">
        <v>340</v>
      </c>
      <c r="L736" s="42" t="s">
        <v>340</v>
      </c>
      <c r="M736" s="42" t="s">
        <v>317</v>
      </c>
      <c r="N736" s="42" t="s">
        <v>341</v>
      </c>
      <c r="O736" s="42" t="s">
        <v>342</v>
      </c>
      <c r="P736" s="42" t="s">
        <v>343</v>
      </c>
      <c r="Q736" s="42" t="s">
        <v>320</v>
      </c>
      <c r="R736" s="42" t="s">
        <v>320</v>
      </c>
      <c r="S736" s="42" t="s">
        <v>1718</v>
      </c>
      <c r="T736" s="42" t="s">
        <v>344</v>
      </c>
      <c r="U736" s="42" t="s">
        <v>397</v>
      </c>
      <c r="V736" s="52" t="s">
        <v>324</v>
      </c>
      <c r="W736" s="42" t="s">
        <v>325</v>
      </c>
      <c r="X736" s="42" t="s">
        <v>2025</v>
      </c>
      <c r="Y736" s="42" t="s">
        <v>2</v>
      </c>
      <c r="Z736" s="42" t="s">
        <v>2</v>
      </c>
      <c r="AA736" s="42" t="s">
        <v>346</v>
      </c>
      <c r="AB736" s="43" t="s">
        <v>329</v>
      </c>
      <c r="AC736" s="42" t="s">
        <v>330</v>
      </c>
      <c r="AD736" s="42" t="s">
        <v>330</v>
      </c>
      <c r="AE736" s="42" t="s">
        <v>561</v>
      </c>
      <c r="AF736" s="42" t="s">
        <v>561</v>
      </c>
      <c r="AG736" s="42">
        <v>20</v>
      </c>
      <c r="AH736" s="42" t="s">
        <v>350</v>
      </c>
      <c r="AI736" s="42" t="s">
        <v>1964</v>
      </c>
      <c r="AJ736" s="42" t="s">
        <v>370</v>
      </c>
      <c r="AK736" s="42" t="s">
        <v>1965</v>
      </c>
      <c r="AL736" s="42">
        <v>1000</v>
      </c>
      <c r="AM736" s="42" t="s">
        <v>327</v>
      </c>
      <c r="AN736" s="42">
        <v>0</v>
      </c>
      <c r="AO736" s="42">
        <v>0</v>
      </c>
      <c r="AP736" s="42" t="s">
        <v>503</v>
      </c>
      <c r="AQ736" s="42">
        <v>704</v>
      </c>
      <c r="AR736" s="42">
        <v>12</v>
      </c>
      <c r="AS736" s="42">
        <v>176</v>
      </c>
      <c r="AT736" s="42">
        <v>16</v>
      </c>
      <c r="AU736" s="42" t="s">
        <v>327</v>
      </c>
      <c r="AV736" s="42" t="s">
        <v>327</v>
      </c>
      <c r="AW736" s="42" t="s">
        <v>327</v>
      </c>
      <c r="AX736" s="42" t="s">
        <v>359</v>
      </c>
      <c r="AY736" s="42" t="s">
        <v>327</v>
      </c>
      <c r="AZ736" s="51">
        <v>79</v>
      </c>
      <c r="BA736" s="42"/>
      <c r="BB736" s="42">
        <v>1</v>
      </c>
      <c r="BC736" s="42" t="s">
        <v>346</v>
      </c>
      <c r="BD736" s="49" t="s">
        <v>2977</v>
      </c>
      <c r="BE736" s="49">
        <v>0</v>
      </c>
      <c r="BF736" s="42"/>
      <c r="BG736" s="42"/>
      <c r="BH736" s="42"/>
      <c r="BI736" s="42" t="s">
        <v>357</v>
      </c>
      <c r="BJ736" s="42" t="s">
        <v>358</v>
      </c>
      <c r="BK736" s="57">
        <v>44778</v>
      </c>
      <c r="BL736" s="42" t="s">
        <v>317</v>
      </c>
      <c r="BM736" s="42" t="s">
        <v>317</v>
      </c>
      <c r="BN736" s="42"/>
      <c r="BO736" s="42"/>
      <c r="BP736" s="42" t="s">
        <v>359</v>
      </c>
      <c r="BQ736" s="42" t="s">
        <v>359</v>
      </c>
      <c r="BR736" s="42" t="s">
        <v>359</v>
      </c>
      <c r="BS736" s="42"/>
      <c r="BT736" s="42" t="s">
        <v>360</v>
      </c>
      <c r="BU736" s="42" t="s">
        <v>317</v>
      </c>
      <c r="BV736" s="42" t="s">
        <v>317</v>
      </c>
      <c r="BW736" s="42"/>
      <c r="BX736" s="42"/>
      <c r="BY736" s="42" t="s">
        <v>353</v>
      </c>
      <c r="BZ736" s="42" t="s">
        <v>353</v>
      </c>
      <c r="CA736" s="42"/>
      <c r="CB736" s="42" t="s">
        <v>353</v>
      </c>
      <c r="CC736" s="42"/>
      <c r="CD736" s="42"/>
      <c r="CE736" s="42"/>
      <c r="CF736" s="42"/>
      <c r="CG736" s="26" t="s">
        <v>2978</v>
      </c>
    </row>
    <row r="737" hidden="1" spans="1:85">
      <c r="A737" s="39">
        <v>1456</v>
      </c>
      <c r="B737" s="42" t="s">
        <v>2980</v>
      </c>
      <c r="C737" s="79" t="s">
        <v>2981</v>
      </c>
      <c r="D737" s="42" t="s">
        <v>2982</v>
      </c>
      <c r="E737" s="43">
        <v>28.29284</v>
      </c>
      <c r="F737" s="43">
        <v>-15.4171</v>
      </c>
      <c r="G737" s="42" t="s">
        <v>316</v>
      </c>
      <c r="H737" s="37">
        <v>2.5</v>
      </c>
      <c r="I737" s="42" t="s">
        <v>316</v>
      </c>
      <c r="J737" s="42" t="s">
        <v>1963</v>
      </c>
      <c r="K737" s="42" t="s">
        <v>340</v>
      </c>
      <c r="L737" s="42" t="s">
        <v>340</v>
      </c>
      <c r="M737" s="42" t="s">
        <v>317</v>
      </c>
      <c r="N737" s="42" t="s">
        <v>341</v>
      </c>
      <c r="O737" s="42" t="s">
        <v>342</v>
      </c>
      <c r="P737" s="42" t="s">
        <v>380</v>
      </c>
      <c r="Q737" s="42" t="s">
        <v>320</v>
      </c>
      <c r="R737" s="42" t="s">
        <v>320</v>
      </c>
      <c r="S737" s="42" t="s">
        <v>1718</v>
      </c>
      <c r="T737" s="42" t="s">
        <v>344</v>
      </c>
      <c r="U737" s="42" t="s">
        <v>323</v>
      </c>
      <c r="V737" s="52">
        <v>36</v>
      </c>
      <c r="W737" s="42" t="s">
        <v>325</v>
      </c>
      <c r="X737" s="42" t="s">
        <v>2971</v>
      </c>
      <c r="Y737" s="42" t="s">
        <v>2</v>
      </c>
      <c r="Z737" s="42" t="s">
        <v>2</v>
      </c>
      <c r="AA737" s="42" t="s">
        <v>346</v>
      </c>
      <c r="AB737" s="43" t="s">
        <v>329</v>
      </c>
      <c r="AC737" s="42" t="s">
        <v>225</v>
      </c>
      <c r="AD737" s="42" t="s">
        <v>225</v>
      </c>
      <c r="AE737" s="42" t="s">
        <v>561</v>
      </c>
      <c r="AF737" s="42" t="s">
        <v>561</v>
      </c>
      <c r="AG737" s="42">
        <v>20</v>
      </c>
      <c r="AH737" s="42" t="s">
        <v>350</v>
      </c>
      <c r="AI737" s="42" t="s">
        <v>1964</v>
      </c>
      <c r="AJ737" s="42" t="s">
        <v>351</v>
      </c>
      <c r="AK737" s="42" t="s">
        <v>2983</v>
      </c>
      <c r="AL737" s="42">
        <v>1000</v>
      </c>
      <c r="AM737" s="42" t="s">
        <v>1909</v>
      </c>
      <c r="AN737" s="42" t="s">
        <v>1882</v>
      </c>
      <c r="AO737" s="42">
        <v>250</v>
      </c>
      <c r="AP737" s="42" t="s">
        <v>333</v>
      </c>
      <c r="AQ737" s="42">
        <v>300</v>
      </c>
      <c r="AR737" s="42">
        <v>48</v>
      </c>
      <c r="AS737" s="42">
        <v>100</v>
      </c>
      <c r="AT737" s="42">
        <f>AQ737/AS737</f>
        <v>3</v>
      </c>
      <c r="AU737" s="42" t="s">
        <v>327</v>
      </c>
      <c r="AV737" s="42" t="s">
        <v>327</v>
      </c>
      <c r="AW737" s="42" t="s">
        <v>327</v>
      </c>
      <c r="AX737" s="42" t="s">
        <v>327</v>
      </c>
      <c r="AY737" s="42" t="s">
        <v>327</v>
      </c>
      <c r="AZ737" s="51">
        <v>152</v>
      </c>
      <c r="BA737" s="42"/>
      <c r="BB737" s="42">
        <v>2</v>
      </c>
      <c r="BC737" s="42" t="s">
        <v>375</v>
      </c>
      <c r="BD737" s="49" t="s">
        <v>2980</v>
      </c>
      <c r="BE737" s="49" t="s">
        <v>2984</v>
      </c>
      <c r="BF737" s="42" t="s">
        <v>1883</v>
      </c>
      <c r="BG737" s="42"/>
      <c r="BH737" s="42" t="s">
        <v>1898</v>
      </c>
      <c r="BI737" s="42" t="s">
        <v>357</v>
      </c>
      <c r="BJ737" s="42" t="s">
        <v>358</v>
      </c>
      <c r="BK737" s="57">
        <v>44778</v>
      </c>
      <c r="BL737" s="42" t="s">
        <v>317</v>
      </c>
      <c r="BM737" s="42" t="s">
        <v>317</v>
      </c>
      <c r="BN737" s="42"/>
      <c r="BO737" s="42"/>
      <c r="BP737" s="42" t="s">
        <v>359</v>
      </c>
      <c r="BQ737" s="42" t="s">
        <v>359</v>
      </c>
      <c r="BR737" s="42" t="s">
        <v>359</v>
      </c>
      <c r="BS737" s="42"/>
      <c r="BT737" s="42" t="s">
        <v>360</v>
      </c>
      <c r="BU737" s="42" t="s">
        <v>317</v>
      </c>
      <c r="BV737" s="42" t="s">
        <v>317</v>
      </c>
      <c r="BW737" s="42"/>
      <c r="BX737" s="42"/>
      <c r="BY737" s="42" t="s">
        <v>353</v>
      </c>
      <c r="BZ737" s="42" t="s">
        <v>353</v>
      </c>
      <c r="CA737" s="42"/>
      <c r="CB737" s="42" t="s">
        <v>353</v>
      </c>
      <c r="CC737" s="42"/>
      <c r="CD737" s="42"/>
      <c r="CE737" s="42"/>
      <c r="CF737" s="42"/>
      <c r="CG737" s="26" t="s">
        <v>2981</v>
      </c>
    </row>
    <row r="738" hidden="1" spans="1:85">
      <c r="A738" s="34">
        <v>1539</v>
      </c>
      <c r="B738" s="42" t="s">
        <v>2985</v>
      </c>
      <c r="C738" s="79" t="s">
        <v>2986</v>
      </c>
      <c r="D738" s="42" t="s">
        <v>2987</v>
      </c>
      <c r="E738" s="43">
        <v>28.2814347393456</v>
      </c>
      <c r="F738" s="43">
        <v>-15.4187234462226</v>
      </c>
      <c r="G738" s="42" t="s">
        <v>316</v>
      </c>
      <c r="H738" s="37">
        <v>4.5</v>
      </c>
      <c r="I738" s="42" t="s">
        <v>316</v>
      </c>
      <c r="J738" s="42" t="s">
        <v>1963</v>
      </c>
      <c r="K738" s="42" t="s">
        <v>340</v>
      </c>
      <c r="L738" s="42" t="s">
        <v>340</v>
      </c>
      <c r="M738" s="42" t="s">
        <v>317</v>
      </c>
      <c r="N738" s="42" t="s">
        <v>341</v>
      </c>
      <c r="O738" s="42" t="s">
        <v>342</v>
      </c>
      <c r="P738" s="42" t="s">
        <v>380</v>
      </c>
      <c r="Q738" s="42" t="s">
        <v>320</v>
      </c>
      <c r="R738" s="42" t="s">
        <v>320</v>
      </c>
      <c r="S738" s="42" t="s">
        <v>1718</v>
      </c>
      <c r="T738" s="42" t="s">
        <v>344</v>
      </c>
      <c r="U738" s="42" t="s">
        <v>397</v>
      </c>
      <c r="V738" s="52" t="s">
        <v>324</v>
      </c>
      <c r="W738" s="42" t="s">
        <v>366</v>
      </c>
      <c r="X738" s="42" t="s">
        <v>2025</v>
      </c>
      <c r="Y738" s="42" t="s">
        <v>2</v>
      </c>
      <c r="Z738" s="42" t="s">
        <v>2</v>
      </c>
      <c r="AA738" s="42" t="s">
        <v>346</v>
      </c>
      <c r="AB738" s="43" t="s">
        <v>329</v>
      </c>
      <c r="AC738" s="42" t="s">
        <v>225</v>
      </c>
      <c r="AD738" s="42" t="s">
        <v>225</v>
      </c>
      <c r="AE738" s="42" t="s">
        <v>561</v>
      </c>
      <c r="AF738" s="42" t="s">
        <v>561</v>
      </c>
      <c r="AG738" s="42">
        <v>30</v>
      </c>
      <c r="AH738" s="42" t="s">
        <v>350</v>
      </c>
      <c r="AI738" s="42" t="s">
        <v>1964</v>
      </c>
      <c r="AJ738" s="42" t="s">
        <v>351</v>
      </c>
      <c r="AK738" s="42" t="s">
        <v>1990</v>
      </c>
      <c r="AL738" s="42">
        <v>1000</v>
      </c>
      <c r="AM738" s="42" t="s">
        <v>1909</v>
      </c>
      <c r="AN738" s="42" t="s">
        <v>1882</v>
      </c>
      <c r="AO738" s="42">
        <v>200</v>
      </c>
      <c r="AP738" s="42" t="s">
        <v>384</v>
      </c>
      <c r="AQ738" s="42">
        <v>600</v>
      </c>
      <c r="AR738" s="42">
        <v>2</v>
      </c>
      <c r="AS738" s="42">
        <v>600</v>
      </c>
      <c r="AT738" s="42">
        <v>24</v>
      </c>
      <c r="AU738" s="42" t="s">
        <v>1995</v>
      </c>
      <c r="AV738" s="42" t="s">
        <v>1995</v>
      </c>
      <c r="AW738" s="42">
        <v>18000</v>
      </c>
      <c r="AX738" s="42">
        <v>18000</v>
      </c>
      <c r="AY738" s="42">
        <v>2</v>
      </c>
      <c r="AZ738" s="51">
        <v>200</v>
      </c>
      <c r="BA738" s="42"/>
      <c r="BB738" s="42">
        <v>1</v>
      </c>
      <c r="BC738" s="42" t="s">
        <v>346</v>
      </c>
      <c r="BD738" s="49" t="s">
        <v>2985</v>
      </c>
      <c r="BE738" s="49">
        <v>0</v>
      </c>
      <c r="BF738" s="42" t="s">
        <v>1976</v>
      </c>
      <c r="BG738" s="42"/>
      <c r="BH738" s="42" t="s">
        <v>1898</v>
      </c>
      <c r="BI738" s="42" t="s">
        <v>357</v>
      </c>
      <c r="BJ738" s="42" t="s">
        <v>358</v>
      </c>
      <c r="BK738" s="57">
        <v>44778</v>
      </c>
      <c r="BL738" s="42" t="s">
        <v>340</v>
      </c>
      <c r="BM738" s="42" t="s">
        <v>317</v>
      </c>
      <c r="BN738" s="42"/>
      <c r="BO738" s="42"/>
      <c r="BP738" s="42" t="s">
        <v>359</v>
      </c>
      <c r="BQ738" s="42" t="s">
        <v>359</v>
      </c>
      <c r="BR738" s="42" t="s">
        <v>359</v>
      </c>
      <c r="BS738" s="42"/>
      <c r="BT738" s="42" t="s">
        <v>360</v>
      </c>
      <c r="BU738" s="42" t="s">
        <v>317</v>
      </c>
      <c r="BV738" s="42" t="s">
        <v>317</v>
      </c>
      <c r="BW738" s="42"/>
      <c r="BX738" s="42"/>
      <c r="BY738" s="42" t="s">
        <v>353</v>
      </c>
      <c r="BZ738" s="42" t="s">
        <v>353</v>
      </c>
      <c r="CA738" s="42"/>
      <c r="CB738" s="42" t="s">
        <v>353</v>
      </c>
      <c r="CC738" s="42"/>
      <c r="CD738" s="42"/>
      <c r="CE738" s="42"/>
      <c r="CF738" s="42"/>
      <c r="CG738" s="26" t="s">
        <v>2986</v>
      </c>
    </row>
    <row r="739" hidden="1" spans="1:85">
      <c r="A739" s="34">
        <v>801</v>
      </c>
      <c r="B739" s="42" t="s">
        <v>2988</v>
      </c>
      <c r="C739" s="46" t="s">
        <v>2989</v>
      </c>
      <c r="D739" s="42" t="s">
        <v>2990</v>
      </c>
      <c r="E739" s="43">
        <v>28.29884</v>
      </c>
      <c r="F739" s="43">
        <v>-15.4086</v>
      </c>
      <c r="G739" s="42" t="s">
        <v>316</v>
      </c>
      <c r="H739" s="37">
        <v>2.5</v>
      </c>
      <c r="I739" s="42" t="s">
        <v>316</v>
      </c>
      <c r="J739" s="42" t="s">
        <v>1963</v>
      </c>
      <c r="K739" s="42" t="s">
        <v>340</v>
      </c>
      <c r="L739" s="42" t="s">
        <v>340</v>
      </c>
      <c r="M739" s="42" t="s">
        <v>317</v>
      </c>
      <c r="N739" s="42" t="s">
        <v>341</v>
      </c>
      <c r="O739" s="42" t="s">
        <v>342</v>
      </c>
      <c r="P739" s="42" t="s">
        <v>380</v>
      </c>
      <c r="Q739" s="42" t="s">
        <v>320</v>
      </c>
      <c r="R739" s="42" t="s">
        <v>320</v>
      </c>
      <c r="S739" s="42" t="s">
        <v>1718</v>
      </c>
      <c r="T739" s="42" t="s">
        <v>344</v>
      </c>
      <c r="U739" s="42" t="s">
        <v>323</v>
      </c>
      <c r="V739" s="52" t="s">
        <v>1984</v>
      </c>
      <c r="W739" s="42" t="s">
        <v>325</v>
      </c>
      <c r="X739" s="42" t="s">
        <v>2025</v>
      </c>
      <c r="Y739" s="42" t="s">
        <v>2</v>
      </c>
      <c r="Z739" s="42" t="s">
        <v>2</v>
      </c>
      <c r="AA739" s="42" t="s">
        <v>346</v>
      </c>
      <c r="AB739" s="43" t="s">
        <v>329</v>
      </c>
      <c r="AC739" s="42" t="s">
        <v>225</v>
      </c>
      <c r="AD739" s="42" t="s">
        <v>225</v>
      </c>
      <c r="AE739" s="42" t="s">
        <v>561</v>
      </c>
      <c r="AF739" s="42" t="s">
        <v>561</v>
      </c>
      <c r="AG739" s="42">
        <v>20</v>
      </c>
      <c r="AH739" s="42" t="s">
        <v>350</v>
      </c>
      <c r="AI739" s="42" t="s">
        <v>1964</v>
      </c>
      <c r="AJ739" s="42" t="s">
        <v>351</v>
      </c>
      <c r="AK739" s="42" t="s">
        <v>1895</v>
      </c>
      <c r="AL739" s="42">
        <v>1000</v>
      </c>
      <c r="AM739" s="42" t="s">
        <v>332</v>
      </c>
      <c r="AN739" s="42" t="s">
        <v>352</v>
      </c>
      <c r="AO739" s="42">
        <v>400</v>
      </c>
      <c r="AP739" s="42" t="s">
        <v>373</v>
      </c>
      <c r="AQ739" s="42">
        <v>600</v>
      </c>
      <c r="AR739" s="42">
        <v>2</v>
      </c>
      <c r="AS739" s="42">
        <v>600</v>
      </c>
      <c r="AT739" s="42">
        <v>24</v>
      </c>
      <c r="AU739" s="42" t="s">
        <v>327</v>
      </c>
      <c r="AV739" s="42" t="s">
        <v>327</v>
      </c>
      <c r="AW739" s="42" t="s">
        <v>327</v>
      </c>
      <c r="AX739" s="42" t="s">
        <v>327</v>
      </c>
      <c r="AY739" s="42" t="s">
        <v>327</v>
      </c>
      <c r="AZ739" s="51">
        <v>131</v>
      </c>
      <c r="BA739" s="42"/>
      <c r="BB739" s="42">
        <v>3</v>
      </c>
      <c r="BC739" s="42" t="s">
        <v>354</v>
      </c>
      <c r="BD739" s="49" t="s">
        <v>2988</v>
      </c>
      <c r="BE739" s="49" t="s">
        <v>2991</v>
      </c>
      <c r="BF739" s="42" t="s">
        <v>1925</v>
      </c>
      <c r="BG739" s="42"/>
      <c r="BH739" s="42" t="s">
        <v>1898</v>
      </c>
      <c r="BI739" s="42" t="s">
        <v>357</v>
      </c>
      <c r="BJ739" s="42" t="s">
        <v>358</v>
      </c>
      <c r="BK739" s="57">
        <v>44778</v>
      </c>
      <c r="BL739" s="42" t="s">
        <v>340</v>
      </c>
      <c r="BM739" s="42" t="s">
        <v>317</v>
      </c>
      <c r="BN739" s="42"/>
      <c r="BO739" s="42"/>
      <c r="BP739" s="42" t="s">
        <v>359</v>
      </c>
      <c r="BQ739" s="42" t="s">
        <v>359</v>
      </c>
      <c r="BR739" s="42" t="s">
        <v>359</v>
      </c>
      <c r="BS739" s="42"/>
      <c r="BT739" s="42" t="s">
        <v>360</v>
      </c>
      <c r="BU739" s="42" t="s">
        <v>317</v>
      </c>
      <c r="BV739" s="42" t="s">
        <v>317</v>
      </c>
      <c r="BW739" s="42"/>
      <c r="BX739" s="42"/>
      <c r="BY739" s="42" t="s">
        <v>353</v>
      </c>
      <c r="BZ739" s="42" t="s">
        <v>353</v>
      </c>
      <c r="CA739" s="42"/>
      <c r="CB739" s="42" t="s">
        <v>353</v>
      </c>
      <c r="CC739" s="42"/>
      <c r="CD739" s="42"/>
      <c r="CE739" s="42"/>
      <c r="CF739" s="42"/>
      <c r="CG739" s="26" t="s">
        <v>2989</v>
      </c>
    </row>
    <row r="740" hidden="1" spans="1:85">
      <c r="A740" s="34">
        <v>61</v>
      </c>
      <c r="B740" s="42" t="s">
        <v>2992</v>
      </c>
      <c r="C740" s="79" t="s">
        <v>2993</v>
      </c>
      <c r="D740" s="42" t="s">
        <v>2994</v>
      </c>
      <c r="E740" s="43">
        <v>28.28211111</v>
      </c>
      <c r="F740" s="43">
        <v>-15.42048056</v>
      </c>
      <c r="G740" s="42" t="s">
        <v>316</v>
      </c>
      <c r="H740" s="37" t="s">
        <v>327</v>
      </c>
      <c r="I740" s="42" t="s">
        <v>316</v>
      </c>
      <c r="J740" s="42" t="s">
        <v>1963</v>
      </c>
      <c r="K740" s="42" t="s">
        <v>340</v>
      </c>
      <c r="L740" s="42" t="s">
        <v>340</v>
      </c>
      <c r="M740" s="42" t="s">
        <v>317</v>
      </c>
      <c r="N740" s="42" t="s">
        <v>341</v>
      </c>
      <c r="O740" s="42" t="s">
        <v>342</v>
      </c>
      <c r="P740" s="42" t="s">
        <v>380</v>
      </c>
      <c r="Q740" s="42" t="s">
        <v>320</v>
      </c>
      <c r="R740" s="42" t="s">
        <v>516</v>
      </c>
      <c r="S740" s="42" t="s">
        <v>1718</v>
      </c>
      <c r="T740" s="42" t="s">
        <v>765</v>
      </c>
      <c r="U740" s="42" t="s">
        <v>397</v>
      </c>
      <c r="V740" s="52" t="s">
        <v>324</v>
      </c>
      <c r="W740" s="42" t="s">
        <v>366</v>
      </c>
      <c r="X740" s="42" t="s">
        <v>2025</v>
      </c>
      <c r="Y740" s="42" t="s">
        <v>2</v>
      </c>
      <c r="Z740" s="42" t="s">
        <v>2</v>
      </c>
      <c r="AA740" s="42" t="s">
        <v>346</v>
      </c>
      <c r="AB740" s="43" t="s">
        <v>329</v>
      </c>
      <c r="AC740" s="42" t="s">
        <v>330</v>
      </c>
      <c r="AD740" s="42" t="s">
        <v>330</v>
      </c>
      <c r="AE740" s="42" t="s">
        <v>327</v>
      </c>
      <c r="AF740" s="42" t="s">
        <v>327</v>
      </c>
      <c r="AG740" s="52" t="s">
        <v>327</v>
      </c>
      <c r="AH740" s="42" t="s">
        <v>327</v>
      </c>
      <c r="AI740" s="42" t="s">
        <v>327</v>
      </c>
      <c r="AJ740" s="42" t="s">
        <v>327</v>
      </c>
      <c r="AK740" s="42" t="s">
        <v>327</v>
      </c>
      <c r="AL740" s="42">
        <v>0</v>
      </c>
      <c r="AM740" s="42" t="s">
        <v>1909</v>
      </c>
      <c r="AN740" s="42" t="s">
        <v>359</v>
      </c>
      <c r="AO740" s="42" t="s">
        <v>359</v>
      </c>
      <c r="AP740" s="42" t="s">
        <v>333</v>
      </c>
      <c r="AQ740" s="42">
        <v>200</v>
      </c>
      <c r="AR740" s="42">
        <v>48</v>
      </c>
      <c r="AS740" s="42">
        <v>100</v>
      </c>
      <c r="AT740" s="42">
        <f>AQ740/AS740</f>
        <v>2</v>
      </c>
      <c r="AU740" s="42" t="s">
        <v>607</v>
      </c>
      <c r="AV740" s="42" t="s">
        <v>607</v>
      </c>
      <c r="AW740" s="42">
        <v>18000</v>
      </c>
      <c r="AX740" s="42">
        <v>18000</v>
      </c>
      <c r="AY740" s="42">
        <v>2</v>
      </c>
      <c r="AZ740" s="51">
        <v>59.1</v>
      </c>
      <c r="BA740" s="42"/>
      <c r="BB740" s="42">
        <v>2</v>
      </c>
      <c r="BC740" s="42" t="s">
        <v>398</v>
      </c>
      <c r="BD740" s="49" t="s">
        <v>2992</v>
      </c>
      <c r="BE740" s="49">
        <v>0</v>
      </c>
      <c r="BF740" s="42"/>
      <c r="BG740" s="42"/>
      <c r="BH740" s="42"/>
      <c r="BI740" s="42" t="s">
        <v>353</v>
      </c>
      <c r="BJ740" s="42" t="s">
        <v>358</v>
      </c>
      <c r="BK740" s="57">
        <v>44778</v>
      </c>
      <c r="BL740" s="42" t="s">
        <v>340</v>
      </c>
      <c r="BM740" s="42" t="s">
        <v>317</v>
      </c>
      <c r="BN740" s="42"/>
      <c r="BO740" s="42"/>
      <c r="BP740" s="42" t="s">
        <v>359</v>
      </c>
      <c r="BQ740" s="42" t="s">
        <v>359</v>
      </c>
      <c r="BR740" s="42" t="s">
        <v>359</v>
      </c>
      <c r="BS740" s="42"/>
      <c r="BT740" s="42" t="s">
        <v>360</v>
      </c>
      <c r="BU740" s="42" t="s">
        <v>317</v>
      </c>
      <c r="BV740" s="42" t="s">
        <v>317</v>
      </c>
      <c r="BW740" s="42"/>
      <c r="BX740" s="42"/>
      <c r="BY740" s="42" t="s">
        <v>353</v>
      </c>
      <c r="BZ740" s="42" t="s">
        <v>353</v>
      </c>
      <c r="CA740" s="42"/>
      <c r="CB740" s="42" t="s">
        <v>353</v>
      </c>
      <c r="CC740" s="42"/>
      <c r="CD740" s="42"/>
      <c r="CE740" s="42"/>
      <c r="CF740" s="42"/>
      <c r="CG740" s="26" t="s">
        <v>2993</v>
      </c>
    </row>
    <row r="741" hidden="1" spans="1:85">
      <c r="A741" s="39">
        <v>106</v>
      </c>
      <c r="B741" s="42" t="s">
        <v>2995</v>
      </c>
      <c r="C741" s="79" t="s">
        <v>2996</v>
      </c>
      <c r="D741" s="42" t="s">
        <v>2997</v>
      </c>
      <c r="E741" s="43">
        <v>28.27839</v>
      </c>
      <c r="F741" s="43">
        <v>-15.40176</v>
      </c>
      <c r="G741" s="42" t="s">
        <v>316</v>
      </c>
      <c r="H741" s="37">
        <v>2</v>
      </c>
      <c r="I741" s="42" t="s">
        <v>316</v>
      </c>
      <c r="J741" s="42" t="s">
        <v>1963</v>
      </c>
      <c r="K741" s="42" t="s">
        <v>317</v>
      </c>
      <c r="L741" s="42" t="s">
        <v>340</v>
      </c>
      <c r="M741" s="42" t="s">
        <v>317</v>
      </c>
      <c r="N741" s="42" t="s">
        <v>341</v>
      </c>
      <c r="O741" s="42" t="s">
        <v>364</v>
      </c>
      <c r="P741" s="42" t="s">
        <v>365</v>
      </c>
      <c r="Q741" s="42" t="s">
        <v>320</v>
      </c>
      <c r="R741" s="42" t="s">
        <v>320</v>
      </c>
      <c r="S741" s="42" t="s">
        <v>1718</v>
      </c>
      <c r="T741" s="42" t="s">
        <v>344</v>
      </c>
      <c r="U741" s="42" t="s">
        <v>323</v>
      </c>
      <c r="V741" s="52" t="s">
        <v>1984</v>
      </c>
      <c r="W741" s="42" t="s">
        <v>325</v>
      </c>
      <c r="X741" s="42" t="s">
        <v>2025</v>
      </c>
      <c r="Y741" s="42" t="s">
        <v>2</v>
      </c>
      <c r="Z741" s="42" t="s">
        <v>2</v>
      </c>
      <c r="AA741" s="42" t="s">
        <v>346</v>
      </c>
      <c r="AB741" s="43" t="s">
        <v>329</v>
      </c>
      <c r="AC741" s="42" t="s">
        <v>225</v>
      </c>
      <c r="AD741" s="42" t="s">
        <v>225</v>
      </c>
      <c r="AE741" s="42" t="s">
        <v>561</v>
      </c>
      <c r="AF741" s="42" t="s">
        <v>561</v>
      </c>
      <c r="AG741" s="42">
        <v>16</v>
      </c>
      <c r="AH741" s="42" t="s">
        <v>350</v>
      </c>
      <c r="AI741" s="42" t="s">
        <v>2998</v>
      </c>
      <c r="AJ741" s="42" t="s">
        <v>370</v>
      </c>
      <c r="AK741" s="42" t="s">
        <v>2059</v>
      </c>
      <c r="AL741" s="42">
        <v>1000</v>
      </c>
      <c r="AM741" s="42" t="s">
        <v>1909</v>
      </c>
      <c r="AN741" s="42" t="s">
        <v>1896</v>
      </c>
      <c r="AO741" s="42">
        <v>400</v>
      </c>
      <c r="AP741" s="42" t="s">
        <v>503</v>
      </c>
      <c r="AQ741" s="42">
        <v>704</v>
      </c>
      <c r="AR741" s="42">
        <v>12</v>
      </c>
      <c r="AS741" s="42">
        <v>176</v>
      </c>
      <c r="AT741" s="42">
        <v>16</v>
      </c>
      <c r="AU741" s="42" t="s">
        <v>327</v>
      </c>
      <c r="AV741" s="42" t="s">
        <v>327</v>
      </c>
      <c r="AW741" s="42" t="s">
        <v>327</v>
      </c>
      <c r="AX741" s="42" t="s">
        <v>327</v>
      </c>
      <c r="AY741" s="42" t="s">
        <v>327</v>
      </c>
      <c r="AZ741" s="51">
        <v>98</v>
      </c>
      <c r="BA741" s="42"/>
      <c r="BB741" s="42">
        <v>2</v>
      </c>
      <c r="BC741" s="42" t="s">
        <v>375</v>
      </c>
      <c r="BD741" s="49" t="s">
        <v>2995</v>
      </c>
      <c r="BE741" s="49" t="s">
        <v>2999</v>
      </c>
      <c r="BF741" s="42" t="s">
        <v>1976</v>
      </c>
      <c r="BG741" s="42"/>
      <c r="BH741" s="42" t="s">
        <v>1884</v>
      </c>
      <c r="BI741" s="42" t="s">
        <v>357</v>
      </c>
      <c r="BJ741" s="42" t="s">
        <v>358</v>
      </c>
      <c r="BK741" s="57">
        <v>44778</v>
      </c>
      <c r="BL741" s="42" t="s">
        <v>340</v>
      </c>
      <c r="BM741" s="42" t="s">
        <v>317</v>
      </c>
      <c r="BN741" s="42"/>
      <c r="BO741" s="42"/>
      <c r="BP741" s="42" t="s">
        <v>359</v>
      </c>
      <c r="BQ741" s="42" t="s">
        <v>359</v>
      </c>
      <c r="BR741" s="42" t="s">
        <v>359</v>
      </c>
      <c r="BS741" s="42"/>
      <c r="BT741" s="42" t="s">
        <v>360</v>
      </c>
      <c r="BU741" s="42" t="s">
        <v>317</v>
      </c>
      <c r="BV741" s="42" t="s">
        <v>340</v>
      </c>
      <c r="BW741" s="42"/>
      <c r="BX741" s="42"/>
      <c r="BY741" s="42" t="s">
        <v>472</v>
      </c>
      <c r="BZ741" s="42">
        <v>20</v>
      </c>
      <c r="CA741" s="42"/>
      <c r="CB741" s="42" t="s">
        <v>472</v>
      </c>
      <c r="CC741" s="42"/>
      <c r="CD741" s="42"/>
      <c r="CE741" s="42"/>
      <c r="CF741" s="42"/>
      <c r="CG741" s="26" t="s">
        <v>2996</v>
      </c>
    </row>
    <row r="742" spans="1:85">
      <c r="A742" s="39">
        <v>1546</v>
      </c>
      <c r="B742" s="42" t="s">
        <v>3000</v>
      </c>
      <c r="C742" s="79" t="s">
        <v>3001</v>
      </c>
      <c r="D742" s="42" t="s">
        <v>3002</v>
      </c>
      <c r="E742" s="43">
        <v>28.28833056</v>
      </c>
      <c r="F742" s="43">
        <v>-15.42311111</v>
      </c>
      <c r="G742" s="42" t="s">
        <v>316</v>
      </c>
      <c r="H742" s="37" t="s">
        <v>327</v>
      </c>
      <c r="I742" s="42" t="s">
        <v>316</v>
      </c>
      <c r="J742" s="42" t="s">
        <v>1963</v>
      </c>
      <c r="K742" s="42" t="s">
        <v>340</v>
      </c>
      <c r="L742" s="42" t="s">
        <v>340</v>
      </c>
      <c r="M742" s="42" t="s">
        <v>317</v>
      </c>
      <c r="N742" s="42" t="s">
        <v>341</v>
      </c>
      <c r="O742" s="42" t="s">
        <v>342</v>
      </c>
      <c r="P742" s="42" t="s">
        <v>380</v>
      </c>
      <c r="Q742" s="42" t="s">
        <v>320</v>
      </c>
      <c r="R742" s="42" t="s">
        <v>320</v>
      </c>
      <c r="S742" s="42" t="s">
        <v>1718</v>
      </c>
      <c r="T742" s="42" t="s">
        <v>765</v>
      </c>
      <c r="U742" s="42" t="s">
        <v>397</v>
      </c>
      <c r="V742" s="52" t="s">
        <v>324</v>
      </c>
      <c r="W742" s="42" t="s">
        <v>366</v>
      </c>
      <c r="X742" s="42" t="s">
        <v>2025</v>
      </c>
      <c r="Y742" s="42" t="s">
        <v>2</v>
      </c>
      <c r="Z742" s="42" t="s">
        <v>2</v>
      </c>
      <c r="AA742" s="42" t="s">
        <v>346</v>
      </c>
      <c r="AB742" s="43" t="s">
        <v>329</v>
      </c>
      <c r="AC742" s="42" t="s">
        <v>330</v>
      </c>
      <c r="AD742" s="42" t="s">
        <v>330</v>
      </c>
      <c r="AE742" s="42" t="s">
        <v>327</v>
      </c>
      <c r="AF742" s="42" t="s">
        <v>327</v>
      </c>
      <c r="AG742" s="52" t="s">
        <v>327</v>
      </c>
      <c r="AH742" s="42" t="s">
        <v>327</v>
      </c>
      <c r="AI742" s="42" t="s">
        <v>327</v>
      </c>
      <c r="AJ742" s="42" t="s">
        <v>327</v>
      </c>
      <c r="AK742" s="42" t="s">
        <v>327</v>
      </c>
      <c r="AL742" s="42">
        <v>0</v>
      </c>
      <c r="AM742" s="42" t="s">
        <v>1909</v>
      </c>
      <c r="AN742" s="42" t="s">
        <v>359</v>
      </c>
      <c r="AO742" s="42">
        <v>250</v>
      </c>
      <c r="AP742" s="42" t="s">
        <v>333</v>
      </c>
      <c r="AQ742" s="42">
        <v>300</v>
      </c>
      <c r="AR742" s="42">
        <v>48</v>
      </c>
      <c r="AS742" s="42">
        <v>100</v>
      </c>
      <c r="AT742" s="42">
        <f>AQ742/AS742</f>
        <v>3</v>
      </c>
      <c r="AU742" s="42" t="s">
        <v>385</v>
      </c>
      <c r="AV742" s="42" t="s">
        <v>385</v>
      </c>
      <c r="AW742" s="42">
        <v>18000</v>
      </c>
      <c r="AX742" s="42">
        <v>18000</v>
      </c>
      <c r="AY742" s="42">
        <v>2</v>
      </c>
      <c r="AZ742" s="51">
        <v>58</v>
      </c>
      <c r="BA742" s="42"/>
      <c r="BB742" s="42">
        <v>2</v>
      </c>
      <c r="BC742" s="42" t="s">
        <v>398</v>
      </c>
      <c r="BD742" s="49" t="s">
        <v>3000</v>
      </c>
      <c r="BE742" s="49">
        <v>0</v>
      </c>
      <c r="BF742" s="42"/>
      <c r="BG742" s="42"/>
      <c r="BH742" s="42"/>
      <c r="BI742" s="42" t="s">
        <v>353</v>
      </c>
      <c r="BJ742" s="42" t="s">
        <v>358</v>
      </c>
      <c r="BK742" s="57">
        <v>44778</v>
      </c>
      <c r="BL742" s="42" t="s">
        <v>317</v>
      </c>
      <c r="BM742" s="42" t="s">
        <v>317</v>
      </c>
      <c r="BN742" s="42"/>
      <c r="BO742" s="42"/>
      <c r="BP742" s="42" t="s">
        <v>359</v>
      </c>
      <c r="BQ742" s="42" t="s">
        <v>359</v>
      </c>
      <c r="BR742" s="42" t="s">
        <v>359</v>
      </c>
      <c r="BS742" s="42"/>
      <c r="BT742" s="42" t="s">
        <v>360</v>
      </c>
      <c r="BU742" s="42" t="s">
        <v>317</v>
      </c>
      <c r="BV742" s="42" t="s">
        <v>317</v>
      </c>
      <c r="BW742" s="42"/>
      <c r="BX742" s="42"/>
      <c r="BY742" s="42" t="s">
        <v>353</v>
      </c>
      <c r="BZ742" s="42" t="s">
        <v>353</v>
      </c>
      <c r="CA742" s="42"/>
      <c r="CB742" s="42" t="s">
        <v>353</v>
      </c>
      <c r="CC742" s="42"/>
      <c r="CD742" s="42"/>
      <c r="CE742" s="42"/>
      <c r="CF742" s="42"/>
      <c r="CG742" s="26" t="s">
        <v>3001</v>
      </c>
    </row>
    <row r="743" hidden="1" spans="1:85">
      <c r="A743" s="39">
        <v>444</v>
      </c>
      <c r="B743" s="42" t="s">
        <v>3003</v>
      </c>
      <c r="C743" s="79" t="s">
        <v>3004</v>
      </c>
      <c r="D743" s="42" t="s">
        <v>3005</v>
      </c>
      <c r="E743" s="43">
        <v>28.29926111</v>
      </c>
      <c r="F743" s="43">
        <v>-15.41566944</v>
      </c>
      <c r="G743" s="42" t="s">
        <v>316</v>
      </c>
      <c r="H743" s="37">
        <v>4.5</v>
      </c>
      <c r="I743" s="42" t="s">
        <v>316</v>
      </c>
      <c r="J743" s="42" t="s">
        <v>1963</v>
      </c>
      <c r="K743" s="42" t="s">
        <v>340</v>
      </c>
      <c r="L743" s="42" t="s">
        <v>340</v>
      </c>
      <c r="M743" s="42" t="s">
        <v>317</v>
      </c>
      <c r="N743" s="42" t="s">
        <v>341</v>
      </c>
      <c r="O743" s="42" t="s">
        <v>342</v>
      </c>
      <c r="P743" s="42" t="s">
        <v>343</v>
      </c>
      <c r="Q743" s="42" t="s">
        <v>320</v>
      </c>
      <c r="R743" s="42" t="s">
        <v>516</v>
      </c>
      <c r="S743" s="42" t="s">
        <v>1718</v>
      </c>
      <c r="T743" s="42" t="s">
        <v>344</v>
      </c>
      <c r="U743" s="42" t="s">
        <v>323</v>
      </c>
      <c r="V743" s="52">
        <v>40</v>
      </c>
      <c r="W743" s="42" t="s">
        <v>366</v>
      </c>
      <c r="X743" s="42" t="s">
        <v>2971</v>
      </c>
      <c r="Y743" s="42" t="s">
        <v>2</v>
      </c>
      <c r="Z743" s="42" t="s">
        <v>2</v>
      </c>
      <c r="AA743" s="42" t="s">
        <v>346</v>
      </c>
      <c r="AB743" s="43" t="s">
        <v>329</v>
      </c>
      <c r="AC743" s="42" t="s">
        <v>225</v>
      </c>
      <c r="AD743" s="42" t="s">
        <v>225</v>
      </c>
      <c r="AE743" s="42" t="s">
        <v>561</v>
      </c>
      <c r="AF743" s="42" t="s">
        <v>561</v>
      </c>
      <c r="AG743" s="42">
        <v>30</v>
      </c>
      <c r="AH743" s="42" t="s">
        <v>350</v>
      </c>
      <c r="AI743" s="42" t="s">
        <v>1989</v>
      </c>
      <c r="AJ743" s="42" t="s">
        <v>370</v>
      </c>
      <c r="AK743" s="42" t="s">
        <v>2059</v>
      </c>
      <c r="AL743" s="42">
        <v>1000</v>
      </c>
      <c r="AM743" s="42" t="s">
        <v>332</v>
      </c>
      <c r="AN743" s="42" t="s">
        <v>352</v>
      </c>
      <c r="AO743" s="42">
        <v>400</v>
      </c>
      <c r="AP743" s="42" t="s">
        <v>384</v>
      </c>
      <c r="AQ743" s="42">
        <v>600</v>
      </c>
      <c r="AR743" s="42">
        <v>2</v>
      </c>
      <c r="AS743" s="42">
        <v>600</v>
      </c>
      <c r="AT743" s="42">
        <v>24</v>
      </c>
      <c r="AU743" s="42" t="s">
        <v>1995</v>
      </c>
      <c r="AV743" s="42" t="s">
        <v>1995</v>
      </c>
      <c r="AW743" s="42">
        <v>18000</v>
      </c>
      <c r="AX743" s="42">
        <v>18000</v>
      </c>
      <c r="AY743" s="42">
        <v>2</v>
      </c>
      <c r="AZ743" s="51">
        <v>190</v>
      </c>
      <c r="BA743" s="42"/>
      <c r="BB743" s="42">
        <v>2</v>
      </c>
      <c r="BC743" s="42" t="s">
        <v>398</v>
      </c>
      <c r="BD743" s="49" t="s">
        <v>3003</v>
      </c>
      <c r="BE743" s="49">
        <v>0</v>
      </c>
      <c r="BF743" s="42" t="s">
        <v>1925</v>
      </c>
      <c r="BG743" s="42"/>
      <c r="BH743" s="42" t="s">
        <v>1898</v>
      </c>
      <c r="BI743" s="42" t="s">
        <v>357</v>
      </c>
      <c r="BJ743" s="42" t="s">
        <v>358</v>
      </c>
      <c r="BK743" s="57">
        <v>44778</v>
      </c>
      <c r="BL743" s="42" t="s">
        <v>317</v>
      </c>
      <c r="BM743" s="42" t="s">
        <v>317</v>
      </c>
      <c r="BN743" s="42"/>
      <c r="BO743" s="42"/>
      <c r="BP743" s="42" t="s">
        <v>359</v>
      </c>
      <c r="BQ743" s="42" t="s">
        <v>359</v>
      </c>
      <c r="BR743" s="42" t="s">
        <v>359</v>
      </c>
      <c r="BS743" s="42"/>
      <c r="BT743" s="42" t="s">
        <v>360</v>
      </c>
      <c r="BU743" s="42" t="s">
        <v>317</v>
      </c>
      <c r="BV743" s="42" t="s">
        <v>317</v>
      </c>
      <c r="BW743" s="42"/>
      <c r="BX743" s="42"/>
      <c r="BY743" s="42" t="s">
        <v>353</v>
      </c>
      <c r="BZ743" s="42" t="s">
        <v>353</v>
      </c>
      <c r="CA743" s="42"/>
      <c r="CB743" s="42" t="s">
        <v>353</v>
      </c>
      <c r="CC743" s="42"/>
      <c r="CD743" s="42"/>
      <c r="CE743" s="42"/>
      <c r="CF743" s="42"/>
      <c r="CG743" s="26" t="s">
        <v>3004</v>
      </c>
    </row>
    <row r="744" hidden="1" spans="1:85">
      <c r="A744" s="39">
        <v>1774</v>
      </c>
      <c r="B744" s="42" t="s">
        <v>3006</v>
      </c>
      <c r="C744" s="79" t="s">
        <v>3007</v>
      </c>
      <c r="D744" s="42" t="s">
        <v>3008</v>
      </c>
      <c r="E744" s="43">
        <v>28.2733782049004</v>
      </c>
      <c r="F744" s="43">
        <v>-15.4084852317971</v>
      </c>
      <c r="G744" s="42" t="s">
        <v>316</v>
      </c>
      <c r="H744" s="37">
        <v>1.5</v>
      </c>
      <c r="I744" s="42" t="s">
        <v>316</v>
      </c>
      <c r="J744" s="42" t="s">
        <v>1963</v>
      </c>
      <c r="K744" s="42" t="s">
        <v>317</v>
      </c>
      <c r="L744" s="42" t="s">
        <v>340</v>
      </c>
      <c r="M744" s="42" t="s">
        <v>317</v>
      </c>
      <c r="N744" s="42" t="s">
        <v>341</v>
      </c>
      <c r="O744" s="42" t="s">
        <v>364</v>
      </c>
      <c r="P744" s="42" t="s">
        <v>343</v>
      </c>
      <c r="Q744" s="42" t="s">
        <v>320</v>
      </c>
      <c r="R744" s="42" t="s">
        <v>320</v>
      </c>
      <c r="S744" s="42" t="s">
        <v>1718</v>
      </c>
      <c r="T744" s="42" t="s">
        <v>344</v>
      </c>
      <c r="U744" s="42" t="s">
        <v>323</v>
      </c>
      <c r="V744" s="52">
        <v>36</v>
      </c>
      <c r="W744" s="42" t="s">
        <v>366</v>
      </c>
      <c r="X744" s="42" t="s">
        <v>2025</v>
      </c>
      <c r="Y744" s="42" t="s">
        <v>2</v>
      </c>
      <c r="Z744" s="42" t="s">
        <v>2</v>
      </c>
      <c r="AA744" s="42" t="s">
        <v>346</v>
      </c>
      <c r="AB744" s="43" t="s">
        <v>329</v>
      </c>
      <c r="AC744" s="42" t="s">
        <v>225</v>
      </c>
      <c r="AD744" s="42" t="s">
        <v>225</v>
      </c>
      <c r="AE744" s="42" t="s">
        <v>3009</v>
      </c>
      <c r="AF744" s="42" t="s">
        <v>3009</v>
      </c>
      <c r="AG744" s="42">
        <v>13</v>
      </c>
      <c r="AH744" s="42" t="s">
        <v>350</v>
      </c>
      <c r="AI744" s="42" t="s">
        <v>1894</v>
      </c>
      <c r="AJ744" s="42" t="s">
        <v>351</v>
      </c>
      <c r="AK744" s="42" t="s">
        <v>3010</v>
      </c>
      <c r="AL744" s="42">
        <v>1000</v>
      </c>
      <c r="AM744" s="42" t="s">
        <v>1909</v>
      </c>
      <c r="AN744" s="42" t="s">
        <v>1882</v>
      </c>
      <c r="AO744" s="42">
        <v>250</v>
      </c>
      <c r="AP744" s="42" t="s">
        <v>333</v>
      </c>
      <c r="AQ744" s="42">
        <v>600</v>
      </c>
      <c r="AR744" s="42">
        <v>48</v>
      </c>
      <c r="AS744" s="42">
        <v>100</v>
      </c>
      <c r="AT744" s="42">
        <f>AQ744/AS744</f>
        <v>6</v>
      </c>
      <c r="AU744" s="42" t="s">
        <v>385</v>
      </c>
      <c r="AV744" s="42" t="s">
        <v>385</v>
      </c>
      <c r="AW744" s="42">
        <v>18000</v>
      </c>
      <c r="AX744" s="42">
        <v>18000</v>
      </c>
      <c r="AY744" s="42">
        <v>2</v>
      </c>
      <c r="AZ744" s="51">
        <v>90</v>
      </c>
      <c r="BA744" s="42"/>
      <c r="BB744" s="42">
        <v>2</v>
      </c>
      <c r="BC744" s="42" t="s">
        <v>375</v>
      </c>
      <c r="BD744" s="49" t="s">
        <v>3006</v>
      </c>
      <c r="BE744" s="49" t="s">
        <v>3011</v>
      </c>
      <c r="BF744" s="42" t="s">
        <v>1925</v>
      </c>
      <c r="BG744" s="42"/>
      <c r="BH744" s="42" t="s">
        <v>1884</v>
      </c>
      <c r="BI744" s="42" t="s">
        <v>357</v>
      </c>
      <c r="BJ744" s="42" t="s">
        <v>358</v>
      </c>
      <c r="BK744" s="57">
        <v>44778</v>
      </c>
      <c r="BL744" s="42" t="s">
        <v>317</v>
      </c>
      <c r="BM744" s="42" t="s">
        <v>317</v>
      </c>
      <c r="BN744" s="42"/>
      <c r="BO744" s="42"/>
      <c r="BP744" s="42" t="s">
        <v>359</v>
      </c>
      <c r="BQ744" s="42" t="s">
        <v>359</v>
      </c>
      <c r="BR744" s="42" t="s">
        <v>359</v>
      </c>
      <c r="BS744" s="42"/>
      <c r="BT744" s="42" t="s">
        <v>360</v>
      </c>
      <c r="BU744" s="42" t="s">
        <v>317</v>
      </c>
      <c r="BV744" s="42" t="s">
        <v>340</v>
      </c>
      <c r="BW744" s="42"/>
      <c r="BX744" s="42"/>
      <c r="BY744" s="42" t="s">
        <v>472</v>
      </c>
      <c r="BZ744" s="42">
        <v>20</v>
      </c>
      <c r="CA744" s="42"/>
      <c r="CB744" s="42" t="s">
        <v>472</v>
      </c>
      <c r="CC744" s="42"/>
      <c r="CD744" s="42"/>
      <c r="CE744" s="42"/>
      <c r="CF744" s="42"/>
      <c r="CG744" s="26" t="s">
        <v>3007</v>
      </c>
    </row>
    <row r="745" hidden="1" spans="1:85">
      <c r="A745" s="39">
        <v>788</v>
      </c>
      <c r="B745" s="42" t="s">
        <v>3012</v>
      </c>
      <c r="C745" s="79" t="s">
        <v>3013</v>
      </c>
      <c r="D745" s="42" t="s">
        <v>3014</v>
      </c>
      <c r="E745" s="43">
        <v>28.280383</v>
      </c>
      <c r="F745" s="43">
        <v>-15.4226</v>
      </c>
      <c r="G745" s="42" t="s">
        <v>316</v>
      </c>
      <c r="H745" s="37" t="s">
        <v>327</v>
      </c>
      <c r="I745" s="42" t="s">
        <v>316</v>
      </c>
      <c r="J745" s="42" t="s">
        <v>1963</v>
      </c>
      <c r="K745" s="42" t="s">
        <v>317</v>
      </c>
      <c r="L745" s="42" t="s">
        <v>340</v>
      </c>
      <c r="M745" s="42" t="s">
        <v>317</v>
      </c>
      <c r="N745" s="42" t="s">
        <v>341</v>
      </c>
      <c r="O745" s="42" t="s">
        <v>342</v>
      </c>
      <c r="P745" s="42" t="s">
        <v>343</v>
      </c>
      <c r="Q745" s="42" t="s">
        <v>320</v>
      </c>
      <c r="R745" s="42" t="s">
        <v>320</v>
      </c>
      <c r="S745" s="42" t="s">
        <v>1718</v>
      </c>
      <c r="T745" s="42" t="s">
        <v>322</v>
      </c>
      <c r="U745" s="42" t="s">
        <v>397</v>
      </c>
      <c r="V745" s="52" t="s">
        <v>324</v>
      </c>
      <c r="W745" s="42" t="s">
        <v>325</v>
      </c>
      <c r="X745" s="42" t="s">
        <v>2025</v>
      </c>
      <c r="Y745" s="42" t="s">
        <v>2</v>
      </c>
      <c r="Z745" s="42" t="s">
        <v>2</v>
      </c>
      <c r="AA745" s="42" t="s">
        <v>346</v>
      </c>
      <c r="AB745" s="43" t="s">
        <v>329</v>
      </c>
      <c r="AC745" s="42" t="s">
        <v>330</v>
      </c>
      <c r="AD745" s="42" t="s">
        <v>330</v>
      </c>
      <c r="AE745" s="42" t="s">
        <v>327</v>
      </c>
      <c r="AF745" s="42" t="s">
        <v>327</v>
      </c>
      <c r="AG745" s="52" t="s">
        <v>327</v>
      </c>
      <c r="AH745" s="42" t="s">
        <v>327</v>
      </c>
      <c r="AI745" s="42" t="s">
        <v>327</v>
      </c>
      <c r="AJ745" s="42" t="s">
        <v>327</v>
      </c>
      <c r="AK745" s="42" t="s">
        <v>327</v>
      </c>
      <c r="AL745" s="42" t="s">
        <v>327</v>
      </c>
      <c r="AM745" s="42" t="s">
        <v>332</v>
      </c>
      <c r="AN745" s="42" t="s">
        <v>2373</v>
      </c>
      <c r="AO745" s="42">
        <v>0</v>
      </c>
      <c r="AP745" s="42" t="s">
        <v>333</v>
      </c>
      <c r="AQ745" s="42">
        <v>300</v>
      </c>
      <c r="AR745" s="42">
        <v>48</v>
      </c>
      <c r="AS745" s="42">
        <v>100</v>
      </c>
      <c r="AT745" s="42">
        <f>AQ745/AS745</f>
        <v>3</v>
      </c>
      <c r="AU745" s="42" t="s">
        <v>327</v>
      </c>
      <c r="AV745" s="42" t="s">
        <v>327</v>
      </c>
      <c r="AW745" s="42" t="s">
        <v>327</v>
      </c>
      <c r="AX745" s="42" t="s">
        <v>359</v>
      </c>
      <c r="AY745" s="42" t="s">
        <v>327</v>
      </c>
      <c r="AZ745" s="51">
        <v>48</v>
      </c>
      <c r="BA745" s="42"/>
      <c r="BB745" s="42">
        <v>1</v>
      </c>
      <c r="BC745" s="42" t="s">
        <v>346</v>
      </c>
      <c r="BD745" s="49" t="s">
        <v>3012</v>
      </c>
      <c r="BE745" s="49">
        <v>0</v>
      </c>
      <c r="BF745" s="42"/>
      <c r="BG745" s="42"/>
      <c r="BH745" s="42"/>
      <c r="BI745" s="42" t="s">
        <v>327</v>
      </c>
      <c r="BJ745" s="42" t="s">
        <v>358</v>
      </c>
      <c r="BK745" s="57">
        <v>44778</v>
      </c>
      <c r="BL745" s="42" t="s">
        <v>317</v>
      </c>
      <c r="BM745" s="42" t="s">
        <v>317</v>
      </c>
      <c r="BN745" s="42"/>
      <c r="BO745" s="42"/>
      <c r="BP745" s="42" t="s">
        <v>359</v>
      </c>
      <c r="BQ745" s="42" t="s">
        <v>359</v>
      </c>
      <c r="BR745" s="42" t="s">
        <v>359</v>
      </c>
      <c r="BS745" s="42"/>
      <c r="BT745" s="42" t="s">
        <v>360</v>
      </c>
      <c r="BU745" s="42" t="s">
        <v>317</v>
      </c>
      <c r="BV745" s="42" t="s">
        <v>317</v>
      </c>
      <c r="BW745" s="42"/>
      <c r="BX745" s="42"/>
      <c r="BY745" s="42" t="s">
        <v>353</v>
      </c>
      <c r="BZ745" s="42" t="s">
        <v>353</v>
      </c>
      <c r="CA745" s="42"/>
      <c r="CB745" s="42" t="s">
        <v>353</v>
      </c>
      <c r="CC745" s="42"/>
      <c r="CD745" s="42"/>
      <c r="CE745" s="42"/>
      <c r="CF745" s="42"/>
      <c r="CG745" s="26" t="s">
        <v>3013</v>
      </c>
    </row>
    <row r="746" hidden="1" spans="1:85">
      <c r="A746" s="39">
        <v>836</v>
      </c>
      <c r="B746" s="42" t="s">
        <v>3015</v>
      </c>
      <c r="C746" s="79" t="s">
        <v>3016</v>
      </c>
      <c r="D746" s="42" t="s">
        <v>3017</v>
      </c>
      <c r="E746" s="43">
        <v>28.2797</v>
      </c>
      <c r="F746" s="43">
        <v>-15.4258</v>
      </c>
      <c r="G746" s="42" t="s">
        <v>316</v>
      </c>
      <c r="H746" s="37" t="s">
        <v>327</v>
      </c>
      <c r="I746" s="42" t="s">
        <v>316</v>
      </c>
      <c r="J746" s="42" t="s">
        <v>1963</v>
      </c>
      <c r="K746" s="42" t="s">
        <v>317</v>
      </c>
      <c r="L746" s="42" t="s">
        <v>340</v>
      </c>
      <c r="M746" s="42" t="s">
        <v>317</v>
      </c>
      <c r="N746" s="42" t="s">
        <v>341</v>
      </c>
      <c r="O746" s="42" t="s">
        <v>364</v>
      </c>
      <c r="P746" s="42" t="s">
        <v>380</v>
      </c>
      <c r="Q746" s="42" t="s">
        <v>320</v>
      </c>
      <c r="R746" s="42" t="s">
        <v>320</v>
      </c>
      <c r="S746" s="42" t="s">
        <v>1718</v>
      </c>
      <c r="T746" s="42" t="s">
        <v>765</v>
      </c>
      <c r="U746" s="42" t="s">
        <v>397</v>
      </c>
      <c r="V746" s="52" t="s">
        <v>324</v>
      </c>
      <c r="W746" s="42" t="s">
        <v>325</v>
      </c>
      <c r="X746" s="42" t="s">
        <v>2025</v>
      </c>
      <c r="Y746" s="42" t="s">
        <v>2</v>
      </c>
      <c r="Z746" s="42" t="s">
        <v>2</v>
      </c>
      <c r="AA746" s="42" t="s">
        <v>346</v>
      </c>
      <c r="AB746" s="43" t="s">
        <v>329</v>
      </c>
      <c r="AC746" s="42" t="s">
        <v>330</v>
      </c>
      <c r="AD746" s="42" t="s">
        <v>330</v>
      </c>
      <c r="AE746" s="42" t="s">
        <v>327</v>
      </c>
      <c r="AF746" s="42" t="s">
        <v>327</v>
      </c>
      <c r="AG746" s="52" t="s">
        <v>327</v>
      </c>
      <c r="AH746" s="42" t="s">
        <v>327</v>
      </c>
      <c r="AI746" s="42" t="s">
        <v>327</v>
      </c>
      <c r="AJ746" s="42" t="s">
        <v>327</v>
      </c>
      <c r="AK746" s="42" t="s">
        <v>327</v>
      </c>
      <c r="AL746" s="42" t="s">
        <v>327</v>
      </c>
      <c r="AM746" s="42" t="s">
        <v>1909</v>
      </c>
      <c r="AN746" s="42" t="s">
        <v>3018</v>
      </c>
      <c r="AO746" s="42" t="s">
        <v>359</v>
      </c>
      <c r="AP746" s="42" t="s">
        <v>333</v>
      </c>
      <c r="AQ746" s="42">
        <v>700</v>
      </c>
      <c r="AR746" s="42">
        <v>48</v>
      </c>
      <c r="AS746" s="42">
        <v>100</v>
      </c>
      <c r="AT746" s="42">
        <f>AQ746/AS746</f>
        <v>7</v>
      </c>
      <c r="AU746" s="42" t="s">
        <v>327</v>
      </c>
      <c r="AV746" s="42" t="s">
        <v>327</v>
      </c>
      <c r="AW746" s="42" t="s">
        <v>327</v>
      </c>
      <c r="AX746" s="42" t="s">
        <v>359</v>
      </c>
      <c r="AY746" s="42" t="s">
        <v>327</v>
      </c>
      <c r="AZ746" s="51">
        <v>78</v>
      </c>
      <c r="BA746" s="42"/>
      <c r="BB746" s="42">
        <v>1</v>
      </c>
      <c r="BC746" s="42" t="s">
        <v>346</v>
      </c>
      <c r="BD746" s="49" t="s">
        <v>3015</v>
      </c>
      <c r="BE746" s="49">
        <v>0</v>
      </c>
      <c r="BF746" s="42"/>
      <c r="BG746" s="42"/>
      <c r="BH746" s="42"/>
      <c r="BI746" s="42" t="s">
        <v>353</v>
      </c>
      <c r="BJ746" s="42" t="s">
        <v>358</v>
      </c>
      <c r="BK746" s="57">
        <v>44778</v>
      </c>
      <c r="BL746" s="42" t="s">
        <v>317</v>
      </c>
      <c r="BM746" s="42" t="s">
        <v>317</v>
      </c>
      <c r="BN746" s="42"/>
      <c r="BO746" s="42"/>
      <c r="BP746" s="42" t="s">
        <v>359</v>
      </c>
      <c r="BQ746" s="42" t="s">
        <v>359</v>
      </c>
      <c r="BR746" s="42" t="s">
        <v>359</v>
      </c>
      <c r="BS746" s="42"/>
      <c r="BT746" s="42" t="s">
        <v>360</v>
      </c>
      <c r="BU746" s="42" t="s">
        <v>317</v>
      </c>
      <c r="BV746" s="42" t="s">
        <v>317</v>
      </c>
      <c r="BW746" s="42"/>
      <c r="BX746" s="42"/>
      <c r="BY746" s="42" t="s">
        <v>353</v>
      </c>
      <c r="BZ746" s="42" t="s">
        <v>353</v>
      </c>
      <c r="CA746" s="42"/>
      <c r="CB746" s="42" t="s">
        <v>353</v>
      </c>
      <c r="CC746" s="42"/>
      <c r="CD746" s="42"/>
      <c r="CE746" s="42"/>
      <c r="CF746" s="42"/>
      <c r="CG746" s="26" t="s">
        <v>3016</v>
      </c>
    </row>
    <row r="747" hidden="1" spans="1:85">
      <c r="A747" s="39">
        <v>920</v>
      </c>
      <c r="B747" s="42" t="s">
        <v>3019</v>
      </c>
      <c r="C747" s="79" t="s">
        <v>3020</v>
      </c>
      <c r="D747" s="42" t="s">
        <v>3021</v>
      </c>
      <c r="E747" s="43">
        <v>28.30103</v>
      </c>
      <c r="F747" s="43">
        <v>-15.42105</v>
      </c>
      <c r="G747" s="42" t="s">
        <v>316</v>
      </c>
      <c r="H747" s="37">
        <v>1.8</v>
      </c>
      <c r="I747" s="42" t="s">
        <v>316</v>
      </c>
      <c r="J747" s="42" t="s">
        <v>1963</v>
      </c>
      <c r="K747" s="42" t="s">
        <v>340</v>
      </c>
      <c r="L747" s="42" t="s">
        <v>340</v>
      </c>
      <c r="M747" s="42" t="s">
        <v>317</v>
      </c>
      <c r="N747" s="42" t="s">
        <v>341</v>
      </c>
      <c r="O747" s="42" t="s">
        <v>342</v>
      </c>
      <c r="P747" s="42" t="s">
        <v>343</v>
      </c>
      <c r="Q747" s="42" t="s">
        <v>320</v>
      </c>
      <c r="R747" s="42" t="s">
        <v>381</v>
      </c>
      <c r="S747" s="42" t="s">
        <v>1718</v>
      </c>
      <c r="T747" s="42" t="s">
        <v>344</v>
      </c>
      <c r="U747" s="42" t="s">
        <v>397</v>
      </c>
      <c r="V747" s="52" t="s">
        <v>324</v>
      </c>
      <c r="W747" s="42" t="s">
        <v>366</v>
      </c>
      <c r="X747" s="42" t="s">
        <v>2971</v>
      </c>
      <c r="Y747" s="42" t="s">
        <v>2</v>
      </c>
      <c r="Z747" s="42" t="s">
        <v>2</v>
      </c>
      <c r="AA747" s="42" t="s">
        <v>346</v>
      </c>
      <c r="AB747" s="43" t="s">
        <v>329</v>
      </c>
      <c r="AC747" s="42" t="s">
        <v>225</v>
      </c>
      <c r="AD747" s="42" t="s">
        <v>225</v>
      </c>
      <c r="AE747" s="42" t="s">
        <v>561</v>
      </c>
      <c r="AF747" s="42" t="s">
        <v>561</v>
      </c>
      <c r="AG747" s="42">
        <v>15</v>
      </c>
      <c r="AH747" s="42" t="s">
        <v>368</v>
      </c>
      <c r="AI747" s="42" t="s">
        <v>1803</v>
      </c>
      <c r="AJ747" s="42" t="s">
        <v>370</v>
      </c>
      <c r="AK747" s="42" t="s">
        <v>1908</v>
      </c>
      <c r="AL747" s="42">
        <v>1000</v>
      </c>
      <c r="AM747" s="42" t="s">
        <v>332</v>
      </c>
      <c r="AN747" s="42" t="s">
        <v>352</v>
      </c>
      <c r="AO747" s="42">
        <v>400</v>
      </c>
      <c r="AP747" s="42" t="s">
        <v>333</v>
      </c>
      <c r="AQ747" s="42">
        <v>400</v>
      </c>
      <c r="AR747" s="42">
        <v>48</v>
      </c>
      <c r="AS747" s="42">
        <v>100</v>
      </c>
      <c r="AT747" s="42">
        <f>AQ747/AS747</f>
        <v>4</v>
      </c>
      <c r="AU747" s="42" t="s">
        <v>1995</v>
      </c>
      <c r="AV747" s="42" t="s">
        <v>1995</v>
      </c>
      <c r="AW747" s="42">
        <v>18000</v>
      </c>
      <c r="AX747" s="42">
        <v>18000</v>
      </c>
      <c r="AY747" s="42">
        <v>2</v>
      </c>
      <c r="AZ747" s="51">
        <v>75</v>
      </c>
      <c r="BA747" s="42"/>
      <c r="BB747" s="42">
        <v>2</v>
      </c>
      <c r="BC747" s="42" t="s">
        <v>398</v>
      </c>
      <c r="BD747" s="49" t="s">
        <v>3019</v>
      </c>
      <c r="BE747" s="49">
        <v>0</v>
      </c>
      <c r="BF747" s="42" t="s">
        <v>1883</v>
      </c>
      <c r="BG747" s="42"/>
      <c r="BH747" s="42" t="s">
        <v>1884</v>
      </c>
      <c r="BI747" s="42" t="s">
        <v>357</v>
      </c>
      <c r="BJ747" s="42" t="s">
        <v>358</v>
      </c>
      <c r="BK747" s="57">
        <v>44778</v>
      </c>
      <c r="BL747" s="42" t="s">
        <v>317</v>
      </c>
      <c r="BM747" s="42" t="s">
        <v>317</v>
      </c>
      <c r="BN747" s="42"/>
      <c r="BO747" s="42"/>
      <c r="BP747" s="42" t="s">
        <v>359</v>
      </c>
      <c r="BQ747" s="42" t="s">
        <v>359</v>
      </c>
      <c r="BR747" s="42" t="s">
        <v>359</v>
      </c>
      <c r="BS747" s="42"/>
      <c r="BT747" s="42" t="s">
        <v>360</v>
      </c>
      <c r="BU747" s="42" t="s">
        <v>317</v>
      </c>
      <c r="BV747" s="42" t="s">
        <v>340</v>
      </c>
      <c r="BW747" s="42"/>
      <c r="BX747" s="42"/>
      <c r="BY747" s="42" t="s">
        <v>472</v>
      </c>
      <c r="BZ747" s="42">
        <v>20</v>
      </c>
      <c r="CA747" s="42"/>
      <c r="CB747" s="42" t="s">
        <v>472</v>
      </c>
      <c r="CC747" s="42"/>
      <c r="CD747" s="42"/>
      <c r="CE747" s="42"/>
      <c r="CF747" s="42"/>
      <c r="CG747" s="26" t="s">
        <v>3020</v>
      </c>
    </row>
    <row r="748" hidden="1" spans="1:85">
      <c r="A748" s="34">
        <v>609</v>
      </c>
      <c r="B748" s="42" t="s">
        <v>3022</v>
      </c>
      <c r="C748" s="79" t="s">
        <v>3023</v>
      </c>
      <c r="D748" s="42" t="s">
        <v>3024</v>
      </c>
      <c r="E748" s="43">
        <v>28.28867</v>
      </c>
      <c r="F748" s="43">
        <v>-15.43081</v>
      </c>
      <c r="G748" s="42" t="s">
        <v>316</v>
      </c>
      <c r="H748" s="37">
        <v>4.5</v>
      </c>
      <c r="I748" s="42" t="s">
        <v>316</v>
      </c>
      <c r="J748" s="42" t="s">
        <v>1963</v>
      </c>
      <c r="K748" s="42" t="s">
        <v>340</v>
      </c>
      <c r="L748" s="42" t="s">
        <v>340</v>
      </c>
      <c r="M748" s="42" t="s">
        <v>317</v>
      </c>
      <c r="N748" s="42" t="s">
        <v>341</v>
      </c>
      <c r="O748" s="42" t="s">
        <v>342</v>
      </c>
      <c r="P748" s="42" t="s">
        <v>413</v>
      </c>
      <c r="Q748" s="42" t="s">
        <v>320</v>
      </c>
      <c r="R748" s="42" t="s">
        <v>320</v>
      </c>
      <c r="S748" s="42" t="s">
        <v>1718</v>
      </c>
      <c r="T748" s="42" t="s">
        <v>344</v>
      </c>
      <c r="U748" s="42" t="s">
        <v>323</v>
      </c>
      <c r="V748" s="52">
        <v>36</v>
      </c>
      <c r="W748" s="42" t="s">
        <v>325</v>
      </c>
      <c r="X748" s="42" t="s">
        <v>2971</v>
      </c>
      <c r="Y748" s="42" t="s">
        <v>2</v>
      </c>
      <c r="Z748" s="42" t="s">
        <v>2</v>
      </c>
      <c r="AA748" s="42" t="s">
        <v>346</v>
      </c>
      <c r="AB748" s="43" t="s">
        <v>329</v>
      </c>
      <c r="AC748" s="42" t="s">
        <v>225</v>
      </c>
      <c r="AD748" s="42" t="s">
        <v>225</v>
      </c>
      <c r="AE748" s="42" t="s">
        <v>561</v>
      </c>
      <c r="AF748" s="42" t="s">
        <v>561</v>
      </c>
      <c r="AG748" s="42">
        <v>30</v>
      </c>
      <c r="AH748" s="42" t="s">
        <v>350</v>
      </c>
      <c r="AI748" s="42" t="s">
        <v>1894</v>
      </c>
      <c r="AJ748" s="42" t="s">
        <v>351</v>
      </c>
      <c r="AK748" s="42" t="s">
        <v>2164</v>
      </c>
      <c r="AL748" s="42">
        <v>1000</v>
      </c>
      <c r="AM748" s="42" t="s">
        <v>332</v>
      </c>
      <c r="AN748" s="42" t="s">
        <v>352</v>
      </c>
      <c r="AO748" s="42">
        <v>400</v>
      </c>
      <c r="AP748" s="42" t="s">
        <v>333</v>
      </c>
      <c r="AQ748" s="42">
        <v>300</v>
      </c>
      <c r="AR748" s="42">
        <v>48</v>
      </c>
      <c r="AS748" s="42">
        <v>100</v>
      </c>
      <c r="AT748" s="42">
        <f>AQ748/AS748</f>
        <v>3</v>
      </c>
      <c r="AU748" s="42" t="s">
        <v>327</v>
      </c>
      <c r="AV748" s="42" t="s">
        <v>327</v>
      </c>
      <c r="AW748" s="42" t="s">
        <v>327</v>
      </c>
      <c r="AX748" s="42" t="s">
        <v>327</v>
      </c>
      <c r="AY748" s="42" t="s">
        <v>327</v>
      </c>
      <c r="AZ748" s="51">
        <v>174</v>
      </c>
      <c r="BA748" s="42"/>
      <c r="BB748" s="42">
        <v>3</v>
      </c>
      <c r="BC748" s="42" t="s">
        <v>354</v>
      </c>
      <c r="BD748" s="49" t="s">
        <v>3022</v>
      </c>
      <c r="BE748" s="49" t="s">
        <v>3025</v>
      </c>
      <c r="BF748" s="42" t="s">
        <v>1883</v>
      </c>
      <c r="BG748" s="42"/>
      <c r="BH748" s="42" t="s">
        <v>1898</v>
      </c>
      <c r="BI748" s="42" t="s">
        <v>357</v>
      </c>
      <c r="BJ748" s="42" t="s">
        <v>358</v>
      </c>
      <c r="BK748" s="57">
        <v>44778</v>
      </c>
      <c r="BL748" s="42" t="s">
        <v>317</v>
      </c>
      <c r="BM748" s="42" t="s">
        <v>317</v>
      </c>
      <c r="BN748" s="42"/>
      <c r="BO748" s="42"/>
      <c r="BP748" s="42" t="s">
        <v>359</v>
      </c>
      <c r="BQ748" s="42" t="s">
        <v>359</v>
      </c>
      <c r="BR748" s="42" t="s">
        <v>359</v>
      </c>
      <c r="BS748" s="42"/>
      <c r="BT748" s="42" t="s">
        <v>360</v>
      </c>
      <c r="BU748" s="42" t="s">
        <v>317</v>
      </c>
      <c r="BV748" s="42" t="s">
        <v>317</v>
      </c>
      <c r="BW748" s="42"/>
      <c r="BX748" s="42"/>
      <c r="BY748" s="42" t="s">
        <v>353</v>
      </c>
      <c r="BZ748" s="42" t="s">
        <v>353</v>
      </c>
      <c r="CA748" s="42"/>
      <c r="CB748" s="42" t="s">
        <v>353</v>
      </c>
      <c r="CC748" s="42"/>
      <c r="CD748" s="42"/>
      <c r="CE748" s="42"/>
      <c r="CF748" s="42"/>
      <c r="CG748" s="26" t="s">
        <v>3023</v>
      </c>
    </row>
    <row r="749" hidden="1" spans="1:85">
      <c r="A749" s="39">
        <v>404</v>
      </c>
      <c r="B749" s="42" t="s">
        <v>3026</v>
      </c>
      <c r="C749" s="79" t="s">
        <v>3027</v>
      </c>
      <c r="D749" s="42" t="s">
        <v>3028</v>
      </c>
      <c r="E749" s="43">
        <v>28.30667</v>
      </c>
      <c r="F749" s="43">
        <v>-15.41771</v>
      </c>
      <c r="G749" s="42" t="s">
        <v>316</v>
      </c>
      <c r="H749" s="37" t="s">
        <v>327</v>
      </c>
      <c r="I749" s="42" t="s">
        <v>316</v>
      </c>
      <c r="J749" s="42" t="s">
        <v>1963</v>
      </c>
      <c r="K749" s="42" t="s">
        <v>317</v>
      </c>
      <c r="L749" s="42" t="s">
        <v>340</v>
      </c>
      <c r="M749" s="42" t="s">
        <v>317</v>
      </c>
      <c r="N749" s="42" t="s">
        <v>341</v>
      </c>
      <c r="O749" s="42" t="s">
        <v>342</v>
      </c>
      <c r="P749" s="42" t="s">
        <v>380</v>
      </c>
      <c r="Q749" s="42" t="s">
        <v>320</v>
      </c>
      <c r="R749" s="42" t="s">
        <v>516</v>
      </c>
      <c r="S749" s="42" t="s">
        <v>1718</v>
      </c>
      <c r="T749" s="42" t="s">
        <v>765</v>
      </c>
      <c r="U749" s="42" t="s">
        <v>397</v>
      </c>
      <c r="V749" s="52" t="s">
        <v>324</v>
      </c>
      <c r="W749" s="42" t="s">
        <v>325</v>
      </c>
      <c r="X749" s="42" t="s">
        <v>2971</v>
      </c>
      <c r="Y749" s="42" t="s">
        <v>2</v>
      </c>
      <c r="Z749" s="42" t="s">
        <v>2</v>
      </c>
      <c r="AA749" s="42" t="s">
        <v>346</v>
      </c>
      <c r="AB749" s="43" t="s">
        <v>329</v>
      </c>
      <c r="AC749" s="42" t="s">
        <v>330</v>
      </c>
      <c r="AD749" s="42" t="s">
        <v>330</v>
      </c>
      <c r="AE749" s="42" t="s">
        <v>327</v>
      </c>
      <c r="AF749" s="42" t="s">
        <v>327</v>
      </c>
      <c r="AG749" s="52" t="s">
        <v>327</v>
      </c>
      <c r="AH749" s="42" t="s">
        <v>327</v>
      </c>
      <c r="AI749" s="42" t="s">
        <v>327</v>
      </c>
      <c r="AJ749" s="42" t="s">
        <v>327</v>
      </c>
      <c r="AK749" s="42" t="s">
        <v>327</v>
      </c>
      <c r="AL749" s="42" t="s">
        <v>327</v>
      </c>
      <c r="AM749" s="42" t="s">
        <v>1909</v>
      </c>
      <c r="AN749" s="42" t="s">
        <v>1882</v>
      </c>
      <c r="AO749" s="42">
        <v>250</v>
      </c>
      <c r="AP749" s="42" t="s">
        <v>2203</v>
      </c>
      <c r="AQ749" s="42" t="s">
        <v>2203</v>
      </c>
      <c r="AR749" s="42" t="s">
        <v>327</v>
      </c>
      <c r="AS749" s="42" t="s">
        <v>327</v>
      </c>
      <c r="AT749" s="42"/>
      <c r="AU749" s="42" t="s">
        <v>327</v>
      </c>
      <c r="AV749" s="42" t="s">
        <v>327</v>
      </c>
      <c r="AW749" s="42" t="s">
        <v>327</v>
      </c>
      <c r="AX749" s="42" t="s">
        <v>359</v>
      </c>
      <c r="AY749" s="42" t="s">
        <v>327</v>
      </c>
      <c r="AZ749" s="51">
        <v>70</v>
      </c>
      <c r="BA749" s="42"/>
      <c r="BB749" s="42">
        <v>1</v>
      </c>
      <c r="BC749" s="42" t="s">
        <v>346</v>
      </c>
      <c r="BD749" s="49" t="s">
        <v>3026</v>
      </c>
      <c r="BE749" s="49">
        <v>0</v>
      </c>
      <c r="BF749" s="42"/>
      <c r="BG749" s="42"/>
      <c r="BH749" s="42"/>
      <c r="BI749" s="42" t="s">
        <v>353</v>
      </c>
      <c r="BJ749" s="42" t="s">
        <v>358</v>
      </c>
      <c r="BK749" s="57">
        <v>44778</v>
      </c>
      <c r="BL749" s="42" t="s">
        <v>340</v>
      </c>
      <c r="BM749" s="42" t="s">
        <v>317</v>
      </c>
      <c r="BN749" s="42"/>
      <c r="BO749" s="42"/>
      <c r="BP749" s="42" t="s">
        <v>359</v>
      </c>
      <c r="BQ749" s="42" t="s">
        <v>359</v>
      </c>
      <c r="BR749" s="42" t="s">
        <v>359</v>
      </c>
      <c r="BS749" s="42"/>
      <c r="BT749" s="42" t="s">
        <v>360</v>
      </c>
      <c r="BU749" s="42" t="s">
        <v>317</v>
      </c>
      <c r="BV749" s="42" t="s">
        <v>317</v>
      </c>
      <c r="BW749" s="42"/>
      <c r="BX749" s="42"/>
      <c r="BY749" s="42" t="s">
        <v>353</v>
      </c>
      <c r="BZ749" s="42" t="s">
        <v>353</v>
      </c>
      <c r="CA749" s="42"/>
      <c r="CB749" s="42" t="s">
        <v>353</v>
      </c>
      <c r="CC749" s="42"/>
      <c r="CD749" s="42"/>
      <c r="CE749" s="42"/>
      <c r="CF749" s="42"/>
      <c r="CG749" s="26" t="s">
        <v>3027</v>
      </c>
    </row>
    <row r="750" hidden="1" spans="1:85">
      <c r="A750" s="34">
        <v>1689</v>
      </c>
      <c r="B750" s="42" t="s">
        <v>3029</v>
      </c>
      <c r="C750" s="46" t="s">
        <v>3030</v>
      </c>
      <c r="D750" s="42" t="s">
        <v>3031</v>
      </c>
      <c r="E750" s="43">
        <v>28.27184739</v>
      </c>
      <c r="F750" s="43">
        <v>-15.42414357</v>
      </c>
      <c r="G750" s="42" t="s">
        <v>316</v>
      </c>
      <c r="H750" s="37">
        <v>4.5</v>
      </c>
      <c r="I750" s="42" t="s">
        <v>316</v>
      </c>
      <c r="J750" s="42" t="s">
        <v>1963</v>
      </c>
      <c r="K750" s="42" t="s">
        <v>317</v>
      </c>
      <c r="L750" s="42" t="s">
        <v>340</v>
      </c>
      <c r="M750" s="42" t="s">
        <v>317</v>
      </c>
      <c r="N750" s="42" t="s">
        <v>341</v>
      </c>
      <c r="O750" s="42" t="s">
        <v>364</v>
      </c>
      <c r="P750" s="42" t="s">
        <v>343</v>
      </c>
      <c r="Q750" s="42" t="s">
        <v>320</v>
      </c>
      <c r="R750" s="42" t="s">
        <v>381</v>
      </c>
      <c r="S750" s="42" t="s">
        <v>1718</v>
      </c>
      <c r="T750" s="42" t="s">
        <v>344</v>
      </c>
      <c r="U750" s="42" t="s">
        <v>323</v>
      </c>
      <c r="V750" s="52">
        <v>50</v>
      </c>
      <c r="W750" s="42" t="s">
        <v>366</v>
      </c>
      <c r="X750" s="42" t="s">
        <v>2025</v>
      </c>
      <c r="Y750" s="42" t="s">
        <v>2</v>
      </c>
      <c r="Z750" s="42" t="s">
        <v>2</v>
      </c>
      <c r="AA750" s="42" t="s">
        <v>346</v>
      </c>
      <c r="AB750" s="43" t="s">
        <v>329</v>
      </c>
      <c r="AC750" s="42" t="s">
        <v>225</v>
      </c>
      <c r="AD750" s="42" t="s">
        <v>225</v>
      </c>
      <c r="AE750" s="42" t="s">
        <v>382</v>
      </c>
      <c r="AF750" s="42" t="s">
        <v>382</v>
      </c>
      <c r="AG750" s="42">
        <v>30</v>
      </c>
      <c r="AH750" s="42" t="s">
        <v>350</v>
      </c>
      <c r="AI750" s="42" t="s">
        <v>3032</v>
      </c>
      <c r="AJ750" s="42" t="s">
        <v>351</v>
      </c>
      <c r="AK750" s="42" t="s">
        <v>2067</v>
      </c>
      <c r="AL750" s="42">
        <v>1000</v>
      </c>
      <c r="AM750" s="42" t="s">
        <v>332</v>
      </c>
      <c r="AN750" s="42" t="s">
        <v>352</v>
      </c>
      <c r="AO750" s="42">
        <v>400</v>
      </c>
      <c r="AP750" s="42" t="s">
        <v>373</v>
      </c>
      <c r="AQ750" s="42">
        <v>1200</v>
      </c>
      <c r="AR750" s="42">
        <v>2</v>
      </c>
      <c r="AS750" s="42">
        <v>600</v>
      </c>
      <c r="AT750" s="42">
        <v>48</v>
      </c>
      <c r="AU750" s="42" t="s">
        <v>1995</v>
      </c>
      <c r="AV750" s="42" t="s">
        <v>1995</v>
      </c>
      <c r="AW750" s="42">
        <v>18000</v>
      </c>
      <c r="AX750" s="42">
        <v>18000</v>
      </c>
      <c r="AY750" s="42">
        <v>2</v>
      </c>
      <c r="AZ750" s="51">
        <v>180</v>
      </c>
      <c r="BA750" s="42"/>
      <c r="BB750" s="42">
        <v>1</v>
      </c>
      <c r="BC750" s="42" t="s">
        <v>346</v>
      </c>
      <c r="BD750" s="49" t="s">
        <v>3029</v>
      </c>
      <c r="BE750" s="49">
        <v>0</v>
      </c>
      <c r="BF750" s="42" t="s">
        <v>1925</v>
      </c>
      <c r="BG750" s="42"/>
      <c r="BH750" s="42" t="s">
        <v>1898</v>
      </c>
      <c r="BI750" s="42" t="s">
        <v>357</v>
      </c>
      <c r="BJ750" s="42" t="s">
        <v>358</v>
      </c>
      <c r="BK750" s="57">
        <v>44778</v>
      </c>
      <c r="BL750" s="42" t="s">
        <v>340</v>
      </c>
      <c r="BM750" s="42" t="s">
        <v>317</v>
      </c>
      <c r="BN750" s="42"/>
      <c r="BO750" s="42"/>
      <c r="BP750" s="42" t="s">
        <v>359</v>
      </c>
      <c r="BQ750" s="42" t="s">
        <v>359</v>
      </c>
      <c r="BR750" s="42" t="s">
        <v>359</v>
      </c>
      <c r="BS750" s="42"/>
      <c r="BT750" s="42" t="s">
        <v>360</v>
      </c>
      <c r="BU750" s="42" t="s">
        <v>317</v>
      </c>
      <c r="BV750" s="42" t="s">
        <v>317</v>
      </c>
      <c r="BW750" s="42"/>
      <c r="BX750" s="42"/>
      <c r="BY750" s="42" t="s">
        <v>353</v>
      </c>
      <c r="BZ750" s="42" t="s">
        <v>353</v>
      </c>
      <c r="CA750" s="42"/>
      <c r="CB750" s="42" t="s">
        <v>353</v>
      </c>
      <c r="CC750" s="42"/>
      <c r="CD750" s="42"/>
      <c r="CE750" s="42"/>
      <c r="CF750" s="42"/>
      <c r="CG750" s="26" t="s">
        <v>3030</v>
      </c>
    </row>
    <row r="751" hidden="1" spans="1:85">
      <c r="A751" s="34">
        <v>365</v>
      </c>
      <c r="B751" s="42" t="s">
        <v>3033</v>
      </c>
      <c r="C751" s="79" t="s">
        <v>3034</v>
      </c>
      <c r="D751" s="42" t="s">
        <v>3035</v>
      </c>
      <c r="E751" s="43">
        <v>28.26666666666</v>
      </c>
      <c r="F751" s="43">
        <v>-15.41388888888</v>
      </c>
      <c r="G751" s="42" t="s">
        <v>316</v>
      </c>
      <c r="H751" s="37">
        <v>2.5</v>
      </c>
      <c r="I751" s="42" t="s">
        <v>316</v>
      </c>
      <c r="J751" s="42" t="s">
        <v>1963</v>
      </c>
      <c r="K751" s="42" t="s">
        <v>340</v>
      </c>
      <c r="L751" s="42" t="s">
        <v>340</v>
      </c>
      <c r="M751" s="42" t="s">
        <v>317</v>
      </c>
      <c r="N751" s="42" t="s">
        <v>341</v>
      </c>
      <c r="O751" s="42" t="s">
        <v>342</v>
      </c>
      <c r="P751" s="42" t="s">
        <v>343</v>
      </c>
      <c r="Q751" s="42" t="s">
        <v>320</v>
      </c>
      <c r="R751" s="42" t="s">
        <v>320</v>
      </c>
      <c r="S751" s="42" t="s">
        <v>1718</v>
      </c>
      <c r="T751" s="42" t="s">
        <v>344</v>
      </c>
      <c r="U751" s="42" t="s">
        <v>323</v>
      </c>
      <c r="V751" s="52">
        <v>54</v>
      </c>
      <c r="W751" s="42" t="s">
        <v>366</v>
      </c>
      <c r="X751" s="42" t="s">
        <v>2025</v>
      </c>
      <c r="Y751" s="42" t="s">
        <v>2</v>
      </c>
      <c r="Z751" s="42" t="s">
        <v>2</v>
      </c>
      <c r="AA751" s="42" t="s">
        <v>346</v>
      </c>
      <c r="AB751" s="43" t="s">
        <v>329</v>
      </c>
      <c r="AC751" s="42" t="s">
        <v>225</v>
      </c>
      <c r="AD751" s="42" t="s">
        <v>225</v>
      </c>
      <c r="AE751" s="42" t="s">
        <v>654</v>
      </c>
      <c r="AF751" s="42" t="s">
        <v>655</v>
      </c>
      <c r="AG751" s="42">
        <v>20</v>
      </c>
      <c r="AH751" s="42" t="s">
        <v>350</v>
      </c>
      <c r="AI751" s="42" t="s">
        <v>1894</v>
      </c>
      <c r="AJ751" s="42" t="s">
        <v>351</v>
      </c>
      <c r="AK751" s="42" t="s">
        <v>3010</v>
      </c>
      <c r="AL751" s="42">
        <v>375</v>
      </c>
      <c r="AM751" s="42" t="s">
        <v>1909</v>
      </c>
      <c r="AN751" s="42" t="s">
        <v>1882</v>
      </c>
      <c r="AO751" s="42">
        <v>250</v>
      </c>
      <c r="AP751" s="42" t="s">
        <v>384</v>
      </c>
      <c r="AQ751" s="42">
        <v>600</v>
      </c>
      <c r="AR751" s="42">
        <v>2</v>
      </c>
      <c r="AS751" s="42">
        <v>600</v>
      </c>
      <c r="AT751" s="42">
        <v>24</v>
      </c>
      <c r="AU751" s="42" t="s">
        <v>1995</v>
      </c>
      <c r="AV751" s="42" t="s">
        <v>1995</v>
      </c>
      <c r="AW751" s="42">
        <v>18000</v>
      </c>
      <c r="AX751" s="42">
        <v>18000</v>
      </c>
      <c r="AY751" s="42">
        <v>2</v>
      </c>
      <c r="AZ751" s="51">
        <v>65</v>
      </c>
      <c r="BA751" s="52"/>
      <c r="BB751" s="42">
        <v>2</v>
      </c>
      <c r="BC751" s="42" t="s">
        <v>615</v>
      </c>
      <c r="BD751" s="49" t="s">
        <v>3033</v>
      </c>
      <c r="BE751" s="49">
        <v>0</v>
      </c>
      <c r="BF751" s="42" t="s">
        <v>1925</v>
      </c>
      <c r="BG751" s="42"/>
      <c r="BH751" s="42" t="s">
        <v>1898</v>
      </c>
      <c r="BI751" s="42" t="s">
        <v>357</v>
      </c>
      <c r="BJ751" s="42" t="s">
        <v>358</v>
      </c>
      <c r="BK751" s="57">
        <v>44778</v>
      </c>
      <c r="BL751" s="42" t="s">
        <v>340</v>
      </c>
      <c r="BM751" s="42" t="s">
        <v>340</v>
      </c>
      <c r="BN751" s="42"/>
      <c r="BO751" s="42">
        <v>1</v>
      </c>
      <c r="BP751" s="42" t="s">
        <v>359</v>
      </c>
      <c r="BQ751" s="42" t="s">
        <v>359</v>
      </c>
      <c r="BR751" s="42" t="s">
        <v>562</v>
      </c>
      <c r="BS751" s="60">
        <v>43615</v>
      </c>
      <c r="BT751" s="42" t="s">
        <v>360</v>
      </c>
      <c r="BU751" s="42" t="s">
        <v>317</v>
      </c>
      <c r="BV751" s="42" t="s">
        <v>317</v>
      </c>
      <c r="BW751" s="42"/>
      <c r="BX751" s="42"/>
      <c r="BY751" s="42" t="s">
        <v>353</v>
      </c>
      <c r="BZ751" s="42" t="s">
        <v>353</v>
      </c>
      <c r="CA751" s="42"/>
      <c r="CB751" s="42" t="s">
        <v>353</v>
      </c>
      <c r="CC751" s="42"/>
      <c r="CD751" s="42"/>
      <c r="CE751" s="42"/>
      <c r="CF751" s="42"/>
      <c r="CG751" s="26" t="s">
        <v>3034</v>
      </c>
    </row>
    <row r="752" hidden="1" spans="1:85">
      <c r="A752" s="34">
        <v>995</v>
      </c>
      <c r="B752" s="42" t="s">
        <v>3036</v>
      </c>
      <c r="C752" s="46" t="s">
        <v>3037</v>
      </c>
      <c r="D752" s="42" t="s">
        <v>3038</v>
      </c>
      <c r="E752" s="43">
        <v>28.26659</v>
      </c>
      <c r="F752" s="43">
        <v>-15.41471</v>
      </c>
      <c r="G752" s="42" t="s">
        <v>316</v>
      </c>
      <c r="H752" s="37">
        <v>2.5</v>
      </c>
      <c r="I752" s="42" t="s">
        <v>316</v>
      </c>
      <c r="J752" s="42" t="s">
        <v>1963</v>
      </c>
      <c r="K752" s="42" t="s">
        <v>340</v>
      </c>
      <c r="L752" s="42" t="s">
        <v>340</v>
      </c>
      <c r="M752" s="42" t="s">
        <v>317</v>
      </c>
      <c r="N752" s="42" t="s">
        <v>341</v>
      </c>
      <c r="O752" s="42" t="s">
        <v>364</v>
      </c>
      <c r="P752" s="42" t="s">
        <v>365</v>
      </c>
      <c r="Q752" s="42" t="s">
        <v>320</v>
      </c>
      <c r="R752" s="42" t="s">
        <v>320</v>
      </c>
      <c r="S752" s="42" t="s">
        <v>1718</v>
      </c>
      <c r="T752" s="42" t="s">
        <v>344</v>
      </c>
      <c r="U752" s="42" t="s">
        <v>323</v>
      </c>
      <c r="V752" s="52" t="s">
        <v>1984</v>
      </c>
      <c r="W752" s="42" t="s">
        <v>325</v>
      </c>
      <c r="X752" s="42" t="s">
        <v>2025</v>
      </c>
      <c r="Y752" s="42" t="s">
        <v>2</v>
      </c>
      <c r="Z752" s="42" t="s">
        <v>2</v>
      </c>
      <c r="AA752" s="42" t="s">
        <v>346</v>
      </c>
      <c r="AB752" s="43" t="s">
        <v>329</v>
      </c>
      <c r="AC752" s="42" t="s">
        <v>225</v>
      </c>
      <c r="AD752" s="42" t="s">
        <v>225</v>
      </c>
      <c r="AE752" s="42" t="s">
        <v>349</v>
      </c>
      <c r="AF752" s="42" t="s">
        <v>349</v>
      </c>
      <c r="AG752" s="42">
        <v>20</v>
      </c>
      <c r="AH752" s="42" t="s">
        <v>350</v>
      </c>
      <c r="AI752" s="42" t="s">
        <v>1964</v>
      </c>
      <c r="AJ752" s="42" t="s">
        <v>370</v>
      </c>
      <c r="AK752" s="42" t="s">
        <v>1895</v>
      </c>
      <c r="AL752" s="42">
        <v>600</v>
      </c>
      <c r="AM752" s="42" t="s">
        <v>332</v>
      </c>
      <c r="AN752" s="42" t="s">
        <v>352</v>
      </c>
      <c r="AO752" s="42">
        <v>400</v>
      </c>
      <c r="AP752" s="42" t="s">
        <v>439</v>
      </c>
      <c r="AQ752" s="42">
        <v>800</v>
      </c>
      <c r="AR752" s="42">
        <v>2</v>
      </c>
      <c r="AS752" s="42">
        <v>800</v>
      </c>
      <c r="AT752" s="42">
        <v>24</v>
      </c>
      <c r="AU752" s="42" t="s">
        <v>327</v>
      </c>
      <c r="AV752" s="42" t="s">
        <v>327</v>
      </c>
      <c r="AW752" s="42" t="s">
        <v>327</v>
      </c>
      <c r="AX752" s="42" t="s">
        <v>327</v>
      </c>
      <c r="AY752" s="42" t="s">
        <v>327</v>
      </c>
      <c r="AZ752" s="51">
        <v>135</v>
      </c>
      <c r="BA752" s="52"/>
      <c r="BB752" s="42">
        <v>3</v>
      </c>
      <c r="BC752" s="42" t="s">
        <v>354</v>
      </c>
      <c r="BD752" s="49" t="s">
        <v>3036</v>
      </c>
      <c r="BE752" s="49" t="s">
        <v>3039</v>
      </c>
      <c r="BF752" s="42" t="s">
        <v>1883</v>
      </c>
      <c r="BG752" s="42"/>
      <c r="BH752" s="42" t="s">
        <v>1898</v>
      </c>
      <c r="BI752" s="42" t="s">
        <v>357</v>
      </c>
      <c r="BJ752" s="42" t="s">
        <v>358</v>
      </c>
      <c r="BK752" s="57">
        <v>44778</v>
      </c>
      <c r="BL752" s="42" t="s">
        <v>317</v>
      </c>
      <c r="BM752" s="42" t="s">
        <v>317</v>
      </c>
      <c r="BN752" s="42"/>
      <c r="BO752" s="42"/>
      <c r="BP752" s="42" t="s">
        <v>359</v>
      </c>
      <c r="BQ752" s="42" t="s">
        <v>359</v>
      </c>
      <c r="BR752" s="42" t="s">
        <v>359</v>
      </c>
      <c r="BS752" s="42"/>
      <c r="BT752" s="42" t="s">
        <v>360</v>
      </c>
      <c r="BU752" s="42" t="s">
        <v>317</v>
      </c>
      <c r="BV752" s="42" t="s">
        <v>317</v>
      </c>
      <c r="BW752" s="42"/>
      <c r="BX752" s="42"/>
      <c r="BY752" s="42" t="s">
        <v>353</v>
      </c>
      <c r="BZ752" s="42" t="s">
        <v>353</v>
      </c>
      <c r="CA752" s="42"/>
      <c r="CB752" s="42" t="s">
        <v>353</v>
      </c>
      <c r="CC752" s="42"/>
      <c r="CD752" s="42"/>
      <c r="CE752" s="42"/>
      <c r="CF752" s="42"/>
      <c r="CG752" s="26" t="s">
        <v>3037</v>
      </c>
    </row>
    <row r="753" hidden="1" spans="1:85">
      <c r="A753" s="39">
        <v>868</v>
      </c>
      <c r="B753" s="42" t="s">
        <v>3040</v>
      </c>
      <c r="C753" s="79" t="s">
        <v>3041</v>
      </c>
      <c r="D753" s="42" t="s">
        <v>3042</v>
      </c>
      <c r="E753" s="43">
        <v>28.31089</v>
      </c>
      <c r="F753" s="43">
        <v>-15.40878</v>
      </c>
      <c r="G753" s="42" t="s">
        <v>316</v>
      </c>
      <c r="H753" s="37">
        <v>2.5</v>
      </c>
      <c r="I753" s="42" t="s">
        <v>316</v>
      </c>
      <c r="J753" s="42" t="s">
        <v>1963</v>
      </c>
      <c r="K753" s="42" t="s">
        <v>340</v>
      </c>
      <c r="L753" s="42" t="s">
        <v>340</v>
      </c>
      <c r="M753" s="42" t="s">
        <v>317</v>
      </c>
      <c r="N753" s="42" t="s">
        <v>341</v>
      </c>
      <c r="O753" s="42" t="s">
        <v>342</v>
      </c>
      <c r="P753" s="42" t="s">
        <v>380</v>
      </c>
      <c r="Q753" s="42" t="s">
        <v>320</v>
      </c>
      <c r="R753" s="42" t="s">
        <v>320</v>
      </c>
      <c r="S753" s="42" t="s">
        <v>1718</v>
      </c>
      <c r="T753" s="42" t="s">
        <v>344</v>
      </c>
      <c r="U753" s="42" t="s">
        <v>323</v>
      </c>
      <c r="V753" s="52" t="s">
        <v>1984</v>
      </c>
      <c r="W753" s="42" t="s">
        <v>325</v>
      </c>
      <c r="X753" s="42" t="s">
        <v>2025</v>
      </c>
      <c r="Y753" s="42" t="s">
        <v>2</v>
      </c>
      <c r="Z753" s="42" t="s">
        <v>2</v>
      </c>
      <c r="AA753" s="42" t="s">
        <v>346</v>
      </c>
      <c r="AB753" s="43" t="s">
        <v>329</v>
      </c>
      <c r="AC753" s="42" t="s">
        <v>225</v>
      </c>
      <c r="AD753" s="42" t="s">
        <v>225</v>
      </c>
      <c r="AE753" s="42" t="s">
        <v>561</v>
      </c>
      <c r="AF753" s="42" t="s">
        <v>561</v>
      </c>
      <c r="AG753" s="42">
        <v>20</v>
      </c>
      <c r="AH753" s="42" t="s">
        <v>350</v>
      </c>
      <c r="AI753" s="42" t="s">
        <v>1964</v>
      </c>
      <c r="AJ753" s="42" t="s">
        <v>370</v>
      </c>
      <c r="AK753" s="42" t="s">
        <v>2059</v>
      </c>
      <c r="AL753" s="42">
        <v>1000</v>
      </c>
      <c r="AM753" s="42" t="s">
        <v>1909</v>
      </c>
      <c r="AN753" s="42" t="s">
        <v>1882</v>
      </c>
      <c r="AO753" s="42">
        <v>250</v>
      </c>
      <c r="AP753" s="42" t="s">
        <v>333</v>
      </c>
      <c r="AQ753" s="42">
        <v>600</v>
      </c>
      <c r="AR753" s="42">
        <v>48</v>
      </c>
      <c r="AS753" s="42">
        <v>100</v>
      </c>
      <c r="AT753" s="42">
        <f>AQ753/AS753</f>
        <v>6</v>
      </c>
      <c r="AU753" s="42" t="s">
        <v>327</v>
      </c>
      <c r="AV753" s="42" t="s">
        <v>327</v>
      </c>
      <c r="AW753" s="42" t="s">
        <v>327</v>
      </c>
      <c r="AX753" s="42" t="s">
        <v>327</v>
      </c>
      <c r="AY753" s="42" t="s">
        <v>327</v>
      </c>
      <c r="AZ753" s="51">
        <v>107</v>
      </c>
      <c r="BA753" s="42"/>
      <c r="BB753" s="42">
        <v>3</v>
      </c>
      <c r="BC753" s="42" t="s">
        <v>354</v>
      </c>
      <c r="BD753" s="49" t="s">
        <v>3040</v>
      </c>
      <c r="BE753" s="49" t="s">
        <v>3043</v>
      </c>
      <c r="BF753" s="42" t="s">
        <v>1925</v>
      </c>
      <c r="BG753" s="42"/>
      <c r="BH753" s="42" t="s">
        <v>1898</v>
      </c>
      <c r="BI753" s="42" t="s">
        <v>357</v>
      </c>
      <c r="BJ753" s="42" t="s">
        <v>358</v>
      </c>
      <c r="BK753" s="57">
        <v>44778</v>
      </c>
      <c r="BL753" s="42" t="s">
        <v>340</v>
      </c>
      <c r="BM753" s="42" t="s">
        <v>317</v>
      </c>
      <c r="BN753" s="42"/>
      <c r="BO753" s="42"/>
      <c r="BP753" s="42" t="s">
        <v>359</v>
      </c>
      <c r="BQ753" s="42" t="s">
        <v>359</v>
      </c>
      <c r="BR753" s="42" t="s">
        <v>359</v>
      </c>
      <c r="BS753" s="42"/>
      <c r="BT753" s="42" t="s">
        <v>360</v>
      </c>
      <c r="BU753" s="42" t="s">
        <v>317</v>
      </c>
      <c r="BV753" s="42" t="s">
        <v>317</v>
      </c>
      <c r="BW753" s="42"/>
      <c r="BX753" s="42"/>
      <c r="BY753" s="42" t="s">
        <v>353</v>
      </c>
      <c r="BZ753" s="42" t="s">
        <v>353</v>
      </c>
      <c r="CA753" s="42"/>
      <c r="CB753" s="42" t="s">
        <v>353</v>
      </c>
      <c r="CC753" s="42"/>
      <c r="CD753" s="42"/>
      <c r="CE753" s="42"/>
      <c r="CF753" s="42"/>
      <c r="CG753" s="26" t="s">
        <v>3041</v>
      </c>
    </row>
    <row r="754" hidden="1" spans="1:85">
      <c r="A754" s="39">
        <v>1692</v>
      </c>
      <c r="B754" s="42" t="s">
        <v>3044</v>
      </c>
      <c r="C754" s="79" t="s">
        <v>3045</v>
      </c>
      <c r="D754" s="42" t="s">
        <v>3046</v>
      </c>
      <c r="E754" s="43">
        <v>28.26609</v>
      </c>
      <c r="F754" s="43">
        <v>-15.42148</v>
      </c>
      <c r="G754" s="42" t="s">
        <v>316</v>
      </c>
      <c r="H754" s="37">
        <v>1.8</v>
      </c>
      <c r="I754" s="42" t="s">
        <v>316</v>
      </c>
      <c r="J754" s="42" t="s">
        <v>1963</v>
      </c>
      <c r="K754" s="42" t="s">
        <v>317</v>
      </c>
      <c r="L754" s="42" t="s">
        <v>340</v>
      </c>
      <c r="M754" s="42" t="s">
        <v>317</v>
      </c>
      <c r="N754" s="42" t="s">
        <v>341</v>
      </c>
      <c r="O754" s="42" t="s">
        <v>364</v>
      </c>
      <c r="P754" s="42" t="s">
        <v>343</v>
      </c>
      <c r="Q754" s="42" t="s">
        <v>320</v>
      </c>
      <c r="R754" s="42" t="s">
        <v>320</v>
      </c>
      <c r="S754" s="42" t="s">
        <v>1718</v>
      </c>
      <c r="T754" s="42" t="s">
        <v>344</v>
      </c>
      <c r="U754" s="42" t="s">
        <v>323</v>
      </c>
      <c r="V754" s="52">
        <v>36</v>
      </c>
      <c r="W754" s="42" t="s">
        <v>325</v>
      </c>
      <c r="X754" s="42" t="s">
        <v>2025</v>
      </c>
      <c r="Y754" s="42" t="s">
        <v>2</v>
      </c>
      <c r="Z754" s="42" t="s">
        <v>2</v>
      </c>
      <c r="AA754" s="42" t="s">
        <v>346</v>
      </c>
      <c r="AB754" s="43" t="s">
        <v>329</v>
      </c>
      <c r="AC754" s="42" t="s">
        <v>225</v>
      </c>
      <c r="AD754" s="42" t="s">
        <v>225</v>
      </c>
      <c r="AE754" s="42" t="s">
        <v>561</v>
      </c>
      <c r="AF754" s="42" t="s">
        <v>561</v>
      </c>
      <c r="AG754" s="42">
        <v>15</v>
      </c>
      <c r="AH754" s="42" t="s">
        <v>350</v>
      </c>
      <c r="AI754" s="42" t="s">
        <v>2998</v>
      </c>
      <c r="AJ754" s="42" t="s">
        <v>370</v>
      </c>
      <c r="AK754" s="42" t="s">
        <v>2059</v>
      </c>
      <c r="AL754" s="42">
        <v>1000</v>
      </c>
      <c r="AM754" s="42" t="s">
        <v>1909</v>
      </c>
      <c r="AN754" s="42" t="s">
        <v>1882</v>
      </c>
      <c r="AO754" s="42">
        <v>250</v>
      </c>
      <c r="AP754" s="42" t="s">
        <v>333</v>
      </c>
      <c r="AQ754" s="42">
        <v>400</v>
      </c>
      <c r="AR754" s="42">
        <v>48</v>
      </c>
      <c r="AS754" s="42">
        <v>100</v>
      </c>
      <c r="AT754" s="42">
        <f>AQ754/AS754</f>
        <v>4</v>
      </c>
      <c r="AU754" s="42" t="s">
        <v>327</v>
      </c>
      <c r="AV754" s="42" t="s">
        <v>327</v>
      </c>
      <c r="AW754" s="42" t="s">
        <v>327</v>
      </c>
      <c r="AX754" s="42" t="s">
        <v>327</v>
      </c>
      <c r="AY754" s="42" t="s">
        <v>327</v>
      </c>
      <c r="AZ754" s="51">
        <v>55</v>
      </c>
      <c r="BA754" s="42"/>
      <c r="BB754" s="42">
        <v>1</v>
      </c>
      <c r="BC754" s="42" t="s">
        <v>346</v>
      </c>
      <c r="BD754" s="49" t="s">
        <v>3044</v>
      </c>
      <c r="BE754" s="49">
        <v>0</v>
      </c>
      <c r="BF754" s="42" t="s">
        <v>1883</v>
      </c>
      <c r="BG754" s="42"/>
      <c r="BH754" s="42" t="s">
        <v>1884</v>
      </c>
      <c r="BI754" s="42" t="s">
        <v>357</v>
      </c>
      <c r="BJ754" s="42" t="s">
        <v>358</v>
      </c>
      <c r="BK754" s="57">
        <v>44778</v>
      </c>
      <c r="BL754" s="42" t="s">
        <v>340</v>
      </c>
      <c r="BM754" s="42" t="s">
        <v>317</v>
      </c>
      <c r="BN754" s="42"/>
      <c r="BO754" s="42"/>
      <c r="BP754" s="42" t="s">
        <v>359</v>
      </c>
      <c r="BQ754" s="42" t="s">
        <v>359</v>
      </c>
      <c r="BR754" s="42" t="s">
        <v>359</v>
      </c>
      <c r="BS754" s="42"/>
      <c r="BT754" s="42" t="s">
        <v>360</v>
      </c>
      <c r="BU754" s="42" t="s">
        <v>317</v>
      </c>
      <c r="BV754" s="42" t="s">
        <v>317</v>
      </c>
      <c r="BW754" s="42"/>
      <c r="BX754" s="42"/>
      <c r="BY754" s="42" t="s">
        <v>353</v>
      </c>
      <c r="BZ754" s="42" t="s">
        <v>353</v>
      </c>
      <c r="CA754" s="42"/>
      <c r="CB754" s="42" t="s">
        <v>353</v>
      </c>
      <c r="CC754" s="42"/>
      <c r="CD754" s="42"/>
      <c r="CE754" s="42"/>
      <c r="CF754" s="42"/>
      <c r="CG754" s="26" t="s">
        <v>3045</v>
      </c>
    </row>
    <row r="755" hidden="1" spans="1:85">
      <c r="A755" s="34">
        <v>943</v>
      </c>
      <c r="B755" s="42" t="s">
        <v>3047</v>
      </c>
      <c r="C755" s="79" t="s">
        <v>3048</v>
      </c>
      <c r="D755" s="42" t="s">
        <v>3049</v>
      </c>
      <c r="E755" s="43">
        <v>28.296509</v>
      </c>
      <c r="F755" s="43">
        <v>-15.432644</v>
      </c>
      <c r="G755" s="42" t="s">
        <v>316</v>
      </c>
      <c r="H755" s="37">
        <v>4.5</v>
      </c>
      <c r="I755" s="42" t="s">
        <v>316</v>
      </c>
      <c r="J755" s="42" t="s">
        <v>1963</v>
      </c>
      <c r="K755" s="42" t="s">
        <v>340</v>
      </c>
      <c r="L755" s="42" t="s">
        <v>340</v>
      </c>
      <c r="M755" s="42" t="s">
        <v>317</v>
      </c>
      <c r="N755" s="42" t="s">
        <v>341</v>
      </c>
      <c r="O755" s="42" t="s">
        <v>342</v>
      </c>
      <c r="P755" s="42" t="s">
        <v>380</v>
      </c>
      <c r="Q755" s="42" t="s">
        <v>320</v>
      </c>
      <c r="R755" s="42" t="s">
        <v>320</v>
      </c>
      <c r="S755" s="42" t="s">
        <v>1718</v>
      </c>
      <c r="T755" s="42" t="s">
        <v>344</v>
      </c>
      <c r="U755" s="42" t="s">
        <v>323</v>
      </c>
      <c r="V755" s="52">
        <v>36</v>
      </c>
      <c r="W755" s="42" t="s">
        <v>366</v>
      </c>
      <c r="X755" s="42" t="s">
        <v>2971</v>
      </c>
      <c r="Y755" s="42" t="s">
        <v>2</v>
      </c>
      <c r="Z755" s="42" t="s">
        <v>2</v>
      </c>
      <c r="AA755" s="42" t="s">
        <v>346</v>
      </c>
      <c r="AB755" s="43" t="s">
        <v>329</v>
      </c>
      <c r="AC755" s="42" t="s">
        <v>225</v>
      </c>
      <c r="AD755" s="42" t="s">
        <v>225</v>
      </c>
      <c r="AE755" s="42" t="s">
        <v>382</v>
      </c>
      <c r="AF755" s="42" t="s">
        <v>382</v>
      </c>
      <c r="AG755" s="42">
        <v>20</v>
      </c>
      <c r="AH755" s="42" t="s">
        <v>350</v>
      </c>
      <c r="AI755" s="42" t="s">
        <v>3050</v>
      </c>
      <c r="AJ755" s="42" t="s">
        <v>351</v>
      </c>
      <c r="AK755" s="42" t="s">
        <v>3051</v>
      </c>
      <c r="AL755" s="42">
        <v>1000</v>
      </c>
      <c r="AM755" s="42" t="s">
        <v>332</v>
      </c>
      <c r="AN755" s="42" t="s">
        <v>1896</v>
      </c>
      <c r="AO755" s="42">
        <v>400</v>
      </c>
      <c r="AP755" s="42" t="s">
        <v>333</v>
      </c>
      <c r="AQ755" s="42">
        <v>200</v>
      </c>
      <c r="AR755" s="42">
        <v>48</v>
      </c>
      <c r="AS755" s="42">
        <v>100</v>
      </c>
      <c r="AT755" s="42">
        <f>AQ755/AS755</f>
        <v>2</v>
      </c>
      <c r="AU755" s="42" t="s">
        <v>1995</v>
      </c>
      <c r="AV755" s="42" t="s">
        <v>1995</v>
      </c>
      <c r="AW755" s="42">
        <v>18000</v>
      </c>
      <c r="AX755" s="42">
        <v>18000</v>
      </c>
      <c r="AY755" s="42">
        <v>2</v>
      </c>
      <c r="AZ755" s="51">
        <v>97</v>
      </c>
      <c r="BA755" s="42"/>
      <c r="BB755" s="42">
        <v>1</v>
      </c>
      <c r="BC755" s="42" t="s">
        <v>346</v>
      </c>
      <c r="BD755" s="49" t="s">
        <v>3047</v>
      </c>
      <c r="BE755" s="49">
        <v>0</v>
      </c>
      <c r="BF755" s="42" t="s">
        <v>1883</v>
      </c>
      <c r="BG755" s="42"/>
      <c r="BH755" s="42" t="s">
        <v>1884</v>
      </c>
      <c r="BI755" s="42" t="s">
        <v>357</v>
      </c>
      <c r="BJ755" s="42" t="s">
        <v>358</v>
      </c>
      <c r="BK755" s="57">
        <v>44778</v>
      </c>
      <c r="BL755" s="42" t="s">
        <v>317</v>
      </c>
      <c r="BM755" s="42" t="s">
        <v>317</v>
      </c>
      <c r="BN755" s="42"/>
      <c r="BO755" s="42"/>
      <c r="BP755" s="42" t="s">
        <v>359</v>
      </c>
      <c r="BQ755" s="42" t="s">
        <v>359</v>
      </c>
      <c r="BR755" s="42" t="s">
        <v>359</v>
      </c>
      <c r="BS755" s="42"/>
      <c r="BT755" s="42" t="s">
        <v>360</v>
      </c>
      <c r="BU755" s="42" t="s">
        <v>317</v>
      </c>
      <c r="BV755" s="42" t="s">
        <v>317</v>
      </c>
      <c r="BW755" s="42"/>
      <c r="BX755" s="42"/>
      <c r="BY755" s="42" t="s">
        <v>353</v>
      </c>
      <c r="BZ755" s="42" t="s">
        <v>353</v>
      </c>
      <c r="CA755" s="42"/>
      <c r="CB755" s="42" t="s">
        <v>353</v>
      </c>
      <c r="CC755" s="42"/>
      <c r="CD755" s="42"/>
      <c r="CE755" s="42"/>
      <c r="CF755" s="42"/>
      <c r="CG755" s="26" t="s">
        <v>3048</v>
      </c>
    </row>
    <row r="756" hidden="1" spans="1:85">
      <c r="A756" s="34">
        <v>135</v>
      </c>
      <c r="B756" s="42" t="s">
        <v>3052</v>
      </c>
      <c r="C756" s="79" t="s">
        <v>3053</v>
      </c>
      <c r="D756" s="42" t="s">
        <v>3054</v>
      </c>
      <c r="E756" s="43">
        <v>28.27237</v>
      </c>
      <c r="F756" s="43">
        <v>-15.4313</v>
      </c>
      <c r="G756" s="42" t="s">
        <v>316</v>
      </c>
      <c r="H756" s="37">
        <v>1.5</v>
      </c>
      <c r="I756" s="42" t="s">
        <v>316</v>
      </c>
      <c r="J756" s="42" t="s">
        <v>1963</v>
      </c>
      <c r="K756" s="42" t="s">
        <v>317</v>
      </c>
      <c r="L756" s="42" t="s">
        <v>340</v>
      </c>
      <c r="M756" s="42" t="s">
        <v>317</v>
      </c>
      <c r="N756" s="42" t="s">
        <v>341</v>
      </c>
      <c r="O756" s="42" t="s">
        <v>364</v>
      </c>
      <c r="P756" s="42" t="s">
        <v>380</v>
      </c>
      <c r="Q756" s="42" t="s">
        <v>320</v>
      </c>
      <c r="R756" s="42" t="s">
        <v>320</v>
      </c>
      <c r="S756" s="42" t="s">
        <v>1718</v>
      </c>
      <c r="T756" s="42" t="s">
        <v>344</v>
      </c>
      <c r="U756" s="42" t="s">
        <v>323</v>
      </c>
      <c r="V756" s="52">
        <v>36</v>
      </c>
      <c r="W756" s="42" t="s">
        <v>325</v>
      </c>
      <c r="X756" s="42" t="s">
        <v>3055</v>
      </c>
      <c r="Y756" s="42" t="s">
        <v>2</v>
      </c>
      <c r="Z756" s="42" t="s">
        <v>2</v>
      </c>
      <c r="AA756" s="42" t="s">
        <v>346</v>
      </c>
      <c r="AB756" s="43" t="s">
        <v>329</v>
      </c>
      <c r="AC756" s="42" t="s">
        <v>225</v>
      </c>
      <c r="AD756" s="42" t="s">
        <v>225</v>
      </c>
      <c r="AE756" s="42" t="s">
        <v>391</v>
      </c>
      <c r="AF756" s="42" t="s">
        <v>391</v>
      </c>
      <c r="AG756" s="42">
        <v>13</v>
      </c>
      <c r="AH756" s="42" t="s">
        <v>350</v>
      </c>
      <c r="AI756" s="42" t="s">
        <v>1894</v>
      </c>
      <c r="AJ756" s="42" t="s">
        <v>351</v>
      </c>
      <c r="AK756" s="42" t="s">
        <v>1943</v>
      </c>
      <c r="AL756" s="42">
        <v>600</v>
      </c>
      <c r="AM756" s="42" t="s">
        <v>1909</v>
      </c>
      <c r="AN756" s="42" t="s">
        <v>1882</v>
      </c>
      <c r="AO756" s="42">
        <v>250</v>
      </c>
      <c r="AP756" s="42" t="s">
        <v>384</v>
      </c>
      <c r="AQ756" s="42">
        <v>600</v>
      </c>
      <c r="AR756" s="42">
        <v>2</v>
      </c>
      <c r="AS756" s="42">
        <v>600</v>
      </c>
      <c r="AT756" s="42">
        <v>24</v>
      </c>
      <c r="AU756" s="42" t="s">
        <v>327</v>
      </c>
      <c r="AV756" s="42" t="s">
        <v>327</v>
      </c>
      <c r="AW756" s="42" t="s">
        <v>327</v>
      </c>
      <c r="AX756" s="42" t="s">
        <v>327</v>
      </c>
      <c r="AY756" s="42" t="s">
        <v>327</v>
      </c>
      <c r="AZ756" s="51">
        <v>30</v>
      </c>
      <c r="BA756" s="42"/>
      <c r="BB756" s="42">
        <v>1</v>
      </c>
      <c r="BC756" s="42" t="s">
        <v>346</v>
      </c>
      <c r="BD756" s="49" t="s">
        <v>3052</v>
      </c>
      <c r="BE756" s="49">
        <v>0</v>
      </c>
      <c r="BF756" s="42" t="s">
        <v>1883</v>
      </c>
      <c r="BG756" s="42"/>
      <c r="BH756" s="42" t="s">
        <v>1884</v>
      </c>
      <c r="BI756" s="42" t="s">
        <v>357</v>
      </c>
      <c r="BJ756" s="42" t="s">
        <v>358</v>
      </c>
      <c r="BK756" s="57">
        <v>44778</v>
      </c>
      <c r="BL756" s="42" t="s">
        <v>317</v>
      </c>
      <c r="BM756" s="42" t="s">
        <v>317</v>
      </c>
      <c r="BN756" s="42"/>
      <c r="BO756" s="42"/>
      <c r="BP756" s="42" t="s">
        <v>359</v>
      </c>
      <c r="BQ756" s="42" t="s">
        <v>359</v>
      </c>
      <c r="BR756" s="42" t="s">
        <v>359</v>
      </c>
      <c r="BS756" s="42"/>
      <c r="BT756" s="42" t="s">
        <v>360</v>
      </c>
      <c r="BU756" s="42" t="s">
        <v>317</v>
      </c>
      <c r="BV756" s="42" t="s">
        <v>317</v>
      </c>
      <c r="BW756" s="42"/>
      <c r="BX756" s="42"/>
      <c r="BY756" s="42" t="s">
        <v>353</v>
      </c>
      <c r="BZ756" s="42" t="s">
        <v>353</v>
      </c>
      <c r="CA756" s="42"/>
      <c r="CB756" s="42" t="s">
        <v>353</v>
      </c>
      <c r="CC756" s="42"/>
      <c r="CD756" s="42"/>
      <c r="CE756" s="42"/>
      <c r="CF756" s="42"/>
      <c r="CG756" s="26" t="s">
        <v>3053</v>
      </c>
    </row>
    <row r="757" hidden="1" spans="1:85">
      <c r="A757" s="39">
        <v>60</v>
      </c>
      <c r="B757" s="42" t="s">
        <v>3056</v>
      </c>
      <c r="C757" s="79" t="s">
        <v>3057</v>
      </c>
      <c r="D757" s="42" t="s">
        <v>3058</v>
      </c>
      <c r="E757" s="43">
        <v>28.31001944</v>
      </c>
      <c r="F757" s="43">
        <v>-15.42416111</v>
      </c>
      <c r="G757" s="42" t="s">
        <v>316</v>
      </c>
      <c r="H757" s="37">
        <v>2</v>
      </c>
      <c r="I757" s="42" t="s">
        <v>316</v>
      </c>
      <c r="J757" s="42" t="s">
        <v>1963</v>
      </c>
      <c r="K757" s="42" t="s">
        <v>317</v>
      </c>
      <c r="L757" s="42" t="s">
        <v>340</v>
      </c>
      <c r="M757" s="42" t="s">
        <v>317</v>
      </c>
      <c r="N757" s="42" t="s">
        <v>341</v>
      </c>
      <c r="O757" s="42" t="s">
        <v>342</v>
      </c>
      <c r="P757" s="42" t="s">
        <v>343</v>
      </c>
      <c r="Q757" s="42" t="s">
        <v>390</v>
      </c>
      <c r="R757" s="42" t="s">
        <v>516</v>
      </c>
      <c r="S757" s="42" t="s">
        <v>1718</v>
      </c>
      <c r="T757" s="42" t="s">
        <v>344</v>
      </c>
      <c r="U757" s="42" t="s">
        <v>323</v>
      </c>
      <c r="V757" s="52">
        <v>30</v>
      </c>
      <c r="W757" s="42" t="s">
        <v>366</v>
      </c>
      <c r="X757" s="42" t="s">
        <v>2971</v>
      </c>
      <c r="Y757" s="42" t="s">
        <v>2</v>
      </c>
      <c r="Z757" s="42" t="s">
        <v>2</v>
      </c>
      <c r="AA757" s="42" t="s">
        <v>346</v>
      </c>
      <c r="AB757" s="43" t="s">
        <v>329</v>
      </c>
      <c r="AC757" s="42" t="s">
        <v>225</v>
      </c>
      <c r="AD757" s="42" t="s">
        <v>225</v>
      </c>
      <c r="AE757" s="42" t="s">
        <v>3059</v>
      </c>
      <c r="AF757" s="42" t="s">
        <v>368</v>
      </c>
      <c r="AG757" s="42">
        <v>16</v>
      </c>
      <c r="AH757" s="42" t="s">
        <v>368</v>
      </c>
      <c r="AI757" s="42" t="s">
        <v>1803</v>
      </c>
      <c r="AJ757" s="42" t="s">
        <v>351</v>
      </c>
      <c r="AK757" s="42" t="s">
        <v>1881</v>
      </c>
      <c r="AL757" s="42">
        <v>600</v>
      </c>
      <c r="AM757" s="42" t="s">
        <v>1909</v>
      </c>
      <c r="AN757" s="42" t="s">
        <v>1882</v>
      </c>
      <c r="AO757" s="42">
        <v>250</v>
      </c>
      <c r="AP757" s="42" t="s">
        <v>439</v>
      </c>
      <c r="AQ757" s="42">
        <v>600</v>
      </c>
      <c r="AR757" s="42">
        <v>2</v>
      </c>
      <c r="AS757" s="42">
        <v>600</v>
      </c>
      <c r="AT757" s="42">
        <v>24</v>
      </c>
      <c r="AU757" s="42" t="s">
        <v>607</v>
      </c>
      <c r="AV757" s="42" t="s">
        <v>607</v>
      </c>
      <c r="AW757" s="42">
        <v>12000</v>
      </c>
      <c r="AX757" s="42">
        <v>12000</v>
      </c>
      <c r="AY757" s="42">
        <v>2</v>
      </c>
      <c r="AZ757" s="51">
        <v>52</v>
      </c>
      <c r="BA757" s="42"/>
      <c r="BB757" s="42">
        <v>1</v>
      </c>
      <c r="BC757" s="42" t="s">
        <v>346</v>
      </c>
      <c r="BD757" s="49" t="s">
        <v>3056</v>
      </c>
      <c r="BE757" s="49">
        <v>0</v>
      </c>
      <c r="BF757" s="42" t="s">
        <v>1883</v>
      </c>
      <c r="BG757" s="42"/>
      <c r="BH757" s="42" t="s">
        <v>1898</v>
      </c>
      <c r="BI757" s="42" t="s">
        <v>357</v>
      </c>
      <c r="BJ757" s="42" t="s">
        <v>358</v>
      </c>
      <c r="BK757" s="57">
        <v>44778</v>
      </c>
      <c r="BL757" s="42" t="s">
        <v>317</v>
      </c>
      <c r="BM757" s="42" t="s">
        <v>317</v>
      </c>
      <c r="BN757" s="42"/>
      <c r="BO757" s="42"/>
      <c r="BP757" s="42" t="s">
        <v>359</v>
      </c>
      <c r="BQ757" s="42" t="s">
        <v>359</v>
      </c>
      <c r="BR757" s="42" t="s">
        <v>359</v>
      </c>
      <c r="BS757" s="42"/>
      <c r="BT757" s="42" t="s">
        <v>360</v>
      </c>
      <c r="BU757" s="42" t="s">
        <v>317</v>
      </c>
      <c r="BV757" s="42" t="s">
        <v>317</v>
      </c>
      <c r="BW757" s="42"/>
      <c r="BX757" s="42"/>
      <c r="BY757" s="42" t="s">
        <v>353</v>
      </c>
      <c r="BZ757" s="42" t="s">
        <v>353</v>
      </c>
      <c r="CA757" s="42"/>
      <c r="CB757" s="42" t="s">
        <v>353</v>
      </c>
      <c r="CC757" s="42"/>
      <c r="CD757" s="42"/>
      <c r="CE757" s="42"/>
      <c r="CF757" s="42"/>
      <c r="CG757" s="26" t="s">
        <v>3057</v>
      </c>
    </row>
    <row r="758" hidden="1" spans="1:85">
      <c r="A758" s="39">
        <v>992</v>
      </c>
      <c r="B758" s="42" t="s">
        <v>3060</v>
      </c>
      <c r="C758" s="79" t="s">
        <v>3061</v>
      </c>
      <c r="D758" s="42" t="s">
        <v>3062</v>
      </c>
      <c r="E758" s="43">
        <v>28.3038</v>
      </c>
      <c r="F758" s="43">
        <v>-15.38851944</v>
      </c>
      <c r="G758" s="42" t="s">
        <v>316</v>
      </c>
      <c r="H758" s="37">
        <v>4.5</v>
      </c>
      <c r="I758" s="42" t="s">
        <v>316</v>
      </c>
      <c r="J758" s="42" t="s">
        <v>1963</v>
      </c>
      <c r="K758" s="42" t="s">
        <v>317</v>
      </c>
      <c r="L758" s="42" t="s">
        <v>340</v>
      </c>
      <c r="M758" s="42" t="s">
        <v>317</v>
      </c>
      <c r="N758" s="42" t="s">
        <v>341</v>
      </c>
      <c r="O758" s="42" t="s">
        <v>342</v>
      </c>
      <c r="P758" s="42" t="s">
        <v>380</v>
      </c>
      <c r="Q758" s="42" t="s">
        <v>320</v>
      </c>
      <c r="R758" s="42" t="s">
        <v>381</v>
      </c>
      <c r="S758" s="42" t="s">
        <v>1718</v>
      </c>
      <c r="T758" s="42" t="s">
        <v>344</v>
      </c>
      <c r="U758" s="42" t="s">
        <v>323</v>
      </c>
      <c r="V758" s="52">
        <v>50</v>
      </c>
      <c r="W758" s="42" t="s">
        <v>366</v>
      </c>
      <c r="X758" s="42" t="s">
        <v>1880</v>
      </c>
      <c r="Y758" s="42" t="s">
        <v>2</v>
      </c>
      <c r="Z758" s="42" t="s">
        <v>2</v>
      </c>
      <c r="AA758" s="42" t="s">
        <v>346</v>
      </c>
      <c r="AB758" s="43" t="s">
        <v>329</v>
      </c>
      <c r="AC758" s="42" t="s">
        <v>225</v>
      </c>
      <c r="AD758" s="42" t="s">
        <v>225</v>
      </c>
      <c r="AE758" s="42" t="s">
        <v>561</v>
      </c>
      <c r="AF758" s="42" t="s">
        <v>561</v>
      </c>
      <c r="AG758" s="42">
        <v>30</v>
      </c>
      <c r="AH758" s="42" t="s">
        <v>350</v>
      </c>
      <c r="AI758" s="42" t="s">
        <v>1989</v>
      </c>
      <c r="AJ758" s="42" t="s">
        <v>351</v>
      </c>
      <c r="AK758" s="42" t="s">
        <v>1994</v>
      </c>
      <c r="AL758" s="42">
        <v>1000</v>
      </c>
      <c r="AM758" s="42" t="s">
        <v>332</v>
      </c>
      <c r="AN758" s="42" t="s">
        <v>1896</v>
      </c>
      <c r="AO758" s="42">
        <v>400</v>
      </c>
      <c r="AP758" s="42" t="s">
        <v>333</v>
      </c>
      <c r="AQ758" s="42">
        <v>300</v>
      </c>
      <c r="AR758" s="42">
        <v>48</v>
      </c>
      <c r="AS758" s="42">
        <v>100</v>
      </c>
      <c r="AT758" s="42">
        <f>AQ758/AS758</f>
        <v>3</v>
      </c>
      <c r="AU758" s="42" t="s">
        <v>1995</v>
      </c>
      <c r="AV758" s="42" t="s">
        <v>1995</v>
      </c>
      <c r="AW758" s="42">
        <v>18000</v>
      </c>
      <c r="AX758" s="42">
        <v>18000</v>
      </c>
      <c r="AY758" s="42">
        <v>2</v>
      </c>
      <c r="AZ758" s="51">
        <v>122</v>
      </c>
      <c r="BA758" s="52"/>
      <c r="BB758" s="42">
        <v>2</v>
      </c>
      <c r="BC758" s="42" t="s">
        <v>375</v>
      </c>
      <c r="BD758" s="49" t="s">
        <v>3060</v>
      </c>
      <c r="BE758" s="49" t="s">
        <v>3063</v>
      </c>
      <c r="BF758" s="42" t="s">
        <v>1883</v>
      </c>
      <c r="BG758" s="42"/>
      <c r="BH758" s="42" t="s">
        <v>1898</v>
      </c>
      <c r="BI758" s="42" t="s">
        <v>357</v>
      </c>
      <c r="BJ758" s="42" t="s">
        <v>358</v>
      </c>
      <c r="BK758" s="57">
        <v>44778</v>
      </c>
      <c r="BL758" s="42" t="s">
        <v>317</v>
      </c>
      <c r="BM758" s="42" t="s">
        <v>317</v>
      </c>
      <c r="BN758" s="42"/>
      <c r="BO758" s="42"/>
      <c r="BP758" s="42" t="s">
        <v>359</v>
      </c>
      <c r="BQ758" s="42" t="s">
        <v>359</v>
      </c>
      <c r="BR758" s="42" t="s">
        <v>359</v>
      </c>
      <c r="BS758" s="42"/>
      <c r="BT758" s="42" t="s">
        <v>360</v>
      </c>
      <c r="BU758" s="42" t="s">
        <v>317</v>
      </c>
      <c r="BV758" s="42" t="s">
        <v>340</v>
      </c>
      <c r="BW758" s="42"/>
      <c r="BX758" s="42"/>
      <c r="BY758" s="42" t="s">
        <v>356</v>
      </c>
      <c r="BZ758" s="42">
        <v>30</v>
      </c>
      <c r="CA758" s="42">
        <v>43655</v>
      </c>
      <c r="CB758" s="42" t="s">
        <v>1414</v>
      </c>
      <c r="CC758" s="42"/>
      <c r="CD758" s="42"/>
      <c r="CE758" s="42"/>
      <c r="CF758" s="42"/>
      <c r="CG758" s="26" t="s">
        <v>3061</v>
      </c>
    </row>
    <row r="759" hidden="1" spans="1:85">
      <c r="A759" s="34">
        <v>1523</v>
      </c>
      <c r="B759" s="42" t="s">
        <v>3064</v>
      </c>
      <c r="C759" s="79" t="s">
        <v>3065</v>
      </c>
      <c r="D759" s="42" t="s">
        <v>3066</v>
      </c>
      <c r="E759" s="43">
        <v>28.26151111</v>
      </c>
      <c r="F759" s="43">
        <v>-15.39873056</v>
      </c>
      <c r="G759" s="42" t="s">
        <v>316</v>
      </c>
      <c r="H759" s="37">
        <v>2.5</v>
      </c>
      <c r="I759" s="42" t="s">
        <v>316</v>
      </c>
      <c r="J759" s="42" t="s">
        <v>1963</v>
      </c>
      <c r="K759" s="42" t="s">
        <v>317</v>
      </c>
      <c r="L759" s="42" t="s">
        <v>340</v>
      </c>
      <c r="M759" s="42" t="s">
        <v>317</v>
      </c>
      <c r="N759" s="42" t="s">
        <v>341</v>
      </c>
      <c r="O759" s="42" t="s">
        <v>342</v>
      </c>
      <c r="P759" s="42" t="s">
        <v>380</v>
      </c>
      <c r="Q759" s="42" t="s">
        <v>390</v>
      </c>
      <c r="R759" s="42" t="s">
        <v>390</v>
      </c>
      <c r="S759" s="42" t="s">
        <v>1718</v>
      </c>
      <c r="T759" s="42" t="s">
        <v>344</v>
      </c>
      <c r="U759" s="42" t="s">
        <v>323</v>
      </c>
      <c r="V759" s="52">
        <v>36</v>
      </c>
      <c r="W759" s="42" t="s">
        <v>366</v>
      </c>
      <c r="X759" s="42" t="s">
        <v>1880</v>
      </c>
      <c r="Y759" s="42" t="s">
        <v>2</v>
      </c>
      <c r="Z759" s="42" t="s">
        <v>2</v>
      </c>
      <c r="AA759" s="42" t="s">
        <v>346</v>
      </c>
      <c r="AB759" s="43" t="s">
        <v>329</v>
      </c>
      <c r="AC759" s="42" t="s">
        <v>225</v>
      </c>
      <c r="AD759" s="42" t="s">
        <v>225</v>
      </c>
      <c r="AE759" s="42" t="s">
        <v>561</v>
      </c>
      <c r="AF759" s="42" t="s">
        <v>561</v>
      </c>
      <c r="AG759" s="42">
        <v>20</v>
      </c>
      <c r="AH759" s="42" t="s">
        <v>350</v>
      </c>
      <c r="AI759" s="42" t="s">
        <v>1964</v>
      </c>
      <c r="AJ759" s="42" t="s">
        <v>351</v>
      </c>
      <c r="AK759" s="42" t="s">
        <v>1895</v>
      </c>
      <c r="AL759" s="42">
        <v>1000</v>
      </c>
      <c r="AM759" s="42" t="s">
        <v>332</v>
      </c>
      <c r="AN759" s="42" t="s">
        <v>1896</v>
      </c>
      <c r="AO759" s="42">
        <v>400</v>
      </c>
      <c r="AP759" s="42" t="s">
        <v>439</v>
      </c>
      <c r="AQ759" s="42">
        <v>1200</v>
      </c>
      <c r="AR759" s="42">
        <v>2</v>
      </c>
      <c r="AS759" s="42">
        <v>600</v>
      </c>
      <c r="AT759" s="42">
        <v>48</v>
      </c>
      <c r="AU759" s="42" t="s">
        <v>1995</v>
      </c>
      <c r="AV759" s="42" t="s">
        <v>1995</v>
      </c>
      <c r="AW759" s="42">
        <v>18000</v>
      </c>
      <c r="AX759" s="42">
        <v>18000</v>
      </c>
      <c r="AY759" s="42">
        <v>2</v>
      </c>
      <c r="AZ759" s="51">
        <v>98</v>
      </c>
      <c r="BA759" s="52"/>
      <c r="BB759" s="42">
        <v>1</v>
      </c>
      <c r="BC759" s="42" t="s">
        <v>346</v>
      </c>
      <c r="BD759" s="49" t="s">
        <v>3064</v>
      </c>
      <c r="BE759" s="49">
        <v>0</v>
      </c>
      <c r="BF759" s="42" t="s">
        <v>1925</v>
      </c>
      <c r="BG759" s="42"/>
      <c r="BH759" s="42" t="s">
        <v>1884</v>
      </c>
      <c r="BI759" s="42" t="s">
        <v>357</v>
      </c>
      <c r="BJ759" s="42" t="s">
        <v>358</v>
      </c>
      <c r="BK759" s="57">
        <v>44778</v>
      </c>
      <c r="BL759" s="42" t="s">
        <v>317</v>
      </c>
      <c r="BM759" s="42" t="s">
        <v>317</v>
      </c>
      <c r="BN759" s="42"/>
      <c r="BO759" s="42"/>
      <c r="BP759" s="42" t="s">
        <v>359</v>
      </c>
      <c r="BQ759" s="42" t="s">
        <v>359</v>
      </c>
      <c r="BR759" s="42" t="s">
        <v>359</v>
      </c>
      <c r="BS759" s="42"/>
      <c r="BT759" s="42" t="s">
        <v>360</v>
      </c>
      <c r="BU759" s="42" t="s">
        <v>317</v>
      </c>
      <c r="BV759" s="42" t="s">
        <v>317</v>
      </c>
      <c r="BW759" s="42"/>
      <c r="BX759" s="42"/>
      <c r="BY759" s="42" t="s">
        <v>353</v>
      </c>
      <c r="BZ759" s="42" t="s">
        <v>353</v>
      </c>
      <c r="CA759" s="42"/>
      <c r="CB759" s="42" t="s">
        <v>353</v>
      </c>
      <c r="CC759" s="42"/>
      <c r="CD759" s="42"/>
      <c r="CE759" s="42"/>
      <c r="CF759" s="42"/>
      <c r="CG759" s="26" t="s">
        <v>3065</v>
      </c>
    </row>
    <row r="760" hidden="1" spans="1:85">
      <c r="A760" s="39">
        <v>78</v>
      </c>
      <c r="B760" s="42" t="s">
        <v>3067</v>
      </c>
      <c r="C760" s="79" t="s">
        <v>3068</v>
      </c>
      <c r="D760" s="42" t="s">
        <v>3069</v>
      </c>
      <c r="E760" s="43">
        <v>28.2844075121312</v>
      </c>
      <c r="F760" s="43">
        <v>-15.3799752295016</v>
      </c>
      <c r="G760" s="42" t="s">
        <v>316</v>
      </c>
      <c r="H760" s="37">
        <v>2.5</v>
      </c>
      <c r="I760" s="42" t="s">
        <v>316</v>
      </c>
      <c r="J760" s="42" t="s">
        <v>1963</v>
      </c>
      <c r="K760" s="42" t="s">
        <v>340</v>
      </c>
      <c r="L760" s="42" t="s">
        <v>340</v>
      </c>
      <c r="M760" s="42" t="s">
        <v>317</v>
      </c>
      <c r="N760" s="42" t="s">
        <v>341</v>
      </c>
      <c r="O760" s="42" t="s">
        <v>342</v>
      </c>
      <c r="P760" s="42" t="s">
        <v>413</v>
      </c>
      <c r="Q760" s="42" t="s">
        <v>320</v>
      </c>
      <c r="R760" s="42" t="s">
        <v>320</v>
      </c>
      <c r="S760" s="42" t="s">
        <v>1718</v>
      </c>
      <c r="T760" s="42" t="s">
        <v>344</v>
      </c>
      <c r="U760" s="42" t="s">
        <v>323</v>
      </c>
      <c r="V760" s="52">
        <v>36</v>
      </c>
      <c r="W760" s="42" t="s">
        <v>366</v>
      </c>
      <c r="X760" s="42" t="s">
        <v>1880</v>
      </c>
      <c r="Y760" s="42" t="s">
        <v>2</v>
      </c>
      <c r="Z760" s="42" t="s">
        <v>2</v>
      </c>
      <c r="AA760" s="42" t="s">
        <v>346</v>
      </c>
      <c r="AB760" s="43" t="s">
        <v>329</v>
      </c>
      <c r="AC760" s="42" t="s">
        <v>225</v>
      </c>
      <c r="AD760" s="42" t="s">
        <v>225</v>
      </c>
      <c r="AE760" s="42" t="s">
        <v>348</v>
      </c>
      <c r="AF760" s="42" t="s">
        <v>348</v>
      </c>
      <c r="AG760" s="42">
        <v>20</v>
      </c>
      <c r="AH760" s="42" t="s">
        <v>349</v>
      </c>
      <c r="AI760" s="42" t="s">
        <v>1964</v>
      </c>
      <c r="AJ760" s="42" t="s">
        <v>351</v>
      </c>
      <c r="AK760" s="42" t="s">
        <v>1895</v>
      </c>
      <c r="AL760" s="42">
        <v>600</v>
      </c>
      <c r="AM760" s="42" t="s">
        <v>1909</v>
      </c>
      <c r="AN760" s="42" t="s">
        <v>1882</v>
      </c>
      <c r="AO760" s="42">
        <v>250</v>
      </c>
      <c r="AP760" s="42" t="s">
        <v>384</v>
      </c>
      <c r="AQ760" s="42">
        <v>1200</v>
      </c>
      <c r="AR760" s="42">
        <v>2</v>
      </c>
      <c r="AS760" s="42">
        <v>600</v>
      </c>
      <c r="AT760" s="42">
        <v>48</v>
      </c>
      <c r="AU760" s="42" t="s">
        <v>385</v>
      </c>
      <c r="AV760" s="42" t="s">
        <v>385</v>
      </c>
      <c r="AW760" s="42">
        <v>18000</v>
      </c>
      <c r="AX760" s="42">
        <v>18000</v>
      </c>
      <c r="AY760" s="42">
        <v>2</v>
      </c>
      <c r="AZ760" s="51">
        <v>100</v>
      </c>
      <c r="BA760" s="52"/>
      <c r="BB760" s="42">
        <v>1</v>
      </c>
      <c r="BC760" s="42" t="s">
        <v>346</v>
      </c>
      <c r="BD760" s="49" t="s">
        <v>3067</v>
      </c>
      <c r="BE760" s="49">
        <v>0</v>
      </c>
      <c r="BF760" s="42" t="s">
        <v>1883</v>
      </c>
      <c r="BG760" s="42"/>
      <c r="BH760" s="42" t="s">
        <v>1898</v>
      </c>
      <c r="BI760" s="42" t="s">
        <v>357</v>
      </c>
      <c r="BJ760" s="42" t="s">
        <v>358</v>
      </c>
      <c r="BK760" s="57">
        <v>44778</v>
      </c>
      <c r="BL760" s="42" t="s">
        <v>340</v>
      </c>
      <c r="BM760" s="42" t="s">
        <v>340</v>
      </c>
      <c r="BN760" s="42"/>
      <c r="BO760" s="42">
        <v>2</v>
      </c>
      <c r="BP760" s="42" t="s">
        <v>359</v>
      </c>
      <c r="BQ760" s="42" t="s">
        <v>359</v>
      </c>
      <c r="BR760" s="42" t="s">
        <v>508</v>
      </c>
      <c r="BS760" s="42"/>
      <c r="BT760" s="42" t="s">
        <v>340</v>
      </c>
      <c r="BU760" s="42" t="s">
        <v>317</v>
      </c>
      <c r="BV760" s="42" t="s">
        <v>317</v>
      </c>
      <c r="BW760" s="42"/>
      <c r="BX760" s="42"/>
      <c r="BY760" s="42" t="s">
        <v>353</v>
      </c>
      <c r="BZ760" s="42" t="s">
        <v>353</v>
      </c>
      <c r="CA760" s="42"/>
      <c r="CB760" s="42" t="s">
        <v>353</v>
      </c>
      <c r="CC760" s="42"/>
      <c r="CD760" s="42"/>
      <c r="CE760" s="42"/>
      <c r="CF760" s="42"/>
      <c r="CG760" s="26" t="s">
        <v>3068</v>
      </c>
    </row>
    <row r="761" hidden="1" spans="1:85">
      <c r="A761" s="34">
        <v>1767</v>
      </c>
      <c r="B761" s="42" t="s">
        <v>3070</v>
      </c>
      <c r="C761" s="79" t="s">
        <v>3071</v>
      </c>
      <c r="D761" s="42" t="s">
        <v>3072</v>
      </c>
      <c r="E761" s="43">
        <v>28.31063</v>
      </c>
      <c r="F761" s="43">
        <v>-15.43091</v>
      </c>
      <c r="G761" s="42" t="s">
        <v>316</v>
      </c>
      <c r="H761" s="37">
        <v>2.5</v>
      </c>
      <c r="I761" s="42" t="s">
        <v>316</v>
      </c>
      <c r="J761" s="42" t="s">
        <v>1963</v>
      </c>
      <c r="K761" s="42" t="s">
        <v>340</v>
      </c>
      <c r="L761" s="42" t="s">
        <v>340</v>
      </c>
      <c r="M761" s="42" t="s">
        <v>317</v>
      </c>
      <c r="N761" s="42" t="s">
        <v>341</v>
      </c>
      <c r="O761" s="42" t="s">
        <v>342</v>
      </c>
      <c r="P761" s="42" t="s">
        <v>413</v>
      </c>
      <c r="Q761" s="42" t="s">
        <v>320</v>
      </c>
      <c r="R761" s="42" t="s">
        <v>320</v>
      </c>
      <c r="S761" s="42" t="s">
        <v>1718</v>
      </c>
      <c r="T761" s="42" t="s">
        <v>344</v>
      </c>
      <c r="U761" s="42" t="s">
        <v>323</v>
      </c>
      <c r="V761" s="52">
        <v>36</v>
      </c>
      <c r="W761" s="42" t="s">
        <v>325</v>
      </c>
      <c r="X761" s="42" t="s">
        <v>2971</v>
      </c>
      <c r="Y761" s="42" t="s">
        <v>2</v>
      </c>
      <c r="Z761" s="42" t="s">
        <v>2</v>
      </c>
      <c r="AA761" s="42" t="s">
        <v>346</v>
      </c>
      <c r="AB761" s="43" t="s">
        <v>329</v>
      </c>
      <c r="AC761" s="42" t="s">
        <v>225</v>
      </c>
      <c r="AD761" s="42" t="s">
        <v>225</v>
      </c>
      <c r="AE761" s="42" t="s">
        <v>561</v>
      </c>
      <c r="AF761" s="42" t="s">
        <v>561</v>
      </c>
      <c r="AG761" s="42">
        <v>20</v>
      </c>
      <c r="AH761" s="42" t="s">
        <v>350</v>
      </c>
      <c r="AI761" s="42" t="s">
        <v>1964</v>
      </c>
      <c r="AJ761" s="42" t="s">
        <v>351</v>
      </c>
      <c r="AK761" s="42" t="s">
        <v>2983</v>
      </c>
      <c r="AL761" s="42">
        <v>1000</v>
      </c>
      <c r="AM761" s="42" t="s">
        <v>332</v>
      </c>
      <c r="AN761" s="42" t="s">
        <v>352</v>
      </c>
      <c r="AO761" s="42">
        <v>400</v>
      </c>
      <c r="AP761" s="42" t="s">
        <v>333</v>
      </c>
      <c r="AQ761" s="42">
        <v>300</v>
      </c>
      <c r="AR761" s="42">
        <v>48</v>
      </c>
      <c r="AS761" s="42">
        <v>100</v>
      </c>
      <c r="AT761" s="42">
        <f>AQ761/AS761</f>
        <v>3</v>
      </c>
      <c r="AU761" s="42" t="s">
        <v>327</v>
      </c>
      <c r="AV761" s="42" t="s">
        <v>327</v>
      </c>
      <c r="AW761" s="42" t="s">
        <v>327</v>
      </c>
      <c r="AX761" s="42" t="s">
        <v>327</v>
      </c>
      <c r="AY761" s="42" t="s">
        <v>327</v>
      </c>
      <c r="AZ761" s="51">
        <v>179</v>
      </c>
      <c r="BA761" s="42"/>
      <c r="BB761" s="42">
        <v>3</v>
      </c>
      <c r="BC761" s="42" t="s">
        <v>354</v>
      </c>
      <c r="BD761" s="49" t="s">
        <v>3070</v>
      </c>
      <c r="BE761" s="49" t="s">
        <v>3073</v>
      </c>
      <c r="BF761" s="42" t="s">
        <v>1883</v>
      </c>
      <c r="BG761" s="42"/>
      <c r="BH761" s="42" t="s">
        <v>1898</v>
      </c>
      <c r="BI761" s="42" t="s">
        <v>357</v>
      </c>
      <c r="BJ761" s="42" t="s">
        <v>358</v>
      </c>
      <c r="BK761" s="57">
        <v>44778</v>
      </c>
      <c r="BL761" s="42" t="s">
        <v>317</v>
      </c>
      <c r="BM761" s="42" t="s">
        <v>317</v>
      </c>
      <c r="BN761" s="42"/>
      <c r="BO761" s="42"/>
      <c r="BP761" s="42" t="s">
        <v>359</v>
      </c>
      <c r="BQ761" s="42" t="s">
        <v>359</v>
      </c>
      <c r="BR761" s="42" t="s">
        <v>359</v>
      </c>
      <c r="BS761" s="42"/>
      <c r="BT761" s="42" t="s">
        <v>360</v>
      </c>
      <c r="BU761" s="42" t="s">
        <v>317</v>
      </c>
      <c r="BV761" s="42" t="s">
        <v>317</v>
      </c>
      <c r="BW761" s="42"/>
      <c r="BX761" s="42"/>
      <c r="BY761" s="42" t="s">
        <v>353</v>
      </c>
      <c r="BZ761" s="42" t="s">
        <v>353</v>
      </c>
      <c r="CA761" s="42"/>
      <c r="CB761" s="42" t="s">
        <v>353</v>
      </c>
      <c r="CC761" s="42"/>
      <c r="CD761" s="42"/>
      <c r="CE761" s="42"/>
      <c r="CF761" s="42"/>
      <c r="CG761" s="26" t="s">
        <v>3071</v>
      </c>
    </row>
    <row r="762" hidden="1" spans="1:85">
      <c r="A762" s="34">
        <v>1117</v>
      </c>
      <c r="B762" s="42" t="s">
        <v>3074</v>
      </c>
      <c r="C762" s="79" t="s">
        <v>3075</v>
      </c>
      <c r="D762" s="42" t="s">
        <v>3076</v>
      </c>
      <c r="E762" s="43">
        <v>28.28164</v>
      </c>
      <c r="F762" s="43">
        <v>-15.44085</v>
      </c>
      <c r="G762" s="42" t="s">
        <v>316</v>
      </c>
      <c r="H762" s="37">
        <v>1.5</v>
      </c>
      <c r="I762" s="42" t="s">
        <v>316</v>
      </c>
      <c r="J762" s="42" t="s">
        <v>1963</v>
      </c>
      <c r="K762" s="42" t="s">
        <v>317</v>
      </c>
      <c r="L762" s="42" t="s">
        <v>340</v>
      </c>
      <c r="M762" s="42" t="s">
        <v>317</v>
      </c>
      <c r="N762" s="42" t="s">
        <v>341</v>
      </c>
      <c r="O762" s="42" t="s">
        <v>364</v>
      </c>
      <c r="P762" s="42" t="s">
        <v>413</v>
      </c>
      <c r="Q762" s="42" t="s">
        <v>320</v>
      </c>
      <c r="R762" s="42" t="s">
        <v>320</v>
      </c>
      <c r="S762" s="42" t="s">
        <v>1718</v>
      </c>
      <c r="T762" s="42" t="s">
        <v>344</v>
      </c>
      <c r="U762" s="42" t="s">
        <v>323</v>
      </c>
      <c r="V762" s="52">
        <v>36</v>
      </c>
      <c r="W762" s="42" t="s">
        <v>366</v>
      </c>
      <c r="X762" s="42" t="s">
        <v>3055</v>
      </c>
      <c r="Y762" s="42" t="s">
        <v>2</v>
      </c>
      <c r="Z762" s="42" t="s">
        <v>2</v>
      </c>
      <c r="AA762" s="42" t="s">
        <v>346</v>
      </c>
      <c r="AB762" s="43" t="s">
        <v>329</v>
      </c>
      <c r="AC762" s="42" t="s">
        <v>225</v>
      </c>
      <c r="AD762" s="42" t="s">
        <v>225</v>
      </c>
      <c r="AE762" s="42" t="s">
        <v>426</v>
      </c>
      <c r="AF762" s="42" t="s">
        <v>426</v>
      </c>
      <c r="AG762" s="42">
        <v>11</v>
      </c>
      <c r="AH762" s="42" t="s">
        <v>350</v>
      </c>
      <c r="AI762" s="42" t="s">
        <v>3077</v>
      </c>
      <c r="AJ762" s="42" t="s">
        <v>351</v>
      </c>
      <c r="AK762" s="42" t="s">
        <v>3078</v>
      </c>
      <c r="AL762" s="42">
        <v>600</v>
      </c>
      <c r="AM762" s="42" t="s">
        <v>1909</v>
      </c>
      <c r="AN762" s="42" t="s">
        <v>1882</v>
      </c>
      <c r="AO762" s="42">
        <v>250</v>
      </c>
      <c r="AP762" s="42" t="s">
        <v>373</v>
      </c>
      <c r="AQ762" s="42">
        <v>600</v>
      </c>
      <c r="AR762" s="42">
        <v>2</v>
      </c>
      <c r="AS762" s="42">
        <v>600</v>
      </c>
      <c r="AT762" s="42">
        <v>24</v>
      </c>
      <c r="AU762" s="42" t="s">
        <v>607</v>
      </c>
      <c r="AV762" s="42" t="s">
        <v>607</v>
      </c>
      <c r="AW762" s="42">
        <v>12000</v>
      </c>
      <c r="AX762" s="42">
        <v>12000</v>
      </c>
      <c r="AY762" s="42">
        <v>2</v>
      </c>
      <c r="AZ762" s="51">
        <v>40</v>
      </c>
      <c r="BA762" s="42"/>
      <c r="BB762" s="42">
        <v>1</v>
      </c>
      <c r="BC762" s="42" t="s">
        <v>346</v>
      </c>
      <c r="BD762" s="49" t="s">
        <v>3074</v>
      </c>
      <c r="BE762" s="49">
        <v>0</v>
      </c>
      <c r="BF762" s="42" t="s">
        <v>1883</v>
      </c>
      <c r="BG762" s="42"/>
      <c r="BH762" s="42" t="s">
        <v>1898</v>
      </c>
      <c r="BI762" s="42" t="s">
        <v>357</v>
      </c>
      <c r="BJ762" s="42" t="s">
        <v>358</v>
      </c>
      <c r="BK762" s="57">
        <v>44778</v>
      </c>
      <c r="BL762" s="42" t="s">
        <v>317</v>
      </c>
      <c r="BM762" s="42" t="s">
        <v>317</v>
      </c>
      <c r="BN762" s="42"/>
      <c r="BO762" s="42"/>
      <c r="BP762" s="42" t="s">
        <v>359</v>
      </c>
      <c r="BQ762" s="42" t="s">
        <v>359</v>
      </c>
      <c r="BR762" s="42" t="s">
        <v>359</v>
      </c>
      <c r="BS762" s="42"/>
      <c r="BT762" s="42" t="s">
        <v>340</v>
      </c>
      <c r="BU762" s="42" t="s">
        <v>317</v>
      </c>
      <c r="BV762" s="42" t="s">
        <v>317</v>
      </c>
      <c r="BW762" s="42"/>
      <c r="BX762" s="42"/>
      <c r="BY762" s="42" t="s">
        <v>353</v>
      </c>
      <c r="BZ762" s="42" t="s">
        <v>353</v>
      </c>
      <c r="CA762" s="42"/>
      <c r="CB762" s="42" t="s">
        <v>353</v>
      </c>
      <c r="CC762" s="42"/>
      <c r="CD762" s="42"/>
      <c r="CE762" s="42"/>
      <c r="CF762" s="42"/>
      <c r="CG762" s="26" t="s">
        <v>3075</v>
      </c>
    </row>
    <row r="763" hidden="1" spans="1:85">
      <c r="A763" s="34">
        <v>451</v>
      </c>
      <c r="B763" s="42" t="s">
        <v>3079</v>
      </c>
      <c r="C763" s="79" t="s">
        <v>3080</v>
      </c>
      <c r="D763" s="42" t="s">
        <v>3081</v>
      </c>
      <c r="E763" s="43">
        <v>28.26696</v>
      </c>
      <c r="F763" s="43">
        <v>-15.43734</v>
      </c>
      <c r="G763" s="42" t="s">
        <v>316</v>
      </c>
      <c r="H763" s="37">
        <v>2</v>
      </c>
      <c r="I763" s="42" t="s">
        <v>316</v>
      </c>
      <c r="J763" s="42" t="s">
        <v>1963</v>
      </c>
      <c r="K763" s="42" t="s">
        <v>317</v>
      </c>
      <c r="L763" s="42" t="s">
        <v>340</v>
      </c>
      <c r="M763" s="42" t="s">
        <v>317</v>
      </c>
      <c r="N763" s="42" t="s">
        <v>341</v>
      </c>
      <c r="O763" s="42" t="s">
        <v>364</v>
      </c>
      <c r="P763" s="42" t="s">
        <v>380</v>
      </c>
      <c r="Q763" s="42" t="s">
        <v>320</v>
      </c>
      <c r="R763" s="42" t="s">
        <v>320</v>
      </c>
      <c r="S763" s="42" t="s">
        <v>1718</v>
      </c>
      <c r="T763" s="42" t="s">
        <v>344</v>
      </c>
      <c r="U763" s="42" t="s">
        <v>323</v>
      </c>
      <c r="V763" s="52">
        <v>36</v>
      </c>
      <c r="W763" s="42" t="s">
        <v>366</v>
      </c>
      <c r="X763" s="42" t="s">
        <v>3055</v>
      </c>
      <c r="Y763" s="42" t="s">
        <v>2</v>
      </c>
      <c r="Z763" s="42" t="s">
        <v>2</v>
      </c>
      <c r="AA763" s="42" t="s">
        <v>346</v>
      </c>
      <c r="AB763" s="43" t="s">
        <v>329</v>
      </c>
      <c r="AC763" s="42" t="s">
        <v>225</v>
      </c>
      <c r="AD763" s="42" t="s">
        <v>225</v>
      </c>
      <c r="AE763" s="42" t="s">
        <v>561</v>
      </c>
      <c r="AF763" s="42" t="s">
        <v>561</v>
      </c>
      <c r="AG763" s="42">
        <v>30</v>
      </c>
      <c r="AH763" s="42" t="s">
        <v>368</v>
      </c>
      <c r="AI763" s="42" t="s">
        <v>1803</v>
      </c>
      <c r="AJ763" s="42" t="s">
        <v>370</v>
      </c>
      <c r="AK763" s="42" t="s">
        <v>3082</v>
      </c>
      <c r="AL763" s="42">
        <v>1000</v>
      </c>
      <c r="AM763" s="42" t="s">
        <v>332</v>
      </c>
      <c r="AN763" s="42" t="s">
        <v>1896</v>
      </c>
      <c r="AO763" s="42">
        <v>600</v>
      </c>
      <c r="AP763" s="42" t="s">
        <v>333</v>
      </c>
      <c r="AQ763" s="42">
        <v>200</v>
      </c>
      <c r="AR763" s="42">
        <v>48</v>
      </c>
      <c r="AS763" s="42">
        <v>100</v>
      </c>
      <c r="AT763" s="42">
        <f>AQ763/AS763</f>
        <v>2</v>
      </c>
      <c r="AU763" s="42" t="s">
        <v>385</v>
      </c>
      <c r="AV763" s="42" t="s">
        <v>385</v>
      </c>
      <c r="AW763" s="42">
        <v>12000</v>
      </c>
      <c r="AX763" s="42">
        <v>12000</v>
      </c>
      <c r="AY763" s="42">
        <v>2</v>
      </c>
      <c r="AZ763" s="51">
        <v>110</v>
      </c>
      <c r="BA763" s="42"/>
      <c r="BB763" s="42">
        <v>2</v>
      </c>
      <c r="BC763" s="42" t="s">
        <v>375</v>
      </c>
      <c r="BD763" s="49" t="s">
        <v>3079</v>
      </c>
      <c r="BE763" s="49" t="s">
        <v>3083</v>
      </c>
      <c r="BF763" s="42" t="s">
        <v>1883</v>
      </c>
      <c r="BG763" s="42"/>
      <c r="BH763" s="42" t="s">
        <v>1884</v>
      </c>
      <c r="BI763" s="42" t="s">
        <v>357</v>
      </c>
      <c r="BJ763" s="42" t="s">
        <v>358</v>
      </c>
      <c r="BK763" s="57">
        <v>44778</v>
      </c>
      <c r="BL763" s="42" t="s">
        <v>317</v>
      </c>
      <c r="BM763" s="42" t="s">
        <v>317</v>
      </c>
      <c r="BN763" s="42"/>
      <c r="BO763" s="42"/>
      <c r="BP763" s="42" t="s">
        <v>359</v>
      </c>
      <c r="BQ763" s="42" t="s">
        <v>359</v>
      </c>
      <c r="BR763" s="42" t="s">
        <v>359</v>
      </c>
      <c r="BS763" s="42"/>
      <c r="BT763" s="42" t="s">
        <v>340</v>
      </c>
      <c r="BU763" s="42" t="s">
        <v>317</v>
      </c>
      <c r="BV763" s="42" t="s">
        <v>317</v>
      </c>
      <c r="BW763" s="42"/>
      <c r="BX763" s="42"/>
      <c r="BY763" s="42" t="s">
        <v>353</v>
      </c>
      <c r="BZ763" s="42" t="s">
        <v>353</v>
      </c>
      <c r="CA763" s="42"/>
      <c r="CB763" s="42" t="s">
        <v>353</v>
      </c>
      <c r="CC763" s="42"/>
      <c r="CD763" s="42"/>
      <c r="CE763" s="42"/>
      <c r="CF763" s="42"/>
      <c r="CG763" s="26" t="s">
        <v>3080</v>
      </c>
    </row>
    <row r="764" hidden="1" spans="1:85">
      <c r="A764" s="39">
        <v>490</v>
      </c>
      <c r="B764" s="42" t="s">
        <v>3084</v>
      </c>
      <c r="C764" s="79" t="s">
        <v>3085</v>
      </c>
      <c r="D764" s="42" t="s">
        <v>3086</v>
      </c>
      <c r="E764" s="43">
        <v>28.30391111</v>
      </c>
      <c r="F764" s="43">
        <v>-15.44003889</v>
      </c>
      <c r="G764" s="42" t="s">
        <v>316</v>
      </c>
      <c r="H764" s="37">
        <v>4.5</v>
      </c>
      <c r="I764" s="42" t="s">
        <v>316</v>
      </c>
      <c r="J764" s="42" t="s">
        <v>1963</v>
      </c>
      <c r="K764" s="42" t="s">
        <v>340</v>
      </c>
      <c r="L764" s="42" t="s">
        <v>340</v>
      </c>
      <c r="M764" s="42" t="s">
        <v>317</v>
      </c>
      <c r="N764" s="42" t="s">
        <v>341</v>
      </c>
      <c r="O764" s="42" t="s">
        <v>342</v>
      </c>
      <c r="P764" s="42" t="s">
        <v>380</v>
      </c>
      <c r="Q764" s="42" t="s">
        <v>320</v>
      </c>
      <c r="R764" s="42" t="s">
        <v>320</v>
      </c>
      <c r="S764" s="42" t="s">
        <v>1718</v>
      </c>
      <c r="T764" s="42" t="s">
        <v>344</v>
      </c>
      <c r="U764" s="42" t="s">
        <v>323</v>
      </c>
      <c r="V764" s="52">
        <v>36</v>
      </c>
      <c r="W764" s="42" t="s">
        <v>366</v>
      </c>
      <c r="X764" s="42" t="s">
        <v>2971</v>
      </c>
      <c r="Y764" s="42" t="s">
        <v>2</v>
      </c>
      <c r="Z764" s="42" t="s">
        <v>2</v>
      </c>
      <c r="AA764" s="42" t="s">
        <v>346</v>
      </c>
      <c r="AB764" s="43" t="s">
        <v>329</v>
      </c>
      <c r="AC764" s="42" t="s">
        <v>225</v>
      </c>
      <c r="AD764" s="42" t="s">
        <v>225</v>
      </c>
      <c r="AE764" s="42" t="s">
        <v>453</v>
      </c>
      <c r="AF764" s="42" t="s">
        <v>453</v>
      </c>
      <c r="AG764" s="42">
        <v>30</v>
      </c>
      <c r="AH764" s="42" t="s">
        <v>350</v>
      </c>
      <c r="AI764" s="42" t="s">
        <v>1989</v>
      </c>
      <c r="AJ764" s="42" t="s">
        <v>351</v>
      </c>
      <c r="AK764" s="42" t="s">
        <v>1990</v>
      </c>
      <c r="AL764" s="42">
        <v>1000</v>
      </c>
      <c r="AM764" s="42" t="s">
        <v>332</v>
      </c>
      <c r="AN764" s="42" t="s">
        <v>352</v>
      </c>
      <c r="AO764" s="42">
        <v>400</v>
      </c>
      <c r="AP764" s="42" t="s">
        <v>373</v>
      </c>
      <c r="AQ764" s="42">
        <v>1200</v>
      </c>
      <c r="AR764" s="42">
        <v>2</v>
      </c>
      <c r="AS764" s="42">
        <v>600</v>
      </c>
      <c r="AT764" s="42">
        <v>48</v>
      </c>
      <c r="AU764" s="42" t="s">
        <v>385</v>
      </c>
      <c r="AV764" s="42" t="s">
        <v>385</v>
      </c>
      <c r="AW764" s="42">
        <v>18000</v>
      </c>
      <c r="AX764" s="42">
        <v>18000</v>
      </c>
      <c r="AY764" s="42">
        <v>2</v>
      </c>
      <c r="AZ764" s="51">
        <v>110</v>
      </c>
      <c r="BA764" s="42"/>
      <c r="BB764" s="42">
        <v>3</v>
      </c>
      <c r="BC764" s="42" t="s">
        <v>354</v>
      </c>
      <c r="BD764" s="49" t="s">
        <v>3084</v>
      </c>
      <c r="BE764" s="49" t="s">
        <v>3087</v>
      </c>
      <c r="BF764" s="42" t="s">
        <v>1883</v>
      </c>
      <c r="BG764" s="42"/>
      <c r="BH764" s="42" t="s">
        <v>1898</v>
      </c>
      <c r="BI764" s="42" t="s">
        <v>357</v>
      </c>
      <c r="BJ764" s="42" t="s">
        <v>358</v>
      </c>
      <c r="BK764" s="57">
        <v>44778</v>
      </c>
      <c r="BL764" s="42" t="s">
        <v>340</v>
      </c>
      <c r="BM764" s="42" t="s">
        <v>317</v>
      </c>
      <c r="BN764" s="42"/>
      <c r="BO764" s="42"/>
      <c r="BP764" s="42" t="s">
        <v>359</v>
      </c>
      <c r="BQ764" s="42" t="s">
        <v>359</v>
      </c>
      <c r="BR764" s="42" t="s">
        <v>359</v>
      </c>
      <c r="BS764" s="42"/>
      <c r="BT764" s="42" t="s">
        <v>360</v>
      </c>
      <c r="BU764" s="42" t="s">
        <v>317</v>
      </c>
      <c r="BV764" s="42" t="s">
        <v>317</v>
      </c>
      <c r="BW764" s="42"/>
      <c r="BX764" s="42"/>
      <c r="BY764" s="42" t="s">
        <v>353</v>
      </c>
      <c r="BZ764" s="42" t="s">
        <v>353</v>
      </c>
      <c r="CA764" s="42"/>
      <c r="CB764" s="42" t="s">
        <v>353</v>
      </c>
      <c r="CC764" s="42"/>
      <c r="CD764" s="42"/>
      <c r="CE764" s="42"/>
      <c r="CF764" s="42"/>
      <c r="CG764" s="26" t="s">
        <v>3085</v>
      </c>
    </row>
    <row r="765" hidden="1" spans="1:85">
      <c r="A765" s="39">
        <v>1034</v>
      </c>
      <c r="B765" s="42" t="s">
        <v>3088</v>
      </c>
      <c r="C765" s="79" t="s">
        <v>3089</v>
      </c>
      <c r="D765" s="42" t="s">
        <v>3090</v>
      </c>
      <c r="E765" s="43">
        <v>28.3215</v>
      </c>
      <c r="F765" s="43">
        <v>-15.40694444</v>
      </c>
      <c r="G765" s="42" t="s">
        <v>316</v>
      </c>
      <c r="H765" s="37" t="s">
        <v>327</v>
      </c>
      <c r="I765" s="42" t="s">
        <v>316</v>
      </c>
      <c r="J765" s="42" t="s">
        <v>1963</v>
      </c>
      <c r="K765" s="42" t="s">
        <v>340</v>
      </c>
      <c r="L765" s="42" t="s">
        <v>340</v>
      </c>
      <c r="M765" s="42" t="s">
        <v>317</v>
      </c>
      <c r="N765" s="42" t="s">
        <v>341</v>
      </c>
      <c r="O765" s="42" t="s">
        <v>342</v>
      </c>
      <c r="P765" s="42" t="s">
        <v>380</v>
      </c>
      <c r="Q765" s="42" t="s">
        <v>390</v>
      </c>
      <c r="R765" s="42" t="s">
        <v>390</v>
      </c>
      <c r="S765" s="42" t="s">
        <v>1718</v>
      </c>
      <c r="T765" s="42" t="s">
        <v>344</v>
      </c>
      <c r="U765" s="42" t="s">
        <v>323</v>
      </c>
      <c r="V765" s="52">
        <v>80</v>
      </c>
      <c r="W765" s="42" t="s">
        <v>366</v>
      </c>
      <c r="X765" s="42" t="s">
        <v>2971</v>
      </c>
      <c r="Y765" s="42" t="s">
        <v>2</v>
      </c>
      <c r="Z765" s="42" t="s">
        <v>2</v>
      </c>
      <c r="AA765" s="42" t="s">
        <v>346</v>
      </c>
      <c r="AB765" s="43" t="s">
        <v>329</v>
      </c>
      <c r="AC765" s="42" t="s">
        <v>225</v>
      </c>
      <c r="AD765" s="42" t="s">
        <v>225</v>
      </c>
      <c r="AE765" s="42" t="s">
        <v>327</v>
      </c>
      <c r="AF765" s="42" t="s">
        <v>327</v>
      </c>
      <c r="AG765" s="42" t="s">
        <v>327</v>
      </c>
      <c r="AH765" s="42" t="s">
        <v>327</v>
      </c>
      <c r="AI765" s="42" t="s">
        <v>327</v>
      </c>
      <c r="AJ765" s="42" t="s">
        <v>327</v>
      </c>
      <c r="AK765" s="42" t="s">
        <v>327</v>
      </c>
      <c r="AL765" s="42">
        <v>0</v>
      </c>
      <c r="AM765" s="42" t="s">
        <v>332</v>
      </c>
      <c r="AN765" s="42" t="s">
        <v>352</v>
      </c>
      <c r="AO765" s="42">
        <v>400</v>
      </c>
      <c r="AP765" s="42" t="s">
        <v>503</v>
      </c>
      <c r="AQ765" s="42">
        <v>1056</v>
      </c>
      <c r="AR765" s="42">
        <v>12</v>
      </c>
      <c r="AS765" s="42">
        <v>176</v>
      </c>
      <c r="AT765" s="42">
        <v>24</v>
      </c>
      <c r="AU765" s="42" t="s">
        <v>607</v>
      </c>
      <c r="AV765" s="42" t="s">
        <v>607</v>
      </c>
      <c r="AW765" s="42">
        <v>12000</v>
      </c>
      <c r="AX765" s="42">
        <v>12000</v>
      </c>
      <c r="AY765" s="42">
        <v>2</v>
      </c>
      <c r="AZ765" s="51">
        <v>208</v>
      </c>
      <c r="BA765" s="42"/>
      <c r="BB765" s="42">
        <v>5</v>
      </c>
      <c r="BC765" s="42" t="s">
        <v>3091</v>
      </c>
      <c r="BD765" s="49" t="s">
        <v>3088</v>
      </c>
      <c r="BE765" s="49" t="s">
        <v>3092</v>
      </c>
      <c r="BF765" s="42" t="s">
        <v>1925</v>
      </c>
      <c r="BG765" s="42"/>
      <c r="BH765" s="42" t="s">
        <v>1898</v>
      </c>
      <c r="BI765" s="42" t="s">
        <v>357</v>
      </c>
      <c r="BJ765" s="42" t="s">
        <v>358</v>
      </c>
      <c r="BK765" s="57">
        <v>44778</v>
      </c>
      <c r="BL765" s="42" t="s">
        <v>317</v>
      </c>
      <c r="BM765" s="42" t="s">
        <v>317</v>
      </c>
      <c r="BN765" s="42"/>
      <c r="BO765" s="42"/>
      <c r="BP765" s="42" t="s">
        <v>359</v>
      </c>
      <c r="BQ765" s="42" t="s">
        <v>359</v>
      </c>
      <c r="BR765" s="42" t="s">
        <v>359</v>
      </c>
      <c r="BS765" s="42"/>
      <c r="BT765" s="42" t="s">
        <v>360</v>
      </c>
      <c r="BU765" s="42" t="s">
        <v>317</v>
      </c>
      <c r="BV765" s="42" t="s">
        <v>317</v>
      </c>
      <c r="BW765" s="42"/>
      <c r="BX765" s="42"/>
      <c r="BY765" s="42" t="s">
        <v>353</v>
      </c>
      <c r="BZ765" s="42" t="s">
        <v>353</v>
      </c>
      <c r="CA765" s="42"/>
      <c r="CB765" s="42" t="s">
        <v>353</v>
      </c>
      <c r="CC765" s="42"/>
      <c r="CD765" s="42"/>
      <c r="CE765" s="42"/>
      <c r="CF765" s="42"/>
      <c r="CG765" s="26" t="s">
        <v>3089</v>
      </c>
    </row>
    <row r="766" hidden="1" spans="1:85">
      <c r="A766" s="39">
        <v>398</v>
      </c>
      <c r="B766" s="42" t="s">
        <v>3093</v>
      </c>
      <c r="C766" s="79" t="s">
        <v>3094</v>
      </c>
      <c r="D766" s="42" t="s">
        <v>3095</v>
      </c>
      <c r="E766" s="43">
        <v>28.25349</v>
      </c>
      <c r="F766" s="43">
        <v>-15.40104</v>
      </c>
      <c r="G766" s="42" t="s">
        <v>316</v>
      </c>
      <c r="H766" s="37">
        <v>2.5</v>
      </c>
      <c r="I766" s="42" t="s">
        <v>316</v>
      </c>
      <c r="J766" s="42" t="s">
        <v>1963</v>
      </c>
      <c r="K766" s="42" t="s">
        <v>340</v>
      </c>
      <c r="L766" s="42" t="s">
        <v>340</v>
      </c>
      <c r="M766" s="42" t="s">
        <v>317</v>
      </c>
      <c r="N766" s="42" t="s">
        <v>341</v>
      </c>
      <c r="O766" s="42" t="s">
        <v>364</v>
      </c>
      <c r="P766" s="42" t="s">
        <v>343</v>
      </c>
      <c r="Q766" s="42" t="s">
        <v>320</v>
      </c>
      <c r="R766" s="42" t="s">
        <v>320</v>
      </c>
      <c r="S766" s="42" t="s">
        <v>1718</v>
      </c>
      <c r="T766" s="42" t="s">
        <v>344</v>
      </c>
      <c r="U766" s="42" t="s">
        <v>323</v>
      </c>
      <c r="V766" s="52">
        <v>36</v>
      </c>
      <c r="W766" s="42" t="s">
        <v>325</v>
      </c>
      <c r="X766" s="42" t="s">
        <v>2025</v>
      </c>
      <c r="Y766" s="42" t="s">
        <v>2</v>
      </c>
      <c r="Z766" s="42" t="s">
        <v>2</v>
      </c>
      <c r="AA766" s="42" t="s">
        <v>346</v>
      </c>
      <c r="AB766" s="43" t="s">
        <v>329</v>
      </c>
      <c r="AC766" s="42" t="s">
        <v>225</v>
      </c>
      <c r="AD766" s="42" t="s">
        <v>225</v>
      </c>
      <c r="AE766" s="42" t="s">
        <v>348</v>
      </c>
      <c r="AF766" s="42" t="s">
        <v>348</v>
      </c>
      <c r="AG766" s="42">
        <v>20</v>
      </c>
      <c r="AH766" s="42" t="s">
        <v>350</v>
      </c>
      <c r="AI766" s="42" t="s">
        <v>1894</v>
      </c>
      <c r="AJ766" s="42" t="s">
        <v>351</v>
      </c>
      <c r="AK766" s="42" t="s">
        <v>3096</v>
      </c>
      <c r="AL766" s="42">
        <v>1000</v>
      </c>
      <c r="AM766" s="42" t="s">
        <v>1909</v>
      </c>
      <c r="AN766" s="42" t="s">
        <v>1882</v>
      </c>
      <c r="AO766" s="42">
        <v>250</v>
      </c>
      <c r="AP766" s="42" t="s">
        <v>384</v>
      </c>
      <c r="AQ766" s="42">
        <v>600</v>
      </c>
      <c r="AR766" s="42">
        <v>2</v>
      </c>
      <c r="AS766" s="42">
        <v>600</v>
      </c>
      <c r="AT766" s="42">
        <v>24</v>
      </c>
      <c r="AU766" s="42" t="s">
        <v>327</v>
      </c>
      <c r="AV766" s="42" t="s">
        <v>327</v>
      </c>
      <c r="AW766" s="42" t="s">
        <v>327</v>
      </c>
      <c r="AX766" s="42" t="s">
        <v>327</v>
      </c>
      <c r="AY766" s="42" t="s">
        <v>327</v>
      </c>
      <c r="AZ766" s="51">
        <v>98</v>
      </c>
      <c r="BA766" s="52"/>
      <c r="BB766" s="42">
        <v>1</v>
      </c>
      <c r="BC766" s="42" t="s">
        <v>346</v>
      </c>
      <c r="BD766" s="49" t="s">
        <v>3093</v>
      </c>
      <c r="BE766" s="49">
        <v>0</v>
      </c>
      <c r="BF766" s="42" t="s">
        <v>1883</v>
      </c>
      <c r="BG766" s="42"/>
      <c r="BH766" s="42" t="s">
        <v>1884</v>
      </c>
      <c r="BI766" s="42" t="s">
        <v>357</v>
      </c>
      <c r="BJ766" s="42" t="s">
        <v>358</v>
      </c>
      <c r="BK766" s="57">
        <v>44778</v>
      </c>
      <c r="BL766" s="42" t="s">
        <v>356</v>
      </c>
      <c r="BM766" s="42" t="s">
        <v>340</v>
      </c>
      <c r="BN766" s="42"/>
      <c r="BO766" s="42">
        <v>1</v>
      </c>
      <c r="BP766" s="42" t="s">
        <v>359</v>
      </c>
      <c r="BQ766" s="42" t="s">
        <v>359</v>
      </c>
      <c r="BR766" s="42" t="s">
        <v>562</v>
      </c>
      <c r="BS766" s="60">
        <v>43614</v>
      </c>
      <c r="BT766" s="42" t="s">
        <v>340</v>
      </c>
      <c r="BU766" s="42" t="s">
        <v>317</v>
      </c>
      <c r="BV766" s="42" t="s">
        <v>340</v>
      </c>
      <c r="BW766" s="42"/>
      <c r="BX766" s="42"/>
      <c r="BY766" s="42" t="s">
        <v>472</v>
      </c>
      <c r="BZ766" s="42">
        <v>20</v>
      </c>
      <c r="CA766" s="42"/>
      <c r="CB766" s="42" t="s">
        <v>472</v>
      </c>
      <c r="CC766" s="42"/>
      <c r="CD766" s="42"/>
      <c r="CE766" s="42"/>
      <c r="CF766" s="42"/>
      <c r="CG766" s="26" t="s">
        <v>3094</v>
      </c>
    </row>
    <row r="767" hidden="1" spans="1:85">
      <c r="A767" s="39">
        <v>1796</v>
      </c>
      <c r="B767" s="42" t="s">
        <v>3097</v>
      </c>
      <c r="C767" s="79" t="s">
        <v>3098</v>
      </c>
      <c r="D767" s="42" t="s">
        <v>3099</v>
      </c>
      <c r="E767" s="43">
        <v>28.3213</v>
      </c>
      <c r="F767" s="43">
        <v>-15.42174</v>
      </c>
      <c r="G767" s="42" t="s">
        <v>316</v>
      </c>
      <c r="H767" s="37">
        <v>2.5</v>
      </c>
      <c r="I767" s="42" t="s">
        <v>316</v>
      </c>
      <c r="J767" s="42" t="s">
        <v>1963</v>
      </c>
      <c r="K767" s="42" t="s">
        <v>340</v>
      </c>
      <c r="L767" s="42" t="s">
        <v>340</v>
      </c>
      <c r="M767" s="42" t="s">
        <v>317</v>
      </c>
      <c r="N767" s="42" t="s">
        <v>341</v>
      </c>
      <c r="O767" s="42" t="s">
        <v>342</v>
      </c>
      <c r="P767" s="42" t="s">
        <v>380</v>
      </c>
      <c r="Q767" s="42" t="s">
        <v>320</v>
      </c>
      <c r="R767" s="42" t="s">
        <v>320</v>
      </c>
      <c r="S767" s="42" t="s">
        <v>1718</v>
      </c>
      <c r="T767" s="42" t="s">
        <v>344</v>
      </c>
      <c r="U767" s="42" t="s">
        <v>323</v>
      </c>
      <c r="V767" s="52">
        <v>36</v>
      </c>
      <c r="W767" s="42" t="s">
        <v>325</v>
      </c>
      <c r="X767" s="42" t="s">
        <v>2971</v>
      </c>
      <c r="Y767" s="42" t="s">
        <v>2</v>
      </c>
      <c r="Z767" s="42" t="s">
        <v>2</v>
      </c>
      <c r="AA767" s="42" t="s">
        <v>346</v>
      </c>
      <c r="AB767" s="43" t="s">
        <v>329</v>
      </c>
      <c r="AC767" s="42" t="s">
        <v>225</v>
      </c>
      <c r="AD767" s="42" t="s">
        <v>225</v>
      </c>
      <c r="AE767" s="42" t="s">
        <v>654</v>
      </c>
      <c r="AF767" s="42" t="s">
        <v>655</v>
      </c>
      <c r="AG767" s="42">
        <v>20</v>
      </c>
      <c r="AH767" s="42" t="s">
        <v>350</v>
      </c>
      <c r="AI767" s="42" t="s">
        <v>1894</v>
      </c>
      <c r="AJ767" s="42" t="s">
        <v>351</v>
      </c>
      <c r="AK767" s="42" t="s">
        <v>2983</v>
      </c>
      <c r="AL767" s="42">
        <v>375</v>
      </c>
      <c r="AM767" s="42" t="s">
        <v>332</v>
      </c>
      <c r="AN767" s="42" t="s">
        <v>352</v>
      </c>
      <c r="AO767" s="42">
        <v>400</v>
      </c>
      <c r="AP767" s="42" t="s">
        <v>333</v>
      </c>
      <c r="AQ767" s="42">
        <v>300</v>
      </c>
      <c r="AR767" s="42">
        <v>48</v>
      </c>
      <c r="AS767" s="42">
        <v>100</v>
      </c>
      <c r="AT767" s="42">
        <f>AQ767/AS767</f>
        <v>3</v>
      </c>
      <c r="AU767" s="42" t="s">
        <v>327</v>
      </c>
      <c r="AV767" s="42" t="s">
        <v>327</v>
      </c>
      <c r="AW767" s="42" t="s">
        <v>327</v>
      </c>
      <c r="AX767" s="42" t="s">
        <v>327</v>
      </c>
      <c r="AY767" s="42" t="s">
        <v>327</v>
      </c>
      <c r="AZ767" s="51">
        <v>120</v>
      </c>
      <c r="BA767" s="42"/>
      <c r="BB767" s="42">
        <v>2</v>
      </c>
      <c r="BC767" s="42" t="s">
        <v>398</v>
      </c>
      <c r="BD767" s="49" t="s">
        <v>3097</v>
      </c>
      <c r="BE767" s="49">
        <v>0</v>
      </c>
      <c r="BF767" s="42" t="s">
        <v>1883</v>
      </c>
      <c r="BG767" s="42"/>
      <c r="BH767" s="42" t="s">
        <v>1925</v>
      </c>
      <c r="BI767" s="42" t="s">
        <v>357</v>
      </c>
      <c r="BJ767" s="42" t="s">
        <v>358</v>
      </c>
      <c r="BK767" s="57">
        <v>44778</v>
      </c>
      <c r="BL767" s="42" t="s">
        <v>317</v>
      </c>
      <c r="BM767" s="42" t="s">
        <v>317</v>
      </c>
      <c r="BN767" s="42"/>
      <c r="BO767" s="42"/>
      <c r="BP767" s="42" t="s">
        <v>359</v>
      </c>
      <c r="BQ767" s="42" t="s">
        <v>359</v>
      </c>
      <c r="BR767" s="42" t="s">
        <v>562</v>
      </c>
      <c r="BS767" s="42"/>
      <c r="BT767" s="42" t="s">
        <v>360</v>
      </c>
      <c r="BU767" s="42" t="s">
        <v>317</v>
      </c>
      <c r="BV767" s="42" t="s">
        <v>340</v>
      </c>
      <c r="BW767" s="42"/>
      <c r="BX767" s="42"/>
      <c r="BY767" s="42" t="s">
        <v>472</v>
      </c>
      <c r="BZ767" s="42">
        <v>20</v>
      </c>
      <c r="CA767" s="42"/>
      <c r="CB767" s="42" t="s">
        <v>472</v>
      </c>
      <c r="CC767" s="42"/>
      <c r="CD767" s="42"/>
      <c r="CE767" s="42"/>
      <c r="CF767" s="42"/>
      <c r="CG767" s="26" t="s">
        <v>3098</v>
      </c>
    </row>
    <row r="768" hidden="1" spans="1:85">
      <c r="A768" s="39">
        <v>1654</v>
      </c>
      <c r="B768" s="42" t="s">
        <v>3100</v>
      </c>
      <c r="C768" s="79" t="s">
        <v>3101</v>
      </c>
      <c r="D768" s="42" t="s">
        <v>3102</v>
      </c>
      <c r="E768" s="43">
        <v>28.29638889</v>
      </c>
      <c r="F768" s="43">
        <v>-15.37388889</v>
      </c>
      <c r="G768" s="42" t="s">
        <v>316</v>
      </c>
      <c r="H768" s="37">
        <v>2.5</v>
      </c>
      <c r="I768" s="42" t="s">
        <v>316</v>
      </c>
      <c r="J768" s="42" t="s">
        <v>1963</v>
      </c>
      <c r="K768" s="42" t="s">
        <v>340</v>
      </c>
      <c r="L768" s="42" t="s">
        <v>340</v>
      </c>
      <c r="M768" s="42" t="s">
        <v>317</v>
      </c>
      <c r="N768" s="42" t="s">
        <v>341</v>
      </c>
      <c r="O768" s="42" t="s">
        <v>342</v>
      </c>
      <c r="P768" s="42" t="s">
        <v>343</v>
      </c>
      <c r="Q768" s="42" t="s">
        <v>320</v>
      </c>
      <c r="R768" s="42" t="s">
        <v>320</v>
      </c>
      <c r="S768" s="42" t="s">
        <v>1718</v>
      </c>
      <c r="T768" s="42" t="s">
        <v>344</v>
      </c>
      <c r="U768" s="42" t="s">
        <v>323</v>
      </c>
      <c r="V768" s="52">
        <v>50</v>
      </c>
      <c r="W768" s="42" t="s">
        <v>366</v>
      </c>
      <c r="X768" s="42" t="s">
        <v>1880</v>
      </c>
      <c r="Y768" s="42" t="s">
        <v>2</v>
      </c>
      <c r="Z768" s="42" t="s">
        <v>2</v>
      </c>
      <c r="AA768" s="42" t="s">
        <v>346</v>
      </c>
      <c r="AB768" s="43" t="s">
        <v>329</v>
      </c>
      <c r="AC768" s="42" t="s">
        <v>225</v>
      </c>
      <c r="AD768" s="42" t="s">
        <v>225</v>
      </c>
      <c r="AE768" s="42" t="s">
        <v>654</v>
      </c>
      <c r="AF768" s="42" t="s">
        <v>655</v>
      </c>
      <c r="AG768" s="42">
        <v>20</v>
      </c>
      <c r="AH768" s="42" t="s">
        <v>350</v>
      </c>
      <c r="AI768" s="42" t="s">
        <v>1894</v>
      </c>
      <c r="AJ768" s="42" t="s">
        <v>351</v>
      </c>
      <c r="AK768" s="42" t="s">
        <v>1943</v>
      </c>
      <c r="AL768" s="42">
        <v>375</v>
      </c>
      <c r="AM768" s="42" t="s">
        <v>1909</v>
      </c>
      <c r="AN768" s="42" t="s">
        <v>1882</v>
      </c>
      <c r="AO768" s="42">
        <v>250</v>
      </c>
      <c r="AP768" s="42" t="s">
        <v>333</v>
      </c>
      <c r="AQ768" s="42">
        <v>300</v>
      </c>
      <c r="AR768" s="42">
        <v>48</v>
      </c>
      <c r="AS768" s="42">
        <v>100</v>
      </c>
      <c r="AT768" s="42">
        <f>AQ768/AS768</f>
        <v>3</v>
      </c>
      <c r="AU768" s="42" t="s">
        <v>385</v>
      </c>
      <c r="AV768" s="42" t="s">
        <v>385</v>
      </c>
      <c r="AW768" s="42">
        <v>18000</v>
      </c>
      <c r="AX768" s="42">
        <v>18000</v>
      </c>
      <c r="AY768" s="42">
        <v>2</v>
      </c>
      <c r="AZ768" s="51">
        <v>190</v>
      </c>
      <c r="BA768" s="52"/>
      <c r="BB768" s="42">
        <v>2</v>
      </c>
      <c r="BC768" s="42" t="s">
        <v>375</v>
      </c>
      <c r="BD768" s="49" t="s">
        <v>3100</v>
      </c>
      <c r="BE768" s="49" t="s">
        <v>3103</v>
      </c>
      <c r="BF768" s="42" t="s">
        <v>1883</v>
      </c>
      <c r="BG768" s="42"/>
      <c r="BH768" s="42" t="s">
        <v>1898</v>
      </c>
      <c r="BI768" s="42" t="s">
        <v>357</v>
      </c>
      <c r="BJ768" s="42" t="s">
        <v>358</v>
      </c>
      <c r="BK768" s="57">
        <v>44778</v>
      </c>
      <c r="BL768" s="42" t="s">
        <v>340</v>
      </c>
      <c r="BM768" s="42" t="s">
        <v>317</v>
      </c>
      <c r="BN768" s="42"/>
      <c r="BO768" s="42"/>
      <c r="BP768" s="42" t="s">
        <v>359</v>
      </c>
      <c r="BQ768" s="42" t="s">
        <v>359</v>
      </c>
      <c r="BR768" s="42" t="s">
        <v>359</v>
      </c>
      <c r="BS768" s="42"/>
      <c r="BT768" s="42" t="s">
        <v>360</v>
      </c>
      <c r="BU768" s="42" t="s">
        <v>317</v>
      </c>
      <c r="BV768" s="42" t="s">
        <v>340</v>
      </c>
      <c r="BW768" s="42"/>
      <c r="BX768" s="42"/>
      <c r="BY768" s="42" t="s">
        <v>472</v>
      </c>
      <c r="BZ768" s="42">
        <v>20</v>
      </c>
      <c r="CA768" s="42"/>
      <c r="CB768" s="42" t="s">
        <v>472</v>
      </c>
      <c r="CC768" s="42"/>
      <c r="CD768" s="42"/>
      <c r="CE768" s="42"/>
      <c r="CF768" s="42"/>
      <c r="CG768" s="26" t="s">
        <v>3101</v>
      </c>
    </row>
    <row r="769" hidden="1" spans="1:85">
      <c r="A769" s="34">
        <v>1039</v>
      </c>
      <c r="B769" s="42" t="s">
        <v>3104</v>
      </c>
      <c r="C769" s="79" t="s">
        <v>3105</v>
      </c>
      <c r="D769" s="42" t="s">
        <v>3106</v>
      </c>
      <c r="E769" s="43">
        <v>28.2592</v>
      </c>
      <c r="F769" s="43">
        <v>-15.3848</v>
      </c>
      <c r="G769" s="42" t="s">
        <v>316</v>
      </c>
      <c r="H769" s="37">
        <v>2.5</v>
      </c>
      <c r="I769" s="42" t="s">
        <v>316</v>
      </c>
      <c r="J769" s="42" t="s">
        <v>1963</v>
      </c>
      <c r="K769" s="42" t="s">
        <v>340</v>
      </c>
      <c r="L769" s="42" t="s">
        <v>340</v>
      </c>
      <c r="M769" s="42" t="s">
        <v>317</v>
      </c>
      <c r="N769" s="42" t="s">
        <v>341</v>
      </c>
      <c r="O769" s="42" t="s">
        <v>342</v>
      </c>
      <c r="P769" s="42" t="s">
        <v>380</v>
      </c>
      <c r="Q769" s="42" t="s">
        <v>320</v>
      </c>
      <c r="R769" s="42" t="s">
        <v>320</v>
      </c>
      <c r="S769" s="42" t="s">
        <v>1718</v>
      </c>
      <c r="T769" s="42" t="s">
        <v>344</v>
      </c>
      <c r="U769" s="42" t="s">
        <v>323</v>
      </c>
      <c r="V769" s="52">
        <v>36</v>
      </c>
      <c r="W769" s="42" t="s">
        <v>366</v>
      </c>
      <c r="X769" s="42" t="s">
        <v>1880</v>
      </c>
      <c r="Y769" s="42" t="s">
        <v>2</v>
      </c>
      <c r="Z769" s="42" t="s">
        <v>2</v>
      </c>
      <c r="AA769" s="42" t="s">
        <v>346</v>
      </c>
      <c r="AB769" s="43" t="s">
        <v>329</v>
      </c>
      <c r="AC769" s="42" t="s">
        <v>225</v>
      </c>
      <c r="AD769" s="42" t="s">
        <v>225</v>
      </c>
      <c r="AE769" s="42" t="s">
        <v>348</v>
      </c>
      <c r="AF769" s="42" t="s">
        <v>348</v>
      </c>
      <c r="AG769" s="42">
        <v>20</v>
      </c>
      <c r="AH769" s="42" t="s">
        <v>350</v>
      </c>
      <c r="AI769" s="42" t="s">
        <v>3107</v>
      </c>
      <c r="AJ769" s="42" t="s">
        <v>351</v>
      </c>
      <c r="AK769" s="42" t="s">
        <v>3051</v>
      </c>
      <c r="AL769" s="42">
        <v>1000</v>
      </c>
      <c r="AM769" s="42" t="s">
        <v>1909</v>
      </c>
      <c r="AN769" s="42" t="s">
        <v>1882</v>
      </c>
      <c r="AO769" s="42">
        <v>250</v>
      </c>
      <c r="AP769" s="42" t="s">
        <v>384</v>
      </c>
      <c r="AQ769" s="42">
        <v>600</v>
      </c>
      <c r="AR769" s="42">
        <v>2</v>
      </c>
      <c r="AS769" s="42">
        <v>600</v>
      </c>
      <c r="AT769" s="42">
        <v>24</v>
      </c>
      <c r="AU769" s="42" t="s">
        <v>385</v>
      </c>
      <c r="AV769" s="42" t="s">
        <v>385</v>
      </c>
      <c r="AW769" s="42">
        <v>12000</v>
      </c>
      <c r="AX769" s="42">
        <v>12000</v>
      </c>
      <c r="AY769" s="42">
        <v>2</v>
      </c>
      <c r="AZ769" s="51">
        <v>100</v>
      </c>
      <c r="BA769" s="52"/>
      <c r="BB769" s="42">
        <v>1</v>
      </c>
      <c r="BC769" s="42" t="s">
        <v>346</v>
      </c>
      <c r="BD769" s="49" t="s">
        <v>3104</v>
      </c>
      <c r="BE769" s="49">
        <v>0</v>
      </c>
      <c r="BF769" s="42" t="s">
        <v>1925</v>
      </c>
      <c r="BG769" s="42"/>
      <c r="BH769" s="42" t="s">
        <v>1898</v>
      </c>
      <c r="BI769" s="42" t="s">
        <v>357</v>
      </c>
      <c r="BJ769" s="42" t="s">
        <v>358</v>
      </c>
      <c r="BK769" s="57">
        <v>44778</v>
      </c>
      <c r="BL769" s="42" t="s">
        <v>317</v>
      </c>
      <c r="BM769" s="42" t="s">
        <v>317</v>
      </c>
      <c r="BN769" s="42"/>
      <c r="BO769" s="42"/>
      <c r="BP769" s="42" t="s">
        <v>359</v>
      </c>
      <c r="BQ769" s="42" t="s">
        <v>359</v>
      </c>
      <c r="BR769" s="42" t="s">
        <v>359</v>
      </c>
      <c r="BS769" s="42"/>
      <c r="BT769" s="42" t="s">
        <v>340</v>
      </c>
      <c r="BU769" s="42" t="s">
        <v>317</v>
      </c>
      <c r="BV769" s="42" t="s">
        <v>317</v>
      </c>
      <c r="BW769" s="42"/>
      <c r="BX769" s="42"/>
      <c r="BY769" s="42" t="s">
        <v>353</v>
      </c>
      <c r="BZ769" s="42" t="s">
        <v>353</v>
      </c>
      <c r="CA769" s="42"/>
      <c r="CB769" s="42" t="s">
        <v>353</v>
      </c>
      <c r="CC769" s="42"/>
      <c r="CD769" s="42"/>
      <c r="CE769" s="42"/>
      <c r="CF769" s="42"/>
      <c r="CG769" s="26" t="s">
        <v>3105</v>
      </c>
    </row>
    <row r="770" hidden="1" spans="1:85">
      <c r="A770" s="34">
        <v>1713</v>
      </c>
      <c r="B770" s="42" t="s">
        <v>3108</v>
      </c>
      <c r="C770" s="46" t="s">
        <v>3109</v>
      </c>
      <c r="D770" s="42" t="s">
        <v>3110</v>
      </c>
      <c r="E770" s="43">
        <v>28.27006111</v>
      </c>
      <c r="F770" s="43">
        <v>-15.37358056</v>
      </c>
      <c r="G770" s="42" t="s">
        <v>316</v>
      </c>
      <c r="H770" s="37">
        <v>5.5</v>
      </c>
      <c r="I770" s="42" t="s">
        <v>316</v>
      </c>
      <c r="J770" s="42" t="s">
        <v>1963</v>
      </c>
      <c r="K770" s="42" t="s">
        <v>340</v>
      </c>
      <c r="L770" s="42" t="s">
        <v>340</v>
      </c>
      <c r="M770" s="42" t="s">
        <v>317</v>
      </c>
      <c r="N770" s="42" t="s">
        <v>341</v>
      </c>
      <c r="O770" s="42" t="s">
        <v>342</v>
      </c>
      <c r="P770" s="42" t="s">
        <v>413</v>
      </c>
      <c r="Q770" s="42" t="s">
        <v>390</v>
      </c>
      <c r="R770" s="42" t="s">
        <v>390</v>
      </c>
      <c r="S770" s="42" t="s">
        <v>1718</v>
      </c>
      <c r="T770" s="42" t="s">
        <v>344</v>
      </c>
      <c r="U770" s="42" t="s">
        <v>323</v>
      </c>
      <c r="V770" s="52">
        <v>50</v>
      </c>
      <c r="W770" s="42" t="s">
        <v>366</v>
      </c>
      <c r="X770" s="42" t="s">
        <v>1880</v>
      </c>
      <c r="Y770" s="42" t="s">
        <v>2</v>
      </c>
      <c r="Z770" s="42" t="s">
        <v>2</v>
      </c>
      <c r="AA770" s="42" t="s">
        <v>346</v>
      </c>
      <c r="AB770" s="43" t="s">
        <v>329</v>
      </c>
      <c r="AC770" s="42" t="s">
        <v>225</v>
      </c>
      <c r="AD770" s="42" t="s">
        <v>225</v>
      </c>
      <c r="AE770" s="42" t="s">
        <v>561</v>
      </c>
      <c r="AF770" s="42" t="s">
        <v>561</v>
      </c>
      <c r="AG770" s="42">
        <v>45</v>
      </c>
      <c r="AH770" s="42" t="s">
        <v>350</v>
      </c>
      <c r="AI770" s="42" t="s">
        <v>1894</v>
      </c>
      <c r="AJ770" s="42" t="s">
        <v>351</v>
      </c>
      <c r="AK770" s="42" t="s">
        <v>3051</v>
      </c>
      <c r="AL770" s="42">
        <v>1000</v>
      </c>
      <c r="AM770" s="42" t="s">
        <v>332</v>
      </c>
      <c r="AN770" s="42" t="s">
        <v>1896</v>
      </c>
      <c r="AO770" s="42">
        <v>400</v>
      </c>
      <c r="AP770" s="42" t="s">
        <v>333</v>
      </c>
      <c r="AQ770" s="42">
        <v>300</v>
      </c>
      <c r="AR770" s="42">
        <v>48</v>
      </c>
      <c r="AS770" s="42">
        <v>100</v>
      </c>
      <c r="AT770" s="42">
        <f>AQ770/AS770</f>
        <v>3</v>
      </c>
      <c r="AU770" s="42" t="s">
        <v>385</v>
      </c>
      <c r="AV770" s="42" t="s">
        <v>385</v>
      </c>
      <c r="AW770" s="42">
        <v>18000</v>
      </c>
      <c r="AX770" s="42">
        <v>18000</v>
      </c>
      <c r="AY770" s="42">
        <v>4</v>
      </c>
      <c r="AZ770" s="51">
        <v>225</v>
      </c>
      <c r="BA770" s="42"/>
      <c r="BB770" s="42">
        <v>3</v>
      </c>
      <c r="BC770" s="42" t="s">
        <v>2051</v>
      </c>
      <c r="BD770" s="49" t="s">
        <v>3108</v>
      </c>
      <c r="BE770" s="49" t="s">
        <v>3111</v>
      </c>
      <c r="BF770" s="42" t="s">
        <v>1925</v>
      </c>
      <c r="BG770" s="42"/>
      <c r="BH770" s="42" t="s">
        <v>1884</v>
      </c>
      <c r="BI770" s="42" t="s">
        <v>357</v>
      </c>
      <c r="BJ770" s="42" t="s">
        <v>358</v>
      </c>
      <c r="BK770" s="57">
        <v>44778</v>
      </c>
      <c r="BL770" s="42" t="s">
        <v>317</v>
      </c>
      <c r="BM770" s="42" t="s">
        <v>317</v>
      </c>
      <c r="BN770" s="42"/>
      <c r="BO770" s="42"/>
      <c r="BP770" s="42" t="s">
        <v>359</v>
      </c>
      <c r="BQ770" s="42" t="s">
        <v>359</v>
      </c>
      <c r="BR770" s="42" t="s">
        <v>359</v>
      </c>
      <c r="BS770" s="42"/>
      <c r="BT770" s="42" t="s">
        <v>360</v>
      </c>
      <c r="BU770" s="42" t="s">
        <v>317</v>
      </c>
      <c r="BV770" s="42" t="s">
        <v>317</v>
      </c>
      <c r="BW770" s="42"/>
      <c r="BX770" s="42"/>
      <c r="BY770" s="42" t="s">
        <v>353</v>
      </c>
      <c r="BZ770" s="42" t="s">
        <v>353</v>
      </c>
      <c r="CA770" s="42"/>
      <c r="CB770" s="42" t="s">
        <v>353</v>
      </c>
      <c r="CC770" s="42"/>
      <c r="CD770" s="42"/>
      <c r="CE770" s="42"/>
      <c r="CF770" s="42"/>
      <c r="CG770" s="26" t="s">
        <v>3109</v>
      </c>
    </row>
    <row r="771" hidden="1" spans="1:85">
      <c r="A771" s="34">
        <v>577</v>
      </c>
      <c r="B771" s="42" t="s">
        <v>3112</v>
      </c>
      <c r="C771" s="79" t="s">
        <v>3113</v>
      </c>
      <c r="D771" s="42" t="s">
        <v>3114</v>
      </c>
      <c r="E771" s="43">
        <v>28.319269</v>
      </c>
      <c r="F771" s="43">
        <v>-15.382581</v>
      </c>
      <c r="G771" s="42" t="s">
        <v>316</v>
      </c>
      <c r="H771" s="37">
        <v>4.5</v>
      </c>
      <c r="I771" s="42" t="s">
        <v>316</v>
      </c>
      <c r="J771" s="42" t="s">
        <v>1963</v>
      </c>
      <c r="K771" s="42" t="s">
        <v>340</v>
      </c>
      <c r="L771" s="42" t="s">
        <v>340</v>
      </c>
      <c r="M771" s="42" t="s">
        <v>317</v>
      </c>
      <c r="N771" s="42" t="s">
        <v>341</v>
      </c>
      <c r="O771" s="42" t="s">
        <v>342</v>
      </c>
      <c r="P771" s="42" t="s">
        <v>380</v>
      </c>
      <c r="Q771" s="42" t="s">
        <v>320</v>
      </c>
      <c r="R771" s="42" t="s">
        <v>320</v>
      </c>
      <c r="S771" s="42" t="s">
        <v>1718</v>
      </c>
      <c r="T771" s="42" t="s">
        <v>344</v>
      </c>
      <c r="U771" s="42" t="s">
        <v>323</v>
      </c>
      <c r="V771" s="52">
        <v>36</v>
      </c>
      <c r="W771" s="42" t="s">
        <v>366</v>
      </c>
      <c r="X771" s="42" t="s">
        <v>1974</v>
      </c>
      <c r="Y771" s="42" t="s">
        <v>2</v>
      </c>
      <c r="Z771" s="42" t="s">
        <v>2</v>
      </c>
      <c r="AA771" s="42" t="s">
        <v>346</v>
      </c>
      <c r="AB771" s="43" t="s">
        <v>329</v>
      </c>
      <c r="AC771" s="42" t="s">
        <v>225</v>
      </c>
      <c r="AD771" s="42" t="s">
        <v>225</v>
      </c>
      <c r="AE771" s="42" t="s">
        <v>382</v>
      </c>
      <c r="AF771" s="42" t="s">
        <v>382</v>
      </c>
      <c r="AG771" s="42">
        <v>30</v>
      </c>
      <c r="AH771" s="42" t="s">
        <v>350</v>
      </c>
      <c r="AI771" s="42" t="s">
        <v>1894</v>
      </c>
      <c r="AJ771" s="42" t="s">
        <v>351</v>
      </c>
      <c r="AK771" s="42" t="s">
        <v>1990</v>
      </c>
      <c r="AL771" s="42">
        <v>1000</v>
      </c>
      <c r="AM771" s="42" t="s">
        <v>332</v>
      </c>
      <c r="AN771" s="42" t="s">
        <v>1896</v>
      </c>
      <c r="AO771" s="42">
        <v>400</v>
      </c>
      <c r="AP771" s="42" t="s">
        <v>373</v>
      </c>
      <c r="AQ771" s="42">
        <v>1200</v>
      </c>
      <c r="AR771" s="42">
        <v>2</v>
      </c>
      <c r="AS771" s="42">
        <v>600</v>
      </c>
      <c r="AT771" s="42">
        <v>48</v>
      </c>
      <c r="AU771" s="42" t="s">
        <v>385</v>
      </c>
      <c r="AV771" s="42" t="s">
        <v>385</v>
      </c>
      <c r="AW771" s="42">
        <v>18000</v>
      </c>
      <c r="AX771" s="42">
        <v>18000</v>
      </c>
      <c r="AY771" s="42">
        <v>2</v>
      </c>
      <c r="AZ771" s="51">
        <v>150</v>
      </c>
      <c r="BA771" s="52"/>
      <c r="BB771" s="42">
        <v>3</v>
      </c>
      <c r="BC771" s="42" t="s">
        <v>354</v>
      </c>
      <c r="BD771" s="49" t="s">
        <v>3112</v>
      </c>
      <c r="BE771" s="49" t="s">
        <v>3115</v>
      </c>
      <c r="BF771" s="42" t="s">
        <v>1976</v>
      </c>
      <c r="BG771" s="42"/>
      <c r="BH771" s="42" t="s">
        <v>1884</v>
      </c>
      <c r="BI771" s="42" t="s">
        <v>357</v>
      </c>
      <c r="BJ771" s="42" t="s">
        <v>358</v>
      </c>
      <c r="BK771" s="57">
        <v>44778</v>
      </c>
      <c r="BL771" s="42" t="s">
        <v>340</v>
      </c>
      <c r="BM771" s="42" t="s">
        <v>317</v>
      </c>
      <c r="BN771" s="42"/>
      <c r="BO771" s="42"/>
      <c r="BP771" s="42" t="s">
        <v>359</v>
      </c>
      <c r="BQ771" s="42" t="s">
        <v>359</v>
      </c>
      <c r="BR771" s="42" t="s">
        <v>359</v>
      </c>
      <c r="BS771" s="42"/>
      <c r="BT771" s="42" t="s">
        <v>360</v>
      </c>
      <c r="BU771" s="42" t="s">
        <v>317</v>
      </c>
      <c r="BV771" s="42" t="s">
        <v>317</v>
      </c>
      <c r="BW771" s="42"/>
      <c r="BX771" s="42"/>
      <c r="BY771" s="42" t="s">
        <v>353</v>
      </c>
      <c r="BZ771" s="42" t="s">
        <v>353</v>
      </c>
      <c r="CA771" s="42"/>
      <c r="CB771" s="42" t="s">
        <v>353</v>
      </c>
      <c r="CC771" s="42"/>
      <c r="CD771" s="42"/>
      <c r="CE771" s="42"/>
      <c r="CF771" s="42"/>
      <c r="CG771" s="26" t="s">
        <v>3113</v>
      </c>
    </row>
    <row r="772" hidden="1" spans="1:85">
      <c r="A772" s="39">
        <v>332</v>
      </c>
      <c r="B772" s="42" t="s">
        <v>3116</v>
      </c>
      <c r="C772" s="79" t="s">
        <v>3117</v>
      </c>
      <c r="D772" s="42" t="s">
        <v>3118</v>
      </c>
      <c r="E772" s="43">
        <v>28.26773</v>
      </c>
      <c r="F772" s="43">
        <v>-15.45143</v>
      </c>
      <c r="G772" s="42" t="s">
        <v>316</v>
      </c>
      <c r="H772" s="37">
        <v>2.5</v>
      </c>
      <c r="I772" s="42" t="s">
        <v>316</v>
      </c>
      <c r="J772" s="42" t="s">
        <v>1963</v>
      </c>
      <c r="K772" s="42" t="s">
        <v>340</v>
      </c>
      <c r="L772" s="42" t="s">
        <v>340</v>
      </c>
      <c r="M772" s="42" t="s">
        <v>317</v>
      </c>
      <c r="N772" s="42" t="s">
        <v>341</v>
      </c>
      <c r="O772" s="42" t="s">
        <v>342</v>
      </c>
      <c r="P772" s="42" t="s">
        <v>413</v>
      </c>
      <c r="Q772" s="42" t="s">
        <v>320</v>
      </c>
      <c r="R772" s="42" t="s">
        <v>320</v>
      </c>
      <c r="S772" s="42" t="s">
        <v>1718</v>
      </c>
      <c r="T772" s="42" t="s">
        <v>344</v>
      </c>
      <c r="U772" s="42" t="s">
        <v>323</v>
      </c>
      <c r="V772" s="52" t="s">
        <v>1984</v>
      </c>
      <c r="W772" s="42" t="s">
        <v>325</v>
      </c>
      <c r="X772" s="42" t="s">
        <v>3055</v>
      </c>
      <c r="Y772" s="42" t="s">
        <v>2</v>
      </c>
      <c r="Z772" s="42" t="s">
        <v>2</v>
      </c>
      <c r="AA772" s="42" t="s">
        <v>346</v>
      </c>
      <c r="AB772" s="43" t="s">
        <v>329</v>
      </c>
      <c r="AC772" s="42" t="s">
        <v>225</v>
      </c>
      <c r="AD772" s="42" t="s">
        <v>225</v>
      </c>
      <c r="AE772" s="42" t="s">
        <v>476</v>
      </c>
      <c r="AF772" s="42" t="s">
        <v>476</v>
      </c>
      <c r="AG772" s="42">
        <v>20</v>
      </c>
      <c r="AH772" s="42" t="s">
        <v>350</v>
      </c>
      <c r="AI772" s="42" t="s">
        <v>1964</v>
      </c>
      <c r="AJ772" s="42" t="s">
        <v>351</v>
      </c>
      <c r="AK772" s="42" t="s">
        <v>1895</v>
      </c>
      <c r="AL772" s="42">
        <v>1000</v>
      </c>
      <c r="AM772" s="42" t="s">
        <v>332</v>
      </c>
      <c r="AN772" s="42" t="s">
        <v>352</v>
      </c>
      <c r="AO772" s="42">
        <v>400</v>
      </c>
      <c r="AP772" s="42" t="s">
        <v>384</v>
      </c>
      <c r="AQ772" s="42">
        <v>1200</v>
      </c>
      <c r="AR772" s="42">
        <v>2</v>
      </c>
      <c r="AS772" s="42">
        <v>600</v>
      </c>
      <c r="AT772" s="42">
        <v>48</v>
      </c>
      <c r="AU772" s="42" t="s">
        <v>327</v>
      </c>
      <c r="AV772" s="42" t="s">
        <v>327</v>
      </c>
      <c r="AW772" s="42" t="s">
        <v>327</v>
      </c>
      <c r="AX772" s="42" t="s">
        <v>327</v>
      </c>
      <c r="AY772" s="42" t="s">
        <v>327</v>
      </c>
      <c r="AZ772" s="51">
        <v>162</v>
      </c>
      <c r="BA772" s="42"/>
      <c r="BB772" s="42">
        <v>3</v>
      </c>
      <c r="BC772" s="42" t="s">
        <v>354</v>
      </c>
      <c r="BD772" s="49" t="s">
        <v>3116</v>
      </c>
      <c r="BE772" s="49" t="s">
        <v>3119</v>
      </c>
      <c r="BF772" s="42" t="s">
        <v>1883</v>
      </c>
      <c r="BG772" s="42"/>
      <c r="BH772" s="42" t="s">
        <v>1925</v>
      </c>
      <c r="BI772" s="42" t="s">
        <v>357</v>
      </c>
      <c r="BJ772" s="42" t="s">
        <v>358</v>
      </c>
      <c r="BK772" s="57">
        <v>44778</v>
      </c>
      <c r="BL772" s="42" t="s">
        <v>340</v>
      </c>
      <c r="BM772" s="42" t="s">
        <v>340</v>
      </c>
      <c r="BN772" s="42"/>
      <c r="BO772" s="42">
        <v>2</v>
      </c>
      <c r="BP772" s="42" t="s">
        <v>359</v>
      </c>
      <c r="BQ772" s="42" t="s">
        <v>359</v>
      </c>
      <c r="BR772" s="42" t="s">
        <v>562</v>
      </c>
      <c r="BS772" s="60">
        <v>43613</v>
      </c>
      <c r="BT772" s="42" t="s">
        <v>360</v>
      </c>
      <c r="BU772" s="42" t="s">
        <v>317</v>
      </c>
      <c r="BV772" s="42" t="s">
        <v>317</v>
      </c>
      <c r="BW772" s="42"/>
      <c r="BX772" s="42"/>
      <c r="BY772" s="42" t="s">
        <v>353</v>
      </c>
      <c r="BZ772" s="42" t="s">
        <v>353</v>
      </c>
      <c r="CA772" s="42"/>
      <c r="CB772" s="42" t="s">
        <v>353</v>
      </c>
      <c r="CC772" s="42"/>
      <c r="CD772" s="42"/>
      <c r="CE772" s="42"/>
      <c r="CF772" s="42"/>
      <c r="CG772" s="26" t="s">
        <v>3117</v>
      </c>
    </row>
    <row r="773" hidden="1" spans="1:85">
      <c r="A773" s="39">
        <v>610</v>
      </c>
      <c r="B773" s="42" t="s">
        <v>3120</v>
      </c>
      <c r="C773" s="79" t="s">
        <v>3121</v>
      </c>
      <c r="D773" s="42" t="s">
        <v>3122</v>
      </c>
      <c r="E773" s="43">
        <v>28.29555556</v>
      </c>
      <c r="F773" s="43">
        <v>-15.45527778</v>
      </c>
      <c r="G773" s="42" t="s">
        <v>316</v>
      </c>
      <c r="H773" s="37">
        <v>2.5</v>
      </c>
      <c r="I773" s="42" t="s">
        <v>316</v>
      </c>
      <c r="J773" s="42" t="s">
        <v>1963</v>
      </c>
      <c r="K773" s="42" t="s">
        <v>317</v>
      </c>
      <c r="L773" s="42" t="s">
        <v>340</v>
      </c>
      <c r="M773" s="42" t="s">
        <v>317</v>
      </c>
      <c r="N773" s="42" t="s">
        <v>341</v>
      </c>
      <c r="O773" s="42" t="s">
        <v>342</v>
      </c>
      <c r="P773" s="42" t="s">
        <v>380</v>
      </c>
      <c r="Q773" s="42" t="s">
        <v>320</v>
      </c>
      <c r="R773" s="42" t="s">
        <v>320</v>
      </c>
      <c r="S773" s="42" t="s">
        <v>1718</v>
      </c>
      <c r="T773" s="42" t="s">
        <v>344</v>
      </c>
      <c r="U773" s="42" t="s">
        <v>323</v>
      </c>
      <c r="V773" s="52">
        <v>50</v>
      </c>
      <c r="W773" s="42" t="s">
        <v>366</v>
      </c>
      <c r="X773" s="42" t="s">
        <v>2971</v>
      </c>
      <c r="Y773" s="42" t="s">
        <v>2</v>
      </c>
      <c r="Z773" s="42" t="s">
        <v>2</v>
      </c>
      <c r="AA773" s="42" t="s">
        <v>346</v>
      </c>
      <c r="AB773" s="43" t="s">
        <v>329</v>
      </c>
      <c r="AC773" s="42" t="s">
        <v>225</v>
      </c>
      <c r="AD773" s="42" t="s">
        <v>225</v>
      </c>
      <c r="AE773" s="42" t="s">
        <v>561</v>
      </c>
      <c r="AF773" s="42" t="s">
        <v>561</v>
      </c>
      <c r="AG773" s="42">
        <v>20</v>
      </c>
      <c r="AH773" s="42" t="s">
        <v>350</v>
      </c>
      <c r="AI773" s="42" t="s">
        <v>2264</v>
      </c>
      <c r="AJ773" s="42" t="s">
        <v>351</v>
      </c>
      <c r="AK773" s="42" t="s">
        <v>1895</v>
      </c>
      <c r="AL773" s="42">
        <v>1000</v>
      </c>
      <c r="AM773" s="42" t="s">
        <v>332</v>
      </c>
      <c r="AN773" s="42" t="s">
        <v>352</v>
      </c>
      <c r="AO773" s="42">
        <v>400</v>
      </c>
      <c r="AP773" s="42" t="s">
        <v>333</v>
      </c>
      <c r="AQ773" s="42">
        <v>200</v>
      </c>
      <c r="AR773" s="42">
        <v>48</v>
      </c>
      <c r="AS773" s="42">
        <v>100</v>
      </c>
      <c r="AT773" s="42">
        <f>AQ773/AS773</f>
        <v>2</v>
      </c>
      <c r="AU773" s="42" t="s">
        <v>1995</v>
      </c>
      <c r="AV773" s="42" t="s">
        <v>1995</v>
      </c>
      <c r="AW773" s="42">
        <v>18000</v>
      </c>
      <c r="AX773" s="42">
        <v>18000</v>
      </c>
      <c r="AY773" s="42">
        <v>2</v>
      </c>
      <c r="AZ773" s="51">
        <v>208</v>
      </c>
      <c r="BA773" s="42"/>
      <c r="BB773" s="42">
        <v>2</v>
      </c>
      <c r="BC773" s="42" t="s">
        <v>375</v>
      </c>
      <c r="BD773" s="49" t="s">
        <v>3120</v>
      </c>
      <c r="BE773" s="49" t="s">
        <v>3123</v>
      </c>
      <c r="BF773" s="42" t="s">
        <v>1883</v>
      </c>
      <c r="BG773" s="42"/>
      <c r="BH773" s="42" t="s">
        <v>1884</v>
      </c>
      <c r="BI773" s="42" t="s">
        <v>357</v>
      </c>
      <c r="BJ773" s="42" t="s">
        <v>358</v>
      </c>
      <c r="BK773" s="57">
        <v>44778</v>
      </c>
      <c r="BL773" s="42" t="s">
        <v>317</v>
      </c>
      <c r="BM773" s="42" t="s">
        <v>317</v>
      </c>
      <c r="BN773" s="42"/>
      <c r="BO773" s="42"/>
      <c r="BP773" s="42" t="s">
        <v>359</v>
      </c>
      <c r="BQ773" s="42" t="s">
        <v>359</v>
      </c>
      <c r="BR773" s="42" t="s">
        <v>359</v>
      </c>
      <c r="BS773" s="42"/>
      <c r="BT773" s="42" t="s">
        <v>340</v>
      </c>
      <c r="BU773" s="42" t="s">
        <v>317</v>
      </c>
      <c r="BV773" s="42" t="s">
        <v>340</v>
      </c>
      <c r="BW773" s="42"/>
      <c r="BX773" s="42"/>
      <c r="BY773" s="42" t="s">
        <v>472</v>
      </c>
      <c r="BZ773" s="42">
        <v>30</v>
      </c>
      <c r="CA773" s="42"/>
      <c r="CB773" s="42" t="s">
        <v>472</v>
      </c>
      <c r="CC773" s="42"/>
      <c r="CD773" s="42"/>
      <c r="CE773" s="42"/>
      <c r="CF773" s="42"/>
      <c r="CG773" s="26" t="s">
        <v>3121</v>
      </c>
    </row>
    <row r="774" hidden="1" spans="1:85">
      <c r="A774" s="34">
        <v>1801</v>
      </c>
      <c r="B774" s="42" t="s">
        <v>3124</v>
      </c>
      <c r="C774" s="79" t="s">
        <v>3125</v>
      </c>
      <c r="D774" s="42" t="s">
        <v>3126</v>
      </c>
      <c r="E774" s="43">
        <v>28.24642</v>
      </c>
      <c r="F774" s="43">
        <v>-15.38797</v>
      </c>
      <c r="G774" s="42" t="s">
        <v>316</v>
      </c>
      <c r="H774" s="37">
        <v>2.5</v>
      </c>
      <c r="I774" s="42" t="s">
        <v>316</v>
      </c>
      <c r="J774" s="42" t="s">
        <v>1963</v>
      </c>
      <c r="K774" s="42" t="s">
        <v>340</v>
      </c>
      <c r="L774" s="42" t="s">
        <v>340</v>
      </c>
      <c r="M774" s="42" t="s">
        <v>317</v>
      </c>
      <c r="N774" s="42" t="s">
        <v>341</v>
      </c>
      <c r="O774" s="42" t="s">
        <v>364</v>
      </c>
      <c r="P774" s="42" t="s">
        <v>380</v>
      </c>
      <c r="Q774" s="42" t="s">
        <v>320</v>
      </c>
      <c r="R774" s="42" t="s">
        <v>320</v>
      </c>
      <c r="S774" s="42" t="s">
        <v>1718</v>
      </c>
      <c r="T774" s="42" t="s">
        <v>344</v>
      </c>
      <c r="U774" s="42" t="s">
        <v>323</v>
      </c>
      <c r="V774" s="52">
        <v>36</v>
      </c>
      <c r="W774" s="42" t="s">
        <v>325</v>
      </c>
      <c r="X774" s="42" t="s">
        <v>1880</v>
      </c>
      <c r="Y774" s="42" t="s">
        <v>2</v>
      </c>
      <c r="Z774" s="42" t="s">
        <v>2</v>
      </c>
      <c r="AA774" s="42" t="s">
        <v>346</v>
      </c>
      <c r="AB774" s="43" t="s">
        <v>329</v>
      </c>
      <c r="AC774" s="42" t="s">
        <v>225</v>
      </c>
      <c r="AD774" s="42" t="s">
        <v>225</v>
      </c>
      <c r="AE774" s="42" t="s">
        <v>561</v>
      </c>
      <c r="AF774" s="42" t="s">
        <v>561</v>
      </c>
      <c r="AG774" s="42">
        <v>20</v>
      </c>
      <c r="AH774" s="42" t="s">
        <v>350</v>
      </c>
      <c r="AI774" s="42" t="s">
        <v>1964</v>
      </c>
      <c r="AJ774" s="42" t="s">
        <v>351</v>
      </c>
      <c r="AK774" s="42" t="s">
        <v>1895</v>
      </c>
      <c r="AL774" s="42">
        <v>1000</v>
      </c>
      <c r="AM774" s="42" t="s">
        <v>332</v>
      </c>
      <c r="AN774" s="42" t="s">
        <v>1896</v>
      </c>
      <c r="AO774" s="42">
        <v>400</v>
      </c>
      <c r="AP774" s="42" t="s">
        <v>333</v>
      </c>
      <c r="AQ774" s="42">
        <v>500</v>
      </c>
      <c r="AR774" s="42">
        <v>48</v>
      </c>
      <c r="AS774" s="42">
        <v>100</v>
      </c>
      <c r="AT774" s="42">
        <f>AQ774/AS774</f>
        <v>5</v>
      </c>
      <c r="AU774" s="42" t="s">
        <v>327</v>
      </c>
      <c r="AV774" s="42" t="s">
        <v>327</v>
      </c>
      <c r="AW774" s="42" t="s">
        <v>327</v>
      </c>
      <c r="AX774" s="42" t="s">
        <v>327</v>
      </c>
      <c r="AY774" s="42" t="s">
        <v>327</v>
      </c>
      <c r="AZ774" s="51">
        <v>120</v>
      </c>
      <c r="BA774" s="52"/>
      <c r="BB774" s="42">
        <v>3</v>
      </c>
      <c r="BC774" s="42" t="s">
        <v>354</v>
      </c>
      <c r="BD774" s="49" t="s">
        <v>3124</v>
      </c>
      <c r="BE774" s="49" t="s">
        <v>3127</v>
      </c>
      <c r="BF774" s="42" t="s">
        <v>1883</v>
      </c>
      <c r="BG774" s="42"/>
      <c r="BH774" s="42" t="s">
        <v>1898</v>
      </c>
      <c r="BI774" s="42" t="s">
        <v>357</v>
      </c>
      <c r="BJ774" s="42" t="s">
        <v>358</v>
      </c>
      <c r="BK774" s="57">
        <v>44778</v>
      </c>
      <c r="BL774" s="42" t="s">
        <v>340</v>
      </c>
      <c r="BM774" s="42" t="s">
        <v>317</v>
      </c>
      <c r="BN774" s="42"/>
      <c r="BO774" s="42"/>
      <c r="BP774" s="42" t="s">
        <v>359</v>
      </c>
      <c r="BQ774" s="42" t="s">
        <v>359</v>
      </c>
      <c r="BR774" s="42" t="s">
        <v>359</v>
      </c>
      <c r="BS774" s="42"/>
      <c r="BT774" s="42" t="s">
        <v>360</v>
      </c>
      <c r="BU774" s="42" t="s">
        <v>317</v>
      </c>
      <c r="BV774" s="42" t="s">
        <v>317</v>
      </c>
      <c r="BW774" s="42"/>
      <c r="BX774" s="42"/>
      <c r="BY774" s="42" t="s">
        <v>353</v>
      </c>
      <c r="BZ774" s="42" t="s">
        <v>353</v>
      </c>
      <c r="CA774" s="42"/>
      <c r="CB774" s="42" t="s">
        <v>353</v>
      </c>
      <c r="CC774" s="42"/>
      <c r="CD774" s="42"/>
      <c r="CE774" s="42"/>
      <c r="CF774" s="42"/>
      <c r="CG774" s="26" t="s">
        <v>3125</v>
      </c>
    </row>
    <row r="775" hidden="1" spans="1:85">
      <c r="A775" s="34">
        <v>1211</v>
      </c>
      <c r="B775" s="42" t="s">
        <v>3128</v>
      </c>
      <c r="C775" s="79" t="s">
        <v>3129</v>
      </c>
      <c r="D775" s="42" t="s">
        <v>3130</v>
      </c>
      <c r="E775" s="43">
        <v>28.3225</v>
      </c>
      <c r="F775" s="43">
        <v>-15.44138889</v>
      </c>
      <c r="G775" s="42" t="s">
        <v>316</v>
      </c>
      <c r="H775" s="37">
        <v>2</v>
      </c>
      <c r="I775" s="42" t="s">
        <v>316</v>
      </c>
      <c r="J775" s="42" t="s">
        <v>1963</v>
      </c>
      <c r="K775" s="42" t="s">
        <v>317</v>
      </c>
      <c r="L775" s="42" t="s">
        <v>340</v>
      </c>
      <c r="M775" s="42" t="s">
        <v>317</v>
      </c>
      <c r="N775" s="42" t="s">
        <v>341</v>
      </c>
      <c r="O775" s="42" t="s">
        <v>342</v>
      </c>
      <c r="P775" s="42" t="s">
        <v>380</v>
      </c>
      <c r="Q775" s="42" t="s">
        <v>320</v>
      </c>
      <c r="R775" s="42" t="s">
        <v>320</v>
      </c>
      <c r="S775" s="42" t="s">
        <v>1718</v>
      </c>
      <c r="T775" s="42" t="s">
        <v>344</v>
      </c>
      <c r="U775" s="42" t="s">
        <v>323</v>
      </c>
      <c r="V775" s="52">
        <v>54</v>
      </c>
      <c r="W775" s="42" t="s">
        <v>366</v>
      </c>
      <c r="X775" s="42" t="s">
        <v>2971</v>
      </c>
      <c r="Y775" s="42" t="s">
        <v>2</v>
      </c>
      <c r="Z775" s="42" t="s">
        <v>2</v>
      </c>
      <c r="AA775" s="42" t="s">
        <v>346</v>
      </c>
      <c r="AB775" s="43" t="s">
        <v>329</v>
      </c>
      <c r="AC775" s="42" t="s">
        <v>225</v>
      </c>
      <c r="AD775" s="42" t="s">
        <v>225</v>
      </c>
      <c r="AE775" s="42" t="s">
        <v>561</v>
      </c>
      <c r="AF775" s="42" t="s">
        <v>561</v>
      </c>
      <c r="AG775" s="42">
        <v>16</v>
      </c>
      <c r="AH775" s="42" t="s">
        <v>368</v>
      </c>
      <c r="AI775" s="42" t="s">
        <v>1803</v>
      </c>
      <c r="AJ775" s="42" t="s">
        <v>370</v>
      </c>
      <c r="AK775" s="42" t="s">
        <v>3131</v>
      </c>
      <c r="AL775" s="42">
        <v>1000</v>
      </c>
      <c r="AM775" s="42" t="s">
        <v>1909</v>
      </c>
      <c r="AN775" s="42" t="s">
        <v>1882</v>
      </c>
      <c r="AO775" s="42">
        <v>250</v>
      </c>
      <c r="AP775" s="42" t="s">
        <v>384</v>
      </c>
      <c r="AQ775" s="42">
        <v>600</v>
      </c>
      <c r="AR775" s="42">
        <v>2</v>
      </c>
      <c r="AS775" s="42">
        <v>600</v>
      </c>
      <c r="AT775" s="42">
        <v>24</v>
      </c>
      <c r="AU775" s="42" t="s">
        <v>385</v>
      </c>
      <c r="AV775" s="42" t="s">
        <v>385</v>
      </c>
      <c r="AW775" s="42">
        <v>18000</v>
      </c>
      <c r="AX775" s="42">
        <v>18000</v>
      </c>
      <c r="AY775" s="42">
        <v>2</v>
      </c>
      <c r="AZ775" s="51">
        <v>179</v>
      </c>
      <c r="BA775" s="42"/>
      <c r="BB775" s="42">
        <v>2</v>
      </c>
      <c r="BC775" s="42" t="s">
        <v>984</v>
      </c>
      <c r="BD775" s="49" t="s">
        <v>3128</v>
      </c>
      <c r="BE775" s="49">
        <v>0</v>
      </c>
      <c r="BF775" s="42" t="s">
        <v>1883</v>
      </c>
      <c r="BG775" s="42"/>
      <c r="BH775" s="42" t="s">
        <v>1898</v>
      </c>
      <c r="BI775" s="42" t="s">
        <v>357</v>
      </c>
      <c r="BJ775" s="42" t="s">
        <v>358</v>
      </c>
      <c r="BK775" s="57">
        <v>44778</v>
      </c>
      <c r="BL775" s="42" t="s">
        <v>340</v>
      </c>
      <c r="BM775" s="42" t="s">
        <v>340</v>
      </c>
      <c r="BN775" s="42"/>
      <c r="BO775" s="42">
        <v>1</v>
      </c>
      <c r="BP775" s="42" t="s">
        <v>359</v>
      </c>
      <c r="BQ775" s="42" t="s">
        <v>359</v>
      </c>
      <c r="BR775" s="42" t="s">
        <v>508</v>
      </c>
      <c r="BS775" s="42"/>
      <c r="BT775" s="42" t="s">
        <v>360</v>
      </c>
      <c r="BU775" s="42" t="s">
        <v>317</v>
      </c>
      <c r="BV775" s="42" t="s">
        <v>317</v>
      </c>
      <c r="BW775" s="42"/>
      <c r="BX775" s="42"/>
      <c r="BY775" s="42" t="s">
        <v>353</v>
      </c>
      <c r="BZ775" s="42" t="s">
        <v>353</v>
      </c>
      <c r="CA775" s="42"/>
      <c r="CB775" s="42" t="s">
        <v>353</v>
      </c>
      <c r="CC775" s="42"/>
      <c r="CD775" s="42"/>
      <c r="CE775" s="42"/>
      <c r="CF775" s="42"/>
      <c r="CG775" s="26" t="s">
        <v>3129</v>
      </c>
    </row>
    <row r="776" hidden="1" spans="1:85">
      <c r="A776" s="34">
        <v>637</v>
      </c>
      <c r="B776" s="42" t="s">
        <v>3132</v>
      </c>
      <c r="C776" s="79" t="s">
        <v>3133</v>
      </c>
      <c r="D776" s="42" t="s">
        <v>3134</v>
      </c>
      <c r="E776" s="43">
        <v>28.24936111</v>
      </c>
      <c r="F776" s="43">
        <v>-15.44083333</v>
      </c>
      <c r="G776" s="42" t="s">
        <v>316</v>
      </c>
      <c r="H776" s="37">
        <v>1.8</v>
      </c>
      <c r="I776" s="42" t="s">
        <v>316</v>
      </c>
      <c r="J776" s="42" t="s">
        <v>1963</v>
      </c>
      <c r="K776" s="42" t="s">
        <v>317</v>
      </c>
      <c r="L776" s="42" t="s">
        <v>340</v>
      </c>
      <c r="M776" s="42" t="s">
        <v>317</v>
      </c>
      <c r="N776" s="42" t="s">
        <v>341</v>
      </c>
      <c r="O776" s="42" t="s">
        <v>364</v>
      </c>
      <c r="P776" s="42" t="s">
        <v>380</v>
      </c>
      <c r="Q776" s="42" t="s">
        <v>320</v>
      </c>
      <c r="R776" s="42" t="s">
        <v>320</v>
      </c>
      <c r="S776" s="42" t="s">
        <v>1718</v>
      </c>
      <c r="T776" s="42" t="s">
        <v>344</v>
      </c>
      <c r="U776" s="42" t="s">
        <v>323</v>
      </c>
      <c r="V776" s="52">
        <v>54</v>
      </c>
      <c r="W776" s="42" t="s">
        <v>366</v>
      </c>
      <c r="X776" s="42" t="s">
        <v>2025</v>
      </c>
      <c r="Y776" s="42" t="s">
        <v>2</v>
      </c>
      <c r="Z776" s="42" t="s">
        <v>2</v>
      </c>
      <c r="AA776" s="42" t="s">
        <v>346</v>
      </c>
      <c r="AB776" s="43" t="s">
        <v>329</v>
      </c>
      <c r="AC776" s="42" t="s">
        <v>225</v>
      </c>
      <c r="AD776" s="42" t="s">
        <v>225</v>
      </c>
      <c r="AE776" s="42" t="s">
        <v>348</v>
      </c>
      <c r="AF776" s="42" t="s">
        <v>348</v>
      </c>
      <c r="AG776" s="42">
        <v>15</v>
      </c>
      <c r="AH776" s="42" t="s">
        <v>350</v>
      </c>
      <c r="AI776" s="42" t="s">
        <v>1894</v>
      </c>
      <c r="AJ776" s="42" t="s">
        <v>351</v>
      </c>
      <c r="AK776" s="42" t="s">
        <v>3096</v>
      </c>
      <c r="AL776" s="42">
        <v>600</v>
      </c>
      <c r="AM776" s="42" t="s">
        <v>1909</v>
      </c>
      <c r="AN776" s="42" t="s">
        <v>1882</v>
      </c>
      <c r="AO776" s="42">
        <v>250</v>
      </c>
      <c r="AP776" s="42" t="s">
        <v>384</v>
      </c>
      <c r="AQ776" s="42">
        <v>600</v>
      </c>
      <c r="AR776" s="42">
        <v>2</v>
      </c>
      <c r="AS776" s="42">
        <v>600</v>
      </c>
      <c r="AT776" s="42">
        <v>24</v>
      </c>
      <c r="AU776" s="42" t="s">
        <v>1995</v>
      </c>
      <c r="AV776" s="42" t="s">
        <v>1995</v>
      </c>
      <c r="AW776" s="42">
        <v>18000</v>
      </c>
      <c r="AX776" s="42">
        <v>18000</v>
      </c>
      <c r="AY776" s="42">
        <v>2</v>
      </c>
      <c r="AZ776" s="51">
        <v>53</v>
      </c>
      <c r="BA776" s="42"/>
      <c r="BB776" s="42">
        <v>1</v>
      </c>
      <c r="BC776" s="42" t="s">
        <v>346</v>
      </c>
      <c r="BD776" s="49" t="s">
        <v>3132</v>
      </c>
      <c r="BE776" s="49">
        <v>0</v>
      </c>
      <c r="BF776" s="42" t="s">
        <v>1883</v>
      </c>
      <c r="BG776" s="42"/>
      <c r="BH776" s="42" t="s">
        <v>1884</v>
      </c>
      <c r="BI776" s="42" t="s">
        <v>357</v>
      </c>
      <c r="BJ776" s="42" t="s">
        <v>358</v>
      </c>
      <c r="BK776" s="57">
        <v>44778</v>
      </c>
      <c r="BL776" s="42" t="s">
        <v>340</v>
      </c>
      <c r="BM776" s="42" t="s">
        <v>317</v>
      </c>
      <c r="BN776" s="42"/>
      <c r="BO776" s="42"/>
      <c r="BP776" s="42" t="s">
        <v>359</v>
      </c>
      <c r="BQ776" s="42" t="s">
        <v>359</v>
      </c>
      <c r="BR776" s="42" t="s">
        <v>359</v>
      </c>
      <c r="BS776" s="42"/>
      <c r="BT776" s="42" t="s">
        <v>360</v>
      </c>
      <c r="BU776" s="42" t="s">
        <v>317</v>
      </c>
      <c r="BV776" s="42" t="s">
        <v>317</v>
      </c>
      <c r="BW776" s="42"/>
      <c r="BX776" s="42"/>
      <c r="BY776" s="42" t="s">
        <v>353</v>
      </c>
      <c r="BZ776" s="42" t="s">
        <v>353</v>
      </c>
      <c r="CA776" s="42"/>
      <c r="CB776" s="42" t="s">
        <v>353</v>
      </c>
      <c r="CC776" s="42"/>
      <c r="CD776" s="42"/>
      <c r="CE776" s="42"/>
      <c r="CF776" s="42"/>
      <c r="CG776" s="26" t="s">
        <v>3133</v>
      </c>
    </row>
    <row r="777" hidden="1" spans="1:85">
      <c r="A777" s="39">
        <v>1042</v>
      </c>
      <c r="B777" s="42" t="s">
        <v>3135</v>
      </c>
      <c r="C777" s="46" t="s">
        <v>3136</v>
      </c>
      <c r="D777" s="42" t="s">
        <v>3137</v>
      </c>
      <c r="E777" s="43">
        <v>28.25122</v>
      </c>
      <c r="F777" s="43">
        <v>-15.37714</v>
      </c>
      <c r="G777" s="42" t="s">
        <v>316</v>
      </c>
      <c r="H777" s="37">
        <v>1.5</v>
      </c>
      <c r="I777" s="42" t="s">
        <v>316</v>
      </c>
      <c r="J777" s="42" t="s">
        <v>1963</v>
      </c>
      <c r="K777" s="42" t="s">
        <v>340</v>
      </c>
      <c r="L777" s="42" t="s">
        <v>340</v>
      </c>
      <c r="M777" s="42" t="s">
        <v>317</v>
      </c>
      <c r="N777" s="42" t="s">
        <v>341</v>
      </c>
      <c r="O777" s="42" t="s">
        <v>342</v>
      </c>
      <c r="P777" s="42" t="s">
        <v>380</v>
      </c>
      <c r="Q777" s="42" t="s">
        <v>320</v>
      </c>
      <c r="R777" s="42" t="s">
        <v>320</v>
      </c>
      <c r="S777" s="42" t="s">
        <v>1718</v>
      </c>
      <c r="T777" s="42" t="s">
        <v>344</v>
      </c>
      <c r="U777" s="42" t="s">
        <v>323</v>
      </c>
      <c r="V777" s="52">
        <v>36</v>
      </c>
      <c r="W777" s="42" t="s">
        <v>325</v>
      </c>
      <c r="X777" s="42" t="s">
        <v>1880</v>
      </c>
      <c r="Y777" s="42" t="s">
        <v>2</v>
      </c>
      <c r="Z777" s="42" t="s">
        <v>2</v>
      </c>
      <c r="AA777" s="42" t="s">
        <v>346</v>
      </c>
      <c r="AB777" s="43" t="s">
        <v>329</v>
      </c>
      <c r="AC777" s="42" t="s">
        <v>225</v>
      </c>
      <c r="AD777" s="42" t="s">
        <v>225</v>
      </c>
      <c r="AE777" s="42" t="s">
        <v>561</v>
      </c>
      <c r="AF777" s="42" t="s">
        <v>561</v>
      </c>
      <c r="AG777" s="42">
        <v>13</v>
      </c>
      <c r="AH777" s="42" t="s">
        <v>350</v>
      </c>
      <c r="AI777" s="42" t="s">
        <v>3107</v>
      </c>
      <c r="AJ777" s="42" t="s">
        <v>370</v>
      </c>
      <c r="AK777" s="42" t="s">
        <v>3131</v>
      </c>
      <c r="AL777" s="42">
        <v>1000</v>
      </c>
      <c r="AM777" s="42" t="s">
        <v>1909</v>
      </c>
      <c r="AN777" s="42" t="s">
        <v>1882</v>
      </c>
      <c r="AO777" s="42">
        <v>250</v>
      </c>
      <c r="AP777" s="42" t="s">
        <v>333</v>
      </c>
      <c r="AQ777" s="42">
        <v>200</v>
      </c>
      <c r="AR777" s="42">
        <v>48</v>
      </c>
      <c r="AS777" s="42">
        <v>100</v>
      </c>
      <c r="AT777" s="42">
        <f>AQ777/AS777</f>
        <v>2</v>
      </c>
      <c r="AU777" s="42" t="s">
        <v>327</v>
      </c>
      <c r="AV777" s="42" t="s">
        <v>327</v>
      </c>
      <c r="AW777" s="42" t="s">
        <v>327</v>
      </c>
      <c r="AX777" s="42" t="s">
        <v>327</v>
      </c>
      <c r="AY777" s="42" t="s">
        <v>327</v>
      </c>
      <c r="AZ777" s="51">
        <v>92</v>
      </c>
      <c r="BA777" s="52"/>
      <c r="BB777" s="42">
        <v>2</v>
      </c>
      <c r="BC777" s="42" t="s">
        <v>398</v>
      </c>
      <c r="BD777" s="49" t="s">
        <v>3135</v>
      </c>
      <c r="BE777" s="49">
        <v>0</v>
      </c>
      <c r="BF777" s="42" t="s">
        <v>1883</v>
      </c>
      <c r="BG777" s="42"/>
      <c r="BH777" s="42" t="s">
        <v>1898</v>
      </c>
      <c r="BI777" s="42" t="s">
        <v>357</v>
      </c>
      <c r="BJ777" s="42" t="s">
        <v>358</v>
      </c>
      <c r="BK777" s="57">
        <v>44778</v>
      </c>
      <c r="BL777" s="42" t="s">
        <v>317</v>
      </c>
      <c r="BM777" s="42" t="s">
        <v>317</v>
      </c>
      <c r="BN777" s="42"/>
      <c r="BO777" s="42"/>
      <c r="BP777" s="42" t="s">
        <v>359</v>
      </c>
      <c r="BQ777" s="42" t="s">
        <v>359</v>
      </c>
      <c r="BR777" s="42" t="s">
        <v>359</v>
      </c>
      <c r="BS777" s="42"/>
      <c r="BT777" s="42" t="s">
        <v>340</v>
      </c>
      <c r="BU777" s="42" t="s">
        <v>317</v>
      </c>
      <c r="BV777" s="42" t="s">
        <v>317</v>
      </c>
      <c r="BW777" s="42"/>
      <c r="BX777" s="42"/>
      <c r="BY777" s="42" t="s">
        <v>353</v>
      </c>
      <c r="BZ777" s="42" t="s">
        <v>353</v>
      </c>
      <c r="CA777" s="42"/>
      <c r="CB777" s="42" t="s">
        <v>353</v>
      </c>
      <c r="CC777" s="42"/>
      <c r="CD777" s="42"/>
      <c r="CE777" s="42"/>
      <c r="CF777" s="42"/>
      <c r="CG777" s="26" t="s">
        <v>3136</v>
      </c>
    </row>
    <row r="778" hidden="1" spans="1:85">
      <c r="A778" s="39">
        <v>1570</v>
      </c>
      <c r="B778" s="42" t="s">
        <v>3138</v>
      </c>
      <c r="C778" s="79" t="s">
        <v>3139</v>
      </c>
      <c r="D778" s="42" t="s">
        <v>3140</v>
      </c>
      <c r="E778" s="43">
        <v>28.31305556</v>
      </c>
      <c r="F778" s="43">
        <v>-15.36805556</v>
      </c>
      <c r="G778" s="42" t="s">
        <v>316</v>
      </c>
      <c r="H778" s="37">
        <v>4.5</v>
      </c>
      <c r="I778" s="42" t="s">
        <v>316</v>
      </c>
      <c r="J778" s="42" t="s">
        <v>1963</v>
      </c>
      <c r="K778" s="42" t="s">
        <v>340</v>
      </c>
      <c r="L778" s="42" t="s">
        <v>340</v>
      </c>
      <c r="M778" s="42" t="s">
        <v>317</v>
      </c>
      <c r="N778" s="42" t="s">
        <v>341</v>
      </c>
      <c r="O778" s="42" t="s">
        <v>342</v>
      </c>
      <c r="P778" s="42" t="s">
        <v>343</v>
      </c>
      <c r="Q778" s="42" t="s">
        <v>320</v>
      </c>
      <c r="R778" s="42" t="s">
        <v>320</v>
      </c>
      <c r="S778" s="42" t="s">
        <v>1718</v>
      </c>
      <c r="T778" s="42" t="s">
        <v>344</v>
      </c>
      <c r="U778" s="42" t="s">
        <v>323</v>
      </c>
      <c r="V778" s="52">
        <v>50</v>
      </c>
      <c r="W778" s="42" t="s">
        <v>366</v>
      </c>
      <c r="X778" s="42" t="s">
        <v>1880</v>
      </c>
      <c r="Y778" s="42" t="s">
        <v>2</v>
      </c>
      <c r="Z778" s="42" t="s">
        <v>2</v>
      </c>
      <c r="AA778" s="42" t="s">
        <v>346</v>
      </c>
      <c r="AB778" s="43" t="s">
        <v>329</v>
      </c>
      <c r="AC778" s="42" t="s">
        <v>225</v>
      </c>
      <c r="AD778" s="42" t="s">
        <v>225</v>
      </c>
      <c r="AE778" s="42" t="s">
        <v>561</v>
      </c>
      <c r="AF778" s="42" t="s">
        <v>561</v>
      </c>
      <c r="AG778" s="42">
        <v>30</v>
      </c>
      <c r="AH778" s="42" t="s">
        <v>350</v>
      </c>
      <c r="AI778" s="42" t="s">
        <v>1989</v>
      </c>
      <c r="AJ778" s="42" t="s">
        <v>351</v>
      </c>
      <c r="AK778" s="42" t="s">
        <v>1990</v>
      </c>
      <c r="AL778" s="42">
        <v>1000</v>
      </c>
      <c r="AM778" s="42" t="s">
        <v>332</v>
      </c>
      <c r="AN778" s="42" t="s">
        <v>1896</v>
      </c>
      <c r="AO778" s="42">
        <v>400</v>
      </c>
      <c r="AP778" s="42" t="s">
        <v>333</v>
      </c>
      <c r="AQ778" s="42">
        <v>500</v>
      </c>
      <c r="AR778" s="42">
        <v>48</v>
      </c>
      <c r="AS778" s="42">
        <v>100</v>
      </c>
      <c r="AT778" s="42">
        <f>AQ778/AS778</f>
        <v>5</v>
      </c>
      <c r="AU778" s="42" t="s">
        <v>385</v>
      </c>
      <c r="AV778" s="42" t="s">
        <v>385</v>
      </c>
      <c r="AW778" s="42">
        <v>18000</v>
      </c>
      <c r="AX778" s="42">
        <v>18000</v>
      </c>
      <c r="AY778" s="42">
        <v>2</v>
      </c>
      <c r="AZ778" s="51">
        <v>145</v>
      </c>
      <c r="BA778" s="52"/>
      <c r="BB778" s="42">
        <v>4</v>
      </c>
      <c r="BC778" s="42" t="s">
        <v>2039</v>
      </c>
      <c r="BD778" s="49" t="s">
        <v>3138</v>
      </c>
      <c r="BE778" s="49" t="s">
        <v>3141</v>
      </c>
      <c r="BF778" s="42" t="s">
        <v>1883</v>
      </c>
      <c r="BG778" s="42"/>
      <c r="BH778" s="42" t="s">
        <v>1884</v>
      </c>
      <c r="BI778" s="42" t="s">
        <v>357</v>
      </c>
      <c r="BJ778" s="42" t="s">
        <v>358</v>
      </c>
      <c r="BK778" s="57">
        <v>44778</v>
      </c>
      <c r="BL778" s="42" t="s">
        <v>340</v>
      </c>
      <c r="BM778" s="42" t="s">
        <v>317</v>
      </c>
      <c r="BN778" s="42"/>
      <c r="BO778" s="42"/>
      <c r="BP778" s="42" t="s">
        <v>359</v>
      </c>
      <c r="BQ778" s="42" t="s">
        <v>359</v>
      </c>
      <c r="BR778" s="42" t="s">
        <v>359</v>
      </c>
      <c r="BS778" s="42"/>
      <c r="BT778" s="42" t="s">
        <v>360</v>
      </c>
      <c r="BU778" s="42" t="s">
        <v>317</v>
      </c>
      <c r="BV778" s="42" t="s">
        <v>317</v>
      </c>
      <c r="BW778" s="42"/>
      <c r="BX778" s="42"/>
      <c r="BY778" s="42" t="s">
        <v>353</v>
      </c>
      <c r="BZ778" s="42" t="s">
        <v>353</v>
      </c>
      <c r="CA778" s="42"/>
      <c r="CB778" s="42" t="s">
        <v>353</v>
      </c>
      <c r="CC778" s="42"/>
      <c r="CD778" s="42"/>
      <c r="CE778" s="42"/>
      <c r="CF778" s="42"/>
      <c r="CG778" s="26" t="s">
        <v>3139</v>
      </c>
    </row>
    <row r="779" hidden="1" spans="1:85">
      <c r="A779" s="39">
        <v>578</v>
      </c>
      <c r="B779" s="42" t="s">
        <v>3142</v>
      </c>
      <c r="C779" s="79" t="s">
        <v>3143</v>
      </c>
      <c r="D779" s="42" t="s">
        <v>3114</v>
      </c>
      <c r="E779" s="43">
        <v>28.32954</v>
      </c>
      <c r="F779" s="43">
        <v>-15.38465</v>
      </c>
      <c r="G779" s="42" t="s">
        <v>316</v>
      </c>
      <c r="H779" s="37">
        <v>2.5</v>
      </c>
      <c r="I779" s="42" t="s">
        <v>316</v>
      </c>
      <c r="J779" s="42" t="s">
        <v>1963</v>
      </c>
      <c r="K779" s="42" t="s">
        <v>340</v>
      </c>
      <c r="L779" s="42" t="s">
        <v>340</v>
      </c>
      <c r="M779" s="42" t="s">
        <v>317</v>
      </c>
      <c r="N779" s="42" t="s">
        <v>341</v>
      </c>
      <c r="O779" s="42" t="s">
        <v>342</v>
      </c>
      <c r="P779" s="42" t="s">
        <v>343</v>
      </c>
      <c r="Q779" s="42" t="s">
        <v>320</v>
      </c>
      <c r="R779" s="42" t="s">
        <v>320</v>
      </c>
      <c r="S779" s="42" t="s">
        <v>1718</v>
      </c>
      <c r="T779" s="42" t="s">
        <v>344</v>
      </c>
      <c r="U779" s="42" t="s">
        <v>323</v>
      </c>
      <c r="V779" s="52">
        <v>36</v>
      </c>
      <c r="W779" s="42" t="s">
        <v>325</v>
      </c>
      <c r="X779" s="42" t="s">
        <v>1880</v>
      </c>
      <c r="Y779" s="42" t="s">
        <v>2</v>
      </c>
      <c r="Z779" s="42" t="s">
        <v>2</v>
      </c>
      <c r="AA779" s="42" t="s">
        <v>346</v>
      </c>
      <c r="AB779" s="43" t="s">
        <v>329</v>
      </c>
      <c r="AC779" s="42" t="s">
        <v>225</v>
      </c>
      <c r="AD779" s="42" t="s">
        <v>225</v>
      </c>
      <c r="AE779" s="42" t="s">
        <v>349</v>
      </c>
      <c r="AF779" s="42" t="s">
        <v>349</v>
      </c>
      <c r="AG779" s="42">
        <v>20</v>
      </c>
      <c r="AH779" s="42" t="s">
        <v>350</v>
      </c>
      <c r="AI779" s="42" t="s">
        <v>1964</v>
      </c>
      <c r="AJ779" s="42" t="s">
        <v>351</v>
      </c>
      <c r="AK779" s="42" t="s">
        <v>1895</v>
      </c>
      <c r="AL779" s="42">
        <v>600</v>
      </c>
      <c r="AM779" s="42" t="s">
        <v>332</v>
      </c>
      <c r="AN779" s="42" t="s">
        <v>1896</v>
      </c>
      <c r="AO779" s="42">
        <v>400</v>
      </c>
      <c r="AP779" s="42" t="s">
        <v>333</v>
      </c>
      <c r="AQ779" s="42">
        <v>300</v>
      </c>
      <c r="AR779" s="42">
        <v>48</v>
      </c>
      <c r="AS779" s="42">
        <v>100</v>
      </c>
      <c r="AT779" s="42">
        <f>AQ779/AS779</f>
        <v>3</v>
      </c>
      <c r="AU779" s="42" t="s">
        <v>327</v>
      </c>
      <c r="AV779" s="42" t="s">
        <v>327</v>
      </c>
      <c r="AW779" s="42" t="s">
        <v>327</v>
      </c>
      <c r="AX779" s="42" t="s">
        <v>327</v>
      </c>
      <c r="AY779" s="42" t="s">
        <v>327</v>
      </c>
      <c r="AZ779" s="51">
        <v>95</v>
      </c>
      <c r="BA779" s="52"/>
      <c r="BB779" s="42">
        <v>4</v>
      </c>
      <c r="BC779" s="42" t="s">
        <v>470</v>
      </c>
      <c r="BD779" s="49" t="s">
        <v>3142</v>
      </c>
      <c r="BE779" s="49" t="s">
        <v>3144</v>
      </c>
      <c r="BF779" s="42" t="s">
        <v>1883</v>
      </c>
      <c r="BG779" s="42"/>
      <c r="BH779" s="42" t="s">
        <v>1884</v>
      </c>
      <c r="BI779" s="42" t="s">
        <v>357</v>
      </c>
      <c r="BJ779" s="42" t="s">
        <v>358</v>
      </c>
      <c r="BK779" s="57">
        <v>44778</v>
      </c>
      <c r="BL779" s="42" t="s">
        <v>340</v>
      </c>
      <c r="BM779" s="42" t="s">
        <v>317</v>
      </c>
      <c r="BN779" s="42"/>
      <c r="BO779" s="42"/>
      <c r="BP779" s="42" t="s">
        <v>359</v>
      </c>
      <c r="BQ779" s="42" t="s">
        <v>359</v>
      </c>
      <c r="BR779" s="42" t="s">
        <v>359</v>
      </c>
      <c r="BS779" s="42"/>
      <c r="BT779" s="42" t="s">
        <v>340</v>
      </c>
      <c r="BU779" s="42" t="s">
        <v>317</v>
      </c>
      <c r="BV779" s="42" t="s">
        <v>317</v>
      </c>
      <c r="BW779" s="42"/>
      <c r="BX779" s="42"/>
      <c r="BY779" s="42" t="s">
        <v>353</v>
      </c>
      <c r="BZ779" s="42" t="s">
        <v>353</v>
      </c>
      <c r="CA779" s="42"/>
      <c r="CB779" s="42" t="s">
        <v>353</v>
      </c>
      <c r="CC779" s="42"/>
      <c r="CD779" s="42"/>
      <c r="CE779" s="42"/>
      <c r="CF779" s="42"/>
      <c r="CG779" s="26" t="s">
        <v>3143</v>
      </c>
    </row>
    <row r="780" hidden="1" spans="1:85">
      <c r="A780" s="34">
        <v>1671</v>
      </c>
      <c r="B780" s="42" t="s">
        <v>3145</v>
      </c>
      <c r="C780" s="79" t="s">
        <v>3146</v>
      </c>
      <c r="D780" s="42" t="s">
        <v>3147</v>
      </c>
      <c r="E780" s="43">
        <v>28.33672</v>
      </c>
      <c r="F780" s="43">
        <v>-15.41493</v>
      </c>
      <c r="G780" s="42" t="s">
        <v>316</v>
      </c>
      <c r="H780" s="37">
        <v>2</v>
      </c>
      <c r="I780" s="42" t="s">
        <v>316</v>
      </c>
      <c r="J780" s="42" t="s">
        <v>1963</v>
      </c>
      <c r="K780" s="42" t="s">
        <v>317</v>
      </c>
      <c r="L780" s="42" t="s">
        <v>340</v>
      </c>
      <c r="M780" s="42" t="s">
        <v>317</v>
      </c>
      <c r="N780" s="42" t="s">
        <v>341</v>
      </c>
      <c r="O780" s="42" t="s">
        <v>342</v>
      </c>
      <c r="P780" s="42" t="s">
        <v>380</v>
      </c>
      <c r="Q780" s="42" t="s">
        <v>320</v>
      </c>
      <c r="R780" s="42" t="s">
        <v>516</v>
      </c>
      <c r="S780" s="42" t="s">
        <v>1718</v>
      </c>
      <c r="T780" s="42" t="s">
        <v>344</v>
      </c>
      <c r="U780" s="42" t="s">
        <v>323</v>
      </c>
      <c r="V780" s="52">
        <v>42</v>
      </c>
      <c r="W780" s="42" t="s">
        <v>366</v>
      </c>
      <c r="X780" s="42" t="s">
        <v>2971</v>
      </c>
      <c r="Y780" s="42" t="s">
        <v>2</v>
      </c>
      <c r="Z780" s="42" t="s">
        <v>2</v>
      </c>
      <c r="AA780" s="42" t="s">
        <v>346</v>
      </c>
      <c r="AB780" s="43" t="s">
        <v>329</v>
      </c>
      <c r="AC780" s="42" t="s">
        <v>225</v>
      </c>
      <c r="AD780" s="42" t="s">
        <v>225</v>
      </c>
      <c r="AE780" s="42" t="s">
        <v>561</v>
      </c>
      <c r="AF780" s="42" t="s">
        <v>561</v>
      </c>
      <c r="AG780" s="42">
        <v>16</v>
      </c>
      <c r="AH780" s="42" t="s">
        <v>368</v>
      </c>
      <c r="AI780" s="42" t="s">
        <v>1803</v>
      </c>
      <c r="AJ780" s="42" t="s">
        <v>351</v>
      </c>
      <c r="AK780" s="42" t="s">
        <v>1881</v>
      </c>
      <c r="AL780" s="42">
        <v>1000</v>
      </c>
      <c r="AM780" s="42" t="s">
        <v>332</v>
      </c>
      <c r="AN780" s="42" t="s">
        <v>352</v>
      </c>
      <c r="AO780" s="42">
        <v>400</v>
      </c>
      <c r="AP780" s="42" t="s">
        <v>439</v>
      </c>
      <c r="AQ780" s="42">
        <v>1200</v>
      </c>
      <c r="AR780" s="42">
        <v>2</v>
      </c>
      <c r="AS780" s="42">
        <v>600</v>
      </c>
      <c r="AT780" s="42">
        <v>48</v>
      </c>
      <c r="AU780" s="42" t="s">
        <v>385</v>
      </c>
      <c r="AV780" s="42" t="s">
        <v>385</v>
      </c>
      <c r="AW780" s="42">
        <v>18000</v>
      </c>
      <c r="AX780" s="42">
        <v>18000</v>
      </c>
      <c r="AY780" s="42">
        <v>2</v>
      </c>
      <c r="AZ780" s="51">
        <v>90</v>
      </c>
      <c r="BA780" s="42"/>
      <c r="BB780" s="42">
        <v>2</v>
      </c>
      <c r="BC780" s="42" t="s">
        <v>984</v>
      </c>
      <c r="BD780" s="49" t="s">
        <v>3145</v>
      </c>
      <c r="BE780" s="49">
        <v>0</v>
      </c>
      <c r="BF780" s="42" t="s">
        <v>1883</v>
      </c>
      <c r="BG780" s="42"/>
      <c r="BH780" s="42" t="s">
        <v>1898</v>
      </c>
      <c r="BI780" s="42" t="s">
        <v>357</v>
      </c>
      <c r="BJ780" s="42" t="s">
        <v>358</v>
      </c>
      <c r="BK780" s="57">
        <v>44778</v>
      </c>
      <c r="BL780" s="42" t="s">
        <v>317</v>
      </c>
      <c r="BM780" s="42" t="s">
        <v>317</v>
      </c>
      <c r="BN780" s="42"/>
      <c r="BO780" s="42"/>
      <c r="BP780" s="42" t="s">
        <v>359</v>
      </c>
      <c r="BQ780" s="42" t="s">
        <v>359</v>
      </c>
      <c r="BR780" s="42" t="s">
        <v>359</v>
      </c>
      <c r="BS780" s="42"/>
      <c r="BT780" s="42" t="s">
        <v>360</v>
      </c>
      <c r="BU780" s="42" t="s">
        <v>317</v>
      </c>
      <c r="BV780" s="42" t="s">
        <v>340</v>
      </c>
      <c r="BW780" s="42"/>
      <c r="BX780" s="42"/>
      <c r="BY780" s="42" t="s">
        <v>472</v>
      </c>
      <c r="BZ780" s="42">
        <v>20</v>
      </c>
      <c r="CA780" s="42"/>
      <c r="CB780" s="42" t="s">
        <v>472</v>
      </c>
      <c r="CC780" s="42"/>
      <c r="CD780" s="42"/>
      <c r="CE780" s="42"/>
      <c r="CF780" s="42"/>
      <c r="CG780" s="26" t="s">
        <v>3146</v>
      </c>
    </row>
    <row r="781" hidden="1" spans="1:85">
      <c r="A781" s="39">
        <v>808</v>
      </c>
      <c r="B781" s="42" t="s">
        <v>3148</v>
      </c>
      <c r="C781" s="79" t="s">
        <v>3149</v>
      </c>
      <c r="D781" s="42" t="s">
        <v>3150</v>
      </c>
      <c r="E781" s="43">
        <v>28.31797</v>
      </c>
      <c r="F781" s="43">
        <v>-15.44987</v>
      </c>
      <c r="G781" s="42" t="s">
        <v>316</v>
      </c>
      <c r="H781" s="37">
        <v>1.8</v>
      </c>
      <c r="I781" s="42" t="s">
        <v>316</v>
      </c>
      <c r="J781" s="42" t="s">
        <v>1963</v>
      </c>
      <c r="K781" s="42" t="s">
        <v>340</v>
      </c>
      <c r="L781" s="42" t="s">
        <v>340</v>
      </c>
      <c r="M781" s="42" t="s">
        <v>317</v>
      </c>
      <c r="N781" s="42" t="s">
        <v>341</v>
      </c>
      <c r="O781" s="42" t="s">
        <v>364</v>
      </c>
      <c r="P781" s="42" t="s">
        <v>380</v>
      </c>
      <c r="Q781" s="42" t="s">
        <v>320</v>
      </c>
      <c r="R781" s="42" t="s">
        <v>320</v>
      </c>
      <c r="S781" s="42" t="s">
        <v>1718</v>
      </c>
      <c r="T781" s="42" t="s">
        <v>344</v>
      </c>
      <c r="U781" s="42" t="s">
        <v>323</v>
      </c>
      <c r="V781" s="52">
        <v>36</v>
      </c>
      <c r="W781" s="42" t="s">
        <v>366</v>
      </c>
      <c r="X781" s="42" t="s">
        <v>2971</v>
      </c>
      <c r="Y781" s="42" t="s">
        <v>2</v>
      </c>
      <c r="Z781" s="42" t="s">
        <v>2</v>
      </c>
      <c r="AA781" s="42" t="s">
        <v>346</v>
      </c>
      <c r="AB781" s="43" t="s">
        <v>329</v>
      </c>
      <c r="AC781" s="42" t="s">
        <v>225</v>
      </c>
      <c r="AD781" s="42" t="s">
        <v>225</v>
      </c>
      <c r="AE781" s="42" t="s">
        <v>561</v>
      </c>
      <c r="AF781" s="42" t="s">
        <v>561</v>
      </c>
      <c r="AG781" s="42">
        <v>15</v>
      </c>
      <c r="AH781" s="42" t="s">
        <v>368</v>
      </c>
      <c r="AI781" s="42" t="s">
        <v>1803</v>
      </c>
      <c r="AJ781" s="42" t="s">
        <v>370</v>
      </c>
      <c r="AK781" s="42" t="s">
        <v>1908</v>
      </c>
      <c r="AL781" s="42">
        <v>1000</v>
      </c>
      <c r="AM781" s="42" t="s">
        <v>332</v>
      </c>
      <c r="AN781" s="42" t="s">
        <v>352</v>
      </c>
      <c r="AO781" s="42">
        <v>400</v>
      </c>
      <c r="AP781" s="42" t="s">
        <v>384</v>
      </c>
      <c r="AQ781" s="42">
        <v>1200</v>
      </c>
      <c r="AR781" s="42">
        <v>2</v>
      </c>
      <c r="AS781" s="42">
        <v>600</v>
      </c>
      <c r="AT781" s="42">
        <v>48</v>
      </c>
      <c r="AU781" s="42" t="s">
        <v>3151</v>
      </c>
      <c r="AV781" s="42" t="s">
        <v>3151</v>
      </c>
      <c r="AW781" s="42">
        <v>12000</v>
      </c>
      <c r="AX781" s="42">
        <v>12000</v>
      </c>
      <c r="AY781" s="42">
        <v>2</v>
      </c>
      <c r="AZ781" s="51">
        <v>87</v>
      </c>
      <c r="BA781" s="42"/>
      <c r="BB781" s="42">
        <v>2</v>
      </c>
      <c r="BC781" s="42" t="s">
        <v>398</v>
      </c>
      <c r="BD781" s="49" t="s">
        <v>3148</v>
      </c>
      <c r="BE781" s="49">
        <v>0</v>
      </c>
      <c r="BF781" s="42" t="s">
        <v>1883</v>
      </c>
      <c r="BG781" s="42"/>
      <c r="BH781" s="42" t="s">
        <v>1898</v>
      </c>
      <c r="BI781" s="42" t="s">
        <v>357</v>
      </c>
      <c r="BJ781" s="42" t="s">
        <v>358</v>
      </c>
      <c r="BK781" s="57">
        <v>44778</v>
      </c>
      <c r="BL781" s="42" t="s">
        <v>317</v>
      </c>
      <c r="BM781" s="42" t="s">
        <v>317</v>
      </c>
      <c r="BN781" s="42"/>
      <c r="BO781" s="42"/>
      <c r="BP781" s="42" t="s">
        <v>359</v>
      </c>
      <c r="BQ781" s="42" t="s">
        <v>359</v>
      </c>
      <c r="BR781" s="42" t="s">
        <v>359</v>
      </c>
      <c r="BS781" s="42"/>
      <c r="BT781" s="42" t="s">
        <v>360</v>
      </c>
      <c r="BU781" s="42" t="s">
        <v>317</v>
      </c>
      <c r="BV781" s="42" t="s">
        <v>340</v>
      </c>
      <c r="BW781" s="42"/>
      <c r="BX781" s="42"/>
      <c r="BY781" s="42" t="s">
        <v>472</v>
      </c>
      <c r="BZ781" s="42">
        <v>20</v>
      </c>
      <c r="CA781" s="42"/>
      <c r="CB781" s="42" t="s">
        <v>472</v>
      </c>
      <c r="CC781" s="42"/>
      <c r="CD781" s="42"/>
      <c r="CE781" s="42"/>
      <c r="CF781" s="42"/>
      <c r="CG781" s="26" t="s">
        <v>3149</v>
      </c>
    </row>
    <row r="782" hidden="1" spans="1:85">
      <c r="A782" s="34">
        <v>959</v>
      </c>
      <c r="B782" s="42" t="s">
        <v>3152</v>
      </c>
      <c r="C782" s="79" t="s">
        <v>3153</v>
      </c>
      <c r="D782" s="42" t="s">
        <v>3154</v>
      </c>
      <c r="E782" s="43">
        <v>28.270277777777</v>
      </c>
      <c r="F782" s="43">
        <v>-15.459166666666</v>
      </c>
      <c r="G782" s="42" t="s">
        <v>316</v>
      </c>
      <c r="H782" s="37">
        <v>4.5</v>
      </c>
      <c r="I782" s="42" t="s">
        <v>316</v>
      </c>
      <c r="J782" s="42" t="s">
        <v>1963</v>
      </c>
      <c r="K782" s="42" t="s">
        <v>317</v>
      </c>
      <c r="L782" s="42" t="s">
        <v>340</v>
      </c>
      <c r="M782" s="42" t="s">
        <v>317</v>
      </c>
      <c r="N782" s="42" t="s">
        <v>341</v>
      </c>
      <c r="O782" s="42" t="s">
        <v>342</v>
      </c>
      <c r="P782" s="42" t="s">
        <v>343</v>
      </c>
      <c r="Q782" s="42" t="s">
        <v>320</v>
      </c>
      <c r="R782" s="42" t="s">
        <v>320</v>
      </c>
      <c r="S782" s="42" t="s">
        <v>1718</v>
      </c>
      <c r="T782" s="42" t="s">
        <v>344</v>
      </c>
      <c r="U782" s="42" t="s">
        <v>323</v>
      </c>
      <c r="V782" s="52">
        <v>50</v>
      </c>
      <c r="W782" s="42" t="s">
        <v>366</v>
      </c>
      <c r="X782" s="42" t="s">
        <v>3055</v>
      </c>
      <c r="Y782" s="42" t="s">
        <v>2</v>
      </c>
      <c r="Z782" s="42" t="s">
        <v>2</v>
      </c>
      <c r="AA782" s="42" t="s">
        <v>346</v>
      </c>
      <c r="AB782" s="43" t="s">
        <v>329</v>
      </c>
      <c r="AC782" s="42" t="s">
        <v>225</v>
      </c>
      <c r="AD782" s="42" t="s">
        <v>225</v>
      </c>
      <c r="AE782" s="42" t="s">
        <v>561</v>
      </c>
      <c r="AF782" s="42" t="s">
        <v>561</v>
      </c>
      <c r="AG782" s="42">
        <v>30</v>
      </c>
      <c r="AH782" s="42" t="s">
        <v>350</v>
      </c>
      <c r="AI782" s="42" t="s">
        <v>3155</v>
      </c>
      <c r="AJ782" s="42" t="s">
        <v>351</v>
      </c>
      <c r="AK782" s="42" t="s">
        <v>1965</v>
      </c>
      <c r="AL782" s="42">
        <v>1000</v>
      </c>
      <c r="AM782" s="42" t="s">
        <v>332</v>
      </c>
      <c r="AN782" s="42" t="s">
        <v>1896</v>
      </c>
      <c r="AO782" s="42">
        <v>600</v>
      </c>
      <c r="AP782" s="42" t="s">
        <v>333</v>
      </c>
      <c r="AQ782" s="42">
        <v>200</v>
      </c>
      <c r="AR782" s="42">
        <v>48</v>
      </c>
      <c r="AS782" s="42">
        <v>100</v>
      </c>
      <c r="AT782" s="42">
        <f>AQ782/AS782</f>
        <v>2</v>
      </c>
      <c r="AU782" s="42" t="s">
        <v>385</v>
      </c>
      <c r="AV782" s="42" t="s">
        <v>385</v>
      </c>
      <c r="AW782" s="42">
        <v>18000</v>
      </c>
      <c r="AX782" s="42">
        <v>18000</v>
      </c>
      <c r="AY782" s="42">
        <v>2</v>
      </c>
      <c r="AZ782" s="51">
        <v>113</v>
      </c>
      <c r="BA782" s="42"/>
      <c r="BB782" s="42">
        <v>3</v>
      </c>
      <c r="BC782" s="42" t="s">
        <v>3156</v>
      </c>
      <c r="BD782" s="49" t="s">
        <v>3152</v>
      </c>
      <c r="BE782" s="49" t="s">
        <v>3157</v>
      </c>
      <c r="BF782" s="42" t="s">
        <v>1883</v>
      </c>
      <c r="BG782" s="42"/>
      <c r="BH782" s="42" t="s">
        <v>1898</v>
      </c>
      <c r="BI782" s="42" t="s">
        <v>357</v>
      </c>
      <c r="BJ782" s="42" t="s">
        <v>358</v>
      </c>
      <c r="BK782" s="57">
        <v>44778</v>
      </c>
      <c r="BL782" s="42" t="s">
        <v>317</v>
      </c>
      <c r="BM782" s="42" t="s">
        <v>317</v>
      </c>
      <c r="BN782" s="42"/>
      <c r="BO782" s="42"/>
      <c r="BP782" s="42" t="s">
        <v>359</v>
      </c>
      <c r="BQ782" s="42" t="s">
        <v>359</v>
      </c>
      <c r="BR782" s="42" t="s">
        <v>359</v>
      </c>
      <c r="BS782" s="42"/>
      <c r="BT782" s="42" t="s">
        <v>340</v>
      </c>
      <c r="BU782" s="42" t="s">
        <v>317</v>
      </c>
      <c r="BV782" s="42" t="s">
        <v>317</v>
      </c>
      <c r="BW782" s="42"/>
      <c r="BX782" s="42"/>
      <c r="BY782" s="42" t="s">
        <v>353</v>
      </c>
      <c r="BZ782" s="42" t="s">
        <v>353</v>
      </c>
      <c r="CA782" s="42"/>
      <c r="CB782" s="42" t="s">
        <v>353</v>
      </c>
      <c r="CC782" s="42"/>
      <c r="CD782" s="42"/>
      <c r="CE782" s="42"/>
      <c r="CF782" s="42"/>
      <c r="CG782" s="26" t="s">
        <v>3153</v>
      </c>
    </row>
    <row r="783" hidden="1" spans="1:85">
      <c r="A783" s="34">
        <v>117</v>
      </c>
      <c r="B783" s="42" t="s">
        <v>3158</v>
      </c>
      <c r="C783" s="79" t="s">
        <v>3159</v>
      </c>
      <c r="D783" s="42" t="s">
        <v>3160</v>
      </c>
      <c r="E783" s="43">
        <v>28.27662</v>
      </c>
      <c r="F783" s="43">
        <v>-15.46206</v>
      </c>
      <c r="G783" s="42" t="s">
        <v>316</v>
      </c>
      <c r="H783" s="37">
        <v>1.5</v>
      </c>
      <c r="I783" s="42" t="s">
        <v>316</v>
      </c>
      <c r="J783" s="42" t="s">
        <v>1963</v>
      </c>
      <c r="K783" s="42" t="s">
        <v>340</v>
      </c>
      <c r="L783" s="42" t="s">
        <v>340</v>
      </c>
      <c r="M783" s="42" t="s">
        <v>317</v>
      </c>
      <c r="N783" s="42" t="s">
        <v>341</v>
      </c>
      <c r="O783" s="42" t="s">
        <v>364</v>
      </c>
      <c r="P783" s="42" t="s">
        <v>343</v>
      </c>
      <c r="Q783" s="42" t="s">
        <v>320</v>
      </c>
      <c r="R783" s="42" t="s">
        <v>320</v>
      </c>
      <c r="S783" s="42" t="s">
        <v>1718</v>
      </c>
      <c r="T783" s="42" t="s">
        <v>344</v>
      </c>
      <c r="U783" s="42" t="s">
        <v>323</v>
      </c>
      <c r="V783" s="52">
        <v>36</v>
      </c>
      <c r="W783" s="42" t="s">
        <v>325</v>
      </c>
      <c r="X783" s="42" t="s">
        <v>3055</v>
      </c>
      <c r="Y783" s="42" t="s">
        <v>2</v>
      </c>
      <c r="Z783" s="42" t="s">
        <v>2</v>
      </c>
      <c r="AA783" s="42" t="s">
        <v>346</v>
      </c>
      <c r="AB783" s="43" t="s">
        <v>329</v>
      </c>
      <c r="AC783" s="42" t="s">
        <v>225</v>
      </c>
      <c r="AD783" s="42" t="s">
        <v>225</v>
      </c>
      <c r="AE783" s="42" t="s">
        <v>561</v>
      </c>
      <c r="AF783" s="42" t="s">
        <v>561</v>
      </c>
      <c r="AG783" s="42">
        <v>11</v>
      </c>
      <c r="AH783" s="42" t="s">
        <v>350</v>
      </c>
      <c r="AI783" s="42" t="s">
        <v>2998</v>
      </c>
      <c r="AJ783" s="42" t="s">
        <v>370</v>
      </c>
      <c r="AK783" s="42" t="s">
        <v>2059</v>
      </c>
      <c r="AL783" s="42">
        <v>1000</v>
      </c>
      <c r="AM783" s="42" t="s">
        <v>1909</v>
      </c>
      <c r="AN783" s="42" t="s">
        <v>1882</v>
      </c>
      <c r="AO783" s="42">
        <v>250</v>
      </c>
      <c r="AP783" s="42" t="s">
        <v>333</v>
      </c>
      <c r="AQ783" s="42">
        <v>300</v>
      </c>
      <c r="AR783" s="42">
        <v>48</v>
      </c>
      <c r="AS783" s="42">
        <v>100</v>
      </c>
      <c r="AT783" s="42">
        <f>AQ783/AS783</f>
        <v>3</v>
      </c>
      <c r="AU783" s="42" t="s">
        <v>327</v>
      </c>
      <c r="AV783" s="42" t="s">
        <v>327</v>
      </c>
      <c r="AW783" s="42" t="s">
        <v>327</v>
      </c>
      <c r="AX783" s="42" t="s">
        <v>327</v>
      </c>
      <c r="AY783" s="42" t="s">
        <v>327</v>
      </c>
      <c r="AZ783" s="51">
        <v>62</v>
      </c>
      <c r="BA783" s="42"/>
      <c r="BB783" s="42">
        <v>2</v>
      </c>
      <c r="BC783" s="42" t="s">
        <v>398</v>
      </c>
      <c r="BD783" s="49" t="s">
        <v>3158</v>
      </c>
      <c r="BE783" s="49">
        <v>0</v>
      </c>
      <c r="BF783" s="42" t="s">
        <v>1883</v>
      </c>
      <c r="BG783" s="42"/>
      <c r="BH783" s="42" t="s">
        <v>1884</v>
      </c>
      <c r="BI783" s="42" t="s">
        <v>357</v>
      </c>
      <c r="BJ783" s="42" t="s">
        <v>358</v>
      </c>
      <c r="BK783" s="57">
        <v>44778</v>
      </c>
      <c r="BL783" s="42" t="s">
        <v>317</v>
      </c>
      <c r="BM783" s="42" t="s">
        <v>317</v>
      </c>
      <c r="BN783" s="42"/>
      <c r="BO783" s="42"/>
      <c r="BP783" s="42" t="s">
        <v>359</v>
      </c>
      <c r="BQ783" s="42" t="s">
        <v>359</v>
      </c>
      <c r="BR783" s="42" t="s">
        <v>359</v>
      </c>
      <c r="BS783" s="42"/>
      <c r="BT783" s="42" t="s">
        <v>340</v>
      </c>
      <c r="BU783" s="42" t="s">
        <v>317</v>
      </c>
      <c r="BV783" s="42" t="s">
        <v>317</v>
      </c>
      <c r="BW783" s="42"/>
      <c r="BX783" s="42"/>
      <c r="BY783" s="42" t="s">
        <v>353</v>
      </c>
      <c r="BZ783" s="42" t="s">
        <v>353</v>
      </c>
      <c r="CA783" s="42"/>
      <c r="CB783" s="42" t="s">
        <v>353</v>
      </c>
      <c r="CC783" s="42"/>
      <c r="CD783" s="42"/>
      <c r="CE783" s="42"/>
      <c r="CF783" s="42"/>
      <c r="CG783" s="26" t="s">
        <v>3159</v>
      </c>
    </row>
    <row r="784" hidden="1" spans="1:85">
      <c r="A784" s="34">
        <v>641</v>
      </c>
      <c r="B784" s="42" t="s">
        <v>3161</v>
      </c>
      <c r="C784" s="79" t="s">
        <v>3162</v>
      </c>
      <c r="D784" s="42" t="s">
        <v>3163</v>
      </c>
      <c r="E784" s="43">
        <v>28.23487</v>
      </c>
      <c r="F784" s="43">
        <v>-15.42599</v>
      </c>
      <c r="G784" s="42" t="s">
        <v>316</v>
      </c>
      <c r="H784" s="37">
        <v>1.5</v>
      </c>
      <c r="I784" s="42" t="s">
        <v>316</v>
      </c>
      <c r="J784" s="42" t="s">
        <v>1963</v>
      </c>
      <c r="K784" s="42" t="s">
        <v>317</v>
      </c>
      <c r="L784" s="42" t="s">
        <v>340</v>
      </c>
      <c r="M784" s="42" t="s">
        <v>317</v>
      </c>
      <c r="N784" s="42" t="s">
        <v>341</v>
      </c>
      <c r="O784" s="42" t="s">
        <v>342</v>
      </c>
      <c r="P784" s="42" t="s">
        <v>413</v>
      </c>
      <c r="Q784" s="42" t="s">
        <v>320</v>
      </c>
      <c r="R784" s="42" t="s">
        <v>381</v>
      </c>
      <c r="S784" s="42" t="s">
        <v>1718</v>
      </c>
      <c r="T784" s="42" t="s">
        <v>344</v>
      </c>
      <c r="U784" s="42" t="s">
        <v>323</v>
      </c>
      <c r="V784" s="52">
        <v>36</v>
      </c>
      <c r="W784" s="42" t="s">
        <v>366</v>
      </c>
      <c r="X784" s="42" t="s">
        <v>2025</v>
      </c>
      <c r="Y784" s="42" t="s">
        <v>2</v>
      </c>
      <c r="Z784" s="42" t="s">
        <v>2</v>
      </c>
      <c r="AA784" s="42" t="s">
        <v>346</v>
      </c>
      <c r="AB784" s="43" t="s">
        <v>329</v>
      </c>
      <c r="AC784" s="42" t="s">
        <v>225</v>
      </c>
      <c r="AD784" s="42" t="s">
        <v>225</v>
      </c>
      <c r="AE784" s="42" t="s">
        <v>1346</v>
      </c>
      <c r="AF784" s="42" t="s">
        <v>1346</v>
      </c>
      <c r="AG784" s="42">
        <v>13</v>
      </c>
      <c r="AH784" s="42" t="s">
        <v>350</v>
      </c>
      <c r="AI784" s="42" t="s">
        <v>1894</v>
      </c>
      <c r="AJ784" s="42" t="s">
        <v>351</v>
      </c>
      <c r="AK784" s="42" t="s">
        <v>1943</v>
      </c>
      <c r="AL784" s="42">
        <v>1000</v>
      </c>
      <c r="AM784" s="42" t="s">
        <v>1909</v>
      </c>
      <c r="AN784" s="42" t="s">
        <v>1882</v>
      </c>
      <c r="AO784" s="42">
        <v>250</v>
      </c>
      <c r="AP784" s="42" t="s">
        <v>524</v>
      </c>
      <c r="AQ784" s="42">
        <v>400</v>
      </c>
      <c r="AR784" s="42">
        <v>2</v>
      </c>
      <c r="AS784" s="42">
        <v>400</v>
      </c>
      <c r="AT784" s="42">
        <v>24</v>
      </c>
      <c r="AU784" s="42" t="s">
        <v>1995</v>
      </c>
      <c r="AV784" s="42" t="s">
        <v>1995</v>
      </c>
      <c r="AW784" s="42">
        <v>18000</v>
      </c>
      <c r="AX784" s="42">
        <v>18000</v>
      </c>
      <c r="AY784" s="42">
        <v>2</v>
      </c>
      <c r="AZ784" s="51">
        <v>69</v>
      </c>
      <c r="BA784" s="42"/>
      <c r="BB784" s="42">
        <v>1</v>
      </c>
      <c r="BC784" s="42" t="s">
        <v>346</v>
      </c>
      <c r="BD784" s="49" t="s">
        <v>3161</v>
      </c>
      <c r="BE784" s="49">
        <v>0</v>
      </c>
      <c r="BF784" s="42" t="s">
        <v>1883</v>
      </c>
      <c r="BG784" s="42"/>
      <c r="BH784" s="42" t="s">
        <v>1884</v>
      </c>
      <c r="BI784" s="42" t="s">
        <v>357</v>
      </c>
      <c r="BJ784" s="42" t="s">
        <v>358</v>
      </c>
      <c r="BK784" s="57">
        <v>44778</v>
      </c>
      <c r="BL784" s="42" t="s">
        <v>317</v>
      </c>
      <c r="BM784" s="42" t="s">
        <v>317</v>
      </c>
      <c r="BN784" s="42"/>
      <c r="BO784" s="42"/>
      <c r="BP784" s="42" t="s">
        <v>359</v>
      </c>
      <c r="BQ784" s="42" t="s">
        <v>359</v>
      </c>
      <c r="BR784" s="42" t="s">
        <v>359</v>
      </c>
      <c r="BS784" s="42"/>
      <c r="BT784" s="42" t="s">
        <v>360</v>
      </c>
      <c r="BU784" s="42" t="s">
        <v>317</v>
      </c>
      <c r="BV784" s="42" t="s">
        <v>317</v>
      </c>
      <c r="BW784" s="42"/>
      <c r="BX784" s="42"/>
      <c r="BY784" s="42" t="s">
        <v>353</v>
      </c>
      <c r="BZ784" s="42" t="s">
        <v>353</v>
      </c>
      <c r="CA784" s="42"/>
      <c r="CB784" s="42" t="s">
        <v>353</v>
      </c>
      <c r="CC784" s="42"/>
      <c r="CD784" s="42"/>
      <c r="CE784" s="42"/>
      <c r="CF784" s="42"/>
      <c r="CG784" s="26" t="s">
        <v>3162</v>
      </c>
    </row>
    <row r="785" hidden="1" spans="1:85">
      <c r="A785" s="34">
        <v>551</v>
      </c>
      <c r="B785" s="42" t="s">
        <v>3164</v>
      </c>
      <c r="C785" s="79" t="s">
        <v>3165</v>
      </c>
      <c r="D785" s="42" t="s">
        <v>3166</v>
      </c>
      <c r="E785" s="43">
        <v>28.34211</v>
      </c>
      <c r="F785" s="43">
        <v>-15.40189</v>
      </c>
      <c r="G785" s="42" t="s">
        <v>316</v>
      </c>
      <c r="H785" s="37">
        <v>2</v>
      </c>
      <c r="I785" s="42" t="s">
        <v>316</v>
      </c>
      <c r="J785" s="42" t="s">
        <v>1963</v>
      </c>
      <c r="K785" s="42" t="s">
        <v>340</v>
      </c>
      <c r="L785" s="42" t="s">
        <v>340</v>
      </c>
      <c r="M785" s="42" t="s">
        <v>317</v>
      </c>
      <c r="N785" s="42" t="s">
        <v>341</v>
      </c>
      <c r="O785" s="42" t="s">
        <v>342</v>
      </c>
      <c r="P785" s="42" t="s">
        <v>380</v>
      </c>
      <c r="Q785" s="42" t="s">
        <v>320</v>
      </c>
      <c r="R785" s="42" t="s">
        <v>320</v>
      </c>
      <c r="S785" s="42" t="s">
        <v>1718</v>
      </c>
      <c r="T785" s="42" t="s">
        <v>344</v>
      </c>
      <c r="U785" s="42" t="s">
        <v>323</v>
      </c>
      <c r="V785" s="52">
        <v>48</v>
      </c>
      <c r="W785" s="42" t="s">
        <v>366</v>
      </c>
      <c r="X785" s="42" t="s">
        <v>2971</v>
      </c>
      <c r="Y785" s="42" t="s">
        <v>2</v>
      </c>
      <c r="Z785" s="42" t="s">
        <v>2</v>
      </c>
      <c r="AA785" s="42" t="s">
        <v>346</v>
      </c>
      <c r="AB785" s="43" t="s">
        <v>329</v>
      </c>
      <c r="AC785" s="42" t="s">
        <v>225</v>
      </c>
      <c r="AD785" s="42" t="s">
        <v>225</v>
      </c>
      <c r="AE785" s="42" t="s">
        <v>561</v>
      </c>
      <c r="AF785" s="42" t="s">
        <v>561</v>
      </c>
      <c r="AG785" s="42">
        <v>16</v>
      </c>
      <c r="AH785" s="42" t="s">
        <v>368</v>
      </c>
      <c r="AI785" s="42" t="s">
        <v>1803</v>
      </c>
      <c r="AJ785" s="42" t="s">
        <v>370</v>
      </c>
      <c r="AK785" s="42" t="s">
        <v>1908</v>
      </c>
      <c r="AL785" s="42">
        <v>600</v>
      </c>
      <c r="AM785" s="42" t="s">
        <v>1909</v>
      </c>
      <c r="AN785" s="42" t="s">
        <v>1882</v>
      </c>
      <c r="AO785" s="42">
        <v>250</v>
      </c>
      <c r="AP785" s="42" t="s">
        <v>439</v>
      </c>
      <c r="AQ785" s="42">
        <v>600</v>
      </c>
      <c r="AR785" s="42">
        <v>2</v>
      </c>
      <c r="AS785" s="42">
        <v>600</v>
      </c>
      <c r="AT785" s="42">
        <v>24</v>
      </c>
      <c r="AU785" s="42" t="s">
        <v>1995</v>
      </c>
      <c r="AV785" s="42" t="s">
        <v>1995</v>
      </c>
      <c r="AW785" s="42">
        <v>18000</v>
      </c>
      <c r="AX785" s="42">
        <v>18000</v>
      </c>
      <c r="AY785" s="42">
        <v>2</v>
      </c>
      <c r="AZ785" s="51">
        <v>116</v>
      </c>
      <c r="BA785" s="42"/>
      <c r="BB785" s="42">
        <v>1</v>
      </c>
      <c r="BC785" s="42" t="s">
        <v>346</v>
      </c>
      <c r="BD785" s="49" t="s">
        <v>3164</v>
      </c>
      <c r="BE785" s="49">
        <v>0</v>
      </c>
      <c r="BF785" s="42" t="s">
        <v>1883</v>
      </c>
      <c r="BG785" s="42"/>
      <c r="BH785" s="42" t="s">
        <v>1884</v>
      </c>
      <c r="BI785" s="42" t="s">
        <v>357</v>
      </c>
      <c r="BJ785" s="42" t="s">
        <v>358</v>
      </c>
      <c r="BK785" s="57">
        <v>44778</v>
      </c>
      <c r="BL785" s="42" t="s">
        <v>317</v>
      </c>
      <c r="BM785" s="42" t="s">
        <v>317</v>
      </c>
      <c r="BN785" s="42"/>
      <c r="BO785" s="42"/>
      <c r="BP785" s="42" t="s">
        <v>359</v>
      </c>
      <c r="BQ785" s="42" t="s">
        <v>359</v>
      </c>
      <c r="BR785" s="42" t="s">
        <v>359</v>
      </c>
      <c r="BS785" s="42"/>
      <c r="BT785" s="42" t="s">
        <v>340</v>
      </c>
      <c r="BU785" s="42" t="s">
        <v>317</v>
      </c>
      <c r="BV785" s="42" t="s">
        <v>317</v>
      </c>
      <c r="BW785" s="42"/>
      <c r="BX785" s="42"/>
      <c r="BY785" s="42" t="s">
        <v>353</v>
      </c>
      <c r="BZ785" s="42" t="s">
        <v>353</v>
      </c>
      <c r="CA785" s="42"/>
      <c r="CB785" s="42" t="s">
        <v>353</v>
      </c>
      <c r="CC785" s="42"/>
      <c r="CD785" s="42"/>
      <c r="CE785" s="42"/>
      <c r="CF785" s="42"/>
      <c r="CG785" s="26" t="s">
        <v>3165</v>
      </c>
    </row>
    <row r="786" hidden="1" spans="1:85">
      <c r="A786" s="39">
        <v>380</v>
      </c>
      <c r="B786" s="42" t="s">
        <v>3167</v>
      </c>
      <c r="C786" s="79" t="s">
        <v>3168</v>
      </c>
      <c r="D786" s="42" t="s">
        <v>3169</v>
      </c>
      <c r="E786" s="43">
        <v>28.2342027777778</v>
      </c>
      <c r="F786" s="43">
        <v>-15.3880027777778</v>
      </c>
      <c r="G786" s="42" t="s">
        <v>316</v>
      </c>
      <c r="H786" s="37">
        <v>2.5</v>
      </c>
      <c r="I786" s="42" t="s">
        <v>316</v>
      </c>
      <c r="J786" s="42" t="s">
        <v>1963</v>
      </c>
      <c r="K786" s="42" t="s">
        <v>340</v>
      </c>
      <c r="L786" s="42" t="s">
        <v>340</v>
      </c>
      <c r="M786" s="42" t="s">
        <v>317</v>
      </c>
      <c r="N786" s="42" t="s">
        <v>341</v>
      </c>
      <c r="O786" s="42" t="s">
        <v>364</v>
      </c>
      <c r="P786" s="42" t="s">
        <v>413</v>
      </c>
      <c r="Q786" s="42" t="s">
        <v>320</v>
      </c>
      <c r="R786" s="42" t="s">
        <v>320</v>
      </c>
      <c r="S786" s="42" t="s">
        <v>1718</v>
      </c>
      <c r="T786" s="42" t="s">
        <v>344</v>
      </c>
      <c r="U786" s="42" t="s">
        <v>323</v>
      </c>
      <c r="V786" s="52">
        <v>36</v>
      </c>
      <c r="W786" s="42" t="s">
        <v>366</v>
      </c>
      <c r="X786" s="42" t="s">
        <v>1880</v>
      </c>
      <c r="Y786" s="42" t="s">
        <v>2</v>
      </c>
      <c r="Z786" s="42" t="s">
        <v>2</v>
      </c>
      <c r="AA786" s="42" t="s">
        <v>346</v>
      </c>
      <c r="AB786" s="43" t="s">
        <v>329</v>
      </c>
      <c r="AC786" s="42" t="s">
        <v>225</v>
      </c>
      <c r="AD786" s="42" t="s">
        <v>225</v>
      </c>
      <c r="AE786" s="42" t="s">
        <v>382</v>
      </c>
      <c r="AF786" s="42" t="s">
        <v>382</v>
      </c>
      <c r="AG786" s="42">
        <v>20</v>
      </c>
      <c r="AH786" s="42" t="s">
        <v>350</v>
      </c>
      <c r="AI786" s="42" t="s">
        <v>1894</v>
      </c>
      <c r="AJ786" s="42" t="s">
        <v>351</v>
      </c>
      <c r="AK786" s="42" t="s">
        <v>1943</v>
      </c>
      <c r="AL786" s="42">
        <v>1000</v>
      </c>
      <c r="AM786" s="42" t="s">
        <v>1909</v>
      </c>
      <c r="AN786" s="42" t="s">
        <v>1882</v>
      </c>
      <c r="AO786" s="42">
        <v>250</v>
      </c>
      <c r="AP786" s="42" t="s">
        <v>384</v>
      </c>
      <c r="AQ786" s="42">
        <v>600</v>
      </c>
      <c r="AR786" s="42">
        <v>2</v>
      </c>
      <c r="AS786" s="42">
        <v>600</v>
      </c>
      <c r="AT786" s="42">
        <v>24</v>
      </c>
      <c r="AU786" s="42" t="s">
        <v>385</v>
      </c>
      <c r="AV786" s="42" t="s">
        <v>385</v>
      </c>
      <c r="AW786" s="42">
        <v>18000</v>
      </c>
      <c r="AX786" s="42">
        <v>18000</v>
      </c>
      <c r="AY786" s="42">
        <v>2</v>
      </c>
      <c r="AZ786" s="51">
        <v>75</v>
      </c>
      <c r="BA786" s="52"/>
      <c r="BB786" s="42">
        <v>2</v>
      </c>
      <c r="BC786" s="42" t="s">
        <v>375</v>
      </c>
      <c r="BD786" s="49" t="s">
        <v>3167</v>
      </c>
      <c r="BE786" s="49" t="s">
        <v>3170</v>
      </c>
      <c r="BF786" s="42" t="s">
        <v>1883</v>
      </c>
      <c r="BG786" s="42"/>
      <c r="BH786" s="42" t="s">
        <v>1898</v>
      </c>
      <c r="BI786" s="42" t="s">
        <v>357</v>
      </c>
      <c r="BJ786" s="42" t="s">
        <v>358</v>
      </c>
      <c r="BK786" s="57">
        <v>44778</v>
      </c>
      <c r="BL786" s="42" t="s">
        <v>340</v>
      </c>
      <c r="BM786" s="42" t="s">
        <v>340</v>
      </c>
      <c r="BN786" s="42"/>
      <c r="BO786" s="42">
        <v>1</v>
      </c>
      <c r="BP786" s="42" t="s">
        <v>359</v>
      </c>
      <c r="BQ786" s="42" t="s">
        <v>359</v>
      </c>
      <c r="BR786" s="42" t="s">
        <v>562</v>
      </c>
      <c r="BS786" s="60">
        <v>43614</v>
      </c>
      <c r="BT786" s="42" t="s">
        <v>360</v>
      </c>
      <c r="BU786" s="42" t="s">
        <v>317</v>
      </c>
      <c r="BV786" s="42" t="s">
        <v>317</v>
      </c>
      <c r="BW786" s="42"/>
      <c r="BX786" s="42"/>
      <c r="BY786" s="42" t="s">
        <v>353</v>
      </c>
      <c r="BZ786" s="42" t="s">
        <v>353</v>
      </c>
      <c r="CA786" s="42"/>
      <c r="CB786" s="42" t="s">
        <v>353</v>
      </c>
      <c r="CC786" s="42"/>
      <c r="CD786" s="42"/>
      <c r="CE786" s="42"/>
      <c r="CF786" s="42"/>
      <c r="CG786" s="26" t="s">
        <v>3168</v>
      </c>
    </row>
    <row r="787" hidden="1" spans="1:85">
      <c r="A787" s="39">
        <v>814</v>
      </c>
      <c r="B787" s="42" t="s">
        <v>3171</v>
      </c>
      <c r="C787" s="79" t="s">
        <v>3172</v>
      </c>
      <c r="D787" s="42" t="s">
        <v>3173</v>
      </c>
      <c r="E787" s="43">
        <v>28.24329</v>
      </c>
      <c r="F787" s="43">
        <v>-15.37279</v>
      </c>
      <c r="G787" s="42" t="s">
        <v>316</v>
      </c>
      <c r="H787" s="37">
        <v>4.5</v>
      </c>
      <c r="I787" s="42" t="s">
        <v>316</v>
      </c>
      <c r="J787" s="42" t="s">
        <v>1963</v>
      </c>
      <c r="K787" s="42" t="s">
        <v>340</v>
      </c>
      <c r="L787" s="42" t="s">
        <v>340</v>
      </c>
      <c r="M787" s="42" t="s">
        <v>317</v>
      </c>
      <c r="N787" s="42" t="s">
        <v>341</v>
      </c>
      <c r="O787" s="42" t="s">
        <v>342</v>
      </c>
      <c r="P787" s="42" t="s">
        <v>380</v>
      </c>
      <c r="Q787" s="42" t="s">
        <v>390</v>
      </c>
      <c r="R787" s="42" t="s">
        <v>390</v>
      </c>
      <c r="S787" s="42" t="s">
        <v>1718</v>
      </c>
      <c r="T787" s="42" t="s">
        <v>344</v>
      </c>
      <c r="U787" s="42" t="s">
        <v>323</v>
      </c>
      <c r="V787" s="52">
        <v>66</v>
      </c>
      <c r="W787" s="42" t="s">
        <v>366</v>
      </c>
      <c r="X787" s="42" t="s">
        <v>1880</v>
      </c>
      <c r="Y787" s="42" t="s">
        <v>2</v>
      </c>
      <c r="Z787" s="42" t="s">
        <v>2</v>
      </c>
      <c r="AA787" s="42" t="s">
        <v>346</v>
      </c>
      <c r="AB787" s="43" t="s">
        <v>329</v>
      </c>
      <c r="AC787" s="42" t="s">
        <v>225</v>
      </c>
      <c r="AD787" s="42" t="s">
        <v>225</v>
      </c>
      <c r="AE787" s="42" t="s">
        <v>437</v>
      </c>
      <c r="AF787" s="42" t="s">
        <v>437</v>
      </c>
      <c r="AG787" s="42">
        <v>30</v>
      </c>
      <c r="AH787" s="42" t="s">
        <v>368</v>
      </c>
      <c r="AI787" s="42" t="s">
        <v>2066</v>
      </c>
      <c r="AJ787" s="42" t="s">
        <v>437</v>
      </c>
      <c r="AK787" s="42" t="s">
        <v>2067</v>
      </c>
      <c r="AL787" s="42">
        <v>1000</v>
      </c>
      <c r="AM787" s="42" t="s">
        <v>332</v>
      </c>
      <c r="AN787" s="42" t="s">
        <v>1896</v>
      </c>
      <c r="AO787" s="42">
        <v>400</v>
      </c>
      <c r="AP787" s="42" t="s">
        <v>333</v>
      </c>
      <c r="AQ787" s="42">
        <v>400</v>
      </c>
      <c r="AR787" s="42">
        <v>48</v>
      </c>
      <c r="AS787" s="42">
        <v>100</v>
      </c>
      <c r="AT787" s="42">
        <f>AQ787/AS787</f>
        <v>4</v>
      </c>
      <c r="AU787" s="42" t="s">
        <v>385</v>
      </c>
      <c r="AV787" s="42" t="s">
        <v>385</v>
      </c>
      <c r="AW787" s="42">
        <v>18000</v>
      </c>
      <c r="AX787" s="42">
        <v>18000</v>
      </c>
      <c r="AY787" s="42">
        <v>2</v>
      </c>
      <c r="AZ787" s="51">
        <v>120</v>
      </c>
      <c r="BA787" s="52"/>
      <c r="BB787" s="42">
        <v>1</v>
      </c>
      <c r="BC787" s="42" t="s">
        <v>346</v>
      </c>
      <c r="BD787" s="49" t="s">
        <v>3171</v>
      </c>
      <c r="BE787" s="49">
        <v>0</v>
      </c>
      <c r="BF787" s="42" t="s">
        <v>1925</v>
      </c>
      <c r="BG787" s="42"/>
      <c r="BH787" s="42" t="s">
        <v>1884</v>
      </c>
      <c r="BI787" s="42" t="s">
        <v>357</v>
      </c>
      <c r="BJ787" s="42" t="s">
        <v>358</v>
      </c>
      <c r="BK787" s="57">
        <v>44778</v>
      </c>
      <c r="BL787" s="42" t="s">
        <v>317</v>
      </c>
      <c r="BM787" s="42" t="s">
        <v>317</v>
      </c>
      <c r="BN787" s="42"/>
      <c r="BO787" s="42"/>
      <c r="BP787" s="42" t="s">
        <v>359</v>
      </c>
      <c r="BQ787" s="42" t="s">
        <v>359</v>
      </c>
      <c r="BR787" s="42" t="s">
        <v>359</v>
      </c>
      <c r="BS787" s="42"/>
      <c r="BT787" s="42" t="s">
        <v>360</v>
      </c>
      <c r="BU787" s="42" t="s">
        <v>317</v>
      </c>
      <c r="BV787" s="42" t="s">
        <v>317</v>
      </c>
      <c r="BW787" s="42"/>
      <c r="BX787" s="42"/>
      <c r="BY787" s="42" t="s">
        <v>353</v>
      </c>
      <c r="BZ787" s="42" t="s">
        <v>353</v>
      </c>
      <c r="CA787" s="42"/>
      <c r="CB787" s="42" t="s">
        <v>353</v>
      </c>
      <c r="CC787" s="42"/>
      <c r="CD787" s="42"/>
      <c r="CE787" s="42"/>
      <c r="CF787" s="42"/>
      <c r="CG787" s="26" t="s">
        <v>3172</v>
      </c>
    </row>
    <row r="788" hidden="1" spans="1:85">
      <c r="A788" s="34">
        <v>1781</v>
      </c>
      <c r="B788" s="42" t="s">
        <v>3174</v>
      </c>
      <c r="C788" s="46" t="s">
        <v>3175</v>
      </c>
      <c r="D788" s="42" t="s">
        <v>3176</v>
      </c>
      <c r="E788" s="43">
        <v>28.34289</v>
      </c>
      <c r="F788" s="43">
        <v>-15.43008</v>
      </c>
      <c r="G788" s="42" t="s">
        <v>316</v>
      </c>
      <c r="H788" s="37">
        <v>65</v>
      </c>
      <c r="I788" s="42" t="s">
        <v>316</v>
      </c>
      <c r="J788" s="42" t="s">
        <v>1963</v>
      </c>
      <c r="K788" s="42" t="s">
        <v>340</v>
      </c>
      <c r="L788" s="42" t="s">
        <v>340</v>
      </c>
      <c r="M788" s="42" t="s">
        <v>317</v>
      </c>
      <c r="N788" s="42" t="s">
        <v>341</v>
      </c>
      <c r="O788" s="42" t="s">
        <v>342</v>
      </c>
      <c r="P788" s="42" t="s">
        <v>343</v>
      </c>
      <c r="Q788" s="42" t="s">
        <v>390</v>
      </c>
      <c r="R788" s="42" t="s">
        <v>516</v>
      </c>
      <c r="S788" s="42" t="s">
        <v>1718</v>
      </c>
      <c r="T788" s="42" t="s">
        <v>344</v>
      </c>
      <c r="U788" s="42" t="s">
        <v>323</v>
      </c>
      <c r="V788" s="52">
        <v>50</v>
      </c>
      <c r="W788" s="42" t="s">
        <v>366</v>
      </c>
      <c r="X788" s="42" t="s">
        <v>2971</v>
      </c>
      <c r="Y788" s="42" t="s">
        <v>2</v>
      </c>
      <c r="Z788" s="42" t="s">
        <v>2</v>
      </c>
      <c r="AA788" s="42" t="s">
        <v>346</v>
      </c>
      <c r="AB788" s="43" t="s">
        <v>329</v>
      </c>
      <c r="AC788" s="42" t="s">
        <v>225</v>
      </c>
      <c r="AD788" s="42" t="s">
        <v>225</v>
      </c>
      <c r="AE788" s="42" t="s">
        <v>561</v>
      </c>
      <c r="AF788" s="42" t="s">
        <v>561</v>
      </c>
      <c r="AG788" s="42">
        <v>65</v>
      </c>
      <c r="AH788" s="42" t="s">
        <v>350</v>
      </c>
      <c r="AI788" s="42" t="s">
        <v>3077</v>
      </c>
      <c r="AJ788" s="42" t="s">
        <v>351</v>
      </c>
      <c r="AK788" s="42" t="s">
        <v>3177</v>
      </c>
      <c r="AL788" s="42">
        <v>1000</v>
      </c>
      <c r="AM788" s="42" t="s">
        <v>332</v>
      </c>
      <c r="AN788" s="42" t="s">
        <v>352</v>
      </c>
      <c r="AO788" s="42">
        <v>400</v>
      </c>
      <c r="AP788" s="42" t="s">
        <v>333</v>
      </c>
      <c r="AQ788" s="42">
        <v>500</v>
      </c>
      <c r="AR788" s="42">
        <v>48</v>
      </c>
      <c r="AS788" s="42">
        <v>100</v>
      </c>
      <c r="AT788" s="42">
        <f>AQ788/AS788</f>
        <v>5</v>
      </c>
      <c r="AU788" s="42" t="s">
        <v>385</v>
      </c>
      <c r="AV788" s="42" t="s">
        <v>385</v>
      </c>
      <c r="AW788" s="42">
        <v>25000</v>
      </c>
      <c r="AX788" s="42">
        <v>25000</v>
      </c>
      <c r="AY788" s="42">
        <v>2</v>
      </c>
      <c r="AZ788" s="51">
        <v>250</v>
      </c>
      <c r="BA788" s="42"/>
      <c r="BB788" s="42">
        <v>5</v>
      </c>
      <c r="BC788" s="42" t="s">
        <v>3178</v>
      </c>
      <c r="BD788" s="49" t="s">
        <v>3174</v>
      </c>
      <c r="BE788" s="49" t="s">
        <v>3179</v>
      </c>
      <c r="BF788" s="42" t="s">
        <v>1925</v>
      </c>
      <c r="BG788" s="42"/>
      <c r="BH788" s="42" t="s">
        <v>1898</v>
      </c>
      <c r="BI788" s="42" t="s">
        <v>357</v>
      </c>
      <c r="BJ788" s="42" t="s">
        <v>358</v>
      </c>
      <c r="BK788" s="57">
        <v>44778</v>
      </c>
      <c r="BL788" s="42" t="s">
        <v>317</v>
      </c>
      <c r="BM788" s="42" t="s">
        <v>317</v>
      </c>
      <c r="BN788" s="42"/>
      <c r="BO788" s="42"/>
      <c r="BP788" s="42" t="s">
        <v>359</v>
      </c>
      <c r="BQ788" s="42" t="s">
        <v>359</v>
      </c>
      <c r="BR788" s="42" t="s">
        <v>359</v>
      </c>
      <c r="BS788" s="42"/>
      <c r="BT788" s="42" t="s">
        <v>360</v>
      </c>
      <c r="BU788" s="42" t="s">
        <v>317</v>
      </c>
      <c r="BV788" s="42" t="s">
        <v>317</v>
      </c>
      <c r="BW788" s="42"/>
      <c r="BX788" s="42"/>
      <c r="BY788" s="42" t="s">
        <v>353</v>
      </c>
      <c r="BZ788" s="42" t="s">
        <v>353</v>
      </c>
      <c r="CA788" s="42"/>
      <c r="CB788" s="42" t="s">
        <v>353</v>
      </c>
      <c r="CC788" s="42"/>
      <c r="CD788" s="42"/>
      <c r="CE788" s="42"/>
      <c r="CF788" s="42"/>
      <c r="CG788" s="26" t="s">
        <v>3175</v>
      </c>
    </row>
    <row r="789" hidden="1" spans="1:85">
      <c r="A789" s="39">
        <v>482</v>
      </c>
      <c r="B789" s="42" t="s">
        <v>3180</v>
      </c>
      <c r="C789" s="79" t="s">
        <v>3181</v>
      </c>
      <c r="D789" s="42" t="s">
        <v>3182</v>
      </c>
      <c r="E789" s="43">
        <v>28.34607</v>
      </c>
      <c r="F789" s="43">
        <v>-15.42067</v>
      </c>
      <c r="G789" s="42" t="s">
        <v>316</v>
      </c>
      <c r="H789" s="37">
        <v>1.5</v>
      </c>
      <c r="I789" s="42" t="s">
        <v>316</v>
      </c>
      <c r="J789" s="42" t="s">
        <v>1963</v>
      </c>
      <c r="K789" s="42" t="s">
        <v>340</v>
      </c>
      <c r="L789" s="42" t="s">
        <v>340</v>
      </c>
      <c r="M789" s="42" t="s">
        <v>317</v>
      </c>
      <c r="N789" s="42" t="s">
        <v>341</v>
      </c>
      <c r="O789" s="42" t="s">
        <v>342</v>
      </c>
      <c r="P789" s="42" t="s">
        <v>380</v>
      </c>
      <c r="Q789" s="42" t="s">
        <v>320</v>
      </c>
      <c r="R789" s="42" t="s">
        <v>320</v>
      </c>
      <c r="S789" s="42" t="s">
        <v>1718</v>
      </c>
      <c r="T789" s="42" t="s">
        <v>344</v>
      </c>
      <c r="U789" s="42" t="s">
        <v>323</v>
      </c>
      <c r="V789" s="52">
        <v>36</v>
      </c>
      <c r="W789" s="42" t="s">
        <v>325</v>
      </c>
      <c r="X789" s="42" t="s">
        <v>2971</v>
      </c>
      <c r="Y789" s="42" t="s">
        <v>2</v>
      </c>
      <c r="Z789" s="42" t="s">
        <v>2</v>
      </c>
      <c r="AA789" s="42" t="s">
        <v>346</v>
      </c>
      <c r="AB789" s="43" t="s">
        <v>329</v>
      </c>
      <c r="AC789" s="42" t="s">
        <v>225</v>
      </c>
      <c r="AD789" s="42" t="s">
        <v>225</v>
      </c>
      <c r="AE789" s="42" t="s">
        <v>561</v>
      </c>
      <c r="AF789" s="42" t="s">
        <v>561</v>
      </c>
      <c r="AG789" s="42">
        <v>11</v>
      </c>
      <c r="AH789" s="42" t="s">
        <v>350</v>
      </c>
      <c r="AI789" s="42" t="s">
        <v>2998</v>
      </c>
      <c r="AJ789" s="42" t="s">
        <v>370</v>
      </c>
      <c r="AK789" s="42" t="s">
        <v>2059</v>
      </c>
      <c r="AL789" s="42">
        <v>1000</v>
      </c>
      <c r="AM789" s="42" t="s">
        <v>1909</v>
      </c>
      <c r="AN789" s="42" t="s">
        <v>1882</v>
      </c>
      <c r="AO789" s="42">
        <v>250</v>
      </c>
      <c r="AP789" s="42" t="s">
        <v>384</v>
      </c>
      <c r="AQ789" s="42">
        <v>600</v>
      </c>
      <c r="AR789" s="42">
        <v>2</v>
      </c>
      <c r="AS789" s="42">
        <v>600</v>
      </c>
      <c r="AT789" s="42">
        <v>24</v>
      </c>
      <c r="AU789" s="42" t="s">
        <v>327</v>
      </c>
      <c r="AV789" s="42" t="s">
        <v>327</v>
      </c>
      <c r="AW789" s="42" t="s">
        <v>327</v>
      </c>
      <c r="AX789" s="42" t="s">
        <v>327</v>
      </c>
      <c r="AY789" s="42" t="s">
        <v>327</v>
      </c>
      <c r="AZ789" s="51">
        <v>103</v>
      </c>
      <c r="BA789" s="42"/>
      <c r="BB789" s="42">
        <v>3</v>
      </c>
      <c r="BC789" s="42" t="s">
        <v>3183</v>
      </c>
      <c r="BD789" s="49" t="s">
        <v>3180</v>
      </c>
      <c r="BE789" s="49">
        <v>0</v>
      </c>
      <c r="BF789" s="42" t="s">
        <v>1976</v>
      </c>
      <c r="BG789" s="42"/>
      <c r="BH789" s="42" t="s">
        <v>1884</v>
      </c>
      <c r="BI789" s="42" t="s">
        <v>357</v>
      </c>
      <c r="BJ789" s="42" t="s">
        <v>358</v>
      </c>
      <c r="BK789" s="57">
        <v>44778</v>
      </c>
      <c r="BL789" s="42" t="s">
        <v>340</v>
      </c>
      <c r="BM789" s="42" t="s">
        <v>317</v>
      </c>
      <c r="BN789" s="42"/>
      <c r="BO789" s="42"/>
      <c r="BP789" s="42" t="s">
        <v>359</v>
      </c>
      <c r="BQ789" s="42" t="s">
        <v>359</v>
      </c>
      <c r="BR789" s="42" t="s">
        <v>359</v>
      </c>
      <c r="BS789" s="42"/>
      <c r="BT789" s="42" t="s">
        <v>360</v>
      </c>
      <c r="BU789" s="42" t="s">
        <v>317</v>
      </c>
      <c r="BV789" s="42" t="s">
        <v>317</v>
      </c>
      <c r="BW789" s="42"/>
      <c r="BX789" s="42"/>
      <c r="BY789" s="42" t="s">
        <v>353</v>
      </c>
      <c r="BZ789" s="42" t="s">
        <v>353</v>
      </c>
      <c r="CA789" s="42"/>
      <c r="CB789" s="42" t="s">
        <v>353</v>
      </c>
      <c r="CC789" s="42"/>
      <c r="CD789" s="42"/>
      <c r="CE789" s="42"/>
      <c r="CF789" s="42"/>
      <c r="CG789" s="26" t="s">
        <v>3181</v>
      </c>
    </row>
    <row r="790" hidden="1" spans="1:85">
      <c r="A790" s="34">
        <v>183</v>
      </c>
      <c r="B790" s="42" t="s">
        <v>3184</v>
      </c>
      <c r="C790" s="79" t="s">
        <v>3185</v>
      </c>
      <c r="D790" s="42" t="s">
        <v>3186</v>
      </c>
      <c r="E790" s="43">
        <v>28.33212</v>
      </c>
      <c r="F790" s="43">
        <v>-15.45155</v>
      </c>
      <c r="G790" s="42" t="s">
        <v>316</v>
      </c>
      <c r="H790" s="37">
        <v>2.5</v>
      </c>
      <c r="I790" s="42" t="s">
        <v>316</v>
      </c>
      <c r="J790" s="42" t="s">
        <v>1963</v>
      </c>
      <c r="K790" s="42" t="s">
        <v>340</v>
      </c>
      <c r="L790" s="42" t="s">
        <v>340</v>
      </c>
      <c r="M790" s="42" t="s">
        <v>317</v>
      </c>
      <c r="N790" s="42" t="s">
        <v>341</v>
      </c>
      <c r="O790" s="42" t="s">
        <v>342</v>
      </c>
      <c r="P790" s="42" t="s">
        <v>380</v>
      </c>
      <c r="Q790" s="42" t="s">
        <v>320</v>
      </c>
      <c r="R790" s="42" t="s">
        <v>320</v>
      </c>
      <c r="S790" s="42" t="s">
        <v>1718</v>
      </c>
      <c r="T790" s="42" t="s">
        <v>344</v>
      </c>
      <c r="U790" s="42" t="s">
        <v>323</v>
      </c>
      <c r="V790" s="52">
        <v>36</v>
      </c>
      <c r="W790" s="42" t="s">
        <v>366</v>
      </c>
      <c r="X790" s="42" t="s">
        <v>2971</v>
      </c>
      <c r="Y790" s="42" t="s">
        <v>2</v>
      </c>
      <c r="Z790" s="42" t="s">
        <v>2</v>
      </c>
      <c r="AA790" s="42" t="s">
        <v>346</v>
      </c>
      <c r="AB790" s="43" t="s">
        <v>329</v>
      </c>
      <c r="AC790" s="42" t="s">
        <v>225</v>
      </c>
      <c r="AD790" s="42" t="s">
        <v>225</v>
      </c>
      <c r="AE790" s="42" t="s">
        <v>1346</v>
      </c>
      <c r="AF790" s="42" t="s">
        <v>1346</v>
      </c>
      <c r="AG790" s="42">
        <v>20</v>
      </c>
      <c r="AH790" s="42" t="s">
        <v>350</v>
      </c>
      <c r="AI790" s="42" t="s">
        <v>1894</v>
      </c>
      <c r="AJ790" s="42" t="s">
        <v>351</v>
      </c>
      <c r="AK790" s="42" t="s">
        <v>1943</v>
      </c>
      <c r="AL790" s="42">
        <v>1000</v>
      </c>
      <c r="AM790" s="42" t="s">
        <v>1909</v>
      </c>
      <c r="AN790" s="42" t="s">
        <v>1882</v>
      </c>
      <c r="AO790" s="42">
        <v>250</v>
      </c>
      <c r="AP790" s="42" t="s">
        <v>384</v>
      </c>
      <c r="AQ790" s="42">
        <v>600</v>
      </c>
      <c r="AR790" s="42">
        <v>2</v>
      </c>
      <c r="AS790" s="42">
        <v>600</v>
      </c>
      <c r="AT790" s="42">
        <v>24</v>
      </c>
      <c r="AU790" s="42" t="s">
        <v>385</v>
      </c>
      <c r="AV790" s="42" t="s">
        <v>385</v>
      </c>
      <c r="AW790" s="42">
        <v>12000</v>
      </c>
      <c r="AX790" s="42">
        <v>12000</v>
      </c>
      <c r="AY790" s="42">
        <v>2</v>
      </c>
      <c r="AZ790" s="51">
        <v>97</v>
      </c>
      <c r="BA790" s="42"/>
      <c r="BB790" s="42">
        <v>1</v>
      </c>
      <c r="BC790" s="42" t="s">
        <v>346</v>
      </c>
      <c r="BD790" s="49" t="s">
        <v>3184</v>
      </c>
      <c r="BE790" s="49">
        <v>0</v>
      </c>
      <c r="BF790" s="42" t="s">
        <v>1883</v>
      </c>
      <c r="BG790" s="42"/>
      <c r="BH790" s="42" t="s">
        <v>1898</v>
      </c>
      <c r="BI790" s="42" t="s">
        <v>357</v>
      </c>
      <c r="BJ790" s="42" t="s">
        <v>358</v>
      </c>
      <c r="BK790" s="57">
        <v>44778</v>
      </c>
      <c r="BL790" s="42" t="s">
        <v>340</v>
      </c>
      <c r="BM790" s="42" t="s">
        <v>340</v>
      </c>
      <c r="BN790" s="42"/>
      <c r="BO790" s="42">
        <v>2</v>
      </c>
      <c r="BP790" s="42" t="s">
        <v>359</v>
      </c>
      <c r="BQ790" s="42" t="s">
        <v>359</v>
      </c>
      <c r="BR790" s="42" t="s">
        <v>508</v>
      </c>
      <c r="BS790" s="42"/>
      <c r="BT790" s="42" t="s">
        <v>340</v>
      </c>
      <c r="BU790" s="42" t="s">
        <v>317</v>
      </c>
      <c r="BV790" s="42" t="s">
        <v>340</v>
      </c>
      <c r="BW790" s="42"/>
      <c r="BX790" s="42"/>
      <c r="BY790" s="42" t="s">
        <v>472</v>
      </c>
      <c r="BZ790" s="42">
        <v>20</v>
      </c>
      <c r="CA790" s="42"/>
      <c r="CB790" s="42" t="s">
        <v>472</v>
      </c>
      <c r="CC790" s="42"/>
      <c r="CD790" s="42"/>
      <c r="CE790" s="42"/>
      <c r="CF790" s="42"/>
      <c r="CG790" s="26" t="s">
        <v>3185</v>
      </c>
    </row>
    <row r="791" hidden="1" spans="1:85">
      <c r="A791" s="39">
        <v>606</v>
      </c>
      <c r="B791" s="42" t="s">
        <v>3187</v>
      </c>
      <c r="C791" s="79" t="s">
        <v>3188</v>
      </c>
      <c r="D791" s="42" t="s">
        <v>3189</v>
      </c>
      <c r="E791" s="43">
        <v>28.2925</v>
      </c>
      <c r="F791" s="43">
        <v>-15.4711</v>
      </c>
      <c r="G791" s="42" t="s">
        <v>316</v>
      </c>
      <c r="H791" s="37">
        <v>4.5</v>
      </c>
      <c r="I791" s="42" t="s">
        <v>316</v>
      </c>
      <c r="J791" s="42" t="s">
        <v>1963</v>
      </c>
      <c r="K791" s="42" t="s">
        <v>340</v>
      </c>
      <c r="L791" s="42" t="s">
        <v>340</v>
      </c>
      <c r="M791" s="42" t="s">
        <v>317</v>
      </c>
      <c r="N791" s="42" t="s">
        <v>341</v>
      </c>
      <c r="O791" s="42" t="s">
        <v>364</v>
      </c>
      <c r="P791" s="42" t="s">
        <v>380</v>
      </c>
      <c r="Q791" s="42" t="s">
        <v>320</v>
      </c>
      <c r="R791" s="42" t="s">
        <v>381</v>
      </c>
      <c r="S791" s="42" t="s">
        <v>1718</v>
      </c>
      <c r="T791" s="42" t="s">
        <v>344</v>
      </c>
      <c r="U791" s="42" t="s">
        <v>323</v>
      </c>
      <c r="V791" s="52">
        <v>50</v>
      </c>
      <c r="W791" s="42" t="s">
        <v>366</v>
      </c>
      <c r="X791" s="42" t="s">
        <v>3055</v>
      </c>
      <c r="Y791" s="42" t="s">
        <v>2</v>
      </c>
      <c r="Z791" s="42" t="s">
        <v>2</v>
      </c>
      <c r="AA791" s="42" t="s">
        <v>346</v>
      </c>
      <c r="AB791" s="43" t="s">
        <v>329</v>
      </c>
      <c r="AC791" s="42" t="s">
        <v>225</v>
      </c>
      <c r="AD791" s="42" t="s">
        <v>225</v>
      </c>
      <c r="AE791" s="42" t="s">
        <v>453</v>
      </c>
      <c r="AF791" s="42" t="s">
        <v>453</v>
      </c>
      <c r="AG791" s="42">
        <v>40</v>
      </c>
      <c r="AH791" s="42" t="s">
        <v>350</v>
      </c>
      <c r="AI791" s="42">
        <v>404</v>
      </c>
      <c r="AJ791" s="42" t="s">
        <v>351</v>
      </c>
      <c r="AK791" s="42" t="s">
        <v>1990</v>
      </c>
      <c r="AL791" s="42">
        <v>1000</v>
      </c>
      <c r="AM791" s="42" t="s">
        <v>332</v>
      </c>
      <c r="AN791" s="42" t="s">
        <v>352</v>
      </c>
      <c r="AO791" s="42">
        <v>400</v>
      </c>
      <c r="AP791" s="42" t="s">
        <v>384</v>
      </c>
      <c r="AQ791" s="42">
        <v>1200</v>
      </c>
      <c r="AR791" s="42">
        <v>2</v>
      </c>
      <c r="AS791" s="42">
        <v>600</v>
      </c>
      <c r="AT791" s="42">
        <v>48</v>
      </c>
      <c r="AU791" s="42" t="s">
        <v>385</v>
      </c>
      <c r="AV791" s="42" t="s">
        <v>385</v>
      </c>
      <c r="AW791" s="42">
        <v>12000</v>
      </c>
      <c r="AX791" s="42">
        <v>12000</v>
      </c>
      <c r="AY791" s="42">
        <v>2</v>
      </c>
      <c r="AZ791" s="51">
        <v>134</v>
      </c>
      <c r="BA791" s="42"/>
      <c r="BB791" s="42">
        <v>3</v>
      </c>
      <c r="BC791" s="42" t="s">
        <v>354</v>
      </c>
      <c r="BD791" s="49" t="s">
        <v>3187</v>
      </c>
      <c r="BE791" s="49" t="s">
        <v>3190</v>
      </c>
      <c r="BF791" s="42" t="s">
        <v>1925</v>
      </c>
      <c r="BG791" s="42"/>
      <c r="BH791" s="42" t="s">
        <v>1898</v>
      </c>
      <c r="BI791" s="42" t="s">
        <v>357</v>
      </c>
      <c r="BJ791" s="42" t="s">
        <v>358</v>
      </c>
      <c r="BK791" s="57">
        <v>44778</v>
      </c>
      <c r="BL791" s="42" t="s">
        <v>340</v>
      </c>
      <c r="BM791" s="42" t="s">
        <v>340</v>
      </c>
      <c r="BN791" s="42"/>
      <c r="BO791" s="42">
        <v>2</v>
      </c>
      <c r="BP791" s="42" t="s">
        <v>359</v>
      </c>
      <c r="BQ791" s="42" t="s">
        <v>359</v>
      </c>
      <c r="BR791" s="42" t="s">
        <v>562</v>
      </c>
      <c r="BS791" s="60">
        <v>43646</v>
      </c>
      <c r="BT791" s="42" t="s">
        <v>360</v>
      </c>
      <c r="BU791" s="42" t="s">
        <v>317</v>
      </c>
      <c r="BV791" s="42" t="s">
        <v>317</v>
      </c>
      <c r="BW791" s="42"/>
      <c r="BX791" s="42"/>
      <c r="BY791" s="42" t="s">
        <v>353</v>
      </c>
      <c r="BZ791" s="42" t="s">
        <v>353</v>
      </c>
      <c r="CA791" s="42"/>
      <c r="CB791" s="42" t="s">
        <v>353</v>
      </c>
      <c r="CC791" s="42"/>
      <c r="CD791" s="42"/>
      <c r="CE791" s="42"/>
      <c r="CF791" s="42"/>
      <c r="CG791" s="26" t="s">
        <v>3188</v>
      </c>
    </row>
    <row r="792" hidden="1" spans="1:85">
      <c r="A792" s="39">
        <v>1262</v>
      </c>
      <c r="B792" s="42" t="s">
        <v>3191</v>
      </c>
      <c r="C792" s="79" t="s">
        <v>3192</v>
      </c>
      <c r="D792" s="42" t="s">
        <v>3193</v>
      </c>
      <c r="E792" s="43">
        <v>28.34369</v>
      </c>
      <c r="F792" s="43">
        <v>-15.38424</v>
      </c>
      <c r="G792" s="42" t="s">
        <v>316</v>
      </c>
      <c r="H792" s="37">
        <v>4.5</v>
      </c>
      <c r="I792" s="42" t="s">
        <v>316</v>
      </c>
      <c r="J792" s="42" t="s">
        <v>1963</v>
      </c>
      <c r="K792" s="42" t="s">
        <v>340</v>
      </c>
      <c r="L792" s="42" t="s">
        <v>340</v>
      </c>
      <c r="M792" s="42" t="s">
        <v>317</v>
      </c>
      <c r="N792" s="42" t="s">
        <v>341</v>
      </c>
      <c r="O792" s="42" t="s">
        <v>342</v>
      </c>
      <c r="P792" s="42" t="s">
        <v>380</v>
      </c>
      <c r="Q792" s="42" t="s">
        <v>320</v>
      </c>
      <c r="R792" s="42" t="s">
        <v>320</v>
      </c>
      <c r="S792" s="42" t="s">
        <v>1718</v>
      </c>
      <c r="T792" s="42" t="s">
        <v>344</v>
      </c>
      <c r="U792" s="42" t="s">
        <v>323</v>
      </c>
      <c r="V792" s="52">
        <v>36</v>
      </c>
      <c r="W792" s="42" t="s">
        <v>366</v>
      </c>
      <c r="X792" s="42" t="s">
        <v>1974</v>
      </c>
      <c r="Y792" s="42" t="s">
        <v>2</v>
      </c>
      <c r="Z792" s="42" t="s">
        <v>2</v>
      </c>
      <c r="AA792" s="42" t="s">
        <v>346</v>
      </c>
      <c r="AB792" s="43" t="s">
        <v>329</v>
      </c>
      <c r="AC792" s="42" t="s">
        <v>225</v>
      </c>
      <c r="AD792" s="42" t="s">
        <v>225</v>
      </c>
      <c r="AE792" s="42" t="s">
        <v>382</v>
      </c>
      <c r="AF792" s="42" t="s">
        <v>382</v>
      </c>
      <c r="AG792" s="42">
        <v>30</v>
      </c>
      <c r="AH792" s="42" t="s">
        <v>350</v>
      </c>
      <c r="AI792" s="42" t="s">
        <v>1964</v>
      </c>
      <c r="AJ792" s="42" t="s">
        <v>351</v>
      </c>
      <c r="AK792" s="42" t="s">
        <v>3194</v>
      </c>
      <c r="AL792" s="42">
        <v>1000</v>
      </c>
      <c r="AM792" s="42" t="s">
        <v>332</v>
      </c>
      <c r="AN792" s="42" t="s">
        <v>352</v>
      </c>
      <c r="AO792" s="42">
        <v>400</v>
      </c>
      <c r="AP792" s="42" t="s">
        <v>439</v>
      </c>
      <c r="AQ792" s="42">
        <v>1200</v>
      </c>
      <c r="AR792" s="42">
        <v>2</v>
      </c>
      <c r="AS792" s="42">
        <v>600</v>
      </c>
      <c r="AT792" s="42">
        <v>48</v>
      </c>
      <c r="AU792" s="42" t="s">
        <v>1995</v>
      </c>
      <c r="AV792" s="42" t="s">
        <v>1995</v>
      </c>
      <c r="AW792" s="42">
        <v>18000</v>
      </c>
      <c r="AX792" s="42">
        <v>18000</v>
      </c>
      <c r="AY792" s="42">
        <v>2</v>
      </c>
      <c r="AZ792" s="51">
        <v>120</v>
      </c>
      <c r="BA792" s="42"/>
      <c r="BB792" s="42">
        <v>2</v>
      </c>
      <c r="BC792" s="42" t="s">
        <v>398</v>
      </c>
      <c r="BD792" s="49" t="s">
        <v>3191</v>
      </c>
      <c r="BE792" s="49">
        <v>0</v>
      </c>
      <c r="BF792" s="42" t="s">
        <v>1883</v>
      </c>
      <c r="BG792" s="42"/>
      <c r="BH792" s="42" t="s">
        <v>1884</v>
      </c>
      <c r="BI792" s="42" t="s">
        <v>357</v>
      </c>
      <c r="BJ792" s="42" t="s">
        <v>358</v>
      </c>
      <c r="BK792" s="57">
        <v>44778</v>
      </c>
      <c r="BL792" s="42" t="s">
        <v>317</v>
      </c>
      <c r="BM792" s="42" t="s">
        <v>317</v>
      </c>
      <c r="BN792" s="42"/>
      <c r="BO792" s="42"/>
      <c r="BP792" s="42" t="s">
        <v>359</v>
      </c>
      <c r="BQ792" s="42" t="s">
        <v>359</v>
      </c>
      <c r="BR792" s="42" t="s">
        <v>359</v>
      </c>
      <c r="BS792" s="42"/>
      <c r="BT792" s="42" t="s">
        <v>360</v>
      </c>
      <c r="BU792" s="42" t="s">
        <v>317</v>
      </c>
      <c r="BV792" s="42" t="s">
        <v>340</v>
      </c>
      <c r="BW792" s="42"/>
      <c r="BX792" s="42"/>
      <c r="BY792" s="42" t="s">
        <v>472</v>
      </c>
      <c r="BZ792" s="42">
        <v>30</v>
      </c>
      <c r="CA792" s="42"/>
      <c r="CB792" s="42" t="s">
        <v>472</v>
      </c>
      <c r="CC792" s="42"/>
      <c r="CD792" s="42"/>
      <c r="CE792" s="42"/>
      <c r="CF792" s="42"/>
      <c r="CG792" s="26" t="s">
        <v>3192</v>
      </c>
    </row>
    <row r="793" hidden="1" spans="1:85">
      <c r="A793" s="39">
        <v>306</v>
      </c>
      <c r="B793" s="42" t="s">
        <v>3195</v>
      </c>
      <c r="C793" s="79" t="s">
        <v>3196</v>
      </c>
      <c r="D793" s="42" t="s">
        <v>3197</v>
      </c>
      <c r="E793" s="43">
        <v>28.2471</v>
      </c>
      <c r="F793" s="43">
        <v>-15.36172</v>
      </c>
      <c r="G793" s="42" t="s">
        <v>316</v>
      </c>
      <c r="H793" s="37">
        <v>2.5</v>
      </c>
      <c r="I793" s="42" t="s">
        <v>316</v>
      </c>
      <c r="J793" s="42" t="s">
        <v>1963</v>
      </c>
      <c r="K793" s="42" t="s">
        <v>317</v>
      </c>
      <c r="L793" s="42" t="s">
        <v>340</v>
      </c>
      <c r="M793" s="42" t="s">
        <v>317</v>
      </c>
      <c r="N793" s="42" t="s">
        <v>341</v>
      </c>
      <c r="O793" s="42" t="s">
        <v>364</v>
      </c>
      <c r="P793" s="42" t="s">
        <v>343</v>
      </c>
      <c r="Q793" s="42" t="s">
        <v>320</v>
      </c>
      <c r="R793" s="42" t="s">
        <v>320</v>
      </c>
      <c r="S793" s="42" t="s">
        <v>1718</v>
      </c>
      <c r="T793" s="42" t="s">
        <v>344</v>
      </c>
      <c r="U793" s="42" t="s">
        <v>323</v>
      </c>
      <c r="V793" s="52">
        <v>36</v>
      </c>
      <c r="W793" s="42" t="s">
        <v>366</v>
      </c>
      <c r="X793" s="42" t="s">
        <v>1880</v>
      </c>
      <c r="Y793" s="42" t="s">
        <v>2</v>
      </c>
      <c r="Z793" s="42" t="s">
        <v>2</v>
      </c>
      <c r="AA793" s="42" t="s">
        <v>346</v>
      </c>
      <c r="AB793" s="43" t="s">
        <v>329</v>
      </c>
      <c r="AC793" s="42" t="s">
        <v>225</v>
      </c>
      <c r="AD793" s="42" t="s">
        <v>225</v>
      </c>
      <c r="AE793" s="42" t="s">
        <v>654</v>
      </c>
      <c r="AF793" s="42" t="s">
        <v>655</v>
      </c>
      <c r="AG793" s="42">
        <v>20</v>
      </c>
      <c r="AH793" s="42" t="s">
        <v>350</v>
      </c>
      <c r="AI793" s="42" t="s">
        <v>1803</v>
      </c>
      <c r="AJ793" s="42" t="s">
        <v>370</v>
      </c>
      <c r="AK793" s="42" t="s">
        <v>1908</v>
      </c>
      <c r="AL793" s="42">
        <v>375</v>
      </c>
      <c r="AM793" s="42" t="s">
        <v>1909</v>
      </c>
      <c r="AN793" s="42" t="s">
        <v>1882</v>
      </c>
      <c r="AO793" s="42">
        <v>250</v>
      </c>
      <c r="AP793" s="42" t="s">
        <v>333</v>
      </c>
      <c r="AQ793" s="42">
        <v>300</v>
      </c>
      <c r="AR793" s="42">
        <v>48</v>
      </c>
      <c r="AS793" s="42">
        <v>100</v>
      </c>
      <c r="AT793" s="42">
        <f>AQ793/AS793</f>
        <v>3</v>
      </c>
      <c r="AU793" s="42" t="s">
        <v>607</v>
      </c>
      <c r="AV793" s="42" t="s">
        <v>607</v>
      </c>
      <c r="AW793" s="42">
        <v>12000</v>
      </c>
      <c r="AX793" s="42">
        <v>12000</v>
      </c>
      <c r="AY793" s="42">
        <v>2</v>
      </c>
      <c r="AZ793" s="51">
        <v>65</v>
      </c>
      <c r="BA793" s="52"/>
      <c r="BB793" s="42">
        <v>1</v>
      </c>
      <c r="BC793" s="42" t="s">
        <v>346</v>
      </c>
      <c r="BD793" s="49" t="s">
        <v>3195</v>
      </c>
      <c r="BE793" s="49">
        <v>0</v>
      </c>
      <c r="BF793" s="42" t="s">
        <v>1883</v>
      </c>
      <c r="BG793" s="42"/>
      <c r="BH793" s="42" t="s">
        <v>1884</v>
      </c>
      <c r="BI793" s="42" t="s">
        <v>357</v>
      </c>
      <c r="BJ793" s="42" t="s">
        <v>358</v>
      </c>
      <c r="BK793" s="57">
        <v>44778</v>
      </c>
      <c r="BL793" s="42" t="s">
        <v>317</v>
      </c>
      <c r="BM793" s="42" t="s">
        <v>317</v>
      </c>
      <c r="BN793" s="42"/>
      <c r="BO793" s="42"/>
      <c r="BP793" s="42" t="s">
        <v>359</v>
      </c>
      <c r="BQ793" s="42" t="s">
        <v>359</v>
      </c>
      <c r="BR793" s="42" t="s">
        <v>562</v>
      </c>
      <c r="BS793" s="42"/>
      <c r="BT793" s="42" t="s">
        <v>360</v>
      </c>
      <c r="BU793" s="42" t="s">
        <v>317</v>
      </c>
      <c r="BV793" s="42" t="s">
        <v>317</v>
      </c>
      <c r="BW793" s="42"/>
      <c r="BX793" s="42"/>
      <c r="BY793" s="42" t="s">
        <v>353</v>
      </c>
      <c r="BZ793" s="42" t="s">
        <v>353</v>
      </c>
      <c r="CA793" s="42"/>
      <c r="CB793" s="42" t="s">
        <v>353</v>
      </c>
      <c r="CC793" s="42"/>
      <c r="CD793" s="42"/>
      <c r="CE793" s="42"/>
      <c r="CF793" s="42"/>
      <c r="CG793" s="26" t="s">
        <v>3196</v>
      </c>
    </row>
    <row r="794" hidden="1" spans="1:85">
      <c r="A794" s="34">
        <v>1447</v>
      </c>
      <c r="B794" s="42" t="s">
        <v>3198</v>
      </c>
      <c r="C794" s="79" t="s">
        <v>3199</v>
      </c>
      <c r="D794" s="42" t="s">
        <v>3200</v>
      </c>
      <c r="E794" s="43">
        <v>28.3301</v>
      </c>
      <c r="F794" s="43">
        <v>-15.36358889</v>
      </c>
      <c r="G794" s="42" t="s">
        <v>316</v>
      </c>
      <c r="H794" s="37">
        <v>1.5</v>
      </c>
      <c r="I794" s="42" t="s">
        <v>316</v>
      </c>
      <c r="J794" s="42" t="s">
        <v>1963</v>
      </c>
      <c r="K794" s="42" t="s">
        <v>340</v>
      </c>
      <c r="L794" s="42" t="s">
        <v>340</v>
      </c>
      <c r="M794" s="42" t="s">
        <v>317</v>
      </c>
      <c r="N794" s="42" t="s">
        <v>341</v>
      </c>
      <c r="O794" s="42" t="s">
        <v>342</v>
      </c>
      <c r="P794" s="42" t="s">
        <v>380</v>
      </c>
      <c r="Q794" s="42" t="s">
        <v>320</v>
      </c>
      <c r="R794" s="42" t="s">
        <v>381</v>
      </c>
      <c r="S794" s="42" t="s">
        <v>1718</v>
      </c>
      <c r="T794" s="42" t="s">
        <v>344</v>
      </c>
      <c r="U794" s="42" t="s">
        <v>323</v>
      </c>
      <c r="V794" s="52">
        <v>50</v>
      </c>
      <c r="W794" s="42" t="s">
        <v>366</v>
      </c>
      <c r="X794" s="42" t="s">
        <v>1880</v>
      </c>
      <c r="Y794" s="42" t="s">
        <v>2</v>
      </c>
      <c r="Z794" s="42" t="s">
        <v>2</v>
      </c>
      <c r="AA794" s="42" t="s">
        <v>346</v>
      </c>
      <c r="AB794" s="43" t="s">
        <v>329</v>
      </c>
      <c r="AC794" s="42" t="s">
        <v>225</v>
      </c>
      <c r="AD794" s="42" t="s">
        <v>225</v>
      </c>
      <c r="AE794" s="42" t="s">
        <v>426</v>
      </c>
      <c r="AF794" s="42" t="s">
        <v>426</v>
      </c>
      <c r="AG794" s="42">
        <v>10</v>
      </c>
      <c r="AH794" s="42" t="s">
        <v>350</v>
      </c>
      <c r="AI794" s="42" t="s">
        <v>3077</v>
      </c>
      <c r="AJ794" s="42" t="s">
        <v>351</v>
      </c>
      <c r="AK794" s="42" t="s">
        <v>3078</v>
      </c>
      <c r="AL794" s="42">
        <v>1000</v>
      </c>
      <c r="AM794" s="42" t="s">
        <v>1909</v>
      </c>
      <c r="AN794" s="42" t="s">
        <v>1882</v>
      </c>
      <c r="AO794" s="42">
        <v>250</v>
      </c>
      <c r="AP794" s="42" t="s">
        <v>373</v>
      </c>
      <c r="AQ794" s="42">
        <v>600</v>
      </c>
      <c r="AR794" s="42">
        <v>2</v>
      </c>
      <c r="AS794" s="42">
        <v>600</v>
      </c>
      <c r="AT794" s="42">
        <v>24</v>
      </c>
      <c r="AU794" s="42" t="s">
        <v>385</v>
      </c>
      <c r="AV794" s="42" t="s">
        <v>385</v>
      </c>
      <c r="AW794" s="42">
        <v>18000</v>
      </c>
      <c r="AX794" s="42">
        <v>18000</v>
      </c>
      <c r="AY794" s="42">
        <v>2</v>
      </c>
      <c r="AZ794" s="51">
        <v>110</v>
      </c>
      <c r="BA794" s="52"/>
      <c r="BB794" s="42">
        <v>1</v>
      </c>
      <c r="BC794" s="42" t="s">
        <v>346</v>
      </c>
      <c r="BD794" s="49" t="s">
        <v>3198</v>
      </c>
      <c r="BE794" s="49">
        <v>0</v>
      </c>
      <c r="BF794" s="42" t="s">
        <v>1883</v>
      </c>
      <c r="BG794" s="42"/>
      <c r="BH794" s="42" t="s">
        <v>1884</v>
      </c>
      <c r="BI794" s="42" t="s">
        <v>357</v>
      </c>
      <c r="BJ794" s="42" t="s">
        <v>358</v>
      </c>
      <c r="BK794" s="57">
        <v>44778</v>
      </c>
      <c r="BL794" s="42" t="s">
        <v>340</v>
      </c>
      <c r="BM794" s="42" t="s">
        <v>317</v>
      </c>
      <c r="BN794" s="42"/>
      <c r="BO794" s="42"/>
      <c r="BP794" s="42" t="s">
        <v>359</v>
      </c>
      <c r="BQ794" s="42" t="s">
        <v>359</v>
      </c>
      <c r="BR794" s="42" t="s">
        <v>359</v>
      </c>
      <c r="BS794" s="42"/>
      <c r="BT794" s="42" t="s">
        <v>360</v>
      </c>
      <c r="BU794" s="42" t="s">
        <v>317</v>
      </c>
      <c r="BV794" s="42" t="s">
        <v>340</v>
      </c>
      <c r="BW794" s="42"/>
      <c r="BX794" s="42"/>
      <c r="BY794" s="42" t="s">
        <v>472</v>
      </c>
      <c r="BZ794" s="42">
        <v>20</v>
      </c>
      <c r="CA794" s="42"/>
      <c r="CB794" s="42" t="s">
        <v>472</v>
      </c>
      <c r="CC794" s="42"/>
      <c r="CD794" s="42"/>
      <c r="CE794" s="42"/>
      <c r="CF794" s="42"/>
      <c r="CG794" s="26" t="s">
        <v>3199</v>
      </c>
    </row>
    <row r="795" hidden="1" spans="1:85">
      <c r="A795" s="39">
        <v>178</v>
      </c>
      <c r="B795" s="42" t="s">
        <v>3201</v>
      </c>
      <c r="C795" s="79" t="s">
        <v>3202</v>
      </c>
      <c r="D795" s="42" t="s">
        <v>3203</v>
      </c>
      <c r="E795" s="43">
        <v>28.34031</v>
      </c>
      <c r="F795" s="43">
        <v>-15.44463</v>
      </c>
      <c r="G795" s="42" t="s">
        <v>316</v>
      </c>
      <c r="H795" s="37">
        <v>1.5</v>
      </c>
      <c r="I795" s="42" t="s">
        <v>316</v>
      </c>
      <c r="J795" s="42" t="s">
        <v>1963</v>
      </c>
      <c r="K795" s="42" t="s">
        <v>317</v>
      </c>
      <c r="L795" s="42" t="s">
        <v>340</v>
      </c>
      <c r="M795" s="42" t="s">
        <v>317</v>
      </c>
      <c r="N795" s="42" t="s">
        <v>341</v>
      </c>
      <c r="O795" s="42" t="s">
        <v>342</v>
      </c>
      <c r="P795" s="42" t="s">
        <v>380</v>
      </c>
      <c r="Q795" s="42" t="s">
        <v>320</v>
      </c>
      <c r="R795" s="42" t="s">
        <v>320</v>
      </c>
      <c r="S795" s="42" t="s">
        <v>1718</v>
      </c>
      <c r="T795" s="42" t="s">
        <v>344</v>
      </c>
      <c r="U795" s="42" t="s">
        <v>323</v>
      </c>
      <c r="V795" s="52">
        <v>36</v>
      </c>
      <c r="W795" s="42" t="s">
        <v>325</v>
      </c>
      <c r="X795" s="42" t="s">
        <v>2971</v>
      </c>
      <c r="Y795" s="42" t="s">
        <v>2</v>
      </c>
      <c r="Z795" s="42" t="s">
        <v>2</v>
      </c>
      <c r="AA795" s="42" t="s">
        <v>346</v>
      </c>
      <c r="AB795" s="43" t="s">
        <v>329</v>
      </c>
      <c r="AC795" s="42" t="s">
        <v>225</v>
      </c>
      <c r="AD795" s="42" t="s">
        <v>225</v>
      </c>
      <c r="AE795" s="42" t="s">
        <v>1346</v>
      </c>
      <c r="AF795" s="42" t="s">
        <v>1346</v>
      </c>
      <c r="AG795" s="42">
        <v>13</v>
      </c>
      <c r="AH795" s="42" t="s">
        <v>350</v>
      </c>
      <c r="AI795" s="42" t="s">
        <v>1894</v>
      </c>
      <c r="AJ795" s="42" t="s">
        <v>351</v>
      </c>
      <c r="AK795" s="42" t="s">
        <v>1943</v>
      </c>
      <c r="AL795" s="42">
        <v>1000</v>
      </c>
      <c r="AM795" s="42" t="s">
        <v>1909</v>
      </c>
      <c r="AN795" s="42" t="s">
        <v>1882</v>
      </c>
      <c r="AO795" s="42">
        <v>250</v>
      </c>
      <c r="AP795" s="42" t="s">
        <v>333</v>
      </c>
      <c r="AQ795" s="42">
        <v>300</v>
      </c>
      <c r="AR795" s="42">
        <v>48</v>
      </c>
      <c r="AS795" s="42">
        <v>100</v>
      </c>
      <c r="AT795" s="42">
        <f>AQ795/AS795</f>
        <v>3</v>
      </c>
      <c r="AU795" s="42" t="s">
        <v>327</v>
      </c>
      <c r="AV795" s="42" t="s">
        <v>327</v>
      </c>
      <c r="AW795" s="42" t="s">
        <v>327</v>
      </c>
      <c r="AX795" s="42" t="s">
        <v>327</v>
      </c>
      <c r="AY795" s="42" t="s">
        <v>327</v>
      </c>
      <c r="AZ795" s="51">
        <v>54</v>
      </c>
      <c r="BA795" s="42"/>
      <c r="BB795" s="42">
        <v>1</v>
      </c>
      <c r="BC795" s="42" t="s">
        <v>346</v>
      </c>
      <c r="BD795" s="49" t="s">
        <v>3201</v>
      </c>
      <c r="BE795" s="49">
        <v>0</v>
      </c>
      <c r="BF795" s="42" t="s">
        <v>1883</v>
      </c>
      <c r="BG795" s="42"/>
      <c r="BH795" s="42" t="s">
        <v>1898</v>
      </c>
      <c r="BI795" s="42" t="s">
        <v>357</v>
      </c>
      <c r="BJ795" s="42" t="s">
        <v>358</v>
      </c>
      <c r="BK795" s="57">
        <v>44778</v>
      </c>
      <c r="BL795" s="42" t="s">
        <v>317</v>
      </c>
      <c r="BM795" s="42" t="s">
        <v>317</v>
      </c>
      <c r="BN795" s="42"/>
      <c r="BO795" s="42"/>
      <c r="BP795" s="42" t="s">
        <v>359</v>
      </c>
      <c r="BQ795" s="42" t="s">
        <v>359</v>
      </c>
      <c r="BR795" s="42" t="s">
        <v>562</v>
      </c>
      <c r="BS795" s="42"/>
      <c r="BT795" s="42" t="s">
        <v>340</v>
      </c>
      <c r="BU795" s="42" t="s">
        <v>317</v>
      </c>
      <c r="BV795" s="42" t="s">
        <v>317</v>
      </c>
      <c r="BW795" s="42"/>
      <c r="BX795" s="42"/>
      <c r="BY795" s="42" t="s">
        <v>353</v>
      </c>
      <c r="BZ795" s="42" t="s">
        <v>353</v>
      </c>
      <c r="CA795" s="42"/>
      <c r="CB795" s="42" t="s">
        <v>353</v>
      </c>
      <c r="CC795" s="42"/>
      <c r="CD795" s="42"/>
      <c r="CE795" s="42"/>
      <c r="CF795" s="42"/>
      <c r="CG795" s="26" t="s">
        <v>3202</v>
      </c>
    </row>
    <row r="796" hidden="1" spans="1:85">
      <c r="A796" s="39">
        <v>638</v>
      </c>
      <c r="B796" s="42" t="s">
        <v>3204</v>
      </c>
      <c r="C796" s="79" t="s">
        <v>3205</v>
      </c>
      <c r="D796" s="42" t="s">
        <v>3206</v>
      </c>
      <c r="E796" s="43">
        <v>28.230661</v>
      </c>
      <c r="F796" s="43">
        <v>-15.438814</v>
      </c>
      <c r="G796" s="42" t="s">
        <v>316</v>
      </c>
      <c r="H796" s="37">
        <v>4.5</v>
      </c>
      <c r="I796" s="42" t="s">
        <v>316</v>
      </c>
      <c r="J796" s="42" t="s">
        <v>1963</v>
      </c>
      <c r="K796" s="42" t="s">
        <v>340</v>
      </c>
      <c r="L796" s="42" t="s">
        <v>340</v>
      </c>
      <c r="M796" s="42" t="s">
        <v>317</v>
      </c>
      <c r="N796" s="42" t="s">
        <v>341</v>
      </c>
      <c r="O796" s="42" t="s">
        <v>364</v>
      </c>
      <c r="P796" s="42" t="s">
        <v>413</v>
      </c>
      <c r="Q796" s="42" t="s">
        <v>320</v>
      </c>
      <c r="R796" s="42" t="s">
        <v>320</v>
      </c>
      <c r="S796" s="42" t="s">
        <v>1718</v>
      </c>
      <c r="T796" s="42" t="s">
        <v>344</v>
      </c>
      <c r="U796" s="42" t="s">
        <v>323</v>
      </c>
      <c r="V796" s="52" t="s">
        <v>1984</v>
      </c>
      <c r="W796" s="42" t="s">
        <v>325</v>
      </c>
      <c r="X796" s="42" t="s">
        <v>2025</v>
      </c>
      <c r="Y796" s="42" t="s">
        <v>2</v>
      </c>
      <c r="Z796" s="42" t="s">
        <v>2</v>
      </c>
      <c r="AA796" s="42" t="s">
        <v>346</v>
      </c>
      <c r="AB796" s="43" t="s">
        <v>329</v>
      </c>
      <c r="AC796" s="42" t="s">
        <v>225</v>
      </c>
      <c r="AD796" s="42" t="s">
        <v>225</v>
      </c>
      <c r="AE796" s="42" t="s">
        <v>476</v>
      </c>
      <c r="AF796" s="42" t="s">
        <v>476</v>
      </c>
      <c r="AG796" s="42">
        <v>30</v>
      </c>
      <c r="AH796" s="42" t="s">
        <v>350</v>
      </c>
      <c r="AI796" s="42" t="s">
        <v>2264</v>
      </c>
      <c r="AJ796" s="42" t="s">
        <v>370</v>
      </c>
      <c r="AK796" s="42" t="s">
        <v>2059</v>
      </c>
      <c r="AL796" s="42">
        <v>1000</v>
      </c>
      <c r="AM796" s="42" t="s">
        <v>332</v>
      </c>
      <c r="AN796" s="42" t="s">
        <v>1882</v>
      </c>
      <c r="AO796" s="42">
        <v>250</v>
      </c>
      <c r="AP796" s="42" t="s">
        <v>333</v>
      </c>
      <c r="AQ796" s="42">
        <v>600</v>
      </c>
      <c r="AR796" s="42">
        <v>48</v>
      </c>
      <c r="AS796" s="42">
        <v>100</v>
      </c>
      <c r="AT796" s="42">
        <f>AQ796/AS796</f>
        <v>6</v>
      </c>
      <c r="AU796" s="42" t="s">
        <v>327</v>
      </c>
      <c r="AV796" s="42" t="s">
        <v>327</v>
      </c>
      <c r="AW796" s="42" t="s">
        <v>327</v>
      </c>
      <c r="AX796" s="42" t="s">
        <v>327</v>
      </c>
      <c r="AY796" s="42" t="s">
        <v>327</v>
      </c>
      <c r="AZ796" s="51">
        <v>113</v>
      </c>
      <c r="BA796" s="42"/>
      <c r="BB796" s="42">
        <v>3</v>
      </c>
      <c r="BC796" s="42" t="s">
        <v>354</v>
      </c>
      <c r="BD796" s="49" t="s">
        <v>3204</v>
      </c>
      <c r="BE796" s="49" t="s">
        <v>3207</v>
      </c>
      <c r="BF796" s="42" t="s">
        <v>1925</v>
      </c>
      <c r="BG796" s="42"/>
      <c r="BH796" s="42" t="s">
        <v>1925</v>
      </c>
      <c r="BI796" s="42" t="s">
        <v>357</v>
      </c>
      <c r="BJ796" s="42" t="s">
        <v>358</v>
      </c>
      <c r="BK796" s="57">
        <v>44778</v>
      </c>
      <c r="BL796" s="42" t="s">
        <v>317</v>
      </c>
      <c r="BM796" s="42" t="s">
        <v>317</v>
      </c>
      <c r="BN796" s="42"/>
      <c r="BO796" s="42"/>
      <c r="BP796" s="42" t="s">
        <v>359</v>
      </c>
      <c r="BQ796" s="42" t="s">
        <v>359</v>
      </c>
      <c r="BR796" s="42" t="s">
        <v>359</v>
      </c>
      <c r="BS796" s="42"/>
      <c r="BT796" s="42" t="s">
        <v>340</v>
      </c>
      <c r="BU796" s="42" t="s">
        <v>317</v>
      </c>
      <c r="BV796" s="42" t="s">
        <v>317</v>
      </c>
      <c r="BW796" s="42"/>
      <c r="BX796" s="42"/>
      <c r="BY796" s="42" t="s">
        <v>353</v>
      </c>
      <c r="BZ796" s="42" t="s">
        <v>353</v>
      </c>
      <c r="CA796" s="42"/>
      <c r="CB796" s="42" t="s">
        <v>353</v>
      </c>
      <c r="CC796" s="42"/>
      <c r="CD796" s="42"/>
      <c r="CE796" s="42"/>
      <c r="CF796" s="42"/>
      <c r="CG796" s="26" t="s">
        <v>3205</v>
      </c>
    </row>
    <row r="797" hidden="1" spans="1:85">
      <c r="A797" s="34">
        <v>305</v>
      </c>
      <c r="B797" s="42" t="s">
        <v>3208</v>
      </c>
      <c r="C797" s="79" t="s">
        <v>3209</v>
      </c>
      <c r="D797" s="42" t="s">
        <v>3210</v>
      </c>
      <c r="E797" s="43">
        <v>28.34183</v>
      </c>
      <c r="F797" s="43">
        <v>-15.37142</v>
      </c>
      <c r="G797" s="42" t="s">
        <v>316</v>
      </c>
      <c r="H797" s="37">
        <v>2</v>
      </c>
      <c r="I797" s="42" t="s">
        <v>316</v>
      </c>
      <c r="J797" s="42" t="s">
        <v>1963</v>
      </c>
      <c r="K797" s="42" t="s">
        <v>317</v>
      </c>
      <c r="L797" s="42" t="s">
        <v>340</v>
      </c>
      <c r="M797" s="42" t="s">
        <v>317</v>
      </c>
      <c r="N797" s="42" t="s">
        <v>341</v>
      </c>
      <c r="O797" s="42" t="s">
        <v>342</v>
      </c>
      <c r="P797" s="42" t="s">
        <v>343</v>
      </c>
      <c r="Q797" s="42" t="s">
        <v>320</v>
      </c>
      <c r="R797" s="42" t="s">
        <v>320</v>
      </c>
      <c r="S797" s="42" t="s">
        <v>1718</v>
      </c>
      <c r="T797" s="42" t="s">
        <v>344</v>
      </c>
      <c r="U797" s="42" t="s">
        <v>323</v>
      </c>
      <c r="V797" s="52">
        <v>36</v>
      </c>
      <c r="W797" s="42" t="s">
        <v>325</v>
      </c>
      <c r="X797" s="42" t="s">
        <v>1974</v>
      </c>
      <c r="Y797" s="42" t="s">
        <v>2</v>
      </c>
      <c r="Z797" s="42" t="s">
        <v>2</v>
      </c>
      <c r="AA797" s="42" t="s">
        <v>346</v>
      </c>
      <c r="AB797" s="43" t="s">
        <v>329</v>
      </c>
      <c r="AC797" s="42" t="s">
        <v>225</v>
      </c>
      <c r="AD797" s="42" t="s">
        <v>225</v>
      </c>
      <c r="AE797" s="42" t="s">
        <v>382</v>
      </c>
      <c r="AF797" s="42" t="s">
        <v>382</v>
      </c>
      <c r="AG797" s="42">
        <v>16</v>
      </c>
      <c r="AH797" s="42" t="s">
        <v>350</v>
      </c>
      <c r="AI797" s="42" t="s">
        <v>1964</v>
      </c>
      <c r="AJ797" s="42" t="s">
        <v>351</v>
      </c>
      <c r="AK797" s="42" t="s">
        <v>1895</v>
      </c>
      <c r="AL797" s="42">
        <v>1000</v>
      </c>
      <c r="AM797" s="42" t="s">
        <v>1909</v>
      </c>
      <c r="AN797" s="42" t="s">
        <v>1882</v>
      </c>
      <c r="AO797" s="42">
        <v>250</v>
      </c>
      <c r="AP797" s="42" t="s">
        <v>439</v>
      </c>
      <c r="AQ797" s="42">
        <v>800</v>
      </c>
      <c r="AR797" s="42">
        <v>2</v>
      </c>
      <c r="AS797" s="42">
        <v>800</v>
      </c>
      <c r="AT797" s="42">
        <v>24</v>
      </c>
      <c r="AU797" s="42" t="s">
        <v>327</v>
      </c>
      <c r="AV797" s="42" t="s">
        <v>327</v>
      </c>
      <c r="AW797" s="42" t="s">
        <v>327</v>
      </c>
      <c r="AX797" s="42" t="s">
        <v>327</v>
      </c>
      <c r="AY797" s="42" t="s">
        <v>327</v>
      </c>
      <c r="AZ797" s="51">
        <v>40.2</v>
      </c>
      <c r="BA797" s="42"/>
      <c r="BB797" s="42">
        <v>1</v>
      </c>
      <c r="BC797" s="42" t="s">
        <v>346</v>
      </c>
      <c r="BD797" s="49" t="s">
        <v>3208</v>
      </c>
      <c r="BE797" s="49">
        <v>0</v>
      </c>
      <c r="BF797" s="42" t="s">
        <v>1883</v>
      </c>
      <c r="BG797" s="42"/>
      <c r="BH797" s="42" t="s">
        <v>1884</v>
      </c>
      <c r="BI797" s="42" t="s">
        <v>357</v>
      </c>
      <c r="BJ797" s="42" t="s">
        <v>358</v>
      </c>
      <c r="BK797" s="57">
        <v>44778</v>
      </c>
      <c r="BL797" s="42" t="s">
        <v>317</v>
      </c>
      <c r="BM797" s="42" t="s">
        <v>317</v>
      </c>
      <c r="BN797" s="42"/>
      <c r="BO797" s="42"/>
      <c r="BP797" s="42" t="s">
        <v>359</v>
      </c>
      <c r="BQ797" s="42" t="s">
        <v>359</v>
      </c>
      <c r="BR797" s="42" t="s">
        <v>359</v>
      </c>
      <c r="BS797" s="42"/>
      <c r="BT797" s="42" t="s">
        <v>340</v>
      </c>
      <c r="BU797" s="42" t="s">
        <v>317</v>
      </c>
      <c r="BV797" s="42" t="s">
        <v>340</v>
      </c>
      <c r="BW797" s="42"/>
      <c r="BX797" s="42"/>
      <c r="BY797" s="42" t="s">
        <v>1413</v>
      </c>
      <c r="BZ797" s="42">
        <v>20</v>
      </c>
      <c r="CA797" s="42">
        <v>43658</v>
      </c>
      <c r="CB797" s="42" t="s">
        <v>1414</v>
      </c>
      <c r="CC797" s="42"/>
      <c r="CD797" s="42"/>
      <c r="CE797" s="42"/>
      <c r="CF797" s="42"/>
      <c r="CG797" s="26" t="s">
        <v>3209</v>
      </c>
    </row>
    <row r="798" hidden="1" spans="1:85">
      <c r="A798" s="34">
        <v>1805</v>
      </c>
      <c r="B798" s="42" t="s">
        <v>3211</v>
      </c>
      <c r="C798" s="79" t="s">
        <v>3212</v>
      </c>
      <c r="D798" s="42" t="s">
        <v>3213</v>
      </c>
      <c r="E798" s="43">
        <v>28.2293</v>
      </c>
      <c r="F798" s="43">
        <v>-15.37409</v>
      </c>
      <c r="G798" s="42" t="s">
        <v>316</v>
      </c>
      <c r="H798" s="37">
        <v>4.5</v>
      </c>
      <c r="I798" s="42" t="s">
        <v>316</v>
      </c>
      <c r="J798" s="42" t="s">
        <v>1963</v>
      </c>
      <c r="K798" s="42" t="s">
        <v>340</v>
      </c>
      <c r="L798" s="42" t="s">
        <v>340</v>
      </c>
      <c r="M798" s="42" t="s">
        <v>317</v>
      </c>
      <c r="N798" s="42" t="s">
        <v>341</v>
      </c>
      <c r="O798" s="42" t="s">
        <v>342</v>
      </c>
      <c r="P798" s="42" t="s">
        <v>413</v>
      </c>
      <c r="Q798" s="42" t="s">
        <v>320</v>
      </c>
      <c r="R798" s="42" t="s">
        <v>320</v>
      </c>
      <c r="S798" s="42" t="s">
        <v>1718</v>
      </c>
      <c r="T798" s="42" t="s">
        <v>344</v>
      </c>
      <c r="U798" s="42" t="s">
        <v>323</v>
      </c>
      <c r="V798" s="52">
        <v>36</v>
      </c>
      <c r="W798" s="42" t="s">
        <v>325</v>
      </c>
      <c r="X798" s="42" t="s">
        <v>1880</v>
      </c>
      <c r="Y798" s="42" t="s">
        <v>2</v>
      </c>
      <c r="Z798" s="42" t="s">
        <v>2</v>
      </c>
      <c r="AA798" s="42" t="s">
        <v>346</v>
      </c>
      <c r="AB798" s="43" t="s">
        <v>329</v>
      </c>
      <c r="AC798" s="42" t="s">
        <v>225</v>
      </c>
      <c r="AD798" s="42" t="s">
        <v>225</v>
      </c>
      <c r="AE798" s="42" t="s">
        <v>453</v>
      </c>
      <c r="AF798" s="42" t="s">
        <v>453</v>
      </c>
      <c r="AG798" s="42">
        <v>30</v>
      </c>
      <c r="AH798" s="42" t="s">
        <v>350</v>
      </c>
      <c r="AI798" s="42" t="s">
        <v>1964</v>
      </c>
      <c r="AJ798" s="42" t="s">
        <v>370</v>
      </c>
      <c r="AK798" s="42" t="s">
        <v>3214</v>
      </c>
      <c r="AL798" s="42">
        <v>1000</v>
      </c>
      <c r="AM798" s="42" t="s">
        <v>332</v>
      </c>
      <c r="AN798" s="42" t="s">
        <v>1896</v>
      </c>
      <c r="AO798" s="42">
        <v>400</v>
      </c>
      <c r="AP798" s="42" t="s">
        <v>333</v>
      </c>
      <c r="AQ798" s="42">
        <v>400</v>
      </c>
      <c r="AR798" s="42">
        <v>48</v>
      </c>
      <c r="AS798" s="42">
        <v>100</v>
      </c>
      <c r="AT798" s="42">
        <f>AQ798/AS798</f>
        <v>4</v>
      </c>
      <c r="AU798" s="42" t="s">
        <v>327</v>
      </c>
      <c r="AV798" s="42" t="s">
        <v>327</v>
      </c>
      <c r="AW798" s="42" t="s">
        <v>327</v>
      </c>
      <c r="AX798" s="42" t="s">
        <v>327</v>
      </c>
      <c r="AY798" s="42" t="s">
        <v>327</v>
      </c>
      <c r="AZ798" s="51">
        <v>165</v>
      </c>
      <c r="BA798" s="52"/>
      <c r="BB798" s="42">
        <v>3</v>
      </c>
      <c r="BC798" s="42" t="s">
        <v>354</v>
      </c>
      <c r="BD798" s="49" t="s">
        <v>3211</v>
      </c>
      <c r="BE798" s="49" t="s">
        <v>3215</v>
      </c>
      <c r="BF798" s="42" t="s">
        <v>1883</v>
      </c>
      <c r="BG798" s="42"/>
      <c r="BH798" s="42" t="s">
        <v>1898</v>
      </c>
      <c r="BI798" s="42" t="s">
        <v>357</v>
      </c>
      <c r="BJ798" s="42" t="s">
        <v>358</v>
      </c>
      <c r="BK798" s="57">
        <v>44778</v>
      </c>
      <c r="BL798" s="42" t="s">
        <v>317</v>
      </c>
      <c r="BM798" s="42" t="s">
        <v>317</v>
      </c>
      <c r="BN798" s="42"/>
      <c r="BO798" s="42"/>
      <c r="BP798" s="42" t="s">
        <v>359</v>
      </c>
      <c r="BQ798" s="42" t="s">
        <v>359</v>
      </c>
      <c r="BR798" s="42" t="s">
        <v>359</v>
      </c>
      <c r="BS798" s="42"/>
      <c r="BT798" s="42" t="s">
        <v>360</v>
      </c>
      <c r="BU798" s="42" t="s">
        <v>317</v>
      </c>
      <c r="BV798" s="42" t="s">
        <v>317</v>
      </c>
      <c r="BW798" s="42"/>
      <c r="BX798" s="42"/>
      <c r="BY798" s="42" t="s">
        <v>353</v>
      </c>
      <c r="BZ798" s="42" t="s">
        <v>353</v>
      </c>
      <c r="CA798" s="42"/>
      <c r="CB798" s="42" t="s">
        <v>353</v>
      </c>
      <c r="CC798" s="42"/>
      <c r="CD798" s="42"/>
      <c r="CE798" s="42"/>
      <c r="CF798" s="42"/>
      <c r="CG798" s="26" t="s">
        <v>3212</v>
      </c>
    </row>
    <row r="799" hidden="1" spans="1:85">
      <c r="A799" s="34">
        <v>481</v>
      </c>
      <c r="B799" s="42" t="s">
        <v>3216</v>
      </c>
      <c r="C799" s="79" t="s">
        <v>3217</v>
      </c>
      <c r="D799" s="42" t="s">
        <v>3218</v>
      </c>
      <c r="E799" s="43">
        <v>28.35583333</v>
      </c>
      <c r="F799" s="43">
        <v>-15.41638889</v>
      </c>
      <c r="G799" s="42" t="s">
        <v>316</v>
      </c>
      <c r="H799" s="37">
        <v>4.5</v>
      </c>
      <c r="I799" s="42" t="s">
        <v>316</v>
      </c>
      <c r="J799" s="42" t="s">
        <v>1963</v>
      </c>
      <c r="K799" s="42" t="s">
        <v>340</v>
      </c>
      <c r="L799" s="42" t="s">
        <v>340</v>
      </c>
      <c r="M799" s="42" t="s">
        <v>317</v>
      </c>
      <c r="N799" s="42" t="s">
        <v>341</v>
      </c>
      <c r="O799" s="42" t="s">
        <v>342</v>
      </c>
      <c r="P799" s="42" t="s">
        <v>343</v>
      </c>
      <c r="Q799" s="42" t="s">
        <v>320</v>
      </c>
      <c r="R799" s="42" t="s">
        <v>381</v>
      </c>
      <c r="S799" s="42" t="s">
        <v>1718</v>
      </c>
      <c r="T799" s="42" t="s">
        <v>1733</v>
      </c>
      <c r="U799" s="42" t="s">
        <v>323</v>
      </c>
      <c r="V799" s="52">
        <v>54</v>
      </c>
      <c r="W799" s="42" t="s">
        <v>366</v>
      </c>
      <c r="X799" s="42" t="s">
        <v>2971</v>
      </c>
      <c r="Y799" s="42" t="s">
        <v>2</v>
      </c>
      <c r="Z799" s="42" t="s">
        <v>2</v>
      </c>
      <c r="AA799" s="42" t="s">
        <v>346</v>
      </c>
      <c r="AB799" s="43" t="s">
        <v>329</v>
      </c>
      <c r="AC799" s="42" t="s">
        <v>225</v>
      </c>
      <c r="AD799" s="42" t="s">
        <v>225</v>
      </c>
      <c r="AE799" s="42" t="s">
        <v>382</v>
      </c>
      <c r="AF799" s="42" t="s">
        <v>382</v>
      </c>
      <c r="AG799" s="52">
        <v>30</v>
      </c>
      <c r="AH799" s="42" t="s">
        <v>350</v>
      </c>
      <c r="AI799" s="42" t="s">
        <v>1894</v>
      </c>
      <c r="AJ799" s="42" t="s">
        <v>351</v>
      </c>
      <c r="AK799" s="42" t="s">
        <v>1895</v>
      </c>
      <c r="AL799" s="42">
        <v>1000</v>
      </c>
      <c r="AM799" s="42" t="s">
        <v>332</v>
      </c>
      <c r="AN799" s="42" t="s">
        <v>352</v>
      </c>
      <c r="AO799" s="42">
        <v>400</v>
      </c>
      <c r="AP799" s="42" t="s">
        <v>384</v>
      </c>
      <c r="AQ799" s="42">
        <v>1200</v>
      </c>
      <c r="AR799" s="42">
        <v>2</v>
      </c>
      <c r="AS799" s="42">
        <v>600</v>
      </c>
      <c r="AT799" s="42">
        <v>48</v>
      </c>
      <c r="AU799" s="42" t="s">
        <v>385</v>
      </c>
      <c r="AV799" s="42" t="s">
        <v>385</v>
      </c>
      <c r="AW799" s="42">
        <v>12000</v>
      </c>
      <c r="AX799" s="42">
        <v>12000</v>
      </c>
      <c r="AY799" s="42">
        <v>2</v>
      </c>
      <c r="AZ799" s="51">
        <v>100</v>
      </c>
      <c r="BA799" s="42"/>
      <c r="BB799" s="42">
        <v>2</v>
      </c>
      <c r="BC799" s="42" t="s">
        <v>398</v>
      </c>
      <c r="BD799" s="49" t="s">
        <v>3216</v>
      </c>
      <c r="BE799" s="49">
        <v>0</v>
      </c>
      <c r="BF799" s="42" t="s">
        <v>1883</v>
      </c>
      <c r="BG799" s="42"/>
      <c r="BH799" s="42" t="s">
        <v>1898</v>
      </c>
      <c r="BI799" s="42" t="s">
        <v>357</v>
      </c>
      <c r="BJ799" s="42" t="s">
        <v>358</v>
      </c>
      <c r="BK799" s="57">
        <v>44778</v>
      </c>
      <c r="BL799" s="42" t="s">
        <v>340</v>
      </c>
      <c r="BM799" s="42" t="s">
        <v>340</v>
      </c>
      <c r="BN799" s="42"/>
      <c r="BO799" s="42">
        <v>2</v>
      </c>
      <c r="BP799" s="42" t="s">
        <v>359</v>
      </c>
      <c r="BQ799" s="42" t="s">
        <v>359</v>
      </c>
      <c r="BR799" s="42" t="s">
        <v>562</v>
      </c>
      <c r="BS799" s="60">
        <v>43607</v>
      </c>
      <c r="BT799" s="42" t="s">
        <v>360</v>
      </c>
      <c r="BU799" s="42" t="s">
        <v>317</v>
      </c>
      <c r="BV799" s="42" t="s">
        <v>340</v>
      </c>
      <c r="BW799" s="42"/>
      <c r="BX799" s="42"/>
      <c r="BY799" s="42" t="s">
        <v>356</v>
      </c>
      <c r="BZ799" s="42">
        <v>30</v>
      </c>
      <c r="CA799" s="42"/>
      <c r="CB799" s="42" t="s">
        <v>472</v>
      </c>
      <c r="CC799" s="42"/>
      <c r="CD799" s="42"/>
      <c r="CE799" s="42"/>
      <c r="CF799" s="42"/>
      <c r="CG799" s="26" t="s">
        <v>3217</v>
      </c>
    </row>
    <row r="800" hidden="1" spans="1:85">
      <c r="A800" s="39">
        <v>84</v>
      </c>
      <c r="B800" s="42" t="s">
        <v>3219</v>
      </c>
      <c r="C800" s="79" t="s">
        <v>3220</v>
      </c>
      <c r="D800" s="42" t="s">
        <v>3221</v>
      </c>
      <c r="E800" s="43">
        <v>28.3230556</v>
      </c>
      <c r="F800" s="43">
        <v>-15.46888889</v>
      </c>
      <c r="G800" s="42" t="s">
        <v>316</v>
      </c>
      <c r="H800" s="37">
        <v>2</v>
      </c>
      <c r="I800" s="42" t="s">
        <v>316</v>
      </c>
      <c r="J800" s="42" t="s">
        <v>1963</v>
      </c>
      <c r="K800" s="42" t="s">
        <v>317</v>
      </c>
      <c r="L800" s="42" t="s">
        <v>340</v>
      </c>
      <c r="M800" s="42" t="s">
        <v>317</v>
      </c>
      <c r="N800" s="42" t="s">
        <v>341</v>
      </c>
      <c r="O800" s="42" t="s">
        <v>342</v>
      </c>
      <c r="P800" s="42" t="s">
        <v>413</v>
      </c>
      <c r="Q800" s="42" t="s">
        <v>320</v>
      </c>
      <c r="R800" s="42" t="s">
        <v>320</v>
      </c>
      <c r="S800" s="42" t="s">
        <v>1718</v>
      </c>
      <c r="T800" s="42" t="s">
        <v>344</v>
      </c>
      <c r="U800" s="42" t="s">
        <v>323</v>
      </c>
      <c r="V800" s="52">
        <v>54</v>
      </c>
      <c r="W800" s="42" t="s">
        <v>366</v>
      </c>
      <c r="X800" s="42" t="s">
        <v>2971</v>
      </c>
      <c r="Y800" s="42" t="s">
        <v>2</v>
      </c>
      <c r="Z800" s="42" t="s">
        <v>2</v>
      </c>
      <c r="AA800" s="42" t="s">
        <v>346</v>
      </c>
      <c r="AB800" s="43" t="s">
        <v>329</v>
      </c>
      <c r="AC800" s="42" t="s">
        <v>225</v>
      </c>
      <c r="AD800" s="42" t="s">
        <v>225</v>
      </c>
      <c r="AE800" s="42" t="s">
        <v>561</v>
      </c>
      <c r="AF800" s="42" t="s">
        <v>561</v>
      </c>
      <c r="AG800" s="42">
        <v>16</v>
      </c>
      <c r="AH800" s="42" t="s">
        <v>368</v>
      </c>
      <c r="AI800" s="42" t="s">
        <v>1803</v>
      </c>
      <c r="AJ800" s="42" t="s">
        <v>370</v>
      </c>
      <c r="AK800" s="42" t="s">
        <v>1908</v>
      </c>
      <c r="AL800" s="42">
        <v>1000</v>
      </c>
      <c r="AM800" s="42" t="s">
        <v>1909</v>
      </c>
      <c r="AN800" s="42" t="s">
        <v>1882</v>
      </c>
      <c r="AO800" s="42">
        <v>250</v>
      </c>
      <c r="AP800" s="42" t="s">
        <v>333</v>
      </c>
      <c r="AQ800" s="42">
        <v>200</v>
      </c>
      <c r="AR800" s="42">
        <v>48</v>
      </c>
      <c r="AS800" s="42">
        <v>100</v>
      </c>
      <c r="AT800" s="42">
        <f>AQ800/AS800</f>
        <v>2</v>
      </c>
      <c r="AU800" s="42" t="s">
        <v>1995</v>
      </c>
      <c r="AV800" s="42" t="s">
        <v>1995</v>
      </c>
      <c r="AW800" s="42">
        <v>18000</v>
      </c>
      <c r="AX800" s="42">
        <v>18000</v>
      </c>
      <c r="AY800" s="42">
        <v>2</v>
      </c>
      <c r="AZ800" s="51">
        <v>85</v>
      </c>
      <c r="BA800" s="42"/>
      <c r="BB800" s="42">
        <v>1</v>
      </c>
      <c r="BC800" s="42" t="s">
        <v>346</v>
      </c>
      <c r="BD800" s="49" t="s">
        <v>3219</v>
      </c>
      <c r="BE800" s="49">
        <v>0</v>
      </c>
      <c r="BF800" s="42" t="s">
        <v>1925</v>
      </c>
      <c r="BG800" s="42"/>
      <c r="BH800" s="42" t="s">
        <v>1898</v>
      </c>
      <c r="BI800" s="42" t="s">
        <v>357</v>
      </c>
      <c r="BJ800" s="42" t="s">
        <v>358</v>
      </c>
      <c r="BK800" s="57">
        <v>44778</v>
      </c>
      <c r="BL800" s="42" t="s">
        <v>317</v>
      </c>
      <c r="BM800" s="42" t="s">
        <v>317</v>
      </c>
      <c r="BN800" s="42"/>
      <c r="BO800" s="42"/>
      <c r="BP800" s="42" t="s">
        <v>359</v>
      </c>
      <c r="BQ800" s="42" t="s">
        <v>359</v>
      </c>
      <c r="BR800" s="42" t="s">
        <v>562</v>
      </c>
      <c r="BS800" s="60">
        <v>43607</v>
      </c>
      <c r="BT800" s="42" t="s">
        <v>360</v>
      </c>
      <c r="BU800" s="42" t="s">
        <v>317</v>
      </c>
      <c r="BV800" s="42" t="s">
        <v>317</v>
      </c>
      <c r="BW800" s="42"/>
      <c r="BX800" s="42"/>
      <c r="BY800" s="42" t="s">
        <v>353</v>
      </c>
      <c r="BZ800" s="42" t="s">
        <v>353</v>
      </c>
      <c r="CA800" s="42"/>
      <c r="CB800" s="42" t="s">
        <v>353</v>
      </c>
      <c r="CC800" s="42"/>
      <c r="CD800" s="42"/>
      <c r="CE800" s="42"/>
      <c r="CF800" s="42"/>
      <c r="CG800" s="26" t="s">
        <v>3220</v>
      </c>
    </row>
    <row r="801" hidden="1" spans="1:85">
      <c r="A801" s="39">
        <v>1782</v>
      </c>
      <c r="B801" s="42" t="s">
        <v>3222</v>
      </c>
      <c r="C801" s="79" t="s">
        <v>3223</v>
      </c>
      <c r="D801" s="42" t="s">
        <v>3224</v>
      </c>
      <c r="E801" s="43">
        <v>28.34974</v>
      </c>
      <c r="F801" s="43">
        <v>-15.44425</v>
      </c>
      <c r="G801" s="42" t="s">
        <v>316</v>
      </c>
      <c r="H801" s="37">
        <v>2.5</v>
      </c>
      <c r="I801" s="42" t="s">
        <v>316</v>
      </c>
      <c r="J801" s="42" t="s">
        <v>1963</v>
      </c>
      <c r="K801" s="42" t="s">
        <v>317</v>
      </c>
      <c r="L801" s="42" t="s">
        <v>340</v>
      </c>
      <c r="M801" s="42" t="s">
        <v>317</v>
      </c>
      <c r="N801" s="42" t="s">
        <v>341</v>
      </c>
      <c r="O801" s="42" t="s">
        <v>342</v>
      </c>
      <c r="P801" s="42" t="s">
        <v>343</v>
      </c>
      <c r="Q801" s="42" t="s">
        <v>320</v>
      </c>
      <c r="R801" s="42" t="s">
        <v>320</v>
      </c>
      <c r="S801" s="42" t="s">
        <v>1718</v>
      </c>
      <c r="T801" s="42" t="s">
        <v>344</v>
      </c>
      <c r="U801" s="42" t="s">
        <v>323</v>
      </c>
      <c r="V801" s="52" t="s">
        <v>1984</v>
      </c>
      <c r="W801" s="42" t="s">
        <v>325</v>
      </c>
      <c r="X801" s="42" t="s">
        <v>2971</v>
      </c>
      <c r="Y801" s="42" t="s">
        <v>2</v>
      </c>
      <c r="Z801" s="42" t="s">
        <v>2</v>
      </c>
      <c r="AA801" s="42" t="s">
        <v>346</v>
      </c>
      <c r="AB801" s="43" t="s">
        <v>329</v>
      </c>
      <c r="AC801" s="42" t="s">
        <v>225</v>
      </c>
      <c r="AD801" s="42" t="s">
        <v>225</v>
      </c>
      <c r="AE801" s="42" t="s">
        <v>561</v>
      </c>
      <c r="AF801" s="42" t="s">
        <v>561</v>
      </c>
      <c r="AG801" s="42">
        <v>20</v>
      </c>
      <c r="AH801" s="42" t="s">
        <v>350</v>
      </c>
      <c r="AI801" s="42" t="s">
        <v>1964</v>
      </c>
      <c r="AJ801" s="42" t="s">
        <v>370</v>
      </c>
      <c r="AK801" s="42" t="s">
        <v>3225</v>
      </c>
      <c r="AL801" s="42">
        <v>1000</v>
      </c>
      <c r="AM801" s="42" t="s">
        <v>1909</v>
      </c>
      <c r="AN801" s="42" t="s">
        <v>1882</v>
      </c>
      <c r="AO801" s="42">
        <v>250</v>
      </c>
      <c r="AP801" s="42" t="s">
        <v>384</v>
      </c>
      <c r="AQ801" s="42">
        <v>600</v>
      </c>
      <c r="AR801" s="42">
        <v>2</v>
      </c>
      <c r="AS801" s="42">
        <v>600</v>
      </c>
      <c r="AT801" s="42">
        <v>24</v>
      </c>
      <c r="AU801" s="42" t="s">
        <v>327</v>
      </c>
      <c r="AV801" s="42" t="s">
        <v>327</v>
      </c>
      <c r="AW801" s="42" t="s">
        <v>327</v>
      </c>
      <c r="AX801" s="42" t="s">
        <v>327</v>
      </c>
      <c r="AY801" s="42" t="s">
        <v>327</v>
      </c>
      <c r="AZ801" s="51">
        <v>67</v>
      </c>
      <c r="BA801" s="42"/>
      <c r="BB801" s="42">
        <v>1</v>
      </c>
      <c r="BC801" s="42" t="s">
        <v>346</v>
      </c>
      <c r="BD801" s="49" t="s">
        <v>3222</v>
      </c>
      <c r="BE801" s="49">
        <v>0</v>
      </c>
      <c r="BF801" s="42" t="s">
        <v>1883</v>
      </c>
      <c r="BG801" s="42"/>
      <c r="BH801" s="42" t="s">
        <v>1898</v>
      </c>
      <c r="BI801" s="42" t="s">
        <v>357</v>
      </c>
      <c r="BJ801" s="42" t="s">
        <v>358</v>
      </c>
      <c r="BK801" s="57">
        <v>44778</v>
      </c>
      <c r="BL801" s="42" t="s">
        <v>317</v>
      </c>
      <c r="BM801" s="42" t="s">
        <v>317</v>
      </c>
      <c r="BN801" s="42"/>
      <c r="BO801" s="42"/>
      <c r="BP801" s="42" t="s">
        <v>359</v>
      </c>
      <c r="BQ801" s="42" t="s">
        <v>359</v>
      </c>
      <c r="BR801" s="42" t="s">
        <v>359</v>
      </c>
      <c r="BS801" s="42"/>
      <c r="BT801" s="42" t="s">
        <v>340</v>
      </c>
      <c r="BU801" s="42" t="s">
        <v>317</v>
      </c>
      <c r="BV801" s="42" t="s">
        <v>317</v>
      </c>
      <c r="BW801" s="42"/>
      <c r="BX801" s="42"/>
      <c r="BY801" s="42" t="s">
        <v>353</v>
      </c>
      <c r="BZ801" s="42" t="s">
        <v>353</v>
      </c>
      <c r="CA801" s="42"/>
      <c r="CB801" s="42" t="s">
        <v>353</v>
      </c>
      <c r="CC801" s="42"/>
      <c r="CD801" s="42"/>
      <c r="CE801" s="42"/>
      <c r="CF801" s="42"/>
      <c r="CG801" s="26" t="s">
        <v>3223</v>
      </c>
    </row>
    <row r="802" hidden="1" spans="1:85">
      <c r="A802" s="39">
        <v>1510</v>
      </c>
      <c r="B802" s="42" t="s">
        <v>3226</v>
      </c>
      <c r="C802" s="79" t="s">
        <v>3227</v>
      </c>
      <c r="D802" s="42" t="s">
        <v>3228</v>
      </c>
      <c r="E802" s="43">
        <v>28.35411</v>
      </c>
      <c r="F802" s="43">
        <v>-15.43637</v>
      </c>
      <c r="G802" s="42" t="s">
        <v>316</v>
      </c>
      <c r="H802" s="37">
        <v>2.5</v>
      </c>
      <c r="I802" s="42" t="s">
        <v>316</v>
      </c>
      <c r="J802" s="42" t="s">
        <v>1963</v>
      </c>
      <c r="K802" s="42" t="s">
        <v>340</v>
      </c>
      <c r="L802" s="42" t="s">
        <v>340</v>
      </c>
      <c r="M802" s="42" t="s">
        <v>317</v>
      </c>
      <c r="N802" s="42" t="s">
        <v>341</v>
      </c>
      <c r="O802" s="42" t="s">
        <v>342</v>
      </c>
      <c r="P802" s="42" t="s">
        <v>380</v>
      </c>
      <c r="Q802" s="42" t="s">
        <v>320</v>
      </c>
      <c r="R802" s="42" t="s">
        <v>320</v>
      </c>
      <c r="S802" s="42" t="s">
        <v>1718</v>
      </c>
      <c r="T802" s="42" t="s">
        <v>344</v>
      </c>
      <c r="U802" s="42" t="s">
        <v>323</v>
      </c>
      <c r="V802" s="52">
        <v>36</v>
      </c>
      <c r="W802" s="42" t="s">
        <v>366</v>
      </c>
      <c r="X802" s="42" t="s">
        <v>2971</v>
      </c>
      <c r="Y802" s="42" t="s">
        <v>2</v>
      </c>
      <c r="Z802" s="42" t="s">
        <v>2</v>
      </c>
      <c r="AA802" s="42" t="s">
        <v>346</v>
      </c>
      <c r="AB802" s="43" t="s">
        <v>329</v>
      </c>
      <c r="AC802" s="42" t="s">
        <v>225</v>
      </c>
      <c r="AD802" s="42" t="s">
        <v>225</v>
      </c>
      <c r="AE802" s="42" t="s">
        <v>561</v>
      </c>
      <c r="AF802" s="42" t="s">
        <v>561</v>
      </c>
      <c r="AG802" s="42">
        <v>20</v>
      </c>
      <c r="AH802" s="42" t="s">
        <v>368</v>
      </c>
      <c r="AI802" s="42" t="s">
        <v>1803</v>
      </c>
      <c r="AJ802" s="42" t="s">
        <v>370</v>
      </c>
      <c r="AK802" s="42" t="s">
        <v>1908</v>
      </c>
      <c r="AL802" s="42">
        <v>1000</v>
      </c>
      <c r="AM802" s="42" t="s">
        <v>1909</v>
      </c>
      <c r="AN802" s="42" t="s">
        <v>1882</v>
      </c>
      <c r="AO802" s="42">
        <v>250</v>
      </c>
      <c r="AP802" s="42" t="s">
        <v>333</v>
      </c>
      <c r="AQ802" s="42">
        <v>300</v>
      </c>
      <c r="AR802" s="42">
        <v>48</v>
      </c>
      <c r="AS802" s="42">
        <v>100</v>
      </c>
      <c r="AT802" s="42">
        <f>AQ802/AS802</f>
        <v>3</v>
      </c>
      <c r="AU802" s="42" t="s">
        <v>385</v>
      </c>
      <c r="AV802" s="42" t="s">
        <v>385</v>
      </c>
      <c r="AW802" s="42">
        <v>18000</v>
      </c>
      <c r="AX802" s="42">
        <v>18000</v>
      </c>
      <c r="AY802" s="42">
        <v>2</v>
      </c>
      <c r="AZ802" s="51">
        <v>67</v>
      </c>
      <c r="BA802" s="42"/>
      <c r="BB802" s="42">
        <v>2</v>
      </c>
      <c r="BC802" s="42" t="s">
        <v>398</v>
      </c>
      <c r="BD802" s="49" t="s">
        <v>3226</v>
      </c>
      <c r="BE802" s="49">
        <v>0</v>
      </c>
      <c r="BF802" s="42" t="s">
        <v>1883</v>
      </c>
      <c r="BG802" s="42"/>
      <c r="BH802" s="42" t="s">
        <v>1898</v>
      </c>
      <c r="BI802" s="42" t="s">
        <v>357</v>
      </c>
      <c r="BJ802" s="42" t="s">
        <v>358</v>
      </c>
      <c r="BK802" s="57">
        <v>44778</v>
      </c>
      <c r="BL802" s="42" t="s">
        <v>317</v>
      </c>
      <c r="BM802" s="42" t="s">
        <v>317</v>
      </c>
      <c r="BN802" s="42"/>
      <c r="BO802" s="42"/>
      <c r="BP802" s="42" t="s">
        <v>359</v>
      </c>
      <c r="BQ802" s="42" t="s">
        <v>359</v>
      </c>
      <c r="BR802" s="42" t="s">
        <v>359</v>
      </c>
      <c r="BS802" s="42"/>
      <c r="BT802" s="42" t="s">
        <v>360</v>
      </c>
      <c r="BU802" s="42" t="s">
        <v>317</v>
      </c>
      <c r="BV802" s="42" t="s">
        <v>317</v>
      </c>
      <c r="BW802" s="42"/>
      <c r="BX802" s="42"/>
      <c r="BY802" s="42" t="s">
        <v>353</v>
      </c>
      <c r="BZ802" s="42" t="s">
        <v>353</v>
      </c>
      <c r="CA802" s="42"/>
      <c r="CB802" s="42" t="s">
        <v>353</v>
      </c>
      <c r="CC802" s="42"/>
      <c r="CD802" s="42"/>
      <c r="CE802" s="42"/>
      <c r="CF802" s="42"/>
      <c r="CG802" s="26" t="s">
        <v>3227</v>
      </c>
    </row>
    <row r="803" hidden="1" spans="1:85">
      <c r="A803" s="34">
        <v>35</v>
      </c>
      <c r="B803" s="42" t="s">
        <v>3229</v>
      </c>
      <c r="C803" s="79" t="s">
        <v>3230</v>
      </c>
      <c r="D803" s="42" t="s">
        <v>3231</v>
      </c>
      <c r="E803" s="43">
        <v>28.24968056</v>
      </c>
      <c r="F803" s="43">
        <v>-15.47148056</v>
      </c>
      <c r="G803" s="42" t="s">
        <v>316</v>
      </c>
      <c r="H803" s="37">
        <v>2</v>
      </c>
      <c r="I803" s="42" t="s">
        <v>316</v>
      </c>
      <c r="J803" s="42" t="s">
        <v>1963</v>
      </c>
      <c r="K803" s="42" t="s">
        <v>340</v>
      </c>
      <c r="L803" s="42" t="s">
        <v>340</v>
      </c>
      <c r="M803" s="42" t="s">
        <v>317</v>
      </c>
      <c r="N803" s="42" t="s">
        <v>402</v>
      </c>
      <c r="O803" s="42" t="s">
        <v>342</v>
      </c>
      <c r="P803" s="42" t="s">
        <v>380</v>
      </c>
      <c r="Q803" s="42" t="s">
        <v>320</v>
      </c>
      <c r="R803" s="42" t="s">
        <v>516</v>
      </c>
      <c r="S803" s="42" t="s">
        <v>1718</v>
      </c>
      <c r="T803" s="42" t="s">
        <v>344</v>
      </c>
      <c r="U803" s="42" t="s">
        <v>323</v>
      </c>
      <c r="V803" s="52">
        <v>36</v>
      </c>
      <c r="W803" s="42" t="s">
        <v>366</v>
      </c>
      <c r="X803" s="42" t="s">
        <v>3055</v>
      </c>
      <c r="Y803" s="42" t="s">
        <v>2</v>
      </c>
      <c r="Z803" s="42" t="s">
        <v>2</v>
      </c>
      <c r="AA803" s="42" t="s">
        <v>346</v>
      </c>
      <c r="AB803" s="43" t="s">
        <v>329</v>
      </c>
      <c r="AC803" s="42" t="s">
        <v>225</v>
      </c>
      <c r="AD803" s="42" t="s">
        <v>225</v>
      </c>
      <c r="AE803" s="42" t="s">
        <v>561</v>
      </c>
      <c r="AF803" s="42" t="s">
        <v>561</v>
      </c>
      <c r="AG803" s="42">
        <v>16</v>
      </c>
      <c r="AH803" s="42" t="s">
        <v>368</v>
      </c>
      <c r="AI803" s="42" t="s">
        <v>1803</v>
      </c>
      <c r="AJ803" s="42" t="s">
        <v>370</v>
      </c>
      <c r="AK803" s="42" t="s">
        <v>3082</v>
      </c>
      <c r="AL803" s="42">
        <v>1000</v>
      </c>
      <c r="AM803" s="42" t="s">
        <v>1909</v>
      </c>
      <c r="AN803" s="42" t="s">
        <v>1882</v>
      </c>
      <c r="AO803" s="42">
        <v>250</v>
      </c>
      <c r="AP803" s="42" t="s">
        <v>373</v>
      </c>
      <c r="AQ803" s="42">
        <v>600</v>
      </c>
      <c r="AR803" s="42">
        <v>2</v>
      </c>
      <c r="AS803" s="42">
        <v>600</v>
      </c>
      <c r="AT803" s="42">
        <v>24</v>
      </c>
      <c r="AU803" s="42" t="s">
        <v>385</v>
      </c>
      <c r="AV803" s="42" t="s">
        <v>385</v>
      </c>
      <c r="AW803" s="42">
        <v>12000</v>
      </c>
      <c r="AX803" s="42">
        <v>12000</v>
      </c>
      <c r="AY803" s="42">
        <v>2</v>
      </c>
      <c r="AZ803" s="51">
        <v>108</v>
      </c>
      <c r="BA803" s="42"/>
      <c r="BB803" s="42">
        <v>1</v>
      </c>
      <c r="BC803" s="42" t="s">
        <v>346</v>
      </c>
      <c r="BD803" s="49" t="s">
        <v>3229</v>
      </c>
      <c r="BE803" s="49">
        <v>0</v>
      </c>
      <c r="BF803" s="42" t="s">
        <v>1883</v>
      </c>
      <c r="BG803" s="42"/>
      <c r="BH803" s="42" t="s">
        <v>1898</v>
      </c>
      <c r="BI803" s="42" t="s">
        <v>357</v>
      </c>
      <c r="BJ803" s="42" t="s">
        <v>358</v>
      </c>
      <c r="BK803" s="57">
        <v>44778</v>
      </c>
      <c r="BL803" s="42" t="s">
        <v>340</v>
      </c>
      <c r="BM803" s="42" t="s">
        <v>317</v>
      </c>
      <c r="BN803" s="42"/>
      <c r="BO803" s="42"/>
      <c r="BP803" s="42" t="s">
        <v>359</v>
      </c>
      <c r="BQ803" s="42" t="s">
        <v>359</v>
      </c>
      <c r="BR803" s="42" t="s">
        <v>359</v>
      </c>
      <c r="BS803" s="42"/>
      <c r="BT803" s="42" t="s">
        <v>360</v>
      </c>
      <c r="BU803" s="42" t="s">
        <v>317</v>
      </c>
      <c r="BV803" s="42" t="s">
        <v>317</v>
      </c>
      <c r="BW803" s="42"/>
      <c r="BX803" s="42"/>
      <c r="BY803" s="42" t="s">
        <v>353</v>
      </c>
      <c r="BZ803" s="42" t="s">
        <v>353</v>
      </c>
      <c r="CA803" s="42"/>
      <c r="CB803" s="42" t="s">
        <v>353</v>
      </c>
      <c r="CC803" s="42"/>
      <c r="CD803" s="42"/>
      <c r="CE803" s="42"/>
      <c r="CF803" s="42"/>
      <c r="CG803" s="26" t="s">
        <v>3230</v>
      </c>
    </row>
    <row r="804" hidden="1" spans="1:85">
      <c r="A804" s="39">
        <v>816</v>
      </c>
      <c r="B804" s="42" t="s">
        <v>3232</v>
      </c>
      <c r="C804" s="79" t="s">
        <v>3233</v>
      </c>
      <c r="D804" s="42" t="s">
        <v>3234</v>
      </c>
      <c r="E804" s="43">
        <v>28.23256</v>
      </c>
      <c r="F804" s="43">
        <v>-15.36329</v>
      </c>
      <c r="G804" s="42" t="s">
        <v>316</v>
      </c>
      <c r="H804" s="37">
        <v>4.5</v>
      </c>
      <c r="I804" s="42" t="s">
        <v>316</v>
      </c>
      <c r="J804" s="42" t="s">
        <v>1963</v>
      </c>
      <c r="K804" s="42" t="s">
        <v>317</v>
      </c>
      <c r="L804" s="42" t="s">
        <v>340</v>
      </c>
      <c r="M804" s="42" t="s">
        <v>317</v>
      </c>
      <c r="N804" s="42" t="s">
        <v>341</v>
      </c>
      <c r="O804" s="42" t="s">
        <v>364</v>
      </c>
      <c r="P804" s="42" t="s">
        <v>343</v>
      </c>
      <c r="Q804" s="42" t="s">
        <v>320</v>
      </c>
      <c r="R804" s="42" t="s">
        <v>320</v>
      </c>
      <c r="S804" s="42" t="s">
        <v>1718</v>
      </c>
      <c r="T804" s="42" t="s">
        <v>344</v>
      </c>
      <c r="U804" s="42" t="s">
        <v>323</v>
      </c>
      <c r="V804" s="52" t="s">
        <v>1984</v>
      </c>
      <c r="W804" s="42" t="s">
        <v>325</v>
      </c>
      <c r="X804" s="42" t="s">
        <v>1880</v>
      </c>
      <c r="Y804" s="42" t="s">
        <v>2</v>
      </c>
      <c r="Z804" s="42" t="s">
        <v>2</v>
      </c>
      <c r="AA804" s="42" t="s">
        <v>346</v>
      </c>
      <c r="AB804" s="43" t="s">
        <v>329</v>
      </c>
      <c r="AC804" s="42" t="s">
        <v>225</v>
      </c>
      <c r="AD804" s="42" t="s">
        <v>225</v>
      </c>
      <c r="AE804" s="42" t="s">
        <v>382</v>
      </c>
      <c r="AF804" s="42" t="s">
        <v>382</v>
      </c>
      <c r="AG804" s="42">
        <v>20</v>
      </c>
      <c r="AH804" s="42" t="s">
        <v>350</v>
      </c>
      <c r="AI804" s="42" t="s">
        <v>1894</v>
      </c>
      <c r="AJ804" s="42" t="s">
        <v>351</v>
      </c>
      <c r="AK804" s="42" t="s">
        <v>1943</v>
      </c>
      <c r="AL804" s="42">
        <v>1000</v>
      </c>
      <c r="AM804" s="42" t="s">
        <v>332</v>
      </c>
      <c r="AN804" s="42" t="s">
        <v>1896</v>
      </c>
      <c r="AO804" s="42">
        <v>400</v>
      </c>
      <c r="AP804" s="42" t="s">
        <v>333</v>
      </c>
      <c r="AQ804" s="42">
        <v>400</v>
      </c>
      <c r="AR804" s="42">
        <v>48</v>
      </c>
      <c r="AS804" s="42">
        <v>100</v>
      </c>
      <c r="AT804" s="42">
        <f>AQ804/AS804</f>
        <v>4</v>
      </c>
      <c r="AU804" s="42" t="s">
        <v>327</v>
      </c>
      <c r="AV804" s="42" t="s">
        <v>327</v>
      </c>
      <c r="AW804" s="42" t="s">
        <v>327</v>
      </c>
      <c r="AX804" s="42" t="s">
        <v>327</v>
      </c>
      <c r="AY804" s="42" t="s">
        <v>327</v>
      </c>
      <c r="AZ804" s="51">
        <v>130</v>
      </c>
      <c r="BA804" s="52"/>
      <c r="BB804" s="42">
        <v>2</v>
      </c>
      <c r="BC804" s="42" t="s">
        <v>375</v>
      </c>
      <c r="BD804" s="49" t="s">
        <v>3232</v>
      </c>
      <c r="BE804" s="49" t="s">
        <v>3235</v>
      </c>
      <c r="BF804" s="42" t="s">
        <v>1883</v>
      </c>
      <c r="BG804" s="42"/>
      <c r="BH804" s="42" t="s">
        <v>1898</v>
      </c>
      <c r="BI804" s="42" t="s">
        <v>357</v>
      </c>
      <c r="BJ804" s="42" t="s">
        <v>358</v>
      </c>
      <c r="BK804" s="57">
        <v>44778</v>
      </c>
      <c r="BL804" s="42" t="s">
        <v>317</v>
      </c>
      <c r="BM804" s="42" t="s">
        <v>317</v>
      </c>
      <c r="BN804" s="42"/>
      <c r="BO804" s="42"/>
      <c r="BP804" s="42" t="s">
        <v>359</v>
      </c>
      <c r="BQ804" s="42" t="s">
        <v>359</v>
      </c>
      <c r="BR804" s="42" t="s">
        <v>562</v>
      </c>
      <c r="BS804" s="60">
        <v>43615</v>
      </c>
      <c r="BT804" s="42" t="s">
        <v>360</v>
      </c>
      <c r="BU804" s="42" t="s">
        <v>317</v>
      </c>
      <c r="BV804" s="42" t="s">
        <v>340</v>
      </c>
      <c r="BW804" s="42"/>
      <c r="BX804" s="42"/>
      <c r="BY804" s="42" t="s">
        <v>472</v>
      </c>
      <c r="BZ804" s="42">
        <v>20</v>
      </c>
      <c r="CA804" s="42"/>
      <c r="CB804" s="42" t="s">
        <v>472</v>
      </c>
      <c r="CC804" s="42"/>
      <c r="CD804" s="42"/>
      <c r="CE804" s="42"/>
      <c r="CF804" s="42"/>
      <c r="CG804" s="26" t="s">
        <v>3233</v>
      </c>
    </row>
    <row r="805" hidden="1" spans="1:85">
      <c r="A805" s="34">
        <v>75</v>
      </c>
      <c r="B805" s="42" t="s">
        <v>3236</v>
      </c>
      <c r="C805" s="46" t="s">
        <v>3237</v>
      </c>
      <c r="D805" s="42" t="s">
        <v>3238</v>
      </c>
      <c r="E805" s="43">
        <v>28.35676111</v>
      </c>
      <c r="F805" s="43">
        <v>-15.3903</v>
      </c>
      <c r="G805" s="42" t="s">
        <v>316</v>
      </c>
      <c r="H805" s="37">
        <v>5.5</v>
      </c>
      <c r="I805" s="42" t="s">
        <v>316</v>
      </c>
      <c r="J805" s="42" t="s">
        <v>1963</v>
      </c>
      <c r="K805" s="42" t="s">
        <v>340</v>
      </c>
      <c r="L805" s="42" t="s">
        <v>340</v>
      </c>
      <c r="M805" s="42" t="s">
        <v>317</v>
      </c>
      <c r="N805" s="42" t="s">
        <v>341</v>
      </c>
      <c r="O805" s="42" t="s">
        <v>342</v>
      </c>
      <c r="P805" s="42" t="s">
        <v>343</v>
      </c>
      <c r="Q805" s="42" t="s">
        <v>390</v>
      </c>
      <c r="R805" s="42" t="s">
        <v>390</v>
      </c>
      <c r="S805" s="42" t="s">
        <v>1718</v>
      </c>
      <c r="T805" s="42" t="s">
        <v>344</v>
      </c>
      <c r="U805" s="42" t="s">
        <v>323</v>
      </c>
      <c r="V805" s="52">
        <v>50</v>
      </c>
      <c r="W805" s="42" t="s">
        <v>366</v>
      </c>
      <c r="X805" s="42" t="s">
        <v>1974</v>
      </c>
      <c r="Y805" s="42" t="s">
        <v>2</v>
      </c>
      <c r="Z805" s="42" t="s">
        <v>2</v>
      </c>
      <c r="AA805" s="42" t="s">
        <v>346</v>
      </c>
      <c r="AB805" s="43" t="s">
        <v>329</v>
      </c>
      <c r="AC805" s="42" t="s">
        <v>225</v>
      </c>
      <c r="AD805" s="42" t="s">
        <v>225</v>
      </c>
      <c r="AE805" s="42" t="s">
        <v>382</v>
      </c>
      <c r="AF805" s="42" t="s">
        <v>382</v>
      </c>
      <c r="AG805" s="42">
        <v>45</v>
      </c>
      <c r="AH805" s="42" t="s">
        <v>350</v>
      </c>
      <c r="AI805" s="42" t="s">
        <v>2066</v>
      </c>
      <c r="AJ805" s="42" t="s">
        <v>351</v>
      </c>
      <c r="AK805" s="42" t="s">
        <v>1994</v>
      </c>
      <c r="AL805" s="42">
        <v>1000</v>
      </c>
      <c r="AM805" s="42" t="s">
        <v>332</v>
      </c>
      <c r="AN805" s="42" t="s">
        <v>352</v>
      </c>
      <c r="AO805" s="42">
        <v>400</v>
      </c>
      <c r="AP805" s="42" t="s">
        <v>439</v>
      </c>
      <c r="AQ805" s="42">
        <v>1200</v>
      </c>
      <c r="AR805" s="42">
        <v>2</v>
      </c>
      <c r="AS805" s="42">
        <v>600</v>
      </c>
      <c r="AT805" s="42">
        <v>48</v>
      </c>
      <c r="AU805" s="42" t="s">
        <v>385</v>
      </c>
      <c r="AV805" s="42" t="s">
        <v>385</v>
      </c>
      <c r="AW805" s="42">
        <v>18000</v>
      </c>
      <c r="AX805" s="42">
        <v>18000</v>
      </c>
      <c r="AY805" s="42">
        <v>2</v>
      </c>
      <c r="AZ805" s="51">
        <v>246</v>
      </c>
      <c r="BA805" s="42"/>
      <c r="BB805" s="42">
        <v>4</v>
      </c>
      <c r="BC805" s="42" t="s">
        <v>470</v>
      </c>
      <c r="BD805" s="49" t="s">
        <v>3236</v>
      </c>
      <c r="BE805" s="49" t="s">
        <v>3239</v>
      </c>
      <c r="BF805" s="42" t="s">
        <v>1925</v>
      </c>
      <c r="BG805" s="42"/>
      <c r="BH805" s="42" t="s">
        <v>1898</v>
      </c>
      <c r="BI805" s="42" t="s">
        <v>1142</v>
      </c>
      <c r="BJ805" s="42" t="s">
        <v>358</v>
      </c>
      <c r="BK805" s="57">
        <v>44778</v>
      </c>
      <c r="BL805" s="42" t="s">
        <v>340</v>
      </c>
      <c r="BM805" s="42" t="s">
        <v>340</v>
      </c>
      <c r="BN805" s="42"/>
      <c r="BO805" s="42">
        <v>2</v>
      </c>
      <c r="BP805" s="42" t="s">
        <v>359</v>
      </c>
      <c r="BQ805" s="42" t="s">
        <v>359</v>
      </c>
      <c r="BR805" s="42" t="s">
        <v>562</v>
      </c>
      <c r="BS805" s="60">
        <v>43607</v>
      </c>
      <c r="BT805" s="42" t="s">
        <v>360</v>
      </c>
      <c r="BU805" s="42" t="s">
        <v>317</v>
      </c>
      <c r="BV805" s="42" t="s">
        <v>317</v>
      </c>
      <c r="BW805" s="42"/>
      <c r="BX805" s="42"/>
      <c r="BY805" s="42" t="s">
        <v>353</v>
      </c>
      <c r="BZ805" s="42" t="s">
        <v>353</v>
      </c>
      <c r="CA805" s="42"/>
      <c r="CB805" s="42" t="s">
        <v>353</v>
      </c>
      <c r="CC805" s="42"/>
      <c r="CD805" s="42"/>
      <c r="CE805" s="42"/>
      <c r="CF805" s="42"/>
      <c r="CG805" s="26" t="s">
        <v>3237</v>
      </c>
    </row>
    <row r="806" hidden="1" spans="1:85">
      <c r="A806" s="39">
        <v>1258</v>
      </c>
      <c r="B806" s="42" t="s">
        <v>3240</v>
      </c>
      <c r="C806" s="79" t="s">
        <v>3241</v>
      </c>
      <c r="D806" s="42" t="s">
        <v>3242</v>
      </c>
      <c r="E806" s="43">
        <v>28.35328</v>
      </c>
      <c r="F806" s="43">
        <v>-15.37934</v>
      </c>
      <c r="G806" s="42" t="s">
        <v>316</v>
      </c>
      <c r="H806" s="37">
        <v>1.5</v>
      </c>
      <c r="I806" s="42" t="s">
        <v>316</v>
      </c>
      <c r="J806" s="42" t="s">
        <v>1963</v>
      </c>
      <c r="K806" s="42" t="s">
        <v>340</v>
      </c>
      <c r="L806" s="42" t="s">
        <v>340</v>
      </c>
      <c r="M806" s="42" t="s">
        <v>317</v>
      </c>
      <c r="N806" s="42" t="s">
        <v>341</v>
      </c>
      <c r="O806" s="42" t="s">
        <v>342</v>
      </c>
      <c r="P806" s="42" t="s">
        <v>343</v>
      </c>
      <c r="Q806" s="42" t="s">
        <v>320</v>
      </c>
      <c r="R806" s="42" t="s">
        <v>320</v>
      </c>
      <c r="S806" s="42" t="s">
        <v>1718</v>
      </c>
      <c r="T806" s="42" t="s">
        <v>344</v>
      </c>
      <c r="U806" s="42" t="s">
        <v>323</v>
      </c>
      <c r="V806" s="52">
        <v>36</v>
      </c>
      <c r="W806" s="42" t="s">
        <v>325</v>
      </c>
      <c r="X806" s="42" t="s">
        <v>1974</v>
      </c>
      <c r="Y806" s="42" t="s">
        <v>2</v>
      </c>
      <c r="Z806" s="42" t="s">
        <v>2</v>
      </c>
      <c r="AA806" s="42" t="s">
        <v>346</v>
      </c>
      <c r="AB806" s="43" t="s">
        <v>329</v>
      </c>
      <c r="AC806" s="42" t="s">
        <v>225</v>
      </c>
      <c r="AD806" s="42" t="s">
        <v>225</v>
      </c>
      <c r="AE806" s="42" t="s">
        <v>561</v>
      </c>
      <c r="AF806" s="42" t="s">
        <v>561</v>
      </c>
      <c r="AG806" s="42">
        <v>11</v>
      </c>
      <c r="AH806" s="42" t="s">
        <v>350</v>
      </c>
      <c r="AI806" s="42" t="s">
        <v>2998</v>
      </c>
      <c r="AJ806" s="42" t="s">
        <v>370</v>
      </c>
      <c r="AK806" s="42" t="s">
        <v>2059</v>
      </c>
      <c r="AL806" s="42">
        <v>1000</v>
      </c>
      <c r="AM806" s="42" t="s">
        <v>1909</v>
      </c>
      <c r="AN806" s="42" t="s">
        <v>1882</v>
      </c>
      <c r="AO806" s="42">
        <v>250</v>
      </c>
      <c r="AP806" s="42" t="s">
        <v>384</v>
      </c>
      <c r="AQ806" s="42">
        <v>600</v>
      </c>
      <c r="AR806" s="42">
        <v>2</v>
      </c>
      <c r="AS806" s="42">
        <v>600</v>
      </c>
      <c r="AT806" s="42">
        <v>24</v>
      </c>
      <c r="AU806" s="42" t="s">
        <v>327</v>
      </c>
      <c r="AV806" s="42" t="s">
        <v>327</v>
      </c>
      <c r="AW806" s="42" t="s">
        <v>327</v>
      </c>
      <c r="AX806" s="42" t="s">
        <v>327</v>
      </c>
      <c r="AY806" s="42" t="s">
        <v>327</v>
      </c>
      <c r="AZ806" s="51">
        <v>42.1</v>
      </c>
      <c r="BA806" s="42"/>
      <c r="BB806" s="42">
        <v>2</v>
      </c>
      <c r="BC806" s="42" t="s">
        <v>398</v>
      </c>
      <c r="BD806" s="49" t="s">
        <v>3240</v>
      </c>
      <c r="BE806" s="49">
        <v>0</v>
      </c>
      <c r="BF806" s="42" t="s">
        <v>1883</v>
      </c>
      <c r="BG806" s="42"/>
      <c r="BH806" s="42" t="s">
        <v>1884</v>
      </c>
      <c r="BI806" s="42" t="s">
        <v>357</v>
      </c>
      <c r="BJ806" s="42" t="s">
        <v>358</v>
      </c>
      <c r="BK806" s="57">
        <v>44778</v>
      </c>
      <c r="BL806" s="42" t="s">
        <v>317</v>
      </c>
      <c r="BM806" s="42" t="s">
        <v>317</v>
      </c>
      <c r="BN806" s="42"/>
      <c r="BO806" s="42"/>
      <c r="BP806" s="42" t="s">
        <v>359</v>
      </c>
      <c r="BQ806" s="42" t="s">
        <v>359</v>
      </c>
      <c r="BR806" s="42" t="s">
        <v>359</v>
      </c>
      <c r="BS806" s="42"/>
      <c r="BT806" s="42" t="s">
        <v>360</v>
      </c>
      <c r="BU806" s="42" t="s">
        <v>317</v>
      </c>
      <c r="BV806" s="42" t="s">
        <v>317</v>
      </c>
      <c r="BW806" s="42"/>
      <c r="BX806" s="42"/>
      <c r="BY806" s="42" t="s">
        <v>353</v>
      </c>
      <c r="BZ806" s="42" t="s">
        <v>353</v>
      </c>
      <c r="CA806" s="42"/>
      <c r="CB806" s="42" t="s">
        <v>353</v>
      </c>
      <c r="CC806" s="42"/>
      <c r="CD806" s="42"/>
      <c r="CE806" s="42"/>
      <c r="CF806" s="42"/>
      <c r="CG806" s="26" t="s">
        <v>3241</v>
      </c>
    </row>
    <row r="807" hidden="1" spans="1:85">
      <c r="A807" s="39">
        <v>968</v>
      </c>
      <c r="B807" s="42" t="s">
        <v>3243</v>
      </c>
      <c r="C807" s="79" t="s">
        <v>3244</v>
      </c>
      <c r="D807" s="42" t="s">
        <v>3245</v>
      </c>
      <c r="E807" s="43">
        <v>28.22624</v>
      </c>
      <c r="F807" s="43">
        <v>-15.45557</v>
      </c>
      <c r="G807" s="42" t="s">
        <v>316</v>
      </c>
      <c r="H807" s="37">
        <v>4.5</v>
      </c>
      <c r="I807" s="42" t="s">
        <v>316</v>
      </c>
      <c r="J807" s="42" t="s">
        <v>1963</v>
      </c>
      <c r="K807" s="42" t="s">
        <v>340</v>
      </c>
      <c r="L807" s="42" t="s">
        <v>340</v>
      </c>
      <c r="M807" s="42" t="s">
        <v>317</v>
      </c>
      <c r="N807" s="42" t="s">
        <v>341</v>
      </c>
      <c r="O807" s="42" t="s">
        <v>342</v>
      </c>
      <c r="P807" s="42" t="s">
        <v>343</v>
      </c>
      <c r="Q807" s="42" t="s">
        <v>390</v>
      </c>
      <c r="R807" s="42" t="s">
        <v>390</v>
      </c>
      <c r="S807" s="42" t="s">
        <v>1718</v>
      </c>
      <c r="T807" s="42" t="s">
        <v>344</v>
      </c>
      <c r="U807" s="42" t="s">
        <v>323</v>
      </c>
      <c r="V807" s="52">
        <v>48</v>
      </c>
      <c r="W807" s="42" t="s">
        <v>366</v>
      </c>
      <c r="X807" s="42" t="s">
        <v>3055</v>
      </c>
      <c r="Y807" s="42" t="s">
        <v>2</v>
      </c>
      <c r="Z807" s="42" t="s">
        <v>2</v>
      </c>
      <c r="AA807" s="42" t="s">
        <v>346</v>
      </c>
      <c r="AB807" s="43" t="s">
        <v>329</v>
      </c>
      <c r="AC807" s="42" t="s">
        <v>225</v>
      </c>
      <c r="AD807" s="42" t="s">
        <v>225</v>
      </c>
      <c r="AE807" s="42" t="s">
        <v>403</v>
      </c>
      <c r="AF807" s="42" t="s">
        <v>403</v>
      </c>
      <c r="AG807" s="42">
        <v>30</v>
      </c>
      <c r="AH807" s="42" t="s">
        <v>350</v>
      </c>
      <c r="AI807" s="42" t="s">
        <v>1964</v>
      </c>
      <c r="AJ807" s="42" t="s">
        <v>351</v>
      </c>
      <c r="AK807" s="42" t="s">
        <v>1895</v>
      </c>
      <c r="AL807" s="42">
        <v>800</v>
      </c>
      <c r="AM807" s="42" t="s">
        <v>332</v>
      </c>
      <c r="AN807" s="42" t="s">
        <v>352</v>
      </c>
      <c r="AO807" s="42">
        <v>400</v>
      </c>
      <c r="AP807" s="42" t="s">
        <v>384</v>
      </c>
      <c r="AQ807" s="42">
        <v>1200</v>
      </c>
      <c r="AR807" s="42">
        <v>2</v>
      </c>
      <c r="AS807" s="42">
        <v>600</v>
      </c>
      <c r="AT807" s="42">
        <v>48</v>
      </c>
      <c r="AU807" s="42" t="s">
        <v>385</v>
      </c>
      <c r="AV807" s="42" t="s">
        <v>385</v>
      </c>
      <c r="AW807" s="42">
        <v>12000</v>
      </c>
      <c r="AX807" s="42">
        <v>12000</v>
      </c>
      <c r="AY807" s="42">
        <v>2</v>
      </c>
      <c r="AZ807" s="51">
        <v>106</v>
      </c>
      <c r="BA807" s="42"/>
      <c r="BB807" s="42">
        <v>2</v>
      </c>
      <c r="BC807" s="42" t="s">
        <v>398</v>
      </c>
      <c r="BD807" s="49" t="s">
        <v>3243</v>
      </c>
      <c r="BE807" s="49">
        <v>0</v>
      </c>
      <c r="BF807" s="42" t="s">
        <v>1883</v>
      </c>
      <c r="BG807" s="42"/>
      <c r="BH807" s="42" t="s">
        <v>1898</v>
      </c>
      <c r="BI807" s="42" t="s">
        <v>357</v>
      </c>
      <c r="BJ807" s="42" t="s">
        <v>358</v>
      </c>
      <c r="BK807" s="57">
        <v>44778</v>
      </c>
      <c r="BL807" s="42" t="s">
        <v>317</v>
      </c>
      <c r="BM807" s="42" t="s">
        <v>317</v>
      </c>
      <c r="BN807" s="42"/>
      <c r="BO807" s="42"/>
      <c r="BP807" s="42" t="s">
        <v>359</v>
      </c>
      <c r="BQ807" s="42" t="s">
        <v>359</v>
      </c>
      <c r="BR807" s="42" t="s">
        <v>359</v>
      </c>
      <c r="BS807" s="42"/>
      <c r="BT807" s="42" t="s">
        <v>360</v>
      </c>
      <c r="BU807" s="42" t="s">
        <v>317</v>
      </c>
      <c r="BV807" s="42" t="s">
        <v>317</v>
      </c>
      <c r="BW807" s="42"/>
      <c r="BX807" s="42"/>
      <c r="BY807" s="42" t="s">
        <v>353</v>
      </c>
      <c r="BZ807" s="42" t="s">
        <v>353</v>
      </c>
      <c r="CA807" s="42"/>
      <c r="CB807" s="42" t="s">
        <v>353</v>
      </c>
      <c r="CC807" s="42"/>
      <c r="CD807" s="42"/>
      <c r="CE807" s="42"/>
      <c r="CF807" s="42"/>
      <c r="CG807" s="26" t="s">
        <v>3244</v>
      </c>
    </row>
    <row r="808" hidden="1" spans="1:85">
      <c r="A808" s="39">
        <v>16</v>
      </c>
      <c r="B808" s="42" t="s">
        <v>3246</v>
      </c>
      <c r="C808" s="79" t="s">
        <v>3247</v>
      </c>
      <c r="D808" s="42" t="s">
        <v>3248</v>
      </c>
      <c r="E808" s="43">
        <v>28.35076111</v>
      </c>
      <c r="F808" s="47">
        <v>-13.82975</v>
      </c>
      <c r="G808" s="42" t="s">
        <v>316</v>
      </c>
      <c r="H808" s="37">
        <v>4.5</v>
      </c>
      <c r="I808" s="42" t="s">
        <v>316</v>
      </c>
      <c r="J808" s="42" t="s">
        <v>1963</v>
      </c>
      <c r="K808" s="42" t="s">
        <v>340</v>
      </c>
      <c r="L808" s="42" t="s">
        <v>340</v>
      </c>
      <c r="M808" s="42" t="s">
        <v>317</v>
      </c>
      <c r="N808" s="42" t="s">
        <v>341</v>
      </c>
      <c r="O808" s="42" t="s">
        <v>342</v>
      </c>
      <c r="P808" s="42" t="s">
        <v>380</v>
      </c>
      <c r="Q808" s="42" t="s">
        <v>390</v>
      </c>
      <c r="R808" s="42" t="s">
        <v>390</v>
      </c>
      <c r="S808" s="42" t="s">
        <v>1718</v>
      </c>
      <c r="T808" s="42" t="s">
        <v>344</v>
      </c>
      <c r="U808" s="42" t="s">
        <v>323</v>
      </c>
      <c r="V808" s="52">
        <v>55</v>
      </c>
      <c r="W808" s="42" t="s">
        <v>366</v>
      </c>
      <c r="X808" s="42" t="s">
        <v>2971</v>
      </c>
      <c r="Y808" s="42" t="s">
        <v>2</v>
      </c>
      <c r="Z808" s="42" t="s">
        <v>2</v>
      </c>
      <c r="AA808" s="42" t="s">
        <v>346</v>
      </c>
      <c r="AB808" s="43" t="s">
        <v>329</v>
      </c>
      <c r="AC808" s="42" t="s">
        <v>225</v>
      </c>
      <c r="AD808" s="42" t="s">
        <v>225</v>
      </c>
      <c r="AE808" s="42" t="s">
        <v>453</v>
      </c>
      <c r="AF808" s="42" t="s">
        <v>453</v>
      </c>
      <c r="AG808" s="42">
        <v>30</v>
      </c>
      <c r="AH808" s="42" t="s">
        <v>350</v>
      </c>
      <c r="AI808" s="42" t="s">
        <v>1989</v>
      </c>
      <c r="AJ808" s="42" t="s">
        <v>351</v>
      </c>
      <c r="AK808" s="42" t="s">
        <v>1994</v>
      </c>
      <c r="AL808" s="42">
        <v>1000</v>
      </c>
      <c r="AM808" s="42" t="s">
        <v>332</v>
      </c>
      <c r="AN808" s="42" t="s">
        <v>352</v>
      </c>
      <c r="AO808" s="42">
        <v>400</v>
      </c>
      <c r="AP808" s="42" t="s">
        <v>439</v>
      </c>
      <c r="AQ808" s="42">
        <v>1600</v>
      </c>
      <c r="AR808" s="42">
        <v>2</v>
      </c>
      <c r="AS808" s="42">
        <v>800</v>
      </c>
      <c r="AT808" s="42">
        <v>48</v>
      </c>
      <c r="AU808" s="42" t="s">
        <v>385</v>
      </c>
      <c r="AV808" s="42" t="s">
        <v>385</v>
      </c>
      <c r="AW808" s="42">
        <v>18000</v>
      </c>
      <c r="AX808" s="42">
        <v>18000</v>
      </c>
      <c r="AY808" s="42">
        <v>2</v>
      </c>
      <c r="AZ808" s="51">
        <v>185</v>
      </c>
      <c r="BA808" s="42"/>
      <c r="BB808" s="42">
        <v>2</v>
      </c>
      <c r="BC808" s="42" t="s">
        <v>398</v>
      </c>
      <c r="BD808" s="49" t="s">
        <v>3246</v>
      </c>
      <c r="BE808" s="49">
        <v>0</v>
      </c>
      <c r="BF808" s="42" t="s">
        <v>1883</v>
      </c>
      <c r="BG808" s="42"/>
      <c r="BH808" s="42" t="s">
        <v>1898</v>
      </c>
      <c r="BI808" s="42" t="s">
        <v>357</v>
      </c>
      <c r="BJ808" s="42" t="s">
        <v>358</v>
      </c>
      <c r="BK808" s="57">
        <v>44778</v>
      </c>
      <c r="BL808" s="42" t="s">
        <v>340</v>
      </c>
      <c r="BM808" s="42" t="s">
        <v>317</v>
      </c>
      <c r="BN808" s="42"/>
      <c r="BO808" s="42"/>
      <c r="BP808" s="42" t="s">
        <v>359</v>
      </c>
      <c r="BQ808" s="42" t="s">
        <v>359</v>
      </c>
      <c r="BR808" s="42" t="s">
        <v>359</v>
      </c>
      <c r="BS808" s="42"/>
      <c r="BT808" s="42" t="s">
        <v>360</v>
      </c>
      <c r="BU808" s="42" t="s">
        <v>317</v>
      </c>
      <c r="BV808" s="42" t="s">
        <v>317</v>
      </c>
      <c r="BW808" s="42"/>
      <c r="BX808" s="42"/>
      <c r="BY808" s="42" t="s">
        <v>353</v>
      </c>
      <c r="BZ808" s="42" t="s">
        <v>353</v>
      </c>
      <c r="CA808" s="42"/>
      <c r="CB808" s="42" t="s">
        <v>353</v>
      </c>
      <c r="CC808" s="42"/>
      <c r="CD808" s="42"/>
      <c r="CE808" s="42"/>
      <c r="CF808" s="42"/>
      <c r="CG808" s="26" t="s">
        <v>3247</v>
      </c>
    </row>
    <row r="809" hidden="1" spans="1:85">
      <c r="A809" s="34">
        <v>445</v>
      </c>
      <c r="B809" s="42" t="s">
        <v>3249</v>
      </c>
      <c r="C809" s="79" t="s">
        <v>3250</v>
      </c>
      <c r="D809" s="42" t="s">
        <v>3251</v>
      </c>
      <c r="E809" s="43">
        <v>28.30017</v>
      </c>
      <c r="F809" s="43">
        <v>-15.49053</v>
      </c>
      <c r="G809" s="42" t="s">
        <v>316</v>
      </c>
      <c r="H809" s="37">
        <v>2</v>
      </c>
      <c r="I809" s="42" t="s">
        <v>316</v>
      </c>
      <c r="J809" s="42" t="s">
        <v>1963</v>
      </c>
      <c r="K809" s="42" t="s">
        <v>340</v>
      </c>
      <c r="L809" s="42" t="s">
        <v>317</v>
      </c>
      <c r="M809" s="42" t="s">
        <v>317</v>
      </c>
      <c r="N809" s="42" t="s">
        <v>341</v>
      </c>
      <c r="O809" s="42" t="s">
        <v>364</v>
      </c>
      <c r="P809" s="42" t="s">
        <v>365</v>
      </c>
      <c r="Q809" s="42" t="s">
        <v>320</v>
      </c>
      <c r="R809" s="42" t="s">
        <v>320</v>
      </c>
      <c r="S809" s="42" t="s">
        <v>1718</v>
      </c>
      <c r="T809" s="42" t="s">
        <v>344</v>
      </c>
      <c r="U809" s="42" t="s">
        <v>323</v>
      </c>
      <c r="V809" s="52">
        <v>48</v>
      </c>
      <c r="W809" s="42" t="s">
        <v>366</v>
      </c>
      <c r="X809" s="42" t="s">
        <v>3055</v>
      </c>
      <c r="Y809" s="42" t="s">
        <v>2</v>
      </c>
      <c r="Z809" s="42" t="s">
        <v>2</v>
      </c>
      <c r="AA809" s="42" t="s">
        <v>346</v>
      </c>
      <c r="AB809" s="43" t="s">
        <v>329</v>
      </c>
      <c r="AC809" s="42" t="s">
        <v>225</v>
      </c>
      <c r="AD809" s="42" t="s">
        <v>225</v>
      </c>
      <c r="AE809" s="42" t="s">
        <v>561</v>
      </c>
      <c r="AF809" s="42" t="s">
        <v>561</v>
      </c>
      <c r="AG809" s="42">
        <v>16</v>
      </c>
      <c r="AH809" s="42" t="s">
        <v>368</v>
      </c>
      <c r="AI809" s="42" t="s">
        <v>1803</v>
      </c>
      <c r="AJ809" s="42" t="s">
        <v>370</v>
      </c>
      <c r="AK809" s="42" t="s">
        <v>1908</v>
      </c>
      <c r="AL809" s="42">
        <v>1000</v>
      </c>
      <c r="AM809" s="42" t="s">
        <v>1909</v>
      </c>
      <c r="AN809" s="42" t="s">
        <v>1882</v>
      </c>
      <c r="AO809" s="42">
        <v>250</v>
      </c>
      <c r="AP809" s="42" t="s">
        <v>384</v>
      </c>
      <c r="AQ809" s="42">
        <v>600</v>
      </c>
      <c r="AR809" s="42">
        <v>2</v>
      </c>
      <c r="AS809" s="42">
        <v>600</v>
      </c>
      <c r="AT809" s="42">
        <v>24</v>
      </c>
      <c r="AU809" s="42" t="s">
        <v>607</v>
      </c>
      <c r="AV809" s="42" t="s">
        <v>607</v>
      </c>
      <c r="AW809" s="42">
        <v>18000</v>
      </c>
      <c r="AX809" s="42">
        <v>18000</v>
      </c>
      <c r="AY809" s="42">
        <v>2</v>
      </c>
      <c r="AZ809" s="51">
        <v>25</v>
      </c>
      <c r="BA809" s="42"/>
      <c r="BB809" s="42">
        <v>1</v>
      </c>
      <c r="BC809" s="42" t="s">
        <v>346</v>
      </c>
      <c r="BD809" s="49" t="s">
        <v>3249</v>
      </c>
      <c r="BE809" s="49">
        <v>0</v>
      </c>
      <c r="BF809" s="42" t="s">
        <v>1883</v>
      </c>
      <c r="BG809" s="42"/>
      <c r="BH809" s="42" t="s">
        <v>1898</v>
      </c>
      <c r="BI809" s="42" t="s">
        <v>357</v>
      </c>
      <c r="BJ809" s="42" t="s">
        <v>358</v>
      </c>
      <c r="BK809" s="57">
        <v>44778</v>
      </c>
      <c r="BL809" s="42" t="s">
        <v>317</v>
      </c>
      <c r="BM809" s="42" t="s">
        <v>317</v>
      </c>
      <c r="BN809" s="42"/>
      <c r="BO809" s="42"/>
      <c r="BP809" s="42" t="s">
        <v>359</v>
      </c>
      <c r="BQ809" s="42" t="s">
        <v>359</v>
      </c>
      <c r="BR809" s="42" t="s">
        <v>359</v>
      </c>
      <c r="BS809" s="42"/>
      <c r="BT809" s="42" t="s">
        <v>360</v>
      </c>
      <c r="BU809" s="42" t="s">
        <v>317</v>
      </c>
      <c r="BV809" s="42" t="s">
        <v>317</v>
      </c>
      <c r="BW809" s="42"/>
      <c r="BX809" s="42"/>
      <c r="BY809" s="42" t="s">
        <v>353</v>
      </c>
      <c r="BZ809" s="42" t="s">
        <v>353</v>
      </c>
      <c r="CA809" s="42"/>
      <c r="CB809" s="42" t="s">
        <v>353</v>
      </c>
      <c r="CC809" s="42"/>
      <c r="CD809" s="42"/>
      <c r="CE809" s="42"/>
      <c r="CF809" s="42"/>
      <c r="CG809" s="26" t="s">
        <v>3250</v>
      </c>
    </row>
    <row r="810" hidden="1" spans="1:85">
      <c r="A810" s="39">
        <v>614</v>
      </c>
      <c r="B810" s="42" t="s">
        <v>3252</v>
      </c>
      <c r="C810" s="79" t="s">
        <v>3253</v>
      </c>
      <c r="D810" s="42" t="s">
        <v>3254</v>
      </c>
      <c r="E810" s="43">
        <v>28.34872</v>
      </c>
      <c r="F810" s="43">
        <v>-15.35653</v>
      </c>
      <c r="G810" s="42" t="s">
        <v>316</v>
      </c>
      <c r="H810" s="37">
        <v>4.5</v>
      </c>
      <c r="I810" s="42" t="s">
        <v>316</v>
      </c>
      <c r="J810" s="42" t="s">
        <v>1963</v>
      </c>
      <c r="K810" s="42" t="s">
        <v>340</v>
      </c>
      <c r="L810" s="42" t="s">
        <v>340</v>
      </c>
      <c r="M810" s="42" t="s">
        <v>317</v>
      </c>
      <c r="N810" s="42" t="s">
        <v>341</v>
      </c>
      <c r="O810" s="42" t="s">
        <v>342</v>
      </c>
      <c r="P810" s="42" t="s">
        <v>343</v>
      </c>
      <c r="Q810" s="42" t="s">
        <v>320</v>
      </c>
      <c r="R810" s="42" t="s">
        <v>320</v>
      </c>
      <c r="S810" s="42" t="s">
        <v>1718</v>
      </c>
      <c r="T810" s="42" t="s">
        <v>344</v>
      </c>
      <c r="U810" s="42" t="s">
        <v>323</v>
      </c>
      <c r="V810" s="52" t="s">
        <v>1984</v>
      </c>
      <c r="W810" s="42" t="s">
        <v>325</v>
      </c>
      <c r="X810" s="42" t="s">
        <v>1974</v>
      </c>
      <c r="Y810" s="42" t="s">
        <v>2</v>
      </c>
      <c r="Z810" s="42" t="s">
        <v>2</v>
      </c>
      <c r="AA810" s="42" t="s">
        <v>346</v>
      </c>
      <c r="AB810" s="43" t="s">
        <v>329</v>
      </c>
      <c r="AC810" s="42" t="s">
        <v>225</v>
      </c>
      <c r="AD810" s="42" t="s">
        <v>225</v>
      </c>
      <c r="AE810" s="42" t="s">
        <v>561</v>
      </c>
      <c r="AF810" s="42" t="s">
        <v>561</v>
      </c>
      <c r="AG810" s="42">
        <v>30</v>
      </c>
      <c r="AH810" s="42" t="s">
        <v>350</v>
      </c>
      <c r="AI810" s="42" t="s">
        <v>1989</v>
      </c>
      <c r="AJ810" s="42" t="s">
        <v>351</v>
      </c>
      <c r="AK810" s="42" t="s">
        <v>1994</v>
      </c>
      <c r="AL810" s="42">
        <v>1000</v>
      </c>
      <c r="AM810" s="42" t="s">
        <v>332</v>
      </c>
      <c r="AN810" s="42" t="s">
        <v>352</v>
      </c>
      <c r="AO810" s="42">
        <v>400</v>
      </c>
      <c r="AP810" s="42" t="s">
        <v>373</v>
      </c>
      <c r="AQ810" s="42">
        <v>1200</v>
      </c>
      <c r="AR810" s="42">
        <v>2</v>
      </c>
      <c r="AS810" s="42">
        <v>600</v>
      </c>
      <c r="AT810" s="42">
        <v>48</v>
      </c>
      <c r="AU810" s="42" t="s">
        <v>327</v>
      </c>
      <c r="AV810" s="42" t="s">
        <v>327</v>
      </c>
      <c r="AW810" s="42" t="s">
        <v>327</v>
      </c>
      <c r="AX810" s="42" t="s">
        <v>327</v>
      </c>
      <c r="AY810" s="42" t="s">
        <v>327</v>
      </c>
      <c r="AZ810" s="51">
        <v>135</v>
      </c>
      <c r="BA810" s="42"/>
      <c r="BB810" s="42">
        <v>2</v>
      </c>
      <c r="BC810" s="42" t="s">
        <v>375</v>
      </c>
      <c r="BD810" s="49" t="s">
        <v>3252</v>
      </c>
      <c r="BE810" s="49" t="s">
        <v>3255</v>
      </c>
      <c r="BF810" s="42" t="s">
        <v>1976</v>
      </c>
      <c r="BG810" s="42"/>
      <c r="BH810" s="42" t="s">
        <v>1884</v>
      </c>
      <c r="BI810" s="42" t="s">
        <v>357</v>
      </c>
      <c r="BJ810" s="42" t="s">
        <v>358</v>
      </c>
      <c r="BK810" s="57">
        <v>44778</v>
      </c>
      <c r="BL810" s="42" t="s">
        <v>340</v>
      </c>
      <c r="BM810" s="42" t="s">
        <v>317</v>
      </c>
      <c r="BN810" s="42"/>
      <c r="BO810" s="42"/>
      <c r="BP810" s="42" t="s">
        <v>359</v>
      </c>
      <c r="BQ810" s="42" t="s">
        <v>359</v>
      </c>
      <c r="BR810" s="42" t="s">
        <v>359</v>
      </c>
      <c r="BS810" s="42"/>
      <c r="BT810" s="42" t="s">
        <v>360</v>
      </c>
      <c r="BU810" s="42" t="s">
        <v>317</v>
      </c>
      <c r="BV810" s="42" t="s">
        <v>317</v>
      </c>
      <c r="BW810" s="42"/>
      <c r="BX810" s="42"/>
      <c r="BY810" s="42" t="s">
        <v>353</v>
      </c>
      <c r="BZ810" s="42" t="s">
        <v>353</v>
      </c>
      <c r="CA810" s="42"/>
      <c r="CB810" s="42" t="s">
        <v>353</v>
      </c>
      <c r="CC810" s="42"/>
      <c r="CD810" s="42"/>
      <c r="CE810" s="42"/>
      <c r="CF810" s="42"/>
      <c r="CG810" s="26" t="s">
        <v>3253</v>
      </c>
    </row>
    <row r="811" hidden="1" spans="1:85">
      <c r="A811" s="39">
        <v>1184</v>
      </c>
      <c r="B811" s="42" t="s">
        <v>3256</v>
      </c>
      <c r="C811" s="79" t="s">
        <v>3257</v>
      </c>
      <c r="D811" s="42" t="s">
        <v>3258</v>
      </c>
      <c r="E811" s="43">
        <v>28.36851</v>
      </c>
      <c r="F811" s="43">
        <v>-15.39979</v>
      </c>
      <c r="G811" s="42" t="s">
        <v>316</v>
      </c>
      <c r="H811" s="37">
        <v>4.5</v>
      </c>
      <c r="I811" s="42" t="s">
        <v>316</v>
      </c>
      <c r="J811" s="42" t="s">
        <v>1963</v>
      </c>
      <c r="K811" s="42" t="s">
        <v>340</v>
      </c>
      <c r="L811" s="42" t="s">
        <v>340</v>
      </c>
      <c r="M811" s="42" t="s">
        <v>317</v>
      </c>
      <c r="N811" s="42" t="s">
        <v>341</v>
      </c>
      <c r="O811" s="42" t="s">
        <v>342</v>
      </c>
      <c r="P811" s="42" t="s">
        <v>380</v>
      </c>
      <c r="Q811" s="42" t="s">
        <v>320</v>
      </c>
      <c r="R811" s="42" t="s">
        <v>320</v>
      </c>
      <c r="S811" s="42" t="s">
        <v>1718</v>
      </c>
      <c r="T811" s="42" t="s">
        <v>344</v>
      </c>
      <c r="U811" s="42" t="s">
        <v>323</v>
      </c>
      <c r="V811" s="52">
        <v>36</v>
      </c>
      <c r="W811" s="42" t="s">
        <v>325</v>
      </c>
      <c r="X811" s="42" t="s">
        <v>1974</v>
      </c>
      <c r="Y811" s="42" t="s">
        <v>2</v>
      </c>
      <c r="Z811" s="42" t="s">
        <v>2</v>
      </c>
      <c r="AA811" s="42" t="s">
        <v>346</v>
      </c>
      <c r="AB811" s="43" t="s">
        <v>329</v>
      </c>
      <c r="AC811" s="42" t="s">
        <v>225</v>
      </c>
      <c r="AD811" s="42" t="s">
        <v>225</v>
      </c>
      <c r="AE811" s="42" t="s">
        <v>382</v>
      </c>
      <c r="AF811" s="42" t="s">
        <v>382</v>
      </c>
      <c r="AG811" s="42">
        <v>30</v>
      </c>
      <c r="AH811" s="42" t="s">
        <v>350</v>
      </c>
      <c r="AI811" s="42" t="s">
        <v>1894</v>
      </c>
      <c r="AJ811" s="42" t="s">
        <v>370</v>
      </c>
      <c r="AK811" s="42" t="s">
        <v>1965</v>
      </c>
      <c r="AL811" s="42">
        <v>1000</v>
      </c>
      <c r="AM811" s="42" t="s">
        <v>1909</v>
      </c>
      <c r="AN811" s="42" t="s">
        <v>1882</v>
      </c>
      <c r="AO811" s="42">
        <v>250</v>
      </c>
      <c r="AP811" s="42" t="s">
        <v>373</v>
      </c>
      <c r="AQ811" s="42">
        <v>600</v>
      </c>
      <c r="AR811" s="42">
        <v>2</v>
      </c>
      <c r="AS811" s="42">
        <v>600</v>
      </c>
      <c r="AT811" s="42">
        <v>24</v>
      </c>
      <c r="AU811" s="42" t="s">
        <v>327</v>
      </c>
      <c r="AV811" s="42" t="s">
        <v>327</v>
      </c>
      <c r="AW811" s="42" t="s">
        <v>327</v>
      </c>
      <c r="AX811" s="42" t="s">
        <v>327</v>
      </c>
      <c r="AY811" s="42" t="s">
        <v>327</v>
      </c>
      <c r="AZ811" s="51">
        <v>146</v>
      </c>
      <c r="BA811" s="42"/>
      <c r="BB811" s="42">
        <v>2</v>
      </c>
      <c r="BC811" s="42" t="s">
        <v>375</v>
      </c>
      <c r="BD811" s="49" t="s">
        <v>3256</v>
      </c>
      <c r="BE811" s="49" t="s">
        <v>3259</v>
      </c>
      <c r="BF811" s="42" t="s">
        <v>1976</v>
      </c>
      <c r="BG811" s="42"/>
      <c r="BH811" s="42" t="s">
        <v>1898</v>
      </c>
      <c r="BI811" s="42" t="s">
        <v>357</v>
      </c>
      <c r="BJ811" s="42" t="s">
        <v>358</v>
      </c>
      <c r="BK811" s="57">
        <v>44778</v>
      </c>
      <c r="BL811" s="42" t="s">
        <v>340</v>
      </c>
      <c r="BM811" s="42" t="s">
        <v>317</v>
      </c>
      <c r="BN811" s="42"/>
      <c r="BO811" s="42"/>
      <c r="BP811" s="42" t="s">
        <v>359</v>
      </c>
      <c r="BQ811" s="42" t="s">
        <v>359</v>
      </c>
      <c r="BR811" s="42" t="s">
        <v>508</v>
      </c>
      <c r="BS811" s="42"/>
      <c r="BT811" s="42" t="s">
        <v>340</v>
      </c>
      <c r="BU811" s="42" t="s">
        <v>317</v>
      </c>
      <c r="BV811" s="42" t="s">
        <v>340</v>
      </c>
      <c r="BW811" s="42"/>
      <c r="BX811" s="42"/>
      <c r="BY811" s="42" t="s">
        <v>472</v>
      </c>
      <c r="BZ811" s="42">
        <v>30</v>
      </c>
      <c r="CA811" s="42"/>
      <c r="CB811" s="42" t="s">
        <v>472</v>
      </c>
      <c r="CC811" s="42"/>
      <c r="CD811" s="42"/>
      <c r="CE811" s="42"/>
      <c r="CF811" s="42"/>
      <c r="CG811" s="26" t="s">
        <v>3257</v>
      </c>
    </row>
    <row r="812" hidden="1" spans="1:85">
      <c r="A812" s="39">
        <v>86</v>
      </c>
      <c r="B812" s="42" t="s">
        <v>3260</v>
      </c>
      <c r="C812" s="79" t="s">
        <v>3261</v>
      </c>
      <c r="D812" s="42" t="s">
        <v>3262</v>
      </c>
      <c r="E812" s="43">
        <v>28.34668</v>
      </c>
      <c r="F812" s="43">
        <v>-15.46934</v>
      </c>
      <c r="G812" s="42" t="s">
        <v>316</v>
      </c>
      <c r="H812" s="37">
        <v>2.5</v>
      </c>
      <c r="I812" s="42" t="s">
        <v>316</v>
      </c>
      <c r="J812" s="42" t="s">
        <v>1963</v>
      </c>
      <c r="K812" s="42" t="s">
        <v>340</v>
      </c>
      <c r="L812" s="42" t="s">
        <v>340</v>
      </c>
      <c r="M812" s="42" t="s">
        <v>317</v>
      </c>
      <c r="N812" s="42" t="s">
        <v>341</v>
      </c>
      <c r="O812" s="42" t="s">
        <v>342</v>
      </c>
      <c r="P812" s="42" t="s">
        <v>380</v>
      </c>
      <c r="Q812" s="42" t="s">
        <v>320</v>
      </c>
      <c r="R812" s="42" t="s">
        <v>320</v>
      </c>
      <c r="S812" s="42" t="s">
        <v>1718</v>
      </c>
      <c r="T812" s="42" t="s">
        <v>344</v>
      </c>
      <c r="U812" s="42" t="s">
        <v>323</v>
      </c>
      <c r="V812" s="52">
        <v>36</v>
      </c>
      <c r="W812" s="42" t="s">
        <v>325</v>
      </c>
      <c r="X812" s="42" t="s">
        <v>2971</v>
      </c>
      <c r="Y812" s="42" t="s">
        <v>2</v>
      </c>
      <c r="Z812" s="42" t="s">
        <v>2</v>
      </c>
      <c r="AA812" s="42" t="s">
        <v>346</v>
      </c>
      <c r="AB812" s="43" t="s">
        <v>329</v>
      </c>
      <c r="AC812" s="42" t="s">
        <v>225</v>
      </c>
      <c r="AD812" s="42" t="s">
        <v>225</v>
      </c>
      <c r="AE812" s="42" t="s">
        <v>382</v>
      </c>
      <c r="AF812" s="42" t="s">
        <v>382</v>
      </c>
      <c r="AG812" s="42">
        <v>45</v>
      </c>
      <c r="AH812" s="42" t="s">
        <v>350</v>
      </c>
      <c r="AI812" s="42" t="s">
        <v>1894</v>
      </c>
      <c r="AJ812" s="42" t="s">
        <v>370</v>
      </c>
      <c r="AK812" s="42" t="s">
        <v>1943</v>
      </c>
      <c r="AL812" s="42">
        <v>1000</v>
      </c>
      <c r="AM812" s="42" t="s">
        <v>1909</v>
      </c>
      <c r="AN812" s="42" t="s">
        <v>1882</v>
      </c>
      <c r="AO812" s="42">
        <v>250</v>
      </c>
      <c r="AP812" s="42" t="s">
        <v>373</v>
      </c>
      <c r="AQ812" s="42">
        <v>600</v>
      </c>
      <c r="AR812" s="42">
        <v>2</v>
      </c>
      <c r="AS812" s="42">
        <v>600</v>
      </c>
      <c r="AT812" s="42">
        <v>24</v>
      </c>
      <c r="AU812" s="42" t="s">
        <v>327</v>
      </c>
      <c r="AV812" s="42" t="s">
        <v>327</v>
      </c>
      <c r="AW812" s="42" t="s">
        <v>327</v>
      </c>
      <c r="AX812" s="42" t="s">
        <v>327</v>
      </c>
      <c r="AY812" s="42" t="s">
        <v>327</v>
      </c>
      <c r="AZ812" s="51">
        <v>210</v>
      </c>
      <c r="BA812" s="42"/>
      <c r="BB812" s="42">
        <v>4</v>
      </c>
      <c r="BC812" s="42" t="s">
        <v>470</v>
      </c>
      <c r="BD812" s="49" t="s">
        <v>3260</v>
      </c>
      <c r="BE812" s="49" t="s">
        <v>3263</v>
      </c>
      <c r="BF812" s="42" t="s">
        <v>1925</v>
      </c>
      <c r="BG812" s="42"/>
      <c r="BH812" s="42" t="s">
        <v>1898</v>
      </c>
      <c r="BI812" s="42" t="s">
        <v>357</v>
      </c>
      <c r="BJ812" s="42" t="s">
        <v>358</v>
      </c>
      <c r="BK812" s="57">
        <v>44778</v>
      </c>
      <c r="BL812" s="42" t="s">
        <v>340</v>
      </c>
      <c r="BM812" s="42" t="s">
        <v>317</v>
      </c>
      <c r="BN812" s="42"/>
      <c r="BO812" s="42"/>
      <c r="BP812" s="42" t="s">
        <v>359</v>
      </c>
      <c r="BQ812" s="42" t="s">
        <v>359</v>
      </c>
      <c r="BR812" s="42" t="s">
        <v>359</v>
      </c>
      <c r="BS812" s="42"/>
      <c r="BT812" s="42" t="s">
        <v>340</v>
      </c>
      <c r="BU812" s="42" t="s">
        <v>317</v>
      </c>
      <c r="BV812" s="42" t="s">
        <v>340</v>
      </c>
      <c r="BW812" s="42"/>
      <c r="BX812" s="42"/>
      <c r="BY812" s="42" t="s">
        <v>472</v>
      </c>
      <c r="BZ812" s="42">
        <v>30</v>
      </c>
      <c r="CA812" s="42"/>
      <c r="CB812" s="42" t="s">
        <v>472</v>
      </c>
      <c r="CC812" s="42"/>
      <c r="CD812" s="42"/>
      <c r="CE812" s="42"/>
      <c r="CF812" s="42"/>
      <c r="CG812" s="26" t="s">
        <v>3261</v>
      </c>
    </row>
    <row r="813" hidden="1" spans="1:85">
      <c r="A813" s="39">
        <v>636</v>
      </c>
      <c r="B813" s="42" t="s">
        <v>3264</v>
      </c>
      <c r="C813" s="79" t="s">
        <v>3265</v>
      </c>
      <c r="D813" s="42" t="s">
        <v>3266</v>
      </c>
      <c r="E813" s="43">
        <v>28.20516667</v>
      </c>
      <c r="F813" s="43">
        <v>-15.43783333</v>
      </c>
      <c r="G813" s="42" t="s">
        <v>316</v>
      </c>
      <c r="H813" s="37">
        <v>4.5</v>
      </c>
      <c r="I813" s="42" t="s">
        <v>316</v>
      </c>
      <c r="J813" s="42" t="s">
        <v>1963</v>
      </c>
      <c r="K813" s="42" t="s">
        <v>340</v>
      </c>
      <c r="L813" s="42" t="s">
        <v>340</v>
      </c>
      <c r="M813" s="42" t="s">
        <v>317</v>
      </c>
      <c r="N813" s="42" t="s">
        <v>341</v>
      </c>
      <c r="O813" s="42" t="s">
        <v>342</v>
      </c>
      <c r="P813" s="42" t="s">
        <v>343</v>
      </c>
      <c r="Q813" s="42" t="s">
        <v>381</v>
      </c>
      <c r="R813" s="42" t="s">
        <v>381</v>
      </c>
      <c r="S813" s="42" t="s">
        <v>1718</v>
      </c>
      <c r="T813" s="42" t="s">
        <v>344</v>
      </c>
      <c r="U813" s="42" t="s">
        <v>323</v>
      </c>
      <c r="V813" s="52">
        <v>60</v>
      </c>
      <c r="W813" s="42" t="s">
        <v>366</v>
      </c>
      <c r="X813" s="42" t="s">
        <v>2025</v>
      </c>
      <c r="Y813" s="42" t="s">
        <v>2</v>
      </c>
      <c r="Z813" s="42" t="s">
        <v>2</v>
      </c>
      <c r="AA813" s="42" t="s">
        <v>346</v>
      </c>
      <c r="AB813" s="43" t="s">
        <v>329</v>
      </c>
      <c r="AC813" s="42" t="s">
        <v>225</v>
      </c>
      <c r="AD813" s="42" t="s">
        <v>225</v>
      </c>
      <c r="AE813" s="42" t="s">
        <v>437</v>
      </c>
      <c r="AF813" s="42" t="s">
        <v>437</v>
      </c>
      <c r="AG813" s="42">
        <v>30</v>
      </c>
      <c r="AH813" s="42" t="s">
        <v>368</v>
      </c>
      <c r="AI813" s="42" t="s">
        <v>2066</v>
      </c>
      <c r="AJ813" s="42" t="s">
        <v>437</v>
      </c>
      <c r="AK813" s="42" t="s">
        <v>2067</v>
      </c>
      <c r="AL813" s="42">
        <v>1000</v>
      </c>
      <c r="AM813" s="42" t="s">
        <v>332</v>
      </c>
      <c r="AN813" s="42" t="s">
        <v>352</v>
      </c>
      <c r="AO813" s="42">
        <v>400</v>
      </c>
      <c r="AP813" s="42" t="s">
        <v>439</v>
      </c>
      <c r="AQ813" s="42">
        <v>1200</v>
      </c>
      <c r="AR813" s="42">
        <v>2</v>
      </c>
      <c r="AS813" s="42">
        <v>600</v>
      </c>
      <c r="AT813" s="42">
        <v>48</v>
      </c>
      <c r="AU813" s="42" t="s">
        <v>607</v>
      </c>
      <c r="AV813" s="42" t="s">
        <v>607</v>
      </c>
      <c r="AW813" s="42">
        <v>12000</v>
      </c>
      <c r="AX813" s="42">
        <v>12000</v>
      </c>
      <c r="AY813" s="42">
        <v>2</v>
      </c>
      <c r="AZ813" s="51">
        <v>163</v>
      </c>
      <c r="BA813" s="42"/>
      <c r="BB813" s="42">
        <v>2</v>
      </c>
      <c r="BC813" s="42" t="s">
        <v>375</v>
      </c>
      <c r="BD813" s="49" t="s">
        <v>3264</v>
      </c>
      <c r="BE813" s="49" t="s">
        <v>3267</v>
      </c>
      <c r="BF813" s="42" t="s">
        <v>1925</v>
      </c>
      <c r="BG813" s="42"/>
      <c r="BH813" s="42" t="s">
        <v>1884</v>
      </c>
      <c r="BI813" s="42" t="s">
        <v>357</v>
      </c>
      <c r="BJ813" s="42" t="s">
        <v>358</v>
      </c>
      <c r="BK813" s="57">
        <v>44778</v>
      </c>
      <c r="BL813" s="42" t="s">
        <v>340</v>
      </c>
      <c r="BM813" s="42" t="s">
        <v>317</v>
      </c>
      <c r="BN813" s="42"/>
      <c r="BO813" s="42"/>
      <c r="BP813" s="42" t="s">
        <v>359</v>
      </c>
      <c r="BQ813" s="42" t="s">
        <v>359</v>
      </c>
      <c r="BR813" s="42" t="s">
        <v>359</v>
      </c>
      <c r="BS813" s="42"/>
      <c r="BT813" s="42" t="s">
        <v>360</v>
      </c>
      <c r="BU813" s="42" t="s">
        <v>317</v>
      </c>
      <c r="BV813" s="42" t="s">
        <v>317</v>
      </c>
      <c r="BW813" s="42"/>
      <c r="BX813" s="42"/>
      <c r="BY813" s="42" t="s">
        <v>353</v>
      </c>
      <c r="BZ813" s="42" t="s">
        <v>353</v>
      </c>
      <c r="CA813" s="42"/>
      <c r="CB813" s="42" t="s">
        <v>353</v>
      </c>
      <c r="CC813" s="42"/>
      <c r="CD813" s="42"/>
      <c r="CE813" s="42"/>
      <c r="CF813" s="42"/>
      <c r="CG813" s="26" t="s">
        <v>3265</v>
      </c>
    </row>
    <row r="814" hidden="1" spans="1:85">
      <c r="A814" s="34">
        <v>411</v>
      </c>
      <c r="B814" s="42" t="s">
        <v>3268</v>
      </c>
      <c r="C814" s="79" t="s">
        <v>3269</v>
      </c>
      <c r="D814" s="42" t="s">
        <v>3270</v>
      </c>
      <c r="E814" s="43">
        <v>28.37333333</v>
      </c>
      <c r="F814" s="43">
        <v>-15.43055556</v>
      </c>
      <c r="G814" s="42" t="s">
        <v>316</v>
      </c>
      <c r="H814" s="37">
        <v>4.5</v>
      </c>
      <c r="I814" s="42" t="s">
        <v>316</v>
      </c>
      <c r="J814" s="42" t="s">
        <v>1963</v>
      </c>
      <c r="K814" s="42" t="s">
        <v>340</v>
      </c>
      <c r="L814" s="42" t="s">
        <v>340</v>
      </c>
      <c r="M814" s="42" t="s">
        <v>317</v>
      </c>
      <c r="N814" s="42" t="s">
        <v>341</v>
      </c>
      <c r="O814" s="42" t="s">
        <v>364</v>
      </c>
      <c r="P814" s="42" t="s">
        <v>343</v>
      </c>
      <c r="Q814" s="42" t="s">
        <v>320</v>
      </c>
      <c r="R814" s="42" t="s">
        <v>320</v>
      </c>
      <c r="S814" s="42" t="s">
        <v>1718</v>
      </c>
      <c r="T814" s="42" t="s">
        <v>344</v>
      </c>
      <c r="U814" s="42" t="s">
        <v>323</v>
      </c>
      <c r="V814" s="52">
        <v>48</v>
      </c>
      <c r="W814" s="42" t="s">
        <v>366</v>
      </c>
      <c r="X814" s="42" t="s">
        <v>2971</v>
      </c>
      <c r="Y814" s="42" t="s">
        <v>2</v>
      </c>
      <c r="Z814" s="42" t="s">
        <v>2</v>
      </c>
      <c r="AA814" s="42" t="s">
        <v>346</v>
      </c>
      <c r="AB814" s="43" t="s">
        <v>329</v>
      </c>
      <c r="AC814" s="42" t="s">
        <v>225</v>
      </c>
      <c r="AD814" s="42" t="s">
        <v>225</v>
      </c>
      <c r="AE814" s="42" t="s">
        <v>453</v>
      </c>
      <c r="AF814" s="42" t="s">
        <v>453</v>
      </c>
      <c r="AG814" s="42">
        <v>30</v>
      </c>
      <c r="AH814" s="42" t="s">
        <v>350</v>
      </c>
      <c r="AI814" s="42" t="s">
        <v>1989</v>
      </c>
      <c r="AJ814" s="42" t="s">
        <v>351</v>
      </c>
      <c r="AK814" s="42" t="s">
        <v>1994</v>
      </c>
      <c r="AL814" s="42">
        <v>1000</v>
      </c>
      <c r="AM814" s="42" t="s">
        <v>332</v>
      </c>
      <c r="AN814" s="42" t="s">
        <v>352</v>
      </c>
      <c r="AO814" s="42">
        <v>400</v>
      </c>
      <c r="AP814" s="42" t="s">
        <v>333</v>
      </c>
      <c r="AQ814" s="42">
        <v>200</v>
      </c>
      <c r="AR814" s="42">
        <v>48</v>
      </c>
      <c r="AS814" s="42">
        <v>100</v>
      </c>
      <c r="AT814" s="42">
        <f>AQ814/AS814</f>
        <v>2</v>
      </c>
      <c r="AU814" s="42" t="s">
        <v>385</v>
      </c>
      <c r="AV814" s="42" t="s">
        <v>385</v>
      </c>
      <c r="AW814" s="42">
        <v>12000</v>
      </c>
      <c r="AX814" s="42">
        <v>12000</v>
      </c>
      <c r="AY814" s="42">
        <v>2</v>
      </c>
      <c r="AZ814" s="51">
        <v>140</v>
      </c>
      <c r="BA814" s="42"/>
      <c r="BB814" s="42">
        <v>3</v>
      </c>
      <c r="BC814" s="42" t="s">
        <v>354</v>
      </c>
      <c r="BD814" s="49" t="s">
        <v>3268</v>
      </c>
      <c r="BE814" s="49" t="s">
        <v>3271</v>
      </c>
      <c r="BF814" s="42" t="s">
        <v>1925</v>
      </c>
      <c r="BG814" s="42"/>
      <c r="BH814" s="42" t="s">
        <v>1898</v>
      </c>
      <c r="BI814" s="42" t="s">
        <v>357</v>
      </c>
      <c r="BJ814" s="42" t="s">
        <v>358</v>
      </c>
      <c r="BK814" s="57">
        <v>44778</v>
      </c>
      <c r="BL814" s="42" t="s">
        <v>317</v>
      </c>
      <c r="BM814" s="42" t="s">
        <v>317</v>
      </c>
      <c r="BN814" s="42"/>
      <c r="BO814" s="42"/>
      <c r="BP814" s="42" t="s">
        <v>359</v>
      </c>
      <c r="BQ814" s="42" t="s">
        <v>359</v>
      </c>
      <c r="BR814" s="42" t="s">
        <v>562</v>
      </c>
      <c r="BS814" s="60">
        <v>43607</v>
      </c>
      <c r="BT814" s="42" t="s">
        <v>360</v>
      </c>
      <c r="BU814" s="42" t="s">
        <v>317</v>
      </c>
      <c r="BV814" s="42" t="s">
        <v>317</v>
      </c>
      <c r="BW814" s="42"/>
      <c r="BX814" s="42"/>
      <c r="BY814" s="42" t="s">
        <v>353</v>
      </c>
      <c r="BZ814" s="42" t="s">
        <v>353</v>
      </c>
      <c r="CA814" s="42"/>
      <c r="CB814" s="42" t="s">
        <v>353</v>
      </c>
      <c r="CC814" s="42"/>
      <c r="CD814" s="42"/>
      <c r="CE814" s="42"/>
      <c r="CF814" s="42"/>
      <c r="CG814" s="26" t="s">
        <v>3269</v>
      </c>
    </row>
    <row r="815" hidden="1" spans="1:85">
      <c r="A815" s="39">
        <v>1696</v>
      </c>
      <c r="B815" s="42" t="s">
        <v>3272</v>
      </c>
      <c r="C815" s="79" t="s">
        <v>3273</v>
      </c>
      <c r="D815" s="42" t="s">
        <v>3274</v>
      </c>
      <c r="E815" s="43">
        <v>28.20194444</v>
      </c>
      <c r="F815" s="43">
        <v>-15.38222222</v>
      </c>
      <c r="G815" s="42" t="s">
        <v>316</v>
      </c>
      <c r="H815" s="37">
        <v>2.5</v>
      </c>
      <c r="I815" s="42" t="s">
        <v>316</v>
      </c>
      <c r="J815" s="42" t="s">
        <v>1963</v>
      </c>
      <c r="K815" s="42" t="s">
        <v>340</v>
      </c>
      <c r="L815" s="42" t="s">
        <v>317</v>
      </c>
      <c r="M815" s="42" t="s">
        <v>317</v>
      </c>
      <c r="N815" s="42" t="s">
        <v>402</v>
      </c>
      <c r="O815" s="42" t="s">
        <v>364</v>
      </c>
      <c r="P815" s="42" t="s">
        <v>343</v>
      </c>
      <c r="Q815" s="42" t="s">
        <v>320</v>
      </c>
      <c r="R815" s="42" t="s">
        <v>320</v>
      </c>
      <c r="S815" s="42" t="s">
        <v>1718</v>
      </c>
      <c r="T815" s="42" t="s">
        <v>344</v>
      </c>
      <c r="U815" s="42" t="s">
        <v>323</v>
      </c>
      <c r="V815" s="52">
        <v>50</v>
      </c>
      <c r="W815" s="42" t="s">
        <v>366</v>
      </c>
      <c r="X815" s="42" t="s">
        <v>1880</v>
      </c>
      <c r="Y815" s="42" t="s">
        <v>2</v>
      </c>
      <c r="Z815" s="42" t="s">
        <v>2</v>
      </c>
      <c r="AA815" s="42" t="s">
        <v>346</v>
      </c>
      <c r="AB815" s="43" t="s">
        <v>329</v>
      </c>
      <c r="AC815" s="42" t="s">
        <v>225</v>
      </c>
      <c r="AD815" s="42" t="s">
        <v>225</v>
      </c>
      <c r="AE815" s="42" t="s">
        <v>403</v>
      </c>
      <c r="AF815" s="42" t="s">
        <v>403</v>
      </c>
      <c r="AG815" s="42">
        <v>20</v>
      </c>
      <c r="AH815" s="42" t="s">
        <v>350</v>
      </c>
      <c r="AI815" s="42" t="s">
        <v>1964</v>
      </c>
      <c r="AJ815" s="42" t="s">
        <v>351</v>
      </c>
      <c r="AK815" s="42" t="s">
        <v>2164</v>
      </c>
      <c r="AL815" s="42">
        <v>600</v>
      </c>
      <c r="AM815" s="42" t="s">
        <v>332</v>
      </c>
      <c r="AN815" s="42" t="s">
        <v>1896</v>
      </c>
      <c r="AO815" s="42">
        <v>400</v>
      </c>
      <c r="AP815" s="42" t="s">
        <v>333</v>
      </c>
      <c r="AQ815" s="42">
        <v>400</v>
      </c>
      <c r="AR815" s="42">
        <v>48</v>
      </c>
      <c r="AS815" s="42">
        <v>100</v>
      </c>
      <c r="AT815" s="42">
        <f>AQ815/AS815</f>
        <v>4</v>
      </c>
      <c r="AU815" s="42" t="s">
        <v>385</v>
      </c>
      <c r="AV815" s="42" t="s">
        <v>385</v>
      </c>
      <c r="AW815" s="42">
        <v>18000</v>
      </c>
      <c r="AX815" s="42">
        <v>18000</v>
      </c>
      <c r="AY815" s="42">
        <v>2</v>
      </c>
      <c r="AZ815" s="51">
        <v>160</v>
      </c>
      <c r="BA815" s="52"/>
      <c r="BB815" s="42">
        <v>2</v>
      </c>
      <c r="BC815" s="42" t="s">
        <v>375</v>
      </c>
      <c r="BD815" s="49" t="s">
        <v>3272</v>
      </c>
      <c r="BE815" s="49" t="s">
        <v>3275</v>
      </c>
      <c r="BF815" s="42" t="s">
        <v>1883</v>
      </c>
      <c r="BG815" s="42"/>
      <c r="BH815" s="42" t="s">
        <v>1884</v>
      </c>
      <c r="BI815" s="42" t="s">
        <v>357</v>
      </c>
      <c r="BJ815" s="42" t="s">
        <v>358</v>
      </c>
      <c r="BK815" s="57">
        <v>44778</v>
      </c>
      <c r="BL815" s="42" t="s">
        <v>317</v>
      </c>
      <c r="BM815" s="42" t="s">
        <v>317</v>
      </c>
      <c r="BN815" s="42"/>
      <c r="BO815" s="42"/>
      <c r="BP815" s="42" t="s">
        <v>359</v>
      </c>
      <c r="BQ815" s="42" t="s">
        <v>359</v>
      </c>
      <c r="BR815" s="42" t="s">
        <v>359</v>
      </c>
      <c r="BS815" s="42"/>
      <c r="BT815" s="42" t="s">
        <v>360</v>
      </c>
      <c r="BU815" s="42" t="s">
        <v>317</v>
      </c>
      <c r="BV815" s="42" t="s">
        <v>317</v>
      </c>
      <c r="BW815" s="42"/>
      <c r="BX815" s="42"/>
      <c r="BY815" s="42" t="s">
        <v>353</v>
      </c>
      <c r="BZ815" s="42" t="s">
        <v>353</v>
      </c>
      <c r="CA815" s="42"/>
      <c r="CB815" s="42" t="s">
        <v>353</v>
      </c>
      <c r="CC815" s="42"/>
      <c r="CD815" s="42"/>
      <c r="CE815" s="42"/>
      <c r="CF815" s="42"/>
      <c r="CG815" s="26" t="s">
        <v>3273</v>
      </c>
    </row>
    <row r="816" hidden="1" spans="1:85">
      <c r="A816" s="39">
        <v>1482</v>
      </c>
      <c r="B816" s="42" t="s">
        <v>3276</v>
      </c>
      <c r="C816" s="79" t="s">
        <v>3277</v>
      </c>
      <c r="D816" s="42" t="s">
        <v>3278</v>
      </c>
      <c r="E816" s="43">
        <v>28.37287</v>
      </c>
      <c r="F816" s="43">
        <v>-15.37803</v>
      </c>
      <c r="G816" s="42" t="s">
        <v>316</v>
      </c>
      <c r="H816" s="37">
        <v>2.5</v>
      </c>
      <c r="I816" s="42" t="s">
        <v>316</v>
      </c>
      <c r="J816" s="42" t="s">
        <v>1963</v>
      </c>
      <c r="K816" s="42" t="s">
        <v>340</v>
      </c>
      <c r="L816" s="42" t="s">
        <v>340</v>
      </c>
      <c r="M816" s="42" t="s">
        <v>317</v>
      </c>
      <c r="N816" s="42" t="s">
        <v>341</v>
      </c>
      <c r="O816" s="42" t="s">
        <v>342</v>
      </c>
      <c r="P816" s="42" t="s">
        <v>343</v>
      </c>
      <c r="Q816" s="42" t="s">
        <v>320</v>
      </c>
      <c r="R816" s="42" t="s">
        <v>320</v>
      </c>
      <c r="S816" s="42" t="s">
        <v>1718</v>
      </c>
      <c r="T816" s="42" t="s">
        <v>344</v>
      </c>
      <c r="U816" s="42" t="s">
        <v>323</v>
      </c>
      <c r="V816" s="52">
        <v>36</v>
      </c>
      <c r="W816" s="42" t="s">
        <v>366</v>
      </c>
      <c r="X816" s="42" t="s">
        <v>1974</v>
      </c>
      <c r="Y816" s="42" t="s">
        <v>2</v>
      </c>
      <c r="Z816" s="42" t="s">
        <v>2</v>
      </c>
      <c r="AA816" s="42" t="s">
        <v>346</v>
      </c>
      <c r="AB816" s="43" t="s">
        <v>329</v>
      </c>
      <c r="AC816" s="42" t="s">
        <v>225</v>
      </c>
      <c r="AD816" s="42" t="s">
        <v>225</v>
      </c>
      <c r="AE816" s="42" t="s">
        <v>453</v>
      </c>
      <c r="AF816" s="42" t="s">
        <v>453</v>
      </c>
      <c r="AG816" s="42">
        <v>20</v>
      </c>
      <c r="AH816" s="42" t="s">
        <v>350</v>
      </c>
      <c r="AI816" s="42" t="s">
        <v>1964</v>
      </c>
      <c r="AJ816" s="42" t="s">
        <v>351</v>
      </c>
      <c r="AK816" s="42" t="s">
        <v>1895</v>
      </c>
      <c r="AL816" s="42">
        <v>1000</v>
      </c>
      <c r="AM816" s="42" t="s">
        <v>332</v>
      </c>
      <c r="AN816" s="42" t="s">
        <v>352</v>
      </c>
      <c r="AO816" s="42">
        <v>400</v>
      </c>
      <c r="AP816" s="42" t="s">
        <v>439</v>
      </c>
      <c r="AQ816" s="42">
        <v>1200</v>
      </c>
      <c r="AR816" s="42">
        <v>2</v>
      </c>
      <c r="AS816" s="42">
        <v>600</v>
      </c>
      <c r="AT816" s="42">
        <v>48</v>
      </c>
      <c r="AU816" s="42" t="s">
        <v>3151</v>
      </c>
      <c r="AV816" s="42" t="s">
        <v>3151</v>
      </c>
      <c r="AW816" s="42">
        <v>12000</v>
      </c>
      <c r="AX816" s="42">
        <v>12000</v>
      </c>
      <c r="AY816" s="42">
        <v>2</v>
      </c>
      <c r="AZ816" s="51">
        <v>158</v>
      </c>
      <c r="BA816" s="42"/>
      <c r="BB816" s="42">
        <v>3</v>
      </c>
      <c r="BC816" s="42" t="s">
        <v>354</v>
      </c>
      <c r="BD816" s="49" t="s">
        <v>3276</v>
      </c>
      <c r="BE816" s="49" t="s">
        <v>3279</v>
      </c>
      <c r="BF816" s="42" t="s">
        <v>1883</v>
      </c>
      <c r="BG816" s="42"/>
      <c r="BH816" s="42" t="s">
        <v>1898</v>
      </c>
      <c r="BI816" s="42" t="s">
        <v>357</v>
      </c>
      <c r="BJ816" s="42" t="s">
        <v>358</v>
      </c>
      <c r="BK816" s="57">
        <v>44778</v>
      </c>
      <c r="BL816" s="42" t="s">
        <v>317</v>
      </c>
      <c r="BM816" s="42" t="s">
        <v>317</v>
      </c>
      <c r="BN816" s="42"/>
      <c r="BO816" s="42"/>
      <c r="BP816" s="42" t="s">
        <v>359</v>
      </c>
      <c r="BQ816" s="42" t="s">
        <v>359</v>
      </c>
      <c r="BR816" s="42" t="s">
        <v>359</v>
      </c>
      <c r="BS816" s="42"/>
      <c r="BT816" s="42" t="s">
        <v>360</v>
      </c>
      <c r="BU816" s="42" t="s">
        <v>317</v>
      </c>
      <c r="BV816" s="42" t="s">
        <v>340</v>
      </c>
      <c r="BW816" s="42"/>
      <c r="BX816" s="42"/>
      <c r="BY816" s="42" t="s">
        <v>472</v>
      </c>
      <c r="BZ816" s="42">
        <v>30</v>
      </c>
      <c r="CA816" s="42"/>
      <c r="CB816" s="42" t="s">
        <v>472</v>
      </c>
      <c r="CC816" s="42"/>
      <c r="CD816" s="42"/>
      <c r="CE816" s="42"/>
      <c r="CF816" s="42"/>
      <c r="CG816" s="26" t="s">
        <v>3277</v>
      </c>
    </row>
    <row r="817" hidden="1" spans="1:85">
      <c r="A817" s="39">
        <v>1078</v>
      </c>
      <c r="B817" s="42" t="s">
        <v>3280</v>
      </c>
      <c r="C817" s="79" t="s">
        <v>3281</v>
      </c>
      <c r="D817" s="42" t="s">
        <v>3282</v>
      </c>
      <c r="E817" s="43">
        <v>28.34091</v>
      </c>
      <c r="F817" s="43">
        <v>-15.33564</v>
      </c>
      <c r="G817" s="42" t="s">
        <v>316</v>
      </c>
      <c r="H817" s="37">
        <v>2.5</v>
      </c>
      <c r="I817" s="42" t="s">
        <v>316</v>
      </c>
      <c r="J817" s="42" t="s">
        <v>1963</v>
      </c>
      <c r="K817" s="42" t="s">
        <v>317</v>
      </c>
      <c r="L817" s="42" t="s">
        <v>340</v>
      </c>
      <c r="M817" s="42" t="s">
        <v>317</v>
      </c>
      <c r="N817" s="42" t="s">
        <v>341</v>
      </c>
      <c r="O817" s="42" t="s">
        <v>364</v>
      </c>
      <c r="P817" s="42" t="s">
        <v>343</v>
      </c>
      <c r="Q817" s="42" t="s">
        <v>320</v>
      </c>
      <c r="R817" s="42" t="s">
        <v>320</v>
      </c>
      <c r="S817" s="42" t="s">
        <v>1718</v>
      </c>
      <c r="T817" s="42" t="s">
        <v>344</v>
      </c>
      <c r="U817" s="42" t="s">
        <v>323</v>
      </c>
      <c r="V817" s="52">
        <v>36</v>
      </c>
      <c r="W817" s="42" t="s">
        <v>325</v>
      </c>
      <c r="X817" s="42" t="s">
        <v>1974</v>
      </c>
      <c r="Y817" s="42" t="s">
        <v>2</v>
      </c>
      <c r="Z817" s="42" t="s">
        <v>2</v>
      </c>
      <c r="AA817" s="42" t="s">
        <v>346</v>
      </c>
      <c r="AB817" s="43" t="s">
        <v>329</v>
      </c>
      <c r="AC817" s="42" t="s">
        <v>225</v>
      </c>
      <c r="AD817" s="42" t="s">
        <v>225</v>
      </c>
      <c r="AE817" s="42" t="s">
        <v>561</v>
      </c>
      <c r="AF817" s="42" t="s">
        <v>561</v>
      </c>
      <c r="AG817" s="42">
        <v>15</v>
      </c>
      <c r="AH817" s="42" t="s">
        <v>350</v>
      </c>
      <c r="AI817" s="42" t="s">
        <v>2264</v>
      </c>
      <c r="AJ817" s="42" t="s">
        <v>351</v>
      </c>
      <c r="AK817" s="42" t="s">
        <v>1895</v>
      </c>
      <c r="AL817" s="42">
        <v>1000</v>
      </c>
      <c r="AM817" s="42" t="s">
        <v>1909</v>
      </c>
      <c r="AN817" s="42" t="s">
        <v>1882</v>
      </c>
      <c r="AO817" s="42">
        <v>250</v>
      </c>
      <c r="AP817" s="42" t="s">
        <v>373</v>
      </c>
      <c r="AQ817" s="42">
        <v>600</v>
      </c>
      <c r="AR817" s="42">
        <v>2</v>
      </c>
      <c r="AS817" s="42">
        <v>600</v>
      </c>
      <c r="AT817" s="42">
        <v>24</v>
      </c>
      <c r="AU817" s="42" t="s">
        <v>327</v>
      </c>
      <c r="AV817" s="42" t="s">
        <v>327</v>
      </c>
      <c r="AW817" s="42" t="s">
        <v>327</v>
      </c>
      <c r="AX817" s="42" t="s">
        <v>327</v>
      </c>
      <c r="AY817" s="42" t="s">
        <v>327</v>
      </c>
      <c r="AZ817" s="51">
        <v>50</v>
      </c>
      <c r="BA817" s="42"/>
      <c r="BB817" s="42">
        <v>1</v>
      </c>
      <c r="BC817" s="42" t="s">
        <v>346</v>
      </c>
      <c r="BD817" s="49" t="s">
        <v>3280</v>
      </c>
      <c r="BE817" s="49">
        <v>0</v>
      </c>
      <c r="BF817" s="42" t="s">
        <v>1976</v>
      </c>
      <c r="BG817" s="42"/>
      <c r="BH817" s="42" t="s">
        <v>1884</v>
      </c>
      <c r="BI817" s="42" t="s">
        <v>357</v>
      </c>
      <c r="BJ817" s="42" t="s">
        <v>358</v>
      </c>
      <c r="BK817" s="57">
        <v>44778</v>
      </c>
      <c r="BL817" s="42" t="s">
        <v>340</v>
      </c>
      <c r="BM817" s="42" t="s">
        <v>317</v>
      </c>
      <c r="BN817" s="42"/>
      <c r="BO817" s="42"/>
      <c r="BP817" s="42" t="s">
        <v>359</v>
      </c>
      <c r="BQ817" s="42" t="s">
        <v>359</v>
      </c>
      <c r="BR817" s="42" t="s">
        <v>359</v>
      </c>
      <c r="BS817" s="42"/>
      <c r="BT817" s="42" t="s">
        <v>340</v>
      </c>
      <c r="BU817" s="42" t="s">
        <v>317</v>
      </c>
      <c r="BV817" s="42" t="s">
        <v>317</v>
      </c>
      <c r="BW817" s="42"/>
      <c r="BX817" s="42"/>
      <c r="BY817" s="42" t="s">
        <v>353</v>
      </c>
      <c r="BZ817" s="42" t="s">
        <v>353</v>
      </c>
      <c r="CA817" s="42"/>
      <c r="CB817" s="42" t="s">
        <v>353</v>
      </c>
      <c r="CC817" s="42"/>
      <c r="CD817" s="42"/>
      <c r="CE817" s="42"/>
      <c r="CF817" s="42"/>
      <c r="CG817" s="26" t="s">
        <v>3281</v>
      </c>
    </row>
    <row r="818" hidden="1" spans="1:85">
      <c r="A818" s="39">
        <v>412</v>
      </c>
      <c r="B818" s="42" t="s">
        <v>3283</v>
      </c>
      <c r="C818" s="79" t="s">
        <v>3284</v>
      </c>
      <c r="D818" s="42" t="s">
        <v>3285</v>
      </c>
      <c r="E818" s="43">
        <v>28.37947</v>
      </c>
      <c r="F818" s="43">
        <v>-15.40284</v>
      </c>
      <c r="G818" s="42" t="s">
        <v>316</v>
      </c>
      <c r="H818" s="37">
        <v>2.5</v>
      </c>
      <c r="I818" s="42" t="s">
        <v>316</v>
      </c>
      <c r="J818" s="42" t="s">
        <v>1963</v>
      </c>
      <c r="K818" s="42" t="s">
        <v>340</v>
      </c>
      <c r="L818" s="42" t="s">
        <v>340</v>
      </c>
      <c r="M818" s="42" t="s">
        <v>317</v>
      </c>
      <c r="N818" s="42" t="s">
        <v>341</v>
      </c>
      <c r="O818" s="42" t="s">
        <v>342</v>
      </c>
      <c r="P818" s="42" t="s">
        <v>343</v>
      </c>
      <c r="Q818" s="42" t="s">
        <v>320</v>
      </c>
      <c r="R818" s="42" t="s">
        <v>320</v>
      </c>
      <c r="S818" s="42" t="s">
        <v>1718</v>
      </c>
      <c r="T818" s="42" t="s">
        <v>344</v>
      </c>
      <c r="U818" s="42" t="s">
        <v>323</v>
      </c>
      <c r="V818" s="52">
        <v>36</v>
      </c>
      <c r="W818" s="42" t="s">
        <v>366</v>
      </c>
      <c r="X818" s="42" t="s">
        <v>2971</v>
      </c>
      <c r="Y818" s="42" t="s">
        <v>2</v>
      </c>
      <c r="Z818" s="42" t="s">
        <v>2</v>
      </c>
      <c r="AA818" s="42" t="s">
        <v>346</v>
      </c>
      <c r="AB818" s="43" t="s">
        <v>329</v>
      </c>
      <c r="AC818" s="42" t="s">
        <v>225</v>
      </c>
      <c r="AD818" s="42" t="s">
        <v>225</v>
      </c>
      <c r="AE818" s="42" t="s">
        <v>561</v>
      </c>
      <c r="AF818" s="42" t="s">
        <v>561</v>
      </c>
      <c r="AG818" s="42">
        <v>20</v>
      </c>
      <c r="AH818" s="42" t="s">
        <v>350</v>
      </c>
      <c r="AI818" s="42" t="s">
        <v>3107</v>
      </c>
      <c r="AJ818" s="42" t="s">
        <v>351</v>
      </c>
      <c r="AK818" s="42" t="s">
        <v>3051</v>
      </c>
      <c r="AL818" s="42">
        <v>1000</v>
      </c>
      <c r="AM818" s="42" t="s">
        <v>1909</v>
      </c>
      <c r="AN818" s="42" t="s">
        <v>1882</v>
      </c>
      <c r="AO818" s="42">
        <v>250</v>
      </c>
      <c r="AP818" s="42" t="s">
        <v>373</v>
      </c>
      <c r="AQ818" s="42">
        <v>600</v>
      </c>
      <c r="AR818" s="42">
        <v>2</v>
      </c>
      <c r="AS818" s="42">
        <v>600</v>
      </c>
      <c r="AT818" s="42">
        <v>24</v>
      </c>
      <c r="AU818" s="42" t="s">
        <v>607</v>
      </c>
      <c r="AV818" s="42" t="s">
        <v>607</v>
      </c>
      <c r="AW818" s="42">
        <v>12000</v>
      </c>
      <c r="AX818" s="42">
        <v>12000</v>
      </c>
      <c r="AY818" s="42">
        <v>2</v>
      </c>
      <c r="AZ818" s="51">
        <v>77</v>
      </c>
      <c r="BA818" s="42"/>
      <c r="BB818" s="42">
        <v>1</v>
      </c>
      <c r="BC818" s="42" t="s">
        <v>346</v>
      </c>
      <c r="BD818" s="49" t="s">
        <v>3283</v>
      </c>
      <c r="BE818" s="49">
        <v>0</v>
      </c>
      <c r="BF818" s="42" t="s">
        <v>1883</v>
      </c>
      <c r="BG818" s="42"/>
      <c r="BH818" s="42" t="s">
        <v>1884</v>
      </c>
      <c r="BI818" s="42" t="s">
        <v>357</v>
      </c>
      <c r="BJ818" s="42" t="s">
        <v>358</v>
      </c>
      <c r="BK818" s="57">
        <v>44778</v>
      </c>
      <c r="BL818" s="42" t="s">
        <v>340</v>
      </c>
      <c r="BM818" s="42" t="s">
        <v>317</v>
      </c>
      <c r="BN818" s="42"/>
      <c r="BO818" s="42"/>
      <c r="BP818" s="42" t="s">
        <v>359</v>
      </c>
      <c r="BQ818" s="42" t="s">
        <v>359</v>
      </c>
      <c r="BR818" s="42" t="s">
        <v>359</v>
      </c>
      <c r="BS818" s="42"/>
      <c r="BT818" s="42" t="s">
        <v>360</v>
      </c>
      <c r="BU818" s="42" t="s">
        <v>317</v>
      </c>
      <c r="BV818" s="42" t="s">
        <v>317</v>
      </c>
      <c r="BW818" s="42"/>
      <c r="BX818" s="42"/>
      <c r="BY818" s="42" t="s">
        <v>353</v>
      </c>
      <c r="BZ818" s="42" t="s">
        <v>353</v>
      </c>
      <c r="CA818" s="42"/>
      <c r="CB818" s="42" t="s">
        <v>353</v>
      </c>
      <c r="CC818" s="42"/>
      <c r="CD818" s="42"/>
      <c r="CE818" s="42"/>
      <c r="CF818" s="42"/>
      <c r="CG818" s="26" t="s">
        <v>3284</v>
      </c>
    </row>
    <row r="819" hidden="1" spans="1:85">
      <c r="A819" s="34">
        <v>957</v>
      </c>
      <c r="B819" s="42" t="s">
        <v>3286</v>
      </c>
      <c r="C819" s="79" t="s">
        <v>3287</v>
      </c>
      <c r="D819" s="42" t="s">
        <v>3288</v>
      </c>
      <c r="E819" s="43">
        <v>28.23802</v>
      </c>
      <c r="F819" s="43">
        <v>-15.49247</v>
      </c>
      <c r="G819" s="42" t="s">
        <v>316</v>
      </c>
      <c r="H819" s="37">
        <v>2.5</v>
      </c>
      <c r="I819" s="42" t="s">
        <v>316</v>
      </c>
      <c r="J819" s="42" t="s">
        <v>1963</v>
      </c>
      <c r="K819" s="42" t="s">
        <v>340</v>
      </c>
      <c r="L819" s="42" t="s">
        <v>317</v>
      </c>
      <c r="M819" s="42" t="s">
        <v>317</v>
      </c>
      <c r="N819" s="42" t="s">
        <v>341</v>
      </c>
      <c r="O819" s="42" t="s">
        <v>342</v>
      </c>
      <c r="P819" s="42" t="s">
        <v>380</v>
      </c>
      <c r="Q819" s="42" t="s">
        <v>320</v>
      </c>
      <c r="R819" s="42" t="s">
        <v>320</v>
      </c>
      <c r="S819" s="42" t="s">
        <v>1718</v>
      </c>
      <c r="T819" s="42" t="s">
        <v>344</v>
      </c>
      <c r="U819" s="42" t="s">
        <v>323</v>
      </c>
      <c r="V819" s="52">
        <v>42</v>
      </c>
      <c r="W819" s="42" t="s">
        <v>366</v>
      </c>
      <c r="X819" s="42" t="s">
        <v>3055</v>
      </c>
      <c r="Y819" s="42" t="s">
        <v>2</v>
      </c>
      <c r="Z819" s="42" t="s">
        <v>2</v>
      </c>
      <c r="AA819" s="42" t="s">
        <v>346</v>
      </c>
      <c r="AB819" s="43" t="s">
        <v>329</v>
      </c>
      <c r="AC819" s="42" t="s">
        <v>225</v>
      </c>
      <c r="AD819" s="42" t="s">
        <v>225</v>
      </c>
      <c r="AE819" s="42" t="s">
        <v>561</v>
      </c>
      <c r="AF819" s="42" t="s">
        <v>561</v>
      </c>
      <c r="AG819" s="42">
        <v>20</v>
      </c>
      <c r="AH819" s="42" t="s">
        <v>350</v>
      </c>
      <c r="AI819" s="42" t="s">
        <v>1964</v>
      </c>
      <c r="AJ819" s="42" t="s">
        <v>351</v>
      </c>
      <c r="AK819" s="42" t="s">
        <v>1895</v>
      </c>
      <c r="AL819" s="42">
        <v>1000</v>
      </c>
      <c r="AM819" s="42" t="s">
        <v>332</v>
      </c>
      <c r="AN819" s="42" t="s">
        <v>352</v>
      </c>
      <c r="AO819" s="42">
        <v>400</v>
      </c>
      <c r="AP819" s="42" t="s">
        <v>384</v>
      </c>
      <c r="AQ819" s="42">
        <v>1200</v>
      </c>
      <c r="AR819" s="42">
        <v>2</v>
      </c>
      <c r="AS819" s="42">
        <v>600</v>
      </c>
      <c r="AT819" s="42">
        <v>48</v>
      </c>
      <c r="AU819" s="42" t="s">
        <v>385</v>
      </c>
      <c r="AV819" s="42" t="s">
        <v>385</v>
      </c>
      <c r="AW819" s="42">
        <v>12000</v>
      </c>
      <c r="AX819" s="42">
        <v>12000</v>
      </c>
      <c r="AY819" s="42">
        <v>2</v>
      </c>
      <c r="AZ819" s="51">
        <v>112</v>
      </c>
      <c r="BA819" s="42"/>
      <c r="BB819" s="42">
        <v>4</v>
      </c>
      <c r="BC819" s="42" t="s">
        <v>470</v>
      </c>
      <c r="BD819" s="49" t="s">
        <v>3286</v>
      </c>
      <c r="BE819" s="49" t="s">
        <v>3289</v>
      </c>
      <c r="BF819" s="42" t="s">
        <v>1883</v>
      </c>
      <c r="BG819" s="42"/>
      <c r="BH819" s="42" t="s">
        <v>1884</v>
      </c>
      <c r="BI819" s="42" t="s">
        <v>357</v>
      </c>
      <c r="BJ819" s="42" t="s">
        <v>358</v>
      </c>
      <c r="BK819" s="57">
        <v>44778</v>
      </c>
      <c r="BL819" s="42" t="s">
        <v>340</v>
      </c>
      <c r="BM819" s="42" t="s">
        <v>340</v>
      </c>
      <c r="BN819" s="42"/>
      <c r="BO819" s="42">
        <v>2</v>
      </c>
      <c r="BP819" s="42" t="s">
        <v>359</v>
      </c>
      <c r="BQ819" s="42" t="s">
        <v>359</v>
      </c>
      <c r="BR819" s="42" t="s">
        <v>562</v>
      </c>
      <c r="BS819" s="60">
        <v>43607</v>
      </c>
      <c r="BT819" s="42" t="s">
        <v>360</v>
      </c>
      <c r="BU819" s="42" t="s">
        <v>317</v>
      </c>
      <c r="BV819" s="42" t="s">
        <v>317</v>
      </c>
      <c r="BW819" s="42"/>
      <c r="BX819" s="42"/>
      <c r="BY819" s="42" t="s">
        <v>353</v>
      </c>
      <c r="BZ819" s="42" t="s">
        <v>353</v>
      </c>
      <c r="CA819" s="42"/>
      <c r="CB819" s="42" t="s">
        <v>353</v>
      </c>
      <c r="CC819" s="42"/>
      <c r="CD819" s="42"/>
      <c r="CE819" s="42"/>
      <c r="CF819" s="42"/>
      <c r="CG819" s="26" t="s">
        <v>3287</v>
      </c>
    </row>
    <row r="820" hidden="1" spans="1:85">
      <c r="A820" s="34">
        <v>583</v>
      </c>
      <c r="B820" s="42" t="s">
        <v>3290</v>
      </c>
      <c r="C820" s="79" t="s">
        <v>3291</v>
      </c>
      <c r="D820" s="42" t="s">
        <v>3292</v>
      </c>
      <c r="E820" s="43">
        <v>28.37698348</v>
      </c>
      <c r="F820" s="43">
        <v>-15.36461096</v>
      </c>
      <c r="G820" s="42" t="s">
        <v>316</v>
      </c>
      <c r="H820" s="37">
        <v>2.5</v>
      </c>
      <c r="I820" s="42" t="s">
        <v>316</v>
      </c>
      <c r="J820" s="42" t="s">
        <v>1963</v>
      </c>
      <c r="K820" s="42" t="s">
        <v>340</v>
      </c>
      <c r="L820" s="42" t="s">
        <v>340</v>
      </c>
      <c r="M820" s="42" t="s">
        <v>317</v>
      </c>
      <c r="N820" s="42" t="s">
        <v>341</v>
      </c>
      <c r="O820" s="42" t="s">
        <v>342</v>
      </c>
      <c r="P820" s="42" t="s">
        <v>413</v>
      </c>
      <c r="Q820" s="42" t="s">
        <v>320</v>
      </c>
      <c r="R820" s="42" t="s">
        <v>320</v>
      </c>
      <c r="S820" s="42" t="s">
        <v>1718</v>
      </c>
      <c r="T820" s="42" t="s">
        <v>344</v>
      </c>
      <c r="U820" s="42" t="s">
        <v>323</v>
      </c>
      <c r="V820" s="52">
        <v>50</v>
      </c>
      <c r="W820" s="42" t="s">
        <v>366</v>
      </c>
      <c r="X820" s="42" t="s">
        <v>1974</v>
      </c>
      <c r="Y820" s="42" t="s">
        <v>2</v>
      </c>
      <c r="Z820" s="42" t="s">
        <v>2</v>
      </c>
      <c r="AA820" s="42" t="s">
        <v>346</v>
      </c>
      <c r="AB820" s="43" t="s">
        <v>329</v>
      </c>
      <c r="AC820" s="42" t="s">
        <v>225</v>
      </c>
      <c r="AD820" s="42" t="s">
        <v>225</v>
      </c>
      <c r="AE820" s="42" t="s">
        <v>561</v>
      </c>
      <c r="AF820" s="42" t="s">
        <v>561</v>
      </c>
      <c r="AG820" s="42">
        <v>20</v>
      </c>
      <c r="AH820" s="42" t="s">
        <v>350</v>
      </c>
      <c r="AI820" s="42" t="s">
        <v>1964</v>
      </c>
      <c r="AJ820" s="42" t="s">
        <v>370</v>
      </c>
      <c r="AK820" s="42" t="s">
        <v>1965</v>
      </c>
      <c r="AL820" s="42">
        <v>1000</v>
      </c>
      <c r="AM820" s="42" t="s">
        <v>332</v>
      </c>
      <c r="AN820" s="42" t="s">
        <v>352</v>
      </c>
      <c r="AO820" s="42">
        <v>400</v>
      </c>
      <c r="AP820" s="42" t="s">
        <v>373</v>
      </c>
      <c r="AQ820" s="42">
        <v>1200</v>
      </c>
      <c r="AR820" s="42">
        <v>2</v>
      </c>
      <c r="AS820" s="42">
        <v>600</v>
      </c>
      <c r="AT820" s="42">
        <v>48</v>
      </c>
      <c r="AU820" s="42" t="s">
        <v>607</v>
      </c>
      <c r="AV820" s="42" t="s">
        <v>607</v>
      </c>
      <c r="AW820" s="42">
        <v>12000</v>
      </c>
      <c r="AX820" s="42">
        <v>12000</v>
      </c>
      <c r="AY820" s="42">
        <v>2</v>
      </c>
      <c r="AZ820" s="51">
        <v>108</v>
      </c>
      <c r="BA820" s="42"/>
      <c r="BB820" s="42">
        <v>3</v>
      </c>
      <c r="BC820" s="42" t="s">
        <v>3293</v>
      </c>
      <c r="BD820" s="49" t="s">
        <v>3290</v>
      </c>
      <c r="BE820" s="49">
        <v>0</v>
      </c>
      <c r="BF820" s="42" t="s">
        <v>1976</v>
      </c>
      <c r="BG820" s="42"/>
      <c r="BH820" s="42" t="s">
        <v>1884</v>
      </c>
      <c r="BI820" s="42" t="s">
        <v>357</v>
      </c>
      <c r="BJ820" s="42" t="s">
        <v>358</v>
      </c>
      <c r="BK820" s="57">
        <v>44778</v>
      </c>
      <c r="BL820" s="42" t="s">
        <v>340</v>
      </c>
      <c r="BM820" s="42" t="s">
        <v>317</v>
      </c>
      <c r="BN820" s="42"/>
      <c r="BO820" s="42"/>
      <c r="BP820" s="42" t="s">
        <v>359</v>
      </c>
      <c r="BQ820" s="42" t="s">
        <v>359</v>
      </c>
      <c r="BR820" s="42" t="s">
        <v>359</v>
      </c>
      <c r="BS820" s="42"/>
      <c r="BT820" s="42" t="s">
        <v>360</v>
      </c>
      <c r="BU820" s="42" t="s">
        <v>317</v>
      </c>
      <c r="BV820" s="42" t="s">
        <v>317</v>
      </c>
      <c r="BW820" s="42"/>
      <c r="BX820" s="42"/>
      <c r="BY820" s="42" t="s">
        <v>353</v>
      </c>
      <c r="BZ820" s="42" t="s">
        <v>353</v>
      </c>
      <c r="CA820" s="42"/>
      <c r="CB820" s="42" t="s">
        <v>353</v>
      </c>
      <c r="CC820" s="42"/>
      <c r="CD820" s="42"/>
      <c r="CE820" s="42"/>
      <c r="CF820" s="42"/>
      <c r="CG820" s="26" t="s">
        <v>3291</v>
      </c>
    </row>
    <row r="821" hidden="1" spans="1:85">
      <c r="A821" s="39">
        <v>956</v>
      </c>
      <c r="B821" s="42" t="s">
        <v>3294</v>
      </c>
      <c r="C821" s="79" t="s">
        <v>3295</v>
      </c>
      <c r="D821" s="42" t="s">
        <v>3288</v>
      </c>
      <c r="E821" s="43">
        <v>28.2091</v>
      </c>
      <c r="F821" s="43">
        <v>-15.47405</v>
      </c>
      <c r="G821" s="42" t="s">
        <v>316</v>
      </c>
      <c r="H821" s="37">
        <v>2</v>
      </c>
      <c r="I821" s="42" t="s">
        <v>316</v>
      </c>
      <c r="J821" s="42" t="s">
        <v>1963</v>
      </c>
      <c r="K821" s="42" t="s">
        <v>340</v>
      </c>
      <c r="L821" s="42" t="s">
        <v>317</v>
      </c>
      <c r="M821" s="42" t="s">
        <v>317</v>
      </c>
      <c r="N821" s="42" t="s">
        <v>341</v>
      </c>
      <c r="O821" s="42" t="s">
        <v>364</v>
      </c>
      <c r="P821" s="42" t="s">
        <v>365</v>
      </c>
      <c r="Q821" s="42" t="s">
        <v>320</v>
      </c>
      <c r="R821" s="42" t="s">
        <v>320</v>
      </c>
      <c r="S821" s="42" t="s">
        <v>1718</v>
      </c>
      <c r="T821" s="42" t="s">
        <v>344</v>
      </c>
      <c r="U821" s="42" t="s">
        <v>323</v>
      </c>
      <c r="V821" s="52">
        <v>42</v>
      </c>
      <c r="W821" s="42" t="s">
        <v>366</v>
      </c>
      <c r="X821" s="42" t="s">
        <v>3055</v>
      </c>
      <c r="Y821" s="42" t="s">
        <v>2</v>
      </c>
      <c r="Z821" s="42" t="s">
        <v>2</v>
      </c>
      <c r="AA821" s="42" t="s">
        <v>346</v>
      </c>
      <c r="AB821" s="43" t="s">
        <v>329</v>
      </c>
      <c r="AC821" s="42" t="s">
        <v>225</v>
      </c>
      <c r="AD821" s="42" t="s">
        <v>225</v>
      </c>
      <c r="AE821" s="42" t="s">
        <v>561</v>
      </c>
      <c r="AF821" s="42" t="s">
        <v>561</v>
      </c>
      <c r="AG821" s="42">
        <v>16</v>
      </c>
      <c r="AH821" s="42" t="s">
        <v>368</v>
      </c>
      <c r="AI821" s="42" t="s">
        <v>1803</v>
      </c>
      <c r="AJ821" s="42" t="s">
        <v>351</v>
      </c>
      <c r="AK821" s="42" t="s">
        <v>1881</v>
      </c>
      <c r="AL821" s="42">
        <v>1000</v>
      </c>
      <c r="AM821" s="42" t="s">
        <v>332</v>
      </c>
      <c r="AN821" s="42" t="s">
        <v>352</v>
      </c>
      <c r="AO821" s="42">
        <v>400</v>
      </c>
      <c r="AP821" s="42" t="s">
        <v>439</v>
      </c>
      <c r="AQ821" s="42">
        <v>1200</v>
      </c>
      <c r="AR821" s="42">
        <v>2</v>
      </c>
      <c r="AS821" s="42">
        <v>600</v>
      </c>
      <c r="AT821" s="42">
        <v>48</v>
      </c>
      <c r="AU821" s="42" t="s">
        <v>1995</v>
      </c>
      <c r="AV821" s="42" t="s">
        <v>1995</v>
      </c>
      <c r="AW821" s="42">
        <v>18000</v>
      </c>
      <c r="AX821" s="42">
        <v>18000</v>
      </c>
      <c r="AY821" s="42">
        <v>2</v>
      </c>
      <c r="AZ821" s="51">
        <v>120</v>
      </c>
      <c r="BA821" s="42"/>
      <c r="BB821" s="42">
        <v>4</v>
      </c>
      <c r="BC821" s="42" t="s">
        <v>470</v>
      </c>
      <c r="BD821" s="49" t="s">
        <v>3294</v>
      </c>
      <c r="BE821" s="49" t="s">
        <v>3296</v>
      </c>
      <c r="BF821" s="42" t="s">
        <v>1883</v>
      </c>
      <c r="BG821" s="42"/>
      <c r="BH821" s="42" t="s">
        <v>1898</v>
      </c>
      <c r="BI821" s="42" t="s">
        <v>357</v>
      </c>
      <c r="BJ821" s="42" t="s">
        <v>358</v>
      </c>
      <c r="BK821" s="57">
        <v>44778</v>
      </c>
      <c r="BL821" s="42" t="s">
        <v>317</v>
      </c>
      <c r="BM821" s="42" t="s">
        <v>317</v>
      </c>
      <c r="BN821" s="42"/>
      <c r="BO821" s="42"/>
      <c r="BP821" s="42" t="s">
        <v>359</v>
      </c>
      <c r="BQ821" s="42" t="s">
        <v>359</v>
      </c>
      <c r="BR821" s="42" t="s">
        <v>359</v>
      </c>
      <c r="BS821" s="42"/>
      <c r="BT821" s="42" t="s">
        <v>360</v>
      </c>
      <c r="BU821" s="42" t="s">
        <v>317</v>
      </c>
      <c r="BV821" s="42" t="s">
        <v>340</v>
      </c>
      <c r="BW821" s="42"/>
      <c r="BX821" s="42"/>
      <c r="BY821" s="42" t="s">
        <v>472</v>
      </c>
      <c r="BZ821" s="42">
        <v>20</v>
      </c>
      <c r="CA821" s="42"/>
      <c r="CB821" s="42" t="s">
        <v>472</v>
      </c>
      <c r="CC821" s="42"/>
      <c r="CD821" s="42"/>
      <c r="CE821" s="42"/>
      <c r="CF821" s="42"/>
      <c r="CG821" s="26" t="s">
        <v>3295</v>
      </c>
    </row>
    <row r="822" hidden="1" spans="1:85">
      <c r="A822" s="34">
        <v>33</v>
      </c>
      <c r="B822" s="42" t="s">
        <v>3297</v>
      </c>
      <c r="C822" s="79" t="s">
        <v>3298</v>
      </c>
      <c r="D822" s="42" t="s">
        <v>3299</v>
      </c>
      <c r="E822" s="43">
        <v>28.38137</v>
      </c>
      <c r="F822" s="43">
        <v>-15.44722</v>
      </c>
      <c r="G822" s="42" t="s">
        <v>316</v>
      </c>
      <c r="H822" s="37">
        <v>4.5</v>
      </c>
      <c r="I822" s="42" t="s">
        <v>316</v>
      </c>
      <c r="J822" s="42" t="s">
        <v>1963</v>
      </c>
      <c r="K822" s="42" t="s">
        <v>317</v>
      </c>
      <c r="L822" s="42" t="s">
        <v>340</v>
      </c>
      <c r="M822" s="42" t="s">
        <v>317</v>
      </c>
      <c r="N822" s="42" t="s">
        <v>341</v>
      </c>
      <c r="O822" s="42" t="s">
        <v>364</v>
      </c>
      <c r="P822" s="42" t="s">
        <v>380</v>
      </c>
      <c r="Q822" s="42" t="s">
        <v>320</v>
      </c>
      <c r="R822" s="42" t="s">
        <v>320</v>
      </c>
      <c r="S822" s="42" t="s">
        <v>1718</v>
      </c>
      <c r="T822" s="42" t="s">
        <v>344</v>
      </c>
      <c r="U822" s="42" t="s">
        <v>323</v>
      </c>
      <c r="V822" s="52">
        <v>36</v>
      </c>
      <c r="W822" s="42" t="s">
        <v>325</v>
      </c>
      <c r="X822" s="42" t="s">
        <v>2971</v>
      </c>
      <c r="Y822" s="42" t="s">
        <v>2</v>
      </c>
      <c r="Z822" s="42" t="s">
        <v>2</v>
      </c>
      <c r="AA822" s="42" t="s">
        <v>346</v>
      </c>
      <c r="AB822" s="43" t="s">
        <v>329</v>
      </c>
      <c r="AC822" s="42" t="s">
        <v>225</v>
      </c>
      <c r="AD822" s="42" t="s">
        <v>225</v>
      </c>
      <c r="AE822" s="42" t="s">
        <v>437</v>
      </c>
      <c r="AF822" s="42" t="s">
        <v>437</v>
      </c>
      <c r="AG822" s="42">
        <v>30</v>
      </c>
      <c r="AH822" s="42" t="s">
        <v>368</v>
      </c>
      <c r="AI822" s="42" t="s">
        <v>3300</v>
      </c>
      <c r="AJ822" s="42" t="s">
        <v>437</v>
      </c>
      <c r="AK822" s="42" t="s">
        <v>3300</v>
      </c>
      <c r="AL822" s="42">
        <v>1000</v>
      </c>
      <c r="AM822" s="42" t="s">
        <v>332</v>
      </c>
      <c r="AN822" s="42" t="s">
        <v>404</v>
      </c>
      <c r="AO822" s="42">
        <v>600</v>
      </c>
      <c r="AP822" s="42" t="s">
        <v>333</v>
      </c>
      <c r="AQ822" s="42">
        <v>400</v>
      </c>
      <c r="AR822" s="42">
        <v>48</v>
      </c>
      <c r="AS822" s="42">
        <v>100</v>
      </c>
      <c r="AT822" s="42">
        <f>AQ822/AS822</f>
        <v>4</v>
      </c>
      <c r="AU822" s="42" t="s">
        <v>327</v>
      </c>
      <c r="AV822" s="42" t="s">
        <v>327</v>
      </c>
      <c r="AW822" s="42" t="s">
        <v>327</v>
      </c>
      <c r="AX822" s="42" t="s">
        <v>327</v>
      </c>
      <c r="AY822" s="42" t="s">
        <v>327</v>
      </c>
      <c r="AZ822" s="51">
        <v>145</v>
      </c>
      <c r="BA822" s="42"/>
      <c r="BB822" s="42">
        <v>2</v>
      </c>
      <c r="BC822" s="42" t="s">
        <v>375</v>
      </c>
      <c r="BD822" s="49" t="s">
        <v>3297</v>
      </c>
      <c r="BE822" s="49" t="s">
        <v>3301</v>
      </c>
      <c r="BF822" s="42" t="s">
        <v>1976</v>
      </c>
      <c r="BG822" s="42"/>
      <c r="BH822" s="42" t="s">
        <v>1884</v>
      </c>
      <c r="BI822" s="42" t="s">
        <v>357</v>
      </c>
      <c r="BJ822" s="42" t="s">
        <v>358</v>
      </c>
      <c r="BK822" s="57">
        <v>44778</v>
      </c>
      <c r="BL822" s="42" t="s">
        <v>317</v>
      </c>
      <c r="BM822" s="42" t="s">
        <v>317</v>
      </c>
      <c r="BN822" s="42"/>
      <c r="BO822" s="42"/>
      <c r="BP822" s="42" t="s">
        <v>359</v>
      </c>
      <c r="BQ822" s="42" t="s">
        <v>359</v>
      </c>
      <c r="BR822" s="42" t="s">
        <v>359</v>
      </c>
      <c r="BS822" s="42"/>
      <c r="BT822" s="42" t="s">
        <v>360</v>
      </c>
      <c r="BU822" s="42" t="s">
        <v>317</v>
      </c>
      <c r="BV822" s="42" t="s">
        <v>317</v>
      </c>
      <c r="BW822" s="42"/>
      <c r="BX822" s="42"/>
      <c r="BY822" s="42" t="s">
        <v>353</v>
      </c>
      <c r="BZ822" s="42" t="s">
        <v>353</v>
      </c>
      <c r="CA822" s="42"/>
      <c r="CB822" s="42" t="s">
        <v>353</v>
      </c>
      <c r="CC822" s="42"/>
      <c r="CD822" s="42"/>
      <c r="CE822" s="42"/>
      <c r="CF822" s="42"/>
      <c r="CG822" s="26" t="s">
        <v>3298</v>
      </c>
    </row>
    <row r="823" hidden="1" spans="1:85">
      <c r="A823" s="39">
        <v>818</v>
      </c>
      <c r="B823" s="42" t="s">
        <v>3302</v>
      </c>
      <c r="C823" s="79" t="s">
        <v>3303</v>
      </c>
      <c r="D823" s="42" t="s">
        <v>3304</v>
      </c>
      <c r="E823" s="43">
        <v>28.33722</v>
      </c>
      <c r="F823" s="43">
        <v>-15.49904</v>
      </c>
      <c r="G823" s="42" t="s">
        <v>316</v>
      </c>
      <c r="H823" s="37">
        <v>2.5</v>
      </c>
      <c r="I823" s="42" t="s">
        <v>316</v>
      </c>
      <c r="J823" s="42" t="s">
        <v>1963</v>
      </c>
      <c r="K823" s="42" t="s">
        <v>317</v>
      </c>
      <c r="L823" s="42" t="s">
        <v>317</v>
      </c>
      <c r="M823" s="42" t="s">
        <v>317</v>
      </c>
      <c r="N823" s="42" t="s">
        <v>402</v>
      </c>
      <c r="O823" s="42" t="s">
        <v>342</v>
      </c>
      <c r="P823" s="42" t="s">
        <v>365</v>
      </c>
      <c r="Q823" s="42" t="s">
        <v>320</v>
      </c>
      <c r="R823" s="42" t="s">
        <v>320</v>
      </c>
      <c r="S823" s="42" t="s">
        <v>1718</v>
      </c>
      <c r="T823" s="42" t="s">
        <v>344</v>
      </c>
      <c r="U823" s="42" t="s">
        <v>323</v>
      </c>
      <c r="V823" s="52">
        <v>42</v>
      </c>
      <c r="W823" s="42" t="s">
        <v>366</v>
      </c>
      <c r="X823" s="42" t="s">
        <v>3055</v>
      </c>
      <c r="Y823" s="42" t="s">
        <v>2</v>
      </c>
      <c r="Z823" s="42" t="s">
        <v>2</v>
      </c>
      <c r="AA823" s="42" t="s">
        <v>346</v>
      </c>
      <c r="AB823" s="43" t="s">
        <v>329</v>
      </c>
      <c r="AC823" s="42" t="s">
        <v>225</v>
      </c>
      <c r="AD823" s="42" t="s">
        <v>225</v>
      </c>
      <c r="AE823" s="42" t="s">
        <v>348</v>
      </c>
      <c r="AF823" s="42" t="s">
        <v>348</v>
      </c>
      <c r="AG823" s="42">
        <v>20</v>
      </c>
      <c r="AH823" s="42" t="s">
        <v>350</v>
      </c>
      <c r="AI823" s="42" t="s">
        <v>1964</v>
      </c>
      <c r="AJ823" s="42" t="s">
        <v>351</v>
      </c>
      <c r="AK823" s="42" t="s">
        <v>1895</v>
      </c>
      <c r="AL823" s="42">
        <v>600</v>
      </c>
      <c r="AM823" s="42" t="s">
        <v>1909</v>
      </c>
      <c r="AN823" s="42" t="s">
        <v>1882</v>
      </c>
      <c r="AO823" s="42">
        <v>250</v>
      </c>
      <c r="AP823" s="42" t="s">
        <v>384</v>
      </c>
      <c r="AQ823" s="42">
        <v>600</v>
      </c>
      <c r="AR823" s="42">
        <v>2</v>
      </c>
      <c r="AS823" s="42">
        <v>600</v>
      </c>
      <c r="AT823" s="42">
        <v>24</v>
      </c>
      <c r="AU823" s="42" t="s">
        <v>607</v>
      </c>
      <c r="AV823" s="42" t="s">
        <v>607</v>
      </c>
      <c r="AW823" s="42">
        <v>12000</v>
      </c>
      <c r="AX823" s="42">
        <v>12000</v>
      </c>
      <c r="AY823" s="42">
        <v>2</v>
      </c>
      <c r="AZ823" s="51">
        <v>110</v>
      </c>
      <c r="BA823" s="42"/>
      <c r="BB823" s="42">
        <v>2</v>
      </c>
      <c r="BC823" s="42" t="s">
        <v>375</v>
      </c>
      <c r="BD823" s="49" t="s">
        <v>3302</v>
      </c>
      <c r="BE823" s="49" t="s">
        <v>3305</v>
      </c>
      <c r="BF823" s="42" t="s">
        <v>1883</v>
      </c>
      <c r="BG823" s="42"/>
      <c r="BH823" s="42" t="s">
        <v>1898</v>
      </c>
      <c r="BI823" s="42" t="s">
        <v>357</v>
      </c>
      <c r="BJ823" s="42" t="s">
        <v>358</v>
      </c>
      <c r="BK823" s="57">
        <v>44778</v>
      </c>
      <c r="BL823" s="42" t="s">
        <v>340</v>
      </c>
      <c r="BM823" s="42" t="s">
        <v>317</v>
      </c>
      <c r="BN823" s="42"/>
      <c r="BO823" s="42"/>
      <c r="BP823" s="42" t="s">
        <v>359</v>
      </c>
      <c r="BQ823" s="42" t="s">
        <v>359</v>
      </c>
      <c r="BR823" s="42" t="s">
        <v>359</v>
      </c>
      <c r="BS823" s="42"/>
      <c r="BT823" s="42" t="s">
        <v>340</v>
      </c>
      <c r="BU823" s="42" t="s">
        <v>317</v>
      </c>
      <c r="BV823" s="42" t="s">
        <v>317</v>
      </c>
      <c r="BW823" s="42"/>
      <c r="BX823" s="42"/>
      <c r="BY823" s="42" t="s">
        <v>353</v>
      </c>
      <c r="BZ823" s="42" t="s">
        <v>353</v>
      </c>
      <c r="CA823" s="42"/>
      <c r="CB823" s="42" t="s">
        <v>353</v>
      </c>
      <c r="CC823" s="42"/>
      <c r="CD823" s="42"/>
      <c r="CE823" s="42"/>
      <c r="CF823" s="42"/>
      <c r="CG823" s="26" t="s">
        <v>3303</v>
      </c>
    </row>
    <row r="824" hidden="1" spans="1:85">
      <c r="A824" s="34">
        <v>927</v>
      </c>
      <c r="B824" s="42" t="s">
        <v>3306</v>
      </c>
      <c r="C824" s="79" t="s">
        <v>3307</v>
      </c>
      <c r="D824" s="42" t="s">
        <v>3308</v>
      </c>
      <c r="E824" s="43">
        <v>28.38724</v>
      </c>
      <c r="F824" s="43">
        <v>-15.38851</v>
      </c>
      <c r="G824" s="42" t="s">
        <v>316</v>
      </c>
      <c r="H824" s="37">
        <v>4.5</v>
      </c>
      <c r="I824" s="42" t="s">
        <v>316</v>
      </c>
      <c r="J824" s="42" t="s">
        <v>1963</v>
      </c>
      <c r="K824" s="42" t="s">
        <v>317</v>
      </c>
      <c r="L824" s="42" t="s">
        <v>340</v>
      </c>
      <c r="M824" s="42" t="s">
        <v>317</v>
      </c>
      <c r="N824" s="42" t="s">
        <v>341</v>
      </c>
      <c r="O824" s="42" t="s">
        <v>342</v>
      </c>
      <c r="P824" s="42" t="s">
        <v>380</v>
      </c>
      <c r="Q824" s="42" t="s">
        <v>320</v>
      </c>
      <c r="R824" s="42" t="s">
        <v>320</v>
      </c>
      <c r="S824" s="42" t="s">
        <v>1718</v>
      </c>
      <c r="T824" s="42" t="s">
        <v>344</v>
      </c>
      <c r="U824" s="42" t="s">
        <v>323</v>
      </c>
      <c r="V824" s="52">
        <v>48</v>
      </c>
      <c r="W824" s="42" t="s">
        <v>366</v>
      </c>
      <c r="X824" s="42" t="s">
        <v>1974</v>
      </c>
      <c r="Y824" s="42" t="s">
        <v>2</v>
      </c>
      <c r="Z824" s="42" t="s">
        <v>2</v>
      </c>
      <c r="AA824" s="42" t="s">
        <v>346</v>
      </c>
      <c r="AB824" s="43" t="s">
        <v>329</v>
      </c>
      <c r="AC824" s="42" t="s">
        <v>225</v>
      </c>
      <c r="AD824" s="42" t="s">
        <v>225</v>
      </c>
      <c r="AE824" s="42" t="s">
        <v>561</v>
      </c>
      <c r="AF824" s="42" t="s">
        <v>561</v>
      </c>
      <c r="AG824" s="42">
        <v>30</v>
      </c>
      <c r="AH824" s="42" t="s">
        <v>350</v>
      </c>
      <c r="AI824" s="42" t="s">
        <v>1894</v>
      </c>
      <c r="AJ824" s="42" t="s">
        <v>351</v>
      </c>
      <c r="AK824" s="42" t="s">
        <v>1943</v>
      </c>
      <c r="AL824" s="42">
        <v>1000</v>
      </c>
      <c r="AM824" s="42" t="s">
        <v>332</v>
      </c>
      <c r="AN824" s="42" t="s">
        <v>404</v>
      </c>
      <c r="AO824" s="42">
        <v>400</v>
      </c>
      <c r="AP824" s="42" t="s">
        <v>333</v>
      </c>
      <c r="AQ824" s="42">
        <v>400</v>
      </c>
      <c r="AR824" s="42">
        <v>48</v>
      </c>
      <c r="AS824" s="42">
        <v>100</v>
      </c>
      <c r="AT824" s="42">
        <f>AQ824/AS824</f>
        <v>4</v>
      </c>
      <c r="AU824" s="42" t="s">
        <v>385</v>
      </c>
      <c r="AV824" s="42" t="s">
        <v>385</v>
      </c>
      <c r="AW824" s="42">
        <v>18000</v>
      </c>
      <c r="AX824" s="42">
        <v>18000</v>
      </c>
      <c r="AY824" s="42">
        <v>2</v>
      </c>
      <c r="AZ824" s="51">
        <v>89</v>
      </c>
      <c r="BA824" s="42"/>
      <c r="BB824" s="42">
        <v>3</v>
      </c>
      <c r="BC824" s="42" t="s">
        <v>354</v>
      </c>
      <c r="BD824" s="49" t="s">
        <v>3306</v>
      </c>
      <c r="BE824" s="49" t="s">
        <v>3309</v>
      </c>
      <c r="BF824" s="42" t="s">
        <v>1883</v>
      </c>
      <c r="BG824" s="42"/>
      <c r="BH824" s="42" t="s">
        <v>1884</v>
      </c>
      <c r="BI824" s="42" t="s">
        <v>357</v>
      </c>
      <c r="BJ824" s="42" t="s">
        <v>358</v>
      </c>
      <c r="BK824" s="57">
        <v>44778</v>
      </c>
      <c r="BL824" s="42" t="s">
        <v>317</v>
      </c>
      <c r="BM824" s="42" t="s">
        <v>317</v>
      </c>
      <c r="BN824" s="42"/>
      <c r="BO824" s="42"/>
      <c r="BP824" s="42" t="s">
        <v>359</v>
      </c>
      <c r="BQ824" s="42" t="s">
        <v>359</v>
      </c>
      <c r="BR824" s="42" t="s">
        <v>562</v>
      </c>
      <c r="BS824" s="42"/>
      <c r="BT824" s="42" t="s">
        <v>340</v>
      </c>
      <c r="BU824" s="42" t="s">
        <v>317</v>
      </c>
      <c r="BV824" s="42" t="s">
        <v>340</v>
      </c>
      <c r="BW824" s="42"/>
      <c r="BX824" s="42"/>
      <c r="BY824" s="42" t="s">
        <v>472</v>
      </c>
      <c r="BZ824" s="42">
        <v>20</v>
      </c>
      <c r="CA824" s="42"/>
      <c r="CB824" s="42" t="s">
        <v>472</v>
      </c>
      <c r="CC824" s="42"/>
      <c r="CD824" s="42"/>
      <c r="CE824" s="42"/>
      <c r="CF824" s="42"/>
      <c r="CG824" s="26" t="s">
        <v>3307</v>
      </c>
    </row>
    <row r="825" hidden="1" spans="1:85">
      <c r="A825" s="34">
        <v>1431</v>
      </c>
      <c r="B825" s="42" t="s">
        <v>3310</v>
      </c>
      <c r="C825" s="79" t="s">
        <v>3311</v>
      </c>
      <c r="D825" s="42" t="s">
        <v>3312</v>
      </c>
      <c r="E825" s="43">
        <v>28.37873</v>
      </c>
      <c r="F825" s="43">
        <v>-15.45798</v>
      </c>
      <c r="G825" s="42" t="s">
        <v>316</v>
      </c>
      <c r="H825" s="37">
        <v>4.5</v>
      </c>
      <c r="I825" s="42" t="s">
        <v>316</v>
      </c>
      <c r="J825" s="42" t="s">
        <v>1963</v>
      </c>
      <c r="K825" s="42" t="s">
        <v>340</v>
      </c>
      <c r="L825" s="42" t="s">
        <v>340</v>
      </c>
      <c r="M825" s="42" t="s">
        <v>317</v>
      </c>
      <c r="N825" s="42" t="s">
        <v>341</v>
      </c>
      <c r="O825" s="42" t="s">
        <v>342</v>
      </c>
      <c r="P825" s="42" t="s">
        <v>365</v>
      </c>
      <c r="Q825" s="42" t="s">
        <v>320</v>
      </c>
      <c r="R825" s="42" t="s">
        <v>320</v>
      </c>
      <c r="S825" s="42" t="s">
        <v>1718</v>
      </c>
      <c r="T825" s="42" t="s">
        <v>344</v>
      </c>
      <c r="U825" s="42" t="s">
        <v>323</v>
      </c>
      <c r="V825" s="52">
        <v>36</v>
      </c>
      <c r="W825" s="42" t="s">
        <v>325</v>
      </c>
      <c r="X825" s="42" t="s">
        <v>2971</v>
      </c>
      <c r="Y825" s="42" t="s">
        <v>2</v>
      </c>
      <c r="Z825" s="42" t="s">
        <v>2</v>
      </c>
      <c r="AA825" s="42" t="s">
        <v>346</v>
      </c>
      <c r="AB825" s="43" t="s">
        <v>329</v>
      </c>
      <c r="AC825" s="42" t="s">
        <v>225</v>
      </c>
      <c r="AD825" s="42" t="s">
        <v>225</v>
      </c>
      <c r="AE825" s="42" t="s">
        <v>561</v>
      </c>
      <c r="AF825" s="42" t="s">
        <v>561</v>
      </c>
      <c r="AG825" s="42">
        <v>30</v>
      </c>
      <c r="AH825" s="42" t="s">
        <v>350</v>
      </c>
      <c r="AI825" s="42" t="s">
        <v>458</v>
      </c>
      <c r="AJ825" s="42" t="s">
        <v>370</v>
      </c>
      <c r="AK825" s="42" t="s">
        <v>3313</v>
      </c>
      <c r="AL825" s="42">
        <v>1000</v>
      </c>
      <c r="AM825" s="42" t="s">
        <v>1909</v>
      </c>
      <c r="AN825" s="42" t="s">
        <v>1882</v>
      </c>
      <c r="AO825" s="42">
        <v>250</v>
      </c>
      <c r="AP825" s="42" t="s">
        <v>373</v>
      </c>
      <c r="AQ825" s="42">
        <v>600</v>
      </c>
      <c r="AR825" s="42">
        <v>2</v>
      </c>
      <c r="AS825" s="42">
        <v>600</v>
      </c>
      <c r="AT825" s="42">
        <v>24</v>
      </c>
      <c r="AU825" s="42" t="s">
        <v>327</v>
      </c>
      <c r="AV825" s="42" t="s">
        <v>327</v>
      </c>
      <c r="AW825" s="42" t="s">
        <v>327</v>
      </c>
      <c r="AX825" s="42" t="s">
        <v>327</v>
      </c>
      <c r="AY825" s="42" t="s">
        <v>327</v>
      </c>
      <c r="AZ825" s="51">
        <v>95</v>
      </c>
      <c r="BA825" s="42"/>
      <c r="BB825" s="42">
        <v>2</v>
      </c>
      <c r="BC825" s="42" t="s">
        <v>398</v>
      </c>
      <c r="BD825" s="49" t="s">
        <v>3310</v>
      </c>
      <c r="BE825" s="49">
        <v>0</v>
      </c>
      <c r="BF825" s="42" t="s">
        <v>1883</v>
      </c>
      <c r="BG825" s="42"/>
      <c r="BH825" s="42" t="s">
        <v>1898</v>
      </c>
      <c r="BI825" s="42" t="s">
        <v>357</v>
      </c>
      <c r="BJ825" s="42" t="s">
        <v>358</v>
      </c>
      <c r="BK825" s="57">
        <v>44778</v>
      </c>
      <c r="BL825" s="42" t="s">
        <v>340</v>
      </c>
      <c r="BM825" s="42" t="s">
        <v>317</v>
      </c>
      <c r="BN825" s="42"/>
      <c r="BO825" s="42"/>
      <c r="BP825" s="42" t="s">
        <v>359</v>
      </c>
      <c r="BQ825" s="42" t="s">
        <v>359</v>
      </c>
      <c r="BR825" s="42" t="s">
        <v>359</v>
      </c>
      <c r="BS825" s="42"/>
      <c r="BT825" s="42" t="s">
        <v>340</v>
      </c>
      <c r="BU825" s="42" t="s">
        <v>317</v>
      </c>
      <c r="BV825" s="42" t="s">
        <v>340</v>
      </c>
      <c r="BW825" s="42"/>
      <c r="BX825" s="42"/>
      <c r="BY825" s="42" t="s">
        <v>472</v>
      </c>
      <c r="BZ825" s="42">
        <v>20</v>
      </c>
      <c r="CA825" s="42"/>
      <c r="CB825" s="42" t="s">
        <v>472</v>
      </c>
      <c r="CC825" s="42"/>
      <c r="CD825" s="42"/>
      <c r="CE825" s="42"/>
      <c r="CF825" s="42"/>
      <c r="CG825" s="26" t="s">
        <v>3311</v>
      </c>
    </row>
    <row r="826" hidden="1" spans="1:85">
      <c r="A826" s="39">
        <v>1432</v>
      </c>
      <c r="B826" s="42" t="s">
        <v>3314</v>
      </c>
      <c r="C826" s="79" t="s">
        <v>3315</v>
      </c>
      <c r="D826" s="42" t="s">
        <v>3312</v>
      </c>
      <c r="E826" s="43">
        <v>28.3662</v>
      </c>
      <c r="F826" s="43">
        <v>-15.47672</v>
      </c>
      <c r="G826" s="42" t="s">
        <v>316</v>
      </c>
      <c r="H826" s="37">
        <v>4.5</v>
      </c>
      <c r="I826" s="42" t="s">
        <v>316</v>
      </c>
      <c r="J826" s="42" t="s">
        <v>1963</v>
      </c>
      <c r="K826" s="42" t="s">
        <v>340</v>
      </c>
      <c r="L826" s="42" t="s">
        <v>340</v>
      </c>
      <c r="M826" s="42" t="s">
        <v>317</v>
      </c>
      <c r="N826" s="42" t="s">
        <v>341</v>
      </c>
      <c r="O826" s="42" t="s">
        <v>364</v>
      </c>
      <c r="P826" s="42" t="s">
        <v>365</v>
      </c>
      <c r="Q826" s="42" t="s">
        <v>390</v>
      </c>
      <c r="R826" s="42" t="s">
        <v>390</v>
      </c>
      <c r="S826" s="42" t="s">
        <v>1718</v>
      </c>
      <c r="T826" s="42" t="s">
        <v>344</v>
      </c>
      <c r="U826" s="42" t="s">
        <v>323</v>
      </c>
      <c r="V826" s="52">
        <v>54</v>
      </c>
      <c r="W826" s="42" t="s">
        <v>366</v>
      </c>
      <c r="X826" s="42" t="s">
        <v>2971</v>
      </c>
      <c r="Y826" s="42" t="s">
        <v>2</v>
      </c>
      <c r="Z826" s="42" t="s">
        <v>2</v>
      </c>
      <c r="AA826" s="42" t="s">
        <v>346</v>
      </c>
      <c r="AB826" s="43" t="s">
        <v>329</v>
      </c>
      <c r="AC826" s="42" t="s">
        <v>225</v>
      </c>
      <c r="AD826" s="42" t="s">
        <v>225</v>
      </c>
      <c r="AE826" s="42" t="s">
        <v>561</v>
      </c>
      <c r="AF826" s="42" t="s">
        <v>561</v>
      </c>
      <c r="AG826" s="42">
        <v>30</v>
      </c>
      <c r="AH826" s="42" t="s">
        <v>350</v>
      </c>
      <c r="AI826" s="42" t="s">
        <v>1803</v>
      </c>
      <c r="AJ826" s="42" t="s">
        <v>370</v>
      </c>
      <c r="AK826" s="42" t="s">
        <v>1908</v>
      </c>
      <c r="AL826" s="42">
        <v>1000</v>
      </c>
      <c r="AM826" s="42" t="s">
        <v>332</v>
      </c>
      <c r="AN826" s="42" t="s">
        <v>352</v>
      </c>
      <c r="AO826" s="42">
        <v>400</v>
      </c>
      <c r="AP826" s="42" t="s">
        <v>439</v>
      </c>
      <c r="AQ826" s="42">
        <v>1200</v>
      </c>
      <c r="AR826" s="42">
        <v>2</v>
      </c>
      <c r="AS826" s="42">
        <v>600</v>
      </c>
      <c r="AT826" s="42">
        <v>48</v>
      </c>
      <c r="AU826" s="42" t="s">
        <v>385</v>
      </c>
      <c r="AV826" s="42" t="s">
        <v>385</v>
      </c>
      <c r="AW826" s="42">
        <v>18000</v>
      </c>
      <c r="AX826" s="42">
        <v>18000</v>
      </c>
      <c r="AY826" s="42">
        <v>2</v>
      </c>
      <c r="AZ826" s="51">
        <v>103</v>
      </c>
      <c r="BA826" s="42"/>
      <c r="BB826" s="42">
        <v>1</v>
      </c>
      <c r="BC826" s="42" t="s">
        <v>346</v>
      </c>
      <c r="BD826" s="49" t="s">
        <v>3314</v>
      </c>
      <c r="BE826" s="49">
        <v>0</v>
      </c>
      <c r="BF826" s="42" t="s">
        <v>1883</v>
      </c>
      <c r="BG826" s="42"/>
      <c r="BH826" s="42" t="s">
        <v>1884</v>
      </c>
      <c r="BI826" s="42" t="s">
        <v>357</v>
      </c>
      <c r="BJ826" s="42" t="s">
        <v>358</v>
      </c>
      <c r="BK826" s="57">
        <v>44778</v>
      </c>
      <c r="BL826" s="42" t="s">
        <v>317</v>
      </c>
      <c r="BM826" s="42" t="s">
        <v>317</v>
      </c>
      <c r="BN826" s="42"/>
      <c r="BO826" s="42"/>
      <c r="BP826" s="42" t="s">
        <v>359</v>
      </c>
      <c r="BQ826" s="42" t="s">
        <v>359</v>
      </c>
      <c r="BR826" s="42" t="s">
        <v>359</v>
      </c>
      <c r="BS826" s="42"/>
      <c r="BT826" s="42" t="s">
        <v>360</v>
      </c>
      <c r="BU826" s="42" t="s">
        <v>317</v>
      </c>
      <c r="BV826" s="42" t="s">
        <v>340</v>
      </c>
      <c r="BW826" s="42"/>
      <c r="BX826" s="42"/>
      <c r="BY826" s="42" t="s">
        <v>472</v>
      </c>
      <c r="BZ826" s="42">
        <v>20</v>
      </c>
      <c r="CA826" s="42"/>
      <c r="CB826" s="42" t="s">
        <v>472</v>
      </c>
      <c r="CC826" s="42"/>
      <c r="CD826" s="42"/>
      <c r="CE826" s="42"/>
      <c r="CF826" s="42"/>
      <c r="CG826" s="26" t="s">
        <v>3315</v>
      </c>
    </row>
    <row r="827" hidden="1" spans="1:85">
      <c r="A827" s="34">
        <v>817</v>
      </c>
      <c r="B827" s="42" t="s">
        <v>3316</v>
      </c>
      <c r="C827" s="79" t="s">
        <v>3317</v>
      </c>
      <c r="D827" s="42" t="s">
        <v>3318</v>
      </c>
      <c r="E827" s="43">
        <v>28.28388889</v>
      </c>
      <c r="F827" s="43">
        <v>-15.51388889</v>
      </c>
      <c r="G827" s="42" t="s">
        <v>316</v>
      </c>
      <c r="H827" s="37">
        <v>2</v>
      </c>
      <c r="I827" s="42" t="s">
        <v>316</v>
      </c>
      <c r="J827" s="42" t="s">
        <v>1963</v>
      </c>
      <c r="K827" s="42" t="s">
        <v>340</v>
      </c>
      <c r="L827" s="42" t="s">
        <v>317</v>
      </c>
      <c r="M827" s="42" t="s">
        <v>317</v>
      </c>
      <c r="N827" s="42" t="s">
        <v>402</v>
      </c>
      <c r="O827" s="42" t="s">
        <v>364</v>
      </c>
      <c r="P827" s="42" t="s">
        <v>343</v>
      </c>
      <c r="Q827" s="42" t="s">
        <v>320</v>
      </c>
      <c r="R827" s="42" t="s">
        <v>320</v>
      </c>
      <c r="S827" s="42" t="s">
        <v>1718</v>
      </c>
      <c r="T827" s="42" t="s">
        <v>344</v>
      </c>
      <c r="U827" s="42" t="s">
        <v>323</v>
      </c>
      <c r="V827" s="52">
        <v>48</v>
      </c>
      <c r="W827" s="42" t="s">
        <v>366</v>
      </c>
      <c r="X827" s="42" t="s">
        <v>3055</v>
      </c>
      <c r="Y827" s="42" t="s">
        <v>2</v>
      </c>
      <c r="Z827" s="42" t="s">
        <v>2</v>
      </c>
      <c r="AA827" s="42" t="s">
        <v>346</v>
      </c>
      <c r="AB827" s="43" t="s">
        <v>329</v>
      </c>
      <c r="AC827" s="42" t="s">
        <v>225</v>
      </c>
      <c r="AD827" s="42" t="s">
        <v>225</v>
      </c>
      <c r="AE827" s="42" t="s">
        <v>561</v>
      </c>
      <c r="AF827" s="42" t="s">
        <v>561</v>
      </c>
      <c r="AG827" s="42">
        <v>16</v>
      </c>
      <c r="AH827" s="42" t="s">
        <v>368</v>
      </c>
      <c r="AI827" s="42" t="s">
        <v>1803</v>
      </c>
      <c r="AJ827" s="42" t="s">
        <v>370</v>
      </c>
      <c r="AK827" s="42" t="s">
        <v>1908</v>
      </c>
      <c r="AL827" s="42">
        <v>1000</v>
      </c>
      <c r="AM827" s="42" t="s">
        <v>1909</v>
      </c>
      <c r="AN827" s="42" t="s">
        <v>1882</v>
      </c>
      <c r="AO827" s="42">
        <v>250</v>
      </c>
      <c r="AP827" s="42" t="s">
        <v>384</v>
      </c>
      <c r="AQ827" s="42">
        <v>600</v>
      </c>
      <c r="AR827" s="42">
        <v>2</v>
      </c>
      <c r="AS827" s="42">
        <v>600</v>
      </c>
      <c r="AT827" s="42">
        <v>24</v>
      </c>
      <c r="AU827" s="42" t="s">
        <v>1910</v>
      </c>
      <c r="AV827" s="42" t="s">
        <v>1910</v>
      </c>
      <c r="AW827" s="42">
        <v>18000</v>
      </c>
      <c r="AX827" s="42">
        <v>18000</v>
      </c>
      <c r="AY827" s="42">
        <v>2</v>
      </c>
      <c r="AZ827" s="51">
        <v>103</v>
      </c>
      <c r="BA827" s="42"/>
      <c r="BB827" s="42">
        <v>3</v>
      </c>
      <c r="BC827" s="42" t="s">
        <v>354</v>
      </c>
      <c r="BD827" s="49" t="s">
        <v>3316</v>
      </c>
      <c r="BE827" s="49" t="s">
        <v>3319</v>
      </c>
      <c r="BF827" s="42" t="s">
        <v>1883</v>
      </c>
      <c r="BG827" s="42"/>
      <c r="BH827" s="42" t="s">
        <v>1898</v>
      </c>
      <c r="BI827" s="42" t="s">
        <v>357</v>
      </c>
      <c r="BJ827" s="42" t="s">
        <v>358</v>
      </c>
      <c r="BK827" s="57">
        <v>44778</v>
      </c>
      <c r="BL827" s="42" t="s">
        <v>340</v>
      </c>
      <c r="BM827" s="42" t="s">
        <v>317</v>
      </c>
      <c r="BN827" s="42"/>
      <c r="BO827" s="42"/>
      <c r="BP827" s="42" t="s">
        <v>359</v>
      </c>
      <c r="BQ827" s="42" t="s">
        <v>359</v>
      </c>
      <c r="BR827" s="42" t="s">
        <v>359</v>
      </c>
      <c r="BS827" s="42"/>
      <c r="BT827" s="42" t="s">
        <v>340</v>
      </c>
      <c r="BU827" s="42" t="s">
        <v>317</v>
      </c>
      <c r="BV827" s="42" t="s">
        <v>340</v>
      </c>
      <c r="BW827" s="42"/>
      <c r="BX827" s="42"/>
      <c r="BY827" s="42" t="s">
        <v>472</v>
      </c>
      <c r="BZ827" s="42">
        <v>20</v>
      </c>
      <c r="CA827" s="42"/>
      <c r="CB827" s="42" t="s">
        <v>472</v>
      </c>
      <c r="CC827" s="42"/>
      <c r="CD827" s="42"/>
      <c r="CE827" s="42"/>
      <c r="CF827" s="42"/>
      <c r="CG827" s="26" t="s">
        <v>3317</v>
      </c>
    </row>
    <row r="828" hidden="1" spans="1:85">
      <c r="A828" s="39">
        <v>1562</v>
      </c>
      <c r="B828" s="42" t="s">
        <v>3320</v>
      </c>
      <c r="C828" s="79" t="s">
        <v>3321</v>
      </c>
      <c r="D828" s="42" t="s">
        <v>3322</v>
      </c>
      <c r="E828" s="43">
        <v>28.20012</v>
      </c>
      <c r="F828" s="43">
        <v>-15.34546</v>
      </c>
      <c r="G828" s="42" t="s">
        <v>316</v>
      </c>
      <c r="H828" s="37">
        <v>1.5</v>
      </c>
      <c r="I828" s="42" t="s">
        <v>316</v>
      </c>
      <c r="J828" s="42" t="s">
        <v>1963</v>
      </c>
      <c r="K828" s="42" t="s">
        <v>317</v>
      </c>
      <c r="L828" s="42" t="s">
        <v>317</v>
      </c>
      <c r="M828" s="42" t="s">
        <v>317</v>
      </c>
      <c r="N828" s="42" t="s">
        <v>402</v>
      </c>
      <c r="O828" s="42" t="s">
        <v>364</v>
      </c>
      <c r="P828" s="42" t="s">
        <v>365</v>
      </c>
      <c r="Q828" s="42" t="s">
        <v>320</v>
      </c>
      <c r="R828" s="42" t="s">
        <v>516</v>
      </c>
      <c r="S828" s="42" t="s">
        <v>1718</v>
      </c>
      <c r="T828" s="42" t="s">
        <v>344</v>
      </c>
      <c r="U828" s="42" t="s">
        <v>323</v>
      </c>
      <c r="V828" s="52">
        <v>50</v>
      </c>
      <c r="W828" s="42" t="s">
        <v>366</v>
      </c>
      <c r="X828" s="42" t="s">
        <v>1880</v>
      </c>
      <c r="Y828" s="42" t="s">
        <v>2</v>
      </c>
      <c r="Z828" s="42" t="s">
        <v>2</v>
      </c>
      <c r="AA828" s="42" t="s">
        <v>346</v>
      </c>
      <c r="AB828" s="43" t="s">
        <v>329</v>
      </c>
      <c r="AC828" s="42" t="s">
        <v>225</v>
      </c>
      <c r="AD828" s="42" t="s">
        <v>225</v>
      </c>
      <c r="AE828" s="42" t="s">
        <v>1346</v>
      </c>
      <c r="AF828" s="42" t="s">
        <v>1346</v>
      </c>
      <c r="AG828" s="42">
        <v>15</v>
      </c>
      <c r="AH828" s="42" t="s">
        <v>350</v>
      </c>
      <c r="AI828" s="42" t="s">
        <v>1894</v>
      </c>
      <c r="AJ828" s="42" t="s">
        <v>351</v>
      </c>
      <c r="AK828" s="42" t="s">
        <v>1943</v>
      </c>
      <c r="AL828" s="42">
        <v>1000</v>
      </c>
      <c r="AM828" s="42" t="s">
        <v>1909</v>
      </c>
      <c r="AN828" s="42" t="s">
        <v>1882</v>
      </c>
      <c r="AO828" s="42">
        <v>250</v>
      </c>
      <c r="AP828" s="42" t="s">
        <v>384</v>
      </c>
      <c r="AQ828" s="42">
        <v>600</v>
      </c>
      <c r="AR828" s="42">
        <v>2</v>
      </c>
      <c r="AS828" s="42">
        <v>600</v>
      </c>
      <c r="AT828" s="42">
        <v>24</v>
      </c>
      <c r="AU828" s="42" t="s">
        <v>385</v>
      </c>
      <c r="AV828" s="42" t="s">
        <v>385</v>
      </c>
      <c r="AW828" s="42">
        <v>18000</v>
      </c>
      <c r="AX828" s="42">
        <v>18000</v>
      </c>
      <c r="AY828" s="42">
        <v>2</v>
      </c>
      <c r="AZ828" s="51">
        <v>48</v>
      </c>
      <c r="BA828" s="52"/>
      <c r="BB828" s="42">
        <v>1</v>
      </c>
      <c r="BC828" s="42" t="s">
        <v>346</v>
      </c>
      <c r="BD828" s="49" t="s">
        <v>3320</v>
      </c>
      <c r="BE828" s="49">
        <v>0</v>
      </c>
      <c r="BF828" s="42" t="s">
        <v>1883</v>
      </c>
      <c r="BG828" s="42"/>
      <c r="BH828" s="42" t="s">
        <v>1884</v>
      </c>
      <c r="BI828" s="42" t="s">
        <v>357</v>
      </c>
      <c r="BJ828" s="42" t="s">
        <v>358</v>
      </c>
      <c r="BK828" s="57">
        <v>44778</v>
      </c>
      <c r="BL828" s="42" t="s">
        <v>317</v>
      </c>
      <c r="BM828" s="42" t="s">
        <v>317</v>
      </c>
      <c r="BN828" s="42"/>
      <c r="BO828" s="42"/>
      <c r="BP828" s="42" t="s">
        <v>359</v>
      </c>
      <c r="BQ828" s="42" t="s">
        <v>359</v>
      </c>
      <c r="BR828" s="42" t="s">
        <v>359</v>
      </c>
      <c r="BS828" s="42"/>
      <c r="BT828" s="42" t="s">
        <v>360</v>
      </c>
      <c r="BU828" s="42" t="s">
        <v>317</v>
      </c>
      <c r="BV828" s="42" t="s">
        <v>317</v>
      </c>
      <c r="BW828" s="42"/>
      <c r="BX828" s="42"/>
      <c r="BY828" s="42" t="s">
        <v>353</v>
      </c>
      <c r="BZ828" s="42" t="s">
        <v>353</v>
      </c>
      <c r="CA828" s="42"/>
      <c r="CB828" s="42" t="s">
        <v>353</v>
      </c>
      <c r="CC828" s="42"/>
      <c r="CD828" s="42"/>
      <c r="CE828" s="42"/>
      <c r="CF828" s="42"/>
      <c r="CG828" s="26" t="s">
        <v>3321</v>
      </c>
    </row>
    <row r="829" hidden="1" spans="1:85">
      <c r="A829" s="34">
        <v>1555</v>
      </c>
      <c r="B829" s="42" t="s">
        <v>3323</v>
      </c>
      <c r="C829" s="79" t="s">
        <v>3324</v>
      </c>
      <c r="D829" s="42" t="s">
        <v>3325</v>
      </c>
      <c r="E829" s="43">
        <v>28.37929</v>
      </c>
      <c r="F829" s="43">
        <v>-15.34574</v>
      </c>
      <c r="G829" s="42" t="s">
        <v>316</v>
      </c>
      <c r="H829" s="37">
        <v>2.5</v>
      </c>
      <c r="I829" s="42" t="s">
        <v>316</v>
      </c>
      <c r="J829" s="42" t="s">
        <v>1963</v>
      </c>
      <c r="K829" s="42" t="s">
        <v>340</v>
      </c>
      <c r="L829" s="42" t="s">
        <v>340</v>
      </c>
      <c r="M829" s="42" t="s">
        <v>317</v>
      </c>
      <c r="N829" s="42" t="s">
        <v>402</v>
      </c>
      <c r="O829" s="42" t="s">
        <v>342</v>
      </c>
      <c r="P829" s="42" t="s">
        <v>343</v>
      </c>
      <c r="Q829" s="42" t="s">
        <v>320</v>
      </c>
      <c r="R829" s="42" t="s">
        <v>320</v>
      </c>
      <c r="S829" s="42" t="s">
        <v>1718</v>
      </c>
      <c r="T829" s="42" t="s">
        <v>344</v>
      </c>
      <c r="U829" s="42" t="s">
        <v>323</v>
      </c>
      <c r="V829" s="52" t="s">
        <v>1984</v>
      </c>
      <c r="W829" s="42" t="s">
        <v>325</v>
      </c>
      <c r="X829" s="42" t="s">
        <v>1974</v>
      </c>
      <c r="Y829" s="42" t="s">
        <v>2</v>
      </c>
      <c r="Z829" s="42" t="s">
        <v>2</v>
      </c>
      <c r="AA829" s="42" t="s">
        <v>346</v>
      </c>
      <c r="AB829" s="43" t="s">
        <v>329</v>
      </c>
      <c r="AC829" s="42" t="s">
        <v>225</v>
      </c>
      <c r="AD829" s="42" t="s">
        <v>225</v>
      </c>
      <c r="AE829" s="42" t="s">
        <v>561</v>
      </c>
      <c r="AF829" s="42" t="s">
        <v>561</v>
      </c>
      <c r="AG829" s="42">
        <v>20</v>
      </c>
      <c r="AH829" s="42" t="s">
        <v>350</v>
      </c>
      <c r="AI829" s="42" t="s">
        <v>1964</v>
      </c>
      <c r="AJ829" s="42" t="s">
        <v>370</v>
      </c>
      <c r="AK829" s="42" t="s">
        <v>1965</v>
      </c>
      <c r="AL829" s="42">
        <v>1000</v>
      </c>
      <c r="AM829" s="42" t="s">
        <v>332</v>
      </c>
      <c r="AN829" s="42" t="s">
        <v>352</v>
      </c>
      <c r="AO829" s="42">
        <v>400</v>
      </c>
      <c r="AP829" s="42" t="s">
        <v>439</v>
      </c>
      <c r="AQ829" s="42">
        <v>1200</v>
      </c>
      <c r="AR829" s="42">
        <v>2</v>
      </c>
      <c r="AS829" s="42">
        <v>600</v>
      </c>
      <c r="AT829" s="42">
        <v>48</v>
      </c>
      <c r="AU829" s="42" t="s">
        <v>327</v>
      </c>
      <c r="AV829" s="42" t="s">
        <v>327</v>
      </c>
      <c r="AW829" s="42" t="s">
        <v>327</v>
      </c>
      <c r="AX829" s="42" t="s">
        <v>327</v>
      </c>
      <c r="AY829" s="42" t="s">
        <v>327</v>
      </c>
      <c r="AZ829" s="51">
        <v>135</v>
      </c>
      <c r="BA829" s="42"/>
      <c r="BB829" s="42">
        <v>3</v>
      </c>
      <c r="BC829" s="42" t="s">
        <v>354</v>
      </c>
      <c r="BD829" s="49" t="s">
        <v>3323</v>
      </c>
      <c r="BE829" s="49" t="s">
        <v>3326</v>
      </c>
      <c r="BF829" s="42" t="s">
        <v>1976</v>
      </c>
      <c r="BG829" s="42"/>
      <c r="BH829" s="42" t="s">
        <v>1884</v>
      </c>
      <c r="BI829" s="42" t="s">
        <v>357</v>
      </c>
      <c r="BJ829" s="42" t="s">
        <v>358</v>
      </c>
      <c r="BK829" s="57">
        <v>44778</v>
      </c>
      <c r="BL829" s="42" t="s">
        <v>317</v>
      </c>
      <c r="BM829" s="42" t="s">
        <v>317</v>
      </c>
      <c r="BN829" s="42"/>
      <c r="BO829" s="42"/>
      <c r="BP829" s="42" t="s">
        <v>359</v>
      </c>
      <c r="BQ829" s="42" t="s">
        <v>359</v>
      </c>
      <c r="BR829" s="42" t="s">
        <v>359</v>
      </c>
      <c r="BS829" s="42"/>
      <c r="BT829" s="42" t="s">
        <v>360</v>
      </c>
      <c r="BU829" s="42" t="s">
        <v>317</v>
      </c>
      <c r="BV829" s="42" t="s">
        <v>340</v>
      </c>
      <c r="BW829" s="42"/>
      <c r="BX829" s="42"/>
      <c r="BY829" s="42" t="s">
        <v>472</v>
      </c>
      <c r="BZ829" s="42">
        <v>30</v>
      </c>
      <c r="CA829" s="42"/>
      <c r="CB829" s="42" t="s">
        <v>472</v>
      </c>
      <c r="CC829" s="42"/>
      <c r="CD829" s="42"/>
      <c r="CE829" s="42"/>
      <c r="CF829" s="42"/>
      <c r="CG829" s="26" t="s">
        <v>3324</v>
      </c>
    </row>
    <row r="830" hidden="1" spans="1:85">
      <c r="A830" s="39">
        <v>1182</v>
      </c>
      <c r="B830" s="42" t="s">
        <v>3327</v>
      </c>
      <c r="C830" s="79" t="s">
        <v>3328</v>
      </c>
      <c r="D830" s="42" t="s">
        <v>3329</v>
      </c>
      <c r="E830" s="43">
        <v>28.2358</v>
      </c>
      <c r="F830" s="43">
        <v>-15.51338</v>
      </c>
      <c r="G830" s="42" t="s">
        <v>316</v>
      </c>
      <c r="H830" s="37">
        <v>1.8</v>
      </c>
      <c r="I830" s="42" t="s">
        <v>316</v>
      </c>
      <c r="J830" s="42" t="s">
        <v>1963</v>
      </c>
      <c r="K830" s="42" t="s">
        <v>317</v>
      </c>
      <c r="L830" s="42" t="s">
        <v>317</v>
      </c>
      <c r="M830" s="42" t="s">
        <v>317</v>
      </c>
      <c r="N830" s="42" t="s">
        <v>402</v>
      </c>
      <c r="O830" s="42" t="s">
        <v>364</v>
      </c>
      <c r="P830" s="42" t="s">
        <v>365</v>
      </c>
      <c r="Q830" s="42" t="s">
        <v>320</v>
      </c>
      <c r="R830" s="42" t="s">
        <v>320</v>
      </c>
      <c r="S830" s="42" t="s">
        <v>1718</v>
      </c>
      <c r="T830" s="42" t="s">
        <v>344</v>
      </c>
      <c r="U830" s="42" t="s">
        <v>323</v>
      </c>
      <c r="V830" s="52" t="s">
        <v>1984</v>
      </c>
      <c r="W830" s="42" t="s">
        <v>325</v>
      </c>
      <c r="X830" s="42" t="s">
        <v>3055</v>
      </c>
      <c r="Y830" s="42" t="s">
        <v>2</v>
      </c>
      <c r="Z830" s="42" t="s">
        <v>2</v>
      </c>
      <c r="AA830" s="42" t="s">
        <v>346</v>
      </c>
      <c r="AB830" s="43" t="s">
        <v>329</v>
      </c>
      <c r="AC830" s="42" t="s">
        <v>225</v>
      </c>
      <c r="AD830" s="42" t="s">
        <v>225</v>
      </c>
      <c r="AE830" s="42" t="s">
        <v>561</v>
      </c>
      <c r="AF830" s="42" t="s">
        <v>561</v>
      </c>
      <c r="AG830" s="42">
        <v>15</v>
      </c>
      <c r="AH830" s="42" t="s">
        <v>350</v>
      </c>
      <c r="AI830" s="42" t="s">
        <v>2264</v>
      </c>
      <c r="AJ830" s="42" t="s">
        <v>370</v>
      </c>
      <c r="AK830" s="42" t="s">
        <v>2059</v>
      </c>
      <c r="AL830" s="42">
        <v>1000</v>
      </c>
      <c r="AM830" s="42" t="s">
        <v>1909</v>
      </c>
      <c r="AN830" s="42" t="s">
        <v>1882</v>
      </c>
      <c r="AO830" s="42">
        <v>250</v>
      </c>
      <c r="AP830" s="42" t="s">
        <v>333</v>
      </c>
      <c r="AQ830" s="42">
        <v>200</v>
      </c>
      <c r="AR830" s="42">
        <v>48</v>
      </c>
      <c r="AS830" s="42">
        <v>100</v>
      </c>
      <c r="AT830" s="42">
        <f>AQ830/AS830</f>
        <v>2</v>
      </c>
      <c r="AU830" s="42" t="s">
        <v>327</v>
      </c>
      <c r="AV830" s="42" t="s">
        <v>327</v>
      </c>
      <c r="AW830" s="42" t="s">
        <v>327</v>
      </c>
      <c r="AX830" s="42" t="s">
        <v>327</v>
      </c>
      <c r="AY830" s="42" t="s">
        <v>327</v>
      </c>
      <c r="AZ830" s="51">
        <v>91</v>
      </c>
      <c r="BA830" s="42"/>
      <c r="BB830" s="42">
        <v>3</v>
      </c>
      <c r="BC830" s="42" t="s">
        <v>354</v>
      </c>
      <c r="BD830" s="49" t="s">
        <v>3327</v>
      </c>
      <c r="BE830" s="49" t="s">
        <v>3330</v>
      </c>
      <c r="BF830" s="42" t="s">
        <v>1883</v>
      </c>
      <c r="BG830" s="42"/>
      <c r="BH830" s="42" t="s">
        <v>1898</v>
      </c>
      <c r="BI830" s="42" t="s">
        <v>357</v>
      </c>
      <c r="BJ830" s="42" t="s">
        <v>358</v>
      </c>
      <c r="BK830" s="57">
        <v>44778</v>
      </c>
      <c r="BL830" s="42" t="s">
        <v>317</v>
      </c>
      <c r="BM830" s="42" t="s">
        <v>317</v>
      </c>
      <c r="BN830" s="42"/>
      <c r="BO830" s="42"/>
      <c r="BP830" s="42" t="s">
        <v>359</v>
      </c>
      <c r="BQ830" s="42" t="s">
        <v>359</v>
      </c>
      <c r="BR830" s="42" t="s">
        <v>359</v>
      </c>
      <c r="BS830" s="42"/>
      <c r="BT830" s="42" t="s">
        <v>360</v>
      </c>
      <c r="BU830" s="42" t="s">
        <v>317</v>
      </c>
      <c r="BV830" s="42" t="s">
        <v>317</v>
      </c>
      <c r="BW830" s="42"/>
      <c r="BX830" s="42"/>
      <c r="BY830" s="42" t="s">
        <v>353</v>
      </c>
      <c r="BZ830" s="42" t="s">
        <v>353</v>
      </c>
      <c r="CA830" s="42"/>
      <c r="CB830" s="42" t="s">
        <v>353</v>
      </c>
      <c r="CC830" s="42"/>
      <c r="CD830" s="42"/>
      <c r="CE830" s="42"/>
      <c r="CF830" s="42"/>
      <c r="CG830" s="26" t="s">
        <v>3328</v>
      </c>
    </row>
    <row r="831" hidden="1" spans="1:85">
      <c r="A831" s="39">
        <v>20</v>
      </c>
      <c r="B831" s="42" t="s">
        <v>3331</v>
      </c>
      <c r="C831" s="79" t="s">
        <v>3332</v>
      </c>
      <c r="D831" s="42" t="s">
        <v>3333</v>
      </c>
      <c r="E831" s="43">
        <v>28.4006444444444</v>
      </c>
      <c r="F831" s="47">
        <v>-13.714621</v>
      </c>
      <c r="G831" s="42" t="s">
        <v>316</v>
      </c>
      <c r="H831" s="37">
        <v>4.5</v>
      </c>
      <c r="I831" s="42" t="s">
        <v>316</v>
      </c>
      <c r="J831" s="42" t="s">
        <v>1963</v>
      </c>
      <c r="K831" s="42" t="s">
        <v>340</v>
      </c>
      <c r="L831" s="42" t="s">
        <v>340</v>
      </c>
      <c r="M831" s="42" t="s">
        <v>317</v>
      </c>
      <c r="N831" s="42" t="s">
        <v>341</v>
      </c>
      <c r="O831" s="42" t="s">
        <v>342</v>
      </c>
      <c r="P831" s="42" t="s">
        <v>343</v>
      </c>
      <c r="Q831" s="42" t="s">
        <v>320</v>
      </c>
      <c r="R831" s="42" t="s">
        <v>320</v>
      </c>
      <c r="S831" s="42" t="s">
        <v>1718</v>
      </c>
      <c r="T831" s="42" t="s">
        <v>344</v>
      </c>
      <c r="U831" s="42" t="s">
        <v>323</v>
      </c>
      <c r="V831" s="52">
        <v>36</v>
      </c>
      <c r="W831" s="42" t="s">
        <v>366</v>
      </c>
      <c r="X831" s="42" t="s">
        <v>1974</v>
      </c>
      <c r="Y831" s="42" t="s">
        <v>2</v>
      </c>
      <c r="Z831" s="42" t="s">
        <v>2</v>
      </c>
      <c r="AA831" s="42" t="s">
        <v>346</v>
      </c>
      <c r="AB831" s="43" t="s">
        <v>329</v>
      </c>
      <c r="AC831" s="42" t="s">
        <v>225</v>
      </c>
      <c r="AD831" s="42" t="s">
        <v>225</v>
      </c>
      <c r="AE831" s="42" t="s">
        <v>561</v>
      </c>
      <c r="AF831" s="42" t="s">
        <v>561</v>
      </c>
      <c r="AG831" s="42">
        <v>30</v>
      </c>
      <c r="AH831" s="42" t="s">
        <v>350</v>
      </c>
      <c r="AI831" s="42" t="s">
        <v>1964</v>
      </c>
      <c r="AJ831" s="42" t="s">
        <v>351</v>
      </c>
      <c r="AK831" s="42" t="s">
        <v>1994</v>
      </c>
      <c r="AL831" s="42">
        <v>1000</v>
      </c>
      <c r="AM831" s="42" t="s">
        <v>332</v>
      </c>
      <c r="AN831" s="42" t="s">
        <v>404</v>
      </c>
      <c r="AO831" s="42">
        <v>600</v>
      </c>
      <c r="AP831" s="42" t="s">
        <v>373</v>
      </c>
      <c r="AQ831" s="42">
        <v>1200</v>
      </c>
      <c r="AR831" s="42">
        <v>2</v>
      </c>
      <c r="AS831" s="42">
        <v>600</v>
      </c>
      <c r="AT831" s="42">
        <v>48</v>
      </c>
      <c r="AU831" s="42" t="s">
        <v>607</v>
      </c>
      <c r="AV831" s="42" t="s">
        <v>607</v>
      </c>
      <c r="AW831" s="42">
        <v>12000</v>
      </c>
      <c r="AX831" s="42">
        <v>12000</v>
      </c>
      <c r="AY831" s="42">
        <v>2</v>
      </c>
      <c r="AZ831" s="51">
        <v>176</v>
      </c>
      <c r="BA831" s="42"/>
      <c r="BB831" s="42">
        <v>3</v>
      </c>
      <c r="BC831" s="42" t="s">
        <v>354</v>
      </c>
      <c r="BD831" s="49" t="s">
        <v>3331</v>
      </c>
      <c r="BE831" s="49" t="s">
        <v>3334</v>
      </c>
      <c r="BF831" s="42" t="s">
        <v>1883</v>
      </c>
      <c r="BG831" s="42"/>
      <c r="BH831" s="42" t="s">
        <v>1898</v>
      </c>
      <c r="BI831" s="42" t="s">
        <v>357</v>
      </c>
      <c r="BJ831" s="42" t="s">
        <v>358</v>
      </c>
      <c r="BK831" s="57">
        <v>44778</v>
      </c>
      <c r="BL831" s="42" t="s">
        <v>317</v>
      </c>
      <c r="BM831" s="42" t="s">
        <v>317</v>
      </c>
      <c r="BN831" s="42"/>
      <c r="BO831" s="42"/>
      <c r="BP831" s="42" t="s">
        <v>359</v>
      </c>
      <c r="BQ831" s="42" t="s">
        <v>359</v>
      </c>
      <c r="BR831" s="42" t="s">
        <v>359</v>
      </c>
      <c r="BS831" s="42"/>
      <c r="BT831" s="42" t="s">
        <v>340</v>
      </c>
      <c r="BU831" s="42" t="s">
        <v>317</v>
      </c>
      <c r="BV831" s="42" t="s">
        <v>340</v>
      </c>
      <c r="BW831" s="42"/>
      <c r="BX831" s="42"/>
      <c r="BY831" s="42" t="s">
        <v>356</v>
      </c>
      <c r="BZ831" s="42">
        <v>30</v>
      </c>
      <c r="CA831" s="42"/>
      <c r="CB831" s="42" t="s">
        <v>472</v>
      </c>
      <c r="CC831" s="42"/>
      <c r="CD831" s="42"/>
      <c r="CE831" s="42"/>
      <c r="CF831" s="42"/>
      <c r="CG831" s="26" t="s">
        <v>3332</v>
      </c>
    </row>
    <row r="832" hidden="1" spans="1:85">
      <c r="A832" s="34">
        <v>19</v>
      </c>
      <c r="B832" s="42" t="s">
        <v>3335</v>
      </c>
      <c r="C832" s="46" t="s">
        <v>3336</v>
      </c>
      <c r="D832" s="42" t="s">
        <v>3337</v>
      </c>
      <c r="E832" s="43">
        <v>28.40535</v>
      </c>
      <c r="F832" s="47">
        <v>-14.241759</v>
      </c>
      <c r="G832" s="42" t="s">
        <v>316</v>
      </c>
      <c r="H832" s="37">
        <v>5.5</v>
      </c>
      <c r="I832" s="42" t="s">
        <v>316</v>
      </c>
      <c r="J832" s="42" t="s">
        <v>1963</v>
      </c>
      <c r="K832" s="42" t="s">
        <v>340</v>
      </c>
      <c r="L832" s="42" t="s">
        <v>340</v>
      </c>
      <c r="M832" s="42" t="s">
        <v>317</v>
      </c>
      <c r="N832" s="42" t="s">
        <v>341</v>
      </c>
      <c r="O832" s="42" t="s">
        <v>364</v>
      </c>
      <c r="P832" s="42" t="s">
        <v>365</v>
      </c>
      <c r="Q832" s="42" t="s">
        <v>390</v>
      </c>
      <c r="R832" s="42" t="s">
        <v>381</v>
      </c>
      <c r="S832" s="42" t="s">
        <v>1718</v>
      </c>
      <c r="T832" s="42" t="s">
        <v>344</v>
      </c>
      <c r="U832" s="42" t="s">
        <v>323</v>
      </c>
      <c r="V832" s="52">
        <v>54</v>
      </c>
      <c r="W832" s="42" t="s">
        <v>366</v>
      </c>
      <c r="X832" s="42" t="s">
        <v>2971</v>
      </c>
      <c r="Y832" s="42" t="s">
        <v>2</v>
      </c>
      <c r="Z832" s="42" t="s">
        <v>2</v>
      </c>
      <c r="AA832" s="42" t="s">
        <v>346</v>
      </c>
      <c r="AB832" s="43" t="s">
        <v>329</v>
      </c>
      <c r="AC832" s="42" t="s">
        <v>225</v>
      </c>
      <c r="AD832" s="42" t="s">
        <v>225</v>
      </c>
      <c r="AE832" s="42" t="s">
        <v>382</v>
      </c>
      <c r="AF832" s="42" t="s">
        <v>382</v>
      </c>
      <c r="AG832" s="42">
        <v>45</v>
      </c>
      <c r="AH832" s="42" t="s">
        <v>350</v>
      </c>
      <c r="AI832" s="42" t="s">
        <v>2066</v>
      </c>
      <c r="AJ832" s="42" t="s">
        <v>351</v>
      </c>
      <c r="AK832" s="42" t="s">
        <v>3338</v>
      </c>
      <c r="AL832" s="42">
        <v>1000</v>
      </c>
      <c r="AM832" s="42" t="s">
        <v>332</v>
      </c>
      <c r="AN832" s="42" t="s">
        <v>352</v>
      </c>
      <c r="AO832" s="42">
        <v>400</v>
      </c>
      <c r="AP832" s="42" t="s">
        <v>333</v>
      </c>
      <c r="AQ832" s="42">
        <v>600</v>
      </c>
      <c r="AR832" s="42">
        <v>48</v>
      </c>
      <c r="AS832" s="42">
        <v>100</v>
      </c>
      <c r="AT832" s="42">
        <f>AQ832/AS832</f>
        <v>6</v>
      </c>
      <c r="AU832" s="42" t="s">
        <v>385</v>
      </c>
      <c r="AV832" s="42" t="s">
        <v>385</v>
      </c>
      <c r="AW832" s="42">
        <v>18000</v>
      </c>
      <c r="AX832" s="42">
        <v>18000</v>
      </c>
      <c r="AY832" s="42">
        <v>2</v>
      </c>
      <c r="AZ832" s="51">
        <v>180</v>
      </c>
      <c r="BA832" s="42"/>
      <c r="BB832" s="42">
        <v>3</v>
      </c>
      <c r="BC832" s="42" t="s">
        <v>354</v>
      </c>
      <c r="BD832" s="49" t="s">
        <v>3335</v>
      </c>
      <c r="BE832" s="49" t="s">
        <v>3339</v>
      </c>
      <c r="BF832" s="42" t="s">
        <v>1925</v>
      </c>
      <c r="BG832" s="42"/>
      <c r="BH832" s="42" t="s">
        <v>1898</v>
      </c>
      <c r="BI832" s="42" t="s">
        <v>357</v>
      </c>
      <c r="BJ832" s="42" t="s">
        <v>358</v>
      </c>
      <c r="BK832" s="57">
        <v>44778</v>
      </c>
      <c r="BL832" s="42" t="s">
        <v>317</v>
      </c>
      <c r="BM832" s="42" t="s">
        <v>317</v>
      </c>
      <c r="BN832" s="42"/>
      <c r="BO832" s="42"/>
      <c r="BP832" s="42" t="s">
        <v>359</v>
      </c>
      <c r="BQ832" s="42" t="s">
        <v>359</v>
      </c>
      <c r="BR832" s="42" t="s">
        <v>359</v>
      </c>
      <c r="BS832" s="42"/>
      <c r="BT832" s="42" t="s">
        <v>360</v>
      </c>
      <c r="BU832" s="42" t="s">
        <v>317</v>
      </c>
      <c r="BV832" s="42" t="s">
        <v>317</v>
      </c>
      <c r="BW832" s="42"/>
      <c r="BX832" s="42"/>
      <c r="BY832" s="42" t="s">
        <v>353</v>
      </c>
      <c r="BZ832" s="42" t="s">
        <v>353</v>
      </c>
      <c r="CA832" s="42"/>
      <c r="CB832" s="42" t="s">
        <v>353</v>
      </c>
      <c r="CC832" s="42"/>
      <c r="CD832" s="42"/>
      <c r="CE832" s="42"/>
      <c r="CF832" s="42"/>
      <c r="CG832" s="26" t="s">
        <v>3336</v>
      </c>
    </row>
    <row r="833" hidden="1" spans="1:85">
      <c r="A833" s="34">
        <v>1433</v>
      </c>
      <c r="B833" s="42" t="s">
        <v>3340</v>
      </c>
      <c r="C833" s="79" t="s">
        <v>3341</v>
      </c>
      <c r="D833" s="42" t="s">
        <v>3312</v>
      </c>
      <c r="E833" s="43">
        <v>28.3924</v>
      </c>
      <c r="F833" s="43">
        <v>-15.4766</v>
      </c>
      <c r="G833" s="42" t="s">
        <v>316</v>
      </c>
      <c r="H833" s="37">
        <v>4.5</v>
      </c>
      <c r="I833" s="42" t="s">
        <v>316</v>
      </c>
      <c r="J833" s="42" t="s">
        <v>1963</v>
      </c>
      <c r="K833" s="42" t="s">
        <v>340</v>
      </c>
      <c r="L833" s="42" t="s">
        <v>340</v>
      </c>
      <c r="M833" s="42" t="s">
        <v>317</v>
      </c>
      <c r="N833" s="42" t="s">
        <v>341</v>
      </c>
      <c r="O833" s="42" t="s">
        <v>342</v>
      </c>
      <c r="P833" s="42" t="s">
        <v>365</v>
      </c>
      <c r="Q833" s="42" t="s">
        <v>390</v>
      </c>
      <c r="R833" s="42" t="s">
        <v>390</v>
      </c>
      <c r="S833" s="42" t="s">
        <v>1718</v>
      </c>
      <c r="T833" s="42" t="s">
        <v>344</v>
      </c>
      <c r="U833" s="42" t="s">
        <v>323</v>
      </c>
      <c r="V833" s="52">
        <v>36</v>
      </c>
      <c r="W833" s="42" t="s">
        <v>325</v>
      </c>
      <c r="X833" s="42" t="s">
        <v>2971</v>
      </c>
      <c r="Y833" s="42" t="s">
        <v>2</v>
      </c>
      <c r="Z833" s="42" t="s">
        <v>2</v>
      </c>
      <c r="AA833" s="42" t="s">
        <v>346</v>
      </c>
      <c r="AB833" s="43" t="s">
        <v>329</v>
      </c>
      <c r="AC833" s="42" t="s">
        <v>225</v>
      </c>
      <c r="AD833" s="42" t="s">
        <v>225</v>
      </c>
      <c r="AE833" s="42" t="s">
        <v>561</v>
      </c>
      <c r="AF833" s="42" t="s">
        <v>561</v>
      </c>
      <c r="AG833" s="42">
        <v>30</v>
      </c>
      <c r="AH833" s="42" t="s">
        <v>350</v>
      </c>
      <c r="AI833" s="42" t="s">
        <v>2998</v>
      </c>
      <c r="AJ833" s="42" t="s">
        <v>351</v>
      </c>
      <c r="AK833" s="42" t="s">
        <v>1994</v>
      </c>
      <c r="AL833" s="42">
        <v>1000</v>
      </c>
      <c r="AM833" s="42" t="s">
        <v>332</v>
      </c>
      <c r="AN833" s="42" t="s">
        <v>352</v>
      </c>
      <c r="AO833" s="42">
        <v>400</v>
      </c>
      <c r="AP833" s="42" t="s">
        <v>333</v>
      </c>
      <c r="AQ833" s="42">
        <v>200</v>
      </c>
      <c r="AR833" s="42">
        <v>48</v>
      </c>
      <c r="AS833" s="42">
        <v>100</v>
      </c>
      <c r="AT833" s="42">
        <f>AQ833/AS833</f>
        <v>2</v>
      </c>
      <c r="AU833" s="42" t="s">
        <v>327</v>
      </c>
      <c r="AV833" s="42" t="s">
        <v>327</v>
      </c>
      <c r="AW833" s="42" t="s">
        <v>327</v>
      </c>
      <c r="AX833" s="42" t="s">
        <v>327</v>
      </c>
      <c r="AY833" s="42" t="s">
        <v>327</v>
      </c>
      <c r="AZ833" s="51">
        <v>152</v>
      </c>
      <c r="BA833" s="42"/>
      <c r="BB833" s="42">
        <v>4</v>
      </c>
      <c r="BC833" s="42" t="s">
        <v>470</v>
      </c>
      <c r="BD833" s="49" t="s">
        <v>3340</v>
      </c>
      <c r="BE833" s="49" t="s">
        <v>3342</v>
      </c>
      <c r="BF833" s="42" t="s">
        <v>1925</v>
      </c>
      <c r="BG833" s="42"/>
      <c r="BH833" s="42" t="s">
        <v>1898</v>
      </c>
      <c r="BI833" s="42" t="s">
        <v>357</v>
      </c>
      <c r="BJ833" s="42" t="s">
        <v>358</v>
      </c>
      <c r="BK833" s="57">
        <v>44778</v>
      </c>
      <c r="BL833" s="42" t="s">
        <v>317</v>
      </c>
      <c r="BM833" s="42" t="s">
        <v>317</v>
      </c>
      <c r="BN833" s="42"/>
      <c r="BO833" s="42"/>
      <c r="BP833" s="42" t="s">
        <v>359</v>
      </c>
      <c r="BQ833" s="42" t="s">
        <v>359</v>
      </c>
      <c r="BR833" s="42" t="s">
        <v>359</v>
      </c>
      <c r="BS833" s="42"/>
      <c r="BT833" s="42" t="s">
        <v>360</v>
      </c>
      <c r="BU833" s="42" t="s">
        <v>317</v>
      </c>
      <c r="BV833" s="42" t="s">
        <v>317</v>
      </c>
      <c r="BW833" s="42"/>
      <c r="BX833" s="42"/>
      <c r="BY833" s="42" t="s">
        <v>353</v>
      </c>
      <c r="BZ833" s="42" t="s">
        <v>353</v>
      </c>
      <c r="CA833" s="42"/>
      <c r="CB833" s="42" t="s">
        <v>353</v>
      </c>
      <c r="CC833" s="42"/>
      <c r="CD833" s="42"/>
      <c r="CE833" s="42"/>
      <c r="CF833" s="42"/>
      <c r="CG833" s="26" t="s">
        <v>3341</v>
      </c>
    </row>
    <row r="834" hidden="1" spans="1:85">
      <c r="A834" s="39">
        <v>176</v>
      </c>
      <c r="B834" s="42" t="s">
        <v>3343</v>
      </c>
      <c r="C834" s="79" t="s">
        <v>3344</v>
      </c>
      <c r="D834" s="42" t="s">
        <v>3345</v>
      </c>
      <c r="E834" s="43">
        <v>28.27041667</v>
      </c>
      <c r="F834" s="43">
        <v>-15.53513889</v>
      </c>
      <c r="G834" s="42" t="s">
        <v>316</v>
      </c>
      <c r="H834" s="37">
        <v>4.5</v>
      </c>
      <c r="I834" s="42" t="s">
        <v>316</v>
      </c>
      <c r="J834" s="42" t="s">
        <v>1963</v>
      </c>
      <c r="K834" s="42" t="s">
        <v>340</v>
      </c>
      <c r="L834" s="42" t="s">
        <v>317</v>
      </c>
      <c r="M834" s="42" t="s">
        <v>317</v>
      </c>
      <c r="N834" s="42" t="s">
        <v>402</v>
      </c>
      <c r="O834" s="42" t="s">
        <v>342</v>
      </c>
      <c r="P834" s="42" t="s">
        <v>413</v>
      </c>
      <c r="Q834" s="42" t="s">
        <v>381</v>
      </c>
      <c r="R834" s="42" t="s">
        <v>516</v>
      </c>
      <c r="S834" s="42" t="s">
        <v>1718</v>
      </c>
      <c r="T834" s="42" t="s">
        <v>344</v>
      </c>
      <c r="U834" s="42" t="s">
        <v>323</v>
      </c>
      <c r="V834" s="52">
        <v>50</v>
      </c>
      <c r="W834" s="42" t="s">
        <v>366</v>
      </c>
      <c r="X834" s="42" t="s">
        <v>3055</v>
      </c>
      <c r="Y834" s="42" t="s">
        <v>2</v>
      </c>
      <c r="Z834" s="42" t="s">
        <v>2</v>
      </c>
      <c r="AA834" s="42" t="s">
        <v>346</v>
      </c>
      <c r="AB834" s="43" t="s">
        <v>329</v>
      </c>
      <c r="AC834" s="42" t="s">
        <v>225</v>
      </c>
      <c r="AD834" s="42" t="s">
        <v>225</v>
      </c>
      <c r="AE834" s="42" t="s">
        <v>561</v>
      </c>
      <c r="AF834" s="42" t="s">
        <v>561</v>
      </c>
      <c r="AG834" s="42">
        <v>30</v>
      </c>
      <c r="AH834" s="42" t="s">
        <v>350</v>
      </c>
      <c r="AI834" s="42" t="s">
        <v>1989</v>
      </c>
      <c r="AJ834" s="42" t="s">
        <v>351</v>
      </c>
      <c r="AK834" s="42" t="s">
        <v>1994</v>
      </c>
      <c r="AL834" s="42">
        <v>1000</v>
      </c>
      <c r="AM834" s="42" t="s">
        <v>332</v>
      </c>
      <c r="AN834" s="42" t="s">
        <v>352</v>
      </c>
      <c r="AO834" s="42">
        <v>400</v>
      </c>
      <c r="AP834" s="42" t="s">
        <v>384</v>
      </c>
      <c r="AQ834" s="42">
        <v>1200</v>
      </c>
      <c r="AR834" s="42">
        <v>2</v>
      </c>
      <c r="AS834" s="42">
        <v>600</v>
      </c>
      <c r="AT834" s="42">
        <v>48</v>
      </c>
      <c r="AU834" s="42" t="s">
        <v>607</v>
      </c>
      <c r="AV834" s="42" t="s">
        <v>607</v>
      </c>
      <c r="AW834" s="42">
        <v>12000</v>
      </c>
      <c r="AX834" s="42">
        <v>12000</v>
      </c>
      <c r="AY834" s="42">
        <v>2</v>
      </c>
      <c r="AZ834" s="51">
        <v>95</v>
      </c>
      <c r="BA834" s="42"/>
      <c r="BB834" s="42">
        <v>2</v>
      </c>
      <c r="BC834" s="42" t="s">
        <v>398</v>
      </c>
      <c r="BD834" s="49" t="s">
        <v>3343</v>
      </c>
      <c r="BE834" s="49">
        <v>0</v>
      </c>
      <c r="BF834" s="42" t="s">
        <v>1883</v>
      </c>
      <c r="BG834" s="42"/>
      <c r="BH834" s="42" t="s">
        <v>1884</v>
      </c>
      <c r="BI834" s="42" t="s">
        <v>357</v>
      </c>
      <c r="BJ834" s="42" t="s">
        <v>358</v>
      </c>
      <c r="BK834" s="57">
        <v>44778</v>
      </c>
      <c r="BL834" s="42" t="s">
        <v>340</v>
      </c>
      <c r="BM834" s="42" t="s">
        <v>340</v>
      </c>
      <c r="BN834" s="42"/>
      <c r="BO834" s="42">
        <v>2</v>
      </c>
      <c r="BP834" s="42" t="s">
        <v>359</v>
      </c>
      <c r="BQ834" s="42" t="s">
        <v>359</v>
      </c>
      <c r="BR834" s="42" t="s">
        <v>562</v>
      </c>
      <c r="BS834" s="60">
        <v>43607</v>
      </c>
      <c r="BT834" s="42" t="s">
        <v>360</v>
      </c>
      <c r="BU834" s="42" t="s">
        <v>317</v>
      </c>
      <c r="BV834" s="42" t="s">
        <v>317</v>
      </c>
      <c r="BW834" s="42"/>
      <c r="BX834" s="42"/>
      <c r="BY834" s="42" t="s">
        <v>353</v>
      </c>
      <c r="BZ834" s="42" t="s">
        <v>353</v>
      </c>
      <c r="CA834" s="42"/>
      <c r="CB834" s="42" t="s">
        <v>353</v>
      </c>
      <c r="CC834" s="42"/>
      <c r="CD834" s="42"/>
      <c r="CE834" s="42"/>
      <c r="CF834" s="42"/>
      <c r="CG834" s="26" t="s">
        <v>3344</v>
      </c>
    </row>
    <row r="835" hidden="1" spans="1:85">
      <c r="A835" s="34">
        <v>1449</v>
      </c>
      <c r="B835" s="42" t="s">
        <v>3346</v>
      </c>
      <c r="C835" s="79" t="s">
        <v>3347</v>
      </c>
      <c r="D835" s="42" t="s">
        <v>3348</v>
      </c>
      <c r="E835" s="43">
        <v>28.361111</v>
      </c>
      <c r="F835" s="43">
        <v>-15.30028</v>
      </c>
      <c r="G835" s="42" t="s">
        <v>316</v>
      </c>
      <c r="H835" s="37">
        <v>4.5</v>
      </c>
      <c r="I835" s="42" t="s">
        <v>316</v>
      </c>
      <c r="J835" s="42" t="s">
        <v>1963</v>
      </c>
      <c r="K835" s="42" t="s">
        <v>317</v>
      </c>
      <c r="L835" s="42" t="s">
        <v>317</v>
      </c>
      <c r="M835" s="42" t="s">
        <v>317</v>
      </c>
      <c r="N835" s="42" t="s">
        <v>318</v>
      </c>
      <c r="O835" s="42" t="s">
        <v>364</v>
      </c>
      <c r="P835" s="42" t="s">
        <v>365</v>
      </c>
      <c r="Q835" s="42" t="s">
        <v>320</v>
      </c>
      <c r="R835" s="42" t="s">
        <v>320</v>
      </c>
      <c r="S835" s="42" t="s">
        <v>1718</v>
      </c>
      <c r="T835" s="42" t="s">
        <v>344</v>
      </c>
      <c r="U835" s="42" t="s">
        <v>323</v>
      </c>
      <c r="V835" s="52">
        <v>54</v>
      </c>
      <c r="W835" s="42" t="s">
        <v>366</v>
      </c>
      <c r="X835" s="42" t="s">
        <v>1880</v>
      </c>
      <c r="Y835" s="42" t="s">
        <v>2</v>
      </c>
      <c r="Z835" s="42" t="s">
        <v>2</v>
      </c>
      <c r="AA835" s="42" t="s">
        <v>346</v>
      </c>
      <c r="AB835" s="43" t="s">
        <v>329</v>
      </c>
      <c r="AC835" s="42" t="s">
        <v>225</v>
      </c>
      <c r="AD835" s="42" t="s">
        <v>225</v>
      </c>
      <c r="AE835" s="42" t="s">
        <v>391</v>
      </c>
      <c r="AF835" s="42" t="s">
        <v>391</v>
      </c>
      <c r="AG835" s="42">
        <v>20</v>
      </c>
      <c r="AH835" s="42" t="s">
        <v>350</v>
      </c>
      <c r="AI835" s="42" t="s">
        <v>1894</v>
      </c>
      <c r="AJ835" s="42" t="s">
        <v>351</v>
      </c>
      <c r="AK835" s="42" t="s">
        <v>1943</v>
      </c>
      <c r="AL835" s="42">
        <v>1000</v>
      </c>
      <c r="AM835" s="42" t="s">
        <v>1909</v>
      </c>
      <c r="AN835" s="42" t="s">
        <v>1882</v>
      </c>
      <c r="AO835" s="42">
        <v>250</v>
      </c>
      <c r="AP835" s="42" t="s">
        <v>384</v>
      </c>
      <c r="AQ835" s="42">
        <v>600</v>
      </c>
      <c r="AR835" s="42">
        <v>2</v>
      </c>
      <c r="AS835" s="42">
        <v>600</v>
      </c>
      <c r="AT835" s="42">
        <v>24</v>
      </c>
      <c r="AU835" s="42" t="s">
        <v>607</v>
      </c>
      <c r="AV835" s="42" t="s">
        <v>607</v>
      </c>
      <c r="AW835" s="42">
        <v>12000</v>
      </c>
      <c r="AX835" s="42">
        <v>12000</v>
      </c>
      <c r="AY835" s="42">
        <v>2</v>
      </c>
      <c r="AZ835" s="51">
        <v>189</v>
      </c>
      <c r="BA835" s="52"/>
      <c r="BB835" s="42">
        <v>2</v>
      </c>
      <c r="BC835" s="42" t="s">
        <v>375</v>
      </c>
      <c r="BD835" s="49" t="s">
        <v>3346</v>
      </c>
      <c r="BE835" s="49" t="s">
        <v>3349</v>
      </c>
      <c r="BF835" s="42" t="s">
        <v>1883</v>
      </c>
      <c r="BG835" s="42"/>
      <c r="BH835" s="42" t="s">
        <v>1884</v>
      </c>
      <c r="BI835" s="42" t="s">
        <v>357</v>
      </c>
      <c r="BJ835" s="42" t="s">
        <v>358</v>
      </c>
      <c r="BK835" s="57">
        <v>44778</v>
      </c>
      <c r="BL835" s="42" t="s">
        <v>317</v>
      </c>
      <c r="BM835" s="42" t="s">
        <v>317</v>
      </c>
      <c r="BN835" s="42"/>
      <c r="BO835" s="42"/>
      <c r="BP835" s="42" t="s">
        <v>359</v>
      </c>
      <c r="BQ835" s="42" t="s">
        <v>359</v>
      </c>
      <c r="BR835" s="42" t="s">
        <v>359</v>
      </c>
      <c r="BS835" s="42"/>
      <c r="BT835" s="42" t="s">
        <v>360</v>
      </c>
      <c r="BU835" s="42" t="s">
        <v>317</v>
      </c>
      <c r="BV835" s="42" t="s">
        <v>317</v>
      </c>
      <c r="BW835" s="42"/>
      <c r="BX835" s="42"/>
      <c r="BY835" s="42" t="s">
        <v>353</v>
      </c>
      <c r="BZ835" s="42" t="s">
        <v>353</v>
      </c>
      <c r="CA835" s="42"/>
      <c r="CB835" s="42" t="s">
        <v>353</v>
      </c>
      <c r="CC835" s="42"/>
      <c r="CD835" s="42"/>
      <c r="CE835" s="42"/>
      <c r="CF835" s="42"/>
      <c r="CG835" s="26" t="s">
        <v>3347</v>
      </c>
    </row>
    <row r="836" hidden="1" spans="1:85">
      <c r="A836" s="34">
        <v>963</v>
      </c>
      <c r="B836" s="42" t="s">
        <v>3350</v>
      </c>
      <c r="C836" s="79" t="s">
        <v>3351</v>
      </c>
      <c r="D836" s="42" t="s">
        <v>3352</v>
      </c>
      <c r="E836" s="43">
        <v>28.17555</v>
      </c>
      <c r="F836" s="43">
        <v>-15.48552</v>
      </c>
      <c r="G836" s="42" t="s">
        <v>316</v>
      </c>
      <c r="H836" s="37">
        <v>2</v>
      </c>
      <c r="I836" s="42" t="s">
        <v>316</v>
      </c>
      <c r="J836" s="42" t="s">
        <v>1963</v>
      </c>
      <c r="K836" s="42" t="s">
        <v>340</v>
      </c>
      <c r="L836" s="42" t="s">
        <v>317</v>
      </c>
      <c r="M836" s="42" t="s">
        <v>317</v>
      </c>
      <c r="N836" s="42" t="s">
        <v>341</v>
      </c>
      <c r="O836" s="42" t="s">
        <v>364</v>
      </c>
      <c r="P836" s="42" t="s">
        <v>365</v>
      </c>
      <c r="Q836" s="42" t="s">
        <v>320</v>
      </c>
      <c r="R836" s="42" t="s">
        <v>320</v>
      </c>
      <c r="S836" s="42" t="s">
        <v>1718</v>
      </c>
      <c r="T836" s="42" t="s">
        <v>344</v>
      </c>
      <c r="U836" s="42" t="s">
        <v>323</v>
      </c>
      <c r="V836" s="52">
        <v>50</v>
      </c>
      <c r="W836" s="42" t="s">
        <v>366</v>
      </c>
      <c r="X836" s="42" t="s">
        <v>3055</v>
      </c>
      <c r="Y836" s="42" t="s">
        <v>2</v>
      </c>
      <c r="Z836" s="42" t="s">
        <v>2</v>
      </c>
      <c r="AA836" s="42" t="s">
        <v>346</v>
      </c>
      <c r="AB836" s="43" t="s">
        <v>329</v>
      </c>
      <c r="AC836" s="42" t="s">
        <v>225</v>
      </c>
      <c r="AD836" s="42" t="s">
        <v>225</v>
      </c>
      <c r="AE836" s="42" t="s">
        <v>476</v>
      </c>
      <c r="AF836" s="42" t="s">
        <v>476</v>
      </c>
      <c r="AG836" s="42">
        <v>16</v>
      </c>
      <c r="AH836" s="42" t="s">
        <v>368</v>
      </c>
      <c r="AI836" s="42" t="s">
        <v>1803</v>
      </c>
      <c r="AJ836" s="42" t="s">
        <v>351</v>
      </c>
      <c r="AK836" s="42" t="s">
        <v>1881</v>
      </c>
      <c r="AL836" s="42">
        <v>1000</v>
      </c>
      <c r="AM836" s="42" t="s">
        <v>1909</v>
      </c>
      <c r="AN836" s="42" t="s">
        <v>1882</v>
      </c>
      <c r="AO836" s="42">
        <v>250</v>
      </c>
      <c r="AP836" s="42" t="s">
        <v>333</v>
      </c>
      <c r="AQ836" s="42">
        <v>200</v>
      </c>
      <c r="AR836" s="42">
        <v>48</v>
      </c>
      <c r="AS836" s="42">
        <v>100</v>
      </c>
      <c r="AT836" s="42">
        <f>AQ836/AS836</f>
        <v>2</v>
      </c>
      <c r="AU836" s="42" t="s">
        <v>385</v>
      </c>
      <c r="AV836" s="42" t="s">
        <v>385</v>
      </c>
      <c r="AW836" s="42">
        <v>18000</v>
      </c>
      <c r="AX836" s="42">
        <v>18000</v>
      </c>
      <c r="AY836" s="42">
        <v>2</v>
      </c>
      <c r="AZ836" s="51">
        <v>54</v>
      </c>
      <c r="BA836" s="42"/>
      <c r="BB836" s="42">
        <v>2</v>
      </c>
      <c r="BC836" s="42" t="s">
        <v>398</v>
      </c>
      <c r="BD836" s="49" t="s">
        <v>3350</v>
      </c>
      <c r="BE836" s="49">
        <v>0</v>
      </c>
      <c r="BF836" s="42" t="s">
        <v>1883</v>
      </c>
      <c r="BG836" s="42"/>
      <c r="BH836" s="42" t="s">
        <v>1898</v>
      </c>
      <c r="BI836" s="42" t="s">
        <v>357</v>
      </c>
      <c r="BJ836" s="42" t="s">
        <v>358</v>
      </c>
      <c r="BK836" s="57">
        <v>44778</v>
      </c>
      <c r="BL836" s="42" t="s">
        <v>317</v>
      </c>
      <c r="BM836" s="42" t="s">
        <v>317</v>
      </c>
      <c r="BN836" s="42"/>
      <c r="BO836" s="42"/>
      <c r="BP836" s="42" t="s">
        <v>359</v>
      </c>
      <c r="BQ836" s="42" t="s">
        <v>359</v>
      </c>
      <c r="BR836" s="42" t="s">
        <v>359</v>
      </c>
      <c r="BS836" s="42"/>
      <c r="BT836" s="42" t="s">
        <v>360</v>
      </c>
      <c r="BU836" s="42" t="s">
        <v>317</v>
      </c>
      <c r="BV836" s="42" t="s">
        <v>317</v>
      </c>
      <c r="BW836" s="42"/>
      <c r="BX836" s="42"/>
      <c r="BY836" s="42" t="s">
        <v>353</v>
      </c>
      <c r="BZ836" s="42" t="s">
        <v>353</v>
      </c>
      <c r="CA836" s="42"/>
      <c r="CB836" s="42" t="s">
        <v>353</v>
      </c>
      <c r="CC836" s="42"/>
      <c r="CD836" s="42"/>
      <c r="CE836" s="42"/>
      <c r="CF836" s="42"/>
      <c r="CG836" s="26" t="s">
        <v>3351</v>
      </c>
    </row>
    <row r="837" hidden="1" spans="1:85">
      <c r="A837" s="39">
        <v>822</v>
      </c>
      <c r="B837" s="42" t="s">
        <v>3353</v>
      </c>
      <c r="C837" s="79" t="s">
        <v>3354</v>
      </c>
      <c r="D837" s="42" t="s">
        <v>3355</v>
      </c>
      <c r="E837" s="43">
        <v>28.23844444</v>
      </c>
      <c r="F837" s="43">
        <v>-15.54527778</v>
      </c>
      <c r="G837" s="42" t="s">
        <v>316</v>
      </c>
      <c r="H837" s="37">
        <v>4.5</v>
      </c>
      <c r="I837" s="42" t="s">
        <v>316</v>
      </c>
      <c r="J837" s="42" t="s">
        <v>1963</v>
      </c>
      <c r="K837" s="42" t="s">
        <v>317</v>
      </c>
      <c r="L837" s="42" t="s">
        <v>317</v>
      </c>
      <c r="M837" s="42" t="s">
        <v>317</v>
      </c>
      <c r="N837" s="42" t="s">
        <v>341</v>
      </c>
      <c r="O837" s="42" t="s">
        <v>342</v>
      </c>
      <c r="P837" s="42" t="s">
        <v>380</v>
      </c>
      <c r="Q837" s="42" t="s">
        <v>381</v>
      </c>
      <c r="R837" s="42" t="s">
        <v>516</v>
      </c>
      <c r="S837" s="42" t="s">
        <v>1718</v>
      </c>
      <c r="T837" s="42" t="s">
        <v>344</v>
      </c>
      <c r="U837" s="42" t="s">
        <v>323</v>
      </c>
      <c r="V837" s="52">
        <v>44</v>
      </c>
      <c r="W837" s="42" t="s">
        <v>366</v>
      </c>
      <c r="X837" s="42" t="s">
        <v>3055</v>
      </c>
      <c r="Y837" s="42" t="s">
        <v>2</v>
      </c>
      <c r="Z837" s="42" t="s">
        <v>2</v>
      </c>
      <c r="AA837" s="42" t="s">
        <v>346</v>
      </c>
      <c r="AB837" s="43" t="s">
        <v>329</v>
      </c>
      <c r="AC837" s="42" t="s">
        <v>225</v>
      </c>
      <c r="AD837" s="42" t="s">
        <v>225</v>
      </c>
      <c r="AE837" s="42" t="s">
        <v>561</v>
      </c>
      <c r="AF837" s="42" t="s">
        <v>561</v>
      </c>
      <c r="AG837" s="42">
        <v>30</v>
      </c>
      <c r="AH837" s="42" t="s">
        <v>350</v>
      </c>
      <c r="AI837" s="42" t="s">
        <v>1989</v>
      </c>
      <c r="AJ837" s="42" t="s">
        <v>351</v>
      </c>
      <c r="AK837" s="42" t="s">
        <v>1994</v>
      </c>
      <c r="AL837" s="42">
        <v>1000</v>
      </c>
      <c r="AM837" s="42" t="s">
        <v>332</v>
      </c>
      <c r="AN837" s="42" t="s">
        <v>352</v>
      </c>
      <c r="AO837" s="42">
        <v>400</v>
      </c>
      <c r="AP837" s="42" t="s">
        <v>333</v>
      </c>
      <c r="AQ837" s="42">
        <v>400</v>
      </c>
      <c r="AR837" s="42">
        <v>48</v>
      </c>
      <c r="AS837" s="42">
        <v>100</v>
      </c>
      <c r="AT837" s="42">
        <f>AQ837/AS837</f>
        <v>4</v>
      </c>
      <c r="AU837" s="42" t="s">
        <v>385</v>
      </c>
      <c r="AV837" s="42" t="s">
        <v>385</v>
      </c>
      <c r="AW837" s="42">
        <v>18000</v>
      </c>
      <c r="AX837" s="42">
        <v>18000</v>
      </c>
      <c r="AY837" s="42">
        <v>2</v>
      </c>
      <c r="AZ837" s="51">
        <v>170</v>
      </c>
      <c r="BA837" s="42"/>
      <c r="BB837" s="42">
        <v>3</v>
      </c>
      <c r="BC837" s="42" t="s">
        <v>2051</v>
      </c>
      <c r="BD837" s="49" t="s">
        <v>3353</v>
      </c>
      <c r="BE837" s="49" t="s">
        <v>3356</v>
      </c>
      <c r="BF837" s="42" t="s">
        <v>1925</v>
      </c>
      <c r="BG837" s="42"/>
      <c r="BH837" s="42" t="s">
        <v>1898</v>
      </c>
      <c r="BI837" s="42" t="s">
        <v>357</v>
      </c>
      <c r="BJ837" s="42" t="s">
        <v>358</v>
      </c>
      <c r="BK837" s="57">
        <v>44778</v>
      </c>
      <c r="BL837" s="42" t="s">
        <v>317</v>
      </c>
      <c r="BM837" s="42" t="s">
        <v>317</v>
      </c>
      <c r="BN837" s="42"/>
      <c r="BO837" s="42"/>
      <c r="BP837" s="42" t="s">
        <v>359</v>
      </c>
      <c r="BQ837" s="42" t="s">
        <v>359</v>
      </c>
      <c r="BR837" s="42" t="s">
        <v>359</v>
      </c>
      <c r="BS837" s="42"/>
      <c r="BT837" s="42" t="s">
        <v>360</v>
      </c>
      <c r="BU837" s="42" t="s">
        <v>317</v>
      </c>
      <c r="BV837" s="42" t="s">
        <v>317</v>
      </c>
      <c r="BW837" s="42"/>
      <c r="BX837" s="42"/>
      <c r="BY837" s="42" t="s">
        <v>353</v>
      </c>
      <c r="BZ837" s="42" t="s">
        <v>353</v>
      </c>
      <c r="CA837" s="42"/>
      <c r="CB837" s="42" t="s">
        <v>353</v>
      </c>
      <c r="CC837" s="42"/>
      <c r="CD837" s="42"/>
      <c r="CE837" s="42"/>
      <c r="CF837" s="42"/>
      <c r="CG837" s="26" t="s">
        <v>3354</v>
      </c>
    </row>
    <row r="838" hidden="1" spans="1:85">
      <c r="A838" s="39">
        <v>4</v>
      </c>
      <c r="B838" s="42" t="s">
        <v>3357</v>
      </c>
      <c r="C838" s="79" t="s">
        <v>3358</v>
      </c>
      <c r="D838" s="42" t="s">
        <v>3359</v>
      </c>
      <c r="E838" s="43">
        <v>28.42385</v>
      </c>
      <c r="F838" s="105">
        <v>-13.635131</v>
      </c>
      <c r="G838" s="42" t="s">
        <v>316</v>
      </c>
      <c r="H838" s="37">
        <v>2.5</v>
      </c>
      <c r="I838" s="42" t="s">
        <v>316</v>
      </c>
      <c r="J838" s="42" t="s">
        <v>1963</v>
      </c>
      <c r="K838" s="42" t="s">
        <v>340</v>
      </c>
      <c r="L838" s="42" t="s">
        <v>340</v>
      </c>
      <c r="M838" s="42" t="s">
        <v>317</v>
      </c>
      <c r="N838" s="42" t="s">
        <v>341</v>
      </c>
      <c r="O838" s="42" t="s">
        <v>364</v>
      </c>
      <c r="P838" s="42" t="s">
        <v>365</v>
      </c>
      <c r="Q838" s="42" t="s">
        <v>320</v>
      </c>
      <c r="R838" s="42" t="s">
        <v>320</v>
      </c>
      <c r="S838" s="42" t="s">
        <v>1718</v>
      </c>
      <c r="T838" s="42" t="s">
        <v>344</v>
      </c>
      <c r="U838" s="42" t="s">
        <v>323</v>
      </c>
      <c r="V838" s="52">
        <v>20</v>
      </c>
      <c r="W838" s="42" t="s">
        <v>366</v>
      </c>
      <c r="X838" s="42" t="s">
        <v>1974</v>
      </c>
      <c r="Y838" s="42" t="s">
        <v>2</v>
      </c>
      <c r="Z838" s="42" t="s">
        <v>2</v>
      </c>
      <c r="AA838" s="42" t="s">
        <v>346</v>
      </c>
      <c r="AB838" s="43" t="s">
        <v>329</v>
      </c>
      <c r="AC838" s="42" t="s">
        <v>225</v>
      </c>
      <c r="AD838" s="42" t="s">
        <v>225</v>
      </c>
      <c r="AE838" s="42" t="s">
        <v>561</v>
      </c>
      <c r="AF838" s="42" t="s">
        <v>561</v>
      </c>
      <c r="AG838" s="42">
        <v>20</v>
      </c>
      <c r="AH838" s="42" t="s">
        <v>350</v>
      </c>
      <c r="AI838" s="42" t="s">
        <v>1964</v>
      </c>
      <c r="AJ838" s="42" t="s">
        <v>351</v>
      </c>
      <c r="AK838" s="42" t="s">
        <v>1895</v>
      </c>
      <c r="AL838" s="42">
        <v>1000</v>
      </c>
      <c r="AM838" s="42" t="s">
        <v>1909</v>
      </c>
      <c r="AN838" s="42" t="s">
        <v>1882</v>
      </c>
      <c r="AO838" s="42">
        <v>250</v>
      </c>
      <c r="AP838" s="42" t="s">
        <v>439</v>
      </c>
      <c r="AQ838" s="42">
        <v>600</v>
      </c>
      <c r="AR838" s="42">
        <v>2</v>
      </c>
      <c r="AS838" s="42">
        <v>600</v>
      </c>
      <c r="AT838" s="42">
        <v>24</v>
      </c>
      <c r="AU838" s="42" t="s">
        <v>1995</v>
      </c>
      <c r="AV838" s="42" t="s">
        <v>1995</v>
      </c>
      <c r="AW838" s="42">
        <v>18000</v>
      </c>
      <c r="AX838" s="42">
        <v>18000</v>
      </c>
      <c r="AY838" s="42">
        <v>2</v>
      </c>
      <c r="AZ838" s="51">
        <v>65</v>
      </c>
      <c r="BA838" s="42"/>
      <c r="BB838" s="42">
        <v>1</v>
      </c>
      <c r="BC838" s="42" t="s">
        <v>346</v>
      </c>
      <c r="BD838" s="49" t="s">
        <v>3357</v>
      </c>
      <c r="BE838" s="49">
        <v>0</v>
      </c>
      <c r="BF838" s="42" t="s">
        <v>1925</v>
      </c>
      <c r="BG838" s="42"/>
      <c r="BH838" s="42" t="s">
        <v>1884</v>
      </c>
      <c r="BI838" s="42" t="s">
        <v>357</v>
      </c>
      <c r="BJ838" s="42" t="s">
        <v>358</v>
      </c>
      <c r="BK838" s="57">
        <v>44778</v>
      </c>
      <c r="BL838" s="42" t="s">
        <v>317</v>
      </c>
      <c r="BM838" s="42" t="s">
        <v>317</v>
      </c>
      <c r="BN838" s="42"/>
      <c r="BO838" s="42"/>
      <c r="BP838" s="42" t="s">
        <v>359</v>
      </c>
      <c r="BQ838" s="42" t="s">
        <v>359</v>
      </c>
      <c r="BR838" s="42" t="s">
        <v>359</v>
      </c>
      <c r="BS838" s="42"/>
      <c r="BT838" s="42" t="s">
        <v>360</v>
      </c>
      <c r="BU838" s="42" t="s">
        <v>317</v>
      </c>
      <c r="BV838" s="42" t="s">
        <v>317</v>
      </c>
      <c r="BW838" s="42"/>
      <c r="BX838" s="42"/>
      <c r="BY838" s="42" t="s">
        <v>353</v>
      </c>
      <c r="BZ838" s="42" t="s">
        <v>353</v>
      </c>
      <c r="CA838" s="42"/>
      <c r="CB838" s="42" t="s">
        <v>353</v>
      </c>
      <c r="CC838" s="42"/>
      <c r="CD838" s="42"/>
      <c r="CE838" s="42"/>
      <c r="CF838" s="42"/>
      <c r="CG838" s="26" t="s">
        <v>3358</v>
      </c>
    </row>
    <row r="839" hidden="1" spans="1:85">
      <c r="A839" s="39">
        <v>1778</v>
      </c>
      <c r="B839" s="42" t="s">
        <v>3360</v>
      </c>
      <c r="C839" s="79" t="s">
        <v>3361</v>
      </c>
      <c r="D839" s="42" t="s">
        <v>3362</v>
      </c>
      <c r="E839" s="43">
        <v>28.45069</v>
      </c>
      <c r="F839" s="43">
        <v>-15.43147</v>
      </c>
      <c r="G839" s="42" t="s">
        <v>316</v>
      </c>
      <c r="H839" s="37">
        <v>1.5</v>
      </c>
      <c r="I839" s="42" t="s">
        <v>316</v>
      </c>
      <c r="J839" s="42" t="s">
        <v>1963</v>
      </c>
      <c r="K839" s="42" t="s">
        <v>317</v>
      </c>
      <c r="L839" s="42" t="s">
        <v>317</v>
      </c>
      <c r="M839" s="42" t="s">
        <v>317</v>
      </c>
      <c r="N839" s="42" t="s">
        <v>402</v>
      </c>
      <c r="O839" s="42" t="s">
        <v>364</v>
      </c>
      <c r="P839" s="42" t="s">
        <v>365</v>
      </c>
      <c r="Q839" s="42" t="s">
        <v>320</v>
      </c>
      <c r="R839" s="42" t="s">
        <v>320</v>
      </c>
      <c r="S839" s="42" t="s">
        <v>1718</v>
      </c>
      <c r="T839" s="42" t="s">
        <v>344</v>
      </c>
      <c r="U839" s="42" t="s">
        <v>323</v>
      </c>
      <c r="V839" s="52">
        <v>40</v>
      </c>
      <c r="W839" s="42" t="s">
        <v>366</v>
      </c>
      <c r="X839" s="42" t="s">
        <v>2971</v>
      </c>
      <c r="Y839" s="42" t="s">
        <v>2</v>
      </c>
      <c r="Z839" s="42" t="s">
        <v>2</v>
      </c>
      <c r="AA839" s="42" t="s">
        <v>346</v>
      </c>
      <c r="AB839" s="43" t="s">
        <v>329</v>
      </c>
      <c r="AC839" s="42" t="s">
        <v>225</v>
      </c>
      <c r="AD839" s="42" t="s">
        <v>225</v>
      </c>
      <c r="AE839" s="42" t="s">
        <v>561</v>
      </c>
      <c r="AF839" s="42" t="s">
        <v>561</v>
      </c>
      <c r="AG839" s="42">
        <v>11</v>
      </c>
      <c r="AH839" s="42" t="s">
        <v>350</v>
      </c>
      <c r="AI839" s="42" t="s">
        <v>1964</v>
      </c>
      <c r="AJ839" s="42" t="s">
        <v>370</v>
      </c>
      <c r="AK839" s="42" t="s">
        <v>3082</v>
      </c>
      <c r="AL839" s="42">
        <v>1000</v>
      </c>
      <c r="AM839" s="42" t="s">
        <v>1909</v>
      </c>
      <c r="AN839" s="42" t="s">
        <v>1882</v>
      </c>
      <c r="AO839" s="42">
        <v>250</v>
      </c>
      <c r="AP839" s="42" t="s">
        <v>373</v>
      </c>
      <c r="AQ839" s="42">
        <v>1200</v>
      </c>
      <c r="AR839" s="42">
        <v>2</v>
      </c>
      <c r="AS839" s="42">
        <v>600</v>
      </c>
      <c r="AT839" s="42">
        <v>48</v>
      </c>
      <c r="AU839" s="42" t="s">
        <v>385</v>
      </c>
      <c r="AV839" s="42" t="s">
        <v>385</v>
      </c>
      <c r="AW839" s="42">
        <v>18000</v>
      </c>
      <c r="AX839" s="42">
        <v>18000</v>
      </c>
      <c r="AY839" s="42">
        <v>2</v>
      </c>
      <c r="AZ839" s="51">
        <v>45</v>
      </c>
      <c r="BA839" s="42"/>
      <c r="BB839" s="42">
        <v>1</v>
      </c>
      <c r="BC839" s="42" t="s">
        <v>346</v>
      </c>
      <c r="BD839" s="49" t="s">
        <v>3360</v>
      </c>
      <c r="BE839" s="49">
        <v>0</v>
      </c>
      <c r="BF839" s="42" t="s">
        <v>1883</v>
      </c>
      <c r="BG839" s="42"/>
      <c r="BH839" s="42" t="s">
        <v>1884</v>
      </c>
      <c r="BI839" s="42" t="s">
        <v>357</v>
      </c>
      <c r="BJ839" s="42" t="s">
        <v>358</v>
      </c>
      <c r="BK839" s="57">
        <v>44778</v>
      </c>
      <c r="BL839" s="42" t="s">
        <v>317</v>
      </c>
      <c r="BM839" s="42" t="s">
        <v>317</v>
      </c>
      <c r="BN839" s="42"/>
      <c r="BO839" s="42"/>
      <c r="BP839" s="42" t="s">
        <v>359</v>
      </c>
      <c r="BQ839" s="42" t="s">
        <v>359</v>
      </c>
      <c r="BR839" s="42" t="s">
        <v>359</v>
      </c>
      <c r="BS839" s="42"/>
      <c r="BT839" s="42" t="s">
        <v>360</v>
      </c>
      <c r="BU839" s="42" t="s">
        <v>317</v>
      </c>
      <c r="BV839" s="42" t="s">
        <v>317</v>
      </c>
      <c r="BW839" s="42"/>
      <c r="BX839" s="42"/>
      <c r="BY839" s="42" t="s">
        <v>353</v>
      </c>
      <c r="BZ839" s="42" t="s">
        <v>353</v>
      </c>
      <c r="CA839" s="42"/>
      <c r="CB839" s="42" t="s">
        <v>353</v>
      </c>
      <c r="CC839" s="42"/>
      <c r="CD839" s="42"/>
      <c r="CE839" s="42"/>
      <c r="CF839" s="42"/>
      <c r="CG839" s="26" t="s">
        <v>3361</v>
      </c>
    </row>
    <row r="840" hidden="1" spans="1:85">
      <c r="A840" s="39">
        <v>1722</v>
      </c>
      <c r="B840" s="42" t="s">
        <v>3363</v>
      </c>
      <c r="C840" s="79" t="s">
        <v>3364</v>
      </c>
      <c r="D840" s="42" t="s">
        <v>3365</v>
      </c>
      <c r="E840" s="43">
        <v>28.44686944</v>
      </c>
      <c r="F840" s="43">
        <v>-15.32546111</v>
      </c>
      <c r="G840" s="42" t="s">
        <v>316</v>
      </c>
      <c r="H840" s="37" t="s">
        <v>327</v>
      </c>
      <c r="I840" s="42" t="s">
        <v>316</v>
      </c>
      <c r="J840" s="42" t="s">
        <v>1963</v>
      </c>
      <c r="K840" s="42" t="s">
        <v>340</v>
      </c>
      <c r="L840" s="42" t="s">
        <v>340</v>
      </c>
      <c r="M840" s="42" t="s">
        <v>317</v>
      </c>
      <c r="N840" s="42" t="s">
        <v>341</v>
      </c>
      <c r="O840" s="42" t="s">
        <v>342</v>
      </c>
      <c r="P840" s="42" t="s">
        <v>380</v>
      </c>
      <c r="Q840" s="42" t="s">
        <v>320</v>
      </c>
      <c r="R840" s="42" t="s">
        <v>320</v>
      </c>
      <c r="S840" s="42" t="s">
        <v>1718</v>
      </c>
      <c r="T840" s="42" t="s">
        <v>765</v>
      </c>
      <c r="U840" s="42" t="s">
        <v>397</v>
      </c>
      <c r="V840" s="52" t="s">
        <v>324</v>
      </c>
      <c r="W840" s="42" t="s">
        <v>366</v>
      </c>
      <c r="X840" s="42" t="s">
        <v>1974</v>
      </c>
      <c r="Y840" s="42" t="s">
        <v>2</v>
      </c>
      <c r="Z840" s="42" t="s">
        <v>2</v>
      </c>
      <c r="AA840" s="42" t="s">
        <v>346</v>
      </c>
      <c r="AB840" s="43" t="s">
        <v>329</v>
      </c>
      <c r="AC840" s="42" t="s">
        <v>330</v>
      </c>
      <c r="AD840" s="42" t="s">
        <v>330</v>
      </c>
      <c r="AE840" s="42" t="s">
        <v>327</v>
      </c>
      <c r="AF840" s="42" t="s">
        <v>327</v>
      </c>
      <c r="AG840" s="52" t="s">
        <v>327</v>
      </c>
      <c r="AH840" s="42" t="s">
        <v>327</v>
      </c>
      <c r="AI840" s="42" t="s">
        <v>327</v>
      </c>
      <c r="AJ840" s="42" t="s">
        <v>327</v>
      </c>
      <c r="AK840" s="42" t="s">
        <v>327</v>
      </c>
      <c r="AL840" s="42">
        <v>0</v>
      </c>
      <c r="AM840" s="42" t="s">
        <v>1909</v>
      </c>
      <c r="AN840" s="42" t="s">
        <v>3366</v>
      </c>
      <c r="AO840" s="42">
        <v>250</v>
      </c>
      <c r="AP840" s="42" t="s">
        <v>3367</v>
      </c>
      <c r="AQ840" s="42">
        <v>600</v>
      </c>
      <c r="AR840" s="42">
        <v>2</v>
      </c>
      <c r="AS840" s="42">
        <v>600</v>
      </c>
      <c r="AT840" s="42">
        <v>24</v>
      </c>
      <c r="AU840" s="42" t="s">
        <v>385</v>
      </c>
      <c r="AV840" s="42" t="s">
        <v>385</v>
      </c>
      <c r="AW840" s="42">
        <v>18000</v>
      </c>
      <c r="AX840" s="42">
        <v>18000</v>
      </c>
      <c r="AY840" s="42">
        <v>2</v>
      </c>
      <c r="AZ840" s="51">
        <v>95</v>
      </c>
      <c r="BA840" s="42"/>
      <c r="BB840" s="42">
        <v>1</v>
      </c>
      <c r="BC840" s="42" t="s">
        <v>346</v>
      </c>
      <c r="BD840" s="49" t="s">
        <v>3363</v>
      </c>
      <c r="BE840" s="49">
        <v>0</v>
      </c>
      <c r="BF840" s="42"/>
      <c r="BG840" s="42"/>
      <c r="BH840" s="42"/>
      <c r="BI840" s="42" t="s">
        <v>357</v>
      </c>
      <c r="BJ840" s="42" t="s">
        <v>358</v>
      </c>
      <c r="BK840" s="57">
        <v>44778</v>
      </c>
      <c r="BL840" s="42" t="s">
        <v>317</v>
      </c>
      <c r="BM840" s="42" t="s">
        <v>317</v>
      </c>
      <c r="BN840" s="42"/>
      <c r="BO840" s="42"/>
      <c r="BP840" s="42" t="s">
        <v>359</v>
      </c>
      <c r="BQ840" s="42" t="s">
        <v>359</v>
      </c>
      <c r="BR840" s="42" t="s">
        <v>359</v>
      </c>
      <c r="BS840" s="42"/>
      <c r="BT840" s="42" t="s">
        <v>360</v>
      </c>
      <c r="BU840" s="42" t="s">
        <v>317</v>
      </c>
      <c r="BV840" s="42" t="s">
        <v>317</v>
      </c>
      <c r="BW840" s="42"/>
      <c r="BX840" s="42"/>
      <c r="BY840" s="42" t="s">
        <v>353</v>
      </c>
      <c r="BZ840" s="42" t="s">
        <v>353</v>
      </c>
      <c r="CA840" s="42"/>
      <c r="CB840" s="42" t="s">
        <v>353</v>
      </c>
      <c r="CC840" s="42"/>
      <c r="CD840" s="42"/>
      <c r="CE840" s="42"/>
      <c r="CF840" s="42"/>
      <c r="CG840" s="26" t="s">
        <v>3364</v>
      </c>
    </row>
    <row r="841" hidden="1" spans="1:85">
      <c r="A841" s="34">
        <v>799</v>
      </c>
      <c r="B841" s="42" t="s">
        <v>3368</v>
      </c>
      <c r="C841" s="79" t="s">
        <v>3369</v>
      </c>
      <c r="D841" s="42" t="s">
        <v>3370</v>
      </c>
      <c r="E841" s="43">
        <v>28.46985</v>
      </c>
      <c r="F841" s="43">
        <v>-15.4737</v>
      </c>
      <c r="G841" s="42" t="s">
        <v>316</v>
      </c>
      <c r="H841" s="37">
        <v>1.5</v>
      </c>
      <c r="I841" s="42" t="s">
        <v>316</v>
      </c>
      <c r="J841" s="42" t="s">
        <v>1963</v>
      </c>
      <c r="K841" s="42" t="s">
        <v>317</v>
      </c>
      <c r="L841" s="42" t="s">
        <v>317</v>
      </c>
      <c r="M841" s="42" t="s">
        <v>317</v>
      </c>
      <c r="N841" s="42" t="s">
        <v>402</v>
      </c>
      <c r="O841" s="42" t="s">
        <v>364</v>
      </c>
      <c r="P841" s="42" t="s">
        <v>365</v>
      </c>
      <c r="Q841" s="42" t="s">
        <v>320</v>
      </c>
      <c r="R841" s="42" t="s">
        <v>320</v>
      </c>
      <c r="S841" s="42" t="s">
        <v>1718</v>
      </c>
      <c r="T841" s="42" t="s">
        <v>344</v>
      </c>
      <c r="U841" s="42" t="s">
        <v>323</v>
      </c>
      <c r="V841" s="52">
        <v>36</v>
      </c>
      <c r="W841" s="42" t="s">
        <v>325</v>
      </c>
      <c r="X841" s="42" t="s">
        <v>2971</v>
      </c>
      <c r="Y841" s="42" t="s">
        <v>2</v>
      </c>
      <c r="Z841" s="42" t="s">
        <v>2</v>
      </c>
      <c r="AA841" s="42" t="s">
        <v>346</v>
      </c>
      <c r="AB841" s="43" t="s">
        <v>329</v>
      </c>
      <c r="AC841" s="42" t="s">
        <v>225</v>
      </c>
      <c r="AD841" s="42" t="s">
        <v>225</v>
      </c>
      <c r="AE841" s="42" t="s">
        <v>561</v>
      </c>
      <c r="AF841" s="42" t="s">
        <v>561</v>
      </c>
      <c r="AG841" s="42">
        <v>20</v>
      </c>
      <c r="AH841" s="42" t="s">
        <v>350</v>
      </c>
      <c r="AI841" s="42" t="s">
        <v>2998</v>
      </c>
      <c r="AJ841" s="42" t="s">
        <v>370</v>
      </c>
      <c r="AK841" s="42" t="s">
        <v>2059</v>
      </c>
      <c r="AL841" s="42">
        <v>1000</v>
      </c>
      <c r="AM841" s="42" t="s">
        <v>1909</v>
      </c>
      <c r="AN841" s="42" t="s">
        <v>1882</v>
      </c>
      <c r="AO841" s="42">
        <v>250</v>
      </c>
      <c r="AP841" s="42" t="s">
        <v>333</v>
      </c>
      <c r="AQ841" s="42">
        <v>200</v>
      </c>
      <c r="AR841" s="42">
        <v>48</v>
      </c>
      <c r="AS841" s="42">
        <v>100</v>
      </c>
      <c r="AT841" s="42">
        <f>AQ841/AS841</f>
        <v>2</v>
      </c>
      <c r="AU841" s="42" t="s">
        <v>327</v>
      </c>
      <c r="AV841" s="42" t="s">
        <v>327</v>
      </c>
      <c r="AW841" s="42" t="s">
        <v>327</v>
      </c>
      <c r="AX841" s="42" t="s">
        <v>327</v>
      </c>
      <c r="AY841" s="42" t="s">
        <v>327</v>
      </c>
      <c r="AZ841" s="51">
        <v>100</v>
      </c>
      <c r="BA841" s="42"/>
      <c r="BB841" s="42">
        <v>1</v>
      </c>
      <c r="BC841" s="42" t="s">
        <v>346</v>
      </c>
      <c r="BD841" s="49" t="s">
        <v>3368</v>
      </c>
      <c r="BE841" s="49">
        <v>0</v>
      </c>
      <c r="BF841" s="42" t="s">
        <v>1883</v>
      </c>
      <c r="BG841" s="42"/>
      <c r="BH841" s="42" t="s">
        <v>1884</v>
      </c>
      <c r="BI841" s="42" t="s">
        <v>357</v>
      </c>
      <c r="BJ841" s="42" t="s">
        <v>358</v>
      </c>
      <c r="BK841" s="57">
        <v>44778</v>
      </c>
      <c r="BL841" s="42" t="s">
        <v>317</v>
      </c>
      <c r="BM841" s="42" t="s">
        <v>317</v>
      </c>
      <c r="BN841" s="42"/>
      <c r="BO841" s="42"/>
      <c r="BP841" s="42" t="s">
        <v>359</v>
      </c>
      <c r="BQ841" s="42" t="s">
        <v>359</v>
      </c>
      <c r="BR841" s="42" t="s">
        <v>359</v>
      </c>
      <c r="BS841" s="42"/>
      <c r="BT841" s="42" t="s">
        <v>360</v>
      </c>
      <c r="BU841" s="42" t="s">
        <v>317</v>
      </c>
      <c r="BV841" s="42" t="s">
        <v>317</v>
      </c>
      <c r="BW841" s="42"/>
      <c r="BX841" s="42"/>
      <c r="BY841" s="42" t="s">
        <v>353</v>
      </c>
      <c r="BZ841" s="42" t="s">
        <v>353</v>
      </c>
      <c r="CA841" s="42"/>
      <c r="CB841" s="42" t="s">
        <v>353</v>
      </c>
      <c r="CC841" s="42"/>
      <c r="CD841" s="42"/>
      <c r="CE841" s="42"/>
      <c r="CF841" s="42"/>
      <c r="CG841" s="26" t="s">
        <v>3369</v>
      </c>
    </row>
    <row r="842" hidden="1" spans="1:85">
      <c r="A842" s="39">
        <v>922</v>
      </c>
      <c r="B842" s="42" t="s">
        <v>3371</v>
      </c>
      <c r="C842" s="46" t="s">
        <v>3372</v>
      </c>
      <c r="D842" s="42" t="s">
        <v>3373</v>
      </c>
      <c r="E842" s="43">
        <v>28.11001</v>
      </c>
      <c r="F842" s="43">
        <v>-15.32278</v>
      </c>
      <c r="G842" s="42" t="s">
        <v>316</v>
      </c>
      <c r="H842" s="37" t="s">
        <v>359</v>
      </c>
      <c r="I842" s="42" t="s">
        <v>316</v>
      </c>
      <c r="J842" s="42" t="s">
        <v>1963</v>
      </c>
      <c r="K842" s="42" t="s">
        <v>317</v>
      </c>
      <c r="L842" s="42" t="s">
        <v>317</v>
      </c>
      <c r="M842" s="42" t="s">
        <v>317</v>
      </c>
      <c r="N842" s="42" t="s">
        <v>402</v>
      </c>
      <c r="O842" s="42" t="s">
        <v>364</v>
      </c>
      <c r="P842" s="42" t="s">
        <v>343</v>
      </c>
      <c r="Q842" s="42" t="s">
        <v>320</v>
      </c>
      <c r="R842" s="42" t="s">
        <v>320</v>
      </c>
      <c r="S842" s="42" t="s">
        <v>1718</v>
      </c>
      <c r="T842" s="42" t="s">
        <v>344</v>
      </c>
      <c r="U842" s="42" t="s">
        <v>323</v>
      </c>
      <c r="V842" s="52">
        <v>48</v>
      </c>
      <c r="W842" s="42" t="s">
        <v>325</v>
      </c>
      <c r="X842" s="42" t="s">
        <v>1880</v>
      </c>
      <c r="Y842" s="42" t="s">
        <v>2</v>
      </c>
      <c r="Z842" s="42" t="s">
        <v>2</v>
      </c>
      <c r="AA842" s="42" t="s">
        <v>346</v>
      </c>
      <c r="AB842" s="43" t="s">
        <v>329</v>
      </c>
      <c r="AC842" s="42" t="s">
        <v>225</v>
      </c>
      <c r="AD842" s="42" t="s">
        <v>225</v>
      </c>
      <c r="AE842" s="42" t="e">
        <v>#N/A</v>
      </c>
      <c r="AF842" s="42" t="e">
        <v>#N/A</v>
      </c>
      <c r="AG842" s="42">
        <v>30</v>
      </c>
      <c r="AH842" s="42" t="e">
        <v>#N/A</v>
      </c>
      <c r="AI842" s="42" t="e">
        <v>#N/A</v>
      </c>
      <c r="AJ842" s="42" t="e">
        <v>#N/A</v>
      </c>
      <c r="AK842" s="42" t="e">
        <v>#N/A</v>
      </c>
      <c r="AL842" s="42" t="e">
        <v>#N/A</v>
      </c>
      <c r="AM842" s="42" t="e">
        <v>#N/A</v>
      </c>
      <c r="AN842" s="42" t="e">
        <v>#N/A</v>
      </c>
      <c r="AO842" s="42" t="e">
        <v>#N/A</v>
      </c>
      <c r="AP842" s="42" t="s">
        <v>333</v>
      </c>
      <c r="AQ842" s="42">
        <v>500</v>
      </c>
      <c r="AR842" s="42">
        <v>48</v>
      </c>
      <c r="AS842" s="42">
        <v>100</v>
      </c>
      <c r="AT842" s="42">
        <f>AQ842/AS842</f>
        <v>5</v>
      </c>
      <c r="AU842" s="42" t="s">
        <v>327</v>
      </c>
      <c r="AV842" s="42" t="s">
        <v>327</v>
      </c>
      <c r="AW842" s="42" t="s">
        <v>327</v>
      </c>
      <c r="AX842" s="42" t="s">
        <v>327</v>
      </c>
      <c r="AY842" s="42" t="s">
        <v>327</v>
      </c>
      <c r="AZ842" s="51">
        <v>151</v>
      </c>
      <c r="BA842" s="52"/>
      <c r="BB842" s="42">
        <v>2</v>
      </c>
      <c r="BC842" s="42" t="s">
        <v>375</v>
      </c>
      <c r="BD842" s="49" t="s">
        <v>3371</v>
      </c>
      <c r="BE842" s="49" t="s">
        <v>3374</v>
      </c>
      <c r="BF842" s="42" t="s">
        <v>1883</v>
      </c>
      <c r="BG842" s="42"/>
      <c r="BH842" s="42" t="s">
        <v>1884</v>
      </c>
      <c r="BI842" s="42" t="s">
        <v>357</v>
      </c>
      <c r="BJ842" s="42" t="s">
        <v>358</v>
      </c>
      <c r="BK842" s="57">
        <v>44778</v>
      </c>
      <c r="BL842" s="42" t="s">
        <v>340</v>
      </c>
      <c r="BM842" s="42" t="s">
        <v>317</v>
      </c>
      <c r="BN842" s="42"/>
      <c r="BO842" s="42"/>
      <c r="BP842" s="42" t="s">
        <v>359</v>
      </c>
      <c r="BQ842" s="42" t="s">
        <v>359</v>
      </c>
      <c r="BR842" s="42" t="s">
        <v>359</v>
      </c>
      <c r="BS842" s="42"/>
      <c r="BT842" s="42" t="s">
        <v>340</v>
      </c>
      <c r="BU842" s="42" t="s">
        <v>317</v>
      </c>
      <c r="BV842" s="42" t="s">
        <v>340</v>
      </c>
      <c r="BW842" s="42"/>
      <c r="BX842" s="42"/>
      <c r="BY842" s="42" t="s">
        <v>472</v>
      </c>
      <c r="BZ842" s="42">
        <v>20</v>
      </c>
      <c r="CA842" s="42"/>
      <c r="CB842" s="42" t="s">
        <v>472</v>
      </c>
      <c r="CC842" s="42"/>
      <c r="CD842" s="42"/>
      <c r="CE842" s="42"/>
      <c r="CF842" s="42"/>
      <c r="CG842" s="26" t="s">
        <v>3372</v>
      </c>
    </row>
    <row r="843" hidden="1" spans="1:85">
      <c r="A843" s="39">
        <v>1014</v>
      </c>
      <c r="B843" s="42" t="s">
        <v>3375</v>
      </c>
      <c r="C843" s="79" t="s">
        <v>3376</v>
      </c>
      <c r="D843" s="42" t="s">
        <v>3377</v>
      </c>
      <c r="E843" s="43">
        <v>28.25608</v>
      </c>
      <c r="F843" s="43">
        <v>-15.62306</v>
      </c>
      <c r="G843" s="42" t="s">
        <v>316</v>
      </c>
      <c r="H843" s="37">
        <v>1.5</v>
      </c>
      <c r="I843" s="42" t="s">
        <v>316</v>
      </c>
      <c r="J843" s="42" t="s">
        <v>2033</v>
      </c>
      <c r="K843" s="42" t="s">
        <v>317</v>
      </c>
      <c r="L843" s="42" t="s">
        <v>317</v>
      </c>
      <c r="M843" s="42" t="s">
        <v>317</v>
      </c>
      <c r="N843" s="42" t="s">
        <v>318</v>
      </c>
      <c r="O843" s="42" t="s">
        <v>364</v>
      </c>
      <c r="P843" s="42" t="s">
        <v>343</v>
      </c>
      <c r="Q843" s="42" t="s">
        <v>320</v>
      </c>
      <c r="R843" s="42" t="s">
        <v>320</v>
      </c>
      <c r="S843" s="42" t="s">
        <v>1718</v>
      </c>
      <c r="T843" s="42" t="s">
        <v>344</v>
      </c>
      <c r="U843" s="42" t="s">
        <v>323</v>
      </c>
      <c r="V843" s="52">
        <v>36</v>
      </c>
      <c r="W843" s="42" t="s">
        <v>325</v>
      </c>
      <c r="X843" s="42" t="s">
        <v>3055</v>
      </c>
      <c r="Y843" s="42" t="s">
        <v>2</v>
      </c>
      <c r="Z843" s="42" t="s">
        <v>2</v>
      </c>
      <c r="AA843" s="42" t="s">
        <v>346</v>
      </c>
      <c r="AB843" s="43" t="s">
        <v>329</v>
      </c>
      <c r="AC843" s="42" t="s">
        <v>225</v>
      </c>
      <c r="AD843" s="42" t="s">
        <v>225</v>
      </c>
      <c r="AE843" s="42" t="s">
        <v>1346</v>
      </c>
      <c r="AF843" s="42" t="s">
        <v>1346</v>
      </c>
      <c r="AG843" s="42">
        <v>13</v>
      </c>
      <c r="AH843" s="42" t="s">
        <v>350</v>
      </c>
      <c r="AI843" s="42" t="s">
        <v>1894</v>
      </c>
      <c r="AJ843" s="42" t="s">
        <v>351</v>
      </c>
      <c r="AK843" s="42" t="s">
        <v>1943</v>
      </c>
      <c r="AL843" s="42">
        <v>1000</v>
      </c>
      <c r="AM843" s="42" t="s">
        <v>1909</v>
      </c>
      <c r="AN843" s="42" t="s">
        <v>1882</v>
      </c>
      <c r="AO843" s="42">
        <v>250</v>
      </c>
      <c r="AP843" s="42" t="s">
        <v>384</v>
      </c>
      <c r="AQ843" s="42">
        <v>600</v>
      </c>
      <c r="AR843" s="42">
        <v>2</v>
      </c>
      <c r="AS843" s="42">
        <v>600</v>
      </c>
      <c r="AT843" s="42">
        <v>24</v>
      </c>
      <c r="AU843" s="42" t="s">
        <v>327</v>
      </c>
      <c r="AV843" s="42" t="s">
        <v>327</v>
      </c>
      <c r="AW843" s="42" t="s">
        <v>327</v>
      </c>
      <c r="AX843" s="42" t="s">
        <v>327</v>
      </c>
      <c r="AY843" s="42" t="s">
        <v>327</v>
      </c>
      <c r="AZ843" s="51">
        <v>75</v>
      </c>
      <c r="BA843" s="42"/>
      <c r="BB843" s="42">
        <v>2</v>
      </c>
      <c r="BC843" s="42" t="s">
        <v>375</v>
      </c>
      <c r="BD843" s="49" t="s">
        <v>3375</v>
      </c>
      <c r="BE843" s="49" t="s">
        <v>3378</v>
      </c>
      <c r="BF843" s="42" t="s">
        <v>1883</v>
      </c>
      <c r="BG843" s="42"/>
      <c r="BH843" s="42" t="s">
        <v>1925</v>
      </c>
      <c r="BI843" s="42" t="s">
        <v>357</v>
      </c>
      <c r="BJ843" s="42" t="s">
        <v>358</v>
      </c>
      <c r="BK843" s="57">
        <v>44778</v>
      </c>
      <c r="BL843" s="42" t="s">
        <v>317</v>
      </c>
      <c r="BM843" s="42" t="s">
        <v>317</v>
      </c>
      <c r="BN843" s="42"/>
      <c r="BO843" s="42"/>
      <c r="BP843" s="42" t="s">
        <v>359</v>
      </c>
      <c r="BQ843" s="42" t="s">
        <v>359</v>
      </c>
      <c r="BR843" s="42" t="s">
        <v>359</v>
      </c>
      <c r="BS843" s="42"/>
      <c r="BT843" s="42" t="s">
        <v>360</v>
      </c>
      <c r="BU843" s="42" t="s">
        <v>317</v>
      </c>
      <c r="BV843" s="42" t="s">
        <v>317</v>
      </c>
      <c r="BW843" s="42"/>
      <c r="BX843" s="42"/>
      <c r="BY843" s="42" t="s">
        <v>353</v>
      </c>
      <c r="BZ843" s="42" t="s">
        <v>353</v>
      </c>
      <c r="CA843" s="42"/>
      <c r="CB843" s="42" t="s">
        <v>353</v>
      </c>
      <c r="CC843" s="42"/>
      <c r="CD843" s="42"/>
      <c r="CE843" s="42"/>
      <c r="CF843" s="42"/>
      <c r="CG843" s="26" t="s">
        <v>3376</v>
      </c>
    </row>
    <row r="844" hidden="1" spans="1:85">
      <c r="A844" s="39">
        <v>224</v>
      </c>
      <c r="B844" s="42" t="s">
        <v>3379</v>
      </c>
      <c r="C844" s="79" t="s">
        <v>3380</v>
      </c>
      <c r="D844" s="42" t="s">
        <v>3381</v>
      </c>
      <c r="E844" s="43">
        <v>28.11114</v>
      </c>
      <c r="F844" s="43">
        <v>-15.55852</v>
      </c>
      <c r="G844" s="42" t="s">
        <v>316</v>
      </c>
      <c r="H844" s="37" t="s">
        <v>327</v>
      </c>
      <c r="I844" s="42" t="s">
        <v>316</v>
      </c>
      <c r="J844" s="42" t="s">
        <v>2033</v>
      </c>
      <c r="K844" s="42" t="s">
        <v>317</v>
      </c>
      <c r="L844" s="42" t="s">
        <v>317</v>
      </c>
      <c r="M844" s="42" t="s">
        <v>317</v>
      </c>
      <c r="N844" s="42" t="s">
        <v>402</v>
      </c>
      <c r="O844" s="42" t="s">
        <v>364</v>
      </c>
      <c r="P844" s="42" t="s">
        <v>365</v>
      </c>
      <c r="Q844" s="42" t="s">
        <v>320</v>
      </c>
      <c r="R844" s="42" t="s">
        <v>320</v>
      </c>
      <c r="S844" s="42" t="s">
        <v>1718</v>
      </c>
      <c r="T844" s="42" t="s">
        <v>322</v>
      </c>
      <c r="U844" s="42" t="s">
        <v>323</v>
      </c>
      <c r="V844" s="52">
        <v>36</v>
      </c>
      <c r="W844" s="42" t="s">
        <v>325</v>
      </c>
      <c r="X844" s="42" t="s">
        <v>2025</v>
      </c>
      <c r="Y844" s="42" t="s">
        <v>2</v>
      </c>
      <c r="Z844" s="42" t="s">
        <v>2</v>
      </c>
      <c r="AA844" s="42" t="s">
        <v>346</v>
      </c>
      <c r="AB844" s="43" t="s">
        <v>329</v>
      </c>
      <c r="AC844" s="42" t="s">
        <v>330</v>
      </c>
      <c r="AD844" s="42" t="s">
        <v>330</v>
      </c>
      <c r="AE844" s="42" t="s">
        <v>327</v>
      </c>
      <c r="AF844" s="42" t="s">
        <v>327</v>
      </c>
      <c r="AG844" s="52" t="s">
        <v>327</v>
      </c>
      <c r="AH844" s="42" t="s">
        <v>327</v>
      </c>
      <c r="AI844" s="42" t="s">
        <v>327</v>
      </c>
      <c r="AJ844" s="42" t="s">
        <v>327</v>
      </c>
      <c r="AK844" s="42" t="s">
        <v>327</v>
      </c>
      <c r="AL844" s="42" t="s">
        <v>327</v>
      </c>
      <c r="AM844" s="42" t="s">
        <v>327</v>
      </c>
      <c r="AN844" s="42" t="s">
        <v>327</v>
      </c>
      <c r="AO844" s="42" t="s">
        <v>327</v>
      </c>
      <c r="AP844" s="42" t="s">
        <v>327</v>
      </c>
      <c r="AQ844" s="42" t="s">
        <v>327</v>
      </c>
      <c r="AR844" s="42" t="s">
        <v>327</v>
      </c>
      <c r="AS844" s="42" t="s">
        <v>327</v>
      </c>
      <c r="AT844" s="42"/>
      <c r="AU844" s="42" t="s">
        <v>327</v>
      </c>
      <c r="AV844" s="42" t="s">
        <v>327</v>
      </c>
      <c r="AW844" s="42" t="s">
        <v>327</v>
      </c>
      <c r="AX844" s="42" t="s">
        <v>327</v>
      </c>
      <c r="AY844" s="42" t="s">
        <v>327</v>
      </c>
      <c r="AZ844" s="51">
        <v>61</v>
      </c>
      <c r="BA844" s="42"/>
      <c r="BB844" s="42">
        <v>1</v>
      </c>
      <c r="BC844" s="42" t="s">
        <v>346</v>
      </c>
      <c r="BD844" s="49" t="s">
        <v>3379</v>
      </c>
      <c r="BE844" s="49">
        <v>0</v>
      </c>
      <c r="BF844" s="42" t="s">
        <v>1883</v>
      </c>
      <c r="BG844" s="42"/>
      <c r="BH844" s="42" t="s">
        <v>1884</v>
      </c>
      <c r="BI844" s="42" t="s">
        <v>357</v>
      </c>
      <c r="BJ844" s="42" t="s">
        <v>358</v>
      </c>
      <c r="BK844" s="57">
        <v>44778</v>
      </c>
      <c r="BL844" s="42" t="s">
        <v>317</v>
      </c>
      <c r="BM844" s="42" t="s">
        <v>317</v>
      </c>
      <c r="BN844" s="42"/>
      <c r="BO844" s="42"/>
      <c r="BP844" s="42" t="s">
        <v>359</v>
      </c>
      <c r="BQ844" s="42" t="s">
        <v>359</v>
      </c>
      <c r="BR844" s="42" t="s">
        <v>359</v>
      </c>
      <c r="BS844" s="42"/>
      <c r="BT844" s="42" t="s">
        <v>360</v>
      </c>
      <c r="BU844" s="42" t="s">
        <v>317</v>
      </c>
      <c r="BV844" s="42" t="s">
        <v>317</v>
      </c>
      <c r="BW844" s="42"/>
      <c r="BX844" s="42"/>
      <c r="BY844" s="42" t="s">
        <v>353</v>
      </c>
      <c r="BZ844" s="42" t="s">
        <v>353</v>
      </c>
      <c r="CA844" s="42"/>
      <c r="CB844" s="42" t="s">
        <v>353</v>
      </c>
      <c r="CC844" s="42"/>
      <c r="CD844" s="42"/>
      <c r="CE844" s="42"/>
      <c r="CF844" s="42"/>
      <c r="CG844" s="26" t="s">
        <v>3380</v>
      </c>
    </row>
    <row r="845" hidden="1" spans="1:85">
      <c r="A845" s="39">
        <v>706</v>
      </c>
      <c r="B845" s="42" t="s">
        <v>3382</v>
      </c>
      <c r="C845" s="79" t="s">
        <v>3383</v>
      </c>
      <c r="D845" s="42" t="s">
        <v>3384</v>
      </c>
      <c r="E845" s="43">
        <v>28.4725</v>
      </c>
      <c r="F845" s="43">
        <v>-15.26972222</v>
      </c>
      <c r="G845" s="42" t="s">
        <v>316</v>
      </c>
      <c r="H845" s="37">
        <v>2</v>
      </c>
      <c r="I845" s="42" t="s">
        <v>316</v>
      </c>
      <c r="J845" s="42" t="s">
        <v>1963</v>
      </c>
      <c r="K845" s="42" t="s">
        <v>317</v>
      </c>
      <c r="L845" s="42" t="s">
        <v>317</v>
      </c>
      <c r="M845" s="42" t="s">
        <v>317</v>
      </c>
      <c r="N845" s="42" t="s">
        <v>402</v>
      </c>
      <c r="O845" s="42" t="s">
        <v>364</v>
      </c>
      <c r="P845" s="42" t="s">
        <v>365</v>
      </c>
      <c r="Q845" s="42" t="s">
        <v>320</v>
      </c>
      <c r="R845" s="42" t="s">
        <v>320</v>
      </c>
      <c r="S845" s="42" t="s">
        <v>1718</v>
      </c>
      <c r="T845" s="42" t="s">
        <v>344</v>
      </c>
      <c r="U845" s="42" t="s">
        <v>323</v>
      </c>
      <c r="V845" s="52">
        <v>54</v>
      </c>
      <c r="W845" s="42" t="s">
        <v>325</v>
      </c>
      <c r="X845" s="42" t="s">
        <v>1974</v>
      </c>
      <c r="Y845" s="42" t="s">
        <v>2</v>
      </c>
      <c r="Z845" s="42" t="s">
        <v>2</v>
      </c>
      <c r="AA845" s="42" t="s">
        <v>346</v>
      </c>
      <c r="AB845" s="43" t="s">
        <v>329</v>
      </c>
      <c r="AC845" s="42" t="s">
        <v>225</v>
      </c>
      <c r="AD845" s="42" t="s">
        <v>225</v>
      </c>
      <c r="AE845" s="42" t="s">
        <v>561</v>
      </c>
      <c r="AF845" s="42" t="s">
        <v>561</v>
      </c>
      <c r="AG845" s="42">
        <v>16</v>
      </c>
      <c r="AH845" s="42" t="s">
        <v>368</v>
      </c>
      <c r="AI845" s="42" t="s">
        <v>1803</v>
      </c>
      <c r="AJ845" s="42" t="s">
        <v>370</v>
      </c>
      <c r="AK845" s="42" t="s">
        <v>1908</v>
      </c>
      <c r="AL845" s="42">
        <v>1000</v>
      </c>
      <c r="AM845" s="42" t="s">
        <v>1909</v>
      </c>
      <c r="AN845" s="42" t="s">
        <v>1882</v>
      </c>
      <c r="AO845" s="42">
        <v>250</v>
      </c>
      <c r="AP845" s="42" t="s">
        <v>373</v>
      </c>
      <c r="AQ845" s="42">
        <v>600</v>
      </c>
      <c r="AR845" s="42">
        <v>2</v>
      </c>
      <c r="AS845" s="42">
        <v>600</v>
      </c>
      <c r="AT845" s="42">
        <v>24</v>
      </c>
      <c r="AU845" s="42" t="s">
        <v>327</v>
      </c>
      <c r="AV845" s="42" t="s">
        <v>327</v>
      </c>
      <c r="AW845" s="42" t="s">
        <v>327</v>
      </c>
      <c r="AX845" s="42" t="s">
        <v>327</v>
      </c>
      <c r="AY845" s="42" t="s">
        <v>327</v>
      </c>
      <c r="AZ845" s="51">
        <v>60</v>
      </c>
      <c r="BA845" s="42"/>
      <c r="BB845" s="42">
        <v>1</v>
      </c>
      <c r="BC845" s="42" t="s">
        <v>346</v>
      </c>
      <c r="BD845" s="49" t="s">
        <v>3382</v>
      </c>
      <c r="BE845" s="49">
        <v>0</v>
      </c>
      <c r="BF845" s="42" t="s">
        <v>1925</v>
      </c>
      <c r="BG845" s="42"/>
      <c r="BH845" s="42" t="s">
        <v>1884</v>
      </c>
      <c r="BI845" s="42" t="s">
        <v>357</v>
      </c>
      <c r="BJ845" s="42" t="s">
        <v>358</v>
      </c>
      <c r="BK845" s="57">
        <v>44778</v>
      </c>
      <c r="BL845" s="42" t="s">
        <v>340</v>
      </c>
      <c r="BM845" s="42" t="s">
        <v>340</v>
      </c>
      <c r="BN845" s="42"/>
      <c r="BO845" s="42"/>
      <c r="BP845" s="42" t="s">
        <v>359</v>
      </c>
      <c r="BQ845" s="42" t="s">
        <v>359</v>
      </c>
      <c r="BR845" s="42" t="s">
        <v>508</v>
      </c>
      <c r="BS845" s="42"/>
      <c r="BT845" s="42" t="s">
        <v>340</v>
      </c>
      <c r="BU845" s="42" t="s">
        <v>317</v>
      </c>
      <c r="BV845" s="42" t="s">
        <v>317</v>
      </c>
      <c r="BW845" s="42"/>
      <c r="BX845" s="42"/>
      <c r="BY845" s="42" t="s">
        <v>353</v>
      </c>
      <c r="BZ845" s="42" t="s">
        <v>353</v>
      </c>
      <c r="CA845" s="42"/>
      <c r="CB845" s="42" t="s">
        <v>353</v>
      </c>
      <c r="CC845" s="42"/>
      <c r="CD845" s="42"/>
      <c r="CE845" s="42"/>
      <c r="CF845" s="42"/>
      <c r="CG845" s="26" t="s">
        <v>3383</v>
      </c>
    </row>
    <row r="846" hidden="1" spans="1:85">
      <c r="A846" s="34">
        <v>1517</v>
      </c>
      <c r="B846" s="42" t="s">
        <v>3385</v>
      </c>
      <c r="C846" s="79" t="s">
        <v>3386</v>
      </c>
      <c r="D846" s="42" t="s">
        <v>3387</v>
      </c>
      <c r="E846" s="43">
        <v>28.53205556</v>
      </c>
      <c r="F846" s="43">
        <v>-15.44458333</v>
      </c>
      <c r="G846" s="42" t="s">
        <v>316</v>
      </c>
      <c r="H846" s="37">
        <v>2.5</v>
      </c>
      <c r="I846" s="42" t="s">
        <v>316</v>
      </c>
      <c r="J846" s="42" t="s">
        <v>3388</v>
      </c>
      <c r="K846" s="42" t="s">
        <v>317</v>
      </c>
      <c r="L846" s="42" t="s">
        <v>317</v>
      </c>
      <c r="M846" s="42" t="s">
        <v>317</v>
      </c>
      <c r="N846" s="42" t="s">
        <v>402</v>
      </c>
      <c r="O846" s="42" t="s">
        <v>364</v>
      </c>
      <c r="P846" s="42" t="s">
        <v>365</v>
      </c>
      <c r="Q846" s="42" t="s">
        <v>381</v>
      </c>
      <c r="R846" s="42" t="s">
        <v>381</v>
      </c>
      <c r="S846" s="42" t="s">
        <v>1718</v>
      </c>
      <c r="T846" s="42" t="s">
        <v>344</v>
      </c>
      <c r="U846" s="42" t="s">
        <v>323</v>
      </c>
      <c r="V846" s="52">
        <v>50</v>
      </c>
      <c r="W846" s="42" t="s">
        <v>366</v>
      </c>
      <c r="X846" s="42" t="s">
        <v>2971</v>
      </c>
      <c r="Y846" s="42" t="s">
        <v>2</v>
      </c>
      <c r="Z846" s="42" t="s">
        <v>2</v>
      </c>
      <c r="AA846" s="42" t="s">
        <v>346</v>
      </c>
      <c r="AB846" s="43" t="s">
        <v>329</v>
      </c>
      <c r="AC846" s="42" t="s">
        <v>225</v>
      </c>
      <c r="AD846" s="42" t="s">
        <v>225</v>
      </c>
      <c r="AE846" s="42" t="s">
        <v>561</v>
      </c>
      <c r="AF846" s="42" t="s">
        <v>561</v>
      </c>
      <c r="AG846" s="42">
        <v>20</v>
      </c>
      <c r="AH846" s="42" t="s">
        <v>350</v>
      </c>
      <c r="AI846" s="42" t="s">
        <v>2264</v>
      </c>
      <c r="AJ846" s="42" t="s">
        <v>351</v>
      </c>
      <c r="AK846" s="42" t="s">
        <v>1895</v>
      </c>
      <c r="AL846" s="42">
        <v>1000</v>
      </c>
      <c r="AM846" s="42" t="s">
        <v>1909</v>
      </c>
      <c r="AN846" s="42" t="s">
        <v>1882</v>
      </c>
      <c r="AO846" s="42">
        <v>250</v>
      </c>
      <c r="AP846" s="42" t="s">
        <v>333</v>
      </c>
      <c r="AQ846" s="42">
        <v>200</v>
      </c>
      <c r="AR846" s="42">
        <v>48</v>
      </c>
      <c r="AS846" s="42">
        <v>100</v>
      </c>
      <c r="AT846" s="42">
        <f>AQ846/AS846</f>
        <v>2</v>
      </c>
      <c r="AU846" s="42" t="s">
        <v>1995</v>
      </c>
      <c r="AV846" s="42" t="s">
        <v>1995</v>
      </c>
      <c r="AW846" s="42">
        <v>18000</v>
      </c>
      <c r="AX846" s="42">
        <v>18000</v>
      </c>
      <c r="AY846" s="42">
        <v>2</v>
      </c>
      <c r="AZ846" s="51">
        <v>174</v>
      </c>
      <c r="BA846" s="42"/>
      <c r="BB846" s="42">
        <v>1</v>
      </c>
      <c r="BC846" s="42" t="s">
        <v>346</v>
      </c>
      <c r="BD846" s="49" t="s">
        <v>3385</v>
      </c>
      <c r="BE846" s="49">
        <v>0</v>
      </c>
      <c r="BF846" s="42" t="s">
        <v>1883</v>
      </c>
      <c r="BG846" s="42"/>
      <c r="BH846" s="42" t="s">
        <v>1884</v>
      </c>
      <c r="BI846" s="42" t="s">
        <v>357</v>
      </c>
      <c r="BJ846" s="42" t="s">
        <v>358</v>
      </c>
      <c r="BK846" s="57">
        <v>44778</v>
      </c>
      <c r="BL846" s="42" t="s">
        <v>317</v>
      </c>
      <c r="BM846" s="42" t="s">
        <v>317</v>
      </c>
      <c r="BN846" s="42"/>
      <c r="BO846" s="42"/>
      <c r="BP846" s="42" t="s">
        <v>359</v>
      </c>
      <c r="BQ846" s="42" t="s">
        <v>359</v>
      </c>
      <c r="BR846" s="42" t="s">
        <v>359</v>
      </c>
      <c r="BS846" s="42"/>
      <c r="BT846" s="42" t="s">
        <v>360</v>
      </c>
      <c r="BU846" s="42" t="s">
        <v>317</v>
      </c>
      <c r="BV846" s="42" t="s">
        <v>317</v>
      </c>
      <c r="BW846" s="42"/>
      <c r="BX846" s="42"/>
      <c r="BY846" s="42" t="s">
        <v>353</v>
      </c>
      <c r="BZ846" s="42" t="s">
        <v>353</v>
      </c>
      <c r="CA846" s="42"/>
      <c r="CB846" s="42" t="s">
        <v>353</v>
      </c>
      <c r="CC846" s="42"/>
      <c r="CD846" s="42"/>
      <c r="CE846" s="42"/>
      <c r="CF846" s="42"/>
      <c r="CG846" s="26" t="s">
        <v>3386</v>
      </c>
    </row>
    <row r="847" hidden="1" spans="1:85">
      <c r="A847" s="39">
        <v>220</v>
      </c>
      <c r="B847" s="42" t="s">
        <v>3389</v>
      </c>
      <c r="C847" s="79" t="s">
        <v>3390</v>
      </c>
      <c r="D847" s="42" t="s">
        <v>3391</v>
      </c>
      <c r="E847" s="43">
        <v>28.00921</v>
      </c>
      <c r="F847" s="43">
        <v>-15.39075</v>
      </c>
      <c r="G847" s="42" t="s">
        <v>316</v>
      </c>
      <c r="H847" s="37">
        <v>2</v>
      </c>
      <c r="I847" s="42" t="s">
        <v>316</v>
      </c>
      <c r="J847" s="42" t="s">
        <v>1963</v>
      </c>
      <c r="K847" s="42" t="s">
        <v>317</v>
      </c>
      <c r="L847" s="42" t="s">
        <v>317</v>
      </c>
      <c r="M847" s="42" t="s">
        <v>317</v>
      </c>
      <c r="N847" s="42" t="s">
        <v>402</v>
      </c>
      <c r="O847" s="42" t="s">
        <v>364</v>
      </c>
      <c r="P847" s="42" t="s">
        <v>365</v>
      </c>
      <c r="Q847" s="42" t="s">
        <v>320</v>
      </c>
      <c r="R847" s="42" t="s">
        <v>320</v>
      </c>
      <c r="S847" s="42" t="s">
        <v>1718</v>
      </c>
      <c r="T847" s="42" t="s">
        <v>344</v>
      </c>
      <c r="U847" s="42" t="s">
        <v>323</v>
      </c>
      <c r="V847" s="52">
        <v>54</v>
      </c>
      <c r="W847" s="42" t="s">
        <v>366</v>
      </c>
      <c r="X847" s="42" t="s">
        <v>2025</v>
      </c>
      <c r="Y847" s="42" t="s">
        <v>2</v>
      </c>
      <c r="Z847" s="42" t="s">
        <v>2</v>
      </c>
      <c r="AA847" s="42" t="s">
        <v>346</v>
      </c>
      <c r="AB847" s="43" t="s">
        <v>329</v>
      </c>
      <c r="AC847" s="42" t="s">
        <v>225</v>
      </c>
      <c r="AD847" s="42" t="s">
        <v>225</v>
      </c>
      <c r="AE847" s="42" t="s">
        <v>368</v>
      </c>
      <c r="AF847" s="42" t="s">
        <v>368</v>
      </c>
      <c r="AG847" s="42">
        <v>16</v>
      </c>
      <c r="AH847" s="42" t="s">
        <v>368</v>
      </c>
      <c r="AI847" s="42" t="s">
        <v>1803</v>
      </c>
      <c r="AJ847" s="42" t="s">
        <v>351</v>
      </c>
      <c r="AK847" s="42" t="s">
        <v>1881</v>
      </c>
      <c r="AL847" s="42">
        <v>600</v>
      </c>
      <c r="AM847" s="42" t="s">
        <v>3392</v>
      </c>
      <c r="AN847" s="42" t="s">
        <v>1882</v>
      </c>
      <c r="AO847" s="42">
        <v>250</v>
      </c>
      <c r="AP847" s="42" t="s">
        <v>524</v>
      </c>
      <c r="AQ847" s="42">
        <v>600</v>
      </c>
      <c r="AR847" s="42">
        <v>2</v>
      </c>
      <c r="AS847" s="42">
        <v>600</v>
      </c>
      <c r="AT847" s="42">
        <v>24</v>
      </c>
      <c r="AU847" s="42" t="s">
        <v>385</v>
      </c>
      <c r="AV847" s="42" t="s">
        <v>385</v>
      </c>
      <c r="AW847" s="42">
        <v>12000</v>
      </c>
      <c r="AX847" s="42">
        <v>12000</v>
      </c>
      <c r="AY847" s="42">
        <v>2</v>
      </c>
      <c r="AZ847" s="51">
        <v>85</v>
      </c>
      <c r="BA847" s="42"/>
      <c r="BB847" s="42">
        <v>2</v>
      </c>
      <c r="BC847" s="42" t="s">
        <v>375</v>
      </c>
      <c r="BD847" s="49" t="s">
        <v>3389</v>
      </c>
      <c r="BE847" s="49" t="s">
        <v>3393</v>
      </c>
      <c r="BF847" s="42" t="s">
        <v>1883</v>
      </c>
      <c r="BG847" s="42"/>
      <c r="BH847" s="42" t="s">
        <v>1884</v>
      </c>
      <c r="BI847" s="42" t="s">
        <v>357</v>
      </c>
      <c r="BJ847" s="42" t="s">
        <v>358</v>
      </c>
      <c r="BK847" s="57">
        <v>44778</v>
      </c>
      <c r="BL847" s="42" t="s">
        <v>317</v>
      </c>
      <c r="BM847" s="42" t="s">
        <v>317</v>
      </c>
      <c r="BN847" s="42"/>
      <c r="BO847" s="42"/>
      <c r="BP847" s="42" t="s">
        <v>359</v>
      </c>
      <c r="BQ847" s="42" t="s">
        <v>359</v>
      </c>
      <c r="BR847" s="42" t="s">
        <v>359</v>
      </c>
      <c r="BS847" s="42"/>
      <c r="BT847" s="42" t="s">
        <v>360</v>
      </c>
      <c r="BU847" s="42" t="s">
        <v>317</v>
      </c>
      <c r="BV847" s="42" t="s">
        <v>317</v>
      </c>
      <c r="BW847" s="42"/>
      <c r="BX847" s="42"/>
      <c r="BY847" s="42" t="s">
        <v>353</v>
      </c>
      <c r="BZ847" s="42" t="s">
        <v>353</v>
      </c>
      <c r="CA847" s="42"/>
      <c r="CB847" s="42" t="s">
        <v>353</v>
      </c>
      <c r="CC847" s="42"/>
      <c r="CD847" s="42"/>
      <c r="CE847" s="42"/>
      <c r="CF847" s="42"/>
      <c r="CG847" s="26" t="s">
        <v>3390</v>
      </c>
    </row>
    <row r="848" hidden="1" spans="1:85">
      <c r="A848" s="39">
        <v>518</v>
      </c>
      <c r="B848" s="42" t="s">
        <v>3394</v>
      </c>
      <c r="C848" s="79" t="s">
        <v>3395</v>
      </c>
      <c r="D848" s="42" t="s">
        <v>3396</v>
      </c>
      <c r="E848" s="43">
        <v>28.44928</v>
      </c>
      <c r="F848" s="43">
        <v>-15.68184</v>
      </c>
      <c r="G848" s="42" t="s">
        <v>316</v>
      </c>
      <c r="H848" s="37">
        <v>2</v>
      </c>
      <c r="I848" s="42" t="s">
        <v>316</v>
      </c>
      <c r="J848" s="42" t="s">
        <v>2033</v>
      </c>
      <c r="K848" s="42" t="s">
        <v>317</v>
      </c>
      <c r="L848" s="42" t="s">
        <v>317</v>
      </c>
      <c r="M848" s="42" t="s">
        <v>317</v>
      </c>
      <c r="N848" s="42" t="s">
        <v>318</v>
      </c>
      <c r="O848" s="42" t="s">
        <v>364</v>
      </c>
      <c r="P848" s="42" t="s">
        <v>365</v>
      </c>
      <c r="Q848" s="42" t="s">
        <v>320</v>
      </c>
      <c r="R848" s="42" t="s">
        <v>381</v>
      </c>
      <c r="S848" s="42" t="s">
        <v>1718</v>
      </c>
      <c r="T848" s="42" t="s">
        <v>344</v>
      </c>
      <c r="U848" s="42" t="s">
        <v>323</v>
      </c>
      <c r="V848" s="52">
        <v>40</v>
      </c>
      <c r="W848" s="42" t="s">
        <v>366</v>
      </c>
      <c r="X848" s="42" t="s">
        <v>3055</v>
      </c>
      <c r="Y848" s="42" t="s">
        <v>2</v>
      </c>
      <c r="Z848" s="42" t="s">
        <v>2</v>
      </c>
      <c r="AA848" s="42" t="s">
        <v>346</v>
      </c>
      <c r="AB848" s="43" t="s">
        <v>329</v>
      </c>
      <c r="AC848" s="42" t="s">
        <v>225</v>
      </c>
      <c r="AD848" s="42" t="s">
        <v>225</v>
      </c>
      <c r="AE848" s="42" t="s">
        <v>1002</v>
      </c>
      <c r="AF848" s="42" t="s">
        <v>1002</v>
      </c>
      <c r="AG848" s="42">
        <v>16</v>
      </c>
      <c r="AH848" s="42" t="s">
        <v>1003</v>
      </c>
      <c r="AI848" s="42" t="s">
        <v>3397</v>
      </c>
      <c r="AJ848" s="42" t="s">
        <v>351</v>
      </c>
      <c r="AK848" s="42" t="s">
        <v>3096</v>
      </c>
      <c r="AL848" s="42">
        <v>600</v>
      </c>
      <c r="AM848" s="42" t="s">
        <v>1909</v>
      </c>
      <c r="AN848" s="42" t="s">
        <v>1882</v>
      </c>
      <c r="AO848" s="42">
        <v>250</v>
      </c>
      <c r="AP848" s="42" t="s">
        <v>439</v>
      </c>
      <c r="AQ848" s="42">
        <v>800</v>
      </c>
      <c r="AR848" s="42">
        <v>2</v>
      </c>
      <c r="AS848" s="42">
        <v>800</v>
      </c>
      <c r="AT848" s="42">
        <v>24</v>
      </c>
      <c r="AU848" s="42" t="s">
        <v>607</v>
      </c>
      <c r="AV848" s="42" t="s">
        <v>607</v>
      </c>
      <c r="AW848" s="42">
        <v>12000</v>
      </c>
      <c r="AX848" s="42">
        <v>12000</v>
      </c>
      <c r="AY848" s="42">
        <v>2</v>
      </c>
      <c r="AZ848" s="51">
        <v>68</v>
      </c>
      <c r="BA848" s="42"/>
      <c r="BB848" s="42">
        <v>1</v>
      </c>
      <c r="BC848" s="42" t="s">
        <v>346</v>
      </c>
      <c r="BD848" s="49" t="s">
        <v>3394</v>
      </c>
      <c r="BE848" s="49">
        <v>0</v>
      </c>
      <c r="BF848" s="42" t="s">
        <v>1883</v>
      </c>
      <c r="BG848" s="42"/>
      <c r="BH848" s="42" t="s">
        <v>1884</v>
      </c>
      <c r="BI848" s="42" t="s">
        <v>357</v>
      </c>
      <c r="BJ848" s="42" t="s">
        <v>358</v>
      </c>
      <c r="BK848" s="57">
        <v>44778</v>
      </c>
      <c r="BL848" s="42" t="s">
        <v>340</v>
      </c>
      <c r="BM848" s="42" t="s">
        <v>340</v>
      </c>
      <c r="BN848" s="42"/>
      <c r="BO848" s="42"/>
      <c r="BP848" s="42" t="s">
        <v>359</v>
      </c>
      <c r="BQ848" s="42" t="s">
        <v>359</v>
      </c>
      <c r="BR848" s="42" t="s">
        <v>508</v>
      </c>
      <c r="BS848" s="42"/>
      <c r="BT848" s="42" t="s">
        <v>360</v>
      </c>
      <c r="BU848" s="42" t="s">
        <v>317</v>
      </c>
      <c r="BV848" s="42" t="s">
        <v>317</v>
      </c>
      <c r="BW848" s="42"/>
      <c r="BX848" s="42"/>
      <c r="BY848" s="42" t="s">
        <v>353</v>
      </c>
      <c r="BZ848" s="42" t="s">
        <v>353</v>
      </c>
      <c r="CA848" s="42"/>
      <c r="CB848" s="42" t="s">
        <v>353</v>
      </c>
      <c r="CC848" s="42"/>
      <c r="CD848" s="42"/>
      <c r="CE848" s="42"/>
      <c r="CF848" s="42"/>
      <c r="CG848" s="26" t="s">
        <v>3395</v>
      </c>
    </row>
    <row r="849" hidden="1" spans="1:85">
      <c r="A849" s="39">
        <v>616</v>
      </c>
      <c r="B849" s="42" t="s">
        <v>3398</v>
      </c>
      <c r="C849" s="79" t="s">
        <v>3399</v>
      </c>
      <c r="D849" s="42" t="s">
        <v>3400</v>
      </c>
      <c r="E849" s="43">
        <v>28.60326</v>
      </c>
      <c r="F849" s="43">
        <v>-15.32147</v>
      </c>
      <c r="G849" s="42" t="s">
        <v>316</v>
      </c>
      <c r="H849" s="37">
        <v>2</v>
      </c>
      <c r="I849" s="42" t="s">
        <v>316</v>
      </c>
      <c r="J849" s="42" t="s">
        <v>1963</v>
      </c>
      <c r="K849" s="42" t="s">
        <v>317</v>
      </c>
      <c r="L849" s="42" t="s">
        <v>317</v>
      </c>
      <c r="M849" s="42" t="s">
        <v>317</v>
      </c>
      <c r="N849" s="42" t="s">
        <v>318</v>
      </c>
      <c r="O849" s="42" t="s">
        <v>364</v>
      </c>
      <c r="P849" s="42" t="s">
        <v>365</v>
      </c>
      <c r="Q849" s="42" t="s">
        <v>320</v>
      </c>
      <c r="R849" s="42" t="s">
        <v>516</v>
      </c>
      <c r="S849" s="42" t="s">
        <v>1718</v>
      </c>
      <c r="T849" s="42" t="s">
        <v>344</v>
      </c>
      <c r="U849" s="42" t="s">
        <v>323</v>
      </c>
      <c r="V849" s="52">
        <v>54</v>
      </c>
      <c r="W849" s="42" t="s">
        <v>366</v>
      </c>
      <c r="X849" s="42" t="s">
        <v>1974</v>
      </c>
      <c r="Y849" s="42" t="s">
        <v>2</v>
      </c>
      <c r="Z849" s="42" t="s">
        <v>2</v>
      </c>
      <c r="AA849" s="42" t="s">
        <v>346</v>
      </c>
      <c r="AB849" s="43" t="s">
        <v>329</v>
      </c>
      <c r="AC849" s="42" t="s">
        <v>225</v>
      </c>
      <c r="AD849" s="42" t="s">
        <v>225</v>
      </c>
      <c r="AE849" s="42" t="s">
        <v>561</v>
      </c>
      <c r="AF849" s="42" t="s">
        <v>561</v>
      </c>
      <c r="AG849" s="42">
        <v>17</v>
      </c>
      <c r="AH849" s="42" t="s">
        <v>368</v>
      </c>
      <c r="AI849" s="42" t="s">
        <v>1803</v>
      </c>
      <c r="AJ849" s="42" t="s">
        <v>370</v>
      </c>
      <c r="AK849" s="42" t="s">
        <v>1908</v>
      </c>
      <c r="AL849" s="42">
        <v>600</v>
      </c>
      <c r="AM849" s="42" t="s">
        <v>1909</v>
      </c>
      <c r="AN849" s="42" t="s">
        <v>1882</v>
      </c>
      <c r="AO849" s="42">
        <v>250</v>
      </c>
      <c r="AP849" s="42" t="s">
        <v>427</v>
      </c>
      <c r="AQ849" s="42">
        <v>1200</v>
      </c>
      <c r="AR849" s="42">
        <v>2</v>
      </c>
      <c r="AS849" s="42">
        <v>1200</v>
      </c>
      <c r="AT849" s="42">
        <v>24</v>
      </c>
      <c r="AU849" s="42" t="s">
        <v>385</v>
      </c>
      <c r="AV849" s="42" t="s">
        <v>385</v>
      </c>
      <c r="AW849" s="42">
        <v>12000</v>
      </c>
      <c r="AX849" s="42">
        <v>12000</v>
      </c>
      <c r="AY849" s="42">
        <v>2</v>
      </c>
      <c r="AZ849" s="51">
        <v>42.6</v>
      </c>
      <c r="BA849" s="42"/>
      <c r="BB849" s="42">
        <v>2</v>
      </c>
      <c r="BC849" s="42" t="s">
        <v>375</v>
      </c>
      <c r="BD849" s="49" t="s">
        <v>3398</v>
      </c>
      <c r="BE849" s="49" t="s">
        <v>3401</v>
      </c>
      <c r="BF849" s="42" t="s">
        <v>1883</v>
      </c>
      <c r="BG849" s="42"/>
      <c r="BH849" s="42" t="s">
        <v>1884</v>
      </c>
      <c r="BI849" s="42" t="s">
        <v>357</v>
      </c>
      <c r="BJ849" s="42" t="s">
        <v>358</v>
      </c>
      <c r="BK849" s="57">
        <v>44778</v>
      </c>
      <c r="BL849" s="42" t="s">
        <v>317</v>
      </c>
      <c r="BM849" s="42" t="s">
        <v>317</v>
      </c>
      <c r="BN849" s="42"/>
      <c r="BO849" s="42"/>
      <c r="BP849" s="42" t="s">
        <v>359</v>
      </c>
      <c r="BQ849" s="42" t="s">
        <v>359</v>
      </c>
      <c r="BR849" s="42" t="s">
        <v>359</v>
      </c>
      <c r="BS849" s="42"/>
      <c r="BT849" s="42" t="s">
        <v>360</v>
      </c>
      <c r="BU849" s="42" t="s">
        <v>317</v>
      </c>
      <c r="BV849" s="42" t="s">
        <v>317</v>
      </c>
      <c r="BW849" s="42"/>
      <c r="BX849" s="42"/>
      <c r="BY849" s="42" t="s">
        <v>353</v>
      </c>
      <c r="BZ849" s="42" t="s">
        <v>353</v>
      </c>
      <c r="CA849" s="42"/>
      <c r="CB849" s="42" t="s">
        <v>353</v>
      </c>
      <c r="CC849" s="42"/>
      <c r="CD849" s="42"/>
      <c r="CE849" s="42"/>
      <c r="CF849" s="42"/>
      <c r="CG849" s="26" t="s">
        <v>3399</v>
      </c>
    </row>
    <row r="850" hidden="1" spans="1:85">
      <c r="A850" s="34">
        <v>701</v>
      </c>
      <c r="B850" s="42" t="s">
        <v>3402</v>
      </c>
      <c r="C850" s="79" t="s">
        <v>3403</v>
      </c>
      <c r="D850" s="42" t="s">
        <v>3404</v>
      </c>
      <c r="E850" s="43">
        <v>28.54638</v>
      </c>
      <c r="F850" s="43">
        <v>-15.20032</v>
      </c>
      <c r="G850" s="42" t="s">
        <v>316</v>
      </c>
      <c r="H850" s="37">
        <v>1.8</v>
      </c>
      <c r="I850" s="42" t="s">
        <v>316</v>
      </c>
      <c r="J850" s="42" t="s">
        <v>3388</v>
      </c>
      <c r="K850" s="42" t="s">
        <v>317</v>
      </c>
      <c r="L850" s="42" t="s">
        <v>317</v>
      </c>
      <c r="M850" s="42" t="s">
        <v>317</v>
      </c>
      <c r="N850" s="42" t="s">
        <v>318</v>
      </c>
      <c r="O850" s="42" t="s">
        <v>364</v>
      </c>
      <c r="P850" s="42" t="s">
        <v>365</v>
      </c>
      <c r="Q850" s="42" t="s">
        <v>320</v>
      </c>
      <c r="R850" s="42" t="s">
        <v>320</v>
      </c>
      <c r="S850" s="42" t="s">
        <v>1718</v>
      </c>
      <c r="T850" s="42" t="s">
        <v>344</v>
      </c>
      <c r="U850" s="42" t="s">
        <v>323</v>
      </c>
      <c r="V850" s="52" t="s">
        <v>2603</v>
      </c>
      <c r="W850" s="42" t="s">
        <v>325</v>
      </c>
      <c r="X850" s="42" t="s">
        <v>1974</v>
      </c>
      <c r="Y850" s="42" t="s">
        <v>2</v>
      </c>
      <c r="Z850" s="42" t="s">
        <v>2</v>
      </c>
      <c r="AA850" s="42" t="s">
        <v>346</v>
      </c>
      <c r="AB850" s="43" t="s">
        <v>329</v>
      </c>
      <c r="AC850" s="42" t="s">
        <v>225</v>
      </c>
      <c r="AD850" s="42" t="s">
        <v>225</v>
      </c>
      <c r="AE850" s="42" t="s">
        <v>654</v>
      </c>
      <c r="AF850" s="42" t="s">
        <v>655</v>
      </c>
      <c r="AG850" s="42">
        <v>15</v>
      </c>
      <c r="AH850" s="42" t="s">
        <v>350</v>
      </c>
      <c r="AI850" s="42" t="s">
        <v>1894</v>
      </c>
      <c r="AJ850" s="42" t="s">
        <v>351</v>
      </c>
      <c r="AK850" s="42" t="s">
        <v>1895</v>
      </c>
      <c r="AL850" s="42">
        <v>375</v>
      </c>
      <c r="AM850" s="42" t="s">
        <v>1909</v>
      </c>
      <c r="AN850" s="42" t="s">
        <v>1882</v>
      </c>
      <c r="AO850" s="42">
        <v>250</v>
      </c>
      <c r="AP850" s="42" t="s">
        <v>524</v>
      </c>
      <c r="AQ850" s="42">
        <v>400</v>
      </c>
      <c r="AR850" s="42">
        <v>2</v>
      </c>
      <c r="AS850" s="42">
        <v>400</v>
      </c>
      <c r="AT850" s="42">
        <v>24</v>
      </c>
      <c r="AU850" s="42" t="s">
        <v>327</v>
      </c>
      <c r="AV850" s="42" t="s">
        <v>327</v>
      </c>
      <c r="AW850" s="42" t="s">
        <v>327</v>
      </c>
      <c r="AX850" s="42" t="s">
        <v>327</v>
      </c>
      <c r="AY850" s="42" t="s">
        <v>327</v>
      </c>
      <c r="AZ850" s="51">
        <v>35</v>
      </c>
      <c r="BA850" s="42"/>
      <c r="BB850" s="42">
        <v>1</v>
      </c>
      <c r="BC850" s="42" t="s">
        <v>346</v>
      </c>
      <c r="BD850" s="49" t="s">
        <v>3402</v>
      </c>
      <c r="BE850" s="49">
        <v>0</v>
      </c>
      <c r="BF850" s="42" t="s">
        <v>1883</v>
      </c>
      <c r="BG850" s="42"/>
      <c r="BH850" s="42" t="s">
        <v>1884</v>
      </c>
      <c r="BI850" s="42" t="s">
        <v>357</v>
      </c>
      <c r="BJ850" s="42" t="s">
        <v>358</v>
      </c>
      <c r="BK850" s="57">
        <v>44778</v>
      </c>
      <c r="BL850" s="42" t="s">
        <v>340</v>
      </c>
      <c r="BM850" s="42" t="s">
        <v>317</v>
      </c>
      <c r="BN850" s="42"/>
      <c r="BO850" s="42"/>
      <c r="BP850" s="42" t="s">
        <v>359</v>
      </c>
      <c r="BQ850" s="42" t="s">
        <v>359</v>
      </c>
      <c r="BR850" s="42" t="s">
        <v>359</v>
      </c>
      <c r="BS850" s="42"/>
      <c r="BT850" s="42" t="s">
        <v>360</v>
      </c>
      <c r="BU850" s="42" t="s">
        <v>317</v>
      </c>
      <c r="BV850" s="42" t="s">
        <v>317</v>
      </c>
      <c r="BW850" s="42"/>
      <c r="BX850" s="42"/>
      <c r="BY850" s="42" t="s">
        <v>353</v>
      </c>
      <c r="BZ850" s="42" t="s">
        <v>353</v>
      </c>
      <c r="CA850" s="42"/>
      <c r="CB850" s="42" t="s">
        <v>353</v>
      </c>
      <c r="CC850" s="42"/>
      <c r="CD850" s="42"/>
      <c r="CE850" s="42"/>
      <c r="CF850" s="42"/>
      <c r="CG850" s="26" t="s">
        <v>3403</v>
      </c>
    </row>
    <row r="851" hidden="1" spans="1:85">
      <c r="A851" s="39">
        <v>512</v>
      </c>
      <c r="B851" s="42" t="s">
        <v>3405</v>
      </c>
      <c r="C851" s="79" t="s">
        <v>3406</v>
      </c>
      <c r="D851" s="42" t="s">
        <v>3407</v>
      </c>
      <c r="E851" s="43">
        <v>28.20455556</v>
      </c>
      <c r="F851" s="43">
        <v>-15.75333333</v>
      </c>
      <c r="G851" s="42" t="s">
        <v>316</v>
      </c>
      <c r="H851" s="37">
        <v>4.5</v>
      </c>
      <c r="I851" s="42" t="s">
        <v>316</v>
      </c>
      <c r="J851" s="42" t="s">
        <v>2033</v>
      </c>
      <c r="K851" s="42" t="s">
        <v>340</v>
      </c>
      <c r="L851" s="42" t="s">
        <v>317</v>
      </c>
      <c r="M851" s="42" t="s">
        <v>317</v>
      </c>
      <c r="N851" s="42" t="s">
        <v>402</v>
      </c>
      <c r="O851" s="42" t="s">
        <v>364</v>
      </c>
      <c r="P851" s="42" t="s">
        <v>343</v>
      </c>
      <c r="Q851" s="42" t="s">
        <v>381</v>
      </c>
      <c r="R851" s="42" t="s">
        <v>381</v>
      </c>
      <c r="S851" s="42" t="s">
        <v>1718</v>
      </c>
      <c r="T851" s="42" t="s">
        <v>344</v>
      </c>
      <c r="U851" s="42" t="s">
        <v>323</v>
      </c>
      <c r="V851" s="52">
        <v>80</v>
      </c>
      <c r="W851" s="42" t="s">
        <v>366</v>
      </c>
      <c r="X851" s="42" t="s">
        <v>3055</v>
      </c>
      <c r="Y851" s="42" t="s">
        <v>2</v>
      </c>
      <c r="Z851" s="42" t="s">
        <v>2</v>
      </c>
      <c r="AA851" s="42" t="s">
        <v>346</v>
      </c>
      <c r="AB851" s="43" t="s">
        <v>329</v>
      </c>
      <c r="AC851" s="42" t="s">
        <v>225</v>
      </c>
      <c r="AD851" s="42" t="s">
        <v>225</v>
      </c>
      <c r="AE851" s="42" t="s">
        <v>561</v>
      </c>
      <c r="AF851" s="42" t="s">
        <v>561</v>
      </c>
      <c r="AG851" s="42">
        <v>30</v>
      </c>
      <c r="AH851" s="42" t="s">
        <v>350</v>
      </c>
      <c r="AI851" s="42" t="s">
        <v>1803</v>
      </c>
      <c r="AJ851" s="42" t="s">
        <v>351</v>
      </c>
      <c r="AK851" s="42" t="s">
        <v>1881</v>
      </c>
      <c r="AL851" s="42">
        <v>1000</v>
      </c>
      <c r="AM851" s="42" t="s">
        <v>332</v>
      </c>
      <c r="AN851" s="42" t="s">
        <v>1882</v>
      </c>
      <c r="AO851" s="42">
        <v>250</v>
      </c>
      <c r="AP851" s="42" t="s">
        <v>333</v>
      </c>
      <c r="AQ851" s="42">
        <v>400</v>
      </c>
      <c r="AR851" s="42">
        <v>48</v>
      </c>
      <c r="AS851" s="42">
        <v>100</v>
      </c>
      <c r="AT851" s="42">
        <f>AQ851/AS851</f>
        <v>4</v>
      </c>
      <c r="AU851" s="42" t="s">
        <v>385</v>
      </c>
      <c r="AV851" s="42" t="s">
        <v>385</v>
      </c>
      <c r="AW851" s="42">
        <v>18000</v>
      </c>
      <c r="AX851" s="42">
        <v>18000</v>
      </c>
      <c r="AY851" s="42">
        <v>2</v>
      </c>
      <c r="AZ851" s="51">
        <v>197</v>
      </c>
      <c r="BA851" s="42"/>
      <c r="BB851" s="42">
        <v>1</v>
      </c>
      <c r="BC851" s="42" t="s">
        <v>346</v>
      </c>
      <c r="BD851" s="49" t="s">
        <v>3405</v>
      </c>
      <c r="BE851" s="49">
        <v>0</v>
      </c>
      <c r="BF851" s="42" t="s">
        <v>1925</v>
      </c>
      <c r="BG851" s="42"/>
      <c r="BH851" s="42" t="s">
        <v>1884</v>
      </c>
      <c r="BI851" s="42" t="s">
        <v>357</v>
      </c>
      <c r="BJ851" s="42" t="s">
        <v>358</v>
      </c>
      <c r="BK851" s="57">
        <v>44778</v>
      </c>
      <c r="BL851" s="42" t="s">
        <v>340</v>
      </c>
      <c r="BM851" s="42" t="s">
        <v>340</v>
      </c>
      <c r="BN851" s="42"/>
      <c r="BO851" s="42"/>
      <c r="BP851" s="42" t="s">
        <v>359</v>
      </c>
      <c r="BQ851" s="42" t="s">
        <v>359</v>
      </c>
      <c r="BR851" s="42" t="s">
        <v>508</v>
      </c>
      <c r="BS851" s="42"/>
      <c r="BT851" s="42" t="s">
        <v>340</v>
      </c>
      <c r="BU851" s="42" t="s">
        <v>317</v>
      </c>
      <c r="BV851" s="42" t="s">
        <v>340</v>
      </c>
      <c r="BW851" s="42"/>
      <c r="BX851" s="42"/>
      <c r="BY851" s="42" t="s">
        <v>472</v>
      </c>
      <c r="BZ851" s="42">
        <v>20</v>
      </c>
      <c r="CA851" s="42"/>
      <c r="CB851" s="42" t="s">
        <v>472</v>
      </c>
      <c r="CC851" s="42"/>
      <c r="CD851" s="42"/>
      <c r="CE851" s="42"/>
      <c r="CF851" s="42"/>
      <c r="CG851" s="26" t="s">
        <v>3406</v>
      </c>
    </row>
    <row r="852" hidden="1" spans="1:85">
      <c r="A852" s="34">
        <v>1337</v>
      </c>
      <c r="B852" s="42" t="s">
        <v>3408</v>
      </c>
      <c r="C852" s="79" t="s">
        <v>3409</v>
      </c>
      <c r="D852" s="42" t="s">
        <v>3410</v>
      </c>
      <c r="E852" s="43">
        <v>27.93883</v>
      </c>
      <c r="F852" s="43">
        <v>-15.34628</v>
      </c>
      <c r="G852" s="42" t="s">
        <v>316</v>
      </c>
      <c r="H852" s="37">
        <v>2.5</v>
      </c>
      <c r="I852" s="42" t="s">
        <v>316</v>
      </c>
      <c r="J852" s="42" t="s">
        <v>1963</v>
      </c>
      <c r="K852" s="42" t="s">
        <v>317</v>
      </c>
      <c r="L852" s="42" t="s">
        <v>317</v>
      </c>
      <c r="M852" s="42" t="s">
        <v>317</v>
      </c>
      <c r="N852" s="42" t="s">
        <v>318</v>
      </c>
      <c r="O852" s="42" t="s">
        <v>364</v>
      </c>
      <c r="P852" s="42" t="s">
        <v>365</v>
      </c>
      <c r="Q852" s="42" t="s">
        <v>381</v>
      </c>
      <c r="R852" s="42" t="s">
        <v>381</v>
      </c>
      <c r="S852" s="42" t="s">
        <v>1718</v>
      </c>
      <c r="T852" s="42" t="s">
        <v>344</v>
      </c>
      <c r="U852" s="42" t="s">
        <v>323</v>
      </c>
      <c r="V852" s="52">
        <v>66</v>
      </c>
      <c r="W852" s="42" t="s">
        <v>366</v>
      </c>
      <c r="X852" s="42" t="s">
        <v>2025</v>
      </c>
      <c r="Y852" s="42" t="s">
        <v>2</v>
      </c>
      <c r="Z852" s="42" t="s">
        <v>2</v>
      </c>
      <c r="AA852" s="42" t="s">
        <v>346</v>
      </c>
      <c r="AB852" s="43" t="s">
        <v>329</v>
      </c>
      <c r="AC852" s="42" t="s">
        <v>225</v>
      </c>
      <c r="AD852" s="42" t="s">
        <v>225</v>
      </c>
      <c r="AE852" s="42" t="s">
        <v>349</v>
      </c>
      <c r="AF852" s="42" t="s">
        <v>349</v>
      </c>
      <c r="AG852" s="42">
        <v>20</v>
      </c>
      <c r="AH852" s="42" t="s">
        <v>350</v>
      </c>
      <c r="AI852" s="42" t="s">
        <v>1964</v>
      </c>
      <c r="AJ852" s="42" t="s">
        <v>351</v>
      </c>
      <c r="AK852" s="42" t="s">
        <v>1895</v>
      </c>
      <c r="AL852" s="42">
        <v>600</v>
      </c>
      <c r="AM852" s="42" t="s">
        <v>1909</v>
      </c>
      <c r="AN852" s="42" t="s">
        <v>1882</v>
      </c>
      <c r="AO852" s="42">
        <v>250</v>
      </c>
      <c r="AP852" s="42" t="s">
        <v>333</v>
      </c>
      <c r="AQ852" s="42">
        <v>400</v>
      </c>
      <c r="AR852" s="42">
        <v>48</v>
      </c>
      <c r="AS852" s="42">
        <v>100</v>
      </c>
      <c r="AT852" s="42">
        <f>AQ852/AS852</f>
        <v>4</v>
      </c>
      <c r="AU852" s="42" t="s">
        <v>385</v>
      </c>
      <c r="AV852" s="42" t="s">
        <v>385</v>
      </c>
      <c r="AW852" s="42">
        <v>18000</v>
      </c>
      <c r="AX852" s="42">
        <v>18000</v>
      </c>
      <c r="AY852" s="42">
        <v>2</v>
      </c>
      <c r="AZ852" s="51">
        <v>70</v>
      </c>
      <c r="BA852" s="42"/>
      <c r="BB852" s="42">
        <v>1</v>
      </c>
      <c r="BC852" s="42" t="s">
        <v>346</v>
      </c>
      <c r="BD852" s="49" t="s">
        <v>3408</v>
      </c>
      <c r="BE852" s="49">
        <v>0</v>
      </c>
      <c r="BF852" s="42" t="s">
        <v>1925</v>
      </c>
      <c r="BG852" s="42"/>
      <c r="BH852" s="42" t="s">
        <v>1884</v>
      </c>
      <c r="BI852" s="42" t="s">
        <v>357</v>
      </c>
      <c r="BJ852" s="42" t="s">
        <v>358</v>
      </c>
      <c r="BK852" s="57">
        <v>44778</v>
      </c>
      <c r="BL852" s="42" t="s">
        <v>317</v>
      </c>
      <c r="BM852" s="42" t="s">
        <v>317</v>
      </c>
      <c r="BN852" s="42"/>
      <c r="BO852" s="42"/>
      <c r="BP852" s="42" t="s">
        <v>359</v>
      </c>
      <c r="BQ852" s="42" t="s">
        <v>359</v>
      </c>
      <c r="BR852" s="42" t="s">
        <v>359</v>
      </c>
      <c r="BS852" s="42"/>
      <c r="BT852" s="42" t="s">
        <v>340</v>
      </c>
      <c r="BU852" s="42" t="s">
        <v>317</v>
      </c>
      <c r="BV852" s="42" t="s">
        <v>317</v>
      </c>
      <c r="BW852" s="42"/>
      <c r="BX852" s="42"/>
      <c r="BY852" s="42" t="s">
        <v>353</v>
      </c>
      <c r="BZ852" s="42" t="s">
        <v>353</v>
      </c>
      <c r="CA852" s="42"/>
      <c r="CB852" s="42" t="s">
        <v>353</v>
      </c>
      <c r="CC852" s="42"/>
      <c r="CD852" s="42"/>
      <c r="CE852" s="42"/>
      <c r="CF852" s="42"/>
      <c r="CG852" s="26" t="s">
        <v>3409</v>
      </c>
    </row>
    <row r="853" hidden="1" spans="1:85">
      <c r="A853" s="34">
        <v>1623</v>
      </c>
      <c r="B853" s="42" t="s">
        <v>3411</v>
      </c>
      <c r="C853" s="79" t="s">
        <v>3412</v>
      </c>
      <c r="D853" s="42" t="s">
        <v>3413</v>
      </c>
      <c r="E853" s="43">
        <v>28.17509</v>
      </c>
      <c r="F853" s="43">
        <v>-15.74942</v>
      </c>
      <c r="G853" s="42" t="s">
        <v>316</v>
      </c>
      <c r="H853" s="37">
        <v>2.5</v>
      </c>
      <c r="I853" s="42" t="s">
        <v>316</v>
      </c>
      <c r="J853" s="42" t="s">
        <v>2033</v>
      </c>
      <c r="K853" s="42" t="s">
        <v>317</v>
      </c>
      <c r="L853" s="42" t="s">
        <v>317</v>
      </c>
      <c r="M853" s="42" t="s">
        <v>317</v>
      </c>
      <c r="N853" s="42" t="s">
        <v>402</v>
      </c>
      <c r="O853" s="42" t="s">
        <v>364</v>
      </c>
      <c r="P853" s="42" t="s">
        <v>343</v>
      </c>
      <c r="Q853" s="42" t="s">
        <v>320</v>
      </c>
      <c r="R853" s="42" t="s">
        <v>320</v>
      </c>
      <c r="S853" s="42" t="s">
        <v>1718</v>
      </c>
      <c r="T853" s="42" t="s">
        <v>344</v>
      </c>
      <c r="U853" s="42" t="s">
        <v>323</v>
      </c>
      <c r="V853" s="52">
        <v>36</v>
      </c>
      <c r="W853" s="42" t="s">
        <v>325</v>
      </c>
      <c r="X853" s="42" t="s">
        <v>3055</v>
      </c>
      <c r="Y853" s="42" t="s">
        <v>2</v>
      </c>
      <c r="Z853" s="42" t="s">
        <v>2</v>
      </c>
      <c r="AA853" s="42" t="s">
        <v>346</v>
      </c>
      <c r="AB853" s="43" t="s">
        <v>329</v>
      </c>
      <c r="AC853" s="42" t="s">
        <v>225</v>
      </c>
      <c r="AD853" s="42" t="s">
        <v>225</v>
      </c>
      <c r="AE853" s="42" t="s">
        <v>561</v>
      </c>
      <c r="AF853" s="42" t="s">
        <v>561</v>
      </c>
      <c r="AG853" s="42">
        <v>20</v>
      </c>
      <c r="AH853" s="42" t="s">
        <v>350</v>
      </c>
      <c r="AI853" s="42" t="s">
        <v>1964</v>
      </c>
      <c r="AJ853" s="42" t="s">
        <v>351</v>
      </c>
      <c r="AK853" s="42" t="s">
        <v>1895</v>
      </c>
      <c r="AL853" s="42">
        <v>1000</v>
      </c>
      <c r="AM853" s="42" t="s">
        <v>1909</v>
      </c>
      <c r="AN853" s="42" t="s">
        <v>1882</v>
      </c>
      <c r="AO853" s="42">
        <v>250</v>
      </c>
      <c r="AP853" s="42" t="s">
        <v>384</v>
      </c>
      <c r="AQ853" s="42">
        <v>600</v>
      </c>
      <c r="AR853" s="42">
        <v>2</v>
      </c>
      <c r="AS853" s="42">
        <v>600</v>
      </c>
      <c r="AT853" s="42">
        <v>24</v>
      </c>
      <c r="AU853" s="42" t="s">
        <v>327</v>
      </c>
      <c r="AV853" s="42" t="s">
        <v>327</v>
      </c>
      <c r="AW853" s="42" t="s">
        <v>327</v>
      </c>
      <c r="AX853" s="42" t="s">
        <v>327</v>
      </c>
      <c r="AY853" s="42" t="s">
        <v>327</v>
      </c>
      <c r="AZ853" s="51">
        <v>131</v>
      </c>
      <c r="BA853" s="42"/>
      <c r="BB853" s="42">
        <v>2</v>
      </c>
      <c r="BC853" s="42" t="s">
        <v>375</v>
      </c>
      <c r="BD853" s="49" t="s">
        <v>3411</v>
      </c>
      <c r="BE853" s="49" t="s">
        <v>3414</v>
      </c>
      <c r="BF853" s="42" t="s">
        <v>1883</v>
      </c>
      <c r="BG853" s="42"/>
      <c r="BH853" s="42" t="s">
        <v>1898</v>
      </c>
      <c r="BI853" s="42" t="s">
        <v>357</v>
      </c>
      <c r="BJ853" s="42" t="s">
        <v>358</v>
      </c>
      <c r="BK853" s="57">
        <v>44778</v>
      </c>
      <c r="BL853" s="42" t="s">
        <v>317</v>
      </c>
      <c r="BM853" s="42" t="s">
        <v>317</v>
      </c>
      <c r="BN853" s="42"/>
      <c r="BO853" s="42"/>
      <c r="BP853" s="42" t="s">
        <v>359</v>
      </c>
      <c r="BQ853" s="42" t="s">
        <v>359</v>
      </c>
      <c r="BR853" s="42" t="s">
        <v>359</v>
      </c>
      <c r="BS853" s="42"/>
      <c r="BT853" s="42" t="s">
        <v>340</v>
      </c>
      <c r="BU853" s="42" t="s">
        <v>317</v>
      </c>
      <c r="BV853" s="42" t="s">
        <v>317</v>
      </c>
      <c r="BW853" s="42"/>
      <c r="BX853" s="42"/>
      <c r="BY853" s="42" t="s">
        <v>353</v>
      </c>
      <c r="BZ853" s="42" t="s">
        <v>353</v>
      </c>
      <c r="CA853" s="42"/>
      <c r="CB853" s="42" t="s">
        <v>353</v>
      </c>
      <c r="CC853" s="42"/>
      <c r="CD853" s="42"/>
      <c r="CE853" s="42"/>
      <c r="CF853" s="42"/>
      <c r="CG853" s="26" t="s">
        <v>3412</v>
      </c>
    </row>
    <row r="854" hidden="1" spans="1:85">
      <c r="A854" s="34">
        <v>517</v>
      </c>
      <c r="B854" s="42" t="s">
        <v>3415</v>
      </c>
      <c r="C854" s="79" t="s">
        <v>3416</v>
      </c>
      <c r="D854" s="42" t="s">
        <v>3417</v>
      </c>
      <c r="E854" s="43">
        <v>28.16418889</v>
      </c>
      <c r="F854" s="43">
        <v>-15.74623889</v>
      </c>
      <c r="G854" s="42" t="s">
        <v>316</v>
      </c>
      <c r="H854" s="37">
        <v>1.5</v>
      </c>
      <c r="I854" s="42" t="s">
        <v>316</v>
      </c>
      <c r="J854" s="42" t="s">
        <v>2033</v>
      </c>
      <c r="K854" s="42" t="s">
        <v>317</v>
      </c>
      <c r="L854" s="42" t="s">
        <v>317</v>
      </c>
      <c r="M854" s="42" t="s">
        <v>317</v>
      </c>
      <c r="N854" s="42" t="s">
        <v>402</v>
      </c>
      <c r="O854" s="42" t="s">
        <v>364</v>
      </c>
      <c r="P854" s="42" t="s">
        <v>343</v>
      </c>
      <c r="Q854" s="42" t="s">
        <v>320</v>
      </c>
      <c r="R854" s="42" t="s">
        <v>320</v>
      </c>
      <c r="S854" s="42" t="s">
        <v>1718</v>
      </c>
      <c r="T854" s="42" t="s">
        <v>344</v>
      </c>
      <c r="U854" s="42" t="s">
        <v>323</v>
      </c>
      <c r="V854" s="52">
        <v>36</v>
      </c>
      <c r="W854" s="42" t="s">
        <v>366</v>
      </c>
      <c r="X854" s="42" t="s">
        <v>3055</v>
      </c>
      <c r="Y854" s="42" t="s">
        <v>2</v>
      </c>
      <c r="Z854" s="42" t="s">
        <v>2</v>
      </c>
      <c r="AA854" s="42" t="s">
        <v>346</v>
      </c>
      <c r="AB854" s="43" t="s">
        <v>329</v>
      </c>
      <c r="AC854" s="42" t="s">
        <v>225</v>
      </c>
      <c r="AD854" s="42" t="s">
        <v>225</v>
      </c>
      <c r="AE854" s="42" t="s">
        <v>391</v>
      </c>
      <c r="AF854" s="42" t="s">
        <v>391</v>
      </c>
      <c r="AG854" s="42">
        <v>13</v>
      </c>
      <c r="AH854" s="42" t="s">
        <v>350</v>
      </c>
      <c r="AI854" s="42" t="s">
        <v>1894</v>
      </c>
      <c r="AJ854" s="42" t="s">
        <v>351</v>
      </c>
      <c r="AK854" s="42" t="s">
        <v>1943</v>
      </c>
      <c r="AL854" s="42">
        <v>560</v>
      </c>
      <c r="AM854" s="42" t="s">
        <v>1909</v>
      </c>
      <c r="AN854" s="42" t="s">
        <v>1882</v>
      </c>
      <c r="AO854" s="42">
        <v>250</v>
      </c>
      <c r="AP854" s="42" t="s">
        <v>384</v>
      </c>
      <c r="AQ854" s="42">
        <v>600</v>
      </c>
      <c r="AR854" s="42">
        <v>2</v>
      </c>
      <c r="AS854" s="42">
        <v>600</v>
      </c>
      <c r="AT854" s="42">
        <v>24</v>
      </c>
      <c r="AU854" s="42" t="s">
        <v>607</v>
      </c>
      <c r="AV854" s="42" t="s">
        <v>607</v>
      </c>
      <c r="AW854" s="42">
        <v>18000</v>
      </c>
      <c r="AX854" s="42">
        <v>18000</v>
      </c>
      <c r="AY854" s="42">
        <v>2</v>
      </c>
      <c r="AZ854" s="51">
        <v>145</v>
      </c>
      <c r="BA854" s="42"/>
      <c r="BB854" s="42">
        <v>1</v>
      </c>
      <c r="BC854" s="42" t="s">
        <v>346</v>
      </c>
      <c r="BD854" s="49" t="s">
        <v>3415</v>
      </c>
      <c r="BE854" s="49">
        <v>0</v>
      </c>
      <c r="BF854" s="42" t="s">
        <v>1925</v>
      </c>
      <c r="BG854" s="42"/>
      <c r="BH854" s="42" t="s">
        <v>1884</v>
      </c>
      <c r="BI854" s="42" t="s">
        <v>357</v>
      </c>
      <c r="BJ854" s="42" t="s">
        <v>358</v>
      </c>
      <c r="BK854" s="57">
        <v>44778</v>
      </c>
      <c r="BL854" s="42" t="s">
        <v>317</v>
      </c>
      <c r="BM854" s="42" t="s">
        <v>317</v>
      </c>
      <c r="BN854" s="42"/>
      <c r="BO854" s="42"/>
      <c r="BP854" s="42" t="s">
        <v>359</v>
      </c>
      <c r="BQ854" s="42" t="s">
        <v>359</v>
      </c>
      <c r="BR854" s="42" t="s">
        <v>359</v>
      </c>
      <c r="BS854" s="42"/>
      <c r="BT854" s="42" t="s">
        <v>340</v>
      </c>
      <c r="BU854" s="42" t="s">
        <v>317</v>
      </c>
      <c r="BV854" s="42" t="s">
        <v>317</v>
      </c>
      <c r="BW854" s="42"/>
      <c r="BX854" s="42"/>
      <c r="BY854" s="42" t="s">
        <v>353</v>
      </c>
      <c r="BZ854" s="42" t="s">
        <v>353</v>
      </c>
      <c r="CA854" s="42"/>
      <c r="CB854" s="42" t="s">
        <v>353</v>
      </c>
      <c r="CC854" s="42"/>
      <c r="CD854" s="42"/>
      <c r="CE854" s="42"/>
      <c r="CF854" s="42"/>
      <c r="CG854" s="26" t="s">
        <v>3416</v>
      </c>
    </row>
    <row r="855" hidden="1" spans="1:85">
      <c r="A855" s="34">
        <v>1087</v>
      </c>
      <c r="B855" s="42" t="s">
        <v>3418</v>
      </c>
      <c r="C855" s="79" t="s">
        <v>3419</v>
      </c>
      <c r="D855" s="42" t="s">
        <v>3420</v>
      </c>
      <c r="E855" s="43">
        <v>28.63175</v>
      </c>
      <c r="F855" s="43">
        <v>-15.53089</v>
      </c>
      <c r="G855" s="42" t="s">
        <v>316</v>
      </c>
      <c r="H855" s="37">
        <v>1.8</v>
      </c>
      <c r="I855" s="42" t="s">
        <v>316</v>
      </c>
      <c r="J855" s="42" t="s">
        <v>1963</v>
      </c>
      <c r="K855" s="42" t="s">
        <v>317</v>
      </c>
      <c r="L855" s="42" t="s">
        <v>317</v>
      </c>
      <c r="M855" s="42" t="s">
        <v>317</v>
      </c>
      <c r="N855" s="42" t="s">
        <v>402</v>
      </c>
      <c r="O855" s="42" t="s">
        <v>364</v>
      </c>
      <c r="P855" s="42" t="s">
        <v>365</v>
      </c>
      <c r="Q855" s="42" t="s">
        <v>320</v>
      </c>
      <c r="R855" s="42" t="s">
        <v>320</v>
      </c>
      <c r="S855" s="42" t="s">
        <v>1718</v>
      </c>
      <c r="T855" s="42" t="s">
        <v>344</v>
      </c>
      <c r="U855" s="42" t="s">
        <v>323</v>
      </c>
      <c r="V855" s="52">
        <v>54</v>
      </c>
      <c r="W855" s="42" t="s">
        <v>366</v>
      </c>
      <c r="X855" s="42" t="s">
        <v>2971</v>
      </c>
      <c r="Y855" s="42" t="s">
        <v>2</v>
      </c>
      <c r="Z855" s="42" t="s">
        <v>2</v>
      </c>
      <c r="AA855" s="42" t="s">
        <v>346</v>
      </c>
      <c r="AB855" s="43" t="s">
        <v>329</v>
      </c>
      <c r="AC855" s="42" t="s">
        <v>225</v>
      </c>
      <c r="AD855" s="42" t="s">
        <v>225</v>
      </c>
      <c r="AE855" s="42" t="s">
        <v>561</v>
      </c>
      <c r="AF855" s="42" t="s">
        <v>561</v>
      </c>
      <c r="AG855" s="42">
        <v>15</v>
      </c>
      <c r="AH855" s="42" t="s">
        <v>350</v>
      </c>
      <c r="AI855" s="42" t="s">
        <v>1964</v>
      </c>
      <c r="AJ855" s="42" t="s">
        <v>370</v>
      </c>
      <c r="AK855" s="42" t="s">
        <v>1908</v>
      </c>
      <c r="AL855" s="42">
        <v>1000</v>
      </c>
      <c r="AM855" s="42" t="s">
        <v>1909</v>
      </c>
      <c r="AN855" s="42" t="s">
        <v>1882</v>
      </c>
      <c r="AO855" s="42">
        <v>250</v>
      </c>
      <c r="AP855" s="42" t="s">
        <v>373</v>
      </c>
      <c r="AQ855" s="42">
        <v>600</v>
      </c>
      <c r="AR855" s="42">
        <v>2</v>
      </c>
      <c r="AS855" s="42">
        <v>600</v>
      </c>
      <c r="AT855" s="42">
        <v>24</v>
      </c>
      <c r="AU855" s="42" t="s">
        <v>385</v>
      </c>
      <c r="AV855" s="42" t="s">
        <v>385</v>
      </c>
      <c r="AW855" s="42">
        <v>18000</v>
      </c>
      <c r="AX855" s="42">
        <v>18000</v>
      </c>
      <c r="AY855" s="42">
        <v>2</v>
      </c>
      <c r="AZ855" s="51">
        <v>45</v>
      </c>
      <c r="BA855" s="42"/>
      <c r="BB855" s="42">
        <v>1</v>
      </c>
      <c r="BC855" s="42" t="s">
        <v>346</v>
      </c>
      <c r="BD855" s="49" t="s">
        <v>3418</v>
      </c>
      <c r="BE855" s="49">
        <v>0</v>
      </c>
      <c r="BF855" s="42" t="s">
        <v>1883</v>
      </c>
      <c r="BG855" s="42"/>
      <c r="BH855" s="42" t="s">
        <v>1884</v>
      </c>
      <c r="BI855" s="42" t="s">
        <v>357</v>
      </c>
      <c r="BJ855" s="42" t="s">
        <v>358</v>
      </c>
      <c r="BK855" s="57">
        <v>44778</v>
      </c>
      <c r="BL855" s="42" t="s">
        <v>340</v>
      </c>
      <c r="BM855" s="42" t="s">
        <v>317</v>
      </c>
      <c r="BN855" s="42"/>
      <c r="BO855" s="42"/>
      <c r="BP855" s="42" t="s">
        <v>359</v>
      </c>
      <c r="BQ855" s="42" t="s">
        <v>359</v>
      </c>
      <c r="BR855" s="42" t="s">
        <v>359</v>
      </c>
      <c r="BS855" s="42"/>
      <c r="BT855" s="42" t="s">
        <v>340</v>
      </c>
      <c r="BU855" s="42" t="s">
        <v>317</v>
      </c>
      <c r="BV855" s="42" t="s">
        <v>317</v>
      </c>
      <c r="BW855" s="42"/>
      <c r="BX855" s="42"/>
      <c r="BY855" s="42" t="s">
        <v>353</v>
      </c>
      <c r="BZ855" s="42" t="s">
        <v>353</v>
      </c>
      <c r="CA855" s="42"/>
      <c r="CB855" s="42" t="s">
        <v>353</v>
      </c>
      <c r="CC855" s="42"/>
      <c r="CD855" s="42"/>
      <c r="CE855" s="42"/>
      <c r="CF855" s="42"/>
      <c r="CG855" s="26" t="s">
        <v>3419</v>
      </c>
    </row>
    <row r="856" hidden="1" spans="1:85">
      <c r="A856" s="39">
        <v>522</v>
      </c>
      <c r="B856" s="42" t="s">
        <v>3421</v>
      </c>
      <c r="C856" s="79" t="s">
        <v>3422</v>
      </c>
      <c r="D856" s="42" t="s">
        <v>3423</v>
      </c>
      <c r="E856" s="43">
        <v>28.19381</v>
      </c>
      <c r="F856" s="43">
        <v>-15.79109</v>
      </c>
      <c r="G856" s="42" t="s">
        <v>316</v>
      </c>
      <c r="H856" s="37" t="s">
        <v>327</v>
      </c>
      <c r="I856" s="42" t="s">
        <v>316</v>
      </c>
      <c r="J856" s="42" t="s">
        <v>2033</v>
      </c>
      <c r="K856" s="42" t="s">
        <v>317</v>
      </c>
      <c r="L856" s="42" t="s">
        <v>317</v>
      </c>
      <c r="M856" s="42" t="s">
        <v>317</v>
      </c>
      <c r="N856" s="42" t="s">
        <v>402</v>
      </c>
      <c r="O856" s="42" t="s">
        <v>364</v>
      </c>
      <c r="P856" s="42" t="s">
        <v>380</v>
      </c>
      <c r="Q856" s="42" t="s">
        <v>320</v>
      </c>
      <c r="R856" s="42" t="s">
        <v>320</v>
      </c>
      <c r="S856" s="42" t="s">
        <v>1718</v>
      </c>
      <c r="T856" s="42" t="s">
        <v>344</v>
      </c>
      <c r="U856" s="42" t="s">
        <v>323</v>
      </c>
      <c r="V856" s="52">
        <v>60</v>
      </c>
      <c r="W856" s="42" t="s">
        <v>325</v>
      </c>
      <c r="X856" s="42" t="s">
        <v>3055</v>
      </c>
      <c r="Y856" s="42" t="s">
        <v>2</v>
      </c>
      <c r="Z856" s="42" t="s">
        <v>2</v>
      </c>
      <c r="AA856" s="42" t="s">
        <v>346</v>
      </c>
      <c r="AB856" s="43" t="s">
        <v>329</v>
      </c>
      <c r="AC856" s="42" t="s">
        <v>225</v>
      </c>
      <c r="AD856" s="42" t="s">
        <v>225</v>
      </c>
      <c r="AE856" s="42" t="s">
        <v>327</v>
      </c>
      <c r="AF856" s="42" t="s">
        <v>327</v>
      </c>
      <c r="AG856" s="42" t="s">
        <v>327</v>
      </c>
      <c r="AH856" s="42" t="s">
        <v>327</v>
      </c>
      <c r="AI856" s="42" t="s">
        <v>327</v>
      </c>
      <c r="AJ856" s="42" t="s">
        <v>327</v>
      </c>
      <c r="AK856" s="42" t="s">
        <v>327</v>
      </c>
      <c r="AL856" s="42" t="s">
        <v>327</v>
      </c>
      <c r="AM856" s="42" t="s">
        <v>2203</v>
      </c>
      <c r="AN856" s="42" t="s">
        <v>327</v>
      </c>
      <c r="AO856" s="42" t="s">
        <v>327</v>
      </c>
      <c r="AP856" s="42" t="s">
        <v>327</v>
      </c>
      <c r="AQ856" s="42" t="s">
        <v>327</v>
      </c>
      <c r="AR856" s="42" t="s">
        <v>327</v>
      </c>
      <c r="AS856" s="42" t="s">
        <v>327</v>
      </c>
      <c r="AT856" s="42"/>
      <c r="AU856" s="42" t="s">
        <v>327</v>
      </c>
      <c r="AV856" s="42" t="s">
        <v>327</v>
      </c>
      <c r="AW856" s="42" t="s">
        <v>327</v>
      </c>
      <c r="AX856" s="42" t="s">
        <v>327</v>
      </c>
      <c r="AY856" s="42" t="s">
        <v>327</v>
      </c>
      <c r="AZ856" s="51">
        <v>60</v>
      </c>
      <c r="BA856" s="42"/>
      <c r="BB856" s="42">
        <v>1</v>
      </c>
      <c r="BC856" s="42" t="s">
        <v>346</v>
      </c>
      <c r="BD856" s="49" t="s">
        <v>3421</v>
      </c>
      <c r="BE856" s="49">
        <v>0</v>
      </c>
      <c r="BF856" s="42" t="s">
        <v>1883</v>
      </c>
      <c r="BG856" s="42"/>
      <c r="BH856" s="42" t="s">
        <v>1884</v>
      </c>
      <c r="BI856" s="42" t="s">
        <v>357</v>
      </c>
      <c r="BJ856" s="42" t="s">
        <v>358</v>
      </c>
      <c r="BK856" s="57">
        <v>44778</v>
      </c>
      <c r="BL856" s="42" t="s">
        <v>317</v>
      </c>
      <c r="BM856" s="42" t="s">
        <v>317</v>
      </c>
      <c r="BN856" s="42"/>
      <c r="BO856" s="42"/>
      <c r="BP856" s="42" t="s">
        <v>359</v>
      </c>
      <c r="BQ856" s="42" t="s">
        <v>359</v>
      </c>
      <c r="BR856" s="42" t="s">
        <v>359</v>
      </c>
      <c r="BS856" s="42"/>
      <c r="BT856" s="42" t="s">
        <v>360</v>
      </c>
      <c r="BU856" s="42" t="s">
        <v>317</v>
      </c>
      <c r="BV856" s="42" t="s">
        <v>317</v>
      </c>
      <c r="BW856" s="42"/>
      <c r="BX856" s="42"/>
      <c r="BY856" s="42" t="s">
        <v>353</v>
      </c>
      <c r="BZ856" s="42" t="s">
        <v>353</v>
      </c>
      <c r="CA856" s="42"/>
      <c r="CB856" s="42" t="s">
        <v>353</v>
      </c>
      <c r="CC856" s="42"/>
      <c r="CD856" s="42"/>
      <c r="CE856" s="42"/>
      <c r="CF856" s="42"/>
      <c r="CG856" s="26" t="s">
        <v>3422</v>
      </c>
    </row>
    <row r="857" hidden="1" spans="1:85">
      <c r="A857" s="39">
        <v>838</v>
      </c>
      <c r="B857" s="42" t="s">
        <v>3424</v>
      </c>
      <c r="C857" s="79" t="s">
        <v>3425</v>
      </c>
      <c r="D857" s="42" t="s">
        <v>3426</v>
      </c>
      <c r="E857" s="43">
        <v>28.25055556</v>
      </c>
      <c r="F857" s="43">
        <v>-15.8125</v>
      </c>
      <c r="G857" s="42" t="s">
        <v>316</v>
      </c>
      <c r="H857" s="37">
        <v>1.5</v>
      </c>
      <c r="I857" s="42" t="s">
        <v>316</v>
      </c>
      <c r="J857" s="42" t="s">
        <v>2033</v>
      </c>
      <c r="K857" s="42" t="s">
        <v>317</v>
      </c>
      <c r="L857" s="42" t="s">
        <v>317</v>
      </c>
      <c r="M857" s="42" t="s">
        <v>317</v>
      </c>
      <c r="N857" s="42" t="s">
        <v>402</v>
      </c>
      <c r="O857" s="42" t="s">
        <v>364</v>
      </c>
      <c r="P857" s="42" t="s">
        <v>343</v>
      </c>
      <c r="Q857" s="42" t="s">
        <v>320</v>
      </c>
      <c r="R857" s="42" t="s">
        <v>320</v>
      </c>
      <c r="S857" s="42" t="s">
        <v>1718</v>
      </c>
      <c r="T857" s="42" t="s">
        <v>344</v>
      </c>
      <c r="U857" s="42" t="s">
        <v>323</v>
      </c>
      <c r="V857" s="52">
        <v>66</v>
      </c>
      <c r="W857" s="42" t="s">
        <v>325</v>
      </c>
      <c r="X857" s="42" t="s">
        <v>3055</v>
      </c>
      <c r="Y857" s="42" t="s">
        <v>2</v>
      </c>
      <c r="Z857" s="42" t="s">
        <v>2</v>
      </c>
      <c r="AA857" s="42" t="s">
        <v>346</v>
      </c>
      <c r="AB857" s="43" t="s">
        <v>329</v>
      </c>
      <c r="AC857" s="42" t="s">
        <v>225</v>
      </c>
      <c r="AD857" s="42" t="s">
        <v>225</v>
      </c>
      <c r="AE857" s="42" t="s">
        <v>561</v>
      </c>
      <c r="AF857" s="42" t="s">
        <v>561</v>
      </c>
      <c r="AG857" s="42">
        <v>13</v>
      </c>
      <c r="AH857" s="42" t="s">
        <v>368</v>
      </c>
      <c r="AI857" s="42" t="s">
        <v>1803</v>
      </c>
      <c r="AJ857" s="42" t="s">
        <v>370</v>
      </c>
      <c r="AK857" s="42" t="s">
        <v>3131</v>
      </c>
      <c r="AL857" s="42">
        <v>1000</v>
      </c>
      <c r="AM857" s="42" t="s">
        <v>1909</v>
      </c>
      <c r="AN857" s="42" t="s">
        <v>1882</v>
      </c>
      <c r="AO857" s="42">
        <v>250</v>
      </c>
      <c r="AP857" s="42" t="s">
        <v>384</v>
      </c>
      <c r="AQ857" s="42">
        <v>600</v>
      </c>
      <c r="AR857" s="42">
        <v>2</v>
      </c>
      <c r="AS857" s="42">
        <v>600</v>
      </c>
      <c r="AT857" s="42">
        <v>24</v>
      </c>
      <c r="AU857" s="42" t="s">
        <v>327</v>
      </c>
      <c r="AV857" s="42" t="s">
        <v>327</v>
      </c>
      <c r="AW857" s="42" t="s">
        <v>327</v>
      </c>
      <c r="AX857" s="42" t="s">
        <v>327</v>
      </c>
      <c r="AY857" s="42" t="s">
        <v>327</v>
      </c>
      <c r="AZ857" s="51">
        <v>91</v>
      </c>
      <c r="BA857" s="42"/>
      <c r="BB857" s="42">
        <v>2</v>
      </c>
      <c r="BC857" s="42" t="s">
        <v>375</v>
      </c>
      <c r="BD857" s="49" t="s">
        <v>3424</v>
      </c>
      <c r="BE857" s="49" t="s">
        <v>3427</v>
      </c>
      <c r="BF857" s="42" t="s">
        <v>1925</v>
      </c>
      <c r="BG857" s="42"/>
      <c r="BH857" s="42" t="s">
        <v>1898</v>
      </c>
      <c r="BI857" s="42" t="s">
        <v>357</v>
      </c>
      <c r="BJ857" s="42" t="s">
        <v>358</v>
      </c>
      <c r="BK857" s="57">
        <v>44778</v>
      </c>
      <c r="BL857" s="42" t="s">
        <v>317</v>
      </c>
      <c r="BM857" s="42" t="s">
        <v>317</v>
      </c>
      <c r="BN857" s="42"/>
      <c r="BO857" s="42"/>
      <c r="BP857" s="42" t="s">
        <v>359</v>
      </c>
      <c r="BQ857" s="42" t="s">
        <v>359</v>
      </c>
      <c r="BR857" s="42" t="s">
        <v>359</v>
      </c>
      <c r="BS857" s="42"/>
      <c r="BT857" s="42" t="s">
        <v>360</v>
      </c>
      <c r="BU857" s="42" t="s">
        <v>317</v>
      </c>
      <c r="BV857" s="42" t="s">
        <v>317</v>
      </c>
      <c r="BW857" s="42"/>
      <c r="BX857" s="42"/>
      <c r="BY857" s="42" t="s">
        <v>353</v>
      </c>
      <c r="BZ857" s="42" t="s">
        <v>353</v>
      </c>
      <c r="CA857" s="42"/>
      <c r="CB857" s="42" t="s">
        <v>353</v>
      </c>
      <c r="CC857" s="42"/>
      <c r="CD857" s="42"/>
      <c r="CE857" s="42"/>
      <c r="CF857" s="42"/>
      <c r="CG857" s="26" t="s">
        <v>3425</v>
      </c>
    </row>
    <row r="858" hidden="1" spans="1:85">
      <c r="A858" s="34">
        <v>297</v>
      </c>
      <c r="B858" s="42" t="s">
        <v>3428</v>
      </c>
      <c r="C858" s="79" t="s">
        <v>3429</v>
      </c>
      <c r="D858" s="42" t="s">
        <v>3430</v>
      </c>
      <c r="E858" s="43">
        <v>28.6891</v>
      </c>
      <c r="F858" s="43">
        <v>-15.32551</v>
      </c>
      <c r="G858" s="42" t="s">
        <v>316</v>
      </c>
      <c r="H858" s="37">
        <v>2.5</v>
      </c>
      <c r="I858" s="42" t="s">
        <v>316</v>
      </c>
      <c r="J858" s="42" t="s">
        <v>3388</v>
      </c>
      <c r="K858" s="42" t="s">
        <v>317</v>
      </c>
      <c r="L858" s="42" t="s">
        <v>317</v>
      </c>
      <c r="M858" s="42" t="s">
        <v>317</v>
      </c>
      <c r="N858" s="42" t="s">
        <v>402</v>
      </c>
      <c r="O858" s="42" t="s">
        <v>364</v>
      </c>
      <c r="P858" s="42" t="s">
        <v>380</v>
      </c>
      <c r="Q858" s="42" t="s">
        <v>320</v>
      </c>
      <c r="R858" s="42" t="s">
        <v>320</v>
      </c>
      <c r="S858" s="42" t="s">
        <v>1718</v>
      </c>
      <c r="T858" s="42" t="s">
        <v>344</v>
      </c>
      <c r="U858" s="42" t="s">
        <v>323</v>
      </c>
      <c r="V858" s="52">
        <v>50</v>
      </c>
      <c r="W858" s="42" t="s">
        <v>366</v>
      </c>
      <c r="X858" s="42" t="s">
        <v>1974</v>
      </c>
      <c r="Y858" s="42" t="s">
        <v>2</v>
      </c>
      <c r="Z858" s="42" t="s">
        <v>2</v>
      </c>
      <c r="AA858" s="42" t="s">
        <v>346</v>
      </c>
      <c r="AB858" s="43" t="s">
        <v>329</v>
      </c>
      <c r="AC858" s="42" t="s">
        <v>225</v>
      </c>
      <c r="AD858" s="42" t="s">
        <v>225</v>
      </c>
      <c r="AE858" s="42" t="s">
        <v>382</v>
      </c>
      <c r="AF858" s="42" t="s">
        <v>382</v>
      </c>
      <c r="AG858" s="42">
        <v>20</v>
      </c>
      <c r="AH858" s="42" t="s">
        <v>350</v>
      </c>
      <c r="AI858" s="42" t="s">
        <v>2998</v>
      </c>
      <c r="AJ858" s="42" t="s">
        <v>351</v>
      </c>
      <c r="AK858" s="42" t="s">
        <v>1895</v>
      </c>
      <c r="AL858" s="42">
        <v>1000</v>
      </c>
      <c r="AM858" s="42" t="s">
        <v>1909</v>
      </c>
      <c r="AN858" s="42" t="s">
        <v>1882</v>
      </c>
      <c r="AO858" s="42">
        <v>250</v>
      </c>
      <c r="AP858" s="42" t="s">
        <v>439</v>
      </c>
      <c r="AQ858" s="42">
        <v>600</v>
      </c>
      <c r="AR858" s="42">
        <v>2</v>
      </c>
      <c r="AS858" s="42">
        <v>600</v>
      </c>
      <c r="AT858" s="42">
        <v>24</v>
      </c>
      <c r="AU858" s="42" t="s">
        <v>385</v>
      </c>
      <c r="AV858" s="42" t="s">
        <v>385</v>
      </c>
      <c r="AW858" s="42">
        <v>18000</v>
      </c>
      <c r="AX858" s="42">
        <v>18000</v>
      </c>
      <c r="AY858" s="42">
        <v>2</v>
      </c>
      <c r="AZ858" s="51">
        <v>65</v>
      </c>
      <c r="BA858" s="42"/>
      <c r="BB858" s="42">
        <v>3</v>
      </c>
      <c r="BC858" s="42" t="s">
        <v>1919</v>
      </c>
      <c r="BD858" s="49" t="s">
        <v>3428</v>
      </c>
      <c r="BE858" s="49">
        <v>0</v>
      </c>
      <c r="BF858" s="42" t="s">
        <v>1925</v>
      </c>
      <c r="BG858" s="42"/>
      <c r="BH858" s="42" t="s">
        <v>1884</v>
      </c>
      <c r="BI858" s="42" t="s">
        <v>357</v>
      </c>
      <c r="BJ858" s="42" t="s">
        <v>358</v>
      </c>
      <c r="BK858" s="57">
        <v>44778</v>
      </c>
      <c r="BL858" s="42" t="s">
        <v>317</v>
      </c>
      <c r="BM858" s="42" t="s">
        <v>317</v>
      </c>
      <c r="BN858" s="42"/>
      <c r="BO858" s="42"/>
      <c r="BP858" s="42" t="s">
        <v>359</v>
      </c>
      <c r="BQ858" s="42" t="s">
        <v>359</v>
      </c>
      <c r="BR858" s="42" t="s">
        <v>359</v>
      </c>
      <c r="BS858" s="42"/>
      <c r="BT858" s="42" t="s">
        <v>340</v>
      </c>
      <c r="BU858" s="42" t="s">
        <v>317</v>
      </c>
      <c r="BV858" s="42" t="s">
        <v>340</v>
      </c>
      <c r="BW858" s="42"/>
      <c r="BX858" s="42"/>
      <c r="BY858" s="42" t="s">
        <v>472</v>
      </c>
      <c r="BZ858" s="42">
        <v>16</v>
      </c>
      <c r="CA858" s="42"/>
      <c r="CB858" s="42" t="s">
        <v>472</v>
      </c>
      <c r="CC858" s="42"/>
      <c r="CD858" s="42"/>
      <c r="CE858" s="42"/>
      <c r="CF858" s="42"/>
      <c r="CG858" s="26" t="s">
        <v>3429</v>
      </c>
    </row>
    <row r="859" hidden="1" spans="1:85">
      <c r="A859" s="34">
        <v>273</v>
      </c>
      <c r="B859" s="42" t="s">
        <v>3431</v>
      </c>
      <c r="C859" s="46" t="s">
        <v>3432</v>
      </c>
      <c r="D859" s="42" t="s">
        <v>3433</v>
      </c>
      <c r="E859" s="43">
        <v>28.89444444</v>
      </c>
      <c r="F859" s="43">
        <v>-15.26416677</v>
      </c>
      <c r="G859" s="42" t="s">
        <v>316</v>
      </c>
      <c r="H859" s="37" t="s">
        <v>327</v>
      </c>
      <c r="I859" s="42" t="s">
        <v>316</v>
      </c>
      <c r="J859" s="42" t="s">
        <v>3430</v>
      </c>
      <c r="K859" s="42" t="s">
        <v>317</v>
      </c>
      <c r="L859" s="42" t="s">
        <v>317</v>
      </c>
      <c r="M859" s="42" t="s">
        <v>317</v>
      </c>
      <c r="N859" s="42" t="s">
        <v>318</v>
      </c>
      <c r="O859" s="42" t="s">
        <v>364</v>
      </c>
      <c r="P859" s="42" t="s">
        <v>365</v>
      </c>
      <c r="Q859" s="42" t="s">
        <v>381</v>
      </c>
      <c r="R859" s="42" t="s">
        <v>381</v>
      </c>
      <c r="S859" s="42" t="s">
        <v>1718</v>
      </c>
      <c r="T859" s="42" t="s">
        <v>782</v>
      </c>
      <c r="U859" s="42" t="s">
        <v>323</v>
      </c>
      <c r="V859" s="52">
        <v>54</v>
      </c>
      <c r="W859" s="42" t="s">
        <v>366</v>
      </c>
      <c r="X859" s="42" t="s">
        <v>1974</v>
      </c>
      <c r="Y859" s="42" t="s">
        <v>2</v>
      </c>
      <c r="Z859" s="42" t="s">
        <v>2</v>
      </c>
      <c r="AA859" s="42" t="s">
        <v>346</v>
      </c>
      <c r="AB859" s="43" t="s">
        <v>329</v>
      </c>
      <c r="AC859" s="42" t="s">
        <v>225</v>
      </c>
      <c r="AD859" s="42" t="s">
        <v>225</v>
      </c>
      <c r="AE859" s="42" t="s">
        <v>327</v>
      </c>
      <c r="AF859" s="42" t="s">
        <v>327</v>
      </c>
      <c r="AG859" s="42" t="s">
        <v>327</v>
      </c>
      <c r="AH859" s="42" t="s">
        <v>327</v>
      </c>
      <c r="AI859" s="42" t="s">
        <v>327</v>
      </c>
      <c r="AJ859" s="42" t="s">
        <v>327</v>
      </c>
      <c r="AK859" s="42" t="s">
        <v>327</v>
      </c>
      <c r="AL859" s="42">
        <v>0</v>
      </c>
      <c r="AM859" s="42" t="s">
        <v>408</v>
      </c>
      <c r="AN859" s="42" t="s">
        <v>2702</v>
      </c>
      <c r="AO859" s="42">
        <v>200</v>
      </c>
      <c r="AP859" s="42" t="s">
        <v>384</v>
      </c>
      <c r="AQ859" s="42">
        <v>1200</v>
      </c>
      <c r="AR859" s="42">
        <v>2</v>
      </c>
      <c r="AS859" s="42">
        <v>600</v>
      </c>
      <c r="AT859" s="42">
        <v>48</v>
      </c>
      <c r="AU859" s="42" t="s">
        <v>607</v>
      </c>
      <c r="AV859" s="42" t="s">
        <v>607</v>
      </c>
      <c r="AW859" s="42">
        <v>12000</v>
      </c>
      <c r="AX859" s="42">
        <v>12000</v>
      </c>
      <c r="AY859" s="42">
        <v>2</v>
      </c>
      <c r="AZ859" s="51">
        <v>55</v>
      </c>
      <c r="BA859" s="42"/>
      <c r="BB859" s="42">
        <v>1</v>
      </c>
      <c r="BC859" s="42" t="s">
        <v>346</v>
      </c>
      <c r="BD859" s="49" t="s">
        <v>3431</v>
      </c>
      <c r="BE859" s="49">
        <v>0</v>
      </c>
      <c r="BF859" s="42" t="s">
        <v>1883</v>
      </c>
      <c r="BG859" s="42"/>
      <c r="BH859" s="42" t="s">
        <v>1898</v>
      </c>
      <c r="BI859" s="42" t="s">
        <v>357</v>
      </c>
      <c r="BJ859" s="42" t="s">
        <v>358</v>
      </c>
      <c r="BK859" s="57">
        <v>44778</v>
      </c>
      <c r="BL859" s="42" t="s">
        <v>340</v>
      </c>
      <c r="BM859" s="42" t="s">
        <v>340</v>
      </c>
      <c r="BN859" s="42"/>
      <c r="BO859" s="42">
        <v>2</v>
      </c>
      <c r="BP859" s="42" t="s">
        <v>359</v>
      </c>
      <c r="BQ859" s="42" t="s">
        <v>359</v>
      </c>
      <c r="BR859" s="42" t="s">
        <v>508</v>
      </c>
      <c r="BS859" s="42"/>
      <c r="BT859" s="42" t="s">
        <v>360</v>
      </c>
      <c r="BU859" s="42" t="s">
        <v>317</v>
      </c>
      <c r="BV859" s="42" t="s">
        <v>317</v>
      </c>
      <c r="BW859" s="42"/>
      <c r="BX859" s="42"/>
      <c r="BY859" s="42" t="s">
        <v>353</v>
      </c>
      <c r="BZ859" s="42" t="s">
        <v>353</v>
      </c>
      <c r="CA859" s="42"/>
      <c r="CB859" s="42" t="s">
        <v>353</v>
      </c>
      <c r="CC859" s="42"/>
      <c r="CD859" s="42"/>
      <c r="CE859" s="42"/>
      <c r="CF859" s="42" t="s">
        <v>3434</v>
      </c>
      <c r="CG859" s="26" t="s">
        <v>3432</v>
      </c>
    </row>
    <row r="860" hidden="1" spans="1:85">
      <c r="A860" s="39">
        <v>1506</v>
      </c>
      <c r="B860" s="42" t="s">
        <v>3435</v>
      </c>
      <c r="C860" s="46" t="s">
        <v>3436</v>
      </c>
      <c r="D860" s="42" t="s">
        <v>3437</v>
      </c>
      <c r="E860" s="43">
        <v>29.3497222</v>
      </c>
      <c r="F860" s="43">
        <v>-15.13916677</v>
      </c>
      <c r="G860" s="42" t="s">
        <v>316</v>
      </c>
      <c r="H860" s="37" t="s">
        <v>327</v>
      </c>
      <c r="I860" s="42" t="s">
        <v>316</v>
      </c>
      <c r="J860" s="42" t="s">
        <v>3388</v>
      </c>
      <c r="K860" s="42" t="s">
        <v>317</v>
      </c>
      <c r="L860" s="42" t="s">
        <v>317</v>
      </c>
      <c r="M860" s="42" t="s">
        <v>317</v>
      </c>
      <c r="N860" s="42" t="s">
        <v>318</v>
      </c>
      <c r="O860" s="42" t="s">
        <v>554</v>
      </c>
      <c r="P860" s="42" t="s">
        <v>365</v>
      </c>
      <c r="Q860" s="42" t="s">
        <v>381</v>
      </c>
      <c r="R860" s="42" t="s">
        <v>381</v>
      </c>
      <c r="S860" s="42" t="s">
        <v>1718</v>
      </c>
      <c r="T860" s="42" t="s">
        <v>782</v>
      </c>
      <c r="U860" s="42" t="s">
        <v>323</v>
      </c>
      <c r="V860" s="52">
        <v>66</v>
      </c>
      <c r="W860" s="42" t="s">
        <v>366</v>
      </c>
      <c r="X860" s="42" t="s">
        <v>1974</v>
      </c>
      <c r="Y860" s="42" t="s">
        <v>2</v>
      </c>
      <c r="Z860" s="42" t="s">
        <v>2</v>
      </c>
      <c r="AA860" s="42" t="s">
        <v>346</v>
      </c>
      <c r="AB860" s="43" t="s">
        <v>329</v>
      </c>
      <c r="AC860" s="42" t="s">
        <v>225</v>
      </c>
      <c r="AD860" s="42" t="s">
        <v>225</v>
      </c>
      <c r="AE860" s="42" t="s">
        <v>327</v>
      </c>
      <c r="AF860" s="42" t="s">
        <v>327</v>
      </c>
      <c r="AG860" s="42" t="s">
        <v>327</v>
      </c>
      <c r="AH860" s="42" t="s">
        <v>327</v>
      </c>
      <c r="AI860" s="42" t="s">
        <v>327</v>
      </c>
      <c r="AJ860" s="42" t="s">
        <v>327</v>
      </c>
      <c r="AK860" s="42" t="s">
        <v>327</v>
      </c>
      <c r="AL860" s="42">
        <v>0</v>
      </c>
      <c r="AM860" s="42" t="s">
        <v>408</v>
      </c>
      <c r="AN860" s="42" t="s">
        <v>2702</v>
      </c>
      <c r="AO860" s="42">
        <v>200</v>
      </c>
      <c r="AP860" s="42" t="s">
        <v>1320</v>
      </c>
      <c r="AQ860" s="42">
        <v>1500</v>
      </c>
      <c r="AR860" s="42">
        <v>2</v>
      </c>
      <c r="AS860" s="42">
        <v>1500</v>
      </c>
      <c r="AT860" s="42">
        <v>24</v>
      </c>
      <c r="AU860" s="42" t="s">
        <v>607</v>
      </c>
      <c r="AV860" s="42" t="s">
        <v>607</v>
      </c>
      <c r="AW860" s="42">
        <v>12000</v>
      </c>
      <c r="AX860" s="42">
        <v>12000</v>
      </c>
      <c r="AY860" s="42">
        <v>2</v>
      </c>
      <c r="AZ860" s="51">
        <v>35</v>
      </c>
      <c r="BA860" s="42"/>
      <c r="BB860" s="42">
        <v>1</v>
      </c>
      <c r="BC860" s="42" t="s">
        <v>346</v>
      </c>
      <c r="BD860" s="49" t="s">
        <v>3435</v>
      </c>
      <c r="BE860" s="49">
        <v>0</v>
      </c>
      <c r="BF860" s="42" t="s">
        <v>1883</v>
      </c>
      <c r="BG860" s="42"/>
      <c r="BH860" s="42" t="s">
        <v>1898</v>
      </c>
      <c r="BI860" s="42" t="s">
        <v>357</v>
      </c>
      <c r="BJ860" s="42" t="s">
        <v>358</v>
      </c>
      <c r="BK860" s="57">
        <v>44778</v>
      </c>
      <c r="BL860" s="42" t="s">
        <v>317</v>
      </c>
      <c r="BM860" s="42" t="s">
        <v>317</v>
      </c>
      <c r="BN860" s="42"/>
      <c r="BO860" s="42"/>
      <c r="BP860" s="42" t="s">
        <v>359</v>
      </c>
      <c r="BQ860" s="42" t="s">
        <v>359</v>
      </c>
      <c r="BR860" s="42" t="s">
        <v>359</v>
      </c>
      <c r="BS860" s="42"/>
      <c r="BT860" s="42" t="s">
        <v>360</v>
      </c>
      <c r="BU860" s="42" t="s">
        <v>317</v>
      </c>
      <c r="BV860" s="42" t="s">
        <v>317</v>
      </c>
      <c r="BW860" s="42"/>
      <c r="BX860" s="42"/>
      <c r="BY860" s="42" t="s">
        <v>353</v>
      </c>
      <c r="BZ860" s="42" t="s">
        <v>353</v>
      </c>
      <c r="CA860" s="42"/>
      <c r="CB860" s="42" t="s">
        <v>353</v>
      </c>
      <c r="CC860" s="42"/>
      <c r="CD860" s="42"/>
      <c r="CE860" s="42"/>
      <c r="CF860" s="42" t="s">
        <v>3438</v>
      </c>
      <c r="CG860" s="26" t="s">
        <v>3436</v>
      </c>
    </row>
    <row r="861" hidden="1" spans="1:85">
      <c r="A861" s="34">
        <v>1577</v>
      </c>
      <c r="B861" s="42" t="s">
        <v>3439</v>
      </c>
      <c r="C861" s="46" t="s">
        <v>3440</v>
      </c>
      <c r="D861" s="42" t="s">
        <v>3441</v>
      </c>
      <c r="E861" s="43">
        <v>29.67927</v>
      </c>
      <c r="F861" s="43">
        <v>-15.07612</v>
      </c>
      <c r="G861" s="42" t="s">
        <v>316</v>
      </c>
      <c r="H861" s="37">
        <v>2.5</v>
      </c>
      <c r="I861" s="42" t="s">
        <v>316</v>
      </c>
      <c r="J861" s="42" t="s">
        <v>3388</v>
      </c>
      <c r="K861" s="42" t="s">
        <v>317</v>
      </c>
      <c r="L861" s="42" t="s">
        <v>317</v>
      </c>
      <c r="M861" s="42" t="s">
        <v>317</v>
      </c>
      <c r="N861" s="42" t="s">
        <v>318</v>
      </c>
      <c r="O861" s="42" t="s">
        <v>364</v>
      </c>
      <c r="P861" s="42" t="s">
        <v>365</v>
      </c>
      <c r="Q861" s="42" t="s">
        <v>320</v>
      </c>
      <c r="R861" s="42" t="s">
        <v>320</v>
      </c>
      <c r="S861" s="42" t="s">
        <v>1718</v>
      </c>
      <c r="T861" s="42" t="s">
        <v>782</v>
      </c>
      <c r="U861" s="42" t="s">
        <v>323</v>
      </c>
      <c r="V861" s="52">
        <v>54</v>
      </c>
      <c r="W861" s="42" t="s">
        <v>325</v>
      </c>
      <c r="X861" s="42" t="s">
        <v>1974</v>
      </c>
      <c r="Y861" s="42" t="s">
        <v>2</v>
      </c>
      <c r="Z861" s="42" t="s">
        <v>2</v>
      </c>
      <c r="AA861" s="42" t="s">
        <v>346</v>
      </c>
      <c r="AB861" s="43" t="s">
        <v>329</v>
      </c>
      <c r="AC861" s="42" t="s">
        <v>225</v>
      </c>
      <c r="AD861" s="42" t="s">
        <v>225</v>
      </c>
      <c r="AE861" s="42" t="s">
        <v>2637</v>
      </c>
      <c r="AF861" s="42" t="s">
        <v>2637</v>
      </c>
      <c r="AG861" s="42">
        <v>20</v>
      </c>
      <c r="AH861" s="42" t="s">
        <v>350</v>
      </c>
      <c r="AI861" s="42" t="s">
        <v>2076</v>
      </c>
      <c r="AJ861" s="42" t="s">
        <v>1443</v>
      </c>
      <c r="AK861" s="42" t="s">
        <v>2077</v>
      </c>
      <c r="AL861" s="42">
        <v>600</v>
      </c>
      <c r="AM861" s="42" t="s">
        <v>327</v>
      </c>
      <c r="AN861" s="42" t="s">
        <v>327</v>
      </c>
      <c r="AO861" s="42" t="s">
        <v>327</v>
      </c>
      <c r="AP861" s="42" t="s">
        <v>384</v>
      </c>
      <c r="AQ861" s="42">
        <v>600</v>
      </c>
      <c r="AR861" s="42">
        <v>2</v>
      </c>
      <c r="AS861" s="42">
        <v>600</v>
      </c>
      <c r="AT861" s="42">
        <v>24</v>
      </c>
      <c r="AU861" s="42" t="s">
        <v>327</v>
      </c>
      <c r="AV861" s="42" t="s">
        <v>327</v>
      </c>
      <c r="AW861" s="42" t="s">
        <v>327</v>
      </c>
      <c r="AX861" s="42" t="s">
        <v>327</v>
      </c>
      <c r="AY861" s="42" t="s">
        <v>327</v>
      </c>
      <c r="AZ861" s="51">
        <v>35</v>
      </c>
      <c r="BA861" s="42"/>
      <c r="BB861" s="42">
        <v>1</v>
      </c>
      <c r="BC861" s="42" t="s">
        <v>346</v>
      </c>
      <c r="BD861" s="49" t="s">
        <v>3439</v>
      </c>
      <c r="BE861" s="49">
        <v>0</v>
      </c>
      <c r="BF861" s="42" t="s">
        <v>1883</v>
      </c>
      <c r="BG861" s="42"/>
      <c r="BH861" s="42" t="s">
        <v>1898</v>
      </c>
      <c r="BI861" s="42" t="s">
        <v>357</v>
      </c>
      <c r="BJ861" s="42" t="s">
        <v>358</v>
      </c>
      <c r="BK861" s="57">
        <v>44778</v>
      </c>
      <c r="BL861" s="42" t="s">
        <v>340</v>
      </c>
      <c r="BM861" s="42" t="s">
        <v>340</v>
      </c>
      <c r="BN861" s="42"/>
      <c r="BO861" s="42">
        <v>1</v>
      </c>
      <c r="BP861" s="42" t="s">
        <v>359</v>
      </c>
      <c r="BQ861" s="42" t="s">
        <v>359</v>
      </c>
      <c r="BR861" s="42" t="s">
        <v>508</v>
      </c>
      <c r="BS861" s="42"/>
      <c r="BT861" s="42" t="s">
        <v>360</v>
      </c>
      <c r="BU861" s="42" t="s">
        <v>317</v>
      </c>
      <c r="BV861" s="42" t="s">
        <v>340</v>
      </c>
      <c r="BW861" s="42"/>
      <c r="BX861" s="42"/>
      <c r="BY861" s="42" t="s">
        <v>472</v>
      </c>
      <c r="BZ861" s="42">
        <v>16</v>
      </c>
      <c r="CA861" s="42"/>
      <c r="CB861" s="42" t="s">
        <v>472</v>
      </c>
      <c r="CC861" s="42"/>
      <c r="CD861" s="42"/>
      <c r="CE861" s="42"/>
      <c r="CF861" s="42"/>
      <c r="CG861" s="26" t="s">
        <v>3440</v>
      </c>
    </row>
    <row r="862" hidden="1" spans="1:85">
      <c r="A862" s="34">
        <v>1741</v>
      </c>
      <c r="B862" s="42" t="s">
        <v>3442</v>
      </c>
      <c r="C862" s="46" t="s">
        <v>3443</v>
      </c>
      <c r="D862" s="42" t="s">
        <v>3444</v>
      </c>
      <c r="E862" s="43">
        <v>29.80748</v>
      </c>
      <c r="F862" s="43">
        <v>-15.07124</v>
      </c>
      <c r="G862" s="42" t="s">
        <v>316</v>
      </c>
      <c r="H862" s="37">
        <v>2.5</v>
      </c>
      <c r="I862" s="42" t="s">
        <v>316</v>
      </c>
      <c r="J862" s="42" t="s">
        <v>2701</v>
      </c>
      <c r="K862" s="42" t="s">
        <v>317</v>
      </c>
      <c r="L862" s="42" t="s">
        <v>317</v>
      </c>
      <c r="M862" s="42" t="s">
        <v>317</v>
      </c>
      <c r="N862" s="42" t="s">
        <v>318</v>
      </c>
      <c r="O862" s="42" t="s">
        <v>554</v>
      </c>
      <c r="P862" s="42" t="s">
        <v>365</v>
      </c>
      <c r="Q862" s="42" t="s">
        <v>381</v>
      </c>
      <c r="R862" s="42" t="s">
        <v>381</v>
      </c>
      <c r="S862" s="42" t="s">
        <v>1718</v>
      </c>
      <c r="T862" s="42" t="s">
        <v>782</v>
      </c>
      <c r="U862" s="42" t="s">
        <v>323</v>
      </c>
      <c r="V862" s="52">
        <v>66</v>
      </c>
      <c r="W862" s="42" t="s">
        <v>366</v>
      </c>
      <c r="X862" s="42" t="s">
        <v>1974</v>
      </c>
      <c r="Y862" s="42" t="s">
        <v>2</v>
      </c>
      <c r="Z862" s="42" t="s">
        <v>2</v>
      </c>
      <c r="AA862" s="42" t="s">
        <v>346</v>
      </c>
      <c r="AB862" s="43" t="s">
        <v>329</v>
      </c>
      <c r="AC862" s="42" t="s">
        <v>225</v>
      </c>
      <c r="AD862" s="42" t="s">
        <v>225</v>
      </c>
      <c r="AE862" s="42" t="s">
        <v>2637</v>
      </c>
      <c r="AF862" s="42" t="s">
        <v>2637</v>
      </c>
      <c r="AG862" s="42">
        <v>20</v>
      </c>
      <c r="AH862" s="42" t="s">
        <v>350</v>
      </c>
      <c r="AI862" s="42" t="s">
        <v>1964</v>
      </c>
      <c r="AJ862" s="42" t="s">
        <v>351</v>
      </c>
      <c r="AK862" s="42" t="s">
        <v>1895</v>
      </c>
      <c r="AL862" s="42">
        <v>600</v>
      </c>
      <c r="AM862" s="42" t="s">
        <v>408</v>
      </c>
      <c r="AN862" s="42" t="s">
        <v>2702</v>
      </c>
      <c r="AO862" s="42">
        <v>200</v>
      </c>
      <c r="AP862" s="42" t="s">
        <v>2026</v>
      </c>
      <c r="AQ862" s="42">
        <v>1410</v>
      </c>
      <c r="AR862" s="42">
        <v>4</v>
      </c>
      <c r="AS862" s="42">
        <v>1500</v>
      </c>
      <c r="AT862" s="42">
        <v>12</v>
      </c>
      <c r="AU862" s="42" t="s">
        <v>607</v>
      </c>
      <c r="AV862" s="42" t="s">
        <v>607</v>
      </c>
      <c r="AW862" s="42">
        <v>12000</v>
      </c>
      <c r="AX862" s="42">
        <v>12000</v>
      </c>
      <c r="AY862" s="42">
        <v>2</v>
      </c>
      <c r="AZ862" s="51">
        <v>50</v>
      </c>
      <c r="BA862" s="42"/>
      <c r="BB862" s="42">
        <v>1</v>
      </c>
      <c r="BC862" s="42" t="s">
        <v>346</v>
      </c>
      <c r="BD862" s="49" t="s">
        <v>3442</v>
      </c>
      <c r="BE862" s="49">
        <v>0</v>
      </c>
      <c r="BF862" s="42" t="s">
        <v>1883</v>
      </c>
      <c r="BG862" s="42"/>
      <c r="BH862" s="42" t="s">
        <v>1898</v>
      </c>
      <c r="BI862" s="42" t="s">
        <v>357</v>
      </c>
      <c r="BJ862" s="42" t="s">
        <v>358</v>
      </c>
      <c r="BK862" s="57">
        <v>44778</v>
      </c>
      <c r="BL862" s="42" t="s">
        <v>317</v>
      </c>
      <c r="BM862" s="42" t="s">
        <v>317</v>
      </c>
      <c r="BN862" s="42"/>
      <c r="BO862" s="42"/>
      <c r="BP862" s="42" t="s">
        <v>359</v>
      </c>
      <c r="BQ862" s="42" t="s">
        <v>359</v>
      </c>
      <c r="BR862" s="42" t="s">
        <v>359</v>
      </c>
      <c r="BS862" s="42"/>
      <c r="BT862" s="42" t="s">
        <v>360</v>
      </c>
      <c r="BU862" s="42" t="s">
        <v>317</v>
      </c>
      <c r="BV862" s="42" t="s">
        <v>317</v>
      </c>
      <c r="BW862" s="42"/>
      <c r="BX862" s="42"/>
      <c r="BY862" s="42" t="s">
        <v>353</v>
      </c>
      <c r="BZ862" s="42" t="s">
        <v>353</v>
      </c>
      <c r="CA862" s="42"/>
      <c r="CB862" s="42" t="s">
        <v>353</v>
      </c>
      <c r="CC862" s="42"/>
      <c r="CD862" s="42"/>
      <c r="CE862" s="42"/>
      <c r="CF862" s="42"/>
      <c r="CG862" s="26" t="s">
        <v>3443</v>
      </c>
    </row>
    <row r="863" hidden="1" spans="1:85">
      <c r="A863" s="39">
        <v>1498</v>
      </c>
      <c r="B863" s="42" t="s">
        <v>3445</v>
      </c>
      <c r="C863" s="79" t="s">
        <v>3446</v>
      </c>
      <c r="D863" s="42" t="s">
        <v>3447</v>
      </c>
      <c r="E863" s="43">
        <v>30.05156</v>
      </c>
      <c r="F863" s="43">
        <v>-15.01135</v>
      </c>
      <c r="G863" s="42" t="s">
        <v>316</v>
      </c>
      <c r="H863" s="37">
        <v>4.5</v>
      </c>
      <c r="I863" s="42" t="s">
        <v>316</v>
      </c>
      <c r="J863" s="42" t="s">
        <v>2701</v>
      </c>
      <c r="K863" s="42" t="s">
        <v>317</v>
      </c>
      <c r="L863" s="42" t="s">
        <v>317</v>
      </c>
      <c r="M863" s="42" t="s">
        <v>317</v>
      </c>
      <c r="N863" s="42" t="s">
        <v>318</v>
      </c>
      <c r="O863" s="42" t="s">
        <v>554</v>
      </c>
      <c r="P863" s="42" t="s">
        <v>365</v>
      </c>
      <c r="Q863" s="42" t="s">
        <v>381</v>
      </c>
      <c r="R863" s="42" t="s">
        <v>381</v>
      </c>
      <c r="S863" s="42" t="s">
        <v>1718</v>
      </c>
      <c r="T863" s="42" t="s">
        <v>782</v>
      </c>
      <c r="U863" s="42" t="s">
        <v>323</v>
      </c>
      <c r="V863" s="52">
        <v>54</v>
      </c>
      <c r="W863" s="42" t="s">
        <v>366</v>
      </c>
      <c r="X863" s="42" t="s">
        <v>1974</v>
      </c>
      <c r="Y863" s="42" t="s">
        <v>2</v>
      </c>
      <c r="Z863" s="42" t="s">
        <v>2</v>
      </c>
      <c r="AA863" s="42" t="s">
        <v>346</v>
      </c>
      <c r="AB863" s="43" t="s">
        <v>329</v>
      </c>
      <c r="AC863" s="42" t="s">
        <v>225</v>
      </c>
      <c r="AD863" s="42" t="s">
        <v>225</v>
      </c>
      <c r="AE863" s="42" t="s">
        <v>561</v>
      </c>
      <c r="AF863" s="42" t="s">
        <v>561</v>
      </c>
      <c r="AG863" s="42">
        <v>45</v>
      </c>
      <c r="AH863" s="42" t="s">
        <v>350</v>
      </c>
      <c r="AI863" s="42" t="s">
        <v>1989</v>
      </c>
      <c r="AJ863" s="42" t="s">
        <v>351</v>
      </c>
      <c r="AK863" s="42" t="s">
        <v>1994</v>
      </c>
      <c r="AL863" s="42">
        <v>1000</v>
      </c>
      <c r="AM863" s="42" t="s">
        <v>408</v>
      </c>
      <c r="AN863" s="42" t="s">
        <v>2702</v>
      </c>
      <c r="AO863" s="42">
        <v>200</v>
      </c>
      <c r="AP863" s="42" t="s">
        <v>439</v>
      </c>
      <c r="AQ863" s="42">
        <v>1600</v>
      </c>
      <c r="AR863" s="42">
        <v>2</v>
      </c>
      <c r="AS863" s="42">
        <v>800</v>
      </c>
      <c r="AT863" s="42">
        <v>48</v>
      </c>
      <c r="AU863" s="42" t="s">
        <v>607</v>
      </c>
      <c r="AV863" s="42" t="s">
        <v>607</v>
      </c>
      <c r="AW863" s="42">
        <v>12000</v>
      </c>
      <c r="AX863" s="42">
        <v>12000</v>
      </c>
      <c r="AY863" s="42">
        <v>2</v>
      </c>
      <c r="AZ863" s="51">
        <v>105</v>
      </c>
      <c r="BA863" s="42"/>
      <c r="BB863" s="42">
        <v>1</v>
      </c>
      <c r="BC863" s="42" t="s">
        <v>346</v>
      </c>
      <c r="BD863" s="49" t="s">
        <v>3445</v>
      </c>
      <c r="BE863" s="49">
        <v>0</v>
      </c>
      <c r="BF863" s="42" t="s">
        <v>1883</v>
      </c>
      <c r="BG863" s="42"/>
      <c r="BH863" s="42" t="s">
        <v>1898</v>
      </c>
      <c r="BI863" s="42" t="s">
        <v>357</v>
      </c>
      <c r="BJ863" s="42" t="s">
        <v>358</v>
      </c>
      <c r="BK863" s="57">
        <v>44778</v>
      </c>
      <c r="BL863" s="42" t="s">
        <v>340</v>
      </c>
      <c r="BM863" s="42" t="s">
        <v>340</v>
      </c>
      <c r="BN863" s="42"/>
      <c r="BO863" s="42">
        <v>2</v>
      </c>
      <c r="BP863" s="42" t="s">
        <v>359</v>
      </c>
      <c r="BQ863" s="42" t="s">
        <v>359</v>
      </c>
      <c r="BR863" s="42" t="s">
        <v>508</v>
      </c>
      <c r="BS863" s="42"/>
      <c r="BT863" s="42" t="s">
        <v>360</v>
      </c>
      <c r="BU863" s="42" t="s">
        <v>317</v>
      </c>
      <c r="BV863" s="42" t="s">
        <v>317</v>
      </c>
      <c r="BW863" s="42"/>
      <c r="BX863" s="42"/>
      <c r="BY863" s="42" t="s">
        <v>353</v>
      </c>
      <c r="BZ863" s="42" t="s">
        <v>353</v>
      </c>
      <c r="CA863" s="42"/>
      <c r="CB863" s="42" t="s">
        <v>353</v>
      </c>
      <c r="CC863" s="42"/>
      <c r="CD863" s="42"/>
      <c r="CE863" s="42"/>
      <c r="CF863" s="42"/>
      <c r="CG863" s="26" t="s">
        <v>3446</v>
      </c>
    </row>
    <row r="864" hidden="1" spans="1:85">
      <c r="A864" s="39">
        <v>844</v>
      </c>
      <c r="B864" s="42" t="s">
        <v>3448</v>
      </c>
      <c r="C864" s="46" t="s">
        <v>3449</v>
      </c>
      <c r="D864" s="42" t="s">
        <v>3450</v>
      </c>
      <c r="E864" s="43">
        <v>30.20989</v>
      </c>
      <c r="F864" s="43">
        <v>-15.00235</v>
      </c>
      <c r="G864" s="42" t="s">
        <v>316</v>
      </c>
      <c r="H864" s="37">
        <v>2.5</v>
      </c>
      <c r="I864" s="42" t="s">
        <v>316</v>
      </c>
      <c r="J864" s="42" t="s">
        <v>2701</v>
      </c>
      <c r="K864" s="42" t="s">
        <v>317</v>
      </c>
      <c r="L864" s="42" t="s">
        <v>317</v>
      </c>
      <c r="M864" s="42" t="s">
        <v>317</v>
      </c>
      <c r="N864" s="42" t="s">
        <v>318</v>
      </c>
      <c r="O864" s="42" t="s">
        <v>364</v>
      </c>
      <c r="P864" s="42" t="s">
        <v>365</v>
      </c>
      <c r="Q864" s="42" t="s">
        <v>320</v>
      </c>
      <c r="R864" s="42" t="s">
        <v>381</v>
      </c>
      <c r="S864" s="42" t="s">
        <v>1718</v>
      </c>
      <c r="T864" s="42" t="s">
        <v>2215</v>
      </c>
      <c r="U864" s="42" t="s">
        <v>323</v>
      </c>
      <c r="V864" s="52">
        <v>54</v>
      </c>
      <c r="W864" s="42" t="s">
        <v>325</v>
      </c>
      <c r="X864" s="42" t="s">
        <v>1974</v>
      </c>
      <c r="Y864" s="42" t="s">
        <v>2</v>
      </c>
      <c r="Z864" s="42" t="s">
        <v>2</v>
      </c>
      <c r="AA864" s="42" t="s">
        <v>346</v>
      </c>
      <c r="AB864" s="43" t="s">
        <v>329</v>
      </c>
      <c r="AC864" s="42" t="s">
        <v>225</v>
      </c>
      <c r="AD864" s="42" t="s">
        <v>225</v>
      </c>
      <c r="AE864" s="42" t="s">
        <v>382</v>
      </c>
      <c r="AF864" s="42" t="s">
        <v>382</v>
      </c>
      <c r="AG864" s="42">
        <v>30</v>
      </c>
      <c r="AH864" s="42" t="s">
        <v>350</v>
      </c>
      <c r="AI864" s="42" t="s">
        <v>1964</v>
      </c>
      <c r="AJ864" s="42" t="s">
        <v>351</v>
      </c>
      <c r="AK864" s="42" t="s">
        <v>1895</v>
      </c>
      <c r="AL864" s="42">
        <v>1000</v>
      </c>
      <c r="AM864" s="42" t="s">
        <v>408</v>
      </c>
      <c r="AN864" s="42" t="s">
        <v>2702</v>
      </c>
      <c r="AO864" s="42">
        <v>200</v>
      </c>
      <c r="AP864" s="42" t="s">
        <v>2026</v>
      </c>
      <c r="AQ864" s="42">
        <v>1410</v>
      </c>
      <c r="AR864" s="42">
        <v>4</v>
      </c>
      <c r="AS864" s="42">
        <v>1500</v>
      </c>
      <c r="AT864" s="42">
        <v>12</v>
      </c>
      <c r="AU864" s="42" t="s">
        <v>327</v>
      </c>
      <c r="AV864" s="42" t="s">
        <v>327</v>
      </c>
      <c r="AW864" s="42" t="s">
        <v>327</v>
      </c>
      <c r="AX864" s="42" t="s">
        <v>327</v>
      </c>
      <c r="AY864" s="42" t="s">
        <v>327</v>
      </c>
      <c r="AZ864" s="51">
        <v>40</v>
      </c>
      <c r="BA864" s="42"/>
      <c r="BB864" s="42">
        <v>1</v>
      </c>
      <c r="BC864" s="42" t="s">
        <v>346</v>
      </c>
      <c r="BD864" s="49" t="s">
        <v>3448</v>
      </c>
      <c r="BE864" s="49">
        <v>0</v>
      </c>
      <c r="BF864" s="42" t="s">
        <v>1883</v>
      </c>
      <c r="BG864" s="42"/>
      <c r="BH864" s="42" t="s">
        <v>1898</v>
      </c>
      <c r="BI864" s="42" t="s">
        <v>357</v>
      </c>
      <c r="BJ864" s="42" t="s">
        <v>358</v>
      </c>
      <c r="BK864" s="57">
        <v>44778</v>
      </c>
      <c r="BL864" s="42" t="s">
        <v>317</v>
      </c>
      <c r="BM864" s="42" t="s">
        <v>317</v>
      </c>
      <c r="BN864" s="42"/>
      <c r="BO864" s="42"/>
      <c r="BP864" s="42" t="s">
        <v>359</v>
      </c>
      <c r="BQ864" s="42" t="s">
        <v>359</v>
      </c>
      <c r="BR864" s="42" t="s">
        <v>359</v>
      </c>
      <c r="BS864" s="42"/>
      <c r="BT864" s="42" t="s">
        <v>360</v>
      </c>
      <c r="BU864" s="42" t="s">
        <v>317</v>
      </c>
      <c r="BV864" s="42" t="s">
        <v>317</v>
      </c>
      <c r="BW864" s="42"/>
      <c r="BX864" s="42"/>
      <c r="BY864" s="42" t="s">
        <v>353</v>
      </c>
      <c r="BZ864" s="42" t="s">
        <v>353</v>
      </c>
      <c r="CA864" s="42"/>
      <c r="CB864" s="42" t="s">
        <v>353</v>
      </c>
      <c r="CC864" s="42"/>
      <c r="CD864" s="42"/>
      <c r="CE864" s="42"/>
      <c r="CF864" s="42" t="s">
        <v>3451</v>
      </c>
      <c r="CG864" s="26" t="s">
        <v>3449</v>
      </c>
    </row>
    <row r="865" hidden="1" spans="1:85">
      <c r="A865" s="39">
        <v>848</v>
      </c>
      <c r="B865" s="42" t="s">
        <v>3452</v>
      </c>
      <c r="C865" s="46" t="s">
        <v>3453</v>
      </c>
      <c r="D865" s="42" t="s">
        <v>3454</v>
      </c>
      <c r="E865" s="43">
        <v>30.28865</v>
      </c>
      <c r="F865" s="43">
        <v>-15.27368</v>
      </c>
      <c r="G865" s="42" t="s">
        <v>316</v>
      </c>
      <c r="H865" s="37">
        <v>2.5</v>
      </c>
      <c r="I865" s="42" t="s">
        <v>316</v>
      </c>
      <c r="J865" s="42" t="s">
        <v>2701</v>
      </c>
      <c r="K865" s="42" t="s">
        <v>317</v>
      </c>
      <c r="L865" s="42" t="s">
        <v>317</v>
      </c>
      <c r="M865" s="42" t="s">
        <v>317</v>
      </c>
      <c r="N865" s="42" t="s">
        <v>318</v>
      </c>
      <c r="O865" s="42" t="s">
        <v>364</v>
      </c>
      <c r="P865" s="42" t="s">
        <v>365</v>
      </c>
      <c r="Q865" s="42" t="s">
        <v>320</v>
      </c>
      <c r="R865" s="42" t="s">
        <v>320</v>
      </c>
      <c r="S865" s="42" t="s">
        <v>1718</v>
      </c>
      <c r="T865" s="42" t="s">
        <v>2215</v>
      </c>
      <c r="U865" s="42" t="s">
        <v>323</v>
      </c>
      <c r="V865" s="52">
        <v>54</v>
      </c>
      <c r="W865" s="42" t="s">
        <v>366</v>
      </c>
      <c r="X865" s="42" t="s">
        <v>1974</v>
      </c>
      <c r="Y865" s="42" t="s">
        <v>2</v>
      </c>
      <c r="Z865" s="42" t="s">
        <v>2</v>
      </c>
      <c r="AA865" s="42" t="s">
        <v>346</v>
      </c>
      <c r="AB865" s="43" t="s">
        <v>329</v>
      </c>
      <c r="AC865" s="42" t="s">
        <v>225</v>
      </c>
      <c r="AD865" s="42" t="s">
        <v>225</v>
      </c>
      <c r="AE865" s="42" t="s">
        <v>561</v>
      </c>
      <c r="AF865" s="42" t="s">
        <v>561</v>
      </c>
      <c r="AG865" s="42">
        <v>20</v>
      </c>
      <c r="AH865" s="42" t="s">
        <v>350</v>
      </c>
      <c r="AI865" s="42" t="s">
        <v>1964</v>
      </c>
      <c r="AJ865" s="42" t="s">
        <v>351</v>
      </c>
      <c r="AK865" s="42" t="s">
        <v>1895</v>
      </c>
      <c r="AL865" s="42">
        <v>1000</v>
      </c>
      <c r="AM865" s="42" t="s">
        <v>408</v>
      </c>
      <c r="AN865" s="42" t="s">
        <v>2702</v>
      </c>
      <c r="AO865" s="42">
        <v>200</v>
      </c>
      <c r="AP865" s="42" t="s">
        <v>1924</v>
      </c>
      <c r="AQ865" s="42">
        <v>1200</v>
      </c>
      <c r="AR865" s="42">
        <v>2</v>
      </c>
      <c r="AS865" s="42">
        <v>600</v>
      </c>
      <c r="AT865" s="42">
        <v>48</v>
      </c>
      <c r="AU865" s="42" t="s">
        <v>385</v>
      </c>
      <c r="AV865" s="42" t="s">
        <v>385</v>
      </c>
      <c r="AW865" s="42">
        <v>18000</v>
      </c>
      <c r="AX865" s="42">
        <v>18000</v>
      </c>
      <c r="AY865" s="42">
        <v>2</v>
      </c>
      <c r="AZ865" s="51">
        <v>35</v>
      </c>
      <c r="BA865" s="42"/>
      <c r="BB865" s="42">
        <v>1</v>
      </c>
      <c r="BC865" s="42" t="s">
        <v>346</v>
      </c>
      <c r="BD865" s="49" t="s">
        <v>3452</v>
      </c>
      <c r="BE865" s="49">
        <v>0</v>
      </c>
      <c r="BF865" s="42" t="s">
        <v>1883</v>
      </c>
      <c r="BG865" s="42"/>
      <c r="BH865" s="42" t="s">
        <v>1898</v>
      </c>
      <c r="BI865" s="42" t="s">
        <v>357</v>
      </c>
      <c r="BJ865" s="42" t="s">
        <v>358</v>
      </c>
      <c r="BK865" s="57">
        <v>44778</v>
      </c>
      <c r="BL865" s="42" t="s">
        <v>317</v>
      </c>
      <c r="BM865" s="42" t="s">
        <v>317</v>
      </c>
      <c r="BN865" s="42"/>
      <c r="BO865" s="42"/>
      <c r="BP865" s="42" t="s">
        <v>359</v>
      </c>
      <c r="BQ865" s="42" t="s">
        <v>359</v>
      </c>
      <c r="BR865" s="42" t="s">
        <v>359</v>
      </c>
      <c r="BS865" s="42"/>
      <c r="BT865" s="42" t="s">
        <v>360</v>
      </c>
      <c r="BU865" s="42" t="s">
        <v>317</v>
      </c>
      <c r="BV865" s="42" t="s">
        <v>317</v>
      </c>
      <c r="BW865" s="42"/>
      <c r="BX865" s="42"/>
      <c r="BY865" s="42" t="s">
        <v>353</v>
      </c>
      <c r="BZ865" s="42" t="s">
        <v>353</v>
      </c>
      <c r="CA865" s="42"/>
      <c r="CB865" s="42" t="s">
        <v>353</v>
      </c>
      <c r="CC865" s="42"/>
      <c r="CD865" s="42"/>
      <c r="CE865" s="42"/>
      <c r="CF865" s="42"/>
      <c r="CG865" s="26" t="s">
        <v>3453</v>
      </c>
    </row>
    <row r="866" hidden="1" spans="1:85">
      <c r="A866" s="39">
        <v>842</v>
      </c>
      <c r="B866" s="42" t="s">
        <v>3455</v>
      </c>
      <c r="C866" s="46" t="s">
        <v>3456</v>
      </c>
      <c r="D866" s="42" t="s">
        <v>3457</v>
      </c>
      <c r="E866" s="43">
        <v>30.40283</v>
      </c>
      <c r="F866" s="43">
        <v>-15.62872</v>
      </c>
      <c r="G866" s="42" t="s">
        <v>316</v>
      </c>
      <c r="H866" s="37">
        <v>2</v>
      </c>
      <c r="I866" s="42" t="s">
        <v>316</v>
      </c>
      <c r="J866" s="42" t="s">
        <v>2701</v>
      </c>
      <c r="K866" s="42" t="s">
        <v>317</v>
      </c>
      <c r="L866" s="42" t="s">
        <v>317</v>
      </c>
      <c r="M866" s="42" t="s">
        <v>317</v>
      </c>
      <c r="N866" s="42" t="s">
        <v>318</v>
      </c>
      <c r="O866" s="42" t="s">
        <v>364</v>
      </c>
      <c r="P866" s="42" t="s">
        <v>365</v>
      </c>
      <c r="Q866" s="42" t="s">
        <v>320</v>
      </c>
      <c r="R866" s="42" t="s">
        <v>320</v>
      </c>
      <c r="S866" s="42" t="s">
        <v>1718</v>
      </c>
      <c r="T866" s="42" t="s">
        <v>344</v>
      </c>
      <c r="U866" s="42" t="s">
        <v>323</v>
      </c>
      <c r="V866" s="52">
        <v>54</v>
      </c>
      <c r="W866" s="42" t="s">
        <v>325</v>
      </c>
      <c r="X866" s="42" t="s">
        <v>1974</v>
      </c>
      <c r="Y866" s="42" t="s">
        <v>2</v>
      </c>
      <c r="Z866" s="42" t="s">
        <v>2</v>
      </c>
      <c r="AA866" s="42" t="s">
        <v>346</v>
      </c>
      <c r="AB866" s="43" t="s">
        <v>329</v>
      </c>
      <c r="AC866" s="42" t="s">
        <v>225</v>
      </c>
      <c r="AD866" s="42" t="s">
        <v>225</v>
      </c>
      <c r="AE866" s="42" t="s">
        <v>561</v>
      </c>
      <c r="AF866" s="42" t="s">
        <v>561</v>
      </c>
      <c r="AG866" s="42">
        <v>20</v>
      </c>
      <c r="AH866" s="42" t="s">
        <v>368</v>
      </c>
      <c r="AI866" s="42" t="s">
        <v>1803</v>
      </c>
      <c r="AJ866" s="42" t="s">
        <v>370</v>
      </c>
      <c r="AK866" s="42" t="s">
        <v>1908</v>
      </c>
      <c r="AL866" s="42">
        <v>1000</v>
      </c>
      <c r="AM866" s="42" t="s">
        <v>1909</v>
      </c>
      <c r="AN866" s="42" t="s">
        <v>1882</v>
      </c>
      <c r="AO866" s="42">
        <v>250</v>
      </c>
      <c r="AP866" s="42" t="s">
        <v>439</v>
      </c>
      <c r="AQ866" s="42">
        <v>600</v>
      </c>
      <c r="AR866" s="42">
        <v>2</v>
      </c>
      <c r="AS866" s="42">
        <v>600</v>
      </c>
      <c r="AT866" s="42">
        <v>24</v>
      </c>
      <c r="AU866" s="42" t="s">
        <v>327</v>
      </c>
      <c r="AV866" s="42" t="s">
        <v>327</v>
      </c>
      <c r="AW866" s="42" t="s">
        <v>327</v>
      </c>
      <c r="AX866" s="42" t="s">
        <v>327</v>
      </c>
      <c r="AY866" s="42" t="s">
        <v>327</v>
      </c>
      <c r="AZ866" s="51">
        <v>35</v>
      </c>
      <c r="BA866" s="42"/>
      <c r="BB866" s="42">
        <v>1</v>
      </c>
      <c r="BC866" s="42" t="s">
        <v>346</v>
      </c>
      <c r="BD866" s="49" t="s">
        <v>3455</v>
      </c>
      <c r="BE866" s="49">
        <v>0</v>
      </c>
      <c r="BF866" s="42" t="s">
        <v>1883</v>
      </c>
      <c r="BG866" s="42"/>
      <c r="BH866" s="42" t="s">
        <v>1898</v>
      </c>
      <c r="BI866" s="42" t="s">
        <v>357</v>
      </c>
      <c r="BJ866" s="42" t="s">
        <v>358</v>
      </c>
      <c r="BK866" s="57">
        <v>44778</v>
      </c>
      <c r="BL866" s="42" t="s">
        <v>317</v>
      </c>
      <c r="BM866" s="42" t="s">
        <v>317</v>
      </c>
      <c r="BN866" s="42"/>
      <c r="BO866" s="42"/>
      <c r="BP866" s="42" t="s">
        <v>359</v>
      </c>
      <c r="BQ866" s="42" t="s">
        <v>359</v>
      </c>
      <c r="BR866" s="42" t="s">
        <v>359</v>
      </c>
      <c r="BS866" s="42"/>
      <c r="BT866" s="42" t="s">
        <v>340</v>
      </c>
      <c r="BU866" s="42" t="s">
        <v>317</v>
      </c>
      <c r="BV866" s="42" t="s">
        <v>317</v>
      </c>
      <c r="BW866" s="42"/>
      <c r="BX866" s="42"/>
      <c r="BY866" s="42" t="s">
        <v>353</v>
      </c>
      <c r="BZ866" s="42" t="s">
        <v>353</v>
      </c>
      <c r="CA866" s="42"/>
      <c r="CB866" s="42" t="s">
        <v>353</v>
      </c>
      <c r="CC866" s="42"/>
      <c r="CD866" s="42"/>
      <c r="CE866" s="42"/>
      <c r="CF866" s="42"/>
      <c r="CG866" s="26" t="s">
        <v>3456</v>
      </c>
    </row>
    <row r="867" hidden="1" spans="1:85">
      <c r="A867" s="34">
        <v>373</v>
      </c>
      <c r="B867" s="42" t="s">
        <v>3458</v>
      </c>
      <c r="C867" s="79" t="s">
        <v>3459</v>
      </c>
      <c r="D867" s="42" t="s">
        <v>3460</v>
      </c>
      <c r="E867" s="43">
        <v>28.214963</v>
      </c>
      <c r="F867" s="43">
        <v>-15.417018</v>
      </c>
      <c r="G867" s="42" t="s">
        <v>316</v>
      </c>
      <c r="H867" s="37">
        <v>2.5</v>
      </c>
      <c r="I867" s="42" t="s">
        <v>316</v>
      </c>
      <c r="J867" s="42" t="s">
        <v>1963</v>
      </c>
      <c r="K867" s="42" t="s">
        <v>340</v>
      </c>
      <c r="L867" s="42" t="s">
        <v>340</v>
      </c>
      <c r="M867" s="42" t="s">
        <v>317</v>
      </c>
      <c r="N867" s="42" t="s">
        <v>341</v>
      </c>
      <c r="O867" s="42" t="s">
        <v>364</v>
      </c>
      <c r="P867" s="42" t="s">
        <v>380</v>
      </c>
      <c r="Q867" s="42" t="s">
        <v>320</v>
      </c>
      <c r="R867" s="42" t="s">
        <v>320</v>
      </c>
      <c r="S867" s="42" t="s">
        <v>1718</v>
      </c>
      <c r="T867" s="42" t="s">
        <v>344</v>
      </c>
      <c r="U867" s="42" t="s">
        <v>323</v>
      </c>
      <c r="V867" s="52">
        <v>30</v>
      </c>
      <c r="W867" s="42" t="s">
        <v>325</v>
      </c>
      <c r="X867" s="42" t="s">
        <v>2025</v>
      </c>
      <c r="Y867" s="42" t="s">
        <v>2</v>
      </c>
      <c r="Z867" s="42" t="s">
        <v>2</v>
      </c>
      <c r="AA867" s="42" t="s">
        <v>346</v>
      </c>
      <c r="AB867" s="43" t="s">
        <v>329</v>
      </c>
      <c r="AC867" s="42" t="s">
        <v>225</v>
      </c>
      <c r="AD867" s="42" t="s">
        <v>225</v>
      </c>
      <c r="AE867" s="42" t="s">
        <v>476</v>
      </c>
      <c r="AF867" s="42" t="s">
        <v>476</v>
      </c>
      <c r="AG867" s="42">
        <v>20</v>
      </c>
      <c r="AH867" s="42" t="s">
        <v>350</v>
      </c>
      <c r="AI867" s="42" t="s">
        <v>1964</v>
      </c>
      <c r="AJ867" s="42" t="s">
        <v>351</v>
      </c>
      <c r="AK867" s="42" t="s">
        <v>1895</v>
      </c>
      <c r="AL867" s="42">
        <v>1000</v>
      </c>
      <c r="AM867" s="42" t="s">
        <v>332</v>
      </c>
      <c r="AN867" s="42" t="s">
        <v>352</v>
      </c>
      <c r="AO867" s="42">
        <v>400</v>
      </c>
      <c r="AP867" s="42" t="s">
        <v>333</v>
      </c>
      <c r="AQ867" s="42">
        <v>600</v>
      </c>
      <c r="AR867" s="42">
        <v>48</v>
      </c>
      <c r="AS867" s="42">
        <v>100</v>
      </c>
      <c r="AT867" s="42">
        <f>AQ867/AS867</f>
        <v>6</v>
      </c>
      <c r="AU867" s="42" t="s">
        <v>327</v>
      </c>
      <c r="AV867" s="42" t="s">
        <v>327</v>
      </c>
      <c r="AW867" s="42" t="s">
        <v>327</v>
      </c>
      <c r="AX867" s="42" t="s">
        <v>327</v>
      </c>
      <c r="AY867" s="42" t="s">
        <v>327</v>
      </c>
      <c r="AZ867" s="51">
        <v>156</v>
      </c>
      <c r="BA867" s="42"/>
      <c r="BB867" s="42">
        <v>3</v>
      </c>
      <c r="BC867" s="42" t="s">
        <v>354</v>
      </c>
      <c r="BD867" s="49" t="s">
        <v>3458</v>
      </c>
      <c r="BE867" s="49" t="s">
        <v>3461</v>
      </c>
      <c r="BF867" s="42" t="s">
        <v>1883</v>
      </c>
      <c r="BG867" s="42"/>
      <c r="BH867" s="42" t="s">
        <v>1884</v>
      </c>
      <c r="BI867" s="42" t="s">
        <v>357</v>
      </c>
      <c r="BJ867" s="42" t="s">
        <v>358</v>
      </c>
      <c r="BK867" s="57">
        <v>44778</v>
      </c>
      <c r="BL867" s="42" t="s">
        <v>317</v>
      </c>
      <c r="BM867" s="42" t="s">
        <v>317</v>
      </c>
      <c r="BN867" s="42"/>
      <c r="BO867" s="42"/>
      <c r="BP867" s="42" t="s">
        <v>359</v>
      </c>
      <c r="BQ867" s="42" t="s">
        <v>359</v>
      </c>
      <c r="BR867" s="42" t="s">
        <v>359</v>
      </c>
      <c r="BS867" s="42"/>
      <c r="BT867" s="42" t="s">
        <v>360</v>
      </c>
      <c r="BU867" s="42" t="s">
        <v>317</v>
      </c>
      <c r="BV867" s="42" t="s">
        <v>317</v>
      </c>
      <c r="BW867" s="42"/>
      <c r="BX867" s="42"/>
      <c r="BY867" s="42" t="s">
        <v>353</v>
      </c>
      <c r="BZ867" s="42" t="s">
        <v>353</v>
      </c>
      <c r="CA867" s="42"/>
      <c r="CB867" s="42" t="s">
        <v>353</v>
      </c>
      <c r="CC867" s="42"/>
      <c r="CD867" s="42"/>
      <c r="CE867" s="42"/>
      <c r="CF867" s="42"/>
      <c r="CG867" s="26" t="s">
        <v>3459</v>
      </c>
    </row>
    <row r="868" hidden="1" spans="1:85">
      <c r="A868" s="34">
        <v>407</v>
      </c>
      <c r="B868" s="42" t="s">
        <v>3462</v>
      </c>
      <c r="C868" s="79" t="s">
        <v>3463</v>
      </c>
      <c r="D868" s="42" t="s">
        <v>3464</v>
      </c>
      <c r="E868" s="43">
        <v>28.255712</v>
      </c>
      <c r="F868" s="43">
        <v>-15.367728</v>
      </c>
      <c r="G868" s="42" t="s">
        <v>316</v>
      </c>
      <c r="H868" s="37">
        <v>1.8</v>
      </c>
      <c r="I868" s="42" t="s">
        <v>316</v>
      </c>
      <c r="J868" s="42" t="s">
        <v>1963</v>
      </c>
      <c r="K868" s="42" t="s">
        <v>317</v>
      </c>
      <c r="L868" s="42" t="s">
        <v>340</v>
      </c>
      <c r="M868" s="42" t="s">
        <v>317</v>
      </c>
      <c r="N868" s="42" t="s">
        <v>341</v>
      </c>
      <c r="O868" s="42" t="s">
        <v>342</v>
      </c>
      <c r="P868" s="42" t="s">
        <v>380</v>
      </c>
      <c r="Q868" s="42" t="s">
        <v>320</v>
      </c>
      <c r="R868" s="42" t="s">
        <v>320</v>
      </c>
      <c r="S868" s="42" t="s">
        <v>1718</v>
      </c>
      <c r="T868" s="42" t="s">
        <v>344</v>
      </c>
      <c r="U868" s="42" t="s">
        <v>323</v>
      </c>
      <c r="V868" s="52">
        <v>30</v>
      </c>
      <c r="W868" s="42" t="s">
        <v>325</v>
      </c>
      <c r="X868" s="42" t="s">
        <v>1880</v>
      </c>
      <c r="Y868" s="42" t="s">
        <v>2</v>
      </c>
      <c r="Z868" s="42" t="s">
        <v>2</v>
      </c>
      <c r="AA868" s="42" t="s">
        <v>346</v>
      </c>
      <c r="AB868" s="43" t="s">
        <v>329</v>
      </c>
      <c r="AC868" s="42" t="s">
        <v>225</v>
      </c>
      <c r="AD868" s="42" t="s">
        <v>225</v>
      </c>
      <c r="AE868" s="42" t="s">
        <v>414</v>
      </c>
      <c r="AF868" s="42" t="s">
        <v>414</v>
      </c>
      <c r="AG868" s="42">
        <v>15</v>
      </c>
      <c r="AH868" s="42" t="s">
        <v>368</v>
      </c>
      <c r="AI868" s="42" t="s">
        <v>1803</v>
      </c>
      <c r="AJ868" s="42" t="s">
        <v>416</v>
      </c>
      <c r="AK868" s="42" t="s">
        <v>2130</v>
      </c>
      <c r="AL868" s="42">
        <v>1000</v>
      </c>
      <c r="AM868" s="42" t="s">
        <v>1909</v>
      </c>
      <c r="AN868" s="42" t="s">
        <v>1882</v>
      </c>
      <c r="AO868" s="42">
        <v>250</v>
      </c>
      <c r="AP868" s="42" t="s">
        <v>333</v>
      </c>
      <c r="AQ868" s="42">
        <v>300</v>
      </c>
      <c r="AR868" s="42">
        <v>48</v>
      </c>
      <c r="AS868" s="42">
        <v>100</v>
      </c>
      <c r="AT868" s="42">
        <f>AQ868/AS868</f>
        <v>3</v>
      </c>
      <c r="AU868" s="42" t="s">
        <v>327</v>
      </c>
      <c r="AV868" s="42" t="s">
        <v>327</v>
      </c>
      <c r="AW868" s="42" t="s">
        <v>327</v>
      </c>
      <c r="AX868" s="42" t="s">
        <v>327</v>
      </c>
      <c r="AY868" s="42" t="s">
        <v>327</v>
      </c>
      <c r="AZ868" s="51">
        <v>53</v>
      </c>
      <c r="BA868" s="52"/>
      <c r="BB868" s="42">
        <v>1</v>
      </c>
      <c r="BC868" s="42" t="s">
        <v>346</v>
      </c>
      <c r="BD868" s="49" t="s">
        <v>3462</v>
      </c>
      <c r="BE868" s="49">
        <v>0</v>
      </c>
      <c r="BF868" s="42" t="s">
        <v>1883</v>
      </c>
      <c r="BG868" s="42"/>
      <c r="BH868" s="42" t="s">
        <v>1884</v>
      </c>
      <c r="BI868" s="42" t="s">
        <v>357</v>
      </c>
      <c r="BJ868" s="42" t="s">
        <v>358</v>
      </c>
      <c r="BK868" s="57">
        <v>44778</v>
      </c>
      <c r="BL868" s="42" t="s">
        <v>317</v>
      </c>
      <c r="BM868" s="42" t="s">
        <v>317</v>
      </c>
      <c r="BN868" s="42"/>
      <c r="BO868" s="42"/>
      <c r="BP868" s="42" t="s">
        <v>359</v>
      </c>
      <c r="BQ868" s="42" t="s">
        <v>359</v>
      </c>
      <c r="BR868" s="42" t="s">
        <v>359</v>
      </c>
      <c r="BS868" s="42"/>
      <c r="BT868" s="42" t="s">
        <v>360</v>
      </c>
      <c r="BU868" s="42" t="s">
        <v>317</v>
      </c>
      <c r="BV868" s="42" t="s">
        <v>317</v>
      </c>
      <c r="BW868" s="42"/>
      <c r="BX868" s="42"/>
      <c r="BY868" s="42" t="s">
        <v>353</v>
      </c>
      <c r="BZ868" s="42" t="s">
        <v>353</v>
      </c>
      <c r="CA868" s="42"/>
      <c r="CB868" s="42" t="s">
        <v>353</v>
      </c>
      <c r="CC868" s="42"/>
      <c r="CD868" s="42"/>
      <c r="CE868" s="42"/>
      <c r="CF868" s="42"/>
      <c r="CG868" s="26" t="s">
        <v>3463</v>
      </c>
    </row>
    <row r="869" hidden="1" spans="1:85">
      <c r="A869" s="39">
        <v>372</v>
      </c>
      <c r="B869" s="42" t="s">
        <v>3465</v>
      </c>
      <c r="C869" s="79" t="s">
        <v>3466</v>
      </c>
      <c r="D869" s="42" t="s">
        <v>3467</v>
      </c>
      <c r="E869" s="43">
        <v>28.288531</v>
      </c>
      <c r="F869" s="43">
        <v>-15.391337</v>
      </c>
      <c r="G869" s="42" t="s">
        <v>316</v>
      </c>
      <c r="H869" s="37">
        <v>2.5</v>
      </c>
      <c r="I869" s="42" t="s">
        <v>316</v>
      </c>
      <c r="J869" s="42" t="s">
        <v>1963</v>
      </c>
      <c r="K869" s="42" t="s">
        <v>317</v>
      </c>
      <c r="L869" s="42" t="s">
        <v>340</v>
      </c>
      <c r="M869" s="42" t="s">
        <v>317</v>
      </c>
      <c r="N869" s="42" t="s">
        <v>341</v>
      </c>
      <c r="O869" s="42" t="s">
        <v>364</v>
      </c>
      <c r="P869" s="42" t="s">
        <v>343</v>
      </c>
      <c r="Q869" s="42" t="s">
        <v>320</v>
      </c>
      <c r="R869" s="42" t="s">
        <v>320</v>
      </c>
      <c r="S869" s="42" t="s">
        <v>1718</v>
      </c>
      <c r="T869" s="42" t="s">
        <v>344</v>
      </c>
      <c r="U869" s="42" t="s">
        <v>323</v>
      </c>
      <c r="V869" s="52">
        <v>30</v>
      </c>
      <c r="W869" s="42" t="s">
        <v>325</v>
      </c>
      <c r="X869" s="42" t="s">
        <v>1880</v>
      </c>
      <c r="Y869" s="42" t="s">
        <v>2</v>
      </c>
      <c r="Z869" s="42" t="s">
        <v>2</v>
      </c>
      <c r="AA869" s="42" t="s">
        <v>346</v>
      </c>
      <c r="AB869" s="43" t="s">
        <v>329</v>
      </c>
      <c r="AC869" s="42" t="s">
        <v>225</v>
      </c>
      <c r="AD869" s="42" t="s">
        <v>225</v>
      </c>
      <c r="AE869" s="42" t="s">
        <v>414</v>
      </c>
      <c r="AF869" s="42" t="s">
        <v>414</v>
      </c>
      <c r="AG869" s="42">
        <v>20</v>
      </c>
      <c r="AH869" s="42" t="s">
        <v>368</v>
      </c>
      <c r="AI869" s="42" t="s">
        <v>1803</v>
      </c>
      <c r="AJ869" s="42" t="s">
        <v>416</v>
      </c>
      <c r="AK869" s="42" t="s">
        <v>2130</v>
      </c>
      <c r="AL869" s="42">
        <v>1000</v>
      </c>
      <c r="AM869" s="42" t="s">
        <v>1909</v>
      </c>
      <c r="AN869" s="42" t="s">
        <v>1882</v>
      </c>
      <c r="AO869" s="42">
        <v>250</v>
      </c>
      <c r="AP869" s="42" t="s">
        <v>333</v>
      </c>
      <c r="AQ869" s="42">
        <v>400</v>
      </c>
      <c r="AR869" s="42">
        <v>48</v>
      </c>
      <c r="AS869" s="42">
        <v>100</v>
      </c>
      <c r="AT869" s="42">
        <f>AQ869/AS869</f>
        <v>4</v>
      </c>
      <c r="AU869" s="42" t="s">
        <v>327</v>
      </c>
      <c r="AV869" s="42" t="s">
        <v>327</v>
      </c>
      <c r="AW869" s="42" t="s">
        <v>327</v>
      </c>
      <c r="AX869" s="42" t="s">
        <v>327</v>
      </c>
      <c r="AY869" s="42" t="s">
        <v>327</v>
      </c>
      <c r="AZ869" s="51">
        <v>110</v>
      </c>
      <c r="BA869" s="52"/>
      <c r="BB869" s="42">
        <v>2</v>
      </c>
      <c r="BC869" s="42" t="s">
        <v>375</v>
      </c>
      <c r="BD869" s="49" t="s">
        <v>3465</v>
      </c>
      <c r="BE869" s="49" t="s">
        <v>3468</v>
      </c>
      <c r="BF869" s="42" t="s">
        <v>1883</v>
      </c>
      <c r="BG869" s="42"/>
      <c r="BH869" s="42" t="s">
        <v>1884</v>
      </c>
      <c r="BI869" s="42" t="s">
        <v>357</v>
      </c>
      <c r="BJ869" s="42" t="s">
        <v>358</v>
      </c>
      <c r="BK869" s="57">
        <v>44778</v>
      </c>
      <c r="BL869" s="42" t="s">
        <v>317</v>
      </c>
      <c r="BM869" s="42" t="s">
        <v>317</v>
      </c>
      <c r="BN869" s="42"/>
      <c r="BO869" s="42"/>
      <c r="BP869" s="42" t="s">
        <v>359</v>
      </c>
      <c r="BQ869" s="42" t="s">
        <v>359</v>
      </c>
      <c r="BR869" s="42" t="s">
        <v>359</v>
      </c>
      <c r="BS869" s="42"/>
      <c r="BT869" s="42" t="s">
        <v>340</v>
      </c>
      <c r="BU869" s="42" t="s">
        <v>317</v>
      </c>
      <c r="BV869" s="42" t="s">
        <v>340</v>
      </c>
      <c r="BW869" s="42"/>
      <c r="BX869" s="42"/>
      <c r="BY869" s="42" t="s">
        <v>472</v>
      </c>
      <c r="BZ869" s="42">
        <v>20</v>
      </c>
      <c r="CA869" s="42"/>
      <c r="CB869" s="42" t="s">
        <v>472</v>
      </c>
      <c r="CC869" s="42"/>
      <c r="CD869" s="42"/>
      <c r="CE869" s="42"/>
      <c r="CF869" s="42"/>
      <c r="CG869" s="26" t="s">
        <v>3466</v>
      </c>
    </row>
    <row r="870" hidden="1" spans="1:85">
      <c r="A870" s="39">
        <v>964</v>
      </c>
      <c r="B870" s="42" t="s">
        <v>3469</v>
      </c>
      <c r="C870" s="79" t="s">
        <v>3470</v>
      </c>
      <c r="D870" s="42" t="s">
        <v>3471</v>
      </c>
      <c r="E870" s="43">
        <v>28.23107</v>
      </c>
      <c r="F870" s="43">
        <v>-15.47492</v>
      </c>
      <c r="G870" s="42" t="s">
        <v>316</v>
      </c>
      <c r="H870" s="37">
        <v>1.5</v>
      </c>
      <c r="I870" s="42" t="s">
        <v>316</v>
      </c>
      <c r="J870" s="42" t="s">
        <v>1963</v>
      </c>
      <c r="K870" s="42" t="s">
        <v>340</v>
      </c>
      <c r="L870" s="42" t="s">
        <v>340</v>
      </c>
      <c r="M870" s="42" t="s">
        <v>317</v>
      </c>
      <c r="N870" s="42" t="s">
        <v>341</v>
      </c>
      <c r="O870" s="42" t="s">
        <v>364</v>
      </c>
      <c r="P870" s="42" t="s">
        <v>365</v>
      </c>
      <c r="Q870" s="42" t="s">
        <v>320</v>
      </c>
      <c r="R870" s="42" t="s">
        <v>320</v>
      </c>
      <c r="S870" s="42" t="s">
        <v>1718</v>
      </c>
      <c r="T870" s="42" t="s">
        <v>344</v>
      </c>
      <c r="U870" s="42" t="s">
        <v>323</v>
      </c>
      <c r="V870" s="52">
        <v>30</v>
      </c>
      <c r="W870" s="42" t="s">
        <v>325</v>
      </c>
      <c r="X870" s="42" t="s">
        <v>3055</v>
      </c>
      <c r="Y870" s="42" t="s">
        <v>2</v>
      </c>
      <c r="Z870" s="42" t="s">
        <v>2</v>
      </c>
      <c r="AA870" s="42" t="s">
        <v>346</v>
      </c>
      <c r="AB870" s="43" t="s">
        <v>329</v>
      </c>
      <c r="AC870" s="42" t="s">
        <v>225</v>
      </c>
      <c r="AD870" s="42" t="s">
        <v>225</v>
      </c>
      <c r="AE870" s="42" t="s">
        <v>414</v>
      </c>
      <c r="AF870" s="42" t="s">
        <v>414</v>
      </c>
      <c r="AG870" s="42">
        <v>15</v>
      </c>
      <c r="AH870" s="42" t="s">
        <v>368</v>
      </c>
      <c r="AI870" s="42" t="s">
        <v>1803</v>
      </c>
      <c r="AJ870" s="42" t="s">
        <v>416</v>
      </c>
      <c r="AK870" s="42" t="s">
        <v>2130</v>
      </c>
      <c r="AL870" s="42">
        <v>600</v>
      </c>
      <c r="AM870" s="42" t="s">
        <v>332</v>
      </c>
      <c r="AN870" s="42" t="s">
        <v>1882</v>
      </c>
      <c r="AO870" s="42">
        <v>250</v>
      </c>
      <c r="AP870" s="42" t="s">
        <v>439</v>
      </c>
      <c r="AQ870" s="42">
        <v>600</v>
      </c>
      <c r="AR870" s="42">
        <v>2</v>
      </c>
      <c r="AS870" s="42">
        <v>600</v>
      </c>
      <c r="AT870" s="42">
        <v>24</v>
      </c>
      <c r="AU870" s="42" t="s">
        <v>327</v>
      </c>
      <c r="AV870" s="42" t="s">
        <v>327</v>
      </c>
      <c r="AW870" s="42" t="s">
        <v>327</v>
      </c>
      <c r="AX870" s="42" t="s">
        <v>327</v>
      </c>
      <c r="AY870" s="42" t="s">
        <v>327</v>
      </c>
      <c r="AZ870" s="51">
        <v>71</v>
      </c>
      <c r="BA870" s="42"/>
      <c r="BB870" s="42">
        <v>2</v>
      </c>
      <c r="BC870" s="42" t="s">
        <v>398</v>
      </c>
      <c r="BD870" s="49" t="s">
        <v>3469</v>
      </c>
      <c r="BE870" s="49">
        <v>0</v>
      </c>
      <c r="BF870" s="42" t="s">
        <v>1883</v>
      </c>
      <c r="BG870" s="42"/>
      <c r="BH870" s="42" t="s">
        <v>1898</v>
      </c>
      <c r="BI870" s="42" t="s">
        <v>357</v>
      </c>
      <c r="BJ870" s="42" t="s">
        <v>358</v>
      </c>
      <c r="BK870" s="57">
        <v>44778</v>
      </c>
      <c r="BL870" s="42" t="s">
        <v>317</v>
      </c>
      <c r="BM870" s="42" t="s">
        <v>317</v>
      </c>
      <c r="BN870" s="42"/>
      <c r="BO870" s="42"/>
      <c r="BP870" s="42" t="s">
        <v>359</v>
      </c>
      <c r="BQ870" s="42" t="s">
        <v>359</v>
      </c>
      <c r="BR870" s="42" t="s">
        <v>359</v>
      </c>
      <c r="BS870" s="42"/>
      <c r="BT870" s="42" t="s">
        <v>360</v>
      </c>
      <c r="BU870" s="42" t="s">
        <v>317</v>
      </c>
      <c r="BV870" s="42" t="s">
        <v>317</v>
      </c>
      <c r="BW870" s="42"/>
      <c r="BX870" s="42"/>
      <c r="BY870" s="42" t="s">
        <v>353</v>
      </c>
      <c r="BZ870" s="42" t="s">
        <v>353</v>
      </c>
      <c r="CA870" s="42"/>
      <c r="CB870" s="42" t="s">
        <v>353</v>
      </c>
      <c r="CC870" s="42"/>
      <c r="CD870" s="42"/>
      <c r="CE870" s="42"/>
      <c r="CF870" s="42"/>
      <c r="CG870" s="26" t="s">
        <v>3470</v>
      </c>
    </row>
    <row r="871" hidden="1" spans="1:85">
      <c r="A871" s="39">
        <v>414</v>
      </c>
      <c r="B871" s="42" t="s">
        <v>3472</v>
      </c>
      <c r="C871" s="79" t="s">
        <v>3473</v>
      </c>
      <c r="D871" s="42" t="s">
        <v>3474</v>
      </c>
      <c r="E871" s="43">
        <v>28.42654</v>
      </c>
      <c r="F871" s="43">
        <v>-15.38148</v>
      </c>
      <c r="G871" s="42" t="s">
        <v>316</v>
      </c>
      <c r="H871" s="37">
        <v>2.5</v>
      </c>
      <c r="I871" s="42" t="s">
        <v>316</v>
      </c>
      <c r="J871" s="42" t="s">
        <v>1963</v>
      </c>
      <c r="K871" s="42" t="s">
        <v>340</v>
      </c>
      <c r="L871" s="42" t="s">
        <v>340</v>
      </c>
      <c r="M871" s="42" t="s">
        <v>317</v>
      </c>
      <c r="N871" s="42" t="s">
        <v>341</v>
      </c>
      <c r="O871" s="42" t="s">
        <v>342</v>
      </c>
      <c r="P871" s="42" t="s">
        <v>343</v>
      </c>
      <c r="Q871" s="42" t="s">
        <v>320</v>
      </c>
      <c r="R871" s="42" t="s">
        <v>320</v>
      </c>
      <c r="S871" s="42" t="s">
        <v>1718</v>
      </c>
      <c r="T871" s="42" t="s">
        <v>344</v>
      </c>
      <c r="U871" s="42" t="s">
        <v>323</v>
      </c>
      <c r="V871" s="52">
        <v>30</v>
      </c>
      <c r="W871" s="42" t="s">
        <v>325</v>
      </c>
      <c r="X871" s="42" t="s">
        <v>1974</v>
      </c>
      <c r="Y871" s="42" t="s">
        <v>2</v>
      </c>
      <c r="Z871" s="42" t="s">
        <v>2</v>
      </c>
      <c r="AA871" s="42" t="s">
        <v>346</v>
      </c>
      <c r="AB871" s="43" t="s">
        <v>329</v>
      </c>
      <c r="AC871" s="42" t="s">
        <v>225</v>
      </c>
      <c r="AD871" s="42" t="s">
        <v>225</v>
      </c>
      <c r="AE871" s="42" t="s">
        <v>561</v>
      </c>
      <c r="AF871" s="42" t="s">
        <v>561</v>
      </c>
      <c r="AG871" s="42">
        <v>20</v>
      </c>
      <c r="AH871" s="42" t="s">
        <v>350</v>
      </c>
      <c r="AI871" s="42" t="s">
        <v>1964</v>
      </c>
      <c r="AJ871" s="42" t="s">
        <v>351</v>
      </c>
      <c r="AK871" s="42" t="s">
        <v>1895</v>
      </c>
      <c r="AL871" s="42">
        <v>1000</v>
      </c>
      <c r="AM871" s="42" t="s">
        <v>332</v>
      </c>
      <c r="AN871" s="42" t="s">
        <v>352</v>
      </c>
      <c r="AO871" s="42">
        <v>400</v>
      </c>
      <c r="AP871" s="42" t="s">
        <v>373</v>
      </c>
      <c r="AQ871" s="42">
        <v>1200</v>
      </c>
      <c r="AR871" s="42">
        <v>2</v>
      </c>
      <c r="AS871" s="42">
        <v>600</v>
      </c>
      <c r="AT871" s="42">
        <v>48</v>
      </c>
      <c r="AU871" s="42" t="s">
        <v>327</v>
      </c>
      <c r="AV871" s="42" t="s">
        <v>327</v>
      </c>
      <c r="AW871" s="42" t="s">
        <v>327</v>
      </c>
      <c r="AX871" s="42" t="s">
        <v>327</v>
      </c>
      <c r="AY871" s="42" t="s">
        <v>327</v>
      </c>
      <c r="AZ871" s="51">
        <v>128.2</v>
      </c>
      <c r="BA871" s="42"/>
      <c r="BB871" s="42">
        <v>3</v>
      </c>
      <c r="BC871" s="42" t="s">
        <v>354</v>
      </c>
      <c r="BD871" s="49" t="s">
        <v>3472</v>
      </c>
      <c r="BE871" s="49" t="s">
        <v>3475</v>
      </c>
      <c r="BF871" s="42" t="s">
        <v>1925</v>
      </c>
      <c r="BG871" s="42"/>
      <c r="BH871" s="42" t="s">
        <v>1884</v>
      </c>
      <c r="BI871" s="42" t="s">
        <v>357</v>
      </c>
      <c r="BJ871" s="42" t="s">
        <v>358</v>
      </c>
      <c r="BK871" s="57">
        <v>44778</v>
      </c>
      <c r="BL871" s="42" t="s">
        <v>340</v>
      </c>
      <c r="BM871" s="42" t="s">
        <v>317</v>
      </c>
      <c r="BN871" s="42"/>
      <c r="BO871" s="42"/>
      <c r="BP871" s="42" t="s">
        <v>359</v>
      </c>
      <c r="BQ871" s="42" t="s">
        <v>359</v>
      </c>
      <c r="BR871" s="42" t="s">
        <v>359</v>
      </c>
      <c r="BS871" s="42"/>
      <c r="BT871" s="42" t="s">
        <v>360</v>
      </c>
      <c r="BU871" s="42" t="s">
        <v>317</v>
      </c>
      <c r="BV871" s="42" t="s">
        <v>317</v>
      </c>
      <c r="BW871" s="42"/>
      <c r="BX871" s="42"/>
      <c r="BY871" s="42" t="s">
        <v>353</v>
      </c>
      <c r="BZ871" s="42" t="s">
        <v>353</v>
      </c>
      <c r="CA871" s="42"/>
      <c r="CB871" s="42" t="s">
        <v>353</v>
      </c>
      <c r="CC871" s="42"/>
      <c r="CD871" s="42"/>
      <c r="CE871" s="42"/>
      <c r="CF871" s="42"/>
      <c r="CG871" s="26" t="s">
        <v>3473</v>
      </c>
    </row>
    <row r="872" hidden="1" spans="1:85">
      <c r="A872" s="39">
        <v>1256</v>
      </c>
      <c r="B872" s="42" t="s">
        <v>3476</v>
      </c>
      <c r="C872" s="79" t="s">
        <v>3477</v>
      </c>
      <c r="D872" s="42" t="s">
        <v>3478</v>
      </c>
      <c r="E872" s="43">
        <v>29.73</v>
      </c>
      <c r="F872" s="43">
        <v>-15.1067</v>
      </c>
      <c r="G872" s="42" t="s">
        <v>316</v>
      </c>
      <c r="H872" s="37">
        <v>2.5</v>
      </c>
      <c r="I872" s="42" t="s">
        <v>316</v>
      </c>
      <c r="J872" s="42" t="s">
        <v>3479</v>
      </c>
      <c r="K872" s="42" t="s">
        <v>317</v>
      </c>
      <c r="L872" s="42" t="s">
        <v>317</v>
      </c>
      <c r="M872" s="42" t="s">
        <v>317</v>
      </c>
      <c r="N872" s="42" t="s">
        <v>318</v>
      </c>
      <c r="O872" s="42" t="s">
        <v>364</v>
      </c>
      <c r="P872" s="42" t="s">
        <v>365</v>
      </c>
      <c r="Q872" s="42" t="s">
        <v>320</v>
      </c>
      <c r="R872" s="42" t="s">
        <v>320</v>
      </c>
      <c r="S872" s="42" t="s">
        <v>1718</v>
      </c>
      <c r="T872" s="42" t="s">
        <v>344</v>
      </c>
      <c r="U872" s="42" t="s">
        <v>323</v>
      </c>
      <c r="V872" s="52">
        <v>55</v>
      </c>
      <c r="W872" s="42" t="s">
        <v>325</v>
      </c>
      <c r="X872" s="42" t="s">
        <v>1974</v>
      </c>
      <c r="Y872" s="42" t="s">
        <v>2</v>
      </c>
      <c r="Z872" s="42" t="s">
        <v>2</v>
      </c>
      <c r="AA872" s="42" t="s">
        <v>346</v>
      </c>
      <c r="AB872" s="43" t="s">
        <v>329</v>
      </c>
      <c r="AC872" s="42" t="s">
        <v>225</v>
      </c>
      <c r="AD872" s="42" t="s">
        <v>225</v>
      </c>
      <c r="AE872" s="42" t="s">
        <v>382</v>
      </c>
      <c r="AF872" s="42" t="s">
        <v>382</v>
      </c>
      <c r="AG872" s="42">
        <v>20</v>
      </c>
      <c r="AH872" s="42" t="s">
        <v>350</v>
      </c>
      <c r="AI872" s="42" t="s">
        <v>2264</v>
      </c>
      <c r="AJ872" s="42" t="s">
        <v>370</v>
      </c>
      <c r="AK872" s="42" t="s">
        <v>1965</v>
      </c>
      <c r="AL872" s="42">
        <v>1000</v>
      </c>
      <c r="AM872" s="42" t="s">
        <v>332</v>
      </c>
      <c r="AN872" s="42" t="s">
        <v>352</v>
      </c>
      <c r="AO872" s="42">
        <v>400</v>
      </c>
      <c r="AP872" s="42" t="s">
        <v>439</v>
      </c>
      <c r="AQ872" s="42">
        <v>800</v>
      </c>
      <c r="AR872" s="42">
        <v>2</v>
      </c>
      <c r="AS872" s="42">
        <v>800</v>
      </c>
      <c r="AT872" s="42">
        <v>24</v>
      </c>
      <c r="AU872" s="42" t="s">
        <v>327</v>
      </c>
      <c r="AV872" s="42" t="s">
        <v>327</v>
      </c>
      <c r="AW872" s="42" t="s">
        <v>327</v>
      </c>
      <c r="AX872" s="42" t="s">
        <v>327</v>
      </c>
      <c r="AY872" s="42" t="s">
        <v>327</v>
      </c>
      <c r="AZ872" s="51">
        <v>108</v>
      </c>
      <c r="BA872" s="42"/>
      <c r="BB872" s="42">
        <v>2</v>
      </c>
      <c r="BC872" s="42" t="s">
        <v>375</v>
      </c>
      <c r="BD872" s="49" t="s">
        <v>3476</v>
      </c>
      <c r="BE872" s="49" t="s">
        <v>3480</v>
      </c>
      <c r="BF872" s="42" t="s">
        <v>1976</v>
      </c>
      <c r="BG872" s="42"/>
      <c r="BH872" s="42" t="s">
        <v>1884</v>
      </c>
      <c r="BI872" s="42" t="s">
        <v>357</v>
      </c>
      <c r="BJ872" s="42" t="s">
        <v>358</v>
      </c>
      <c r="BK872" s="57">
        <v>44778</v>
      </c>
      <c r="BL872" s="42" t="s">
        <v>317</v>
      </c>
      <c r="BM872" s="42" t="s">
        <v>317</v>
      </c>
      <c r="BN872" s="42"/>
      <c r="BO872" s="42"/>
      <c r="BP872" s="42" t="s">
        <v>359</v>
      </c>
      <c r="BQ872" s="42" t="s">
        <v>359</v>
      </c>
      <c r="BR872" s="42" t="s">
        <v>359</v>
      </c>
      <c r="BS872" s="42"/>
      <c r="BT872" s="42" t="s">
        <v>360</v>
      </c>
      <c r="BU872" s="42" t="s">
        <v>317</v>
      </c>
      <c r="BV872" s="42" t="s">
        <v>317</v>
      </c>
      <c r="BW872" s="42"/>
      <c r="BX872" s="42"/>
      <c r="BY872" s="42" t="s">
        <v>353</v>
      </c>
      <c r="BZ872" s="42" t="s">
        <v>353</v>
      </c>
      <c r="CA872" s="42"/>
      <c r="CB872" s="42" t="s">
        <v>353</v>
      </c>
      <c r="CC872" s="42"/>
      <c r="CD872" s="42"/>
      <c r="CE872" s="42"/>
      <c r="CF872" s="42"/>
      <c r="CG872" s="26" t="s">
        <v>3477</v>
      </c>
    </row>
    <row r="873" hidden="1" spans="1:85">
      <c r="A873" s="34">
        <v>1125</v>
      </c>
      <c r="B873" s="42" t="s">
        <v>3481</v>
      </c>
      <c r="C873" s="79" t="s">
        <v>3482</v>
      </c>
      <c r="D873" s="42" t="s">
        <v>3483</v>
      </c>
      <c r="E873" s="43">
        <v>28.5886</v>
      </c>
      <c r="F873" s="43">
        <v>-15.3152</v>
      </c>
      <c r="G873" s="42" t="s">
        <v>316</v>
      </c>
      <c r="H873" s="37">
        <v>2.5</v>
      </c>
      <c r="I873" s="42" t="s">
        <v>316</v>
      </c>
      <c r="J873" s="42" t="s">
        <v>1963</v>
      </c>
      <c r="K873" s="42" t="s">
        <v>317</v>
      </c>
      <c r="L873" s="42" t="s">
        <v>317</v>
      </c>
      <c r="M873" s="42" t="s">
        <v>317</v>
      </c>
      <c r="N873" s="42" t="s">
        <v>402</v>
      </c>
      <c r="O873" s="42" t="s">
        <v>364</v>
      </c>
      <c r="P873" s="42" t="s">
        <v>365</v>
      </c>
      <c r="Q873" s="42" t="s">
        <v>320</v>
      </c>
      <c r="R873" s="42" t="s">
        <v>320</v>
      </c>
      <c r="S873" s="42" t="s">
        <v>1718</v>
      </c>
      <c r="T873" s="42" t="s">
        <v>344</v>
      </c>
      <c r="U873" s="42" t="s">
        <v>323</v>
      </c>
      <c r="V873" s="52">
        <v>55</v>
      </c>
      <c r="W873" s="42" t="s">
        <v>325</v>
      </c>
      <c r="X873" s="42" t="s">
        <v>1880</v>
      </c>
      <c r="Y873" s="42" t="s">
        <v>2</v>
      </c>
      <c r="Z873" s="42" t="s">
        <v>2</v>
      </c>
      <c r="AA873" s="42" t="s">
        <v>346</v>
      </c>
      <c r="AB873" s="43" t="s">
        <v>329</v>
      </c>
      <c r="AC873" s="42" t="s">
        <v>225</v>
      </c>
      <c r="AD873" s="42" t="s">
        <v>225</v>
      </c>
      <c r="AE873" s="42" t="s">
        <v>349</v>
      </c>
      <c r="AF873" s="42" t="s">
        <v>349</v>
      </c>
      <c r="AG873" s="42">
        <v>20</v>
      </c>
      <c r="AH873" s="42" t="s">
        <v>350</v>
      </c>
      <c r="AI873" s="42" t="s">
        <v>2264</v>
      </c>
      <c r="AJ873" s="42" t="s">
        <v>351</v>
      </c>
      <c r="AK873" s="42" t="s">
        <v>1895</v>
      </c>
      <c r="AL873" s="42">
        <v>600</v>
      </c>
      <c r="AM873" s="42" t="s">
        <v>1909</v>
      </c>
      <c r="AN873" s="42" t="s">
        <v>1882</v>
      </c>
      <c r="AO873" s="42">
        <v>250</v>
      </c>
      <c r="AP873" s="42" t="s">
        <v>384</v>
      </c>
      <c r="AQ873" s="42">
        <v>600</v>
      </c>
      <c r="AR873" s="42">
        <v>2</v>
      </c>
      <c r="AS873" s="42">
        <v>600</v>
      </c>
      <c r="AT873" s="42">
        <v>24</v>
      </c>
      <c r="AU873" s="42" t="s">
        <v>327</v>
      </c>
      <c r="AV873" s="42" t="s">
        <v>327</v>
      </c>
      <c r="AW873" s="42" t="s">
        <v>327</v>
      </c>
      <c r="AX873" s="42" t="s">
        <v>327</v>
      </c>
      <c r="AY873" s="42" t="s">
        <v>327</v>
      </c>
      <c r="AZ873" s="51">
        <v>43</v>
      </c>
      <c r="BA873" s="52"/>
      <c r="BB873" s="42">
        <v>1</v>
      </c>
      <c r="BC873" s="42" t="s">
        <v>346</v>
      </c>
      <c r="BD873" s="49" t="s">
        <v>3481</v>
      </c>
      <c r="BE873" s="49">
        <v>0</v>
      </c>
      <c r="BF873" s="42" t="s">
        <v>1883</v>
      </c>
      <c r="BG873" s="42"/>
      <c r="BH873" s="42" t="s">
        <v>1898</v>
      </c>
      <c r="BI873" s="42" t="s">
        <v>357</v>
      </c>
      <c r="BJ873" s="42" t="s">
        <v>358</v>
      </c>
      <c r="BK873" s="57">
        <v>44778</v>
      </c>
      <c r="BL873" s="42" t="s">
        <v>340</v>
      </c>
      <c r="BM873" s="42" t="s">
        <v>317</v>
      </c>
      <c r="BN873" s="42"/>
      <c r="BO873" s="42"/>
      <c r="BP873" s="42" t="s">
        <v>359</v>
      </c>
      <c r="BQ873" s="42" t="s">
        <v>359</v>
      </c>
      <c r="BR873" s="42" t="s">
        <v>359</v>
      </c>
      <c r="BS873" s="42"/>
      <c r="BT873" s="42" t="s">
        <v>360</v>
      </c>
      <c r="BU873" s="42" t="s">
        <v>317</v>
      </c>
      <c r="BV873" s="42" t="s">
        <v>317</v>
      </c>
      <c r="BW873" s="42"/>
      <c r="BX873" s="42"/>
      <c r="BY873" s="42" t="s">
        <v>353</v>
      </c>
      <c r="BZ873" s="42" t="s">
        <v>353</v>
      </c>
      <c r="CA873" s="42"/>
      <c r="CB873" s="42" t="s">
        <v>353</v>
      </c>
      <c r="CC873" s="42"/>
      <c r="CD873" s="42"/>
      <c r="CE873" s="42"/>
      <c r="CF873" s="42"/>
      <c r="CG873" s="26" t="s">
        <v>3482</v>
      </c>
    </row>
    <row r="874" hidden="1" spans="1:85">
      <c r="A874" s="34">
        <v>17</v>
      </c>
      <c r="B874" s="42" t="s">
        <v>3484</v>
      </c>
      <c r="C874" s="79" t="s">
        <v>3485</v>
      </c>
      <c r="D874" s="42" t="s">
        <v>3337</v>
      </c>
      <c r="E874" s="43">
        <v>28.40276</v>
      </c>
      <c r="F874" s="47">
        <v>-13.637751</v>
      </c>
      <c r="G874" s="42" t="s">
        <v>316</v>
      </c>
      <c r="H874" s="37">
        <v>4.5</v>
      </c>
      <c r="I874" s="42" t="s">
        <v>316</v>
      </c>
      <c r="J874" s="42" t="s">
        <v>1963</v>
      </c>
      <c r="K874" s="42" t="s">
        <v>340</v>
      </c>
      <c r="L874" s="42" t="s">
        <v>340</v>
      </c>
      <c r="M874" s="42" t="s">
        <v>317</v>
      </c>
      <c r="N874" s="42" t="s">
        <v>341</v>
      </c>
      <c r="O874" s="42" t="s">
        <v>364</v>
      </c>
      <c r="P874" s="42" t="s">
        <v>380</v>
      </c>
      <c r="Q874" s="42" t="s">
        <v>320</v>
      </c>
      <c r="R874" s="42" t="s">
        <v>320</v>
      </c>
      <c r="S874" s="42" t="s">
        <v>1718</v>
      </c>
      <c r="T874" s="42" t="s">
        <v>344</v>
      </c>
      <c r="U874" s="42" t="s">
        <v>323</v>
      </c>
      <c r="V874" s="52">
        <v>55</v>
      </c>
      <c r="W874" s="42" t="s">
        <v>325</v>
      </c>
      <c r="X874" s="42" t="s">
        <v>1974</v>
      </c>
      <c r="Y874" s="42" t="s">
        <v>2</v>
      </c>
      <c r="Z874" s="42" t="s">
        <v>2</v>
      </c>
      <c r="AA874" s="42" t="s">
        <v>346</v>
      </c>
      <c r="AB874" s="43" t="s">
        <v>329</v>
      </c>
      <c r="AC874" s="42" t="s">
        <v>225</v>
      </c>
      <c r="AD874" s="42" t="s">
        <v>225</v>
      </c>
      <c r="AE874" s="42" t="s">
        <v>476</v>
      </c>
      <c r="AF874" s="42" t="s">
        <v>476</v>
      </c>
      <c r="AG874" s="42">
        <v>30</v>
      </c>
      <c r="AH874" s="42" t="s">
        <v>350</v>
      </c>
      <c r="AI874" s="42" t="s">
        <v>1894</v>
      </c>
      <c r="AJ874" s="42" t="s">
        <v>370</v>
      </c>
      <c r="AK874" s="42" t="s">
        <v>3010</v>
      </c>
      <c r="AL874" s="42">
        <v>1000</v>
      </c>
      <c r="AM874" s="42" t="s">
        <v>332</v>
      </c>
      <c r="AN874" s="42" t="s">
        <v>404</v>
      </c>
      <c r="AO874" s="42">
        <v>600</v>
      </c>
      <c r="AP874" s="42" t="s">
        <v>333</v>
      </c>
      <c r="AQ874" s="42">
        <v>400</v>
      </c>
      <c r="AR874" s="42">
        <v>48</v>
      </c>
      <c r="AS874" s="42">
        <v>100</v>
      </c>
      <c r="AT874" s="42">
        <f>AQ874/AS874</f>
        <v>4</v>
      </c>
      <c r="AU874" s="42" t="s">
        <v>327</v>
      </c>
      <c r="AV874" s="42" t="s">
        <v>327</v>
      </c>
      <c r="AW874" s="42" t="s">
        <v>327</v>
      </c>
      <c r="AX874" s="42" t="s">
        <v>327</v>
      </c>
      <c r="AY874" s="42" t="s">
        <v>327</v>
      </c>
      <c r="AZ874" s="51">
        <v>125</v>
      </c>
      <c r="BA874" s="42"/>
      <c r="BB874" s="42">
        <v>3</v>
      </c>
      <c r="BC874" s="42" t="s">
        <v>354</v>
      </c>
      <c r="BD874" s="49" t="s">
        <v>3484</v>
      </c>
      <c r="BE874" s="49" t="s">
        <v>3486</v>
      </c>
      <c r="BF874" s="42" t="s">
        <v>1925</v>
      </c>
      <c r="BG874" s="42"/>
      <c r="BH874" s="42" t="s">
        <v>1884</v>
      </c>
      <c r="BI874" s="42" t="s">
        <v>357</v>
      </c>
      <c r="BJ874" s="42" t="s">
        <v>358</v>
      </c>
      <c r="BK874" s="57">
        <v>44778</v>
      </c>
      <c r="BL874" s="42" t="s">
        <v>317</v>
      </c>
      <c r="BM874" s="42" t="s">
        <v>317</v>
      </c>
      <c r="BN874" s="42"/>
      <c r="BO874" s="42"/>
      <c r="BP874" s="42" t="s">
        <v>359</v>
      </c>
      <c r="BQ874" s="42" t="s">
        <v>359</v>
      </c>
      <c r="BR874" s="42" t="s">
        <v>359</v>
      </c>
      <c r="BS874" s="42"/>
      <c r="BT874" s="42" t="s">
        <v>340</v>
      </c>
      <c r="BU874" s="42" t="s">
        <v>317</v>
      </c>
      <c r="BV874" s="42" t="s">
        <v>340</v>
      </c>
      <c r="BW874" s="42"/>
      <c r="BX874" s="42"/>
      <c r="BY874" s="42" t="s">
        <v>472</v>
      </c>
      <c r="BZ874" s="42">
        <v>30</v>
      </c>
      <c r="CA874" s="42"/>
      <c r="CB874" s="42" t="s">
        <v>472</v>
      </c>
      <c r="CC874" s="42"/>
      <c r="CD874" s="42"/>
      <c r="CE874" s="42"/>
      <c r="CF874" s="42"/>
      <c r="CG874" s="26" t="s">
        <v>3485</v>
      </c>
    </row>
    <row r="875" hidden="1" spans="1:85">
      <c r="A875" s="39">
        <v>416</v>
      </c>
      <c r="B875" s="42" t="s">
        <v>3487</v>
      </c>
      <c r="C875" s="79" t="s">
        <v>3488</v>
      </c>
      <c r="D875" s="42" t="s">
        <v>3489</v>
      </c>
      <c r="E875" s="43">
        <v>28.2875</v>
      </c>
      <c r="F875" s="43">
        <v>-15.4041</v>
      </c>
      <c r="G875" s="42" t="s">
        <v>316</v>
      </c>
      <c r="H875" s="37" t="s">
        <v>327</v>
      </c>
      <c r="I875" s="42" t="s">
        <v>316</v>
      </c>
      <c r="J875" s="42" t="s">
        <v>1963</v>
      </c>
      <c r="K875" s="42" t="s">
        <v>340</v>
      </c>
      <c r="L875" s="42" t="s">
        <v>340</v>
      </c>
      <c r="M875" s="42" t="s">
        <v>317</v>
      </c>
      <c r="N875" s="42" t="s">
        <v>341</v>
      </c>
      <c r="O875" s="42" t="s">
        <v>342</v>
      </c>
      <c r="P875" s="42" t="s">
        <v>380</v>
      </c>
      <c r="Q875" s="42" t="s">
        <v>320</v>
      </c>
      <c r="R875" s="42" t="s">
        <v>320</v>
      </c>
      <c r="S875" s="42" t="s">
        <v>1718</v>
      </c>
      <c r="T875" s="42" t="s">
        <v>322</v>
      </c>
      <c r="U875" s="42" t="s">
        <v>323</v>
      </c>
      <c r="V875" s="52">
        <v>35</v>
      </c>
      <c r="W875" s="42" t="s">
        <v>325</v>
      </c>
      <c r="X875" s="42" t="s">
        <v>1880</v>
      </c>
      <c r="Y875" s="40" t="s">
        <v>2</v>
      </c>
      <c r="Z875" s="42" t="s">
        <v>2</v>
      </c>
      <c r="AA875" s="42" t="s">
        <v>346</v>
      </c>
      <c r="AB875" s="43" t="s">
        <v>329</v>
      </c>
      <c r="AC875" s="42" t="s">
        <v>330</v>
      </c>
      <c r="AD875" s="42" t="s">
        <v>330</v>
      </c>
      <c r="AE875" s="42" t="s">
        <v>327</v>
      </c>
      <c r="AF875" s="42" t="s">
        <v>327</v>
      </c>
      <c r="AG875" s="52" t="s">
        <v>327</v>
      </c>
      <c r="AH875" s="42" t="s">
        <v>327</v>
      </c>
      <c r="AI875" s="42" t="s">
        <v>327</v>
      </c>
      <c r="AJ875" s="42" t="s">
        <v>327</v>
      </c>
      <c r="AK875" s="42" t="s">
        <v>327</v>
      </c>
      <c r="AL875" s="42" t="s">
        <v>327</v>
      </c>
      <c r="AM875" s="42" t="s">
        <v>332</v>
      </c>
      <c r="AN875" s="42" t="s">
        <v>1896</v>
      </c>
      <c r="AO875" s="42">
        <v>400</v>
      </c>
      <c r="AP875" s="42" t="s">
        <v>333</v>
      </c>
      <c r="AQ875" s="42">
        <v>800</v>
      </c>
      <c r="AR875" s="42">
        <v>48</v>
      </c>
      <c r="AS875" s="42">
        <v>100</v>
      </c>
      <c r="AT875" s="42">
        <f>AQ875/AS875</f>
        <v>8</v>
      </c>
      <c r="AU875" s="42" t="s">
        <v>327</v>
      </c>
      <c r="AV875" s="42" t="s">
        <v>327</v>
      </c>
      <c r="AW875" s="42" t="s">
        <v>327</v>
      </c>
      <c r="AX875" s="42" t="s">
        <v>359</v>
      </c>
      <c r="AY875" s="42" t="s">
        <v>327</v>
      </c>
      <c r="AZ875" s="51">
        <v>170</v>
      </c>
      <c r="BA875" s="52"/>
      <c r="BB875" s="42">
        <v>3</v>
      </c>
      <c r="BC875" s="42" t="s">
        <v>354</v>
      </c>
      <c r="BD875" s="49" t="s">
        <v>3487</v>
      </c>
      <c r="BE875" s="49" t="s">
        <v>3490</v>
      </c>
      <c r="BF875" s="42"/>
      <c r="BG875" s="42"/>
      <c r="BH875" s="42"/>
      <c r="BI875" s="42" t="s">
        <v>357</v>
      </c>
      <c r="BJ875" s="42" t="s">
        <v>358</v>
      </c>
      <c r="BK875" s="57">
        <v>44778</v>
      </c>
      <c r="BL875" s="42" t="s">
        <v>317</v>
      </c>
      <c r="BM875" s="42" t="s">
        <v>317</v>
      </c>
      <c r="BN875" s="42"/>
      <c r="BO875" s="42"/>
      <c r="BP875" s="42" t="s">
        <v>359</v>
      </c>
      <c r="BQ875" s="42" t="s">
        <v>359</v>
      </c>
      <c r="BR875" s="42" t="s">
        <v>359</v>
      </c>
      <c r="BS875" s="42"/>
      <c r="BT875" s="42" t="s">
        <v>360</v>
      </c>
      <c r="BU875" s="42" t="s">
        <v>317</v>
      </c>
      <c r="BV875" s="42" t="s">
        <v>317</v>
      </c>
      <c r="BW875" s="42"/>
      <c r="BX875" s="42"/>
      <c r="BY875" s="42" t="s">
        <v>353</v>
      </c>
      <c r="BZ875" s="42" t="s">
        <v>353</v>
      </c>
      <c r="CA875" s="42"/>
      <c r="CB875" s="42" t="s">
        <v>353</v>
      </c>
      <c r="CC875" s="42"/>
      <c r="CD875" s="42"/>
      <c r="CE875" s="42"/>
      <c r="CF875" s="42"/>
      <c r="CG875" s="26" t="s">
        <v>3488</v>
      </c>
    </row>
    <row r="876" hidden="1" spans="1:85">
      <c r="A876" s="39">
        <v>520</v>
      </c>
      <c r="B876" s="119" t="s">
        <v>3394</v>
      </c>
      <c r="C876" s="79" t="s">
        <v>3491</v>
      </c>
      <c r="D876" s="42" t="s">
        <v>3492</v>
      </c>
      <c r="E876" s="43">
        <v>28.47176</v>
      </c>
      <c r="F876" s="43">
        <v>-15.8798</v>
      </c>
      <c r="G876" s="42" t="s">
        <v>316</v>
      </c>
      <c r="H876" s="37">
        <v>1.5</v>
      </c>
      <c r="I876" s="42" t="s">
        <v>316</v>
      </c>
      <c r="J876" s="42" t="s">
        <v>3407</v>
      </c>
      <c r="K876" s="42" t="s">
        <v>317</v>
      </c>
      <c r="L876" s="42" t="s">
        <v>317</v>
      </c>
      <c r="M876" s="42" t="s">
        <v>317</v>
      </c>
      <c r="N876" s="42" t="s">
        <v>318</v>
      </c>
      <c r="O876" s="42" t="e">
        <v>#N/A</v>
      </c>
      <c r="P876" s="42" t="s">
        <v>365</v>
      </c>
      <c r="Q876" s="42" t="s">
        <v>320</v>
      </c>
      <c r="R876" s="42" t="s">
        <v>320</v>
      </c>
      <c r="S876" s="42" t="s">
        <v>1718</v>
      </c>
      <c r="T876" s="42" t="s">
        <v>782</v>
      </c>
      <c r="U876" s="42" t="s">
        <v>323</v>
      </c>
      <c r="V876" s="52">
        <v>72</v>
      </c>
      <c r="W876" s="42" t="s">
        <v>325</v>
      </c>
      <c r="X876" s="42" t="s">
        <v>3055</v>
      </c>
      <c r="Y876" s="42" t="s">
        <v>2</v>
      </c>
      <c r="Z876" s="42" t="s">
        <v>2</v>
      </c>
      <c r="AA876" s="42" t="s">
        <v>346</v>
      </c>
      <c r="AB876" s="43" t="s">
        <v>329</v>
      </c>
      <c r="AC876" s="42" t="s">
        <v>225</v>
      </c>
      <c r="AD876" s="42" t="s">
        <v>225</v>
      </c>
      <c r="AE876" s="42" t="s">
        <v>2075</v>
      </c>
      <c r="AF876" s="42" t="s">
        <v>2075</v>
      </c>
      <c r="AG876" s="42">
        <v>13</v>
      </c>
      <c r="AH876" s="42" t="s">
        <v>1496</v>
      </c>
      <c r="AI876" s="42" t="s">
        <v>2076</v>
      </c>
      <c r="AJ876" s="42" t="s">
        <v>1443</v>
      </c>
      <c r="AK876" s="42" t="s">
        <v>2077</v>
      </c>
      <c r="AL876" s="42">
        <v>1000</v>
      </c>
      <c r="AM876" s="42" t="s">
        <v>1930</v>
      </c>
      <c r="AN876" s="42" t="s">
        <v>3493</v>
      </c>
      <c r="AO876" s="42">
        <v>3.5</v>
      </c>
      <c r="AP876" s="42" t="s">
        <v>439</v>
      </c>
      <c r="AQ876" s="42">
        <v>600</v>
      </c>
      <c r="AR876" s="42">
        <v>2</v>
      </c>
      <c r="AS876" s="42">
        <v>600</v>
      </c>
      <c r="AT876" s="42">
        <v>24</v>
      </c>
      <c r="AU876" s="42" t="s">
        <v>327</v>
      </c>
      <c r="AV876" s="42" t="s">
        <v>327</v>
      </c>
      <c r="AW876" s="42" t="s">
        <v>327</v>
      </c>
      <c r="AX876" s="42" t="s">
        <v>327</v>
      </c>
      <c r="AY876" s="42" t="s">
        <v>327</v>
      </c>
      <c r="AZ876" s="51">
        <v>201</v>
      </c>
      <c r="BA876" s="42"/>
      <c r="BB876" s="42">
        <v>2</v>
      </c>
      <c r="BC876" s="42" t="s">
        <v>375</v>
      </c>
      <c r="BD876" s="49" t="s">
        <v>2479</v>
      </c>
      <c r="BE876" s="49" t="s">
        <v>3494</v>
      </c>
      <c r="BF876" s="42" t="s">
        <v>1883</v>
      </c>
      <c r="BG876" s="42"/>
      <c r="BH876" s="42" t="s">
        <v>1884</v>
      </c>
      <c r="BI876" s="42" t="s">
        <v>357</v>
      </c>
      <c r="BJ876" s="42" t="s">
        <v>358</v>
      </c>
      <c r="BK876" s="57">
        <v>44778</v>
      </c>
      <c r="BL876" s="42" t="s">
        <v>317</v>
      </c>
      <c r="BM876" s="42" t="s">
        <v>317</v>
      </c>
      <c r="BN876" s="42"/>
      <c r="BO876" s="42"/>
      <c r="BP876" s="42" t="s">
        <v>359</v>
      </c>
      <c r="BQ876" s="42" t="s">
        <v>359</v>
      </c>
      <c r="BR876" s="42" t="s">
        <v>359</v>
      </c>
      <c r="BS876" s="42"/>
      <c r="BT876" s="42" t="s">
        <v>360</v>
      </c>
      <c r="BU876" s="42" t="s">
        <v>317</v>
      </c>
      <c r="BV876" s="42" t="s">
        <v>317</v>
      </c>
      <c r="BW876" s="42"/>
      <c r="BX876" s="42"/>
      <c r="BY876" s="42" t="s">
        <v>353</v>
      </c>
      <c r="BZ876" s="42" t="s">
        <v>353</v>
      </c>
      <c r="CA876" s="42"/>
      <c r="CB876" s="42" t="s">
        <v>353</v>
      </c>
      <c r="CC876" s="42"/>
      <c r="CD876" s="42"/>
      <c r="CE876" s="42"/>
      <c r="CF876" s="42"/>
      <c r="CG876" s="26" t="s">
        <v>3491</v>
      </c>
    </row>
    <row r="877" hidden="1" spans="1:85">
      <c r="A877" s="34">
        <v>519</v>
      </c>
      <c r="B877" s="42" t="s">
        <v>3495</v>
      </c>
      <c r="C877" s="79" t="s">
        <v>3496</v>
      </c>
      <c r="D877" s="42" t="s">
        <v>3497</v>
      </c>
      <c r="E877" s="43">
        <v>28.53286</v>
      </c>
      <c r="F877" s="43">
        <v>-15.8828</v>
      </c>
      <c r="G877" s="42" t="s">
        <v>316</v>
      </c>
      <c r="H877" s="37">
        <v>1.8</v>
      </c>
      <c r="I877" s="42" t="s">
        <v>316</v>
      </c>
      <c r="J877" s="42" t="s">
        <v>2033</v>
      </c>
      <c r="K877" s="42" t="s">
        <v>317</v>
      </c>
      <c r="L877" s="42" t="s">
        <v>317</v>
      </c>
      <c r="M877" s="42" t="s">
        <v>317</v>
      </c>
      <c r="N877" s="42" t="s">
        <v>318</v>
      </c>
      <c r="O877" s="42" t="s">
        <v>364</v>
      </c>
      <c r="P877" s="42" t="s">
        <v>343</v>
      </c>
      <c r="Q877" s="42" t="s">
        <v>320</v>
      </c>
      <c r="R877" s="42" t="s">
        <v>381</v>
      </c>
      <c r="S877" s="42" t="s">
        <v>1718</v>
      </c>
      <c r="T877" s="42" t="s">
        <v>344</v>
      </c>
      <c r="U877" s="42" t="s">
        <v>323</v>
      </c>
      <c r="V877" s="52">
        <v>72</v>
      </c>
      <c r="W877" s="42" t="s">
        <v>325</v>
      </c>
      <c r="X877" s="42" t="s">
        <v>3055</v>
      </c>
      <c r="Y877" s="42" t="s">
        <v>2</v>
      </c>
      <c r="Z877" s="42" t="s">
        <v>2</v>
      </c>
      <c r="AA877" s="42" t="s">
        <v>346</v>
      </c>
      <c r="AB877" s="43" t="s">
        <v>329</v>
      </c>
      <c r="AC877" s="42" t="s">
        <v>225</v>
      </c>
      <c r="AD877" s="42" t="s">
        <v>225</v>
      </c>
      <c r="AE877" s="42" t="s">
        <v>403</v>
      </c>
      <c r="AF877" s="42" t="s">
        <v>403</v>
      </c>
      <c r="AG877" s="42">
        <v>15</v>
      </c>
      <c r="AH877" s="42" t="s">
        <v>350</v>
      </c>
      <c r="AI877" s="42" t="s">
        <v>1894</v>
      </c>
      <c r="AJ877" s="42" t="s">
        <v>351</v>
      </c>
      <c r="AK877" s="42" t="s">
        <v>3498</v>
      </c>
      <c r="AL877" s="42">
        <v>600</v>
      </c>
      <c r="AM877" s="42" t="s">
        <v>1909</v>
      </c>
      <c r="AN877" s="42" t="s">
        <v>1882</v>
      </c>
      <c r="AO877" s="42">
        <v>250</v>
      </c>
      <c r="AP877" s="42" t="s">
        <v>427</v>
      </c>
      <c r="AQ877" s="42">
        <v>1200</v>
      </c>
      <c r="AR877" s="42">
        <v>2</v>
      </c>
      <c r="AS877" s="42">
        <v>1200</v>
      </c>
      <c r="AT877" s="42">
        <v>24</v>
      </c>
      <c r="AU877" s="42" t="s">
        <v>327</v>
      </c>
      <c r="AV877" s="42" t="s">
        <v>327</v>
      </c>
      <c r="AW877" s="42" t="s">
        <v>327</v>
      </c>
      <c r="AX877" s="42" t="s">
        <v>327</v>
      </c>
      <c r="AY877" s="42" t="s">
        <v>327</v>
      </c>
      <c r="AZ877" s="51">
        <v>67</v>
      </c>
      <c r="BA877" s="42"/>
      <c r="BB877" s="42">
        <v>2</v>
      </c>
      <c r="BC877" s="42" t="s">
        <v>375</v>
      </c>
      <c r="BD877" s="49" t="s">
        <v>3394</v>
      </c>
      <c r="BE877" s="49" t="s">
        <v>3499</v>
      </c>
      <c r="BF877" s="42" t="s">
        <v>1883</v>
      </c>
      <c r="BG877" s="42"/>
      <c r="BH877" s="42" t="s">
        <v>1884</v>
      </c>
      <c r="BI877" s="42" t="s">
        <v>357</v>
      </c>
      <c r="BJ877" s="42" t="s">
        <v>358</v>
      </c>
      <c r="BK877" s="57">
        <v>44778</v>
      </c>
      <c r="BL877" s="42" t="s">
        <v>317</v>
      </c>
      <c r="BM877" s="42" t="s">
        <v>317</v>
      </c>
      <c r="BN877" s="42"/>
      <c r="BO877" s="42"/>
      <c r="BP877" s="42" t="s">
        <v>359</v>
      </c>
      <c r="BQ877" s="42" t="s">
        <v>359</v>
      </c>
      <c r="BR877" s="42" t="s">
        <v>359</v>
      </c>
      <c r="BS877" s="42"/>
      <c r="BT877" s="42" t="s">
        <v>360</v>
      </c>
      <c r="BU877" s="42" t="s">
        <v>317</v>
      </c>
      <c r="BV877" s="42" t="s">
        <v>317</v>
      </c>
      <c r="BW877" s="42"/>
      <c r="BX877" s="42"/>
      <c r="BY877" s="42" t="s">
        <v>353</v>
      </c>
      <c r="BZ877" s="42" t="s">
        <v>353</v>
      </c>
      <c r="CA877" s="42"/>
      <c r="CB877" s="42" t="s">
        <v>353</v>
      </c>
      <c r="CC877" s="42"/>
      <c r="CD877" s="42"/>
      <c r="CE877" s="42"/>
      <c r="CF877" s="42"/>
      <c r="CG877" s="26" t="s">
        <v>3496</v>
      </c>
    </row>
    <row r="878" hidden="1" spans="1:85">
      <c r="A878" s="39">
        <v>64</v>
      </c>
      <c r="B878" s="42" t="s">
        <v>3500</v>
      </c>
      <c r="C878" s="79" t="s">
        <v>3501</v>
      </c>
      <c r="D878" s="42" t="s">
        <v>3502</v>
      </c>
      <c r="E878" s="43">
        <v>28.280685</v>
      </c>
      <c r="F878" s="43">
        <v>-15.429343</v>
      </c>
      <c r="G878" s="42" t="s">
        <v>316</v>
      </c>
      <c r="H878" s="37" t="s">
        <v>327</v>
      </c>
      <c r="I878" s="42" t="s">
        <v>316</v>
      </c>
      <c r="J878" s="42" t="s">
        <v>1963</v>
      </c>
      <c r="K878" s="42" t="s">
        <v>317</v>
      </c>
      <c r="L878" s="42" t="s">
        <v>340</v>
      </c>
      <c r="M878" s="42" t="s">
        <v>317</v>
      </c>
      <c r="N878" s="42" t="s">
        <v>402</v>
      </c>
      <c r="O878" s="42" t="s">
        <v>364</v>
      </c>
      <c r="P878" s="42" t="s">
        <v>365</v>
      </c>
      <c r="Q878" s="42" t="s">
        <v>320</v>
      </c>
      <c r="R878" s="42" t="s">
        <v>516</v>
      </c>
      <c r="S878" s="42" t="s">
        <v>1718</v>
      </c>
      <c r="T878" s="42" t="s">
        <v>765</v>
      </c>
      <c r="U878" s="42" t="s">
        <v>397</v>
      </c>
      <c r="V878" s="52" t="s">
        <v>324</v>
      </c>
      <c r="W878" s="42" t="s">
        <v>325</v>
      </c>
      <c r="X878" s="42" t="s">
        <v>2025</v>
      </c>
      <c r="Y878" s="42" t="s">
        <v>2</v>
      </c>
      <c r="Z878" s="42" t="s">
        <v>2</v>
      </c>
      <c r="AA878" s="42" t="s">
        <v>346</v>
      </c>
      <c r="AB878" s="43" t="s">
        <v>329</v>
      </c>
      <c r="AC878" s="42" t="s">
        <v>330</v>
      </c>
      <c r="AD878" s="42" t="s">
        <v>330</v>
      </c>
      <c r="AE878" s="42" t="s">
        <v>327</v>
      </c>
      <c r="AF878" s="42" t="s">
        <v>327</v>
      </c>
      <c r="AG878" s="52" t="s">
        <v>327</v>
      </c>
      <c r="AH878" s="42" t="s">
        <v>327</v>
      </c>
      <c r="AI878" s="42" t="s">
        <v>327</v>
      </c>
      <c r="AJ878" s="42" t="s">
        <v>327</v>
      </c>
      <c r="AK878" s="42" t="s">
        <v>327</v>
      </c>
      <c r="AL878" s="42" t="s">
        <v>327</v>
      </c>
      <c r="AM878" s="42" t="s">
        <v>1909</v>
      </c>
      <c r="AN878" s="42" t="s">
        <v>359</v>
      </c>
      <c r="AO878" s="42">
        <v>0</v>
      </c>
      <c r="AP878" s="42" t="s">
        <v>333</v>
      </c>
      <c r="AQ878" s="42">
        <v>200</v>
      </c>
      <c r="AR878" s="42">
        <v>48</v>
      </c>
      <c r="AS878" s="42">
        <v>100</v>
      </c>
      <c r="AT878" s="42">
        <f>AQ878/AS878</f>
        <v>2</v>
      </c>
      <c r="AU878" s="42" t="s">
        <v>327</v>
      </c>
      <c r="AV878" s="42" t="s">
        <v>327</v>
      </c>
      <c r="AW878" s="42" t="s">
        <v>327</v>
      </c>
      <c r="AX878" s="42" t="s">
        <v>359</v>
      </c>
      <c r="AY878" s="42" t="s">
        <v>327</v>
      </c>
      <c r="AZ878" s="51">
        <v>47</v>
      </c>
      <c r="BA878" s="42"/>
      <c r="BB878" s="42">
        <v>1</v>
      </c>
      <c r="BC878" s="42" t="s">
        <v>346</v>
      </c>
      <c r="BD878" s="49" t="s">
        <v>3500</v>
      </c>
      <c r="BE878" s="49">
        <v>0</v>
      </c>
      <c r="BF878" s="42"/>
      <c r="BG878" s="42"/>
      <c r="BH878" s="42"/>
      <c r="BI878" s="42" t="s">
        <v>353</v>
      </c>
      <c r="BJ878" s="42" t="s">
        <v>358</v>
      </c>
      <c r="BK878" s="57">
        <v>44778</v>
      </c>
      <c r="BL878" s="42" t="s">
        <v>340</v>
      </c>
      <c r="BM878" s="42" t="s">
        <v>317</v>
      </c>
      <c r="BN878" s="42"/>
      <c r="BO878" s="42"/>
      <c r="BP878" s="42" t="s">
        <v>359</v>
      </c>
      <c r="BQ878" s="42" t="s">
        <v>359</v>
      </c>
      <c r="BR878" s="42" t="s">
        <v>359</v>
      </c>
      <c r="BS878" s="42"/>
      <c r="BT878" s="42" t="s">
        <v>360</v>
      </c>
      <c r="BU878" s="42" t="s">
        <v>317</v>
      </c>
      <c r="BV878" s="42" t="s">
        <v>317</v>
      </c>
      <c r="BW878" s="42"/>
      <c r="BX878" s="42"/>
      <c r="BY878" s="42" t="s">
        <v>353</v>
      </c>
      <c r="BZ878" s="42" t="s">
        <v>353</v>
      </c>
      <c r="CA878" s="42"/>
      <c r="CB878" s="42" t="s">
        <v>353</v>
      </c>
      <c r="CC878" s="42"/>
      <c r="CD878" s="42"/>
      <c r="CE878" s="42"/>
      <c r="CF878" s="42"/>
      <c r="CG878" s="26" t="s">
        <v>3501</v>
      </c>
    </row>
    <row r="879" hidden="1" spans="1:85">
      <c r="A879" s="39">
        <v>804</v>
      </c>
      <c r="B879" s="42" t="s">
        <v>3503</v>
      </c>
      <c r="C879" s="79" t="s">
        <v>3504</v>
      </c>
      <c r="D879" s="42" t="s">
        <v>3505</v>
      </c>
      <c r="E879" s="43">
        <v>28.1703</v>
      </c>
      <c r="F879" s="43">
        <v>-15.3829</v>
      </c>
      <c r="G879" s="42" t="s">
        <v>316</v>
      </c>
      <c r="H879" s="37">
        <v>1.8</v>
      </c>
      <c r="I879" s="42" t="s">
        <v>316</v>
      </c>
      <c r="J879" s="42" t="s">
        <v>316</v>
      </c>
      <c r="K879" s="42" t="s">
        <v>317</v>
      </c>
      <c r="L879" s="42" t="s">
        <v>317</v>
      </c>
      <c r="M879" s="42" t="s">
        <v>317</v>
      </c>
      <c r="N879" s="42" t="s">
        <v>341</v>
      </c>
      <c r="O879" s="42" t="s">
        <v>365</v>
      </c>
      <c r="P879" s="42" t="s">
        <v>365</v>
      </c>
      <c r="Q879" s="42" t="s">
        <v>320</v>
      </c>
      <c r="R879" s="42" t="s">
        <v>320</v>
      </c>
      <c r="S879" s="42" t="s">
        <v>1718</v>
      </c>
      <c r="T879" s="42" t="s">
        <v>344</v>
      </c>
      <c r="U879" s="42" t="s">
        <v>323</v>
      </c>
      <c r="V879" s="52">
        <v>50</v>
      </c>
      <c r="W879" s="42" t="s">
        <v>325</v>
      </c>
      <c r="X879" s="42" t="s">
        <v>1880</v>
      </c>
      <c r="Y879" s="42" t="s">
        <v>2</v>
      </c>
      <c r="Z879" s="42" t="s">
        <v>2</v>
      </c>
      <c r="AA879" s="42" t="s">
        <v>346</v>
      </c>
      <c r="AB879" s="43" t="s">
        <v>329</v>
      </c>
      <c r="AC879" s="42" t="s">
        <v>225</v>
      </c>
      <c r="AD879" s="42" t="s">
        <v>225</v>
      </c>
      <c r="AE879" s="42" t="s">
        <v>382</v>
      </c>
      <c r="AF879" s="42" t="s">
        <v>382</v>
      </c>
      <c r="AG879" s="42">
        <v>15</v>
      </c>
      <c r="AH879" s="42" t="s">
        <v>350</v>
      </c>
      <c r="AI879" s="42" t="s">
        <v>2998</v>
      </c>
      <c r="AJ879" s="42" t="s">
        <v>351</v>
      </c>
      <c r="AK879" s="42" t="s">
        <v>3506</v>
      </c>
      <c r="AL879" s="42">
        <v>600</v>
      </c>
      <c r="AM879" s="42" t="s">
        <v>332</v>
      </c>
      <c r="AN879" s="42" t="s">
        <v>1896</v>
      </c>
      <c r="AO879" s="42">
        <v>400</v>
      </c>
      <c r="AP879" s="42" t="s">
        <v>384</v>
      </c>
      <c r="AQ879" s="42">
        <v>600</v>
      </c>
      <c r="AR879" s="42">
        <v>2</v>
      </c>
      <c r="AS879" s="42">
        <v>600</v>
      </c>
      <c r="AT879" s="42">
        <v>24</v>
      </c>
      <c r="AU879" s="42" t="s">
        <v>327</v>
      </c>
      <c r="AV879" s="42" t="s">
        <v>327</v>
      </c>
      <c r="AW879" s="42" t="s">
        <v>327</v>
      </c>
      <c r="AX879" s="42" t="s">
        <v>327</v>
      </c>
      <c r="AY879" s="42" t="s">
        <v>327</v>
      </c>
      <c r="AZ879" s="51">
        <v>45</v>
      </c>
      <c r="BA879" s="52"/>
      <c r="BB879" s="42">
        <v>1</v>
      </c>
      <c r="BC879" s="42" t="s">
        <v>346</v>
      </c>
      <c r="BD879" s="49" t="s">
        <v>3503</v>
      </c>
      <c r="BE879" s="49">
        <v>0</v>
      </c>
      <c r="BF879" s="42" t="s">
        <v>1925</v>
      </c>
      <c r="BG879" s="42"/>
      <c r="BH879" s="42" t="s">
        <v>1898</v>
      </c>
      <c r="BI879" s="42" t="s">
        <v>357</v>
      </c>
      <c r="BJ879" s="42" t="s">
        <v>358</v>
      </c>
      <c r="BK879" s="57">
        <v>44778</v>
      </c>
      <c r="BL879" s="42" t="s">
        <v>317</v>
      </c>
      <c r="BM879" s="42" t="s">
        <v>317</v>
      </c>
      <c r="BN879" s="42"/>
      <c r="BO879" s="42"/>
      <c r="BP879" s="42" t="s">
        <v>359</v>
      </c>
      <c r="BQ879" s="42" t="s">
        <v>359</v>
      </c>
      <c r="BR879" s="42" t="s">
        <v>359</v>
      </c>
      <c r="BS879" s="42"/>
      <c r="BT879" s="42" t="s">
        <v>360</v>
      </c>
      <c r="BU879" s="42" t="s">
        <v>317</v>
      </c>
      <c r="BV879" s="42" t="s">
        <v>317</v>
      </c>
      <c r="BW879" s="42"/>
      <c r="BX879" s="42"/>
      <c r="BY879" s="42" t="s">
        <v>353</v>
      </c>
      <c r="BZ879" s="42" t="s">
        <v>353</v>
      </c>
      <c r="CA879" s="42"/>
      <c r="CB879" s="42" t="s">
        <v>353</v>
      </c>
      <c r="CC879" s="42"/>
      <c r="CD879" s="42"/>
      <c r="CE879" s="42"/>
      <c r="CF879" s="42"/>
      <c r="CG879" s="26" t="s">
        <v>3504</v>
      </c>
    </row>
    <row r="880" hidden="1" spans="1:85">
      <c r="A880" s="34">
        <v>971</v>
      </c>
      <c r="B880" s="42" t="s">
        <v>3507</v>
      </c>
      <c r="C880" s="79" t="s">
        <v>3508</v>
      </c>
      <c r="D880" s="42" t="s">
        <v>3509</v>
      </c>
      <c r="E880" s="43">
        <v>28.1761</v>
      </c>
      <c r="F880" s="43">
        <v>-15.5143</v>
      </c>
      <c r="G880" s="42" t="s">
        <v>316</v>
      </c>
      <c r="H880" s="37">
        <v>1.8</v>
      </c>
      <c r="I880" s="42" t="s">
        <v>316</v>
      </c>
      <c r="J880" s="42" t="s">
        <v>316</v>
      </c>
      <c r="K880" s="42" t="s">
        <v>317</v>
      </c>
      <c r="L880" s="42" t="s">
        <v>317</v>
      </c>
      <c r="M880" s="42" t="s">
        <v>317</v>
      </c>
      <c r="N880" s="42" t="s">
        <v>341</v>
      </c>
      <c r="O880" s="42" t="s">
        <v>365</v>
      </c>
      <c r="P880" s="42" t="s">
        <v>365</v>
      </c>
      <c r="Q880" s="42" t="s">
        <v>320</v>
      </c>
      <c r="R880" s="42" t="s">
        <v>320</v>
      </c>
      <c r="S880" s="42" t="s">
        <v>1718</v>
      </c>
      <c r="T880" s="42" t="s">
        <v>344</v>
      </c>
      <c r="U880" s="42" t="s">
        <v>323</v>
      </c>
      <c r="V880" s="52">
        <v>60</v>
      </c>
      <c r="W880" s="42" t="s">
        <v>325</v>
      </c>
      <c r="X880" s="42" t="s">
        <v>3055</v>
      </c>
      <c r="Y880" s="42" t="s">
        <v>2</v>
      </c>
      <c r="Z880" s="42" t="s">
        <v>2</v>
      </c>
      <c r="AA880" s="42" t="s">
        <v>346</v>
      </c>
      <c r="AB880" s="43" t="s">
        <v>329</v>
      </c>
      <c r="AC880" s="42" t="s">
        <v>225</v>
      </c>
      <c r="AD880" s="42" t="s">
        <v>225</v>
      </c>
      <c r="AE880" s="42" t="s">
        <v>382</v>
      </c>
      <c r="AF880" s="42" t="s">
        <v>382</v>
      </c>
      <c r="AG880" s="42">
        <v>15</v>
      </c>
      <c r="AH880" s="42" t="s">
        <v>350</v>
      </c>
      <c r="AI880" s="42" t="s">
        <v>2998</v>
      </c>
      <c r="AJ880" s="42" t="s">
        <v>351</v>
      </c>
      <c r="AK880" s="42" t="s">
        <v>3506</v>
      </c>
      <c r="AL880" s="42">
        <v>400</v>
      </c>
      <c r="AM880" s="42" t="s">
        <v>332</v>
      </c>
      <c r="AN880" s="42" t="s">
        <v>352</v>
      </c>
      <c r="AO880" s="42">
        <v>400</v>
      </c>
      <c r="AP880" s="42" t="s">
        <v>384</v>
      </c>
      <c r="AQ880" s="42">
        <v>600</v>
      </c>
      <c r="AR880" s="42">
        <v>2</v>
      </c>
      <c r="AS880" s="42">
        <v>600</v>
      </c>
      <c r="AT880" s="42">
        <v>24</v>
      </c>
      <c r="AU880" s="42" t="s">
        <v>327</v>
      </c>
      <c r="AV880" s="42" t="s">
        <v>327</v>
      </c>
      <c r="AW880" s="42" t="s">
        <v>327</v>
      </c>
      <c r="AX880" s="42" t="s">
        <v>327</v>
      </c>
      <c r="AY880" s="42" t="s">
        <v>327</v>
      </c>
      <c r="AZ880" s="51">
        <v>76</v>
      </c>
      <c r="BA880" s="42"/>
      <c r="BB880" s="42">
        <v>2</v>
      </c>
      <c r="BC880" s="42" t="s">
        <v>375</v>
      </c>
      <c r="BD880" s="49" t="s">
        <v>3507</v>
      </c>
      <c r="BE880" s="49" t="s">
        <v>3510</v>
      </c>
      <c r="BF880" s="42" t="s">
        <v>1883</v>
      </c>
      <c r="BG880" s="42"/>
      <c r="BH880" s="42" t="s">
        <v>1884</v>
      </c>
      <c r="BI880" s="42" t="s">
        <v>357</v>
      </c>
      <c r="BJ880" s="42" t="s">
        <v>358</v>
      </c>
      <c r="BK880" s="57">
        <v>44778</v>
      </c>
      <c r="BL880" s="42" t="s">
        <v>317</v>
      </c>
      <c r="BM880" s="42" t="s">
        <v>317</v>
      </c>
      <c r="BN880" s="42"/>
      <c r="BO880" s="42"/>
      <c r="BP880" s="42" t="s">
        <v>359</v>
      </c>
      <c r="BQ880" s="42" t="s">
        <v>359</v>
      </c>
      <c r="BR880" s="42" t="s">
        <v>359</v>
      </c>
      <c r="BS880" s="42"/>
      <c r="BT880" s="42" t="s">
        <v>360</v>
      </c>
      <c r="BU880" s="42" t="s">
        <v>317</v>
      </c>
      <c r="BV880" s="42" t="s">
        <v>317</v>
      </c>
      <c r="BW880" s="42"/>
      <c r="BX880" s="42"/>
      <c r="BY880" s="42" t="s">
        <v>353</v>
      </c>
      <c r="BZ880" s="42" t="s">
        <v>353</v>
      </c>
      <c r="CA880" s="42"/>
      <c r="CB880" s="42" t="s">
        <v>353</v>
      </c>
      <c r="CC880" s="42"/>
      <c r="CD880" s="42"/>
      <c r="CE880" s="42"/>
      <c r="CF880" s="42"/>
      <c r="CG880" s="26" t="s">
        <v>3508</v>
      </c>
    </row>
    <row r="881" hidden="1" spans="1:85">
      <c r="A881" s="39">
        <v>374</v>
      </c>
      <c r="B881" s="42" t="s">
        <v>3511</v>
      </c>
      <c r="C881" s="79" t="s">
        <v>3512</v>
      </c>
      <c r="D881" s="42" t="s">
        <v>3513</v>
      </c>
      <c r="E881" s="43">
        <v>28.2072</v>
      </c>
      <c r="F881" s="43">
        <v>-15.4027</v>
      </c>
      <c r="G881" s="42" t="s">
        <v>316</v>
      </c>
      <c r="H881" s="37">
        <v>1.8</v>
      </c>
      <c r="I881" s="42" t="s">
        <v>316</v>
      </c>
      <c r="J881" s="42" t="s">
        <v>316</v>
      </c>
      <c r="K881" s="42" t="s">
        <v>317</v>
      </c>
      <c r="L881" s="42" t="s">
        <v>317</v>
      </c>
      <c r="M881" s="42" t="s">
        <v>317</v>
      </c>
      <c r="N881" s="42" t="s">
        <v>341</v>
      </c>
      <c r="O881" s="42" t="s">
        <v>365</v>
      </c>
      <c r="P881" s="42" t="s">
        <v>365</v>
      </c>
      <c r="Q881" s="42" t="s">
        <v>320</v>
      </c>
      <c r="R881" s="42" t="s">
        <v>320</v>
      </c>
      <c r="S881" s="42" t="s">
        <v>1718</v>
      </c>
      <c r="T881" s="42" t="s">
        <v>344</v>
      </c>
      <c r="U881" s="42" t="s">
        <v>323</v>
      </c>
      <c r="V881" s="52">
        <v>44</v>
      </c>
      <c r="W881" s="42" t="s">
        <v>325</v>
      </c>
      <c r="X881" s="42" t="s">
        <v>1880</v>
      </c>
      <c r="Y881" s="42" t="s">
        <v>2</v>
      </c>
      <c r="Z881" s="42" t="s">
        <v>2</v>
      </c>
      <c r="AA881" s="42" t="s">
        <v>346</v>
      </c>
      <c r="AB881" s="43" t="s">
        <v>329</v>
      </c>
      <c r="AC881" s="42" t="s">
        <v>225</v>
      </c>
      <c r="AD881" s="42" t="s">
        <v>225</v>
      </c>
      <c r="AE881" s="42" t="s">
        <v>382</v>
      </c>
      <c r="AF881" s="42" t="s">
        <v>382</v>
      </c>
      <c r="AG881" s="42">
        <v>15</v>
      </c>
      <c r="AH881" s="42" t="s">
        <v>350</v>
      </c>
      <c r="AI881" s="42" t="s">
        <v>2998</v>
      </c>
      <c r="AJ881" s="42" t="s">
        <v>351</v>
      </c>
      <c r="AK881" s="42" t="s">
        <v>3506</v>
      </c>
      <c r="AL881" s="42">
        <v>600</v>
      </c>
      <c r="AM881" s="42" t="s">
        <v>332</v>
      </c>
      <c r="AN881" s="42" t="s">
        <v>1896</v>
      </c>
      <c r="AO881" s="42">
        <v>400</v>
      </c>
      <c r="AP881" s="42" t="s">
        <v>384</v>
      </c>
      <c r="AQ881" s="42">
        <v>600</v>
      </c>
      <c r="AR881" s="42">
        <v>2</v>
      </c>
      <c r="AS881" s="42">
        <v>600</v>
      </c>
      <c r="AT881" s="42">
        <v>24</v>
      </c>
      <c r="AU881" s="42" t="s">
        <v>327</v>
      </c>
      <c r="AV881" s="42" t="s">
        <v>327</v>
      </c>
      <c r="AW881" s="42" t="s">
        <v>327</v>
      </c>
      <c r="AX881" s="42" t="s">
        <v>327</v>
      </c>
      <c r="AY881" s="42" t="s">
        <v>327</v>
      </c>
      <c r="AZ881" s="51">
        <v>65</v>
      </c>
      <c r="BA881" s="42"/>
      <c r="BB881" s="42">
        <v>1</v>
      </c>
      <c r="BC881" s="42" t="s">
        <v>346</v>
      </c>
      <c r="BD881" s="49" t="s">
        <v>3511</v>
      </c>
      <c r="BE881" s="49">
        <v>0</v>
      </c>
      <c r="BF881" s="42" t="s">
        <v>1925</v>
      </c>
      <c r="BG881" s="42"/>
      <c r="BH881" s="42" t="s">
        <v>1898</v>
      </c>
      <c r="BI881" s="42" t="s">
        <v>357</v>
      </c>
      <c r="BJ881" s="42" t="s">
        <v>358</v>
      </c>
      <c r="BK881" s="57">
        <v>44778</v>
      </c>
      <c r="BL881" s="42" t="s">
        <v>317</v>
      </c>
      <c r="BM881" s="42" t="s">
        <v>317</v>
      </c>
      <c r="BN881" s="42"/>
      <c r="BO881" s="42"/>
      <c r="BP881" s="42" t="s">
        <v>359</v>
      </c>
      <c r="BQ881" s="42" t="s">
        <v>359</v>
      </c>
      <c r="BR881" s="42" t="s">
        <v>359</v>
      </c>
      <c r="BS881" s="42"/>
      <c r="BT881" s="42" t="s">
        <v>360</v>
      </c>
      <c r="BU881" s="42" t="s">
        <v>317</v>
      </c>
      <c r="BV881" s="42" t="s">
        <v>317</v>
      </c>
      <c r="BW881" s="42"/>
      <c r="BX881" s="42"/>
      <c r="BY881" s="42" t="s">
        <v>353</v>
      </c>
      <c r="BZ881" s="42" t="s">
        <v>353</v>
      </c>
      <c r="CA881" s="42"/>
      <c r="CB881" s="42" t="s">
        <v>353</v>
      </c>
      <c r="CC881" s="42"/>
      <c r="CD881" s="42"/>
      <c r="CE881" s="42"/>
      <c r="CF881" s="42"/>
      <c r="CG881" s="26" t="s">
        <v>3512</v>
      </c>
    </row>
    <row r="882" hidden="1" spans="1:85">
      <c r="A882" s="39">
        <v>966</v>
      </c>
      <c r="B882" s="42" t="s">
        <v>3514</v>
      </c>
      <c r="C882" s="79" t="s">
        <v>3515</v>
      </c>
      <c r="D882" s="42" t="s">
        <v>3516</v>
      </c>
      <c r="E882" s="43">
        <v>28.252</v>
      </c>
      <c r="F882" s="43">
        <v>-15.4845</v>
      </c>
      <c r="G882" s="42" t="s">
        <v>316</v>
      </c>
      <c r="H882" s="37">
        <v>1.8</v>
      </c>
      <c r="I882" s="42" t="s">
        <v>316</v>
      </c>
      <c r="J882" s="42" t="s">
        <v>316</v>
      </c>
      <c r="K882" s="42" t="s">
        <v>317</v>
      </c>
      <c r="L882" s="42" t="s">
        <v>317</v>
      </c>
      <c r="M882" s="42" t="s">
        <v>317</v>
      </c>
      <c r="N882" s="42" t="s">
        <v>341</v>
      </c>
      <c r="O882" s="42" t="s">
        <v>365</v>
      </c>
      <c r="P882" s="42" t="s">
        <v>365</v>
      </c>
      <c r="Q882" s="42" t="s">
        <v>320</v>
      </c>
      <c r="R882" s="42" t="s">
        <v>320</v>
      </c>
      <c r="S882" s="42" t="s">
        <v>1718</v>
      </c>
      <c r="T882" s="42" t="s">
        <v>344</v>
      </c>
      <c r="U882" s="42" t="s">
        <v>323</v>
      </c>
      <c r="V882" s="52">
        <v>50</v>
      </c>
      <c r="W882" s="42" t="s">
        <v>325</v>
      </c>
      <c r="X882" s="42" t="s">
        <v>3055</v>
      </c>
      <c r="Y882" s="42" t="s">
        <v>2</v>
      </c>
      <c r="Z882" s="42" t="s">
        <v>2</v>
      </c>
      <c r="AA882" s="42" t="s">
        <v>346</v>
      </c>
      <c r="AB882" s="43" t="s">
        <v>329</v>
      </c>
      <c r="AC882" s="42" t="s">
        <v>225</v>
      </c>
      <c r="AD882" s="42" t="s">
        <v>225</v>
      </c>
      <c r="AE882" s="42" t="s">
        <v>382</v>
      </c>
      <c r="AF882" s="42" t="s">
        <v>382</v>
      </c>
      <c r="AG882" s="42">
        <v>20</v>
      </c>
      <c r="AH882" s="42" t="s">
        <v>350</v>
      </c>
      <c r="AI882" s="42" t="s">
        <v>2998</v>
      </c>
      <c r="AJ882" s="42" t="s">
        <v>351</v>
      </c>
      <c r="AK882" s="42" t="s">
        <v>3506</v>
      </c>
      <c r="AL882" s="42">
        <v>600</v>
      </c>
      <c r="AM882" s="42" t="s">
        <v>332</v>
      </c>
      <c r="AN882" s="42" t="s">
        <v>352</v>
      </c>
      <c r="AO882" s="42">
        <v>400</v>
      </c>
      <c r="AP882" s="42" t="s">
        <v>384</v>
      </c>
      <c r="AQ882" s="42">
        <v>600</v>
      </c>
      <c r="AR882" s="42">
        <v>2</v>
      </c>
      <c r="AS882" s="42">
        <v>600</v>
      </c>
      <c r="AT882" s="42">
        <v>24</v>
      </c>
      <c r="AU882" s="42" t="s">
        <v>327</v>
      </c>
      <c r="AV882" s="42" t="s">
        <v>327</v>
      </c>
      <c r="AW882" s="42" t="s">
        <v>327</v>
      </c>
      <c r="AX882" s="42" t="s">
        <v>327</v>
      </c>
      <c r="AY882" s="42" t="s">
        <v>327</v>
      </c>
      <c r="AZ882" s="51">
        <v>89</v>
      </c>
      <c r="BA882" s="42"/>
      <c r="BB882" s="42">
        <v>2</v>
      </c>
      <c r="BC882" s="42" t="s">
        <v>375</v>
      </c>
      <c r="BD882" s="49" t="s">
        <v>3517</v>
      </c>
      <c r="BE882" s="49" t="s">
        <v>3518</v>
      </c>
      <c r="BF882" s="42" t="s">
        <v>1883</v>
      </c>
      <c r="BG882" s="42"/>
      <c r="BH882" s="42" t="s">
        <v>1884</v>
      </c>
      <c r="BI882" s="42" t="s">
        <v>357</v>
      </c>
      <c r="BJ882" s="42" t="s">
        <v>358</v>
      </c>
      <c r="BK882" s="57">
        <v>44778</v>
      </c>
      <c r="BL882" s="42" t="s">
        <v>317</v>
      </c>
      <c r="BM882" s="42" t="s">
        <v>317</v>
      </c>
      <c r="BN882" s="42"/>
      <c r="BO882" s="42"/>
      <c r="BP882" s="42" t="s">
        <v>359</v>
      </c>
      <c r="BQ882" s="42" t="s">
        <v>359</v>
      </c>
      <c r="BR882" s="42" t="s">
        <v>359</v>
      </c>
      <c r="BS882" s="42"/>
      <c r="BT882" s="42" t="s">
        <v>360</v>
      </c>
      <c r="BU882" s="42" t="s">
        <v>317</v>
      </c>
      <c r="BV882" s="42" t="s">
        <v>317</v>
      </c>
      <c r="BW882" s="42"/>
      <c r="BX882" s="42"/>
      <c r="BY882" s="42" t="s">
        <v>353</v>
      </c>
      <c r="BZ882" s="42" t="s">
        <v>353</v>
      </c>
      <c r="CA882" s="42"/>
      <c r="CB882" s="42" t="s">
        <v>353</v>
      </c>
      <c r="CC882" s="42"/>
      <c r="CD882" s="42"/>
      <c r="CE882" s="42"/>
      <c r="CF882" s="42"/>
      <c r="CG882" s="26" t="s">
        <v>3515</v>
      </c>
    </row>
    <row r="883" hidden="1" spans="1:85">
      <c r="A883" s="39">
        <v>1734</v>
      </c>
      <c r="B883" s="42" t="s">
        <v>3519</v>
      </c>
      <c r="C883" s="79" t="s">
        <v>3520</v>
      </c>
      <c r="D883" s="42" t="s">
        <v>3521</v>
      </c>
      <c r="E883" s="43">
        <v>28.2961</v>
      </c>
      <c r="F883" s="43">
        <v>-15.2777</v>
      </c>
      <c r="G883" s="42" t="s">
        <v>316</v>
      </c>
      <c r="H883" s="37">
        <v>1.8</v>
      </c>
      <c r="I883" s="42" t="s">
        <v>316</v>
      </c>
      <c r="J883" s="42" t="s">
        <v>316</v>
      </c>
      <c r="K883" s="42" t="s">
        <v>317</v>
      </c>
      <c r="L883" s="42" t="s">
        <v>317</v>
      </c>
      <c r="M883" s="42" t="s">
        <v>317</v>
      </c>
      <c r="N883" s="42" t="s">
        <v>341</v>
      </c>
      <c r="O883" s="42" t="s">
        <v>365</v>
      </c>
      <c r="P883" s="42" t="s">
        <v>365</v>
      </c>
      <c r="Q883" s="42" t="s">
        <v>320</v>
      </c>
      <c r="R883" s="42" t="s">
        <v>320</v>
      </c>
      <c r="S883" s="42" t="s">
        <v>1718</v>
      </c>
      <c r="T883" s="42" t="s">
        <v>344</v>
      </c>
      <c r="U883" s="42" t="s">
        <v>323</v>
      </c>
      <c r="V883" s="52">
        <v>36</v>
      </c>
      <c r="W883" s="42" t="s">
        <v>325</v>
      </c>
      <c r="X883" s="42" t="s">
        <v>1880</v>
      </c>
      <c r="Y883" s="42" t="s">
        <v>2</v>
      </c>
      <c r="Z883" s="42" t="s">
        <v>2</v>
      </c>
      <c r="AA883" s="42" t="s">
        <v>346</v>
      </c>
      <c r="AB883" s="43" t="s">
        <v>329</v>
      </c>
      <c r="AC883" s="42" t="s">
        <v>225</v>
      </c>
      <c r="AD883" s="42" t="s">
        <v>225</v>
      </c>
      <c r="AE883" s="42" t="s">
        <v>382</v>
      </c>
      <c r="AF883" s="42" t="s">
        <v>382</v>
      </c>
      <c r="AG883" s="42">
        <v>15</v>
      </c>
      <c r="AH883" s="42" t="s">
        <v>350</v>
      </c>
      <c r="AI883" s="42" t="s">
        <v>2998</v>
      </c>
      <c r="AJ883" s="42" t="s">
        <v>351</v>
      </c>
      <c r="AK883" s="42" t="s">
        <v>3506</v>
      </c>
      <c r="AL883" s="42">
        <v>600</v>
      </c>
      <c r="AM883" s="42" t="s">
        <v>332</v>
      </c>
      <c r="AN883" s="42" t="s">
        <v>1896</v>
      </c>
      <c r="AO883" s="42">
        <v>400</v>
      </c>
      <c r="AP883" s="42" t="s">
        <v>384</v>
      </c>
      <c r="AQ883" s="42">
        <v>600</v>
      </c>
      <c r="AR883" s="42">
        <v>2</v>
      </c>
      <c r="AS883" s="42">
        <v>600</v>
      </c>
      <c r="AT883" s="42">
        <v>24</v>
      </c>
      <c r="AU883" s="42" t="s">
        <v>327</v>
      </c>
      <c r="AV883" s="42" t="s">
        <v>327</v>
      </c>
      <c r="AW883" s="42" t="s">
        <v>327</v>
      </c>
      <c r="AX883" s="42" t="s">
        <v>327</v>
      </c>
      <c r="AY883" s="42" t="s">
        <v>327</v>
      </c>
      <c r="AZ883" s="51">
        <v>47</v>
      </c>
      <c r="BA883" s="52"/>
      <c r="BB883" s="42">
        <v>1</v>
      </c>
      <c r="BC883" s="42" t="s">
        <v>346</v>
      </c>
      <c r="BD883" s="49" t="s">
        <v>3519</v>
      </c>
      <c r="BE883" s="49">
        <v>0</v>
      </c>
      <c r="BF883" s="42" t="s">
        <v>1925</v>
      </c>
      <c r="BG883" s="42"/>
      <c r="BH883" s="42" t="s">
        <v>1898</v>
      </c>
      <c r="BI883" s="42" t="s">
        <v>357</v>
      </c>
      <c r="BJ883" s="42" t="s">
        <v>358</v>
      </c>
      <c r="BK883" s="57">
        <v>44778</v>
      </c>
      <c r="BL883" s="42" t="s">
        <v>317</v>
      </c>
      <c r="BM883" s="42" t="s">
        <v>317</v>
      </c>
      <c r="BN883" s="42"/>
      <c r="BO883" s="42"/>
      <c r="BP883" s="42" t="s">
        <v>359</v>
      </c>
      <c r="BQ883" s="42" t="s">
        <v>359</v>
      </c>
      <c r="BR883" s="42" t="s">
        <v>359</v>
      </c>
      <c r="BS883" s="42"/>
      <c r="BT883" s="42" t="s">
        <v>360</v>
      </c>
      <c r="BU883" s="42" t="s">
        <v>317</v>
      </c>
      <c r="BV883" s="42" t="s">
        <v>317</v>
      </c>
      <c r="BW883" s="42"/>
      <c r="BX883" s="42"/>
      <c r="BY883" s="42" t="s">
        <v>353</v>
      </c>
      <c r="BZ883" s="42" t="s">
        <v>353</v>
      </c>
      <c r="CA883" s="42"/>
      <c r="CB883" s="42" t="s">
        <v>353</v>
      </c>
      <c r="CC883" s="42"/>
      <c r="CD883" s="42"/>
      <c r="CE883" s="42"/>
      <c r="CF883" s="42"/>
      <c r="CG883" s="26" t="s">
        <v>3520</v>
      </c>
    </row>
    <row r="884" hidden="1" spans="1:85">
      <c r="A884" s="39">
        <v>410</v>
      </c>
      <c r="B884" s="42" t="s">
        <v>3522</v>
      </c>
      <c r="C884" s="79" t="s">
        <v>3523</v>
      </c>
      <c r="D884" s="42" t="s">
        <v>3524</v>
      </c>
      <c r="E884" s="43">
        <v>28.3954</v>
      </c>
      <c r="F884" s="43">
        <v>-15.4135</v>
      </c>
      <c r="G884" s="42" t="s">
        <v>316</v>
      </c>
      <c r="H884" s="37">
        <v>1.8</v>
      </c>
      <c r="I884" s="42" t="s">
        <v>316</v>
      </c>
      <c r="J884" s="42" t="s">
        <v>316</v>
      </c>
      <c r="K884" s="42" t="s">
        <v>340</v>
      </c>
      <c r="L884" s="42" t="s">
        <v>317</v>
      </c>
      <c r="M884" s="42" t="s">
        <v>317</v>
      </c>
      <c r="N884" s="42" t="s">
        <v>341</v>
      </c>
      <c r="O884" s="42" t="s">
        <v>365</v>
      </c>
      <c r="P884" s="42" t="s">
        <v>365</v>
      </c>
      <c r="Q884" s="42" t="s">
        <v>320</v>
      </c>
      <c r="R884" s="42" t="s">
        <v>320</v>
      </c>
      <c r="S884" s="42" t="s">
        <v>1718</v>
      </c>
      <c r="T884" s="42" t="s">
        <v>344</v>
      </c>
      <c r="U884" s="42" t="s">
        <v>323</v>
      </c>
      <c r="V884" s="52">
        <v>55</v>
      </c>
      <c r="W884" s="42" t="s">
        <v>325</v>
      </c>
      <c r="X884" s="42" t="s">
        <v>2971</v>
      </c>
      <c r="Y884" s="42" t="s">
        <v>2</v>
      </c>
      <c r="Z884" s="42" t="s">
        <v>2</v>
      </c>
      <c r="AA884" s="42" t="s">
        <v>346</v>
      </c>
      <c r="AB884" s="43" t="s">
        <v>329</v>
      </c>
      <c r="AC884" s="42" t="s">
        <v>225</v>
      </c>
      <c r="AD884" s="42" t="s">
        <v>225</v>
      </c>
      <c r="AE884" s="42" t="s">
        <v>476</v>
      </c>
      <c r="AF884" s="42" t="s">
        <v>476</v>
      </c>
      <c r="AG884" s="42">
        <v>20</v>
      </c>
      <c r="AH884" s="42" t="s">
        <v>350</v>
      </c>
      <c r="AI884" s="42" t="s">
        <v>3525</v>
      </c>
      <c r="AJ884" s="42" t="s">
        <v>351</v>
      </c>
      <c r="AK884" s="42" t="s">
        <v>3506</v>
      </c>
      <c r="AL884" s="42">
        <v>1000</v>
      </c>
      <c r="AM884" s="42" t="s">
        <v>332</v>
      </c>
      <c r="AN884" s="42" t="s">
        <v>352</v>
      </c>
      <c r="AO884" s="42">
        <v>400</v>
      </c>
      <c r="AP884" s="42" t="s">
        <v>384</v>
      </c>
      <c r="AQ884" s="42">
        <v>600</v>
      </c>
      <c r="AR884" s="42">
        <v>2</v>
      </c>
      <c r="AS884" s="42">
        <v>600</v>
      </c>
      <c r="AT884" s="42">
        <v>24</v>
      </c>
      <c r="AU884" s="42" t="s">
        <v>327</v>
      </c>
      <c r="AV884" s="42" t="s">
        <v>327</v>
      </c>
      <c r="AW884" s="42" t="s">
        <v>327</v>
      </c>
      <c r="AX884" s="42" t="s">
        <v>327</v>
      </c>
      <c r="AY884" s="42" t="s">
        <v>327</v>
      </c>
      <c r="AZ884" s="51">
        <v>76</v>
      </c>
      <c r="BA884" s="42"/>
      <c r="BB884" s="42">
        <v>2</v>
      </c>
      <c r="BC884" s="42" t="s">
        <v>398</v>
      </c>
      <c r="BD884" s="49" t="s">
        <v>3526</v>
      </c>
      <c r="BE884" s="49">
        <v>0</v>
      </c>
      <c r="BF884" s="42" t="s">
        <v>1883</v>
      </c>
      <c r="BG884" s="42"/>
      <c r="BH884" s="42" t="s">
        <v>1884</v>
      </c>
      <c r="BI884" s="42" t="s">
        <v>357</v>
      </c>
      <c r="BJ884" s="42" t="s">
        <v>358</v>
      </c>
      <c r="BK884" s="57">
        <v>44778</v>
      </c>
      <c r="BL884" s="42" t="s">
        <v>317</v>
      </c>
      <c r="BM884" s="42" t="s">
        <v>317</v>
      </c>
      <c r="BN884" s="42"/>
      <c r="BO884" s="42"/>
      <c r="BP884" s="42" t="s">
        <v>359</v>
      </c>
      <c r="BQ884" s="42" t="s">
        <v>359</v>
      </c>
      <c r="BR884" s="42" t="s">
        <v>359</v>
      </c>
      <c r="BS884" s="42"/>
      <c r="BT884" s="42" t="s">
        <v>360</v>
      </c>
      <c r="BU884" s="42" t="s">
        <v>317</v>
      </c>
      <c r="BV884" s="42" t="s">
        <v>317</v>
      </c>
      <c r="BW884" s="42"/>
      <c r="BX884" s="42"/>
      <c r="BY884" s="42" t="s">
        <v>353</v>
      </c>
      <c r="BZ884" s="42" t="s">
        <v>353</v>
      </c>
      <c r="CA884" s="42"/>
      <c r="CB884" s="42" t="s">
        <v>353</v>
      </c>
      <c r="CC884" s="42"/>
      <c r="CD884" s="42"/>
      <c r="CE884" s="42"/>
      <c r="CF884" s="42"/>
      <c r="CG884" s="26" t="s">
        <v>3523</v>
      </c>
    </row>
    <row r="885" hidden="1" spans="1:85">
      <c r="A885" s="34">
        <v>1651</v>
      </c>
      <c r="B885" s="42" t="s">
        <v>3527</v>
      </c>
      <c r="C885" s="79" t="s">
        <v>3528</v>
      </c>
      <c r="D885" s="42" t="s">
        <v>3529</v>
      </c>
      <c r="E885" s="43">
        <v>28.4729</v>
      </c>
      <c r="F885" s="43">
        <v>-15.379</v>
      </c>
      <c r="G885" s="42" t="s">
        <v>316</v>
      </c>
      <c r="H885" s="37">
        <v>2.5</v>
      </c>
      <c r="I885" s="42" t="s">
        <v>316</v>
      </c>
      <c r="J885" s="42" t="s">
        <v>316</v>
      </c>
      <c r="K885" s="42" t="s">
        <v>317</v>
      </c>
      <c r="L885" s="42" t="s">
        <v>317</v>
      </c>
      <c r="M885" s="42" t="s">
        <v>317</v>
      </c>
      <c r="N885" s="42" t="s">
        <v>341</v>
      </c>
      <c r="O885" s="42" t="s">
        <v>365</v>
      </c>
      <c r="P885" s="42" t="s">
        <v>365</v>
      </c>
      <c r="Q885" s="42" t="s">
        <v>320</v>
      </c>
      <c r="R885" s="42" t="s">
        <v>320</v>
      </c>
      <c r="S885" s="42" t="s">
        <v>1718</v>
      </c>
      <c r="T885" s="42" t="s">
        <v>344</v>
      </c>
      <c r="U885" s="42" t="s">
        <v>323</v>
      </c>
      <c r="V885" s="52">
        <v>50</v>
      </c>
      <c r="W885" s="42" t="s">
        <v>325</v>
      </c>
      <c r="X885" s="42" t="s">
        <v>1974</v>
      </c>
      <c r="Y885" s="42" t="s">
        <v>2</v>
      </c>
      <c r="Z885" s="42" t="s">
        <v>2</v>
      </c>
      <c r="AA885" s="42" t="s">
        <v>346</v>
      </c>
      <c r="AB885" s="43" t="s">
        <v>329</v>
      </c>
      <c r="AC885" s="42" t="s">
        <v>225</v>
      </c>
      <c r="AD885" s="42" t="s">
        <v>225</v>
      </c>
      <c r="AE885" s="42" t="s">
        <v>382</v>
      </c>
      <c r="AF885" s="42" t="s">
        <v>382</v>
      </c>
      <c r="AG885" s="42">
        <v>20</v>
      </c>
      <c r="AH885" s="42" t="s">
        <v>350</v>
      </c>
      <c r="AI885" s="42" t="s">
        <v>2998</v>
      </c>
      <c r="AJ885" s="42" t="s">
        <v>351</v>
      </c>
      <c r="AK885" s="42" t="s">
        <v>3506</v>
      </c>
      <c r="AL885" s="42">
        <v>1000</v>
      </c>
      <c r="AM885" s="42" t="s">
        <v>332</v>
      </c>
      <c r="AN885" s="42" t="s">
        <v>352</v>
      </c>
      <c r="AO885" s="42">
        <v>400</v>
      </c>
      <c r="AP885" s="42" t="s">
        <v>384</v>
      </c>
      <c r="AQ885" s="42">
        <v>600</v>
      </c>
      <c r="AR885" s="42">
        <v>2</v>
      </c>
      <c r="AS885" s="42">
        <v>600</v>
      </c>
      <c r="AT885" s="42">
        <v>24</v>
      </c>
      <c r="AU885" s="42" t="s">
        <v>327</v>
      </c>
      <c r="AV885" s="42" t="s">
        <v>327</v>
      </c>
      <c r="AW885" s="42" t="s">
        <v>327</v>
      </c>
      <c r="AX885" s="42" t="s">
        <v>327</v>
      </c>
      <c r="AY885" s="42" t="s">
        <v>327</v>
      </c>
      <c r="AZ885" s="51">
        <v>35</v>
      </c>
      <c r="BA885" s="42"/>
      <c r="BB885" s="42">
        <v>1</v>
      </c>
      <c r="BC885" s="42" t="s">
        <v>346</v>
      </c>
      <c r="BD885" s="49" t="s">
        <v>3527</v>
      </c>
      <c r="BE885" s="49">
        <v>0</v>
      </c>
      <c r="BF885" s="42" t="s">
        <v>1883</v>
      </c>
      <c r="BG885" s="42"/>
      <c r="BH885" s="42" t="s">
        <v>1884</v>
      </c>
      <c r="BI885" s="42" t="s">
        <v>357</v>
      </c>
      <c r="BJ885" s="42" t="s">
        <v>358</v>
      </c>
      <c r="BK885" s="57">
        <v>44778</v>
      </c>
      <c r="BL885" s="42" t="s">
        <v>317</v>
      </c>
      <c r="BM885" s="42" t="s">
        <v>317</v>
      </c>
      <c r="BN885" s="42"/>
      <c r="BO885" s="42"/>
      <c r="BP885" s="42" t="s">
        <v>359</v>
      </c>
      <c r="BQ885" s="42" t="s">
        <v>359</v>
      </c>
      <c r="BR885" s="42" t="s">
        <v>359</v>
      </c>
      <c r="BS885" s="42"/>
      <c r="BT885" s="42" t="s">
        <v>360</v>
      </c>
      <c r="BU885" s="42" t="s">
        <v>317</v>
      </c>
      <c r="BV885" s="42" t="s">
        <v>317</v>
      </c>
      <c r="BW885" s="42"/>
      <c r="BX885" s="42"/>
      <c r="BY885" s="42" t="s">
        <v>353</v>
      </c>
      <c r="BZ885" s="42" t="s">
        <v>353</v>
      </c>
      <c r="CA885" s="42"/>
      <c r="CB885" s="42" t="s">
        <v>353</v>
      </c>
      <c r="CC885" s="42"/>
      <c r="CD885" s="42"/>
      <c r="CE885" s="42"/>
      <c r="CF885" s="42"/>
      <c r="CG885" s="26" t="s">
        <v>3528</v>
      </c>
    </row>
    <row r="886" hidden="1" spans="1:85">
      <c r="A886" s="34">
        <v>1077</v>
      </c>
      <c r="B886" s="42" t="s">
        <v>3530</v>
      </c>
      <c r="C886" s="79" t="s">
        <v>3531</v>
      </c>
      <c r="D886" s="42" t="s">
        <v>3532</v>
      </c>
      <c r="E886" s="43">
        <v>28.3547</v>
      </c>
      <c r="F886" s="43">
        <v>-15.3347</v>
      </c>
      <c r="G886" s="42" t="s">
        <v>316</v>
      </c>
      <c r="H886" s="37">
        <v>2.5</v>
      </c>
      <c r="I886" s="42" t="s">
        <v>316</v>
      </c>
      <c r="J886" s="42" t="s">
        <v>3533</v>
      </c>
      <c r="K886" s="42" t="s">
        <v>317</v>
      </c>
      <c r="L886" s="42" t="s">
        <v>317</v>
      </c>
      <c r="M886" s="42" t="s">
        <v>317</v>
      </c>
      <c r="N886" s="42" t="s">
        <v>341</v>
      </c>
      <c r="O886" s="42" t="s">
        <v>365</v>
      </c>
      <c r="P886" s="42" t="s">
        <v>365</v>
      </c>
      <c r="Q886" s="42" t="s">
        <v>320</v>
      </c>
      <c r="R886" s="42" t="s">
        <v>320</v>
      </c>
      <c r="S886" s="42" t="s">
        <v>1718</v>
      </c>
      <c r="T886" s="42" t="s">
        <v>344</v>
      </c>
      <c r="U886" s="42" t="s">
        <v>323</v>
      </c>
      <c r="V886" s="52">
        <v>50</v>
      </c>
      <c r="W886" s="42" t="s">
        <v>325</v>
      </c>
      <c r="X886" s="42" t="s">
        <v>1974</v>
      </c>
      <c r="Y886" s="42" t="s">
        <v>2</v>
      </c>
      <c r="Z886" s="42" t="s">
        <v>2</v>
      </c>
      <c r="AA886" s="42" t="s">
        <v>346</v>
      </c>
      <c r="AB886" s="43" t="s">
        <v>329</v>
      </c>
      <c r="AC886" s="42" t="s">
        <v>225</v>
      </c>
      <c r="AD886" s="42" t="s">
        <v>225</v>
      </c>
      <c r="AE886" s="42" t="s">
        <v>654</v>
      </c>
      <c r="AF886" s="42" t="s">
        <v>655</v>
      </c>
      <c r="AG886" s="42">
        <v>15</v>
      </c>
      <c r="AH886" s="42" t="s">
        <v>350</v>
      </c>
      <c r="AI886" s="42" t="s">
        <v>2998</v>
      </c>
      <c r="AJ886" s="42" t="s">
        <v>351</v>
      </c>
      <c r="AK886" s="42" t="s">
        <v>3506</v>
      </c>
      <c r="AL886" s="42">
        <v>375</v>
      </c>
      <c r="AM886" s="42" t="s">
        <v>332</v>
      </c>
      <c r="AN886" s="42" t="s">
        <v>352</v>
      </c>
      <c r="AO886" s="42">
        <v>400</v>
      </c>
      <c r="AP886" s="42" t="s">
        <v>384</v>
      </c>
      <c r="AQ886" s="42">
        <v>600</v>
      </c>
      <c r="AR886" s="42">
        <v>2</v>
      </c>
      <c r="AS886" s="42">
        <v>600</v>
      </c>
      <c r="AT886" s="42">
        <v>24</v>
      </c>
      <c r="AU886" s="42" t="s">
        <v>327</v>
      </c>
      <c r="AV886" s="42" t="s">
        <v>327</v>
      </c>
      <c r="AW886" s="42" t="s">
        <v>327</v>
      </c>
      <c r="AX886" s="42" t="s">
        <v>327</v>
      </c>
      <c r="AY886" s="42" t="s">
        <v>327</v>
      </c>
      <c r="AZ886" s="51">
        <v>41</v>
      </c>
      <c r="BA886" s="42"/>
      <c r="BB886" s="42">
        <v>1</v>
      </c>
      <c r="BC886" s="42" t="s">
        <v>346</v>
      </c>
      <c r="BD886" s="49" t="s">
        <v>3534</v>
      </c>
      <c r="BE886" s="49">
        <v>0</v>
      </c>
      <c r="BF886" s="42" t="s">
        <v>1883</v>
      </c>
      <c r="BG886" s="42"/>
      <c r="BH886" s="42" t="s">
        <v>1884</v>
      </c>
      <c r="BI886" s="42" t="s">
        <v>357</v>
      </c>
      <c r="BJ886" s="42" t="s">
        <v>358</v>
      </c>
      <c r="BK886" s="57">
        <v>44778</v>
      </c>
      <c r="BL886" s="42" t="s">
        <v>317</v>
      </c>
      <c r="BM886" s="42" t="s">
        <v>317</v>
      </c>
      <c r="BN886" s="42"/>
      <c r="BO886" s="42"/>
      <c r="BP886" s="42" t="s">
        <v>359</v>
      </c>
      <c r="BQ886" s="42" t="s">
        <v>359</v>
      </c>
      <c r="BR886" s="42" t="s">
        <v>359</v>
      </c>
      <c r="BS886" s="42"/>
      <c r="BT886" s="42" t="s">
        <v>360</v>
      </c>
      <c r="BU886" s="42" t="s">
        <v>317</v>
      </c>
      <c r="BV886" s="42" t="s">
        <v>317</v>
      </c>
      <c r="BW886" s="42"/>
      <c r="BX886" s="42"/>
      <c r="BY886" s="42" t="s">
        <v>353</v>
      </c>
      <c r="BZ886" s="42" t="s">
        <v>353</v>
      </c>
      <c r="CA886" s="42"/>
      <c r="CB886" s="42" t="s">
        <v>353</v>
      </c>
      <c r="CC886" s="42"/>
      <c r="CD886" s="42"/>
      <c r="CE886" s="42"/>
      <c r="CF886" s="42"/>
      <c r="CG886" s="26" t="s">
        <v>3531</v>
      </c>
    </row>
    <row r="887" hidden="1" spans="1:85">
      <c r="A887" s="39">
        <v>924</v>
      </c>
      <c r="B887" s="42" t="s">
        <v>3535</v>
      </c>
      <c r="C887" s="79" t="s">
        <v>3536</v>
      </c>
      <c r="D887" s="42" t="s">
        <v>3537</v>
      </c>
      <c r="E887" s="43">
        <v>28.0776</v>
      </c>
      <c r="F887" s="43">
        <v>-15.3405</v>
      </c>
      <c r="G887" s="42" t="s">
        <v>316</v>
      </c>
      <c r="H887" s="37">
        <v>1.8</v>
      </c>
      <c r="I887" s="42" t="s">
        <v>316</v>
      </c>
      <c r="J887" s="42" t="s">
        <v>316</v>
      </c>
      <c r="K887" s="42" t="s">
        <v>317</v>
      </c>
      <c r="L887" s="42" t="s">
        <v>317</v>
      </c>
      <c r="M887" s="42" t="s">
        <v>317</v>
      </c>
      <c r="N887" s="42" t="s">
        <v>341</v>
      </c>
      <c r="O887" s="42" t="s">
        <v>365</v>
      </c>
      <c r="P887" s="42" t="s">
        <v>365</v>
      </c>
      <c r="Q887" s="42" t="s">
        <v>320</v>
      </c>
      <c r="R887" s="42" t="s">
        <v>320</v>
      </c>
      <c r="S887" s="42" t="s">
        <v>1718</v>
      </c>
      <c r="T887" s="42" t="s">
        <v>344</v>
      </c>
      <c r="U887" s="42" t="s">
        <v>323</v>
      </c>
      <c r="V887" s="52">
        <v>50</v>
      </c>
      <c r="W887" s="42" t="s">
        <v>325</v>
      </c>
      <c r="X887" s="42" t="s">
        <v>1880</v>
      </c>
      <c r="Y887" s="42" t="s">
        <v>2</v>
      </c>
      <c r="Z887" s="42" t="s">
        <v>2</v>
      </c>
      <c r="AA887" s="42" t="s">
        <v>346</v>
      </c>
      <c r="AB887" s="43" t="s">
        <v>329</v>
      </c>
      <c r="AC887" s="42" t="s">
        <v>225</v>
      </c>
      <c r="AD887" s="42" t="s">
        <v>225</v>
      </c>
      <c r="AE887" s="42" t="s">
        <v>382</v>
      </c>
      <c r="AF887" s="42" t="s">
        <v>382</v>
      </c>
      <c r="AG887" s="42">
        <v>15</v>
      </c>
      <c r="AH887" s="42" t="s">
        <v>350</v>
      </c>
      <c r="AI887" s="42" t="s">
        <v>2998</v>
      </c>
      <c r="AJ887" s="42" t="s">
        <v>351</v>
      </c>
      <c r="AK887" s="42" t="s">
        <v>3506</v>
      </c>
      <c r="AL887" s="42">
        <v>600</v>
      </c>
      <c r="AM887" s="42" t="s">
        <v>332</v>
      </c>
      <c r="AN887" s="42" t="s">
        <v>1896</v>
      </c>
      <c r="AO887" s="42">
        <v>400</v>
      </c>
      <c r="AP887" s="42" t="s">
        <v>384</v>
      </c>
      <c r="AQ887" s="42">
        <v>600</v>
      </c>
      <c r="AR887" s="42">
        <v>2</v>
      </c>
      <c r="AS887" s="42">
        <v>600</v>
      </c>
      <c r="AT887" s="42">
        <v>24</v>
      </c>
      <c r="AU887" s="42" t="s">
        <v>327</v>
      </c>
      <c r="AV887" s="42" t="s">
        <v>327</v>
      </c>
      <c r="AW887" s="42" t="s">
        <v>327</v>
      </c>
      <c r="AX887" s="42" t="s">
        <v>327</v>
      </c>
      <c r="AY887" s="42" t="s">
        <v>327</v>
      </c>
      <c r="AZ887" s="51">
        <v>60</v>
      </c>
      <c r="BA887" s="42"/>
      <c r="BB887" s="42">
        <v>1</v>
      </c>
      <c r="BC887" s="42" t="s">
        <v>346</v>
      </c>
      <c r="BD887" s="49" t="s">
        <v>3535</v>
      </c>
      <c r="BE887" s="49">
        <v>0</v>
      </c>
      <c r="BF887" s="42" t="s">
        <v>1925</v>
      </c>
      <c r="BG887" s="42"/>
      <c r="BH887" s="42" t="s">
        <v>1898</v>
      </c>
      <c r="BI887" s="42" t="s">
        <v>357</v>
      </c>
      <c r="BJ887" s="42" t="s">
        <v>358</v>
      </c>
      <c r="BK887" s="57">
        <v>44778</v>
      </c>
      <c r="BL887" s="42" t="s">
        <v>317</v>
      </c>
      <c r="BM887" s="42" t="s">
        <v>317</v>
      </c>
      <c r="BN887" s="42"/>
      <c r="BO887" s="42"/>
      <c r="BP887" s="42" t="s">
        <v>359</v>
      </c>
      <c r="BQ887" s="42" t="s">
        <v>359</v>
      </c>
      <c r="BR887" s="42" t="s">
        <v>359</v>
      </c>
      <c r="BS887" s="42"/>
      <c r="BT887" s="42" t="s">
        <v>360</v>
      </c>
      <c r="BU887" s="42" t="s">
        <v>317</v>
      </c>
      <c r="BV887" s="42" t="s">
        <v>317</v>
      </c>
      <c r="BW887" s="42"/>
      <c r="BX887" s="42"/>
      <c r="BY887" s="42" t="s">
        <v>353</v>
      </c>
      <c r="BZ887" s="42" t="s">
        <v>353</v>
      </c>
      <c r="CA887" s="42"/>
      <c r="CB887" s="42" t="s">
        <v>353</v>
      </c>
      <c r="CC887" s="42"/>
      <c r="CD887" s="42"/>
      <c r="CE887" s="42"/>
      <c r="CF887" s="42"/>
      <c r="CG887" s="26" t="s">
        <v>3536</v>
      </c>
    </row>
    <row r="888" hidden="1" spans="1:85">
      <c r="A888" s="34">
        <v>1811</v>
      </c>
      <c r="B888" s="43"/>
      <c r="C888" s="120" t="s">
        <v>3538</v>
      </c>
      <c r="D888" s="121" t="s">
        <v>3539</v>
      </c>
      <c r="E888" s="122">
        <v>28.33943</v>
      </c>
      <c r="F888" s="122" t="s">
        <v>3540</v>
      </c>
      <c r="G888" s="42" t="s">
        <v>316</v>
      </c>
      <c r="H888" s="37" t="e">
        <v>#N/A</v>
      </c>
      <c r="I888" s="42" t="s">
        <v>316</v>
      </c>
      <c r="J888" s="42" t="s">
        <v>316</v>
      </c>
      <c r="K888" s="42" t="s">
        <v>317</v>
      </c>
      <c r="L888" s="42" t="s">
        <v>317</v>
      </c>
      <c r="M888" s="42" t="s">
        <v>317</v>
      </c>
      <c r="N888" s="42" t="s">
        <v>402</v>
      </c>
      <c r="O888" s="42"/>
      <c r="P888" s="42"/>
      <c r="Q888" s="42" t="s">
        <v>320</v>
      </c>
      <c r="R888" s="42" t="s">
        <v>320</v>
      </c>
      <c r="S888" s="42" t="s">
        <v>321</v>
      </c>
      <c r="T888" s="42" t="s">
        <v>765</v>
      </c>
      <c r="U888" s="42" t="s">
        <v>3541</v>
      </c>
      <c r="V888" s="42">
        <v>24</v>
      </c>
      <c r="W888" s="42" t="s">
        <v>325</v>
      </c>
      <c r="X888" s="42" t="s">
        <v>2971</v>
      </c>
      <c r="Y888" s="42" t="s">
        <v>3542</v>
      </c>
      <c r="Z888" s="42" t="s">
        <v>3542</v>
      </c>
      <c r="AA888" s="42" t="s">
        <v>346</v>
      </c>
      <c r="AB888" s="43" t="s">
        <v>329</v>
      </c>
      <c r="AC888" s="42" t="s">
        <v>330</v>
      </c>
      <c r="AD888" s="42" t="s">
        <v>330</v>
      </c>
      <c r="AE888" s="42" t="s">
        <v>327</v>
      </c>
      <c r="AF888" s="42" t="s">
        <v>327</v>
      </c>
      <c r="AG888" s="42" t="s">
        <v>327</v>
      </c>
      <c r="AH888" s="42" t="s">
        <v>327</v>
      </c>
      <c r="AI888" s="42" t="s">
        <v>327</v>
      </c>
      <c r="AJ888" s="42" t="s">
        <v>327</v>
      </c>
      <c r="AK888" s="42" t="s">
        <v>327</v>
      </c>
      <c r="AL888" s="42" t="s">
        <v>327</v>
      </c>
      <c r="AM888" s="42" t="s">
        <v>332</v>
      </c>
      <c r="AN888" s="42"/>
      <c r="AO888" s="42"/>
      <c r="AP888" s="42" t="s">
        <v>333</v>
      </c>
      <c r="AQ888" s="42">
        <v>200</v>
      </c>
      <c r="AR888" s="42">
        <v>48</v>
      </c>
      <c r="AS888" s="42">
        <v>100</v>
      </c>
      <c r="AT888" s="42">
        <v>2</v>
      </c>
      <c r="AU888" s="42" t="s">
        <v>327</v>
      </c>
      <c r="AV888" s="42" t="s">
        <v>327</v>
      </c>
      <c r="AW888" s="42" t="s">
        <v>327</v>
      </c>
      <c r="AX888" s="42" t="s">
        <v>327</v>
      </c>
      <c r="AY888" s="42" t="s">
        <v>327</v>
      </c>
      <c r="AZ888" s="51">
        <v>70</v>
      </c>
      <c r="BA888" s="42"/>
      <c r="BB888" s="42"/>
      <c r="BC888" s="42" t="s">
        <v>346</v>
      </c>
      <c r="BD888" s="49" t="e">
        <v>#N/A</v>
      </c>
      <c r="BE888" s="49" t="e">
        <v>#N/A</v>
      </c>
      <c r="BF888" s="42"/>
      <c r="BG888" s="42"/>
      <c r="BH888" s="42"/>
      <c r="BI888" s="42" t="s">
        <v>357</v>
      </c>
      <c r="BJ888" s="42" t="s">
        <v>358</v>
      </c>
      <c r="BK888" s="57">
        <v>44778</v>
      </c>
      <c r="BL888" s="42" t="s">
        <v>317</v>
      </c>
      <c r="BM888" s="42" t="s">
        <v>317</v>
      </c>
      <c r="BN888" s="42"/>
      <c r="BO888" s="42"/>
      <c r="BP888" s="42"/>
      <c r="BQ888" s="42"/>
      <c r="BR888" s="42"/>
      <c r="BS888" s="42"/>
      <c r="BT888" s="42" t="s">
        <v>360</v>
      </c>
      <c r="BU888" s="42" t="s">
        <v>317</v>
      </c>
      <c r="BV888" s="42" t="s">
        <v>317</v>
      </c>
      <c r="BW888" s="42"/>
      <c r="BX888" s="42"/>
      <c r="BY888" s="42" t="s">
        <v>353</v>
      </c>
      <c r="BZ888" s="42" t="s">
        <v>353</v>
      </c>
      <c r="CA888" s="42"/>
      <c r="CB888" s="42" t="s">
        <v>353</v>
      </c>
      <c r="CC888" s="42"/>
      <c r="CD888" s="42"/>
      <c r="CE888" s="42"/>
      <c r="CF888" s="42"/>
      <c r="CG888" s="26" t="s">
        <v>3538</v>
      </c>
    </row>
    <row r="889" hidden="1" spans="1:85">
      <c r="A889" s="39">
        <v>120</v>
      </c>
      <c r="B889" s="42" t="s">
        <v>3543</v>
      </c>
      <c r="C889" s="46" t="s">
        <v>3544</v>
      </c>
      <c r="D889" s="42" t="s">
        <v>3545</v>
      </c>
      <c r="E889" s="43">
        <v>28.4455</v>
      </c>
      <c r="F889" s="105">
        <v>-14.515679</v>
      </c>
      <c r="G889" s="42" t="s">
        <v>316</v>
      </c>
      <c r="H889" s="37" t="s">
        <v>327</v>
      </c>
      <c r="I889" s="42" t="s">
        <v>316</v>
      </c>
      <c r="J889" s="42" t="s">
        <v>3430</v>
      </c>
      <c r="K889" s="42" t="s">
        <v>340</v>
      </c>
      <c r="L889" s="42" t="s">
        <v>317</v>
      </c>
      <c r="M889" s="42" t="s">
        <v>317</v>
      </c>
      <c r="N889" s="42" t="s">
        <v>341</v>
      </c>
      <c r="O889" s="42" t="s">
        <v>2240</v>
      </c>
      <c r="P889" s="42" t="s">
        <v>2240</v>
      </c>
      <c r="Q889" s="42" t="s">
        <v>320</v>
      </c>
      <c r="R889" s="42" t="s">
        <v>320</v>
      </c>
      <c r="S889" s="42" t="s">
        <v>1718</v>
      </c>
      <c r="T889" s="42" t="s">
        <v>344</v>
      </c>
      <c r="U889" s="42" t="s">
        <v>397</v>
      </c>
      <c r="V889" s="52" t="s">
        <v>324</v>
      </c>
      <c r="W889" s="42" t="s">
        <v>366</v>
      </c>
      <c r="X889" s="42" t="s">
        <v>1974</v>
      </c>
      <c r="Y889" s="42" t="s">
        <v>2</v>
      </c>
      <c r="Z889" s="42" t="s">
        <v>2</v>
      </c>
      <c r="AA889" s="42" t="s">
        <v>328</v>
      </c>
      <c r="AB889" s="43" t="s">
        <v>329</v>
      </c>
      <c r="AC889" s="42" t="s">
        <v>225</v>
      </c>
      <c r="AD889" s="42" t="s">
        <v>225</v>
      </c>
      <c r="AE889" s="42" t="s">
        <v>327</v>
      </c>
      <c r="AF889" s="42" t="s">
        <v>327</v>
      </c>
      <c r="AG889" s="42" t="s">
        <v>327</v>
      </c>
      <c r="AH889" s="42" t="s">
        <v>327</v>
      </c>
      <c r="AI889" s="42" t="s">
        <v>327</v>
      </c>
      <c r="AJ889" s="42" t="s">
        <v>327</v>
      </c>
      <c r="AK889" s="42" t="s">
        <v>327</v>
      </c>
      <c r="AL889" s="42">
        <v>0</v>
      </c>
      <c r="AM889" s="42" t="s">
        <v>408</v>
      </c>
      <c r="AN889" s="42" t="s">
        <v>3546</v>
      </c>
      <c r="AO889" s="42">
        <v>400</v>
      </c>
      <c r="AP889" s="42" t="s">
        <v>503</v>
      </c>
      <c r="AQ889" s="42">
        <v>352</v>
      </c>
      <c r="AR889" s="42">
        <v>12</v>
      </c>
      <c r="AS889" s="42">
        <v>176</v>
      </c>
      <c r="AT889" s="42">
        <v>8</v>
      </c>
      <c r="AU889" s="42" t="s">
        <v>385</v>
      </c>
      <c r="AV889" s="42" t="s">
        <v>385</v>
      </c>
      <c r="AW889" s="42">
        <v>18000</v>
      </c>
      <c r="AX889" s="42">
        <v>18000</v>
      </c>
      <c r="AY889" s="42">
        <v>2</v>
      </c>
      <c r="AZ889" s="51">
        <v>36</v>
      </c>
      <c r="BA889" s="42"/>
      <c r="BB889" s="42">
        <v>2</v>
      </c>
      <c r="BC889" s="42" t="s">
        <v>1224</v>
      </c>
      <c r="BD889" s="49">
        <v>0</v>
      </c>
      <c r="BE889" s="49" t="s">
        <v>3543</v>
      </c>
      <c r="BF889" s="42">
        <v>0</v>
      </c>
      <c r="BG889" s="42"/>
      <c r="BH889" s="42"/>
      <c r="BI889" s="42" t="s">
        <v>357</v>
      </c>
      <c r="BJ889" s="42" t="s">
        <v>358</v>
      </c>
      <c r="BK889" s="57">
        <v>44778</v>
      </c>
      <c r="BL889" s="42" t="s">
        <v>317</v>
      </c>
      <c r="BM889" s="42" t="s">
        <v>317</v>
      </c>
      <c r="BN889" s="42"/>
      <c r="BO889" s="42"/>
      <c r="BP889" s="42" t="s">
        <v>359</v>
      </c>
      <c r="BQ889" s="42" t="s">
        <v>359</v>
      </c>
      <c r="BR889" s="42" t="s">
        <v>359</v>
      </c>
      <c r="BS889" s="42"/>
      <c r="BT889" s="42" t="s">
        <v>360</v>
      </c>
      <c r="BU889" s="42" t="s">
        <v>317</v>
      </c>
      <c r="BV889" s="42" t="s">
        <v>317</v>
      </c>
      <c r="BW889" s="42"/>
      <c r="BX889" s="42"/>
      <c r="BY889" s="42" t="s">
        <v>353</v>
      </c>
      <c r="BZ889" s="42" t="s">
        <v>353</v>
      </c>
      <c r="CA889" s="42"/>
      <c r="CB889" s="42" t="s">
        <v>353</v>
      </c>
      <c r="CC889" s="42"/>
      <c r="CD889" s="42"/>
      <c r="CE889" s="42"/>
      <c r="CF889" s="42"/>
      <c r="CG889" s="26" t="s">
        <v>3544</v>
      </c>
    </row>
    <row r="890" hidden="1" spans="1:85">
      <c r="A890" s="39">
        <v>122</v>
      </c>
      <c r="B890" s="42" t="s">
        <v>3547</v>
      </c>
      <c r="C890" s="46" t="s">
        <v>3548</v>
      </c>
      <c r="D890" s="42" t="s">
        <v>3549</v>
      </c>
      <c r="E890" s="43">
        <v>28.3184</v>
      </c>
      <c r="F890" s="47">
        <v>-15.449047</v>
      </c>
      <c r="G890" s="42" t="s">
        <v>316</v>
      </c>
      <c r="H890" s="37">
        <v>2.5</v>
      </c>
      <c r="I890" s="42" t="s">
        <v>316</v>
      </c>
      <c r="J890" s="42" t="s">
        <v>316</v>
      </c>
      <c r="K890" s="42" t="s">
        <v>317</v>
      </c>
      <c r="L890" s="42" t="s">
        <v>317</v>
      </c>
      <c r="M890" s="42" t="s">
        <v>317</v>
      </c>
      <c r="N890" s="42" t="s">
        <v>341</v>
      </c>
      <c r="O890" s="42" t="s">
        <v>2240</v>
      </c>
      <c r="P890" s="42" t="s">
        <v>2240</v>
      </c>
      <c r="Q890" s="42" t="s">
        <v>516</v>
      </c>
      <c r="R890" s="42" t="s">
        <v>516</v>
      </c>
      <c r="S890" s="42" t="s">
        <v>1718</v>
      </c>
      <c r="T890" s="42" t="s">
        <v>344</v>
      </c>
      <c r="U890" s="42" t="s">
        <v>323</v>
      </c>
      <c r="V890" s="52">
        <v>30</v>
      </c>
      <c r="W890" s="42" t="s">
        <v>366</v>
      </c>
      <c r="X890" s="42" t="s">
        <v>2971</v>
      </c>
      <c r="Y890" s="42" t="s">
        <v>2</v>
      </c>
      <c r="Z890" s="42" t="s">
        <v>2</v>
      </c>
      <c r="AA890" s="42" t="s">
        <v>328</v>
      </c>
      <c r="AB890" s="43" t="s">
        <v>329</v>
      </c>
      <c r="AC890" s="42" t="s">
        <v>225</v>
      </c>
      <c r="AD890" s="42" t="s">
        <v>225</v>
      </c>
      <c r="AE890" s="42" t="s">
        <v>453</v>
      </c>
      <c r="AF890" s="42" t="s">
        <v>453</v>
      </c>
      <c r="AG890" s="42">
        <v>20</v>
      </c>
      <c r="AH890" s="42" t="s">
        <v>350</v>
      </c>
      <c r="AI890" s="42" t="s">
        <v>1964</v>
      </c>
      <c r="AJ890" s="42" t="s">
        <v>351</v>
      </c>
      <c r="AK890" s="42" t="s">
        <v>2164</v>
      </c>
      <c r="AL890" s="42">
        <v>1000</v>
      </c>
      <c r="AM890" s="42" t="s">
        <v>332</v>
      </c>
      <c r="AN890" s="42" t="s">
        <v>1896</v>
      </c>
      <c r="AO890" s="42">
        <v>400</v>
      </c>
      <c r="AP890" s="42" t="s">
        <v>333</v>
      </c>
      <c r="AQ890" s="42">
        <v>300</v>
      </c>
      <c r="AR890" s="42">
        <v>48</v>
      </c>
      <c r="AS890" s="42">
        <v>100</v>
      </c>
      <c r="AT890" s="42">
        <f>AQ890/AS890</f>
        <v>3</v>
      </c>
      <c r="AU890" s="42" t="s">
        <v>385</v>
      </c>
      <c r="AV890" s="42" t="s">
        <v>385</v>
      </c>
      <c r="AW890" s="42">
        <v>18000</v>
      </c>
      <c r="AX890" s="42">
        <v>18000</v>
      </c>
      <c r="AY890" s="42">
        <v>2</v>
      </c>
      <c r="AZ890" s="51">
        <v>70</v>
      </c>
      <c r="BA890" s="42"/>
      <c r="BB890" s="42">
        <v>1</v>
      </c>
      <c r="BC890" s="42" t="s">
        <v>525</v>
      </c>
      <c r="BD890" s="49">
        <v>0</v>
      </c>
      <c r="BE890" s="49" t="s">
        <v>3547</v>
      </c>
      <c r="BF890" s="42">
        <v>0</v>
      </c>
      <c r="BG890" s="42"/>
      <c r="BH890" s="42"/>
      <c r="BI890" s="42" t="s">
        <v>357</v>
      </c>
      <c r="BJ890" s="42" t="s">
        <v>358</v>
      </c>
      <c r="BK890" s="57">
        <v>44778</v>
      </c>
      <c r="BL890" s="42" t="s">
        <v>317</v>
      </c>
      <c r="BM890" s="42" t="s">
        <v>317</v>
      </c>
      <c r="BN890" s="42"/>
      <c r="BO890" s="42"/>
      <c r="BP890" s="42" t="s">
        <v>359</v>
      </c>
      <c r="BQ890" s="42" t="s">
        <v>359</v>
      </c>
      <c r="BR890" s="42" t="s">
        <v>359</v>
      </c>
      <c r="BS890" s="42"/>
      <c r="BT890" s="42" t="s">
        <v>360</v>
      </c>
      <c r="BU890" s="42" t="s">
        <v>317</v>
      </c>
      <c r="BV890" s="42" t="s">
        <v>317</v>
      </c>
      <c r="BW890" s="42"/>
      <c r="BX890" s="42"/>
      <c r="BY890" s="42" t="s">
        <v>353</v>
      </c>
      <c r="BZ890" s="42" t="s">
        <v>353</v>
      </c>
      <c r="CA890" s="42"/>
      <c r="CB890" s="42" t="s">
        <v>353</v>
      </c>
      <c r="CC890" s="42"/>
      <c r="CD890" s="42"/>
      <c r="CE890" s="42"/>
      <c r="CF890" s="42"/>
      <c r="CG890" s="26" t="s">
        <v>3548</v>
      </c>
    </row>
    <row r="891" hidden="1" spans="1:85">
      <c r="A891" s="34">
        <v>123</v>
      </c>
      <c r="B891" s="42" t="s">
        <v>3550</v>
      </c>
      <c r="C891" s="46" t="s">
        <v>3551</v>
      </c>
      <c r="D891" s="42" t="s">
        <v>3552</v>
      </c>
      <c r="E891" s="43">
        <v>28.396</v>
      </c>
      <c r="F891" s="47">
        <v>-14.266631</v>
      </c>
      <c r="G891" s="42" t="s">
        <v>316</v>
      </c>
      <c r="H891" s="37">
        <v>5.5</v>
      </c>
      <c r="I891" s="42" t="s">
        <v>316</v>
      </c>
      <c r="J891" s="42" t="s">
        <v>316</v>
      </c>
      <c r="K891" s="42" t="s">
        <v>340</v>
      </c>
      <c r="L891" s="42" t="s">
        <v>340</v>
      </c>
      <c r="M891" s="42" t="s">
        <v>340</v>
      </c>
      <c r="N891" s="42" t="s">
        <v>341</v>
      </c>
      <c r="O891" s="42" t="s">
        <v>2240</v>
      </c>
      <c r="P891" s="42" t="s">
        <v>2240</v>
      </c>
      <c r="Q891" s="42" t="s">
        <v>381</v>
      </c>
      <c r="R891" s="42" t="s">
        <v>381</v>
      </c>
      <c r="S891" s="42" t="s">
        <v>1718</v>
      </c>
      <c r="T891" s="42" t="s">
        <v>344</v>
      </c>
      <c r="U891" s="42" t="s">
        <v>323</v>
      </c>
      <c r="V891" s="52">
        <v>42</v>
      </c>
      <c r="W891" s="42" t="s">
        <v>366</v>
      </c>
      <c r="X891" s="42" t="s">
        <v>1974</v>
      </c>
      <c r="Y891" s="42" t="s">
        <v>2</v>
      </c>
      <c r="Z891" s="42" t="s">
        <v>2</v>
      </c>
      <c r="AA891" s="42" t="s">
        <v>328</v>
      </c>
      <c r="AB891" s="43" t="s">
        <v>329</v>
      </c>
      <c r="AC891" s="42" t="s">
        <v>225</v>
      </c>
      <c r="AD891" s="42" t="s">
        <v>225</v>
      </c>
      <c r="AE891" s="42" t="s">
        <v>382</v>
      </c>
      <c r="AF891" s="42" t="s">
        <v>382</v>
      </c>
      <c r="AG891" s="42">
        <v>45</v>
      </c>
      <c r="AH891" s="42" t="s">
        <v>350</v>
      </c>
      <c r="AI891" s="42" t="s">
        <v>1964</v>
      </c>
      <c r="AJ891" s="42" t="s">
        <v>351</v>
      </c>
      <c r="AK891" s="42" t="s">
        <v>3338</v>
      </c>
      <c r="AL891" s="42">
        <v>1000</v>
      </c>
      <c r="AM891" s="42" t="s">
        <v>332</v>
      </c>
      <c r="AN891" s="42" t="s">
        <v>352</v>
      </c>
      <c r="AO891" s="42">
        <v>400</v>
      </c>
      <c r="AP891" s="42" t="s">
        <v>333</v>
      </c>
      <c r="AQ891" s="42">
        <v>600</v>
      </c>
      <c r="AR891" s="42">
        <v>48</v>
      </c>
      <c r="AS891" s="42">
        <v>100</v>
      </c>
      <c r="AT891" s="42">
        <f>AQ891/AS891</f>
        <v>6</v>
      </c>
      <c r="AU891" s="42" t="s">
        <v>385</v>
      </c>
      <c r="AV891" s="42" t="s">
        <v>385</v>
      </c>
      <c r="AW891" s="42">
        <v>18000</v>
      </c>
      <c r="AX891" s="42">
        <v>18000</v>
      </c>
      <c r="AY891" s="42">
        <v>2</v>
      </c>
      <c r="AZ891" s="51">
        <v>37.1</v>
      </c>
      <c r="BA891" s="42"/>
      <c r="BB891" s="42">
        <v>4</v>
      </c>
      <c r="BC891" s="42" t="s">
        <v>470</v>
      </c>
      <c r="BD891" s="49" t="s">
        <v>3553</v>
      </c>
      <c r="BE891" s="49" t="s">
        <v>3550</v>
      </c>
      <c r="BF891" s="42">
        <v>0</v>
      </c>
      <c r="BG891" s="42"/>
      <c r="BH891" s="42"/>
      <c r="BI891" s="42" t="s">
        <v>357</v>
      </c>
      <c r="BJ891" s="42" t="s">
        <v>358</v>
      </c>
      <c r="BK891" s="57">
        <v>44778</v>
      </c>
      <c r="BL891" s="42" t="s">
        <v>317</v>
      </c>
      <c r="BM891" s="42" t="s">
        <v>317</v>
      </c>
      <c r="BN891" s="42"/>
      <c r="BO891" s="42"/>
      <c r="BP891" s="42" t="s">
        <v>359</v>
      </c>
      <c r="BQ891" s="42" t="s">
        <v>359</v>
      </c>
      <c r="BR891" s="42" t="s">
        <v>359</v>
      </c>
      <c r="BS891" s="42"/>
      <c r="BT891" s="42" t="s">
        <v>360</v>
      </c>
      <c r="BU891" s="42" t="s">
        <v>317</v>
      </c>
      <c r="BV891" s="42" t="s">
        <v>317</v>
      </c>
      <c r="BW891" s="42"/>
      <c r="BX891" s="42"/>
      <c r="BY891" s="42" t="s">
        <v>353</v>
      </c>
      <c r="BZ891" s="42" t="s">
        <v>353</v>
      </c>
      <c r="CA891" s="42"/>
      <c r="CB891" s="42" t="s">
        <v>353</v>
      </c>
      <c r="CC891" s="42"/>
      <c r="CD891" s="42"/>
      <c r="CE891" s="42"/>
      <c r="CF891" s="42"/>
      <c r="CG891" s="26" t="s">
        <v>3551</v>
      </c>
    </row>
    <row r="892" hidden="1" spans="1:85">
      <c r="A892" s="39">
        <v>124</v>
      </c>
      <c r="B892" s="42" t="s">
        <v>3554</v>
      </c>
      <c r="C892" s="46" t="s">
        <v>3555</v>
      </c>
      <c r="D892" s="42" t="s">
        <v>3556</v>
      </c>
      <c r="E892" s="43">
        <v>28.3069</v>
      </c>
      <c r="F892" s="43">
        <v>-15.4175</v>
      </c>
      <c r="G892" s="42" t="s">
        <v>316</v>
      </c>
      <c r="H892" s="37">
        <v>4.5</v>
      </c>
      <c r="I892" s="42" t="s">
        <v>316</v>
      </c>
      <c r="J892" s="42" t="s">
        <v>316</v>
      </c>
      <c r="K892" s="42" t="s">
        <v>317</v>
      </c>
      <c r="L892" s="42" t="s">
        <v>317</v>
      </c>
      <c r="M892" s="42" t="s">
        <v>340</v>
      </c>
      <c r="N892" s="42" t="s">
        <v>341</v>
      </c>
      <c r="O892" s="42" t="s">
        <v>2240</v>
      </c>
      <c r="P892" s="42" t="s">
        <v>2240</v>
      </c>
      <c r="Q892" s="42" t="s">
        <v>320</v>
      </c>
      <c r="R892" s="42" t="s">
        <v>320</v>
      </c>
      <c r="S892" s="42" t="s">
        <v>1718</v>
      </c>
      <c r="T892" s="42" t="s">
        <v>344</v>
      </c>
      <c r="U892" s="42" t="s">
        <v>397</v>
      </c>
      <c r="V892" s="52" t="s">
        <v>324</v>
      </c>
      <c r="W892" s="42" t="s">
        <v>366</v>
      </c>
      <c r="X892" s="42" t="s">
        <v>2971</v>
      </c>
      <c r="Y892" s="42" t="s">
        <v>2</v>
      </c>
      <c r="Z892" s="42" t="s">
        <v>2</v>
      </c>
      <c r="AA892" s="42" t="s">
        <v>328</v>
      </c>
      <c r="AB892" s="43" t="s">
        <v>329</v>
      </c>
      <c r="AC892" s="42" t="s">
        <v>225</v>
      </c>
      <c r="AD892" s="42" t="s">
        <v>225</v>
      </c>
      <c r="AE892" s="42" t="s">
        <v>561</v>
      </c>
      <c r="AF892" s="42" t="s">
        <v>561</v>
      </c>
      <c r="AG892" s="42">
        <v>30</v>
      </c>
      <c r="AH892" s="42" t="s">
        <v>350</v>
      </c>
      <c r="AI892" s="42" t="s">
        <v>1964</v>
      </c>
      <c r="AJ892" s="42" t="s">
        <v>351</v>
      </c>
      <c r="AK892" s="42" t="s">
        <v>2164</v>
      </c>
      <c r="AL892" s="42">
        <v>1000</v>
      </c>
      <c r="AM892" s="42" t="s">
        <v>408</v>
      </c>
      <c r="AN892" s="42" t="s">
        <v>3546</v>
      </c>
      <c r="AO892" s="42">
        <v>400</v>
      </c>
      <c r="AP892" s="42" t="s">
        <v>384</v>
      </c>
      <c r="AQ892" s="42">
        <v>1200</v>
      </c>
      <c r="AR892" s="42">
        <v>2</v>
      </c>
      <c r="AS892" s="42">
        <v>600</v>
      </c>
      <c r="AT892" s="42">
        <v>48</v>
      </c>
      <c r="AU892" s="42" t="s">
        <v>385</v>
      </c>
      <c r="AV892" s="42" t="s">
        <v>385</v>
      </c>
      <c r="AW892" s="42">
        <v>18000</v>
      </c>
      <c r="AX892" s="42">
        <v>18000</v>
      </c>
      <c r="AY892" s="42">
        <v>2</v>
      </c>
      <c r="AZ892" s="51">
        <v>140</v>
      </c>
      <c r="BA892" s="42"/>
      <c r="BB892" s="42">
        <v>1</v>
      </c>
      <c r="BC892" s="42" t="s">
        <v>525</v>
      </c>
      <c r="BD892" s="49">
        <v>0</v>
      </c>
      <c r="BE892" s="49" t="s">
        <v>3554</v>
      </c>
      <c r="BF892" s="42">
        <v>0</v>
      </c>
      <c r="BG892" s="42"/>
      <c r="BH892" s="42"/>
      <c r="BI892" s="42" t="s">
        <v>1142</v>
      </c>
      <c r="BJ892" s="42" t="s">
        <v>358</v>
      </c>
      <c r="BK892" s="57">
        <v>44778</v>
      </c>
      <c r="BL892" s="42" t="s">
        <v>317</v>
      </c>
      <c r="BM892" s="42" t="s">
        <v>317</v>
      </c>
      <c r="BN892" s="42"/>
      <c r="BO892" s="42"/>
      <c r="BP892" s="42" t="s">
        <v>359</v>
      </c>
      <c r="BQ892" s="42" t="s">
        <v>359</v>
      </c>
      <c r="BR892" s="42" t="s">
        <v>359</v>
      </c>
      <c r="BS892" s="42"/>
      <c r="BT892" s="42" t="s">
        <v>360</v>
      </c>
      <c r="BU892" s="42" t="s">
        <v>317</v>
      </c>
      <c r="BV892" s="42" t="s">
        <v>340</v>
      </c>
      <c r="BW892" s="42"/>
      <c r="BX892" s="42"/>
      <c r="BY892" s="42" t="s">
        <v>356</v>
      </c>
      <c r="BZ892" s="42">
        <v>30</v>
      </c>
      <c r="CA892" s="42"/>
      <c r="CB892" s="42" t="s">
        <v>472</v>
      </c>
      <c r="CC892" s="42"/>
      <c r="CD892" s="42"/>
      <c r="CE892" s="42"/>
      <c r="CF892" s="42"/>
      <c r="CG892" s="26" t="s">
        <v>3555</v>
      </c>
    </row>
    <row r="893" hidden="1" spans="1:85">
      <c r="A893" s="34">
        <v>125</v>
      </c>
      <c r="B893" s="42" t="s">
        <v>3557</v>
      </c>
      <c r="C893" s="46" t="s">
        <v>3558</v>
      </c>
      <c r="D893" s="42" t="s">
        <v>3559</v>
      </c>
      <c r="E893" s="43">
        <v>28.2881</v>
      </c>
      <c r="F893" s="43">
        <v>-15.4579</v>
      </c>
      <c r="G893" s="42" t="s">
        <v>316</v>
      </c>
      <c r="H893" s="37">
        <v>4.5</v>
      </c>
      <c r="I893" s="42" t="s">
        <v>316</v>
      </c>
      <c r="J893" s="42" t="s">
        <v>316</v>
      </c>
      <c r="K893" s="42" t="s">
        <v>317</v>
      </c>
      <c r="L893" s="42" t="s">
        <v>340</v>
      </c>
      <c r="M893" s="42" t="s">
        <v>317</v>
      </c>
      <c r="N893" s="42" t="s">
        <v>341</v>
      </c>
      <c r="O893" s="42" t="s">
        <v>2240</v>
      </c>
      <c r="P893" s="42" t="s">
        <v>2240</v>
      </c>
      <c r="Q893" s="42" t="s">
        <v>381</v>
      </c>
      <c r="R893" s="42" t="s">
        <v>381</v>
      </c>
      <c r="S893" s="42" t="s">
        <v>1718</v>
      </c>
      <c r="T893" s="42" t="s">
        <v>344</v>
      </c>
      <c r="U893" s="42" t="s">
        <v>323</v>
      </c>
      <c r="V893" s="52">
        <v>42</v>
      </c>
      <c r="W893" s="42" t="s">
        <v>366</v>
      </c>
      <c r="X893" s="42" t="s">
        <v>3055</v>
      </c>
      <c r="Y893" s="42" t="s">
        <v>2</v>
      </c>
      <c r="Z893" s="42" t="s">
        <v>2</v>
      </c>
      <c r="AA893" s="42" t="s">
        <v>328</v>
      </c>
      <c r="AB893" s="43" t="s">
        <v>329</v>
      </c>
      <c r="AC893" s="42" t="s">
        <v>225</v>
      </c>
      <c r="AD893" s="42" t="s">
        <v>225</v>
      </c>
      <c r="AE893" s="42" t="s">
        <v>654</v>
      </c>
      <c r="AF893" s="42" t="s">
        <v>655</v>
      </c>
      <c r="AG893" s="42">
        <v>30</v>
      </c>
      <c r="AH893" s="42" t="s">
        <v>350</v>
      </c>
      <c r="AI893" s="42" t="s">
        <v>3077</v>
      </c>
      <c r="AJ893" s="42" t="s">
        <v>351</v>
      </c>
      <c r="AK893" s="42" t="s">
        <v>2164</v>
      </c>
      <c r="AL893" s="42">
        <v>375</v>
      </c>
      <c r="AM893" s="42" t="s">
        <v>332</v>
      </c>
      <c r="AN893" s="42" t="s">
        <v>1896</v>
      </c>
      <c r="AO893" s="42">
        <v>600</v>
      </c>
      <c r="AP893" s="42" t="s">
        <v>333</v>
      </c>
      <c r="AQ893" s="42">
        <v>300</v>
      </c>
      <c r="AR893" s="42">
        <v>48</v>
      </c>
      <c r="AS893" s="42">
        <v>100</v>
      </c>
      <c r="AT893" s="42">
        <f>AQ893/AS893</f>
        <v>3</v>
      </c>
      <c r="AU893" s="42" t="s">
        <v>385</v>
      </c>
      <c r="AV893" s="42" t="s">
        <v>385</v>
      </c>
      <c r="AW893" s="42">
        <v>18000</v>
      </c>
      <c r="AX893" s="42">
        <v>18000</v>
      </c>
      <c r="AY893" s="42">
        <v>2</v>
      </c>
      <c r="AZ893" s="51">
        <v>95</v>
      </c>
      <c r="BA893" s="42"/>
      <c r="BB893" s="42">
        <v>3</v>
      </c>
      <c r="BC893" s="42" t="s">
        <v>354</v>
      </c>
      <c r="BD893" s="49" t="s">
        <v>3560</v>
      </c>
      <c r="BE893" s="49" t="s">
        <v>3557</v>
      </c>
      <c r="BF893" s="42">
        <v>0</v>
      </c>
      <c r="BG893" s="42"/>
      <c r="BH893" s="42"/>
      <c r="BI893" s="42" t="s">
        <v>357</v>
      </c>
      <c r="BJ893" s="42" t="s">
        <v>358</v>
      </c>
      <c r="BK893" s="57">
        <v>44778</v>
      </c>
      <c r="BL893" s="42" t="s">
        <v>317</v>
      </c>
      <c r="BM893" s="42" t="s">
        <v>317</v>
      </c>
      <c r="BN893" s="42"/>
      <c r="BO893" s="42"/>
      <c r="BP893" s="42" t="s">
        <v>359</v>
      </c>
      <c r="BQ893" s="42" t="s">
        <v>359</v>
      </c>
      <c r="BR893" s="42" t="s">
        <v>359</v>
      </c>
      <c r="BS893" s="42"/>
      <c r="BT893" s="42" t="s">
        <v>360</v>
      </c>
      <c r="BU893" s="42" t="s">
        <v>317</v>
      </c>
      <c r="BV893" s="42" t="s">
        <v>317</v>
      </c>
      <c r="BW893" s="42"/>
      <c r="BX893" s="42"/>
      <c r="BY893" s="42" t="s">
        <v>353</v>
      </c>
      <c r="BZ893" s="42" t="s">
        <v>353</v>
      </c>
      <c r="CA893" s="42"/>
      <c r="CB893" s="42" t="s">
        <v>353</v>
      </c>
      <c r="CC893" s="42"/>
      <c r="CD893" s="42"/>
      <c r="CE893" s="42"/>
      <c r="CF893" s="42"/>
      <c r="CG893" s="26" t="s">
        <v>3558</v>
      </c>
    </row>
    <row r="894" hidden="1" spans="1:85">
      <c r="A894" s="39">
        <v>132</v>
      </c>
      <c r="B894" s="42" t="s">
        <v>3561</v>
      </c>
      <c r="C894" s="46" t="s">
        <v>3562</v>
      </c>
      <c r="D894" s="42" t="s">
        <v>3563</v>
      </c>
      <c r="E894" s="43">
        <v>28.276</v>
      </c>
      <c r="F894" s="43">
        <v>-15.5585</v>
      </c>
      <c r="G894" s="42" t="s">
        <v>316</v>
      </c>
      <c r="H894" s="37">
        <v>4.5</v>
      </c>
      <c r="I894" s="42" t="s">
        <v>316</v>
      </c>
      <c r="J894" s="42" t="s">
        <v>3407</v>
      </c>
      <c r="K894" s="42" t="s">
        <v>340</v>
      </c>
      <c r="L894" s="42" t="s">
        <v>317</v>
      </c>
      <c r="M894" s="42" t="s">
        <v>317</v>
      </c>
      <c r="N894" s="42" t="s">
        <v>402</v>
      </c>
      <c r="O894" s="42" t="s">
        <v>319</v>
      </c>
      <c r="P894" s="42" t="s">
        <v>319</v>
      </c>
      <c r="Q894" s="42" t="s">
        <v>320</v>
      </c>
      <c r="R894" s="42" t="s">
        <v>320</v>
      </c>
      <c r="S894" s="42" t="s">
        <v>1718</v>
      </c>
      <c r="T894" s="42" t="s">
        <v>344</v>
      </c>
      <c r="U894" s="42" t="s">
        <v>323</v>
      </c>
      <c r="V894" s="52">
        <v>50</v>
      </c>
      <c r="W894" s="42" t="s">
        <v>366</v>
      </c>
      <c r="X894" s="42" t="s">
        <v>3055</v>
      </c>
      <c r="Y894" s="42" t="s">
        <v>2</v>
      </c>
      <c r="Z894" s="42" t="s">
        <v>2</v>
      </c>
      <c r="AA894" s="42" t="s">
        <v>328</v>
      </c>
      <c r="AB894" s="43" t="s">
        <v>329</v>
      </c>
      <c r="AC894" s="42" t="s">
        <v>225</v>
      </c>
      <c r="AD894" s="42" t="s">
        <v>225</v>
      </c>
      <c r="AE894" s="42" t="s">
        <v>561</v>
      </c>
      <c r="AF894" s="42" t="s">
        <v>561</v>
      </c>
      <c r="AG894" s="42">
        <v>30</v>
      </c>
      <c r="AH894" s="42" t="s">
        <v>350</v>
      </c>
      <c r="AI894" s="42" t="s">
        <v>1964</v>
      </c>
      <c r="AJ894" s="42" t="s">
        <v>370</v>
      </c>
      <c r="AK894" s="42" t="s">
        <v>2164</v>
      </c>
      <c r="AL894" s="42">
        <v>1000</v>
      </c>
      <c r="AM894" s="42" t="s">
        <v>332</v>
      </c>
      <c r="AN894" s="42" t="s">
        <v>1896</v>
      </c>
      <c r="AO894" s="42">
        <v>600</v>
      </c>
      <c r="AP894" s="42" t="s">
        <v>333</v>
      </c>
      <c r="AQ894" s="42">
        <v>500</v>
      </c>
      <c r="AR894" s="42">
        <v>48</v>
      </c>
      <c r="AS894" s="42">
        <v>100</v>
      </c>
      <c r="AT894" s="42">
        <f>AQ894/AS894</f>
        <v>5</v>
      </c>
      <c r="AU894" s="42" t="s">
        <v>385</v>
      </c>
      <c r="AV894" s="42" t="s">
        <v>385</v>
      </c>
      <c r="AW894" s="42">
        <v>18000</v>
      </c>
      <c r="AX894" s="42">
        <v>18000</v>
      </c>
      <c r="AY894" s="42">
        <v>2</v>
      </c>
      <c r="AZ894" s="51">
        <v>83</v>
      </c>
      <c r="BA894" s="42"/>
      <c r="BB894" s="42">
        <v>4</v>
      </c>
      <c r="BC894" s="42" t="s">
        <v>470</v>
      </c>
      <c r="BD894" s="49" t="s">
        <v>3564</v>
      </c>
      <c r="BE894" s="49" t="s">
        <v>3561</v>
      </c>
      <c r="BF894" s="42">
        <v>0</v>
      </c>
      <c r="BG894" s="42"/>
      <c r="BH894" s="42"/>
      <c r="BI894" s="42" t="s">
        <v>357</v>
      </c>
      <c r="BJ894" s="42" t="s">
        <v>358</v>
      </c>
      <c r="BK894" s="57">
        <v>44778</v>
      </c>
      <c r="BL894" s="42" t="s">
        <v>317</v>
      </c>
      <c r="BM894" s="42" t="s">
        <v>317</v>
      </c>
      <c r="BN894" s="42"/>
      <c r="BO894" s="42"/>
      <c r="BP894" s="42" t="s">
        <v>359</v>
      </c>
      <c r="BQ894" s="42" t="s">
        <v>359</v>
      </c>
      <c r="BR894" s="42" t="s">
        <v>359</v>
      </c>
      <c r="BS894" s="42"/>
      <c r="BT894" s="42" t="s">
        <v>360</v>
      </c>
      <c r="BU894" s="42" t="s">
        <v>317</v>
      </c>
      <c r="BV894" s="42" t="s">
        <v>317</v>
      </c>
      <c r="BW894" s="42"/>
      <c r="BX894" s="42"/>
      <c r="BY894" s="42" t="s">
        <v>353</v>
      </c>
      <c r="BZ894" s="42" t="s">
        <v>353</v>
      </c>
      <c r="CA894" s="42"/>
      <c r="CB894" s="42" t="s">
        <v>353</v>
      </c>
      <c r="CC894" s="42"/>
      <c r="CD894" s="42"/>
      <c r="CE894" s="42"/>
      <c r="CF894" s="42"/>
      <c r="CG894" s="26" t="s">
        <v>3562</v>
      </c>
    </row>
    <row r="895" hidden="1" spans="1:85">
      <c r="A895" s="34">
        <v>133</v>
      </c>
      <c r="B895" s="42" t="s">
        <v>3565</v>
      </c>
      <c r="C895" s="46" t="s">
        <v>3566</v>
      </c>
      <c r="D895" s="42" t="s">
        <v>3567</v>
      </c>
      <c r="E895" s="43">
        <v>28.3401</v>
      </c>
      <c r="F895" s="43">
        <v>-15.4417</v>
      </c>
      <c r="G895" s="42" t="s">
        <v>316</v>
      </c>
      <c r="H895" s="37">
        <v>4.5</v>
      </c>
      <c r="I895" s="42" t="s">
        <v>316</v>
      </c>
      <c r="J895" s="42" t="s">
        <v>316</v>
      </c>
      <c r="K895" s="42" t="s">
        <v>340</v>
      </c>
      <c r="L895" s="42" t="s">
        <v>317</v>
      </c>
      <c r="M895" s="42" t="s">
        <v>317</v>
      </c>
      <c r="N895" s="42" t="s">
        <v>341</v>
      </c>
      <c r="O895" s="42" t="s">
        <v>2240</v>
      </c>
      <c r="P895" s="42" t="s">
        <v>2240</v>
      </c>
      <c r="Q895" s="42" t="s">
        <v>320</v>
      </c>
      <c r="R895" s="42" t="s">
        <v>320</v>
      </c>
      <c r="S895" s="42" t="s">
        <v>1718</v>
      </c>
      <c r="T895" s="42" t="s">
        <v>344</v>
      </c>
      <c r="U895" s="42" t="s">
        <v>323</v>
      </c>
      <c r="V895" s="52">
        <v>42</v>
      </c>
      <c r="W895" s="42" t="s">
        <v>366</v>
      </c>
      <c r="X895" s="42" t="s">
        <v>2971</v>
      </c>
      <c r="Y895" s="42" t="s">
        <v>2</v>
      </c>
      <c r="Z895" s="42" t="s">
        <v>2</v>
      </c>
      <c r="AA895" s="42" t="s">
        <v>328</v>
      </c>
      <c r="AB895" s="43" t="s">
        <v>329</v>
      </c>
      <c r="AC895" s="42" t="s">
        <v>225</v>
      </c>
      <c r="AD895" s="42" t="s">
        <v>225</v>
      </c>
      <c r="AE895" s="42" t="s">
        <v>654</v>
      </c>
      <c r="AF895" s="42" t="s">
        <v>655</v>
      </c>
      <c r="AG895" s="42">
        <v>20</v>
      </c>
      <c r="AH895" s="42" t="s">
        <v>350</v>
      </c>
      <c r="AI895" s="42" t="s">
        <v>1964</v>
      </c>
      <c r="AJ895" s="42" t="s">
        <v>370</v>
      </c>
      <c r="AK895" s="42" t="s">
        <v>1965</v>
      </c>
      <c r="AL895" s="42">
        <v>400</v>
      </c>
      <c r="AM895" s="42" t="s">
        <v>332</v>
      </c>
      <c r="AN895" s="42" t="s">
        <v>1896</v>
      </c>
      <c r="AO895" s="42">
        <v>400</v>
      </c>
      <c r="AP895" s="42" t="s">
        <v>439</v>
      </c>
      <c r="AQ895" s="42">
        <v>1600</v>
      </c>
      <c r="AR895" s="42">
        <v>2</v>
      </c>
      <c r="AS895" s="42">
        <v>800</v>
      </c>
      <c r="AT895" s="42">
        <v>48</v>
      </c>
      <c r="AU895" s="42" t="s">
        <v>2241</v>
      </c>
      <c r="AV895" s="42" t="s">
        <v>2241</v>
      </c>
      <c r="AW895" s="42">
        <v>25000</v>
      </c>
      <c r="AX895" s="42">
        <v>25000</v>
      </c>
      <c r="AY895" s="42">
        <v>2</v>
      </c>
      <c r="AZ895" s="51">
        <v>112</v>
      </c>
      <c r="BA895" s="42"/>
      <c r="BB895" s="42">
        <v>2</v>
      </c>
      <c r="BC895" s="42" t="s">
        <v>1224</v>
      </c>
      <c r="BD895" s="49">
        <v>0</v>
      </c>
      <c r="BE895" s="49" t="s">
        <v>3565</v>
      </c>
      <c r="BF895" s="42">
        <v>0</v>
      </c>
      <c r="BG895" s="42"/>
      <c r="BH895" s="42"/>
      <c r="BI895" s="42" t="s">
        <v>357</v>
      </c>
      <c r="BJ895" s="42" t="s">
        <v>358</v>
      </c>
      <c r="BK895" s="57">
        <v>44778</v>
      </c>
      <c r="BL895" s="42" t="s">
        <v>317</v>
      </c>
      <c r="BM895" s="42" t="s">
        <v>317</v>
      </c>
      <c r="BN895" s="42"/>
      <c r="BO895" s="42"/>
      <c r="BP895" s="42" t="s">
        <v>359</v>
      </c>
      <c r="BQ895" s="42" t="s">
        <v>359</v>
      </c>
      <c r="BR895" s="42" t="s">
        <v>359</v>
      </c>
      <c r="BS895" s="42"/>
      <c r="BT895" s="42" t="s">
        <v>360</v>
      </c>
      <c r="BU895" s="42" t="s">
        <v>317</v>
      </c>
      <c r="BV895" s="42" t="s">
        <v>317</v>
      </c>
      <c r="BW895" s="42"/>
      <c r="BX895" s="42"/>
      <c r="BY895" s="42" t="s">
        <v>353</v>
      </c>
      <c r="BZ895" s="42" t="s">
        <v>353</v>
      </c>
      <c r="CA895" s="42"/>
      <c r="CB895" s="42" t="s">
        <v>353</v>
      </c>
      <c r="CC895" s="42"/>
      <c r="CD895" s="42"/>
      <c r="CE895" s="42"/>
      <c r="CF895" s="42"/>
      <c r="CG895" s="26" t="s">
        <v>3566</v>
      </c>
    </row>
    <row r="896" hidden="1" spans="1:85">
      <c r="A896" s="39">
        <v>136</v>
      </c>
      <c r="B896" s="42" t="s">
        <v>3568</v>
      </c>
      <c r="C896" s="46" t="s">
        <v>3569</v>
      </c>
      <c r="D896" s="42" t="s">
        <v>3570</v>
      </c>
      <c r="E896" s="43">
        <v>28.3297</v>
      </c>
      <c r="F896" s="43">
        <v>-15.4494</v>
      </c>
      <c r="G896" s="42" t="s">
        <v>316</v>
      </c>
      <c r="H896" s="37">
        <v>2.5</v>
      </c>
      <c r="I896" s="42" t="s">
        <v>316</v>
      </c>
      <c r="J896" s="42" t="s">
        <v>316</v>
      </c>
      <c r="K896" s="42" t="s">
        <v>340</v>
      </c>
      <c r="L896" s="42" t="s">
        <v>317</v>
      </c>
      <c r="M896" s="42" t="s">
        <v>340</v>
      </c>
      <c r="N896" s="42" t="s">
        <v>341</v>
      </c>
      <c r="O896" s="42" t="s">
        <v>2240</v>
      </c>
      <c r="P896" s="42" t="s">
        <v>2240</v>
      </c>
      <c r="Q896" s="42" t="s">
        <v>390</v>
      </c>
      <c r="R896" s="42" t="s">
        <v>390</v>
      </c>
      <c r="S896" s="42" t="s">
        <v>1718</v>
      </c>
      <c r="T896" s="42" t="s">
        <v>344</v>
      </c>
      <c r="U896" s="42" t="s">
        <v>323</v>
      </c>
      <c r="V896" s="52">
        <v>44</v>
      </c>
      <c r="W896" s="42" t="s">
        <v>366</v>
      </c>
      <c r="X896" s="42" t="s">
        <v>2971</v>
      </c>
      <c r="Y896" s="42" t="s">
        <v>2</v>
      </c>
      <c r="Z896" s="42" t="s">
        <v>2</v>
      </c>
      <c r="AA896" s="42" t="s">
        <v>328</v>
      </c>
      <c r="AB896" s="43" t="s">
        <v>329</v>
      </c>
      <c r="AC896" s="42" t="s">
        <v>225</v>
      </c>
      <c r="AD896" s="42" t="s">
        <v>225</v>
      </c>
      <c r="AE896" s="42" t="s">
        <v>561</v>
      </c>
      <c r="AF896" s="42" t="s">
        <v>561</v>
      </c>
      <c r="AG896" s="42">
        <v>30</v>
      </c>
      <c r="AH896" s="42" t="s">
        <v>350</v>
      </c>
      <c r="AI896" s="42" t="s">
        <v>3077</v>
      </c>
      <c r="AJ896" s="42" t="s">
        <v>351</v>
      </c>
      <c r="AK896" s="42" t="s">
        <v>2164</v>
      </c>
      <c r="AL896" s="42">
        <v>600</v>
      </c>
      <c r="AM896" s="42" t="s">
        <v>332</v>
      </c>
      <c r="AN896" s="42" t="s">
        <v>1896</v>
      </c>
      <c r="AO896" s="42">
        <v>400</v>
      </c>
      <c r="AP896" s="42" t="s">
        <v>333</v>
      </c>
      <c r="AQ896" s="42">
        <v>300</v>
      </c>
      <c r="AR896" s="42">
        <v>48</v>
      </c>
      <c r="AS896" s="42">
        <v>100</v>
      </c>
      <c r="AT896" s="42">
        <f>AQ896/AS896</f>
        <v>3</v>
      </c>
      <c r="AU896" s="42" t="s">
        <v>385</v>
      </c>
      <c r="AV896" s="42" t="s">
        <v>385</v>
      </c>
      <c r="AW896" s="42">
        <v>18000</v>
      </c>
      <c r="AX896" s="42">
        <v>18000</v>
      </c>
      <c r="AY896" s="42">
        <v>2</v>
      </c>
      <c r="AZ896" s="51">
        <v>133</v>
      </c>
      <c r="BA896" s="42"/>
      <c r="BB896" s="42">
        <v>2</v>
      </c>
      <c r="BC896" s="42" t="s">
        <v>1224</v>
      </c>
      <c r="BD896" s="49">
        <v>0</v>
      </c>
      <c r="BE896" s="49" t="s">
        <v>3568</v>
      </c>
      <c r="BF896" s="42">
        <v>0</v>
      </c>
      <c r="BG896" s="42"/>
      <c r="BH896" s="42"/>
      <c r="BI896" s="42" t="s">
        <v>357</v>
      </c>
      <c r="BJ896" s="42" t="s">
        <v>358</v>
      </c>
      <c r="BK896" s="57">
        <v>44778</v>
      </c>
      <c r="BL896" s="42" t="s">
        <v>317</v>
      </c>
      <c r="BM896" s="42" t="s">
        <v>317</v>
      </c>
      <c r="BN896" s="42"/>
      <c r="BO896" s="42"/>
      <c r="BP896" s="42" t="s">
        <v>359</v>
      </c>
      <c r="BQ896" s="42" t="s">
        <v>359</v>
      </c>
      <c r="BR896" s="42" t="s">
        <v>359</v>
      </c>
      <c r="BS896" s="42"/>
      <c r="BT896" s="42" t="s">
        <v>360</v>
      </c>
      <c r="BU896" s="42" t="s">
        <v>317</v>
      </c>
      <c r="BV896" s="42" t="s">
        <v>317</v>
      </c>
      <c r="BW896" s="42"/>
      <c r="BX896" s="42"/>
      <c r="BY896" s="42" t="s">
        <v>353</v>
      </c>
      <c r="BZ896" s="42" t="s">
        <v>353</v>
      </c>
      <c r="CA896" s="42"/>
      <c r="CB896" s="42" t="s">
        <v>353</v>
      </c>
      <c r="CC896" s="42"/>
      <c r="CD896" s="42"/>
      <c r="CE896" s="42"/>
      <c r="CF896" s="42"/>
      <c r="CG896" s="26" t="s">
        <v>3569</v>
      </c>
    </row>
    <row r="897" hidden="1" spans="1:85">
      <c r="A897" s="34">
        <v>137</v>
      </c>
      <c r="B897" s="42" t="s">
        <v>3571</v>
      </c>
      <c r="C897" s="46" t="s">
        <v>3572</v>
      </c>
      <c r="D897" s="42" t="s">
        <v>3573</v>
      </c>
      <c r="E897" s="43">
        <v>28.2755</v>
      </c>
      <c r="F897" s="43">
        <v>-15.4237</v>
      </c>
      <c r="G897" s="42" t="s">
        <v>316</v>
      </c>
      <c r="H897" s="37">
        <v>2.5</v>
      </c>
      <c r="I897" s="42" t="s">
        <v>316</v>
      </c>
      <c r="J897" s="42" t="s">
        <v>316</v>
      </c>
      <c r="K897" s="42" t="s">
        <v>317</v>
      </c>
      <c r="L897" s="42" t="s">
        <v>340</v>
      </c>
      <c r="M897" s="42" t="s">
        <v>317</v>
      </c>
      <c r="N897" s="42" t="s">
        <v>341</v>
      </c>
      <c r="O897" s="42" t="s">
        <v>2240</v>
      </c>
      <c r="P897" s="42" t="s">
        <v>2240</v>
      </c>
      <c r="Q897" s="42" t="s">
        <v>320</v>
      </c>
      <c r="R897" s="42" t="s">
        <v>320</v>
      </c>
      <c r="S897" s="42" t="s">
        <v>1718</v>
      </c>
      <c r="T897" s="42" t="s">
        <v>344</v>
      </c>
      <c r="U897" s="42" t="s">
        <v>323</v>
      </c>
      <c r="V897" s="52">
        <v>36</v>
      </c>
      <c r="W897" s="42" t="s">
        <v>366</v>
      </c>
      <c r="X897" s="42" t="s">
        <v>2025</v>
      </c>
      <c r="Y897" s="42" t="s">
        <v>2</v>
      </c>
      <c r="Z897" s="42" t="s">
        <v>2</v>
      </c>
      <c r="AA897" s="42" t="s">
        <v>328</v>
      </c>
      <c r="AB897" s="43" t="s">
        <v>329</v>
      </c>
      <c r="AC897" s="42" t="s">
        <v>225</v>
      </c>
      <c r="AD897" s="42" t="s">
        <v>225</v>
      </c>
      <c r="AE897" s="42" t="s">
        <v>499</v>
      </c>
      <c r="AF897" s="42" t="s">
        <v>499</v>
      </c>
      <c r="AG897" s="42">
        <v>20</v>
      </c>
      <c r="AH897" s="42" t="s">
        <v>350</v>
      </c>
      <c r="AI897" s="42" t="s">
        <v>1964</v>
      </c>
      <c r="AJ897" s="42" t="s">
        <v>351</v>
      </c>
      <c r="AK897" s="42" t="s">
        <v>2164</v>
      </c>
      <c r="AL897" s="42">
        <v>600</v>
      </c>
      <c r="AM897" s="42" t="s">
        <v>332</v>
      </c>
      <c r="AN897" s="42" t="s">
        <v>1896</v>
      </c>
      <c r="AO897" s="42">
        <v>400</v>
      </c>
      <c r="AP897" s="42" t="s">
        <v>439</v>
      </c>
      <c r="AQ897" s="42">
        <v>1600</v>
      </c>
      <c r="AR897" s="42">
        <v>2</v>
      </c>
      <c r="AS897" s="42">
        <v>800</v>
      </c>
      <c r="AT897" s="42">
        <v>48</v>
      </c>
      <c r="AU897" s="42" t="s">
        <v>385</v>
      </c>
      <c r="AV897" s="42" t="s">
        <v>385</v>
      </c>
      <c r="AW897" s="42">
        <v>18000</v>
      </c>
      <c r="AX897" s="42">
        <v>18000</v>
      </c>
      <c r="AY897" s="42">
        <v>2</v>
      </c>
      <c r="AZ897" s="51">
        <v>220</v>
      </c>
      <c r="BA897" s="42"/>
      <c r="BB897" s="42">
        <v>2</v>
      </c>
      <c r="BC897" s="42" t="s">
        <v>375</v>
      </c>
      <c r="BD897" s="49" t="s">
        <v>3574</v>
      </c>
      <c r="BE897" s="49" t="s">
        <v>3571</v>
      </c>
      <c r="BF897" s="42">
        <v>0</v>
      </c>
      <c r="BG897" s="42"/>
      <c r="BH897" s="42"/>
      <c r="BI897" s="42" t="s">
        <v>357</v>
      </c>
      <c r="BJ897" s="42" t="s">
        <v>358</v>
      </c>
      <c r="BK897" s="57">
        <v>44778</v>
      </c>
      <c r="BL897" s="42" t="s">
        <v>317</v>
      </c>
      <c r="BM897" s="42" t="s">
        <v>317</v>
      </c>
      <c r="BN897" s="42"/>
      <c r="BO897" s="42"/>
      <c r="BP897" s="42" t="s">
        <v>359</v>
      </c>
      <c r="BQ897" s="42" t="s">
        <v>359</v>
      </c>
      <c r="BR897" s="42" t="s">
        <v>359</v>
      </c>
      <c r="BS897" s="42"/>
      <c r="BT897" s="42" t="s">
        <v>360</v>
      </c>
      <c r="BU897" s="42" t="s">
        <v>317</v>
      </c>
      <c r="BV897" s="42" t="s">
        <v>317</v>
      </c>
      <c r="BW897" s="42"/>
      <c r="BX897" s="42"/>
      <c r="BY897" s="42" t="s">
        <v>353</v>
      </c>
      <c r="BZ897" s="42" t="s">
        <v>353</v>
      </c>
      <c r="CA897" s="42"/>
      <c r="CB897" s="42" t="s">
        <v>353</v>
      </c>
      <c r="CC897" s="42"/>
      <c r="CD897" s="42"/>
      <c r="CE897" s="42"/>
      <c r="CF897" s="42"/>
      <c r="CG897" s="26" t="s">
        <v>3572</v>
      </c>
    </row>
    <row r="898" hidden="1" spans="1:85">
      <c r="A898" s="34">
        <v>171</v>
      </c>
      <c r="B898" s="42" t="s">
        <v>3575</v>
      </c>
      <c r="C898" s="46" t="s">
        <v>3576</v>
      </c>
      <c r="D898" s="42" t="s">
        <v>3577</v>
      </c>
      <c r="E898" s="43">
        <v>28.2753</v>
      </c>
      <c r="F898" s="43">
        <v>-15.3876</v>
      </c>
      <c r="G898" s="42" t="s">
        <v>316</v>
      </c>
      <c r="H898" s="37">
        <v>5.5</v>
      </c>
      <c r="I898" s="42" t="s">
        <v>316</v>
      </c>
      <c r="J898" s="42" t="s">
        <v>316</v>
      </c>
      <c r="K898" s="42" t="s">
        <v>317</v>
      </c>
      <c r="L898" s="42" t="s">
        <v>340</v>
      </c>
      <c r="M898" s="42" t="s">
        <v>340</v>
      </c>
      <c r="N898" s="42" t="s">
        <v>341</v>
      </c>
      <c r="O898" s="42" t="s">
        <v>2240</v>
      </c>
      <c r="P898" s="42" t="s">
        <v>2240</v>
      </c>
      <c r="Q898" s="42" t="s">
        <v>320</v>
      </c>
      <c r="R898" s="42" t="s">
        <v>320</v>
      </c>
      <c r="S898" s="42" t="s">
        <v>1718</v>
      </c>
      <c r="T898" s="42" t="s">
        <v>344</v>
      </c>
      <c r="U898" s="42" t="s">
        <v>323</v>
      </c>
      <c r="V898" s="52">
        <v>36</v>
      </c>
      <c r="W898" s="42" t="s">
        <v>366</v>
      </c>
      <c r="X898" s="42" t="s">
        <v>1880</v>
      </c>
      <c r="Y898" s="42" t="s">
        <v>2</v>
      </c>
      <c r="Z898" s="42" t="s">
        <v>2</v>
      </c>
      <c r="AA898" s="42" t="s">
        <v>328</v>
      </c>
      <c r="AB898" s="43" t="s">
        <v>329</v>
      </c>
      <c r="AC898" s="42" t="s">
        <v>225</v>
      </c>
      <c r="AD898" s="42" t="s">
        <v>225</v>
      </c>
      <c r="AE898" s="42" t="s">
        <v>561</v>
      </c>
      <c r="AF898" s="42" t="s">
        <v>561</v>
      </c>
      <c r="AG898" s="42">
        <v>45</v>
      </c>
      <c r="AH898" s="42" t="s">
        <v>350</v>
      </c>
      <c r="AI898" s="42" t="s">
        <v>1989</v>
      </c>
      <c r="AJ898" s="42" t="s">
        <v>351</v>
      </c>
      <c r="AK898" s="42" t="s">
        <v>2164</v>
      </c>
      <c r="AL898" s="42">
        <v>1000</v>
      </c>
      <c r="AM898" s="42" t="s">
        <v>332</v>
      </c>
      <c r="AN898" s="42" t="s">
        <v>1896</v>
      </c>
      <c r="AO898" s="42">
        <v>400</v>
      </c>
      <c r="AP898" s="42" t="s">
        <v>333</v>
      </c>
      <c r="AQ898" s="42">
        <v>1600</v>
      </c>
      <c r="AR898" s="42">
        <v>48</v>
      </c>
      <c r="AS898" s="42">
        <v>100</v>
      </c>
      <c r="AT898" s="42">
        <v>16</v>
      </c>
      <c r="AU898" s="42" t="s">
        <v>385</v>
      </c>
      <c r="AV898" s="42" t="s">
        <v>385</v>
      </c>
      <c r="AW898" s="42">
        <v>18000</v>
      </c>
      <c r="AX898" s="42">
        <v>18000</v>
      </c>
      <c r="AY898" s="42">
        <v>2</v>
      </c>
      <c r="AZ898" s="51">
        <v>210</v>
      </c>
      <c r="BA898" s="52"/>
      <c r="BB898" s="42">
        <v>2</v>
      </c>
      <c r="BC898" s="42" t="s">
        <v>375</v>
      </c>
      <c r="BD898" s="49" t="s">
        <v>3578</v>
      </c>
      <c r="BE898" s="49" t="s">
        <v>3575</v>
      </c>
      <c r="BF898" s="42">
        <v>0</v>
      </c>
      <c r="BG898" s="42"/>
      <c r="BH898" s="42"/>
      <c r="BI898" s="42" t="s">
        <v>357</v>
      </c>
      <c r="BJ898" s="42" t="s">
        <v>358</v>
      </c>
      <c r="BK898" s="57">
        <v>44778</v>
      </c>
      <c r="BL898" s="42" t="s">
        <v>317</v>
      </c>
      <c r="BM898" s="42" t="s">
        <v>317</v>
      </c>
      <c r="BN898" s="42"/>
      <c r="BO898" s="42"/>
      <c r="BP898" s="42" t="s">
        <v>359</v>
      </c>
      <c r="BQ898" s="42" t="s">
        <v>359</v>
      </c>
      <c r="BR898" s="42" t="s">
        <v>359</v>
      </c>
      <c r="BS898" s="42"/>
      <c r="BT898" s="42" t="s">
        <v>360</v>
      </c>
      <c r="BU898" s="42" t="s">
        <v>317</v>
      </c>
      <c r="BV898" s="42" t="s">
        <v>317</v>
      </c>
      <c r="BW898" s="42"/>
      <c r="BX898" s="42"/>
      <c r="BY898" s="42" t="s">
        <v>353</v>
      </c>
      <c r="BZ898" s="42" t="s">
        <v>353</v>
      </c>
      <c r="CA898" s="42"/>
      <c r="CB898" s="42" t="s">
        <v>353</v>
      </c>
      <c r="CC898" s="42"/>
      <c r="CD898" s="42"/>
      <c r="CE898" s="42"/>
      <c r="CF898" s="42"/>
      <c r="CG898" s="26" t="s">
        <v>3576</v>
      </c>
    </row>
    <row r="899" hidden="1" spans="1:85">
      <c r="A899" s="34">
        <v>177</v>
      </c>
      <c r="B899" s="42" t="s">
        <v>3579</v>
      </c>
      <c r="C899" s="46" t="s">
        <v>3580</v>
      </c>
      <c r="D899" s="42" t="s">
        <v>3581</v>
      </c>
      <c r="E899" s="43">
        <v>28.2931</v>
      </c>
      <c r="F899" s="43">
        <v>-15.4108</v>
      </c>
      <c r="G899" s="42" t="s">
        <v>316</v>
      </c>
      <c r="H899" s="37">
        <v>4.5</v>
      </c>
      <c r="I899" s="42" t="s">
        <v>316</v>
      </c>
      <c r="J899" s="42" t="s">
        <v>316</v>
      </c>
      <c r="K899" s="42" t="s">
        <v>340</v>
      </c>
      <c r="L899" s="42" t="s">
        <v>317</v>
      </c>
      <c r="M899" s="42" t="s">
        <v>340</v>
      </c>
      <c r="N899" s="42" t="s">
        <v>341</v>
      </c>
      <c r="O899" s="42" t="s">
        <v>2240</v>
      </c>
      <c r="P899" s="42" t="s">
        <v>2240</v>
      </c>
      <c r="Q899" s="42" t="s">
        <v>390</v>
      </c>
      <c r="R899" s="42" t="s">
        <v>390</v>
      </c>
      <c r="S899" s="42" t="s">
        <v>1718</v>
      </c>
      <c r="T899" s="42" t="s">
        <v>344</v>
      </c>
      <c r="U899" s="42" t="s">
        <v>323</v>
      </c>
      <c r="V899" s="52">
        <v>42</v>
      </c>
      <c r="W899" s="42" t="s">
        <v>366</v>
      </c>
      <c r="X899" s="42" t="s">
        <v>2025</v>
      </c>
      <c r="Y899" s="42" t="s">
        <v>2</v>
      </c>
      <c r="Z899" s="42" t="s">
        <v>2</v>
      </c>
      <c r="AA899" s="42" t="s">
        <v>328</v>
      </c>
      <c r="AB899" s="43" t="s">
        <v>329</v>
      </c>
      <c r="AC899" s="42" t="s">
        <v>225</v>
      </c>
      <c r="AD899" s="42" t="s">
        <v>225</v>
      </c>
      <c r="AE899" s="42" t="s">
        <v>561</v>
      </c>
      <c r="AF899" s="42" t="s">
        <v>561</v>
      </c>
      <c r="AG899" s="42">
        <v>30</v>
      </c>
      <c r="AH899" s="42" t="s">
        <v>350</v>
      </c>
      <c r="AI899" s="42" t="s">
        <v>1964</v>
      </c>
      <c r="AJ899" s="42" t="s">
        <v>351</v>
      </c>
      <c r="AK899" s="42" t="s">
        <v>3051</v>
      </c>
      <c r="AL899" s="42">
        <v>1000</v>
      </c>
      <c r="AM899" s="42" t="s">
        <v>332</v>
      </c>
      <c r="AN899" s="42" t="s">
        <v>1896</v>
      </c>
      <c r="AO899" s="42">
        <v>400</v>
      </c>
      <c r="AP899" s="42" t="s">
        <v>439</v>
      </c>
      <c r="AQ899" s="42">
        <v>1600</v>
      </c>
      <c r="AR899" s="42">
        <v>2</v>
      </c>
      <c r="AS899" s="42">
        <v>800</v>
      </c>
      <c r="AT899" s="42">
        <v>48</v>
      </c>
      <c r="AU899" s="42" t="s">
        <v>1995</v>
      </c>
      <c r="AV899" s="42" t="s">
        <v>1995</v>
      </c>
      <c r="AW899" s="42">
        <v>18000</v>
      </c>
      <c r="AX899" s="42">
        <v>18000</v>
      </c>
      <c r="AY899" s="42">
        <v>2</v>
      </c>
      <c r="AZ899" s="51">
        <v>104</v>
      </c>
      <c r="BA899" s="42"/>
      <c r="BB899" s="42">
        <v>2</v>
      </c>
      <c r="BC899" s="42" t="s">
        <v>1224</v>
      </c>
      <c r="BD899" s="49">
        <v>0</v>
      </c>
      <c r="BE899" s="49" t="s">
        <v>3579</v>
      </c>
      <c r="BF899" s="42">
        <v>0</v>
      </c>
      <c r="BG899" s="42"/>
      <c r="BH899" s="42"/>
      <c r="BI899" s="42" t="s">
        <v>357</v>
      </c>
      <c r="BJ899" s="42" t="s">
        <v>358</v>
      </c>
      <c r="BK899" s="57">
        <v>44778</v>
      </c>
      <c r="BL899" s="42" t="s">
        <v>317</v>
      </c>
      <c r="BM899" s="42" t="s">
        <v>317</v>
      </c>
      <c r="BN899" s="42"/>
      <c r="BO899" s="42"/>
      <c r="BP899" s="42" t="s">
        <v>359</v>
      </c>
      <c r="BQ899" s="42" t="s">
        <v>359</v>
      </c>
      <c r="BR899" s="42" t="s">
        <v>359</v>
      </c>
      <c r="BS899" s="42"/>
      <c r="BT899" s="42" t="s">
        <v>360</v>
      </c>
      <c r="BU899" s="42" t="s">
        <v>317</v>
      </c>
      <c r="BV899" s="42" t="s">
        <v>317</v>
      </c>
      <c r="BW899" s="42"/>
      <c r="BX899" s="42"/>
      <c r="BY899" s="42" t="s">
        <v>353</v>
      </c>
      <c r="BZ899" s="42" t="s">
        <v>353</v>
      </c>
      <c r="CA899" s="42"/>
      <c r="CB899" s="42" t="s">
        <v>353</v>
      </c>
      <c r="CC899" s="42"/>
      <c r="CD899" s="42"/>
      <c r="CE899" s="42"/>
      <c r="CF899" s="42"/>
      <c r="CG899" s="26" t="s">
        <v>3580</v>
      </c>
    </row>
    <row r="900" hidden="1" spans="1:85">
      <c r="A900" s="34">
        <v>179</v>
      </c>
      <c r="B900" s="42" t="s">
        <v>3582</v>
      </c>
      <c r="C900" s="46" t="s">
        <v>3583</v>
      </c>
      <c r="D900" s="42" t="s">
        <v>3584</v>
      </c>
      <c r="E900" s="43">
        <v>28.3657</v>
      </c>
      <c r="F900" s="43">
        <v>-15.4183</v>
      </c>
      <c r="G900" s="42" t="s">
        <v>316</v>
      </c>
      <c r="H900" s="37">
        <v>5.5</v>
      </c>
      <c r="I900" s="42" t="s">
        <v>316</v>
      </c>
      <c r="J900" s="42" t="s">
        <v>316</v>
      </c>
      <c r="K900" s="42" t="s">
        <v>340</v>
      </c>
      <c r="L900" s="42" t="s">
        <v>317</v>
      </c>
      <c r="M900" s="42" t="s">
        <v>340</v>
      </c>
      <c r="N900" s="42" t="s">
        <v>341</v>
      </c>
      <c r="O900" s="42" t="s">
        <v>2240</v>
      </c>
      <c r="P900" s="42" t="s">
        <v>2240</v>
      </c>
      <c r="Q900" s="42" t="s">
        <v>390</v>
      </c>
      <c r="R900" s="42" t="s">
        <v>390</v>
      </c>
      <c r="S900" s="42" t="s">
        <v>1718</v>
      </c>
      <c r="T900" s="42" t="s">
        <v>344</v>
      </c>
      <c r="U900" s="42" t="s">
        <v>323</v>
      </c>
      <c r="V900" s="52">
        <v>44</v>
      </c>
      <c r="W900" s="42" t="s">
        <v>366</v>
      </c>
      <c r="X900" s="42" t="s">
        <v>2971</v>
      </c>
      <c r="Y900" s="42" t="s">
        <v>2</v>
      </c>
      <c r="Z900" s="42" t="s">
        <v>2</v>
      </c>
      <c r="AA900" s="42" t="s">
        <v>328</v>
      </c>
      <c r="AB900" s="43" t="s">
        <v>329</v>
      </c>
      <c r="AC900" s="42" t="s">
        <v>225</v>
      </c>
      <c r="AD900" s="42" t="s">
        <v>225</v>
      </c>
      <c r="AE900" s="42" t="s">
        <v>382</v>
      </c>
      <c r="AF900" s="42" t="s">
        <v>382</v>
      </c>
      <c r="AG900" s="42">
        <v>45</v>
      </c>
      <c r="AH900" s="42" t="s">
        <v>350</v>
      </c>
      <c r="AI900" s="42" t="s">
        <v>1964</v>
      </c>
      <c r="AJ900" s="42" t="s">
        <v>351</v>
      </c>
      <c r="AK900" s="42" t="s">
        <v>3338</v>
      </c>
      <c r="AL900" s="42">
        <v>1000</v>
      </c>
      <c r="AM900" s="42" t="s">
        <v>332</v>
      </c>
      <c r="AN900" s="42" t="s">
        <v>352</v>
      </c>
      <c r="AO900" s="42">
        <v>400</v>
      </c>
      <c r="AP900" s="42" t="s">
        <v>439</v>
      </c>
      <c r="AQ900" s="42">
        <v>1600</v>
      </c>
      <c r="AR900" s="42">
        <v>2</v>
      </c>
      <c r="AS900" s="42">
        <v>800</v>
      </c>
      <c r="AT900" s="42">
        <v>48</v>
      </c>
      <c r="AU900" s="42" t="s">
        <v>385</v>
      </c>
      <c r="AV900" s="42" t="s">
        <v>385</v>
      </c>
      <c r="AW900" s="42">
        <v>18000</v>
      </c>
      <c r="AX900" s="42">
        <v>18000</v>
      </c>
      <c r="AY900" s="42">
        <v>2</v>
      </c>
      <c r="AZ900" s="51">
        <v>206.1</v>
      </c>
      <c r="BA900" s="42"/>
      <c r="BB900" s="42">
        <v>4</v>
      </c>
      <c r="BC900" s="42" t="s">
        <v>470</v>
      </c>
      <c r="BD900" s="49" t="s">
        <v>3585</v>
      </c>
      <c r="BE900" s="49" t="s">
        <v>3582</v>
      </c>
      <c r="BF900" s="42">
        <v>0</v>
      </c>
      <c r="BG900" s="42"/>
      <c r="BH900" s="42"/>
      <c r="BI900" s="42" t="s">
        <v>357</v>
      </c>
      <c r="BJ900" s="42" t="s">
        <v>358</v>
      </c>
      <c r="BK900" s="57">
        <v>44778</v>
      </c>
      <c r="BL900" s="42" t="s">
        <v>317</v>
      </c>
      <c r="BM900" s="42" t="s">
        <v>317</v>
      </c>
      <c r="BN900" s="42"/>
      <c r="BO900" s="42"/>
      <c r="BP900" s="42" t="s">
        <v>359</v>
      </c>
      <c r="BQ900" s="42" t="s">
        <v>359</v>
      </c>
      <c r="BR900" s="42" t="s">
        <v>359</v>
      </c>
      <c r="BS900" s="42"/>
      <c r="BT900" s="42" t="s">
        <v>360</v>
      </c>
      <c r="BU900" s="42" t="s">
        <v>317</v>
      </c>
      <c r="BV900" s="42" t="s">
        <v>317</v>
      </c>
      <c r="BW900" s="42"/>
      <c r="BX900" s="42"/>
      <c r="BY900" s="42" t="s">
        <v>353</v>
      </c>
      <c r="BZ900" s="42" t="s">
        <v>353</v>
      </c>
      <c r="CA900" s="42"/>
      <c r="CB900" s="42" t="s">
        <v>353</v>
      </c>
      <c r="CC900" s="42"/>
      <c r="CD900" s="42"/>
      <c r="CE900" s="42"/>
      <c r="CF900" s="42"/>
      <c r="CG900" s="26" t="s">
        <v>3583</v>
      </c>
    </row>
    <row r="901" hidden="1" spans="1:85">
      <c r="A901" s="39">
        <v>180</v>
      </c>
      <c r="B901" s="42" t="s">
        <v>3586</v>
      </c>
      <c r="C901" s="46" t="s">
        <v>3587</v>
      </c>
      <c r="D901" s="42" t="s">
        <v>3588</v>
      </c>
      <c r="E901" s="43">
        <v>28.3533</v>
      </c>
      <c r="F901" s="43">
        <v>-15.4304</v>
      </c>
      <c r="G901" s="42" t="s">
        <v>316</v>
      </c>
      <c r="H901" s="37">
        <v>4.5</v>
      </c>
      <c r="I901" s="42" t="s">
        <v>316</v>
      </c>
      <c r="J901" s="42" t="s">
        <v>316</v>
      </c>
      <c r="K901" s="42" t="s">
        <v>340</v>
      </c>
      <c r="L901" s="42" t="s">
        <v>317</v>
      </c>
      <c r="M901" s="42" t="s">
        <v>317</v>
      </c>
      <c r="N901" s="42" t="s">
        <v>341</v>
      </c>
      <c r="O901" s="42" t="s">
        <v>2240</v>
      </c>
      <c r="P901" s="42" t="s">
        <v>2240</v>
      </c>
      <c r="Q901" s="42" t="s">
        <v>390</v>
      </c>
      <c r="R901" s="42" t="s">
        <v>390</v>
      </c>
      <c r="S901" s="42" t="s">
        <v>1718</v>
      </c>
      <c r="T901" s="42" t="s">
        <v>344</v>
      </c>
      <c r="U901" s="42" t="s">
        <v>323</v>
      </c>
      <c r="V901" s="52">
        <v>50</v>
      </c>
      <c r="W901" s="42" t="s">
        <v>366</v>
      </c>
      <c r="X901" s="42" t="s">
        <v>2971</v>
      </c>
      <c r="Y901" s="42" t="s">
        <v>2</v>
      </c>
      <c r="Z901" s="42" t="s">
        <v>2</v>
      </c>
      <c r="AA901" s="42" t="s">
        <v>328</v>
      </c>
      <c r="AB901" s="43" t="s">
        <v>329</v>
      </c>
      <c r="AC901" s="42" t="s">
        <v>225</v>
      </c>
      <c r="AD901" s="42" t="s">
        <v>225</v>
      </c>
      <c r="AE901" s="42" t="s">
        <v>561</v>
      </c>
      <c r="AF901" s="42" t="s">
        <v>561</v>
      </c>
      <c r="AG901" s="42">
        <v>30</v>
      </c>
      <c r="AH901" s="42" t="s">
        <v>350</v>
      </c>
      <c r="AI901" s="42" t="s">
        <v>1964</v>
      </c>
      <c r="AJ901" s="42" t="s">
        <v>351</v>
      </c>
      <c r="AK901" s="42" t="s">
        <v>1994</v>
      </c>
      <c r="AL901" s="42">
        <v>1000</v>
      </c>
      <c r="AM901" s="42" t="s">
        <v>332</v>
      </c>
      <c r="AN901" s="42" t="s">
        <v>352</v>
      </c>
      <c r="AO901" s="42">
        <v>400</v>
      </c>
      <c r="AP901" s="42" t="s">
        <v>439</v>
      </c>
      <c r="AQ901" s="42">
        <v>1600</v>
      </c>
      <c r="AR901" s="42">
        <v>2</v>
      </c>
      <c r="AS901" s="42">
        <v>800</v>
      </c>
      <c r="AT901" s="42">
        <v>48</v>
      </c>
      <c r="AU901" s="42" t="s">
        <v>385</v>
      </c>
      <c r="AV901" s="42" t="s">
        <v>385</v>
      </c>
      <c r="AW901" s="42">
        <v>18000</v>
      </c>
      <c r="AX901" s="42">
        <v>18000</v>
      </c>
      <c r="AY901" s="42">
        <v>2</v>
      </c>
      <c r="AZ901" s="51">
        <v>190</v>
      </c>
      <c r="BA901" s="42"/>
      <c r="BB901" s="42">
        <v>4</v>
      </c>
      <c r="BC901" s="42" t="s">
        <v>470</v>
      </c>
      <c r="BD901" s="49" t="s">
        <v>3589</v>
      </c>
      <c r="BE901" s="49" t="s">
        <v>3586</v>
      </c>
      <c r="BF901" s="42">
        <v>0</v>
      </c>
      <c r="BG901" s="42"/>
      <c r="BH901" s="42"/>
      <c r="BI901" s="42" t="s">
        <v>357</v>
      </c>
      <c r="BJ901" s="42" t="s">
        <v>358</v>
      </c>
      <c r="BK901" s="57">
        <v>44778</v>
      </c>
      <c r="BL901" s="42" t="s">
        <v>317</v>
      </c>
      <c r="BM901" s="42" t="s">
        <v>317</v>
      </c>
      <c r="BN901" s="42"/>
      <c r="BO901" s="42"/>
      <c r="BP901" s="42" t="s">
        <v>359</v>
      </c>
      <c r="BQ901" s="42" t="s">
        <v>359</v>
      </c>
      <c r="BR901" s="42" t="s">
        <v>359</v>
      </c>
      <c r="BS901" s="42"/>
      <c r="BT901" s="42" t="s">
        <v>360</v>
      </c>
      <c r="BU901" s="42" t="s">
        <v>317</v>
      </c>
      <c r="BV901" s="42" t="s">
        <v>317</v>
      </c>
      <c r="BW901" s="42"/>
      <c r="BX901" s="42"/>
      <c r="BY901" s="42" t="s">
        <v>353</v>
      </c>
      <c r="BZ901" s="42" t="s">
        <v>353</v>
      </c>
      <c r="CA901" s="42"/>
      <c r="CB901" s="42" t="s">
        <v>353</v>
      </c>
      <c r="CC901" s="42"/>
      <c r="CD901" s="42"/>
      <c r="CE901" s="42"/>
      <c r="CF901" s="42"/>
      <c r="CG901" s="26" t="s">
        <v>3587</v>
      </c>
    </row>
    <row r="902" hidden="1" spans="1:85">
      <c r="A902" s="34">
        <v>181</v>
      </c>
      <c r="B902" s="42" t="s">
        <v>3590</v>
      </c>
      <c r="C902" s="46" t="s">
        <v>3591</v>
      </c>
      <c r="D902" s="42" t="s">
        <v>3592</v>
      </c>
      <c r="E902" s="43">
        <v>28.3057</v>
      </c>
      <c r="F902" s="43">
        <v>-15.4328</v>
      </c>
      <c r="G902" s="42" t="s">
        <v>316</v>
      </c>
      <c r="H902" s="37">
        <v>2.5</v>
      </c>
      <c r="I902" s="42" t="s">
        <v>316</v>
      </c>
      <c r="J902" s="42" t="s">
        <v>316</v>
      </c>
      <c r="K902" s="42" t="s">
        <v>317</v>
      </c>
      <c r="L902" s="42" t="s">
        <v>317</v>
      </c>
      <c r="M902" s="42" t="s">
        <v>317</v>
      </c>
      <c r="N902" s="42" t="s">
        <v>341</v>
      </c>
      <c r="O902" s="42" t="s">
        <v>2240</v>
      </c>
      <c r="P902" s="42" t="s">
        <v>2240</v>
      </c>
      <c r="Q902" s="42" t="s">
        <v>320</v>
      </c>
      <c r="R902" s="42" t="s">
        <v>320</v>
      </c>
      <c r="S902" s="42" t="s">
        <v>1718</v>
      </c>
      <c r="T902" s="42" t="s">
        <v>344</v>
      </c>
      <c r="U902" s="42" t="s">
        <v>323</v>
      </c>
      <c r="V902" s="52">
        <v>42</v>
      </c>
      <c r="W902" s="42" t="s">
        <v>366</v>
      </c>
      <c r="X902" s="42" t="s">
        <v>2971</v>
      </c>
      <c r="Y902" s="42" t="s">
        <v>2</v>
      </c>
      <c r="Z902" s="42" t="s">
        <v>2</v>
      </c>
      <c r="AA902" s="42" t="s">
        <v>328</v>
      </c>
      <c r="AB902" s="43" t="s">
        <v>329</v>
      </c>
      <c r="AC902" s="42" t="s">
        <v>225</v>
      </c>
      <c r="AD902" s="42" t="s">
        <v>225</v>
      </c>
      <c r="AE902" s="42" t="s">
        <v>561</v>
      </c>
      <c r="AF902" s="42" t="s">
        <v>561</v>
      </c>
      <c r="AG902" s="42">
        <v>20</v>
      </c>
      <c r="AH902" s="42" t="s">
        <v>350</v>
      </c>
      <c r="AI902" s="42" t="s">
        <v>1964</v>
      </c>
      <c r="AJ902" s="42" t="s">
        <v>351</v>
      </c>
      <c r="AK902" s="42" t="s">
        <v>2164</v>
      </c>
      <c r="AL902" s="42">
        <v>1000</v>
      </c>
      <c r="AM902" s="42" t="s">
        <v>332</v>
      </c>
      <c r="AN902" s="42" t="s">
        <v>1896</v>
      </c>
      <c r="AO902" s="42">
        <v>400</v>
      </c>
      <c r="AP902" s="42" t="s">
        <v>439</v>
      </c>
      <c r="AQ902" s="42">
        <v>1600</v>
      </c>
      <c r="AR902" s="42">
        <v>2</v>
      </c>
      <c r="AS902" s="42">
        <v>800</v>
      </c>
      <c r="AT902" s="42">
        <v>48</v>
      </c>
      <c r="AU902" s="42" t="s">
        <v>385</v>
      </c>
      <c r="AV902" s="42" t="s">
        <v>385</v>
      </c>
      <c r="AW902" s="42">
        <v>18000</v>
      </c>
      <c r="AX902" s="42">
        <v>18000</v>
      </c>
      <c r="AY902" s="42">
        <v>2</v>
      </c>
      <c r="AZ902" s="51">
        <v>100</v>
      </c>
      <c r="BA902" s="42"/>
      <c r="BB902" s="42">
        <v>1</v>
      </c>
      <c r="BC902" s="42" t="s">
        <v>525</v>
      </c>
      <c r="BD902" s="49">
        <v>0</v>
      </c>
      <c r="BE902" s="49" t="s">
        <v>3590</v>
      </c>
      <c r="BF902" s="42">
        <v>0</v>
      </c>
      <c r="BG902" s="42"/>
      <c r="BH902" s="42"/>
      <c r="BI902" s="42" t="s">
        <v>357</v>
      </c>
      <c r="BJ902" s="42" t="s">
        <v>358</v>
      </c>
      <c r="BK902" s="57">
        <v>44778</v>
      </c>
      <c r="BL902" s="42" t="s">
        <v>317</v>
      </c>
      <c r="BM902" s="42" t="s">
        <v>317</v>
      </c>
      <c r="BN902" s="42"/>
      <c r="BO902" s="42"/>
      <c r="BP902" s="42" t="s">
        <v>359</v>
      </c>
      <c r="BQ902" s="42" t="s">
        <v>359</v>
      </c>
      <c r="BR902" s="42" t="s">
        <v>359</v>
      </c>
      <c r="BS902" s="42"/>
      <c r="BT902" s="42" t="s">
        <v>360</v>
      </c>
      <c r="BU902" s="42" t="s">
        <v>317</v>
      </c>
      <c r="BV902" s="42" t="s">
        <v>317</v>
      </c>
      <c r="BW902" s="42"/>
      <c r="BX902" s="42"/>
      <c r="BY902" s="42" t="s">
        <v>353</v>
      </c>
      <c r="BZ902" s="42" t="s">
        <v>353</v>
      </c>
      <c r="CA902" s="42"/>
      <c r="CB902" s="42" t="s">
        <v>353</v>
      </c>
      <c r="CC902" s="42"/>
      <c r="CD902" s="42"/>
      <c r="CE902" s="42"/>
      <c r="CF902" s="42"/>
      <c r="CG902" s="26" t="s">
        <v>3591</v>
      </c>
    </row>
    <row r="903" hidden="1" spans="1:85">
      <c r="A903" s="39">
        <v>182</v>
      </c>
      <c r="B903" s="42" t="s">
        <v>3593</v>
      </c>
      <c r="C903" s="46" t="s">
        <v>3594</v>
      </c>
      <c r="D903" s="42" t="s">
        <v>2033</v>
      </c>
      <c r="E903" s="43">
        <v>28.205</v>
      </c>
      <c r="F903" s="43">
        <v>-15.7543</v>
      </c>
      <c r="G903" s="42" t="s">
        <v>316</v>
      </c>
      <c r="H903" s="37">
        <v>4.5</v>
      </c>
      <c r="I903" s="42" t="s">
        <v>316</v>
      </c>
      <c r="J903" s="42" t="s">
        <v>3407</v>
      </c>
      <c r="K903" s="42" t="s">
        <v>340</v>
      </c>
      <c r="L903" s="42" t="s">
        <v>317</v>
      </c>
      <c r="M903" s="42" t="s">
        <v>317</v>
      </c>
      <c r="N903" s="42" t="s">
        <v>402</v>
      </c>
      <c r="O903" s="42" t="s">
        <v>319</v>
      </c>
      <c r="P903" s="42" t="s">
        <v>319</v>
      </c>
      <c r="Q903" s="42" t="s">
        <v>381</v>
      </c>
      <c r="R903" s="42" t="s">
        <v>381</v>
      </c>
      <c r="S903" s="42" t="s">
        <v>1718</v>
      </c>
      <c r="T903" s="42" t="s">
        <v>344</v>
      </c>
      <c r="U903" s="42" t="s">
        <v>323</v>
      </c>
      <c r="V903" s="52">
        <v>60</v>
      </c>
      <c r="W903" s="42" t="s">
        <v>366</v>
      </c>
      <c r="X903" s="42" t="s">
        <v>3055</v>
      </c>
      <c r="Y903" s="42" t="s">
        <v>2</v>
      </c>
      <c r="Z903" s="42" t="s">
        <v>2</v>
      </c>
      <c r="AA903" s="42" t="s">
        <v>328</v>
      </c>
      <c r="AB903" s="43" t="s">
        <v>329</v>
      </c>
      <c r="AC903" s="42" t="s">
        <v>225</v>
      </c>
      <c r="AD903" s="42" t="s">
        <v>225</v>
      </c>
      <c r="AE903" s="42" t="s">
        <v>561</v>
      </c>
      <c r="AF903" s="42" t="s">
        <v>561</v>
      </c>
      <c r="AG903" s="42">
        <v>30</v>
      </c>
      <c r="AH903" s="42" t="s">
        <v>350</v>
      </c>
      <c r="AI903" s="42" t="s">
        <v>3077</v>
      </c>
      <c r="AJ903" s="42" t="s">
        <v>351</v>
      </c>
      <c r="AK903" s="42" t="s">
        <v>2164</v>
      </c>
      <c r="AL903" s="42">
        <v>1000</v>
      </c>
      <c r="AM903" s="42" t="s">
        <v>332</v>
      </c>
      <c r="AN903" s="42" t="s">
        <v>1896</v>
      </c>
      <c r="AO903" s="42">
        <v>400</v>
      </c>
      <c r="AP903" s="42" t="s">
        <v>439</v>
      </c>
      <c r="AQ903" s="42">
        <v>1200</v>
      </c>
      <c r="AR903" s="42">
        <v>2</v>
      </c>
      <c r="AS903" s="42">
        <v>600</v>
      </c>
      <c r="AT903" s="42">
        <v>48</v>
      </c>
      <c r="AU903" s="42" t="s">
        <v>3595</v>
      </c>
      <c r="AV903" s="42" t="s">
        <v>3595</v>
      </c>
      <c r="AW903" s="42">
        <v>18000</v>
      </c>
      <c r="AX903" s="42">
        <v>18000</v>
      </c>
      <c r="AY903" s="42">
        <v>4</v>
      </c>
      <c r="AZ903" s="51">
        <v>156</v>
      </c>
      <c r="BA903" s="42"/>
      <c r="BB903" s="42">
        <v>1</v>
      </c>
      <c r="BC903" s="42" t="s">
        <v>525</v>
      </c>
      <c r="BD903" s="49">
        <v>0</v>
      </c>
      <c r="BE903" s="49" t="s">
        <v>3593</v>
      </c>
      <c r="BF903" s="42">
        <v>0</v>
      </c>
      <c r="BG903" s="42"/>
      <c r="BH903" s="42"/>
      <c r="BI903" s="42" t="s">
        <v>357</v>
      </c>
      <c r="BJ903" s="42" t="s">
        <v>358</v>
      </c>
      <c r="BK903" s="57">
        <v>44778</v>
      </c>
      <c r="BL903" s="42" t="s">
        <v>317</v>
      </c>
      <c r="BM903" s="42" t="s">
        <v>317</v>
      </c>
      <c r="BN903" s="42"/>
      <c r="BO903" s="42"/>
      <c r="BP903" s="42" t="s">
        <v>359</v>
      </c>
      <c r="BQ903" s="42" t="s">
        <v>359</v>
      </c>
      <c r="BR903" s="42" t="s">
        <v>359</v>
      </c>
      <c r="BS903" s="42"/>
      <c r="BT903" s="42" t="s">
        <v>360</v>
      </c>
      <c r="BU903" s="42" t="s">
        <v>317</v>
      </c>
      <c r="BV903" s="42" t="s">
        <v>317</v>
      </c>
      <c r="BW903" s="42"/>
      <c r="BX903" s="42"/>
      <c r="BY903" s="42" t="s">
        <v>353</v>
      </c>
      <c r="BZ903" s="42" t="s">
        <v>353</v>
      </c>
      <c r="CA903" s="42"/>
      <c r="CB903" s="42" t="s">
        <v>353</v>
      </c>
      <c r="CC903" s="42"/>
      <c r="CD903" s="42"/>
      <c r="CE903" s="42"/>
      <c r="CF903" s="42"/>
      <c r="CG903" s="26" t="s">
        <v>3594</v>
      </c>
    </row>
    <row r="904" hidden="1" spans="1:85">
      <c r="A904" s="39">
        <v>184</v>
      </c>
      <c r="B904" s="42" t="s">
        <v>3596</v>
      </c>
      <c r="C904" s="46" t="s">
        <v>3597</v>
      </c>
      <c r="D904" s="42" t="s">
        <v>3598</v>
      </c>
      <c r="E904" s="43">
        <v>28.1917</v>
      </c>
      <c r="F904" s="43">
        <v>-15.345</v>
      </c>
      <c r="G904" s="42" t="s">
        <v>316</v>
      </c>
      <c r="H904" s="37">
        <v>1.8</v>
      </c>
      <c r="I904" s="42" t="s">
        <v>316</v>
      </c>
      <c r="J904" s="42" t="s">
        <v>3407</v>
      </c>
      <c r="K904" s="42" t="s">
        <v>317</v>
      </c>
      <c r="L904" s="42" t="s">
        <v>317</v>
      </c>
      <c r="M904" s="42" t="s">
        <v>317</v>
      </c>
      <c r="N904" s="42" t="s">
        <v>341</v>
      </c>
      <c r="O904" s="42" t="s">
        <v>319</v>
      </c>
      <c r="P904" s="42" t="s">
        <v>319</v>
      </c>
      <c r="Q904" s="42" t="s">
        <v>390</v>
      </c>
      <c r="R904" s="42" t="s">
        <v>390</v>
      </c>
      <c r="S904" s="42" t="s">
        <v>1718</v>
      </c>
      <c r="T904" s="42" t="s">
        <v>344</v>
      </c>
      <c r="U904" s="42" t="s">
        <v>323</v>
      </c>
      <c r="V904" s="52">
        <v>54</v>
      </c>
      <c r="W904" s="42" t="s">
        <v>366</v>
      </c>
      <c r="X904" s="42" t="s">
        <v>1880</v>
      </c>
      <c r="Y904" s="42" t="s">
        <v>2</v>
      </c>
      <c r="Z904" s="42" t="s">
        <v>2</v>
      </c>
      <c r="AA904" s="42" t="s">
        <v>328</v>
      </c>
      <c r="AB904" s="43" t="s">
        <v>329</v>
      </c>
      <c r="AC904" s="42" t="s">
        <v>225</v>
      </c>
      <c r="AD904" s="42" t="s">
        <v>225</v>
      </c>
      <c r="AE904" s="42" t="s">
        <v>561</v>
      </c>
      <c r="AF904" s="42" t="s">
        <v>561</v>
      </c>
      <c r="AG904" s="42">
        <v>15</v>
      </c>
      <c r="AH904" s="42" t="s">
        <v>350</v>
      </c>
      <c r="AI904" s="42" t="s">
        <v>1964</v>
      </c>
      <c r="AJ904" s="42" t="s">
        <v>370</v>
      </c>
      <c r="AK904" s="42" t="s">
        <v>1965</v>
      </c>
      <c r="AL904" s="42">
        <v>1000</v>
      </c>
      <c r="AM904" s="42" t="s">
        <v>332</v>
      </c>
      <c r="AN904" s="42" t="s">
        <v>1896</v>
      </c>
      <c r="AO904" s="42">
        <v>400</v>
      </c>
      <c r="AP904" s="42" t="s">
        <v>439</v>
      </c>
      <c r="AQ904" s="42">
        <v>1200</v>
      </c>
      <c r="AR904" s="42">
        <v>2</v>
      </c>
      <c r="AS904" s="42">
        <v>600</v>
      </c>
      <c r="AT904" s="42">
        <v>48</v>
      </c>
      <c r="AU904" s="42" t="s">
        <v>385</v>
      </c>
      <c r="AV904" s="42" t="s">
        <v>385</v>
      </c>
      <c r="AW904" s="42">
        <v>18000</v>
      </c>
      <c r="AX904" s="42">
        <v>18000</v>
      </c>
      <c r="AY904" s="42">
        <v>2</v>
      </c>
      <c r="AZ904" s="51">
        <v>88</v>
      </c>
      <c r="BA904" s="52"/>
      <c r="BB904" s="42">
        <v>1</v>
      </c>
      <c r="BC904" s="42" t="s">
        <v>525</v>
      </c>
      <c r="BD904" s="49">
        <v>0</v>
      </c>
      <c r="BE904" s="49" t="s">
        <v>3596</v>
      </c>
      <c r="BF904" s="42">
        <v>0</v>
      </c>
      <c r="BG904" s="42"/>
      <c r="BH904" s="42"/>
      <c r="BI904" s="42" t="s">
        <v>357</v>
      </c>
      <c r="BJ904" s="42" t="s">
        <v>358</v>
      </c>
      <c r="BK904" s="57">
        <v>44778</v>
      </c>
      <c r="BL904" s="42" t="s">
        <v>317</v>
      </c>
      <c r="BM904" s="42" t="s">
        <v>317</v>
      </c>
      <c r="BN904" s="42"/>
      <c r="BO904" s="42"/>
      <c r="BP904" s="42" t="s">
        <v>359</v>
      </c>
      <c r="BQ904" s="42" t="s">
        <v>359</v>
      </c>
      <c r="BR904" s="42" t="s">
        <v>359</v>
      </c>
      <c r="BS904" s="42"/>
      <c r="BT904" s="42" t="s">
        <v>360</v>
      </c>
      <c r="BU904" s="42" t="s">
        <v>317</v>
      </c>
      <c r="BV904" s="42" t="s">
        <v>317</v>
      </c>
      <c r="BW904" s="42"/>
      <c r="BX904" s="42"/>
      <c r="BY904" s="42" t="s">
        <v>353</v>
      </c>
      <c r="BZ904" s="42" t="s">
        <v>353</v>
      </c>
      <c r="CA904" s="42"/>
      <c r="CB904" s="42" t="s">
        <v>353</v>
      </c>
      <c r="CC904" s="42"/>
      <c r="CD904" s="42"/>
      <c r="CE904" s="42"/>
      <c r="CF904" s="42"/>
      <c r="CG904" s="26" t="s">
        <v>3597</v>
      </c>
    </row>
    <row r="905" hidden="1" spans="1:85">
      <c r="A905" s="34">
        <v>197</v>
      </c>
      <c r="B905" s="42" t="s">
        <v>3599</v>
      </c>
      <c r="C905" s="46" t="s">
        <v>3600</v>
      </c>
      <c r="D905" s="42" t="s">
        <v>3601</v>
      </c>
      <c r="E905" s="43">
        <v>28.4192</v>
      </c>
      <c r="F905" s="43">
        <v>-15.4807</v>
      </c>
      <c r="G905" s="42" t="s">
        <v>316</v>
      </c>
      <c r="H905" s="37">
        <v>2.5</v>
      </c>
      <c r="I905" s="42" t="s">
        <v>316</v>
      </c>
      <c r="J905" s="42" t="s">
        <v>3407</v>
      </c>
      <c r="K905" s="42" t="s">
        <v>340</v>
      </c>
      <c r="L905" s="42" t="s">
        <v>317</v>
      </c>
      <c r="M905" s="42" t="s">
        <v>317</v>
      </c>
      <c r="N905" s="42" t="s">
        <v>402</v>
      </c>
      <c r="O905" s="42" t="s">
        <v>319</v>
      </c>
      <c r="P905" s="42" t="s">
        <v>319</v>
      </c>
      <c r="Q905" s="42" t="s">
        <v>381</v>
      </c>
      <c r="R905" s="42" t="s">
        <v>381</v>
      </c>
      <c r="S905" s="42" t="s">
        <v>1718</v>
      </c>
      <c r="T905" s="42" t="s">
        <v>344</v>
      </c>
      <c r="U905" s="42" t="s">
        <v>323</v>
      </c>
      <c r="V905" s="52">
        <v>56</v>
      </c>
      <c r="W905" s="42" t="s">
        <v>366</v>
      </c>
      <c r="X905" s="42" t="s">
        <v>2971</v>
      </c>
      <c r="Y905" s="42" t="s">
        <v>2</v>
      </c>
      <c r="Z905" s="42" t="s">
        <v>2</v>
      </c>
      <c r="AA905" s="42" t="s">
        <v>328</v>
      </c>
      <c r="AB905" s="43" t="s">
        <v>329</v>
      </c>
      <c r="AC905" s="42" t="s">
        <v>225</v>
      </c>
      <c r="AD905" s="42" t="s">
        <v>225</v>
      </c>
      <c r="AE905" s="42" t="s">
        <v>561</v>
      </c>
      <c r="AF905" s="42" t="s">
        <v>561</v>
      </c>
      <c r="AG905" s="42">
        <v>20</v>
      </c>
      <c r="AH905" s="42" t="s">
        <v>350</v>
      </c>
      <c r="AI905" s="42" t="s">
        <v>1964</v>
      </c>
      <c r="AJ905" s="42" t="s">
        <v>370</v>
      </c>
      <c r="AK905" s="42" t="s">
        <v>1965</v>
      </c>
      <c r="AL905" s="42">
        <v>1000</v>
      </c>
      <c r="AM905" s="42" t="s">
        <v>332</v>
      </c>
      <c r="AN905" s="42" t="s">
        <v>352</v>
      </c>
      <c r="AO905" s="42">
        <v>400</v>
      </c>
      <c r="AP905" s="42" t="s">
        <v>439</v>
      </c>
      <c r="AQ905" s="42">
        <v>1200</v>
      </c>
      <c r="AR905" s="42">
        <v>2</v>
      </c>
      <c r="AS905" s="42">
        <v>600</v>
      </c>
      <c r="AT905" s="42">
        <v>48</v>
      </c>
      <c r="AU905" s="42" t="s">
        <v>385</v>
      </c>
      <c r="AV905" s="42" t="s">
        <v>385</v>
      </c>
      <c r="AW905" s="42">
        <v>18000</v>
      </c>
      <c r="AX905" s="42">
        <v>18000</v>
      </c>
      <c r="AY905" s="42">
        <v>2</v>
      </c>
      <c r="AZ905" s="51">
        <v>140.1</v>
      </c>
      <c r="BA905" s="42"/>
      <c r="BB905" s="42">
        <v>5</v>
      </c>
      <c r="BC905" s="42" t="s">
        <v>3602</v>
      </c>
      <c r="BD905" s="49" t="s">
        <v>3603</v>
      </c>
      <c r="BE905" s="49" t="s">
        <v>3599</v>
      </c>
      <c r="BF905" s="42">
        <v>0</v>
      </c>
      <c r="BG905" s="42"/>
      <c r="BH905" s="42"/>
      <c r="BI905" s="42" t="s">
        <v>357</v>
      </c>
      <c r="BJ905" s="42" t="s">
        <v>358</v>
      </c>
      <c r="BK905" s="57">
        <v>44778</v>
      </c>
      <c r="BL905" s="42" t="s">
        <v>317</v>
      </c>
      <c r="BM905" s="42" t="s">
        <v>317</v>
      </c>
      <c r="BN905" s="42"/>
      <c r="BO905" s="42"/>
      <c r="BP905" s="42" t="s">
        <v>359</v>
      </c>
      <c r="BQ905" s="42" t="s">
        <v>359</v>
      </c>
      <c r="BR905" s="42" t="s">
        <v>359</v>
      </c>
      <c r="BS905" s="42"/>
      <c r="BT905" s="42" t="s">
        <v>360</v>
      </c>
      <c r="BU905" s="42" t="s">
        <v>317</v>
      </c>
      <c r="BV905" s="42" t="s">
        <v>317</v>
      </c>
      <c r="BW905" s="42"/>
      <c r="BX905" s="42"/>
      <c r="BY905" s="42" t="s">
        <v>353</v>
      </c>
      <c r="BZ905" s="42" t="s">
        <v>353</v>
      </c>
      <c r="CA905" s="42"/>
      <c r="CB905" s="42" t="s">
        <v>353</v>
      </c>
      <c r="CC905" s="42"/>
      <c r="CD905" s="42"/>
      <c r="CE905" s="42"/>
      <c r="CF905" s="42"/>
      <c r="CG905" s="26" t="s">
        <v>3600</v>
      </c>
    </row>
    <row r="906" hidden="1" spans="1:85">
      <c r="A906" s="34">
        <v>223</v>
      </c>
      <c r="B906" s="42" t="s">
        <v>3604</v>
      </c>
      <c r="C906" s="46" t="s">
        <v>3605</v>
      </c>
      <c r="D906" s="42" t="s">
        <v>3606</v>
      </c>
      <c r="E906" s="43">
        <v>28.3187</v>
      </c>
      <c r="F906" s="43">
        <v>-15.4408</v>
      </c>
      <c r="G906" s="42" t="s">
        <v>316</v>
      </c>
      <c r="H906" s="37">
        <v>2.5</v>
      </c>
      <c r="I906" s="42" t="s">
        <v>316</v>
      </c>
      <c r="J906" s="42" t="s">
        <v>316</v>
      </c>
      <c r="K906" s="42" t="s">
        <v>340</v>
      </c>
      <c r="L906" s="42" t="s">
        <v>317</v>
      </c>
      <c r="M906" s="42" t="s">
        <v>340</v>
      </c>
      <c r="N906" s="42" t="s">
        <v>341</v>
      </c>
      <c r="O906" s="42" t="s">
        <v>2240</v>
      </c>
      <c r="P906" s="42" t="s">
        <v>2240</v>
      </c>
      <c r="Q906" s="42" t="s">
        <v>320</v>
      </c>
      <c r="R906" s="42" t="s">
        <v>320</v>
      </c>
      <c r="S906" s="42" t="s">
        <v>1718</v>
      </c>
      <c r="T906" s="42" t="s">
        <v>344</v>
      </c>
      <c r="U906" s="42" t="s">
        <v>323</v>
      </c>
      <c r="V906" s="52">
        <v>30</v>
      </c>
      <c r="W906" s="42" t="s">
        <v>366</v>
      </c>
      <c r="X906" s="42" t="s">
        <v>2971</v>
      </c>
      <c r="Y906" s="42" t="s">
        <v>2</v>
      </c>
      <c r="Z906" s="42" t="s">
        <v>2</v>
      </c>
      <c r="AA906" s="42" t="s">
        <v>328</v>
      </c>
      <c r="AB906" s="43" t="s">
        <v>329</v>
      </c>
      <c r="AC906" s="42" t="s">
        <v>225</v>
      </c>
      <c r="AD906" s="42" t="s">
        <v>225</v>
      </c>
      <c r="AE906" s="42" t="s">
        <v>349</v>
      </c>
      <c r="AF906" s="42" t="s">
        <v>349</v>
      </c>
      <c r="AG906" s="42">
        <v>20</v>
      </c>
      <c r="AH906" s="42" t="s">
        <v>350</v>
      </c>
      <c r="AI906" s="42" t="s">
        <v>1964</v>
      </c>
      <c r="AJ906" s="42" t="s">
        <v>351</v>
      </c>
      <c r="AK906" s="42" t="s">
        <v>2164</v>
      </c>
      <c r="AL906" s="42">
        <v>600</v>
      </c>
      <c r="AM906" s="42" t="s">
        <v>332</v>
      </c>
      <c r="AN906" s="42" t="s">
        <v>1896</v>
      </c>
      <c r="AO906" s="42">
        <v>400</v>
      </c>
      <c r="AP906" s="42" t="s">
        <v>333</v>
      </c>
      <c r="AQ906" s="42">
        <v>300</v>
      </c>
      <c r="AR906" s="42">
        <v>48</v>
      </c>
      <c r="AS906" s="42">
        <v>100</v>
      </c>
      <c r="AT906" s="42">
        <f>AQ906/AS906</f>
        <v>3</v>
      </c>
      <c r="AU906" s="42" t="s">
        <v>385</v>
      </c>
      <c r="AV906" s="42" t="s">
        <v>385</v>
      </c>
      <c r="AW906" s="42">
        <v>18000</v>
      </c>
      <c r="AX906" s="42">
        <v>18000</v>
      </c>
      <c r="AY906" s="42">
        <v>2</v>
      </c>
      <c r="AZ906" s="51">
        <v>110</v>
      </c>
      <c r="BA906" s="42"/>
      <c r="BB906" s="42">
        <v>2</v>
      </c>
      <c r="BC906" s="42" t="s">
        <v>1224</v>
      </c>
      <c r="BD906" s="49">
        <v>0</v>
      </c>
      <c r="BE906" s="49" t="s">
        <v>3604</v>
      </c>
      <c r="BF906" s="42">
        <v>0</v>
      </c>
      <c r="BG906" s="42"/>
      <c r="BH906" s="42"/>
      <c r="BI906" s="42" t="s">
        <v>357</v>
      </c>
      <c r="BJ906" s="42" t="s">
        <v>358</v>
      </c>
      <c r="BK906" s="57">
        <v>44778</v>
      </c>
      <c r="BL906" s="42" t="s">
        <v>317</v>
      </c>
      <c r="BM906" s="42" t="s">
        <v>317</v>
      </c>
      <c r="BN906" s="42"/>
      <c r="BO906" s="42"/>
      <c r="BP906" s="42" t="s">
        <v>359</v>
      </c>
      <c r="BQ906" s="42" t="s">
        <v>359</v>
      </c>
      <c r="BR906" s="42" t="s">
        <v>359</v>
      </c>
      <c r="BS906" s="42"/>
      <c r="BT906" s="42" t="s">
        <v>360</v>
      </c>
      <c r="BU906" s="42" t="s">
        <v>317</v>
      </c>
      <c r="BV906" s="42" t="s">
        <v>317</v>
      </c>
      <c r="BW906" s="42"/>
      <c r="BX906" s="42"/>
      <c r="BY906" s="42" t="s">
        <v>353</v>
      </c>
      <c r="BZ906" s="42" t="s">
        <v>353</v>
      </c>
      <c r="CA906" s="42"/>
      <c r="CB906" s="42" t="s">
        <v>353</v>
      </c>
      <c r="CC906" s="42"/>
      <c r="CD906" s="42"/>
      <c r="CE906" s="42"/>
      <c r="CF906" s="42"/>
      <c r="CG906" s="26" t="s">
        <v>3605</v>
      </c>
    </row>
    <row r="907" hidden="1" spans="1:85">
      <c r="A907" s="34">
        <v>229</v>
      </c>
      <c r="B907" s="42" t="s">
        <v>3607</v>
      </c>
      <c r="C907" s="46" t="s">
        <v>3608</v>
      </c>
      <c r="D907" s="42" t="s">
        <v>3609</v>
      </c>
      <c r="E907" s="43">
        <v>28.2431</v>
      </c>
      <c r="F907" s="43">
        <v>-15.3731</v>
      </c>
      <c r="G907" s="42" t="s">
        <v>316</v>
      </c>
      <c r="H907" s="37">
        <v>2</v>
      </c>
      <c r="I907" s="42" t="s">
        <v>316</v>
      </c>
      <c r="J907" s="42" t="s">
        <v>3407</v>
      </c>
      <c r="K907" s="42" t="s">
        <v>317</v>
      </c>
      <c r="L907" s="42" t="s">
        <v>317</v>
      </c>
      <c r="M907" s="42" t="s">
        <v>340</v>
      </c>
      <c r="N907" s="42" t="s">
        <v>341</v>
      </c>
      <c r="O907" s="42" t="s">
        <v>2240</v>
      </c>
      <c r="P907" s="42" t="s">
        <v>2240</v>
      </c>
      <c r="Q907" s="42" t="s">
        <v>381</v>
      </c>
      <c r="R907" s="42" t="s">
        <v>381</v>
      </c>
      <c r="S907" s="42" t="s">
        <v>1718</v>
      </c>
      <c r="T907" s="42" t="s">
        <v>344</v>
      </c>
      <c r="U907" s="42" t="s">
        <v>323</v>
      </c>
      <c r="V907" s="52">
        <v>54</v>
      </c>
      <c r="W907" s="42" t="s">
        <v>366</v>
      </c>
      <c r="X907" s="42" t="s">
        <v>1880</v>
      </c>
      <c r="Y907" s="42" t="s">
        <v>2</v>
      </c>
      <c r="Z907" s="42" t="s">
        <v>2</v>
      </c>
      <c r="AA907" s="42" t="s">
        <v>328</v>
      </c>
      <c r="AB907" s="43" t="s">
        <v>329</v>
      </c>
      <c r="AC907" s="42" t="s">
        <v>225</v>
      </c>
      <c r="AD907" s="42" t="s">
        <v>225</v>
      </c>
      <c r="AE907" s="42" t="s">
        <v>561</v>
      </c>
      <c r="AF907" s="42" t="s">
        <v>561</v>
      </c>
      <c r="AG907" s="42">
        <v>16</v>
      </c>
      <c r="AH907" s="42" t="s">
        <v>350</v>
      </c>
      <c r="AI907" s="42" t="s">
        <v>1964</v>
      </c>
      <c r="AJ907" s="42" t="s">
        <v>351</v>
      </c>
      <c r="AK907" s="42" t="s">
        <v>2164</v>
      </c>
      <c r="AL907" s="42">
        <v>1000</v>
      </c>
      <c r="AM907" s="42" t="s">
        <v>332</v>
      </c>
      <c r="AN907" s="42" t="s">
        <v>1896</v>
      </c>
      <c r="AO907" s="42">
        <v>400</v>
      </c>
      <c r="AP907" s="42" t="s">
        <v>333</v>
      </c>
      <c r="AQ907" s="42">
        <v>400</v>
      </c>
      <c r="AR907" s="42">
        <v>48</v>
      </c>
      <c r="AS907" s="42">
        <v>100</v>
      </c>
      <c r="AT907" s="42">
        <f>AQ907/AS907</f>
        <v>4</v>
      </c>
      <c r="AU907" s="42" t="s">
        <v>385</v>
      </c>
      <c r="AV907" s="42" t="s">
        <v>385</v>
      </c>
      <c r="AW907" s="42">
        <v>18000</v>
      </c>
      <c r="AX907" s="42">
        <v>18000</v>
      </c>
      <c r="AY907" s="42">
        <v>2</v>
      </c>
      <c r="AZ907" s="51">
        <v>110</v>
      </c>
      <c r="BA907" s="52"/>
      <c r="BB907" s="42">
        <v>1</v>
      </c>
      <c r="BC907" s="42" t="s">
        <v>525</v>
      </c>
      <c r="BD907" s="49">
        <v>0</v>
      </c>
      <c r="BE907" s="49" t="s">
        <v>3607</v>
      </c>
      <c r="BF907" s="42">
        <v>0</v>
      </c>
      <c r="BG907" s="42"/>
      <c r="BH907" s="42"/>
      <c r="BI907" s="42" t="s">
        <v>357</v>
      </c>
      <c r="BJ907" s="42" t="s">
        <v>358</v>
      </c>
      <c r="BK907" s="57">
        <v>44778</v>
      </c>
      <c r="BL907" s="42" t="s">
        <v>317</v>
      </c>
      <c r="BM907" s="42" t="s">
        <v>317</v>
      </c>
      <c r="BN907" s="42"/>
      <c r="BO907" s="42"/>
      <c r="BP907" s="42" t="s">
        <v>359</v>
      </c>
      <c r="BQ907" s="42" t="s">
        <v>359</v>
      </c>
      <c r="BR907" s="42" t="s">
        <v>359</v>
      </c>
      <c r="BS907" s="42"/>
      <c r="BT907" s="42" t="s">
        <v>340</v>
      </c>
      <c r="BU907" s="42" t="s">
        <v>317</v>
      </c>
      <c r="BV907" s="42" t="s">
        <v>317</v>
      </c>
      <c r="BW907" s="42"/>
      <c r="BX907" s="42"/>
      <c r="BY907" s="42" t="s">
        <v>353</v>
      </c>
      <c r="BZ907" s="42" t="s">
        <v>353</v>
      </c>
      <c r="CA907" s="42"/>
      <c r="CB907" s="42" t="s">
        <v>353</v>
      </c>
      <c r="CC907" s="42"/>
      <c r="CD907" s="42"/>
      <c r="CE907" s="42"/>
      <c r="CF907" s="42"/>
      <c r="CG907" s="26" t="s">
        <v>3608</v>
      </c>
    </row>
    <row r="908" hidden="1" spans="1:85">
      <c r="A908" s="34">
        <v>243</v>
      </c>
      <c r="B908" s="42" t="s">
        <v>3610</v>
      </c>
      <c r="C908" s="79" t="s">
        <v>3611</v>
      </c>
      <c r="D908" s="42" t="s">
        <v>3612</v>
      </c>
      <c r="E908" s="43">
        <v>28.2816</v>
      </c>
      <c r="F908" s="43">
        <v>-15.4116</v>
      </c>
      <c r="G908" s="42" t="s">
        <v>316</v>
      </c>
      <c r="H908" s="37">
        <v>2.5</v>
      </c>
      <c r="I908" s="42" t="s">
        <v>316</v>
      </c>
      <c r="J908" s="42" t="s">
        <v>316</v>
      </c>
      <c r="K908" s="42" t="s">
        <v>340</v>
      </c>
      <c r="L908" s="42" t="s">
        <v>317</v>
      </c>
      <c r="M908" s="42" t="s">
        <v>317</v>
      </c>
      <c r="N908" s="42" t="s">
        <v>341</v>
      </c>
      <c r="O908" s="42" t="s">
        <v>2240</v>
      </c>
      <c r="P908" s="42" t="s">
        <v>2240</v>
      </c>
      <c r="Q908" s="42" t="s">
        <v>320</v>
      </c>
      <c r="R908" s="42" t="s">
        <v>320</v>
      </c>
      <c r="S908" s="42" t="s">
        <v>1718</v>
      </c>
      <c r="T908" s="42" t="s">
        <v>344</v>
      </c>
      <c r="U908" s="42" t="s">
        <v>397</v>
      </c>
      <c r="V908" s="52" t="s">
        <v>324</v>
      </c>
      <c r="W908" s="42" t="s">
        <v>325</v>
      </c>
      <c r="X908" s="42" t="s">
        <v>2025</v>
      </c>
      <c r="Y908" s="42" t="s">
        <v>2</v>
      </c>
      <c r="Z908" s="42" t="s">
        <v>2</v>
      </c>
      <c r="AA908" s="42" t="s">
        <v>328</v>
      </c>
      <c r="AB908" s="43" t="s">
        <v>329</v>
      </c>
      <c r="AC908" s="42" t="s">
        <v>225</v>
      </c>
      <c r="AD908" s="42" t="s">
        <v>225</v>
      </c>
      <c r="AE908" s="42" t="s">
        <v>382</v>
      </c>
      <c r="AF908" s="42" t="s">
        <v>382</v>
      </c>
      <c r="AG908" s="42">
        <v>20</v>
      </c>
      <c r="AH908" s="42" t="s">
        <v>350</v>
      </c>
      <c r="AI908" s="42" t="s">
        <v>1894</v>
      </c>
      <c r="AJ908" s="42" t="s">
        <v>351</v>
      </c>
      <c r="AK908" s="42" t="s">
        <v>2164</v>
      </c>
      <c r="AL908" s="42">
        <v>1000</v>
      </c>
      <c r="AM908" s="42" t="s">
        <v>1909</v>
      </c>
      <c r="AN908" s="42" t="s">
        <v>3366</v>
      </c>
      <c r="AO908" s="42">
        <v>250</v>
      </c>
      <c r="AP908" s="42" t="s">
        <v>333</v>
      </c>
      <c r="AQ908" s="42">
        <v>400</v>
      </c>
      <c r="AR908" s="42">
        <v>48</v>
      </c>
      <c r="AS908" s="42">
        <v>100</v>
      </c>
      <c r="AT908" s="42">
        <f>AQ908/AS908</f>
        <v>4</v>
      </c>
      <c r="AU908" s="42" t="s">
        <v>327</v>
      </c>
      <c r="AV908" s="42" t="s">
        <v>327</v>
      </c>
      <c r="AW908" s="42" t="s">
        <v>327</v>
      </c>
      <c r="AX908" s="42" t="s">
        <v>2245</v>
      </c>
      <c r="AY908" s="42" t="s">
        <v>327</v>
      </c>
      <c r="AZ908" s="51">
        <v>163</v>
      </c>
      <c r="BA908" s="42"/>
      <c r="BB908" s="42">
        <v>2</v>
      </c>
      <c r="BC908" s="42" t="s">
        <v>1224</v>
      </c>
      <c r="BD908" s="49">
        <v>0</v>
      </c>
      <c r="BE908" s="49" t="s">
        <v>3610</v>
      </c>
      <c r="BF908" s="42">
        <v>0</v>
      </c>
      <c r="BG908" s="42"/>
      <c r="BH908" s="42"/>
      <c r="BI908" s="42" t="s">
        <v>357</v>
      </c>
      <c r="BJ908" s="42" t="s">
        <v>358</v>
      </c>
      <c r="BK908" s="57">
        <v>44778</v>
      </c>
      <c r="BL908" s="42" t="s">
        <v>317</v>
      </c>
      <c r="BM908" s="42" t="s">
        <v>317</v>
      </c>
      <c r="BN908" s="42"/>
      <c r="BO908" s="42"/>
      <c r="BP908" s="42" t="s">
        <v>359</v>
      </c>
      <c r="BQ908" s="42" t="s">
        <v>359</v>
      </c>
      <c r="BR908" s="42" t="s">
        <v>359</v>
      </c>
      <c r="BS908" s="42"/>
      <c r="BT908" s="42" t="s">
        <v>340</v>
      </c>
      <c r="BU908" s="42" t="s">
        <v>317</v>
      </c>
      <c r="BV908" s="42" t="s">
        <v>340</v>
      </c>
      <c r="BW908" s="42"/>
      <c r="BX908" s="42"/>
      <c r="BY908" s="42" t="s">
        <v>356</v>
      </c>
      <c r="BZ908" s="42">
        <v>30</v>
      </c>
      <c r="CA908" s="42"/>
      <c r="CB908" s="42" t="s">
        <v>472</v>
      </c>
      <c r="CC908" s="42"/>
      <c r="CD908" s="42"/>
      <c r="CE908" s="42"/>
      <c r="CF908" s="42"/>
      <c r="CG908" s="26" t="s">
        <v>3611</v>
      </c>
    </row>
    <row r="909" hidden="1" spans="1:85">
      <c r="A909" s="39">
        <v>246</v>
      </c>
      <c r="B909" s="42" t="s">
        <v>3613</v>
      </c>
      <c r="C909" s="46" t="s">
        <v>3614</v>
      </c>
      <c r="D909" s="42" t="s">
        <v>3615</v>
      </c>
      <c r="E909" s="43">
        <v>28.2967</v>
      </c>
      <c r="F909" s="43">
        <v>-15.4316</v>
      </c>
      <c r="G909" s="42" t="s">
        <v>316</v>
      </c>
      <c r="H909" s="37">
        <v>2.5</v>
      </c>
      <c r="I909" s="42" t="s">
        <v>316</v>
      </c>
      <c r="J909" s="42" t="s">
        <v>316</v>
      </c>
      <c r="K909" s="42" t="s">
        <v>340</v>
      </c>
      <c r="L909" s="42" t="s">
        <v>317</v>
      </c>
      <c r="M909" s="42" t="s">
        <v>340</v>
      </c>
      <c r="N909" s="42" t="s">
        <v>341</v>
      </c>
      <c r="O909" s="42" t="s">
        <v>2240</v>
      </c>
      <c r="P909" s="42" t="s">
        <v>2240</v>
      </c>
      <c r="Q909" s="42" t="s">
        <v>359</v>
      </c>
      <c r="R909" s="42" t="s">
        <v>516</v>
      </c>
      <c r="S909" s="42" t="s">
        <v>1718</v>
      </c>
      <c r="T909" s="42" t="s">
        <v>344</v>
      </c>
      <c r="U909" s="42" t="s">
        <v>323</v>
      </c>
      <c r="V909" s="52">
        <v>30</v>
      </c>
      <c r="W909" s="42" t="s">
        <v>366</v>
      </c>
      <c r="X909" s="42" t="s">
        <v>2971</v>
      </c>
      <c r="Y909" s="42" t="s">
        <v>2</v>
      </c>
      <c r="Z909" s="42" t="s">
        <v>2</v>
      </c>
      <c r="AA909" s="42" t="s">
        <v>328</v>
      </c>
      <c r="AB909" s="43" t="s">
        <v>329</v>
      </c>
      <c r="AC909" s="42" t="s">
        <v>225</v>
      </c>
      <c r="AD909" s="42" t="s">
        <v>225</v>
      </c>
      <c r="AE909" s="42" t="s">
        <v>349</v>
      </c>
      <c r="AF909" s="42" t="s">
        <v>349</v>
      </c>
      <c r="AG909" s="42">
        <v>20</v>
      </c>
      <c r="AH909" s="42" t="s">
        <v>350</v>
      </c>
      <c r="AI909" s="42" t="s">
        <v>3616</v>
      </c>
      <c r="AJ909" s="42" t="s">
        <v>351</v>
      </c>
      <c r="AK909" s="42" t="s">
        <v>2164</v>
      </c>
      <c r="AL909" s="42">
        <v>600</v>
      </c>
      <c r="AM909" s="42" t="s">
        <v>332</v>
      </c>
      <c r="AN909" s="42" t="s">
        <v>1896</v>
      </c>
      <c r="AO909" s="42">
        <v>400</v>
      </c>
      <c r="AP909" s="42" t="s">
        <v>384</v>
      </c>
      <c r="AQ909" s="42">
        <v>1200</v>
      </c>
      <c r="AR909" s="42">
        <v>2</v>
      </c>
      <c r="AS909" s="42">
        <v>600</v>
      </c>
      <c r="AT909" s="42">
        <v>48</v>
      </c>
      <c r="AU909" s="42" t="s">
        <v>385</v>
      </c>
      <c r="AV909" s="42" t="s">
        <v>385</v>
      </c>
      <c r="AW909" s="42">
        <v>18000</v>
      </c>
      <c r="AX909" s="42">
        <v>18000</v>
      </c>
      <c r="AY909" s="42">
        <v>2</v>
      </c>
      <c r="AZ909" s="51">
        <v>60</v>
      </c>
      <c r="BA909" s="42"/>
      <c r="BB909" s="42">
        <v>1</v>
      </c>
      <c r="BC909" s="42" t="s">
        <v>525</v>
      </c>
      <c r="BD909" s="49">
        <v>0</v>
      </c>
      <c r="BE909" s="49" t="s">
        <v>3613</v>
      </c>
      <c r="BF909" s="42">
        <v>0</v>
      </c>
      <c r="BG909" s="42"/>
      <c r="BH909" s="42"/>
      <c r="BI909" s="42" t="s">
        <v>357</v>
      </c>
      <c r="BJ909" s="42" t="s">
        <v>358</v>
      </c>
      <c r="BK909" s="57">
        <v>44778</v>
      </c>
      <c r="BL909" s="42" t="s">
        <v>317</v>
      </c>
      <c r="BM909" s="42" t="s">
        <v>317</v>
      </c>
      <c r="BN909" s="42"/>
      <c r="BO909" s="42"/>
      <c r="BP909" s="42" t="s">
        <v>359</v>
      </c>
      <c r="BQ909" s="42" t="s">
        <v>359</v>
      </c>
      <c r="BR909" s="42" t="s">
        <v>359</v>
      </c>
      <c r="BS909" s="42"/>
      <c r="BT909" s="42" t="s">
        <v>360</v>
      </c>
      <c r="BU909" s="42" t="s">
        <v>317</v>
      </c>
      <c r="BV909" s="42" t="s">
        <v>317</v>
      </c>
      <c r="BW909" s="42"/>
      <c r="BX909" s="42"/>
      <c r="BY909" s="42" t="s">
        <v>353</v>
      </c>
      <c r="BZ909" s="42" t="s">
        <v>353</v>
      </c>
      <c r="CA909" s="42"/>
      <c r="CB909" s="42" t="s">
        <v>353</v>
      </c>
      <c r="CC909" s="42"/>
      <c r="CD909" s="42"/>
      <c r="CE909" s="42"/>
      <c r="CF909" s="42"/>
      <c r="CG909" s="26" t="s">
        <v>3614</v>
      </c>
    </row>
    <row r="910" hidden="1" spans="1:85">
      <c r="A910" s="39">
        <v>252</v>
      </c>
      <c r="B910" s="42" t="s">
        <v>3617</v>
      </c>
      <c r="C910" s="46" t="s">
        <v>3618</v>
      </c>
      <c r="D910" s="42" t="s">
        <v>3619</v>
      </c>
      <c r="E910" s="43">
        <v>28.4333</v>
      </c>
      <c r="F910" s="43">
        <v>-15.3167</v>
      </c>
      <c r="G910" s="42" t="s">
        <v>316</v>
      </c>
      <c r="H910" s="37" t="s">
        <v>327</v>
      </c>
      <c r="I910" s="42" t="s">
        <v>316</v>
      </c>
      <c r="J910" s="42" t="s">
        <v>316</v>
      </c>
      <c r="K910" s="42" t="s">
        <v>317</v>
      </c>
      <c r="L910" s="42" t="s">
        <v>317</v>
      </c>
      <c r="M910" s="42" t="s">
        <v>317</v>
      </c>
      <c r="N910" s="42" t="s">
        <v>341</v>
      </c>
      <c r="O910" s="42" t="s">
        <v>2240</v>
      </c>
      <c r="P910" s="42" t="s">
        <v>2240</v>
      </c>
      <c r="Q910" s="42" t="s">
        <v>320</v>
      </c>
      <c r="R910" s="42" t="s">
        <v>320</v>
      </c>
      <c r="S910" s="42" t="s">
        <v>1718</v>
      </c>
      <c r="T910" s="42" t="s">
        <v>765</v>
      </c>
      <c r="U910" s="42" t="s">
        <v>397</v>
      </c>
      <c r="V910" s="52" t="s">
        <v>324</v>
      </c>
      <c r="W910" s="42" t="s">
        <v>366</v>
      </c>
      <c r="X910" s="42" t="s">
        <v>1974</v>
      </c>
      <c r="Y910" s="42" t="s">
        <v>2</v>
      </c>
      <c r="Z910" s="42" t="s">
        <v>2</v>
      </c>
      <c r="AA910" s="42" t="s">
        <v>328</v>
      </c>
      <c r="AB910" s="43" t="s">
        <v>329</v>
      </c>
      <c r="AC910" s="42" t="s">
        <v>330</v>
      </c>
      <c r="AD910" s="42" t="s">
        <v>330</v>
      </c>
      <c r="AE910" s="42" t="s">
        <v>327</v>
      </c>
      <c r="AF910" s="42" t="s">
        <v>327</v>
      </c>
      <c r="AG910" s="52" t="s">
        <v>327</v>
      </c>
      <c r="AH910" s="42" t="s">
        <v>327</v>
      </c>
      <c r="AI910" s="42" t="s">
        <v>327</v>
      </c>
      <c r="AJ910" s="42" t="s">
        <v>327</v>
      </c>
      <c r="AK910" s="42" t="s">
        <v>327</v>
      </c>
      <c r="AL910" s="42" t="s">
        <v>327</v>
      </c>
      <c r="AM910" s="42" t="s">
        <v>408</v>
      </c>
      <c r="AN910" s="42" t="s">
        <v>3546</v>
      </c>
      <c r="AO910" s="42">
        <v>400</v>
      </c>
      <c r="AP910" s="42" t="s">
        <v>503</v>
      </c>
      <c r="AQ910" s="42">
        <v>352</v>
      </c>
      <c r="AR910" s="42">
        <v>12</v>
      </c>
      <c r="AS910" s="42">
        <v>176</v>
      </c>
      <c r="AT910" s="42">
        <v>8</v>
      </c>
      <c r="AU910" s="42" t="s">
        <v>1995</v>
      </c>
      <c r="AV910" s="42" t="s">
        <v>1995</v>
      </c>
      <c r="AW910" s="42">
        <v>18000</v>
      </c>
      <c r="AX910" s="42">
        <v>18000</v>
      </c>
      <c r="AY910" s="42">
        <v>2</v>
      </c>
      <c r="AZ910" s="51">
        <v>97</v>
      </c>
      <c r="BA910" s="42"/>
      <c r="BB910" s="42">
        <v>1</v>
      </c>
      <c r="BC910" s="42" t="s">
        <v>525</v>
      </c>
      <c r="BD910" s="49">
        <v>0</v>
      </c>
      <c r="BE910" s="49" t="s">
        <v>3617</v>
      </c>
      <c r="BF910" s="42">
        <v>0</v>
      </c>
      <c r="BG910" s="42"/>
      <c r="BH910" s="42"/>
      <c r="BI910" s="42" t="s">
        <v>353</v>
      </c>
      <c r="BJ910" s="42" t="s">
        <v>358</v>
      </c>
      <c r="BK910" s="57">
        <v>44778</v>
      </c>
      <c r="BL910" s="42" t="s">
        <v>317</v>
      </c>
      <c r="BM910" s="42" t="s">
        <v>317</v>
      </c>
      <c r="BN910" s="42"/>
      <c r="BO910" s="42"/>
      <c r="BP910" s="42" t="s">
        <v>359</v>
      </c>
      <c r="BQ910" s="42" t="s">
        <v>359</v>
      </c>
      <c r="BR910" s="42" t="s">
        <v>359</v>
      </c>
      <c r="BS910" s="42"/>
      <c r="BT910" s="42" t="s">
        <v>360</v>
      </c>
      <c r="BU910" s="42" t="s">
        <v>317</v>
      </c>
      <c r="BV910" s="42" t="s">
        <v>317</v>
      </c>
      <c r="BW910" s="42"/>
      <c r="BX910" s="42"/>
      <c r="BY910" s="42" t="s">
        <v>353</v>
      </c>
      <c r="BZ910" s="42" t="s">
        <v>353</v>
      </c>
      <c r="CA910" s="42"/>
      <c r="CB910" s="42" t="s">
        <v>353</v>
      </c>
      <c r="CC910" s="42"/>
      <c r="CD910" s="42"/>
      <c r="CE910" s="42"/>
      <c r="CF910" s="42"/>
      <c r="CG910" s="26" t="s">
        <v>3618</v>
      </c>
    </row>
    <row r="911" hidden="1" spans="1:85">
      <c r="A911" s="34">
        <v>253</v>
      </c>
      <c r="B911" s="42" t="s">
        <v>3620</v>
      </c>
      <c r="C911" s="79" t="s">
        <v>3621</v>
      </c>
      <c r="D911" s="42" t="s">
        <v>3622</v>
      </c>
      <c r="E911" s="43">
        <v>28.262</v>
      </c>
      <c r="F911" s="43">
        <v>-15.3983</v>
      </c>
      <c r="G911" s="42" t="s">
        <v>316</v>
      </c>
      <c r="H911" s="37">
        <v>4.5</v>
      </c>
      <c r="I911" s="42" t="s">
        <v>316</v>
      </c>
      <c r="J911" s="42" t="s">
        <v>316</v>
      </c>
      <c r="K911" s="42" t="s">
        <v>317</v>
      </c>
      <c r="L911" s="42" t="s">
        <v>317</v>
      </c>
      <c r="M911" s="42" t="s">
        <v>340</v>
      </c>
      <c r="N911" s="42" t="s">
        <v>341</v>
      </c>
      <c r="O911" s="42" t="s">
        <v>2240</v>
      </c>
      <c r="P911" s="42" t="s">
        <v>2240</v>
      </c>
      <c r="Q911" s="42" t="s">
        <v>320</v>
      </c>
      <c r="R911" s="42" t="s">
        <v>320</v>
      </c>
      <c r="S911" s="42" t="s">
        <v>1718</v>
      </c>
      <c r="T911" s="42" t="s">
        <v>344</v>
      </c>
      <c r="U911" s="123" t="s">
        <v>397</v>
      </c>
      <c r="V911" s="52" t="s">
        <v>324</v>
      </c>
      <c r="W911" s="42" t="s">
        <v>366</v>
      </c>
      <c r="X911" s="42" t="s">
        <v>1880</v>
      </c>
      <c r="Y911" s="42" t="s">
        <v>2</v>
      </c>
      <c r="Z911" s="42" t="s">
        <v>2</v>
      </c>
      <c r="AA911" s="42" t="s">
        <v>328</v>
      </c>
      <c r="AB911" s="43" t="s">
        <v>329</v>
      </c>
      <c r="AC911" s="42" t="s">
        <v>225</v>
      </c>
      <c r="AD911" s="42" t="s">
        <v>225</v>
      </c>
      <c r="AE911" s="42" t="s">
        <v>561</v>
      </c>
      <c r="AF911" s="42" t="s">
        <v>561</v>
      </c>
      <c r="AG911" s="42">
        <v>30</v>
      </c>
      <c r="AH911" s="42" t="s">
        <v>350</v>
      </c>
      <c r="AI911" s="42" t="s">
        <v>1989</v>
      </c>
      <c r="AJ911" s="42" t="s">
        <v>351</v>
      </c>
      <c r="AK911" s="42" t="s">
        <v>2164</v>
      </c>
      <c r="AL911" s="42">
        <v>1000</v>
      </c>
      <c r="AM911" s="42" t="s">
        <v>332</v>
      </c>
      <c r="AN911" s="42" t="s">
        <v>1896</v>
      </c>
      <c r="AO911" s="42">
        <v>400</v>
      </c>
      <c r="AP911" s="42" t="s">
        <v>333</v>
      </c>
      <c r="AQ911" s="42">
        <v>400</v>
      </c>
      <c r="AR911" s="42">
        <v>48</v>
      </c>
      <c r="AS911" s="42">
        <v>100</v>
      </c>
      <c r="AT911" s="42">
        <f>AQ911/AS911</f>
        <v>4</v>
      </c>
      <c r="AU911" s="42" t="s">
        <v>1995</v>
      </c>
      <c r="AV911" s="42" t="s">
        <v>1995</v>
      </c>
      <c r="AW911" s="42">
        <v>18000</v>
      </c>
      <c r="AX911" s="42">
        <v>18000</v>
      </c>
      <c r="AY911" s="42">
        <v>2</v>
      </c>
      <c r="AZ911" s="51">
        <v>110</v>
      </c>
      <c r="BA911" s="52"/>
      <c r="BB911" s="42">
        <v>1</v>
      </c>
      <c r="BC911" s="42" t="s">
        <v>525</v>
      </c>
      <c r="BD911" s="49">
        <v>0</v>
      </c>
      <c r="BE911" s="49" t="s">
        <v>3620</v>
      </c>
      <c r="BF911" s="42">
        <v>0</v>
      </c>
      <c r="BG911" s="42"/>
      <c r="BH911" s="42"/>
      <c r="BI911" s="42" t="s">
        <v>357</v>
      </c>
      <c r="BJ911" s="42" t="s">
        <v>358</v>
      </c>
      <c r="BK911" s="57">
        <v>44778</v>
      </c>
      <c r="BL911" s="42" t="s">
        <v>317</v>
      </c>
      <c r="BM911" s="42" t="s">
        <v>317</v>
      </c>
      <c r="BN911" s="42"/>
      <c r="BO911" s="42"/>
      <c r="BP911" s="42" t="s">
        <v>359</v>
      </c>
      <c r="BQ911" s="42" t="s">
        <v>359</v>
      </c>
      <c r="BR911" s="42" t="s">
        <v>562</v>
      </c>
      <c r="BS911" s="42"/>
      <c r="BT911" s="42" t="s">
        <v>360</v>
      </c>
      <c r="BU911" s="42" t="s">
        <v>317</v>
      </c>
      <c r="BV911" s="42" t="s">
        <v>340</v>
      </c>
      <c r="BW911" s="42"/>
      <c r="BX911" s="42"/>
      <c r="BY911" s="42" t="s">
        <v>356</v>
      </c>
      <c r="BZ911" s="42">
        <v>30</v>
      </c>
      <c r="CA911" s="42"/>
      <c r="CB911" s="42" t="s">
        <v>472</v>
      </c>
      <c r="CC911" s="42"/>
      <c r="CD911" s="42"/>
      <c r="CE911" s="42"/>
      <c r="CF911" s="42"/>
      <c r="CG911" s="26" t="s">
        <v>3621</v>
      </c>
    </row>
    <row r="912" hidden="1" spans="1:85">
      <c r="A912" s="34">
        <v>255</v>
      </c>
      <c r="B912" s="42" t="s">
        <v>3623</v>
      </c>
      <c r="C912" s="46" t="s">
        <v>3624</v>
      </c>
      <c r="D912" s="42" t="s">
        <v>3625</v>
      </c>
      <c r="E912" s="43">
        <v>28.293</v>
      </c>
      <c r="F912" s="43">
        <v>-15.49</v>
      </c>
      <c r="G912" s="42" t="s">
        <v>316</v>
      </c>
      <c r="H912" s="37">
        <v>4.5</v>
      </c>
      <c r="I912" s="42" t="s">
        <v>316</v>
      </c>
      <c r="J912" s="42" t="s">
        <v>316</v>
      </c>
      <c r="K912" s="42" t="s">
        <v>340</v>
      </c>
      <c r="L912" s="42" t="s">
        <v>317</v>
      </c>
      <c r="M912" s="42" t="s">
        <v>317</v>
      </c>
      <c r="N912" s="42" t="s">
        <v>341</v>
      </c>
      <c r="O912" s="42" t="s">
        <v>319</v>
      </c>
      <c r="P912" s="42" t="s">
        <v>319</v>
      </c>
      <c r="Q912" s="42" t="s">
        <v>320</v>
      </c>
      <c r="R912" s="42" t="s">
        <v>830</v>
      </c>
      <c r="S912" s="42" t="s">
        <v>1718</v>
      </c>
      <c r="T912" s="42" t="s">
        <v>344</v>
      </c>
      <c r="U912" s="42" t="s">
        <v>323</v>
      </c>
      <c r="V912" s="52">
        <v>54</v>
      </c>
      <c r="W912" s="42" t="s">
        <v>366</v>
      </c>
      <c r="X912" s="42" t="s">
        <v>3055</v>
      </c>
      <c r="Y912" s="42" t="s">
        <v>2</v>
      </c>
      <c r="Z912" s="42" t="s">
        <v>2</v>
      </c>
      <c r="AA912" s="42" t="s">
        <v>328</v>
      </c>
      <c r="AB912" s="43" t="s">
        <v>329</v>
      </c>
      <c r="AC912" s="42" t="s">
        <v>225</v>
      </c>
      <c r="AD912" s="42" t="s">
        <v>225</v>
      </c>
      <c r="AE912" s="42" t="s">
        <v>2637</v>
      </c>
      <c r="AF912" s="42" t="s">
        <v>2637</v>
      </c>
      <c r="AG912" s="42">
        <v>30</v>
      </c>
      <c r="AH912" s="42" t="s">
        <v>350</v>
      </c>
      <c r="AI912" s="42" t="s">
        <v>3626</v>
      </c>
      <c r="AJ912" s="42" t="s">
        <v>370</v>
      </c>
      <c r="AK912" s="42" t="s">
        <v>3313</v>
      </c>
      <c r="AL912" s="42">
        <v>1000</v>
      </c>
      <c r="AM912" s="42" t="s">
        <v>332</v>
      </c>
      <c r="AN912" s="42" t="s">
        <v>1896</v>
      </c>
      <c r="AO912" s="42">
        <v>400</v>
      </c>
      <c r="AP912" s="42" t="s">
        <v>439</v>
      </c>
      <c r="AQ912" s="42">
        <v>1600</v>
      </c>
      <c r="AR912" s="42">
        <v>2</v>
      </c>
      <c r="AS912" s="42">
        <v>800</v>
      </c>
      <c r="AT912" s="42">
        <v>48</v>
      </c>
      <c r="AU912" s="42" t="s">
        <v>3627</v>
      </c>
      <c r="AV912" s="42" t="s">
        <v>3627</v>
      </c>
      <c r="AW912" s="42">
        <v>18000</v>
      </c>
      <c r="AX912" s="42">
        <v>18000</v>
      </c>
      <c r="AY912" s="42">
        <v>2</v>
      </c>
      <c r="AZ912" s="51">
        <v>93</v>
      </c>
      <c r="BA912" s="42"/>
      <c r="BB912" s="42">
        <v>2</v>
      </c>
      <c r="BC912" s="42" t="s">
        <v>1224</v>
      </c>
      <c r="BD912" s="49">
        <v>0</v>
      </c>
      <c r="BE912" s="49" t="s">
        <v>3623</v>
      </c>
      <c r="BF912" s="42">
        <v>0</v>
      </c>
      <c r="BG912" s="42"/>
      <c r="BH912" s="42"/>
      <c r="BI912" s="42" t="s">
        <v>357</v>
      </c>
      <c r="BJ912" s="42" t="s">
        <v>358</v>
      </c>
      <c r="BK912" s="57">
        <v>44778</v>
      </c>
      <c r="BL912" s="42" t="s">
        <v>317</v>
      </c>
      <c r="BM912" s="42" t="s">
        <v>317</v>
      </c>
      <c r="BN912" s="42"/>
      <c r="BO912" s="42"/>
      <c r="BP912" s="42" t="s">
        <v>359</v>
      </c>
      <c r="BQ912" s="42" t="s">
        <v>359</v>
      </c>
      <c r="BR912" s="42" t="s">
        <v>359</v>
      </c>
      <c r="BS912" s="42"/>
      <c r="BT912" s="42" t="s">
        <v>360</v>
      </c>
      <c r="BU912" s="42" t="s">
        <v>317</v>
      </c>
      <c r="BV912" s="42" t="s">
        <v>317</v>
      </c>
      <c r="BW912" s="42"/>
      <c r="BX912" s="42"/>
      <c r="BY912" s="42" t="s">
        <v>353</v>
      </c>
      <c r="BZ912" s="42" t="s">
        <v>353</v>
      </c>
      <c r="CA912" s="42"/>
      <c r="CB912" s="42" t="s">
        <v>353</v>
      </c>
      <c r="CC912" s="42"/>
      <c r="CD912" s="42"/>
      <c r="CE912" s="42"/>
      <c r="CF912" s="42"/>
      <c r="CG912" s="26" t="s">
        <v>3624</v>
      </c>
    </row>
    <row r="913" hidden="1" spans="1:85">
      <c r="A913" s="39">
        <v>274</v>
      </c>
      <c r="B913" s="42" t="s">
        <v>3628</v>
      </c>
      <c r="C913" s="79" t="s">
        <v>3629</v>
      </c>
      <c r="D913" s="42" t="s">
        <v>3630</v>
      </c>
      <c r="E913" s="43">
        <v>28.3452</v>
      </c>
      <c r="F913" s="43">
        <v>-15.3861</v>
      </c>
      <c r="G913" s="42" t="s">
        <v>316</v>
      </c>
      <c r="H913" s="37">
        <v>4.5</v>
      </c>
      <c r="I913" s="42" t="s">
        <v>316</v>
      </c>
      <c r="J913" s="42" t="s">
        <v>316</v>
      </c>
      <c r="K913" s="42" t="s">
        <v>317</v>
      </c>
      <c r="L913" s="42" t="s">
        <v>317</v>
      </c>
      <c r="M913" s="42" t="s">
        <v>317</v>
      </c>
      <c r="N913" s="42" t="s">
        <v>341</v>
      </c>
      <c r="O913" s="42" t="s">
        <v>2240</v>
      </c>
      <c r="P913" s="42" t="s">
        <v>2240</v>
      </c>
      <c r="Q913" s="42" t="s">
        <v>381</v>
      </c>
      <c r="R913" s="42" t="s">
        <v>381</v>
      </c>
      <c r="S913" s="42" t="s">
        <v>1718</v>
      </c>
      <c r="T913" s="42" t="s">
        <v>344</v>
      </c>
      <c r="U913" s="42" t="s">
        <v>323</v>
      </c>
      <c r="V913" s="52">
        <v>42</v>
      </c>
      <c r="W913" s="42" t="s">
        <v>366</v>
      </c>
      <c r="X913" s="42" t="s">
        <v>1974</v>
      </c>
      <c r="Y913" s="42" t="s">
        <v>2</v>
      </c>
      <c r="Z913" s="42" t="s">
        <v>2</v>
      </c>
      <c r="AA913" s="42" t="s">
        <v>328</v>
      </c>
      <c r="AB913" s="43" t="s">
        <v>329</v>
      </c>
      <c r="AC913" s="42" t="s">
        <v>225</v>
      </c>
      <c r="AD913" s="42" t="s">
        <v>225</v>
      </c>
      <c r="AE913" s="42" t="s">
        <v>561</v>
      </c>
      <c r="AF913" s="42" t="s">
        <v>561</v>
      </c>
      <c r="AG913" s="42">
        <v>30</v>
      </c>
      <c r="AH913" s="42" t="s">
        <v>350</v>
      </c>
      <c r="AI913" s="42" t="s">
        <v>1989</v>
      </c>
      <c r="AJ913" s="42" t="s">
        <v>351</v>
      </c>
      <c r="AK913" s="42" t="s">
        <v>1994</v>
      </c>
      <c r="AL913" s="42">
        <v>1000</v>
      </c>
      <c r="AM913" s="42" t="s">
        <v>332</v>
      </c>
      <c r="AN913" s="42" t="s">
        <v>352</v>
      </c>
      <c r="AO913" s="42">
        <v>400</v>
      </c>
      <c r="AP913" s="42" t="s">
        <v>333</v>
      </c>
      <c r="AQ913" s="42">
        <v>300</v>
      </c>
      <c r="AR913" s="42">
        <v>48</v>
      </c>
      <c r="AS913" s="42">
        <v>100</v>
      </c>
      <c r="AT913" s="42">
        <f>AQ913/AS913</f>
        <v>3</v>
      </c>
      <c r="AU913" s="42" t="s">
        <v>385</v>
      </c>
      <c r="AV913" s="42" t="s">
        <v>385</v>
      </c>
      <c r="AW913" s="42">
        <v>18000</v>
      </c>
      <c r="AX913" s="42">
        <v>18000</v>
      </c>
      <c r="AY913" s="42">
        <v>2</v>
      </c>
      <c r="AZ913" s="51">
        <v>66.8</v>
      </c>
      <c r="BA913" s="42"/>
      <c r="BB913" s="42">
        <v>1</v>
      </c>
      <c r="BC913" s="42" t="s">
        <v>525</v>
      </c>
      <c r="BD913" s="49">
        <v>0</v>
      </c>
      <c r="BE913" s="49" t="s">
        <v>3628</v>
      </c>
      <c r="BF913" s="42">
        <v>0</v>
      </c>
      <c r="BG913" s="42"/>
      <c r="BH913" s="42"/>
      <c r="BI913" s="42" t="s">
        <v>357</v>
      </c>
      <c r="BJ913" s="42" t="s">
        <v>358</v>
      </c>
      <c r="BK913" s="57">
        <v>44778</v>
      </c>
      <c r="BL913" s="42" t="s">
        <v>317</v>
      </c>
      <c r="BM913" s="42" t="s">
        <v>317</v>
      </c>
      <c r="BN913" s="42"/>
      <c r="BO913" s="42"/>
      <c r="BP913" s="42" t="s">
        <v>359</v>
      </c>
      <c r="BQ913" s="42" t="s">
        <v>359</v>
      </c>
      <c r="BR913" s="42" t="s">
        <v>359</v>
      </c>
      <c r="BS913" s="42"/>
      <c r="BT913" s="42" t="s">
        <v>360</v>
      </c>
      <c r="BU913" s="42" t="s">
        <v>317</v>
      </c>
      <c r="BV913" s="42" t="s">
        <v>317</v>
      </c>
      <c r="BW913" s="42"/>
      <c r="BX913" s="42"/>
      <c r="BY913" s="42" t="s">
        <v>353</v>
      </c>
      <c r="BZ913" s="42" t="s">
        <v>353</v>
      </c>
      <c r="CA913" s="42"/>
      <c r="CB913" s="42" t="s">
        <v>353</v>
      </c>
      <c r="CC913" s="42"/>
      <c r="CD913" s="42"/>
      <c r="CE913" s="42"/>
      <c r="CF913" s="42"/>
      <c r="CG913" s="26" t="s">
        <v>3629</v>
      </c>
    </row>
    <row r="914" hidden="1" spans="1:85">
      <c r="A914" s="34">
        <v>275</v>
      </c>
      <c r="B914" s="42" t="s">
        <v>3631</v>
      </c>
      <c r="C914" s="46" t="s">
        <v>3632</v>
      </c>
      <c r="D914" s="42" t="s">
        <v>3633</v>
      </c>
      <c r="E914" s="43">
        <v>28.3419</v>
      </c>
      <c r="F914" s="43">
        <v>-15.4165</v>
      </c>
      <c r="G914" s="42" t="s">
        <v>316</v>
      </c>
      <c r="H914" s="37">
        <v>4.5</v>
      </c>
      <c r="I914" s="42" t="s">
        <v>316</v>
      </c>
      <c r="J914" s="42" t="s">
        <v>316</v>
      </c>
      <c r="K914" s="42" t="s">
        <v>340</v>
      </c>
      <c r="L914" s="42" t="s">
        <v>317</v>
      </c>
      <c r="M914" s="42" t="s">
        <v>340</v>
      </c>
      <c r="N914" s="42" t="s">
        <v>341</v>
      </c>
      <c r="O914" s="42" t="s">
        <v>2240</v>
      </c>
      <c r="P914" s="42" t="s">
        <v>2240</v>
      </c>
      <c r="Q914" s="42" t="s">
        <v>320</v>
      </c>
      <c r="R914" s="42" t="s">
        <v>320</v>
      </c>
      <c r="S914" s="42" t="s">
        <v>1718</v>
      </c>
      <c r="T914" s="42" t="s">
        <v>344</v>
      </c>
      <c r="U914" s="42" t="s">
        <v>323</v>
      </c>
      <c r="V914" s="52">
        <v>36</v>
      </c>
      <c r="W914" s="42" t="s">
        <v>366</v>
      </c>
      <c r="X914" s="42" t="s">
        <v>2971</v>
      </c>
      <c r="Y914" s="42" t="s">
        <v>2</v>
      </c>
      <c r="Z914" s="42" t="s">
        <v>2</v>
      </c>
      <c r="AA914" s="42" t="s">
        <v>328</v>
      </c>
      <c r="AB914" s="43" t="s">
        <v>329</v>
      </c>
      <c r="AC914" s="42" t="s">
        <v>225</v>
      </c>
      <c r="AD914" s="42" t="s">
        <v>225</v>
      </c>
      <c r="AE914" s="42" t="s">
        <v>561</v>
      </c>
      <c r="AF914" s="42" t="s">
        <v>561</v>
      </c>
      <c r="AG914" s="42">
        <v>30</v>
      </c>
      <c r="AH914" s="42" t="s">
        <v>350</v>
      </c>
      <c r="AI914" s="42" t="s">
        <v>2264</v>
      </c>
      <c r="AJ914" s="42" t="s">
        <v>351</v>
      </c>
      <c r="AK914" s="42" t="s">
        <v>1994</v>
      </c>
      <c r="AL914" s="42">
        <v>1000</v>
      </c>
      <c r="AM914" s="42" t="s">
        <v>332</v>
      </c>
      <c r="AN914" s="42" t="s">
        <v>352</v>
      </c>
      <c r="AO914" s="42">
        <v>400</v>
      </c>
      <c r="AP914" s="42" t="s">
        <v>439</v>
      </c>
      <c r="AQ914" s="42">
        <v>1600</v>
      </c>
      <c r="AR914" s="42">
        <v>2</v>
      </c>
      <c r="AS914" s="42">
        <v>800</v>
      </c>
      <c r="AT914" s="42">
        <v>48</v>
      </c>
      <c r="AU914" s="42" t="s">
        <v>385</v>
      </c>
      <c r="AV914" s="42" t="s">
        <v>385</v>
      </c>
      <c r="AW914" s="42">
        <v>18000</v>
      </c>
      <c r="AX914" s="42">
        <v>18000</v>
      </c>
      <c r="AY914" s="42">
        <v>2</v>
      </c>
      <c r="AZ914" s="51">
        <v>108</v>
      </c>
      <c r="BA914" s="42"/>
      <c r="BB914" s="42">
        <v>2</v>
      </c>
      <c r="BC914" s="42" t="s">
        <v>1224</v>
      </c>
      <c r="BD914" s="49">
        <v>0</v>
      </c>
      <c r="BE914" s="49" t="s">
        <v>3631</v>
      </c>
      <c r="BF914" s="42">
        <v>0</v>
      </c>
      <c r="BG914" s="42"/>
      <c r="BH914" s="42"/>
      <c r="BI914" s="42" t="s">
        <v>357</v>
      </c>
      <c r="BJ914" s="42" t="s">
        <v>358</v>
      </c>
      <c r="BK914" s="57">
        <v>44778</v>
      </c>
      <c r="BL914" s="42" t="s">
        <v>317</v>
      </c>
      <c r="BM914" s="42" t="s">
        <v>317</v>
      </c>
      <c r="BN914" s="42"/>
      <c r="BO914" s="42"/>
      <c r="BP914" s="42" t="s">
        <v>359</v>
      </c>
      <c r="BQ914" s="42" t="s">
        <v>359</v>
      </c>
      <c r="BR914" s="42" t="s">
        <v>359</v>
      </c>
      <c r="BS914" s="42"/>
      <c r="BT914" s="42" t="s">
        <v>360</v>
      </c>
      <c r="BU914" s="42" t="s">
        <v>317</v>
      </c>
      <c r="BV914" s="42" t="s">
        <v>317</v>
      </c>
      <c r="BW914" s="42"/>
      <c r="BX914" s="42"/>
      <c r="BY914" s="42" t="s">
        <v>353</v>
      </c>
      <c r="BZ914" s="42" t="s">
        <v>353</v>
      </c>
      <c r="CA914" s="42"/>
      <c r="CB914" s="42" t="s">
        <v>353</v>
      </c>
      <c r="CC914" s="42"/>
      <c r="CD914" s="42"/>
      <c r="CE914" s="42"/>
      <c r="CF914" s="42"/>
      <c r="CG914" s="26" t="s">
        <v>3632</v>
      </c>
    </row>
    <row r="915" hidden="1" spans="1:85">
      <c r="A915" s="39">
        <v>298</v>
      </c>
      <c r="B915" s="42" t="s">
        <v>3634</v>
      </c>
      <c r="C915" s="46" t="s">
        <v>3635</v>
      </c>
      <c r="D915" s="42" t="s">
        <v>3636</v>
      </c>
      <c r="E915" s="43">
        <v>28.2285</v>
      </c>
      <c r="F915" s="43">
        <v>-15.4574</v>
      </c>
      <c r="G915" s="42" t="s">
        <v>316</v>
      </c>
      <c r="H915" s="37">
        <v>4.5</v>
      </c>
      <c r="I915" s="42" t="s">
        <v>316</v>
      </c>
      <c r="J915" s="42" t="s">
        <v>316</v>
      </c>
      <c r="K915" s="42" t="s">
        <v>317</v>
      </c>
      <c r="L915" s="42" t="s">
        <v>317</v>
      </c>
      <c r="M915" s="42" t="s">
        <v>317</v>
      </c>
      <c r="N915" s="42" t="s">
        <v>341</v>
      </c>
      <c r="O915" s="42" t="s">
        <v>2240</v>
      </c>
      <c r="P915" s="42" t="s">
        <v>2240</v>
      </c>
      <c r="Q915" s="42" t="s">
        <v>390</v>
      </c>
      <c r="R915" s="42" t="s">
        <v>390</v>
      </c>
      <c r="S915" s="42" t="s">
        <v>1718</v>
      </c>
      <c r="T915" s="42" t="s">
        <v>344</v>
      </c>
      <c r="U915" s="42" t="s">
        <v>323</v>
      </c>
      <c r="V915" s="52">
        <v>56</v>
      </c>
      <c r="W915" s="42" t="s">
        <v>366</v>
      </c>
      <c r="X915" s="42" t="s">
        <v>3055</v>
      </c>
      <c r="Y915" s="42" t="s">
        <v>2</v>
      </c>
      <c r="Z915" s="42" t="s">
        <v>2</v>
      </c>
      <c r="AA915" s="42" t="s">
        <v>328</v>
      </c>
      <c r="AB915" s="43" t="s">
        <v>329</v>
      </c>
      <c r="AC915" s="42" t="s">
        <v>225</v>
      </c>
      <c r="AD915" s="42" t="s">
        <v>225</v>
      </c>
      <c r="AE915" s="42" t="s">
        <v>561</v>
      </c>
      <c r="AF915" s="42" t="s">
        <v>561</v>
      </c>
      <c r="AG915" s="42">
        <v>30</v>
      </c>
      <c r="AH915" s="42" t="s">
        <v>350</v>
      </c>
      <c r="AI915" s="42" t="s">
        <v>1964</v>
      </c>
      <c r="AJ915" s="42" t="s">
        <v>370</v>
      </c>
      <c r="AK915" s="42" t="s">
        <v>1965</v>
      </c>
      <c r="AL915" s="42">
        <v>1000</v>
      </c>
      <c r="AM915" s="42" t="s">
        <v>332</v>
      </c>
      <c r="AN915" s="42" t="s">
        <v>1896</v>
      </c>
      <c r="AO915" s="42">
        <v>400</v>
      </c>
      <c r="AP915" s="42" t="s">
        <v>439</v>
      </c>
      <c r="AQ915" s="42">
        <v>1600</v>
      </c>
      <c r="AR915" s="42">
        <v>2</v>
      </c>
      <c r="AS915" s="42">
        <v>800</v>
      </c>
      <c r="AT915" s="42">
        <v>48</v>
      </c>
      <c r="AU915" s="42" t="s">
        <v>385</v>
      </c>
      <c r="AV915" s="42" t="s">
        <v>385</v>
      </c>
      <c r="AW915" s="42">
        <v>18000</v>
      </c>
      <c r="AX915" s="42">
        <v>18000</v>
      </c>
      <c r="AY915" s="42">
        <v>2</v>
      </c>
      <c r="AZ915" s="51">
        <v>85</v>
      </c>
      <c r="BA915" s="42"/>
      <c r="BB915" s="42">
        <v>1</v>
      </c>
      <c r="BC915" s="42" t="s">
        <v>525</v>
      </c>
      <c r="BD915" s="49">
        <v>0</v>
      </c>
      <c r="BE915" s="49" t="s">
        <v>3634</v>
      </c>
      <c r="BF915" s="42">
        <v>0</v>
      </c>
      <c r="BG915" s="42"/>
      <c r="BH915" s="42"/>
      <c r="BI915" s="42" t="s">
        <v>357</v>
      </c>
      <c r="BJ915" s="42" t="s">
        <v>358</v>
      </c>
      <c r="BK915" s="57">
        <v>44778</v>
      </c>
      <c r="BL915" s="42" t="s">
        <v>317</v>
      </c>
      <c r="BM915" s="42" t="s">
        <v>317</v>
      </c>
      <c r="BN915" s="42"/>
      <c r="BO915" s="42"/>
      <c r="BP915" s="42" t="s">
        <v>359</v>
      </c>
      <c r="BQ915" s="42" t="s">
        <v>359</v>
      </c>
      <c r="BR915" s="42" t="s">
        <v>359</v>
      </c>
      <c r="BS915" s="42"/>
      <c r="BT915" s="42" t="s">
        <v>360</v>
      </c>
      <c r="BU915" s="42" t="s">
        <v>317</v>
      </c>
      <c r="BV915" s="42" t="s">
        <v>317</v>
      </c>
      <c r="BW915" s="42"/>
      <c r="BX915" s="42"/>
      <c r="BY915" s="42" t="s">
        <v>353</v>
      </c>
      <c r="BZ915" s="42" t="s">
        <v>353</v>
      </c>
      <c r="CA915" s="42"/>
      <c r="CB915" s="42" t="s">
        <v>353</v>
      </c>
      <c r="CC915" s="42"/>
      <c r="CD915" s="42"/>
      <c r="CE915" s="42"/>
      <c r="CF915" s="42"/>
      <c r="CG915" s="26" t="s">
        <v>3635</v>
      </c>
    </row>
    <row r="916" hidden="1" spans="1:85">
      <c r="A916" s="34">
        <v>299</v>
      </c>
      <c r="B916" s="42" t="s">
        <v>3637</v>
      </c>
      <c r="C916" s="46" t="s">
        <v>3638</v>
      </c>
      <c r="D916" s="42" t="s">
        <v>3639</v>
      </c>
      <c r="E916" s="43">
        <v>28.2932</v>
      </c>
      <c r="F916" s="43">
        <v>-15.3951</v>
      </c>
      <c r="G916" s="42" t="s">
        <v>316</v>
      </c>
      <c r="H916" s="37">
        <v>5.5</v>
      </c>
      <c r="I916" s="42" t="s">
        <v>316</v>
      </c>
      <c r="J916" s="42" t="s">
        <v>316</v>
      </c>
      <c r="K916" s="42" t="s">
        <v>317</v>
      </c>
      <c r="L916" s="42" t="s">
        <v>340</v>
      </c>
      <c r="M916" s="42" t="s">
        <v>317</v>
      </c>
      <c r="N916" s="42" t="s">
        <v>341</v>
      </c>
      <c r="O916" s="42" t="s">
        <v>2240</v>
      </c>
      <c r="P916" s="42" t="s">
        <v>2240</v>
      </c>
      <c r="Q916" s="42" t="s">
        <v>320</v>
      </c>
      <c r="R916" s="42" t="s">
        <v>830</v>
      </c>
      <c r="S916" s="42" t="s">
        <v>1718</v>
      </c>
      <c r="T916" s="42" t="s">
        <v>344</v>
      </c>
      <c r="U916" s="42" t="s">
        <v>323</v>
      </c>
      <c r="V916" s="52">
        <v>40</v>
      </c>
      <c r="W916" s="42" t="s">
        <v>366</v>
      </c>
      <c r="X916" s="42" t="s">
        <v>1880</v>
      </c>
      <c r="Y916" s="42" t="s">
        <v>2</v>
      </c>
      <c r="Z916" s="42" t="s">
        <v>2</v>
      </c>
      <c r="AA916" s="42" t="s">
        <v>328</v>
      </c>
      <c r="AB916" s="43" t="s">
        <v>329</v>
      </c>
      <c r="AC916" s="42" t="s">
        <v>225</v>
      </c>
      <c r="AD916" s="42" t="s">
        <v>225</v>
      </c>
      <c r="AE916" s="42" t="s">
        <v>382</v>
      </c>
      <c r="AF916" s="42" t="s">
        <v>382</v>
      </c>
      <c r="AG916" s="42">
        <v>45</v>
      </c>
      <c r="AH916" s="42" t="s">
        <v>350</v>
      </c>
      <c r="AI916" s="42" t="s">
        <v>1964</v>
      </c>
      <c r="AJ916" s="42" t="s">
        <v>351</v>
      </c>
      <c r="AK916" s="42" t="s">
        <v>2164</v>
      </c>
      <c r="AL916" s="42">
        <v>1000</v>
      </c>
      <c r="AM916" s="42" t="s">
        <v>332</v>
      </c>
      <c r="AN916" s="42" t="s">
        <v>1896</v>
      </c>
      <c r="AO916" s="52">
        <v>400</v>
      </c>
      <c r="AP916" s="42" t="s">
        <v>333</v>
      </c>
      <c r="AQ916" s="42">
        <v>1600</v>
      </c>
      <c r="AR916" s="42">
        <v>48</v>
      </c>
      <c r="AS916" s="42">
        <v>100</v>
      </c>
      <c r="AT916" s="42">
        <v>16</v>
      </c>
      <c r="AU916" s="42" t="s">
        <v>385</v>
      </c>
      <c r="AV916" s="42" t="s">
        <v>385</v>
      </c>
      <c r="AW916" s="42">
        <v>18000</v>
      </c>
      <c r="AX916" s="42">
        <v>18000</v>
      </c>
      <c r="AY916" s="42">
        <v>2</v>
      </c>
      <c r="AZ916" s="51">
        <v>179</v>
      </c>
      <c r="BA916" s="52"/>
      <c r="BB916" s="42">
        <v>2</v>
      </c>
      <c r="BC916" s="42" t="s">
        <v>375</v>
      </c>
      <c r="BD916" s="49" t="s">
        <v>3640</v>
      </c>
      <c r="BE916" s="49" t="s">
        <v>3637</v>
      </c>
      <c r="BF916" s="42">
        <v>0</v>
      </c>
      <c r="BG916" s="42"/>
      <c r="BH916" s="42"/>
      <c r="BI916" s="42" t="s">
        <v>357</v>
      </c>
      <c r="BJ916" s="42" t="s">
        <v>358</v>
      </c>
      <c r="BK916" s="57">
        <v>44778</v>
      </c>
      <c r="BL916" s="42" t="s">
        <v>317</v>
      </c>
      <c r="BM916" s="42" t="s">
        <v>317</v>
      </c>
      <c r="BN916" s="42"/>
      <c r="BO916" s="42"/>
      <c r="BP916" s="42" t="s">
        <v>359</v>
      </c>
      <c r="BQ916" s="42" t="s">
        <v>359</v>
      </c>
      <c r="BR916" s="42" t="s">
        <v>359</v>
      </c>
      <c r="BS916" s="42"/>
      <c r="BT916" s="42" t="s">
        <v>360</v>
      </c>
      <c r="BU916" s="42" t="s">
        <v>317</v>
      </c>
      <c r="BV916" s="42" t="s">
        <v>317</v>
      </c>
      <c r="BW916" s="42"/>
      <c r="BX916" s="42"/>
      <c r="BY916" s="42" t="s">
        <v>353</v>
      </c>
      <c r="BZ916" s="42" t="s">
        <v>353</v>
      </c>
      <c r="CA916" s="42"/>
      <c r="CB916" s="42" t="s">
        <v>353</v>
      </c>
      <c r="CC916" s="42"/>
      <c r="CD916" s="42"/>
      <c r="CE916" s="42"/>
      <c r="CF916" s="42"/>
      <c r="CG916" s="26" t="s">
        <v>3638</v>
      </c>
    </row>
    <row r="917" hidden="1" spans="1:85">
      <c r="A917" s="39">
        <v>304</v>
      </c>
      <c r="B917" s="42" t="s">
        <v>3641</v>
      </c>
      <c r="C917" s="46" t="s">
        <v>3642</v>
      </c>
      <c r="D917" s="42" t="s">
        <v>3643</v>
      </c>
      <c r="E917" s="43">
        <v>28.3065</v>
      </c>
      <c r="F917" s="43">
        <v>-15.4049</v>
      </c>
      <c r="G917" s="42" t="s">
        <v>316</v>
      </c>
      <c r="H917" s="37">
        <v>4.5</v>
      </c>
      <c r="I917" s="42" t="s">
        <v>316</v>
      </c>
      <c r="J917" s="42" t="s">
        <v>316</v>
      </c>
      <c r="K917" s="42" t="s">
        <v>340</v>
      </c>
      <c r="L917" s="42" t="s">
        <v>317</v>
      </c>
      <c r="M917" s="42" t="s">
        <v>317</v>
      </c>
      <c r="N917" s="42" t="s">
        <v>341</v>
      </c>
      <c r="O917" s="42" t="s">
        <v>2240</v>
      </c>
      <c r="P917" s="42" t="s">
        <v>2240</v>
      </c>
      <c r="Q917" s="42" t="s">
        <v>320</v>
      </c>
      <c r="R917" s="42" t="s">
        <v>320</v>
      </c>
      <c r="S917" s="42" t="s">
        <v>1718</v>
      </c>
      <c r="T917" s="42" t="s">
        <v>344</v>
      </c>
      <c r="U917" s="42" t="s">
        <v>323</v>
      </c>
      <c r="V917" s="52">
        <v>44</v>
      </c>
      <c r="W917" s="42" t="s">
        <v>366</v>
      </c>
      <c r="X917" s="42" t="s">
        <v>2025</v>
      </c>
      <c r="Y917" s="42" t="s">
        <v>2</v>
      </c>
      <c r="Z917" s="42" t="s">
        <v>2</v>
      </c>
      <c r="AA917" s="42" t="s">
        <v>328</v>
      </c>
      <c r="AB917" s="43" t="s">
        <v>329</v>
      </c>
      <c r="AC917" s="42" t="s">
        <v>225</v>
      </c>
      <c r="AD917" s="42" t="s">
        <v>225</v>
      </c>
      <c r="AE917" s="42" t="s">
        <v>561</v>
      </c>
      <c r="AF917" s="42" t="s">
        <v>561</v>
      </c>
      <c r="AG917" s="42">
        <v>30</v>
      </c>
      <c r="AH917" s="42" t="s">
        <v>350</v>
      </c>
      <c r="AI917" s="42" t="s">
        <v>1964</v>
      </c>
      <c r="AJ917" s="42" t="s">
        <v>351</v>
      </c>
      <c r="AK917" s="42" t="s">
        <v>2164</v>
      </c>
      <c r="AL917" s="42">
        <v>1000</v>
      </c>
      <c r="AM917" s="42" t="s">
        <v>332</v>
      </c>
      <c r="AN917" s="42" t="s">
        <v>1896</v>
      </c>
      <c r="AO917" s="42">
        <v>400</v>
      </c>
      <c r="AP917" s="42" t="s">
        <v>439</v>
      </c>
      <c r="AQ917" s="42">
        <v>1600</v>
      </c>
      <c r="AR917" s="42">
        <v>2</v>
      </c>
      <c r="AS917" s="42">
        <v>800</v>
      </c>
      <c r="AT917" s="42">
        <v>48</v>
      </c>
      <c r="AU917" s="42" t="s">
        <v>1995</v>
      </c>
      <c r="AV917" s="42" t="s">
        <v>1995</v>
      </c>
      <c r="AW917" s="42">
        <v>18000</v>
      </c>
      <c r="AX917" s="42">
        <v>18000</v>
      </c>
      <c r="AY917" s="42">
        <v>2</v>
      </c>
      <c r="AZ917" s="51">
        <v>120</v>
      </c>
      <c r="BA917" s="42"/>
      <c r="BB917" s="42">
        <v>2</v>
      </c>
      <c r="BC917" s="42" t="s">
        <v>1128</v>
      </c>
      <c r="BD917" s="49">
        <v>0</v>
      </c>
      <c r="BE917" s="49" t="s">
        <v>3641</v>
      </c>
      <c r="BF917" s="42">
        <v>0</v>
      </c>
      <c r="BG917" s="42"/>
      <c r="BH917" s="42"/>
      <c r="BI917" s="42" t="s">
        <v>357</v>
      </c>
      <c r="BJ917" s="42" t="s">
        <v>358</v>
      </c>
      <c r="BK917" s="57">
        <v>44778</v>
      </c>
      <c r="BL917" s="42" t="s">
        <v>317</v>
      </c>
      <c r="BM917" s="42" t="s">
        <v>317</v>
      </c>
      <c r="BN917" s="42"/>
      <c r="BO917" s="42"/>
      <c r="BP917" s="42" t="s">
        <v>359</v>
      </c>
      <c r="BQ917" s="42" t="s">
        <v>359</v>
      </c>
      <c r="BR917" s="42" t="s">
        <v>359</v>
      </c>
      <c r="BS917" s="42"/>
      <c r="BT917" s="42" t="s">
        <v>360</v>
      </c>
      <c r="BU917" s="42" t="s">
        <v>317</v>
      </c>
      <c r="BV917" s="42" t="s">
        <v>317</v>
      </c>
      <c r="BW917" s="42"/>
      <c r="BX917" s="42"/>
      <c r="BY917" s="42" t="s">
        <v>353</v>
      </c>
      <c r="BZ917" s="42" t="s">
        <v>353</v>
      </c>
      <c r="CA917" s="42"/>
      <c r="CB917" s="42" t="s">
        <v>353</v>
      </c>
      <c r="CC917" s="42"/>
      <c r="CD917" s="42"/>
      <c r="CE917" s="42"/>
      <c r="CF917" s="42"/>
      <c r="CG917" s="26" t="s">
        <v>3642</v>
      </c>
    </row>
    <row r="918" hidden="1" spans="1:85">
      <c r="A918" s="34">
        <v>307</v>
      </c>
      <c r="B918" s="42" t="s">
        <v>3644</v>
      </c>
      <c r="C918" s="79" t="s">
        <v>3645</v>
      </c>
      <c r="D918" s="42" t="s">
        <v>3646</v>
      </c>
      <c r="E918" s="43">
        <v>28.2748</v>
      </c>
      <c r="F918" s="43">
        <v>-15.4178</v>
      </c>
      <c r="G918" s="42" t="s">
        <v>316</v>
      </c>
      <c r="H918" s="37">
        <v>4.5</v>
      </c>
      <c r="I918" s="42" t="s">
        <v>316</v>
      </c>
      <c r="J918" s="42" t="s">
        <v>316</v>
      </c>
      <c r="K918" s="42" t="s">
        <v>340</v>
      </c>
      <c r="L918" s="42" t="s">
        <v>340</v>
      </c>
      <c r="M918" s="42" t="s">
        <v>340</v>
      </c>
      <c r="N918" s="42" t="s">
        <v>341</v>
      </c>
      <c r="O918" s="42" t="s">
        <v>2240</v>
      </c>
      <c r="P918" s="42" t="s">
        <v>2240</v>
      </c>
      <c r="Q918" s="42" t="s">
        <v>390</v>
      </c>
      <c r="R918" s="42" t="s">
        <v>390</v>
      </c>
      <c r="S918" s="42" t="s">
        <v>1718</v>
      </c>
      <c r="T918" s="42" t="s">
        <v>344</v>
      </c>
      <c r="U918" s="42" t="s">
        <v>323</v>
      </c>
      <c r="V918" s="52">
        <v>32</v>
      </c>
      <c r="W918" s="42" t="s">
        <v>366</v>
      </c>
      <c r="X918" s="42" t="s">
        <v>2025</v>
      </c>
      <c r="Y918" s="42" t="s">
        <v>2</v>
      </c>
      <c r="Z918" s="42" t="s">
        <v>2</v>
      </c>
      <c r="AA918" s="42" t="s">
        <v>328</v>
      </c>
      <c r="AB918" s="43" t="s">
        <v>329</v>
      </c>
      <c r="AC918" s="42" t="s">
        <v>225</v>
      </c>
      <c r="AD918" s="42" t="s">
        <v>225</v>
      </c>
      <c r="AE918" s="42" t="s">
        <v>561</v>
      </c>
      <c r="AF918" s="42" t="s">
        <v>561</v>
      </c>
      <c r="AG918" s="42">
        <v>30</v>
      </c>
      <c r="AH918" s="42" t="s">
        <v>350</v>
      </c>
      <c r="AI918" s="42" t="s">
        <v>1989</v>
      </c>
      <c r="AJ918" s="42" t="s">
        <v>351</v>
      </c>
      <c r="AK918" s="42" t="s">
        <v>2164</v>
      </c>
      <c r="AL918" s="42">
        <v>1000</v>
      </c>
      <c r="AM918" s="42" t="s">
        <v>332</v>
      </c>
      <c r="AN918" s="42" t="s">
        <v>1896</v>
      </c>
      <c r="AO918" s="42">
        <v>400</v>
      </c>
      <c r="AP918" s="42" t="s">
        <v>439</v>
      </c>
      <c r="AQ918" s="42">
        <v>1600</v>
      </c>
      <c r="AR918" s="42">
        <v>2</v>
      </c>
      <c r="AS918" s="42">
        <v>800</v>
      </c>
      <c r="AT918" s="42">
        <v>48</v>
      </c>
      <c r="AU918" s="42" t="s">
        <v>385</v>
      </c>
      <c r="AV918" s="42" t="s">
        <v>385</v>
      </c>
      <c r="AW918" s="42">
        <v>18000</v>
      </c>
      <c r="AX918" s="42">
        <v>18000</v>
      </c>
      <c r="AY918" s="42">
        <v>2</v>
      </c>
      <c r="AZ918" s="51">
        <v>108</v>
      </c>
      <c r="BA918" s="42"/>
      <c r="BB918" s="42">
        <v>2</v>
      </c>
      <c r="BC918" s="42" t="s">
        <v>375</v>
      </c>
      <c r="BD918" s="49" t="s">
        <v>3647</v>
      </c>
      <c r="BE918" s="49" t="s">
        <v>3644</v>
      </c>
      <c r="BF918" s="42">
        <v>0</v>
      </c>
      <c r="BG918" s="42"/>
      <c r="BH918" s="42"/>
      <c r="BI918" s="42" t="s">
        <v>357</v>
      </c>
      <c r="BJ918" s="42" t="s">
        <v>358</v>
      </c>
      <c r="BK918" s="57">
        <v>44778</v>
      </c>
      <c r="BL918" s="42" t="s">
        <v>317</v>
      </c>
      <c r="BM918" s="42" t="s">
        <v>317</v>
      </c>
      <c r="BN918" s="42"/>
      <c r="BO918" s="42"/>
      <c r="BP918" s="42" t="s">
        <v>359</v>
      </c>
      <c r="BQ918" s="42" t="s">
        <v>359</v>
      </c>
      <c r="BR918" s="42" t="s">
        <v>359</v>
      </c>
      <c r="BS918" s="42"/>
      <c r="BT918" s="42" t="s">
        <v>360</v>
      </c>
      <c r="BU918" s="42" t="s">
        <v>317</v>
      </c>
      <c r="BV918" s="42" t="s">
        <v>317</v>
      </c>
      <c r="BW918" s="42"/>
      <c r="BX918" s="42"/>
      <c r="BY918" s="42" t="s">
        <v>353</v>
      </c>
      <c r="BZ918" s="42" t="s">
        <v>353</v>
      </c>
      <c r="CA918" s="42"/>
      <c r="CB918" s="42" t="s">
        <v>353</v>
      </c>
      <c r="CC918" s="42"/>
      <c r="CD918" s="42"/>
      <c r="CE918" s="42"/>
      <c r="CF918" s="42"/>
      <c r="CG918" s="26" t="s">
        <v>3645</v>
      </c>
    </row>
    <row r="919" hidden="1" spans="1:85">
      <c r="A919" s="39">
        <v>308</v>
      </c>
      <c r="B919" s="42" t="s">
        <v>3648</v>
      </c>
      <c r="C919" s="46" t="s">
        <v>3649</v>
      </c>
      <c r="D919" s="42" t="s">
        <v>3650</v>
      </c>
      <c r="E919" s="43">
        <v>28.2823</v>
      </c>
      <c r="F919" s="43">
        <v>-15.4212</v>
      </c>
      <c r="G919" s="42" t="s">
        <v>316</v>
      </c>
      <c r="H919" s="37" t="s">
        <v>327</v>
      </c>
      <c r="I919" s="42" t="s">
        <v>316</v>
      </c>
      <c r="J919" s="42" t="s">
        <v>316</v>
      </c>
      <c r="K919" s="42" t="s">
        <v>317</v>
      </c>
      <c r="L919" s="42" t="s">
        <v>317</v>
      </c>
      <c r="M919" s="42" t="s">
        <v>317</v>
      </c>
      <c r="N919" s="42" t="s">
        <v>341</v>
      </c>
      <c r="O919" s="42" t="s">
        <v>2240</v>
      </c>
      <c r="P919" s="42" t="s">
        <v>2240</v>
      </c>
      <c r="Q919" s="42" t="s">
        <v>320</v>
      </c>
      <c r="R919" s="42" t="s">
        <v>320</v>
      </c>
      <c r="S919" s="42" t="s">
        <v>1718</v>
      </c>
      <c r="T919" s="42" t="s">
        <v>344</v>
      </c>
      <c r="U919" s="42" t="s">
        <v>397</v>
      </c>
      <c r="V919" s="52" t="s">
        <v>324</v>
      </c>
      <c r="W919" s="42" t="s">
        <v>325</v>
      </c>
      <c r="X919" s="42" t="s">
        <v>2025</v>
      </c>
      <c r="Y919" s="42" t="s">
        <v>2</v>
      </c>
      <c r="Z919" s="42" t="s">
        <v>2</v>
      </c>
      <c r="AA919" s="42" t="s">
        <v>328</v>
      </c>
      <c r="AB919" s="43" t="s">
        <v>329</v>
      </c>
      <c r="AC919" s="42" t="s">
        <v>225</v>
      </c>
      <c r="AD919" s="42" t="s">
        <v>225</v>
      </c>
      <c r="AE919" s="42" t="s">
        <v>327</v>
      </c>
      <c r="AF919" s="42" t="s">
        <v>327</v>
      </c>
      <c r="AG919" s="42" t="s">
        <v>327</v>
      </c>
      <c r="AH919" s="42" t="s">
        <v>327</v>
      </c>
      <c r="AI919" s="42" t="s">
        <v>327</v>
      </c>
      <c r="AJ919" s="42" t="s">
        <v>327</v>
      </c>
      <c r="AK919" s="42" t="s">
        <v>327</v>
      </c>
      <c r="AL919" s="42" t="s">
        <v>327</v>
      </c>
      <c r="AM919" s="42" t="s">
        <v>332</v>
      </c>
      <c r="AN919" s="42" t="s">
        <v>1896</v>
      </c>
      <c r="AO919" s="42">
        <v>400</v>
      </c>
      <c r="AP919" s="42" t="s">
        <v>503</v>
      </c>
      <c r="AQ919" s="42">
        <v>704</v>
      </c>
      <c r="AR919" s="42">
        <v>12</v>
      </c>
      <c r="AS919" s="42">
        <v>176</v>
      </c>
      <c r="AT919" s="42">
        <v>16</v>
      </c>
      <c r="AU919" s="42" t="s">
        <v>327</v>
      </c>
      <c r="AV919" s="42" t="s">
        <v>327</v>
      </c>
      <c r="AW919" s="42" t="s">
        <v>327</v>
      </c>
      <c r="AX919" s="42" t="s">
        <v>327</v>
      </c>
      <c r="AY919" s="42" t="s">
        <v>327</v>
      </c>
      <c r="AZ919" s="51">
        <v>64</v>
      </c>
      <c r="BA919" s="42"/>
      <c r="BB919" s="42">
        <v>1</v>
      </c>
      <c r="BC919" s="42" t="s">
        <v>525</v>
      </c>
      <c r="BD919" s="49">
        <v>0</v>
      </c>
      <c r="BE919" s="49" t="s">
        <v>3648</v>
      </c>
      <c r="BF919" s="42">
        <v>0</v>
      </c>
      <c r="BG919" s="42"/>
      <c r="BH919" s="42"/>
      <c r="BI919" s="42" t="s">
        <v>357</v>
      </c>
      <c r="BJ919" s="42" t="s">
        <v>358</v>
      </c>
      <c r="BK919" s="57">
        <v>44778</v>
      </c>
      <c r="BL919" s="42" t="s">
        <v>317</v>
      </c>
      <c r="BM919" s="42" t="s">
        <v>317</v>
      </c>
      <c r="BN919" s="42"/>
      <c r="BO919" s="42"/>
      <c r="BP919" s="42" t="s">
        <v>359</v>
      </c>
      <c r="BQ919" s="42" t="s">
        <v>359</v>
      </c>
      <c r="BR919" s="42" t="s">
        <v>359</v>
      </c>
      <c r="BS919" s="42"/>
      <c r="BT919" s="42" t="s">
        <v>360</v>
      </c>
      <c r="BU919" s="42" t="s">
        <v>317</v>
      </c>
      <c r="BV919" s="42" t="s">
        <v>317</v>
      </c>
      <c r="BW919" s="42"/>
      <c r="BX919" s="42"/>
      <c r="BY919" s="42" t="s">
        <v>353</v>
      </c>
      <c r="BZ919" s="42" t="s">
        <v>353</v>
      </c>
      <c r="CA919" s="42"/>
      <c r="CB919" s="42" t="s">
        <v>353</v>
      </c>
      <c r="CC919" s="42"/>
      <c r="CD919" s="42"/>
      <c r="CE919" s="42"/>
      <c r="CF919" s="42"/>
      <c r="CG919" s="26" t="s">
        <v>3649</v>
      </c>
    </row>
    <row r="920" hidden="1" spans="1:85">
      <c r="A920" s="39">
        <v>310</v>
      </c>
      <c r="B920" s="42" t="s">
        <v>3651</v>
      </c>
      <c r="C920" s="46" t="s">
        <v>3652</v>
      </c>
      <c r="D920" s="42" t="s">
        <v>3388</v>
      </c>
      <c r="E920" s="43">
        <v>28.6785</v>
      </c>
      <c r="F920" s="43">
        <v>-15.3246</v>
      </c>
      <c r="G920" s="42" t="s">
        <v>316</v>
      </c>
      <c r="H920" s="37">
        <v>1.8</v>
      </c>
      <c r="I920" s="42" t="s">
        <v>316</v>
      </c>
      <c r="J920" s="42" t="s">
        <v>3407</v>
      </c>
      <c r="K920" s="42" t="s">
        <v>340</v>
      </c>
      <c r="L920" s="42" t="s">
        <v>317</v>
      </c>
      <c r="M920" s="42" t="s">
        <v>317</v>
      </c>
      <c r="N920" s="42" t="s">
        <v>318</v>
      </c>
      <c r="O920" s="42" t="s">
        <v>319</v>
      </c>
      <c r="P920" s="42" t="s">
        <v>319</v>
      </c>
      <c r="Q920" s="42" t="s">
        <v>390</v>
      </c>
      <c r="R920" s="42" t="s">
        <v>390</v>
      </c>
      <c r="S920" s="42" t="s">
        <v>1718</v>
      </c>
      <c r="T920" s="42" t="s">
        <v>344</v>
      </c>
      <c r="U920" s="42" t="s">
        <v>323</v>
      </c>
      <c r="V920" s="52">
        <v>54</v>
      </c>
      <c r="W920" s="42" t="s">
        <v>366</v>
      </c>
      <c r="X920" s="42" t="s">
        <v>1974</v>
      </c>
      <c r="Y920" s="42" t="s">
        <v>2</v>
      </c>
      <c r="Z920" s="42" t="s">
        <v>2</v>
      </c>
      <c r="AA920" s="42" t="s">
        <v>328</v>
      </c>
      <c r="AB920" s="43" t="s">
        <v>329</v>
      </c>
      <c r="AC920" s="42" t="s">
        <v>225</v>
      </c>
      <c r="AD920" s="42" t="s">
        <v>225</v>
      </c>
      <c r="AE920" s="42" t="s">
        <v>561</v>
      </c>
      <c r="AF920" s="42" t="s">
        <v>561</v>
      </c>
      <c r="AG920" s="42">
        <v>20</v>
      </c>
      <c r="AH920" s="42" t="s">
        <v>350</v>
      </c>
      <c r="AI920" s="42" t="s">
        <v>1964</v>
      </c>
      <c r="AJ920" s="42" t="s">
        <v>370</v>
      </c>
      <c r="AK920" s="42" t="s">
        <v>1965</v>
      </c>
      <c r="AL920" s="42">
        <v>1000</v>
      </c>
      <c r="AM920" s="42" t="s">
        <v>332</v>
      </c>
      <c r="AN920" s="42" t="s">
        <v>352</v>
      </c>
      <c r="AO920" s="42">
        <v>400</v>
      </c>
      <c r="AP920" s="42" t="s">
        <v>439</v>
      </c>
      <c r="AQ920" s="42">
        <v>1200</v>
      </c>
      <c r="AR920" s="42">
        <v>2</v>
      </c>
      <c r="AS920" s="42">
        <v>600</v>
      </c>
      <c r="AT920" s="42">
        <v>48</v>
      </c>
      <c r="AU920" s="42" t="s">
        <v>385</v>
      </c>
      <c r="AV920" s="42" t="s">
        <v>385</v>
      </c>
      <c r="AW920" s="42">
        <v>18000</v>
      </c>
      <c r="AX920" s="42">
        <v>18000</v>
      </c>
      <c r="AY920" s="42">
        <v>2</v>
      </c>
      <c r="AZ920" s="51">
        <v>98</v>
      </c>
      <c r="BA920" s="42"/>
      <c r="BB920" s="42">
        <v>1</v>
      </c>
      <c r="BC920" s="42" t="s">
        <v>525</v>
      </c>
      <c r="BD920" s="49">
        <v>0</v>
      </c>
      <c r="BE920" s="49" t="s">
        <v>3651</v>
      </c>
      <c r="BF920" s="42">
        <v>0</v>
      </c>
      <c r="BG920" s="42"/>
      <c r="BH920" s="42"/>
      <c r="BI920" s="42" t="s">
        <v>357</v>
      </c>
      <c r="BJ920" s="42" t="s">
        <v>358</v>
      </c>
      <c r="BK920" s="57">
        <v>44778</v>
      </c>
      <c r="BL920" s="42" t="s">
        <v>317</v>
      </c>
      <c r="BM920" s="42" t="s">
        <v>317</v>
      </c>
      <c r="BN920" s="42"/>
      <c r="BO920" s="42"/>
      <c r="BP920" s="42" t="s">
        <v>359</v>
      </c>
      <c r="BQ920" s="42" t="s">
        <v>359</v>
      </c>
      <c r="BR920" s="42" t="s">
        <v>359</v>
      </c>
      <c r="BS920" s="42"/>
      <c r="BT920" s="42" t="s">
        <v>360</v>
      </c>
      <c r="BU920" s="42" t="s">
        <v>317</v>
      </c>
      <c r="BV920" s="42" t="s">
        <v>317</v>
      </c>
      <c r="BW920" s="42"/>
      <c r="BX920" s="42"/>
      <c r="BY920" s="42" t="s">
        <v>353</v>
      </c>
      <c r="BZ920" s="42" t="s">
        <v>353</v>
      </c>
      <c r="CA920" s="42"/>
      <c r="CB920" s="42" t="s">
        <v>353</v>
      </c>
      <c r="CC920" s="42"/>
      <c r="CD920" s="42"/>
      <c r="CE920" s="42"/>
      <c r="CF920" s="42"/>
      <c r="CG920" s="26" t="s">
        <v>3652</v>
      </c>
    </row>
    <row r="921" hidden="1" spans="1:85">
      <c r="A921" s="34">
        <v>311</v>
      </c>
      <c r="B921" s="42" t="s">
        <v>3653</v>
      </c>
      <c r="C921" s="46" t="s">
        <v>3654</v>
      </c>
      <c r="D921" s="42" t="s">
        <v>3655</v>
      </c>
      <c r="E921" s="43">
        <v>28.3184</v>
      </c>
      <c r="F921" s="105">
        <v>-15.289658</v>
      </c>
      <c r="G921" s="42" t="s">
        <v>316</v>
      </c>
      <c r="H921" s="37">
        <v>5.5</v>
      </c>
      <c r="I921" s="42" t="s">
        <v>316</v>
      </c>
      <c r="J921" s="42" t="s">
        <v>316</v>
      </c>
      <c r="K921" s="42" t="s">
        <v>340</v>
      </c>
      <c r="L921" s="42" t="s">
        <v>317</v>
      </c>
      <c r="M921" s="42" t="s">
        <v>340</v>
      </c>
      <c r="N921" s="42" t="s">
        <v>341</v>
      </c>
      <c r="O921" s="42" t="s">
        <v>2240</v>
      </c>
      <c r="P921" s="42" t="s">
        <v>2240</v>
      </c>
      <c r="Q921" s="42" t="s">
        <v>381</v>
      </c>
      <c r="R921" s="42" t="s">
        <v>381</v>
      </c>
      <c r="S921" s="42" t="s">
        <v>1718</v>
      </c>
      <c r="T921" s="42" t="s">
        <v>344</v>
      </c>
      <c r="U921" s="42" t="s">
        <v>323</v>
      </c>
      <c r="V921" s="52">
        <v>34</v>
      </c>
      <c r="W921" s="42" t="s">
        <v>366</v>
      </c>
      <c r="X921" s="42" t="s">
        <v>1880</v>
      </c>
      <c r="Y921" s="42" t="s">
        <v>2</v>
      </c>
      <c r="Z921" s="42" t="s">
        <v>2</v>
      </c>
      <c r="AA921" s="42" t="s">
        <v>328</v>
      </c>
      <c r="AB921" s="43" t="s">
        <v>329</v>
      </c>
      <c r="AC921" s="42" t="s">
        <v>225</v>
      </c>
      <c r="AD921" s="42" t="s">
        <v>225</v>
      </c>
      <c r="AE921" s="42" t="s">
        <v>561</v>
      </c>
      <c r="AF921" s="42" t="s">
        <v>561</v>
      </c>
      <c r="AG921" s="42">
        <v>45</v>
      </c>
      <c r="AH921" s="42" t="s">
        <v>350</v>
      </c>
      <c r="AI921" s="42" t="s">
        <v>1964</v>
      </c>
      <c r="AJ921" s="42" t="s">
        <v>351</v>
      </c>
      <c r="AK921" s="42" t="s">
        <v>2164</v>
      </c>
      <c r="AL921" s="42">
        <v>1000</v>
      </c>
      <c r="AM921" s="42" t="s">
        <v>332</v>
      </c>
      <c r="AN921" s="42" t="s">
        <v>1896</v>
      </c>
      <c r="AO921" s="42">
        <v>400</v>
      </c>
      <c r="AP921" s="42" t="s">
        <v>439</v>
      </c>
      <c r="AQ921" s="42">
        <v>1600</v>
      </c>
      <c r="AR921" s="42">
        <v>2</v>
      </c>
      <c r="AS921" s="42">
        <v>800</v>
      </c>
      <c r="AT921" s="42">
        <v>48</v>
      </c>
      <c r="AU921" s="42" t="s">
        <v>3595</v>
      </c>
      <c r="AV921" s="42" t="s">
        <v>3595</v>
      </c>
      <c r="AW921" s="42">
        <v>18000</v>
      </c>
      <c r="AX921" s="42">
        <v>18000</v>
      </c>
      <c r="AY921" s="42">
        <v>4</v>
      </c>
      <c r="AZ921" s="51">
        <v>224</v>
      </c>
      <c r="BA921" s="52"/>
      <c r="BB921" s="42">
        <v>2</v>
      </c>
      <c r="BC921" s="42" t="s">
        <v>1224</v>
      </c>
      <c r="BD921" s="49">
        <v>0</v>
      </c>
      <c r="BE921" s="49" t="s">
        <v>3653</v>
      </c>
      <c r="BF921" s="42">
        <v>0</v>
      </c>
      <c r="BG921" s="42"/>
      <c r="BH921" s="42"/>
      <c r="BI921" s="42" t="s">
        <v>357</v>
      </c>
      <c r="BJ921" s="42" t="s">
        <v>358</v>
      </c>
      <c r="BK921" s="57">
        <v>44778</v>
      </c>
      <c r="BL921" s="42" t="s">
        <v>317</v>
      </c>
      <c r="BM921" s="42" t="s">
        <v>317</v>
      </c>
      <c r="BN921" s="42"/>
      <c r="BO921" s="42"/>
      <c r="BP921" s="42" t="s">
        <v>359</v>
      </c>
      <c r="BQ921" s="42" t="s">
        <v>359</v>
      </c>
      <c r="BR921" s="42" t="s">
        <v>359</v>
      </c>
      <c r="BS921" s="42"/>
      <c r="BT921" s="42" t="s">
        <v>360</v>
      </c>
      <c r="BU921" s="42" t="s">
        <v>317</v>
      </c>
      <c r="BV921" s="42" t="s">
        <v>317</v>
      </c>
      <c r="BW921" s="42"/>
      <c r="BX921" s="42"/>
      <c r="BY921" s="42" t="s">
        <v>353</v>
      </c>
      <c r="BZ921" s="42" t="s">
        <v>353</v>
      </c>
      <c r="CA921" s="42"/>
      <c r="CB921" s="42" t="s">
        <v>353</v>
      </c>
      <c r="CC921" s="42"/>
      <c r="CD921" s="42"/>
      <c r="CE921" s="42"/>
      <c r="CF921" s="42"/>
      <c r="CG921" s="26" t="s">
        <v>3654</v>
      </c>
    </row>
    <row r="922" hidden="1" spans="1:85">
      <c r="A922" s="39">
        <v>312</v>
      </c>
      <c r="B922" s="42" t="s">
        <v>3656</v>
      </c>
      <c r="C922" s="46" t="s">
        <v>3657</v>
      </c>
      <c r="D922" s="42" t="s">
        <v>3658</v>
      </c>
      <c r="E922" s="43">
        <v>28.2742</v>
      </c>
      <c r="F922" s="43">
        <v>-15.4134</v>
      </c>
      <c r="G922" s="42" t="s">
        <v>316</v>
      </c>
      <c r="H922" s="37">
        <v>2.5</v>
      </c>
      <c r="I922" s="42" t="s">
        <v>316</v>
      </c>
      <c r="J922" s="42" t="s">
        <v>316</v>
      </c>
      <c r="K922" s="42" t="s">
        <v>340</v>
      </c>
      <c r="L922" s="42" t="s">
        <v>317</v>
      </c>
      <c r="M922" s="42" t="s">
        <v>317</v>
      </c>
      <c r="N922" s="42" t="s">
        <v>341</v>
      </c>
      <c r="O922" s="42" t="s">
        <v>2240</v>
      </c>
      <c r="P922" s="42" t="s">
        <v>2240</v>
      </c>
      <c r="Q922" s="42" t="s">
        <v>320</v>
      </c>
      <c r="R922" s="42" t="s">
        <v>320</v>
      </c>
      <c r="S922" s="42" t="s">
        <v>1718</v>
      </c>
      <c r="T922" s="42" t="s">
        <v>344</v>
      </c>
      <c r="U922" s="42" t="s">
        <v>323</v>
      </c>
      <c r="V922" s="52">
        <v>34</v>
      </c>
      <c r="W922" s="42" t="s">
        <v>366</v>
      </c>
      <c r="X922" s="42" t="s">
        <v>2025</v>
      </c>
      <c r="Y922" s="42" t="s">
        <v>2</v>
      </c>
      <c r="Z922" s="42" t="s">
        <v>2</v>
      </c>
      <c r="AA922" s="42" t="s">
        <v>328</v>
      </c>
      <c r="AB922" s="43" t="s">
        <v>329</v>
      </c>
      <c r="AC922" s="42" t="s">
        <v>225</v>
      </c>
      <c r="AD922" s="42" t="s">
        <v>225</v>
      </c>
      <c r="AE922" s="42" t="s">
        <v>561</v>
      </c>
      <c r="AF922" s="42" t="s">
        <v>561</v>
      </c>
      <c r="AG922" s="42">
        <v>20</v>
      </c>
      <c r="AH922" s="42" t="s">
        <v>350</v>
      </c>
      <c r="AI922" s="42" t="s">
        <v>1964</v>
      </c>
      <c r="AJ922" s="42" t="s">
        <v>370</v>
      </c>
      <c r="AK922" s="42" t="s">
        <v>1965</v>
      </c>
      <c r="AL922" s="42">
        <v>1000</v>
      </c>
      <c r="AM922" s="42" t="s">
        <v>332</v>
      </c>
      <c r="AN922" s="42" t="s">
        <v>1896</v>
      </c>
      <c r="AO922" s="42">
        <v>400</v>
      </c>
      <c r="AP922" s="42" t="s">
        <v>439</v>
      </c>
      <c r="AQ922" s="42">
        <v>1600</v>
      </c>
      <c r="AR922" s="42">
        <v>2</v>
      </c>
      <c r="AS922" s="42">
        <v>800</v>
      </c>
      <c r="AT922" s="42">
        <v>48</v>
      </c>
      <c r="AU922" s="42" t="s">
        <v>385</v>
      </c>
      <c r="AV922" s="42" t="s">
        <v>385</v>
      </c>
      <c r="AW922" s="42">
        <v>18000</v>
      </c>
      <c r="AX922" s="42">
        <v>18000</v>
      </c>
      <c r="AY922" s="42">
        <v>2</v>
      </c>
      <c r="AZ922" s="51">
        <v>159.2</v>
      </c>
      <c r="BA922" s="42"/>
      <c r="BB922" s="42">
        <v>1</v>
      </c>
      <c r="BC922" s="42" t="s">
        <v>525</v>
      </c>
      <c r="BD922" s="49">
        <v>0</v>
      </c>
      <c r="BE922" s="49" t="s">
        <v>3656</v>
      </c>
      <c r="BF922" s="42">
        <v>0</v>
      </c>
      <c r="BG922" s="42"/>
      <c r="BH922" s="42"/>
      <c r="BI922" s="42" t="s">
        <v>357</v>
      </c>
      <c r="BJ922" s="42" t="s">
        <v>358</v>
      </c>
      <c r="BK922" s="57">
        <v>44778</v>
      </c>
      <c r="BL922" s="42" t="s">
        <v>317</v>
      </c>
      <c r="BM922" s="42" t="s">
        <v>317</v>
      </c>
      <c r="BN922" s="42"/>
      <c r="BO922" s="42"/>
      <c r="BP922" s="42" t="s">
        <v>359</v>
      </c>
      <c r="BQ922" s="42" t="s">
        <v>359</v>
      </c>
      <c r="BR922" s="42" t="s">
        <v>359</v>
      </c>
      <c r="BS922" s="42"/>
      <c r="BT922" s="42" t="s">
        <v>360</v>
      </c>
      <c r="BU922" s="42" t="s">
        <v>317</v>
      </c>
      <c r="BV922" s="42" t="s">
        <v>317</v>
      </c>
      <c r="BW922" s="42"/>
      <c r="BX922" s="42"/>
      <c r="BY922" s="42" t="s">
        <v>353</v>
      </c>
      <c r="BZ922" s="42" t="s">
        <v>353</v>
      </c>
      <c r="CA922" s="42"/>
      <c r="CB922" s="42" t="s">
        <v>353</v>
      </c>
      <c r="CC922" s="42"/>
      <c r="CD922" s="42"/>
      <c r="CE922" s="42"/>
      <c r="CF922" s="42"/>
      <c r="CG922" s="26" t="s">
        <v>3657</v>
      </c>
    </row>
    <row r="923" hidden="1" spans="1:85">
      <c r="A923" s="34">
        <v>313</v>
      </c>
      <c r="B923" s="42" t="s">
        <v>3659</v>
      </c>
      <c r="C923" s="46" t="s">
        <v>3660</v>
      </c>
      <c r="D923" s="42" t="s">
        <v>3661</v>
      </c>
      <c r="E923" s="43">
        <v>28.2804</v>
      </c>
      <c r="F923" s="43">
        <v>-15.4185</v>
      </c>
      <c r="G923" s="42" t="s">
        <v>316</v>
      </c>
      <c r="H923" s="37" t="s">
        <v>327</v>
      </c>
      <c r="I923" s="42" t="s">
        <v>316</v>
      </c>
      <c r="J923" s="42" t="s">
        <v>316</v>
      </c>
      <c r="K923" s="42" t="s">
        <v>340</v>
      </c>
      <c r="L923" s="42" t="s">
        <v>317</v>
      </c>
      <c r="M923" s="42" t="s">
        <v>317</v>
      </c>
      <c r="N923" s="42" t="s">
        <v>341</v>
      </c>
      <c r="O923" s="42" t="s">
        <v>2240</v>
      </c>
      <c r="P923" s="42" t="s">
        <v>2240</v>
      </c>
      <c r="Q923" s="42"/>
      <c r="R923" s="42" t="s">
        <v>320</v>
      </c>
      <c r="S923" s="42" t="s">
        <v>1718</v>
      </c>
      <c r="T923" s="42" t="s">
        <v>765</v>
      </c>
      <c r="U923" s="42" t="s">
        <v>397</v>
      </c>
      <c r="V923" s="52" t="s">
        <v>324</v>
      </c>
      <c r="W923" s="42" t="s">
        <v>366</v>
      </c>
      <c r="X923" s="42" t="s">
        <v>2025</v>
      </c>
      <c r="Y923" s="42" t="s">
        <v>2</v>
      </c>
      <c r="Z923" s="42" t="s">
        <v>2</v>
      </c>
      <c r="AA923" s="42" t="s">
        <v>328</v>
      </c>
      <c r="AB923" s="43" t="s">
        <v>329</v>
      </c>
      <c r="AC923" s="42" t="s">
        <v>330</v>
      </c>
      <c r="AD923" s="42" t="s">
        <v>225</v>
      </c>
      <c r="AE923" s="42" t="s">
        <v>327</v>
      </c>
      <c r="AF923" s="42" t="s">
        <v>327</v>
      </c>
      <c r="AG923" s="52" t="s">
        <v>327</v>
      </c>
      <c r="AH923" s="42" t="s">
        <v>327</v>
      </c>
      <c r="AI923" s="42" t="s">
        <v>327</v>
      </c>
      <c r="AJ923" s="42" t="s">
        <v>327</v>
      </c>
      <c r="AK923" s="42" t="s">
        <v>327</v>
      </c>
      <c r="AL923" s="42" t="s">
        <v>327</v>
      </c>
      <c r="AM923" s="42" t="s">
        <v>332</v>
      </c>
      <c r="AN923" s="42" t="s">
        <v>1896</v>
      </c>
      <c r="AO923" s="42">
        <v>400</v>
      </c>
      <c r="AP923" s="42" t="s">
        <v>427</v>
      </c>
      <c r="AQ923" s="42">
        <v>1200</v>
      </c>
      <c r="AR923" s="42">
        <v>2</v>
      </c>
      <c r="AS923" s="42">
        <v>1200</v>
      </c>
      <c r="AT923" s="42">
        <v>24</v>
      </c>
      <c r="AU923" s="42" t="s">
        <v>385</v>
      </c>
      <c r="AV923" s="42" t="s">
        <v>385</v>
      </c>
      <c r="AW923" s="42">
        <v>18000</v>
      </c>
      <c r="AX923" s="42">
        <v>18000</v>
      </c>
      <c r="AY923" s="42">
        <v>2</v>
      </c>
      <c r="AZ923" s="51" t="s">
        <v>3662</v>
      </c>
      <c r="BA923" s="42"/>
      <c r="BB923" s="42">
        <v>1</v>
      </c>
      <c r="BC923" s="42" t="s">
        <v>525</v>
      </c>
      <c r="BD923" s="49">
        <v>0</v>
      </c>
      <c r="BE923" s="49" t="s">
        <v>3659</v>
      </c>
      <c r="BF923" s="42">
        <v>0</v>
      </c>
      <c r="BG923" s="42"/>
      <c r="BH923" s="42"/>
      <c r="BI923" s="42" t="s">
        <v>357</v>
      </c>
      <c r="BJ923" s="42" t="s">
        <v>358</v>
      </c>
      <c r="BK923" s="57">
        <v>44778</v>
      </c>
      <c r="BL923" s="42" t="s">
        <v>317</v>
      </c>
      <c r="BM923" s="42" t="s">
        <v>317</v>
      </c>
      <c r="BN923" s="42"/>
      <c r="BO923" s="42"/>
      <c r="BP923" s="42" t="s">
        <v>359</v>
      </c>
      <c r="BQ923" s="42" t="s">
        <v>359</v>
      </c>
      <c r="BR923" s="42" t="s">
        <v>359</v>
      </c>
      <c r="BS923" s="42"/>
      <c r="BT923" s="42" t="s">
        <v>340</v>
      </c>
      <c r="BU923" s="42" t="s">
        <v>317</v>
      </c>
      <c r="BV923" s="42" t="s">
        <v>317</v>
      </c>
      <c r="BW923" s="42"/>
      <c r="BX923" s="42"/>
      <c r="BY923" s="42" t="s">
        <v>353</v>
      </c>
      <c r="BZ923" s="42" t="s">
        <v>353</v>
      </c>
      <c r="CA923" s="42"/>
      <c r="CB923" s="42" t="s">
        <v>353</v>
      </c>
      <c r="CC923" s="42"/>
      <c r="CD923" s="42"/>
      <c r="CE923" s="42"/>
      <c r="CF923" s="42"/>
      <c r="CG923" s="26" t="s">
        <v>3660</v>
      </c>
    </row>
    <row r="924" hidden="1" spans="1:85">
      <c r="A924" s="39">
        <v>318</v>
      </c>
      <c r="B924" s="42" t="s">
        <v>3663</v>
      </c>
      <c r="C924" s="46" t="s">
        <v>3664</v>
      </c>
      <c r="D924" s="42" t="s">
        <v>3665</v>
      </c>
      <c r="E924" s="43">
        <v>28.289</v>
      </c>
      <c r="F924" s="43">
        <v>-15.4226</v>
      </c>
      <c r="G924" s="42" t="s">
        <v>316</v>
      </c>
      <c r="H924" s="37" t="s">
        <v>327</v>
      </c>
      <c r="I924" s="42" t="s">
        <v>316</v>
      </c>
      <c r="J924" s="42" t="s">
        <v>316</v>
      </c>
      <c r="K924" s="42" t="s">
        <v>340</v>
      </c>
      <c r="L924" s="42" t="s">
        <v>317</v>
      </c>
      <c r="M924" s="42" t="s">
        <v>317</v>
      </c>
      <c r="N924" s="42" t="s">
        <v>341</v>
      </c>
      <c r="O924" s="42" t="s">
        <v>2240</v>
      </c>
      <c r="P924" s="42" t="s">
        <v>2240</v>
      </c>
      <c r="Q924" s="42" t="s">
        <v>320</v>
      </c>
      <c r="R924" s="42" t="s">
        <v>320</v>
      </c>
      <c r="S924" s="42" t="s">
        <v>1718</v>
      </c>
      <c r="T924" s="42" t="s">
        <v>765</v>
      </c>
      <c r="U924" s="42" t="s">
        <v>397</v>
      </c>
      <c r="V924" s="52" t="s">
        <v>324</v>
      </c>
      <c r="W924" s="42" t="s">
        <v>366</v>
      </c>
      <c r="X924" s="42" t="s">
        <v>2025</v>
      </c>
      <c r="Y924" s="42" t="s">
        <v>2</v>
      </c>
      <c r="Z924" s="42" t="s">
        <v>2</v>
      </c>
      <c r="AA924" s="42" t="s">
        <v>328</v>
      </c>
      <c r="AB924" s="43" t="s">
        <v>329</v>
      </c>
      <c r="AC924" s="42" t="s">
        <v>330</v>
      </c>
      <c r="AD924" s="42" t="s">
        <v>330</v>
      </c>
      <c r="AE924" s="42" t="s">
        <v>327</v>
      </c>
      <c r="AF924" s="42" t="s">
        <v>327</v>
      </c>
      <c r="AG924" s="52" t="s">
        <v>327</v>
      </c>
      <c r="AH924" s="42" t="s">
        <v>327</v>
      </c>
      <c r="AI924" s="42" t="s">
        <v>327</v>
      </c>
      <c r="AJ924" s="42" t="s">
        <v>327</v>
      </c>
      <c r="AK924" s="42" t="s">
        <v>327</v>
      </c>
      <c r="AL924" s="42" t="s">
        <v>327</v>
      </c>
      <c r="AM924" s="42" t="s">
        <v>408</v>
      </c>
      <c r="AN924" s="42" t="s">
        <v>3546</v>
      </c>
      <c r="AO924" s="52">
        <v>200</v>
      </c>
      <c r="AP924" s="42" t="s">
        <v>333</v>
      </c>
      <c r="AQ924" s="42">
        <v>1600</v>
      </c>
      <c r="AR924" s="42">
        <v>48</v>
      </c>
      <c r="AS924" s="42">
        <v>100</v>
      </c>
      <c r="AT924" s="42">
        <v>16</v>
      </c>
      <c r="AU924" s="42" t="s">
        <v>385</v>
      </c>
      <c r="AV924" s="42" t="s">
        <v>385</v>
      </c>
      <c r="AW924" s="42">
        <v>18000</v>
      </c>
      <c r="AX924" s="42">
        <v>18000</v>
      </c>
      <c r="AY924" s="42">
        <v>2</v>
      </c>
      <c r="AZ924" s="51">
        <v>70</v>
      </c>
      <c r="BA924" s="42"/>
      <c r="BB924" s="42">
        <v>1</v>
      </c>
      <c r="BC924" s="42" t="s">
        <v>525</v>
      </c>
      <c r="BD924" s="49">
        <v>0</v>
      </c>
      <c r="BE924" s="49" t="s">
        <v>3663</v>
      </c>
      <c r="BF924" s="42">
        <v>0</v>
      </c>
      <c r="BG924" s="42"/>
      <c r="BH924" s="42"/>
      <c r="BI924" s="42" t="s">
        <v>353</v>
      </c>
      <c r="BJ924" s="42" t="s">
        <v>358</v>
      </c>
      <c r="BK924" s="57">
        <v>44778</v>
      </c>
      <c r="BL924" s="42" t="s">
        <v>356</v>
      </c>
      <c r="BM924" s="42" t="s">
        <v>317</v>
      </c>
      <c r="BN924" s="42"/>
      <c r="BO924" s="42"/>
      <c r="BP924" s="42" t="s">
        <v>359</v>
      </c>
      <c r="BQ924" s="42" t="s">
        <v>359</v>
      </c>
      <c r="BR924" s="42" t="s">
        <v>359</v>
      </c>
      <c r="BS924" s="42"/>
      <c r="BT924" s="42" t="s">
        <v>360</v>
      </c>
      <c r="BU924" s="42" t="s">
        <v>317</v>
      </c>
      <c r="BV924" s="42" t="s">
        <v>317</v>
      </c>
      <c r="BW924" s="42"/>
      <c r="BX924" s="42"/>
      <c r="BY924" s="42" t="s">
        <v>353</v>
      </c>
      <c r="BZ924" s="42" t="s">
        <v>353</v>
      </c>
      <c r="CA924" s="42"/>
      <c r="CB924" s="42" t="s">
        <v>353</v>
      </c>
      <c r="CC924" s="42"/>
      <c r="CD924" s="42"/>
      <c r="CE924" s="42"/>
      <c r="CF924" s="42"/>
      <c r="CG924" s="26" t="s">
        <v>3664</v>
      </c>
    </row>
    <row r="925" hidden="1" spans="1:85">
      <c r="A925" s="39">
        <v>330</v>
      </c>
      <c r="B925" s="42" t="s">
        <v>3666</v>
      </c>
      <c r="C925" s="46" t="s">
        <v>3667</v>
      </c>
      <c r="D925" s="42" t="s">
        <v>3668</v>
      </c>
      <c r="E925" s="43">
        <v>28.2767</v>
      </c>
      <c r="F925" s="43">
        <v>-15.4628</v>
      </c>
      <c r="G925" s="42" t="s">
        <v>316</v>
      </c>
      <c r="H925" s="37">
        <v>2.5</v>
      </c>
      <c r="I925" s="42" t="s">
        <v>316</v>
      </c>
      <c r="J925" s="42" t="s">
        <v>316</v>
      </c>
      <c r="K925" s="42" t="s">
        <v>317</v>
      </c>
      <c r="L925" s="42" t="s">
        <v>317</v>
      </c>
      <c r="M925" s="42" t="s">
        <v>340</v>
      </c>
      <c r="N925" s="42" t="s">
        <v>341</v>
      </c>
      <c r="O925" s="42" t="s">
        <v>2240</v>
      </c>
      <c r="P925" s="42" t="s">
        <v>2240</v>
      </c>
      <c r="Q925" s="42" t="s">
        <v>390</v>
      </c>
      <c r="R925" s="42" t="s">
        <v>390</v>
      </c>
      <c r="S925" s="42" t="s">
        <v>1718</v>
      </c>
      <c r="T925" s="42" t="s">
        <v>344</v>
      </c>
      <c r="U925" s="42" t="s">
        <v>323</v>
      </c>
      <c r="V925" s="52">
        <v>30</v>
      </c>
      <c r="W925" s="42" t="s">
        <v>366</v>
      </c>
      <c r="X925" s="42" t="s">
        <v>3055</v>
      </c>
      <c r="Y925" s="42" t="s">
        <v>2</v>
      </c>
      <c r="Z925" s="42" t="s">
        <v>2</v>
      </c>
      <c r="AA925" s="42" t="s">
        <v>328</v>
      </c>
      <c r="AB925" s="43" t="s">
        <v>329</v>
      </c>
      <c r="AC925" s="42" t="s">
        <v>225</v>
      </c>
      <c r="AD925" s="42" t="s">
        <v>225</v>
      </c>
      <c r="AE925" s="42" t="s">
        <v>561</v>
      </c>
      <c r="AF925" s="42" t="s">
        <v>561</v>
      </c>
      <c r="AG925" s="42">
        <v>20</v>
      </c>
      <c r="AH925" s="42" t="s">
        <v>350</v>
      </c>
      <c r="AI925" s="42" t="s">
        <v>1964</v>
      </c>
      <c r="AJ925" s="42" t="s">
        <v>351</v>
      </c>
      <c r="AK925" s="42" t="s">
        <v>2164</v>
      </c>
      <c r="AL925" s="42">
        <v>600</v>
      </c>
      <c r="AM925" s="42" t="s">
        <v>332</v>
      </c>
      <c r="AN925" s="42" t="s">
        <v>1896</v>
      </c>
      <c r="AO925" s="42">
        <v>400</v>
      </c>
      <c r="AP925" s="42" t="s">
        <v>439</v>
      </c>
      <c r="AQ925" s="42">
        <v>1600</v>
      </c>
      <c r="AR925" s="42">
        <v>2</v>
      </c>
      <c r="AS925" s="42">
        <v>800</v>
      </c>
      <c r="AT925" s="42">
        <v>48</v>
      </c>
      <c r="AU925" s="42" t="s">
        <v>2241</v>
      </c>
      <c r="AV925" s="42" t="s">
        <v>2241</v>
      </c>
      <c r="AW925" s="42">
        <v>25000</v>
      </c>
      <c r="AX925" s="42">
        <v>25000</v>
      </c>
      <c r="AY925" s="42">
        <v>2</v>
      </c>
      <c r="AZ925" s="51">
        <v>65</v>
      </c>
      <c r="BA925" s="42"/>
      <c r="BB925" s="42">
        <v>1</v>
      </c>
      <c r="BC925" s="42" t="s">
        <v>525</v>
      </c>
      <c r="BD925" s="49">
        <v>0</v>
      </c>
      <c r="BE925" s="49" t="s">
        <v>3666</v>
      </c>
      <c r="BF925" s="42">
        <v>0</v>
      </c>
      <c r="BG925" s="42"/>
      <c r="BH925" s="42"/>
      <c r="BI925" s="42" t="s">
        <v>357</v>
      </c>
      <c r="BJ925" s="42" t="s">
        <v>358</v>
      </c>
      <c r="BK925" s="57">
        <v>44778</v>
      </c>
      <c r="BL925" s="42" t="s">
        <v>317</v>
      </c>
      <c r="BM925" s="42" t="s">
        <v>317</v>
      </c>
      <c r="BN925" s="42"/>
      <c r="BO925" s="42"/>
      <c r="BP925" s="42" t="s">
        <v>359</v>
      </c>
      <c r="BQ925" s="42" t="s">
        <v>359</v>
      </c>
      <c r="BR925" s="42" t="s">
        <v>359</v>
      </c>
      <c r="BS925" s="42"/>
      <c r="BT925" s="42" t="s">
        <v>360</v>
      </c>
      <c r="BU925" s="42" t="s">
        <v>317</v>
      </c>
      <c r="BV925" s="42" t="s">
        <v>317</v>
      </c>
      <c r="BW925" s="42"/>
      <c r="BX925" s="42"/>
      <c r="BY925" s="42" t="s">
        <v>353</v>
      </c>
      <c r="BZ925" s="42" t="s">
        <v>353</v>
      </c>
      <c r="CA925" s="42"/>
      <c r="CB925" s="42" t="s">
        <v>353</v>
      </c>
      <c r="CC925" s="42"/>
      <c r="CD925" s="42"/>
      <c r="CE925" s="42"/>
      <c r="CF925" s="42"/>
      <c r="CG925" s="26" t="s">
        <v>3667</v>
      </c>
    </row>
    <row r="926" hidden="1" spans="1:85">
      <c r="A926" s="34">
        <v>333</v>
      </c>
      <c r="B926" s="42" t="s">
        <v>3669</v>
      </c>
      <c r="C926" s="46" t="s">
        <v>3670</v>
      </c>
      <c r="D926" s="42" t="s">
        <v>3671</v>
      </c>
      <c r="E926" s="43">
        <v>28.3533</v>
      </c>
      <c r="F926" s="43">
        <v>-15.4465</v>
      </c>
      <c r="G926" s="42" t="s">
        <v>316</v>
      </c>
      <c r="H926" s="37">
        <v>4.5</v>
      </c>
      <c r="I926" s="42" t="s">
        <v>316</v>
      </c>
      <c r="J926" s="42" t="s">
        <v>316</v>
      </c>
      <c r="K926" s="42" t="s">
        <v>340</v>
      </c>
      <c r="L926" s="42" t="s">
        <v>317</v>
      </c>
      <c r="M926" s="42" t="s">
        <v>317</v>
      </c>
      <c r="N926" s="42" t="s">
        <v>341</v>
      </c>
      <c r="O926" s="42" t="s">
        <v>2240</v>
      </c>
      <c r="P926" s="42" t="s">
        <v>2240</v>
      </c>
      <c r="Q926" s="42" t="s">
        <v>390</v>
      </c>
      <c r="R926" s="42" t="s">
        <v>390</v>
      </c>
      <c r="S926" s="42" t="s">
        <v>1718</v>
      </c>
      <c r="T926" s="42" t="s">
        <v>344</v>
      </c>
      <c r="U926" s="42" t="s">
        <v>323</v>
      </c>
      <c r="V926" s="52">
        <v>36</v>
      </c>
      <c r="W926" s="42" t="s">
        <v>366</v>
      </c>
      <c r="X926" s="42" t="s">
        <v>2971</v>
      </c>
      <c r="Y926" s="42" t="s">
        <v>2</v>
      </c>
      <c r="Z926" s="42" t="s">
        <v>2</v>
      </c>
      <c r="AA926" s="42" t="s">
        <v>328</v>
      </c>
      <c r="AB926" s="43" t="s">
        <v>329</v>
      </c>
      <c r="AC926" s="42" t="s">
        <v>225</v>
      </c>
      <c r="AD926" s="42" t="s">
        <v>225</v>
      </c>
      <c r="AE926" s="42" t="s">
        <v>654</v>
      </c>
      <c r="AF926" s="42" t="s">
        <v>655</v>
      </c>
      <c r="AG926" s="42">
        <v>30</v>
      </c>
      <c r="AH926" s="42" t="s">
        <v>350</v>
      </c>
      <c r="AI926" s="42" t="s">
        <v>3077</v>
      </c>
      <c r="AJ926" s="42" t="s">
        <v>370</v>
      </c>
      <c r="AK926" s="42" t="s">
        <v>1965</v>
      </c>
      <c r="AL926" s="42">
        <v>375</v>
      </c>
      <c r="AM926" s="42" t="s">
        <v>332</v>
      </c>
      <c r="AN926" s="42" t="s">
        <v>1896</v>
      </c>
      <c r="AO926" s="42">
        <v>400</v>
      </c>
      <c r="AP926" s="42" t="s">
        <v>3672</v>
      </c>
      <c r="AQ926" s="42">
        <v>1600</v>
      </c>
      <c r="AR926" s="42">
        <v>48</v>
      </c>
      <c r="AS926" s="42">
        <v>100</v>
      </c>
      <c r="AT926" s="42">
        <f>AQ926/AS926</f>
        <v>16</v>
      </c>
      <c r="AU926" s="42" t="s">
        <v>385</v>
      </c>
      <c r="AV926" s="42" t="s">
        <v>385</v>
      </c>
      <c r="AW926" s="42">
        <v>18000</v>
      </c>
      <c r="AX926" s="42">
        <v>18000</v>
      </c>
      <c r="AY926" s="42">
        <v>2</v>
      </c>
      <c r="AZ926" s="51">
        <v>109</v>
      </c>
      <c r="BA926" s="42"/>
      <c r="BB926" s="42">
        <v>2</v>
      </c>
      <c r="BC926" s="42" t="s">
        <v>1224</v>
      </c>
      <c r="BD926" s="49">
        <v>0</v>
      </c>
      <c r="BE926" s="49" t="s">
        <v>3669</v>
      </c>
      <c r="BF926" s="42">
        <v>0</v>
      </c>
      <c r="BG926" s="42"/>
      <c r="BH926" s="42"/>
      <c r="BI926" s="42" t="s">
        <v>357</v>
      </c>
      <c r="BJ926" s="42" t="s">
        <v>358</v>
      </c>
      <c r="BK926" s="57">
        <v>44778</v>
      </c>
      <c r="BL926" s="42" t="s">
        <v>317</v>
      </c>
      <c r="BM926" s="42" t="s">
        <v>317</v>
      </c>
      <c r="BN926" s="42"/>
      <c r="BO926" s="42"/>
      <c r="BP926" s="42" t="s">
        <v>359</v>
      </c>
      <c r="BQ926" s="42" t="s">
        <v>359</v>
      </c>
      <c r="BR926" s="42" t="s">
        <v>359</v>
      </c>
      <c r="BS926" s="42"/>
      <c r="BT926" s="42" t="s">
        <v>360</v>
      </c>
      <c r="BU926" s="42" t="s">
        <v>317</v>
      </c>
      <c r="BV926" s="42" t="s">
        <v>317</v>
      </c>
      <c r="BW926" s="42"/>
      <c r="BX926" s="42"/>
      <c r="BY926" s="42" t="s">
        <v>353</v>
      </c>
      <c r="BZ926" s="42" t="s">
        <v>353</v>
      </c>
      <c r="CA926" s="42"/>
      <c r="CB926" s="42" t="s">
        <v>353</v>
      </c>
      <c r="CC926" s="42"/>
      <c r="CD926" s="42"/>
      <c r="CE926" s="42"/>
      <c r="CF926" s="42"/>
      <c r="CG926" s="26" t="s">
        <v>3670</v>
      </c>
    </row>
    <row r="927" hidden="1" spans="1:85">
      <c r="A927" s="39">
        <v>334</v>
      </c>
      <c r="B927" s="42" t="s">
        <v>3673</v>
      </c>
      <c r="C927" s="46" t="s">
        <v>3674</v>
      </c>
      <c r="D927" s="42" t="s">
        <v>3072</v>
      </c>
      <c r="E927" s="43">
        <v>28.3118</v>
      </c>
      <c r="F927" s="43">
        <v>-15.4363</v>
      </c>
      <c r="G927" s="42" t="s">
        <v>316</v>
      </c>
      <c r="H927" s="37">
        <v>2.5</v>
      </c>
      <c r="I927" s="42" t="s">
        <v>316</v>
      </c>
      <c r="J927" s="42" t="s">
        <v>316</v>
      </c>
      <c r="K927" s="42" t="s">
        <v>317</v>
      </c>
      <c r="L927" s="42" t="s">
        <v>317</v>
      </c>
      <c r="M927" s="42" t="s">
        <v>317</v>
      </c>
      <c r="N927" s="42" t="s">
        <v>341</v>
      </c>
      <c r="O927" s="42" t="s">
        <v>2240</v>
      </c>
      <c r="P927" s="42" t="s">
        <v>2240</v>
      </c>
      <c r="Q927" s="42" t="s">
        <v>320</v>
      </c>
      <c r="R927" s="42" t="s">
        <v>320</v>
      </c>
      <c r="S927" s="42" t="s">
        <v>1718</v>
      </c>
      <c r="T927" s="42" t="s">
        <v>344</v>
      </c>
      <c r="U927" s="42" t="s">
        <v>323</v>
      </c>
      <c r="V927" s="52">
        <v>30</v>
      </c>
      <c r="W927" s="42" t="s">
        <v>366</v>
      </c>
      <c r="X927" s="42" t="s">
        <v>2971</v>
      </c>
      <c r="Y927" s="42" t="s">
        <v>2</v>
      </c>
      <c r="Z927" s="42" t="s">
        <v>2</v>
      </c>
      <c r="AA927" s="42" t="s">
        <v>328</v>
      </c>
      <c r="AB927" s="43" t="s">
        <v>329</v>
      </c>
      <c r="AC927" s="42" t="s">
        <v>225</v>
      </c>
      <c r="AD927" s="42" t="s">
        <v>225</v>
      </c>
      <c r="AE927" s="42" t="s">
        <v>561</v>
      </c>
      <c r="AF927" s="42" t="s">
        <v>561</v>
      </c>
      <c r="AG927" s="42">
        <v>20</v>
      </c>
      <c r="AH927" s="42" t="s">
        <v>368</v>
      </c>
      <c r="AI927" s="42" t="s">
        <v>1803</v>
      </c>
      <c r="AJ927" s="42" t="s">
        <v>351</v>
      </c>
      <c r="AK927" s="42" t="s">
        <v>2164</v>
      </c>
      <c r="AL927" s="42">
        <v>1000</v>
      </c>
      <c r="AM927" s="42" t="s">
        <v>332</v>
      </c>
      <c r="AN927" s="42" t="s">
        <v>1896</v>
      </c>
      <c r="AO927" s="42">
        <v>400</v>
      </c>
      <c r="AP927" s="42" t="s">
        <v>439</v>
      </c>
      <c r="AQ927" s="42">
        <v>1600</v>
      </c>
      <c r="AR927" s="42">
        <v>2</v>
      </c>
      <c r="AS927" s="42">
        <v>800</v>
      </c>
      <c r="AT927" s="42">
        <v>48</v>
      </c>
      <c r="AU927" s="42" t="s">
        <v>607</v>
      </c>
      <c r="AV927" s="42" t="s">
        <v>607</v>
      </c>
      <c r="AW927" s="42">
        <v>18000</v>
      </c>
      <c r="AX927" s="42">
        <v>18000</v>
      </c>
      <c r="AY927" s="42">
        <v>2</v>
      </c>
      <c r="AZ927" s="51">
        <v>110</v>
      </c>
      <c r="BA927" s="42"/>
      <c r="BB927" s="42">
        <v>1</v>
      </c>
      <c r="BC927" s="42" t="s">
        <v>525</v>
      </c>
      <c r="BD927" s="49">
        <v>0</v>
      </c>
      <c r="BE927" s="49" t="s">
        <v>3673</v>
      </c>
      <c r="BF927" s="42">
        <v>0</v>
      </c>
      <c r="BG927" s="42"/>
      <c r="BH927" s="42"/>
      <c r="BI927" s="42" t="s">
        <v>357</v>
      </c>
      <c r="BJ927" s="42" t="s">
        <v>358</v>
      </c>
      <c r="BK927" s="57">
        <v>44778</v>
      </c>
      <c r="BL927" s="42" t="s">
        <v>340</v>
      </c>
      <c r="BM927" s="42" t="s">
        <v>340</v>
      </c>
      <c r="BN927" s="42"/>
      <c r="BO927" s="42"/>
      <c r="BP927" s="42" t="s">
        <v>359</v>
      </c>
      <c r="BQ927" s="42" t="s">
        <v>359</v>
      </c>
      <c r="BR927" s="42" t="s">
        <v>508</v>
      </c>
      <c r="BS927" s="42"/>
      <c r="BT927" s="42" t="s">
        <v>360</v>
      </c>
      <c r="BU927" s="42" t="s">
        <v>317</v>
      </c>
      <c r="BV927" s="42" t="s">
        <v>317</v>
      </c>
      <c r="BW927" s="42"/>
      <c r="BX927" s="42"/>
      <c r="BY927" s="42" t="s">
        <v>353</v>
      </c>
      <c r="BZ927" s="42" t="s">
        <v>353</v>
      </c>
      <c r="CA927" s="42"/>
      <c r="CB927" s="42" t="s">
        <v>353</v>
      </c>
      <c r="CC927" s="42"/>
      <c r="CD927" s="42"/>
      <c r="CE927" s="42"/>
      <c r="CF927" s="42"/>
      <c r="CG927" s="26" t="s">
        <v>3674</v>
      </c>
    </row>
    <row r="928" hidden="1" spans="1:85">
      <c r="A928" s="39">
        <v>336</v>
      </c>
      <c r="B928" s="42" t="s">
        <v>3675</v>
      </c>
      <c r="C928" s="46" t="s">
        <v>3676</v>
      </c>
      <c r="D928" s="42" t="s">
        <v>3677</v>
      </c>
      <c r="E928" s="43">
        <v>28.2608</v>
      </c>
      <c r="F928" s="47">
        <v>-16.27113</v>
      </c>
      <c r="G928" s="42" t="s">
        <v>316</v>
      </c>
      <c r="H928" s="37">
        <v>1.5</v>
      </c>
      <c r="I928" s="42" t="s">
        <v>316</v>
      </c>
      <c r="J928" s="42" t="s">
        <v>316</v>
      </c>
      <c r="K928" s="42" t="s">
        <v>317</v>
      </c>
      <c r="L928" s="42" t="s">
        <v>317</v>
      </c>
      <c r="M928" s="42" t="s">
        <v>317</v>
      </c>
      <c r="N928" s="42" t="s">
        <v>341</v>
      </c>
      <c r="O928" s="42" t="s">
        <v>2240</v>
      </c>
      <c r="P928" s="42" t="s">
        <v>2240</v>
      </c>
      <c r="Q928" s="42" t="s">
        <v>390</v>
      </c>
      <c r="R928" s="42" t="s">
        <v>390</v>
      </c>
      <c r="S928" s="42" t="s">
        <v>1718</v>
      </c>
      <c r="T928" s="42" t="s">
        <v>344</v>
      </c>
      <c r="U928" s="42" t="s">
        <v>323</v>
      </c>
      <c r="V928" s="52">
        <v>30</v>
      </c>
      <c r="W928" s="42" t="s">
        <v>366</v>
      </c>
      <c r="X928" s="42" t="s">
        <v>1880</v>
      </c>
      <c r="Y928" s="42" t="s">
        <v>2</v>
      </c>
      <c r="Z928" s="42" t="s">
        <v>2</v>
      </c>
      <c r="AA928" s="42" t="s">
        <v>328</v>
      </c>
      <c r="AB928" s="43" t="s">
        <v>329</v>
      </c>
      <c r="AC928" s="42" t="s">
        <v>225</v>
      </c>
      <c r="AD928" s="42" t="s">
        <v>225</v>
      </c>
      <c r="AE928" s="42" t="s">
        <v>561</v>
      </c>
      <c r="AF928" s="42" t="s">
        <v>561</v>
      </c>
      <c r="AG928" s="42">
        <v>11</v>
      </c>
      <c r="AH928" s="42" t="s">
        <v>350</v>
      </c>
      <c r="AI928" s="42" t="s">
        <v>1964</v>
      </c>
      <c r="AJ928" s="42" t="s">
        <v>351</v>
      </c>
      <c r="AK928" s="42" t="s">
        <v>2164</v>
      </c>
      <c r="AL928" s="42">
        <v>1000</v>
      </c>
      <c r="AM928" s="42" t="s">
        <v>332</v>
      </c>
      <c r="AN928" s="42" t="s">
        <v>1896</v>
      </c>
      <c r="AO928" s="42">
        <v>400</v>
      </c>
      <c r="AP928" s="42" t="s">
        <v>439</v>
      </c>
      <c r="AQ928" s="42">
        <v>1600</v>
      </c>
      <c r="AR928" s="42">
        <v>2</v>
      </c>
      <c r="AS928" s="42">
        <v>800</v>
      </c>
      <c r="AT928" s="42">
        <v>48</v>
      </c>
      <c r="AU928" s="42" t="s">
        <v>385</v>
      </c>
      <c r="AV928" s="42" t="s">
        <v>385</v>
      </c>
      <c r="AW928" s="42">
        <v>18000</v>
      </c>
      <c r="AX928" s="42">
        <v>18000</v>
      </c>
      <c r="AY928" s="42">
        <v>2</v>
      </c>
      <c r="AZ928" s="51">
        <v>160</v>
      </c>
      <c r="BA928" s="52"/>
      <c r="BB928" s="42">
        <v>1</v>
      </c>
      <c r="BC928" s="42" t="s">
        <v>525</v>
      </c>
      <c r="BD928" s="49">
        <v>0</v>
      </c>
      <c r="BE928" s="49" t="s">
        <v>3675</v>
      </c>
      <c r="BF928" s="42">
        <v>0</v>
      </c>
      <c r="BG928" s="42"/>
      <c r="BH928" s="42"/>
      <c r="BI928" s="42" t="s">
        <v>357</v>
      </c>
      <c r="BJ928" s="42" t="s">
        <v>358</v>
      </c>
      <c r="BK928" s="57">
        <v>44778</v>
      </c>
      <c r="BL928" s="42" t="s">
        <v>317</v>
      </c>
      <c r="BM928" s="42" t="s">
        <v>317</v>
      </c>
      <c r="BN928" s="42"/>
      <c r="BO928" s="42"/>
      <c r="BP928" s="42" t="s">
        <v>359</v>
      </c>
      <c r="BQ928" s="42" t="s">
        <v>359</v>
      </c>
      <c r="BR928" s="42" t="s">
        <v>359</v>
      </c>
      <c r="BS928" s="42"/>
      <c r="BT928" s="42" t="s">
        <v>360</v>
      </c>
      <c r="BU928" s="42" t="s">
        <v>317</v>
      </c>
      <c r="BV928" s="42" t="s">
        <v>317</v>
      </c>
      <c r="BW928" s="42"/>
      <c r="BX928" s="42"/>
      <c r="BY928" s="42" t="s">
        <v>353</v>
      </c>
      <c r="BZ928" s="42" t="s">
        <v>353</v>
      </c>
      <c r="CA928" s="42"/>
      <c r="CB928" s="42" t="s">
        <v>353</v>
      </c>
      <c r="CC928" s="42"/>
      <c r="CD928" s="42"/>
      <c r="CE928" s="42"/>
      <c r="CF928" s="42"/>
      <c r="CG928" s="26" t="s">
        <v>3676</v>
      </c>
    </row>
    <row r="929" hidden="1" spans="1:85">
      <c r="A929" s="39">
        <v>338</v>
      </c>
      <c r="B929" s="42" t="s">
        <v>3678</v>
      </c>
      <c r="C929" s="46" t="s">
        <v>3679</v>
      </c>
      <c r="D929" s="42" t="s">
        <v>3680</v>
      </c>
      <c r="E929" s="43">
        <v>28.3604</v>
      </c>
      <c r="F929" s="43">
        <v>-15.3727</v>
      </c>
      <c r="G929" s="42" t="s">
        <v>316</v>
      </c>
      <c r="H929" s="37">
        <v>2.5</v>
      </c>
      <c r="I929" s="42" t="s">
        <v>316</v>
      </c>
      <c r="J929" s="42" t="s">
        <v>316</v>
      </c>
      <c r="K929" s="42" t="s">
        <v>317</v>
      </c>
      <c r="L929" s="42" t="s">
        <v>340</v>
      </c>
      <c r="M929" s="42" t="s">
        <v>340</v>
      </c>
      <c r="N929" s="42" t="s">
        <v>341</v>
      </c>
      <c r="O929" s="42" t="s">
        <v>2240</v>
      </c>
      <c r="P929" s="42" t="s">
        <v>2240</v>
      </c>
      <c r="Q929" s="42" t="s">
        <v>320</v>
      </c>
      <c r="R929" s="42" t="s">
        <v>320</v>
      </c>
      <c r="S929" s="42" t="s">
        <v>1718</v>
      </c>
      <c r="T929" s="42" t="s">
        <v>344</v>
      </c>
      <c r="U929" s="42" t="s">
        <v>323</v>
      </c>
      <c r="V929" s="52">
        <v>30</v>
      </c>
      <c r="W929" s="42" t="s">
        <v>366</v>
      </c>
      <c r="X929" s="42" t="s">
        <v>1974</v>
      </c>
      <c r="Y929" s="42" t="s">
        <v>2</v>
      </c>
      <c r="Z929" s="42" t="s">
        <v>2</v>
      </c>
      <c r="AA929" s="42" t="s">
        <v>328</v>
      </c>
      <c r="AB929" s="43" t="s">
        <v>329</v>
      </c>
      <c r="AC929" s="42" t="s">
        <v>225</v>
      </c>
      <c r="AD929" s="42" t="s">
        <v>225</v>
      </c>
      <c r="AE929" s="42" t="s">
        <v>561</v>
      </c>
      <c r="AF929" s="42" t="s">
        <v>561</v>
      </c>
      <c r="AG929" s="42">
        <v>20</v>
      </c>
      <c r="AH929" s="42" t="s">
        <v>350</v>
      </c>
      <c r="AI929" s="42" t="s">
        <v>1964</v>
      </c>
      <c r="AJ929" s="42" t="s">
        <v>370</v>
      </c>
      <c r="AK929" s="42" t="s">
        <v>1965</v>
      </c>
      <c r="AL929" s="42">
        <v>1000</v>
      </c>
      <c r="AM929" s="42" t="s">
        <v>332</v>
      </c>
      <c r="AN929" s="42" t="s">
        <v>352</v>
      </c>
      <c r="AO929" s="42">
        <v>400</v>
      </c>
      <c r="AP929" s="42" t="s">
        <v>439</v>
      </c>
      <c r="AQ929" s="42">
        <v>1600</v>
      </c>
      <c r="AR929" s="42">
        <v>2</v>
      </c>
      <c r="AS929" s="42">
        <v>800</v>
      </c>
      <c r="AT929" s="42">
        <v>48</v>
      </c>
      <c r="AU929" s="42" t="s">
        <v>607</v>
      </c>
      <c r="AV929" s="42" t="s">
        <v>607</v>
      </c>
      <c r="AW929" s="42">
        <v>18000</v>
      </c>
      <c r="AX929" s="42">
        <v>18000</v>
      </c>
      <c r="AY929" s="42">
        <v>2</v>
      </c>
      <c r="AZ929" s="51">
        <v>144.1</v>
      </c>
      <c r="BA929" s="42"/>
      <c r="BB929" s="42">
        <v>2</v>
      </c>
      <c r="BC929" s="42" t="s">
        <v>375</v>
      </c>
      <c r="BD929" s="49" t="s">
        <v>3681</v>
      </c>
      <c r="BE929" s="49" t="s">
        <v>3678</v>
      </c>
      <c r="BF929" s="42">
        <v>0</v>
      </c>
      <c r="BG929" s="42"/>
      <c r="BH929" s="42"/>
      <c r="BI929" s="42" t="s">
        <v>357</v>
      </c>
      <c r="BJ929" s="42" t="s">
        <v>358</v>
      </c>
      <c r="BK929" s="57">
        <v>44778</v>
      </c>
      <c r="BL929" s="42" t="s">
        <v>317</v>
      </c>
      <c r="BM929" s="42" t="s">
        <v>317</v>
      </c>
      <c r="BN929" s="42"/>
      <c r="BO929" s="42"/>
      <c r="BP929" s="42" t="s">
        <v>359</v>
      </c>
      <c r="BQ929" s="42" t="s">
        <v>359</v>
      </c>
      <c r="BR929" s="42" t="s">
        <v>359</v>
      </c>
      <c r="BS929" s="42"/>
      <c r="BT929" s="42" t="s">
        <v>360</v>
      </c>
      <c r="BU929" s="42" t="s">
        <v>317</v>
      </c>
      <c r="BV929" s="42" t="s">
        <v>317</v>
      </c>
      <c r="BW929" s="42"/>
      <c r="BX929" s="42"/>
      <c r="BY929" s="42" t="s">
        <v>353</v>
      </c>
      <c r="BZ929" s="42" t="s">
        <v>353</v>
      </c>
      <c r="CA929" s="42"/>
      <c r="CB929" s="42" t="s">
        <v>353</v>
      </c>
      <c r="CC929" s="42"/>
      <c r="CD929" s="42"/>
      <c r="CE929" s="42"/>
      <c r="CF929" s="42"/>
      <c r="CG929" s="26" t="s">
        <v>3679</v>
      </c>
    </row>
    <row r="930" hidden="1" spans="1:85">
      <c r="A930" s="34">
        <v>339</v>
      </c>
      <c r="B930" s="42" t="s">
        <v>3682</v>
      </c>
      <c r="C930" s="46" t="s">
        <v>3683</v>
      </c>
      <c r="D930" s="42" t="s">
        <v>3684</v>
      </c>
      <c r="E930" s="43">
        <v>28.2693</v>
      </c>
      <c r="F930" s="43">
        <v>-15.4209</v>
      </c>
      <c r="G930" s="42" t="s">
        <v>316</v>
      </c>
      <c r="H930" s="37">
        <v>2.5</v>
      </c>
      <c r="I930" s="42" t="s">
        <v>316</v>
      </c>
      <c r="J930" s="42" t="s">
        <v>316</v>
      </c>
      <c r="K930" s="42" t="s">
        <v>317</v>
      </c>
      <c r="L930" s="42" t="s">
        <v>317</v>
      </c>
      <c r="M930" s="42" t="s">
        <v>317</v>
      </c>
      <c r="N930" s="42" t="s">
        <v>341</v>
      </c>
      <c r="O930" s="42" t="s">
        <v>2240</v>
      </c>
      <c r="P930" s="42" t="s">
        <v>2240</v>
      </c>
      <c r="Q930" s="42" t="s">
        <v>320</v>
      </c>
      <c r="R930" s="42" t="s">
        <v>320</v>
      </c>
      <c r="S930" s="42" t="s">
        <v>1718</v>
      </c>
      <c r="T930" s="42" t="s">
        <v>344</v>
      </c>
      <c r="U930" s="42" t="s">
        <v>323</v>
      </c>
      <c r="V930" s="52">
        <v>30</v>
      </c>
      <c r="W930" s="42" t="s">
        <v>366</v>
      </c>
      <c r="X930" s="42" t="s">
        <v>2025</v>
      </c>
      <c r="Y930" s="42" t="s">
        <v>2</v>
      </c>
      <c r="Z930" s="42" t="s">
        <v>2</v>
      </c>
      <c r="AA930" s="42" t="s">
        <v>328</v>
      </c>
      <c r="AB930" s="43" t="s">
        <v>329</v>
      </c>
      <c r="AC930" s="42" t="s">
        <v>225</v>
      </c>
      <c r="AD930" s="42" t="s">
        <v>225</v>
      </c>
      <c r="AE930" s="42" t="s">
        <v>561</v>
      </c>
      <c r="AF930" s="42" t="s">
        <v>561</v>
      </c>
      <c r="AG930" s="42">
        <v>20</v>
      </c>
      <c r="AH930" s="42" t="s">
        <v>350</v>
      </c>
      <c r="AI930" s="42" t="s">
        <v>1894</v>
      </c>
      <c r="AJ930" s="42" t="s">
        <v>351</v>
      </c>
      <c r="AK930" s="42" t="s">
        <v>2164</v>
      </c>
      <c r="AL930" s="42">
        <v>1000</v>
      </c>
      <c r="AM930" s="42" t="s">
        <v>332</v>
      </c>
      <c r="AN930" s="42" t="s">
        <v>1896</v>
      </c>
      <c r="AO930" s="42">
        <v>400</v>
      </c>
      <c r="AP930" s="42" t="s">
        <v>439</v>
      </c>
      <c r="AQ930" s="42">
        <v>1600</v>
      </c>
      <c r="AR930" s="42">
        <v>2</v>
      </c>
      <c r="AS930" s="42">
        <v>800</v>
      </c>
      <c r="AT930" s="42">
        <v>48</v>
      </c>
      <c r="AU930" s="42" t="s">
        <v>607</v>
      </c>
      <c r="AV930" s="42" t="s">
        <v>607</v>
      </c>
      <c r="AW930" s="42">
        <v>18000</v>
      </c>
      <c r="AX930" s="42">
        <v>18000</v>
      </c>
      <c r="AY930" s="42">
        <v>2</v>
      </c>
      <c r="AZ930" s="51">
        <v>64</v>
      </c>
      <c r="BA930" s="42"/>
      <c r="BB930" s="42">
        <v>1</v>
      </c>
      <c r="BC930" s="42" t="s">
        <v>525</v>
      </c>
      <c r="BD930" s="49">
        <v>0</v>
      </c>
      <c r="BE930" s="49" t="s">
        <v>3682</v>
      </c>
      <c r="BF930" s="42">
        <v>0</v>
      </c>
      <c r="BG930" s="42"/>
      <c r="BH930" s="42"/>
      <c r="BI930" s="42" t="s">
        <v>357</v>
      </c>
      <c r="BJ930" s="42" t="s">
        <v>358</v>
      </c>
      <c r="BK930" s="57">
        <v>44778</v>
      </c>
      <c r="BL930" s="42" t="s">
        <v>317</v>
      </c>
      <c r="BM930" s="42" t="s">
        <v>317</v>
      </c>
      <c r="BN930" s="42"/>
      <c r="BO930" s="42"/>
      <c r="BP930" s="42" t="s">
        <v>359</v>
      </c>
      <c r="BQ930" s="42" t="s">
        <v>359</v>
      </c>
      <c r="BR930" s="42" t="s">
        <v>359</v>
      </c>
      <c r="BS930" s="42"/>
      <c r="BT930" s="42" t="s">
        <v>360</v>
      </c>
      <c r="BU930" s="42" t="s">
        <v>317</v>
      </c>
      <c r="BV930" s="42" t="s">
        <v>317</v>
      </c>
      <c r="BW930" s="42"/>
      <c r="BX930" s="42"/>
      <c r="BY930" s="42" t="s">
        <v>353</v>
      </c>
      <c r="BZ930" s="42" t="s">
        <v>353</v>
      </c>
      <c r="CA930" s="42"/>
      <c r="CB930" s="42" t="s">
        <v>353</v>
      </c>
      <c r="CC930" s="42"/>
      <c r="CD930" s="42"/>
      <c r="CE930" s="42"/>
      <c r="CF930" s="42"/>
      <c r="CG930" s="26" t="s">
        <v>3683</v>
      </c>
    </row>
    <row r="931" hidden="1" spans="1:85">
      <c r="A931" s="39">
        <v>340</v>
      </c>
      <c r="B931" s="42" t="s">
        <v>3685</v>
      </c>
      <c r="C931" s="46" t="s">
        <v>3686</v>
      </c>
      <c r="D931" s="42" t="s">
        <v>3687</v>
      </c>
      <c r="E931" s="43">
        <v>28.3017</v>
      </c>
      <c r="F931" s="43">
        <v>-15.4355</v>
      </c>
      <c r="G931" s="42" t="s">
        <v>316</v>
      </c>
      <c r="H931" s="37">
        <v>2.5</v>
      </c>
      <c r="I931" s="42" t="s">
        <v>316</v>
      </c>
      <c r="J931" s="42" t="s">
        <v>316</v>
      </c>
      <c r="K931" s="42" t="s">
        <v>317</v>
      </c>
      <c r="L931" s="42" t="s">
        <v>317</v>
      </c>
      <c r="M931" s="42" t="s">
        <v>317</v>
      </c>
      <c r="N931" s="42" t="s">
        <v>341</v>
      </c>
      <c r="O931" s="42" t="s">
        <v>2240</v>
      </c>
      <c r="P931" s="42" t="s">
        <v>2240</v>
      </c>
      <c r="Q931" s="42" t="s">
        <v>381</v>
      </c>
      <c r="R931" s="42" t="s">
        <v>381</v>
      </c>
      <c r="S931" s="42" t="s">
        <v>1718</v>
      </c>
      <c r="T931" s="42" t="s">
        <v>344</v>
      </c>
      <c r="U931" s="42" t="s">
        <v>323</v>
      </c>
      <c r="V931" s="52">
        <v>30</v>
      </c>
      <c r="W931" s="42" t="s">
        <v>366</v>
      </c>
      <c r="X931" s="42" t="s">
        <v>2971</v>
      </c>
      <c r="Y931" s="42" t="s">
        <v>2</v>
      </c>
      <c r="Z931" s="42" t="s">
        <v>2</v>
      </c>
      <c r="AA931" s="42" t="s">
        <v>328</v>
      </c>
      <c r="AB931" s="43" t="s">
        <v>329</v>
      </c>
      <c r="AC931" s="42" t="s">
        <v>225</v>
      </c>
      <c r="AD931" s="42" t="s">
        <v>225</v>
      </c>
      <c r="AE931" s="42" t="s">
        <v>561</v>
      </c>
      <c r="AF931" s="42" t="s">
        <v>561</v>
      </c>
      <c r="AG931" s="42">
        <v>20</v>
      </c>
      <c r="AH931" s="42" t="s">
        <v>350</v>
      </c>
      <c r="AI931" s="42" t="s">
        <v>3077</v>
      </c>
      <c r="AJ931" s="42" t="s">
        <v>370</v>
      </c>
      <c r="AK931" s="42" t="s">
        <v>1965</v>
      </c>
      <c r="AL931" s="42">
        <v>1000</v>
      </c>
      <c r="AM931" s="42" t="s">
        <v>332</v>
      </c>
      <c r="AN931" s="42" t="s">
        <v>1896</v>
      </c>
      <c r="AO931" s="42">
        <v>400</v>
      </c>
      <c r="AP931" s="42" t="s">
        <v>439</v>
      </c>
      <c r="AQ931" s="42">
        <v>1600</v>
      </c>
      <c r="AR931" s="42">
        <v>2</v>
      </c>
      <c r="AS931" s="42">
        <v>800</v>
      </c>
      <c r="AT931" s="42">
        <v>48</v>
      </c>
      <c r="AU931" s="42" t="s">
        <v>385</v>
      </c>
      <c r="AV931" s="42" t="s">
        <v>385</v>
      </c>
      <c r="AW931" s="42">
        <v>18000</v>
      </c>
      <c r="AX931" s="42">
        <v>18000</v>
      </c>
      <c r="AY931" s="42">
        <v>2</v>
      </c>
      <c r="AZ931" s="51">
        <v>90</v>
      </c>
      <c r="BA931" s="42"/>
      <c r="BB931" s="42">
        <v>1</v>
      </c>
      <c r="BC931" s="42" t="s">
        <v>525</v>
      </c>
      <c r="BD931" s="49">
        <v>0</v>
      </c>
      <c r="BE931" s="49" t="s">
        <v>3685</v>
      </c>
      <c r="BF931" s="42">
        <v>0</v>
      </c>
      <c r="BG931" s="42"/>
      <c r="BH931" s="42"/>
      <c r="BI931" s="42" t="s">
        <v>357</v>
      </c>
      <c r="BJ931" s="42" t="s">
        <v>358</v>
      </c>
      <c r="BK931" s="57">
        <v>44778</v>
      </c>
      <c r="BL931" s="42" t="s">
        <v>317</v>
      </c>
      <c r="BM931" s="42" t="s">
        <v>317</v>
      </c>
      <c r="BN931" s="42"/>
      <c r="BO931" s="42"/>
      <c r="BP931" s="42" t="s">
        <v>359</v>
      </c>
      <c r="BQ931" s="42" t="s">
        <v>359</v>
      </c>
      <c r="BR931" s="42" t="s">
        <v>359</v>
      </c>
      <c r="BS931" s="42"/>
      <c r="BT931" s="42" t="s">
        <v>360</v>
      </c>
      <c r="BU931" s="42" t="s">
        <v>317</v>
      </c>
      <c r="BV931" s="42" t="s">
        <v>317</v>
      </c>
      <c r="BW931" s="42"/>
      <c r="BX931" s="42"/>
      <c r="BY931" s="42" t="s">
        <v>353</v>
      </c>
      <c r="BZ931" s="42" t="s">
        <v>353</v>
      </c>
      <c r="CA931" s="42"/>
      <c r="CB931" s="42" t="s">
        <v>353</v>
      </c>
      <c r="CC931" s="42"/>
      <c r="CD931" s="42"/>
      <c r="CE931" s="42"/>
      <c r="CF931" s="42"/>
      <c r="CG931" s="26" t="s">
        <v>3686</v>
      </c>
    </row>
    <row r="932" hidden="1" spans="1:85">
      <c r="A932" s="34">
        <v>341</v>
      </c>
      <c r="B932" s="42" t="s">
        <v>3688</v>
      </c>
      <c r="C932" s="46" t="s">
        <v>3689</v>
      </c>
      <c r="D932" s="42" t="s">
        <v>3690</v>
      </c>
      <c r="E932" s="43">
        <v>28.342</v>
      </c>
      <c r="F932" s="43">
        <v>-15.4041</v>
      </c>
      <c r="G932" s="42" t="s">
        <v>316</v>
      </c>
      <c r="H932" s="37">
        <v>4.5</v>
      </c>
      <c r="I932" s="42" t="s">
        <v>316</v>
      </c>
      <c r="J932" s="42" t="s">
        <v>316</v>
      </c>
      <c r="K932" s="42" t="s">
        <v>317</v>
      </c>
      <c r="L932" s="42" t="s">
        <v>317</v>
      </c>
      <c r="M932" s="42" t="s">
        <v>317</v>
      </c>
      <c r="N932" s="42" t="s">
        <v>341</v>
      </c>
      <c r="O932" s="42" t="s">
        <v>2240</v>
      </c>
      <c r="P932" s="42" t="s">
        <v>2240</v>
      </c>
      <c r="Q932" s="42" t="s">
        <v>320</v>
      </c>
      <c r="R932" s="42" t="s">
        <v>320</v>
      </c>
      <c r="S932" s="42" t="s">
        <v>1718</v>
      </c>
      <c r="T932" s="42" t="s">
        <v>344</v>
      </c>
      <c r="U932" s="42" t="s">
        <v>323</v>
      </c>
      <c r="V932" s="52">
        <v>30</v>
      </c>
      <c r="W932" s="42" t="s">
        <v>366</v>
      </c>
      <c r="X932" s="42" t="s">
        <v>2971</v>
      </c>
      <c r="Y932" s="42" t="s">
        <v>2</v>
      </c>
      <c r="Z932" s="42" t="s">
        <v>2</v>
      </c>
      <c r="AA932" s="42" t="s">
        <v>328</v>
      </c>
      <c r="AB932" s="43" t="s">
        <v>329</v>
      </c>
      <c r="AC932" s="42" t="s">
        <v>225</v>
      </c>
      <c r="AD932" s="42" t="s">
        <v>225</v>
      </c>
      <c r="AE932" s="42" t="s">
        <v>561</v>
      </c>
      <c r="AF932" s="42" t="s">
        <v>561</v>
      </c>
      <c r="AG932" s="42">
        <v>30</v>
      </c>
      <c r="AH932" s="42" t="s">
        <v>350</v>
      </c>
      <c r="AI932" s="42" t="s">
        <v>1964</v>
      </c>
      <c r="AJ932" s="42" t="s">
        <v>351</v>
      </c>
      <c r="AK932" s="42" t="s">
        <v>1994</v>
      </c>
      <c r="AL932" s="42">
        <v>1000</v>
      </c>
      <c r="AM932" s="42" t="s">
        <v>332</v>
      </c>
      <c r="AN932" s="42" t="s">
        <v>352</v>
      </c>
      <c r="AO932" s="42">
        <v>400</v>
      </c>
      <c r="AP932" s="42" t="s">
        <v>439</v>
      </c>
      <c r="AQ932" s="42">
        <v>1600</v>
      </c>
      <c r="AR932" s="42">
        <v>2</v>
      </c>
      <c r="AS932" s="42">
        <v>800</v>
      </c>
      <c r="AT932" s="42">
        <v>48</v>
      </c>
      <c r="AU932" s="42" t="s">
        <v>385</v>
      </c>
      <c r="AV932" s="42" t="s">
        <v>385</v>
      </c>
      <c r="AW932" s="42">
        <v>18000</v>
      </c>
      <c r="AX932" s="42">
        <v>18000</v>
      </c>
      <c r="AY932" s="42">
        <v>2</v>
      </c>
      <c r="AZ932" s="51">
        <v>137</v>
      </c>
      <c r="BA932" s="42"/>
      <c r="BB932" s="42">
        <v>2</v>
      </c>
      <c r="BC932" s="42" t="s">
        <v>1224</v>
      </c>
      <c r="BD932" s="49">
        <v>0</v>
      </c>
      <c r="BE932" s="49" t="s">
        <v>3688</v>
      </c>
      <c r="BF932" s="42">
        <v>0</v>
      </c>
      <c r="BG932" s="42"/>
      <c r="BH932" s="42"/>
      <c r="BI932" s="42" t="s">
        <v>357</v>
      </c>
      <c r="BJ932" s="42" t="s">
        <v>358</v>
      </c>
      <c r="BK932" s="57">
        <v>44778</v>
      </c>
      <c r="BL932" s="42" t="s">
        <v>317</v>
      </c>
      <c r="BM932" s="42" t="s">
        <v>317</v>
      </c>
      <c r="BN932" s="42"/>
      <c r="BO932" s="42"/>
      <c r="BP932" s="42" t="s">
        <v>359</v>
      </c>
      <c r="BQ932" s="42" t="s">
        <v>359</v>
      </c>
      <c r="BR932" s="42" t="s">
        <v>359</v>
      </c>
      <c r="BS932" s="42"/>
      <c r="BT932" s="42" t="s">
        <v>360</v>
      </c>
      <c r="BU932" s="42" t="s">
        <v>317</v>
      </c>
      <c r="BV932" s="42" t="s">
        <v>317</v>
      </c>
      <c r="BW932" s="42"/>
      <c r="BX932" s="42"/>
      <c r="BY932" s="42" t="s">
        <v>353</v>
      </c>
      <c r="BZ932" s="42" t="s">
        <v>353</v>
      </c>
      <c r="CA932" s="42"/>
      <c r="CB932" s="42" t="s">
        <v>353</v>
      </c>
      <c r="CC932" s="42"/>
      <c r="CD932" s="42"/>
      <c r="CE932" s="42"/>
      <c r="CF932" s="42"/>
      <c r="CG932" s="26" t="s">
        <v>3689</v>
      </c>
    </row>
    <row r="933" hidden="1" spans="1:85">
      <c r="A933" s="39">
        <v>346</v>
      </c>
      <c r="B933" s="42" t="s">
        <v>3691</v>
      </c>
      <c r="C933" s="46" t="s">
        <v>3692</v>
      </c>
      <c r="D933" s="42" t="s">
        <v>3693</v>
      </c>
      <c r="E933" s="43">
        <v>30.3894</v>
      </c>
      <c r="F933" s="43">
        <v>-15.6119</v>
      </c>
      <c r="G933" s="42" t="s">
        <v>316</v>
      </c>
      <c r="H933" s="37">
        <v>2.5</v>
      </c>
      <c r="I933" s="42" t="s">
        <v>316</v>
      </c>
      <c r="J933" s="42" t="s">
        <v>3457</v>
      </c>
      <c r="K933" s="42" t="s">
        <v>317</v>
      </c>
      <c r="L933" s="42" t="s">
        <v>317</v>
      </c>
      <c r="M933" s="42" t="s">
        <v>317</v>
      </c>
      <c r="N933" s="42" t="s">
        <v>318</v>
      </c>
      <c r="O933" s="42" t="s">
        <v>319</v>
      </c>
      <c r="P933" s="42" t="s">
        <v>319</v>
      </c>
      <c r="Q933" s="42" t="s">
        <v>320</v>
      </c>
      <c r="R933" s="42" t="s">
        <v>320</v>
      </c>
      <c r="S933" s="42" t="s">
        <v>1718</v>
      </c>
      <c r="T933" s="42" t="s">
        <v>344</v>
      </c>
      <c r="U933" s="42" t="s">
        <v>323</v>
      </c>
      <c r="V933" s="52">
        <v>50</v>
      </c>
      <c r="W933" s="42" t="s">
        <v>366</v>
      </c>
      <c r="X933" s="42" t="s">
        <v>1974</v>
      </c>
      <c r="Y933" s="42" t="s">
        <v>2</v>
      </c>
      <c r="Z933" s="42" t="s">
        <v>2</v>
      </c>
      <c r="AA933" s="42" t="s">
        <v>328</v>
      </c>
      <c r="AB933" s="43" t="s">
        <v>329</v>
      </c>
      <c r="AC933" s="42" t="s">
        <v>225</v>
      </c>
      <c r="AD933" s="42" t="s">
        <v>225</v>
      </c>
      <c r="AE933" s="42" t="s">
        <v>3694</v>
      </c>
      <c r="AF933" s="42" t="s">
        <v>499</v>
      </c>
      <c r="AG933" s="42">
        <v>20</v>
      </c>
      <c r="AH933" s="42" t="s">
        <v>350</v>
      </c>
      <c r="AI933" s="42" t="s">
        <v>1964</v>
      </c>
      <c r="AJ933" s="42" t="s">
        <v>351</v>
      </c>
      <c r="AK933" s="42" t="s">
        <v>1965</v>
      </c>
      <c r="AL933" s="42">
        <v>600</v>
      </c>
      <c r="AM933" s="42" t="s">
        <v>332</v>
      </c>
      <c r="AN933" s="42" t="s">
        <v>352</v>
      </c>
      <c r="AO933" s="42">
        <v>400</v>
      </c>
      <c r="AP933" s="42" t="s">
        <v>439</v>
      </c>
      <c r="AQ933" s="42">
        <v>1200</v>
      </c>
      <c r="AR933" s="42">
        <v>2</v>
      </c>
      <c r="AS933" s="42">
        <v>600</v>
      </c>
      <c r="AT933" s="42">
        <v>48</v>
      </c>
      <c r="AU933" s="42" t="s">
        <v>385</v>
      </c>
      <c r="AV933" s="42" t="s">
        <v>385</v>
      </c>
      <c r="AW933" s="42">
        <v>18000</v>
      </c>
      <c r="AX933" s="42">
        <v>18000</v>
      </c>
      <c r="AY933" s="42">
        <v>2</v>
      </c>
      <c r="AZ933" s="51">
        <v>25.5</v>
      </c>
      <c r="BA933" s="42"/>
      <c r="BB933" s="42">
        <v>2</v>
      </c>
      <c r="BC933" s="42" t="s">
        <v>1422</v>
      </c>
      <c r="BD933" s="49">
        <v>0</v>
      </c>
      <c r="BE933" s="49" t="s">
        <v>3691</v>
      </c>
      <c r="BF933" s="42">
        <v>0</v>
      </c>
      <c r="BG933" s="42"/>
      <c r="BH933" s="42"/>
      <c r="BI933" s="42" t="s">
        <v>357</v>
      </c>
      <c r="BJ933" s="42" t="s">
        <v>358</v>
      </c>
      <c r="BK933" s="57">
        <v>44778</v>
      </c>
      <c r="BL933" s="42" t="s">
        <v>317</v>
      </c>
      <c r="BM933" s="42" t="s">
        <v>317</v>
      </c>
      <c r="BN933" s="42"/>
      <c r="BO933" s="42"/>
      <c r="BP933" s="42" t="s">
        <v>359</v>
      </c>
      <c r="BQ933" s="42" t="s">
        <v>359</v>
      </c>
      <c r="BR933" s="42" t="s">
        <v>359</v>
      </c>
      <c r="BS933" s="42"/>
      <c r="BT933" s="42" t="s">
        <v>360</v>
      </c>
      <c r="BU933" s="42" t="s">
        <v>317</v>
      </c>
      <c r="BV933" s="42" t="s">
        <v>317</v>
      </c>
      <c r="BW933" s="42"/>
      <c r="BX933" s="42"/>
      <c r="BY933" s="42" t="s">
        <v>353</v>
      </c>
      <c r="BZ933" s="42" t="s">
        <v>353</v>
      </c>
      <c r="CA933" s="42"/>
      <c r="CB933" s="42" t="s">
        <v>353</v>
      </c>
      <c r="CC933" s="42"/>
      <c r="CD933" s="42"/>
      <c r="CE933" s="42"/>
      <c r="CF933" s="42"/>
      <c r="CG933" s="26" t="s">
        <v>3692</v>
      </c>
    </row>
    <row r="934" hidden="1" spans="1:85">
      <c r="A934" s="39">
        <v>348</v>
      </c>
      <c r="B934" s="42" t="s">
        <v>3695</v>
      </c>
      <c r="C934" s="46" t="s">
        <v>3696</v>
      </c>
      <c r="D934" s="42" t="s">
        <v>3479</v>
      </c>
      <c r="E934" s="43">
        <v>29.6456</v>
      </c>
      <c r="F934" s="43">
        <v>-15.0771</v>
      </c>
      <c r="G934" s="42" t="s">
        <v>316</v>
      </c>
      <c r="H934" s="37">
        <v>1.5</v>
      </c>
      <c r="I934" s="42" t="s">
        <v>316</v>
      </c>
      <c r="J934" s="42" t="s">
        <v>3430</v>
      </c>
      <c r="K934" s="42" t="s">
        <v>317</v>
      </c>
      <c r="L934" s="42" t="s">
        <v>317</v>
      </c>
      <c r="M934" s="42" t="s">
        <v>317</v>
      </c>
      <c r="N934" s="42" t="s">
        <v>318</v>
      </c>
      <c r="O934" s="42" t="s">
        <v>319</v>
      </c>
      <c r="P934" s="42" t="s">
        <v>319</v>
      </c>
      <c r="Q934" s="42" t="s">
        <v>320</v>
      </c>
      <c r="R934" s="42" t="s">
        <v>320</v>
      </c>
      <c r="S934" s="42" t="s">
        <v>1718</v>
      </c>
      <c r="T934" s="42" t="s">
        <v>2215</v>
      </c>
      <c r="U934" s="42" t="s">
        <v>323</v>
      </c>
      <c r="V934" s="52">
        <v>60</v>
      </c>
      <c r="W934" s="42" t="s">
        <v>366</v>
      </c>
      <c r="X934" s="42" t="s">
        <v>1974</v>
      </c>
      <c r="Y934" s="42" t="s">
        <v>2</v>
      </c>
      <c r="Z934" s="42" t="s">
        <v>2</v>
      </c>
      <c r="AA934" s="42" t="s">
        <v>328</v>
      </c>
      <c r="AB934" s="43" t="s">
        <v>329</v>
      </c>
      <c r="AC934" s="42" t="s">
        <v>225</v>
      </c>
      <c r="AD934" s="42" t="s">
        <v>225</v>
      </c>
      <c r="AE934" s="42" t="s">
        <v>3009</v>
      </c>
      <c r="AF934" s="42" t="s">
        <v>3009</v>
      </c>
      <c r="AG934" s="42">
        <v>13</v>
      </c>
      <c r="AH934" s="42" t="s">
        <v>350</v>
      </c>
      <c r="AI934" s="42" t="s">
        <v>1964</v>
      </c>
      <c r="AJ934" s="42" t="s">
        <v>351</v>
      </c>
      <c r="AK934" s="42" t="s">
        <v>3051</v>
      </c>
      <c r="AL934" s="42">
        <v>600</v>
      </c>
      <c r="AM934" s="42" t="s">
        <v>408</v>
      </c>
      <c r="AN934" s="42" t="s">
        <v>3697</v>
      </c>
      <c r="AO934" s="42">
        <v>250</v>
      </c>
      <c r="AP934" s="42" t="s">
        <v>1320</v>
      </c>
      <c r="AQ934" s="42">
        <v>1500</v>
      </c>
      <c r="AR934" s="42">
        <v>2</v>
      </c>
      <c r="AS934" s="42">
        <v>1500</v>
      </c>
      <c r="AT934" s="42">
        <v>24</v>
      </c>
      <c r="AU934" s="42" t="s">
        <v>385</v>
      </c>
      <c r="AV934" s="42" t="s">
        <v>385</v>
      </c>
      <c r="AW934" s="42">
        <v>12000</v>
      </c>
      <c r="AX934" s="42">
        <v>12000</v>
      </c>
      <c r="AY934" s="42">
        <v>2</v>
      </c>
      <c r="AZ934" s="51">
        <v>78</v>
      </c>
      <c r="BA934" s="42"/>
      <c r="BB934" s="42">
        <v>2</v>
      </c>
      <c r="BC934" s="42" t="s">
        <v>375</v>
      </c>
      <c r="BD934" s="49" t="s">
        <v>3698</v>
      </c>
      <c r="BE934" s="49" t="s">
        <v>3695</v>
      </c>
      <c r="BF934" s="42">
        <v>0</v>
      </c>
      <c r="BG934" s="42"/>
      <c r="BH934" s="42"/>
      <c r="BI934" s="42" t="s">
        <v>357</v>
      </c>
      <c r="BJ934" s="42" t="s">
        <v>358</v>
      </c>
      <c r="BK934" s="57">
        <v>44778</v>
      </c>
      <c r="BL934" s="42" t="s">
        <v>317</v>
      </c>
      <c r="BM934" s="42" t="s">
        <v>317</v>
      </c>
      <c r="BN934" s="42"/>
      <c r="BO934" s="42"/>
      <c r="BP934" s="42" t="s">
        <v>359</v>
      </c>
      <c r="BQ934" s="42" t="s">
        <v>359</v>
      </c>
      <c r="BR934" s="42" t="s">
        <v>359</v>
      </c>
      <c r="BS934" s="42"/>
      <c r="BT934" s="42" t="s">
        <v>360</v>
      </c>
      <c r="BU934" s="42" t="s">
        <v>317</v>
      </c>
      <c r="BV934" s="42" t="s">
        <v>317</v>
      </c>
      <c r="BW934" s="42"/>
      <c r="BX934" s="42"/>
      <c r="BY934" s="42" t="s">
        <v>353</v>
      </c>
      <c r="BZ934" s="42" t="s">
        <v>353</v>
      </c>
      <c r="CA934" s="42"/>
      <c r="CB934" s="42" t="s">
        <v>353</v>
      </c>
      <c r="CC934" s="42"/>
      <c r="CD934" s="42"/>
      <c r="CE934" s="42"/>
      <c r="CF934" s="42"/>
      <c r="CG934" s="26" t="s">
        <v>3696</v>
      </c>
    </row>
    <row r="935" hidden="1" spans="1:85">
      <c r="A935" s="34">
        <v>349</v>
      </c>
      <c r="B935" s="42" t="s">
        <v>3699</v>
      </c>
      <c r="C935" s="46" t="s">
        <v>3700</v>
      </c>
      <c r="D935" s="42" t="s">
        <v>3701</v>
      </c>
      <c r="E935" s="43">
        <v>29.0379</v>
      </c>
      <c r="F935" s="43">
        <v>-15.9021</v>
      </c>
      <c r="G935" s="42" t="s">
        <v>316</v>
      </c>
      <c r="H935" s="37">
        <v>2</v>
      </c>
      <c r="I935" s="42" t="s">
        <v>316</v>
      </c>
      <c r="J935" s="42" t="s">
        <v>3407</v>
      </c>
      <c r="K935" s="42" t="s">
        <v>317</v>
      </c>
      <c r="L935" s="42" t="s">
        <v>317</v>
      </c>
      <c r="M935" s="42" t="s">
        <v>317</v>
      </c>
      <c r="N935" s="42" t="s">
        <v>318</v>
      </c>
      <c r="O935" s="42" t="s">
        <v>319</v>
      </c>
      <c r="P935" s="42" t="s">
        <v>319</v>
      </c>
      <c r="Q935" s="42" t="s">
        <v>320</v>
      </c>
      <c r="R935" s="42" t="s">
        <v>320</v>
      </c>
      <c r="S935" s="42" t="s">
        <v>1718</v>
      </c>
      <c r="T935" s="42" t="s">
        <v>344</v>
      </c>
      <c r="U935" s="42" t="s">
        <v>323</v>
      </c>
      <c r="V935" s="52">
        <v>58</v>
      </c>
      <c r="W935" s="42" t="s">
        <v>325</v>
      </c>
      <c r="X935" s="42" t="s">
        <v>3055</v>
      </c>
      <c r="Y935" s="42" t="s">
        <v>2</v>
      </c>
      <c r="Z935" s="42" t="s">
        <v>2</v>
      </c>
      <c r="AA935" s="42" t="s">
        <v>328</v>
      </c>
      <c r="AB935" s="43" t="s">
        <v>329</v>
      </c>
      <c r="AC935" s="42" t="s">
        <v>225</v>
      </c>
      <c r="AD935" s="42" t="s">
        <v>225</v>
      </c>
      <c r="AE935" s="42" t="s">
        <v>561</v>
      </c>
      <c r="AF935" s="42" t="s">
        <v>561</v>
      </c>
      <c r="AG935" s="42">
        <v>16</v>
      </c>
      <c r="AH935" s="42" t="s">
        <v>368</v>
      </c>
      <c r="AI935" s="42" t="s">
        <v>1803</v>
      </c>
      <c r="AJ935" s="42" t="s">
        <v>351</v>
      </c>
      <c r="AK935" s="42" t="s">
        <v>2164</v>
      </c>
      <c r="AL935" s="42">
        <v>1000</v>
      </c>
      <c r="AM935" s="42" t="s">
        <v>332</v>
      </c>
      <c r="AN935" s="42" t="s">
        <v>1896</v>
      </c>
      <c r="AO935" s="42">
        <v>400</v>
      </c>
      <c r="AP935" s="42" t="s">
        <v>439</v>
      </c>
      <c r="AQ935" s="42">
        <v>1200</v>
      </c>
      <c r="AR935" s="42">
        <v>2</v>
      </c>
      <c r="AS935" s="42">
        <v>600</v>
      </c>
      <c r="AT935" s="42">
        <v>48</v>
      </c>
      <c r="AU935" s="42" t="s">
        <v>327</v>
      </c>
      <c r="AV935" s="42" t="s">
        <v>327</v>
      </c>
      <c r="AW935" s="42" t="s">
        <v>327</v>
      </c>
      <c r="AX935" s="42" t="s">
        <v>327</v>
      </c>
      <c r="AY935" s="42" t="s">
        <v>327</v>
      </c>
      <c r="AZ935" s="51">
        <v>68</v>
      </c>
      <c r="BA935" s="42"/>
      <c r="BB935" s="42">
        <v>2</v>
      </c>
      <c r="BC935" s="42" t="s">
        <v>375</v>
      </c>
      <c r="BD935" s="49" t="s">
        <v>3702</v>
      </c>
      <c r="BE935" s="49" t="s">
        <v>3699</v>
      </c>
      <c r="BF935" s="42">
        <v>0</v>
      </c>
      <c r="BG935" s="42"/>
      <c r="BH935" s="42"/>
      <c r="BI935" s="42" t="s">
        <v>357</v>
      </c>
      <c r="BJ935" s="42" t="s">
        <v>358</v>
      </c>
      <c r="BK935" s="57">
        <v>44778</v>
      </c>
      <c r="BL935" s="42" t="s">
        <v>317</v>
      </c>
      <c r="BM935" s="42" t="s">
        <v>317</v>
      </c>
      <c r="BN935" s="42"/>
      <c r="BO935" s="42"/>
      <c r="BP935" s="42" t="s">
        <v>359</v>
      </c>
      <c r="BQ935" s="42" t="s">
        <v>359</v>
      </c>
      <c r="BR935" s="42" t="s">
        <v>359</v>
      </c>
      <c r="BS935" s="42"/>
      <c r="BT935" s="42" t="s">
        <v>360</v>
      </c>
      <c r="BU935" s="42" t="s">
        <v>317</v>
      </c>
      <c r="BV935" s="42" t="s">
        <v>317</v>
      </c>
      <c r="BW935" s="42"/>
      <c r="BX935" s="42"/>
      <c r="BY935" s="42" t="s">
        <v>353</v>
      </c>
      <c r="BZ935" s="42" t="s">
        <v>353</v>
      </c>
      <c r="CA935" s="42"/>
      <c r="CB935" s="42" t="s">
        <v>353</v>
      </c>
      <c r="CC935" s="42"/>
      <c r="CD935" s="42"/>
      <c r="CE935" s="42"/>
      <c r="CF935" s="42"/>
      <c r="CG935" s="26" t="s">
        <v>3700</v>
      </c>
    </row>
    <row r="936" hidden="1" spans="1:85">
      <c r="A936" s="39">
        <v>350</v>
      </c>
      <c r="B936" s="42" t="s">
        <v>3703</v>
      </c>
      <c r="C936" s="46" t="s">
        <v>3704</v>
      </c>
      <c r="D936" s="42" t="s">
        <v>3705</v>
      </c>
      <c r="E936" s="43">
        <v>29.8078</v>
      </c>
      <c r="F936" s="43">
        <v>-15.0696</v>
      </c>
      <c r="G936" s="42" t="s">
        <v>316</v>
      </c>
      <c r="H936" s="37">
        <v>2.5</v>
      </c>
      <c r="I936" s="42" t="s">
        <v>316</v>
      </c>
      <c r="J936" s="42" t="s">
        <v>3430</v>
      </c>
      <c r="K936" s="42" t="s">
        <v>317</v>
      </c>
      <c r="L936" s="42" t="s">
        <v>317</v>
      </c>
      <c r="M936" s="42" t="s">
        <v>317</v>
      </c>
      <c r="N936" s="42" t="s">
        <v>318</v>
      </c>
      <c r="O936" s="42" t="s">
        <v>319</v>
      </c>
      <c r="P936" s="42" t="s">
        <v>319</v>
      </c>
      <c r="Q936" s="42" t="s">
        <v>381</v>
      </c>
      <c r="R936" s="42" t="s">
        <v>381</v>
      </c>
      <c r="S936" s="42" t="s">
        <v>1718</v>
      </c>
      <c r="T936" s="42" t="s">
        <v>782</v>
      </c>
      <c r="U936" s="42" t="s">
        <v>323</v>
      </c>
      <c r="V936" s="52">
        <v>50</v>
      </c>
      <c r="W936" s="42" t="s">
        <v>366</v>
      </c>
      <c r="X936" s="42" t="s">
        <v>1974</v>
      </c>
      <c r="Y936" s="42" t="s">
        <v>2</v>
      </c>
      <c r="Z936" s="42" t="s">
        <v>2</v>
      </c>
      <c r="AA936" s="42" t="s">
        <v>328</v>
      </c>
      <c r="AB936" s="43" t="s">
        <v>329</v>
      </c>
      <c r="AC936" s="42" t="s">
        <v>225</v>
      </c>
      <c r="AD936" s="42" t="s">
        <v>225</v>
      </c>
      <c r="AE936" s="42" t="s">
        <v>2637</v>
      </c>
      <c r="AF936" s="42" t="s">
        <v>2637</v>
      </c>
      <c r="AG936" s="42">
        <v>20</v>
      </c>
      <c r="AH936" s="42" t="s">
        <v>350</v>
      </c>
      <c r="AI936" s="42" t="s">
        <v>2076</v>
      </c>
      <c r="AJ936" s="42" t="s">
        <v>351</v>
      </c>
      <c r="AK936" s="42" t="s">
        <v>2077</v>
      </c>
      <c r="AL936" s="42">
        <v>600</v>
      </c>
      <c r="AM936" s="42" t="s">
        <v>1930</v>
      </c>
      <c r="AN936" s="42" t="s">
        <v>1930</v>
      </c>
      <c r="AO936" s="42">
        <v>93.75</v>
      </c>
      <c r="AP936" s="42" t="s">
        <v>1320</v>
      </c>
      <c r="AQ936" s="42">
        <v>1500</v>
      </c>
      <c r="AR936" s="42">
        <v>2</v>
      </c>
      <c r="AS936" s="42">
        <v>1500</v>
      </c>
      <c r="AT936" s="42">
        <v>24</v>
      </c>
      <c r="AU936" s="42" t="s">
        <v>385</v>
      </c>
      <c r="AV936" s="42" t="s">
        <v>385</v>
      </c>
      <c r="AW936" s="42">
        <v>18000</v>
      </c>
      <c r="AX936" s="42">
        <v>18000</v>
      </c>
      <c r="AY936" s="42">
        <v>2</v>
      </c>
      <c r="AZ936" s="51">
        <v>58</v>
      </c>
      <c r="BA936" s="42"/>
      <c r="BB936" s="42">
        <v>1</v>
      </c>
      <c r="BC936" s="42" t="s">
        <v>525</v>
      </c>
      <c r="BD936" s="49">
        <v>0</v>
      </c>
      <c r="BE936" s="49" t="s">
        <v>3703</v>
      </c>
      <c r="BF936" s="42">
        <v>0</v>
      </c>
      <c r="BG936" s="42"/>
      <c r="BH936" s="42"/>
      <c r="BI936" s="42" t="s">
        <v>357</v>
      </c>
      <c r="BJ936" s="42" t="s">
        <v>358</v>
      </c>
      <c r="BK936" s="57">
        <v>44778</v>
      </c>
      <c r="BL936" s="42" t="s">
        <v>340</v>
      </c>
      <c r="BM936" s="42" t="s">
        <v>340</v>
      </c>
      <c r="BN936" s="42"/>
      <c r="BO936" s="42"/>
      <c r="BP936" s="42" t="s">
        <v>359</v>
      </c>
      <c r="BQ936" s="42" t="s">
        <v>359</v>
      </c>
      <c r="BR936" s="42" t="s">
        <v>508</v>
      </c>
      <c r="BS936" s="42"/>
      <c r="BT936" s="42" t="s">
        <v>360</v>
      </c>
      <c r="BU936" s="42" t="s">
        <v>317</v>
      </c>
      <c r="BV936" s="42" t="s">
        <v>317</v>
      </c>
      <c r="BW936" s="42"/>
      <c r="BX936" s="42"/>
      <c r="BY936" s="42" t="s">
        <v>353</v>
      </c>
      <c r="BZ936" s="42" t="s">
        <v>353</v>
      </c>
      <c r="CA936" s="42"/>
      <c r="CB936" s="42" t="s">
        <v>353</v>
      </c>
      <c r="CC936" s="42"/>
      <c r="CD936" s="42"/>
      <c r="CE936" s="42"/>
      <c r="CF936" s="42"/>
      <c r="CG936" s="26" t="s">
        <v>3704</v>
      </c>
    </row>
    <row r="937" hidden="1" spans="1:85">
      <c r="A937" s="39">
        <v>364</v>
      </c>
      <c r="B937" s="42" t="s">
        <v>3706</v>
      </c>
      <c r="C937" s="46" t="s">
        <v>3707</v>
      </c>
      <c r="D937" s="42" t="s">
        <v>3708</v>
      </c>
      <c r="E937" s="43">
        <v>29.3502</v>
      </c>
      <c r="F937" s="43">
        <v>-15.1394</v>
      </c>
      <c r="G937" s="42" t="s">
        <v>316</v>
      </c>
      <c r="H937" s="37">
        <v>4.5</v>
      </c>
      <c r="I937" s="42" t="s">
        <v>316</v>
      </c>
      <c r="J937" s="42" t="s">
        <v>3430</v>
      </c>
      <c r="K937" s="42" t="s">
        <v>317</v>
      </c>
      <c r="L937" s="42" t="s">
        <v>317</v>
      </c>
      <c r="M937" s="42" t="s">
        <v>317</v>
      </c>
      <c r="N937" s="42" t="s">
        <v>318</v>
      </c>
      <c r="O937" s="42" t="s">
        <v>319</v>
      </c>
      <c r="P937" s="42" t="s">
        <v>319</v>
      </c>
      <c r="Q937" s="42" t="s">
        <v>381</v>
      </c>
      <c r="R937" s="42" t="s">
        <v>381</v>
      </c>
      <c r="S937" s="42" t="s">
        <v>1718</v>
      </c>
      <c r="T937" s="42" t="s">
        <v>782</v>
      </c>
      <c r="U937" s="42" t="s">
        <v>323</v>
      </c>
      <c r="V937" s="52">
        <v>80</v>
      </c>
      <c r="W937" s="42" t="s">
        <v>366</v>
      </c>
      <c r="X937" s="42" t="s">
        <v>1974</v>
      </c>
      <c r="Y937" s="42" t="s">
        <v>2</v>
      </c>
      <c r="Z937" s="42" t="s">
        <v>2</v>
      </c>
      <c r="AA937" s="42" t="s">
        <v>328</v>
      </c>
      <c r="AB937" s="43" t="s">
        <v>329</v>
      </c>
      <c r="AC937" s="42" t="s">
        <v>225</v>
      </c>
      <c r="AD937" s="42" t="s">
        <v>225</v>
      </c>
      <c r="AE937" s="42" t="s">
        <v>561</v>
      </c>
      <c r="AF937" s="42" t="s">
        <v>561</v>
      </c>
      <c r="AG937" s="42">
        <v>45</v>
      </c>
      <c r="AH937" s="42" t="s">
        <v>350</v>
      </c>
      <c r="AI937" s="42" t="s">
        <v>1964</v>
      </c>
      <c r="AJ937" s="42" t="s">
        <v>370</v>
      </c>
      <c r="AK937" s="42" t="s">
        <v>1965</v>
      </c>
      <c r="AL937" s="42">
        <v>1000</v>
      </c>
      <c r="AM937" s="42" t="s">
        <v>332</v>
      </c>
      <c r="AN937" s="42" t="s">
        <v>1896</v>
      </c>
      <c r="AO937" s="42">
        <v>400</v>
      </c>
      <c r="AP937" s="42" t="s">
        <v>1320</v>
      </c>
      <c r="AQ937" s="42">
        <v>1500</v>
      </c>
      <c r="AR937" s="42">
        <v>2</v>
      </c>
      <c r="AS937" s="42">
        <v>1500</v>
      </c>
      <c r="AT937" s="42">
        <v>24</v>
      </c>
      <c r="AU937" s="42" t="s">
        <v>385</v>
      </c>
      <c r="AV937" s="42" t="s">
        <v>385</v>
      </c>
      <c r="AW937" s="42">
        <v>18000</v>
      </c>
      <c r="AX937" s="42">
        <v>18000</v>
      </c>
      <c r="AY937" s="42">
        <v>2</v>
      </c>
      <c r="AZ937" s="51">
        <v>41</v>
      </c>
      <c r="BA937" s="42"/>
      <c r="BB937" s="42">
        <v>1</v>
      </c>
      <c r="BC937" s="42" t="s">
        <v>525</v>
      </c>
      <c r="BD937" s="49">
        <v>0</v>
      </c>
      <c r="BE937" s="49" t="s">
        <v>3706</v>
      </c>
      <c r="BF937" s="42">
        <v>0</v>
      </c>
      <c r="BG937" s="42"/>
      <c r="BH937" s="42"/>
      <c r="BI937" s="42" t="s">
        <v>357</v>
      </c>
      <c r="BJ937" s="42" t="s">
        <v>358</v>
      </c>
      <c r="BK937" s="57">
        <v>44778</v>
      </c>
      <c r="BL937" s="42" t="s">
        <v>340</v>
      </c>
      <c r="BM937" s="42" t="s">
        <v>340</v>
      </c>
      <c r="BN937" s="42"/>
      <c r="BO937" s="42">
        <v>2</v>
      </c>
      <c r="BP937" s="42" t="s">
        <v>359</v>
      </c>
      <c r="BQ937" s="42" t="s">
        <v>359</v>
      </c>
      <c r="BR937" s="42" t="s">
        <v>508</v>
      </c>
      <c r="BS937" s="42"/>
      <c r="BT937" s="42" t="s">
        <v>360</v>
      </c>
      <c r="BU937" s="42" t="s">
        <v>317</v>
      </c>
      <c r="BV937" s="42" t="s">
        <v>317</v>
      </c>
      <c r="BW937" s="42"/>
      <c r="BX937" s="42"/>
      <c r="BY937" s="42" t="s">
        <v>353</v>
      </c>
      <c r="BZ937" s="42" t="s">
        <v>353</v>
      </c>
      <c r="CA937" s="42"/>
      <c r="CB937" s="42" t="s">
        <v>353</v>
      </c>
      <c r="CC937" s="42"/>
      <c r="CD937" s="42"/>
      <c r="CE937" s="42"/>
      <c r="CF937" s="42"/>
      <c r="CG937" s="26" t="s">
        <v>3707</v>
      </c>
    </row>
    <row r="938" hidden="1" spans="1:85">
      <c r="A938" s="39">
        <v>368</v>
      </c>
      <c r="B938" s="42" t="s">
        <v>3709</v>
      </c>
      <c r="C938" s="46" t="s">
        <v>3710</v>
      </c>
      <c r="D938" s="42" t="s">
        <v>3711</v>
      </c>
      <c r="E938" s="43">
        <v>28.8944</v>
      </c>
      <c r="F938" s="43">
        <v>-15.2641</v>
      </c>
      <c r="G938" s="42" t="s">
        <v>316</v>
      </c>
      <c r="H938" s="37">
        <v>5.5</v>
      </c>
      <c r="I938" s="42" t="s">
        <v>316</v>
      </c>
      <c r="J938" s="42" t="s">
        <v>3430</v>
      </c>
      <c r="K938" s="42" t="s">
        <v>317</v>
      </c>
      <c r="L938" s="42" t="s">
        <v>317</v>
      </c>
      <c r="M938" s="42" t="s">
        <v>317</v>
      </c>
      <c r="N938" s="42" t="s">
        <v>318</v>
      </c>
      <c r="O938" s="42" t="s">
        <v>319</v>
      </c>
      <c r="P938" s="42" t="s">
        <v>319</v>
      </c>
      <c r="Q938" s="42" t="s">
        <v>381</v>
      </c>
      <c r="R938" s="42" t="s">
        <v>381</v>
      </c>
      <c r="S938" s="42" t="s">
        <v>1718</v>
      </c>
      <c r="T938" s="42" t="s">
        <v>782</v>
      </c>
      <c r="U938" s="42" t="s">
        <v>323</v>
      </c>
      <c r="V938" s="52">
        <v>70</v>
      </c>
      <c r="W938" s="42" t="s">
        <v>366</v>
      </c>
      <c r="X938" s="42" t="s">
        <v>1974</v>
      </c>
      <c r="Y938" s="42" t="s">
        <v>2</v>
      </c>
      <c r="Z938" s="42" t="s">
        <v>2</v>
      </c>
      <c r="AA938" s="42" t="s">
        <v>328</v>
      </c>
      <c r="AB938" s="43" t="s">
        <v>329</v>
      </c>
      <c r="AC938" s="42" t="s">
        <v>225</v>
      </c>
      <c r="AD938" s="42" t="s">
        <v>225</v>
      </c>
      <c r="AE938" s="42" t="s">
        <v>382</v>
      </c>
      <c r="AF938" s="42" t="s">
        <v>382</v>
      </c>
      <c r="AG938" s="42">
        <v>45</v>
      </c>
      <c r="AH938" s="42" t="s">
        <v>350</v>
      </c>
      <c r="AI938" s="42" t="s">
        <v>1964</v>
      </c>
      <c r="AJ938" s="42" t="s">
        <v>351</v>
      </c>
      <c r="AK938" s="42" t="s">
        <v>2164</v>
      </c>
      <c r="AL938" s="42">
        <v>1000</v>
      </c>
      <c r="AM938" s="42" t="s">
        <v>332</v>
      </c>
      <c r="AN938" s="42" t="s">
        <v>1896</v>
      </c>
      <c r="AO938" s="42">
        <v>400</v>
      </c>
      <c r="AP938" s="42" t="s">
        <v>439</v>
      </c>
      <c r="AQ938" s="42">
        <v>2400</v>
      </c>
      <c r="AR938" s="42">
        <v>2</v>
      </c>
      <c r="AS938" s="42">
        <v>800</v>
      </c>
      <c r="AT938" s="42">
        <v>72</v>
      </c>
      <c r="AU938" s="42" t="s">
        <v>607</v>
      </c>
      <c r="AV938" s="42" t="s">
        <v>607</v>
      </c>
      <c r="AW938" s="42">
        <v>18000</v>
      </c>
      <c r="AX938" s="42">
        <v>18000</v>
      </c>
      <c r="AY938" s="42">
        <v>2</v>
      </c>
      <c r="AZ938" s="51">
        <v>58.8</v>
      </c>
      <c r="BA938" s="42"/>
      <c r="BB938" s="42">
        <v>1</v>
      </c>
      <c r="BC938" s="42" t="s">
        <v>525</v>
      </c>
      <c r="BD938" s="49">
        <v>0</v>
      </c>
      <c r="BE938" s="49" t="s">
        <v>3709</v>
      </c>
      <c r="BF938" s="42">
        <v>0</v>
      </c>
      <c r="BG938" s="42"/>
      <c r="BH938" s="42"/>
      <c r="BI938" s="42" t="s">
        <v>357</v>
      </c>
      <c r="BJ938" s="42" t="s">
        <v>1872</v>
      </c>
      <c r="BK938" s="57">
        <v>44778</v>
      </c>
      <c r="BL938" s="42" t="s">
        <v>317</v>
      </c>
      <c r="BM938" s="42" t="s">
        <v>317</v>
      </c>
      <c r="BN938" s="42"/>
      <c r="BO938" s="42"/>
      <c r="BP938" s="42" t="s">
        <v>359</v>
      </c>
      <c r="BQ938" s="42" t="s">
        <v>359</v>
      </c>
      <c r="BR938" s="42" t="s">
        <v>359</v>
      </c>
      <c r="BS938" s="42"/>
      <c r="BT938" s="42" t="s">
        <v>360</v>
      </c>
      <c r="BU938" s="42" t="s">
        <v>317</v>
      </c>
      <c r="BV938" s="42" t="s">
        <v>317</v>
      </c>
      <c r="BW938" s="42"/>
      <c r="BX938" s="42"/>
      <c r="BY938" s="42" t="s">
        <v>353</v>
      </c>
      <c r="BZ938" s="42" t="s">
        <v>353</v>
      </c>
      <c r="CA938" s="42"/>
      <c r="CB938" s="42" t="s">
        <v>353</v>
      </c>
      <c r="CC938" s="42"/>
      <c r="CD938" s="42"/>
      <c r="CE938" s="42"/>
      <c r="CF938" s="42"/>
      <c r="CG938" s="26" t="s">
        <v>3710</v>
      </c>
    </row>
    <row r="939" hidden="1" spans="1:85">
      <c r="A939" s="34">
        <v>371</v>
      </c>
      <c r="B939" s="42" t="s">
        <v>3712</v>
      </c>
      <c r="C939" s="46" t="s">
        <v>3713</v>
      </c>
      <c r="D939" s="42" t="s">
        <v>3714</v>
      </c>
      <c r="E939" s="43">
        <v>30.0515</v>
      </c>
      <c r="F939" s="43">
        <v>-15.0116</v>
      </c>
      <c r="G939" s="42" t="s">
        <v>316</v>
      </c>
      <c r="H939" s="37" t="s">
        <v>327</v>
      </c>
      <c r="I939" s="42" t="s">
        <v>316</v>
      </c>
      <c r="J939" s="42" t="s">
        <v>3430</v>
      </c>
      <c r="K939" s="42" t="s">
        <v>317</v>
      </c>
      <c r="L939" s="42" t="s">
        <v>317</v>
      </c>
      <c r="M939" s="42" t="s">
        <v>317</v>
      </c>
      <c r="N939" s="42" t="s">
        <v>318</v>
      </c>
      <c r="O939" s="42" t="s">
        <v>319</v>
      </c>
      <c r="P939" s="42" t="s">
        <v>319</v>
      </c>
      <c r="Q939" s="42" t="s">
        <v>381</v>
      </c>
      <c r="R939" s="42" t="s">
        <v>381</v>
      </c>
      <c r="S939" s="42" t="s">
        <v>1718</v>
      </c>
      <c r="T939" s="42" t="s">
        <v>782</v>
      </c>
      <c r="U939" s="42" t="s">
        <v>323</v>
      </c>
      <c r="V939" s="52">
        <v>70</v>
      </c>
      <c r="W939" s="42" t="s">
        <v>325</v>
      </c>
      <c r="X939" s="42" t="s">
        <v>1974</v>
      </c>
      <c r="Y939" s="42" t="s">
        <v>2</v>
      </c>
      <c r="Z939" s="42" t="s">
        <v>2</v>
      </c>
      <c r="AA939" s="42" t="s">
        <v>328</v>
      </c>
      <c r="AB939" s="43" t="s">
        <v>329</v>
      </c>
      <c r="AC939" s="42" t="s">
        <v>225</v>
      </c>
      <c r="AD939" s="42" t="s">
        <v>225</v>
      </c>
      <c r="AE939" s="42" t="s">
        <v>327</v>
      </c>
      <c r="AF939" s="42" t="s">
        <v>327</v>
      </c>
      <c r="AG939" s="42" t="s">
        <v>327</v>
      </c>
      <c r="AH939" s="42" t="s">
        <v>327</v>
      </c>
      <c r="AI939" s="42" t="s">
        <v>327</v>
      </c>
      <c r="AJ939" s="42" t="s">
        <v>327</v>
      </c>
      <c r="AK939" s="42" t="s">
        <v>327</v>
      </c>
      <c r="AL939" s="42" t="s">
        <v>327</v>
      </c>
      <c r="AM939" s="42" t="s">
        <v>3715</v>
      </c>
      <c r="AN939" s="42" t="s">
        <v>3715</v>
      </c>
      <c r="AO939" s="42">
        <v>200</v>
      </c>
      <c r="AP939" s="42" t="s">
        <v>439</v>
      </c>
      <c r="AQ939" s="42">
        <v>1600</v>
      </c>
      <c r="AR939" s="42">
        <v>2</v>
      </c>
      <c r="AS939" s="42">
        <v>800</v>
      </c>
      <c r="AT939" s="42">
        <v>48</v>
      </c>
      <c r="AU939" s="42" t="s">
        <v>327</v>
      </c>
      <c r="AV939" s="42" t="s">
        <v>327</v>
      </c>
      <c r="AW939" s="42" t="s">
        <v>327</v>
      </c>
      <c r="AX939" s="42" t="s">
        <v>327</v>
      </c>
      <c r="AY939" s="42" t="s">
        <v>327</v>
      </c>
      <c r="AZ939" s="51">
        <v>67.3</v>
      </c>
      <c r="BA939" s="42"/>
      <c r="BB939" s="42">
        <v>1</v>
      </c>
      <c r="BC939" s="42" t="s">
        <v>525</v>
      </c>
      <c r="BD939" s="49">
        <v>0</v>
      </c>
      <c r="BE939" s="49" t="s">
        <v>3712</v>
      </c>
      <c r="BF939" s="42">
        <v>0</v>
      </c>
      <c r="BG939" s="42"/>
      <c r="BH939" s="42"/>
      <c r="BI939" s="42" t="s">
        <v>357</v>
      </c>
      <c r="BJ939" s="42" t="s">
        <v>358</v>
      </c>
      <c r="BK939" s="57">
        <v>44778</v>
      </c>
      <c r="BL939" s="42" t="s">
        <v>317</v>
      </c>
      <c r="BM939" s="42" t="s">
        <v>317</v>
      </c>
      <c r="BN939" s="42"/>
      <c r="BO939" s="42"/>
      <c r="BP939" s="42" t="s">
        <v>359</v>
      </c>
      <c r="BQ939" s="42" t="s">
        <v>359</v>
      </c>
      <c r="BR939" s="42" t="s">
        <v>359</v>
      </c>
      <c r="BS939" s="42"/>
      <c r="BT939" s="42" t="s">
        <v>360</v>
      </c>
      <c r="BU939" s="42" t="s">
        <v>317</v>
      </c>
      <c r="BV939" s="42" t="s">
        <v>317</v>
      </c>
      <c r="BW939" s="42"/>
      <c r="BX939" s="42"/>
      <c r="BY939" s="42" t="s">
        <v>353</v>
      </c>
      <c r="BZ939" s="42" t="s">
        <v>353</v>
      </c>
      <c r="CA939" s="42"/>
      <c r="CB939" s="42" t="s">
        <v>353</v>
      </c>
      <c r="CC939" s="42"/>
      <c r="CD939" s="42"/>
      <c r="CE939" s="42"/>
      <c r="CF939" s="42" t="s">
        <v>3716</v>
      </c>
      <c r="CG939" s="26" t="s">
        <v>3713</v>
      </c>
    </row>
    <row r="940" hidden="1" spans="1:85">
      <c r="A940" s="34">
        <v>375</v>
      </c>
      <c r="B940" s="42" t="s">
        <v>3717</v>
      </c>
      <c r="C940" s="46" t="s">
        <v>3718</v>
      </c>
      <c r="D940" s="42" t="s">
        <v>3471</v>
      </c>
      <c r="E940" s="43">
        <v>28.1651</v>
      </c>
      <c r="F940" s="43">
        <v>-15.4928</v>
      </c>
      <c r="G940" s="42" t="s">
        <v>316</v>
      </c>
      <c r="H940" s="37">
        <v>2.5</v>
      </c>
      <c r="I940" s="42" t="s">
        <v>316</v>
      </c>
      <c r="J940" s="42" t="s">
        <v>3407</v>
      </c>
      <c r="K940" s="42" t="s">
        <v>317</v>
      </c>
      <c r="L940" s="42" t="s">
        <v>317</v>
      </c>
      <c r="M940" s="42" t="s">
        <v>317</v>
      </c>
      <c r="N940" s="42" t="s">
        <v>341</v>
      </c>
      <c r="O940" s="42" t="s">
        <v>319</v>
      </c>
      <c r="P940" s="42" t="s">
        <v>319</v>
      </c>
      <c r="Q940" s="42" t="s">
        <v>320</v>
      </c>
      <c r="R940" s="42" t="s">
        <v>320</v>
      </c>
      <c r="S940" s="42" t="s">
        <v>1718</v>
      </c>
      <c r="T940" s="42" t="s">
        <v>344</v>
      </c>
      <c r="U940" s="42" t="s">
        <v>323</v>
      </c>
      <c r="V940" s="52">
        <v>30</v>
      </c>
      <c r="W940" s="42" t="s">
        <v>325</v>
      </c>
      <c r="X940" s="42" t="s">
        <v>3055</v>
      </c>
      <c r="Y940" s="42" t="s">
        <v>2</v>
      </c>
      <c r="Z940" s="42" t="s">
        <v>2</v>
      </c>
      <c r="AA940" s="42" t="s">
        <v>328</v>
      </c>
      <c r="AB940" s="43" t="s">
        <v>329</v>
      </c>
      <c r="AC940" s="42" t="s">
        <v>225</v>
      </c>
      <c r="AD940" s="42" t="s">
        <v>225</v>
      </c>
      <c r="AE940" s="42" t="s">
        <v>561</v>
      </c>
      <c r="AF940" s="42" t="s">
        <v>561</v>
      </c>
      <c r="AG940" s="42">
        <v>20</v>
      </c>
      <c r="AH940" s="42" t="s">
        <v>350</v>
      </c>
      <c r="AI940" s="42" t="s">
        <v>1964</v>
      </c>
      <c r="AJ940" s="42" t="s">
        <v>370</v>
      </c>
      <c r="AK940" s="42" t="s">
        <v>1965</v>
      </c>
      <c r="AL940" s="42">
        <v>1000</v>
      </c>
      <c r="AM940" s="42" t="s">
        <v>332</v>
      </c>
      <c r="AN940" s="42" t="s">
        <v>1896</v>
      </c>
      <c r="AO940" s="42">
        <v>400</v>
      </c>
      <c r="AP940" s="42" t="s">
        <v>439</v>
      </c>
      <c r="AQ940" s="42">
        <v>1600</v>
      </c>
      <c r="AR940" s="42">
        <v>2</v>
      </c>
      <c r="AS940" s="42">
        <v>800</v>
      </c>
      <c r="AT940" s="42">
        <v>48</v>
      </c>
      <c r="AU940" s="42" t="s">
        <v>327</v>
      </c>
      <c r="AV940" s="42" t="s">
        <v>327</v>
      </c>
      <c r="AW940" s="42" t="s">
        <v>327</v>
      </c>
      <c r="AX940" s="42" t="s">
        <v>327</v>
      </c>
      <c r="AY940" s="42" t="s">
        <v>327</v>
      </c>
      <c r="AZ940" s="51">
        <v>89</v>
      </c>
      <c r="BA940" s="42"/>
      <c r="BB940" s="42">
        <v>1</v>
      </c>
      <c r="BC940" s="42" t="s">
        <v>525</v>
      </c>
      <c r="BD940" s="49">
        <v>0</v>
      </c>
      <c r="BE940" s="49" t="s">
        <v>3717</v>
      </c>
      <c r="BF940" s="42">
        <v>0</v>
      </c>
      <c r="BG940" s="42"/>
      <c r="BH940" s="42"/>
      <c r="BI940" s="42" t="s">
        <v>357</v>
      </c>
      <c r="BJ940" s="42" t="s">
        <v>358</v>
      </c>
      <c r="BK940" s="57">
        <v>44778</v>
      </c>
      <c r="BL940" s="42" t="s">
        <v>317</v>
      </c>
      <c r="BM940" s="42" t="s">
        <v>317</v>
      </c>
      <c r="BN940" s="42"/>
      <c r="BO940" s="42"/>
      <c r="BP940" s="42" t="s">
        <v>359</v>
      </c>
      <c r="BQ940" s="42" t="s">
        <v>359</v>
      </c>
      <c r="BR940" s="42" t="s">
        <v>359</v>
      </c>
      <c r="BS940" s="42"/>
      <c r="BT940" s="42" t="s">
        <v>360</v>
      </c>
      <c r="BU940" s="42" t="s">
        <v>317</v>
      </c>
      <c r="BV940" s="42" t="s">
        <v>317</v>
      </c>
      <c r="BW940" s="42"/>
      <c r="BX940" s="42"/>
      <c r="BY940" s="42" t="s">
        <v>353</v>
      </c>
      <c r="BZ940" s="42" t="s">
        <v>353</v>
      </c>
      <c r="CA940" s="42"/>
      <c r="CB940" s="42" t="s">
        <v>353</v>
      </c>
      <c r="CC940" s="42"/>
      <c r="CD940" s="42"/>
      <c r="CE940" s="42"/>
      <c r="CF940" s="42"/>
      <c r="CG940" s="26" t="s">
        <v>3718</v>
      </c>
    </row>
    <row r="941" hidden="1" spans="1:85">
      <c r="A941" s="39">
        <v>376</v>
      </c>
      <c r="B941" s="42" t="s">
        <v>3719</v>
      </c>
      <c r="C941" s="46" t="s">
        <v>3720</v>
      </c>
      <c r="D941" s="42" t="s">
        <v>3721</v>
      </c>
      <c r="E941" s="43">
        <v>28.1164</v>
      </c>
      <c r="F941" s="43">
        <v>-15.4397</v>
      </c>
      <c r="G941" s="42" t="s">
        <v>316</v>
      </c>
      <c r="H941" s="37">
        <v>2.5</v>
      </c>
      <c r="I941" s="42" t="s">
        <v>316</v>
      </c>
      <c r="J941" s="42" t="s">
        <v>3407</v>
      </c>
      <c r="K941" s="42" t="s">
        <v>317</v>
      </c>
      <c r="L941" s="42" t="s">
        <v>317</v>
      </c>
      <c r="M941" s="42" t="s">
        <v>317</v>
      </c>
      <c r="N941" s="42" t="s">
        <v>402</v>
      </c>
      <c r="O941" s="42" t="s">
        <v>319</v>
      </c>
      <c r="P941" s="42" t="s">
        <v>319</v>
      </c>
      <c r="Q941" s="42" t="s">
        <v>320</v>
      </c>
      <c r="R941" s="42" t="s">
        <v>320</v>
      </c>
      <c r="S941" s="42" t="s">
        <v>1718</v>
      </c>
      <c r="T941" s="42" t="s">
        <v>344</v>
      </c>
      <c r="U941" s="42" t="s">
        <v>323</v>
      </c>
      <c r="V941" s="52">
        <v>50</v>
      </c>
      <c r="W941" s="42" t="s">
        <v>366</v>
      </c>
      <c r="X941" s="42" t="s">
        <v>2025</v>
      </c>
      <c r="Y941" s="42" t="s">
        <v>2</v>
      </c>
      <c r="Z941" s="42" t="s">
        <v>2</v>
      </c>
      <c r="AA941" s="42" t="s">
        <v>328</v>
      </c>
      <c r="AB941" s="43" t="s">
        <v>329</v>
      </c>
      <c r="AC941" s="42" t="s">
        <v>225</v>
      </c>
      <c r="AD941" s="42" t="s">
        <v>225</v>
      </c>
      <c r="AE941" s="42" t="s">
        <v>561</v>
      </c>
      <c r="AF941" s="42" t="s">
        <v>561</v>
      </c>
      <c r="AG941" s="42">
        <v>20</v>
      </c>
      <c r="AH941" s="42" t="s">
        <v>350</v>
      </c>
      <c r="AI941" s="42" t="s">
        <v>1964</v>
      </c>
      <c r="AJ941" s="42" t="s">
        <v>370</v>
      </c>
      <c r="AK941" s="42" t="s">
        <v>1965</v>
      </c>
      <c r="AL941" s="42">
        <v>1000</v>
      </c>
      <c r="AM941" s="42" t="s">
        <v>332</v>
      </c>
      <c r="AN941" s="42" t="s">
        <v>1896</v>
      </c>
      <c r="AO941" s="42">
        <v>400</v>
      </c>
      <c r="AP941" s="42" t="s">
        <v>439</v>
      </c>
      <c r="AQ941" s="42">
        <v>1200</v>
      </c>
      <c r="AR941" s="42">
        <v>2</v>
      </c>
      <c r="AS941" s="42">
        <v>600</v>
      </c>
      <c r="AT941" s="42">
        <v>48</v>
      </c>
      <c r="AU941" s="42" t="s">
        <v>607</v>
      </c>
      <c r="AV941" s="42" t="s">
        <v>607</v>
      </c>
      <c r="AW941" s="42">
        <v>18000</v>
      </c>
      <c r="AX941" s="42">
        <v>18000</v>
      </c>
      <c r="AY941" s="42">
        <v>2</v>
      </c>
      <c r="AZ941" s="51">
        <v>74</v>
      </c>
      <c r="BA941" s="42"/>
      <c r="BB941" s="42">
        <v>2</v>
      </c>
      <c r="BC941" s="42" t="s">
        <v>375</v>
      </c>
      <c r="BD941" s="49" t="s">
        <v>3722</v>
      </c>
      <c r="BE941" s="49" t="s">
        <v>3719</v>
      </c>
      <c r="BF941" s="42">
        <v>0</v>
      </c>
      <c r="BG941" s="42"/>
      <c r="BH941" s="42"/>
      <c r="BI941" s="42" t="s">
        <v>357</v>
      </c>
      <c r="BJ941" s="42" t="s">
        <v>358</v>
      </c>
      <c r="BK941" s="57">
        <v>44778</v>
      </c>
      <c r="BL941" s="42" t="s">
        <v>317</v>
      </c>
      <c r="BM941" s="42" t="s">
        <v>317</v>
      </c>
      <c r="BN941" s="42"/>
      <c r="BO941" s="42"/>
      <c r="BP941" s="42" t="s">
        <v>359</v>
      </c>
      <c r="BQ941" s="42" t="s">
        <v>359</v>
      </c>
      <c r="BR941" s="42" t="s">
        <v>359</v>
      </c>
      <c r="BS941" s="42"/>
      <c r="BT941" s="42" t="s">
        <v>360</v>
      </c>
      <c r="BU941" s="42" t="s">
        <v>317</v>
      </c>
      <c r="BV941" s="42" t="s">
        <v>317</v>
      </c>
      <c r="BW941" s="42"/>
      <c r="BX941" s="42"/>
      <c r="BY941" s="42" t="s">
        <v>353</v>
      </c>
      <c r="BZ941" s="42" t="s">
        <v>353</v>
      </c>
      <c r="CA941" s="42"/>
      <c r="CB941" s="42" t="s">
        <v>353</v>
      </c>
      <c r="CC941" s="42"/>
      <c r="CD941" s="42"/>
      <c r="CE941" s="42"/>
      <c r="CF941" s="42"/>
      <c r="CG941" s="26" t="s">
        <v>3720</v>
      </c>
    </row>
    <row r="942" hidden="1" spans="1:85">
      <c r="A942" s="34">
        <v>381</v>
      </c>
      <c r="B942" s="42" t="s">
        <v>3723</v>
      </c>
      <c r="C942" s="46" t="s">
        <v>3724</v>
      </c>
      <c r="D942" s="42" t="s">
        <v>3725</v>
      </c>
      <c r="E942" s="43">
        <v>28.5443</v>
      </c>
      <c r="F942" s="43">
        <v>-15.4474</v>
      </c>
      <c r="G942" s="42" t="s">
        <v>316</v>
      </c>
      <c r="H942" s="37">
        <v>2.5</v>
      </c>
      <c r="I942" s="42" t="s">
        <v>316</v>
      </c>
      <c r="J942" s="42" t="s">
        <v>3430</v>
      </c>
      <c r="K942" s="42" t="s">
        <v>317</v>
      </c>
      <c r="L942" s="42" t="s">
        <v>317</v>
      </c>
      <c r="M942" s="42" t="s">
        <v>317</v>
      </c>
      <c r="N942" s="42" t="s">
        <v>402</v>
      </c>
      <c r="O942" s="42" t="s">
        <v>319</v>
      </c>
      <c r="P942" s="42" t="s">
        <v>319</v>
      </c>
      <c r="Q942" s="42" t="s">
        <v>381</v>
      </c>
      <c r="R942" s="42" t="s">
        <v>381</v>
      </c>
      <c r="S942" s="42" t="s">
        <v>1718</v>
      </c>
      <c r="T942" s="42" t="s">
        <v>344</v>
      </c>
      <c r="U942" s="42" t="s">
        <v>323</v>
      </c>
      <c r="V942" s="52">
        <v>50</v>
      </c>
      <c r="W942" s="42" t="s">
        <v>366</v>
      </c>
      <c r="X942" s="42" t="s">
        <v>2971</v>
      </c>
      <c r="Y942" s="42" t="s">
        <v>2</v>
      </c>
      <c r="Z942" s="42" t="s">
        <v>2</v>
      </c>
      <c r="AA942" s="42" t="s">
        <v>328</v>
      </c>
      <c r="AB942" s="43" t="s">
        <v>329</v>
      </c>
      <c r="AC942" s="42" t="s">
        <v>225</v>
      </c>
      <c r="AD942" s="42" t="s">
        <v>225</v>
      </c>
      <c r="AE942" s="42" t="s">
        <v>561</v>
      </c>
      <c r="AF942" s="42" t="s">
        <v>561</v>
      </c>
      <c r="AG942" s="42">
        <v>20</v>
      </c>
      <c r="AH942" s="42" t="s">
        <v>350</v>
      </c>
      <c r="AI942" s="42" t="s">
        <v>1964</v>
      </c>
      <c r="AJ942" s="42" t="s">
        <v>370</v>
      </c>
      <c r="AK942" s="42" t="s">
        <v>2164</v>
      </c>
      <c r="AL942" s="42">
        <v>1000</v>
      </c>
      <c r="AM942" s="42" t="s">
        <v>332</v>
      </c>
      <c r="AN942" s="42" t="s">
        <v>352</v>
      </c>
      <c r="AO942" s="42">
        <v>400</v>
      </c>
      <c r="AP942" s="42" t="s">
        <v>439</v>
      </c>
      <c r="AQ942" s="42">
        <v>1200</v>
      </c>
      <c r="AR942" s="42">
        <v>2</v>
      </c>
      <c r="AS942" s="42">
        <v>600</v>
      </c>
      <c r="AT942" s="42">
        <v>48</v>
      </c>
      <c r="AU942" s="42" t="s">
        <v>385</v>
      </c>
      <c r="AV942" s="42" t="s">
        <v>385</v>
      </c>
      <c r="AW942" s="42">
        <v>18000</v>
      </c>
      <c r="AX942" s="42">
        <v>18000</v>
      </c>
      <c r="AY942" s="42">
        <v>2</v>
      </c>
      <c r="AZ942" s="51">
        <v>50</v>
      </c>
      <c r="BA942" s="42"/>
      <c r="BB942" s="42">
        <v>1</v>
      </c>
      <c r="BC942" s="42" t="s">
        <v>525</v>
      </c>
      <c r="BD942" s="49">
        <v>0</v>
      </c>
      <c r="BE942" s="49" t="s">
        <v>3723</v>
      </c>
      <c r="BF942" s="42">
        <v>0</v>
      </c>
      <c r="BG942" s="42"/>
      <c r="BH942" s="42"/>
      <c r="BI942" s="42" t="s">
        <v>357</v>
      </c>
      <c r="BJ942" s="42" t="s">
        <v>358</v>
      </c>
      <c r="BK942" s="57">
        <v>44778</v>
      </c>
      <c r="BL942" s="42" t="s">
        <v>317</v>
      </c>
      <c r="BM942" s="42" t="s">
        <v>317</v>
      </c>
      <c r="BN942" s="42"/>
      <c r="BO942" s="42"/>
      <c r="BP942" s="42" t="s">
        <v>359</v>
      </c>
      <c r="BQ942" s="42" t="s">
        <v>359</v>
      </c>
      <c r="BR942" s="42" t="s">
        <v>359</v>
      </c>
      <c r="BS942" s="42"/>
      <c r="BT942" s="42" t="s">
        <v>360</v>
      </c>
      <c r="BU942" s="42" t="s">
        <v>317</v>
      </c>
      <c r="BV942" s="42" t="s">
        <v>317</v>
      </c>
      <c r="BW942" s="42"/>
      <c r="BX942" s="42"/>
      <c r="BY942" s="42" t="s">
        <v>353</v>
      </c>
      <c r="BZ942" s="42" t="s">
        <v>353</v>
      </c>
      <c r="CA942" s="42"/>
      <c r="CB942" s="42" t="s">
        <v>353</v>
      </c>
      <c r="CC942" s="42"/>
      <c r="CD942" s="42"/>
      <c r="CE942" s="42"/>
      <c r="CF942" s="42"/>
      <c r="CG942" s="26" t="s">
        <v>3724</v>
      </c>
    </row>
    <row r="943" hidden="1" spans="1:85">
      <c r="A943" s="39">
        <v>382</v>
      </c>
      <c r="B943" s="42" t="s">
        <v>3726</v>
      </c>
      <c r="C943" s="46" t="s">
        <v>3727</v>
      </c>
      <c r="D943" s="42" t="s">
        <v>3728</v>
      </c>
      <c r="E943" s="43">
        <v>28.4499</v>
      </c>
      <c r="F943" s="43">
        <v>-15.3866</v>
      </c>
      <c r="G943" s="42" t="s">
        <v>316</v>
      </c>
      <c r="H943" s="37">
        <v>2.5</v>
      </c>
      <c r="I943" s="42" t="s">
        <v>316</v>
      </c>
      <c r="J943" s="42" t="s">
        <v>316</v>
      </c>
      <c r="K943" s="42" t="s">
        <v>317</v>
      </c>
      <c r="L943" s="42" t="s">
        <v>317</v>
      </c>
      <c r="M943" s="42" t="s">
        <v>317</v>
      </c>
      <c r="N943" s="42" t="s">
        <v>341</v>
      </c>
      <c r="O943" s="42" t="s">
        <v>319</v>
      </c>
      <c r="P943" s="42" t="s">
        <v>319</v>
      </c>
      <c r="Q943" s="42" t="s">
        <v>390</v>
      </c>
      <c r="R943" s="42" t="s">
        <v>390</v>
      </c>
      <c r="S943" s="42" t="s">
        <v>1718</v>
      </c>
      <c r="T943" s="42" t="s">
        <v>344</v>
      </c>
      <c r="U943" s="42" t="s">
        <v>323</v>
      </c>
      <c r="V943" s="52">
        <v>50</v>
      </c>
      <c r="W943" s="42" t="s">
        <v>366</v>
      </c>
      <c r="X943" s="42" t="s">
        <v>1974</v>
      </c>
      <c r="Y943" s="42" t="s">
        <v>2</v>
      </c>
      <c r="Z943" s="42" t="s">
        <v>2</v>
      </c>
      <c r="AA943" s="42" t="s">
        <v>328</v>
      </c>
      <c r="AB943" s="43" t="s">
        <v>329</v>
      </c>
      <c r="AC943" s="42" t="s">
        <v>225</v>
      </c>
      <c r="AD943" s="42" t="s">
        <v>225</v>
      </c>
      <c r="AE943" s="42" t="s">
        <v>561</v>
      </c>
      <c r="AF943" s="42" t="s">
        <v>561</v>
      </c>
      <c r="AG943" s="42">
        <v>20</v>
      </c>
      <c r="AH943" s="42" t="s">
        <v>350</v>
      </c>
      <c r="AI943" s="42" t="s">
        <v>1964</v>
      </c>
      <c r="AJ943" s="42" t="s">
        <v>351</v>
      </c>
      <c r="AK943" s="42" t="s">
        <v>1895</v>
      </c>
      <c r="AL943" s="42">
        <v>1000</v>
      </c>
      <c r="AM943" s="42" t="s">
        <v>332</v>
      </c>
      <c r="AN943" s="42" t="s">
        <v>1896</v>
      </c>
      <c r="AO943" s="42">
        <v>400</v>
      </c>
      <c r="AP943" s="42" t="s">
        <v>439</v>
      </c>
      <c r="AQ943" s="42">
        <v>1200</v>
      </c>
      <c r="AR943" s="42">
        <v>2</v>
      </c>
      <c r="AS943" s="42">
        <v>600</v>
      </c>
      <c r="AT943" s="42">
        <v>48</v>
      </c>
      <c r="AU943" s="42" t="s">
        <v>385</v>
      </c>
      <c r="AV943" s="42" t="s">
        <v>385</v>
      </c>
      <c r="AW943" s="42">
        <v>18000</v>
      </c>
      <c r="AX943" s="42">
        <v>18000</v>
      </c>
      <c r="AY943" s="42">
        <v>2</v>
      </c>
      <c r="AZ943" s="51">
        <v>108</v>
      </c>
      <c r="BA943" s="42"/>
      <c r="BB943" s="42">
        <v>2</v>
      </c>
      <c r="BC943" s="42" t="s">
        <v>375</v>
      </c>
      <c r="BD943" s="49" t="s">
        <v>3729</v>
      </c>
      <c r="BE943" s="49" t="s">
        <v>3726</v>
      </c>
      <c r="BF943" s="42">
        <v>0</v>
      </c>
      <c r="BG943" s="42"/>
      <c r="BH943" s="42"/>
      <c r="BI943" s="42" t="s">
        <v>357</v>
      </c>
      <c r="BJ943" s="42" t="s">
        <v>358</v>
      </c>
      <c r="BK943" s="57">
        <v>44778</v>
      </c>
      <c r="BL943" s="42" t="s">
        <v>317</v>
      </c>
      <c r="BM943" s="42" t="s">
        <v>317</v>
      </c>
      <c r="BN943" s="42"/>
      <c r="BO943" s="42"/>
      <c r="BP943" s="42" t="s">
        <v>359</v>
      </c>
      <c r="BQ943" s="42" t="s">
        <v>359</v>
      </c>
      <c r="BR943" s="42" t="s">
        <v>359</v>
      </c>
      <c r="BS943" s="42"/>
      <c r="BT943" s="42" t="s">
        <v>360</v>
      </c>
      <c r="BU943" s="42" t="s">
        <v>317</v>
      </c>
      <c r="BV943" s="42" t="s">
        <v>317</v>
      </c>
      <c r="BW943" s="42"/>
      <c r="BX943" s="42"/>
      <c r="BY943" s="42" t="s">
        <v>353</v>
      </c>
      <c r="BZ943" s="42" t="s">
        <v>353</v>
      </c>
      <c r="CA943" s="42"/>
      <c r="CB943" s="42" t="s">
        <v>353</v>
      </c>
      <c r="CC943" s="42"/>
      <c r="CD943" s="42"/>
      <c r="CE943" s="42"/>
      <c r="CF943" s="42"/>
      <c r="CG943" s="26" t="s">
        <v>3727</v>
      </c>
    </row>
    <row r="944" hidden="1" spans="1:85">
      <c r="A944" s="39">
        <v>384</v>
      </c>
      <c r="B944" s="42" t="s">
        <v>3730</v>
      </c>
      <c r="C944" s="46" t="s">
        <v>3731</v>
      </c>
      <c r="D944" s="42" t="s">
        <v>3732</v>
      </c>
      <c r="E944" s="43">
        <v>28.6364</v>
      </c>
      <c r="F944" s="43">
        <v>-15.253</v>
      </c>
      <c r="G944" s="42" t="s">
        <v>316</v>
      </c>
      <c r="H944" s="37">
        <v>2.5</v>
      </c>
      <c r="I944" s="42" t="s">
        <v>316</v>
      </c>
      <c r="J944" s="42" t="s">
        <v>3407</v>
      </c>
      <c r="K944" s="42" t="s">
        <v>317</v>
      </c>
      <c r="L944" s="42" t="s">
        <v>317</v>
      </c>
      <c r="M944" s="42" t="s">
        <v>317</v>
      </c>
      <c r="N944" s="42" t="s">
        <v>318</v>
      </c>
      <c r="O944" s="42" t="s">
        <v>319</v>
      </c>
      <c r="P944" s="42" t="s">
        <v>319</v>
      </c>
      <c r="Q944" s="42" t="s">
        <v>320</v>
      </c>
      <c r="R944" s="42" t="s">
        <v>320</v>
      </c>
      <c r="S944" s="42" t="s">
        <v>1718</v>
      </c>
      <c r="T944" s="42" t="s">
        <v>344</v>
      </c>
      <c r="U944" s="42" t="s">
        <v>323</v>
      </c>
      <c r="V944" s="52">
        <v>60</v>
      </c>
      <c r="W944" s="42" t="s">
        <v>366</v>
      </c>
      <c r="X944" s="42" t="s">
        <v>1974</v>
      </c>
      <c r="Y944" s="42" t="s">
        <v>2</v>
      </c>
      <c r="Z944" s="42" t="s">
        <v>2</v>
      </c>
      <c r="AA944" s="42" t="s">
        <v>328</v>
      </c>
      <c r="AB944" s="43" t="s">
        <v>329</v>
      </c>
      <c r="AC944" s="42" t="s">
        <v>225</v>
      </c>
      <c r="AD944" s="42" t="s">
        <v>225</v>
      </c>
      <c r="AE944" s="42" t="s">
        <v>654</v>
      </c>
      <c r="AF944" s="42" t="s">
        <v>655</v>
      </c>
      <c r="AG944" s="42">
        <v>15</v>
      </c>
      <c r="AH944" s="42" t="s">
        <v>350</v>
      </c>
      <c r="AI944" s="42" t="s">
        <v>1894</v>
      </c>
      <c r="AJ944" s="42" t="s">
        <v>351</v>
      </c>
      <c r="AK944" s="42" t="s">
        <v>1895</v>
      </c>
      <c r="AL944" s="42">
        <v>375</v>
      </c>
      <c r="AM944" s="42" t="s">
        <v>332</v>
      </c>
      <c r="AN944" s="42" t="s">
        <v>352</v>
      </c>
      <c r="AO944" s="42">
        <v>400</v>
      </c>
      <c r="AP944" s="42" t="s">
        <v>439</v>
      </c>
      <c r="AQ944" s="42">
        <v>1600</v>
      </c>
      <c r="AR944" s="42">
        <v>2</v>
      </c>
      <c r="AS944" s="42">
        <v>800</v>
      </c>
      <c r="AT944" s="42">
        <v>48</v>
      </c>
      <c r="AU944" s="42" t="s">
        <v>385</v>
      </c>
      <c r="AV944" s="42" t="s">
        <v>385</v>
      </c>
      <c r="AW944" s="42">
        <v>18000</v>
      </c>
      <c r="AX944" s="42">
        <v>18000</v>
      </c>
      <c r="AY944" s="42">
        <v>2</v>
      </c>
      <c r="AZ944" s="51">
        <v>54.3</v>
      </c>
      <c r="BA944" s="42"/>
      <c r="BB944" s="42">
        <v>2</v>
      </c>
      <c r="BC944" s="42" t="s">
        <v>375</v>
      </c>
      <c r="BD944" s="49" t="s">
        <v>3733</v>
      </c>
      <c r="BE944" s="49" t="s">
        <v>3730</v>
      </c>
      <c r="BF944" s="42">
        <v>0</v>
      </c>
      <c r="BG944" s="42"/>
      <c r="BH944" s="42"/>
      <c r="BI944" s="42" t="s">
        <v>357</v>
      </c>
      <c r="BJ944" s="42" t="s">
        <v>358</v>
      </c>
      <c r="BK944" s="57">
        <v>44778</v>
      </c>
      <c r="BL944" s="42" t="s">
        <v>317</v>
      </c>
      <c r="BM944" s="42" t="s">
        <v>317</v>
      </c>
      <c r="BN944" s="42"/>
      <c r="BO944" s="42"/>
      <c r="BP944" s="42" t="s">
        <v>359</v>
      </c>
      <c r="BQ944" s="42" t="s">
        <v>359</v>
      </c>
      <c r="BR944" s="42" t="s">
        <v>359</v>
      </c>
      <c r="BS944" s="42"/>
      <c r="BT944" s="42" t="s">
        <v>360</v>
      </c>
      <c r="BU944" s="42" t="s">
        <v>317</v>
      </c>
      <c r="BV944" s="42" t="s">
        <v>317</v>
      </c>
      <c r="BW944" s="42"/>
      <c r="BX944" s="42"/>
      <c r="BY944" s="42" t="s">
        <v>353</v>
      </c>
      <c r="BZ944" s="42" t="s">
        <v>353</v>
      </c>
      <c r="CA944" s="42"/>
      <c r="CB944" s="42" t="s">
        <v>353</v>
      </c>
      <c r="CC944" s="42"/>
      <c r="CD944" s="42"/>
      <c r="CE944" s="42"/>
      <c r="CF944" s="42"/>
      <c r="CG944" s="26" t="s">
        <v>3731</v>
      </c>
    </row>
    <row r="945" hidden="1" spans="1:85">
      <c r="A945" s="34">
        <v>389</v>
      </c>
      <c r="B945" s="42" t="s">
        <v>3734</v>
      </c>
      <c r="C945" s="46" t="s">
        <v>3735</v>
      </c>
      <c r="D945" s="42" t="s">
        <v>3736</v>
      </c>
      <c r="E945" s="43">
        <v>28.0634</v>
      </c>
      <c r="F945" s="43">
        <v>-15.4157</v>
      </c>
      <c r="G945" s="42" t="s">
        <v>316</v>
      </c>
      <c r="H945" s="37">
        <v>2.5</v>
      </c>
      <c r="I945" s="42" t="s">
        <v>316</v>
      </c>
      <c r="J945" s="42" t="s">
        <v>3407</v>
      </c>
      <c r="K945" s="42" t="s">
        <v>317</v>
      </c>
      <c r="L945" s="42" t="s">
        <v>317</v>
      </c>
      <c r="M945" s="42" t="s">
        <v>317</v>
      </c>
      <c r="N945" s="42" t="s">
        <v>402</v>
      </c>
      <c r="O945" s="42" t="s">
        <v>319</v>
      </c>
      <c r="P945" s="42" t="s">
        <v>319</v>
      </c>
      <c r="Q945" s="42"/>
      <c r="R945" s="42" t="s">
        <v>320</v>
      </c>
      <c r="S945" s="42" t="s">
        <v>1718</v>
      </c>
      <c r="T945" s="42" t="s">
        <v>344</v>
      </c>
      <c r="U945" s="42" t="s">
        <v>323</v>
      </c>
      <c r="V945" s="52">
        <v>50</v>
      </c>
      <c r="W945" s="42" t="s">
        <v>366</v>
      </c>
      <c r="X945" s="42" t="s">
        <v>2025</v>
      </c>
      <c r="Y945" s="42" t="s">
        <v>2</v>
      </c>
      <c r="Z945" s="42" t="s">
        <v>2</v>
      </c>
      <c r="AA945" s="42" t="s">
        <v>328</v>
      </c>
      <c r="AB945" s="43" t="s">
        <v>329</v>
      </c>
      <c r="AC945" s="42" t="s">
        <v>225</v>
      </c>
      <c r="AD945" s="42" t="s">
        <v>225</v>
      </c>
      <c r="AE945" s="42" t="s">
        <v>561</v>
      </c>
      <c r="AF945" s="42" t="s">
        <v>561</v>
      </c>
      <c r="AG945" s="42">
        <v>20</v>
      </c>
      <c r="AH945" s="42" t="s">
        <v>350</v>
      </c>
      <c r="AI945" s="42" t="s">
        <v>1964</v>
      </c>
      <c r="AJ945" s="42" t="s">
        <v>351</v>
      </c>
      <c r="AK945" s="42" t="s">
        <v>2164</v>
      </c>
      <c r="AL945" s="42">
        <v>1000</v>
      </c>
      <c r="AM945" s="42" t="s">
        <v>332</v>
      </c>
      <c r="AN945" s="42" t="s">
        <v>1896</v>
      </c>
      <c r="AO945" s="42">
        <v>400</v>
      </c>
      <c r="AP945" s="42" t="s">
        <v>439</v>
      </c>
      <c r="AQ945" s="42">
        <v>1200</v>
      </c>
      <c r="AR945" s="42">
        <v>2</v>
      </c>
      <c r="AS945" s="42">
        <v>600</v>
      </c>
      <c r="AT945" s="42">
        <v>48</v>
      </c>
      <c r="AU945" s="42" t="s">
        <v>607</v>
      </c>
      <c r="AV945" s="42" t="s">
        <v>607</v>
      </c>
      <c r="AW945" s="42">
        <v>18000</v>
      </c>
      <c r="AX945" s="42">
        <v>18000</v>
      </c>
      <c r="AY945" s="42">
        <v>2</v>
      </c>
      <c r="AZ945" s="51">
        <v>72</v>
      </c>
      <c r="BA945" s="42"/>
      <c r="BB945" s="42">
        <v>2</v>
      </c>
      <c r="BC945" s="42" t="s">
        <v>375</v>
      </c>
      <c r="BD945" s="49" t="s">
        <v>3737</v>
      </c>
      <c r="BE945" s="49" t="s">
        <v>3734</v>
      </c>
      <c r="BF945" s="42">
        <v>0</v>
      </c>
      <c r="BG945" s="42"/>
      <c r="BH945" s="42"/>
      <c r="BI945" s="42" t="s">
        <v>357</v>
      </c>
      <c r="BJ945" s="42" t="s">
        <v>358</v>
      </c>
      <c r="BK945" s="57">
        <v>44778</v>
      </c>
      <c r="BL945" s="42" t="s">
        <v>317</v>
      </c>
      <c r="BM945" s="42" t="s">
        <v>317</v>
      </c>
      <c r="BN945" s="42"/>
      <c r="BO945" s="42"/>
      <c r="BP945" s="42" t="s">
        <v>359</v>
      </c>
      <c r="BQ945" s="42" t="s">
        <v>359</v>
      </c>
      <c r="BR945" s="42" t="s">
        <v>359</v>
      </c>
      <c r="BS945" s="42"/>
      <c r="BT945" s="42" t="s">
        <v>360</v>
      </c>
      <c r="BU945" s="42" t="s">
        <v>317</v>
      </c>
      <c r="BV945" s="42" t="s">
        <v>317</v>
      </c>
      <c r="BW945" s="42"/>
      <c r="BX945" s="42"/>
      <c r="BY945" s="42" t="s">
        <v>353</v>
      </c>
      <c r="BZ945" s="42" t="s">
        <v>353</v>
      </c>
      <c r="CA945" s="42"/>
      <c r="CB945" s="42" t="s">
        <v>353</v>
      </c>
      <c r="CC945" s="42"/>
      <c r="CD945" s="42"/>
      <c r="CE945" s="42"/>
      <c r="CF945" s="42"/>
      <c r="CG945" s="26" t="s">
        <v>3735</v>
      </c>
    </row>
    <row r="946" hidden="1" spans="1:85">
      <c r="A946" s="39">
        <v>390</v>
      </c>
      <c r="B946" s="42" t="s">
        <v>3738</v>
      </c>
      <c r="C946" s="46" t="s">
        <v>3739</v>
      </c>
      <c r="D946" s="42" t="s">
        <v>3740</v>
      </c>
      <c r="E946" s="43">
        <v>30.2117</v>
      </c>
      <c r="F946" s="43">
        <v>-15.0025</v>
      </c>
      <c r="G946" s="42" t="s">
        <v>316</v>
      </c>
      <c r="H946" s="37" t="s">
        <v>327</v>
      </c>
      <c r="I946" s="42" t="s">
        <v>316</v>
      </c>
      <c r="J946" s="42" t="s">
        <v>3430</v>
      </c>
      <c r="K946" s="42" t="s">
        <v>317</v>
      </c>
      <c r="L946" s="42" t="s">
        <v>317</v>
      </c>
      <c r="M946" s="42" t="s">
        <v>317</v>
      </c>
      <c r="N946" s="42" t="s">
        <v>318</v>
      </c>
      <c r="O946" s="42" t="s">
        <v>319</v>
      </c>
      <c r="P946" s="42" t="s">
        <v>319</v>
      </c>
      <c r="Q946" s="42" t="s">
        <v>320</v>
      </c>
      <c r="R946" s="42" t="s">
        <v>320</v>
      </c>
      <c r="S946" s="42" t="s">
        <v>1718</v>
      </c>
      <c r="T946" s="42" t="s">
        <v>2215</v>
      </c>
      <c r="U946" s="42" t="s">
        <v>323</v>
      </c>
      <c r="V946" s="52">
        <v>70</v>
      </c>
      <c r="W946" s="42" t="s">
        <v>366</v>
      </c>
      <c r="X946" s="42" t="s">
        <v>1974</v>
      </c>
      <c r="Y946" s="42" t="s">
        <v>2</v>
      </c>
      <c r="Z946" s="42" t="s">
        <v>2</v>
      </c>
      <c r="AA946" s="42" t="s">
        <v>328</v>
      </c>
      <c r="AB946" s="43" t="s">
        <v>329</v>
      </c>
      <c r="AC946" s="42" t="s">
        <v>225</v>
      </c>
      <c r="AD946" s="42" t="s">
        <v>225</v>
      </c>
      <c r="AE946" s="42" t="s">
        <v>327</v>
      </c>
      <c r="AF946" s="42" t="s">
        <v>327</v>
      </c>
      <c r="AG946" s="42" t="s">
        <v>327</v>
      </c>
      <c r="AH946" s="42" t="s">
        <v>327</v>
      </c>
      <c r="AI946" s="42" t="s">
        <v>327</v>
      </c>
      <c r="AJ946" s="42" t="s">
        <v>327</v>
      </c>
      <c r="AK946" s="42" t="s">
        <v>327</v>
      </c>
      <c r="AL946" s="42" t="s">
        <v>327</v>
      </c>
      <c r="AM946" s="42" t="s">
        <v>1930</v>
      </c>
      <c r="AN946" s="42" t="s">
        <v>1930</v>
      </c>
      <c r="AO946" s="42">
        <v>93.75</v>
      </c>
      <c r="AP946" s="42" t="s">
        <v>1320</v>
      </c>
      <c r="AQ946" s="42">
        <v>1500</v>
      </c>
      <c r="AR946" s="42">
        <v>2</v>
      </c>
      <c r="AS946" s="42">
        <v>1500</v>
      </c>
      <c r="AT946" s="42">
        <v>24</v>
      </c>
      <c r="AU946" s="42" t="s">
        <v>385</v>
      </c>
      <c r="AV946" s="42" t="s">
        <v>385</v>
      </c>
      <c r="AW946" s="42">
        <v>18000</v>
      </c>
      <c r="AX946" s="42">
        <v>18000</v>
      </c>
      <c r="AY946" s="42">
        <v>2</v>
      </c>
      <c r="AZ946" s="51">
        <v>43</v>
      </c>
      <c r="BA946" s="42"/>
      <c r="BB946" s="42">
        <v>1</v>
      </c>
      <c r="BC946" s="42" t="s">
        <v>525</v>
      </c>
      <c r="BD946" s="49">
        <v>0</v>
      </c>
      <c r="BE946" s="49" t="s">
        <v>3738</v>
      </c>
      <c r="BF946" s="42">
        <v>0</v>
      </c>
      <c r="BG946" s="42"/>
      <c r="BH946" s="42"/>
      <c r="BI946" s="42" t="s">
        <v>357</v>
      </c>
      <c r="BJ946" s="42" t="s">
        <v>358</v>
      </c>
      <c r="BK946" s="57">
        <v>44778</v>
      </c>
      <c r="BL946" s="42" t="s">
        <v>317</v>
      </c>
      <c r="BM946" s="42" t="s">
        <v>317</v>
      </c>
      <c r="BN946" s="42"/>
      <c r="BO946" s="42"/>
      <c r="BP946" s="42" t="s">
        <v>359</v>
      </c>
      <c r="BQ946" s="42" t="s">
        <v>359</v>
      </c>
      <c r="BR946" s="42" t="s">
        <v>359</v>
      </c>
      <c r="BS946" s="42"/>
      <c r="BT946" s="42" t="s">
        <v>360</v>
      </c>
      <c r="BU946" s="42" t="s">
        <v>317</v>
      </c>
      <c r="BV946" s="42" t="s">
        <v>317</v>
      </c>
      <c r="BW946" s="42"/>
      <c r="BX946" s="42"/>
      <c r="BY946" s="42" t="s">
        <v>353</v>
      </c>
      <c r="BZ946" s="42" t="s">
        <v>353</v>
      </c>
      <c r="CA946" s="42"/>
      <c r="CB946" s="42" t="s">
        <v>353</v>
      </c>
      <c r="CC946" s="42"/>
      <c r="CD946" s="42"/>
      <c r="CE946" s="42"/>
      <c r="CF946" s="42"/>
      <c r="CG946" s="26" t="s">
        <v>3739</v>
      </c>
    </row>
    <row r="947" hidden="1" spans="1:85">
      <c r="A947" s="34">
        <v>399</v>
      </c>
      <c r="B947" s="42" t="s">
        <v>3741</v>
      </c>
      <c r="C947" s="46" t="s">
        <v>3742</v>
      </c>
      <c r="D947" s="42" t="s">
        <v>3743</v>
      </c>
      <c r="E947" s="43">
        <v>28.9361</v>
      </c>
      <c r="F947" s="43">
        <v>-15.9337</v>
      </c>
      <c r="G947" s="42" t="s">
        <v>316</v>
      </c>
      <c r="H947" s="37">
        <v>2.5</v>
      </c>
      <c r="I947" s="42" t="s">
        <v>316</v>
      </c>
      <c r="J947" s="42" t="s">
        <v>3407</v>
      </c>
      <c r="K947" s="42" t="s">
        <v>317</v>
      </c>
      <c r="L947" s="42" t="s">
        <v>317</v>
      </c>
      <c r="M947" s="42" t="s">
        <v>317</v>
      </c>
      <c r="N947" s="42" t="s">
        <v>318</v>
      </c>
      <c r="O947" s="42" t="s">
        <v>319</v>
      </c>
      <c r="P947" s="42" t="s">
        <v>319</v>
      </c>
      <c r="Q947" s="42" t="s">
        <v>390</v>
      </c>
      <c r="R947" s="42" t="s">
        <v>390</v>
      </c>
      <c r="S947" s="42" t="s">
        <v>1718</v>
      </c>
      <c r="T947" s="42" t="s">
        <v>344</v>
      </c>
      <c r="U947" s="42" t="s">
        <v>323</v>
      </c>
      <c r="V947" s="52">
        <v>70</v>
      </c>
      <c r="W947" s="42" t="s">
        <v>366</v>
      </c>
      <c r="X947" s="42" t="s">
        <v>3055</v>
      </c>
      <c r="Y947" s="42" t="s">
        <v>2</v>
      </c>
      <c r="Z947" s="42" t="s">
        <v>2</v>
      </c>
      <c r="AA947" s="42" t="s">
        <v>328</v>
      </c>
      <c r="AB947" s="43" t="s">
        <v>329</v>
      </c>
      <c r="AC947" s="42" t="s">
        <v>225</v>
      </c>
      <c r="AD947" s="42" t="s">
        <v>225</v>
      </c>
      <c r="AE947" s="42" t="s">
        <v>561</v>
      </c>
      <c r="AF947" s="42" t="s">
        <v>561</v>
      </c>
      <c r="AG947" s="42">
        <v>20</v>
      </c>
      <c r="AH947" s="42" t="s">
        <v>350</v>
      </c>
      <c r="AI947" s="42" t="s">
        <v>3077</v>
      </c>
      <c r="AJ947" s="42" t="s">
        <v>351</v>
      </c>
      <c r="AK947" s="42" t="s">
        <v>2164</v>
      </c>
      <c r="AL947" s="42">
        <v>1000</v>
      </c>
      <c r="AM947" s="42" t="s">
        <v>332</v>
      </c>
      <c r="AN947" s="42" t="s">
        <v>1896</v>
      </c>
      <c r="AO947" s="42">
        <v>400</v>
      </c>
      <c r="AP947" s="42" t="s">
        <v>439</v>
      </c>
      <c r="AQ947" s="42">
        <v>1200</v>
      </c>
      <c r="AR947" s="42">
        <v>2</v>
      </c>
      <c r="AS947" s="42">
        <v>600</v>
      </c>
      <c r="AT947" s="42">
        <v>48</v>
      </c>
      <c r="AU947" s="42" t="s">
        <v>385</v>
      </c>
      <c r="AV947" s="42" t="s">
        <v>385</v>
      </c>
      <c r="AW947" s="42">
        <v>18000</v>
      </c>
      <c r="AX947" s="42">
        <v>18000</v>
      </c>
      <c r="AY947" s="42">
        <v>2</v>
      </c>
      <c r="AZ947" s="51">
        <v>62</v>
      </c>
      <c r="BA947" s="42"/>
      <c r="BB947" s="42">
        <v>2</v>
      </c>
      <c r="BC947" s="42" t="s">
        <v>375</v>
      </c>
      <c r="BD947" s="49" t="s">
        <v>3744</v>
      </c>
      <c r="BE947" s="49" t="s">
        <v>3741</v>
      </c>
      <c r="BF947" s="42">
        <v>0</v>
      </c>
      <c r="BG947" s="42"/>
      <c r="BH947" s="42"/>
      <c r="BI947" s="42" t="s">
        <v>357</v>
      </c>
      <c r="BJ947" s="42" t="s">
        <v>358</v>
      </c>
      <c r="BK947" s="57">
        <v>44778</v>
      </c>
      <c r="BL947" s="42" t="s">
        <v>317</v>
      </c>
      <c r="BM947" s="42" t="s">
        <v>317</v>
      </c>
      <c r="BN947" s="42"/>
      <c r="BO947" s="42"/>
      <c r="BP947" s="42" t="s">
        <v>359</v>
      </c>
      <c r="BQ947" s="42" t="s">
        <v>359</v>
      </c>
      <c r="BR947" s="42" t="s">
        <v>359</v>
      </c>
      <c r="BS947" s="42"/>
      <c r="BT947" s="42" t="s">
        <v>360</v>
      </c>
      <c r="BU947" s="42" t="s">
        <v>317</v>
      </c>
      <c r="BV947" s="42" t="s">
        <v>317</v>
      </c>
      <c r="BW947" s="42"/>
      <c r="BX947" s="42"/>
      <c r="BY947" s="42" t="s">
        <v>353</v>
      </c>
      <c r="BZ947" s="42" t="s">
        <v>353</v>
      </c>
      <c r="CA947" s="42"/>
      <c r="CB947" s="42" t="s">
        <v>353</v>
      </c>
      <c r="CC947" s="42"/>
      <c r="CD947" s="42"/>
      <c r="CE947" s="42"/>
      <c r="CF947" s="42"/>
      <c r="CG947" s="26" t="s">
        <v>3742</v>
      </c>
    </row>
    <row r="948" hidden="1" spans="1:85">
      <c r="A948" s="34">
        <v>413</v>
      </c>
      <c r="B948" s="42" t="s">
        <v>3745</v>
      </c>
      <c r="C948" s="46" t="s">
        <v>3746</v>
      </c>
      <c r="D948" s="42" t="s">
        <v>3747</v>
      </c>
      <c r="E948" s="43">
        <v>28.2603</v>
      </c>
      <c r="F948" s="43">
        <v>-15.389</v>
      </c>
      <c r="G948" s="42" t="s">
        <v>316</v>
      </c>
      <c r="H948" s="37">
        <v>2.5</v>
      </c>
      <c r="I948" s="42" t="s">
        <v>316</v>
      </c>
      <c r="J948" s="42" t="s">
        <v>316</v>
      </c>
      <c r="K948" s="42" t="s">
        <v>317</v>
      </c>
      <c r="L948" s="42" t="s">
        <v>317</v>
      </c>
      <c r="M948" s="42" t="s">
        <v>317</v>
      </c>
      <c r="N948" s="42" t="s">
        <v>341</v>
      </c>
      <c r="O948" s="42" t="s">
        <v>2240</v>
      </c>
      <c r="P948" s="42" t="s">
        <v>2240</v>
      </c>
      <c r="Q948" s="42" t="s">
        <v>320</v>
      </c>
      <c r="R948" s="42" t="s">
        <v>320</v>
      </c>
      <c r="S948" s="42" t="s">
        <v>1718</v>
      </c>
      <c r="T948" s="42" t="s">
        <v>344</v>
      </c>
      <c r="U948" s="42" t="s">
        <v>323</v>
      </c>
      <c r="V948" s="52">
        <v>30</v>
      </c>
      <c r="W948" s="42" t="s">
        <v>366</v>
      </c>
      <c r="X948" s="42" t="s">
        <v>1880</v>
      </c>
      <c r="Y948" s="42" t="s">
        <v>2</v>
      </c>
      <c r="Z948" s="42" t="s">
        <v>2</v>
      </c>
      <c r="AA948" s="42" t="s">
        <v>328</v>
      </c>
      <c r="AB948" s="43" t="s">
        <v>329</v>
      </c>
      <c r="AC948" s="42" t="s">
        <v>225</v>
      </c>
      <c r="AD948" s="42" t="s">
        <v>225</v>
      </c>
      <c r="AE948" s="42" t="s">
        <v>654</v>
      </c>
      <c r="AF948" s="42" t="s">
        <v>655</v>
      </c>
      <c r="AG948" s="42">
        <v>20</v>
      </c>
      <c r="AH948" s="42" t="s">
        <v>350</v>
      </c>
      <c r="AI948" s="42" t="s">
        <v>1964</v>
      </c>
      <c r="AJ948" s="42" t="s">
        <v>351</v>
      </c>
      <c r="AK948" s="42" t="s">
        <v>2164</v>
      </c>
      <c r="AL948" s="42">
        <v>375</v>
      </c>
      <c r="AM948" s="42" t="s">
        <v>332</v>
      </c>
      <c r="AN948" s="42" t="s">
        <v>1896</v>
      </c>
      <c r="AO948" s="42">
        <v>400</v>
      </c>
      <c r="AP948" s="42" t="s">
        <v>439</v>
      </c>
      <c r="AQ948" s="42">
        <v>1600</v>
      </c>
      <c r="AR948" s="42">
        <v>2</v>
      </c>
      <c r="AS948" s="42">
        <v>800</v>
      </c>
      <c r="AT948" s="42">
        <v>48</v>
      </c>
      <c r="AU948" s="42" t="s">
        <v>2241</v>
      </c>
      <c r="AV948" s="42" t="s">
        <v>2241</v>
      </c>
      <c r="AW948" s="42">
        <v>25000</v>
      </c>
      <c r="AX948" s="42">
        <v>25000</v>
      </c>
      <c r="AY948" s="42">
        <v>2</v>
      </c>
      <c r="AZ948" s="51">
        <v>93</v>
      </c>
      <c r="BA948" s="52"/>
      <c r="BB948" s="42">
        <v>1</v>
      </c>
      <c r="BC948" s="42" t="s">
        <v>525</v>
      </c>
      <c r="BD948" s="49">
        <v>0</v>
      </c>
      <c r="BE948" s="49" t="s">
        <v>3745</v>
      </c>
      <c r="BF948" s="42">
        <v>0</v>
      </c>
      <c r="BG948" s="42"/>
      <c r="BH948" s="42"/>
      <c r="BI948" s="42" t="s">
        <v>357</v>
      </c>
      <c r="BJ948" s="42" t="s">
        <v>358</v>
      </c>
      <c r="BK948" s="57">
        <v>44778</v>
      </c>
      <c r="BL948" s="42" t="s">
        <v>317</v>
      </c>
      <c r="BM948" s="42" t="s">
        <v>317</v>
      </c>
      <c r="BN948" s="42"/>
      <c r="BO948" s="42"/>
      <c r="BP948" s="42" t="s">
        <v>359</v>
      </c>
      <c r="BQ948" s="42" t="s">
        <v>359</v>
      </c>
      <c r="BR948" s="42" t="s">
        <v>359</v>
      </c>
      <c r="BS948" s="42"/>
      <c r="BT948" s="42" t="s">
        <v>360</v>
      </c>
      <c r="BU948" s="42" t="s">
        <v>317</v>
      </c>
      <c r="BV948" s="42" t="s">
        <v>317</v>
      </c>
      <c r="BW948" s="42"/>
      <c r="BX948" s="42"/>
      <c r="BY948" s="42" t="s">
        <v>353</v>
      </c>
      <c r="BZ948" s="42" t="s">
        <v>353</v>
      </c>
      <c r="CA948" s="42"/>
      <c r="CB948" s="42" t="s">
        <v>353</v>
      </c>
      <c r="CC948" s="42"/>
      <c r="CD948" s="42"/>
      <c r="CE948" s="42"/>
      <c r="CF948" s="42"/>
      <c r="CG948" s="26" t="s">
        <v>3746</v>
      </c>
    </row>
    <row r="949" hidden="1" spans="1:85">
      <c r="A949" s="39">
        <v>428</v>
      </c>
      <c r="B949" s="42" t="s">
        <v>3748</v>
      </c>
      <c r="C949" s="46" t="s">
        <v>3749</v>
      </c>
      <c r="D949" s="42" t="s">
        <v>3750</v>
      </c>
      <c r="E949" s="43">
        <v>28.2307</v>
      </c>
      <c r="F949" s="43">
        <v>-15.38</v>
      </c>
      <c r="G949" s="42" t="s">
        <v>316</v>
      </c>
      <c r="H949" s="37">
        <v>2.5</v>
      </c>
      <c r="I949" s="42" t="s">
        <v>316</v>
      </c>
      <c r="J949" s="42" t="s">
        <v>3407</v>
      </c>
      <c r="K949" s="42" t="s">
        <v>317</v>
      </c>
      <c r="L949" s="42" t="s">
        <v>317</v>
      </c>
      <c r="M949" s="42" t="s">
        <v>317</v>
      </c>
      <c r="N949" s="42" t="s">
        <v>341</v>
      </c>
      <c r="O949" s="42" t="s">
        <v>2240</v>
      </c>
      <c r="P949" s="42" t="s">
        <v>2240</v>
      </c>
      <c r="Q949" s="42" t="s">
        <v>320</v>
      </c>
      <c r="R949" s="42" t="s">
        <v>320</v>
      </c>
      <c r="S949" s="42" t="s">
        <v>1718</v>
      </c>
      <c r="T949" s="42" t="s">
        <v>344</v>
      </c>
      <c r="U949" s="42" t="s">
        <v>323</v>
      </c>
      <c r="V949" s="52">
        <v>52</v>
      </c>
      <c r="W949" s="42" t="s">
        <v>366</v>
      </c>
      <c r="X949" s="42" t="s">
        <v>1880</v>
      </c>
      <c r="Y949" s="42" t="s">
        <v>2</v>
      </c>
      <c r="Z949" s="42" t="s">
        <v>2</v>
      </c>
      <c r="AA949" s="42" t="s">
        <v>328</v>
      </c>
      <c r="AB949" s="43" t="s">
        <v>329</v>
      </c>
      <c r="AC949" s="42" t="s">
        <v>225</v>
      </c>
      <c r="AD949" s="42" t="s">
        <v>225</v>
      </c>
      <c r="AE949" s="42" t="s">
        <v>561</v>
      </c>
      <c r="AF949" s="42" t="s">
        <v>561</v>
      </c>
      <c r="AG949" s="42">
        <v>20</v>
      </c>
      <c r="AH949" s="42" t="s">
        <v>350</v>
      </c>
      <c r="AI949" s="42" t="s">
        <v>1964</v>
      </c>
      <c r="AJ949" s="42" t="s">
        <v>351</v>
      </c>
      <c r="AK949" s="42" t="s">
        <v>2164</v>
      </c>
      <c r="AL949" s="42">
        <v>1000</v>
      </c>
      <c r="AM949" s="42" t="s">
        <v>332</v>
      </c>
      <c r="AN949" s="42" t="s">
        <v>1896</v>
      </c>
      <c r="AO949" s="42">
        <v>400</v>
      </c>
      <c r="AP949" s="42" t="s">
        <v>439</v>
      </c>
      <c r="AQ949" s="42">
        <v>1600</v>
      </c>
      <c r="AR949" s="42">
        <v>2</v>
      </c>
      <c r="AS949" s="42">
        <v>800</v>
      </c>
      <c r="AT949" s="42">
        <v>48</v>
      </c>
      <c r="AU949" s="42" t="s">
        <v>385</v>
      </c>
      <c r="AV949" s="42" t="s">
        <v>385</v>
      </c>
      <c r="AW949" s="42">
        <v>18000</v>
      </c>
      <c r="AX949" s="42">
        <v>18000</v>
      </c>
      <c r="AY949" s="42">
        <v>2</v>
      </c>
      <c r="AZ949" s="51">
        <v>94</v>
      </c>
      <c r="BA949" s="52"/>
      <c r="BB949" s="42">
        <v>1</v>
      </c>
      <c r="BC949" s="42" t="s">
        <v>525</v>
      </c>
      <c r="BD949" s="49">
        <v>0</v>
      </c>
      <c r="BE949" s="49" t="s">
        <v>3748</v>
      </c>
      <c r="BF949" s="42">
        <v>0</v>
      </c>
      <c r="BG949" s="42"/>
      <c r="BH949" s="42"/>
      <c r="BI949" s="42" t="s">
        <v>357</v>
      </c>
      <c r="BJ949" s="42" t="s">
        <v>358</v>
      </c>
      <c r="BK949" s="57">
        <v>44778</v>
      </c>
      <c r="BL949" s="42" t="s">
        <v>317</v>
      </c>
      <c r="BM949" s="42" t="s">
        <v>317</v>
      </c>
      <c r="BN949" s="42"/>
      <c r="BO949" s="42"/>
      <c r="BP949" s="42" t="s">
        <v>359</v>
      </c>
      <c r="BQ949" s="42" t="s">
        <v>359</v>
      </c>
      <c r="BR949" s="42" t="s">
        <v>359</v>
      </c>
      <c r="BS949" s="42"/>
      <c r="BT949" s="42" t="s">
        <v>360</v>
      </c>
      <c r="BU949" s="42" t="s">
        <v>317</v>
      </c>
      <c r="BV949" s="42" t="s">
        <v>317</v>
      </c>
      <c r="BW949" s="42"/>
      <c r="BX949" s="42"/>
      <c r="BY949" s="42" t="s">
        <v>353</v>
      </c>
      <c r="BZ949" s="42" t="s">
        <v>353</v>
      </c>
      <c r="CA949" s="42"/>
      <c r="CB949" s="42" t="s">
        <v>353</v>
      </c>
      <c r="CC949" s="42"/>
      <c r="CD949" s="42"/>
      <c r="CE949" s="42"/>
      <c r="CF949" s="42"/>
      <c r="CG949" s="26" t="s">
        <v>3749</v>
      </c>
    </row>
    <row r="950" hidden="1" spans="1:85">
      <c r="A950" s="34">
        <v>431</v>
      </c>
      <c r="B950" s="42" t="s">
        <v>3751</v>
      </c>
      <c r="C950" s="79" t="s">
        <v>3752</v>
      </c>
      <c r="D950" s="42" t="s">
        <v>3753</v>
      </c>
      <c r="E950" s="43">
        <v>28.2844</v>
      </c>
      <c r="F950" s="43">
        <v>-15.4319</v>
      </c>
      <c r="G950" s="42" t="s">
        <v>316</v>
      </c>
      <c r="H950" s="37">
        <v>4.5</v>
      </c>
      <c r="I950" s="42" t="s">
        <v>316</v>
      </c>
      <c r="J950" s="42" t="s">
        <v>316</v>
      </c>
      <c r="K950" s="42" t="s">
        <v>317</v>
      </c>
      <c r="L950" s="42" t="s">
        <v>317</v>
      </c>
      <c r="M950" s="42" t="s">
        <v>340</v>
      </c>
      <c r="N950" s="42" t="s">
        <v>341</v>
      </c>
      <c r="O950" s="42" t="s">
        <v>2240</v>
      </c>
      <c r="P950" s="42" t="s">
        <v>2240</v>
      </c>
      <c r="Q950" s="42" t="s">
        <v>390</v>
      </c>
      <c r="R950" s="42" t="s">
        <v>390</v>
      </c>
      <c r="S950" s="42" t="s">
        <v>1718</v>
      </c>
      <c r="T950" s="42" t="s">
        <v>344</v>
      </c>
      <c r="U950" s="42" t="s">
        <v>323</v>
      </c>
      <c r="V950" s="52">
        <v>36</v>
      </c>
      <c r="W950" s="42" t="s">
        <v>325</v>
      </c>
      <c r="X950" s="42" t="s">
        <v>2971</v>
      </c>
      <c r="Y950" s="42" t="s">
        <v>2</v>
      </c>
      <c r="Z950" s="42" t="s">
        <v>2</v>
      </c>
      <c r="AA950" s="42" t="s">
        <v>328</v>
      </c>
      <c r="AB950" s="43" t="s">
        <v>329</v>
      </c>
      <c r="AC950" s="42" t="s">
        <v>225</v>
      </c>
      <c r="AD950" s="42" t="s">
        <v>225</v>
      </c>
      <c r="AE950" s="42" t="s">
        <v>561</v>
      </c>
      <c r="AF950" s="42" t="s">
        <v>561</v>
      </c>
      <c r="AG950" s="42">
        <v>30</v>
      </c>
      <c r="AH950" s="42" t="s">
        <v>350</v>
      </c>
      <c r="AI950" s="42" t="s">
        <v>3032</v>
      </c>
      <c r="AJ950" s="42" t="s">
        <v>351</v>
      </c>
      <c r="AK950" s="42" t="s">
        <v>2164</v>
      </c>
      <c r="AL950" s="42">
        <v>1000</v>
      </c>
      <c r="AM950" s="42" t="s">
        <v>332</v>
      </c>
      <c r="AN950" s="42" t="s">
        <v>1896</v>
      </c>
      <c r="AO950" s="42">
        <v>400</v>
      </c>
      <c r="AP950" s="42" t="s">
        <v>3672</v>
      </c>
      <c r="AQ950" s="42">
        <v>1600</v>
      </c>
      <c r="AR950" s="42">
        <v>48</v>
      </c>
      <c r="AS950" s="42">
        <v>100</v>
      </c>
      <c r="AT950" s="42">
        <f>AQ950/AS950</f>
        <v>16</v>
      </c>
      <c r="AU950" s="42" t="s">
        <v>327</v>
      </c>
      <c r="AV950" s="42" t="s">
        <v>327</v>
      </c>
      <c r="AW950" s="42" t="s">
        <v>327</v>
      </c>
      <c r="AX950" s="42" t="s">
        <v>2245</v>
      </c>
      <c r="AY950" s="42" t="s">
        <v>327</v>
      </c>
      <c r="AZ950" s="51">
        <v>170</v>
      </c>
      <c r="BA950" s="42"/>
      <c r="BB950" s="42">
        <v>1</v>
      </c>
      <c r="BC950" s="42" t="s">
        <v>525</v>
      </c>
      <c r="BD950" s="49">
        <v>0</v>
      </c>
      <c r="BE950" s="49" t="s">
        <v>3751</v>
      </c>
      <c r="BF950" s="42">
        <v>0</v>
      </c>
      <c r="BG950" s="42"/>
      <c r="BH950" s="42"/>
      <c r="BI950" s="42" t="s">
        <v>357</v>
      </c>
      <c r="BJ950" s="42" t="s">
        <v>358</v>
      </c>
      <c r="BK950" s="57">
        <v>44778</v>
      </c>
      <c r="BL950" s="42" t="s">
        <v>317</v>
      </c>
      <c r="BM950" s="42" t="s">
        <v>317</v>
      </c>
      <c r="BN950" s="42"/>
      <c r="BO950" s="42"/>
      <c r="BP950" s="42" t="s">
        <v>359</v>
      </c>
      <c r="BQ950" s="42" t="s">
        <v>359</v>
      </c>
      <c r="BR950" s="42" t="s">
        <v>359</v>
      </c>
      <c r="BS950" s="42"/>
      <c r="BT950" s="42" t="s">
        <v>360</v>
      </c>
      <c r="BU950" s="42" t="s">
        <v>317</v>
      </c>
      <c r="BV950" s="42" t="s">
        <v>317</v>
      </c>
      <c r="BW950" s="42"/>
      <c r="BX950" s="42"/>
      <c r="BY950" s="42" t="s">
        <v>353</v>
      </c>
      <c r="BZ950" s="42" t="s">
        <v>353</v>
      </c>
      <c r="CA950" s="42"/>
      <c r="CB950" s="42" t="s">
        <v>353</v>
      </c>
      <c r="CC950" s="42"/>
      <c r="CD950" s="42"/>
      <c r="CE950" s="42"/>
      <c r="CF950" s="42"/>
      <c r="CG950" s="26" t="s">
        <v>3752</v>
      </c>
    </row>
    <row r="951" hidden="1" spans="1:85">
      <c r="A951" s="39">
        <v>432</v>
      </c>
      <c r="B951" s="42" t="s">
        <v>3754</v>
      </c>
      <c r="C951" s="79" t="s">
        <v>3755</v>
      </c>
      <c r="D951" s="42" t="s">
        <v>3756</v>
      </c>
      <c r="E951" s="43">
        <v>28.2746</v>
      </c>
      <c r="F951" s="43">
        <v>-15.3795</v>
      </c>
      <c r="G951" s="42" t="s">
        <v>316</v>
      </c>
      <c r="H951" s="37">
        <v>2.5</v>
      </c>
      <c r="I951" s="42" t="s">
        <v>316</v>
      </c>
      <c r="J951" s="42" t="s">
        <v>316</v>
      </c>
      <c r="K951" s="42" t="s">
        <v>340</v>
      </c>
      <c r="L951" s="42" t="s">
        <v>317</v>
      </c>
      <c r="M951" s="42" t="s">
        <v>317</v>
      </c>
      <c r="N951" s="42" t="s">
        <v>341</v>
      </c>
      <c r="O951" s="42" t="s">
        <v>2240</v>
      </c>
      <c r="P951" s="42" t="s">
        <v>2240</v>
      </c>
      <c r="Q951" s="42" t="s">
        <v>320</v>
      </c>
      <c r="R951" s="42" t="s">
        <v>320</v>
      </c>
      <c r="S951" s="42" t="s">
        <v>1718</v>
      </c>
      <c r="T951" s="42" t="s">
        <v>344</v>
      </c>
      <c r="U951" s="42" t="s">
        <v>323</v>
      </c>
      <c r="V951" s="52">
        <v>36</v>
      </c>
      <c r="W951" s="42" t="s">
        <v>366</v>
      </c>
      <c r="X951" s="42" t="s">
        <v>1880</v>
      </c>
      <c r="Y951" s="42" t="s">
        <v>2</v>
      </c>
      <c r="Z951" s="42" t="s">
        <v>2</v>
      </c>
      <c r="AA951" s="42" t="s">
        <v>328</v>
      </c>
      <c r="AB951" s="43" t="s">
        <v>329</v>
      </c>
      <c r="AC951" s="42" t="s">
        <v>225</v>
      </c>
      <c r="AD951" s="42" t="s">
        <v>225</v>
      </c>
      <c r="AE951" s="42" t="s">
        <v>349</v>
      </c>
      <c r="AF951" s="42" t="s">
        <v>349</v>
      </c>
      <c r="AG951" s="42">
        <v>20</v>
      </c>
      <c r="AH951" s="42" t="s">
        <v>350</v>
      </c>
      <c r="AI951" s="42" t="s">
        <v>1989</v>
      </c>
      <c r="AJ951" s="42" t="s">
        <v>351</v>
      </c>
      <c r="AK951" s="42" t="s">
        <v>2164</v>
      </c>
      <c r="AL951" s="42">
        <v>600</v>
      </c>
      <c r="AM951" s="42" t="s">
        <v>332</v>
      </c>
      <c r="AN951" s="42" t="s">
        <v>1896</v>
      </c>
      <c r="AO951" s="42">
        <v>400</v>
      </c>
      <c r="AP951" s="42" t="s">
        <v>439</v>
      </c>
      <c r="AQ951" s="42">
        <v>1600</v>
      </c>
      <c r="AR951" s="42">
        <v>2</v>
      </c>
      <c r="AS951" s="42">
        <v>800</v>
      </c>
      <c r="AT951" s="42">
        <v>48</v>
      </c>
      <c r="AU951" s="42" t="s">
        <v>385</v>
      </c>
      <c r="AV951" s="42" t="s">
        <v>385</v>
      </c>
      <c r="AW951" s="42">
        <v>18000</v>
      </c>
      <c r="AX951" s="42">
        <v>18000</v>
      </c>
      <c r="AY951" s="42">
        <v>2</v>
      </c>
      <c r="AZ951" s="51">
        <v>108</v>
      </c>
      <c r="BA951" s="52"/>
      <c r="BB951" s="42">
        <v>1</v>
      </c>
      <c r="BC951" s="42" t="s">
        <v>525</v>
      </c>
      <c r="BD951" s="49">
        <v>0</v>
      </c>
      <c r="BE951" s="49" t="s">
        <v>3754</v>
      </c>
      <c r="BF951" s="42">
        <v>0</v>
      </c>
      <c r="BG951" s="42"/>
      <c r="BH951" s="42"/>
      <c r="BI951" s="42" t="s">
        <v>357</v>
      </c>
      <c r="BJ951" s="42" t="s">
        <v>358</v>
      </c>
      <c r="BK951" s="57">
        <v>44778</v>
      </c>
      <c r="BL951" s="42" t="s">
        <v>317</v>
      </c>
      <c r="BM951" s="42" t="s">
        <v>317</v>
      </c>
      <c r="BN951" s="42"/>
      <c r="BO951" s="42"/>
      <c r="BP951" s="42" t="s">
        <v>359</v>
      </c>
      <c r="BQ951" s="42" t="s">
        <v>359</v>
      </c>
      <c r="BR951" s="42" t="s">
        <v>359</v>
      </c>
      <c r="BS951" s="42"/>
      <c r="BT951" s="42" t="s">
        <v>360</v>
      </c>
      <c r="BU951" s="42" t="s">
        <v>317</v>
      </c>
      <c r="BV951" s="42" t="s">
        <v>317</v>
      </c>
      <c r="BW951" s="42"/>
      <c r="BX951" s="42"/>
      <c r="BY951" s="42" t="s">
        <v>353</v>
      </c>
      <c r="BZ951" s="42" t="s">
        <v>353</v>
      </c>
      <c r="CA951" s="42"/>
      <c r="CB951" s="42" t="s">
        <v>353</v>
      </c>
      <c r="CC951" s="42"/>
      <c r="CD951" s="42"/>
      <c r="CE951" s="42"/>
      <c r="CF951" s="42"/>
      <c r="CG951" s="26" t="s">
        <v>3755</v>
      </c>
    </row>
    <row r="952" hidden="1" spans="1:85">
      <c r="A952" s="39">
        <v>446</v>
      </c>
      <c r="B952" s="42" t="s">
        <v>3757</v>
      </c>
      <c r="C952" s="46" t="s">
        <v>3758</v>
      </c>
      <c r="D952" s="42" t="s">
        <v>3759</v>
      </c>
      <c r="E952" s="43">
        <v>28.2765</v>
      </c>
      <c r="F952" s="43">
        <v>-15.452</v>
      </c>
      <c r="G952" s="42" t="s">
        <v>316</v>
      </c>
      <c r="H952" s="37">
        <v>2.5</v>
      </c>
      <c r="I952" s="42" t="s">
        <v>316</v>
      </c>
      <c r="J952" s="42" t="s">
        <v>316</v>
      </c>
      <c r="K952" s="42" t="s">
        <v>317</v>
      </c>
      <c r="L952" s="42" t="s">
        <v>317</v>
      </c>
      <c r="M952" s="42" t="s">
        <v>317</v>
      </c>
      <c r="N952" s="42" t="s">
        <v>341</v>
      </c>
      <c r="O952" s="42" t="s">
        <v>2240</v>
      </c>
      <c r="P952" s="42" t="s">
        <v>2240</v>
      </c>
      <c r="Q952" s="42" t="s">
        <v>381</v>
      </c>
      <c r="R952" s="42" t="s">
        <v>381</v>
      </c>
      <c r="S952" s="42" t="s">
        <v>1718</v>
      </c>
      <c r="T952" s="42" t="s">
        <v>344</v>
      </c>
      <c r="U952" s="42" t="s">
        <v>323</v>
      </c>
      <c r="V952" s="52">
        <v>30</v>
      </c>
      <c r="W952" s="42" t="s">
        <v>366</v>
      </c>
      <c r="X952" s="42" t="s">
        <v>3055</v>
      </c>
      <c r="Y952" s="42" t="s">
        <v>2</v>
      </c>
      <c r="Z952" s="42" t="s">
        <v>2</v>
      </c>
      <c r="AA952" s="42" t="s">
        <v>328</v>
      </c>
      <c r="AB952" s="43" t="s">
        <v>329</v>
      </c>
      <c r="AC952" s="42" t="s">
        <v>225</v>
      </c>
      <c r="AD952" s="42" t="s">
        <v>225</v>
      </c>
      <c r="AE952" s="42" t="s">
        <v>561</v>
      </c>
      <c r="AF952" s="42" t="s">
        <v>561</v>
      </c>
      <c r="AG952" s="42">
        <v>20</v>
      </c>
      <c r="AH952" s="42" t="s">
        <v>1003</v>
      </c>
      <c r="AI952" s="42" t="s">
        <v>3397</v>
      </c>
      <c r="AJ952" s="42" t="s">
        <v>370</v>
      </c>
      <c r="AK952" s="42" t="s">
        <v>1965</v>
      </c>
      <c r="AL952" s="42">
        <v>1000</v>
      </c>
      <c r="AM952" s="42" t="s">
        <v>332</v>
      </c>
      <c r="AN952" s="42" t="s">
        <v>1896</v>
      </c>
      <c r="AO952" s="42">
        <v>400</v>
      </c>
      <c r="AP952" s="42" t="s">
        <v>439</v>
      </c>
      <c r="AQ952" s="42">
        <v>1600</v>
      </c>
      <c r="AR952" s="42">
        <v>2</v>
      </c>
      <c r="AS952" s="42">
        <v>800</v>
      </c>
      <c r="AT952" s="42">
        <v>48</v>
      </c>
      <c r="AU952" s="42" t="s">
        <v>385</v>
      </c>
      <c r="AV952" s="42" t="s">
        <v>385</v>
      </c>
      <c r="AW952" s="42">
        <v>18000</v>
      </c>
      <c r="AX952" s="42">
        <v>18000</v>
      </c>
      <c r="AY952" s="42">
        <v>2</v>
      </c>
      <c r="AZ952" s="51">
        <v>53</v>
      </c>
      <c r="BA952" s="42"/>
      <c r="BB952" s="42">
        <v>1</v>
      </c>
      <c r="BC952" s="42" t="s">
        <v>525</v>
      </c>
      <c r="BD952" s="49">
        <v>0</v>
      </c>
      <c r="BE952" s="49" t="s">
        <v>3757</v>
      </c>
      <c r="BF952" s="42">
        <v>0</v>
      </c>
      <c r="BG952" s="42"/>
      <c r="BH952" s="42"/>
      <c r="BI952" s="42" t="s">
        <v>357</v>
      </c>
      <c r="BJ952" s="42" t="s">
        <v>358</v>
      </c>
      <c r="BK952" s="57">
        <v>44778</v>
      </c>
      <c r="BL952" s="42" t="s">
        <v>317</v>
      </c>
      <c r="BM952" s="42" t="s">
        <v>317</v>
      </c>
      <c r="BN952" s="42"/>
      <c r="BO952" s="42"/>
      <c r="BP952" s="42" t="s">
        <v>359</v>
      </c>
      <c r="BQ952" s="42" t="s">
        <v>359</v>
      </c>
      <c r="BR952" s="42" t="s">
        <v>359</v>
      </c>
      <c r="BS952" s="42"/>
      <c r="BT952" s="42" t="s">
        <v>360</v>
      </c>
      <c r="BU952" s="42" t="s">
        <v>317</v>
      </c>
      <c r="BV952" s="42" t="s">
        <v>317</v>
      </c>
      <c r="BW952" s="42"/>
      <c r="BX952" s="42"/>
      <c r="BY952" s="42" t="s">
        <v>353</v>
      </c>
      <c r="BZ952" s="42" t="s">
        <v>353</v>
      </c>
      <c r="CA952" s="42"/>
      <c r="CB952" s="42" t="s">
        <v>353</v>
      </c>
      <c r="CC952" s="42"/>
      <c r="CD952" s="42"/>
      <c r="CE952" s="42"/>
      <c r="CF952" s="42"/>
      <c r="CG952" s="26" t="s">
        <v>3758</v>
      </c>
    </row>
    <row r="953" hidden="1" spans="1:85">
      <c r="A953" s="39">
        <v>450</v>
      </c>
      <c r="B953" s="42" t="s">
        <v>3760</v>
      </c>
      <c r="C953" s="46" t="s">
        <v>3761</v>
      </c>
      <c r="D953" s="42" t="s">
        <v>3762</v>
      </c>
      <c r="E953" s="43">
        <v>28.2991</v>
      </c>
      <c r="F953" s="43">
        <v>-15.4385</v>
      </c>
      <c r="G953" s="42" t="s">
        <v>316</v>
      </c>
      <c r="H953" s="37">
        <v>2.5</v>
      </c>
      <c r="I953" s="42" t="s">
        <v>316</v>
      </c>
      <c r="J953" s="42" t="s">
        <v>316</v>
      </c>
      <c r="K953" s="42" t="s">
        <v>317</v>
      </c>
      <c r="L953" s="42" t="s">
        <v>317</v>
      </c>
      <c r="M953" s="42" t="s">
        <v>340</v>
      </c>
      <c r="N953" s="42" t="s">
        <v>341</v>
      </c>
      <c r="O953" s="42" t="s">
        <v>2240</v>
      </c>
      <c r="P953" s="42" t="s">
        <v>2240</v>
      </c>
      <c r="Q953" s="42" t="s">
        <v>320</v>
      </c>
      <c r="R953" s="42" t="s">
        <v>320</v>
      </c>
      <c r="S953" s="42" t="s">
        <v>1718</v>
      </c>
      <c r="T953" s="42" t="s">
        <v>344</v>
      </c>
      <c r="U953" s="42" t="s">
        <v>323</v>
      </c>
      <c r="V953" s="52">
        <v>36</v>
      </c>
      <c r="W953" s="42" t="s">
        <v>366</v>
      </c>
      <c r="X953" s="42" t="s">
        <v>2971</v>
      </c>
      <c r="Y953" s="42" t="s">
        <v>2</v>
      </c>
      <c r="Z953" s="42" t="s">
        <v>2</v>
      </c>
      <c r="AA953" s="42" t="s">
        <v>328</v>
      </c>
      <c r="AB953" s="43" t="s">
        <v>329</v>
      </c>
      <c r="AC953" s="42" t="s">
        <v>225</v>
      </c>
      <c r="AD953" s="42" t="s">
        <v>225</v>
      </c>
      <c r="AE953" s="42" t="s">
        <v>561</v>
      </c>
      <c r="AF953" s="42" t="s">
        <v>561</v>
      </c>
      <c r="AG953" s="42">
        <v>20</v>
      </c>
      <c r="AH953" s="42" t="s">
        <v>368</v>
      </c>
      <c r="AI953" s="42" t="s">
        <v>1803</v>
      </c>
      <c r="AJ953" s="42" t="s">
        <v>370</v>
      </c>
      <c r="AK953" s="42" t="s">
        <v>1965</v>
      </c>
      <c r="AL953" s="42">
        <v>1000</v>
      </c>
      <c r="AM953" s="42" t="s">
        <v>332</v>
      </c>
      <c r="AN953" s="42" t="s">
        <v>1896</v>
      </c>
      <c r="AO953" s="42">
        <v>400</v>
      </c>
      <c r="AP953" s="42" t="s">
        <v>439</v>
      </c>
      <c r="AQ953" s="42">
        <v>1600</v>
      </c>
      <c r="AR953" s="42">
        <v>2</v>
      </c>
      <c r="AS953" s="42">
        <v>800</v>
      </c>
      <c r="AT953" s="42">
        <v>48</v>
      </c>
      <c r="AU953" s="42" t="s">
        <v>385</v>
      </c>
      <c r="AV953" s="42" t="s">
        <v>385</v>
      </c>
      <c r="AW953" s="42">
        <v>18000</v>
      </c>
      <c r="AX953" s="42">
        <v>18000</v>
      </c>
      <c r="AY953" s="42">
        <v>2</v>
      </c>
      <c r="AZ953" s="51">
        <v>102</v>
      </c>
      <c r="BA953" s="42"/>
      <c r="BB953" s="42">
        <v>1</v>
      </c>
      <c r="BC953" s="42" t="s">
        <v>525</v>
      </c>
      <c r="BD953" s="49">
        <v>0</v>
      </c>
      <c r="BE953" s="49" t="s">
        <v>3760</v>
      </c>
      <c r="BF953" s="42">
        <v>0</v>
      </c>
      <c r="BG953" s="42"/>
      <c r="BH953" s="42"/>
      <c r="BI953" s="42" t="s">
        <v>357</v>
      </c>
      <c r="BJ953" s="42" t="s">
        <v>358</v>
      </c>
      <c r="BK953" s="57">
        <v>44778</v>
      </c>
      <c r="BL953" s="42" t="s">
        <v>340</v>
      </c>
      <c r="BM953" s="42" t="s">
        <v>340</v>
      </c>
      <c r="BN953" s="42"/>
      <c r="BO953" s="42"/>
      <c r="BP953" s="42" t="s">
        <v>359</v>
      </c>
      <c r="BQ953" s="42" t="s">
        <v>359</v>
      </c>
      <c r="BR953" s="42" t="s">
        <v>508</v>
      </c>
      <c r="BS953" s="42"/>
      <c r="BT953" s="42" t="s">
        <v>360</v>
      </c>
      <c r="BU953" s="42" t="s">
        <v>317</v>
      </c>
      <c r="BV953" s="42" t="s">
        <v>317</v>
      </c>
      <c r="BW953" s="42"/>
      <c r="BX953" s="42"/>
      <c r="BY953" s="42" t="s">
        <v>353</v>
      </c>
      <c r="BZ953" s="42" t="s">
        <v>353</v>
      </c>
      <c r="CA953" s="42"/>
      <c r="CB953" s="42" t="s">
        <v>353</v>
      </c>
      <c r="CC953" s="42"/>
      <c r="CD953" s="42"/>
      <c r="CE953" s="42"/>
      <c r="CF953" s="42"/>
      <c r="CG953" s="26" t="s">
        <v>3761</v>
      </c>
    </row>
    <row r="954" hidden="1" spans="1:85">
      <c r="A954" s="39">
        <v>452</v>
      </c>
      <c r="B954" s="42" t="s">
        <v>3763</v>
      </c>
      <c r="C954" s="46" t="s">
        <v>3764</v>
      </c>
      <c r="D954" s="42" t="s">
        <v>3765</v>
      </c>
      <c r="E954" s="43">
        <v>28.3304</v>
      </c>
      <c r="F954" s="105">
        <v>-15.423704</v>
      </c>
      <c r="G954" s="42" t="s">
        <v>316</v>
      </c>
      <c r="H954" s="37">
        <v>2</v>
      </c>
      <c r="I954" s="42" t="s">
        <v>316</v>
      </c>
      <c r="J954" s="42" t="s">
        <v>316</v>
      </c>
      <c r="K954" s="42" t="s">
        <v>340</v>
      </c>
      <c r="L954" s="42" t="s">
        <v>340</v>
      </c>
      <c r="M954" s="42" t="s">
        <v>317</v>
      </c>
      <c r="N954" s="42" t="s">
        <v>341</v>
      </c>
      <c r="O954" s="42" t="s">
        <v>2240</v>
      </c>
      <c r="P954" s="42" t="s">
        <v>2240</v>
      </c>
      <c r="Q954" s="42" t="s">
        <v>320</v>
      </c>
      <c r="R954" s="42" t="s">
        <v>320</v>
      </c>
      <c r="S954" s="42" t="s">
        <v>1718</v>
      </c>
      <c r="T954" s="42" t="s">
        <v>344</v>
      </c>
      <c r="U954" s="42" t="s">
        <v>323</v>
      </c>
      <c r="V954" s="52">
        <v>36</v>
      </c>
      <c r="W954" s="42" t="s">
        <v>366</v>
      </c>
      <c r="X954" s="42" t="s">
        <v>2971</v>
      </c>
      <c r="Y954" s="42" t="s">
        <v>2</v>
      </c>
      <c r="Z954" s="42" t="s">
        <v>2</v>
      </c>
      <c r="AA954" s="42" t="s">
        <v>328</v>
      </c>
      <c r="AB954" s="43" t="s">
        <v>329</v>
      </c>
      <c r="AC954" s="42" t="s">
        <v>225</v>
      </c>
      <c r="AD954" s="42" t="s">
        <v>225</v>
      </c>
      <c r="AE954" s="42" t="s">
        <v>561</v>
      </c>
      <c r="AF954" s="42" t="s">
        <v>561</v>
      </c>
      <c r="AG954" s="42">
        <v>16</v>
      </c>
      <c r="AH954" s="42" t="s">
        <v>1003</v>
      </c>
      <c r="AI954" s="42" t="s">
        <v>3397</v>
      </c>
      <c r="AJ954" s="42" t="s">
        <v>351</v>
      </c>
      <c r="AK954" s="42" t="s">
        <v>2164</v>
      </c>
      <c r="AL954" s="42">
        <v>1000</v>
      </c>
      <c r="AM954" s="42" t="s">
        <v>332</v>
      </c>
      <c r="AN954" s="42" t="s">
        <v>1896</v>
      </c>
      <c r="AO954" s="42">
        <v>400</v>
      </c>
      <c r="AP954" s="42" t="s">
        <v>439</v>
      </c>
      <c r="AQ954" s="42">
        <v>1600</v>
      </c>
      <c r="AR954" s="42">
        <v>2</v>
      </c>
      <c r="AS954" s="42">
        <v>800</v>
      </c>
      <c r="AT954" s="42">
        <v>48</v>
      </c>
      <c r="AU954" s="42" t="s">
        <v>385</v>
      </c>
      <c r="AV954" s="42" t="s">
        <v>385</v>
      </c>
      <c r="AW954" s="42">
        <v>18000</v>
      </c>
      <c r="AX954" s="42">
        <v>18000</v>
      </c>
      <c r="AY954" s="42">
        <v>2</v>
      </c>
      <c r="AZ954" s="51">
        <v>118</v>
      </c>
      <c r="BA954" s="42"/>
      <c r="BB954" s="42">
        <v>3</v>
      </c>
      <c r="BC954" s="42" t="s">
        <v>354</v>
      </c>
      <c r="BD954" s="49" t="s">
        <v>3766</v>
      </c>
      <c r="BE954" s="49" t="s">
        <v>3763</v>
      </c>
      <c r="BF954" s="42">
        <v>0</v>
      </c>
      <c r="BG954" s="42"/>
      <c r="BH954" s="42"/>
      <c r="BI954" s="42" t="s">
        <v>357</v>
      </c>
      <c r="BJ954" s="42" t="s">
        <v>358</v>
      </c>
      <c r="BK954" s="57">
        <v>44778</v>
      </c>
      <c r="BL954" s="42" t="s">
        <v>317</v>
      </c>
      <c r="BM954" s="42" t="s">
        <v>317</v>
      </c>
      <c r="BN954" s="42"/>
      <c r="BO954" s="42"/>
      <c r="BP954" s="42" t="s">
        <v>359</v>
      </c>
      <c r="BQ954" s="42" t="s">
        <v>359</v>
      </c>
      <c r="BR954" s="42" t="s">
        <v>359</v>
      </c>
      <c r="BS954" s="42"/>
      <c r="BT954" s="42" t="s">
        <v>360</v>
      </c>
      <c r="BU954" s="42" t="s">
        <v>317</v>
      </c>
      <c r="BV954" s="42" t="s">
        <v>317</v>
      </c>
      <c r="BW954" s="42"/>
      <c r="BX954" s="42"/>
      <c r="BY954" s="42" t="s">
        <v>353</v>
      </c>
      <c r="BZ954" s="42" t="s">
        <v>353</v>
      </c>
      <c r="CA954" s="42"/>
      <c r="CB954" s="42" t="s">
        <v>353</v>
      </c>
      <c r="CC954" s="42"/>
      <c r="CD954" s="42"/>
      <c r="CE954" s="42"/>
      <c r="CF954" s="42"/>
      <c r="CG954" s="26" t="s">
        <v>3764</v>
      </c>
    </row>
    <row r="955" hidden="1" spans="1:85">
      <c r="A955" s="34">
        <v>453</v>
      </c>
      <c r="B955" s="42" t="s">
        <v>3767</v>
      </c>
      <c r="C955" s="46" t="s">
        <v>3768</v>
      </c>
      <c r="D955" s="42" t="s">
        <v>3769</v>
      </c>
      <c r="E955" s="43">
        <v>28.3825</v>
      </c>
      <c r="F955" s="43">
        <v>-15.3629</v>
      </c>
      <c r="G955" s="42" t="s">
        <v>316</v>
      </c>
      <c r="H955" s="37">
        <v>2.5</v>
      </c>
      <c r="I955" s="42" t="s">
        <v>316</v>
      </c>
      <c r="J955" s="42" t="s">
        <v>316</v>
      </c>
      <c r="K955" s="42" t="s">
        <v>340</v>
      </c>
      <c r="L955" s="42" t="s">
        <v>317</v>
      </c>
      <c r="M955" s="42" t="s">
        <v>340</v>
      </c>
      <c r="N955" s="42" t="s">
        <v>341</v>
      </c>
      <c r="O955" s="42" t="s">
        <v>2240</v>
      </c>
      <c r="P955" s="42" t="s">
        <v>2240</v>
      </c>
      <c r="Q955" s="42" t="s">
        <v>320</v>
      </c>
      <c r="R955" s="42" t="s">
        <v>320</v>
      </c>
      <c r="S955" s="42" t="s">
        <v>1718</v>
      </c>
      <c r="T955" s="42" t="s">
        <v>344</v>
      </c>
      <c r="U955" s="42" t="s">
        <v>323</v>
      </c>
      <c r="V955" s="52">
        <v>36</v>
      </c>
      <c r="W955" s="42" t="s">
        <v>366</v>
      </c>
      <c r="X955" s="42" t="s">
        <v>1974</v>
      </c>
      <c r="Y955" s="42" t="s">
        <v>2</v>
      </c>
      <c r="Z955" s="42" t="s">
        <v>2</v>
      </c>
      <c r="AA955" s="42" t="s">
        <v>328</v>
      </c>
      <c r="AB955" s="43" t="s">
        <v>329</v>
      </c>
      <c r="AC955" s="42" t="s">
        <v>225</v>
      </c>
      <c r="AD955" s="42" t="s">
        <v>225</v>
      </c>
      <c r="AE955" s="42" t="s">
        <v>561</v>
      </c>
      <c r="AF955" s="42" t="s">
        <v>561</v>
      </c>
      <c r="AG955" s="42">
        <v>20</v>
      </c>
      <c r="AH955" s="42" t="s">
        <v>350</v>
      </c>
      <c r="AI955" s="42" t="s">
        <v>1964</v>
      </c>
      <c r="AJ955" s="42" t="s">
        <v>370</v>
      </c>
      <c r="AK955" s="42" t="s">
        <v>2164</v>
      </c>
      <c r="AL955" s="42">
        <v>1000</v>
      </c>
      <c r="AM955" s="42" t="s">
        <v>332</v>
      </c>
      <c r="AN955" s="42" t="s">
        <v>352</v>
      </c>
      <c r="AO955" s="42">
        <v>400</v>
      </c>
      <c r="AP955" s="42" t="s">
        <v>439</v>
      </c>
      <c r="AQ955" s="42">
        <v>1600</v>
      </c>
      <c r="AR955" s="42">
        <v>2</v>
      </c>
      <c r="AS955" s="42">
        <v>800</v>
      </c>
      <c r="AT955" s="42">
        <v>48</v>
      </c>
      <c r="AU955" s="42" t="s">
        <v>385</v>
      </c>
      <c r="AV955" s="42" t="s">
        <v>385</v>
      </c>
      <c r="AW955" s="42">
        <v>18000</v>
      </c>
      <c r="AX955" s="42">
        <v>18000</v>
      </c>
      <c r="AY955" s="42">
        <v>2</v>
      </c>
      <c r="AZ955" s="51">
        <v>75.2</v>
      </c>
      <c r="BA955" s="42"/>
      <c r="BB955" s="42">
        <v>2</v>
      </c>
      <c r="BC955" s="42" t="s">
        <v>1224</v>
      </c>
      <c r="BD955" s="49">
        <v>0</v>
      </c>
      <c r="BE955" s="49" t="s">
        <v>3767</v>
      </c>
      <c r="BF955" s="42">
        <v>0</v>
      </c>
      <c r="BG955" s="42"/>
      <c r="BH955" s="42"/>
      <c r="BI955" s="42" t="s">
        <v>357</v>
      </c>
      <c r="BJ955" s="42" t="s">
        <v>358</v>
      </c>
      <c r="BK955" s="57">
        <v>44778</v>
      </c>
      <c r="BL955" s="42" t="s">
        <v>317</v>
      </c>
      <c r="BM955" s="42" t="s">
        <v>317</v>
      </c>
      <c r="BN955" s="42"/>
      <c r="BO955" s="42"/>
      <c r="BP955" s="42" t="s">
        <v>359</v>
      </c>
      <c r="BQ955" s="42" t="s">
        <v>359</v>
      </c>
      <c r="BR955" s="42" t="s">
        <v>359</v>
      </c>
      <c r="BS955" s="42"/>
      <c r="BT955" s="42" t="s">
        <v>360</v>
      </c>
      <c r="BU955" s="42" t="s">
        <v>317</v>
      </c>
      <c r="BV955" s="42" t="s">
        <v>317</v>
      </c>
      <c r="BW955" s="42"/>
      <c r="BX955" s="42"/>
      <c r="BY955" s="42" t="s">
        <v>353</v>
      </c>
      <c r="BZ955" s="42" t="s">
        <v>353</v>
      </c>
      <c r="CA955" s="42"/>
      <c r="CB955" s="42" t="s">
        <v>353</v>
      </c>
      <c r="CC955" s="42"/>
      <c r="CD955" s="42"/>
      <c r="CE955" s="42"/>
      <c r="CF955" s="42"/>
      <c r="CG955" s="26" t="s">
        <v>3768</v>
      </c>
    </row>
    <row r="956" hidden="1" spans="1:85">
      <c r="A956" s="39">
        <v>454</v>
      </c>
      <c r="B956" s="42" t="s">
        <v>3770</v>
      </c>
      <c r="C956" s="46" t="s">
        <v>3771</v>
      </c>
      <c r="D956" s="42" t="s">
        <v>3772</v>
      </c>
      <c r="E956" s="43">
        <v>28.3535</v>
      </c>
      <c r="F956" s="43">
        <v>-15.3792</v>
      </c>
      <c r="G956" s="42" t="s">
        <v>316</v>
      </c>
      <c r="H956" s="37">
        <v>4.5</v>
      </c>
      <c r="I956" s="42" t="s">
        <v>316</v>
      </c>
      <c r="J956" s="42" t="s">
        <v>316</v>
      </c>
      <c r="K956" s="42" t="s">
        <v>340</v>
      </c>
      <c r="L956" s="42" t="s">
        <v>317</v>
      </c>
      <c r="M956" s="42" t="s">
        <v>317</v>
      </c>
      <c r="N956" s="42" t="s">
        <v>341</v>
      </c>
      <c r="O956" s="42" t="s">
        <v>2240</v>
      </c>
      <c r="P956" s="42" t="s">
        <v>2240</v>
      </c>
      <c r="Q956" s="42" t="s">
        <v>320</v>
      </c>
      <c r="R956" s="42" t="s">
        <v>320</v>
      </c>
      <c r="S956" s="42" t="s">
        <v>1718</v>
      </c>
      <c r="T956" s="42" t="s">
        <v>344</v>
      </c>
      <c r="U956" s="42" t="s">
        <v>323</v>
      </c>
      <c r="V956" s="52">
        <v>36</v>
      </c>
      <c r="W956" s="42" t="s">
        <v>366</v>
      </c>
      <c r="X956" s="42" t="s">
        <v>1974</v>
      </c>
      <c r="Y956" s="42" t="s">
        <v>2</v>
      </c>
      <c r="Z956" s="42" t="s">
        <v>2</v>
      </c>
      <c r="AA956" s="42" t="s">
        <v>328</v>
      </c>
      <c r="AB956" s="43" t="s">
        <v>329</v>
      </c>
      <c r="AC956" s="42" t="s">
        <v>225</v>
      </c>
      <c r="AD956" s="42" t="s">
        <v>225</v>
      </c>
      <c r="AE956" s="42" t="s">
        <v>437</v>
      </c>
      <c r="AF956" s="42" t="s">
        <v>437</v>
      </c>
      <c r="AG956" s="42">
        <v>30</v>
      </c>
      <c r="AH956" s="42" t="s">
        <v>368</v>
      </c>
      <c r="AI956" s="42" t="s">
        <v>3300</v>
      </c>
      <c r="AJ956" s="42" t="s">
        <v>437</v>
      </c>
      <c r="AK956" s="42" t="s">
        <v>1965</v>
      </c>
      <c r="AL956" s="42">
        <v>1000</v>
      </c>
      <c r="AM956" s="42" t="s">
        <v>332</v>
      </c>
      <c r="AN956" s="42" t="s">
        <v>1896</v>
      </c>
      <c r="AO956" s="42">
        <v>400</v>
      </c>
      <c r="AP956" s="42" t="s">
        <v>439</v>
      </c>
      <c r="AQ956" s="42">
        <v>1600</v>
      </c>
      <c r="AR956" s="42">
        <v>2</v>
      </c>
      <c r="AS956" s="42">
        <v>800</v>
      </c>
      <c r="AT956" s="42">
        <v>48</v>
      </c>
      <c r="AU956" s="42" t="s">
        <v>385</v>
      </c>
      <c r="AV956" s="42" t="s">
        <v>385</v>
      </c>
      <c r="AW956" s="42">
        <v>18000</v>
      </c>
      <c r="AX956" s="42">
        <v>18000</v>
      </c>
      <c r="AY956" s="42">
        <v>2</v>
      </c>
      <c r="AZ956" s="51">
        <v>52.7</v>
      </c>
      <c r="BA956" s="42"/>
      <c r="BB956" s="42">
        <v>1</v>
      </c>
      <c r="BC956" s="42" t="s">
        <v>525</v>
      </c>
      <c r="BD956" s="49">
        <v>0</v>
      </c>
      <c r="BE956" s="49" t="s">
        <v>3770</v>
      </c>
      <c r="BF956" s="42">
        <v>0</v>
      </c>
      <c r="BG956" s="42"/>
      <c r="BH956" s="42"/>
      <c r="BI956" s="42" t="s">
        <v>357</v>
      </c>
      <c r="BJ956" s="42" t="s">
        <v>358</v>
      </c>
      <c r="BK956" s="57">
        <v>44778</v>
      </c>
      <c r="BL956" s="42" t="s">
        <v>317</v>
      </c>
      <c r="BM956" s="42" t="s">
        <v>317</v>
      </c>
      <c r="BN956" s="42"/>
      <c r="BO956" s="42"/>
      <c r="BP956" s="42" t="s">
        <v>359</v>
      </c>
      <c r="BQ956" s="42" t="s">
        <v>359</v>
      </c>
      <c r="BR956" s="42" t="s">
        <v>359</v>
      </c>
      <c r="BS956" s="42"/>
      <c r="BT956" s="42" t="s">
        <v>360</v>
      </c>
      <c r="BU956" s="42" t="s">
        <v>317</v>
      </c>
      <c r="BV956" s="42" t="s">
        <v>317</v>
      </c>
      <c r="BW956" s="42"/>
      <c r="BX956" s="42"/>
      <c r="BY956" s="42" t="s">
        <v>353</v>
      </c>
      <c r="BZ956" s="42" t="s">
        <v>353</v>
      </c>
      <c r="CA956" s="42"/>
      <c r="CB956" s="42" t="s">
        <v>353</v>
      </c>
      <c r="CC956" s="42"/>
      <c r="CD956" s="42"/>
      <c r="CE956" s="42"/>
      <c r="CF956" s="42"/>
      <c r="CG956" s="26" t="s">
        <v>3771</v>
      </c>
    </row>
    <row r="957" hidden="1" spans="1:85">
      <c r="A957" s="39">
        <v>456</v>
      </c>
      <c r="B957" s="42" t="s">
        <v>3773</v>
      </c>
      <c r="C957" s="46" t="s">
        <v>3774</v>
      </c>
      <c r="D957" s="42" t="s">
        <v>3775</v>
      </c>
      <c r="E957" s="43">
        <v>28.261</v>
      </c>
      <c r="F957" s="43">
        <v>-15.4322</v>
      </c>
      <c r="G957" s="42" t="s">
        <v>316</v>
      </c>
      <c r="H957" s="37">
        <v>2.5</v>
      </c>
      <c r="I957" s="42" t="s">
        <v>316</v>
      </c>
      <c r="J957" s="42" t="s">
        <v>316</v>
      </c>
      <c r="K957" s="42" t="s">
        <v>317</v>
      </c>
      <c r="L957" s="42" t="s">
        <v>317</v>
      </c>
      <c r="M957" s="42" t="s">
        <v>317</v>
      </c>
      <c r="N957" s="42" t="s">
        <v>341</v>
      </c>
      <c r="O957" s="42" t="s">
        <v>2240</v>
      </c>
      <c r="P957" s="42" t="s">
        <v>2240</v>
      </c>
      <c r="Q957" s="42" t="s">
        <v>320</v>
      </c>
      <c r="R957" s="42" t="s">
        <v>320</v>
      </c>
      <c r="S957" s="42" t="s">
        <v>1718</v>
      </c>
      <c r="T957" s="42" t="s">
        <v>344</v>
      </c>
      <c r="U957" s="42" t="s">
        <v>323</v>
      </c>
      <c r="V957" s="52">
        <v>30</v>
      </c>
      <c r="W957" s="42" t="s">
        <v>366</v>
      </c>
      <c r="X957" s="42" t="s">
        <v>2025</v>
      </c>
      <c r="Y957" s="42" t="s">
        <v>2</v>
      </c>
      <c r="Z957" s="42" t="s">
        <v>2</v>
      </c>
      <c r="AA957" s="42" t="s">
        <v>328</v>
      </c>
      <c r="AB957" s="43" t="s">
        <v>329</v>
      </c>
      <c r="AC957" s="42" t="s">
        <v>225</v>
      </c>
      <c r="AD957" s="42" t="s">
        <v>225</v>
      </c>
      <c r="AE957" s="42" t="s">
        <v>561</v>
      </c>
      <c r="AF957" s="42" t="s">
        <v>561</v>
      </c>
      <c r="AG957" s="42">
        <v>20</v>
      </c>
      <c r="AH957" s="42" t="s">
        <v>350</v>
      </c>
      <c r="AI957" s="42" t="s">
        <v>1964</v>
      </c>
      <c r="AJ957" s="42" t="s">
        <v>351</v>
      </c>
      <c r="AK957" s="42" t="s">
        <v>2164</v>
      </c>
      <c r="AL957" s="42">
        <v>1000</v>
      </c>
      <c r="AM957" s="42" t="s">
        <v>332</v>
      </c>
      <c r="AN957" s="42" t="s">
        <v>1896</v>
      </c>
      <c r="AO957" s="42">
        <v>400</v>
      </c>
      <c r="AP957" s="42" t="s">
        <v>439</v>
      </c>
      <c r="AQ957" s="42">
        <v>1200</v>
      </c>
      <c r="AR957" s="42">
        <v>2</v>
      </c>
      <c r="AS957" s="42">
        <v>600</v>
      </c>
      <c r="AT957" s="42">
        <v>48</v>
      </c>
      <c r="AU957" s="42" t="s">
        <v>385</v>
      </c>
      <c r="AV957" s="42" t="s">
        <v>385</v>
      </c>
      <c r="AW957" s="42">
        <v>18000</v>
      </c>
      <c r="AX957" s="42">
        <v>18000</v>
      </c>
      <c r="AY957" s="42">
        <v>2</v>
      </c>
      <c r="AZ957" s="51">
        <v>80</v>
      </c>
      <c r="BA957" s="42"/>
      <c r="BB957" s="42">
        <v>1</v>
      </c>
      <c r="BC957" s="42" t="s">
        <v>525</v>
      </c>
      <c r="BD957" s="49">
        <v>0</v>
      </c>
      <c r="BE957" s="49" t="s">
        <v>3773</v>
      </c>
      <c r="BF957" s="42">
        <v>0</v>
      </c>
      <c r="BG957" s="42"/>
      <c r="BH957" s="42"/>
      <c r="BI957" s="42" t="s">
        <v>357</v>
      </c>
      <c r="BJ957" s="42" t="s">
        <v>358</v>
      </c>
      <c r="BK957" s="57">
        <v>44778</v>
      </c>
      <c r="BL957" s="42" t="s">
        <v>317</v>
      </c>
      <c r="BM957" s="42" t="s">
        <v>317</v>
      </c>
      <c r="BN957" s="42"/>
      <c r="BO957" s="42"/>
      <c r="BP957" s="42" t="s">
        <v>359</v>
      </c>
      <c r="BQ957" s="42" t="s">
        <v>359</v>
      </c>
      <c r="BR957" s="42" t="s">
        <v>359</v>
      </c>
      <c r="BS957" s="42"/>
      <c r="BT957" s="42" t="s">
        <v>360</v>
      </c>
      <c r="BU957" s="42" t="s">
        <v>317</v>
      </c>
      <c r="BV957" s="42" t="s">
        <v>317</v>
      </c>
      <c r="BW957" s="42"/>
      <c r="BX957" s="42"/>
      <c r="BY957" s="42" t="s">
        <v>353</v>
      </c>
      <c r="BZ957" s="42" t="s">
        <v>353</v>
      </c>
      <c r="CA957" s="42"/>
      <c r="CB957" s="42" t="s">
        <v>353</v>
      </c>
      <c r="CC957" s="42"/>
      <c r="CD957" s="42"/>
      <c r="CE957" s="42"/>
      <c r="CF957" s="42"/>
      <c r="CG957" s="26" t="s">
        <v>3774</v>
      </c>
    </row>
    <row r="958" hidden="1" spans="1:85">
      <c r="A958" s="39">
        <v>458</v>
      </c>
      <c r="B958" s="42" t="s">
        <v>3776</v>
      </c>
      <c r="C958" s="46" t="s">
        <v>3777</v>
      </c>
      <c r="D958" s="42" t="s">
        <v>3778</v>
      </c>
      <c r="E958" s="43">
        <v>28.7002</v>
      </c>
      <c r="F958" s="43">
        <v>-15.3809</v>
      </c>
      <c r="G958" s="42" t="s">
        <v>316</v>
      </c>
      <c r="H958" s="37">
        <v>2.5</v>
      </c>
      <c r="I958" s="42" t="s">
        <v>316</v>
      </c>
      <c r="J958" s="42" t="s">
        <v>3430</v>
      </c>
      <c r="K958" s="42" t="s">
        <v>317</v>
      </c>
      <c r="L958" s="42" t="s">
        <v>317</v>
      </c>
      <c r="M958" s="42" t="s">
        <v>317</v>
      </c>
      <c r="N958" s="42" t="s">
        <v>402</v>
      </c>
      <c r="O958" s="42" t="s">
        <v>319</v>
      </c>
      <c r="P958" s="42" t="s">
        <v>319</v>
      </c>
      <c r="Q958" s="42" t="s">
        <v>320</v>
      </c>
      <c r="R958" s="42" t="s">
        <v>320</v>
      </c>
      <c r="S958" s="42" t="s">
        <v>1718</v>
      </c>
      <c r="T958" s="42" t="s">
        <v>344</v>
      </c>
      <c r="U958" s="42" t="s">
        <v>323</v>
      </c>
      <c r="V958" s="52">
        <v>58</v>
      </c>
      <c r="W958" s="42" t="s">
        <v>366</v>
      </c>
      <c r="X958" s="42" t="s">
        <v>1974</v>
      </c>
      <c r="Y958" s="42" t="s">
        <v>2</v>
      </c>
      <c r="Z958" s="42" t="s">
        <v>2</v>
      </c>
      <c r="AA958" s="42" t="s">
        <v>328</v>
      </c>
      <c r="AB958" s="43" t="s">
        <v>329</v>
      </c>
      <c r="AC958" s="42" t="s">
        <v>225</v>
      </c>
      <c r="AD958" s="42" t="s">
        <v>225</v>
      </c>
      <c r="AE958" s="42" t="s">
        <v>561</v>
      </c>
      <c r="AF958" s="42" t="s">
        <v>561</v>
      </c>
      <c r="AG958" s="42">
        <v>20</v>
      </c>
      <c r="AH958" s="42" t="s">
        <v>350</v>
      </c>
      <c r="AI958" s="42" t="s">
        <v>1964</v>
      </c>
      <c r="AJ958" s="42" t="s">
        <v>370</v>
      </c>
      <c r="AK958" s="42" t="s">
        <v>1965</v>
      </c>
      <c r="AL958" s="42">
        <v>1000</v>
      </c>
      <c r="AM958" s="42" t="s">
        <v>332</v>
      </c>
      <c r="AN958" s="42" t="s">
        <v>1896</v>
      </c>
      <c r="AO958" s="42">
        <v>400</v>
      </c>
      <c r="AP958" s="42" t="s">
        <v>439</v>
      </c>
      <c r="AQ958" s="42">
        <v>1200</v>
      </c>
      <c r="AR958" s="42">
        <v>2</v>
      </c>
      <c r="AS958" s="42">
        <v>600</v>
      </c>
      <c r="AT958" s="42">
        <v>48</v>
      </c>
      <c r="AU958" s="42" t="s">
        <v>607</v>
      </c>
      <c r="AV958" s="42" t="s">
        <v>607</v>
      </c>
      <c r="AW958" s="42">
        <v>18000</v>
      </c>
      <c r="AX958" s="42">
        <v>18000</v>
      </c>
      <c r="AY958" s="42">
        <v>2</v>
      </c>
      <c r="AZ958" s="51">
        <v>65</v>
      </c>
      <c r="BA958" s="42"/>
      <c r="BB958" s="42">
        <v>2</v>
      </c>
      <c r="BC958" s="42" t="s">
        <v>375</v>
      </c>
      <c r="BD958" s="49" t="s">
        <v>3779</v>
      </c>
      <c r="BE958" s="49" t="s">
        <v>3776</v>
      </c>
      <c r="BF958" s="42">
        <v>0</v>
      </c>
      <c r="BG958" s="42"/>
      <c r="BH958" s="42"/>
      <c r="BI958" s="42" t="s">
        <v>357</v>
      </c>
      <c r="BJ958" s="42" t="s">
        <v>358</v>
      </c>
      <c r="BK958" s="57">
        <v>44778</v>
      </c>
      <c r="BL958" s="42" t="s">
        <v>317</v>
      </c>
      <c r="BM958" s="42" t="s">
        <v>317</v>
      </c>
      <c r="BN958" s="42"/>
      <c r="BO958" s="42"/>
      <c r="BP958" s="42" t="s">
        <v>359</v>
      </c>
      <c r="BQ958" s="42" t="s">
        <v>359</v>
      </c>
      <c r="BR958" s="42" t="s">
        <v>359</v>
      </c>
      <c r="BS958" s="42"/>
      <c r="BT958" s="42" t="s">
        <v>360</v>
      </c>
      <c r="BU958" s="42" t="s">
        <v>317</v>
      </c>
      <c r="BV958" s="42" t="s">
        <v>317</v>
      </c>
      <c r="BW958" s="42"/>
      <c r="BX958" s="42"/>
      <c r="BY958" s="42" t="s">
        <v>353</v>
      </c>
      <c r="BZ958" s="42" t="s">
        <v>353</v>
      </c>
      <c r="CA958" s="42"/>
      <c r="CB958" s="42" t="s">
        <v>353</v>
      </c>
      <c r="CC958" s="42"/>
      <c r="CD958" s="42"/>
      <c r="CE958" s="42"/>
      <c r="CF958" s="42"/>
      <c r="CG958" s="26" t="s">
        <v>3777</v>
      </c>
    </row>
    <row r="959" hidden="1" spans="1:85">
      <c r="A959" s="34">
        <v>461</v>
      </c>
      <c r="B959" s="42" t="s">
        <v>3780</v>
      </c>
      <c r="C959" s="46" t="s">
        <v>3781</v>
      </c>
      <c r="D959" s="42" t="s">
        <v>3782</v>
      </c>
      <c r="E959" s="43">
        <v>28.2809</v>
      </c>
      <c r="F959" s="43">
        <v>-15.4058</v>
      </c>
      <c r="G959" s="42" t="s">
        <v>316</v>
      </c>
      <c r="H959" s="37">
        <v>2.5</v>
      </c>
      <c r="I959" s="42" t="s">
        <v>316</v>
      </c>
      <c r="J959" s="42" t="s">
        <v>316</v>
      </c>
      <c r="K959" s="42" t="s">
        <v>340</v>
      </c>
      <c r="L959" s="42" t="s">
        <v>317</v>
      </c>
      <c r="M959" s="42" t="s">
        <v>317</v>
      </c>
      <c r="N959" s="42" t="s">
        <v>341</v>
      </c>
      <c r="O959" s="42" t="s">
        <v>2240</v>
      </c>
      <c r="P959" s="42" t="s">
        <v>2240</v>
      </c>
      <c r="Q959" s="42" t="s">
        <v>320</v>
      </c>
      <c r="R959" s="42" t="s">
        <v>320</v>
      </c>
      <c r="S959" s="42" t="s">
        <v>1718</v>
      </c>
      <c r="T959" s="42" t="s">
        <v>344</v>
      </c>
      <c r="U959" s="42" t="s">
        <v>323</v>
      </c>
      <c r="V959" s="52">
        <v>36</v>
      </c>
      <c r="W959" s="42" t="s">
        <v>366</v>
      </c>
      <c r="X959" s="42" t="s">
        <v>2025</v>
      </c>
      <c r="Y959" s="42" t="s">
        <v>2</v>
      </c>
      <c r="Z959" s="42" t="s">
        <v>2</v>
      </c>
      <c r="AA959" s="42" t="s">
        <v>328</v>
      </c>
      <c r="AB959" s="43" t="s">
        <v>329</v>
      </c>
      <c r="AC959" s="42" t="s">
        <v>225</v>
      </c>
      <c r="AD959" s="42" t="s">
        <v>225</v>
      </c>
      <c r="AE959" s="42" t="s">
        <v>561</v>
      </c>
      <c r="AF959" s="42" t="s">
        <v>561</v>
      </c>
      <c r="AG959" s="42">
        <v>20</v>
      </c>
      <c r="AH959" s="42" t="s">
        <v>350</v>
      </c>
      <c r="AI959" s="42" t="s">
        <v>1894</v>
      </c>
      <c r="AJ959" s="42" t="s">
        <v>351</v>
      </c>
      <c r="AK959" s="42" t="s">
        <v>2164</v>
      </c>
      <c r="AL959" s="42">
        <v>1000</v>
      </c>
      <c r="AM959" s="42" t="s">
        <v>332</v>
      </c>
      <c r="AN959" s="42" t="s">
        <v>1896</v>
      </c>
      <c r="AO959" s="42">
        <v>400</v>
      </c>
      <c r="AP959" s="42" t="s">
        <v>439</v>
      </c>
      <c r="AQ959" s="42">
        <v>1600</v>
      </c>
      <c r="AR959" s="42">
        <v>2</v>
      </c>
      <c r="AS959" s="42">
        <v>800</v>
      </c>
      <c r="AT959" s="42">
        <v>48</v>
      </c>
      <c r="AU959" s="42" t="s">
        <v>385</v>
      </c>
      <c r="AV959" s="42" t="s">
        <v>385</v>
      </c>
      <c r="AW959" s="42">
        <v>18000</v>
      </c>
      <c r="AX959" s="42">
        <v>18000</v>
      </c>
      <c r="AY959" s="42">
        <v>2</v>
      </c>
      <c r="AZ959" s="51">
        <v>120</v>
      </c>
      <c r="BA959" s="42"/>
      <c r="BB959" s="42">
        <v>1</v>
      </c>
      <c r="BC959" s="42" t="s">
        <v>525</v>
      </c>
      <c r="BD959" s="49">
        <v>0</v>
      </c>
      <c r="BE959" s="49" t="s">
        <v>3780</v>
      </c>
      <c r="BF959" s="42">
        <v>0</v>
      </c>
      <c r="BG959" s="42"/>
      <c r="BH959" s="42"/>
      <c r="BI959" s="42" t="s">
        <v>357</v>
      </c>
      <c r="BJ959" s="42" t="s">
        <v>358</v>
      </c>
      <c r="BK959" s="57">
        <v>44778</v>
      </c>
      <c r="BL959" s="42" t="s">
        <v>317</v>
      </c>
      <c r="BM959" s="42" t="s">
        <v>317</v>
      </c>
      <c r="BN959" s="42"/>
      <c r="BO959" s="42"/>
      <c r="BP959" s="42" t="s">
        <v>359</v>
      </c>
      <c r="BQ959" s="42" t="s">
        <v>359</v>
      </c>
      <c r="BR959" s="42" t="s">
        <v>359</v>
      </c>
      <c r="BS959" s="42"/>
      <c r="BT959" s="42" t="s">
        <v>360</v>
      </c>
      <c r="BU959" s="42" t="s">
        <v>317</v>
      </c>
      <c r="BV959" s="42" t="s">
        <v>317</v>
      </c>
      <c r="BW959" s="42"/>
      <c r="BX959" s="42"/>
      <c r="BY959" s="42" t="s">
        <v>353</v>
      </c>
      <c r="BZ959" s="42" t="s">
        <v>353</v>
      </c>
      <c r="CA959" s="42"/>
      <c r="CB959" s="42" t="s">
        <v>353</v>
      </c>
      <c r="CC959" s="42"/>
      <c r="CD959" s="42"/>
      <c r="CE959" s="42"/>
      <c r="CF959" s="42"/>
      <c r="CG959" s="26" t="s">
        <v>3781</v>
      </c>
    </row>
    <row r="960" hidden="1" spans="1:85">
      <c r="A960" s="39">
        <v>462</v>
      </c>
      <c r="B960" s="42" t="s">
        <v>3783</v>
      </c>
      <c r="C960" s="46" t="s">
        <v>3784</v>
      </c>
      <c r="D960" s="42" t="s">
        <v>3785</v>
      </c>
      <c r="E960" s="43">
        <v>28.3627</v>
      </c>
      <c r="F960" s="43">
        <v>-15.3979</v>
      </c>
      <c r="G960" s="42" t="s">
        <v>316</v>
      </c>
      <c r="H960" s="37">
        <v>4.5</v>
      </c>
      <c r="I960" s="42" t="s">
        <v>316</v>
      </c>
      <c r="J960" s="42" t="s">
        <v>316</v>
      </c>
      <c r="K960" s="42" t="s">
        <v>340</v>
      </c>
      <c r="L960" s="42" t="s">
        <v>317</v>
      </c>
      <c r="M960" s="42" t="s">
        <v>340</v>
      </c>
      <c r="N960" s="42" t="s">
        <v>341</v>
      </c>
      <c r="O960" s="42" t="s">
        <v>2240</v>
      </c>
      <c r="P960" s="42" t="s">
        <v>2240</v>
      </c>
      <c r="Q960" s="42" t="s">
        <v>390</v>
      </c>
      <c r="R960" s="42" t="s">
        <v>390</v>
      </c>
      <c r="S960" s="42" t="s">
        <v>1718</v>
      </c>
      <c r="T960" s="42" t="s">
        <v>344</v>
      </c>
      <c r="U960" s="42" t="s">
        <v>323</v>
      </c>
      <c r="V960" s="52">
        <v>36</v>
      </c>
      <c r="W960" s="42" t="s">
        <v>366</v>
      </c>
      <c r="X960" s="42" t="s">
        <v>1974</v>
      </c>
      <c r="Y960" s="42" t="s">
        <v>2</v>
      </c>
      <c r="Z960" s="42" t="s">
        <v>2</v>
      </c>
      <c r="AA960" s="42" t="s">
        <v>328</v>
      </c>
      <c r="AB960" s="43" t="s">
        <v>329</v>
      </c>
      <c r="AC960" s="42" t="s">
        <v>225</v>
      </c>
      <c r="AD960" s="42" t="s">
        <v>225</v>
      </c>
      <c r="AE960" s="42" t="s">
        <v>561</v>
      </c>
      <c r="AF960" s="42" t="s">
        <v>561</v>
      </c>
      <c r="AG960" s="42">
        <v>30</v>
      </c>
      <c r="AH960" s="42" t="s">
        <v>350</v>
      </c>
      <c r="AI960" s="42" t="s">
        <v>1964</v>
      </c>
      <c r="AJ960" s="42" t="s">
        <v>351</v>
      </c>
      <c r="AK960" s="42" t="s">
        <v>1994</v>
      </c>
      <c r="AL960" s="42">
        <v>1000</v>
      </c>
      <c r="AM960" s="42" t="s">
        <v>332</v>
      </c>
      <c r="AN960" s="42" t="s">
        <v>352</v>
      </c>
      <c r="AO960" s="42">
        <v>400</v>
      </c>
      <c r="AP960" s="42" t="s">
        <v>333</v>
      </c>
      <c r="AQ960" s="42">
        <v>300</v>
      </c>
      <c r="AR960" s="42">
        <v>48</v>
      </c>
      <c r="AS960" s="42">
        <v>100</v>
      </c>
      <c r="AT960" s="42">
        <f>AQ960/AS960</f>
        <v>3</v>
      </c>
      <c r="AU960" s="42" t="s">
        <v>385</v>
      </c>
      <c r="AV960" s="42" t="s">
        <v>385</v>
      </c>
      <c r="AW960" s="42">
        <v>18000</v>
      </c>
      <c r="AX960" s="42">
        <v>18000</v>
      </c>
      <c r="AY960" s="42">
        <v>2</v>
      </c>
      <c r="AZ960" s="51">
        <v>126</v>
      </c>
      <c r="BA960" s="42"/>
      <c r="BB960" s="42">
        <v>2</v>
      </c>
      <c r="BC960" s="42" t="s">
        <v>1224</v>
      </c>
      <c r="BD960" s="49">
        <v>0</v>
      </c>
      <c r="BE960" s="49" t="s">
        <v>3783</v>
      </c>
      <c r="BF960" s="42">
        <v>0</v>
      </c>
      <c r="BG960" s="42"/>
      <c r="BH960" s="42"/>
      <c r="BI960" s="42" t="s">
        <v>357</v>
      </c>
      <c r="BJ960" s="42" t="s">
        <v>358</v>
      </c>
      <c r="BK960" s="57">
        <v>44778</v>
      </c>
      <c r="BL960" s="42" t="s">
        <v>317</v>
      </c>
      <c r="BM960" s="42" t="s">
        <v>317</v>
      </c>
      <c r="BN960" s="42"/>
      <c r="BO960" s="42"/>
      <c r="BP960" s="42" t="s">
        <v>359</v>
      </c>
      <c r="BQ960" s="42" t="s">
        <v>359</v>
      </c>
      <c r="BR960" s="42" t="s">
        <v>359</v>
      </c>
      <c r="BS960" s="42"/>
      <c r="BT960" s="42" t="s">
        <v>360</v>
      </c>
      <c r="BU960" s="42" t="s">
        <v>317</v>
      </c>
      <c r="BV960" s="42" t="s">
        <v>317</v>
      </c>
      <c r="BW960" s="42"/>
      <c r="BX960" s="42"/>
      <c r="BY960" s="42" t="s">
        <v>353</v>
      </c>
      <c r="BZ960" s="42" t="s">
        <v>353</v>
      </c>
      <c r="CA960" s="42"/>
      <c r="CB960" s="42" t="s">
        <v>353</v>
      </c>
      <c r="CC960" s="42"/>
      <c r="CD960" s="42"/>
      <c r="CE960" s="42"/>
      <c r="CF960" s="42"/>
      <c r="CG960" s="26" t="s">
        <v>3784</v>
      </c>
    </row>
    <row r="961" hidden="1" spans="1:85">
      <c r="A961" s="39">
        <v>464</v>
      </c>
      <c r="B961" s="42" t="s">
        <v>3786</v>
      </c>
      <c r="C961" s="46" t="s">
        <v>3787</v>
      </c>
      <c r="D961" s="42" t="s">
        <v>3788</v>
      </c>
      <c r="E961" s="43">
        <v>28.3043</v>
      </c>
      <c r="F961" s="43">
        <v>-15.4281</v>
      </c>
      <c r="G961" s="42" t="s">
        <v>316</v>
      </c>
      <c r="H961" s="37">
        <v>2.5</v>
      </c>
      <c r="I961" s="42" t="s">
        <v>316</v>
      </c>
      <c r="J961" s="42" t="s">
        <v>316</v>
      </c>
      <c r="K961" s="42" t="s">
        <v>340</v>
      </c>
      <c r="L961" s="42" t="s">
        <v>340</v>
      </c>
      <c r="M961" s="42" t="s">
        <v>317</v>
      </c>
      <c r="N961" s="42" t="s">
        <v>341</v>
      </c>
      <c r="O961" s="42" t="s">
        <v>2240</v>
      </c>
      <c r="P961" s="42" t="s">
        <v>2240</v>
      </c>
      <c r="Q961" s="42" t="s">
        <v>390</v>
      </c>
      <c r="R961" s="42" t="s">
        <v>390</v>
      </c>
      <c r="S961" s="42" t="s">
        <v>1718</v>
      </c>
      <c r="T961" s="42" t="s">
        <v>344</v>
      </c>
      <c r="U961" s="42" t="s">
        <v>323</v>
      </c>
      <c r="V961" s="52">
        <v>36</v>
      </c>
      <c r="W961" s="42" t="s">
        <v>366</v>
      </c>
      <c r="X961" s="42" t="s">
        <v>2971</v>
      </c>
      <c r="Y961" s="42" t="s">
        <v>2</v>
      </c>
      <c r="Z961" s="42" t="s">
        <v>2</v>
      </c>
      <c r="AA961" s="42" t="s">
        <v>328</v>
      </c>
      <c r="AB961" s="43" t="s">
        <v>329</v>
      </c>
      <c r="AC961" s="42" t="s">
        <v>225</v>
      </c>
      <c r="AD961" s="42" t="s">
        <v>225</v>
      </c>
      <c r="AE961" s="42" t="s">
        <v>437</v>
      </c>
      <c r="AF961" s="42" t="s">
        <v>437</v>
      </c>
      <c r="AG961" s="42">
        <v>20</v>
      </c>
      <c r="AH961" s="42" t="s">
        <v>350</v>
      </c>
      <c r="AI961" s="42" t="s">
        <v>1964</v>
      </c>
      <c r="AJ961" s="42" t="s">
        <v>351</v>
      </c>
      <c r="AK961" s="42" t="s">
        <v>2164</v>
      </c>
      <c r="AL961" s="42">
        <v>1000</v>
      </c>
      <c r="AM961" s="42" t="s">
        <v>332</v>
      </c>
      <c r="AN961" s="42" t="s">
        <v>1896</v>
      </c>
      <c r="AO961" s="42">
        <v>400</v>
      </c>
      <c r="AP961" s="42" t="s">
        <v>333</v>
      </c>
      <c r="AQ961" s="42">
        <v>300</v>
      </c>
      <c r="AR961" s="42">
        <v>48</v>
      </c>
      <c r="AS961" s="42">
        <v>100</v>
      </c>
      <c r="AT961" s="42">
        <f>AQ961/AS961</f>
        <v>3</v>
      </c>
      <c r="AU961" s="42" t="s">
        <v>385</v>
      </c>
      <c r="AV961" s="42" t="s">
        <v>385</v>
      </c>
      <c r="AW961" s="42">
        <v>18000</v>
      </c>
      <c r="AX961" s="42">
        <v>18000</v>
      </c>
      <c r="AY961" s="42">
        <v>2</v>
      </c>
      <c r="AZ961" s="51">
        <v>170</v>
      </c>
      <c r="BA961" s="42"/>
      <c r="BB961" s="42">
        <v>2</v>
      </c>
      <c r="BC961" s="42" t="s">
        <v>375</v>
      </c>
      <c r="BD961" s="49" t="s">
        <v>3789</v>
      </c>
      <c r="BE961" s="49" t="s">
        <v>3786</v>
      </c>
      <c r="BF961" s="42">
        <v>0</v>
      </c>
      <c r="BG961" s="42"/>
      <c r="BH961" s="42"/>
      <c r="BI961" s="42" t="s">
        <v>357</v>
      </c>
      <c r="BJ961" s="42" t="s">
        <v>358</v>
      </c>
      <c r="BK961" s="57">
        <v>44778</v>
      </c>
      <c r="BL961" s="42" t="s">
        <v>317</v>
      </c>
      <c r="BM961" s="42" t="s">
        <v>317</v>
      </c>
      <c r="BN961" s="42"/>
      <c r="BO961" s="42"/>
      <c r="BP961" s="42" t="s">
        <v>359</v>
      </c>
      <c r="BQ961" s="42" t="s">
        <v>359</v>
      </c>
      <c r="BR961" s="42" t="s">
        <v>359</v>
      </c>
      <c r="BS961" s="42"/>
      <c r="BT961" s="42" t="s">
        <v>360</v>
      </c>
      <c r="BU961" s="42" t="s">
        <v>317</v>
      </c>
      <c r="BV961" s="42" t="s">
        <v>317</v>
      </c>
      <c r="BW961" s="42"/>
      <c r="BX961" s="42"/>
      <c r="BY961" s="42" t="s">
        <v>353</v>
      </c>
      <c r="BZ961" s="42" t="s">
        <v>353</v>
      </c>
      <c r="CA961" s="42"/>
      <c r="CB961" s="42" t="s">
        <v>353</v>
      </c>
      <c r="CC961" s="42"/>
      <c r="CD961" s="42"/>
      <c r="CE961" s="42"/>
      <c r="CF961" s="42"/>
      <c r="CG961" s="26" t="s">
        <v>3787</v>
      </c>
    </row>
    <row r="962" hidden="1" spans="1:85">
      <c r="A962" s="34">
        <v>465</v>
      </c>
      <c r="B962" s="42" t="s">
        <v>3790</v>
      </c>
      <c r="C962" s="46" t="s">
        <v>3791</v>
      </c>
      <c r="D962" s="42" t="s">
        <v>3792</v>
      </c>
      <c r="E962" s="43">
        <v>28.2941</v>
      </c>
      <c r="F962" s="43">
        <v>-15.3837</v>
      </c>
      <c r="G962" s="42" t="s">
        <v>316</v>
      </c>
      <c r="H962" s="37">
        <v>4.5</v>
      </c>
      <c r="I962" s="42" t="s">
        <v>316</v>
      </c>
      <c r="J962" s="42" t="s">
        <v>316</v>
      </c>
      <c r="K962" s="42" t="s">
        <v>317</v>
      </c>
      <c r="L962" s="42" t="s">
        <v>340</v>
      </c>
      <c r="M962" s="42" t="s">
        <v>317</v>
      </c>
      <c r="N962" s="42" t="s">
        <v>341</v>
      </c>
      <c r="O962" s="42" t="s">
        <v>2240</v>
      </c>
      <c r="P962" s="42" t="s">
        <v>2240</v>
      </c>
      <c r="Q962" s="42" t="s">
        <v>320</v>
      </c>
      <c r="R962" s="42" t="s">
        <v>320</v>
      </c>
      <c r="S962" s="42" t="s">
        <v>1718</v>
      </c>
      <c r="T962" s="42" t="s">
        <v>344</v>
      </c>
      <c r="U962" s="42" t="s">
        <v>323</v>
      </c>
      <c r="V962" s="52">
        <v>36</v>
      </c>
      <c r="W962" s="42" t="s">
        <v>366</v>
      </c>
      <c r="X962" s="42" t="s">
        <v>1880</v>
      </c>
      <c r="Y962" s="42" t="s">
        <v>2</v>
      </c>
      <c r="Z962" s="42" t="s">
        <v>2</v>
      </c>
      <c r="AA962" s="42" t="s">
        <v>328</v>
      </c>
      <c r="AB962" s="43" t="s">
        <v>329</v>
      </c>
      <c r="AC962" s="42" t="s">
        <v>225</v>
      </c>
      <c r="AD962" s="42" t="s">
        <v>225</v>
      </c>
      <c r="AE962" s="42" t="s">
        <v>561</v>
      </c>
      <c r="AF962" s="42" t="s">
        <v>561</v>
      </c>
      <c r="AG962" s="42">
        <v>30</v>
      </c>
      <c r="AH962" s="42" t="s">
        <v>350</v>
      </c>
      <c r="AI962" s="42" t="s">
        <v>1964</v>
      </c>
      <c r="AJ962" s="42" t="s">
        <v>370</v>
      </c>
      <c r="AK962" s="42" t="s">
        <v>1965</v>
      </c>
      <c r="AL962" s="42">
        <v>1000</v>
      </c>
      <c r="AM962" s="42" t="s">
        <v>332</v>
      </c>
      <c r="AN962" s="42" t="s">
        <v>1896</v>
      </c>
      <c r="AO962" s="42">
        <v>400</v>
      </c>
      <c r="AP962" s="42" t="s">
        <v>439</v>
      </c>
      <c r="AQ962" s="42">
        <v>1600</v>
      </c>
      <c r="AR962" s="42">
        <v>2</v>
      </c>
      <c r="AS962" s="42">
        <v>800</v>
      </c>
      <c r="AT962" s="42">
        <v>48</v>
      </c>
      <c r="AU962" s="42" t="s">
        <v>3595</v>
      </c>
      <c r="AV962" s="42" t="s">
        <v>3595</v>
      </c>
      <c r="AW962" s="42">
        <v>18000</v>
      </c>
      <c r="AX962" s="42">
        <v>18000</v>
      </c>
      <c r="AY962" s="42">
        <v>4</v>
      </c>
      <c r="AZ962" s="51">
        <v>175</v>
      </c>
      <c r="BA962" s="52"/>
      <c r="BB962" s="42">
        <v>2</v>
      </c>
      <c r="BC962" s="42" t="s">
        <v>375</v>
      </c>
      <c r="BD962" s="49" t="s">
        <v>3793</v>
      </c>
      <c r="BE962" s="49" t="s">
        <v>3790</v>
      </c>
      <c r="BF962" s="42">
        <v>0</v>
      </c>
      <c r="BG962" s="42"/>
      <c r="BH962" s="42"/>
      <c r="BI962" s="42" t="s">
        <v>357</v>
      </c>
      <c r="BJ962" s="42" t="s">
        <v>358</v>
      </c>
      <c r="BK962" s="57">
        <v>44778</v>
      </c>
      <c r="BL962" s="42" t="s">
        <v>317</v>
      </c>
      <c r="BM962" s="42" t="s">
        <v>317</v>
      </c>
      <c r="BN962" s="42"/>
      <c r="BO962" s="42"/>
      <c r="BP962" s="42" t="s">
        <v>359</v>
      </c>
      <c r="BQ962" s="42" t="s">
        <v>359</v>
      </c>
      <c r="BR962" s="42" t="s">
        <v>359</v>
      </c>
      <c r="BS962" s="42"/>
      <c r="BT962" s="42" t="s">
        <v>360</v>
      </c>
      <c r="BU962" s="42" t="s">
        <v>317</v>
      </c>
      <c r="BV962" s="42" t="s">
        <v>340</v>
      </c>
      <c r="BW962" s="42"/>
      <c r="BX962" s="42"/>
      <c r="BY962" s="42" t="s">
        <v>356</v>
      </c>
      <c r="BZ962" s="42">
        <v>30</v>
      </c>
      <c r="CA962" s="42"/>
      <c r="CB962" s="42" t="s">
        <v>472</v>
      </c>
      <c r="CC962" s="42"/>
      <c r="CD962" s="42"/>
      <c r="CE962" s="42"/>
      <c r="CF962" s="42"/>
      <c r="CG962" s="26" t="s">
        <v>3791</v>
      </c>
    </row>
    <row r="963" hidden="1" spans="1:85">
      <c r="A963" s="39">
        <v>480</v>
      </c>
      <c r="B963" s="42" t="s">
        <v>3794</v>
      </c>
      <c r="C963" s="46" t="s">
        <v>3795</v>
      </c>
      <c r="D963" s="42" t="s">
        <v>3796</v>
      </c>
      <c r="E963" s="43">
        <v>28.2486</v>
      </c>
      <c r="F963" s="43">
        <v>-15.4389</v>
      </c>
      <c r="G963" s="42" t="s">
        <v>316</v>
      </c>
      <c r="H963" s="37">
        <v>2.5</v>
      </c>
      <c r="I963" s="42" t="s">
        <v>316</v>
      </c>
      <c r="J963" s="42" t="s">
        <v>316</v>
      </c>
      <c r="K963" s="42" t="s">
        <v>317</v>
      </c>
      <c r="L963" s="42" t="s">
        <v>317</v>
      </c>
      <c r="M963" s="42" t="s">
        <v>317</v>
      </c>
      <c r="N963" s="42" t="s">
        <v>341</v>
      </c>
      <c r="O963" s="42" t="s">
        <v>2240</v>
      </c>
      <c r="P963" s="42" t="s">
        <v>2240</v>
      </c>
      <c r="Q963" s="42" t="s">
        <v>320</v>
      </c>
      <c r="R963" s="42" t="s">
        <v>320</v>
      </c>
      <c r="S963" s="42" t="s">
        <v>1718</v>
      </c>
      <c r="T963" s="42" t="s">
        <v>344</v>
      </c>
      <c r="U963" s="42" t="s">
        <v>323</v>
      </c>
      <c r="V963" s="52">
        <v>28</v>
      </c>
      <c r="W963" s="42" t="s">
        <v>366</v>
      </c>
      <c r="X963" s="42" t="s">
        <v>2025</v>
      </c>
      <c r="Y963" s="42" t="s">
        <v>2</v>
      </c>
      <c r="Z963" s="42" t="s">
        <v>2</v>
      </c>
      <c r="AA963" s="42" t="s">
        <v>328</v>
      </c>
      <c r="AB963" s="43" t="s">
        <v>329</v>
      </c>
      <c r="AC963" s="42" t="s">
        <v>225</v>
      </c>
      <c r="AD963" s="42" t="s">
        <v>225</v>
      </c>
      <c r="AE963" s="42" t="s">
        <v>561</v>
      </c>
      <c r="AF963" s="42" t="s">
        <v>561</v>
      </c>
      <c r="AG963" s="42">
        <v>20</v>
      </c>
      <c r="AH963" s="42" t="s">
        <v>350</v>
      </c>
      <c r="AI963" s="42" t="s">
        <v>1894</v>
      </c>
      <c r="AJ963" s="42" t="s">
        <v>370</v>
      </c>
      <c r="AK963" s="42" t="s">
        <v>2164</v>
      </c>
      <c r="AL963" s="42">
        <v>1000</v>
      </c>
      <c r="AM963" s="42" t="s">
        <v>332</v>
      </c>
      <c r="AN963" s="42" t="s">
        <v>1896</v>
      </c>
      <c r="AO963" s="42">
        <v>400</v>
      </c>
      <c r="AP963" s="42" t="s">
        <v>439</v>
      </c>
      <c r="AQ963" s="42">
        <v>1200</v>
      </c>
      <c r="AR963" s="42">
        <v>2</v>
      </c>
      <c r="AS963" s="42">
        <v>600</v>
      </c>
      <c r="AT963" s="42">
        <v>48</v>
      </c>
      <c r="AU963" s="42" t="s">
        <v>385</v>
      </c>
      <c r="AV963" s="42" t="s">
        <v>385</v>
      </c>
      <c r="AW963" s="42">
        <v>18000</v>
      </c>
      <c r="AX963" s="42">
        <v>18000</v>
      </c>
      <c r="AY963" s="42">
        <v>2</v>
      </c>
      <c r="AZ963" s="51">
        <v>108</v>
      </c>
      <c r="BA963" s="42"/>
      <c r="BB963" s="42">
        <v>1</v>
      </c>
      <c r="BC963" s="42" t="s">
        <v>525</v>
      </c>
      <c r="BD963" s="49">
        <v>0</v>
      </c>
      <c r="BE963" s="49" t="s">
        <v>3794</v>
      </c>
      <c r="BF963" s="42">
        <v>0</v>
      </c>
      <c r="BG963" s="42"/>
      <c r="BH963" s="42"/>
      <c r="BI963" s="42" t="s">
        <v>357</v>
      </c>
      <c r="BJ963" s="42" t="s">
        <v>358</v>
      </c>
      <c r="BK963" s="57">
        <v>44778</v>
      </c>
      <c r="BL963" s="42" t="s">
        <v>317</v>
      </c>
      <c r="BM963" s="42" t="s">
        <v>317</v>
      </c>
      <c r="BN963" s="42"/>
      <c r="BO963" s="42"/>
      <c r="BP963" s="42" t="s">
        <v>359</v>
      </c>
      <c r="BQ963" s="42" t="s">
        <v>359</v>
      </c>
      <c r="BR963" s="42" t="s">
        <v>359</v>
      </c>
      <c r="BS963" s="42"/>
      <c r="BT963" s="42" t="s">
        <v>360</v>
      </c>
      <c r="BU963" s="42" t="s">
        <v>317</v>
      </c>
      <c r="BV963" s="42" t="s">
        <v>317</v>
      </c>
      <c r="BW963" s="42"/>
      <c r="BX963" s="42"/>
      <c r="BY963" s="42" t="s">
        <v>353</v>
      </c>
      <c r="BZ963" s="42" t="s">
        <v>353</v>
      </c>
      <c r="CA963" s="42"/>
      <c r="CB963" s="42" t="s">
        <v>353</v>
      </c>
      <c r="CC963" s="42"/>
      <c r="CD963" s="42"/>
      <c r="CE963" s="42"/>
      <c r="CF963" s="42"/>
      <c r="CG963" s="26" t="s">
        <v>3795</v>
      </c>
    </row>
    <row r="964" hidden="1" spans="1:85">
      <c r="A964" s="34">
        <v>483</v>
      </c>
      <c r="B964" s="42" t="s">
        <v>3797</v>
      </c>
      <c r="C964" s="46" t="s">
        <v>3798</v>
      </c>
      <c r="D964" s="42" t="s">
        <v>3799</v>
      </c>
      <c r="E964" s="43">
        <v>28.339</v>
      </c>
      <c r="F964" s="43">
        <v>-15.452</v>
      </c>
      <c r="G964" s="42" t="s">
        <v>316</v>
      </c>
      <c r="H964" s="37">
        <v>4.5</v>
      </c>
      <c r="I964" s="42" t="s">
        <v>316</v>
      </c>
      <c r="J964" s="42" t="s">
        <v>316</v>
      </c>
      <c r="K964" s="42" t="s">
        <v>340</v>
      </c>
      <c r="L964" s="42" t="s">
        <v>317</v>
      </c>
      <c r="M964" s="42" t="s">
        <v>317</v>
      </c>
      <c r="N964" s="42" t="s">
        <v>341</v>
      </c>
      <c r="O964" s="42" t="s">
        <v>2240</v>
      </c>
      <c r="P964" s="42" t="s">
        <v>2240</v>
      </c>
      <c r="Q964" s="42" t="s">
        <v>390</v>
      </c>
      <c r="R964" s="42" t="s">
        <v>390</v>
      </c>
      <c r="S964" s="42" t="s">
        <v>1718</v>
      </c>
      <c r="T964" s="42" t="s">
        <v>344</v>
      </c>
      <c r="U964" s="42" t="s">
        <v>323</v>
      </c>
      <c r="V964" s="52">
        <v>32</v>
      </c>
      <c r="W964" s="42" t="s">
        <v>366</v>
      </c>
      <c r="X964" s="42" t="s">
        <v>2971</v>
      </c>
      <c r="Y964" s="42" t="s">
        <v>2</v>
      </c>
      <c r="Z964" s="42" t="s">
        <v>2</v>
      </c>
      <c r="AA964" s="42" t="s">
        <v>328</v>
      </c>
      <c r="AB964" s="43" t="s">
        <v>329</v>
      </c>
      <c r="AC964" s="42" t="s">
        <v>225</v>
      </c>
      <c r="AD964" s="42" t="s">
        <v>225</v>
      </c>
      <c r="AE964" s="42" t="s">
        <v>561</v>
      </c>
      <c r="AF964" s="42" t="s">
        <v>561</v>
      </c>
      <c r="AG964" s="42">
        <v>30</v>
      </c>
      <c r="AH964" s="42" t="s">
        <v>350</v>
      </c>
      <c r="AI964" s="42" t="s">
        <v>3077</v>
      </c>
      <c r="AJ964" s="42" t="s">
        <v>351</v>
      </c>
      <c r="AK964" s="42" t="s">
        <v>2164</v>
      </c>
      <c r="AL964" s="42">
        <v>1000</v>
      </c>
      <c r="AM964" s="42" t="s">
        <v>332</v>
      </c>
      <c r="AN964" s="42" t="s">
        <v>1896</v>
      </c>
      <c r="AO964" s="42">
        <v>400</v>
      </c>
      <c r="AP964" s="42" t="s">
        <v>439</v>
      </c>
      <c r="AQ964" s="42">
        <v>1600</v>
      </c>
      <c r="AR964" s="42">
        <v>2</v>
      </c>
      <c r="AS964" s="42">
        <v>800</v>
      </c>
      <c r="AT964" s="42">
        <v>48</v>
      </c>
      <c r="AU964" s="42" t="s">
        <v>385</v>
      </c>
      <c r="AV964" s="42" t="s">
        <v>385</v>
      </c>
      <c r="AW964" s="42">
        <v>18000</v>
      </c>
      <c r="AX964" s="42">
        <v>18000</v>
      </c>
      <c r="AY964" s="42">
        <v>2</v>
      </c>
      <c r="AZ964" s="51">
        <v>185</v>
      </c>
      <c r="BA964" s="42"/>
      <c r="BB964" s="42">
        <v>3</v>
      </c>
      <c r="BC964" s="42" t="s">
        <v>354</v>
      </c>
      <c r="BD964" s="49" t="s">
        <v>3800</v>
      </c>
      <c r="BE964" s="49" t="s">
        <v>3797</v>
      </c>
      <c r="BF964" s="42">
        <v>0</v>
      </c>
      <c r="BG964" s="42"/>
      <c r="BH964" s="42"/>
      <c r="BI964" s="42" t="s">
        <v>357</v>
      </c>
      <c r="BJ964" s="42" t="s">
        <v>358</v>
      </c>
      <c r="BK964" s="57">
        <v>44778</v>
      </c>
      <c r="BL964" s="42" t="s">
        <v>317</v>
      </c>
      <c r="BM964" s="42" t="s">
        <v>317</v>
      </c>
      <c r="BN964" s="42"/>
      <c r="BO964" s="42"/>
      <c r="BP964" s="42" t="s">
        <v>359</v>
      </c>
      <c r="BQ964" s="42" t="s">
        <v>359</v>
      </c>
      <c r="BR964" s="42" t="s">
        <v>359</v>
      </c>
      <c r="BS964" s="42"/>
      <c r="BT964" s="42" t="s">
        <v>360</v>
      </c>
      <c r="BU964" s="42" t="s">
        <v>317</v>
      </c>
      <c r="BV964" s="42" t="s">
        <v>317</v>
      </c>
      <c r="BW964" s="42"/>
      <c r="BX964" s="42"/>
      <c r="BY964" s="42" t="s">
        <v>353</v>
      </c>
      <c r="BZ964" s="42" t="s">
        <v>353</v>
      </c>
      <c r="CA964" s="42"/>
      <c r="CB964" s="42" t="s">
        <v>353</v>
      </c>
      <c r="CC964" s="42"/>
      <c r="CD964" s="42"/>
      <c r="CE964" s="42"/>
      <c r="CF964" s="42"/>
      <c r="CG964" s="26" t="s">
        <v>3798</v>
      </c>
    </row>
    <row r="965" hidden="1" spans="1:85">
      <c r="A965" s="34">
        <v>491</v>
      </c>
      <c r="B965" s="42" t="s">
        <v>3801</v>
      </c>
      <c r="C965" s="46" t="s">
        <v>3802</v>
      </c>
      <c r="D965" s="42" t="s">
        <v>3803</v>
      </c>
      <c r="E965" s="43">
        <v>28.0012</v>
      </c>
      <c r="F965" s="43">
        <v>-15.525</v>
      </c>
      <c r="G965" s="42" t="s">
        <v>316</v>
      </c>
      <c r="H965" s="37">
        <v>2.5</v>
      </c>
      <c r="I965" s="42" t="s">
        <v>316</v>
      </c>
      <c r="J965" s="42" t="s">
        <v>3407</v>
      </c>
      <c r="K965" s="42" t="s">
        <v>317</v>
      </c>
      <c r="L965" s="42" t="s">
        <v>317</v>
      </c>
      <c r="M965" s="42" t="s">
        <v>317</v>
      </c>
      <c r="N965" s="42" t="s">
        <v>402</v>
      </c>
      <c r="O965" s="42" t="s">
        <v>319</v>
      </c>
      <c r="P965" s="42" t="s">
        <v>319</v>
      </c>
      <c r="Q965" s="42" t="s">
        <v>320</v>
      </c>
      <c r="R965" s="42" t="s">
        <v>320</v>
      </c>
      <c r="S965" s="42" t="s">
        <v>1718</v>
      </c>
      <c r="T965" s="42" t="s">
        <v>344</v>
      </c>
      <c r="U965" s="42" t="s">
        <v>323</v>
      </c>
      <c r="V965" s="52">
        <v>50</v>
      </c>
      <c r="W965" s="42" t="s">
        <v>366</v>
      </c>
      <c r="X965" s="42" t="s">
        <v>2025</v>
      </c>
      <c r="Y965" s="42" t="s">
        <v>2</v>
      </c>
      <c r="Z965" s="42" t="s">
        <v>2</v>
      </c>
      <c r="AA965" s="42" t="s">
        <v>328</v>
      </c>
      <c r="AB965" s="43" t="s">
        <v>329</v>
      </c>
      <c r="AC965" s="42" t="s">
        <v>225</v>
      </c>
      <c r="AD965" s="42" t="s">
        <v>225</v>
      </c>
      <c r="AE965" s="42" t="s">
        <v>561</v>
      </c>
      <c r="AF965" s="42" t="s">
        <v>561</v>
      </c>
      <c r="AG965" s="42">
        <v>20</v>
      </c>
      <c r="AH965" s="42" t="s">
        <v>350</v>
      </c>
      <c r="AI965" s="42" t="s">
        <v>1964</v>
      </c>
      <c r="AJ965" s="42" t="s">
        <v>351</v>
      </c>
      <c r="AK965" s="42" t="s">
        <v>2164</v>
      </c>
      <c r="AL965" s="42">
        <v>1000</v>
      </c>
      <c r="AM965" s="42" t="s">
        <v>332</v>
      </c>
      <c r="AN965" s="42" t="s">
        <v>1896</v>
      </c>
      <c r="AO965" s="42">
        <v>400</v>
      </c>
      <c r="AP965" s="42" t="s">
        <v>439</v>
      </c>
      <c r="AQ965" s="42">
        <v>1200</v>
      </c>
      <c r="AR965" s="42">
        <v>2</v>
      </c>
      <c r="AS965" s="42">
        <v>600</v>
      </c>
      <c r="AT965" s="42">
        <v>48</v>
      </c>
      <c r="AU965" s="42" t="s">
        <v>385</v>
      </c>
      <c r="AV965" s="42" t="s">
        <v>385</v>
      </c>
      <c r="AW965" s="42">
        <v>18000</v>
      </c>
      <c r="AX965" s="42">
        <v>18000</v>
      </c>
      <c r="AY965" s="42">
        <v>2</v>
      </c>
      <c r="AZ965" s="51">
        <v>72</v>
      </c>
      <c r="BA965" s="42"/>
      <c r="BB965" s="42">
        <v>3</v>
      </c>
      <c r="BC965" s="42" t="s">
        <v>2051</v>
      </c>
      <c r="BD965" s="49" t="s">
        <v>3804</v>
      </c>
      <c r="BE965" s="49" t="s">
        <v>3801</v>
      </c>
      <c r="BF965" s="42">
        <v>0</v>
      </c>
      <c r="BG965" s="42"/>
      <c r="BH965" s="42"/>
      <c r="BI965" s="42" t="s">
        <v>357</v>
      </c>
      <c r="BJ965" s="42" t="s">
        <v>358</v>
      </c>
      <c r="BK965" s="57">
        <v>44778</v>
      </c>
      <c r="BL965" s="42" t="s">
        <v>317</v>
      </c>
      <c r="BM965" s="42" t="s">
        <v>317</v>
      </c>
      <c r="BN965" s="42"/>
      <c r="BO965" s="42"/>
      <c r="BP965" s="42" t="s">
        <v>359</v>
      </c>
      <c r="BQ965" s="42" t="s">
        <v>359</v>
      </c>
      <c r="BR965" s="42" t="s">
        <v>359</v>
      </c>
      <c r="BS965" s="42"/>
      <c r="BT965" s="42" t="s">
        <v>360</v>
      </c>
      <c r="BU965" s="42" t="s">
        <v>317</v>
      </c>
      <c r="BV965" s="42" t="s">
        <v>317</v>
      </c>
      <c r="BW965" s="42"/>
      <c r="BX965" s="42"/>
      <c r="BY965" s="42" t="s">
        <v>353</v>
      </c>
      <c r="BZ965" s="42" t="s">
        <v>353</v>
      </c>
      <c r="CA965" s="42"/>
      <c r="CB965" s="42" t="s">
        <v>353</v>
      </c>
      <c r="CC965" s="42"/>
      <c r="CD965" s="42"/>
      <c r="CE965" s="42"/>
      <c r="CF965" s="42"/>
      <c r="CG965" s="26" t="s">
        <v>3802</v>
      </c>
    </row>
    <row r="966" hidden="1" spans="1:85">
      <c r="A966" s="39">
        <v>492</v>
      </c>
      <c r="B966" s="42" t="s">
        <v>3805</v>
      </c>
      <c r="C966" s="46" t="s">
        <v>3806</v>
      </c>
      <c r="D966" s="42" t="s">
        <v>3807</v>
      </c>
      <c r="E966" s="43">
        <v>28.1753</v>
      </c>
      <c r="F966" s="43">
        <v>-15.7606</v>
      </c>
      <c r="G966" s="42" t="s">
        <v>316</v>
      </c>
      <c r="H966" s="37">
        <v>4.5</v>
      </c>
      <c r="I966" s="42" t="s">
        <v>316</v>
      </c>
      <c r="J966" s="42" t="s">
        <v>3407</v>
      </c>
      <c r="K966" s="42" t="s">
        <v>340</v>
      </c>
      <c r="L966" s="42" t="s">
        <v>317</v>
      </c>
      <c r="M966" s="42" t="s">
        <v>317</v>
      </c>
      <c r="N966" s="42" t="s">
        <v>402</v>
      </c>
      <c r="O966" s="42" t="s">
        <v>319</v>
      </c>
      <c r="P966" s="42" t="s">
        <v>319</v>
      </c>
      <c r="Q966" s="42" t="s">
        <v>320</v>
      </c>
      <c r="R966" s="42" t="s">
        <v>320</v>
      </c>
      <c r="S966" s="42" t="s">
        <v>1718</v>
      </c>
      <c r="T966" s="42" t="s">
        <v>344</v>
      </c>
      <c r="U966" s="42" t="s">
        <v>323</v>
      </c>
      <c r="V966" s="52">
        <v>42</v>
      </c>
      <c r="W966" s="42" t="s">
        <v>366</v>
      </c>
      <c r="X966" s="42" t="s">
        <v>3055</v>
      </c>
      <c r="Y966" s="42" t="s">
        <v>2</v>
      </c>
      <c r="Z966" s="42" t="s">
        <v>2</v>
      </c>
      <c r="AA966" s="42" t="s">
        <v>328</v>
      </c>
      <c r="AB966" s="43" t="s">
        <v>329</v>
      </c>
      <c r="AC966" s="42" t="s">
        <v>225</v>
      </c>
      <c r="AD966" s="42" t="s">
        <v>225</v>
      </c>
      <c r="AE966" s="42" t="s">
        <v>561</v>
      </c>
      <c r="AF966" s="42" t="s">
        <v>561</v>
      </c>
      <c r="AG966" s="42">
        <v>30</v>
      </c>
      <c r="AH966" s="42" t="s">
        <v>350</v>
      </c>
      <c r="AI966" s="42" t="s">
        <v>1964</v>
      </c>
      <c r="AJ966" s="42" t="s">
        <v>370</v>
      </c>
      <c r="AK966" s="42" t="s">
        <v>1965</v>
      </c>
      <c r="AL966" s="42">
        <v>1000</v>
      </c>
      <c r="AM966" s="42" t="s">
        <v>332</v>
      </c>
      <c r="AN966" s="42" t="s">
        <v>1896</v>
      </c>
      <c r="AO966" s="42">
        <v>400</v>
      </c>
      <c r="AP966" s="42" t="s">
        <v>439</v>
      </c>
      <c r="AQ966" s="42">
        <v>1200</v>
      </c>
      <c r="AR966" s="42">
        <v>2</v>
      </c>
      <c r="AS966" s="42">
        <v>600</v>
      </c>
      <c r="AT966" s="42">
        <v>48</v>
      </c>
      <c r="AU966" s="42" t="s">
        <v>1995</v>
      </c>
      <c r="AV966" s="42" t="s">
        <v>1995</v>
      </c>
      <c r="AW966" s="42">
        <v>18000</v>
      </c>
      <c r="AX966" s="42">
        <v>18000</v>
      </c>
      <c r="AY966" s="42">
        <v>2</v>
      </c>
      <c r="AZ966" s="51">
        <v>121</v>
      </c>
      <c r="BA966" s="42"/>
      <c r="BB966" s="42">
        <v>4</v>
      </c>
      <c r="BC966" s="42" t="s">
        <v>2039</v>
      </c>
      <c r="BD966" s="49" t="s">
        <v>3808</v>
      </c>
      <c r="BE966" s="49" t="s">
        <v>3805</v>
      </c>
      <c r="BF966" s="42">
        <v>0</v>
      </c>
      <c r="BG966" s="42"/>
      <c r="BH966" s="42"/>
      <c r="BI966" s="42" t="s">
        <v>357</v>
      </c>
      <c r="BJ966" s="42" t="s">
        <v>358</v>
      </c>
      <c r="BK966" s="57">
        <v>44778</v>
      </c>
      <c r="BL966" s="42" t="s">
        <v>317</v>
      </c>
      <c r="BM966" s="42" t="s">
        <v>317</v>
      </c>
      <c r="BN966" s="42"/>
      <c r="BO966" s="42"/>
      <c r="BP966" s="42" t="s">
        <v>359</v>
      </c>
      <c r="BQ966" s="42" t="s">
        <v>359</v>
      </c>
      <c r="BR966" s="42" t="s">
        <v>359</v>
      </c>
      <c r="BS966" s="42"/>
      <c r="BT966" s="42" t="s">
        <v>360</v>
      </c>
      <c r="BU966" s="42" t="s">
        <v>317</v>
      </c>
      <c r="BV966" s="42" t="s">
        <v>317</v>
      </c>
      <c r="BW966" s="42"/>
      <c r="BX966" s="42"/>
      <c r="BY966" s="42" t="s">
        <v>353</v>
      </c>
      <c r="BZ966" s="42" t="s">
        <v>353</v>
      </c>
      <c r="CA966" s="42"/>
      <c r="CB966" s="42" t="s">
        <v>353</v>
      </c>
      <c r="CC966" s="42"/>
      <c r="CD966" s="42"/>
      <c r="CE966" s="42"/>
      <c r="CF966" s="42"/>
      <c r="CG966" s="26" t="s">
        <v>3806</v>
      </c>
    </row>
    <row r="967" hidden="1" spans="1:85">
      <c r="A967" s="34">
        <v>493</v>
      </c>
      <c r="B967" s="42" t="s">
        <v>3809</v>
      </c>
      <c r="C967" s="46" t="s">
        <v>3810</v>
      </c>
      <c r="D967" s="42" t="s">
        <v>3811</v>
      </c>
      <c r="E967" s="43">
        <v>28.4734</v>
      </c>
      <c r="F967" s="43">
        <v>-15.2672</v>
      </c>
      <c r="G967" s="42" t="s">
        <v>316</v>
      </c>
      <c r="H967" s="37">
        <v>2.5</v>
      </c>
      <c r="I967" s="42" t="s">
        <v>316</v>
      </c>
      <c r="J967" s="42" t="s">
        <v>3407</v>
      </c>
      <c r="K967" s="42" t="s">
        <v>317</v>
      </c>
      <c r="L967" s="42" t="s">
        <v>317</v>
      </c>
      <c r="M967" s="42" t="s">
        <v>317</v>
      </c>
      <c r="N967" s="42" t="s">
        <v>402</v>
      </c>
      <c r="O967" s="42" t="s">
        <v>319</v>
      </c>
      <c r="P967" s="42" t="s">
        <v>319</v>
      </c>
      <c r="Q967" s="42" t="s">
        <v>320</v>
      </c>
      <c r="R967" s="42" t="s">
        <v>320</v>
      </c>
      <c r="S967" s="42" t="s">
        <v>1718</v>
      </c>
      <c r="T967" s="42" t="s">
        <v>344</v>
      </c>
      <c r="U967" s="42" t="s">
        <v>323</v>
      </c>
      <c r="V967" s="52">
        <v>50</v>
      </c>
      <c r="W967" s="42" t="s">
        <v>366</v>
      </c>
      <c r="X967" s="42" t="s">
        <v>1974</v>
      </c>
      <c r="Y967" s="42" t="s">
        <v>2</v>
      </c>
      <c r="Z967" s="42" t="s">
        <v>2</v>
      </c>
      <c r="AA967" s="42" t="s">
        <v>328</v>
      </c>
      <c r="AB967" s="43" t="s">
        <v>329</v>
      </c>
      <c r="AC967" s="42" t="s">
        <v>225</v>
      </c>
      <c r="AD967" s="42" t="s">
        <v>225</v>
      </c>
      <c r="AE967" s="42" t="s">
        <v>561</v>
      </c>
      <c r="AF967" s="42" t="s">
        <v>561</v>
      </c>
      <c r="AG967" s="42">
        <v>20</v>
      </c>
      <c r="AH967" s="42" t="s">
        <v>350</v>
      </c>
      <c r="AI967" s="42" t="s">
        <v>1964</v>
      </c>
      <c r="AJ967" s="42" t="s">
        <v>351</v>
      </c>
      <c r="AK967" s="42" t="s">
        <v>1895</v>
      </c>
      <c r="AL967" s="42">
        <v>1000</v>
      </c>
      <c r="AM967" s="42" t="s">
        <v>332</v>
      </c>
      <c r="AN967" s="42" t="s">
        <v>1896</v>
      </c>
      <c r="AO967" s="42">
        <v>400</v>
      </c>
      <c r="AP967" s="42" t="s">
        <v>439</v>
      </c>
      <c r="AQ967" s="42">
        <v>1200</v>
      </c>
      <c r="AR967" s="42">
        <v>2</v>
      </c>
      <c r="AS967" s="42">
        <v>600</v>
      </c>
      <c r="AT967" s="42">
        <v>48</v>
      </c>
      <c r="AU967" s="42" t="s">
        <v>1995</v>
      </c>
      <c r="AV967" s="42" t="s">
        <v>1995</v>
      </c>
      <c r="AW967" s="42">
        <v>18000</v>
      </c>
      <c r="AX967" s="42">
        <v>18000</v>
      </c>
      <c r="AY967" s="42">
        <v>2</v>
      </c>
      <c r="AZ967" s="51">
        <v>40.3</v>
      </c>
      <c r="BA967" s="42"/>
      <c r="BB967" s="42">
        <v>1</v>
      </c>
      <c r="BC967" s="42" t="s">
        <v>525</v>
      </c>
      <c r="BD967" s="49">
        <v>0</v>
      </c>
      <c r="BE967" s="49" t="s">
        <v>3809</v>
      </c>
      <c r="BF967" s="42">
        <v>0</v>
      </c>
      <c r="BG967" s="42"/>
      <c r="BH967" s="42"/>
      <c r="BI967" s="42" t="s">
        <v>357</v>
      </c>
      <c r="BJ967" s="42" t="s">
        <v>358</v>
      </c>
      <c r="BK967" s="57">
        <v>44778</v>
      </c>
      <c r="BL967" s="42" t="s">
        <v>317</v>
      </c>
      <c r="BM967" s="42" t="s">
        <v>317</v>
      </c>
      <c r="BN967" s="42"/>
      <c r="BO967" s="42"/>
      <c r="BP967" s="42" t="s">
        <v>359</v>
      </c>
      <c r="BQ967" s="42" t="s">
        <v>359</v>
      </c>
      <c r="BR967" s="42" t="s">
        <v>359</v>
      </c>
      <c r="BS967" s="42"/>
      <c r="BT967" s="42" t="s">
        <v>360</v>
      </c>
      <c r="BU967" s="42" t="s">
        <v>317</v>
      </c>
      <c r="BV967" s="42" t="s">
        <v>317</v>
      </c>
      <c r="BW967" s="42"/>
      <c r="BX967" s="42"/>
      <c r="BY967" s="42" t="s">
        <v>353</v>
      </c>
      <c r="BZ967" s="42" t="s">
        <v>353</v>
      </c>
      <c r="CA967" s="42"/>
      <c r="CB967" s="42" t="s">
        <v>353</v>
      </c>
      <c r="CC967" s="42"/>
      <c r="CD967" s="42"/>
      <c r="CE967" s="42"/>
      <c r="CF967" s="42"/>
      <c r="CG967" s="26" t="s">
        <v>3810</v>
      </c>
    </row>
    <row r="968" hidden="1" spans="1:85">
      <c r="A968" s="39">
        <v>494</v>
      </c>
      <c r="B968" s="42" t="s">
        <v>3812</v>
      </c>
      <c r="C968" s="46" t="s">
        <v>3813</v>
      </c>
      <c r="D968" s="42" t="s">
        <v>2803</v>
      </c>
      <c r="E968" s="43">
        <v>28.3071</v>
      </c>
      <c r="F968" s="43">
        <v>-15.3927</v>
      </c>
      <c r="G968" s="42" t="s">
        <v>316</v>
      </c>
      <c r="H968" s="37">
        <v>2</v>
      </c>
      <c r="I968" s="42" t="s">
        <v>316</v>
      </c>
      <c r="J968" s="42" t="s">
        <v>316</v>
      </c>
      <c r="K968" s="42" t="s">
        <v>340</v>
      </c>
      <c r="L968" s="42" t="s">
        <v>317</v>
      </c>
      <c r="M968" s="42" t="s">
        <v>317</v>
      </c>
      <c r="N968" s="42" t="s">
        <v>341</v>
      </c>
      <c r="O968" s="42" t="s">
        <v>2240</v>
      </c>
      <c r="P968" s="42" t="s">
        <v>2240</v>
      </c>
      <c r="Q968" s="42" t="s">
        <v>381</v>
      </c>
      <c r="R968" s="42" t="s">
        <v>381</v>
      </c>
      <c r="S968" s="42" t="s">
        <v>1718</v>
      </c>
      <c r="T968" s="42" t="s">
        <v>344</v>
      </c>
      <c r="U968" s="42" t="s">
        <v>323</v>
      </c>
      <c r="V968" s="52">
        <v>36</v>
      </c>
      <c r="W968" s="42" t="s">
        <v>366</v>
      </c>
      <c r="X968" s="42" t="s">
        <v>1880</v>
      </c>
      <c r="Y968" s="42" t="s">
        <v>2</v>
      </c>
      <c r="Z968" s="42" t="s">
        <v>2</v>
      </c>
      <c r="AA968" s="42" t="s">
        <v>328</v>
      </c>
      <c r="AB968" s="43" t="s">
        <v>329</v>
      </c>
      <c r="AC968" s="42" t="s">
        <v>225</v>
      </c>
      <c r="AD968" s="42" t="s">
        <v>225</v>
      </c>
      <c r="AE968" s="42" t="s">
        <v>3814</v>
      </c>
      <c r="AF968" s="42" t="s">
        <v>3814</v>
      </c>
      <c r="AG968" s="42">
        <v>16</v>
      </c>
      <c r="AH968" s="42" t="s">
        <v>1003</v>
      </c>
      <c r="AI968" s="42" t="s">
        <v>3397</v>
      </c>
      <c r="AJ968" s="42" t="s">
        <v>351</v>
      </c>
      <c r="AK968" s="42" t="s">
        <v>2164</v>
      </c>
      <c r="AL968" s="42">
        <v>1000</v>
      </c>
      <c r="AM968" s="42" t="s">
        <v>332</v>
      </c>
      <c r="AN968" s="42" t="s">
        <v>1896</v>
      </c>
      <c r="AO968" s="42">
        <v>400</v>
      </c>
      <c r="AP968" s="42" t="s">
        <v>439</v>
      </c>
      <c r="AQ968" s="42">
        <v>1600</v>
      </c>
      <c r="AR968" s="42">
        <v>2</v>
      </c>
      <c r="AS968" s="42">
        <v>800</v>
      </c>
      <c r="AT968" s="42">
        <v>48</v>
      </c>
      <c r="AU968" s="42" t="s">
        <v>1995</v>
      </c>
      <c r="AV968" s="42" t="s">
        <v>1995</v>
      </c>
      <c r="AW968" s="42">
        <v>18000</v>
      </c>
      <c r="AX968" s="42">
        <v>18000</v>
      </c>
      <c r="AY968" s="42">
        <v>2</v>
      </c>
      <c r="AZ968" s="51">
        <v>110</v>
      </c>
      <c r="BA968" s="52"/>
      <c r="BB968" s="42">
        <v>3</v>
      </c>
      <c r="BC968" s="42" t="s">
        <v>3815</v>
      </c>
      <c r="BD968" s="49">
        <v>0</v>
      </c>
      <c r="BE968" s="49" t="s">
        <v>3812</v>
      </c>
      <c r="BF968" s="42">
        <v>0</v>
      </c>
      <c r="BG968" s="42"/>
      <c r="BH968" s="42"/>
      <c r="BI968" s="42" t="s">
        <v>357</v>
      </c>
      <c r="BJ968" s="42" t="s">
        <v>358</v>
      </c>
      <c r="BK968" s="57">
        <v>44778</v>
      </c>
      <c r="BL968" s="42" t="s">
        <v>317</v>
      </c>
      <c r="BM968" s="42" t="s">
        <v>317</v>
      </c>
      <c r="BN968" s="42"/>
      <c r="BO968" s="42"/>
      <c r="BP968" s="42" t="s">
        <v>359</v>
      </c>
      <c r="BQ968" s="42" t="s">
        <v>359</v>
      </c>
      <c r="BR968" s="42" t="s">
        <v>359</v>
      </c>
      <c r="BS968" s="42"/>
      <c r="BT968" s="42" t="s">
        <v>360</v>
      </c>
      <c r="BU968" s="42" t="s">
        <v>317</v>
      </c>
      <c r="BV968" s="42" t="s">
        <v>317</v>
      </c>
      <c r="BW968" s="42"/>
      <c r="BX968" s="42"/>
      <c r="BY968" s="42" t="s">
        <v>353</v>
      </c>
      <c r="BZ968" s="42" t="s">
        <v>353</v>
      </c>
      <c r="CA968" s="42"/>
      <c r="CB968" s="42" t="s">
        <v>353</v>
      </c>
      <c r="CC968" s="42"/>
      <c r="CD968" s="42"/>
      <c r="CE968" s="42"/>
      <c r="CF968" s="42"/>
      <c r="CG968" s="26" t="s">
        <v>3813</v>
      </c>
    </row>
    <row r="969" hidden="1" spans="1:85">
      <c r="A969" s="39">
        <v>506</v>
      </c>
      <c r="B969" s="42" t="s">
        <v>3816</v>
      </c>
      <c r="C969" s="46" t="s">
        <v>3817</v>
      </c>
      <c r="D969" s="42" t="s">
        <v>3818</v>
      </c>
      <c r="E969" s="43">
        <v>28.2791</v>
      </c>
      <c r="F969" s="43">
        <v>-15.4153</v>
      </c>
      <c r="G969" s="42" t="s">
        <v>316</v>
      </c>
      <c r="H969" s="37">
        <v>2.5</v>
      </c>
      <c r="I969" s="42" t="s">
        <v>316</v>
      </c>
      <c r="J969" s="42" t="s">
        <v>316</v>
      </c>
      <c r="K969" s="42" t="s">
        <v>317</v>
      </c>
      <c r="L969" s="42" t="s">
        <v>317</v>
      </c>
      <c r="M969" s="42" t="s">
        <v>317</v>
      </c>
      <c r="N969" s="42" t="s">
        <v>341</v>
      </c>
      <c r="O969" s="42" t="s">
        <v>2240</v>
      </c>
      <c r="P969" s="42" t="s">
        <v>2240</v>
      </c>
      <c r="Q969" s="42"/>
      <c r="R969" s="42" t="s">
        <v>516</v>
      </c>
      <c r="S969" s="42" t="s">
        <v>1718</v>
      </c>
      <c r="T969" s="42" t="s">
        <v>344</v>
      </c>
      <c r="U969" s="42" t="s">
        <v>397</v>
      </c>
      <c r="V969" s="52" t="s">
        <v>324</v>
      </c>
      <c r="W969" s="42" t="s">
        <v>366</v>
      </c>
      <c r="X969" s="42" t="s">
        <v>2025</v>
      </c>
      <c r="Y969" s="42" t="s">
        <v>2</v>
      </c>
      <c r="Z969" s="42" t="s">
        <v>2</v>
      </c>
      <c r="AA969" s="42" t="s">
        <v>328</v>
      </c>
      <c r="AB969" s="43" t="s">
        <v>329</v>
      </c>
      <c r="AC969" s="42" t="s">
        <v>225</v>
      </c>
      <c r="AD969" s="42" t="s">
        <v>225</v>
      </c>
      <c r="AE969" s="42" t="s">
        <v>561</v>
      </c>
      <c r="AF969" s="42" t="s">
        <v>561</v>
      </c>
      <c r="AG969" s="42">
        <v>20</v>
      </c>
      <c r="AH969" s="42" t="s">
        <v>350</v>
      </c>
      <c r="AI969" s="42" t="s">
        <v>1964</v>
      </c>
      <c r="AJ969" s="42" t="s">
        <v>351</v>
      </c>
      <c r="AK969" s="42" t="s">
        <v>2164</v>
      </c>
      <c r="AL969" s="42">
        <v>1000</v>
      </c>
      <c r="AM969" s="42" t="s">
        <v>332</v>
      </c>
      <c r="AN969" s="42" t="s">
        <v>1896</v>
      </c>
      <c r="AO969" s="42">
        <v>400</v>
      </c>
      <c r="AP969" s="42" t="s">
        <v>384</v>
      </c>
      <c r="AQ969" s="42">
        <v>600</v>
      </c>
      <c r="AR969" s="42">
        <v>2</v>
      </c>
      <c r="AS969" s="42">
        <v>600</v>
      </c>
      <c r="AT969" s="42">
        <v>24</v>
      </c>
      <c r="AU969" s="42" t="s">
        <v>385</v>
      </c>
      <c r="AV969" s="42" t="s">
        <v>385</v>
      </c>
      <c r="AW969" s="42">
        <v>18000</v>
      </c>
      <c r="AX969" s="42">
        <v>18000</v>
      </c>
      <c r="AY969" s="42">
        <v>2</v>
      </c>
      <c r="AZ969" s="51">
        <v>123</v>
      </c>
      <c r="BA969" s="42"/>
      <c r="BB969" s="42">
        <v>1</v>
      </c>
      <c r="BC969" s="42" t="s">
        <v>525</v>
      </c>
      <c r="BD969" s="49">
        <v>0</v>
      </c>
      <c r="BE969" s="49" t="s">
        <v>3816</v>
      </c>
      <c r="BF969" s="42">
        <v>0</v>
      </c>
      <c r="BG969" s="42"/>
      <c r="BH969" s="42"/>
      <c r="BI969" s="42" t="s">
        <v>357</v>
      </c>
      <c r="BJ969" s="42" t="s">
        <v>358</v>
      </c>
      <c r="BK969" s="57">
        <v>44778</v>
      </c>
      <c r="BL969" s="42" t="s">
        <v>317</v>
      </c>
      <c r="BM969" s="42" t="s">
        <v>317</v>
      </c>
      <c r="BN969" s="42"/>
      <c r="BO969" s="42"/>
      <c r="BP969" s="42" t="s">
        <v>359</v>
      </c>
      <c r="BQ969" s="42" t="s">
        <v>359</v>
      </c>
      <c r="BR969" s="42" t="s">
        <v>359</v>
      </c>
      <c r="BS969" s="42"/>
      <c r="BT969" s="42" t="s">
        <v>360</v>
      </c>
      <c r="BU969" s="42" t="s">
        <v>317</v>
      </c>
      <c r="BV969" s="42" t="s">
        <v>317</v>
      </c>
      <c r="BW969" s="42"/>
      <c r="BX969" s="42"/>
      <c r="BY969" s="42" t="s">
        <v>353</v>
      </c>
      <c r="BZ969" s="42" t="s">
        <v>353</v>
      </c>
      <c r="CA969" s="42"/>
      <c r="CB969" s="42" t="s">
        <v>353</v>
      </c>
      <c r="CC969" s="42"/>
      <c r="CD969" s="42"/>
      <c r="CE969" s="42"/>
      <c r="CF969" s="42"/>
      <c r="CG969" s="26" t="s">
        <v>3817</v>
      </c>
    </row>
    <row r="970" hidden="1" spans="1:85">
      <c r="A970" s="34">
        <v>513</v>
      </c>
      <c r="B970" s="42" t="s">
        <v>3819</v>
      </c>
      <c r="C970" s="46" t="s">
        <v>3820</v>
      </c>
      <c r="D970" s="42" t="s">
        <v>3821</v>
      </c>
      <c r="E970" s="43">
        <v>28.259</v>
      </c>
      <c r="F970" s="43">
        <v>-15.4456</v>
      </c>
      <c r="G970" s="42" t="s">
        <v>316</v>
      </c>
      <c r="H970" s="37">
        <v>4.5</v>
      </c>
      <c r="I970" s="42" t="s">
        <v>316</v>
      </c>
      <c r="J970" s="42" t="s">
        <v>316</v>
      </c>
      <c r="K970" s="42" t="s">
        <v>317</v>
      </c>
      <c r="L970" s="42" t="s">
        <v>340</v>
      </c>
      <c r="M970" s="42" t="s">
        <v>317</v>
      </c>
      <c r="N970" s="42" t="s">
        <v>341</v>
      </c>
      <c r="O970" s="42" t="s">
        <v>2240</v>
      </c>
      <c r="P970" s="42" t="s">
        <v>2240</v>
      </c>
      <c r="Q970" s="42" t="s">
        <v>320</v>
      </c>
      <c r="R970" s="42" t="s">
        <v>320</v>
      </c>
      <c r="S970" s="42" t="s">
        <v>1718</v>
      </c>
      <c r="T970" s="42" t="s">
        <v>344</v>
      </c>
      <c r="U970" s="42" t="s">
        <v>323</v>
      </c>
      <c r="V970" s="52">
        <v>36</v>
      </c>
      <c r="W970" s="42" t="s">
        <v>366</v>
      </c>
      <c r="X970" s="42" t="s">
        <v>3055</v>
      </c>
      <c r="Y970" s="42" t="s">
        <v>2</v>
      </c>
      <c r="Z970" s="42" t="s">
        <v>2</v>
      </c>
      <c r="AA970" s="42" t="s">
        <v>328</v>
      </c>
      <c r="AB970" s="43" t="s">
        <v>329</v>
      </c>
      <c r="AC970" s="42" t="s">
        <v>225</v>
      </c>
      <c r="AD970" s="42" t="s">
        <v>225</v>
      </c>
      <c r="AE970" s="42" t="s">
        <v>561</v>
      </c>
      <c r="AF970" s="42" t="s">
        <v>561</v>
      </c>
      <c r="AG970" s="42">
        <v>30</v>
      </c>
      <c r="AH970" s="42" t="s">
        <v>368</v>
      </c>
      <c r="AI970" s="42" t="s">
        <v>1803</v>
      </c>
      <c r="AJ970" s="42" t="s">
        <v>351</v>
      </c>
      <c r="AK970" s="42" t="s">
        <v>2164</v>
      </c>
      <c r="AL970" s="42">
        <v>1000</v>
      </c>
      <c r="AM970" s="42" t="s">
        <v>332</v>
      </c>
      <c r="AN970" s="42" t="s">
        <v>1896</v>
      </c>
      <c r="AO970" s="42">
        <v>400</v>
      </c>
      <c r="AP970" s="42" t="s">
        <v>439</v>
      </c>
      <c r="AQ970" s="42">
        <v>1600</v>
      </c>
      <c r="AR970" s="42">
        <v>2</v>
      </c>
      <c r="AS970" s="42">
        <v>800</v>
      </c>
      <c r="AT970" s="42">
        <v>48</v>
      </c>
      <c r="AU970" s="42" t="s">
        <v>385</v>
      </c>
      <c r="AV970" s="42" t="s">
        <v>385</v>
      </c>
      <c r="AW970" s="42">
        <v>18000</v>
      </c>
      <c r="AX970" s="42">
        <v>18000</v>
      </c>
      <c r="AY970" s="42">
        <v>2</v>
      </c>
      <c r="AZ970" s="51">
        <v>112</v>
      </c>
      <c r="BA970" s="42"/>
      <c r="BB970" s="42">
        <v>2</v>
      </c>
      <c r="BC970" s="42" t="s">
        <v>375</v>
      </c>
      <c r="BD970" s="49" t="s">
        <v>3822</v>
      </c>
      <c r="BE970" s="49" t="s">
        <v>3819</v>
      </c>
      <c r="BF970" s="42">
        <v>0</v>
      </c>
      <c r="BG970" s="42"/>
      <c r="BH970" s="42"/>
      <c r="BI970" s="42" t="s">
        <v>357</v>
      </c>
      <c r="BJ970" s="42" t="s">
        <v>358</v>
      </c>
      <c r="BK970" s="57">
        <v>44778</v>
      </c>
      <c r="BL970" s="42" t="s">
        <v>317</v>
      </c>
      <c r="BM970" s="42" t="s">
        <v>317</v>
      </c>
      <c r="BN970" s="42"/>
      <c r="BO970" s="42"/>
      <c r="BP970" s="42" t="s">
        <v>359</v>
      </c>
      <c r="BQ970" s="42" t="s">
        <v>359</v>
      </c>
      <c r="BR970" s="42" t="s">
        <v>359</v>
      </c>
      <c r="BS970" s="42"/>
      <c r="BT970" s="42" t="s">
        <v>360</v>
      </c>
      <c r="BU970" s="42" t="s">
        <v>317</v>
      </c>
      <c r="BV970" s="42" t="s">
        <v>317</v>
      </c>
      <c r="BW970" s="42"/>
      <c r="BX970" s="42"/>
      <c r="BY970" s="42" t="s">
        <v>353</v>
      </c>
      <c r="BZ970" s="42" t="s">
        <v>353</v>
      </c>
      <c r="CA970" s="42"/>
      <c r="CB970" s="42" t="s">
        <v>353</v>
      </c>
      <c r="CC970" s="42"/>
      <c r="CD970" s="42"/>
      <c r="CE970" s="42"/>
      <c r="CF970" s="42"/>
      <c r="CG970" s="26" t="s">
        <v>3820</v>
      </c>
    </row>
    <row r="971" hidden="1" spans="1:85">
      <c r="A971" s="39">
        <v>514</v>
      </c>
      <c r="B971" s="42" t="s">
        <v>3823</v>
      </c>
      <c r="C971" s="46" t="s">
        <v>3824</v>
      </c>
      <c r="D971" s="42" t="s">
        <v>3825</v>
      </c>
      <c r="E971" s="43">
        <v>28.2925</v>
      </c>
      <c r="F971" s="43">
        <v>-15.4654</v>
      </c>
      <c r="G971" s="42" t="s">
        <v>316</v>
      </c>
      <c r="H971" s="37">
        <v>4.5</v>
      </c>
      <c r="I971" s="42" t="s">
        <v>316</v>
      </c>
      <c r="J971" s="42" t="s">
        <v>316</v>
      </c>
      <c r="K971" s="42" t="s">
        <v>317</v>
      </c>
      <c r="L971" s="42" t="s">
        <v>340</v>
      </c>
      <c r="M971" s="42" t="s">
        <v>317</v>
      </c>
      <c r="N971" s="42" t="s">
        <v>341</v>
      </c>
      <c r="O971" s="42" t="s">
        <v>2240</v>
      </c>
      <c r="P971" s="42" t="s">
        <v>2240</v>
      </c>
      <c r="Q971" s="42" t="s">
        <v>320</v>
      </c>
      <c r="R971" s="42" t="s">
        <v>320</v>
      </c>
      <c r="S971" s="42" t="s">
        <v>1718</v>
      </c>
      <c r="T971" s="42" t="s">
        <v>344</v>
      </c>
      <c r="U971" s="42" t="s">
        <v>323</v>
      </c>
      <c r="V971" s="52">
        <v>36</v>
      </c>
      <c r="W971" s="42" t="s">
        <v>366</v>
      </c>
      <c r="X971" s="42" t="s">
        <v>2971</v>
      </c>
      <c r="Y971" s="42" t="s">
        <v>2</v>
      </c>
      <c r="Z971" s="42" t="s">
        <v>2</v>
      </c>
      <c r="AA971" s="42" t="s">
        <v>328</v>
      </c>
      <c r="AB971" s="43" t="s">
        <v>329</v>
      </c>
      <c r="AC971" s="42" t="s">
        <v>225</v>
      </c>
      <c r="AD971" s="42" t="s">
        <v>225</v>
      </c>
      <c r="AE971" s="42" t="s">
        <v>382</v>
      </c>
      <c r="AF971" s="42" t="s">
        <v>382</v>
      </c>
      <c r="AG971" s="42">
        <v>30</v>
      </c>
      <c r="AH971" s="42" t="s">
        <v>350</v>
      </c>
      <c r="AI971" s="42" t="s">
        <v>3050</v>
      </c>
      <c r="AJ971" s="42" t="s">
        <v>351</v>
      </c>
      <c r="AK971" s="42" t="s">
        <v>3051</v>
      </c>
      <c r="AL971" s="42">
        <v>1000</v>
      </c>
      <c r="AM971" s="42" t="s">
        <v>332</v>
      </c>
      <c r="AN971" s="42" t="s">
        <v>1896</v>
      </c>
      <c r="AO971" s="42">
        <v>400</v>
      </c>
      <c r="AP971" s="42" t="s">
        <v>439</v>
      </c>
      <c r="AQ971" s="42">
        <v>1600</v>
      </c>
      <c r="AR971" s="42">
        <v>2</v>
      </c>
      <c r="AS971" s="42">
        <v>800</v>
      </c>
      <c r="AT971" s="42">
        <v>48</v>
      </c>
      <c r="AU971" s="42" t="s">
        <v>3151</v>
      </c>
      <c r="AV971" s="42" t="s">
        <v>3151</v>
      </c>
      <c r="AW971" s="42">
        <v>18000</v>
      </c>
      <c r="AX971" s="42">
        <v>18000</v>
      </c>
      <c r="AY971" s="42">
        <v>2</v>
      </c>
      <c r="AZ971" s="51">
        <v>155</v>
      </c>
      <c r="BA971" s="42"/>
      <c r="BB971" s="42">
        <v>2</v>
      </c>
      <c r="BC971" s="42" t="s">
        <v>375</v>
      </c>
      <c r="BD971" s="49" t="s">
        <v>3826</v>
      </c>
      <c r="BE971" s="49" t="s">
        <v>3823</v>
      </c>
      <c r="BF971" s="42">
        <v>0</v>
      </c>
      <c r="BG971" s="42"/>
      <c r="BH971" s="42"/>
      <c r="BI971" s="42" t="s">
        <v>357</v>
      </c>
      <c r="BJ971" s="42" t="s">
        <v>358</v>
      </c>
      <c r="BK971" s="57">
        <v>44778</v>
      </c>
      <c r="BL971" s="42" t="s">
        <v>317</v>
      </c>
      <c r="BM971" s="42" t="s">
        <v>317</v>
      </c>
      <c r="BN971" s="42"/>
      <c r="BO971" s="42"/>
      <c r="BP971" s="42" t="s">
        <v>359</v>
      </c>
      <c r="BQ971" s="42" t="s">
        <v>359</v>
      </c>
      <c r="BR971" s="42" t="s">
        <v>359</v>
      </c>
      <c r="BS971" s="42"/>
      <c r="BT971" s="42" t="s">
        <v>360</v>
      </c>
      <c r="BU971" s="42" t="s">
        <v>317</v>
      </c>
      <c r="BV971" s="42" t="s">
        <v>317</v>
      </c>
      <c r="BW971" s="42"/>
      <c r="BX971" s="42"/>
      <c r="BY971" s="42" t="s">
        <v>353</v>
      </c>
      <c r="BZ971" s="42" t="s">
        <v>353</v>
      </c>
      <c r="CA971" s="42"/>
      <c r="CB971" s="42" t="s">
        <v>353</v>
      </c>
      <c r="CC971" s="42"/>
      <c r="CD971" s="42"/>
      <c r="CE971" s="42"/>
      <c r="CF971" s="42"/>
      <c r="CG971" s="26" t="s">
        <v>3824</v>
      </c>
    </row>
    <row r="972" hidden="1" spans="1:85">
      <c r="A972" s="34">
        <v>515</v>
      </c>
      <c r="B972" s="42" t="s">
        <v>3827</v>
      </c>
      <c r="C972" s="46" t="s">
        <v>3828</v>
      </c>
      <c r="D972" s="42" t="s">
        <v>3829</v>
      </c>
      <c r="E972" s="43">
        <v>28.352</v>
      </c>
      <c r="F972" s="43">
        <v>-15.4006</v>
      </c>
      <c r="G972" s="42" t="s">
        <v>316</v>
      </c>
      <c r="H972" s="37">
        <v>2.5</v>
      </c>
      <c r="I972" s="42" t="s">
        <v>316</v>
      </c>
      <c r="J972" s="42" t="s">
        <v>316</v>
      </c>
      <c r="K972" s="42" t="s">
        <v>317</v>
      </c>
      <c r="L972" s="42" t="s">
        <v>317</v>
      </c>
      <c r="M972" s="42" t="s">
        <v>317</v>
      </c>
      <c r="N972" s="42" t="s">
        <v>341</v>
      </c>
      <c r="O972" s="42" t="s">
        <v>2240</v>
      </c>
      <c r="P972" s="42" t="s">
        <v>2240</v>
      </c>
      <c r="Q972" s="42" t="s">
        <v>320</v>
      </c>
      <c r="R972" s="42" t="s">
        <v>320</v>
      </c>
      <c r="S972" s="42" t="s">
        <v>1718</v>
      </c>
      <c r="T972" s="42" t="s">
        <v>344</v>
      </c>
      <c r="U972" s="42" t="s">
        <v>323</v>
      </c>
      <c r="V972" s="52">
        <v>36</v>
      </c>
      <c r="W972" s="42" t="s">
        <v>366</v>
      </c>
      <c r="X972" s="42" t="s">
        <v>1974</v>
      </c>
      <c r="Y972" s="42" t="s">
        <v>2</v>
      </c>
      <c r="Z972" s="42" t="s">
        <v>2</v>
      </c>
      <c r="AA972" s="42" t="s">
        <v>328</v>
      </c>
      <c r="AB972" s="43" t="s">
        <v>329</v>
      </c>
      <c r="AC972" s="42" t="s">
        <v>225</v>
      </c>
      <c r="AD972" s="42" t="s">
        <v>225</v>
      </c>
      <c r="AE972" s="42" t="s">
        <v>349</v>
      </c>
      <c r="AF972" s="42" t="s">
        <v>349</v>
      </c>
      <c r="AG972" s="42">
        <v>20</v>
      </c>
      <c r="AH972" s="42" t="s">
        <v>350</v>
      </c>
      <c r="AI972" s="42" t="s">
        <v>1894</v>
      </c>
      <c r="AJ972" s="42" t="s">
        <v>351</v>
      </c>
      <c r="AK972" s="42" t="s">
        <v>1895</v>
      </c>
      <c r="AL972" s="42">
        <v>1000</v>
      </c>
      <c r="AM972" s="42" t="s">
        <v>332</v>
      </c>
      <c r="AN972" s="42" t="s">
        <v>352</v>
      </c>
      <c r="AO972" s="42">
        <v>400</v>
      </c>
      <c r="AP972" s="42" t="s">
        <v>439</v>
      </c>
      <c r="AQ972" s="42">
        <v>1600</v>
      </c>
      <c r="AR972" s="42">
        <v>2</v>
      </c>
      <c r="AS972" s="42">
        <v>800</v>
      </c>
      <c r="AT972" s="42">
        <v>48</v>
      </c>
      <c r="AU972" s="42" t="s">
        <v>3151</v>
      </c>
      <c r="AV972" s="42" t="s">
        <v>3151</v>
      </c>
      <c r="AW972" s="42">
        <v>18000</v>
      </c>
      <c r="AX972" s="42">
        <v>18000</v>
      </c>
      <c r="AY972" s="42">
        <v>2</v>
      </c>
      <c r="AZ972" s="51">
        <v>45.3</v>
      </c>
      <c r="BA972" s="42"/>
      <c r="BB972" s="42">
        <v>1</v>
      </c>
      <c r="BC972" s="42" t="s">
        <v>525</v>
      </c>
      <c r="BD972" s="49">
        <v>0</v>
      </c>
      <c r="BE972" s="49" t="s">
        <v>3827</v>
      </c>
      <c r="BF972" s="42">
        <v>0</v>
      </c>
      <c r="BG972" s="42"/>
      <c r="BH972" s="42"/>
      <c r="BI972" s="42" t="s">
        <v>357</v>
      </c>
      <c r="BJ972" s="42" t="s">
        <v>358</v>
      </c>
      <c r="BK972" s="57">
        <v>44778</v>
      </c>
      <c r="BL972" s="42" t="s">
        <v>317</v>
      </c>
      <c r="BM972" s="42" t="s">
        <v>317</v>
      </c>
      <c r="BN972" s="42"/>
      <c r="BO972" s="42"/>
      <c r="BP972" s="42" t="s">
        <v>359</v>
      </c>
      <c r="BQ972" s="42" t="s">
        <v>359</v>
      </c>
      <c r="BR972" s="42" t="s">
        <v>359</v>
      </c>
      <c r="BS972" s="42"/>
      <c r="BT972" s="42" t="s">
        <v>360</v>
      </c>
      <c r="BU972" s="42" t="s">
        <v>317</v>
      </c>
      <c r="BV972" s="42" t="s">
        <v>317</v>
      </c>
      <c r="BW972" s="42"/>
      <c r="BX972" s="42"/>
      <c r="BY972" s="42" t="s">
        <v>353</v>
      </c>
      <c r="BZ972" s="42" t="s">
        <v>353</v>
      </c>
      <c r="CA972" s="42"/>
      <c r="CB972" s="42" t="s">
        <v>353</v>
      </c>
      <c r="CC972" s="42"/>
      <c r="CD972" s="42"/>
      <c r="CE972" s="42"/>
      <c r="CF972" s="42"/>
      <c r="CG972" s="26" t="s">
        <v>3828</v>
      </c>
    </row>
    <row r="973" hidden="1" spans="1:85">
      <c r="A973" s="39">
        <v>516</v>
      </c>
      <c r="B973" s="42" t="s">
        <v>3830</v>
      </c>
      <c r="C973" s="46" t="s">
        <v>3831</v>
      </c>
      <c r="D973" s="42" t="s">
        <v>3832</v>
      </c>
      <c r="E973" s="43">
        <v>28.2727</v>
      </c>
      <c r="F973" s="43">
        <v>-15.4371</v>
      </c>
      <c r="G973" s="42" t="s">
        <v>316</v>
      </c>
      <c r="H973" s="37">
        <v>2</v>
      </c>
      <c r="I973" s="42" t="s">
        <v>316</v>
      </c>
      <c r="J973" s="42" t="s">
        <v>316</v>
      </c>
      <c r="K973" s="42" t="s">
        <v>317</v>
      </c>
      <c r="L973" s="42" t="s">
        <v>317</v>
      </c>
      <c r="M973" s="42" t="s">
        <v>317</v>
      </c>
      <c r="N973" s="42" t="s">
        <v>341</v>
      </c>
      <c r="O973" s="42" t="s">
        <v>2240</v>
      </c>
      <c r="P973" s="42" t="s">
        <v>2240</v>
      </c>
      <c r="Q973" s="42" t="s">
        <v>320</v>
      </c>
      <c r="R973" s="42" t="s">
        <v>320</v>
      </c>
      <c r="S973" s="42" t="s">
        <v>1718</v>
      </c>
      <c r="T973" s="42" t="s">
        <v>344</v>
      </c>
      <c r="U973" s="42" t="s">
        <v>323</v>
      </c>
      <c r="V973" s="52">
        <v>36</v>
      </c>
      <c r="W973" s="42" t="s">
        <v>366</v>
      </c>
      <c r="X973" s="42" t="s">
        <v>3055</v>
      </c>
      <c r="Y973" s="42" t="s">
        <v>2</v>
      </c>
      <c r="Z973" s="42" t="s">
        <v>2</v>
      </c>
      <c r="AA973" s="42" t="s">
        <v>328</v>
      </c>
      <c r="AB973" s="43" t="s">
        <v>329</v>
      </c>
      <c r="AC973" s="42" t="s">
        <v>225</v>
      </c>
      <c r="AD973" s="42" t="s">
        <v>225</v>
      </c>
      <c r="AE973" s="42" t="s">
        <v>561</v>
      </c>
      <c r="AF973" s="42" t="s">
        <v>561</v>
      </c>
      <c r="AG973" s="42">
        <v>16</v>
      </c>
      <c r="AH973" s="42" t="s">
        <v>350</v>
      </c>
      <c r="AI973" s="42" t="s">
        <v>3077</v>
      </c>
      <c r="AJ973" s="42" t="s">
        <v>351</v>
      </c>
      <c r="AK973" s="42" t="s">
        <v>2164</v>
      </c>
      <c r="AL973" s="42">
        <v>1000</v>
      </c>
      <c r="AM973" s="42" t="s">
        <v>332</v>
      </c>
      <c r="AN973" s="42" t="s">
        <v>1896</v>
      </c>
      <c r="AO973" s="42">
        <v>400</v>
      </c>
      <c r="AP973" s="42" t="s">
        <v>439</v>
      </c>
      <c r="AQ973" s="42">
        <v>1600</v>
      </c>
      <c r="AR973" s="42">
        <v>2</v>
      </c>
      <c r="AS973" s="42">
        <v>800</v>
      </c>
      <c r="AT973" s="42">
        <v>48</v>
      </c>
      <c r="AU973" s="42" t="s">
        <v>385</v>
      </c>
      <c r="AV973" s="42" t="s">
        <v>385</v>
      </c>
      <c r="AW973" s="42">
        <v>18000</v>
      </c>
      <c r="AX973" s="42">
        <v>18000</v>
      </c>
      <c r="AY973" s="42">
        <v>2</v>
      </c>
      <c r="AZ973" s="51">
        <v>55</v>
      </c>
      <c r="BA973" s="42"/>
      <c r="BB973" s="42">
        <v>1</v>
      </c>
      <c r="BC973" s="42" t="s">
        <v>525</v>
      </c>
      <c r="BD973" s="49">
        <v>0</v>
      </c>
      <c r="BE973" s="49" t="s">
        <v>3830</v>
      </c>
      <c r="BF973" s="42">
        <v>0</v>
      </c>
      <c r="BG973" s="42"/>
      <c r="BH973" s="42"/>
      <c r="BI973" s="42" t="s">
        <v>357</v>
      </c>
      <c r="BJ973" s="42" t="s">
        <v>358</v>
      </c>
      <c r="BK973" s="57">
        <v>44778</v>
      </c>
      <c r="BL973" s="42" t="s">
        <v>317</v>
      </c>
      <c r="BM973" s="42" t="s">
        <v>317</v>
      </c>
      <c r="BN973" s="42"/>
      <c r="BO973" s="42"/>
      <c r="BP973" s="42" t="s">
        <v>359</v>
      </c>
      <c r="BQ973" s="42" t="s">
        <v>359</v>
      </c>
      <c r="BR973" s="42" t="s">
        <v>359</v>
      </c>
      <c r="BS973" s="42"/>
      <c r="BT973" s="42" t="s">
        <v>360</v>
      </c>
      <c r="BU973" s="42" t="s">
        <v>317</v>
      </c>
      <c r="BV973" s="42" t="s">
        <v>317</v>
      </c>
      <c r="BW973" s="42"/>
      <c r="BX973" s="42"/>
      <c r="BY973" s="42" t="s">
        <v>353</v>
      </c>
      <c r="BZ973" s="42" t="s">
        <v>353</v>
      </c>
      <c r="CA973" s="42"/>
      <c r="CB973" s="42" t="s">
        <v>353</v>
      </c>
      <c r="CC973" s="42"/>
      <c r="CD973" s="42"/>
      <c r="CE973" s="42"/>
      <c r="CF973" s="42"/>
      <c r="CG973" s="26" t="s">
        <v>3831</v>
      </c>
    </row>
    <row r="974" hidden="1" spans="1:85">
      <c r="A974" s="34">
        <v>521</v>
      </c>
      <c r="B974" s="42" t="s">
        <v>3833</v>
      </c>
      <c r="C974" s="46" t="s">
        <v>3834</v>
      </c>
      <c r="D974" s="42" t="s">
        <v>3835</v>
      </c>
      <c r="E974" s="43">
        <v>28.249</v>
      </c>
      <c r="F974" s="43">
        <v>-15.4211</v>
      </c>
      <c r="G974" s="42" t="s">
        <v>316</v>
      </c>
      <c r="H974" s="37">
        <v>4.5</v>
      </c>
      <c r="I974" s="42" t="s">
        <v>316</v>
      </c>
      <c r="J974" s="42" t="s">
        <v>316</v>
      </c>
      <c r="K974" s="42" t="s">
        <v>340</v>
      </c>
      <c r="L974" s="42" t="s">
        <v>340</v>
      </c>
      <c r="M974" s="42" t="s">
        <v>340</v>
      </c>
      <c r="N974" s="42" t="s">
        <v>341</v>
      </c>
      <c r="O974" s="42" t="s">
        <v>2240</v>
      </c>
      <c r="P974" s="42" t="s">
        <v>2240</v>
      </c>
      <c r="Q974" s="42" t="s">
        <v>320</v>
      </c>
      <c r="R974" s="42" t="s">
        <v>320</v>
      </c>
      <c r="S974" s="42" t="s">
        <v>1718</v>
      </c>
      <c r="T974" s="42" t="s">
        <v>344</v>
      </c>
      <c r="U974" s="42" t="s">
        <v>323</v>
      </c>
      <c r="V974" s="52">
        <v>36</v>
      </c>
      <c r="W974" s="42" t="s">
        <v>366</v>
      </c>
      <c r="X974" s="42" t="s">
        <v>2025</v>
      </c>
      <c r="Y974" s="42" t="s">
        <v>2</v>
      </c>
      <c r="Z974" s="42" t="s">
        <v>2</v>
      </c>
      <c r="AA974" s="42" t="s">
        <v>328</v>
      </c>
      <c r="AB974" s="43" t="s">
        <v>329</v>
      </c>
      <c r="AC974" s="42" t="s">
        <v>225</v>
      </c>
      <c r="AD974" s="42" t="s">
        <v>225</v>
      </c>
      <c r="AE974" s="42" t="s">
        <v>561</v>
      </c>
      <c r="AF974" s="42" t="s">
        <v>561</v>
      </c>
      <c r="AG974" s="42">
        <v>30</v>
      </c>
      <c r="AH974" s="42" t="s">
        <v>350</v>
      </c>
      <c r="AI974" s="42" t="s">
        <v>1964</v>
      </c>
      <c r="AJ974" s="42" t="s">
        <v>351</v>
      </c>
      <c r="AK974" s="42" t="s">
        <v>2164</v>
      </c>
      <c r="AL974" s="42">
        <v>1000</v>
      </c>
      <c r="AM974" s="42" t="s">
        <v>332</v>
      </c>
      <c r="AN974" s="42" t="s">
        <v>1896</v>
      </c>
      <c r="AO974" s="42">
        <v>400</v>
      </c>
      <c r="AP974" s="42" t="s">
        <v>439</v>
      </c>
      <c r="AQ974" s="42">
        <v>1600</v>
      </c>
      <c r="AR974" s="42">
        <v>2</v>
      </c>
      <c r="AS974" s="42">
        <v>800</v>
      </c>
      <c r="AT974" s="42">
        <v>48</v>
      </c>
      <c r="AU974" s="42" t="s">
        <v>2241</v>
      </c>
      <c r="AV974" s="42" t="s">
        <v>2241</v>
      </c>
      <c r="AW974" s="42">
        <v>25000</v>
      </c>
      <c r="AX974" s="42">
        <v>25000</v>
      </c>
      <c r="AY974" s="42">
        <v>2</v>
      </c>
      <c r="AZ974" s="51">
        <v>167</v>
      </c>
      <c r="BA974" s="42"/>
      <c r="BB974" s="42">
        <v>3</v>
      </c>
      <c r="BC974" s="42" t="s">
        <v>354</v>
      </c>
      <c r="BD974" s="49" t="s">
        <v>3836</v>
      </c>
      <c r="BE974" s="49" t="s">
        <v>3833</v>
      </c>
      <c r="BF974" s="42">
        <v>0</v>
      </c>
      <c r="BG974" s="42"/>
      <c r="BH974" s="42"/>
      <c r="BI974" s="42" t="s">
        <v>357</v>
      </c>
      <c r="BJ974" s="42" t="s">
        <v>358</v>
      </c>
      <c r="BK974" s="57">
        <v>44778</v>
      </c>
      <c r="BL974" s="42" t="s">
        <v>317</v>
      </c>
      <c r="BM974" s="42" t="s">
        <v>317</v>
      </c>
      <c r="BN974" s="42"/>
      <c r="BO974" s="42"/>
      <c r="BP974" s="42" t="s">
        <v>359</v>
      </c>
      <c r="BQ974" s="42" t="s">
        <v>359</v>
      </c>
      <c r="BR974" s="42" t="s">
        <v>359</v>
      </c>
      <c r="BS974" s="42"/>
      <c r="BT974" s="42" t="s">
        <v>360</v>
      </c>
      <c r="BU974" s="42" t="s">
        <v>317</v>
      </c>
      <c r="BV974" s="42" t="s">
        <v>317</v>
      </c>
      <c r="BW974" s="42"/>
      <c r="BX974" s="42"/>
      <c r="BY974" s="42" t="s">
        <v>353</v>
      </c>
      <c r="BZ974" s="42" t="s">
        <v>353</v>
      </c>
      <c r="CA974" s="42"/>
      <c r="CB974" s="42" t="s">
        <v>353</v>
      </c>
      <c r="CC974" s="42"/>
      <c r="CD974" s="42"/>
      <c r="CE974" s="42"/>
      <c r="CF974" s="42"/>
      <c r="CG974" s="26" t="s">
        <v>3834</v>
      </c>
    </row>
    <row r="975" hidden="1" spans="1:85">
      <c r="A975" s="39">
        <v>524</v>
      </c>
      <c r="B975" s="42" t="s">
        <v>3837</v>
      </c>
      <c r="C975" s="46" t="s">
        <v>3838</v>
      </c>
      <c r="D975" s="42" t="s">
        <v>3839</v>
      </c>
      <c r="E975" s="43">
        <v>28.2774</v>
      </c>
      <c r="F975" s="43">
        <v>-15.4214</v>
      </c>
      <c r="G975" s="42" t="s">
        <v>316</v>
      </c>
      <c r="H975" s="37">
        <v>4.5</v>
      </c>
      <c r="I975" s="42" t="s">
        <v>316</v>
      </c>
      <c r="J975" s="42" t="s">
        <v>316</v>
      </c>
      <c r="K975" s="42" t="s">
        <v>317</v>
      </c>
      <c r="L975" s="42" t="s">
        <v>340</v>
      </c>
      <c r="M975" s="42" t="s">
        <v>317</v>
      </c>
      <c r="N975" s="42" t="s">
        <v>341</v>
      </c>
      <c r="O975" s="42" t="s">
        <v>2240</v>
      </c>
      <c r="P975" s="42" t="s">
        <v>2240</v>
      </c>
      <c r="Q975" s="42" t="s">
        <v>390</v>
      </c>
      <c r="R975" s="42" t="s">
        <v>390</v>
      </c>
      <c r="S975" s="42" t="s">
        <v>1718</v>
      </c>
      <c r="T975" s="42" t="s">
        <v>344</v>
      </c>
      <c r="U975" s="42" t="s">
        <v>323</v>
      </c>
      <c r="V975" s="52">
        <v>36</v>
      </c>
      <c r="W975" s="42" t="s">
        <v>325</v>
      </c>
      <c r="X975" s="42" t="s">
        <v>2025</v>
      </c>
      <c r="Y975" s="42" t="s">
        <v>2</v>
      </c>
      <c r="Z975" s="42" t="s">
        <v>2</v>
      </c>
      <c r="AA975" s="42" t="s">
        <v>328</v>
      </c>
      <c r="AB975" s="43" t="s">
        <v>329</v>
      </c>
      <c r="AC975" s="42" t="s">
        <v>225</v>
      </c>
      <c r="AD975" s="42" t="s">
        <v>225</v>
      </c>
      <c r="AE975" s="42" t="s">
        <v>561</v>
      </c>
      <c r="AF975" s="42" t="s">
        <v>561</v>
      </c>
      <c r="AG975" s="42">
        <v>30</v>
      </c>
      <c r="AH975" s="42" t="s">
        <v>350</v>
      </c>
      <c r="AI975" s="42" t="s">
        <v>1964</v>
      </c>
      <c r="AJ975" s="42" t="s">
        <v>351</v>
      </c>
      <c r="AK975" s="42" t="s">
        <v>2164</v>
      </c>
      <c r="AL975" s="42">
        <v>1000</v>
      </c>
      <c r="AM975" s="42" t="s">
        <v>332</v>
      </c>
      <c r="AN975" s="42" t="s">
        <v>1896</v>
      </c>
      <c r="AO975" s="52">
        <v>400</v>
      </c>
      <c r="AP975" s="42" t="s">
        <v>333</v>
      </c>
      <c r="AQ975" s="42">
        <v>1600</v>
      </c>
      <c r="AR975" s="42">
        <v>48</v>
      </c>
      <c r="AS975" s="42">
        <v>100</v>
      </c>
      <c r="AT975" s="42">
        <v>16</v>
      </c>
      <c r="AU975" s="42" t="s">
        <v>327</v>
      </c>
      <c r="AV975" s="42" t="s">
        <v>327</v>
      </c>
      <c r="AW975" s="42" t="s">
        <v>327</v>
      </c>
      <c r="AX975" s="42" t="s">
        <v>2245</v>
      </c>
      <c r="AY975" s="42" t="s">
        <v>327</v>
      </c>
      <c r="AZ975" s="51">
        <v>132</v>
      </c>
      <c r="BA975" s="42"/>
      <c r="BB975" s="42">
        <v>2</v>
      </c>
      <c r="BC975" s="42" t="s">
        <v>375</v>
      </c>
      <c r="BD975" s="49" t="s">
        <v>3840</v>
      </c>
      <c r="BE975" s="49" t="s">
        <v>3837</v>
      </c>
      <c r="BF975" s="42">
        <v>0</v>
      </c>
      <c r="BG975" s="42"/>
      <c r="BH975" s="42"/>
      <c r="BI975" s="42" t="s">
        <v>357</v>
      </c>
      <c r="BJ975" s="42" t="s">
        <v>358</v>
      </c>
      <c r="BK975" s="57">
        <v>44778</v>
      </c>
      <c r="BL975" s="42" t="s">
        <v>317</v>
      </c>
      <c r="BM975" s="42" t="s">
        <v>317</v>
      </c>
      <c r="BN975" s="42"/>
      <c r="BO975" s="42"/>
      <c r="BP975" s="42" t="s">
        <v>359</v>
      </c>
      <c r="BQ975" s="42" t="s">
        <v>359</v>
      </c>
      <c r="BR975" s="42" t="s">
        <v>359</v>
      </c>
      <c r="BS975" s="42"/>
      <c r="BT975" s="42" t="s">
        <v>360</v>
      </c>
      <c r="BU975" s="42" t="s">
        <v>317</v>
      </c>
      <c r="BV975" s="42" t="s">
        <v>317</v>
      </c>
      <c r="BW975" s="42"/>
      <c r="BX975" s="42"/>
      <c r="BY975" s="42" t="s">
        <v>353</v>
      </c>
      <c r="BZ975" s="42" t="s">
        <v>353</v>
      </c>
      <c r="CA975" s="42"/>
      <c r="CB975" s="42" t="s">
        <v>353</v>
      </c>
      <c r="CC975" s="42"/>
      <c r="CD975" s="42"/>
      <c r="CE975" s="42"/>
      <c r="CF975" s="42"/>
      <c r="CG975" s="26" t="s">
        <v>3838</v>
      </c>
    </row>
    <row r="976" hidden="1" spans="1:85">
      <c r="A976" s="34">
        <v>525</v>
      </c>
      <c r="B976" s="42" t="s">
        <v>3841</v>
      </c>
      <c r="C976" s="46" t="s">
        <v>3842</v>
      </c>
      <c r="D976" s="42" t="s">
        <v>3843</v>
      </c>
      <c r="E976" s="43">
        <v>30.2879</v>
      </c>
      <c r="F976" s="43">
        <v>-15.2737</v>
      </c>
      <c r="G976" s="42" t="s">
        <v>316</v>
      </c>
      <c r="H976" s="37">
        <v>2.5</v>
      </c>
      <c r="I976" s="42" t="s">
        <v>316</v>
      </c>
      <c r="J976" s="42" t="s">
        <v>3457</v>
      </c>
      <c r="K976" s="42" t="s">
        <v>317</v>
      </c>
      <c r="L976" s="42" t="s">
        <v>317</v>
      </c>
      <c r="M976" s="42" t="s">
        <v>317</v>
      </c>
      <c r="N976" s="42" t="s">
        <v>318</v>
      </c>
      <c r="O976" s="42" t="s">
        <v>319</v>
      </c>
      <c r="P976" s="42" t="s">
        <v>319</v>
      </c>
      <c r="Q976" s="42" t="s">
        <v>320</v>
      </c>
      <c r="R976" s="42" t="s">
        <v>320</v>
      </c>
      <c r="S976" s="42" t="s">
        <v>1718</v>
      </c>
      <c r="T976" s="42" t="s">
        <v>2215</v>
      </c>
      <c r="U976" s="42" t="s">
        <v>323</v>
      </c>
      <c r="V976" s="52">
        <v>80</v>
      </c>
      <c r="W976" s="42" t="s">
        <v>325</v>
      </c>
      <c r="X976" s="42" t="s">
        <v>1974</v>
      </c>
      <c r="Y976" s="42" t="s">
        <v>2</v>
      </c>
      <c r="Z976" s="42" t="s">
        <v>2</v>
      </c>
      <c r="AA976" s="42" t="s">
        <v>328</v>
      </c>
      <c r="AB976" s="43" t="s">
        <v>329</v>
      </c>
      <c r="AC976" s="42" t="s">
        <v>225</v>
      </c>
      <c r="AD976" s="42" t="s">
        <v>225</v>
      </c>
      <c r="AE976" s="42" t="s">
        <v>561</v>
      </c>
      <c r="AF976" s="42" t="s">
        <v>561</v>
      </c>
      <c r="AG976" s="42">
        <v>20</v>
      </c>
      <c r="AH976" s="42" t="s">
        <v>350</v>
      </c>
      <c r="AI976" s="42" t="s">
        <v>1964</v>
      </c>
      <c r="AJ976" s="42" t="s">
        <v>370</v>
      </c>
      <c r="AK976" s="42" t="s">
        <v>1965</v>
      </c>
      <c r="AL976" s="42">
        <v>1000</v>
      </c>
      <c r="AM976" s="42" t="s">
        <v>408</v>
      </c>
      <c r="AN976" s="42" t="s">
        <v>3844</v>
      </c>
      <c r="AO976" s="42">
        <v>250</v>
      </c>
      <c r="AP976" s="42" t="s">
        <v>333</v>
      </c>
      <c r="AQ976" s="42">
        <v>200</v>
      </c>
      <c r="AR976" s="42">
        <v>48</v>
      </c>
      <c r="AS976" s="42">
        <v>100</v>
      </c>
      <c r="AT976" s="42">
        <f>AQ976/AS976</f>
        <v>2</v>
      </c>
      <c r="AU976" s="42" t="s">
        <v>327</v>
      </c>
      <c r="AV976" s="42" t="s">
        <v>327</v>
      </c>
      <c r="AW976" s="42" t="s">
        <v>327</v>
      </c>
      <c r="AX976" s="42" t="s">
        <v>327</v>
      </c>
      <c r="AY976" s="42" t="s">
        <v>327</v>
      </c>
      <c r="AZ976" s="51">
        <v>35</v>
      </c>
      <c r="BA976" s="42"/>
      <c r="BB976" s="42">
        <v>1</v>
      </c>
      <c r="BC976" s="42" t="s">
        <v>525</v>
      </c>
      <c r="BD976" s="49">
        <v>0</v>
      </c>
      <c r="BE976" s="49" t="s">
        <v>3841</v>
      </c>
      <c r="BF976" s="42">
        <v>0</v>
      </c>
      <c r="BG976" s="42"/>
      <c r="BH976" s="42"/>
      <c r="BI976" s="42" t="s">
        <v>357</v>
      </c>
      <c r="BJ976" s="42" t="s">
        <v>358</v>
      </c>
      <c r="BK976" s="57">
        <v>44778</v>
      </c>
      <c r="BL976" s="42" t="s">
        <v>340</v>
      </c>
      <c r="BM976" s="42" t="s">
        <v>340</v>
      </c>
      <c r="BN976" s="42"/>
      <c r="BO976" s="42">
        <v>2</v>
      </c>
      <c r="BP976" s="42" t="s">
        <v>359</v>
      </c>
      <c r="BQ976" s="42" t="s">
        <v>359</v>
      </c>
      <c r="BR976" s="42" t="s">
        <v>508</v>
      </c>
      <c r="BS976" s="42"/>
      <c r="BT976" s="42" t="s">
        <v>360</v>
      </c>
      <c r="BU976" s="42" t="s">
        <v>317</v>
      </c>
      <c r="BV976" s="42" t="s">
        <v>317</v>
      </c>
      <c r="BW976" s="42"/>
      <c r="BX976" s="42"/>
      <c r="BY976" s="42" t="s">
        <v>353</v>
      </c>
      <c r="BZ976" s="42" t="s">
        <v>353</v>
      </c>
      <c r="CA976" s="42"/>
      <c r="CB976" s="42" t="s">
        <v>353</v>
      </c>
      <c r="CC976" s="42"/>
      <c r="CD976" s="42"/>
      <c r="CE976" s="42"/>
      <c r="CF976" s="42"/>
      <c r="CG976" s="26" t="s">
        <v>3842</v>
      </c>
    </row>
    <row r="977" hidden="1" spans="1:85">
      <c r="A977" s="39">
        <v>526</v>
      </c>
      <c r="B977" s="42" t="s">
        <v>3845</v>
      </c>
      <c r="C977" s="46" t="s">
        <v>3846</v>
      </c>
      <c r="D977" s="42" t="s">
        <v>3847</v>
      </c>
      <c r="E977" s="43">
        <v>28.4279</v>
      </c>
      <c r="F977" s="43">
        <v>-15.4376</v>
      </c>
      <c r="G977" s="42" t="s">
        <v>316</v>
      </c>
      <c r="H977" s="37">
        <v>2.5</v>
      </c>
      <c r="I977" s="42" t="s">
        <v>316</v>
      </c>
      <c r="J977" s="42" t="s">
        <v>316</v>
      </c>
      <c r="K977" s="42" t="s">
        <v>317</v>
      </c>
      <c r="L977" s="42" t="s">
        <v>317</v>
      </c>
      <c r="M977" s="42" t="s">
        <v>317</v>
      </c>
      <c r="N977" s="42" t="s">
        <v>341</v>
      </c>
      <c r="O977" s="42" t="s">
        <v>319</v>
      </c>
      <c r="P977" s="42" t="s">
        <v>319</v>
      </c>
      <c r="Q977" s="42" t="s">
        <v>390</v>
      </c>
      <c r="R977" s="42" t="s">
        <v>390</v>
      </c>
      <c r="S977" s="42" t="s">
        <v>1718</v>
      </c>
      <c r="T977" s="42" t="s">
        <v>344</v>
      </c>
      <c r="U977" s="42" t="s">
        <v>323</v>
      </c>
      <c r="V977" s="52">
        <v>50</v>
      </c>
      <c r="W977" s="42" t="s">
        <v>366</v>
      </c>
      <c r="X977" s="42" t="s">
        <v>2971</v>
      </c>
      <c r="Y977" s="42" t="s">
        <v>2</v>
      </c>
      <c r="Z977" s="42" t="s">
        <v>2</v>
      </c>
      <c r="AA977" s="42" t="s">
        <v>328</v>
      </c>
      <c r="AB977" s="43" t="s">
        <v>329</v>
      </c>
      <c r="AC977" s="42" t="s">
        <v>225</v>
      </c>
      <c r="AD977" s="42" t="s">
        <v>225</v>
      </c>
      <c r="AE977" s="42" t="s">
        <v>349</v>
      </c>
      <c r="AF977" s="42" t="s">
        <v>349</v>
      </c>
      <c r="AG977" s="42">
        <v>20</v>
      </c>
      <c r="AH977" s="42" t="s">
        <v>350</v>
      </c>
      <c r="AI977" s="42" t="s">
        <v>1964</v>
      </c>
      <c r="AJ977" s="42" t="s">
        <v>351</v>
      </c>
      <c r="AK977" s="42" t="s">
        <v>1895</v>
      </c>
      <c r="AL977" s="42">
        <v>600</v>
      </c>
      <c r="AM977" s="42" t="s">
        <v>332</v>
      </c>
      <c r="AN977" s="42" t="s">
        <v>352</v>
      </c>
      <c r="AO977" s="42">
        <v>400</v>
      </c>
      <c r="AP977" s="42" t="s">
        <v>439</v>
      </c>
      <c r="AQ977" s="42">
        <v>1200</v>
      </c>
      <c r="AR977" s="42">
        <v>2</v>
      </c>
      <c r="AS977" s="42">
        <v>600</v>
      </c>
      <c r="AT977" s="42">
        <v>48</v>
      </c>
      <c r="AU977" s="42" t="s">
        <v>385</v>
      </c>
      <c r="AV977" s="42" t="s">
        <v>385</v>
      </c>
      <c r="AW977" s="42">
        <v>18000</v>
      </c>
      <c r="AX977" s="42">
        <v>18000</v>
      </c>
      <c r="AY977" s="42">
        <v>2</v>
      </c>
      <c r="AZ977" s="51">
        <v>100</v>
      </c>
      <c r="BA977" s="42"/>
      <c r="BB977" s="42">
        <v>2</v>
      </c>
      <c r="BC977" s="42" t="s">
        <v>375</v>
      </c>
      <c r="BD977" s="49" t="s">
        <v>3848</v>
      </c>
      <c r="BE977" s="49" t="s">
        <v>3845</v>
      </c>
      <c r="BF977" s="42">
        <v>0</v>
      </c>
      <c r="BG977" s="42"/>
      <c r="BH977" s="42"/>
      <c r="BI977" s="42" t="s">
        <v>357</v>
      </c>
      <c r="BJ977" s="42" t="s">
        <v>358</v>
      </c>
      <c r="BK977" s="57">
        <v>44778</v>
      </c>
      <c r="BL977" s="42" t="s">
        <v>317</v>
      </c>
      <c r="BM977" s="42" t="s">
        <v>317</v>
      </c>
      <c r="BN977" s="42"/>
      <c r="BO977" s="42"/>
      <c r="BP977" s="42" t="s">
        <v>359</v>
      </c>
      <c r="BQ977" s="42" t="s">
        <v>359</v>
      </c>
      <c r="BR977" s="42" t="s">
        <v>359</v>
      </c>
      <c r="BS977" s="42"/>
      <c r="BT977" s="42" t="s">
        <v>360</v>
      </c>
      <c r="BU977" s="42" t="s">
        <v>317</v>
      </c>
      <c r="BV977" s="42" t="s">
        <v>317</v>
      </c>
      <c r="BW977" s="42"/>
      <c r="BX977" s="42"/>
      <c r="BY977" s="42" t="s">
        <v>353</v>
      </c>
      <c r="BZ977" s="42" t="s">
        <v>353</v>
      </c>
      <c r="CA977" s="42"/>
      <c r="CB977" s="42" t="s">
        <v>353</v>
      </c>
      <c r="CC977" s="42"/>
      <c r="CD977" s="42"/>
      <c r="CE977" s="42"/>
      <c r="CF977" s="42"/>
      <c r="CG977" s="26" t="s">
        <v>3846</v>
      </c>
    </row>
    <row r="978" hidden="1" spans="1:85">
      <c r="A978" s="34">
        <v>527</v>
      </c>
      <c r="B978" s="42" t="s">
        <v>3849</v>
      </c>
      <c r="C978" s="46" t="s">
        <v>3850</v>
      </c>
      <c r="D978" s="42" t="s">
        <v>3851</v>
      </c>
      <c r="E978" s="43">
        <v>28.1296</v>
      </c>
      <c r="F978" s="105">
        <v>-14.133142</v>
      </c>
      <c r="G978" s="42" t="s">
        <v>316</v>
      </c>
      <c r="H978" s="37">
        <v>2.5</v>
      </c>
      <c r="I978" s="42" t="s">
        <v>316</v>
      </c>
      <c r="J978" s="42" t="s">
        <v>3407</v>
      </c>
      <c r="K978" s="42" t="s">
        <v>317</v>
      </c>
      <c r="L978" s="42" t="s">
        <v>317</v>
      </c>
      <c r="M978" s="42" t="s">
        <v>317</v>
      </c>
      <c r="N978" s="42" t="s">
        <v>402</v>
      </c>
      <c r="O978" s="42" t="s">
        <v>319</v>
      </c>
      <c r="P978" s="42" t="s">
        <v>319</v>
      </c>
      <c r="Q978" s="42" t="s">
        <v>381</v>
      </c>
      <c r="R978" s="42" t="s">
        <v>381</v>
      </c>
      <c r="S978" s="42" t="s">
        <v>1718</v>
      </c>
      <c r="T978" s="42" t="s">
        <v>1733</v>
      </c>
      <c r="U978" s="42" t="s">
        <v>323</v>
      </c>
      <c r="V978" s="52">
        <v>50</v>
      </c>
      <c r="W978" s="42" t="s">
        <v>366</v>
      </c>
      <c r="X978" s="42" t="s">
        <v>1880</v>
      </c>
      <c r="Y978" s="42" t="s">
        <v>2</v>
      </c>
      <c r="Z978" s="42" t="s">
        <v>2</v>
      </c>
      <c r="AA978" s="42" t="s">
        <v>328</v>
      </c>
      <c r="AB978" s="43" t="s">
        <v>329</v>
      </c>
      <c r="AC978" s="42" t="s">
        <v>225</v>
      </c>
      <c r="AD978" s="42" t="s">
        <v>225</v>
      </c>
      <c r="AE978" s="42" t="s">
        <v>561</v>
      </c>
      <c r="AF978" s="42" t="s">
        <v>561</v>
      </c>
      <c r="AG978" s="52">
        <v>20</v>
      </c>
      <c r="AH978" s="42" t="s">
        <v>350</v>
      </c>
      <c r="AI978" s="42" t="s">
        <v>1964</v>
      </c>
      <c r="AJ978" s="42" t="s">
        <v>1443</v>
      </c>
      <c r="AK978" s="42" t="s">
        <v>2077</v>
      </c>
      <c r="AL978" s="42">
        <v>1000</v>
      </c>
      <c r="AM978" s="42" t="s">
        <v>332</v>
      </c>
      <c r="AN978" s="42" t="s">
        <v>1896</v>
      </c>
      <c r="AO978" s="42">
        <v>400</v>
      </c>
      <c r="AP978" s="42" t="s">
        <v>439</v>
      </c>
      <c r="AQ978" s="42">
        <v>1200</v>
      </c>
      <c r="AR978" s="42">
        <v>2</v>
      </c>
      <c r="AS978" s="42">
        <v>600</v>
      </c>
      <c r="AT978" s="42">
        <v>48</v>
      </c>
      <c r="AU978" s="42" t="s">
        <v>1995</v>
      </c>
      <c r="AV978" s="42" t="s">
        <v>1995</v>
      </c>
      <c r="AW978" s="42">
        <v>18000</v>
      </c>
      <c r="AX978" s="42">
        <v>18000</v>
      </c>
      <c r="AY978" s="42">
        <v>2</v>
      </c>
      <c r="AZ978" s="51">
        <v>110</v>
      </c>
      <c r="BA978" s="52"/>
      <c r="BB978" s="42">
        <v>2</v>
      </c>
      <c r="BC978" s="42" t="s">
        <v>375</v>
      </c>
      <c r="BD978" s="49" t="s">
        <v>3852</v>
      </c>
      <c r="BE978" s="49" t="s">
        <v>3849</v>
      </c>
      <c r="BF978" s="42">
        <v>0</v>
      </c>
      <c r="BG978" s="42"/>
      <c r="BH978" s="42"/>
      <c r="BI978" s="42" t="s">
        <v>357</v>
      </c>
      <c r="BJ978" s="42" t="s">
        <v>358</v>
      </c>
      <c r="BK978" s="57">
        <v>44778</v>
      </c>
      <c r="BL978" s="42" t="s">
        <v>317</v>
      </c>
      <c r="BM978" s="42" t="s">
        <v>317</v>
      </c>
      <c r="BN978" s="42"/>
      <c r="BO978" s="42"/>
      <c r="BP978" s="42" t="s">
        <v>359</v>
      </c>
      <c r="BQ978" s="42" t="s">
        <v>359</v>
      </c>
      <c r="BR978" s="42" t="s">
        <v>359</v>
      </c>
      <c r="BS978" s="42"/>
      <c r="BT978" s="42" t="s">
        <v>360</v>
      </c>
      <c r="BU978" s="42" t="s">
        <v>317</v>
      </c>
      <c r="BV978" s="42" t="s">
        <v>317</v>
      </c>
      <c r="BW978" s="42"/>
      <c r="BX978" s="42"/>
      <c r="BY978" s="42" t="s">
        <v>353</v>
      </c>
      <c r="BZ978" s="42" t="s">
        <v>353</v>
      </c>
      <c r="CA978" s="42"/>
      <c r="CB978" s="42" t="s">
        <v>353</v>
      </c>
      <c r="CC978" s="42"/>
      <c r="CD978" s="42"/>
      <c r="CE978" s="42"/>
      <c r="CF978" s="42"/>
      <c r="CG978" s="26" t="s">
        <v>3850</v>
      </c>
    </row>
    <row r="979" hidden="1" spans="1:85">
      <c r="A979" s="34">
        <v>543</v>
      </c>
      <c r="B979" s="42" t="s">
        <v>3853</v>
      </c>
      <c r="C979" s="46" t="s">
        <v>3854</v>
      </c>
      <c r="D979" s="42" t="s">
        <v>3855</v>
      </c>
      <c r="E979" s="43">
        <v>28.2897</v>
      </c>
      <c r="F979" s="43">
        <v>-15.4129</v>
      </c>
      <c r="G979" s="42" t="s">
        <v>316</v>
      </c>
      <c r="H979" s="37">
        <v>2</v>
      </c>
      <c r="I979" s="42" t="s">
        <v>316</v>
      </c>
      <c r="J979" s="42" t="s">
        <v>316</v>
      </c>
      <c r="K979" s="42" t="s">
        <v>340</v>
      </c>
      <c r="L979" s="42" t="s">
        <v>317</v>
      </c>
      <c r="M979" s="42" t="s">
        <v>317</v>
      </c>
      <c r="N979" s="42" t="s">
        <v>341</v>
      </c>
      <c r="O979" s="42" t="s">
        <v>2240</v>
      </c>
      <c r="P979" s="42" t="s">
        <v>2240</v>
      </c>
      <c r="Q979" s="42" t="s">
        <v>320</v>
      </c>
      <c r="R979" s="42" t="s">
        <v>320</v>
      </c>
      <c r="S979" s="42" t="s">
        <v>1718</v>
      </c>
      <c r="T979" s="42" t="s">
        <v>344</v>
      </c>
      <c r="U979" s="42" t="s">
        <v>323</v>
      </c>
      <c r="V979" s="52">
        <v>36</v>
      </c>
      <c r="W979" s="42" t="s">
        <v>366</v>
      </c>
      <c r="X979" s="42" t="s">
        <v>2025</v>
      </c>
      <c r="Y979" s="42" t="s">
        <v>2</v>
      </c>
      <c r="Z979" s="42" t="s">
        <v>2</v>
      </c>
      <c r="AA979" s="42" t="s">
        <v>328</v>
      </c>
      <c r="AB979" s="43" t="s">
        <v>329</v>
      </c>
      <c r="AC979" s="42" t="s">
        <v>225</v>
      </c>
      <c r="AD979" s="42" t="s">
        <v>225</v>
      </c>
      <c r="AE979" s="42" t="s">
        <v>561</v>
      </c>
      <c r="AF979" s="42" t="s">
        <v>561</v>
      </c>
      <c r="AG979" s="42">
        <v>16</v>
      </c>
      <c r="AH979" s="42" t="s">
        <v>350</v>
      </c>
      <c r="AI979" s="42" t="s">
        <v>1964</v>
      </c>
      <c r="AJ979" s="42" t="s">
        <v>351</v>
      </c>
      <c r="AK979" s="42" t="s">
        <v>2164</v>
      </c>
      <c r="AL979" s="42">
        <v>1000</v>
      </c>
      <c r="AM979" s="42" t="s">
        <v>332</v>
      </c>
      <c r="AN979" s="42" t="s">
        <v>1896</v>
      </c>
      <c r="AO979" s="42">
        <v>400</v>
      </c>
      <c r="AP979" s="42" t="s">
        <v>439</v>
      </c>
      <c r="AQ979" s="42">
        <v>1600</v>
      </c>
      <c r="AR979" s="42">
        <v>2</v>
      </c>
      <c r="AS979" s="42">
        <v>800</v>
      </c>
      <c r="AT979" s="42">
        <v>48</v>
      </c>
      <c r="AU979" s="42" t="s">
        <v>385</v>
      </c>
      <c r="AV979" s="42" t="s">
        <v>385</v>
      </c>
      <c r="AW979" s="42">
        <v>18000</v>
      </c>
      <c r="AX979" s="42">
        <v>18000</v>
      </c>
      <c r="AY979" s="42">
        <v>2</v>
      </c>
      <c r="AZ979" s="51">
        <v>108</v>
      </c>
      <c r="BA979" s="42"/>
      <c r="BB979" s="42">
        <v>1</v>
      </c>
      <c r="BC979" s="42" t="s">
        <v>525</v>
      </c>
      <c r="BD979" s="49">
        <v>0</v>
      </c>
      <c r="BE979" s="49" t="s">
        <v>3853</v>
      </c>
      <c r="BF979" s="42">
        <v>0</v>
      </c>
      <c r="BG979" s="42"/>
      <c r="BH979" s="42"/>
      <c r="BI979" s="42" t="s">
        <v>357</v>
      </c>
      <c r="BJ979" s="42" t="s">
        <v>358</v>
      </c>
      <c r="BK979" s="57">
        <v>44778</v>
      </c>
      <c r="BL979" s="42" t="s">
        <v>317</v>
      </c>
      <c r="BM979" s="42" t="s">
        <v>317</v>
      </c>
      <c r="BN979" s="42"/>
      <c r="BO979" s="42"/>
      <c r="BP979" s="42" t="s">
        <v>359</v>
      </c>
      <c r="BQ979" s="42" t="s">
        <v>359</v>
      </c>
      <c r="BR979" s="42" t="s">
        <v>359</v>
      </c>
      <c r="BS979" s="42"/>
      <c r="BT979" s="42" t="s">
        <v>360</v>
      </c>
      <c r="BU979" s="42" t="s">
        <v>317</v>
      </c>
      <c r="BV979" s="42" t="s">
        <v>317</v>
      </c>
      <c r="BW979" s="42"/>
      <c r="BX979" s="42"/>
      <c r="BY979" s="42" t="s">
        <v>353</v>
      </c>
      <c r="BZ979" s="42" t="s">
        <v>353</v>
      </c>
      <c r="CA979" s="42"/>
      <c r="CB979" s="42" t="s">
        <v>353</v>
      </c>
      <c r="CC979" s="42"/>
      <c r="CD979" s="42"/>
      <c r="CE979" s="42"/>
      <c r="CF979" s="42"/>
      <c r="CG979" s="26" t="s">
        <v>3854</v>
      </c>
    </row>
    <row r="980" hidden="1" spans="1:85">
      <c r="A980" s="39">
        <v>548</v>
      </c>
      <c r="B980" s="42" t="s">
        <v>3856</v>
      </c>
      <c r="C980" s="46" t="s">
        <v>3857</v>
      </c>
      <c r="D980" s="42" t="s">
        <v>3858</v>
      </c>
      <c r="E980" s="43">
        <v>28.3298</v>
      </c>
      <c r="F980" s="43">
        <v>-15.4608</v>
      </c>
      <c r="G980" s="42" t="s">
        <v>316</v>
      </c>
      <c r="H980" s="37">
        <v>4.5</v>
      </c>
      <c r="I980" s="42" t="s">
        <v>316</v>
      </c>
      <c r="J980" s="42" t="s">
        <v>316</v>
      </c>
      <c r="K980" s="42" t="s">
        <v>340</v>
      </c>
      <c r="L980" s="42" t="s">
        <v>340</v>
      </c>
      <c r="M980" s="42" t="s">
        <v>317</v>
      </c>
      <c r="N980" s="42" t="s">
        <v>341</v>
      </c>
      <c r="O980" s="42" t="s">
        <v>2240</v>
      </c>
      <c r="P980" s="42" t="s">
        <v>2240</v>
      </c>
      <c r="Q980" s="42" t="s">
        <v>390</v>
      </c>
      <c r="R980" s="42" t="s">
        <v>390</v>
      </c>
      <c r="S980" s="42" t="s">
        <v>1718</v>
      </c>
      <c r="T980" s="42" t="s">
        <v>344</v>
      </c>
      <c r="U980" s="42" t="s">
        <v>323</v>
      </c>
      <c r="V980" s="52">
        <v>36</v>
      </c>
      <c r="W980" s="42" t="s">
        <v>366</v>
      </c>
      <c r="X980" s="42" t="s">
        <v>2971</v>
      </c>
      <c r="Y980" s="42" t="s">
        <v>2</v>
      </c>
      <c r="Z980" s="42" t="s">
        <v>2</v>
      </c>
      <c r="AA980" s="42" t="s">
        <v>328</v>
      </c>
      <c r="AB980" s="43" t="s">
        <v>329</v>
      </c>
      <c r="AC980" s="42" t="s">
        <v>225</v>
      </c>
      <c r="AD980" s="42" t="s">
        <v>225</v>
      </c>
      <c r="AE980" s="42" t="s">
        <v>561</v>
      </c>
      <c r="AF980" s="42" t="s">
        <v>561</v>
      </c>
      <c r="AG980" s="42">
        <v>30</v>
      </c>
      <c r="AH980" s="42" t="s">
        <v>350</v>
      </c>
      <c r="AI980" s="42" t="s">
        <v>1964</v>
      </c>
      <c r="AJ980" s="42" t="s">
        <v>351</v>
      </c>
      <c r="AK980" s="42" t="s">
        <v>2164</v>
      </c>
      <c r="AL980" s="42">
        <v>1000</v>
      </c>
      <c r="AM980" s="42" t="s">
        <v>332</v>
      </c>
      <c r="AN980" s="42" t="s">
        <v>1896</v>
      </c>
      <c r="AO980" s="42">
        <v>400</v>
      </c>
      <c r="AP980" s="42" t="s">
        <v>333</v>
      </c>
      <c r="AQ980" s="42">
        <v>300</v>
      </c>
      <c r="AR980" s="42">
        <v>48</v>
      </c>
      <c r="AS980" s="42">
        <v>100</v>
      </c>
      <c r="AT980" s="42">
        <f>AQ980/AS980</f>
        <v>3</v>
      </c>
      <c r="AU980" s="42" t="s">
        <v>385</v>
      </c>
      <c r="AV980" s="42" t="s">
        <v>385</v>
      </c>
      <c r="AW980" s="42">
        <v>18000</v>
      </c>
      <c r="AX980" s="42">
        <v>18000</v>
      </c>
      <c r="AY980" s="42">
        <v>2</v>
      </c>
      <c r="AZ980" s="51">
        <v>230</v>
      </c>
      <c r="BA980" s="42"/>
      <c r="BB980" s="42">
        <v>3</v>
      </c>
      <c r="BC980" s="42" t="s">
        <v>354</v>
      </c>
      <c r="BD980" s="49" t="s">
        <v>3859</v>
      </c>
      <c r="BE980" s="49" t="s">
        <v>3856</v>
      </c>
      <c r="BF980" s="42">
        <v>0</v>
      </c>
      <c r="BG980" s="42"/>
      <c r="BH980" s="42"/>
      <c r="BI980" s="42" t="s">
        <v>357</v>
      </c>
      <c r="BJ980" s="42" t="s">
        <v>358</v>
      </c>
      <c r="BK980" s="57">
        <v>44778</v>
      </c>
      <c r="BL980" s="42" t="s">
        <v>317</v>
      </c>
      <c r="BM980" s="42" t="s">
        <v>317</v>
      </c>
      <c r="BN980" s="42"/>
      <c r="BO980" s="42"/>
      <c r="BP980" s="42" t="s">
        <v>359</v>
      </c>
      <c r="BQ980" s="42" t="s">
        <v>359</v>
      </c>
      <c r="BR980" s="42" t="s">
        <v>359</v>
      </c>
      <c r="BS980" s="42"/>
      <c r="BT980" s="42" t="s">
        <v>360</v>
      </c>
      <c r="BU980" s="42" t="s">
        <v>317</v>
      </c>
      <c r="BV980" s="42" t="s">
        <v>317</v>
      </c>
      <c r="BW980" s="42"/>
      <c r="BX980" s="42"/>
      <c r="BY980" s="42" t="s">
        <v>353</v>
      </c>
      <c r="BZ980" s="42" t="s">
        <v>353</v>
      </c>
      <c r="CA980" s="42"/>
      <c r="CB980" s="42" t="s">
        <v>353</v>
      </c>
      <c r="CC980" s="42"/>
      <c r="CD980" s="42"/>
      <c r="CE980" s="42"/>
      <c r="CF980" s="42"/>
      <c r="CG980" s="26" t="s">
        <v>3857</v>
      </c>
    </row>
    <row r="981" hidden="1" spans="1:85">
      <c r="A981" s="39">
        <v>552</v>
      </c>
      <c r="B981" s="42" t="s">
        <v>3860</v>
      </c>
      <c r="C981" s="79" t="s">
        <v>3861</v>
      </c>
      <c r="D981" s="42" t="s">
        <v>3862</v>
      </c>
      <c r="E981" s="43">
        <v>28.3526</v>
      </c>
      <c r="F981" s="43">
        <v>-15.369</v>
      </c>
      <c r="G981" s="42" t="s">
        <v>316</v>
      </c>
      <c r="H981" s="37">
        <v>4.5</v>
      </c>
      <c r="I981" s="42" t="s">
        <v>316</v>
      </c>
      <c r="J981" s="42" t="s">
        <v>316</v>
      </c>
      <c r="K981" s="42" t="s">
        <v>340</v>
      </c>
      <c r="L981" s="42" t="s">
        <v>340</v>
      </c>
      <c r="M981" s="42" t="s">
        <v>340</v>
      </c>
      <c r="N981" s="42" t="s">
        <v>341</v>
      </c>
      <c r="O981" s="42" t="s">
        <v>2240</v>
      </c>
      <c r="P981" s="42" t="s">
        <v>2240</v>
      </c>
      <c r="Q981" s="42" t="s">
        <v>390</v>
      </c>
      <c r="R981" s="42" t="s">
        <v>390</v>
      </c>
      <c r="S981" s="42" t="s">
        <v>1718</v>
      </c>
      <c r="T981" s="42" t="s">
        <v>344</v>
      </c>
      <c r="U981" s="42" t="s">
        <v>323</v>
      </c>
      <c r="V981" s="52">
        <v>36</v>
      </c>
      <c r="W981" s="42" t="s">
        <v>366</v>
      </c>
      <c r="X981" s="42" t="s">
        <v>1974</v>
      </c>
      <c r="Y981" s="42" t="s">
        <v>2</v>
      </c>
      <c r="Z981" s="42" t="s">
        <v>2</v>
      </c>
      <c r="AA981" s="42" t="s">
        <v>328</v>
      </c>
      <c r="AB981" s="43" t="s">
        <v>329</v>
      </c>
      <c r="AC981" s="42" t="s">
        <v>225</v>
      </c>
      <c r="AD981" s="42" t="s">
        <v>225</v>
      </c>
      <c r="AE981" s="42" t="s">
        <v>561</v>
      </c>
      <c r="AF981" s="42" t="s">
        <v>561</v>
      </c>
      <c r="AG981" s="42">
        <v>30</v>
      </c>
      <c r="AH981" s="42" t="s">
        <v>350</v>
      </c>
      <c r="AI981" s="42" t="s">
        <v>1989</v>
      </c>
      <c r="AJ981" s="42" t="s">
        <v>351</v>
      </c>
      <c r="AK981" s="42" t="s">
        <v>1994</v>
      </c>
      <c r="AL981" s="42">
        <v>1000</v>
      </c>
      <c r="AM981" s="42" t="s">
        <v>332</v>
      </c>
      <c r="AN981" s="42" t="s">
        <v>1896</v>
      </c>
      <c r="AO981" s="42">
        <v>400</v>
      </c>
      <c r="AP981" s="42" t="s">
        <v>439</v>
      </c>
      <c r="AQ981" s="42">
        <v>1600</v>
      </c>
      <c r="AR981" s="42">
        <v>2</v>
      </c>
      <c r="AS981" s="42">
        <v>800</v>
      </c>
      <c r="AT981" s="42">
        <v>48</v>
      </c>
      <c r="AU981" s="42" t="s">
        <v>385</v>
      </c>
      <c r="AV981" s="42" t="s">
        <v>385</v>
      </c>
      <c r="AW981" s="42">
        <v>18000</v>
      </c>
      <c r="AX981" s="42">
        <v>18000</v>
      </c>
      <c r="AY981" s="42">
        <v>4</v>
      </c>
      <c r="AZ981" s="51">
        <v>126</v>
      </c>
      <c r="BA981" s="42"/>
      <c r="BB981" s="42">
        <v>3</v>
      </c>
      <c r="BC981" s="42" t="s">
        <v>354</v>
      </c>
      <c r="BD981" s="49" t="s">
        <v>3863</v>
      </c>
      <c r="BE981" s="49" t="s">
        <v>3860</v>
      </c>
      <c r="BF981" s="42">
        <v>0</v>
      </c>
      <c r="BG981" s="42"/>
      <c r="BH981" s="42"/>
      <c r="BI981" s="42" t="s">
        <v>357</v>
      </c>
      <c r="BJ981" s="42" t="s">
        <v>358</v>
      </c>
      <c r="BK981" s="57">
        <v>44778</v>
      </c>
      <c r="BL981" s="42" t="s">
        <v>317</v>
      </c>
      <c r="BM981" s="42" t="s">
        <v>317</v>
      </c>
      <c r="BN981" s="42"/>
      <c r="BO981" s="42"/>
      <c r="BP981" s="42" t="s">
        <v>359</v>
      </c>
      <c r="BQ981" s="42" t="s">
        <v>359</v>
      </c>
      <c r="BR981" s="42" t="s">
        <v>359</v>
      </c>
      <c r="BS981" s="42"/>
      <c r="BT981" s="42" t="s">
        <v>360</v>
      </c>
      <c r="BU981" s="42" t="s">
        <v>317</v>
      </c>
      <c r="BV981" s="42" t="s">
        <v>317</v>
      </c>
      <c r="BW981" s="42"/>
      <c r="BX981" s="42"/>
      <c r="BY981" s="42" t="s">
        <v>353</v>
      </c>
      <c r="BZ981" s="42" t="s">
        <v>353</v>
      </c>
      <c r="CA981" s="42"/>
      <c r="CB981" s="42" t="s">
        <v>353</v>
      </c>
      <c r="CC981" s="42"/>
      <c r="CD981" s="42"/>
      <c r="CE981" s="42"/>
      <c r="CF981" s="42"/>
      <c r="CG981" s="26" t="s">
        <v>3861</v>
      </c>
    </row>
    <row r="982" hidden="1" spans="1:85">
      <c r="A982" s="39">
        <v>580</v>
      </c>
      <c r="B982" s="42" t="s">
        <v>3864</v>
      </c>
      <c r="C982" s="46" t="s">
        <v>3865</v>
      </c>
      <c r="D982" s="42" t="s">
        <v>3866</v>
      </c>
      <c r="E982" s="43">
        <v>28.2859</v>
      </c>
      <c r="F982" s="43">
        <v>-15.3863</v>
      </c>
      <c r="G982" s="42" t="s">
        <v>316</v>
      </c>
      <c r="H982" s="37">
        <v>2.5</v>
      </c>
      <c r="I982" s="42" t="s">
        <v>316</v>
      </c>
      <c r="J982" s="42" t="s">
        <v>316</v>
      </c>
      <c r="K982" s="42" t="s">
        <v>317</v>
      </c>
      <c r="L982" s="42" t="s">
        <v>317</v>
      </c>
      <c r="M982" s="42" t="s">
        <v>317</v>
      </c>
      <c r="N982" s="42" t="s">
        <v>341</v>
      </c>
      <c r="O982" s="42" t="s">
        <v>2240</v>
      </c>
      <c r="P982" s="42" t="s">
        <v>2240</v>
      </c>
      <c r="Q982" s="42" t="s">
        <v>381</v>
      </c>
      <c r="R982" s="42" t="s">
        <v>381</v>
      </c>
      <c r="S982" s="42" t="s">
        <v>1718</v>
      </c>
      <c r="T982" s="42" t="s">
        <v>344</v>
      </c>
      <c r="U982" s="42" t="s">
        <v>323</v>
      </c>
      <c r="V982" s="52">
        <v>36</v>
      </c>
      <c r="W982" s="42" t="s">
        <v>366</v>
      </c>
      <c r="X982" s="42" t="s">
        <v>1880</v>
      </c>
      <c r="Y982" s="42" t="s">
        <v>2</v>
      </c>
      <c r="Z982" s="42" t="s">
        <v>2</v>
      </c>
      <c r="AA982" s="42" t="s">
        <v>328</v>
      </c>
      <c r="AB982" s="43" t="s">
        <v>329</v>
      </c>
      <c r="AC982" s="42" t="s">
        <v>225</v>
      </c>
      <c r="AD982" s="42" t="s">
        <v>225</v>
      </c>
      <c r="AE982" s="42" t="s">
        <v>561</v>
      </c>
      <c r="AF982" s="42" t="s">
        <v>561</v>
      </c>
      <c r="AG982" s="42">
        <v>20</v>
      </c>
      <c r="AH982" s="42" t="s">
        <v>350</v>
      </c>
      <c r="AI982" s="42" t="s">
        <v>1964</v>
      </c>
      <c r="AJ982" s="42" t="s">
        <v>351</v>
      </c>
      <c r="AK982" s="42" t="s">
        <v>2164</v>
      </c>
      <c r="AL982" s="42">
        <v>1000</v>
      </c>
      <c r="AM982" s="42" t="s">
        <v>332</v>
      </c>
      <c r="AN982" s="42" t="s">
        <v>1896</v>
      </c>
      <c r="AO982" s="42">
        <v>400</v>
      </c>
      <c r="AP982" s="42" t="s">
        <v>439</v>
      </c>
      <c r="AQ982" s="42">
        <v>1600</v>
      </c>
      <c r="AR982" s="42">
        <v>2</v>
      </c>
      <c r="AS982" s="42">
        <v>800</v>
      </c>
      <c r="AT982" s="42">
        <v>48</v>
      </c>
      <c r="AU982" s="42" t="s">
        <v>607</v>
      </c>
      <c r="AV982" s="42" t="s">
        <v>607</v>
      </c>
      <c r="AW982" s="42">
        <v>18000</v>
      </c>
      <c r="AX982" s="42">
        <v>18000</v>
      </c>
      <c r="AY982" s="42">
        <v>2</v>
      </c>
      <c r="AZ982" s="51">
        <v>93</v>
      </c>
      <c r="BA982" s="52"/>
      <c r="BB982" s="42">
        <v>1</v>
      </c>
      <c r="BC982" s="42" t="s">
        <v>525</v>
      </c>
      <c r="BD982" s="49">
        <v>0</v>
      </c>
      <c r="BE982" s="49" t="s">
        <v>3864</v>
      </c>
      <c r="BF982" s="42">
        <v>0</v>
      </c>
      <c r="BG982" s="42"/>
      <c r="BH982" s="42"/>
      <c r="BI982" s="42" t="s">
        <v>357</v>
      </c>
      <c r="BJ982" s="42" t="s">
        <v>358</v>
      </c>
      <c r="BK982" s="57">
        <v>44778</v>
      </c>
      <c r="BL982" s="42" t="s">
        <v>317</v>
      </c>
      <c r="BM982" s="42" t="s">
        <v>317</v>
      </c>
      <c r="BN982" s="42"/>
      <c r="BO982" s="42"/>
      <c r="BP982" s="42" t="s">
        <v>359</v>
      </c>
      <c r="BQ982" s="42" t="s">
        <v>359</v>
      </c>
      <c r="BR982" s="42" t="s">
        <v>359</v>
      </c>
      <c r="BS982" s="42"/>
      <c r="BT982" s="42" t="s">
        <v>360</v>
      </c>
      <c r="BU982" s="42" t="s">
        <v>317</v>
      </c>
      <c r="BV982" s="42" t="s">
        <v>317</v>
      </c>
      <c r="BW982" s="42"/>
      <c r="BX982" s="42"/>
      <c r="BY982" s="42" t="s">
        <v>353</v>
      </c>
      <c r="BZ982" s="42" t="s">
        <v>353</v>
      </c>
      <c r="CA982" s="42"/>
      <c r="CB982" s="42" t="s">
        <v>353</v>
      </c>
      <c r="CC982" s="42"/>
      <c r="CD982" s="42"/>
      <c r="CE982" s="42"/>
      <c r="CF982" s="42"/>
      <c r="CG982" s="26" t="s">
        <v>3865</v>
      </c>
    </row>
    <row r="983" hidden="1" spans="1:85">
      <c r="A983" s="39">
        <v>584</v>
      </c>
      <c r="B983" s="42" t="s">
        <v>3867</v>
      </c>
      <c r="C983" s="46" t="s">
        <v>3868</v>
      </c>
      <c r="D983" s="42" t="s">
        <v>3869</v>
      </c>
      <c r="E983" s="43">
        <v>28.3536</v>
      </c>
      <c r="F983" s="43">
        <v>-15.4589</v>
      </c>
      <c r="G983" s="42" t="s">
        <v>316</v>
      </c>
      <c r="H983" s="37">
        <v>2.5</v>
      </c>
      <c r="I983" s="42" t="s">
        <v>316</v>
      </c>
      <c r="J983" s="42" t="s">
        <v>316</v>
      </c>
      <c r="K983" s="42" t="s">
        <v>317</v>
      </c>
      <c r="L983" s="42" t="s">
        <v>317</v>
      </c>
      <c r="M983" s="42" t="s">
        <v>340</v>
      </c>
      <c r="N983" s="42" t="s">
        <v>341</v>
      </c>
      <c r="O983" s="42" t="s">
        <v>2240</v>
      </c>
      <c r="P983" s="42" t="s">
        <v>2240</v>
      </c>
      <c r="Q983" s="42" t="s">
        <v>390</v>
      </c>
      <c r="R983" s="42" t="s">
        <v>390</v>
      </c>
      <c r="S983" s="42" t="s">
        <v>1718</v>
      </c>
      <c r="T983" s="42" t="s">
        <v>344</v>
      </c>
      <c r="U983" s="42" t="s">
        <v>323</v>
      </c>
      <c r="V983" s="52">
        <v>36</v>
      </c>
      <c r="W983" s="42" t="s">
        <v>366</v>
      </c>
      <c r="X983" s="42" t="s">
        <v>2971</v>
      </c>
      <c r="Y983" s="42" t="s">
        <v>2</v>
      </c>
      <c r="Z983" s="42" t="s">
        <v>2</v>
      </c>
      <c r="AA983" s="42" t="s">
        <v>328</v>
      </c>
      <c r="AB983" s="43" t="s">
        <v>329</v>
      </c>
      <c r="AC983" s="42" t="s">
        <v>225</v>
      </c>
      <c r="AD983" s="42" t="s">
        <v>225</v>
      </c>
      <c r="AE983" s="42" t="s">
        <v>561</v>
      </c>
      <c r="AF983" s="42" t="s">
        <v>561</v>
      </c>
      <c r="AG983" s="42">
        <v>20</v>
      </c>
      <c r="AH983" s="42" t="s">
        <v>350</v>
      </c>
      <c r="AI983" s="42" t="s">
        <v>1894</v>
      </c>
      <c r="AJ983" s="42" t="s">
        <v>351</v>
      </c>
      <c r="AK983" s="42" t="s">
        <v>2164</v>
      </c>
      <c r="AL983" s="42">
        <v>750</v>
      </c>
      <c r="AM983" s="42" t="s">
        <v>332</v>
      </c>
      <c r="AN983" s="42" t="s">
        <v>1896</v>
      </c>
      <c r="AO983" s="42">
        <v>400</v>
      </c>
      <c r="AP983" s="42" t="s">
        <v>439</v>
      </c>
      <c r="AQ983" s="42">
        <v>1600</v>
      </c>
      <c r="AR983" s="42">
        <v>2</v>
      </c>
      <c r="AS983" s="42">
        <v>800</v>
      </c>
      <c r="AT983" s="42">
        <v>48</v>
      </c>
      <c r="AU983" s="42" t="s">
        <v>385</v>
      </c>
      <c r="AV983" s="42" t="s">
        <v>385</v>
      </c>
      <c r="AW983" s="42">
        <v>18000</v>
      </c>
      <c r="AX983" s="42">
        <v>18000</v>
      </c>
      <c r="AY983" s="42">
        <v>2</v>
      </c>
      <c r="AZ983" s="51">
        <v>140</v>
      </c>
      <c r="BA983" s="42"/>
      <c r="BB983" s="42">
        <v>1</v>
      </c>
      <c r="BC983" s="42" t="s">
        <v>525</v>
      </c>
      <c r="BD983" s="49">
        <v>0</v>
      </c>
      <c r="BE983" s="49" t="s">
        <v>3867</v>
      </c>
      <c r="BF983" s="42">
        <v>0</v>
      </c>
      <c r="BG983" s="42"/>
      <c r="BH983" s="42"/>
      <c r="BI983" s="42" t="s">
        <v>357</v>
      </c>
      <c r="BJ983" s="42" t="s">
        <v>358</v>
      </c>
      <c r="BK983" s="57">
        <v>44778</v>
      </c>
      <c r="BL983" s="42" t="s">
        <v>317</v>
      </c>
      <c r="BM983" s="42" t="s">
        <v>317</v>
      </c>
      <c r="BN983" s="42"/>
      <c r="BO983" s="42"/>
      <c r="BP983" s="42" t="s">
        <v>359</v>
      </c>
      <c r="BQ983" s="42" t="s">
        <v>359</v>
      </c>
      <c r="BR983" s="42" t="s">
        <v>359</v>
      </c>
      <c r="BS983" s="42"/>
      <c r="BT983" s="42" t="s">
        <v>360</v>
      </c>
      <c r="BU983" s="42" t="s">
        <v>317</v>
      </c>
      <c r="BV983" s="42" t="s">
        <v>317</v>
      </c>
      <c r="BW983" s="42"/>
      <c r="BX983" s="42"/>
      <c r="BY983" s="42" t="s">
        <v>353</v>
      </c>
      <c r="BZ983" s="42" t="s">
        <v>353</v>
      </c>
      <c r="CA983" s="42"/>
      <c r="CB983" s="42" t="s">
        <v>353</v>
      </c>
      <c r="CC983" s="42"/>
      <c r="CD983" s="42"/>
      <c r="CE983" s="42"/>
      <c r="CF983" s="42"/>
      <c r="CG983" s="26" t="s">
        <v>3868</v>
      </c>
    </row>
    <row r="984" hidden="1" spans="1:85">
      <c r="A984" s="39">
        <v>608</v>
      </c>
      <c r="B984" s="42" t="s">
        <v>3870</v>
      </c>
      <c r="C984" s="46" t="s">
        <v>3871</v>
      </c>
      <c r="D984" s="42" t="s">
        <v>3872</v>
      </c>
      <c r="E984" s="43">
        <v>28.3961</v>
      </c>
      <c r="F984" s="43">
        <v>-15.367</v>
      </c>
      <c r="G984" s="42" t="s">
        <v>316</v>
      </c>
      <c r="H984" s="37">
        <v>4.5</v>
      </c>
      <c r="I984" s="42" t="s">
        <v>316</v>
      </c>
      <c r="J984" s="42" t="s">
        <v>316</v>
      </c>
      <c r="K984" s="42" t="s">
        <v>340</v>
      </c>
      <c r="L984" s="42" t="s">
        <v>317</v>
      </c>
      <c r="M984" s="42" t="s">
        <v>340</v>
      </c>
      <c r="N984" s="42" t="s">
        <v>341</v>
      </c>
      <c r="O984" s="42" t="s">
        <v>2240</v>
      </c>
      <c r="P984" s="42" t="s">
        <v>2240</v>
      </c>
      <c r="Q984" s="42" t="s">
        <v>390</v>
      </c>
      <c r="R984" s="42" t="s">
        <v>390</v>
      </c>
      <c r="S984" s="42" t="s">
        <v>1718</v>
      </c>
      <c r="T984" s="42" t="s">
        <v>344</v>
      </c>
      <c r="U984" s="42" t="s">
        <v>323</v>
      </c>
      <c r="V984" s="52">
        <v>36</v>
      </c>
      <c r="W984" s="42" t="s">
        <v>366</v>
      </c>
      <c r="X984" s="42" t="s">
        <v>1974</v>
      </c>
      <c r="Y984" s="42" t="s">
        <v>2</v>
      </c>
      <c r="Z984" s="42" t="s">
        <v>2</v>
      </c>
      <c r="AA984" s="42" t="s">
        <v>328</v>
      </c>
      <c r="AB984" s="43" t="s">
        <v>329</v>
      </c>
      <c r="AC984" s="42" t="s">
        <v>225</v>
      </c>
      <c r="AD984" s="42" t="s">
        <v>225</v>
      </c>
      <c r="AE984" s="42" t="s">
        <v>561</v>
      </c>
      <c r="AF984" s="42" t="s">
        <v>561</v>
      </c>
      <c r="AG984" s="42">
        <v>30</v>
      </c>
      <c r="AH984" s="42" t="s">
        <v>350</v>
      </c>
      <c r="AI984" s="42" t="s">
        <v>1964</v>
      </c>
      <c r="AJ984" s="42" t="s">
        <v>351</v>
      </c>
      <c r="AK984" s="42" t="s">
        <v>1994</v>
      </c>
      <c r="AL984" s="42">
        <v>1000</v>
      </c>
      <c r="AM984" s="42" t="s">
        <v>332</v>
      </c>
      <c r="AN984" s="42" t="s">
        <v>352</v>
      </c>
      <c r="AO984" s="42">
        <v>400</v>
      </c>
      <c r="AP984" s="42" t="s">
        <v>439</v>
      </c>
      <c r="AQ984" s="42">
        <v>1600</v>
      </c>
      <c r="AR984" s="42">
        <v>2</v>
      </c>
      <c r="AS984" s="42">
        <v>800</v>
      </c>
      <c r="AT984" s="42">
        <v>48</v>
      </c>
      <c r="AU984" s="42" t="s">
        <v>385</v>
      </c>
      <c r="AV984" s="42" t="s">
        <v>385</v>
      </c>
      <c r="AW984" s="42">
        <v>18000</v>
      </c>
      <c r="AX984" s="42">
        <v>18000</v>
      </c>
      <c r="AY984" s="42">
        <v>2</v>
      </c>
      <c r="AZ984" s="51">
        <v>90</v>
      </c>
      <c r="BA984" s="42"/>
      <c r="BB984" s="42">
        <v>2</v>
      </c>
      <c r="BC984" s="42" t="s">
        <v>1224</v>
      </c>
      <c r="BD984" s="49">
        <v>0</v>
      </c>
      <c r="BE984" s="49" t="s">
        <v>3870</v>
      </c>
      <c r="BF984" s="42">
        <v>0</v>
      </c>
      <c r="BG984" s="42"/>
      <c r="BH984" s="42"/>
      <c r="BI984" s="42" t="s">
        <v>357</v>
      </c>
      <c r="BJ984" s="42" t="s">
        <v>358</v>
      </c>
      <c r="BK984" s="57">
        <v>44778</v>
      </c>
      <c r="BL984" s="42" t="s">
        <v>317</v>
      </c>
      <c r="BM984" s="42" t="s">
        <v>317</v>
      </c>
      <c r="BN984" s="42"/>
      <c r="BO984" s="42"/>
      <c r="BP984" s="42" t="s">
        <v>359</v>
      </c>
      <c r="BQ984" s="42" t="s">
        <v>359</v>
      </c>
      <c r="BR984" s="42" t="s">
        <v>359</v>
      </c>
      <c r="BS984" s="42"/>
      <c r="BT984" s="42" t="s">
        <v>360</v>
      </c>
      <c r="BU984" s="42" t="s">
        <v>317</v>
      </c>
      <c r="BV984" s="42" t="s">
        <v>317</v>
      </c>
      <c r="BW984" s="42"/>
      <c r="BX984" s="42"/>
      <c r="BY984" s="42" t="s">
        <v>353</v>
      </c>
      <c r="BZ984" s="42" t="s">
        <v>353</v>
      </c>
      <c r="CA984" s="42"/>
      <c r="CB984" s="42" t="s">
        <v>353</v>
      </c>
      <c r="CC984" s="42"/>
      <c r="CD984" s="42"/>
      <c r="CE984" s="42"/>
      <c r="CF984" s="42"/>
      <c r="CG984" s="26" t="s">
        <v>3871</v>
      </c>
    </row>
    <row r="985" hidden="1" spans="1:85">
      <c r="A985" s="34">
        <v>611</v>
      </c>
      <c r="B985" s="42" t="s">
        <v>3873</v>
      </c>
      <c r="C985" s="46" t="s">
        <v>3874</v>
      </c>
      <c r="D985" s="42" t="s">
        <v>3875</v>
      </c>
      <c r="E985" s="43">
        <v>28.2813</v>
      </c>
      <c r="F985" s="43">
        <v>-15.3711</v>
      </c>
      <c r="G985" s="42" t="s">
        <v>316</v>
      </c>
      <c r="H985" s="37">
        <v>2.5</v>
      </c>
      <c r="I985" s="42" t="s">
        <v>316</v>
      </c>
      <c r="J985" s="42" t="s">
        <v>316</v>
      </c>
      <c r="K985" s="42" t="s">
        <v>317</v>
      </c>
      <c r="L985" s="42" t="s">
        <v>340</v>
      </c>
      <c r="M985" s="42" t="s">
        <v>340</v>
      </c>
      <c r="N985" s="42" t="s">
        <v>341</v>
      </c>
      <c r="O985" s="42" t="s">
        <v>2240</v>
      </c>
      <c r="P985" s="42" t="s">
        <v>2240</v>
      </c>
      <c r="Q985" s="42" t="s">
        <v>320</v>
      </c>
      <c r="R985" s="42" t="s">
        <v>320</v>
      </c>
      <c r="S985" s="42" t="s">
        <v>1718</v>
      </c>
      <c r="T985" s="42" t="s">
        <v>344</v>
      </c>
      <c r="U985" s="42" t="s">
        <v>323</v>
      </c>
      <c r="V985" s="52">
        <v>36</v>
      </c>
      <c r="W985" s="42" t="s">
        <v>366</v>
      </c>
      <c r="X985" s="42" t="s">
        <v>1880</v>
      </c>
      <c r="Y985" s="42" t="s">
        <v>2</v>
      </c>
      <c r="Z985" s="42" t="s">
        <v>2</v>
      </c>
      <c r="AA985" s="42" t="s">
        <v>328</v>
      </c>
      <c r="AB985" s="43" t="s">
        <v>329</v>
      </c>
      <c r="AC985" s="42" t="s">
        <v>225</v>
      </c>
      <c r="AD985" s="42" t="s">
        <v>225</v>
      </c>
      <c r="AE985" s="42" t="s">
        <v>561</v>
      </c>
      <c r="AF985" s="42" t="s">
        <v>561</v>
      </c>
      <c r="AG985" s="42">
        <v>20</v>
      </c>
      <c r="AH985" s="42" t="s">
        <v>350</v>
      </c>
      <c r="AI985" s="42" t="s">
        <v>1964</v>
      </c>
      <c r="AJ985" s="42" t="s">
        <v>351</v>
      </c>
      <c r="AK985" s="42" t="s">
        <v>2164</v>
      </c>
      <c r="AL985" s="42">
        <v>1000</v>
      </c>
      <c r="AM985" s="42" t="s">
        <v>332</v>
      </c>
      <c r="AN985" s="42" t="s">
        <v>1896</v>
      </c>
      <c r="AO985" s="42">
        <v>400</v>
      </c>
      <c r="AP985" s="42" t="s">
        <v>439</v>
      </c>
      <c r="AQ985" s="42">
        <v>1600</v>
      </c>
      <c r="AR985" s="42">
        <v>2</v>
      </c>
      <c r="AS985" s="42">
        <v>800</v>
      </c>
      <c r="AT985" s="42">
        <v>48</v>
      </c>
      <c r="AU985" s="42" t="s">
        <v>385</v>
      </c>
      <c r="AV985" s="42" t="s">
        <v>385</v>
      </c>
      <c r="AW985" s="42">
        <v>18000</v>
      </c>
      <c r="AX985" s="42">
        <v>18000</v>
      </c>
      <c r="AY985" s="42">
        <v>2</v>
      </c>
      <c r="AZ985" s="51">
        <v>178</v>
      </c>
      <c r="BA985" s="52"/>
      <c r="BB985" s="42">
        <v>2</v>
      </c>
      <c r="BC985" s="42" t="s">
        <v>375</v>
      </c>
      <c r="BD985" s="49" t="s">
        <v>3876</v>
      </c>
      <c r="BE985" s="49" t="s">
        <v>3873</v>
      </c>
      <c r="BF985" s="42">
        <v>0</v>
      </c>
      <c r="BG985" s="42"/>
      <c r="BH985" s="42"/>
      <c r="BI985" s="42" t="s">
        <v>357</v>
      </c>
      <c r="BJ985" s="42" t="s">
        <v>358</v>
      </c>
      <c r="BK985" s="57">
        <v>44778</v>
      </c>
      <c r="BL985" s="42" t="s">
        <v>317</v>
      </c>
      <c r="BM985" s="42" t="s">
        <v>317</v>
      </c>
      <c r="BN985" s="42"/>
      <c r="BO985" s="42"/>
      <c r="BP985" s="42" t="s">
        <v>359</v>
      </c>
      <c r="BQ985" s="42" t="s">
        <v>359</v>
      </c>
      <c r="BR985" s="42" t="s">
        <v>359</v>
      </c>
      <c r="BS985" s="42"/>
      <c r="BT985" s="42" t="s">
        <v>360</v>
      </c>
      <c r="BU985" s="42" t="s">
        <v>317</v>
      </c>
      <c r="BV985" s="42" t="s">
        <v>317</v>
      </c>
      <c r="BW985" s="42"/>
      <c r="BX985" s="42"/>
      <c r="BY985" s="42" t="s">
        <v>353</v>
      </c>
      <c r="BZ985" s="42" t="s">
        <v>353</v>
      </c>
      <c r="CA985" s="42"/>
      <c r="CB985" s="42" t="s">
        <v>353</v>
      </c>
      <c r="CC985" s="42"/>
      <c r="CD985" s="42"/>
      <c r="CE985" s="42"/>
      <c r="CF985" s="42"/>
      <c r="CG985" s="26" t="s">
        <v>3874</v>
      </c>
    </row>
    <row r="986" hidden="1" spans="1:85">
      <c r="A986" s="39">
        <v>612</v>
      </c>
      <c r="B986" s="42" t="s">
        <v>3877</v>
      </c>
      <c r="C986" s="46" t="s">
        <v>3878</v>
      </c>
      <c r="D986" s="42" t="s">
        <v>3879</v>
      </c>
      <c r="E986" s="43">
        <v>28.3324</v>
      </c>
      <c r="F986" s="43">
        <v>-15.4449</v>
      </c>
      <c r="G986" s="42" t="s">
        <v>316</v>
      </c>
      <c r="H986" s="37">
        <v>2.5</v>
      </c>
      <c r="I986" s="42" t="s">
        <v>316</v>
      </c>
      <c r="J986" s="42" t="s">
        <v>316</v>
      </c>
      <c r="K986" s="42" t="s">
        <v>317</v>
      </c>
      <c r="L986" s="42" t="s">
        <v>317</v>
      </c>
      <c r="M986" s="42" t="s">
        <v>317</v>
      </c>
      <c r="N986" s="42" t="s">
        <v>341</v>
      </c>
      <c r="O986" s="42" t="s">
        <v>2240</v>
      </c>
      <c r="P986" s="42" t="s">
        <v>2240</v>
      </c>
      <c r="Q986" s="42" t="s">
        <v>320</v>
      </c>
      <c r="R986" s="42" t="s">
        <v>320</v>
      </c>
      <c r="S986" s="42" t="s">
        <v>1718</v>
      </c>
      <c r="T986" s="42" t="s">
        <v>344</v>
      </c>
      <c r="U986" s="42" t="s">
        <v>323</v>
      </c>
      <c r="V986" s="52">
        <v>36</v>
      </c>
      <c r="W986" s="42" t="s">
        <v>325</v>
      </c>
      <c r="X986" s="42" t="s">
        <v>2971</v>
      </c>
      <c r="Y986" s="42" t="s">
        <v>2</v>
      </c>
      <c r="Z986" s="42" t="s">
        <v>2</v>
      </c>
      <c r="AA986" s="42" t="s">
        <v>328</v>
      </c>
      <c r="AB986" s="43" t="s">
        <v>329</v>
      </c>
      <c r="AC986" s="42" t="s">
        <v>225</v>
      </c>
      <c r="AD986" s="42" t="s">
        <v>225</v>
      </c>
      <c r="AE986" s="42" t="s">
        <v>426</v>
      </c>
      <c r="AF986" s="42" t="s">
        <v>426</v>
      </c>
      <c r="AG986" s="42">
        <v>20</v>
      </c>
      <c r="AH986" s="42" t="s">
        <v>350</v>
      </c>
      <c r="AI986" s="42" t="s">
        <v>1964</v>
      </c>
      <c r="AJ986" s="42" t="s">
        <v>351</v>
      </c>
      <c r="AK986" s="42" t="s">
        <v>2164</v>
      </c>
      <c r="AL986" s="42">
        <v>600</v>
      </c>
      <c r="AM986" s="42" t="s">
        <v>332</v>
      </c>
      <c r="AN986" s="42" t="s">
        <v>1896</v>
      </c>
      <c r="AO986" s="42">
        <v>400</v>
      </c>
      <c r="AP986" s="42" t="s">
        <v>333</v>
      </c>
      <c r="AQ986" s="42">
        <v>300</v>
      </c>
      <c r="AR986" s="42">
        <v>48</v>
      </c>
      <c r="AS986" s="42">
        <v>100</v>
      </c>
      <c r="AT986" s="42">
        <f>AQ986/AS986</f>
        <v>3</v>
      </c>
      <c r="AU986" s="42" t="s">
        <v>327</v>
      </c>
      <c r="AV986" s="42" t="s">
        <v>327</v>
      </c>
      <c r="AW986" s="42" t="s">
        <v>327</v>
      </c>
      <c r="AX986" s="42" t="s">
        <v>2245</v>
      </c>
      <c r="AY986" s="42" t="s">
        <v>327</v>
      </c>
      <c r="AZ986" s="51">
        <v>125</v>
      </c>
      <c r="BA986" s="42"/>
      <c r="BB986" s="42">
        <v>1</v>
      </c>
      <c r="BC986" s="42" t="s">
        <v>525</v>
      </c>
      <c r="BD986" s="49">
        <v>0</v>
      </c>
      <c r="BE986" s="49" t="s">
        <v>3877</v>
      </c>
      <c r="BF986" s="42">
        <v>0</v>
      </c>
      <c r="BG986" s="42"/>
      <c r="BH986" s="42"/>
      <c r="BI986" s="42" t="s">
        <v>357</v>
      </c>
      <c r="BJ986" s="42" t="s">
        <v>358</v>
      </c>
      <c r="BK986" s="57">
        <v>44778</v>
      </c>
      <c r="BL986" s="42" t="s">
        <v>317</v>
      </c>
      <c r="BM986" s="42" t="s">
        <v>317</v>
      </c>
      <c r="BN986" s="42"/>
      <c r="BO986" s="42"/>
      <c r="BP986" s="42" t="s">
        <v>359</v>
      </c>
      <c r="BQ986" s="42" t="s">
        <v>359</v>
      </c>
      <c r="BR986" s="42" t="s">
        <v>359</v>
      </c>
      <c r="BS986" s="42"/>
      <c r="BT986" s="42" t="s">
        <v>360</v>
      </c>
      <c r="BU986" s="42" t="s">
        <v>317</v>
      </c>
      <c r="BV986" s="42" t="s">
        <v>317</v>
      </c>
      <c r="BW986" s="42"/>
      <c r="BX986" s="42"/>
      <c r="BY986" s="42" t="s">
        <v>353</v>
      </c>
      <c r="BZ986" s="42" t="s">
        <v>353</v>
      </c>
      <c r="CA986" s="42"/>
      <c r="CB986" s="42" t="s">
        <v>353</v>
      </c>
      <c r="CC986" s="42"/>
      <c r="CD986" s="42"/>
      <c r="CE986" s="42"/>
      <c r="CF986" s="42"/>
      <c r="CG986" s="26" t="s">
        <v>3878</v>
      </c>
    </row>
    <row r="987" hidden="1" spans="1:85">
      <c r="A987" s="34">
        <v>613</v>
      </c>
      <c r="B987" s="42" t="s">
        <v>3880</v>
      </c>
      <c r="C987" s="46" t="s">
        <v>3881</v>
      </c>
      <c r="D987" s="42" t="s">
        <v>3882</v>
      </c>
      <c r="E987" s="43">
        <v>28.2354</v>
      </c>
      <c r="F987" s="43">
        <v>-15.5279</v>
      </c>
      <c r="G987" s="42" t="s">
        <v>316</v>
      </c>
      <c r="H987" s="37">
        <v>2.5</v>
      </c>
      <c r="I987" s="42" t="s">
        <v>316</v>
      </c>
      <c r="J987" s="42" t="s">
        <v>3407</v>
      </c>
      <c r="K987" s="42" t="s">
        <v>317</v>
      </c>
      <c r="L987" s="42" t="s">
        <v>317</v>
      </c>
      <c r="M987" s="42" t="s">
        <v>317</v>
      </c>
      <c r="N987" s="42" t="s">
        <v>402</v>
      </c>
      <c r="O987" s="42" t="s">
        <v>319</v>
      </c>
      <c r="P987" s="42" t="s">
        <v>319</v>
      </c>
      <c r="Q987" s="42" t="s">
        <v>390</v>
      </c>
      <c r="R987" s="42" t="s">
        <v>390</v>
      </c>
      <c r="S987" s="42" t="s">
        <v>1718</v>
      </c>
      <c r="T987" s="42" t="s">
        <v>344</v>
      </c>
      <c r="U987" s="42" t="s">
        <v>323</v>
      </c>
      <c r="V987" s="52">
        <v>50</v>
      </c>
      <c r="W987" s="42" t="s">
        <v>366</v>
      </c>
      <c r="X987" s="42" t="s">
        <v>3055</v>
      </c>
      <c r="Y987" s="42" t="s">
        <v>2</v>
      </c>
      <c r="Z987" s="42" t="s">
        <v>2</v>
      </c>
      <c r="AA987" s="42" t="s">
        <v>328</v>
      </c>
      <c r="AB987" s="43" t="s">
        <v>329</v>
      </c>
      <c r="AC987" s="42" t="s">
        <v>225</v>
      </c>
      <c r="AD987" s="42" t="s">
        <v>225</v>
      </c>
      <c r="AE987" s="42" t="s">
        <v>403</v>
      </c>
      <c r="AF987" s="42" t="s">
        <v>403</v>
      </c>
      <c r="AG987" s="42">
        <v>20</v>
      </c>
      <c r="AH987" s="42" t="s">
        <v>350</v>
      </c>
      <c r="AI987" s="42" t="s">
        <v>1964</v>
      </c>
      <c r="AJ987" s="42" t="s">
        <v>370</v>
      </c>
      <c r="AK987" s="42" t="s">
        <v>1965</v>
      </c>
      <c r="AL987" s="42">
        <v>600</v>
      </c>
      <c r="AM987" s="42" t="s">
        <v>332</v>
      </c>
      <c r="AN987" s="42" t="s">
        <v>1896</v>
      </c>
      <c r="AO987" s="42">
        <v>400</v>
      </c>
      <c r="AP987" s="42" t="s">
        <v>439</v>
      </c>
      <c r="AQ987" s="42">
        <v>1200</v>
      </c>
      <c r="AR987" s="42">
        <v>2</v>
      </c>
      <c r="AS987" s="42">
        <v>600</v>
      </c>
      <c r="AT987" s="42">
        <v>48</v>
      </c>
      <c r="AU987" s="42" t="s">
        <v>385</v>
      </c>
      <c r="AV987" s="42" t="s">
        <v>385</v>
      </c>
      <c r="AW987" s="42">
        <v>18000</v>
      </c>
      <c r="AX987" s="42">
        <v>18000</v>
      </c>
      <c r="AY987" s="42">
        <v>2</v>
      </c>
      <c r="AZ987" s="51">
        <v>77</v>
      </c>
      <c r="BA987" s="42"/>
      <c r="BB987" s="42">
        <v>1</v>
      </c>
      <c r="BC987" s="42" t="s">
        <v>525</v>
      </c>
      <c r="BD987" s="49">
        <v>0</v>
      </c>
      <c r="BE987" s="49" t="s">
        <v>3880</v>
      </c>
      <c r="BF987" s="42">
        <v>0</v>
      </c>
      <c r="BG987" s="42"/>
      <c r="BH987" s="42"/>
      <c r="BI987" s="42" t="s">
        <v>357</v>
      </c>
      <c r="BJ987" s="42" t="s">
        <v>358</v>
      </c>
      <c r="BK987" s="57">
        <v>44778</v>
      </c>
      <c r="BL987" s="42" t="s">
        <v>317</v>
      </c>
      <c r="BM987" s="42" t="s">
        <v>317</v>
      </c>
      <c r="BN987" s="42"/>
      <c r="BO987" s="42"/>
      <c r="BP987" s="42" t="s">
        <v>359</v>
      </c>
      <c r="BQ987" s="42" t="s">
        <v>359</v>
      </c>
      <c r="BR987" s="42" t="s">
        <v>359</v>
      </c>
      <c r="BS987" s="42"/>
      <c r="BT987" s="42" t="s">
        <v>360</v>
      </c>
      <c r="BU987" s="42" t="s">
        <v>317</v>
      </c>
      <c r="BV987" s="42" t="s">
        <v>317</v>
      </c>
      <c r="BW987" s="42"/>
      <c r="BX987" s="42"/>
      <c r="BY987" s="42" t="s">
        <v>353</v>
      </c>
      <c r="BZ987" s="42" t="s">
        <v>353</v>
      </c>
      <c r="CA987" s="42"/>
      <c r="CB987" s="42" t="s">
        <v>353</v>
      </c>
      <c r="CC987" s="42"/>
      <c r="CD987" s="42"/>
      <c r="CE987" s="42"/>
      <c r="CF987" s="42"/>
      <c r="CG987" s="26" t="s">
        <v>3881</v>
      </c>
    </row>
    <row r="988" hidden="1" spans="1:85">
      <c r="A988" s="34">
        <v>615</v>
      </c>
      <c r="B988" s="42" t="s">
        <v>3883</v>
      </c>
      <c r="C988" s="46" t="s">
        <v>3884</v>
      </c>
      <c r="D988" s="42" t="s">
        <v>3885</v>
      </c>
      <c r="E988" s="43">
        <v>28.1031</v>
      </c>
      <c r="F988" s="43">
        <v>-15.5643</v>
      </c>
      <c r="G988" s="42" t="s">
        <v>316</v>
      </c>
      <c r="H988" s="37">
        <v>2.5</v>
      </c>
      <c r="I988" s="42" t="s">
        <v>316</v>
      </c>
      <c r="J988" s="42" t="s">
        <v>3407</v>
      </c>
      <c r="K988" s="42" t="s">
        <v>317</v>
      </c>
      <c r="L988" s="42" t="s">
        <v>317</v>
      </c>
      <c r="M988" s="42" t="s">
        <v>317</v>
      </c>
      <c r="N988" s="42" t="s">
        <v>402</v>
      </c>
      <c r="O988" s="42" t="s">
        <v>319</v>
      </c>
      <c r="P988" s="42" t="s">
        <v>319</v>
      </c>
      <c r="Q988" s="42" t="s">
        <v>390</v>
      </c>
      <c r="R988" s="42" t="s">
        <v>830</v>
      </c>
      <c r="S988" s="42" t="s">
        <v>1718</v>
      </c>
      <c r="T988" s="42" t="s">
        <v>344</v>
      </c>
      <c r="U988" s="42" t="s">
        <v>323</v>
      </c>
      <c r="V988" s="52">
        <v>50</v>
      </c>
      <c r="W988" s="42" t="s">
        <v>366</v>
      </c>
      <c r="X988" s="42" t="s">
        <v>2025</v>
      </c>
      <c r="Y988" s="42" t="s">
        <v>2</v>
      </c>
      <c r="Z988" s="42" t="s">
        <v>2</v>
      </c>
      <c r="AA988" s="42" t="s">
        <v>328</v>
      </c>
      <c r="AB988" s="43" t="s">
        <v>329</v>
      </c>
      <c r="AC988" s="42" t="s">
        <v>225</v>
      </c>
      <c r="AD988" s="42" t="s">
        <v>225</v>
      </c>
      <c r="AE988" s="42" t="s">
        <v>654</v>
      </c>
      <c r="AF988" s="42" t="s">
        <v>655</v>
      </c>
      <c r="AG988" s="42">
        <v>20</v>
      </c>
      <c r="AH988" s="42" t="s">
        <v>350</v>
      </c>
      <c r="AI988" s="42" t="s">
        <v>1964</v>
      </c>
      <c r="AJ988" s="42" t="s">
        <v>370</v>
      </c>
      <c r="AK988" s="42" t="s">
        <v>1965</v>
      </c>
      <c r="AL988" s="42">
        <v>375</v>
      </c>
      <c r="AM988" s="42" t="s">
        <v>332</v>
      </c>
      <c r="AN988" s="42" t="s">
        <v>1896</v>
      </c>
      <c r="AO988" s="42">
        <v>400</v>
      </c>
      <c r="AP988" s="42" t="s">
        <v>439</v>
      </c>
      <c r="AQ988" s="42">
        <v>1200</v>
      </c>
      <c r="AR988" s="42">
        <v>2</v>
      </c>
      <c r="AS988" s="42">
        <v>600</v>
      </c>
      <c r="AT988" s="42">
        <v>48</v>
      </c>
      <c r="AU988" s="42" t="s">
        <v>1995</v>
      </c>
      <c r="AV988" s="42" t="s">
        <v>1995</v>
      </c>
      <c r="AW988" s="42">
        <v>18000</v>
      </c>
      <c r="AX988" s="42">
        <v>18000</v>
      </c>
      <c r="AY988" s="42">
        <v>2</v>
      </c>
      <c r="AZ988" s="51">
        <v>90</v>
      </c>
      <c r="BA988" s="42"/>
      <c r="BB988" s="42">
        <v>1</v>
      </c>
      <c r="BC988" s="42" t="s">
        <v>525</v>
      </c>
      <c r="BD988" s="49">
        <v>0</v>
      </c>
      <c r="BE988" s="49" t="s">
        <v>3883</v>
      </c>
      <c r="BF988" s="42">
        <v>0</v>
      </c>
      <c r="BG988" s="42"/>
      <c r="BH988" s="42"/>
      <c r="BI988" s="42" t="s">
        <v>357</v>
      </c>
      <c r="BJ988" s="42" t="s">
        <v>358</v>
      </c>
      <c r="BK988" s="57">
        <v>44778</v>
      </c>
      <c r="BL988" s="42" t="s">
        <v>317</v>
      </c>
      <c r="BM988" s="42" t="s">
        <v>317</v>
      </c>
      <c r="BN988" s="42"/>
      <c r="BO988" s="42"/>
      <c r="BP988" s="42" t="s">
        <v>359</v>
      </c>
      <c r="BQ988" s="42" t="s">
        <v>359</v>
      </c>
      <c r="BR988" s="42" t="s">
        <v>359</v>
      </c>
      <c r="BS988" s="42"/>
      <c r="BT988" s="42" t="s">
        <v>360</v>
      </c>
      <c r="BU988" s="42" t="s">
        <v>317</v>
      </c>
      <c r="BV988" s="42" t="s">
        <v>317</v>
      </c>
      <c r="BW988" s="42"/>
      <c r="BX988" s="42"/>
      <c r="BY988" s="42" t="s">
        <v>353</v>
      </c>
      <c r="BZ988" s="42" t="s">
        <v>353</v>
      </c>
      <c r="CA988" s="42"/>
      <c r="CB988" s="42" t="s">
        <v>353</v>
      </c>
      <c r="CC988" s="42"/>
      <c r="CD988" s="42"/>
      <c r="CE988" s="42"/>
      <c r="CF988" s="42"/>
      <c r="CG988" s="26" t="s">
        <v>3884</v>
      </c>
    </row>
    <row r="989" hidden="1" spans="1:85">
      <c r="A989" s="34">
        <v>635</v>
      </c>
      <c r="B989" s="42" t="s">
        <v>3886</v>
      </c>
      <c r="C989" s="46" t="s">
        <v>3887</v>
      </c>
      <c r="D989" s="42" t="s">
        <v>3888</v>
      </c>
      <c r="E989" s="43">
        <v>28.5116</v>
      </c>
      <c r="F989" s="43">
        <v>-15.3551</v>
      </c>
      <c r="G989" s="42" t="s">
        <v>316</v>
      </c>
      <c r="H989" s="37">
        <v>2.5</v>
      </c>
      <c r="I989" s="42" t="s">
        <v>316</v>
      </c>
      <c r="J989" s="42" t="s">
        <v>3430</v>
      </c>
      <c r="K989" s="42" t="s">
        <v>317</v>
      </c>
      <c r="L989" s="42" t="s">
        <v>317</v>
      </c>
      <c r="M989" s="42" t="s">
        <v>317</v>
      </c>
      <c r="N989" s="42" t="s">
        <v>318</v>
      </c>
      <c r="O989" s="42" t="s">
        <v>319</v>
      </c>
      <c r="P989" s="42" t="s">
        <v>319</v>
      </c>
      <c r="Q989" s="42" t="s">
        <v>390</v>
      </c>
      <c r="R989" s="42" t="s">
        <v>390</v>
      </c>
      <c r="S989" s="42" t="s">
        <v>1718</v>
      </c>
      <c r="T989" s="42" t="s">
        <v>344</v>
      </c>
      <c r="U989" s="42" t="s">
        <v>323</v>
      </c>
      <c r="V989" s="52">
        <v>48</v>
      </c>
      <c r="W989" s="42" t="s">
        <v>366</v>
      </c>
      <c r="X989" s="42" t="s">
        <v>1974</v>
      </c>
      <c r="Y989" s="42" t="s">
        <v>2</v>
      </c>
      <c r="Z989" s="42" t="s">
        <v>2</v>
      </c>
      <c r="AA989" s="42" t="s">
        <v>328</v>
      </c>
      <c r="AB989" s="43" t="s">
        <v>329</v>
      </c>
      <c r="AC989" s="42" t="s">
        <v>225</v>
      </c>
      <c r="AD989" s="42" t="s">
        <v>225</v>
      </c>
      <c r="AE989" s="42" t="s">
        <v>426</v>
      </c>
      <c r="AF989" s="42" t="s">
        <v>426</v>
      </c>
      <c r="AG989" s="42">
        <v>20</v>
      </c>
      <c r="AH989" s="42" t="s">
        <v>350</v>
      </c>
      <c r="AI989" s="42" t="s">
        <v>1894</v>
      </c>
      <c r="AJ989" s="42" t="s">
        <v>351</v>
      </c>
      <c r="AK989" s="42" t="s">
        <v>2164</v>
      </c>
      <c r="AL989" s="42">
        <v>1000</v>
      </c>
      <c r="AM989" s="42" t="s">
        <v>332</v>
      </c>
      <c r="AN989" s="42" t="s">
        <v>352</v>
      </c>
      <c r="AO989" s="42">
        <v>400</v>
      </c>
      <c r="AP989" s="42" t="s">
        <v>439</v>
      </c>
      <c r="AQ989" s="42">
        <v>1200</v>
      </c>
      <c r="AR989" s="42">
        <v>2</v>
      </c>
      <c r="AS989" s="42">
        <v>600</v>
      </c>
      <c r="AT989" s="42">
        <v>48</v>
      </c>
      <c r="AU989" s="42" t="s">
        <v>385</v>
      </c>
      <c r="AV989" s="42" t="s">
        <v>385</v>
      </c>
      <c r="AW989" s="42">
        <v>12000</v>
      </c>
      <c r="AX989" s="42">
        <v>12000</v>
      </c>
      <c r="AY989" s="42">
        <v>2</v>
      </c>
      <c r="AZ989" s="51">
        <v>68</v>
      </c>
      <c r="BA989" s="42"/>
      <c r="BB989" s="42">
        <v>2</v>
      </c>
      <c r="BC989" s="42" t="s">
        <v>375</v>
      </c>
      <c r="BD989" s="49" t="s">
        <v>3889</v>
      </c>
      <c r="BE989" s="49" t="s">
        <v>3886</v>
      </c>
      <c r="BF989" s="42">
        <v>0</v>
      </c>
      <c r="BG989" s="42"/>
      <c r="BH989" s="42"/>
      <c r="BI989" s="42" t="s">
        <v>357</v>
      </c>
      <c r="BJ989" s="42" t="s">
        <v>358</v>
      </c>
      <c r="BK989" s="57">
        <v>44778</v>
      </c>
      <c r="BL989" s="42" t="s">
        <v>317</v>
      </c>
      <c r="BM989" s="42" t="s">
        <v>317</v>
      </c>
      <c r="BN989" s="42"/>
      <c r="BO989" s="42"/>
      <c r="BP989" s="42" t="s">
        <v>359</v>
      </c>
      <c r="BQ989" s="42" t="s">
        <v>359</v>
      </c>
      <c r="BR989" s="42" t="s">
        <v>359</v>
      </c>
      <c r="BS989" s="42"/>
      <c r="BT989" s="42" t="s">
        <v>360</v>
      </c>
      <c r="BU989" s="42" t="s">
        <v>317</v>
      </c>
      <c r="BV989" s="42" t="s">
        <v>317</v>
      </c>
      <c r="BW989" s="42"/>
      <c r="BX989" s="42"/>
      <c r="BY989" s="42" t="s">
        <v>353</v>
      </c>
      <c r="BZ989" s="42" t="s">
        <v>353</v>
      </c>
      <c r="CA989" s="42"/>
      <c r="CB989" s="42" t="s">
        <v>353</v>
      </c>
      <c r="CC989" s="42"/>
      <c r="CD989" s="42"/>
      <c r="CE989" s="42"/>
      <c r="CF989" s="42"/>
      <c r="CG989" s="26" t="s">
        <v>3887</v>
      </c>
    </row>
    <row r="990" hidden="1" spans="1:85">
      <c r="A990" s="34">
        <v>639</v>
      </c>
      <c r="B990" s="42" t="s">
        <v>3890</v>
      </c>
      <c r="C990" s="46" t="s">
        <v>3891</v>
      </c>
      <c r="D990" s="42" t="s">
        <v>3892</v>
      </c>
      <c r="E990" s="43">
        <v>28.2825</v>
      </c>
      <c r="F990" s="43">
        <v>-15.4166</v>
      </c>
      <c r="G990" s="42" t="s">
        <v>316</v>
      </c>
      <c r="H990" s="37">
        <v>2.5</v>
      </c>
      <c r="I990" s="42" t="s">
        <v>316</v>
      </c>
      <c r="J990" s="42" t="s">
        <v>316</v>
      </c>
      <c r="K990" s="42" t="s">
        <v>317</v>
      </c>
      <c r="L990" s="42" t="s">
        <v>317</v>
      </c>
      <c r="M990" s="42" t="s">
        <v>317</v>
      </c>
      <c r="N990" s="42" t="s">
        <v>341</v>
      </c>
      <c r="O990" s="42" t="s">
        <v>2240</v>
      </c>
      <c r="P990" s="42" t="s">
        <v>2240</v>
      </c>
      <c r="Q990" s="42" t="s">
        <v>320</v>
      </c>
      <c r="R990" s="42" t="s">
        <v>320</v>
      </c>
      <c r="S990" s="42" t="s">
        <v>1718</v>
      </c>
      <c r="T990" s="42" t="s">
        <v>344</v>
      </c>
      <c r="U990" s="42" t="s">
        <v>397</v>
      </c>
      <c r="V990" s="52" t="s">
        <v>324</v>
      </c>
      <c r="W990" s="42" t="s">
        <v>366</v>
      </c>
      <c r="X990" s="42" t="s">
        <v>2025</v>
      </c>
      <c r="Y990" s="42" t="s">
        <v>2</v>
      </c>
      <c r="Z990" s="42" t="s">
        <v>2</v>
      </c>
      <c r="AA990" s="42" t="s">
        <v>328</v>
      </c>
      <c r="AB990" s="43" t="s">
        <v>329</v>
      </c>
      <c r="AC990" s="42" t="s">
        <v>225</v>
      </c>
      <c r="AD990" s="42" t="s">
        <v>225</v>
      </c>
      <c r="AE990" s="42" t="s">
        <v>561</v>
      </c>
      <c r="AF990" s="42" t="s">
        <v>561</v>
      </c>
      <c r="AG990" s="42">
        <v>20</v>
      </c>
      <c r="AH990" s="42" t="s">
        <v>350</v>
      </c>
      <c r="AI990" s="42" t="s">
        <v>1964</v>
      </c>
      <c r="AJ990" s="42" t="s">
        <v>351</v>
      </c>
      <c r="AK990" s="42" t="s">
        <v>2164</v>
      </c>
      <c r="AL990" s="42">
        <v>1000</v>
      </c>
      <c r="AM990" s="42" t="s">
        <v>332</v>
      </c>
      <c r="AN990" s="42" t="s">
        <v>1896</v>
      </c>
      <c r="AO990" s="42">
        <v>400</v>
      </c>
      <c r="AP990" s="42" t="s">
        <v>503</v>
      </c>
      <c r="AQ990" s="42">
        <v>1056</v>
      </c>
      <c r="AR990" s="42">
        <v>12</v>
      </c>
      <c r="AS990" s="42">
        <v>176</v>
      </c>
      <c r="AT990" s="42">
        <v>24</v>
      </c>
      <c r="AU990" s="42" t="s">
        <v>1995</v>
      </c>
      <c r="AV990" s="42" t="s">
        <v>1995</v>
      </c>
      <c r="AW990" s="42">
        <v>18000</v>
      </c>
      <c r="AX990" s="42">
        <v>18000</v>
      </c>
      <c r="AY990" s="42">
        <v>2</v>
      </c>
      <c r="AZ990" s="51">
        <v>123</v>
      </c>
      <c r="BA990" s="42"/>
      <c r="BB990" s="42">
        <v>1</v>
      </c>
      <c r="BC990" s="42" t="s">
        <v>525</v>
      </c>
      <c r="BD990" s="49">
        <v>0</v>
      </c>
      <c r="BE990" s="49" t="s">
        <v>3890</v>
      </c>
      <c r="BF990" s="42">
        <v>0</v>
      </c>
      <c r="BG990" s="42"/>
      <c r="BH990" s="42"/>
      <c r="BI990" s="42" t="s">
        <v>357</v>
      </c>
      <c r="BJ990" s="42" t="s">
        <v>358</v>
      </c>
      <c r="BK990" s="57">
        <v>44778</v>
      </c>
      <c r="BL990" s="42" t="s">
        <v>317</v>
      </c>
      <c r="BM990" s="42" t="s">
        <v>317</v>
      </c>
      <c r="BN990" s="42"/>
      <c r="BO990" s="42"/>
      <c r="BP990" s="42" t="s">
        <v>359</v>
      </c>
      <c r="BQ990" s="42" t="s">
        <v>359</v>
      </c>
      <c r="BR990" s="42" t="s">
        <v>359</v>
      </c>
      <c r="BS990" s="42"/>
      <c r="BT990" s="42" t="s">
        <v>340</v>
      </c>
      <c r="BU990" s="42" t="s">
        <v>317</v>
      </c>
      <c r="BV990" s="42" t="s">
        <v>317</v>
      </c>
      <c r="BW990" s="42"/>
      <c r="BX990" s="42"/>
      <c r="BY990" s="42" t="s">
        <v>353</v>
      </c>
      <c r="BZ990" s="42" t="s">
        <v>353</v>
      </c>
      <c r="CA990" s="42"/>
      <c r="CB990" s="42" t="s">
        <v>353</v>
      </c>
      <c r="CC990" s="42"/>
      <c r="CD990" s="42"/>
      <c r="CE990" s="42"/>
      <c r="CF990" s="42"/>
      <c r="CG990" s="26" t="s">
        <v>3891</v>
      </c>
    </row>
    <row r="991" hidden="1" spans="1:85">
      <c r="A991" s="39">
        <v>640</v>
      </c>
      <c r="B991" s="42" t="s">
        <v>3893</v>
      </c>
      <c r="C991" s="46" t="s">
        <v>3894</v>
      </c>
      <c r="D991" s="42" t="s">
        <v>3895</v>
      </c>
      <c r="E991" s="43">
        <v>28.2724</v>
      </c>
      <c r="F991" s="43">
        <v>-15.4317</v>
      </c>
      <c r="G991" s="42" t="s">
        <v>316</v>
      </c>
      <c r="H991" s="37">
        <v>1.5</v>
      </c>
      <c r="I991" s="42" t="s">
        <v>316</v>
      </c>
      <c r="J991" s="42" t="s">
        <v>316</v>
      </c>
      <c r="K991" s="42" t="s">
        <v>317</v>
      </c>
      <c r="L991" s="42" t="s">
        <v>317</v>
      </c>
      <c r="M991" s="42" t="s">
        <v>340</v>
      </c>
      <c r="N991" s="42" t="s">
        <v>341</v>
      </c>
      <c r="O991" s="42" t="s">
        <v>2240</v>
      </c>
      <c r="P991" s="42" t="s">
        <v>2240</v>
      </c>
      <c r="Q991" s="42" t="s">
        <v>390</v>
      </c>
      <c r="R991" s="42" t="s">
        <v>390</v>
      </c>
      <c r="S991" s="42" t="s">
        <v>1718</v>
      </c>
      <c r="T991" s="42" t="s">
        <v>344</v>
      </c>
      <c r="U991" s="42" t="s">
        <v>323</v>
      </c>
      <c r="V991" s="52">
        <v>36</v>
      </c>
      <c r="W991" s="42" t="s">
        <v>366</v>
      </c>
      <c r="X991" s="42" t="s">
        <v>3055</v>
      </c>
      <c r="Y991" s="42" t="s">
        <v>2</v>
      </c>
      <c r="Z991" s="42" t="s">
        <v>2</v>
      </c>
      <c r="AA991" s="42" t="s">
        <v>328</v>
      </c>
      <c r="AB991" s="43" t="s">
        <v>329</v>
      </c>
      <c r="AC991" s="42" t="s">
        <v>225</v>
      </c>
      <c r="AD991" s="42" t="s">
        <v>225</v>
      </c>
      <c r="AE991" s="42" t="s">
        <v>561</v>
      </c>
      <c r="AF991" s="42" t="s">
        <v>561</v>
      </c>
      <c r="AG991" s="42">
        <v>13</v>
      </c>
      <c r="AH991" s="42" t="s">
        <v>350</v>
      </c>
      <c r="AI991" s="42" t="s">
        <v>1964</v>
      </c>
      <c r="AJ991" s="42" t="s">
        <v>351</v>
      </c>
      <c r="AK991" s="42" t="s">
        <v>2164</v>
      </c>
      <c r="AL991" s="42">
        <v>1000</v>
      </c>
      <c r="AM991" s="42" t="s">
        <v>332</v>
      </c>
      <c r="AN991" s="42" t="s">
        <v>1896</v>
      </c>
      <c r="AO991" s="42">
        <v>400</v>
      </c>
      <c r="AP991" s="42" t="s">
        <v>439</v>
      </c>
      <c r="AQ991" s="42">
        <v>1600</v>
      </c>
      <c r="AR991" s="42">
        <v>2</v>
      </c>
      <c r="AS991" s="42">
        <v>800</v>
      </c>
      <c r="AT991" s="42">
        <v>48</v>
      </c>
      <c r="AU991" s="42" t="s">
        <v>607</v>
      </c>
      <c r="AV991" s="42" t="s">
        <v>607</v>
      </c>
      <c r="AW991" s="42">
        <v>18000</v>
      </c>
      <c r="AX991" s="42">
        <v>18000</v>
      </c>
      <c r="AY991" s="42">
        <v>2</v>
      </c>
      <c r="AZ991" s="51">
        <v>60</v>
      </c>
      <c r="BA991" s="42"/>
      <c r="BB991" s="42">
        <v>1</v>
      </c>
      <c r="BC991" s="42" t="s">
        <v>525</v>
      </c>
      <c r="BD991" s="49">
        <v>0</v>
      </c>
      <c r="BE991" s="49" t="s">
        <v>3893</v>
      </c>
      <c r="BF991" s="42">
        <v>0</v>
      </c>
      <c r="BG991" s="42"/>
      <c r="BH991" s="42"/>
      <c r="BI991" s="42" t="s">
        <v>357</v>
      </c>
      <c r="BJ991" s="42" t="s">
        <v>358</v>
      </c>
      <c r="BK991" s="57">
        <v>44778</v>
      </c>
      <c r="BL991" s="42" t="s">
        <v>317</v>
      </c>
      <c r="BM991" s="42" t="s">
        <v>317</v>
      </c>
      <c r="BN991" s="42"/>
      <c r="BO991" s="42"/>
      <c r="BP991" s="42" t="s">
        <v>359</v>
      </c>
      <c r="BQ991" s="42" t="s">
        <v>359</v>
      </c>
      <c r="BR991" s="42" t="s">
        <v>359</v>
      </c>
      <c r="BS991" s="42"/>
      <c r="BT991" s="42" t="s">
        <v>360</v>
      </c>
      <c r="BU991" s="42" t="s">
        <v>317</v>
      </c>
      <c r="BV991" s="42" t="s">
        <v>317</v>
      </c>
      <c r="BW991" s="42"/>
      <c r="BX991" s="42"/>
      <c r="BY991" s="42" t="s">
        <v>353</v>
      </c>
      <c r="BZ991" s="42" t="s">
        <v>353</v>
      </c>
      <c r="CA991" s="42"/>
      <c r="CB991" s="42" t="s">
        <v>353</v>
      </c>
      <c r="CC991" s="42"/>
      <c r="CD991" s="42"/>
      <c r="CE991" s="42"/>
      <c r="CF991" s="42"/>
      <c r="CG991" s="26" t="s">
        <v>3894</v>
      </c>
    </row>
    <row r="992" hidden="1" spans="1:85">
      <c r="A992" s="39">
        <v>642</v>
      </c>
      <c r="B992" s="42" t="s">
        <v>3896</v>
      </c>
      <c r="C992" s="46" t="s">
        <v>3897</v>
      </c>
      <c r="D992" s="42" t="s">
        <v>3898</v>
      </c>
      <c r="E992" s="43">
        <v>28.2688</v>
      </c>
      <c r="F992" s="43">
        <v>-15.448</v>
      </c>
      <c r="G992" s="42" t="s">
        <v>316</v>
      </c>
      <c r="H992" s="37">
        <v>4.5</v>
      </c>
      <c r="I992" s="42" t="s">
        <v>316</v>
      </c>
      <c r="J992" s="42" t="s">
        <v>316</v>
      </c>
      <c r="K992" s="42" t="s">
        <v>340</v>
      </c>
      <c r="L992" s="42" t="s">
        <v>317</v>
      </c>
      <c r="M992" s="42" t="s">
        <v>317</v>
      </c>
      <c r="N992" s="42" t="s">
        <v>341</v>
      </c>
      <c r="O992" s="42" t="s">
        <v>2240</v>
      </c>
      <c r="P992" s="42" t="s">
        <v>2240</v>
      </c>
      <c r="Q992" s="42" t="s">
        <v>390</v>
      </c>
      <c r="R992" s="42" t="s">
        <v>390</v>
      </c>
      <c r="S992" s="42" t="s">
        <v>1718</v>
      </c>
      <c r="T992" s="42" t="s">
        <v>344</v>
      </c>
      <c r="U992" s="42" t="s">
        <v>323</v>
      </c>
      <c r="V992" s="52">
        <v>30</v>
      </c>
      <c r="W992" s="42" t="s">
        <v>366</v>
      </c>
      <c r="X992" s="42" t="s">
        <v>3055</v>
      </c>
      <c r="Y992" s="42" t="s">
        <v>2</v>
      </c>
      <c r="Z992" s="42" t="s">
        <v>2</v>
      </c>
      <c r="AA992" s="42" t="s">
        <v>328</v>
      </c>
      <c r="AB992" s="43" t="s">
        <v>329</v>
      </c>
      <c r="AC992" s="42" t="s">
        <v>225</v>
      </c>
      <c r="AD992" s="42" t="s">
        <v>225</v>
      </c>
      <c r="AE992" s="42" t="s">
        <v>403</v>
      </c>
      <c r="AF992" s="42" t="s">
        <v>403</v>
      </c>
      <c r="AG992" s="42">
        <v>30</v>
      </c>
      <c r="AH992" s="42" t="s">
        <v>350</v>
      </c>
      <c r="AI992" s="42" t="s">
        <v>3077</v>
      </c>
      <c r="AJ992" s="42" t="s">
        <v>370</v>
      </c>
      <c r="AK992" s="42" t="s">
        <v>1965</v>
      </c>
      <c r="AL992" s="42">
        <v>600</v>
      </c>
      <c r="AM992" s="42" t="s">
        <v>332</v>
      </c>
      <c r="AN992" s="42" t="s">
        <v>1896</v>
      </c>
      <c r="AO992" s="42">
        <v>400</v>
      </c>
      <c r="AP992" s="42" t="s">
        <v>439</v>
      </c>
      <c r="AQ992" s="42">
        <v>1600</v>
      </c>
      <c r="AR992" s="42">
        <v>2</v>
      </c>
      <c r="AS992" s="42">
        <v>800</v>
      </c>
      <c r="AT992" s="42">
        <v>48</v>
      </c>
      <c r="AU992" s="42" t="s">
        <v>385</v>
      </c>
      <c r="AV992" s="42" t="s">
        <v>385</v>
      </c>
      <c r="AW992" s="42">
        <v>18000</v>
      </c>
      <c r="AX992" s="42">
        <v>18000</v>
      </c>
      <c r="AY992" s="42">
        <v>2</v>
      </c>
      <c r="AZ992" s="51">
        <v>75</v>
      </c>
      <c r="BA992" s="42"/>
      <c r="BB992" s="42">
        <v>1</v>
      </c>
      <c r="BC992" s="42" t="s">
        <v>525</v>
      </c>
      <c r="BD992" s="49">
        <v>0</v>
      </c>
      <c r="BE992" s="49" t="s">
        <v>3896</v>
      </c>
      <c r="BF992" s="42">
        <v>0</v>
      </c>
      <c r="BG992" s="42"/>
      <c r="BH992" s="42"/>
      <c r="BI992" s="42" t="s">
        <v>357</v>
      </c>
      <c r="BJ992" s="42" t="s">
        <v>358</v>
      </c>
      <c r="BK992" s="57">
        <v>44778</v>
      </c>
      <c r="BL992" s="42" t="s">
        <v>317</v>
      </c>
      <c r="BM992" s="42" t="s">
        <v>317</v>
      </c>
      <c r="BN992" s="42"/>
      <c r="BO992" s="42"/>
      <c r="BP992" s="42" t="s">
        <v>359</v>
      </c>
      <c r="BQ992" s="42" t="s">
        <v>359</v>
      </c>
      <c r="BR992" s="42" t="s">
        <v>359</v>
      </c>
      <c r="BS992" s="42"/>
      <c r="BT992" s="42" t="s">
        <v>360</v>
      </c>
      <c r="BU992" s="42" t="s">
        <v>317</v>
      </c>
      <c r="BV992" s="42" t="s">
        <v>317</v>
      </c>
      <c r="BW992" s="42"/>
      <c r="BX992" s="42"/>
      <c r="BY992" s="42" t="s">
        <v>353</v>
      </c>
      <c r="BZ992" s="42" t="s">
        <v>353</v>
      </c>
      <c r="CA992" s="42"/>
      <c r="CB992" s="42" t="s">
        <v>353</v>
      </c>
      <c r="CC992" s="42"/>
      <c r="CD992" s="42"/>
      <c r="CE992" s="42"/>
      <c r="CF992" s="42"/>
      <c r="CG992" s="26" t="s">
        <v>3897</v>
      </c>
    </row>
    <row r="993" hidden="1" spans="1:85">
      <c r="A993" s="34">
        <v>643</v>
      </c>
      <c r="B993" s="42" t="s">
        <v>3899</v>
      </c>
      <c r="C993" s="46" t="s">
        <v>3900</v>
      </c>
      <c r="D993" s="42" t="s">
        <v>3901</v>
      </c>
      <c r="E993" s="43">
        <v>28.3296</v>
      </c>
      <c r="F993" s="43">
        <v>-15.365</v>
      </c>
      <c r="G993" s="42" t="s">
        <v>316</v>
      </c>
      <c r="H993" s="37">
        <v>2.5</v>
      </c>
      <c r="I993" s="42" t="s">
        <v>316</v>
      </c>
      <c r="J993" s="42" t="s">
        <v>316</v>
      </c>
      <c r="K993" s="42" t="s">
        <v>340</v>
      </c>
      <c r="L993" s="42" t="s">
        <v>317</v>
      </c>
      <c r="M993" s="42" t="s">
        <v>317</v>
      </c>
      <c r="N993" s="42" t="s">
        <v>341</v>
      </c>
      <c r="O993" s="42" t="s">
        <v>2240</v>
      </c>
      <c r="P993" s="42" t="s">
        <v>2240</v>
      </c>
      <c r="Q993" s="42" t="s">
        <v>320</v>
      </c>
      <c r="R993" s="42" t="s">
        <v>320</v>
      </c>
      <c r="S993" s="42" t="s">
        <v>1718</v>
      </c>
      <c r="T993" s="42" t="s">
        <v>344</v>
      </c>
      <c r="U993" s="42" t="s">
        <v>323</v>
      </c>
      <c r="V993" s="52">
        <v>30</v>
      </c>
      <c r="W993" s="42" t="s">
        <v>366</v>
      </c>
      <c r="X993" s="42" t="s">
        <v>1974</v>
      </c>
      <c r="Y993" s="42" t="s">
        <v>2</v>
      </c>
      <c r="Z993" s="42" t="s">
        <v>2</v>
      </c>
      <c r="AA993" s="42" t="s">
        <v>328</v>
      </c>
      <c r="AB993" s="43" t="s">
        <v>329</v>
      </c>
      <c r="AC993" s="42" t="s">
        <v>225</v>
      </c>
      <c r="AD993" s="42" t="s">
        <v>225</v>
      </c>
      <c r="AE993" s="42" t="s">
        <v>382</v>
      </c>
      <c r="AF993" s="42" t="s">
        <v>382</v>
      </c>
      <c r="AG993" s="42">
        <v>20</v>
      </c>
      <c r="AH993" s="42" t="s">
        <v>350</v>
      </c>
      <c r="AI993" s="42" t="s">
        <v>1894</v>
      </c>
      <c r="AJ993" s="42" t="s">
        <v>351</v>
      </c>
      <c r="AK993" s="42" t="s">
        <v>2164</v>
      </c>
      <c r="AL993" s="42">
        <v>1000</v>
      </c>
      <c r="AM993" s="42" t="s">
        <v>332</v>
      </c>
      <c r="AN993" s="42" t="s">
        <v>1896</v>
      </c>
      <c r="AO993" s="42">
        <v>400</v>
      </c>
      <c r="AP993" s="42" t="s">
        <v>439</v>
      </c>
      <c r="AQ993" s="42">
        <v>1600</v>
      </c>
      <c r="AR993" s="42">
        <v>2</v>
      </c>
      <c r="AS993" s="42">
        <v>800</v>
      </c>
      <c r="AT993" s="42">
        <v>48</v>
      </c>
      <c r="AU993" s="42" t="s">
        <v>385</v>
      </c>
      <c r="AV993" s="42" t="s">
        <v>385</v>
      </c>
      <c r="AW993" s="42">
        <v>18000</v>
      </c>
      <c r="AX993" s="42">
        <v>18000</v>
      </c>
      <c r="AY993" s="42">
        <v>2</v>
      </c>
      <c r="AZ993" s="51">
        <v>101</v>
      </c>
      <c r="BA993" s="42"/>
      <c r="BB993" s="42">
        <v>2</v>
      </c>
      <c r="BC993" s="42" t="s">
        <v>1224</v>
      </c>
      <c r="BD993" s="49">
        <v>0</v>
      </c>
      <c r="BE993" s="49" t="s">
        <v>3899</v>
      </c>
      <c r="BF993" s="42">
        <v>0</v>
      </c>
      <c r="BG993" s="42"/>
      <c r="BH993" s="42"/>
      <c r="BI993" s="42" t="s">
        <v>357</v>
      </c>
      <c r="BJ993" s="42" t="s">
        <v>358</v>
      </c>
      <c r="BK993" s="57">
        <v>44778</v>
      </c>
      <c r="BL993" s="42" t="s">
        <v>317</v>
      </c>
      <c r="BM993" s="42" t="s">
        <v>317</v>
      </c>
      <c r="BN993" s="42"/>
      <c r="BO993" s="42"/>
      <c r="BP993" s="42" t="s">
        <v>359</v>
      </c>
      <c r="BQ993" s="42" t="s">
        <v>359</v>
      </c>
      <c r="BR993" s="42" t="s">
        <v>359</v>
      </c>
      <c r="BS993" s="42"/>
      <c r="BT993" s="42" t="s">
        <v>360</v>
      </c>
      <c r="BU993" s="42" t="s">
        <v>317</v>
      </c>
      <c r="BV993" s="42" t="s">
        <v>317</v>
      </c>
      <c r="BW993" s="42"/>
      <c r="BX993" s="42"/>
      <c r="BY993" s="42" t="s">
        <v>353</v>
      </c>
      <c r="BZ993" s="42" t="s">
        <v>353</v>
      </c>
      <c r="CA993" s="42"/>
      <c r="CB993" s="42" t="s">
        <v>353</v>
      </c>
      <c r="CC993" s="42"/>
      <c r="CD993" s="42"/>
      <c r="CE993" s="42"/>
      <c r="CF993" s="42"/>
      <c r="CG993" s="26" t="s">
        <v>3900</v>
      </c>
    </row>
    <row r="994" hidden="1" spans="1:85">
      <c r="A994" s="39">
        <v>644</v>
      </c>
      <c r="B994" s="42" t="s">
        <v>3902</v>
      </c>
      <c r="C994" s="46" t="s">
        <v>3903</v>
      </c>
      <c r="D994" s="42" t="s">
        <v>3904</v>
      </c>
      <c r="E994" s="43">
        <v>28.2842</v>
      </c>
      <c r="F994" s="43">
        <v>-15.4696</v>
      </c>
      <c r="G994" s="42" t="s">
        <v>316</v>
      </c>
      <c r="H994" s="37">
        <v>2.5</v>
      </c>
      <c r="I994" s="42" t="s">
        <v>316</v>
      </c>
      <c r="J994" s="42" t="s">
        <v>316</v>
      </c>
      <c r="K994" s="42" t="s">
        <v>317</v>
      </c>
      <c r="L994" s="42" t="s">
        <v>340</v>
      </c>
      <c r="M994" s="42" t="s">
        <v>340</v>
      </c>
      <c r="N994" s="42" t="s">
        <v>341</v>
      </c>
      <c r="O994" s="42" t="s">
        <v>2240</v>
      </c>
      <c r="P994" s="42" t="s">
        <v>2240</v>
      </c>
      <c r="Q994" s="42" t="s">
        <v>390</v>
      </c>
      <c r="R994" s="42" t="s">
        <v>390</v>
      </c>
      <c r="S994" s="42" t="s">
        <v>1718</v>
      </c>
      <c r="T994" s="42" t="s">
        <v>344</v>
      </c>
      <c r="U994" s="42" t="s">
        <v>323</v>
      </c>
      <c r="V994" s="52">
        <v>36</v>
      </c>
      <c r="W994" s="42" t="s">
        <v>366</v>
      </c>
      <c r="X994" s="42" t="s">
        <v>3055</v>
      </c>
      <c r="Y994" s="42" t="s">
        <v>2</v>
      </c>
      <c r="Z994" s="42" t="s">
        <v>2</v>
      </c>
      <c r="AA994" s="42" t="s">
        <v>328</v>
      </c>
      <c r="AB994" s="43" t="s">
        <v>329</v>
      </c>
      <c r="AC994" s="42" t="s">
        <v>225</v>
      </c>
      <c r="AD994" s="42" t="s">
        <v>225</v>
      </c>
      <c r="AE994" s="42" t="s">
        <v>561</v>
      </c>
      <c r="AF994" s="42" t="s">
        <v>561</v>
      </c>
      <c r="AG994" s="42">
        <v>20</v>
      </c>
      <c r="AH994" s="42" t="s">
        <v>350</v>
      </c>
      <c r="AI994" s="42" t="s">
        <v>3077</v>
      </c>
      <c r="AJ994" s="42" t="s">
        <v>351</v>
      </c>
      <c r="AK994" s="42" t="s">
        <v>2164</v>
      </c>
      <c r="AL994" s="42">
        <v>1000</v>
      </c>
      <c r="AM994" s="42" t="s">
        <v>332</v>
      </c>
      <c r="AN994" s="42" t="s">
        <v>1896</v>
      </c>
      <c r="AO994" s="42">
        <v>400</v>
      </c>
      <c r="AP994" s="42" t="s">
        <v>439</v>
      </c>
      <c r="AQ994" s="42">
        <v>1600</v>
      </c>
      <c r="AR994" s="42">
        <v>2</v>
      </c>
      <c r="AS994" s="42">
        <v>800</v>
      </c>
      <c r="AT994" s="42">
        <v>48</v>
      </c>
      <c r="AU994" s="42" t="s">
        <v>2241</v>
      </c>
      <c r="AV994" s="42" t="s">
        <v>2241</v>
      </c>
      <c r="AW994" s="42">
        <v>25000</v>
      </c>
      <c r="AX994" s="42">
        <v>25000</v>
      </c>
      <c r="AY994" s="42">
        <v>2</v>
      </c>
      <c r="AZ994" s="51">
        <v>79</v>
      </c>
      <c r="BA994" s="42"/>
      <c r="BB994" s="42">
        <v>2</v>
      </c>
      <c r="BC994" s="42" t="s">
        <v>375</v>
      </c>
      <c r="BD994" s="49" t="s">
        <v>3905</v>
      </c>
      <c r="BE994" s="49" t="s">
        <v>3902</v>
      </c>
      <c r="BF994" s="42">
        <v>0</v>
      </c>
      <c r="BG994" s="42"/>
      <c r="BH994" s="42"/>
      <c r="BI994" s="42" t="s">
        <v>357</v>
      </c>
      <c r="BJ994" s="42" t="s">
        <v>358</v>
      </c>
      <c r="BK994" s="57">
        <v>44778</v>
      </c>
      <c r="BL994" s="42" t="s">
        <v>317</v>
      </c>
      <c r="BM994" s="42" t="s">
        <v>317</v>
      </c>
      <c r="BN994" s="42"/>
      <c r="BO994" s="42"/>
      <c r="BP994" s="42" t="s">
        <v>359</v>
      </c>
      <c r="BQ994" s="42" t="s">
        <v>359</v>
      </c>
      <c r="BR994" s="42" t="s">
        <v>359</v>
      </c>
      <c r="BS994" s="42"/>
      <c r="BT994" s="42" t="s">
        <v>360</v>
      </c>
      <c r="BU994" s="42" t="s">
        <v>317</v>
      </c>
      <c r="BV994" s="42" t="s">
        <v>317</v>
      </c>
      <c r="BW994" s="42"/>
      <c r="BX994" s="42"/>
      <c r="BY994" s="42" t="s">
        <v>353</v>
      </c>
      <c r="BZ994" s="42" t="s">
        <v>353</v>
      </c>
      <c r="CA994" s="42"/>
      <c r="CB994" s="42" t="s">
        <v>353</v>
      </c>
      <c r="CC994" s="42"/>
      <c r="CD994" s="42"/>
      <c r="CE994" s="42"/>
      <c r="CF994" s="42"/>
      <c r="CG994" s="26" t="s">
        <v>3903</v>
      </c>
    </row>
    <row r="995" hidden="1" spans="1:85">
      <c r="A995" s="34">
        <v>645</v>
      </c>
      <c r="B995" s="42" t="s">
        <v>3906</v>
      </c>
      <c r="C995" s="46" t="s">
        <v>3907</v>
      </c>
      <c r="D995" s="42" t="s">
        <v>3908</v>
      </c>
      <c r="E995" s="43">
        <v>28.2366</v>
      </c>
      <c r="F995" s="43">
        <v>-15.3829</v>
      </c>
      <c r="G995" s="42" t="s">
        <v>316</v>
      </c>
      <c r="H995" s="37">
        <v>2.5</v>
      </c>
      <c r="I995" s="42" t="s">
        <v>316</v>
      </c>
      <c r="J995" s="42" t="s">
        <v>3407</v>
      </c>
      <c r="K995" s="42" t="s">
        <v>317</v>
      </c>
      <c r="L995" s="42" t="s">
        <v>317</v>
      </c>
      <c r="M995" s="42" t="s">
        <v>317</v>
      </c>
      <c r="N995" s="42" t="s">
        <v>341</v>
      </c>
      <c r="O995" s="42" t="s">
        <v>2240</v>
      </c>
      <c r="P995" s="42" t="s">
        <v>2240</v>
      </c>
      <c r="Q995" s="42" t="s">
        <v>320</v>
      </c>
      <c r="R995" s="42" t="s">
        <v>320</v>
      </c>
      <c r="S995" s="42" t="s">
        <v>1718</v>
      </c>
      <c r="T995" s="42" t="s">
        <v>344</v>
      </c>
      <c r="U995" s="42" t="s">
        <v>323</v>
      </c>
      <c r="V995" s="52">
        <v>40</v>
      </c>
      <c r="W995" s="42" t="s">
        <v>366</v>
      </c>
      <c r="X995" s="42" t="s">
        <v>1880</v>
      </c>
      <c r="Y995" s="42" t="s">
        <v>2</v>
      </c>
      <c r="Z995" s="42" t="s">
        <v>2</v>
      </c>
      <c r="AA995" s="42" t="s">
        <v>328</v>
      </c>
      <c r="AB995" s="43" t="s">
        <v>329</v>
      </c>
      <c r="AC995" s="42" t="s">
        <v>225</v>
      </c>
      <c r="AD995" s="42" t="s">
        <v>225</v>
      </c>
      <c r="AE995" s="42" t="s">
        <v>561</v>
      </c>
      <c r="AF995" s="42" t="s">
        <v>561</v>
      </c>
      <c r="AG995" s="42">
        <v>20</v>
      </c>
      <c r="AH995" s="42" t="s">
        <v>350</v>
      </c>
      <c r="AI995" s="42" t="s">
        <v>1964</v>
      </c>
      <c r="AJ995" s="42" t="s">
        <v>351</v>
      </c>
      <c r="AK995" s="42" t="s">
        <v>2164</v>
      </c>
      <c r="AL995" s="42">
        <v>1000</v>
      </c>
      <c r="AM995" s="42" t="s">
        <v>332</v>
      </c>
      <c r="AN995" s="42" t="s">
        <v>1896</v>
      </c>
      <c r="AO995" s="42">
        <v>400</v>
      </c>
      <c r="AP995" s="42" t="s">
        <v>439</v>
      </c>
      <c r="AQ995" s="42">
        <v>1600</v>
      </c>
      <c r="AR995" s="42">
        <v>2</v>
      </c>
      <c r="AS995" s="42">
        <v>800</v>
      </c>
      <c r="AT995" s="42">
        <v>48</v>
      </c>
      <c r="AU995" s="42" t="s">
        <v>385</v>
      </c>
      <c r="AV995" s="42" t="s">
        <v>385</v>
      </c>
      <c r="AW995" s="42">
        <v>18000</v>
      </c>
      <c r="AX995" s="42">
        <v>18000</v>
      </c>
      <c r="AY995" s="42">
        <v>2</v>
      </c>
      <c r="AZ995" s="51">
        <v>90</v>
      </c>
      <c r="BA995" s="52"/>
      <c r="BB995" s="42">
        <v>1</v>
      </c>
      <c r="BC995" s="42" t="s">
        <v>525</v>
      </c>
      <c r="BD995" s="49">
        <v>0</v>
      </c>
      <c r="BE995" s="49" t="s">
        <v>3906</v>
      </c>
      <c r="BF995" s="42">
        <v>0</v>
      </c>
      <c r="BG995" s="42"/>
      <c r="BH995" s="42"/>
      <c r="BI995" s="42" t="s">
        <v>357</v>
      </c>
      <c r="BJ995" s="42" t="s">
        <v>358</v>
      </c>
      <c r="BK995" s="57">
        <v>44778</v>
      </c>
      <c r="BL995" s="42" t="s">
        <v>317</v>
      </c>
      <c r="BM995" s="42" t="s">
        <v>317</v>
      </c>
      <c r="BN995" s="42"/>
      <c r="BO995" s="42"/>
      <c r="BP995" s="42" t="s">
        <v>359</v>
      </c>
      <c r="BQ995" s="42" t="s">
        <v>359</v>
      </c>
      <c r="BR995" s="42" t="s">
        <v>359</v>
      </c>
      <c r="BS995" s="42"/>
      <c r="BT995" s="42" t="s">
        <v>360</v>
      </c>
      <c r="BU995" s="42" t="s">
        <v>317</v>
      </c>
      <c r="BV995" s="42" t="s">
        <v>317</v>
      </c>
      <c r="BW995" s="42"/>
      <c r="BX995" s="42"/>
      <c r="BY995" s="42" t="s">
        <v>353</v>
      </c>
      <c r="BZ995" s="42" t="s">
        <v>353</v>
      </c>
      <c r="CA995" s="42"/>
      <c r="CB995" s="42" t="s">
        <v>353</v>
      </c>
      <c r="CC995" s="42"/>
      <c r="CD995" s="42"/>
      <c r="CE995" s="42"/>
      <c r="CF995" s="42"/>
      <c r="CG995" s="26" t="s">
        <v>3907</v>
      </c>
    </row>
    <row r="996" hidden="1" spans="1:85">
      <c r="A996" s="34">
        <v>661</v>
      </c>
      <c r="B996" s="42" t="s">
        <v>3909</v>
      </c>
      <c r="C996" s="46" t="s">
        <v>3910</v>
      </c>
      <c r="D996" s="42" t="s">
        <v>3911</v>
      </c>
      <c r="E996" s="43">
        <v>28.3625</v>
      </c>
      <c r="F996" s="43">
        <v>-15.4499</v>
      </c>
      <c r="G996" s="42" t="s">
        <v>316</v>
      </c>
      <c r="H996" s="37">
        <v>4.5</v>
      </c>
      <c r="I996" s="42" t="s">
        <v>316</v>
      </c>
      <c r="J996" s="42" t="s">
        <v>316</v>
      </c>
      <c r="K996" s="42" t="s">
        <v>340</v>
      </c>
      <c r="L996" s="42" t="s">
        <v>340</v>
      </c>
      <c r="M996" s="42" t="s">
        <v>340</v>
      </c>
      <c r="N996" s="42" t="s">
        <v>341</v>
      </c>
      <c r="O996" s="42" t="s">
        <v>2240</v>
      </c>
      <c r="P996" s="42" t="s">
        <v>2240</v>
      </c>
      <c r="Q996" s="42" t="s">
        <v>390</v>
      </c>
      <c r="R996" s="42" t="s">
        <v>390</v>
      </c>
      <c r="S996" s="42" t="s">
        <v>1718</v>
      </c>
      <c r="T996" s="42" t="s">
        <v>344</v>
      </c>
      <c r="U996" s="42" t="s">
        <v>323</v>
      </c>
      <c r="V996" s="52">
        <v>34</v>
      </c>
      <c r="W996" s="42" t="s">
        <v>366</v>
      </c>
      <c r="X996" s="42" t="s">
        <v>2971</v>
      </c>
      <c r="Y996" s="42" t="s">
        <v>2</v>
      </c>
      <c r="Z996" s="42" t="s">
        <v>2</v>
      </c>
      <c r="AA996" s="42" t="s">
        <v>328</v>
      </c>
      <c r="AB996" s="43" t="s">
        <v>329</v>
      </c>
      <c r="AC996" s="42" t="s">
        <v>225</v>
      </c>
      <c r="AD996" s="42" t="s">
        <v>225</v>
      </c>
      <c r="AE996" s="42" t="s">
        <v>382</v>
      </c>
      <c r="AF996" s="42" t="s">
        <v>382</v>
      </c>
      <c r="AG996" s="42">
        <v>30</v>
      </c>
      <c r="AH996" s="42" t="s">
        <v>350</v>
      </c>
      <c r="AI996" s="42" t="s">
        <v>1964</v>
      </c>
      <c r="AJ996" s="42" t="s">
        <v>351</v>
      </c>
      <c r="AK996" s="42" t="s">
        <v>2164</v>
      </c>
      <c r="AL996" s="42">
        <v>375</v>
      </c>
      <c r="AM996" s="42" t="s">
        <v>332</v>
      </c>
      <c r="AN996" s="42" t="s">
        <v>1896</v>
      </c>
      <c r="AO996" s="42">
        <v>400</v>
      </c>
      <c r="AP996" s="42" t="s">
        <v>333</v>
      </c>
      <c r="AQ996" s="42">
        <v>300</v>
      </c>
      <c r="AR996" s="42">
        <v>48</v>
      </c>
      <c r="AS996" s="42">
        <v>100</v>
      </c>
      <c r="AT996" s="42">
        <f>AQ996/AS996</f>
        <v>3</v>
      </c>
      <c r="AU996" s="42" t="s">
        <v>385</v>
      </c>
      <c r="AV996" s="42" t="s">
        <v>385</v>
      </c>
      <c r="AW996" s="42">
        <v>18000</v>
      </c>
      <c r="AX996" s="42">
        <v>18000</v>
      </c>
      <c r="AY996" s="42">
        <v>2</v>
      </c>
      <c r="AZ996" s="51">
        <v>230</v>
      </c>
      <c r="BA996" s="42"/>
      <c r="BB996" s="42">
        <v>3</v>
      </c>
      <c r="BC996" s="42" t="s">
        <v>354</v>
      </c>
      <c r="BD996" s="49" t="s">
        <v>3912</v>
      </c>
      <c r="BE996" s="49" t="s">
        <v>3909</v>
      </c>
      <c r="BF996" s="42">
        <v>0</v>
      </c>
      <c r="BG996" s="42"/>
      <c r="BH996" s="42"/>
      <c r="BI996" s="42" t="s">
        <v>357</v>
      </c>
      <c r="BJ996" s="42" t="s">
        <v>358</v>
      </c>
      <c r="BK996" s="57">
        <v>44778</v>
      </c>
      <c r="BL996" s="42" t="s">
        <v>317</v>
      </c>
      <c r="BM996" s="42" t="s">
        <v>317</v>
      </c>
      <c r="BN996" s="42"/>
      <c r="BO996" s="42"/>
      <c r="BP996" s="42" t="s">
        <v>359</v>
      </c>
      <c r="BQ996" s="42" t="s">
        <v>359</v>
      </c>
      <c r="BR996" s="42" t="s">
        <v>359</v>
      </c>
      <c r="BS996" s="42"/>
      <c r="BT996" s="42" t="s">
        <v>340</v>
      </c>
      <c r="BU996" s="42" t="s">
        <v>317</v>
      </c>
      <c r="BV996" s="42" t="s">
        <v>317</v>
      </c>
      <c r="BW996" s="42"/>
      <c r="BX996" s="42"/>
      <c r="BY996" s="42" t="s">
        <v>353</v>
      </c>
      <c r="BZ996" s="42" t="s">
        <v>353</v>
      </c>
      <c r="CA996" s="42"/>
      <c r="CB996" s="42" t="s">
        <v>353</v>
      </c>
      <c r="CC996" s="42"/>
      <c r="CD996" s="42"/>
      <c r="CE996" s="42"/>
      <c r="CF996" s="42"/>
      <c r="CG996" s="26" t="s">
        <v>3910</v>
      </c>
    </row>
    <row r="997" hidden="1" spans="1:85">
      <c r="A997" s="34">
        <v>673</v>
      </c>
      <c r="B997" s="42" t="s">
        <v>3913</v>
      </c>
      <c r="C997" s="46" t="s">
        <v>3914</v>
      </c>
      <c r="D997" s="42" t="s">
        <v>3915</v>
      </c>
      <c r="E997" s="43">
        <v>28.2559</v>
      </c>
      <c r="F997" s="43">
        <v>-15.4348</v>
      </c>
      <c r="G997" s="42" t="s">
        <v>316</v>
      </c>
      <c r="H997" s="37">
        <v>2.5</v>
      </c>
      <c r="I997" s="42" t="s">
        <v>316</v>
      </c>
      <c r="J997" s="42" t="s">
        <v>316</v>
      </c>
      <c r="K997" s="42" t="s">
        <v>340</v>
      </c>
      <c r="L997" s="42" t="s">
        <v>317</v>
      </c>
      <c r="M997" s="42" t="s">
        <v>317</v>
      </c>
      <c r="N997" s="42" t="s">
        <v>341</v>
      </c>
      <c r="O997" s="42" t="s">
        <v>2240</v>
      </c>
      <c r="P997" s="42" t="s">
        <v>2240</v>
      </c>
      <c r="Q997" s="42" t="s">
        <v>320</v>
      </c>
      <c r="R997" s="42" t="s">
        <v>320</v>
      </c>
      <c r="S997" s="42" t="s">
        <v>1718</v>
      </c>
      <c r="T997" s="42" t="s">
        <v>344</v>
      </c>
      <c r="U997" s="42" t="s">
        <v>323</v>
      </c>
      <c r="V997" s="52">
        <v>30</v>
      </c>
      <c r="W997" s="42" t="s">
        <v>366</v>
      </c>
      <c r="X997" s="42" t="s">
        <v>2025</v>
      </c>
      <c r="Y997" s="42" t="s">
        <v>2</v>
      </c>
      <c r="Z997" s="42" t="s">
        <v>2</v>
      </c>
      <c r="AA997" s="42" t="s">
        <v>328</v>
      </c>
      <c r="AB997" s="43" t="s">
        <v>329</v>
      </c>
      <c r="AC997" s="42" t="s">
        <v>225</v>
      </c>
      <c r="AD997" s="42" t="s">
        <v>225</v>
      </c>
      <c r="AE997" s="42" t="s">
        <v>499</v>
      </c>
      <c r="AF997" s="42" t="s">
        <v>499</v>
      </c>
      <c r="AG997" s="42">
        <v>20</v>
      </c>
      <c r="AH997" s="42" t="s">
        <v>350</v>
      </c>
      <c r="AI997" s="42" t="s">
        <v>1894</v>
      </c>
      <c r="AJ997" s="42" t="s">
        <v>351</v>
      </c>
      <c r="AK997" s="42" t="s">
        <v>2164</v>
      </c>
      <c r="AL997" s="42">
        <v>600</v>
      </c>
      <c r="AM997" s="42" t="s">
        <v>332</v>
      </c>
      <c r="AN997" s="42" t="s">
        <v>1896</v>
      </c>
      <c r="AO997" s="42">
        <v>400</v>
      </c>
      <c r="AP997" s="42" t="s">
        <v>439</v>
      </c>
      <c r="AQ997" s="42">
        <v>1600</v>
      </c>
      <c r="AR997" s="42">
        <v>2</v>
      </c>
      <c r="AS997" s="42">
        <v>800</v>
      </c>
      <c r="AT997" s="42">
        <v>48</v>
      </c>
      <c r="AU997" s="42" t="s">
        <v>607</v>
      </c>
      <c r="AV997" s="42" t="s">
        <v>607</v>
      </c>
      <c r="AW997" s="42">
        <v>18000</v>
      </c>
      <c r="AX997" s="42">
        <v>18000</v>
      </c>
      <c r="AY997" s="42">
        <v>2</v>
      </c>
      <c r="AZ997" s="51">
        <v>87</v>
      </c>
      <c r="BA997" s="42"/>
      <c r="BB997" s="42">
        <v>1</v>
      </c>
      <c r="BC997" s="42" t="s">
        <v>525</v>
      </c>
      <c r="BD997" s="49">
        <v>0</v>
      </c>
      <c r="BE997" s="49" t="s">
        <v>3913</v>
      </c>
      <c r="BF997" s="42">
        <v>0</v>
      </c>
      <c r="BG997" s="42"/>
      <c r="BH997" s="42"/>
      <c r="BI997" s="42" t="s">
        <v>357</v>
      </c>
      <c r="BJ997" s="42" t="s">
        <v>358</v>
      </c>
      <c r="BK997" s="57">
        <v>44778</v>
      </c>
      <c r="BL997" s="42" t="s">
        <v>317</v>
      </c>
      <c r="BM997" s="42" t="s">
        <v>317</v>
      </c>
      <c r="BN997" s="42"/>
      <c r="BO997" s="42"/>
      <c r="BP997" s="42" t="s">
        <v>359</v>
      </c>
      <c r="BQ997" s="42" t="s">
        <v>359</v>
      </c>
      <c r="BR997" s="42" t="s">
        <v>359</v>
      </c>
      <c r="BS997" s="42"/>
      <c r="BT997" s="42" t="s">
        <v>360</v>
      </c>
      <c r="BU997" s="42" t="s">
        <v>317</v>
      </c>
      <c r="BV997" s="42" t="s">
        <v>317</v>
      </c>
      <c r="BW997" s="42"/>
      <c r="BX997" s="42"/>
      <c r="BY997" s="42" t="s">
        <v>353</v>
      </c>
      <c r="BZ997" s="42" t="s">
        <v>353</v>
      </c>
      <c r="CA997" s="42"/>
      <c r="CB997" s="42" t="s">
        <v>353</v>
      </c>
      <c r="CC997" s="42"/>
      <c r="CD997" s="42"/>
      <c r="CE997" s="42"/>
      <c r="CF997" s="42"/>
      <c r="CG997" s="26" t="s">
        <v>3914</v>
      </c>
    </row>
    <row r="998" hidden="1" spans="1:85">
      <c r="A998" s="34">
        <v>683</v>
      </c>
      <c r="B998" s="42" t="s">
        <v>3916</v>
      </c>
      <c r="C998" s="46" t="s">
        <v>3917</v>
      </c>
      <c r="D998" s="42" t="s">
        <v>3918</v>
      </c>
      <c r="E998" s="43">
        <v>28.3802</v>
      </c>
      <c r="F998" s="43">
        <v>-15.4024</v>
      </c>
      <c r="G998" s="42" t="s">
        <v>316</v>
      </c>
      <c r="H998" s="37">
        <v>2.5</v>
      </c>
      <c r="I998" s="42" t="s">
        <v>316</v>
      </c>
      <c r="J998" s="42" t="s">
        <v>316</v>
      </c>
      <c r="K998" s="42" t="s">
        <v>340</v>
      </c>
      <c r="L998" s="42" t="s">
        <v>317</v>
      </c>
      <c r="M998" s="42" t="s">
        <v>317</v>
      </c>
      <c r="N998" s="42" t="s">
        <v>341</v>
      </c>
      <c r="O998" s="42" t="s">
        <v>2240</v>
      </c>
      <c r="P998" s="42" t="s">
        <v>2240</v>
      </c>
      <c r="Q998" s="42" t="s">
        <v>390</v>
      </c>
      <c r="R998" s="42" t="s">
        <v>390</v>
      </c>
      <c r="S998" s="42" t="s">
        <v>1718</v>
      </c>
      <c r="T998" s="42" t="s">
        <v>344</v>
      </c>
      <c r="U998" s="42" t="s">
        <v>323</v>
      </c>
      <c r="V998" s="52">
        <v>34</v>
      </c>
      <c r="W998" s="42" t="s">
        <v>366</v>
      </c>
      <c r="X998" s="42" t="s">
        <v>2971</v>
      </c>
      <c r="Y998" s="42" t="s">
        <v>2</v>
      </c>
      <c r="Z998" s="42" t="s">
        <v>2</v>
      </c>
      <c r="AA998" s="42" t="s">
        <v>328</v>
      </c>
      <c r="AB998" s="43" t="s">
        <v>329</v>
      </c>
      <c r="AC998" s="42" t="s">
        <v>225</v>
      </c>
      <c r="AD998" s="42" t="s">
        <v>225</v>
      </c>
      <c r="AE998" s="42" t="s">
        <v>561</v>
      </c>
      <c r="AF998" s="42" t="s">
        <v>561</v>
      </c>
      <c r="AG998" s="42">
        <v>20</v>
      </c>
      <c r="AH998" s="42" t="s">
        <v>350</v>
      </c>
      <c r="AI998" s="42" t="s">
        <v>1964</v>
      </c>
      <c r="AJ998" s="42" t="s">
        <v>351</v>
      </c>
      <c r="AK998" s="42" t="s">
        <v>1895</v>
      </c>
      <c r="AL998" s="42">
        <v>1000</v>
      </c>
      <c r="AM998" s="42" t="s">
        <v>332</v>
      </c>
      <c r="AN998" s="42" t="s">
        <v>1896</v>
      </c>
      <c r="AO998" s="42">
        <v>400</v>
      </c>
      <c r="AP998" s="42" t="s">
        <v>333</v>
      </c>
      <c r="AQ998" s="42">
        <v>300</v>
      </c>
      <c r="AR998" s="42">
        <v>48</v>
      </c>
      <c r="AS998" s="42">
        <v>100</v>
      </c>
      <c r="AT998" s="42">
        <f>AQ998/AS998</f>
        <v>3</v>
      </c>
      <c r="AU998" s="42" t="s">
        <v>607</v>
      </c>
      <c r="AV998" s="42" t="s">
        <v>607</v>
      </c>
      <c r="AW998" s="42">
        <v>18000</v>
      </c>
      <c r="AX998" s="42">
        <v>18000</v>
      </c>
      <c r="AY998" s="42">
        <v>2</v>
      </c>
      <c r="AZ998" s="51">
        <v>125</v>
      </c>
      <c r="BA998" s="42"/>
      <c r="BB998" s="42">
        <v>1</v>
      </c>
      <c r="BC998" s="42" t="s">
        <v>525</v>
      </c>
      <c r="BD998" s="49">
        <v>0</v>
      </c>
      <c r="BE998" s="49" t="s">
        <v>3916</v>
      </c>
      <c r="BF998" s="42">
        <v>0</v>
      </c>
      <c r="BG998" s="42"/>
      <c r="BH998" s="42"/>
      <c r="BI998" s="42" t="s">
        <v>357</v>
      </c>
      <c r="BJ998" s="42" t="s">
        <v>358</v>
      </c>
      <c r="BK998" s="57">
        <v>44778</v>
      </c>
      <c r="BL998" s="42" t="s">
        <v>317</v>
      </c>
      <c r="BM998" s="42" t="s">
        <v>317</v>
      </c>
      <c r="BN998" s="42"/>
      <c r="BO998" s="42"/>
      <c r="BP998" s="42" t="s">
        <v>359</v>
      </c>
      <c r="BQ998" s="42" t="s">
        <v>359</v>
      </c>
      <c r="BR998" s="42" t="s">
        <v>359</v>
      </c>
      <c r="BS998" s="42"/>
      <c r="BT998" s="42" t="s">
        <v>360</v>
      </c>
      <c r="BU998" s="42" t="s">
        <v>317</v>
      </c>
      <c r="BV998" s="42" t="s">
        <v>317</v>
      </c>
      <c r="BW998" s="42"/>
      <c r="BX998" s="42"/>
      <c r="BY998" s="42" t="s">
        <v>353</v>
      </c>
      <c r="BZ998" s="42" t="s">
        <v>353</v>
      </c>
      <c r="CA998" s="42"/>
      <c r="CB998" s="42" t="s">
        <v>353</v>
      </c>
      <c r="CC998" s="42"/>
      <c r="CD998" s="42"/>
      <c r="CE998" s="42"/>
      <c r="CF998" s="42"/>
      <c r="CG998" s="26" t="s">
        <v>3917</v>
      </c>
    </row>
    <row r="999" hidden="1" spans="1:85">
      <c r="A999" s="34">
        <v>691</v>
      </c>
      <c r="B999" s="42" t="s">
        <v>3919</v>
      </c>
      <c r="C999" s="46" t="s">
        <v>3920</v>
      </c>
      <c r="D999" s="42" t="s">
        <v>3921</v>
      </c>
      <c r="E999" s="43">
        <v>28.2482</v>
      </c>
      <c r="F999" s="43">
        <v>-15.4522</v>
      </c>
      <c r="G999" s="42" t="s">
        <v>316</v>
      </c>
      <c r="H999" s="37">
        <v>2.5</v>
      </c>
      <c r="I999" s="42" t="s">
        <v>316</v>
      </c>
      <c r="J999" s="42" t="s">
        <v>316</v>
      </c>
      <c r="K999" s="42" t="s">
        <v>317</v>
      </c>
      <c r="L999" s="42" t="s">
        <v>340</v>
      </c>
      <c r="M999" s="42" t="s">
        <v>317</v>
      </c>
      <c r="N999" s="42" t="s">
        <v>341</v>
      </c>
      <c r="O999" s="42" t="s">
        <v>2240</v>
      </c>
      <c r="P999" s="42" t="s">
        <v>2240</v>
      </c>
      <c r="Q999" s="42" t="s">
        <v>320</v>
      </c>
      <c r="R999" s="42" t="s">
        <v>320</v>
      </c>
      <c r="S999" s="42" t="s">
        <v>1718</v>
      </c>
      <c r="T999" s="42" t="s">
        <v>344</v>
      </c>
      <c r="U999" s="42" t="s">
        <v>323</v>
      </c>
      <c r="V999" s="52">
        <v>36</v>
      </c>
      <c r="W999" s="42" t="s">
        <v>366</v>
      </c>
      <c r="X999" s="42" t="s">
        <v>3055</v>
      </c>
      <c r="Y999" s="42" t="s">
        <v>2</v>
      </c>
      <c r="Z999" s="42" t="s">
        <v>2</v>
      </c>
      <c r="AA999" s="42" t="s">
        <v>328</v>
      </c>
      <c r="AB999" s="43" t="s">
        <v>329</v>
      </c>
      <c r="AC999" s="42" t="s">
        <v>225</v>
      </c>
      <c r="AD999" s="42" t="s">
        <v>225</v>
      </c>
      <c r="AE999" s="42" t="s">
        <v>561</v>
      </c>
      <c r="AF999" s="42" t="s">
        <v>561</v>
      </c>
      <c r="AG999" s="42">
        <v>20</v>
      </c>
      <c r="AH999" s="42" t="s">
        <v>350</v>
      </c>
      <c r="AI999" s="42" t="s">
        <v>1964</v>
      </c>
      <c r="AJ999" s="42" t="s">
        <v>351</v>
      </c>
      <c r="AK999" s="42" t="s">
        <v>2164</v>
      </c>
      <c r="AL999" s="42">
        <v>1000</v>
      </c>
      <c r="AM999" s="42" t="s">
        <v>332</v>
      </c>
      <c r="AN999" s="42" t="s">
        <v>1896</v>
      </c>
      <c r="AO999" s="42">
        <v>400</v>
      </c>
      <c r="AP999" s="42" t="s">
        <v>439</v>
      </c>
      <c r="AQ999" s="42">
        <v>1600</v>
      </c>
      <c r="AR999" s="42">
        <v>2</v>
      </c>
      <c r="AS999" s="42">
        <v>800</v>
      </c>
      <c r="AT999" s="42">
        <v>48</v>
      </c>
      <c r="AU999" s="42" t="s">
        <v>385</v>
      </c>
      <c r="AV999" s="42" t="s">
        <v>385</v>
      </c>
      <c r="AW999" s="42">
        <v>18000</v>
      </c>
      <c r="AX999" s="42">
        <v>18000</v>
      </c>
      <c r="AY999" s="42">
        <v>2</v>
      </c>
      <c r="AZ999" s="51">
        <v>102</v>
      </c>
      <c r="BA999" s="42"/>
      <c r="BB999" s="42">
        <v>2</v>
      </c>
      <c r="BC999" s="42" t="s">
        <v>375</v>
      </c>
      <c r="BD999" s="49" t="s">
        <v>3922</v>
      </c>
      <c r="BE999" s="49" t="s">
        <v>3919</v>
      </c>
      <c r="BF999" s="42">
        <v>0</v>
      </c>
      <c r="BG999" s="42"/>
      <c r="BH999" s="42"/>
      <c r="BI999" s="42" t="s">
        <v>357</v>
      </c>
      <c r="BJ999" s="42" t="s">
        <v>358</v>
      </c>
      <c r="BK999" s="57">
        <v>44778</v>
      </c>
      <c r="BL999" s="42" t="s">
        <v>317</v>
      </c>
      <c r="BM999" s="42" t="s">
        <v>317</v>
      </c>
      <c r="BN999" s="42"/>
      <c r="BO999" s="42"/>
      <c r="BP999" s="42" t="s">
        <v>359</v>
      </c>
      <c r="BQ999" s="42" t="s">
        <v>359</v>
      </c>
      <c r="BR999" s="42" t="s">
        <v>359</v>
      </c>
      <c r="BS999" s="42"/>
      <c r="BT999" s="42" t="s">
        <v>360</v>
      </c>
      <c r="BU999" s="42" t="s">
        <v>317</v>
      </c>
      <c r="BV999" s="42" t="s">
        <v>317</v>
      </c>
      <c r="BW999" s="42"/>
      <c r="BX999" s="42"/>
      <c r="BY999" s="42" t="s">
        <v>353</v>
      </c>
      <c r="BZ999" s="42" t="s">
        <v>353</v>
      </c>
      <c r="CA999" s="42"/>
      <c r="CB999" s="42" t="s">
        <v>353</v>
      </c>
      <c r="CC999" s="42"/>
      <c r="CD999" s="42"/>
      <c r="CE999" s="42"/>
      <c r="CF999" s="42"/>
      <c r="CG999" s="26" t="s">
        <v>3920</v>
      </c>
    </row>
    <row r="1000" hidden="1" spans="1:85">
      <c r="A1000" s="39">
        <v>700</v>
      </c>
      <c r="B1000" s="42" t="s">
        <v>3923</v>
      </c>
      <c r="C1000" s="46" t="s">
        <v>3924</v>
      </c>
      <c r="D1000" s="42" t="s">
        <v>3925</v>
      </c>
      <c r="E1000" s="43">
        <v>28.2375</v>
      </c>
      <c r="F1000" s="43">
        <v>-15.3753</v>
      </c>
      <c r="G1000" s="42" t="s">
        <v>316</v>
      </c>
      <c r="H1000" s="37">
        <v>2.5</v>
      </c>
      <c r="I1000" s="42" t="s">
        <v>316</v>
      </c>
      <c r="J1000" s="42" t="s">
        <v>3407</v>
      </c>
      <c r="K1000" s="42" t="s">
        <v>317</v>
      </c>
      <c r="L1000" s="42" t="s">
        <v>317</v>
      </c>
      <c r="M1000" s="42" t="s">
        <v>317</v>
      </c>
      <c r="N1000" s="42" t="s">
        <v>341</v>
      </c>
      <c r="O1000" s="42" t="s">
        <v>2240</v>
      </c>
      <c r="P1000" s="42" t="s">
        <v>2240</v>
      </c>
      <c r="Q1000" s="42" t="s">
        <v>320</v>
      </c>
      <c r="R1000" s="42" t="s">
        <v>320</v>
      </c>
      <c r="S1000" s="42" t="s">
        <v>1718</v>
      </c>
      <c r="T1000" s="42" t="s">
        <v>344</v>
      </c>
      <c r="U1000" s="42" t="s">
        <v>323</v>
      </c>
      <c r="V1000" s="52">
        <v>30</v>
      </c>
      <c r="W1000" s="42" t="s">
        <v>366</v>
      </c>
      <c r="X1000" s="42" t="s">
        <v>1880</v>
      </c>
      <c r="Y1000" s="40" t="s">
        <v>2</v>
      </c>
      <c r="Z1000" s="42" t="s">
        <v>2</v>
      </c>
      <c r="AA1000" s="42" t="s">
        <v>328</v>
      </c>
      <c r="AB1000" s="43" t="s">
        <v>329</v>
      </c>
      <c r="AC1000" s="42" t="s">
        <v>225</v>
      </c>
      <c r="AD1000" s="42" t="s">
        <v>225</v>
      </c>
      <c r="AE1000" s="42" t="s">
        <v>349</v>
      </c>
      <c r="AF1000" s="42" t="s">
        <v>349</v>
      </c>
      <c r="AG1000" s="42">
        <v>20</v>
      </c>
      <c r="AH1000" s="42" t="s">
        <v>350</v>
      </c>
      <c r="AI1000" s="42" t="s">
        <v>1803</v>
      </c>
      <c r="AJ1000" s="42" t="s">
        <v>351</v>
      </c>
      <c r="AK1000" s="42" t="s">
        <v>2164</v>
      </c>
      <c r="AL1000" s="42">
        <v>600</v>
      </c>
      <c r="AM1000" s="42" t="s">
        <v>332</v>
      </c>
      <c r="AN1000" s="42" t="s">
        <v>1896</v>
      </c>
      <c r="AO1000" s="42">
        <v>400</v>
      </c>
      <c r="AP1000" s="42" t="s">
        <v>333</v>
      </c>
      <c r="AQ1000" s="42">
        <v>1600</v>
      </c>
      <c r="AR1000" s="42">
        <v>48</v>
      </c>
      <c r="AS1000" s="42">
        <v>100</v>
      </c>
      <c r="AT1000" s="42">
        <v>16</v>
      </c>
      <c r="AU1000" s="42" t="s">
        <v>385</v>
      </c>
      <c r="AV1000" s="42" t="s">
        <v>385</v>
      </c>
      <c r="AW1000" s="42">
        <v>18000</v>
      </c>
      <c r="AX1000" s="42">
        <v>18000</v>
      </c>
      <c r="AY1000" s="42">
        <v>2</v>
      </c>
      <c r="AZ1000" s="51">
        <v>55</v>
      </c>
      <c r="BA1000" s="52"/>
      <c r="BB1000" s="42">
        <v>1</v>
      </c>
      <c r="BC1000" s="42" t="s">
        <v>525</v>
      </c>
      <c r="BD1000" s="49">
        <v>0</v>
      </c>
      <c r="BE1000" s="49" t="s">
        <v>3923</v>
      </c>
      <c r="BF1000" s="42">
        <v>0</v>
      </c>
      <c r="BG1000" s="42"/>
      <c r="BH1000" s="42"/>
      <c r="BI1000" s="42" t="s">
        <v>357</v>
      </c>
      <c r="BJ1000" s="42" t="s">
        <v>358</v>
      </c>
      <c r="BK1000" s="57">
        <v>44778</v>
      </c>
      <c r="BL1000" s="42" t="s">
        <v>340</v>
      </c>
      <c r="BM1000" s="42" t="s">
        <v>340</v>
      </c>
      <c r="BN1000" s="42"/>
      <c r="BO1000" s="42">
        <v>2</v>
      </c>
      <c r="BP1000" s="42" t="s">
        <v>359</v>
      </c>
      <c r="BQ1000" s="42" t="s">
        <v>359</v>
      </c>
      <c r="BR1000" s="42" t="s">
        <v>508</v>
      </c>
      <c r="BS1000" s="42"/>
      <c r="BT1000" s="42" t="s">
        <v>360</v>
      </c>
      <c r="BU1000" s="42" t="s">
        <v>317</v>
      </c>
      <c r="BV1000" s="42" t="s">
        <v>317</v>
      </c>
      <c r="BW1000" s="42"/>
      <c r="BX1000" s="42"/>
      <c r="BY1000" s="42" t="s">
        <v>353</v>
      </c>
      <c r="BZ1000" s="42" t="s">
        <v>353</v>
      </c>
      <c r="CA1000" s="42"/>
      <c r="CB1000" s="42" t="s">
        <v>353</v>
      </c>
      <c r="CC1000" s="42"/>
      <c r="CD1000" s="42"/>
      <c r="CE1000" s="42"/>
      <c r="CF1000" s="42"/>
      <c r="CG1000" s="26" t="s">
        <v>3924</v>
      </c>
    </row>
    <row r="1001" hidden="1" spans="1:85">
      <c r="A1001" s="34">
        <v>707</v>
      </c>
      <c r="B1001" s="42" t="s">
        <v>3926</v>
      </c>
      <c r="C1001" s="46" t="s">
        <v>3927</v>
      </c>
      <c r="D1001" s="42" t="s">
        <v>3928</v>
      </c>
      <c r="E1001" s="43">
        <v>28.247</v>
      </c>
      <c r="F1001" s="43">
        <v>-15.3746</v>
      </c>
      <c r="G1001" s="42" t="s">
        <v>316</v>
      </c>
      <c r="H1001" s="37">
        <v>2.5</v>
      </c>
      <c r="I1001" s="42" t="s">
        <v>316</v>
      </c>
      <c r="J1001" s="42" t="s">
        <v>3407</v>
      </c>
      <c r="K1001" s="42" t="s">
        <v>340</v>
      </c>
      <c r="L1001" s="42" t="s">
        <v>317</v>
      </c>
      <c r="M1001" s="42" t="s">
        <v>340</v>
      </c>
      <c r="N1001" s="42" t="s">
        <v>341</v>
      </c>
      <c r="O1001" s="42" t="s">
        <v>2240</v>
      </c>
      <c r="P1001" s="42" t="s">
        <v>2240</v>
      </c>
      <c r="Q1001" s="42" t="s">
        <v>320</v>
      </c>
      <c r="R1001" s="42" t="s">
        <v>320</v>
      </c>
      <c r="S1001" s="42" t="s">
        <v>1718</v>
      </c>
      <c r="T1001" s="42" t="s">
        <v>344</v>
      </c>
      <c r="U1001" s="42" t="s">
        <v>323</v>
      </c>
      <c r="V1001" s="52">
        <v>30</v>
      </c>
      <c r="W1001" s="42" t="s">
        <v>325</v>
      </c>
      <c r="X1001" s="42" t="s">
        <v>1880</v>
      </c>
      <c r="Y1001" s="40" t="s">
        <v>2</v>
      </c>
      <c r="Z1001" s="42" t="s">
        <v>2</v>
      </c>
      <c r="AA1001" s="42" t="s">
        <v>328</v>
      </c>
      <c r="AB1001" s="43" t="s">
        <v>329</v>
      </c>
      <c r="AC1001" s="42" t="s">
        <v>225</v>
      </c>
      <c r="AD1001" s="42" t="s">
        <v>225</v>
      </c>
      <c r="AE1001" s="42" t="s">
        <v>349</v>
      </c>
      <c r="AF1001" s="42" t="s">
        <v>349</v>
      </c>
      <c r="AG1001" s="42">
        <v>20</v>
      </c>
      <c r="AH1001" s="42" t="s">
        <v>350</v>
      </c>
      <c r="AI1001" s="42" t="s">
        <v>1964</v>
      </c>
      <c r="AJ1001" s="42" t="s">
        <v>351</v>
      </c>
      <c r="AK1001" s="42" t="s">
        <v>2164</v>
      </c>
      <c r="AL1001" s="42">
        <v>600</v>
      </c>
      <c r="AM1001" s="42" t="s">
        <v>332</v>
      </c>
      <c r="AN1001" s="42" t="s">
        <v>1896</v>
      </c>
      <c r="AO1001" s="42">
        <v>400</v>
      </c>
      <c r="AP1001" s="42" t="s">
        <v>439</v>
      </c>
      <c r="AQ1001" s="42">
        <v>1600</v>
      </c>
      <c r="AR1001" s="42">
        <v>2</v>
      </c>
      <c r="AS1001" s="42">
        <v>800</v>
      </c>
      <c r="AT1001" s="42">
        <v>48</v>
      </c>
      <c r="AU1001" s="42" t="s">
        <v>327</v>
      </c>
      <c r="AV1001" s="42" t="s">
        <v>327</v>
      </c>
      <c r="AW1001" s="42" t="s">
        <v>327</v>
      </c>
      <c r="AX1001" s="42" t="s">
        <v>2245</v>
      </c>
      <c r="AY1001" s="42" t="s">
        <v>327</v>
      </c>
      <c r="AZ1001" s="51">
        <v>88</v>
      </c>
      <c r="BA1001" s="52"/>
      <c r="BB1001" s="42">
        <v>1</v>
      </c>
      <c r="BC1001" s="42" t="s">
        <v>525</v>
      </c>
      <c r="BD1001" s="49">
        <v>0</v>
      </c>
      <c r="BE1001" s="49" t="s">
        <v>3926</v>
      </c>
      <c r="BF1001" s="42">
        <v>0</v>
      </c>
      <c r="BG1001" s="42"/>
      <c r="BH1001" s="42"/>
      <c r="BI1001" s="42" t="s">
        <v>357</v>
      </c>
      <c r="BJ1001" s="42" t="s">
        <v>358</v>
      </c>
      <c r="BK1001" s="57">
        <v>44778</v>
      </c>
      <c r="BL1001" s="42" t="s">
        <v>317</v>
      </c>
      <c r="BM1001" s="42" t="s">
        <v>317</v>
      </c>
      <c r="BN1001" s="42"/>
      <c r="BO1001" s="42"/>
      <c r="BP1001" s="42" t="s">
        <v>359</v>
      </c>
      <c r="BQ1001" s="42" t="s">
        <v>359</v>
      </c>
      <c r="BR1001" s="42" t="s">
        <v>359</v>
      </c>
      <c r="BS1001" s="42"/>
      <c r="BT1001" s="42" t="s">
        <v>360</v>
      </c>
      <c r="BU1001" s="42" t="s">
        <v>317</v>
      </c>
      <c r="BV1001" s="42" t="s">
        <v>317</v>
      </c>
      <c r="BW1001" s="42"/>
      <c r="BX1001" s="42"/>
      <c r="BY1001" s="42" t="s">
        <v>353</v>
      </c>
      <c r="BZ1001" s="42" t="s">
        <v>353</v>
      </c>
      <c r="CA1001" s="42"/>
      <c r="CB1001" s="42" t="s">
        <v>353</v>
      </c>
      <c r="CC1001" s="42"/>
      <c r="CD1001" s="42"/>
      <c r="CE1001" s="42"/>
      <c r="CF1001" s="42"/>
      <c r="CG1001" s="26" t="s">
        <v>3927</v>
      </c>
    </row>
    <row r="1002" hidden="1" spans="1:85">
      <c r="A1002" s="34">
        <v>721</v>
      </c>
      <c r="B1002" s="42" t="s">
        <v>3929</v>
      </c>
      <c r="C1002" s="46" t="s">
        <v>3930</v>
      </c>
      <c r="D1002" s="42" t="s">
        <v>3931</v>
      </c>
      <c r="E1002" s="43">
        <v>28.3246</v>
      </c>
      <c r="F1002" s="43">
        <v>-15.4449</v>
      </c>
      <c r="G1002" s="42" t="s">
        <v>316</v>
      </c>
      <c r="H1002" s="37">
        <v>1.8</v>
      </c>
      <c r="I1002" s="42" t="s">
        <v>316</v>
      </c>
      <c r="J1002" s="42" t="s">
        <v>316</v>
      </c>
      <c r="K1002" s="42" t="s">
        <v>340</v>
      </c>
      <c r="L1002" s="42" t="s">
        <v>317</v>
      </c>
      <c r="M1002" s="42" t="s">
        <v>317</v>
      </c>
      <c r="N1002" s="42" t="s">
        <v>341</v>
      </c>
      <c r="O1002" s="42" t="s">
        <v>2240</v>
      </c>
      <c r="P1002" s="42" t="s">
        <v>2240</v>
      </c>
      <c r="Q1002" s="42" t="s">
        <v>320</v>
      </c>
      <c r="R1002" s="42" t="s">
        <v>320</v>
      </c>
      <c r="S1002" s="42" t="s">
        <v>1718</v>
      </c>
      <c r="T1002" s="42" t="s">
        <v>344</v>
      </c>
      <c r="U1002" s="42" t="s">
        <v>323</v>
      </c>
      <c r="V1002" s="52">
        <v>36</v>
      </c>
      <c r="W1002" s="42" t="s">
        <v>366</v>
      </c>
      <c r="X1002" s="42" t="s">
        <v>2971</v>
      </c>
      <c r="Y1002" s="42" t="s">
        <v>2</v>
      </c>
      <c r="Z1002" s="42" t="s">
        <v>2</v>
      </c>
      <c r="AA1002" s="42" t="s">
        <v>328</v>
      </c>
      <c r="AB1002" s="43" t="s">
        <v>329</v>
      </c>
      <c r="AC1002" s="42" t="s">
        <v>225</v>
      </c>
      <c r="AD1002" s="42" t="s">
        <v>225</v>
      </c>
      <c r="AE1002" s="42" t="s">
        <v>382</v>
      </c>
      <c r="AF1002" s="42" t="s">
        <v>382</v>
      </c>
      <c r="AG1002" s="42">
        <v>20</v>
      </c>
      <c r="AH1002" s="42" t="s">
        <v>350</v>
      </c>
      <c r="AI1002" s="42" t="s">
        <v>1964</v>
      </c>
      <c r="AJ1002" s="42" t="s">
        <v>351</v>
      </c>
      <c r="AK1002" s="42" t="s">
        <v>2164</v>
      </c>
      <c r="AL1002" s="42">
        <v>650</v>
      </c>
      <c r="AM1002" s="42" t="s">
        <v>332</v>
      </c>
      <c r="AN1002" s="42" t="s">
        <v>1896</v>
      </c>
      <c r="AO1002" s="42">
        <v>400</v>
      </c>
      <c r="AP1002" s="42" t="s">
        <v>439</v>
      </c>
      <c r="AQ1002" s="42">
        <v>1600</v>
      </c>
      <c r="AR1002" s="42">
        <v>2</v>
      </c>
      <c r="AS1002" s="42">
        <v>800</v>
      </c>
      <c r="AT1002" s="42">
        <v>48</v>
      </c>
      <c r="AU1002" s="42" t="s">
        <v>385</v>
      </c>
      <c r="AV1002" s="42" t="s">
        <v>385</v>
      </c>
      <c r="AW1002" s="42">
        <v>18000</v>
      </c>
      <c r="AX1002" s="42">
        <v>18000</v>
      </c>
      <c r="AY1002" s="42">
        <v>2</v>
      </c>
      <c r="AZ1002" s="51">
        <v>100</v>
      </c>
      <c r="BA1002" s="42"/>
      <c r="BB1002" s="42">
        <v>1</v>
      </c>
      <c r="BC1002" s="42" t="s">
        <v>525</v>
      </c>
      <c r="BD1002" s="49">
        <v>0</v>
      </c>
      <c r="BE1002" s="49" t="s">
        <v>3929</v>
      </c>
      <c r="BF1002" s="42">
        <v>0</v>
      </c>
      <c r="BG1002" s="42"/>
      <c r="BH1002" s="42"/>
      <c r="BI1002" s="42" t="s">
        <v>357</v>
      </c>
      <c r="BJ1002" s="42" t="s">
        <v>358</v>
      </c>
      <c r="BK1002" s="57">
        <v>44778</v>
      </c>
      <c r="BL1002" s="42" t="s">
        <v>317</v>
      </c>
      <c r="BM1002" s="42" t="s">
        <v>317</v>
      </c>
      <c r="BN1002" s="42"/>
      <c r="BO1002" s="42"/>
      <c r="BP1002" s="42" t="s">
        <v>359</v>
      </c>
      <c r="BQ1002" s="42" t="s">
        <v>359</v>
      </c>
      <c r="BR1002" s="42" t="s">
        <v>359</v>
      </c>
      <c r="BS1002" s="42"/>
      <c r="BT1002" s="42" t="s">
        <v>360</v>
      </c>
      <c r="BU1002" s="42" t="s">
        <v>317</v>
      </c>
      <c r="BV1002" s="42" t="s">
        <v>317</v>
      </c>
      <c r="BW1002" s="42"/>
      <c r="BX1002" s="42"/>
      <c r="BY1002" s="42" t="s">
        <v>353</v>
      </c>
      <c r="BZ1002" s="42" t="s">
        <v>353</v>
      </c>
      <c r="CA1002" s="42"/>
      <c r="CB1002" s="42" t="s">
        <v>353</v>
      </c>
      <c r="CC1002" s="42"/>
      <c r="CD1002" s="42"/>
      <c r="CE1002" s="42"/>
      <c r="CF1002" s="42"/>
      <c r="CG1002" s="26" t="s">
        <v>3930</v>
      </c>
    </row>
    <row r="1003" hidden="1" spans="1:85">
      <c r="A1003" s="34">
        <v>731</v>
      </c>
      <c r="B1003" s="42" t="s">
        <v>3932</v>
      </c>
      <c r="C1003" s="46" t="s">
        <v>3933</v>
      </c>
      <c r="D1003" s="42" t="s">
        <v>3934</v>
      </c>
      <c r="E1003" s="43">
        <v>28.3439</v>
      </c>
      <c r="F1003" s="43">
        <v>-15.373</v>
      </c>
      <c r="G1003" s="42" t="s">
        <v>316</v>
      </c>
      <c r="H1003" s="37">
        <v>2.5</v>
      </c>
      <c r="I1003" s="42" t="s">
        <v>316</v>
      </c>
      <c r="J1003" s="42" t="s">
        <v>316</v>
      </c>
      <c r="K1003" s="42" t="s">
        <v>340</v>
      </c>
      <c r="L1003" s="42" t="s">
        <v>317</v>
      </c>
      <c r="M1003" s="42" t="s">
        <v>317</v>
      </c>
      <c r="N1003" s="42" t="s">
        <v>341</v>
      </c>
      <c r="O1003" s="42" t="s">
        <v>2240</v>
      </c>
      <c r="P1003" s="42" t="s">
        <v>2240</v>
      </c>
      <c r="Q1003" s="42" t="s">
        <v>320</v>
      </c>
      <c r="R1003" s="42" t="s">
        <v>320</v>
      </c>
      <c r="S1003" s="42" t="s">
        <v>1718</v>
      </c>
      <c r="T1003" s="42" t="s">
        <v>344</v>
      </c>
      <c r="U1003" s="42" t="s">
        <v>323</v>
      </c>
      <c r="V1003" s="52">
        <v>36</v>
      </c>
      <c r="W1003" s="42" t="s">
        <v>366</v>
      </c>
      <c r="X1003" s="42" t="s">
        <v>1974</v>
      </c>
      <c r="Y1003" s="40" t="s">
        <v>2</v>
      </c>
      <c r="Z1003" s="42" t="s">
        <v>2</v>
      </c>
      <c r="AA1003" s="42" t="s">
        <v>328</v>
      </c>
      <c r="AB1003" s="43" t="s">
        <v>329</v>
      </c>
      <c r="AC1003" s="42" t="s">
        <v>225</v>
      </c>
      <c r="AD1003" s="42" t="s">
        <v>225</v>
      </c>
      <c r="AE1003" s="42" t="s">
        <v>349</v>
      </c>
      <c r="AF1003" s="42" t="s">
        <v>349</v>
      </c>
      <c r="AG1003" s="42">
        <v>20</v>
      </c>
      <c r="AH1003" s="42" t="s">
        <v>350</v>
      </c>
      <c r="AI1003" s="42" t="s">
        <v>1964</v>
      </c>
      <c r="AJ1003" s="42" t="s">
        <v>370</v>
      </c>
      <c r="AK1003" s="42" t="s">
        <v>1965</v>
      </c>
      <c r="AL1003" s="42">
        <v>600</v>
      </c>
      <c r="AM1003" s="42" t="s">
        <v>332</v>
      </c>
      <c r="AN1003" s="42" t="s">
        <v>1896</v>
      </c>
      <c r="AO1003" s="42">
        <v>400</v>
      </c>
      <c r="AP1003" s="42" t="s">
        <v>333</v>
      </c>
      <c r="AQ1003" s="42">
        <v>1600</v>
      </c>
      <c r="AR1003" s="42">
        <v>48</v>
      </c>
      <c r="AS1003" s="42">
        <v>100</v>
      </c>
      <c r="AT1003" s="42">
        <v>16</v>
      </c>
      <c r="AU1003" s="42" t="s">
        <v>385</v>
      </c>
      <c r="AV1003" s="42" t="s">
        <v>385</v>
      </c>
      <c r="AW1003" s="42">
        <v>18000</v>
      </c>
      <c r="AX1003" s="42">
        <v>18000</v>
      </c>
      <c r="AY1003" s="42">
        <v>2</v>
      </c>
      <c r="AZ1003" s="51">
        <v>81</v>
      </c>
      <c r="BA1003" s="42"/>
      <c r="BB1003" s="42">
        <v>2</v>
      </c>
      <c r="BC1003" s="42" t="s">
        <v>1224</v>
      </c>
      <c r="BD1003" s="49">
        <v>0</v>
      </c>
      <c r="BE1003" s="49" t="s">
        <v>3932</v>
      </c>
      <c r="BF1003" s="42">
        <v>0</v>
      </c>
      <c r="BG1003" s="42"/>
      <c r="BH1003" s="42"/>
      <c r="BI1003" s="42" t="s">
        <v>357</v>
      </c>
      <c r="BJ1003" s="42" t="s">
        <v>358</v>
      </c>
      <c r="BK1003" s="57">
        <v>44778</v>
      </c>
      <c r="BL1003" s="42" t="s">
        <v>317</v>
      </c>
      <c r="BM1003" s="42" t="s">
        <v>317</v>
      </c>
      <c r="BN1003" s="42"/>
      <c r="BO1003" s="42"/>
      <c r="BP1003" s="42" t="s">
        <v>359</v>
      </c>
      <c r="BQ1003" s="42" t="s">
        <v>359</v>
      </c>
      <c r="BR1003" s="42" t="s">
        <v>359</v>
      </c>
      <c r="BS1003" s="42"/>
      <c r="BT1003" s="42" t="s">
        <v>360</v>
      </c>
      <c r="BU1003" s="42" t="s">
        <v>317</v>
      </c>
      <c r="BV1003" s="42" t="s">
        <v>317</v>
      </c>
      <c r="BW1003" s="42"/>
      <c r="BX1003" s="42"/>
      <c r="BY1003" s="42" t="s">
        <v>353</v>
      </c>
      <c r="BZ1003" s="42" t="s">
        <v>353</v>
      </c>
      <c r="CA1003" s="42"/>
      <c r="CB1003" s="42" t="s">
        <v>353</v>
      </c>
      <c r="CC1003" s="42"/>
      <c r="CD1003" s="42"/>
      <c r="CE1003" s="42"/>
      <c r="CF1003" s="42"/>
      <c r="CG1003" s="26" t="s">
        <v>3933</v>
      </c>
    </row>
    <row r="1004" hidden="1" spans="1:85">
      <c r="A1004" s="39">
        <v>742</v>
      </c>
      <c r="B1004" s="42" t="s">
        <v>3935</v>
      </c>
      <c r="C1004" s="46" t="s">
        <v>3936</v>
      </c>
      <c r="D1004" s="42" t="s">
        <v>3937</v>
      </c>
      <c r="E1004" s="43">
        <v>28.3319</v>
      </c>
      <c r="F1004" s="43">
        <v>-15.4082</v>
      </c>
      <c r="G1004" s="42" t="s">
        <v>316</v>
      </c>
      <c r="H1004" s="37">
        <v>5.5</v>
      </c>
      <c r="I1004" s="42" t="s">
        <v>316</v>
      </c>
      <c r="J1004" s="42" t="s">
        <v>316</v>
      </c>
      <c r="K1004" s="42" t="s">
        <v>340</v>
      </c>
      <c r="L1004" s="42" t="s">
        <v>317</v>
      </c>
      <c r="M1004" s="42" t="s">
        <v>340</v>
      </c>
      <c r="N1004" s="42" t="s">
        <v>341</v>
      </c>
      <c r="O1004" s="42" t="s">
        <v>2240</v>
      </c>
      <c r="P1004" s="42" t="s">
        <v>2240</v>
      </c>
      <c r="Q1004" s="42" t="s">
        <v>390</v>
      </c>
      <c r="R1004" s="42" t="s">
        <v>390</v>
      </c>
      <c r="S1004" s="42" t="s">
        <v>1718</v>
      </c>
      <c r="T1004" s="42" t="s">
        <v>344</v>
      </c>
      <c r="U1004" s="42" t="s">
        <v>323</v>
      </c>
      <c r="V1004" s="52">
        <v>36</v>
      </c>
      <c r="W1004" s="42" t="s">
        <v>366</v>
      </c>
      <c r="X1004" s="42" t="s">
        <v>2971</v>
      </c>
      <c r="Y1004" s="42" t="s">
        <v>2</v>
      </c>
      <c r="Z1004" s="42" t="s">
        <v>2</v>
      </c>
      <c r="AA1004" s="42" t="s">
        <v>328</v>
      </c>
      <c r="AB1004" s="43" t="s">
        <v>329</v>
      </c>
      <c r="AC1004" s="42" t="s">
        <v>225</v>
      </c>
      <c r="AD1004" s="42" t="s">
        <v>225</v>
      </c>
      <c r="AE1004" s="42" t="s">
        <v>382</v>
      </c>
      <c r="AF1004" s="42" t="s">
        <v>382</v>
      </c>
      <c r="AG1004" s="42">
        <v>30</v>
      </c>
      <c r="AH1004" s="42" t="s">
        <v>350</v>
      </c>
      <c r="AI1004" s="42" t="s">
        <v>1964</v>
      </c>
      <c r="AJ1004" s="42" t="s">
        <v>351</v>
      </c>
      <c r="AK1004" s="42" t="s">
        <v>3338</v>
      </c>
      <c r="AL1004" s="42">
        <v>1000</v>
      </c>
      <c r="AM1004" s="42" t="s">
        <v>332</v>
      </c>
      <c r="AN1004" s="42" t="s">
        <v>352</v>
      </c>
      <c r="AO1004" s="42">
        <v>400</v>
      </c>
      <c r="AP1004" s="42" t="s">
        <v>439</v>
      </c>
      <c r="AQ1004" s="42">
        <v>1600</v>
      </c>
      <c r="AR1004" s="42">
        <v>2</v>
      </c>
      <c r="AS1004" s="42">
        <v>800</v>
      </c>
      <c r="AT1004" s="42">
        <v>48</v>
      </c>
      <c r="AU1004" s="42" t="s">
        <v>385</v>
      </c>
      <c r="AV1004" s="42" t="s">
        <v>385</v>
      </c>
      <c r="AW1004" s="42">
        <v>18000</v>
      </c>
      <c r="AX1004" s="42">
        <v>18000</v>
      </c>
      <c r="AY1004" s="42">
        <v>2</v>
      </c>
      <c r="AZ1004" s="51">
        <v>136</v>
      </c>
      <c r="BA1004" s="42"/>
      <c r="BB1004" s="42">
        <v>2</v>
      </c>
      <c r="BC1004" s="42" t="s">
        <v>1224</v>
      </c>
      <c r="BD1004" s="49">
        <v>0</v>
      </c>
      <c r="BE1004" s="49" t="s">
        <v>3935</v>
      </c>
      <c r="BF1004" s="42">
        <v>0</v>
      </c>
      <c r="BG1004" s="42"/>
      <c r="BH1004" s="42"/>
      <c r="BI1004" s="42" t="s">
        <v>357</v>
      </c>
      <c r="BJ1004" s="42" t="s">
        <v>358</v>
      </c>
      <c r="BK1004" s="57">
        <v>44778</v>
      </c>
      <c r="BL1004" s="42" t="s">
        <v>317</v>
      </c>
      <c r="BM1004" s="42" t="s">
        <v>317</v>
      </c>
      <c r="BN1004" s="42"/>
      <c r="BO1004" s="42"/>
      <c r="BP1004" s="42" t="s">
        <v>359</v>
      </c>
      <c r="BQ1004" s="42" t="s">
        <v>359</v>
      </c>
      <c r="BR1004" s="42" t="s">
        <v>359</v>
      </c>
      <c r="BS1004" s="42"/>
      <c r="BT1004" s="42" t="s">
        <v>360</v>
      </c>
      <c r="BU1004" s="42" t="s">
        <v>317</v>
      </c>
      <c r="BV1004" s="42" t="s">
        <v>317</v>
      </c>
      <c r="BW1004" s="42"/>
      <c r="BX1004" s="42"/>
      <c r="BY1004" s="42" t="s">
        <v>353</v>
      </c>
      <c r="BZ1004" s="42" t="s">
        <v>353</v>
      </c>
      <c r="CA1004" s="42"/>
      <c r="CB1004" s="42" t="s">
        <v>353</v>
      </c>
      <c r="CC1004" s="42"/>
      <c r="CD1004" s="42"/>
      <c r="CE1004" s="42"/>
      <c r="CF1004" s="42"/>
      <c r="CG1004" s="26" t="s">
        <v>3936</v>
      </c>
    </row>
    <row r="1005" hidden="1" spans="1:85">
      <c r="A1005" s="34">
        <v>743</v>
      </c>
      <c r="B1005" s="42" t="s">
        <v>3938</v>
      </c>
      <c r="C1005" s="46" t="s">
        <v>3939</v>
      </c>
      <c r="D1005" s="42" t="s">
        <v>3940</v>
      </c>
      <c r="E1005" s="43">
        <v>28.3005</v>
      </c>
      <c r="F1005" s="43">
        <v>-15.3962</v>
      </c>
      <c r="G1005" s="42" t="s">
        <v>316</v>
      </c>
      <c r="H1005" s="37">
        <v>4.5</v>
      </c>
      <c r="I1005" s="42" t="s">
        <v>316</v>
      </c>
      <c r="J1005" s="42" t="s">
        <v>316</v>
      </c>
      <c r="K1005" s="42" t="s">
        <v>340</v>
      </c>
      <c r="L1005" s="42" t="s">
        <v>317</v>
      </c>
      <c r="M1005" s="42" t="s">
        <v>317</v>
      </c>
      <c r="N1005" s="42" t="s">
        <v>341</v>
      </c>
      <c r="O1005" s="42" t="s">
        <v>2240</v>
      </c>
      <c r="P1005" s="42" t="s">
        <v>2240</v>
      </c>
      <c r="Q1005" s="42" t="s">
        <v>320</v>
      </c>
      <c r="R1005" s="42" t="s">
        <v>320</v>
      </c>
      <c r="S1005" s="42" t="s">
        <v>1718</v>
      </c>
      <c r="T1005" s="42" t="s">
        <v>344</v>
      </c>
      <c r="U1005" s="42" t="s">
        <v>323</v>
      </c>
      <c r="V1005" s="52">
        <v>30</v>
      </c>
      <c r="W1005" s="42" t="s">
        <v>325</v>
      </c>
      <c r="X1005" s="42" t="s">
        <v>1880</v>
      </c>
      <c r="Y1005" s="42" t="s">
        <v>2</v>
      </c>
      <c r="Z1005" s="42" t="s">
        <v>2</v>
      </c>
      <c r="AA1005" s="42" t="s">
        <v>328</v>
      </c>
      <c r="AB1005" s="43" t="s">
        <v>329</v>
      </c>
      <c r="AC1005" s="42" t="s">
        <v>225</v>
      </c>
      <c r="AD1005" s="42" t="s">
        <v>225</v>
      </c>
      <c r="AE1005" s="42" t="s">
        <v>561</v>
      </c>
      <c r="AF1005" s="42" t="s">
        <v>561</v>
      </c>
      <c r="AG1005" s="42">
        <v>30</v>
      </c>
      <c r="AH1005" s="42" t="s">
        <v>350</v>
      </c>
      <c r="AI1005" s="42" t="s">
        <v>1964</v>
      </c>
      <c r="AJ1005" s="42" t="s">
        <v>370</v>
      </c>
      <c r="AK1005" s="42" t="s">
        <v>1965</v>
      </c>
      <c r="AL1005" s="42">
        <v>1000</v>
      </c>
      <c r="AM1005" s="42" t="s">
        <v>332</v>
      </c>
      <c r="AN1005" s="42" t="s">
        <v>1896</v>
      </c>
      <c r="AO1005" s="52">
        <v>400</v>
      </c>
      <c r="AP1005" s="42" t="s">
        <v>333</v>
      </c>
      <c r="AQ1005" s="42">
        <v>1300</v>
      </c>
      <c r="AR1005" s="42">
        <v>48</v>
      </c>
      <c r="AS1005" s="42">
        <v>100</v>
      </c>
      <c r="AT1005" s="42">
        <v>13</v>
      </c>
      <c r="AU1005" s="42" t="s">
        <v>327</v>
      </c>
      <c r="AV1005" s="42" t="s">
        <v>327</v>
      </c>
      <c r="AW1005" s="42" t="s">
        <v>327</v>
      </c>
      <c r="AX1005" s="42" t="s">
        <v>2245</v>
      </c>
      <c r="AY1005" s="42" t="s">
        <v>327</v>
      </c>
      <c r="AZ1005" s="51">
        <v>167</v>
      </c>
      <c r="BA1005" s="52"/>
      <c r="BB1005" s="42">
        <v>3</v>
      </c>
      <c r="BC1005" s="42" t="s">
        <v>354</v>
      </c>
      <c r="BD1005" s="49" t="s">
        <v>3941</v>
      </c>
      <c r="BE1005" s="49" t="s">
        <v>3938</v>
      </c>
      <c r="BF1005" s="42">
        <v>0</v>
      </c>
      <c r="BG1005" s="42"/>
      <c r="BH1005" s="42" t="s">
        <v>2793</v>
      </c>
      <c r="BI1005" s="42" t="s">
        <v>357</v>
      </c>
      <c r="BJ1005" s="42" t="s">
        <v>358</v>
      </c>
      <c r="BK1005" s="57">
        <v>44778</v>
      </c>
      <c r="BL1005" s="42" t="s">
        <v>317</v>
      </c>
      <c r="BM1005" s="42" t="s">
        <v>317</v>
      </c>
      <c r="BN1005" s="42"/>
      <c r="BO1005" s="42"/>
      <c r="BP1005" s="42" t="s">
        <v>359</v>
      </c>
      <c r="BQ1005" s="42" t="s">
        <v>359</v>
      </c>
      <c r="BR1005" s="42" t="s">
        <v>562</v>
      </c>
      <c r="BS1005" s="42"/>
      <c r="BT1005" s="42" t="s">
        <v>360</v>
      </c>
      <c r="BU1005" s="42" t="s">
        <v>317</v>
      </c>
      <c r="BV1005" s="42" t="s">
        <v>340</v>
      </c>
      <c r="BW1005" s="42"/>
      <c r="BX1005" s="42"/>
      <c r="BY1005" s="42" t="s">
        <v>356</v>
      </c>
      <c r="BZ1005" s="42">
        <v>30</v>
      </c>
      <c r="CA1005" s="42"/>
      <c r="CB1005" s="42" t="s">
        <v>472</v>
      </c>
      <c r="CC1005" s="42"/>
      <c r="CD1005" s="42"/>
      <c r="CE1005" s="42"/>
      <c r="CF1005" s="42"/>
      <c r="CG1005" s="26" t="s">
        <v>3939</v>
      </c>
    </row>
    <row r="1006" hidden="1" spans="1:85">
      <c r="A1006" s="34">
        <v>765</v>
      </c>
      <c r="B1006" s="42" t="s">
        <v>3942</v>
      </c>
      <c r="C1006" s="46" t="s">
        <v>3943</v>
      </c>
      <c r="D1006" s="42" t="s">
        <v>3944</v>
      </c>
      <c r="E1006" s="43">
        <v>28.362</v>
      </c>
      <c r="F1006" s="43">
        <v>-15.4059</v>
      </c>
      <c r="G1006" s="42" t="s">
        <v>316</v>
      </c>
      <c r="H1006" s="37">
        <v>2</v>
      </c>
      <c r="I1006" s="42" t="s">
        <v>316</v>
      </c>
      <c r="J1006" s="42" t="s">
        <v>316</v>
      </c>
      <c r="K1006" s="42" t="s">
        <v>317</v>
      </c>
      <c r="L1006" s="42" t="s">
        <v>317</v>
      </c>
      <c r="M1006" s="42" t="s">
        <v>317</v>
      </c>
      <c r="N1006" s="42" t="s">
        <v>341</v>
      </c>
      <c r="O1006" s="42" t="s">
        <v>2240</v>
      </c>
      <c r="P1006" s="42" t="s">
        <v>2240</v>
      </c>
      <c r="Q1006" s="42" t="s">
        <v>320</v>
      </c>
      <c r="R1006" s="42" t="s">
        <v>320</v>
      </c>
      <c r="S1006" s="42" t="s">
        <v>1718</v>
      </c>
      <c r="T1006" s="42" t="s">
        <v>344</v>
      </c>
      <c r="U1006" s="42" t="s">
        <v>323</v>
      </c>
      <c r="V1006" s="52">
        <v>30</v>
      </c>
      <c r="W1006" s="42" t="s">
        <v>325</v>
      </c>
      <c r="X1006" s="42" t="s">
        <v>1974</v>
      </c>
      <c r="Y1006" s="42" t="s">
        <v>2</v>
      </c>
      <c r="Z1006" s="42" t="s">
        <v>2</v>
      </c>
      <c r="AA1006" s="42" t="s">
        <v>328</v>
      </c>
      <c r="AB1006" s="43" t="s">
        <v>329</v>
      </c>
      <c r="AC1006" s="42" t="s">
        <v>225</v>
      </c>
      <c r="AD1006" s="42" t="s">
        <v>225</v>
      </c>
      <c r="AE1006" s="42" t="s">
        <v>561</v>
      </c>
      <c r="AF1006" s="42" t="s">
        <v>561</v>
      </c>
      <c r="AG1006" s="42">
        <v>30</v>
      </c>
      <c r="AH1006" s="42" t="s">
        <v>1003</v>
      </c>
      <c r="AI1006" s="42" t="s">
        <v>3397</v>
      </c>
      <c r="AJ1006" s="42" t="s">
        <v>351</v>
      </c>
      <c r="AK1006" s="42" t="s">
        <v>3506</v>
      </c>
      <c r="AL1006" s="42">
        <v>1000</v>
      </c>
      <c r="AM1006" s="42" t="s">
        <v>332</v>
      </c>
      <c r="AN1006" s="42" t="s">
        <v>1896</v>
      </c>
      <c r="AO1006" s="42">
        <v>400</v>
      </c>
      <c r="AP1006" s="42" t="s">
        <v>439</v>
      </c>
      <c r="AQ1006" s="42">
        <v>1600</v>
      </c>
      <c r="AR1006" s="42">
        <v>2</v>
      </c>
      <c r="AS1006" s="42">
        <v>800</v>
      </c>
      <c r="AT1006" s="42">
        <v>48</v>
      </c>
      <c r="AU1006" s="42" t="s">
        <v>327</v>
      </c>
      <c r="AV1006" s="42" t="s">
        <v>327</v>
      </c>
      <c r="AW1006" s="42" t="s">
        <v>327</v>
      </c>
      <c r="AX1006" s="42" t="s">
        <v>327</v>
      </c>
      <c r="AY1006" s="42" t="s">
        <v>327</v>
      </c>
      <c r="AZ1006" s="51">
        <v>45.3</v>
      </c>
      <c r="BA1006" s="42"/>
      <c r="BB1006" s="42">
        <v>1</v>
      </c>
      <c r="BC1006" s="42" t="s">
        <v>525</v>
      </c>
      <c r="BD1006" s="49">
        <v>0</v>
      </c>
      <c r="BE1006" s="49" t="s">
        <v>3942</v>
      </c>
      <c r="BF1006" s="42">
        <v>0</v>
      </c>
      <c r="BG1006" s="42"/>
      <c r="BH1006" s="42"/>
      <c r="BI1006" s="42" t="s">
        <v>357</v>
      </c>
      <c r="BJ1006" s="42" t="s">
        <v>358</v>
      </c>
      <c r="BK1006" s="57">
        <v>44778</v>
      </c>
      <c r="BL1006" s="42" t="s">
        <v>317</v>
      </c>
      <c r="BM1006" s="42" t="s">
        <v>317</v>
      </c>
      <c r="BN1006" s="42"/>
      <c r="BO1006" s="42"/>
      <c r="BP1006" s="42" t="s">
        <v>359</v>
      </c>
      <c r="BQ1006" s="42" t="s">
        <v>359</v>
      </c>
      <c r="BR1006" s="42" t="s">
        <v>359</v>
      </c>
      <c r="BS1006" s="42"/>
      <c r="BT1006" s="42" t="s">
        <v>360</v>
      </c>
      <c r="BU1006" s="42" t="s">
        <v>317</v>
      </c>
      <c r="BV1006" s="42" t="s">
        <v>317</v>
      </c>
      <c r="BW1006" s="42"/>
      <c r="BX1006" s="42"/>
      <c r="BY1006" s="42" t="s">
        <v>353</v>
      </c>
      <c r="BZ1006" s="42" t="s">
        <v>353</v>
      </c>
      <c r="CA1006" s="42"/>
      <c r="CB1006" s="42" t="s">
        <v>353</v>
      </c>
      <c r="CC1006" s="42"/>
      <c r="CD1006" s="42"/>
      <c r="CE1006" s="42"/>
      <c r="CF1006" s="42"/>
      <c r="CG1006" s="26" t="s">
        <v>3943</v>
      </c>
    </row>
    <row r="1007" hidden="1" spans="1:85">
      <c r="A1007" s="39">
        <v>780</v>
      </c>
      <c r="B1007" s="42" t="s">
        <v>3945</v>
      </c>
      <c r="C1007" s="46" t="s">
        <v>3946</v>
      </c>
      <c r="D1007" s="42" t="s">
        <v>3947</v>
      </c>
      <c r="E1007" s="43">
        <v>28.2804</v>
      </c>
      <c r="F1007" s="43">
        <v>-15.4229</v>
      </c>
      <c r="G1007" s="42" t="s">
        <v>316</v>
      </c>
      <c r="H1007" s="37">
        <v>2.5</v>
      </c>
      <c r="I1007" s="42" t="s">
        <v>316</v>
      </c>
      <c r="J1007" s="42" t="s">
        <v>316</v>
      </c>
      <c r="K1007" s="42" t="s">
        <v>317</v>
      </c>
      <c r="L1007" s="42" t="s">
        <v>317</v>
      </c>
      <c r="M1007" s="42" t="s">
        <v>317</v>
      </c>
      <c r="N1007" s="42" t="s">
        <v>341</v>
      </c>
      <c r="O1007" s="42" t="s">
        <v>2240</v>
      </c>
      <c r="P1007" s="42" t="s">
        <v>2240</v>
      </c>
      <c r="Q1007" s="42" t="s">
        <v>320</v>
      </c>
      <c r="R1007" s="42" t="s">
        <v>320</v>
      </c>
      <c r="S1007" s="42" t="s">
        <v>1718</v>
      </c>
      <c r="T1007" s="42" t="s">
        <v>344</v>
      </c>
      <c r="U1007" s="42" t="s">
        <v>397</v>
      </c>
      <c r="V1007" s="52" t="s">
        <v>324</v>
      </c>
      <c r="W1007" s="42" t="s">
        <v>325</v>
      </c>
      <c r="X1007" s="42" t="s">
        <v>2025</v>
      </c>
      <c r="Y1007" s="42" t="s">
        <v>2</v>
      </c>
      <c r="Z1007" s="42" t="s">
        <v>2</v>
      </c>
      <c r="AA1007" s="42" t="s">
        <v>328</v>
      </c>
      <c r="AB1007" s="43" t="s">
        <v>329</v>
      </c>
      <c r="AC1007" s="42" t="s">
        <v>225</v>
      </c>
      <c r="AD1007" s="42" t="s">
        <v>225</v>
      </c>
      <c r="AE1007" s="42" t="s">
        <v>561</v>
      </c>
      <c r="AF1007" s="42" t="s">
        <v>561</v>
      </c>
      <c r="AG1007" s="42">
        <v>20</v>
      </c>
      <c r="AH1007" s="42" t="s">
        <v>350</v>
      </c>
      <c r="AI1007" s="42" t="s">
        <v>1964</v>
      </c>
      <c r="AJ1007" s="42" t="s">
        <v>351</v>
      </c>
      <c r="AK1007" s="42" t="s">
        <v>2164</v>
      </c>
      <c r="AL1007" s="42">
        <v>1000</v>
      </c>
      <c r="AM1007" s="42" t="s">
        <v>408</v>
      </c>
      <c r="AN1007" s="42" t="s">
        <v>3948</v>
      </c>
      <c r="AO1007" s="42">
        <v>400</v>
      </c>
      <c r="AP1007" s="42" t="s">
        <v>3949</v>
      </c>
      <c r="AQ1007" s="42">
        <v>1600</v>
      </c>
      <c r="AR1007" s="42">
        <v>2</v>
      </c>
      <c r="AS1007" s="42">
        <v>800</v>
      </c>
      <c r="AT1007" s="42">
        <v>48</v>
      </c>
      <c r="AU1007" s="42" t="s">
        <v>327</v>
      </c>
      <c r="AV1007" s="42" t="s">
        <v>327</v>
      </c>
      <c r="AW1007" s="42" t="s">
        <v>327</v>
      </c>
      <c r="AX1007" s="42" t="s">
        <v>327</v>
      </c>
      <c r="AY1007" s="42" t="s">
        <v>327</v>
      </c>
      <c r="AZ1007" s="51">
        <v>79</v>
      </c>
      <c r="BA1007" s="42"/>
      <c r="BB1007" s="42">
        <v>1</v>
      </c>
      <c r="BC1007" s="42" t="s">
        <v>525</v>
      </c>
      <c r="BD1007" s="49">
        <v>0</v>
      </c>
      <c r="BE1007" s="49" t="s">
        <v>3945</v>
      </c>
      <c r="BF1007" s="42">
        <v>0</v>
      </c>
      <c r="BG1007" s="42"/>
      <c r="BH1007" s="42"/>
      <c r="BI1007" s="42" t="s">
        <v>357</v>
      </c>
      <c r="BJ1007" s="42" t="s">
        <v>358</v>
      </c>
      <c r="BK1007" s="57">
        <v>44778</v>
      </c>
      <c r="BL1007" s="42" t="s">
        <v>340</v>
      </c>
      <c r="BM1007" s="42" t="s">
        <v>340</v>
      </c>
      <c r="BN1007" s="42"/>
      <c r="BO1007" s="42"/>
      <c r="BP1007" s="42" t="s">
        <v>359</v>
      </c>
      <c r="BQ1007" s="42" t="s">
        <v>359</v>
      </c>
      <c r="BR1007" s="42" t="s">
        <v>508</v>
      </c>
      <c r="BS1007" s="42"/>
      <c r="BT1007" s="42" t="s">
        <v>340</v>
      </c>
      <c r="BU1007" s="42" t="s">
        <v>317</v>
      </c>
      <c r="BV1007" s="42" t="s">
        <v>317</v>
      </c>
      <c r="BW1007" s="42"/>
      <c r="BX1007" s="42"/>
      <c r="BY1007" s="42" t="s">
        <v>353</v>
      </c>
      <c r="BZ1007" s="42" t="s">
        <v>353</v>
      </c>
      <c r="CA1007" s="42"/>
      <c r="CB1007" s="42" t="s">
        <v>353</v>
      </c>
      <c r="CC1007" s="42"/>
      <c r="CD1007" s="42"/>
      <c r="CE1007" s="42"/>
      <c r="CF1007" s="42"/>
      <c r="CG1007" s="26" t="s">
        <v>3946</v>
      </c>
    </row>
    <row r="1008" hidden="1" spans="1:85">
      <c r="A1008" s="34">
        <v>781</v>
      </c>
      <c r="B1008" s="42" t="s">
        <v>3950</v>
      </c>
      <c r="C1008" s="46" t="s">
        <v>3951</v>
      </c>
      <c r="D1008" s="42" t="s">
        <v>3952</v>
      </c>
      <c r="E1008" s="43">
        <v>28.2341</v>
      </c>
      <c r="F1008" s="43">
        <v>-15.4299</v>
      </c>
      <c r="G1008" s="42" t="s">
        <v>316</v>
      </c>
      <c r="H1008" s="37">
        <v>2.5</v>
      </c>
      <c r="I1008" s="42" t="s">
        <v>316</v>
      </c>
      <c r="J1008" s="42" t="s">
        <v>316</v>
      </c>
      <c r="K1008" s="42" t="s">
        <v>317</v>
      </c>
      <c r="L1008" s="42" t="s">
        <v>317</v>
      </c>
      <c r="M1008" s="42" t="s">
        <v>317</v>
      </c>
      <c r="N1008" s="42" t="s">
        <v>341</v>
      </c>
      <c r="O1008" s="42" t="s">
        <v>2240</v>
      </c>
      <c r="P1008" s="42" t="s">
        <v>2240</v>
      </c>
      <c r="Q1008" s="42" t="s">
        <v>320</v>
      </c>
      <c r="R1008" s="42" t="s">
        <v>320</v>
      </c>
      <c r="S1008" s="42" t="s">
        <v>1718</v>
      </c>
      <c r="T1008" s="42" t="s">
        <v>344</v>
      </c>
      <c r="U1008" s="42" t="s">
        <v>323</v>
      </c>
      <c r="V1008" s="52">
        <v>40</v>
      </c>
      <c r="W1008" s="42" t="s">
        <v>366</v>
      </c>
      <c r="X1008" s="42" t="s">
        <v>2025</v>
      </c>
      <c r="Y1008" s="42" t="s">
        <v>2</v>
      </c>
      <c r="Z1008" s="42" t="s">
        <v>2</v>
      </c>
      <c r="AA1008" s="42" t="s">
        <v>328</v>
      </c>
      <c r="AB1008" s="43" t="s">
        <v>329</v>
      </c>
      <c r="AC1008" s="42" t="s">
        <v>225</v>
      </c>
      <c r="AD1008" s="42" t="s">
        <v>225</v>
      </c>
      <c r="AE1008" s="42" t="s">
        <v>499</v>
      </c>
      <c r="AF1008" s="42" t="s">
        <v>499</v>
      </c>
      <c r="AG1008" s="42">
        <v>20</v>
      </c>
      <c r="AH1008" s="42" t="s">
        <v>350</v>
      </c>
      <c r="AI1008" s="42" t="s">
        <v>1964</v>
      </c>
      <c r="AJ1008" s="42" t="s">
        <v>351</v>
      </c>
      <c r="AK1008" s="42" t="s">
        <v>2164</v>
      </c>
      <c r="AL1008" s="42">
        <v>1000</v>
      </c>
      <c r="AM1008" s="42" t="s">
        <v>332</v>
      </c>
      <c r="AN1008" s="42" t="s">
        <v>1896</v>
      </c>
      <c r="AO1008" s="42">
        <v>400</v>
      </c>
      <c r="AP1008" s="42" t="s">
        <v>333</v>
      </c>
      <c r="AQ1008" s="42">
        <v>300</v>
      </c>
      <c r="AR1008" s="42">
        <v>48</v>
      </c>
      <c r="AS1008" s="42">
        <v>100</v>
      </c>
      <c r="AT1008" s="42">
        <f>AQ1008/AS1008</f>
        <v>3</v>
      </c>
      <c r="AU1008" s="42" t="s">
        <v>385</v>
      </c>
      <c r="AV1008" s="42" t="s">
        <v>385</v>
      </c>
      <c r="AW1008" s="42">
        <v>18000</v>
      </c>
      <c r="AX1008" s="42">
        <v>18000</v>
      </c>
      <c r="AY1008" s="42">
        <v>2</v>
      </c>
      <c r="AZ1008" s="51">
        <v>75</v>
      </c>
      <c r="BA1008" s="42"/>
      <c r="BB1008" s="42">
        <v>1</v>
      </c>
      <c r="BC1008" s="42" t="s">
        <v>525</v>
      </c>
      <c r="BD1008" s="49">
        <v>0</v>
      </c>
      <c r="BE1008" s="49" t="s">
        <v>3950</v>
      </c>
      <c r="BF1008" s="42">
        <v>0</v>
      </c>
      <c r="BG1008" s="42"/>
      <c r="BH1008" s="42"/>
      <c r="BI1008" s="42" t="s">
        <v>357</v>
      </c>
      <c r="BJ1008" s="42" t="s">
        <v>358</v>
      </c>
      <c r="BK1008" s="57">
        <v>44778</v>
      </c>
      <c r="BL1008" s="42" t="s">
        <v>317</v>
      </c>
      <c r="BM1008" s="42" t="s">
        <v>317</v>
      </c>
      <c r="BN1008" s="42"/>
      <c r="BO1008" s="42"/>
      <c r="BP1008" s="42" t="s">
        <v>359</v>
      </c>
      <c r="BQ1008" s="42" t="s">
        <v>359</v>
      </c>
      <c r="BR1008" s="42" t="s">
        <v>359</v>
      </c>
      <c r="BS1008" s="42"/>
      <c r="BT1008" s="42" t="s">
        <v>360</v>
      </c>
      <c r="BU1008" s="42" t="s">
        <v>317</v>
      </c>
      <c r="BV1008" s="42" t="s">
        <v>317</v>
      </c>
      <c r="BW1008" s="42"/>
      <c r="BX1008" s="42"/>
      <c r="BY1008" s="42" t="s">
        <v>353</v>
      </c>
      <c r="BZ1008" s="42" t="s">
        <v>353</v>
      </c>
      <c r="CA1008" s="42"/>
      <c r="CB1008" s="42" t="s">
        <v>353</v>
      </c>
      <c r="CC1008" s="42"/>
      <c r="CD1008" s="42"/>
      <c r="CE1008" s="42"/>
      <c r="CF1008" s="42"/>
      <c r="CG1008" s="26" t="s">
        <v>3951</v>
      </c>
    </row>
    <row r="1009" hidden="1" spans="1:85">
      <c r="A1009" s="34">
        <v>789</v>
      </c>
      <c r="B1009" s="42" t="s">
        <v>3953</v>
      </c>
      <c r="C1009" s="46" t="s">
        <v>3954</v>
      </c>
      <c r="D1009" s="42" t="s">
        <v>3955</v>
      </c>
      <c r="E1009" s="43">
        <v>28.3001</v>
      </c>
      <c r="F1009" s="43">
        <v>-15.3565</v>
      </c>
      <c r="G1009" s="42" t="s">
        <v>316</v>
      </c>
      <c r="H1009" s="37">
        <v>2</v>
      </c>
      <c r="I1009" s="42" t="s">
        <v>316</v>
      </c>
      <c r="J1009" s="42" t="s">
        <v>316</v>
      </c>
      <c r="K1009" s="42" t="s">
        <v>317</v>
      </c>
      <c r="L1009" s="42" t="s">
        <v>317</v>
      </c>
      <c r="M1009" s="42" t="s">
        <v>317</v>
      </c>
      <c r="N1009" s="42" t="s">
        <v>341</v>
      </c>
      <c r="O1009" s="42" t="s">
        <v>2240</v>
      </c>
      <c r="P1009" s="42" t="s">
        <v>2240</v>
      </c>
      <c r="Q1009" s="42" t="s">
        <v>320</v>
      </c>
      <c r="R1009" s="42" t="s">
        <v>320</v>
      </c>
      <c r="S1009" s="42" t="s">
        <v>1718</v>
      </c>
      <c r="T1009" s="42" t="s">
        <v>344</v>
      </c>
      <c r="U1009" s="42" t="s">
        <v>323</v>
      </c>
      <c r="V1009" s="52">
        <v>36</v>
      </c>
      <c r="W1009" s="42" t="s">
        <v>366</v>
      </c>
      <c r="X1009" s="42" t="s">
        <v>1880</v>
      </c>
      <c r="Y1009" s="42" t="s">
        <v>2</v>
      </c>
      <c r="Z1009" s="42" t="s">
        <v>2</v>
      </c>
      <c r="AA1009" s="42" t="s">
        <v>328</v>
      </c>
      <c r="AB1009" s="43" t="s">
        <v>329</v>
      </c>
      <c r="AC1009" s="42" t="s">
        <v>225</v>
      </c>
      <c r="AD1009" s="42" t="s">
        <v>225</v>
      </c>
      <c r="AE1009" s="42" t="s">
        <v>561</v>
      </c>
      <c r="AF1009" s="42" t="s">
        <v>561</v>
      </c>
      <c r="AG1009" s="42">
        <v>16</v>
      </c>
      <c r="AH1009" s="42" t="s">
        <v>350</v>
      </c>
      <c r="AI1009" s="42" t="s">
        <v>1964</v>
      </c>
      <c r="AJ1009" s="42" t="s">
        <v>351</v>
      </c>
      <c r="AK1009" s="42" t="s">
        <v>2164</v>
      </c>
      <c r="AL1009" s="42">
        <v>1000</v>
      </c>
      <c r="AM1009" s="42" t="s">
        <v>332</v>
      </c>
      <c r="AN1009" s="42" t="s">
        <v>1896</v>
      </c>
      <c r="AO1009" s="42">
        <v>400</v>
      </c>
      <c r="AP1009" s="42" t="s">
        <v>439</v>
      </c>
      <c r="AQ1009" s="42">
        <v>1600</v>
      </c>
      <c r="AR1009" s="42">
        <v>2</v>
      </c>
      <c r="AS1009" s="42">
        <v>800</v>
      </c>
      <c r="AT1009" s="42">
        <v>48</v>
      </c>
      <c r="AU1009" s="42" t="s">
        <v>385</v>
      </c>
      <c r="AV1009" s="42" t="s">
        <v>385</v>
      </c>
      <c r="AW1009" s="42">
        <v>18000</v>
      </c>
      <c r="AX1009" s="42">
        <v>18000</v>
      </c>
      <c r="AY1009" s="42">
        <v>2</v>
      </c>
      <c r="AZ1009" s="51">
        <v>87</v>
      </c>
      <c r="BA1009" s="42"/>
      <c r="BB1009" s="42">
        <v>1</v>
      </c>
      <c r="BC1009" s="42" t="s">
        <v>525</v>
      </c>
      <c r="BD1009" s="49">
        <v>0</v>
      </c>
      <c r="BE1009" s="49" t="s">
        <v>3953</v>
      </c>
      <c r="BF1009" s="42">
        <v>0</v>
      </c>
      <c r="BG1009" s="42"/>
      <c r="BH1009" s="42"/>
      <c r="BI1009" s="42" t="s">
        <v>357</v>
      </c>
      <c r="BJ1009" s="42" t="s">
        <v>358</v>
      </c>
      <c r="BK1009" s="57">
        <v>44778</v>
      </c>
      <c r="BL1009" s="42" t="s">
        <v>317</v>
      </c>
      <c r="BM1009" s="42" t="s">
        <v>317</v>
      </c>
      <c r="BN1009" s="42"/>
      <c r="BO1009" s="42"/>
      <c r="BP1009" s="42" t="s">
        <v>359</v>
      </c>
      <c r="BQ1009" s="42" t="s">
        <v>359</v>
      </c>
      <c r="BR1009" s="42" t="s">
        <v>359</v>
      </c>
      <c r="BS1009" s="42"/>
      <c r="BT1009" s="42" t="s">
        <v>360</v>
      </c>
      <c r="BU1009" s="42" t="s">
        <v>317</v>
      </c>
      <c r="BV1009" s="42" t="s">
        <v>317</v>
      </c>
      <c r="BW1009" s="42"/>
      <c r="BX1009" s="42"/>
      <c r="BY1009" s="42" t="s">
        <v>353</v>
      </c>
      <c r="BZ1009" s="42" t="s">
        <v>353</v>
      </c>
      <c r="CA1009" s="42"/>
      <c r="CB1009" s="42" t="s">
        <v>353</v>
      </c>
      <c r="CC1009" s="42"/>
      <c r="CD1009" s="42"/>
      <c r="CE1009" s="42"/>
      <c r="CF1009" s="42"/>
      <c r="CG1009" s="26" t="s">
        <v>3954</v>
      </c>
    </row>
    <row r="1010" hidden="1" spans="1:85">
      <c r="A1010" s="39">
        <v>792</v>
      </c>
      <c r="B1010" s="42" t="s">
        <v>3956</v>
      </c>
      <c r="C1010" s="46" t="s">
        <v>3957</v>
      </c>
      <c r="D1010" s="42" t="s">
        <v>3958</v>
      </c>
      <c r="E1010" s="43">
        <v>28.2751</v>
      </c>
      <c r="F1010" s="43">
        <v>-15.5276</v>
      </c>
      <c r="G1010" s="42" t="s">
        <v>316</v>
      </c>
      <c r="H1010" s="37">
        <v>2.5</v>
      </c>
      <c r="I1010" s="42" t="s">
        <v>316</v>
      </c>
      <c r="J1010" s="42" t="s">
        <v>3407</v>
      </c>
      <c r="K1010" s="42" t="s">
        <v>317</v>
      </c>
      <c r="L1010" s="42" t="s">
        <v>317</v>
      </c>
      <c r="M1010" s="42" t="s">
        <v>340</v>
      </c>
      <c r="N1010" s="42" t="s">
        <v>402</v>
      </c>
      <c r="O1010" s="42" t="s">
        <v>319</v>
      </c>
      <c r="P1010" s="42" t="s">
        <v>319</v>
      </c>
      <c r="Q1010" s="42" t="s">
        <v>390</v>
      </c>
      <c r="R1010" s="42" t="s">
        <v>390</v>
      </c>
      <c r="S1010" s="42" t="s">
        <v>1718</v>
      </c>
      <c r="T1010" s="42" t="s">
        <v>344</v>
      </c>
      <c r="U1010" s="42" t="s">
        <v>323</v>
      </c>
      <c r="V1010" s="52">
        <v>36</v>
      </c>
      <c r="W1010" s="42" t="s">
        <v>366</v>
      </c>
      <c r="X1010" s="42" t="s">
        <v>3055</v>
      </c>
      <c r="Y1010" s="42" t="s">
        <v>2</v>
      </c>
      <c r="Z1010" s="42" t="s">
        <v>2</v>
      </c>
      <c r="AA1010" s="42" t="s">
        <v>328</v>
      </c>
      <c r="AB1010" s="43" t="s">
        <v>329</v>
      </c>
      <c r="AC1010" s="42" t="s">
        <v>225</v>
      </c>
      <c r="AD1010" s="42" t="s">
        <v>225</v>
      </c>
      <c r="AE1010" s="42" t="s">
        <v>561</v>
      </c>
      <c r="AF1010" s="42" t="s">
        <v>561</v>
      </c>
      <c r="AG1010" s="42">
        <v>20</v>
      </c>
      <c r="AH1010" s="42" t="s">
        <v>350</v>
      </c>
      <c r="AI1010" s="42" t="s">
        <v>3077</v>
      </c>
      <c r="AJ1010" s="42" t="s">
        <v>370</v>
      </c>
      <c r="AK1010" s="42" t="s">
        <v>1965</v>
      </c>
      <c r="AL1010" s="42">
        <v>1000</v>
      </c>
      <c r="AM1010" s="42" t="s">
        <v>332</v>
      </c>
      <c r="AN1010" s="42" t="s">
        <v>1896</v>
      </c>
      <c r="AO1010" s="42">
        <v>400</v>
      </c>
      <c r="AP1010" s="42" t="s">
        <v>439</v>
      </c>
      <c r="AQ1010" s="42">
        <v>1600</v>
      </c>
      <c r="AR1010" s="42">
        <v>2</v>
      </c>
      <c r="AS1010" s="42">
        <v>800</v>
      </c>
      <c r="AT1010" s="42">
        <v>48</v>
      </c>
      <c r="AU1010" s="42" t="s">
        <v>385</v>
      </c>
      <c r="AV1010" s="42" t="s">
        <v>385</v>
      </c>
      <c r="AW1010" s="42">
        <v>18000</v>
      </c>
      <c r="AX1010" s="42">
        <v>18000</v>
      </c>
      <c r="AY1010" s="42">
        <v>2</v>
      </c>
      <c r="AZ1010" s="51">
        <v>56</v>
      </c>
      <c r="BA1010" s="42"/>
      <c r="BB1010" s="42">
        <v>2</v>
      </c>
      <c r="BC1010" s="42" t="s">
        <v>375</v>
      </c>
      <c r="BD1010" s="49" t="s">
        <v>3959</v>
      </c>
      <c r="BE1010" s="49" t="s">
        <v>3956</v>
      </c>
      <c r="BF1010" s="42">
        <v>0</v>
      </c>
      <c r="BG1010" s="42"/>
      <c r="BH1010" s="42"/>
      <c r="BI1010" s="42" t="s">
        <v>357</v>
      </c>
      <c r="BJ1010" s="42" t="s">
        <v>358</v>
      </c>
      <c r="BK1010" s="57">
        <v>44778</v>
      </c>
      <c r="BL1010" s="42" t="s">
        <v>317</v>
      </c>
      <c r="BM1010" s="42" t="s">
        <v>317</v>
      </c>
      <c r="BN1010" s="42"/>
      <c r="BO1010" s="42"/>
      <c r="BP1010" s="42" t="s">
        <v>359</v>
      </c>
      <c r="BQ1010" s="42" t="s">
        <v>359</v>
      </c>
      <c r="BR1010" s="42" t="s">
        <v>359</v>
      </c>
      <c r="BS1010" s="42"/>
      <c r="BT1010" s="42" t="s">
        <v>360</v>
      </c>
      <c r="BU1010" s="42" t="s">
        <v>317</v>
      </c>
      <c r="BV1010" s="42" t="s">
        <v>317</v>
      </c>
      <c r="BW1010" s="42"/>
      <c r="BX1010" s="42"/>
      <c r="BY1010" s="42" t="s">
        <v>353</v>
      </c>
      <c r="BZ1010" s="42" t="s">
        <v>353</v>
      </c>
      <c r="CA1010" s="42"/>
      <c r="CB1010" s="42" t="s">
        <v>353</v>
      </c>
      <c r="CC1010" s="42"/>
      <c r="CD1010" s="42"/>
      <c r="CE1010" s="42"/>
      <c r="CF1010" s="42"/>
      <c r="CG1010" s="26" t="s">
        <v>3957</v>
      </c>
    </row>
    <row r="1011" hidden="1" spans="1:85">
      <c r="A1011" s="34">
        <v>793</v>
      </c>
      <c r="B1011" s="42" t="s">
        <v>3960</v>
      </c>
      <c r="C1011" s="46" t="s">
        <v>3961</v>
      </c>
      <c r="D1011" s="42" t="s">
        <v>3962</v>
      </c>
      <c r="E1011" s="43">
        <v>28.2684</v>
      </c>
      <c r="F1011" s="43">
        <v>-15.385</v>
      </c>
      <c r="G1011" s="42" t="s">
        <v>316</v>
      </c>
      <c r="H1011" s="37">
        <v>4.5</v>
      </c>
      <c r="I1011" s="42" t="s">
        <v>316</v>
      </c>
      <c r="J1011" s="42" t="s">
        <v>316</v>
      </c>
      <c r="K1011" s="42" t="s">
        <v>340</v>
      </c>
      <c r="L1011" s="42" t="s">
        <v>317</v>
      </c>
      <c r="M1011" s="42" t="s">
        <v>340</v>
      </c>
      <c r="N1011" s="42" t="s">
        <v>341</v>
      </c>
      <c r="O1011" s="42" t="s">
        <v>2240</v>
      </c>
      <c r="P1011" s="42" t="s">
        <v>2240</v>
      </c>
      <c r="Q1011" s="42" t="s">
        <v>381</v>
      </c>
      <c r="R1011" s="42" t="s">
        <v>381</v>
      </c>
      <c r="S1011" s="42" t="s">
        <v>1718</v>
      </c>
      <c r="T1011" s="42" t="s">
        <v>344</v>
      </c>
      <c r="U1011" s="42" t="s">
        <v>323</v>
      </c>
      <c r="V1011" s="52">
        <v>30</v>
      </c>
      <c r="W1011" s="42" t="s">
        <v>366</v>
      </c>
      <c r="X1011" s="42" t="s">
        <v>1880</v>
      </c>
      <c r="Y1011" s="42" t="s">
        <v>2</v>
      </c>
      <c r="Z1011" s="42" t="s">
        <v>2</v>
      </c>
      <c r="AA1011" s="42" t="s">
        <v>328</v>
      </c>
      <c r="AB1011" s="43" t="s">
        <v>329</v>
      </c>
      <c r="AC1011" s="42" t="s">
        <v>225</v>
      </c>
      <c r="AD1011" s="42" t="s">
        <v>225</v>
      </c>
      <c r="AE1011" s="42" t="s">
        <v>561</v>
      </c>
      <c r="AF1011" s="42" t="s">
        <v>561</v>
      </c>
      <c r="AG1011" s="42">
        <v>30</v>
      </c>
      <c r="AH1011" s="42" t="s">
        <v>350</v>
      </c>
      <c r="AI1011" s="42" t="s">
        <v>1964</v>
      </c>
      <c r="AJ1011" s="42" t="s">
        <v>351</v>
      </c>
      <c r="AK1011" s="42" t="s">
        <v>2164</v>
      </c>
      <c r="AL1011" s="42">
        <v>1000</v>
      </c>
      <c r="AM1011" s="42" t="s">
        <v>332</v>
      </c>
      <c r="AN1011" s="42" t="s">
        <v>1896</v>
      </c>
      <c r="AO1011" s="42">
        <v>400</v>
      </c>
      <c r="AP1011" s="42" t="s">
        <v>439</v>
      </c>
      <c r="AQ1011" s="42">
        <v>1600</v>
      </c>
      <c r="AR1011" s="42">
        <v>2</v>
      </c>
      <c r="AS1011" s="42">
        <v>800</v>
      </c>
      <c r="AT1011" s="42">
        <v>48</v>
      </c>
      <c r="AU1011" s="42" t="s">
        <v>385</v>
      </c>
      <c r="AV1011" s="42" t="s">
        <v>385</v>
      </c>
      <c r="AW1011" s="42">
        <v>18000</v>
      </c>
      <c r="AX1011" s="42">
        <v>18000</v>
      </c>
      <c r="AY1011" s="42">
        <v>2</v>
      </c>
      <c r="AZ1011" s="51">
        <v>179</v>
      </c>
      <c r="BA1011" s="52"/>
      <c r="BB1011" s="42">
        <v>2</v>
      </c>
      <c r="BC1011" s="42" t="s">
        <v>375</v>
      </c>
      <c r="BD1011" s="49" t="s">
        <v>3963</v>
      </c>
      <c r="BE1011" s="49" t="s">
        <v>3960</v>
      </c>
      <c r="BF1011" s="42">
        <v>0</v>
      </c>
      <c r="BG1011" s="42"/>
      <c r="BH1011" s="42"/>
      <c r="BI1011" s="42" t="s">
        <v>357</v>
      </c>
      <c r="BJ1011" s="42" t="s">
        <v>358</v>
      </c>
      <c r="BK1011" s="57">
        <v>44778</v>
      </c>
      <c r="BL1011" s="42" t="s">
        <v>317</v>
      </c>
      <c r="BM1011" s="42" t="s">
        <v>317</v>
      </c>
      <c r="BN1011" s="42"/>
      <c r="BO1011" s="42"/>
      <c r="BP1011" s="42" t="s">
        <v>359</v>
      </c>
      <c r="BQ1011" s="42" t="s">
        <v>359</v>
      </c>
      <c r="BR1011" s="42" t="s">
        <v>359</v>
      </c>
      <c r="BS1011" s="42"/>
      <c r="BT1011" s="42" t="s">
        <v>360</v>
      </c>
      <c r="BU1011" s="42" t="s">
        <v>317</v>
      </c>
      <c r="BV1011" s="42" t="s">
        <v>317</v>
      </c>
      <c r="BW1011" s="42"/>
      <c r="BX1011" s="42"/>
      <c r="BY1011" s="42" t="s">
        <v>353</v>
      </c>
      <c r="BZ1011" s="42" t="s">
        <v>353</v>
      </c>
      <c r="CA1011" s="42"/>
      <c r="CB1011" s="42" t="s">
        <v>353</v>
      </c>
      <c r="CC1011" s="42"/>
      <c r="CD1011" s="42"/>
      <c r="CE1011" s="42"/>
      <c r="CF1011" s="42"/>
      <c r="CG1011" s="26" t="s">
        <v>3961</v>
      </c>
    </row>
    <row r="1012" hidden="1" spans="1:85">
      <c r="A1012" s="39">
        <v>798</v>
      </c>
      <c r="B1012" s="42" t="s">
        <v>3964</v>
      </c>
      <c r="C1012" s="46" t="s">
        <v>3965</v>
      </c>
      <c r="D1012" s="42" t="s">
        <v>3966</v>
      </c>
      <c r="E1012" s="43">
        <v>28.288</v>
      </c>
      <c r="F1012" s="43">
        <v>-15.374</v>
      </c>
      <c r="G1012" s="42" t="s">
        <v>316</v>
      </c>
      <c r="H1012" s="37">
        <v>2.5</v>
      </c>
      <c r="I1012" s="42" t="s">
        <v>316</v>
      </c>
      <c r="J1012" s="42" t="s">
        <v>316</v>
      </c>
      <c r="K1012" s="42" t="s">
        <v>317</v>
      </c>
      <c r="L1012" s="42" t="s">
        <v>317</v>
      </c>
      <c r="M1012" s="42" t="s">
        <v>317</v>
      </c>
      <c r="N1012" s="42" t="s">
        <v>341</v>
      </c>
      <c r="O1012" s="42" t="s">
        <v>2240</v>
      </c>
      <c r="P1012" s="42" t="s">
        <v>2240</v>
      </c>
      <c r="Q1012" s="42" t="s">
        <v>320</v>
      </c>
      <c r="R1012" s="42" t="s">
        <v>320</v>
      </c>
      <c r="S1012" s="42" t="s">
        <v>1718</v>
      </c>
      <c r="T1012" s="42" t="s">
        <v>344</v>
      </c>
      <c r="U1012" s="42" t="s">
        <v>323</v>
      </c>
      <c r="V1012" s="52">
        <v>30</v>
      </c>
      <c r="W1012" s="42" t="s">
        <v>366</v>
      </c>
      <c r="X1012" s="42" t="s">
        <v>1880</v>
      </c>
      <c r="Y1012" s="42" t="s">
        <v>2</v>
      </c>
      <c r="Z1012" s="42" t="s">
        <v>2</v>
      </c>
      <c r="AA1012" s="42" t="s">
        <v>328</v>
      </c>
      <c r="AB1012" s="43" t="s">
        <v>329</v>
      </c>
      <c r="AC1012" s="42" t="s">
        <v>225</v>
      </c>
      <c r="AD1012" s="42" t="s">
        <v>225</v>
      </c>
      <c r="AE1012" s="42" t="s">
        <v>654</v>
      </c>
      <c r="AF1012" s="42" t="s">
        <v>655</v>
      </c>
      <c r="AG1012" s="42">
        <v>20</v>
      </c>
      <c r="AH1012" s="42" t="s">
        <v>350</v>
      </c>
      <c r="AI1012" s="42" t="s">
        <v>1964</v>
      </c>
      <c r="AJ1012" s="42" t="s">
        <v>351</v>
      </c>
      <c r="AK1012" s="42" t="s">
        <v>2164</v>
      </c>
      <c r="AL1012" s="42">
        <v>375</v>
      </c>
      <c r="AM1012" s="42" t="s">
        <v>332</v>
      </c>
      <c r="AN1012" s="42" t="s">
        <v>1896</v>
      </c>
      <c r="AO1012" s="42">
        <v>400</v>
      </c>
      <c r="AP1012" s="42" t="s">
        <v>439</v>
      </c>
      <c r="AQ1012" s="42">
        <v>1600</v>
      </c>
      <c r="AR1012" s="42">
        <v>2</v>
      </c>
      <c r="AS1012" s="42">
        <v>800</v>
      </c>
      <c r="AT1012" s="42">
        <v>48</v>
      </c>
      <c r="AU1012" s="42" t="s">
        <v>385</v>
      </c>
      <c r="AV1012" s="42" t="s">
        <v>385</v>
      </c>
      <c r="AW1012" s="42">
        <v>18000</v>
      </c>
      <c r="AX1012" s="42">
        <v>18000</v>
      </c>
      <c r="AY1012" s="42">
        <v>2</v>
      </c>
      <c r="AZ1012" s="51">
        <v>93</v>
      </c>
      <c r="BA1012" s="42"/>
      <c r="BB1012" s="42">
        <v>1</v>
      </c>
      <c r="BC1012" s="42" t="s">
        <v>525</v>
      </c>
      <c r="BD1012" s="49">
        <v>0</v>
      </c>
      <c r="BE1012" s="49" t="s">
        <v>3964</v>
      </c>
      <c r="BF1012" s="42">
        <v>0</v>
      </c>
      <c r="BG1012" s="42"/>
      <c r="BH1012" s="42"/>
      <c r="BI1012" s="42" t="s">
        <v>357</v>
      </c>
      <c r="BJ1012" s="42" t="s">
        <v>358</v>
      </c>
      <c r="BK1012" s="57">
        <v>44778</v>
      </c>
      <c r="BL1012" s="42" t="s">
        <v>317</v>
      </c>
      <c r="BM1012" s="42" t="s">
        <v>317</v>
      </c>
      <c r="BN1012" s="42"/>
      <c r="BO1012" s="42"/>
      <c r="BP1012" s="42" t="s">
        <v>359</v>
      </c>
      <c r="BQ1012" s="42" t="s">
        <v>359</v>
      </c>
      <c r="BR1012" s="42" t="s">
        <v>359</v>
      </c>
      <c r="BS1012" s="42"/>
      <c r="BT1012" s="42" t="s">
        <v>360</v>
      </c>
      <c r="BU1012" s="42" t="s">
        <v>317</v>
      </c>
      <c r="BV1012" s="42" t="s">
        <v>317</v>
      </c>
      <c r="BW1012" s="42"/>
      <c r="BX1012" s="42"/>
      <c r="BY1012" s="42" t="s">
        <v>353</v>
      </c>
      <c r="BZ1012" s="42" t="s">
        <v>353</v>
      </c>
      <c r="CA1012" s="42"/>
      <c r="CB1012" s="42" t="s">
        <v>353</v>
      </c>
      <c r="CC1012" s="42"/>
      <c r="CD1012" s="42"/>
      <c r="CE1012" s="42"/>
      <c r="CF1012" s="42"/>
      <c r="CG1012" s="26" t="s">
        <v>3965</v>
      </c>
    </row>
    <row r="1013" hidden="1" spans="1:85">
      <c r="A1013" s="39">
        <v>800</v>
      </c>
      <c r="B1013" s="42" t="s">
        <v>3967</v>
      </c>
      <c r="C1013" s="46" t="s">
        <v>3968</v>
      </c>
      <c r="D1013" s="42" t="s">
        <v>3969</v>
      </c>
      <c r="E1013" s="43">
        <v>28.1614</v>
      </c>
      <c r="F1013" s="43">
        <v>-15.7419</v>
      </c>
      <c r="G1013" s="42" t="s">
        <v>316</v>
      </c>
      <c r="H1013" s="37">
        <v>2.5</v>
      </c>
      <c r="I1013" s="42" t="s">
        <v>316</v>
      </c>
      <c r="J1013" s="42" t="s">
        <v>3407</v>
      </c>
      <c r="K1013" s="42" t="s">
        <v>340</v>
      </c>
      <c r="L1013" s="42" t="s">
        <v>317</v>
      </c>
      <c r="M1013" s="42" t="s">
        <v>317</v>
      </c>
      <c r="N1013" s="42" t="s">
        <v>402</v>
      </c>
      <c r="O1013" s="42" t="s">
        <v>319</v>
      </c>
      <c r="P1013" s="42" t="s">
        <v>319</v>
      </c>
      <c r="Q1013" s="42" t="s">
        <v>320</v>
      </c>
      <c r="R1013" s="42" t="s">
        <v>320</v>
      </c>
      <c r="S1013" s="42" t="s">
        <v>1718</v>
      </c>
      <c r="T1013" s="42" t="s">
        <v>344</v>
      </c>
      <c r="U1013" s="42" t="s">
        <v>323</v>
      </c>
      <c r="V1013" s="52">
        <v>36</v>
      </c>
      <c r="W1013" s="42" t="s">
        <v>366</v>
      </c>
      <c r="X1013" s="42" t="s">
        <v>3055</v>
      </c>
      <c r="Y1013" s="42" t="s">
        <v>2</v>
      </c>
      <c r="Z1013" s="42" t="s">
        <v>2</v>
      </c>
      <c r="AA1013" s="42" t="s">
        <v>328</v>
      </c>
      <c r="AB1013" s="43" t="s">
        <v>329</v>
      </c>
      <c r="AC1013" s="42" t="s">
        <v>225</v>
      </c>
      <c r="AD1013" s="42" t="s">
        <v>225</v>
      </c>
      <c r="AE1013" s="42" t="s">
        <v>561</v>
      </c>
      <c r="AF1013" s="42" t="s">
        <v>561</v>
      </c>
      <c r="AG1013" s="42">
        <v>20</v>
      </c>
      <c r="AH1013" s="42" t="s">
        <v>350</v>
      </c>
      <c r="AI1013" s="42" t="s">
        <v>3077</v>
      </c>
      <c r="AJ1013" s="42" t="s">
        <v>351</v>
      </c>
      <c r="AK1013" s="42" t="s">
        <v>2164</v>
      </c>
      <c r="AL1013" s="42">
        <v>1000</v>
      </c>
      <c r="AM1013" s="42" t="s">
        <v>332</v>
      </c>
      <c r="AN1013" s="42" t="s">
        <v>1896</v>
      </c>
      <c r="AO1013" s="42">
        <v>400</v>
      </c>
      <c r="AP1013" s="42" t="s">
        <v>439</v>
      </c>
      <c r="AQ1013" s="42">
        <v>1200</v>
      </c>
      <c r="AR1013" s="42">
        <v>2</v>
      </c>
      <c r="AS1013" s="42">
        <v>600</v>
      </c>
      <c r="AT1013" s="42">
        <v>48</v>
      </c>
      <c r="AU1013" s="42" t="s">
        <v>385</v>
      </c>
      <c r="AV1013" s="42" t="s">
        <v>385</v>
      </c>
      <c r="AW1013" s="42">
        <v>18000</v>
      </c>
      <c r="AX1013" s="42">
        <v>18000</v>
      </c>
      <c r="AY1013" s="42">
        <v>2</v>
      </c>
      <c r="AZ1013" s="51">
        <v>81</v>
      </c>
      <c r="BA1013" s="42"/>
      <c r="BB1013" s="42">
        <v>2</v>
      </c>
      <c r="BC1013" s="42" t="s">
        <v>1224</v>
      </c>
      <c r="BD1013" s="49">
        <v>0</v>
      </c>
      <c r="BE1013" s="49" t="s">
        <v>3967</v>
      </c>
      <c r="BF1013" s="42">
        <v>0</v>
      </c>
      <c r="BG1013" s="42"/>
      <c r="BH1013" s="42"/>
      <c r="BI1013" s="42" t="s">
        <v>357</v>
      </c>
      <c r="BJ1013" s="42" t="s">
        <v>358</v>
      </c>
      <c r="BK1013" s="57">
        <v>44778</v>
      </c>
      <c r="BL1013" s="42" t="s">
        <v>317</v>
      </c>
      <c r="BM1013" s="42" t="s">
        <v>317</v>
      </c>
      <c r="BN1013" s="42"/>
      <c r="BO1013" s="42"/>
      <c r="BP1013" s="42" t="s">
        <v>359</v>
      </c>
      <c r="BQ1013" s="42" t="s">
        <v>359</v>
      </c>
      <c r="BR1013" s="42" t="s">
        <v>359</v>
      </c>
      <c r="BS1013" s="42"/>
      <c r="BT1013" s="42" t="s">
        <v>360</v>
      </c>
      <c r="BU1013" s="42" t="s">
        <v>317</v>
      </c>
      <c r="BV1013" s="42" t="s">
        <v>317</v>
      </c>
      <c r="BW1013" s="42"/>
      <c r="BX1013" s="42"/>
      <c r="BY1013" s="42" t="s">
        <v>353</v>
      </c>
      <c r="BZ1013" s="42" t="s">
        <v>353</v>
      </c>
      <c r="CA1013" s="42"/>
      <c r="CB1013" s="42" t="s">
        <v>353</v>
      </c>
      <c r="CC1013" s="42"/>
      <c r="CD1013" s="42"/>
      <c r="CE1013" s="42"/>
      <c r="CF1013" s="42"/>
      <c r="CG1013" s="26" t="s">
        <v>3968</v>
      </c>
    </row>
    <row r="1014" hidden="1" spans="1:85">
      <c r="A1014" s="34">
        <v>807</v>
      </c>
      <c r="B1014" s="42" t="s">
        <v>3970</v>
      </c>
      <c r="C1014" s="46" t="s">
        <v>3971</v>
      </c>
      <c r="D1014" s="42" t="s">
        <v>3972</v>
      </c>
      <c r="E1014" s="43">
        <v>28.6313</v>
      </c>
      <c r="F1014" s="43">
        <v>-15.5306</v>
      </c>
      <c r="G1014" s="42" t="s">
        <v>316</v>
      </c>
      <c r="H1014" s="37">
        <v>1.5</v>
      </c>
      <c r="I1014" s="42" t="s">
        <v>316</v>
      </c>
      <c r="J1014" s="42" t="s">
        <v>3430</v>
      </c>
      <c r="K1014" s="42" t="s">
        <v>317</v>
      </c>
      <c r="L1014" s="42" t="s">
        <v>317</v>
      </c>
      <c r="M1014" s="42" t="s">
        <v>317</v>
      </c>
      <c r="N1014" s="42" t="s">
        <v>402</v>
      </c>
      <c r="O1014" s="42" t="s">
        <v>319</v>
      </c>
      <c r="P1014" s="42" t="s">
        <v>319</v>
      </c>
      <c r="Q1014" s="42" t="s">
        <v>320</v>
      </c>
      <c r="R1014" s="42" t="s">
        <v>320</v>
      </c>
      <c r="S1014" s="42" t="s">
        <v>1718</v>
      </c>
      <c r="T1014" s="42" t="s">
        <v>344</v>
      </c>
      <c r="U1014" s="42" t="s">
        <v>323</v>
      </c>
      <c r="V1014" s="52">
        <v>60</v>
      </c>
      <c r="W1014" s="42" t="s">
        <v>366</v>
      </c>
      <c r="X1014" s="42" t="s">
        <v>2971</v>
      </c>
      <c r="Y1014" s="42" t="s">
        <v>2</v>
      </c>
      <c r="Z1014" s="42" t="s">
        <v>2</v>
      </c>
      <c r="AA1014" s="42" t="s">
        <v>328</v>
      </c>
      <c r="AB1014" s="43" t="s">
        <v>329</v>
      </c>
      <c r="AC1014" s="42" t="s">
        <v>225</v>
      </c>
      <c r="AD1014" s="42" t="s">
        <v>225</v>
      </c>
      <c r="AE1014" s="42" t="s">
        <v>382</v>
      </c>
      <c r="AF1014" s="42" t="s">
        <v>382</v>
      </c>
      <c r="AG1014" s="42">
        <v>20</v>
      </c>
      <c r="AH1014" s="42" t="s">
        <v>350</v>
      </c>
      <c r="AI1014" s="42" t="s">
        <v>1894</v>
      </c>
      <c r="AJ1014" s="42" t="s">
        <v>351</v>
      </c>
      <c r="AK1014" s="42" t="s">
        <v>3973</v>
      </c>
      <c r="AL1014" s="42">
        <v>600</v>
      </c>
      <c r="AM1014" s="42" t="s">
        <v>408</v>
      </c>
      <c r="AN1014" s="42" t="s">
        <v>2521</v>
      </c>
      <c r="AO1014" s="42">
        <v>250</v>
      </c>
      <c r="AP1014" s="42" t="s">
        <v>427</v>
      </c>
      <c r="AQ1014" s="42">
        <v>1200</v>
      </c>
      <c r="AR1014" s="42">
        <v>2</v>
      </c>
      <c r="AS1014" s="42">
        <v>1200</v>
      </c>
      <c r="AT1014" s="42">
        <v>24</v>
      </c>
      <c r="AU1014" s="42" t="s">
        <v>385</v>
      </c>
      <c r="AV1014" s="42" t="s">
        <v>385</v>
      </c>
      <c r="AW1014" s="42">
        <v>18000</v>
      </c>
      <c r="AX1014" s="42">
        <v>18000</v>
      </c>
      <c r="AY1014" s="42">
        <v>2</v>
      </c>
      <c r="AZ1014" s="51">
        <v>49</v>
      </c>
      <c r="BA1014" s="42"/>
      <c r="BB1014" s="42">
        <v>1</v>
      </c>
      <c r="BC1014" s="42" t="s">
        <v>525</v>
      </c>
      <c r="BD1014" s="49">
        <v>0</v>
      </c>
      <c r="BE1014" s="49" t="s">
        <v>3970</v>
      </c>
      <c r="BF1014" s="42">
        <v>0</v>
      </c>
      <c r="BG1014" s="42"/>
      <c r="BH1014" s="42"/>
      <c r="BI1014" s="42" t="s">
        <v>357</v>
      </c>
      <c r="BJ1014" s="42" t="s">
        <v>358</v>
      </c>
      <c r="BK1014" s="57">
        <v>44778</v>
      </c>
      <c r="BL1014" s="42" t="s">
        <v>317</v>
      </c>
      <c r="BM1014" s="42" t="s">
        <v>317</v>
      </c>
      <c r="BN1014" s="42"/>
      <c r="BO1014" s="42"/>
      <c r="BP1014" s="42" t="s">
        <v>359</v>
      </c>
      <c r="BQ1014" s="42" t="s">
        <v>359</v>
      </c>
      <c r="BR1014" s="42" t="s">
        <v>359</v>
      </c>
      <c r="BS1014" s="42"/>
      <c r="BT1014" s="42" t="s">
        <v>340</v>
      </c>
      <c r="BU1014" s="42" t="s">
        <v>317</v>
      </c>
      <c r="BV1014" s="42" t="s">
        <v>317</v>
      </c>
      <c r="BW1014" s="42"/>
      <c r="BX1014" s="42"/>
      <c r="BY1014" s="42" t="s">
        <v>353</v>
      </c>
      <c r="BZ1014" s="42" t="s">
        <v>353</v>
      </c>
      <c r="CA1014" s="42"/>
      <c r="CB1014" s="42" t="s">
        <v>353</v>
      </c>
      <c r="CC1014" s="42"/>
      <c r="CD1014" s="42"/>
      <c r="CE1014" s="42"/>
      <c r="CF1014" s="42"/>
      <c r="CG1014" s="26" t="s">
        <v>3971</v>
      </c>
    </row>
    <row r="1015" hidden="1" spans="1:85">
      <c r="A1015" s="34">
        <v>809</v>
      </c>
      <c r="B1015" s="42" t="s">
        <v>3974</v>
      </c>
      <c r="C1015" s="46" t="s">
        <v>3975</v>
      </c>
      <c r="D1015" s="42" t="s">
        <v>3976</v>
      </c>
      <c r="E1015" s="43">
        <v>27.961</v>
      </c>
      <c r="F1015" s="43">
        <v>-15.5841</v>
      </c>
      <c r="G1015" s="42" t="s">
        <v>316</v>
      </c>
      <c r="H1015" s="37">
        <v>2.5</v>
      </c>
      <c r="I1015" s="42" t="s">
        <v>316</v>
      </c>
      <c r="J1015" s="42" t="s">
        <v>3407</v>
      </c>
      <c r="K1015" s="42" t="s">
        <v>317</v>
      </c>
      <c r="L1015" s="42" t="s">
        <v>317</v>
      </c>
      <c r="M1015" s="42" t="s">
        <v>317</v>
      </c>
      <c r="N1015" s="42" t="s">
        <v>402</v>
      </c>
      <c r="O1015" s="42" t="s">
        <v>319</v>
      </c>
      <c r="P1015" s="42" t="s">
        <v>319</v>
      </c>
      <c r="Q1015" s="42" t="s">
        <v>320</v>
      </c>
      <c r="R1015" s="42" t="s">
        <v>320</v>
      </c>
      <c r="S1015" s="42" t="s">
        <v>1718</v>
      </c>
      <c r="T1015" s="42" t="s">
        <v>344</v>
      </c>
      <c r="U1015" s="42" t="s">
        <v>323</v>
      </c>
      <c r="V1015" s="52">
        <v>50</v>
      </c>
      <c r="W1015" s="42" t="s">
        <v>366</v>
      </c>
      <c r="X1015" s="42" t="s">
        <v>2025</v>
      </c>
      <c r="Y1015" s="42" t="s">
        <v>2</v>
      </c>
      <c r="Z1015" s="42" t="s">
        <v>2</v>
      </c>
      <c r="AA1015" s="42" t="s">
        <v>328</v>
      </c>
      <c r="AB1015" s="43" t="s">
        <v>329</v>
      </c>
      <c r="AC1015" s="42" t="s">
        <v>225</v>
      </c>
      <c r="AD1015" s="42" t="s">
        <v>225</v>
      </c>
      <c r="AE1015" s="42" t="s">
        <v>561</v>
      </c>
      <c r="AF1015" s="42" t="s">
        <v>561</v>
      </c>
      <c r="AG1015" s="42">
        <v>20</v>
      </c>
      <c r="AH1015" s="42" t="s">
        <v>350</v>
      </c>
      <c r="AI1015" s="42" t="s">
        <v>1894</v>
      </c>
      <c r="AJ1015" s="42" t="s">
        <v>351</v>
      </c>
      <c r="AK1015" s="42" t="s">
        <v>2164</v>
      </c>
      <c r="AL1015" s="42">
        <v>600</v>
      </c>
      <c r="AM1015" s="42" t="s">
        <v>332</v>
      </c>
      <c r="AN1015" s="42" t="s">
        <v>1896</v>
      </c>
      <c r="AO1015" s="42">
        <v>400</v>
      </c>
      <c r="AP1015" s="42" t="s">
        <v>439</v>
      </c>
      <c r="AQ1015" s="42">
        <v>1200</v>
      </c>
      <c r="AR1015" s="42">
        <v>2</v>
      </c>
      <c r="AS1015" s="42">
        <v>600</v>
      </c>
      <c r="AT1015" s="42">
        <v>48</v>
      </c>
      <c r="AU1015" s="42" t="s">
        <v>385</v>
      </c>
      <c r="AV1015" s="42" t="s">
        <v>385</v>
      </c>
      <c r="AW1015" s="42">
        <v>18000</v>
      </c>
      <c r="AX1015" s="42">
        <v>18000</v>
      </c>
      <c r="AY1015" s="42">
        <v>2</v>
      </c>
      <c r="AZ1015" s="51">
        <v>45</v>
      </c>
      <c r="BA1015" s="42"/>
      <c r="BB1015" s="42">
        <v>2</v>
      </c>
      <c r="BC1015" s="42" t="s">
        <v>375</v>
      </c>
      <c r="BD1015" s="49" t="s">
        <v>3977</v>
      </c>
      <c r="BE1015" s="49" t="s">
        <v>3974</v>
      </c>
      <c r="BF1015" s="42">
        <v>0</v>
      </c>
      <c r="BG1015" s="42"/>
      <c r="BH1015" s="42"/>
      <c r="BI1015" s="42" t="s">
        <v>357</v>
      </c>
      <c r="BJ1015" s="42" t="s">
        <v>358</v>
      </c>
      <c r="BK1015" s="57">
        <v>44778</v>
      </c>
      <c r="BL1015" s="42" t="s">
        <v>317</v>
      </c>
      <c r="BM1015" s="42" t="s">
        <v>317</v>
      </c>
      <c r="BN1015" s="42"/>
      <c r="BO1015" s="42"/>
      <c r="BP1015" s="42" t="s">
        <v>359</v>
      </c>
      <c r="BQ1015" s="42" t="s">
        <v>359</v>
      </c>
      <c r="BR1015" s="42" t="s">
        <v>359</v>
      </c>
      <c r="BS1015" s="42"/>
      <c r="BT1015" s="42" t="s">
        <v>360</v>
      </c>
      <c r="BU1015" s="42" t="s">
        <v>317</v>
      </c>
      <c r="BV1015" s="42" t="s">
        <v>317</v>
      </c>
      <c r="BW1015" s="42"/>
      <c r="BX1015" s="42"/>
      <c r="BY1015" s="42" t="s">
        <v>353</v>
      </c>
      <c r="BZ1015" s="42" t="s">
        <v>353</v>
      </c>
      <c r="CA1015" s="42"/>
      <c r="CB1015" s="42" t="s">
        <v>353</v>
      </c>
      <c r="CC1015" s="42"/>
      <c r="CD1015" s="42"/>
      <c r="CE1015" s="42"/>
      <c r="CF1015" s="42"/>
      <c r="CG1015" s="26" t="s">
        <v>3975</v>
      </c>
    </row>
    <row r="1016" hidden="1" spans="1:85">
      <c r="A1016" s="39">
        <v>810</v>
      </c>
      <c r="B1016" s="42" t="s">
        <v>3978</v>
      </c>
      <c r="C1016" s="46" t="s">
        <v>3979</v>
      </c>
      <c r="D1016" s="42" t="s">
        <v>3980</v>
      </c>
      <c r="E1016" s="43">
        <v>28.2794</v>
      </c>
      <c r="F1016" s="43">
        <v>-15.4408</v>
      </c>
      <c r="G1016" s="42" t="s">
        <v>316</v>
      </c>
      <c r="H1016" s="37">
        <v>2.5</v>
      </c>
      <c r="I1016" s="42" t="s">
        <v>316</v>
      </c>
      <c r="J1016" s="42" t="s">
        <v>316</v>
      </c>
      <c r="K1016" s="42" t="s">
        <v>317</v>
      </c>
      <c r="L1016" s="42" t="s">
        <v>317</v>
      </c>
      <c r="M1016" s="42" t="s">
        <v>317</v>
      </c>
      <c r="N1016" s="42" t="s">
        <v>341</v>
      </c>
      <c r="O1016" s="42" t="s">
        <v>2240</v>
      </c>
      <c r="P1016" s="42" t="s">
        <v>2240</v>
      </c>
      <c r="Q1016" s="42" t="s">
        <v>320</v>
      </c>
      <c r="R1016" s="42" t="s">
        <v>320</v>
      </c>
      <c r="S1016" s="42" t="s">
        <v>1718</v>
      </c>
      <c r="T1016" s="42" t="s">
        <v>344</v>
      </c>
      <c r="U1016" s="42" t="s">
        <v>323</v>
      </c>
      <c r="V1016" s="52">
        <v>36</v>
      </c>
      <c r="W1016" s="42" t="s">
        <v>325</v>
      </c>
      <c r="X1016" s="42" t="s">
        <v>3055</v>
      </c>
      <c r="Y1016" s="42" t="s">
        <v>2</v>
      </c>
      <c r="Z1016" s="42" t="s">
        <v>2</v>
      </c>
      <c r="AA1016" s="42" t="s">
        <v>328</v>
      </c>
      <c r="AB1016" s="43" t="s">
        <v>329</v>
      </c>
      <c r="AC1016" s="42" t="s">
        <v>225</v>
      </c>
      <c r="AD1016" s="42" t="s">
        <v>225</v>
      </c>
      <c r="AE1016" s="42" t="s">
        <v>561</v>
      </c>
      <c r="AF1016" s="42" t="s">
        <v>561</v>
      </c>
      <c r="AG1016" s="42">
        <v>20</v>
      </c>
      <c r="AH1016" s="42" t="s">
        <v>368</v>
      </c>
      <c r="AI1016" s="42" t="s">
        <v>1803</v>
      </c>
      <c r="AJ1016" s="42" t="s">
        <v>351</v>
      </c>
      <c r="AK1016" s="42" t="s">
        <v>2164</v>
      </c>
      <c r="AL1016" s="42">
        <v>1000</v>
      </c>
      <c r="AM1016" s="42" t="s">
        <v>332</v>
      </c>
      <c r="AN1016" s="42" t="s">
        <v>1896</v>
      </c>
      <c r="AO1016" s="42">
        <v>400</v>
      </c>
      <c r="AP1016" s="42" t="s">
        <v>439</v>
      </c>
      <c r="AQ1016" s="42">
        <v>1600</v>
      </c>
      <c r="AR1016" s="42">
        <v>2</v>
      </c>
      <c r="AS1016" s="42">
        <v>800</v>
      </c>
      <c r="AT1016" s="42">
        <v>48</v>
      </c>
      <c r="AU1016" s="42" t="s">
        <v>327</v>
      </c>
      <c r="AV1016" s="42" t="s">
        <v>327</v>
      </c>
      <c r="AW1016" s="42" t="s">
        <v>327</v>
      </c>
      <c r="AX1016" s="42" t="s">
        <v>327</v>
      </c>
      <c r="AY1016" s="42" t="s">
        <v>327</v>
      </c>
      <c r="AZ1016" s="51">
        <v>52</v>
      </c>
      <c r="BA1016" s="42"/>
      <c r="BB1016" s="42">
        <v>1</v>
      </c>
      <c r="BC1016" s="42" t="s">
        <v>525</v>
      </c>
      <c r="BD1016" s="49">
        <v>0</v>
      </c>
      <c r="BE1016" s="49" t="s">
        <v>3978</v>
      </c>
      <c r="BF1016" s="42">
        <v>0</v>
      </c>
      <c r="BG1016" s="42"/>
      <c r="BH1016" s="42"/>
      <c r="BI1016" s="42" t="s">
        <v>357</v>
      </c>
      <c r="BJ1016" s="42" t="s">
        <v>358</v>
      </c>
      <c r="BK1016" s="57">
        <v>44778</v>
      </c>
      <c r="BL1016" s="42" t="s">
        <v>317</v>
      </c>
      <c r="BM1016" s="42" t="s">
        <v>317</v>
      </c>
      <c r="BN1016" s="42"/>
      <c r="BO1016" s="42"/>
      <c r="BP1016" s="42" t="s">
        <v>359</v>
      </c>
      <c r="BQ1016" s="42" t="s">
        <v>359</v>
      </c>
      <c r="BR1016" s="42" t="s">
        <v>359</v>
      </c>
      <c r="BS1016" s="42"/>
      <c r="BT1016" s="42" t="s">
        <v>360</v>
      </c>
      <c r="BU1016" s="42" t="s">
        <v>317</v>
      </c>
      <c r="BV1016" s="42" t="s">
        <v>317</v>
      </c>
      <c r="BW1016" s="42"/>
      <c r="BX1016" s="42"/>
      <c r="BY1016" s="42" t="s">
        <v>353</v>
      </c>
      <c r="BZ1016" s="42" t="s">
        <v>353</v>
      </c>
      <c r="CA1016" s="42"/>
      <c r="CB1016" s="42" t="s">
        <v>353</v>
      </c>
      <c r="CC1016" s="42"/>
      <c r="CD1016" s="42"/>
      <c r="CE1016" s="42"/>
      <c r="CF1016" s="42"/>
      <c r="CG1016" s="26" t="s">
        <v>3979</v>
      </c>
    </row>
    <row r="1017" hidden="1" spans="1:85">
      <c r="A1017" s="34">
        <v>815</v>
      </c>
      <c r="B1017" s="42" t="s">
        <v>3981</v>
      </c>
      <c r="C1017" s="46" t="s">
        <v>3982</v>
      </c>
      <c r="D1017" s="42" t="s">
        <v>3983</v>
      </c>
      <c r="E1017" s="43">
        <v>28.2783</v>
      </c>
      <c r="F1017" s="43">
        <v>-15.4202</v>
      </c>
      <c r="G1017" s="42" t="s">
        <v>316</v>
      </c>
      <c r="H1017" s="37" t="s">
        <v>327</v>
      </c>
      <c r="I1017" s="42" t="s">
        <v>316</v>
      </c>
      <c r="J1017" s="42" t="s">
        <v>316</v>
      </c>
      <c r="K1017" s="42" t="s">
        <v>317</v>
      </c>
      <c r="L1017" s="42" t="s">
        <v>317</v>
      </c>
      <c r="M1017" s="42" t="s">
        <v>317</v>
      </c>
      <c r="N1017" s="42" t="s">
        <v>341</v>
      </c>
      <c r="O1017" s="42" t="s">
        <v>2240</v>
      </c>
      <c r="P1017" s="42" t="s">
        <v>2240</v>
      </c>
      <c r="Q1017" s="42" t="s">
        <v>320</v>
      </c>
      <c r="R1017" s="42" t="s">
        <v>320</v>
      </c>
      <c r="S1017" s="42" t="s">
        <v>1718</v>
      </c>
      <c r="T1017" s="42" t="s">
        <v>765</v>
      </c>
      <c r="U1017" s="42" t="s">
        <v>397</v>
      </c>
      <c r="V1017" s="52" t="s">
        <v>324</v>
      </c>
      <c r="W1017" s="42" t="s">
        <v>325</v>
      </c>
      <c r="X1017" s="42" t="s">
        <v>2025</v>
      </c>
      <c r="Y1017" s="42" t="s">
        <v>2</v>
      </c>
      <c r="Z1017" s="42" t="s">
        <v>2</v>
      </c>
      <c r="AA1017" s="42" t="s">
        <v>328</v>
      </c>
      <c r="AB1017" s="43" t="s">
        <v>329</v>
      </c>
      <c r="AC1017" s="42" t="s">
        <v>330</v>
      </c>
      <c r="AD1017" s="42" t="s">
        <v>330</v>
      </c>
      <c r="AE1017" s="42" t="s">
        <v>327</v>
      </c>
      <c r="AF1017" s="42" t="s">
        <v>327</v>
      </c>
      <c r="AG1017" s="52" t="s">
        <v>327</v>
      </c>
      <c r="AH1017" s="42" t="s">
        <v>327</v>
      </c>
      <c r="AI1017" s="42" t="s">
        <v>327</v>
      </c>
      <c r="AJ1017" s="42" t="s">
        <v>327</v>
      </c>
      <c r="AK1017" s="42" t="s">
        <v>327</v>
      </c>
      <c r="AL1017" s="42" t="s">
        <v>327</v>
      </c>
      <c r="AM1017" s="42" t="s">
        <v>408</v>
      </c>
      <c r="AN1017" s="42" t="s">
        <v>3546</v>
      </c>
      <c r="AO1017" s="42">
        <v>400</v>
      </c>
      <c r="AP1017" s="42" t="s">
        <v>333</v>
      </c>
      <c r="AQ1017" s="42">
        <v>200</v>
      </c>
      <c r="AR1017" s="42">
        <v>48</v>
      </c>
      <c r="AS1017" s="42">
        <v>100</v>
      </c>
      <c r="AT1017" s="42">
        <f>AQ1017/AS1017</f>
        <v>2</v>
      </c>
      <c r="AU1017" s="42" t="s">
        <v>327</v>
      </c>
      <c r="AV1017" s="42" t="s">
        <v>327</v>
      </c>
      <c r="AW1017" s="42" t="s">
        <v>327</v>
      </c>
      <c r="AX1017" s="42" t="s">
        <v>327</v>
      </c>
      <c r="AY1017" s="42" t="s">
        <v>327</v>
      </c>
      <c r="AZ1017" s="51">
        <v>76</v>
      </c>
      <c r="BA1017" s="42"/>
      <c r="BB1017" s="42">
        <v>1</v>
      </c>
      <c r="BC1017" s="42" t="s">
        <v>525</v>
      </c>
      <c r="BD1017" s="49">
        <v>0</v>
      </c>
      <c r="BE1017" s="49" t="s">
        <v>3981</v>
      </c>
      <c r="BF1017" s="42">
        <v>0</v>
      </c>
      <c r="BG1017" s="42"/>
      <c r="BH1017" s="42"/>
      <c r="BI1017" s="42" t="s">
        <v>353</v>
      </c>
      <c r="BJ1017" s="42" t="s">
        <v>358</v>
      </c>
      <c r="BK1017" s="57">
        <v>44778</v>
      </c>
      <c r="BL1017" s="42" t="s">
        <v>340</v>
      </c>
      <c r="BM1017" s="42" t="s">
        <v>317</v>
      </c>
      <c r="BN1017" s="42"/>
      <c r="BO1017" s="42"/>
      <c r="BP1017" s="42" t="s">
        <v>359</v>
      </c>
      <c r="BQ1017" s="42" t="s">
        <v>359</v>
      </c>
      <c r="BR1017" s="42" t="s">
        <v>359</v>
      </c>
      <c r="BS1017" s="42"/>
      <c r="BT1017" s="42" t="s">
        <v>360</v>
      </c>
      <c r="BU1017" s="42" t="s">
        <v>317</v>
      </c>
      <c r="BV1017" s="42" t="s">
        <v>317</v>
      </c>
      <c r="BW1017" s="42"/>
      <c r="BX1017" s="42"/>
      <c r="BY1017" s="42" t="s">
        <v>353</v>
      </c>
      <c r="BZ1017" s="42" t="s">
        <v>353</v>
      </c>
      <c r="CA1017" s="42"/>
      <c r="CB1017" s="42" t="s">
        <v>353</v>
      </c>
      <c r="CC1017" s="42"/>
      <c r="CD1017" s="42"/>
      <c r="CE1017" s="42"/>
      <c r="CF1017" s="42"/>
      <c r="CG1017" s="26" t="s">
        <v>3982</v>
      </c>
    </row>
    <row r="1018" hidden="1" spans="1:85">
      <c r="A1018" s="34">
        <v>819</v>
      </c>
      <c r="B1018" s="42" t="s">
        <v>3984</v>
      </c>
      <c r="C1018" s="46" t="s">
        <v>3985</v>
      </c>
      <c r="D1018" s="42" t="s">
        <v>3986</v>
      </c>
      <c r="E1018" s="43">
        <v>28.2809</v>
      </c>
      <c r="F1018" s="43">
        <v>-15.4167</v>
      </c>
      <c r="G1018" s="42" t="s">
        <v>316</v>
      </c>
      <c r="H1018" s="37" t="s">
        <v>327</v>
      </c>
      <c r="I1018" s="42" t="s">
        <v>316</v>
      </c>
      <c r="J1018" s="42" t="s">
        <v>316</v>
      </c>
      <c r="K1018" s="42" t="s">
        <v>317</v>
      </c>
      <c r="L1018" s="42" t="s">
        <v>317</v>
      </c>
      <c r="M1018" s="42" t="s">
        <v>317</v>
      </c>
      <c r="N1018" s="42" t="s">
        <v>341</v>
      </c>
      <c r="O1018" s="42" t="s">
        <v>2240</v>
      </c>
      <c r="P1018" s="42" t="s">
        <v>2240</v>
      </c>
      <c r="Q1018" s="42" t="s">
        <v>320</v>
      </c>
      <c r="R1018" s="42" t="s">
        <v>320</v>
      </c>
      <c r="S1018" s="42" t="s">
        <v>1718</v>
      </c>
      <c r="T1018" s="42" t="s">
        <v>765</v>
      </c>
      <c r="U1018" s="42" t="s">
        <v>397</v>
      </c>
      <c r="V1018" s="52" t="s">
        <v>324</v>
      </c>
      <c r="W1018" s="42" t="s">
        <v>325</v>
      </c>
      <c r="X1018" s="42" t="s">
        <v>2025</v>
      </c>
      <c r="Y1018" s="42" t="s">
        <v>2</v>
      </c>
      <c r="Z1018" s="42" t="s">
        <v>2</v>
      </c>
      <c r="AA1018" s="42" t="s">
        <v>328</v>
      </c>
      <c r="AB1018" s="43" t="s">
        <v>329</v>
      </c>
      <c r="AC1018" s="42" t="s">
        <v>330</v>
      </c>
      <c r="AD1018" s="42" t="s">
        <v>330</v>
      </c>
      <c r="AE1018" s="42" t="s">
        <v>327</v>
      </c>
      <c r="AF1018" s="42" t="s">
        <v>327</v>
      </c>
      <c r="AG1018" s="52" t="s">
        <v>327</v>
      </c>
      <c r="AH1018" s="42" t="s">
        <v>327</v>
      </c>
      <c r="AI1018" s="42" t="s">
        <v>327</v>
      </c>
      <c r="AJ1018" s="42" t="s">
        <v>327</v>
      </c>
      <c r="AK1018" s="42" t="s">
        <v>327</v>
      </c>
      <c r="AL1018" s="42" t="s">
        <v>327</v>
      </c>
      <c r="AM1018" s="42" t="s">
        <v>1909</v>
      </c>
      <c r="AN1018" s="42" t="s">
        <v>3366</v>
      </c>
      <c r="AO1018" s="42">
        <v>250</v>
      </c>
      <c r="AP1018" s="42" t="s">
        <v>333</v>
      </c>
      <c r="AQ1018" s="42">
        <v>300</v>
      </c>
      <c r="AR1018" s="42">
        <v>48</v>
      </c>
      <c r="AS1018" s="42">
        <v>100</v>
      </c>
      <c r="AT1018" s="42">
        <f>AQ1018/AS1018</f>
        <v>3</v>
      </c>
      <c r="AU1018" s="42" t="s">
        <v>327</v>
      </c>
      <c r="AV1018" s="42" t="s">
        <v>327</v>
      </c>
      <c r="AW1018" s="42" t="s">
        <v>327</v>
      </c>
      <c r="AX1018" s="42" t="s">
        <v>327</v>
      </c>
      <c r="AY1018" s="42" t="s">
        <v>327</v>
      </c>
      <c r="AZ1018" s="51">
        <v>87</v>
      </c>
      <c r="BA1018" s="42"/>
      <c r="BB1018" s="42">
        <v>1</v>
      </c>
      <c r="BC1018" s="42" t="s">
        <v>525</v>
      </c>
      <c r="BD1018" s="49">
        <v>0</v>
      </c>
      <c r="BE1018" s="49" t="s">
        <v>3984</v>
      </c>
      <c r="BF1018" s="42">
        <v>0</v>
      </c>
      <c r="BG1018" s="42"/>
      <c r="BH1018" s="42"/>
      <c r="BI1018" s="42" t="s">
        <v>353</v>
      </c>
      <c r="BJ1018" s="42" t="s">
        <v>358</v>
      </c>
      <c r="BK1018" s="57">
        <v>44778</v>
      </c>
      <c r="BL1018" s="42" t="s">
        <v>340</v>
      </c>
      <c r="BM1018" s="42" t="s">
        <v>317</v>
      </c>
      <c r="BN1018" s="42"/>
      <c r="BO1018" s="42"/>
      <c r="BP1018" s="42" t="s">
        <v>359</v>
      </c>
      <c r="BQ1018" s="42" t="s">
        <v>359</v>
      </c>
      <c r="BR1018" s="42" t="s">
        <v>359</v>
      </c>
      <c r="BS1018" s="42"/>
      <c r="BT1018" s="42" t="s">
        <v>360</v>
      </c>
      <c r="BU1018" s="42" t="s">
        <v>317</v>
      </c>
      <c r="BV1018" s="42" t="s">
        <v>317</v>
      </c>
      <c r="BW1018" s="42"/>
      <c r="BX1018" s="42"/>
      <c r="BY1018" s="42" t="s">
        <v>353</v>
      </c>
      <c r="BZ1018" s="42" t="s">
        <v>353</v>
      </c>
      <c r="CA1018" s="42"/>
      <c r="CB1018" s="42" t="s">
        <v>353</v>
      </c>
      <c r="CC1018" s="42"/>
      <c r="CD1018" s="42"/>
      <c r="CE1018" s="42"/>
      <c r="CF1018" s="42"/>
      <c r="CG1018" s="26" t="s">
        <v>3985</v>
      </c>
    </row>
    <row r="1019" hidden="1" spans="1:85">
      <c r="A1019" s="34">
        <v>839</v>
      </c>
      <c r="B1019" s="42" t="s">
        <v>3987</v>
      </c>
      <c r="C1019" s="46" t="s">
        <v>3988</v>
      </c>
      <c r="D1019" s="42" t="s">
        <v>3989</v>
      </c>
      <c r="E1019" s="43">
        <v>28.2674</v>
      </c>
      <c r="F1019" s="43">
        <v>-15.4413</v>
      </c>
      <c r="G1019" s="42" t="s">
        <v>316</v>
      </c>
      <c r="H1019" s="37">
        <v>2.5</v>
      </c>
      <c r="I1019" s="42" t="s">
        <v>316</v>
      </c>
      <c r="J1019" s="42" t="s">
        <v>316</v>
      </c>
      <c r="K1019" s="42" t="s">
        <v>340</v>
      </c>
      <c r="L1019" s="42" t="s">
        <v>317</v>
      </c>
      <c r="M1019" s="42" t="s">
        <v>317</v>
      </c>
      <c r="N1019" s="42" t="s">
        <v>341</v>
      </c>
      <c r="O1019" s="42" t="s">
        <v>2240</v>
      </c>
      <c r="P1019" s="42" t="s">
        <v>2240</v>
      </c>
      <c r="Q1019" s="42" t="s">
        <v>390</v>
      </c>
      <c r="R1019" s="42" t="s">
        <v>390</v>
      </c>
      <c r="S1019" s="42" t="s">
        <v>1718</v>
      </c>
      <c r="T1019" s="42" t="s">
        <v>344</v>
      </c>
      <c r="U1019" s="42" t="s">
        <v>323</v>
      </c>
      <c r="V1019" s="52">
        <v>36</v>
      </c>
      <c r="W1019" s="42" t="s">
        <v>366</v>
      </c>
      <c r="X1019" s="42" t="s">
        <v>3055</v>
      </c>
      <c r="Y1019" s="42" t="s">
        <v>2</v>
      </c>
      <c r="Z1019" s="42" t="s">
        <v>2</v>
      </c>
      <c r="AA1019" s="42" t="s">
        <v>328</v>
      </c>
      <c r="AB1019" s="43" t="s">
        <v>329</v>
      </c>
      <c r="AC1019" s="42" t="s">
        <v>225</v>
      </c>
      <c r="AD1019" s="42" t="s">
        <v>225</v>
      </c>
      <c r="AE1019" s="42" t="s">
        <v>561</v>
      </c>
      <c r="AF1019" s="42" t="s">
        <v>561</v>
      </c>
      <c r="AG1019" s="42">
        <v>20</v>
      </c>
      <c r="AH1019" s="42" t="s">
        <v>350</v>
      </c>
      <c r="AI1019" s="42" t="s">
        <v>3077</v>
      </c>
      <c r="AJ1019" s="42" t="s">
        <v>370</v>
      </c>
      <c r="AK1019" s="42" t="s">
        <v>1965</v>
      </c>
      <c r="AL1019" s="42">
        <v>1000</v>
      </c>
      <c r="AM1019" s="42" t="s">
        <v>332</v>
      </c>
      <c r="AN1019" s="42" t="s">
        <v>1896</v>
      </c>
      <c r="AO1019" s="42">
        <v>400</v>
      </c>
      <c r="AP1019" s="42" t="s">
        <v>439</v>
      </c>
      <c r="AQ1019" s="42">
        <v>1600</v>
      </c>
      <c r="AR1019" s="42">
        <v>2</v>
      </c>
      <c r="AS1019" s="42">
        <v>800</v>
      </c>
      <c r="AT1019" s="42">
        <v>48</v>
      </c>
      <c r="AU1019" s="42" t="s">
        <v>385</v>
      </c>
      <c r="AV1019" s="42" t="s">
        <v>385</v>
      </c>
      <c r="AW1019" s="42">
        <v>18000</v>
      </c>
      <c r="AX1019" s="42">
        <v>18000</v>
      </c>
      <c r="AY1019" s="42">
        <v>2</v>
      </c>
      <c r="AZ1019" s="51">
        <v>83</v>
      </c>
      <c r="BA1019" s="42"/>
      <c r="BB1019" s="42">
        <v>1</v>
      </c>
      <c r="BC1019" s="42" t="s">
        <v>525</v>
      </c>
      <c r="BD1019" s="49">
        <v>0</v>
      </c>
      <c r="BE1019" s="49" t="s">
        <v>3987</v>
      </c>
      <c r="BF1019" s="42">
        <v>0</v>
      </c>
      <c r="BG1019" s="42"/>
      <c r="BH1019" s="42"/>
      <c r="BI1019" s="42" t="s">
        <v>357</v>
      </c>
      <c r="BJ1019" s="42" t="s">
        <v>358</v>
      </c>
      <c r="BK1019" s="57">
        <v>44778</v>
      </c>
      <c r="BL1019" s="42" t="s">
        <v>317</v>
      </c>
      <c r="BM1019" s="42" t="s">
        <v>317</v>
      </c>
      <c r="BN1019" s="42"/>
      <c r="BO1019" s="42"/>
      <c r="BP1019" s="42" t="s">
        <v>359</v>
      </c>
      <c r="BQ1019" s="42" t="s">
        <v>359</v>
      </c>
      <c r="BR1019" s="42" t="s">
        <v>359</v>
      </c>
      <c r="BS1019" s="42"/>
      <c r="BT1019" s="42" t="s">
        <v>360</v>
      </c>
      <c r="BU1019" s="42" t="s">
        <v>317</v>
      </c>
      <c r="BV1019" s="42" t="s">
        <v>317</v>
      </c>
      <c r="BW1019" s="42"/>
      <c r="BX1019" s="42"/>
      <c r="BY1019" s="42" t="s">
        <v>353</v>
      </c>
      <c r="BZ1019" s="42" t="s">
        <v>353</v>
      </c>
      <c r="CA1019" s="42"/>
      <c r="CB1019" s="42" t="s">
        <v>353</v>
      </c>
      <c r="CC1019" s="42"/>
      <c r="CD1019" s="42"/>
      <c r="CE1019" s="42"/>
      <c r="CF1019" s="42"/>
      <c r="CG1019" s="26" t="s">
        <v>3988</v>
      </c>
    </row>
    <row r="1020" hidden="1" spans="1:85">
      <c r="A1020" s="34">
        <v>845</v>
      </c>
      <c r="B1020" s="42" t="s">
        <v>3990</v>
      </c>
      <c r="C1020" s="46" t="s">
        <v>3991</v>
      </c>
      <c r="D1020" s="42" t="s">
        <v>3992</v>
      </c>
      <c r="E1020" s="43">
        <v>28.2789</v>
      </c>
      <c r="F1020" s="43">
        <v>-15.4261</v>
      </c>
      <c r="G1020" s="42" t="s">
        <v>316</v>
      </c>
      <c r="H1020" s="37">
        <v>2.5</v>
      </c>
      <c r="I1020" s="42" t="s">
        <v>316</v>
      </c>
      <c r="J1020" s="42" t="s">
        <v>316</v>
      </c>
      <c r="K1020" s="42" t="s">
        <v>317</v>
      </c>
      <c r="L1020" s="42" t="s">
        <v>317</v>
      </c>
      <c r="M1020" s="42" t="s">
        <v>317</v>
      </c>
      <c r="N1020" s="42" t="s">
        <v>341</v>
      </c>
      <c r="O1020" s="42" t="s">
        <v>2240</v>
      </c>
      <c r="P1020" s="42" t="s">
        <v>2240</v>
      </c>
      <c r="Q1020" s="42" t="s">
        <v>320</v>
      </c>
      <c r="R1020" s="42" t="s">
        <v>320</v>
      </c>
      <c r="S1020" s="42" t="s">
        <v>1718</v>
      </c>
      <c r="T1020" s="42" t="s">
        <v>344</v>
      </c>
      <c r="U1020" s="42" t="s">
        <v>323</v>
      </c>
      <c r="V1020" s="52">
        <v>36</v>
      </c>
      <c r="W1020" s="42" t="s">
        <v>325</v>
      </c>
      <c r="X1020" s="42" t="s">
        <v>2025</v>
      </c>
      <c r="Y1020" s="42" t="s">
        <v>2</v>
      </c>
      <c r="Z1020" s="42" t="s">
        <v>2</v>
      </c>
      <c r="AA1020" s="42" t="s">
        <v>328</v>
      </c>
      <c r="AB1020" s="43" t="s">
        <v>329</v>
      </c>
      <c r="AC1020" s="42" t="s">
        <v>225</v>
      </c>
      <c r="AD1020" s="42" t="s">
        <v>225</v>
      </c>
      <c r="AE1020" s="42" t="s">
        <v>561</v>
      </c>
      <c r="AF1020" s="42" t="s">
        <v>561</v>
      </c>
      <c r="AG1020" s="42">
        <v>20</v>
      </c>
      <c r="AH1020" s="42" t="s">
        <v>350</v>
      </c>
      <c r="AI1020" s="42" t="s">
        <v>1964</v>
      </c>
      <c r="AJ1020" s="42" t="s">
        <v>351</v>
      </c>
      <c r="AK1020" s="42" t="s">
        <v>2164</v>
      </c>
      <c r="AL1020" s="42">
        <v>1000</v>
      </c>
      <c r="AM1020" s="42" t="s">
        <v>332</v>
      </c>
      <c r="AN1020" s="42" t="s">
        <v>1896</v>
      </c>
      <c r="AO1020" s="42">
        <v>400</v>
      </c>
      <c r="AP1020" s="42" t="s">
        <v>439</v>
      </c>
      <c r="AQ1020" s="42">
        <v>1600</v>
      </c>
      <c r="AR1020" s="42">
        <v>2</v>
      </c>
      <c r="AS1020" s="42">
        <v>800</v>
      </c>
      <c r="AT1020" s="42">
        <v>48</v>
      </c>
      <c r="AU1020" s="42" t="s">
        <v>327</v>
      </c>
      <c r="AV1020" s="42" t="s">
        <v>327</v>
      </c>
      <c r="AW1020" s="42" t="s">
        <v>327</v>
      </c>
      <c r="AX1020" s="42" t="s">
        <v>2245</v>
      </c>
      <c r="AY1020" s="42" t="s">
        <v>327</v>
      </c>
      <c r="AZ1020" s="51">
        <v>167</v>
      </c>
      <c r="BA1020" s="42"/>
      <c r="BB1020" s="42">
        <v>1</v>
      </c>
      <c r="BC1020" s="42" t="s">
        <v>525</v>
      </c>
      <c r="BD1020" s="49">
        <v>0</v>
      </c>
      <c r="BE1020" s="49" t="s">
        <v>3990</v>
      </c>
      <c r="BF1020" s="42">
        <v>0</v>
      </c>
      <c r="BG1020" s="42"/>
      <c r="BH1020" s="42"/>
      <c r="BI1020" s="42" t="s">
        <v>357</v>
      </c>
      <c r="BJ1020" s="42" t="s">
        <v>358</v>
      </c>
      <c r="BK1020" s="57">
        <v>44778</v>
      </c>
      <c r="BL1020" s="42" t="s">
        <v>317</v>
      </c>
      <c r="BM1020" s="42" t="s">
        <v>317</v>
      </c>
      <c r="BN1020" s="42"/>
      <c r="BO1020" s="42"/>
      <c r="BP1020" s="42" t="s">
        <v>359</v>
      </c>
      <c r="BQ1020" s="42" t="s">
        <v>359</v>
      </c>
      <c r="BR1020" s="42" t="s">
        <v>359</v>
      </c>
      <c r="BS1020" s="42"/>
      <c r="BT1020" s="42" t="s">
        <v>360</v>
      </c>
      <c r="BU1020" s="42" t="s">
        <v>317</v>
      </c>
      <c r="BV1020" s="42" t="s">
        <v>317</v>
      </c>
      <c r="BW1020" s="42"/>
      <c r="BX1020" s="42"/>
      <c r="BY1020" s="42" t="s">
        <v>353</v>
      </c>
      <c r="BZ1020" s="42" t="s">
        <v>353</v>
      </c>
      <c r="CA1020" s="42"/>
      <c r="CB1020" s="42" t="s">
        <v>353</v>
      </c>
      <c r="CC1020" s="42"/>
      <c r="CD1020" s="42"/>
      <c r="CE1020" s="42"/>
      <c r="CF1020" s="42"/>
      <c r="CG1020" s="26" t="s">
        <v>3991</v>
      </c>
    </row>
    <row r="1021" hidden="1" spans="1:85">
      <c r="A1021" s="39">
        <v>846</v>
      </c>
      <c r="B1021" s="42" t="s">
        <v>3993</v>
      </c>
      <c r="C1021" s="46" t="s">
        <v>3994</v>
      </c>
      <c r="D1021" s="42" t="s">
        <v>3995</v>
      </c>
      <c r="E1021" s="43">
        <v>28.2726</v>
      </c>
      <c r="F1021" s="43">
        <v>-15.4224</v>
      </c>
      <c r="G1021" s="42" t="s">
        <v>316</v>
      </c>
      <c r="H1021" s="37">
        <v>2.5</v>
      </c>
      <c r="I1021" s="42" t="s">
        <v>316</v>
      </c>
      <c r="J1021" s="42" t="s">
        <v>316</v>
      </c>
      <c r="K1021" s="42" t="s">
        <v>340</v>
      </c>
      <c r="L1021" s="42" t="s">
        <v>317</v>
      </c>
      <c r="M1021" s="42" t="s">
        <v>317</v>
      </c>
      <c r="N1021" s="42" t="s">
        <v>341</v>
      </c>
      <c r="O1021" s="42" t="s">
        <v>2240</v>
      </c>
      <c r="P1021" s="42" t="s">
        <v>2240</v>
      </c>
      <c r="Q1021" s="42" t="s">
        <v>320</v>
      </c>
      <c r="R1021" s="42" t="s">
        <v>320</v>
      </c>
      <c r="S1021" s="42" t="s">
        <v>1718</v>
      </c>
      <c r="T1021" s="42" t="s">
        <v>344</v>
      </c>
      <c r="U1021" s="42" t="s">
        <v>323</v>
      </c>
      <c r="V1021" s="52">
        <v>36</v>
      </c>
      <c r="W1021" s="42" t="s">
        <v>325</v>
      </c>
      <c r="X1021" s="42" t="s">
        <v>2025</v>
      </c>
      <c r="Y1021" s="42" t="s">
        <v>2</v>
      </c>
      <c r="Z1021" s="42" t="s">
        <v>2</v>
      </c>
      <c r="AA1021" s="42" t="s">
        <v>328</v>
      </c>
      <c r="AB1021" s="43" t="s">
        <v>329</v>
      </c>
      <c r="AC1021" s="42" t="s">
        <v>225</v>
      </c>
      <c r="AD1021" s="42" t="s">
        <v>225</v>
      </c>
      <c r="AE1021" s="42" t="s">
        <v>561</v>
      </c>
      <c r="AF1021" s="42" t="s">
        <v>561</v>
      </c>
      <c r="AG1021" s="42">
        <v>20</v>
      </c>
      <c r="AH1021" s="42" t="s">
        <v>350</v>
      </c>
      <c r="AI1021" s="42" t="s">
        <v>1964</v>
      </c>
      <c r="AJ1021" s="42" t="s">
        <v>370</v>
      </c>
      <c r="AK1021" s="42" t="s">
        <v>1965</v>
      </c>
      <c r="AL1021" s="42">
        <v>1000</v>
      </c>
      <c r="AM1021" s="42" t="s">
        <v>332</v>
      </c>
      <c r="AN1021" s="42" t="s">
        <v>1896</v>
      </c>
      <c r="AO1021" s="42">
        <v>400</v>
      </c>
      <c r="AP1021" s="42" t="s">
        <v>439</v>
      </c>
      <c r="AQ1021" s="42">
        <v>1600</v>
      </c>
      <c r="AR1021" s="42">
        <v>2</v>
      </c>
      <c r="AS1021" s="42">
        <v>800</v>
      </c>
      <c r="AT1021" s="42">
        <v>48</v>
      </c>
      <c r="AU1021" s="42" t="s">
        <v>327</v>
      </c>
      <c r="AV1021" s="42" t="s">
        <v>327</v>
      </c>
      <c r="AW1021" s="42" t="s">
        <v>327</v>
      </c>
      <c r="AX1021" s="42" t="s">
        <v>2245</v>
      </c>
      <c r="AY1021" s="42" t="s">
        <v>327</v>
      </c>
      <c r="AZ1021" s="51">
        <v>68</v>
      </c>
      <c r="BA1021" s="42"/>
      <c r="BB1021" s="42">
        <v>2</v>
      </c>
      <c r="BC1021" s="42" t="s">
        <v>1224</v>
      </c>
      <c r="BD1021" s="49">
        <v>0</v>
      </c>
      <c r="BE1021" s="49" t="s">
        <v>3993</v>
      </c>
      <c r="BF1021" s="42">
        <v>0</v>
      </c>
      <c r="BG1021" s="42"/>
      <c r="BH1021" s="42"/>
      <c r="BI1021" s="42" t="s">
        <v>357</v>
      </c>
      <c r="BJ1021" s="42" t="s">
        <v>358</v>
      </c>
      <c r="BK1021" s="57">
        <v>44778</v>
      </c>
      <c r="BL1021" s="42" t="s">
        <v>317</v>
      </c>
      <c r="BM1021" s="42" t="s">
        <v>317</v>
      </c>
      <c r="BN1021" s="42"/>
      <c r="BO1021" s="42"/>
      <c r="BP1021" s="42" t="s">
        <v>359</v>
      </c>
      <c r="BQ1021" s="42" t="s">
        <v>359</v>
      </c>
      <c r="BR1021" s="42" t="s">
        <v>359</v>
      </c>
      <c r="BS1021" s="42"/>
      <c r="BT1021" s="42" t="s">
        <v>360</v>
      </c>
      <c r="BU1021" s="42" t="s">
        <v>317</v>
      </c>
      <c r="BV1021" s="42" t="s">
        <v>317</v>
      </c>
      <c r="BW1021" s="42"/>
      <c r="BX1021" s="42"/>
      <c r="BY1021" s="42" t="s">
        <v>353</v>
      </c>
      <c r="BZ1021" s="42" t="s">
        <v>353</v>
      </c>
      <c r="CA1021" s="42"/>
      <c r="CB1021" s="42" t="s">
        <v>353</v>
      </c>
      <c r="CC1021" s="42"/>
      <c r="CD1021" s="42"/>
      <c r="CE1021" s="42"/>
      <c r="CF1021" s="42"/>
      <c r="CG1021" s="26" t="s">
        <v>3994</v>
      </c>
    </row>
    <row r="1022" hidden="1" spans="1:85">
      <c r="A1022" s="34">
        <v>847</v>
      </c>
      <c r="B1022" s="42" t="s">
        <v>3996</v>
      </c>
      <c r="C1022" s="46" t="s">
        <v>3997</v>
      </c>
      <c r="D1022" s="42" t="s">
        <v>3998</v>
      </c>
      <c r="E1022" s="43">
        <v>28.2826</v>
      </c>
      <c r="F1022" s="43">
        <v>-15.4295</v>
      </c>
      <c r="G1022" s="42" t="s">
        <v>316</v>
      </c>
      <c r="H1022" s="37" t="s">
        <v>327</v>
      </c>
      <c r="I1022" s="42" t="s">
        <v>316</v>
      </c>
      <c r="J1022" s="42" t="s">
        <v>316</v>
      </c>
      <c r="K1022" s="42" t="s">
        <v>317</v>
      </c>
      <c r="L1022" s="42" t="s">
        <v>317</v>
      </c>
      <c r="M1022" s="42" t="s">
        <v>317</v>
      </c>
      <c r="N1022" s="42" t="s">
        <v>341</v>
      </c>
      <c r="O1022" s="42" t="s">
        <v>2240</v>
      </c>
      <c r="P1022" s="42" t="s">
        <v>2240</v>
      </c>
      <c r="Q1022" s="42" t="s">
        <v>320</v>
      </c>
      <c r="R1022" s="42" t="s">
        <v>320</v>
      </c>
      <c r="S1022" s="42" t="s">
        <v>1718</v>
      </c>
      <c r="T1022" s="42" t="s">
        <v>344</v>
      </c>
      <c r="U1022" s="42" t="s">
        <v>397</v>
      </c>
      <c r="V1022" s="52" t="s">
        <v>324</v>
      </c>
      <c r="W1022" s="42" t="s">
        <v>366</v>
      </c>
      <c r="X1022" s="42" t="s">
        <v>2025</v>
      </c>
      <c r="Y1022" s="42" t="s">
        <v>2</v>
      </c>
      <c r="Z1022" s="42" t="s">
        <v>2</v>
      </c>
      <c r="AA1022" s="42" t="s">
        <v>328</v>
      </c>
      <c r="AB1022" s="43" t="s">
        <v>329</v>
      </c>
      <c r="AC1022" s="42" t="s">
        <v>225</v>
      </c>
      <c r="AD1022" s="42" t="s">
        <v>225</v>
      </c>
      <c r="AE1022" s="42" t="s">
        <v>327</v>
      </c>
      <c r="AF1022" s="42" t="s">
        <v>327</v>
      </c>
      <c r="AG1022" s="42" t="s">
        <v>327</v>
      </c>
      <c r="AH1022" s="42" t="s">
        <v>327</v>
      </c>
      <c r="AI1022" s="42" t="s">
        <v>327</v>
      </c>
      <c r="AJ1022" s="42" t="s">
        <v>327</v>
      </c>
      <c r="AK1022" s="42" t="s">
        <v>327</v>
      </c>
      <c r="AL1022" s="42" t="s">
        <v>327</v>
      </c>
      <c r="AM1022" s="42" t="s">
        <v>408</v>
      </c>
      <c r="AN1022" s="42">
        <v>0</v>
      </c>
      <c r="AO1022" s="42">
        <v>400</v>
      </c>
      <c r="AP1022" s="42" t="s">
        <v>384</v>
      </c>
      <c r="AQ1022" s="42">
        <v>600</v>
      </c>
      <c r="AR1022" s="42">
        <v>2</v>
      </c>
      <c r="AS1022" s="42">
        <v>600</v>
      </c>
      <c r="AT1022" s="42">
        <v>24</v>
      </c>
      <c r="AU1022" s="42" t="s">
        <v>385</v>
      </c>
      <c r="AV1022" s="42" t="s">
        <v>385</v>
      </c>
      <c r="AW1022" s="42">
        <v>18000</v>
      </c>
      <c r="AX1022" s="42">
        <v>18000</v>
      </c>
      <c r="AY1022" s="42">
        <v>2</v>
      </c>
      <c r="AZ1022" s="51">
        <v>68</v>
      </c>
      <c r="BA1022" s="42"/>
      <c r="BB1022" s="42">
        <v>1</v>
      </c>
      <c r="BC1022" s="42" t="s">
        <v>525</v>
      </c>
      <c r="BD1022" s="49">
        <v>0</v>
      </c>
      <c r="BE1022" s="49" t="s">
        <v>3996</v>
      </c>
      <c r="BF1022" s="42">
        <v>0</v>
      </c>
      <c r="BG1022" s="42"/>
      <c r="BH1022" s="42"/>
      <c r="BI1022" s="42" t="s">
        <v>357</v>
      </c>
      <c r="BJ1022" s="42" t="s">
        <v>358</v>
      </c>
      <c r="BK1022" s="57">
        <v>44778</v>
      </c>
      <c r="BL1022" s="42" t="s">
        <v>317</v>
      </c>
      <c r="BM1022" s="42" t="s">
        <v>317</v>
      </c>
      <c r="BN1022" s="42"/>
      <c r="BO1022" s="42"/>
      <c r="BP1022" s="42" t="s">
        <v>359</v>
      </c>
      <c r="BQ1022" s="42" t="s">
        <v>359</v>
      </c>
      <c r="BR1022" s="42" t="s">
        <v>359</v>
      </c>
      <c r="BS1022" s="42"/>
      <c r="BT1022" s="42" t="s">
        <v>360</v>
      </c>
      <c r="BU1022" s="42" t="s">
        <v>317</v>
      </c>
      <c r="BV1022" s="42" t="s">
        <v>317</v>
      </c>
      <c r="BW1022" s="42"/>
      <c r="BX1022" s="42"/>
      <c r="BY1022" s="42" t="s">
        <v>353</v>
      </c>
      <c r="BZ1022" s="42" t="s">
        <v>353</v>
      </c>
      <c r="CA1022" s="42"/>
      <c r="CB1022" s="42" t="s">
        <v>353</v>
      </c>
      <c r="CC1022" s="42"/>
      <c r="CD1022" s="42"/>
      <c r="CE1022" s="42"/>
      <c r="CF1022" s="42"/>
      <c r="CG1022" s="26" t="s">
        <v>3997</v>
      </c>
    </row>
    <row r="1023" hidden="1" spans="1:85">
      <c r="A1023" s="34">
        <v>849</v>
      </c>
      <c r="B1023" s="42" t="s">
        <v>3999</v>
      </c>
      <c r="C1023" s="46" t="s">
        <v>4000</v>
      </c>
      <c r="D1023" s="42" t="s">
        <v>4001</v>
      </c>
      <c r="E1023" s="43">
        <v>28.2902</v>
      </c>
      <c r="F1023" s="43">
        <v>-15.4356</v>
      </c>
      <c r="G1023" s="42" t="s">
        <v>316</v>
      </c>
      <c r="H1023" s="37">
        <v>2.5</v>
      </c>
      <c r="I1023" s="42" t="s">
        <v>316</v>
      </c>
      <c r="J1023" s="42" t="s">
        <v>316</v>
      </c>
      <c r="K1023" s="42" t="s">
        <v>317</v>
      </c>
      <c r="L1023" s="42" t="s">
        <v>317</v>
      </c>
      <c r="M1023" s="42" t="s">
        <v>317</v>
      </c>
      <c r="N1023" s="42" t="s">
        <v>341</v>
      </c>
      <c r="O1023" s="42" t="s">
        <v>2240</v>
      </c>
      <c r="P1023" s="42" t="s">
        <v>2240</v>
      </c>
      <c r="Q1023" s="42" t="s">
        <v>320</v>
      </c>
      <c r="R1023" s="42" t="s">
        <v>320</v>
      </c>
      <c r="S1023" s="42" t="s">
        <v>1718</v>
      </c>
      <c r="T1023" s="42" t="s">
        <v>344</v>
      </c>
      <c r="U1023" s="42" t="s">
        <v>323</v>
      </c>
      <c r="V1023" s="52">
        <v>36</v>
      </c>
      <c r="W1023" s="42" t="s">
        <v>366</v>
      </c>
      <c r="X1023" s="42" t="s">
        <v>2971</v>
      </c>
      <c r="Y1023" s="42" t="s">
        <v>2</v>
      </c>
      <c r="Z1023" s="42" t="s">
        <v>2</v>
      </c>
      <c r="AA1023" s="42" t="s">
        <v>328</v>
      </c>
      <c r="AB1023" s="43" t="s">
        <v>329</v>
      </c>
      <c r="AC1023" s="42" t="s">
        <v>225</v>
      </c>
      <c r="AD1023" s="42" t="s">
        <v>225</v>
      </c>
      <c r="AE1023" s="42" t="s">
        <v>561</v>
      </c>
      <c r="AF1023" s="42" t="s">
        <v>561</v>
      </c>
      <c r="AG1023" s="42">
        <v>20</v>
      </c>
      <c r="AH1023" s="42" t="s">
        <v>350</v>
      </c>
      <c r="AI1023" s="42" t="s">
        <v>2264</v>
      </c>
      <c r="AJ1023" s="42" t="s">
        <v>351</v>
      </c>
      <c r="AK1023" s="42" t="s">
        <v>2164</v>
      </c>
      <c r="AL1023" s="42">
        <v>1000</v>
      </c>
      <c r="AM1023" s="42" t="s">
        <v>332</v>
      </c>
      <c r="AN1023" s="42" t="s">
        <v>1896</v>
      </c>
      <c r="AO1023" s="42">
        <v>400</v>
      </c>
      <c r="AP1023" s="42" t="s">
        <v>333</v>
      </c>
      <c r="AQ1023" s="42">
        <v>300</v>
      </c>
      <c r="AR1023" s="42">
        <v>48</v>
      </c>
      <c r="AS1023" s="42">
        <v>100</v>
      </c>
      <c r="AT1023" s="42">
        <f>AQ1023/AS1023</f>
        <v>3</v>
      </c>
      <c r="AU1023" s="42" t="s">
        <v>385</v>
      </c>
      <c r="AV1023" s="42" t="s">
        <v>385</v>
      </c>
      <c r="AW1023" s="42">
        <v>18000</v>
      </c>
      <c r="AX1023" s="42">
        <v>18000</v>
      </c>
      <c r="AY1023" s="42">
        <v>2</v>
      </c>
      <c r="AZ1023" s="51">
        <v>122</v>
      </c>
      <c r="BA1023" s="42"/>
      <c r="BB1023" s="42">
        <v>2</v>
      </c>
      <c r="BC1023" s="42" t="s">
        <v>375</v>
      </c>
      <c r="BD1023" s="49" t="s">
        <v>4002</v>
      </c>
      <c r="BE1023" s="49" t="s">
        <v>3999</v>
      </c>
      <c r="BF1023" s="42">
        <v>0</v>
      </c>
      <c r="BG1023" s="42"/>
      <c r="BH1023" s="42"/>
      <c r="BI1023" s="42" t="s">
        <v>357</v>
      </c>
      <c r="BJ1023" s="42" t="s">
        <v>358</v>
      </c>
      <c r="BK1023" s="57">
        <v>44778</v>
      </c>
      <c r="BL1023" s="42" t="s">
        <v>356</v>
      </c>
      <c r="BM1023" s="42" t="s">
        <v>340</v>
      </c>
      <c r="BN1023" s="42"/>
      <c r="BO1023" s="42">
        <v>2</v>
      </c>
      <c r="BP1023" s="42" t="s">
        <v>359</v>
      </c>
      <c r="BQ1023" s="42" t="s">
        <v>359</v>
      </c>
      <c r="BR1023" s="42" t="s">
        <v>562</v>
      </c>
      <c r="BS1023" s="60">
        <v>43622</v>
      </c>
      <c r="BT1023" s="42" t="s">
        <v>360</v>
      </c>
      <c r="BU1023" s="42" t="s">
        <v>317</v>
      </c>
      <c r="BV1023" s="42" t="s">
        <v>317</v>
      </c>
      <c r="BW1023" s="42"/>
      <c r="BX1023" s="42"/>
      <c r="BY1023" s="42" t="s">
        <v>353</v>
      </c>
      <c r="BZ1023" s="42" t="s">
        <v>353</v>
      </c>
      <c r="CA1023" s="42"/>
      <c r="CB1023" s="42" t="s">
        <v>353</v>
      </c>
      <c r="CC1023" s="42"/>
      <c r="CD1023" s="42"/>
      <c r="CE1023" s="42"/>
      <c r="CF1023" s="42"/>
      <c r="CG1023" s="26" t="s">
        <v>4000</v>
      </c>
    </row>
    <row r="1024" hidden="1" spans="1:85">
      <c r="A1024" s="34">
        <v>869</v>
      </c>
      <c r="B1024" s="42" t="s">
        <v>4003</v>
      </c>
      <c r="C1024" s="46" t="s">
        <v>4004</v>
      </c>
      <c r="D1024" s="42" t="s">
        <v>4005</v>
      </c>
      <c r="E1024" s="43">
        <v>28.2826</v>
      </c>
      <c r="F1024" s="43">
        <v>-15.4193</v>
      </c>
      <c r="G1024" s="42" t="s">
        <v>316</v>
      </c>
      <c r="H1024" s="37" t="s">
        <v>327</v>
      </c>
      <c r="I1024" s="42" t="s">
        <v>316</v>
      </c>
      <c r="J1024" s="42" t="s">
        <v>316</v>
      </c>
      <c r="K1024" s="42" t="s">
        <v>317</v>
      </c>
      <c r="L1024" s="42" t="s">
        <v>317</v>
      </c>
      <c r="M1024" s="42" t="s">
        <v>317</v>
      </c>
      <c r="N1024" s="42" t="s">
        <v>341</v>
      </c>
      <c r="O1024" s="42" t="s">
        <v>2240</v>
      </c>
      <c r="P1024" s="42" t="s">
        <v>2240</v>
      </c>
      <c r="Q1024" s="42" t="s">
        <v>320</v>
      </c>
      <c r="R1024" s="42" t="s">
        <v>320</v>
      </c>
      <c r="S1024" s="42" t="s">
        <v>1718</v>
      </c>
      <c r="T1024" s="42" t="s">
        <v>765</v>
      </c>
      <c r="U1024" s="42" t="s">
        <v>397</v>
      </c>
      <c r="V1024" s="52" t="s">
        <v>324</v>
      </c>
      <c r="W1024" s="42" t="s">
        <v>325</v>
      </c>
      <c r="X1024" s="42" t="s">
        <v>2025</v>
      </c>
      <c r="Y1024" s="42" t="s">
        <v>2</v>
      </c>
      <c r="Z1024" s="42" t="s">
        <v>2</v>
      </c>
      <c r="AA1024" s="42" t="s">
        <v>328</v>
      </c>
      <c r="AB1024" s="43" t="s">
        <v>329</v>
      </c>
      <c r="AC1024" s="42" t="s">
        <v>330</v>
      </c>
      <c r="AD1024" s="42" t="s">
        <v>330</v>
      </c>
      <c r="AE1024" s="42" t="s">
        <v>327</v>
      </c>
      <c r="AF1024" s="42" t="s">
        <v>327</v>
      </c>
      <c r="AG1024" s="52" t="s">
        <v>327</v>
      </c>
      <c r="AH1024" s="42" t="s">
        <v>327</v>
      </c>
      <c r="AI1024" s="42" t="s">
        <v>327</v>
      </c>
      <c r="AJ1024" s="42" t="s">
        <v>327</v>
      </c>
      <c r="AK1024" s="42" t="s">
        <v>327</v>
      </c>
      <c r="AL1024" s="42" t="s">
        <v>327</v>
      </c>
      <c r="AM1024" s="42" t="s">
        <v>332</v>
      </c>
      <c r="AN1024" s="42" t="s">
        <v>1896</v>
      </c>
      <c r="AO1024" s="52">
        <v>400</v>
      </c>
      <c r="AP1024" s="42" t="s">
        <v>333</v>
      </c>
      <c r="AQ1024" s="42">
        <v>1600</v>
      </c>
      <c r="AR1024" s="42">
        <v>48</v>
      </c>
      <c r="AS1024" s="42">
        <v>100</v>
      </c>
      <c r="AT1024" s="42">
        <v>16</v>
      </c>
      <c r="AU1024" s="42" t="s">
        <v>327</v>
      </c>
      <c r="AV1024" s="42" t="s">
        <v>327</v>
      </c>
      <c r="AW1024" s="42" t="s">
        <v>327</v>
      </c>
      <c r="AX1024" s="42" t="s">
        <v>327</v>
      </c>
      <c r="AY1024" s="42" t="s">
        <v>327</v>
      </c>
      <c r="AZ1024" s="51">
        <v>56</v>
      </c>
      <c r="BA1024" s="42"/>
      <c r="BB1024" s="42">
        <v>1</v>
      </c>
      <c r="BC1024" s="42" t="s">
        <v>525</v>
      </c>
      <c r="BD1024" s="49">
        <v>0</v>
      </c>
      <c r="BE1024" s="49" t="s">
        <v>4003</v>
      </c>
      <c r="BF1024" s="42">
        <v>0</v>
      </c>
      <c r="BG1024" s="42"/>
      <c r="BH1024" s="42"/>
      <c r="BI1024" s="42" t="s">
        <v>353</v>
      </c>
      <c r="BJ1024" s="42" t="s">
        <v>358</v>
      </c>
      <c r="BK1024" s="57">
        <v>44778</v>
      </c>
      <c r="BL1024" s="42" t="s">
        <v>340</v>
      </c>
      <c r="BM1024" s="42" t="s">
        <v>317</v>
      </c>
      <c r="BN1024" s="42"/>
      <c r="BO1024" s="42"/>
      <c r="BP1024" s="42" t="s">
        <v>359</v>
      </c>
      <c r="BQ1024" s="42" t="s">
        <v>359</v>
      </c>
      <c r="BR1024" s="42" t="s">
        <v>359</v>
      </c>
      <c r="BS1024" s="42"/>
      <c r="BT1024" s="42" t="s">
        <v>360</v>
      </c>
      <c r="BU1024" s="42" t="s">
        <v>317</v>
      </c>
      <c r="BV1024" s="42" t="s">
        <v>317</v>
      </c>
      <c r="BW1024" s="42"/>
      <c r="BX1024" s="42"/>
      <c r="BY1024" s="42" t="s">
        <v>353</v>
      </c>
      <c r="BZ1024" s="42" t="s">
        <v>353</v>
      </c>
      <c r="CA1024" s="42"/>
      <c r="CB1024" s="42" t="s">
        <v>353</v>
      </c>
      <c r="CC1024" s="42"/>
      <c r="CD1024" s="42"/>
      <c r="CE1024" s="42"/>
      <c r="CF1024" s="42"/>
      <c r="CG1024" s="26" t="s">
        <v>4004</v>
      </c>
    </row>
    <row r="1025" hidden="1" spans="1:85">
      <c r="A1025" s="39">
        <v>888</v>
      </c>
      <c r="B1025" s="42" t="s">
        <v>4006</v>
      </c>
      <c r="C1025" s="46" t="s">
        <v>4007</v>
      </c>
      <c r="D1025" s="42" t="s">
        <v>4008</v>
      </c>
      <c r="E1025" s="43">
        <v>28.4047</v>
      </c>
      <c r="F1025" s="43">
        <v>-15.3893</v>
      </c>
      <c r="G1025" s="42" t="s">
        <v>316</v>
      </c>
      <c r="H1025" s="37">
        <v>2</v>
      </c>
      <c r="I1025" s="42" t="s">
        <v>316</v>
      </c>
      <c r="J1025" s="42" t="s">
        <v>316</v>
      </c>
      <c r="K1025" s="42" t="s">
        <v>317</v>
      </c>
      <c r="L1025" s="42" t="s">
        <v>317</v>
      </c>
      <c r="M1025" s="42" t="s">
        <v>317</v>
      </c>
      <c r="N1025" s="42" t="s">
        <v>341</v>
      </c>
      <c r="O1025" s="42" t="s">
        <v>2240</v>
      </c>
      <c r="P1025" s="42" t="s">
        <v>2240</v>
      </c>
      <c r="Q1025" s="42" t="s">
        <v>390</v>
      </c>
      <c r="R1025" s="42" t="s">
        <v>390</v>
      </c>
      <c r="S1025" s="42" t="s">
        <v>1718</v>
      </c>
      <c r="T1025" s="42" t="s">
        <v>344</v>
      </c>
      <c r="U1025" s="42" t="s">
        <v>323</v>
      </c>
      <c r="V1025" s="52">
        <v>36</v>
      </c>
      <c r="W1025" s="42" t="s">
        <v>325</v>
      </c>
      <c r="X1025" s="42" t="s">
        <v>1974</v>
      </c>
      <c r="Y1025" s="42" t="s">
        <v>2</v>
      </c>
      <c r="Z1025" s="42" t="s">
        <v>2</v>
      </c>
      <c r="AA1025" s="42" t="s">
        <v>328</v>
      </c>
      <c r="AB1025" s="43" t="s">
        <v>329</v>
      </c>
      <c r="AC1025" s="42" t="s">
        <v>225</v>
      </c>
      <c r="AD1025" s="42" t="s">
        <v>225</v>
      </c>
      <c r="AE1025" s="42" t="s">
        <v>561</v>
      </c>
      <c r="AF1025" s="42" t="s">
        <v>561</v>
      </c>
      <c r="AG1025" s="42">
        <v>20</v>
      </c>
      <c r="AH1025" s="42" t="s">
        <v>350</v>
      </c>
      <c r="AI1025" s="42" t="s">
        <v>1964</v>
      </c>
      <c r="AJ1025" s="42" t="s">
        <v>351</v>
      </c>
      <c r="AK1025" s="42" t="s">
        <v>3506</v>
      </c>
      <c r="AL1025" s="42">
        <v>1000</v>
      </c>
      <c r="AM1025" s="42" t="s">
        <v>332</v>
      </c>
      <c r="AN1025" s="42" t="s">
        <v>1896</v>
      </c>
      <c r="AO1025" s="42">
        <v>400</v>
      </c>
      <c r="AP1025" s="42" t="s">
        <v>439</v>
      </c>
      <c r="AQ1025" s="42">
        <v>1600</v>
      </c>
      <c r="AR1025" s="42">
        <v>2</v>
      </c>
      <c r="AS1025" s="42">
        <v>800</v>
      </c>
      <c r="AT1025" s="42">
        <v>48</v>
      </c>
      <c r="AU1025" s="42" t="s">
        <v>327</v>
      </c>
      <c r="AV1025" s="42" t="s">
        <v>327</v>
      </c>
      <c r="AW1025" s="42" t="s">
        <v>327</v>
      </c>
      <c r="AX1025" s="42" t="s">
        <v>327</v>
      </c>
      <c r="AY1025" s="42" t="s">
        <v>327</v>
      </c>
      <c r="AZ1025" s="51">
        <v>60</v>
      </c>
      <c r="BA1025" s="42"/>
      <c r="BB1025" s="42">
        <v>2</v>
      </c>
      <c r="BC1025" s="42" t="s">
        <v>375</v>
      </c>
      <c r="BD1025" s="49" t="s">
        <v>4009</v>
      </c>
      <c r="BE1025" s="49" t="s">
        <v>4006</v>
      </c>
      <c r="BF1025" s="42">
        <v>0</v>
      </c>
      <c r="BG1025" s="42"/>
      <c r="BH1025" s="42"/>
      <c r="BI1025" s="42" t="s">
        <v>357</v>
      </c>
      <c r="BJ1025" s="42" t="s">
        <v>358</v>
      </c>
      <c r="BK1025" s="57">
        <v>44778</v>
      </c>
      <c r="BL1025" s="42" t="s">
        <v>317</v>
      </c>
      <c r="BM1025" s="42" t="s">
        <v>317</v>
      </c>
      <c r="BN1025" s="42"/>
      <c r="BO1025" s="42"/>
      <c r="BP1025" s="42" t="s">
        <v>359</v>
      </c>
      <c r="BQ1025" s="42" t="s">
        <v>359</v>
      </c>
      <c r="BR1025" s="42" t="s">
        <v>359</v>
      </c>
      <c r="BS1025" s="42"/>
      <c r="BT1025" s="42" t="s">
        <v>360</v>
      </c>
      <c r="BU1025" s="42" t="s">
        <v>317</v>
      </c>
      <c r="BV1025" s="42" t="s">
        <v>317</v>
      </c>
      <c r="BW1025" s="42"/>
      <c r="BX1025" s="42"/>
      <c r="BY1025" s="42" t="s">
        <v>353</v>
      </c>
      <c r="BZ1025" s="42" t="s">
        <v>353</v>
      </c>
      <c r="CA1025" s="42"/>
      <c r="CB1025" s="42" t="s">
        <v>353</v>
      </c>
      <c r="CC1025" s="42"/>
      <c r="CD1025" s="42"/>
      <c r="CE1025" s="42"/>
      <c r="CF1025" s="42"/>
      <c r="CG1025" s="26" t="s">
        <v>4007</v>
      </c>
    </row>
    <row r="1026" hidden="1" spans="1:85">
      <c r="A1026" s="34">
        <v>919</v>
      </c>
      <c r="B1026" s="42" t="s">
        <v>4010</v>
      </c>
      <c r="C1026" s="46" t="s">
        <v>4011</v>
      </c>
      <c r="D1026" s="42" t="s">
        <v>4012</v>
      </c>
      <c r="E1026" s="43">
        <v>28.2887</v>
      </c>
      <c r="F1026" s="43">
        <v>-15.3976</v>
      </c>
      <c r="G1026" s="42" t="s">
        <v>316</v>
      </c>
      <c r="H1026" s="37">
        <v>2.5</v>
      </c>
      <c r="I1026" s="42" t="s">
        <v>316</v>
      </c>
      <c r="J1026" s="42" t="s">
        <v>316</v>
      </c>
      <c r="K1026" s="42" t="s">
        <v>340</v>
      </c>
      <c r="L1026" s="42" t="s">
        <v>317</v>
      </c>
      <c r="M1026" s="42" t="s">
        <v>317</v>
      </c>
      <c r="N1026" s="42" t="s">
        <v>341</v>
      </c>
      <c r="O1026" s="42" t="s">
        <v>2240</v>
      </c>
      <c r="P1026" s="42" t="s">
        <v>2240</v>
      </c>
      <c r="Q1026" s="42" t="s">
        <v>320</v>
      </c>
      <c r="R1026" s="42" t="s">
        <v>320</v>
      </c>
      <c r="S1026" s="42" t="s">
        <v>1718</v>
      </c>
      <c r="T1026" s="42" t="s">
        <v>344</v>
      </c>
      <c r="U1026" s="42" t="s">
        <v>323</v>
      </c>
      <c r="V1026" s="52">
        <v>36</v>
      </c>
      <c r="W1026" s="42" t="s">
        <v>366</v>
      </c>
      <c r="X1026" s="42" t="s">
        <v>1880</v>
      </c>
      <c r="Y1026" s="42" t="s">
        <v>2</v>
      </c>
      <c r="Z1026" s="42" t="s">
        <v>2</v>
      </c>
      <c r="AA1026" s="42" t="s">
        <v>328</v>
      </c>
      <c r="AB1026" s="43" t="s">
        <v>329</v>
      </c>
      <c r="AC1026" s="42" t="s">
        <v>225</v>
      </c>
      <c r="AD1026" s="42" t="s">
        <v>225</v>
      </c>
      <c r="AE1026" s="42" t="s">
        <v>349</v>
      </c>
      <c r="AF1026" s="42" t="s">
        <v>349</v>
      </c>
      <c r="AG1026" s="42">
        <v>20</v>
      </c>
      <c r="AH1026" s="42" t="s">
        <v>350</v>
      </c>
      <c r="AI1026" s="42" t="s">
        <v>1964</v>
      </c>
      <c r="AJ1026" s="42" t="s">
        <v>370</v>
      </c>
      <c r="AK1026" s="42" t="s">
        <v>3313</v>
      </c>
      <c r="AL1026" s="42">
        <v>600</v>
      </c>
      <c r="AM1026" s="42" t="s">
        <v>332</v>
      </c>
      <c r="AN1026" s="42" t="s">
        <v>1896</v>
      </c>
      <c r="AO1026" s="42">
        <v>400</v>
      </c>
      <c r="AP1026" s="42" t="s">
        <v>439</v>
      </c>
      <c r="AQ1026" s="42">
        <v>1200</v>
      </c>
      <c r="AR1026" s="42">
        <v>2</v>
      </c>
      <c r="AS1026" s="42">
        <v>600</v>
      </c>
      <c r="AT1026" s="42">
        <v>48</v>
      </c>
      <c r="AU1026" s="42" t="s">
        <v>385</v>
      </c>
      <c r="AV1026" s="42" t="s">
        <v>385</v>
      </c>
      <c r="AW1026" s="42">
        <v>18000</v>
      </c>
      <c r="AX1026" s="42">
        <v>18000</v>
      </c>
      <c r="AY1026" s="42">
        <v>2</v>
      </c>
      <c r="AZ1026" s="51">
        <v>89</v>
      </c>
      <c r="BA1026" s="42"/>
      <c r="BB1026" s="42">
        <v>2</v>
      </c>
      <c r="BC1026" s="42" t="s">
        <v>1224</v>
      </c>
      <c r="BD1026" s="49">
        <v>0</v>
      </c>
      <c r="BE1026" s="49" t="s">
        <v>4010</v>
      </c>
      <c r="BF1026" s="42">
        <v>0</v>
      </c>
      <c r="BG1026" s="42"/>
      <c r="BH1026" s="42"/>
      <c r="BI1026" s="42" t="s">
        <v>357</v>
      </c>
      <c r="BJ1026" s="42" t="s">
        <v>358</v>
      </c>
      <c r="BK1026" s="57">
        <v>44778</v>
      </c>
      <c r="BL1026" s="42" t="s">
        <v>317</v>
      </c>
      <c r="BM1026" s="42" t="s">
        <v>317</v>
      </c>
      <c r="BN1026" s="42"/>
      <c r="BO1026" s="42"/>
      <c r="BP1026" s="42" t="s">
        <v>359</v>
      </c>
      <c r="BQ1026" s="42" t="s">
        <v>359</v>
      </c>
      <c r="BR1026" s="42" t="s">
        <v>359</v>
      </c>
      <c r="BS1026" s="42"/>
      <c r="BT1026" s="42" t="s">
        <v>360</v>
      </c>
      <c r="BU1026" s="42" t="s">
        <v>317</v>
      </c>
      <c r="BV1026" s="42" t="s">
        <v>317</v>
      </c>
      <c r="BW1026" s="42"/>
      <c r="BX1026" s="42"/>
      <c r="BY1026" s="42" t="s">
        <v>353</v>
      </c>
      <c r="BZ1026" s="42" t="s">
        <v>353</v>
      </c>
      <c r="CA1026" s="42"/>
      <c r="CB1026" s="42" t="s">
        <v>353</v>
      </c>
      <c r="CC1026" s="42"/>
      <c r="CD1026" s="42"/>
      <c r="CE1026" s="42"/>
      <c r="CF1026" s="42"/>
      <c r="CG1026" s="26" t="s">
        <v>4011</v>
      </c>
    </row>
    <row r="1027" hidden="1" spans="1:85">
      <c r="A1027" s="34">
        <v>921</v>
      </c>
      <c r="B1027" s="42" t="s">
        <v>4013</v>
      </c>
      <c r="C1027" s="46" t="s">
        <v>4014</v>
      </c>
      <c r="D1027" s="42" t="s">
        <v>4015</v>
      </c>
      <c r="E1027" s="43">
        <v>28.298</v>
      </c>
      <c r="F1027" s="43">
        <v>-15.3652</v>
      </c>
      <c r="G1027" s="42" t="s">
        <v>316</v>
      </c>
      <c r="H1027" s="37">
        <v>2</v>
      </c>
      <c r="I1027" s="42" t="s">
        <v>316</v>
      </c>
      <c r="J1027" s="42" t="s">
        <v>316</v>
      </c>
      <c r="K1027" s="42" t="s">
        <v>317</v>
      </c>
      <c r="L1027" s="42" t="s">
        <v>340</v>
      </c>
      <c r="M1027" s="42" t="s">
        <v>317</v>
      </c>
      <c r="N1027" s="42" t="s">
        <v>341</v>
      </c>
      <c r="O1027" s="42" t="s">
        <v>2240</v>
      </c>
      <c r="P1027" s="42" t="s">
        <v>2240</v>
      </c>
      <c r="Q1027" s="42" t="s">
        <v>320</v>
      </c>
      <c r="R1027" s="42" t="s">
        <v>320</v>
      </c>
      <c r="S1027" s="42" t="s">
        <v>1718</v>
      </c>
      <c r="T1027" s="42" t="s">
        <v>344</v>
      </c>
      <c r="U1027" s="42" t="s">
        <v>323</v>
      </c>
      <c r="V1027" s="52">
        <v>36</v>
      </c>
      <c r="W1027" s="42" t="s">
        <v>366</v>
      </c>
      <c r="X1027" s="42" t="s">
        <v>1880</v>
      </c>
      <c r="Y1027" s="42" t="s">
        <v>2</v>
      </c>
      <c r="Z1027" s="42" t="s">
        <v>2</v>
      </c>
      <c r="AA1027" s="42" t="s">
        <v>328</v>
      </c>
      <c r="AB1027" s="43" t="s">
        <v>329</v>
      </c>
      <c r="AC1027" s="42" t="s">
        <v>225</v>
      </c>
      <c r="AD1027" s="42" t="s">
        <v>225</v>
      </c>
      <c r="AE1027" s="42" t="s">
        <v>561</v>
      </c>
      <c r="AF1027" s="42" t="s">
        <v>561</v>
      </c>
      <c r="AG1027" s="42">
        <v>16</v>
      </c>
      <c r="AH1027" s="42" t="s">
        <v>350</v>
      </c>
      <c r="AI1027" s="42" t="s">
        <v>1894</v>
      </c>
      <c r="AJ1027" s="42" t="s">
        <v>351</v>
      </c>
      <c r="AK1027" s="42" t="s">
        <v>2164</v>
      </c>
      <c r="AL1027" s="42">
        <v>1000</v>
      </c>
      <c r="AM1027" s="42" t="s">
        <v>332</v>
      </c>
      <c r="AN1027" s="42" t="s">
        <v>1896</v>
      </c>
      <c r="AO1027" s="42">
        <v>400</v>
      </c>
      <c r="AP1027" s="42" t="s">
        <v>439</v>
      </c>
      <c r="AQ1027" s="42">
        <v>1600</v>
      </c>
      <c r="AR1027" s="42">
        <v>2</v>
      </c>
      <c r="AS1027" s="42">
        <v>800</v>
      </c>
      <c r="AT1027" s="42">
        <v>48</v>
      </c>
      <c r="AU1027" s="42" t="s">
        <v>385</v>
      </c>
      <c r="AV1027" s="42" t="s">
        <v>385</v>
      </c>
      <c r="AW1027" s="42">
        <v>18000</v>
      </c>
      <c r="AX1027" s="42">
        <v>18000</v>
      </c>
      <c r="AY1027" s="42">
        <v>2</v>
      </c>
      <c r="AZ1027" s="51">
        <v>110</v>
      </c>
      <c r="BA1027" s="42"/>
      <c r="BB1027" s="42">
        <v>2</v>
      </c>
      <c r="BC1027" s="42" t="s">
        <v>375</v>
      </c>
      <c r="BD1027" s="49" t="s">
        <v>4016</v>
      </c>
      <c r="BE1027" s="49" t="s">
        <v>4013</v>
      </c>
      <c r="BF1027" s="42">
        <v>0</v>
      </c>
      <c r="BG1027" s="42"/>
      <c r="BH1027" s="42"/>
      <c r="BI1027" s="42" t="s">
        <v>357</v>
      </c>
      <c r="BJ1027" s="42" t="s">
        <v>358</v>
      </c>
      <c r="BK1027" s="57">
        <v>44778</v>
      </c>
      <c r="BL1027" s="42" t="s">
        <v>317</v>
      </c>
      <c r="BM1027" s="42" t="s">
        <v>317</v>
      </c>
      <c r="BN1027" s="42"/>
      <c r="BO1027" s="42"/>
      <c r="BP1027" s="42" t="s">
        <v>359</v>
      </c>
      <c r="BQ1027" s="42" t="s">
        <v>359</v>
      </c>
      <c r="BR1027" s="42" t="s">
        <v>359</v>
      </c>
      <c r="BS1027" s="42"/>
      <c r="BT1027" s="42" t="s">
        <v>360</v>
      </c>
      <c r="BU1027" s="42" t="s">
        <v>317</v>
      </c>
      <c r="BV1027" s="42" t="s">
        <v>317</v>
      </c>
      <c r="BW1027" s="42"/>
      <c r="BX1027" s="42"/>
      <c r="BY1027" s="42" t="s">
        <v>353</v>
      </c>
      <c r="BZ1027" s="42" t="s">
        <v>353</v>
      </c>
      <c r="CA1027" s="42"/>
      <c r="CB1027" s="42" t="s">
        <v>353</v>
      </c>
      <c r="CC1027" s="42"/>
      <c r="CD1027" s="42"/>
      <c r="CE1027" s="42"/>
      <c r="CF1027" s="42"/>
      <c r="CG1027" s="26" t="s">
        <v>4014</v>
      </c>
    </row>
    <row r="1028" hidden="1" spans="1:85">
      <c r="A1028" s="34">
        <v>923</v>
      </c>
      <c r="B1028" s="42" t="s">
        <v>4017</v>
      </c>
      <c r="C1028" s="46" t="s">
        <v>4018</v>
      </c>
      <c r="D1028" s="42" t="s">
        <v>4019</v>
      </c>
      <c r="E1028" s="43">
        <v>28.2608</v>
      </c>
      <c r="F1028" s="43">
        <v>-15.4279</v>
      </c>
      <c r="G1028" s="42" t="s">
        <v>316</v>
      </c>
      <c r="H1028" s="37">
        <v>2.5</v>
      </c>
      <c r="I1028" s="42" t="s">
        <v>316</v>
      </c>
      <c r="J1028" s="42" t="s">
        <v>316</v>
      </c>
      <c r="K1028" s="42" t="s">
        <v>340</v>
      </c>
      <c r="L1028" s="42" t="s">
        <v>340</v>
      </c>
      <c r="M1028" s="42" t="s">
        <v>317</v>
      </c>
      <c r="N1028" s="42" t="s">
        <v>341</v>
      </c>
      <c r="O1028" s="42" t="s">
        <v>2240</v>
      </c>
      <c r="P1028" s="42" t="s">
        <v>2240</v>
      </c>
      <c r="Q1028" s="42" t="s">
        <v>320</v>
      </c>
      <c r="R1028" s="42" t="s">
        <v>320</v>
      </c>
      <c r="S1028" s="42" t="s">
        <v>1718</v>
      </c>
      <c r="T1028" s="42" t="s">
        <v>344</v>
      </c>
      <c r="U1028" s="42" t="s">
        <v>323</v>
      </c>
      <c r="V1028" s="52">
        <v>36</v>
      </c>
      <c r="W1028" s="42" t="s">
        <v>325</v>
      </c>
      <c r="X1028" s="42" t="s">
        <v>2025</v>
      </c>
      <c r="Y1028" s="42" t="s">
        <v>2</v>
      </c>
      <c r="Z1028" s="42" t="s">
        <v>2</v>
      </c>
      <c r="AA1028" s="42" t="s">
        <v>328</v>
      </c>
      <c r="AB1028" s="43" t="s">
        <v>329</v>
      </c>
      <c r="AC1028" s="42" t="s">
        <v>225</v>
      </c>
      <c r="AD1028" s="42" t="s">
        <v>225</v>
      </c>
      <c r="AE1028" s="42" t="s">
        <v>654</v>
      </c>
      <c r="AF1028" s="42" t="s">
        <v>655</v>
      </c>
      <c r="AG1028" s="42">
        <v>20</v>
      </c>
      <c r="AH1028" s="42" t="s">
        <v>350</v>
      </c>
      <c r="AI1028" s="42" t="s">
        <v>1964</v>
      </c>
      <c r="AJ1028" s="42" t="s">
        <v>351</v>
      </c>
      <c r="AK1028" s="42" t="s">
        <v>2164</v>
      </c>
      <c r="AL1028" s="42">
        <v>600</v>
      </c>
      <c r="AM1028" s="42" t="s">
        <v>332</v>
      </c>
      <c r="AN1028" s="42" t="s">
        <v>1896</v>
      </c>
      <c r="AO1028" s="42">
        <v>400</v>
      </c>
      <c r="AP1028" s="42" t="s">
        <v>439</v>
      </c>
      <c r="AQ1028" s="42">
        <v>1200</v>
      </c>
      <c r="AR1028" s="42">
        <v>2</v>
      </c>
      <c r="AS1028" s="42">
        <v>600</v>
      </c>
      <c r="AT1028" s="42">
        <v>48</v>
      </c>
      <c r="AU1028" s="42" t="s">
        <v>327</v>
      </c>
      <c r="AV1028" s="42" t="s">
        <v>327</v>
      </c>
      <c r="AW1028" s="42" t="s">
        <v>327</v>
      </c>
      <c r="AX1028" s="42" t="s">
        <v>2245</v>
      </c>
      <c r="AY1028" s="42" t="s">
        <v>327</v>
      </c>
      <c r="AZ1028" s="51">
        <v>122</v>
      </c>
      <c r="BA1028" s="42"/>
      <c r="BB1028" s="42">
        <v>2</v>
      </c>
      <c r="BC1028" s="42" t="s">
        <v>375</v>
      </c>
      <c r="BD1028" s="49" t="s">
        <v>4020</v>
      </c>
      <c r="BE1028" s="49" t="s">
        <v>4017</v>
      </c>
      <c r="BF1028" s="42">
        <v>0</v>
      </c>
      <c r="BG1028" s="42"/>
      <c r="BH1028" s="42"/>
      <c r="BI1028" s="42" t="s">
        <v>357</v>
      </c>
      <c r="BJ1028" s="42" t="s">
        <v>358</v>
      </c>
      <c r="BK1028" s="57">
        <v>44778</v>
      </c>
      <c r="BL1028" s="42" t="s">
        <v>317</v>
      </c>
      <c r="BM1028" s="42" t="s">
        <v>317</v>
      </c>
      <c r="BN1028" s="42"/>
      <c r="BO1028" s="42"/>
      <c r="BP1028" s="42" t="s">
        <v>359</v>
      </c>
      <c r="BQ1028" s="42" t="s">
        <v>359</v>
      </c>
      <c r="BR1028" s="42" t="s">
        <v>359</v>
      </c>
      <c r="BS1028" s="42"/>
      <c r="BT1028" s="42" t="s">
        <v>360</v>
      </c>
      <c r="BU1028" s="42" t="s">
        <v>317</v>
      </c>
      <c r="BV1028" s="42" t="s">
        <v>317</v>
      </c>
      <c r="BW1028" s="42"/>
      <c r="BX1028" s="42"/>
      <c r="BY1028" s="42" t="s">
        <v>353</v>
      </c>
      <c r="BZ1028" s="42" t="s">
        <v>353</v>
      </c>
      <c r="CA1028" s="42"/>
      <c r="CB1028" s="42" t="s">
        <v>353</v>
      </c>
      <c r="CC1028" s="42"/>
      <c r="CD1028" s="42"/>
      <c r="CE1028" s="42"/>
      <c r="CF1028" s="42"/>
      <c r="CG1028" s="26" t="s">
        <v>4018</v>
      </c>
    </row>
    <row r="1029" hidden="1" spans="1:85">
      <c r="A1029" s="39">
        <v>926</v>
      </c>
      <c r="B1029" s="42" t="s">
        <v>4021</v>
      </c>
      <c r="C1029" s="46" t="s">
        <v>4022</v>
      </c>
      <c r="D1029" s="42" t="s">
        <v>4023</v>
      </c>
      <c r="E1029" s="43">
        <v>28.3311</v>
      </c>
      <c r="F1029" s="43">
        <v>-15.4001</v>
      </c>
      <c r="G1029" s="42" t="s">
        <v>316</v>
      </c>
      <c r="H1029" s="37">
        <v>4.5</v>
      </c>
      <c r="I1029" s="42" t="s">
        <v>316</v>
      </c>
      <c r="J1029" s="42" t="s">
        <v>316</v>
      </c>
      <c r="K1029" s="42" t="s">
        <v>340</v>
      </c>
      <c r="L1029" s="42" t="s">
        <v>317</v>
      </c>
      <c r="M1029" s="42" t="s">
        <v>317</v>
      </c>
      <c r="N1029" s="42" t="s">
        <v>341</v>
      </c>
      <c r="O1029" s="42" t="s">
        <v>2240</v>
      </c>
      <c r="P1029" s="42" t="s">
        <v>2240</v>
      </c>
      <c r="Q1029" s="42" t="s">
        <v>320</v>
      </c>
      <c r="R1029" s="42" t="s">
        <v>320</v>
      </c>
      <c r="S1029" s="42" t="s">
        <v>1718</v>
      </c>
      <c r="T1029" s="42" t="s">
        <v>344</v>
      </c>
      <c r="U1029" s="42" t="s">
        <v>323</v>
      </c>
      <c r="V1029" s="52">
        <v>36</v>
      </c>
      <c r="W1029" s="42" t="s">
        <v>366</v>
      </c>
      <c r="X1029" s="42" t="s">
        <v>2971</v>
      </c>
      <c r="Y1029" s="42" t="s">
        <v>2</v>
      </c>
      <c r="Z1029" s="42" t="s">
        <v>2</v>
      </c>
      <c r="AA1029" s="42" t="s">
        <v>328</v>
      </c>
      <c r="AB1029" s="43" t="s">
        <v>329</v>
      </c>
      <c r="AC1029" s="42" t="s">
        <v>225</v>
      </c>
      <c r="AD1029" s="42" t="s">
        <v>225</v>
      </c>
      <c r="AE1029" s="42" t="s">
        <v>561</v>
      </c>
      <c r="AF1029" s="42" t="s">
        <v>561</v>
      </c>
      <c r="AG1029" s="42">
        <v>30</v>
      </c>
      <c r="AH1029" s="42" t="s">
        <v>350</v>
      </c>
      <c r="AI1029" s="42" t="s">
        <v>1989</v>
      </c>
      <c r="AJ1029" s="42" t="s">
        <v>351</v>
      </c>
      <c r="AK1029" s="42" t="s">
        <v>1994</v>
      </c>
      <c r="AL1029" s="42">
        <v>1000</v>
      </c>
      <c r="AM1029" s="42" t="s">
        <v>332</v>
      </c>
      <c r="AN1029" s="42" t="s">
        <v>352</v>
      </c>
      <c r="AO1029" s="42">
        <v>400</v>
      </c>
      <c r="AP1029" s="42" t="s">
        <v>3672</v>
      </c>
      <c r="AQ1029" s="42">
        <v>1800</v>
      </c>
      <c r="AR1029" s="42">
        <v>48</v>
      </c>
      <c r="AS1029" s="42">
        <v>100</v>
      </c>
      <c r="AT1029" s="42">
        <f>AQ1029/AS1029</f>
        <v>18</v>
      </c>
      <c r="AU1029" s="42" t="s">
        <v>385</v>
      </c>
      <c r="AV1029" s="42" t="s">
        <v>385</v>
      </c>
      <c r="AW1029" s="42">
        <v>18000</v>
      </c>
      <c r="AX1029" s="42">
        <v>18000</v>
      </c>
      <c r="AY1029" s="42">
        <v>2</v>
      </c>
      <c r="AZ1029" s="51">
        <v>228</v>
      </c>
      <c r="BA1029" s="42"/>
      <c r="BB1029" s="42">
        <v>2</v>
      </c>
      <c r="BC1029" s="42" t="s">
        <v>375</v>
      </c>
      <c r="BD1029" s="49" t="s">
        <v>4024</v>
      </c>
      <c r="BE1029" s="49" t="s">
        <v>4021</v>
      </c>
      <c r="BF1029" s="42">
        <v>0</v>
      </c>
      <c r="BG1029" s="42"/>
      <c r="BH1029" s="42"/>
      <c r="BI1029" s="42" t="s">
        <v>357</v>
      </c>
      <c r="BJ1029" s="42" t="s">
        <v>358</v>
      </c>
      <c r="BK1029" s="57">
        <v>44778</v>
      </c>
      <c r="BL1029" s="42" t="s">
        <v>317</v>
      </c>
      <c r="BM1029" s="42" t="s">
        <v>317</v>
      </c>
      <c r="BN1029" s="42"/>
      <c r="BO1029" s="42"/>
      <c r="BP1029" s="42" t="s">
        <v>359</v>
      </c>
      <c r="BQ1029" s="42" t="s">
        <v>359</v>
      </c>
      <c r="BR1029" s="42" t="s">
        <v>359</v>
      </c>
      <c r="BS1029" s="42"/>
      <c r="BT1029" s="42" t="s">
        <v>360</v>
      </c>
      <c r="BU1029" s="42" t="s">
        <v>317</v>
      </c>
      <c r="BV1029" s="42" t="s">
        <v>317</v>
      </c>
      <c r="BW1029" s="42"/>
      <c r="BX1029" s="42"/>
      <c r="BY1029" s="42" t="s">
        <v>353</v>
      </c>
      <c r="BZ1029" s="42" t="s">
        <v>353</v>
      </c>
      <c r="CA1029" s="42"/>
      <c r="CB1029" s="42" t="s">
        <v>353</v>
      </c>
      <c r="CC1029" s="42"/>
      <c r="CD1029" s="42"/>
      <c r="CE1029" s="42"/>
      <c r="CF1029" s="42"/>
      <c r="CG1029" s="26" t="s">
        <v>4022</v>
      </c>
    </row>
    <row r="1030" hidden="1" spans="1:85">
      <c r="A1030" s="39">
        <v>932</v>
      </c>
      <c r="B1030" s="42" t="s">
        <v>4025</v>
      </c>
      <c r="C1030" s="46" t="s">
        <v>4026</v>
      </c>
      <c r="D1030" s="42" t="s">
        <v>4027</v>
      </c>
      <c r="E1030" s="43">
        <v>28.2731</v>
      </c>
      <c r="F1030" s="43">
        <v>-15.41</v>
      </c>
      <c r="G1030" s="42" t="s">
        <v>316</v>
      </c>
      <c r="H1030" s="37">
        <v>2.5</v>
      </c>
      <c r="I1030" s="42" t="s">
        <v>316</v>
      </c>
      <c r="J1030" s="42" t="s">
        <v>316</v>
      </c>
      <c r="K1030" s="42" t="s">
        <v>317</v>
      </c>
      <c r="L1030" s="42" t="s">
        <v>317</v>
      </c>
      <c r="M1030" s="42" t="s">
        <v>317</v>
      </c>
      <c r="N1030" s="42" t="s">
        <v>341</v>
      </c>
      <c r="O1030" s="42" t="s">
        <v>2240</v>
      </c>
      <c r="P1030" s="42" t="s">
        <v>2240</v>
      </c>
      <c r="Q1030" s="42" t="s">
        <v>320</v>
      </c>
      <c r="R1030" s="42" t="s">
        <v>320</v>
      </c>
      <c r="S1030" s="42" t="s">
        <v>1718</v>
      </c>
      <c r="T1030" s="42" t="s">
        <v>344</v>
      </c>
      <c r="U1030" s="42" t="s">
        <v>323</v>
      </c>
      <c r="V1030" s="52">
        <v>42</v>
      </c>
      <c r="W1030" s="42" t="s">
        <v>366</v>
      </c>
      <c r="X1030" s="42" t="s">
        <v>2025</v>
      </c>
      <c r="Y1030" s="42" t="s">
        <v>2</v>
      </c>
      <c r="Z1030" s="42" t="s">
        <v>2</v>
      </c>
      <c r="AA1030" s="42" t="s">
        <v>328</v>
      </c>
      <c r="AB1030" s="43" t="s">
        <v>329</v>
      </c>
      <c r="AC1030" s="42" t="s">
        <v>225</v>
      </c>
      <c r="AD1030" s="42" t="s">
        <v>225</v>
      </c>
      <c r="AE1030" s="42" t="s">
        <v>561</v>
      </c>
      <c r="AF1030" s="42" t="s">
        <v>561</v>
      </c>
      <c r="AG1030" s="42">
        <v>20</v>
      </c>
      <c r="AH1030" s="42" t="s">
        <v>350</v>
      </c>
      <c r="AI1030" s="42" t="s">
        <v>1964</v>
      </c>
      <c r="AJ1030" s="42" t="s">
        <v>351</v>
      </c>
      <c r="AK1030" s="42" t="s">
        <v>2164</v>
      </c>
      <c r="AL1030" s="42">
        <v>1000</v>
      </c>
      <c r="AM1030" s="42" t="s">
        <v>332</v>
      </c>
      <c r="AN1030" s="42" t="s">
        <v>1896</v>
      </c>
      <c r="AO1030" s="42">
        <v>400</v>
      </c>
      <c r="AP1030" s="42" t="s">
        <v>439</v>
      </c>
      <c r="AQ1030" s="42">
        <v>1600</v>
      </c>
      <c r="AR1030" s="42">
        <v>2</v>
      </c>
      <c r="AS1030" s="42">
        <v>800</v>
      </c>
      <c r="AT1030" s="42">
        <v>48</v>
      </c>
      <c r="AU1030" s="42" t="s">
        <v>385</v>
      </c>
      <c r="AV1030" s="42" t="s">
        <v>385</v>
      </c>
      <c r="AW1030" s="42">
        <v>18000</v>
      </c>
      <c r="AX1030" s="42">
        <v>18000</v>
      </c>
      <c r="AY1030" s="42">
        <v>2</v>
      </c>
      <c r="AZ1030" s="51">
        <v>94</v>
      </c>
      <c r="BA1030" s="42"/>
      <c r="BB1030" s="42">
        <v>2</v>
      </c>
      <c r="BC1030" s="42" t="s">
        <v>1128</v>
      </c>
      <c r="BD1030" s="49">
        <v>0</v>
      </c>
      <c r="BE1030" s="49" t="s">
        <v>4025</v>
      </c>
      <c r="BF1030" s="42">
        <v>0</v>
      </c>
      <c r="BG1030" s="42"/>
      <c r="BH1030" s="42"/>
      <c r="BI1030" s="42" t="s">
        <v>357</v>
      </c>
      <c r="BJ1030" s="42" t="s">
        <v>358</v>
      </c>
      <c r="BK1030" s="57">
        <v>44778</v>
      </c>
      <c r="BL1030" s="42" t="s">
        <v>317</v>
      </c>
      <c r="BM1030" s="42" t="s">
        <v>317</v>
      </c>
      <c r="BN1030" s="42"/>
      <c r="BO1030" s="42"/>
      <c r="BP1030" s="42" t="s">
        <v>359</v>
      </c>
      <c r="BQ1030" s="42" t="s">
        <v>359</v>
      </c>
      <c r="BR1030" s="42" t="s">
        <v>359</v>
      </c>
      <c r="BS1030" s="42"/>
      <c r="BT1030" s="42" t="s">
        <v>360</v>
      </c>
      <c r="BU1030" s="42" t="s">
        <v>317</v>
      </c>
      <c r="BV1030" s="42" t="s">
        <v>317</v>
      </c>
      <c r="BW1030" s="42"/>
      <c r="BX1030" s="42"/>
      <c r="BY1030" s="42" t="s">
        <v>353</v>
      </c>
      <c r="BZ1030" s="42" t="s">
        <v>353</v>
      </c>
      <c r="CA1030" s="42"/>
      <c r="CB1030" s="42" t="s">
        <v>353</v>
      </c>
      <c r="CC1030" s="42"/>
      <c r="CD1030" s="42"/>
      <c r="CE1030" s="42"/>
      <c r="CF1030" s="42"/>
      <c r="CG1030" s="26" t="s">
        <v>4026</v>
      </c>
    </row>
    <row r="1031" hidden="1" spans="1:85">
      <c r="A1031" s="34">
        <v>951</v>
      </c>
      <c r="B1031" s="42" t="s">
        <v>4028</v>
      </c>
      <c r="C1031" s="46" t="s">
        <v>4029</v>
      </c>
      <c r="D1031" s="42" t="s">
        <v>4030</v>
      </c>
      <c r="E1031" s="43">
        <v>28.2814</v>
      </c>
      <c r="F1031" s="43">
        <v>-15.4546</v>
      </c>
      <c r="G1031" s="42" t="s">
        <v>316</v>
      </c>
      <c r="H1031" s="37">
        <v>4.5</v>
      </c>
      <c r="I1031" s="42" t="s">
        <v>316</v>
      </c>
      <c r="J1031" s="42" t="s">
        <v>316</v>
      </c>
      <c r="K1031" s="42" t="s">
        <v>317</v>
      </c>
      <c r="L1031" s="42" t="s">
        <v>340</v>
      </c>
      <c r="M1031" s="42" t="s">
        <v>317</v>
      </c>
      <c r="N1031" s="42" t="s">
        <v>341</v>
      </c>
      <c r="O1031" s="42" t="s">
        <v>2240</v>
      </c>
      <c r="P1031" s="42" t="s">
        <v>2240</v>
      </c>
      <c r="Q1031" s="42" t="s">
        <v>381</v>
      </c>
      <c r="R1031" s="42" t="s">
        <v>381</v>
      </c>
      <c r="S1031" s="42" t="s">
        <v>1718</v>
      </c>
      <c r="T1031" s="42" t="s">
        <v>344</v>
      </c>
      <c r="U1031" s="42" t="s">
        <v>323</v>
      </c>
      <c r="V1031" s="52">
        <v>36</v>
      </c>
      <c r="W1031" s="42" t="s">
        <v>366</v>
      </c>
      <c r="X1031" s="42" t="s">
        <v>3055</v>
      </c>
      <c r="Y1031" s="42" t="s">
        <v>2</v>
      </c>
      <c r="Z1031" s="42" t="s">
        <v>2</v>
      </c>
      <c r="AA1031" s="42" t="s">
        <v>328</v>
      </c>
      <c r="AB1031" s="43" t="s">
        <v>329</v>
      </c>
      <c r="AC1031" s="42" t="s">
        <v>225</v>
      </c>
      <c r="AD1031" s="42" t="s">
        <v>225</v>
      </c>
      <c r="AE1031" s="42" t="s">
        <v>561</v>
      </c>
      <c r="AF1031" s="42" t="s">
        <v>561</v>
      </c>
      <c r="AG1031" s="42">
        <v>30</v>
      </c>
      <c r="AH1031" s="42" t="s">
        <v>350</v>
      </c>
      <c r="AI1031" s="42" t="s">
        <v>3077</v>
      </c>
      <c r="AJ1031" s="42" t="s">
        <v>351</v>
      </c>
      <c r="AK1031" s="42" t="s">
        <v>2164</v>
      </c>
      <c r="AL1031" s="42">
        <v>1000</v>
      </c>
      <c r="AM1031" s="42" t="s">
        <v>332</v>
      </c>
      <c r="AN1031" s="42" t="s">
        <v>1896</v>
      </c>
      <c r="AO1031" s="42">
        <v>400</v>
      </c>
      <c r="AP1031" s="42" t="s">
        <v>439</v>
      </c>
      <c r="AQ1031" s="42">
        <v>1600</v>
      </c>
      <c r="AR1031" s="42">
        <v>2</v>
      </c>
      <c r="AS1031" s="42">
        <v>800</v>
      </c>
      <c r="AT1031" s="42">
        <v>48</v>
      </c>
      <c r="AU1031" s="42" t="s">
        <v>385</v>
      </c>
      <c r="AV1031" s="42" t="s">
        <v>385</v>
      </c>
      <c r="AW1031" s="42">
        <v>18000</v>
      </c>
      <c r="AX1031" s="42">
        <v>18000</v>
      </c>
      <c r="AY1031" s="42">
        <v>2</v>
      </c>
      <c r="AZ1031" s="51">
        <v>101</v>
      </c>
      <c r="BA1031" s="42"/>
      <c r="BB1031" s="42">
        <v>2</v>
      </c>
      <c r="BC1031" s="42" t="s">
        <v>375</v>
      </c>
      <c r="BD1031" s="49" t="s">
        <v>4031</v>
      </c>
      <c r="BE1031" s="49" t="s">
        <v>4028</v>
      </c>
      <c r="BF1031" s="42">
        <v>0</v>
      </c>
      <c r="BG1031" s="42"/>
      <c r="BH1031" s="42"/>
      <c r="BI1031" s="42" t="s">
        <v>357</v>
      </c>
      <c r="BJ1031" s="42" t="s">
        <v>358</v>
      </c>
      <c r="BK1031" s="57">
        <v>44778</v>
      </c>
      <c r="BL1031" s="42" t="s">
        <v>317</v>
      </c>
      <c r="BM1031" s="42" t="s">
        <v>317</v>
      </c>
      <c r="BN1031" s="42"/>
      <c r="BO1031" s="42"/>
      <c r="BP1031" s="42" t="s">
        <v>359</v>
      </c>
      <c r="BQ1031" s="42" t="s">
        <v>359</v>
      </c>
      <c r="BR1031" s="42" t="s">
        <v>359</v>
      </c>
      <c r="BS1031" s="42"/>
      <c r="BT1031" s="42" t="s">
        <v>360</v>
      </c>
      <c r="BU1031" s="42" t="s">
        <v>317</v>
      </c>
      <c r="BV1031" s="42" t="s">
        <v>340</v>
      </c>
      <c r="BW1031" s="42"/>
      <c r="BX1031" s="42"/>
      <c r="BY1031" s="42" t="s">
        <v>356</v>
      </c>
      <c r="BZ1031" s="42">
        <v>30</v>
      </c>
      <c r="CA1031" s="42"/>
      <c r="CB1031" s="42" t="s">
        <v>472</v>
      </c>
      <c r="CC1031" s="42"/>
      <c r="CD1031" s="42"/>
      <c r="CE1031" s="42"/>
      <c r="CF1031" s="42"/>
      <c r="CG1031" s="26" t="s">
        <v>4029</v>
      </c>
    </row>
    <row r="1032" hidden="1" spans="1:85">
      <c r="A1032" s="34">
        <v>955</v>
      </c>
      <c r="B1032" s="42" t="s">
        <v>4032</v>
      </c>
      <c r="C1032" s="46" t="s">
        <v>4033</v>
      </c>
      <c r="D1032" s="42" t="s">
        <v>4034</v>
      </c>
      <c r="E1032" s="43">
        <v>28.2996</v>
      </c>
      <c r="F1032" s="43">
        <v>-15.4166</v>
      </c>
      <c r="G1032" s="42" t="s">
        <v>316</v>
      </c>
      <c r="H1032" s="37">
        <v>2.5</v>
      </c>
      <c r="I1032" s="42" t="s">
        <v>316</v>
      </c>
      <c r="J1032" s="42" t="s">
        <v>316</v>
      </c>
      <c r="K1032" s="42" t="s">
        <v>317</v>
      </c>
      <c r="L1032" s="42" t="s">
        <v>317</v>
      </c>
      <c r="M1032" s="42" t="s">
        <v>317</v>
      </c>
      <c r="N1032" s="42" t="s">
        <v>341</v>
      </c>
      <c r="O1032" s="42" t="s">
        <v>2240</v>
      </c>
      <c r="P1032" s="42" t="s">
        <v>2240</v>
      </c>
      <c r="Q1032" s="42" t="s">
        <v>320</v>
      </c>
      <c r="R1032" s="42" t="s">
        <v>320</v>
      </c>
      <c r="S1032" s="42" t="s">
        <v>1718</v>
      </c>
      <c r="T1032" s="42" t="s">
        <v>344</v>
      </c>
      <c r="U1032" s="42" t="s">
        <v>323</v>
      </c>
      <c r="V1032" s="52">
        <v>50</v>
      </c>
      <c r="W1032" s="42" t="s">
        <v>366</v>
      </c>
      <c r="X1032" s="42" t="s">
        <v>2971</v>
      </c>
      <c r="Y1032" s="42" t="s">
        <v>2</v>
      </c>
      <c r="Z1032" s="42" t="s">
        <v>2</v>
      </c>
      <c r="AA1032" s="42" t="s">
        <v>328</v>
      </c>
      <c r="AB1032" s="43" t="s">
        <v>329</v>
      </c>
      <c r="AC1032" s="42" t="s">
        <v>225</v>
      </c>
      <c r="AD1032" s="42" t="s">
        <v>225</v>
      </c>
      <c r="AE1032" s="42" t="s">
        <v>561</v>
      </c>
      <c r="AF1032" s="42" t="s">
        <v>561</v>
      </c>
      <c r="AG1032" s="42">
        <v>20</v>
      </c>
      <c r="AH1032" s="42" t="s">
        <v>350</v>
      </c>
      <c r="AI1032" s="42" t="s">
        <v>1964</v>
      </c>
      <c r="AJ1032" s="42" t="s">
        <v>351</v>
      </c>
      <c r="AK1032" s="42" t="s">
        <v>2164</v>
      </c>
      <c r="AL1032" s="42">
        <v>1000</v>
      </c>
      <c r="AM1032" s="42" t="s">
        <v>332</v>
      </c>
      <c r="AN1032" s="42" t="s">
        <v>1896</v>
      </c>
      <c r="AO1032" s="42">
        <v>400</v>
      </c>
      <c r="AP1032" s="42" t="s">
        <v>439</v>
      </c>
      <c r="AQ1032" s="42">
        <v>1600</v>
      </c>
      <c r="AR1032" s="42">
        <v>2</v>
      </c>
      <c r="AS1032" s="42">
        <v>800</v>
      </c>
      <c r="AT1032" s="42">
        <v>48</v>
      </c>
      <c r="AU1032" s="42" t="s">
        <v>385</v>
      </c>
      <c r="AV1032" s="42" t="s">
        <v>385</v>
      </c>
      <c r="AW1032" s="42">
        <v>18000</v>
      </c>
      <c r="AX1032" s="42">
        <v>18000</v>
      </c>
      <c r="AY1032" s="42">
        <v>2</v>
      </c>
      <c r="AZ1032" s="51">
        <v>80</v>
      </c>
      <c r="BA1032" s="42"/>
      <c r="BB1032" s="42">
        <v>2</v>
      </c>
      <c r="BC1032" s="42" t="s">
        <v>1128</v>
      </c>
      <c r="BD1032" s="49">
        <v>0</v>
      </c>
      <c r="BE1032" s="49" t="s">
        <v>4032</v>
      </c>
      <c r="BF1032" s="42">
        <v>0</v>
      </c>
      <c r="BG1032" s="42"/>
      <c r="BH1032" s="42"/>
      <c r="BI1032" s="42" t="s">
        <v>357</v>
      </c>
      <c r="BJ1032" s="42" t="s">
        <v>358</v>
      </c>
      <c r="BK1032" s="57">
        <v>44778</v>
      </c>
      <c r="BL1032" s="42" t="s">
        <v>317</v>
      </c>
      <c r="BM1032" s="42" t="s">
        <v>317</v>
      </c>
      <c r="BN1032" s="42"/>
      <c r="BO1032" s="42"/>
      <c r="BP1032" s="42" t="s">
        <v>359</v>
      </c>
      <c r="BQ1032" s="42" t="s">
        <v>359</v>
      </c>
      <c r="BR1032" s="42" t="s">
        <v>359</v>
      </c>
      <c r="BS1032" s="42"/>
      <c r="BT1032" s="42" t="s">
        <v>360</v>
      </c>
      <c r="BU1032" s="42" t="s">
        <v>317</v>
      </c>
      <c r="BV1032" s="42" t="s">
        <v>317</v>
      </c>
      <c r="BW1032" s="42"/>
      <c r="BX1032" s="42"/>
      <c r="BY1032" s="42" t="s">
        <v>353</v>
      </c>
      <c r="BZ1032" s="42" t="s">
        <v>353</v>
      </c>
      <c r="CA1032" s="42"/>
      <c r="CB1032" s="42" t="s">
        <v>353</v>
      </c>
      <c r="CC1032" s="42"/>
      <c r="CD1032" s="42"/>
      <c r="CE1032" s="42"/>
      <c r="CF1032" s="42"/>
      <c r="CG1032" s="26" t="s">
        <v>4033</v>
      </c>
    </row>
    <row r="1033" hidden="1" spans="1:85">
      <c r="A1033" s="39">
        <v>958</v>
      </c>
      <c r="B1033" s="42" t="s">
        <v>4035</v>
      </c>
      <c r="C1033" s="46" t="s">
        <v>4036</v>
      </c>
      <c r="D1033" s="42" t="s">
        <v>4037</v>
      </c>
      <c r="E1033" s="43">
        <v>28.3469</v>
      </c>
      <c r="F1033" s="43">
        <v>-15.4251</v>
      </c>
      <c r="G1033" s="42" t="s">
        <v>316</v>
      </c>
      <c r="H1033" s="37">
        <v>2.5</v>
      </c>
      <c r="I1033" s="42" t="s">
        <v>316</v>
      </c>
      <c r="J1033" s="42" t="s">
        <v>316</v>
      </c>
      <c r="K1033" s="42" t="s">
        <v>317</v>
      </c>
      <c r="L1033" s="42" t="s">
        <v>317</v>
      </c>
      <c r="M1033" s="42" t="s">
        <v>340</v>
      </c>
      <c r="N1033" s="42" t="s">
        <v>341</v>
      </c>
      <c r="O1033" s="42" t="s">
        <v>2240</v>
      </c>
      <c r="P1033" s="42" t="s">
        <v>2240</v>
      </c>
      <c r="Q1033" s="42" t="s">
        <v>320</v>
      </c>
      <c r="R1033" s="42" t="s">
        <v>320</v>
      </c>
      <c r="S1033" s="42" t="s">
        <v>1718</v>
      </c>
      <c r="T1033" s="42" t="s">
        <v>344</v>
      </c>
      <c r="U1033" s="42" t="s">
        <v>323</v>
      </c>
      <c r="V1033" s="52">
        <v>50</v>
      </c>
      <c r="W1033" s="42" t="s">
        <v>366</v>
      </c>
      <c r="X1033" s="42" t="s">
        <v>2971</v>
      </c>
      <c r="Y1033" s="42" t="s">
        <v>2</v>
      </c>
      <c r="Z1033" s="42" t="s">
        <v>2</v>
      </c>
      <c r="AA1033" s="42" t="s">
        <v>328</v>
      </c>
      <c r="AB1033" s="43" t="s">
        <v>329</v>
      </c>
      <c r="AC1033" s="42" t="s">
        <v>225</v>
      </c>
      <c r="AD1033" s="42" t="s">
        <v>225</v>
      </c>
      <c r="AE1033" s="42" t="s">
        <v>453</v>
      </c>
      <c r="AF1033" s="42" t="s">
        <v>453</v>
      </c>
      <c r="AG1033" s="42">
        <v>20</v>
      </c>
      <c r="AH1033" s="42" t="s">
        <v>350</v>
      </c>
      <c r="AI1033" s="42" t="s">
        <v>1964</v>
      </c>
      <c r="AJ1033" s="42" t="s">
        <v>351</v>
      </c>
      <c r="AK1033" s="42" t="s">
        <v>1965</v>
      </c>
      <c r="AL1033" s="42">
        <v>1000</v>
      </c>
      <c r="AM1033" s="42" t="s">
        <v>332</v>
      </c>
      <c r="AN1033" s="42" t="s">
        <v>352</v>
      </c>
      <c r="AO1033" s="42">
        <v>400</v>
      </c>
      <c r="AP1033" s="42" t="s">
        <v>439</v>
      </c>
      <c r="AQ1033" s="42">
        <v>1600</v>
      </c>
      <c r="AR1033" s="42">
        <v>2</v>
      </c>
      <c r="AS1033" s="42">
        <v>800</v>
      </c>
      <c r="AT1033" s="42">
        <v>48</v>
      </c>
      <c r="AU1033" s="42" t="s">
        <v>385</v>
      </c>
      <c r="AV1033" s="42" t="s">
        <v>385</v>
      </c>
      <c r="AW1033" s="42">
        <v>18000</v>
      </c>
      <c r="AX1033" s="42">
        <v>18000</v>
      </c>
      <c r="AY1033" s="42">
        <v>2</v>
      </c>
      <c r="AZ1033" s="51">
        <v>100</v>
      </c>
      <c r="BA1033" s="42"/>
      <c r="BB1033" s="42">
        <v>1</v>
      </c>
      <c r="BC1033" s="42" t="s">
        <v>525</v>
      </c>
      <c r="BD1033" s="49">
        <v>0</v>
      </c>
      <c r="BE1033" s="49" t="s">
        <v>4035</v>
      </c>
      <c r="BF1033" s="42">
        <v>0</v>
      </c>
      <c r="BG1033" s="42"/>
      <c r="BH1033" s="42"/>
      <c r="BI1033" s="42" t="s">
        <v>357</v>
      </c>
      <c r="BJ1033" s="42" t="s">
        <v>358</v>
      </c>
      <c r="BK1033" s="57">
        <v>44778</v>
      </c>
      <c r="BL1033" s="42" t="s">
        <v>317</v>
      </c>
      <c r="BM1033" s="42" t="s">
        <v>317</v>
      </c>
      <c r="BN1033" s="42"/>
      <c r="BO1033" s="42"/>
      <c r="BP1033" s="42" t="s">
        <v>359</v>
      </c>
      <c r="BQ1033" s="42" t="s">
        <v>359</v>
      </c>
      <c r="BR1033" s="42" t="s">
        <v>359</v>
      </c>
      <c r="BS1033" s="42"/>
      <c r="BT1033" s="42" t="s">
        <v>360</v>
      </c>
      <c r="BU1033" s="42" t="s">
        <v>317</v>
      </c>
      <c r="BV1033" s="42" t="s">
        <v>317</v>
      </c>
      <c r="BW1033" s="42"/>
      <c r="BX1033" s="42"/>
      <c r="BY1033" s="42" t="s">
        <v>353</v>
      </c>
      <c r="BZ1033" s="42" t="s">
        <v>353</v>
      </c>
      <c r="CA1033" s="42"/>
      <c r="CB1033" s="42" t="s">
        <v>353</v>
      </c>
      <c r="CC1033" s="42"/>
      <c r="CD1033" s="42"/>
      <c r="CE1033" s="42"/>
      <c r="CF1033" s="42"/>
      <c r="CG1033" s="26" t="s">
        <v>4036</v>
      </c>
    </row>
    <row r="1034" hidden="1" spans="1:85">
      <c r="A1034" s="39">
        <v>960</v>
      </c>
      <c r="B1034" s="42" t="s">
        <v>4038</v>
      </c>
      <c r="C1034" s="46" t="s">
        <v>4039</v>
      </c>
      <c r="D1034" s="42" t="s">
        <v>4040</v>
      </c>
      <c r="E1034" s="43">
        <v>28.4452</v>
      </c>
      <c r="F1034" s="43">
        <v>-15.4729</v>
      </c>
      <c r="G1034" s="42" t="s">
        <v>316</v>
      </c>
      <c r="H1034" s="37">
        <v>2.5</v>
      </c>
      <c r="I1034" s="42" t="s">
        <v>316</v>
      </c>
      <c r="J1034" s="42" t="s">
        <v>3407</v>
      </c>
      <c r="K1034" s="42" t="s">
        <v>317</v>
      </c>
      <c r="L1034" s="42" t="s">
        <v>317</v>
      </c>
      <c r="M1034" s="42" t="s">
        <v>317</v>
      </c>
      <c r="N1034" s="42" t="s">
        <v>402</v>
      </c>
      <c r="O1034" s="42" t="s">
        <v>319</v>
      </c>
      <c r="P1034" s="42" t="s">
        <v>319</v>
      </c>
      <c r="Q1034" s="42" t="s">
        <v>390</v>
      </c>
      <c r="R1034" s="42" t="s">
        <v>390</v>
      </c>
      <c r="S1034" s="42" t="s">
        <v>1718</v>
      </c>
      <c r="T1034" s="42" t="s">
        <v>344</v>
      </c>
      <c r="U1034" s="42" t="s">
        <v>323</v>
      </c>
      <c r="V1034" s="52">
        <v>60</v>
      </c>
      <c r="W1034" s="42" t="s">
        <v>366</v>
      </c>
      <c r="X1034" s="42" t="s">
        <v>2971</v>
      </c>
      <c r="Y1034" s="42" t="s">
        <v>2</v>
      </c>
      <c r="Z1034" s="42" t="s">
        <v>2</v>
      </c>
      <c r="AA1034" s="42" t="s">
        <v>328</v>
      </c>
      <c r="AB1034" s="43" t="s">
        <v>329</v>
      </c>
      <c r="AC1034" s="42" t="s">
        <v>225</v>
      </c>
      <c r="AD1034" s="42" t="s">
        <v>225</v>
      </c>
      <c r="AE1034" s="42" t="s">
        <v>654</v>
      </c>
      <c r="AF1034" s="42" t="s">
        <v>655</v>
      </c>
      <c r="AG1034" s="42">
        <v>20</v>
      </c>
      <c r="AH1034" s="42" t="s">
        <v>350</v>
      </c>
      <c r="AI1034" s="42" t="s">
        <v>1894</v>
      </c>
      <c r="AJ1034" s="42" t="s">
        <v>351</v>
      </c>
      <c r="AK1034" s="42" t="s">
        <v>1895</v>
      </c>
      <c r="AL1034" s="42">
        <v>375</v>
      </c>
      <c r="AM1034" s="42" t="s">
        <v>332</v>
      </c>
      <c r="AN1034" s="42" t="s">
        <v>352</v>
      </c>
      <c r="AO1034" s="42">
        <v>400</v>
      </c>
      <c r="AP1034" s="42" t="s">
        <v>439</v>
      </c>
      <c r="AQ1034" s="42">
        <v>1200</v>
      </c>
      <c r="AR1034" s="42">
        <v>2</v>
      </c>
      <c r="AS1034" s="42">
        <v>600</v>
      </c>
      <c r="AT1034" s="42">
        <v>48</v>
      </c>
      <c r="AU1034" s="42" t="s">
        <v>385</v>
      </c>
      <c r="AV1034" s="42" t="s">
        <v>385</v>
      </c>
      <c r="AW1034" s="42">
        <v>18000</v>
      </c>
      <c r="AX1034" s="42">
        <v>18000</v>
      </c>
      <c r="AY1034" s="42">
        <v>2</v>
      </c>
      <c r="AZ1034" s="51">
        <v>50</v>
      </c>
      <c r="BA1034" s="42"/>
      <c r="BB1034" s="42">
        <v>1</v>
      </c>
      <c r="BC1034" s="42" t="s">
        <v>525</v>
      </c>
      <c r="BD1034" s="49">
        <v>0</v>
      </c>
      <c r="BE1034" s="49" t="s">
        <v>4038</v>
      </c>
      <c r="BF1034" s="42">
        <v>0</v>
      </c>
      <c r="BG1034" s="42"/>
      <c r="BH1034" s="42"/>
      <c r="BI1034" s="42" t="s">
        <v>357</v>
      </c>
      <c r="BJ1034" s="42" t="s">
        <v>358</v>
      </c>
      <c r="BK1034" s="57">
        <v>44778</v>
      </c>
      <c r="BL1034" s="42" t="s">
        <v>317</v>
      </c>
      <c r="BM1034" s="42" t="s">
        <v>317</v>
      </c>
      <c r="BN1034" s="42"/>
      <c r="BO1034" s="42"/>
      <c r="BP1034" s="42" t="s">
        <v>359</v>
      </c>
      <c r="BQ1034" s="42" t="s">
        <v>359</v>
      </c>
      <c r="BR1034" s="42" t="s">
        <v>359</v>
      </c>
      <c r="BS1034" s="42"/>
      <c r="BT1034" s="42" t="s">
        <v>360</v>
      </c>
      <c r="BU1034" s="42" t="s">
        <v>317</v>
      </c>
      <c r="BV1034" s="42" t="s">
        <v>317</v>
      </c>
      <c r="BW1034" s="42"/>
      <c r="BX1034" s="42"/>
      <c r="BY1034" s="42" t="s">
        <v>353</v>
      </c>
      <c r="BZ1034" s="42" t="s">
        <v>353</v>
      </c>
      <c r="CA1034" s="42"/>
      <c r="CB1034" s="42" t="s">
        <v>353</v>
      </c>
      <c r="CC1034" s="42"/>
      <c r="CD1034" s="42"/>
      <c r="CE1034" s="42"/>
      <c r="CF1034" s="42"/>
      <c r="CG1034" s="26" t="s">
        <v>4039</v>
      </c>
    </row>
    <row r="1035" hidden="1" spans="1:85">
      <c r="A1035" s="34">
        <v>961</v>
      </c>
      <c r="B1035" s="42" t="s">
        <v>4041</v>
      </c>
      <c r="C1035" s="46" t="s">
        <v>4042</v>
      </c>
      <c r="D1035" s="42" t="s">
        <v>4043</v>
      </c>
      <c r="E1035" s="43">
        <v>28.3056</v>
      </c>
      <c r="F1035" s="43">
        <v>-15.3729</v>
      </c>
      <c r="G1035" s="42" t="s">
        <v>316</v>
      </c>
      <c r="H1035" s="37">
        <v>4.5</v>
      </c>
      <c r="I1035" s="42" t="s">
        <v>316</v>
      </c>
      <c r="J1035" s="42" t="s">
        <v>316</v>
      </c>
      <c r="K1035" s="42" t="s">
        <v>340</v>
      </c>
      <c r="L1035" s="42" t="s">
        <v>340</v>
      </c>
      <c r="M1035" s="42" t="s">
        <v>317</v>
      </c>
      <c r="N1035" s="42" t="s">
        <v>341</v>
      </c>
      <c r="O1035" s="42" t="s">
        <v>2240</v>
      </c>
      <c r="P1035" s="42" t="s">
        <v>2240</v>
      </c>
      <c r="Q1035" s="42" t="s">
        <v>320</v>
      </c>
      <c r="R1035" s="42" t="s">
        <v>320</v>
      </c>
      <c r="S1035" s="42" t="s">
        <v>1718</v>
      </c>
      <c r="T1035" s="42" t="s">
        <v>344</v>
      </c>
      <c r="U1035" s="42" t="s">
        <v>323</v>
      </c>
      <c r="V1035" s="52">
        <v>50</v>
      </c>
      <c r="W1035" s="42" t="s">
        <v>325</v>
      </c>
      <c r="X1035" s="42" t="s">
        <v>1974</v>
      </c>
      <c r="Y1035" s="42" t="s">
        <v>2</v>
      </c>
      <c r="Z1035" s="42" t="s">
        <v>2</v>
      </c>
      <c r="AA1035" s="42" t="s">
        <v>328</v>
      </c>
      <c r="AB1035" s="43" t="s">
        <v>329</v>
      </c>
      <c r="AC1035" s="42" t="s">
        <v>225</v>
      </c>
      <c r="AD1035" s="42" t="s">
        <v>225</v>
      </c>
      <c r="AE1035" s="42" t="s">
        <v>561</v>
      </c>
      <c r="AF1035" s="42" t="s">
        <v>561</v>
      </c>
      <c r="AG1035" s="42">
        <v>30</v>
      </c>
      <c r="AH1035" s="42" t="s">
        <v>350</v>
      </c>
      <c r="AI1035" s="42" t="s">
        <v>1964</v>
      </c>
      <c r="AJ1035" s="42" t="s">
        <v>351</v>
      </c>
      <c r="AK1035" s="42" t="s">
        <v>2164</v>
      </c>
      <c r="AL1035" s="42">
        <v>1000</v>
      </c>
      <c r="AM1035" s="42" t="s">
        <v>332</v>
      </c>
      <c r="AN1035" s="42" t="s">
        <v>1896</v>
      </c>
      <c r="AO1035" s="42">
        <v>400</v>
      </c>
      <c r="AP1035" s="42" t="s">
        <v>439</v>
      </c>
      <c r="AQ1035" s="42">
        <v>1600</v>
      </c>
      <c r="AR1035" s="42">
        <v>2</v>
      </c>
      <c r="AS1035" s="42">
        <v>800</v>
      </c>
      <c r="AT1035" s="42">
        <v>48</v>
      </c>
      <c r="AU1035" s="42" t="s">
        <v>327</v>
      </c>
      <c r="AV1035" s="42" t="s">
        <v>327</v>
      </c>
      <c r="AW1035" s="42" t="s">
        <v>327</v>
      </c>
      <c r="AX1035" s="42" t="s">
        <v>2245</v>
      </c>
      <c r="AY1035" s="42" t="s">
        <v>327</v>
      </c>
      <c r="AZ1035" s="51">
        <v>150</v>
      </c>
      <c r="BA1035" s="52"/>
      <c r="BB1035" s="42">
        <v>3</v>
      </c>
      <c r="BC1035" s="42" t="s">
        <v>354</v>
      </c>
      <c r="BD1035" s="49" t="s">
        <v>4044</v>
      </c>
      <c r="BE1035" s="49" t="s">
        <v>4041</v>
      </c>
      <c r="BF1035" s="42">
        <v>0</v>
      </c>
      <c r="BG1035" s="42"/>
      <c r="BH1035" s="42"/>
      <c r="BI1035" s="42" t="s">
        <v>357</v>
      </c>
      <c r="BJ1035" s="42" t="s">
        <v>358</v>
      </c>
      <c r="BK1035" s="57">
        <v>44778</v>
      </c>
      <c r="BL1035" s="42" t="s">
        <v>317</v>
      </c>
      <c r="BM1035" s="42" t="s">
        <v>317</v>
      </c>
      <c r="BN1035" s="42"/>
      <c r="BO1035" s="42"/>
      <c r="BP1035" s="42" t="s">
        <v>359</v>
      </c>
      <c r="BQ1035" s="42" t="s">
        <v>359</v>
      </c>
      <c r="BR1035" s="42" t="s">
        <v>359</v>
      </c>
      <c r="BS1035" s="42"/>
      <c r="BT1035" s="42" t="s">
        <v>360</v>
      </c>
      <c r="BU1035" s="42" t="s">
        <v>317</v>
      </c>
      <c r="BV1035" s="42" t="s">
        <v>317</v>
      </c>
      <c r="BW1035" s="42"/>
      <c r="BX1035" s="42"/>
      <c r="BY1035" s="42" t="s">
        <v>353</v>
      </c>
      <c r="BZ1035" s="42" t="s">
        <v>353</v>
      </c>
      <c r="CA1035" s="42"/>
      <c r="CB1035" s="42" t="s">
        <v>353</v>
      </c>
      <c r="CC1035" s="42"/>
      <c r="CD1035" s="42"/>
      <c r="CE1035" s="42"/>
      <c r="CF1035" s="42"/>
      <c r="CG1035" s="26" t="s">
        <v>4042</v>
      </c>
    </row>
    <row r="1036" hidden="1" spans="1:85">
      <c r="A1036" s="39">
        <v>962</v>
      </c>
      <c r="B1036" s="42" t="s">
        <v>4045</v>
      </c>
      <c r="C1036" s="46" t="s">
        <v>4046</v>
      </c>
      <c r="D1036" s="42" t="s">
        <v>4047</v>
      </c>
      <c r="E1036" s="43">
        <v>28.2524</v>
      </c>
      <c r="F1036" s="43">
        <v>-15.476</v>
      </c>
      <c r="G1036" s="42" t="s">
        <v>316</v>
      </c>
      <c r="H1036" s="37">
        <v>2</v>
      </c>
      <c r="I1036" s="42" t="s">
        <v>316</v>
      </c>
      <c r="J1036" s="42" t="s">
        <v>316</v>
      </c>
      <c r="K1036" s="42" t="s">
        <v>340</v>
      </c>
      <c r="L1036" s="42" t="s">
        <v>317</v>
      </c>
      <c r="M1036" s="42" t="s">
        <v>317</v>
      </c>
      <c r="N1036" s="42" t="s">
        <v>341</v>
      </c>
      <c r="O1036" s="42" t="s">
        <v>2240</v>
      </c>
      <c r="P1036" s="42" t="s">
        <v>2240</v>
      </c>
      <c r="Q1036" s="42" t="s">
        <v>320</v>
      </c>
      <c r="R1036" s="42" t="s">
        <v>320</v>
      </c>
      <c r="S1036" s="42" t="s">
        <v>1718</v>
      </c>
      <c r="T1036" s="42" t="s">
        <v>344</v>
      </c>
      <c r="U1036" s="42" t="s">
        <v>323</v>
      </c>
      <c r="V1036" s="52">
        <v>64</v>
      </c>
      <c r="W1036" s="42" t="s">
        <v>366</v>
      </c>
      <c r="X1036" s="42" t="s">
        <v>3055</v>
      </c>
      <c r="Y1036" s="42" t="s">
        <v>2</v>
      </c>
      <c r="Z1036" s="42" t="s">
        <v>2</v>
      </c>
      <c r="AA1036" s="42" t="s">
        <v>328</v>
      </c>
      <c r="AB1036" s="43" t="s">
        <v>329</v>
      </c>
      <c r="AC1036" s="42" t="s">
        <v>225</v>
      </c>
      <c r="AD1036" s="42" t="s">
        <v>225</v>
      </c>
      <c r="AE1036" s="42" t="s">
        <v>561</v>
      </c>
      <c r="AF1036" s="42" t="s">
        <v>561</v>
      </c>
      <c r="AG1036" s="42">
        <v>16</v>
      </c>
      <c r="AH1036" s="42" t="s">
        <v>350</v>
      </c>
      <c r="AI1036" s="42" t="s">
        <v>3077</v>
      </c>
      <c r="AJ1036" s="42" t="s">
        <v>370</v>
      </c>
      <c r="AK1036" s="42" t="s">
        <v>1965</v>
      </c>
      <c r="AL1036" s="42">
        <v>1000</v>
      </c>
      <c r="AM1036" s="42" t="s">
        <v>332</v>
      </c>
      <c r="AN1036" s="42" t="s">
        <v>1896</v>
      </c>
      <c r="AO1036" s="42">
        <v>400</v>
      </c>
      <c r="AP1036" s="42" t="s">
        <v>439</v>
      </c>
      <c r="AQ1036" s="42">
        <v>1600</v>
      </c>
      <c r="AR1036" s="42">
        <v>2</v>
      </c>
      <c r="AS1036" s="42">
        <v>800</v>
      </c>
      <c r="AT1036" s="42">
        <v>48</v>
      </c>
      <c r="AU1036" s="42" t="s">
        <v>385</v>
      </c>
      <c r="AV1036" s="42" t="s">
        <v>385</v>
      </c>
      <c r="AW1036" s="42">
        <v>18000</v>
      </c>
      <c r="AX1036" s="42">
        <v>18000</v>
      </c>
      <c r="AY1036" s="42">
        <v>2</v>
      </c>
      <c r="AZ1036" s="51">
        <v>79</v>
      </c>
      <c r="BA1036" s="42"/>
      <c r="BB1036" s="42">
        <v>3</v>
      </c>
      <c r="BC1036" s="42" t="s">
        <v>4048</v>
      </c>
      <c r="BD1036" s="49">
        <v>0</v>
      </c>
      <c r="BE1036" s="49" t="s">
        <v>4045</v>
      </c>
      <c r="BF1036" s="42">
        <v>0</v>
      </c>
      <c r="BG1036" s="42"/>
      <c r="BH1036" s="42"/>
      <c r="BI1036" s="42" t="s">
        <v>357</v>
      </c>
      <c r="BJ1036" s="42" t="s">
        <v>358</v>
      </c>
      <c r="BK1036" s="57">
        <v>44778</v>
      </c>
      <c r="BL1036" s="42" t="s">
        <v>317</v>
      </c>
      <c r="BM1036" s="42" t="s">
        <v>317</v>
      </c>
      <c r="BN1036" s="42"/>
      <c r="BO1036" s="42"/>
      <c r="BP1036" s="42" t="s">
        <v>359</v>
      </c>
      <c r="BQ1036" s="42" t="s">
        <v>359</v>
      </c>
      <c r="BR1036" s="42" t="s">
        <v>359</v>
      </c>
      <c r="BS1036" s="42"/>
      <c r="BT1036" s="42" t="s">
        <v>360</v>
      </c>
      <c r="BU1036" s="42" t="s">
        <v>317</v>
      </c>
      <c r="BV1036" s="42" t="s">
        <v>317</v>
      </c>
      <c r="BW1036" s="42"/>
      <c r="BX1036" s="42"/>
      <c r="BY1036" s="42" t="s">
        <v>353</v>
      </c>
      <c r="BZ1036" s="42" t="s">
        <v>353</v>
      </c>
      <c r="CA1036" s="42"/>
      <c r="CB1036" s="42" t="s">
        <v>353</v>
      </c>
      <c r="CC1036" s="42"/>
      <c r="CD1036" s="42"/>
      <c r="CE1036" s="42"/>
      <c r="CF1036" s="42"/>
      <c r="CG1036" s="26" t="s">
        <v>4046</v>
      </c>
    </row>
    <row r="1037" hidden="1" spans="1:85">
      <c r="A1037" s="34">
        <v>965</v>
      </c>
      <c r="B1037" s="42" t="s">
        <v>4049</v>
      </c>
      <c r="C1037" s="46" t="s">
        <v>4050</v>
      </c>
      <c r="D1037" s="42" t="s">
        <v>4051</v>
      </c>
      <c r="E1037" s="43">
        <v>28.1547</v>
      </c>
      <c r="F1037" s="43">
        <v>-15.4284</v>
      </c>
      <c r="G1037" s="42" t="s">
        <v>316</v>
      </c>
      <c r="H1037" s="37">
        <v>2.5</v>
      </c>
      <c r="I1037" s="42" t="s">
        <v>316</v>
      </c>
      <c r="J1037" s="42" t="s">
        <v>3407</v>
      </c>
      <c r="K1037" s="42" t="s">
        <v>317</v>
      </c>
      <c r="L1037" s="42" t="s">
        <v>317</v>
      </c>
      <c r="M1037" s="42" t="s">
        <v>317</v>
      </c>
      <c r="N1037" s="42" t="s">
        <v>402</v>
      </c>
      <c r="O1037" s="42" t="s">
        <v>319</v>
      </c>
      <c r="P1037" s="42" t="s">
        <v>319</v>
      </c>
      <c r="Q1037" s="42"/>
      <c r="R1037" s="42" t="s">
        <v>320</v>
      </c>
      <c r="S1037" s="42" t="s">
        <v>1718</v>
      </c>
      <c r="T1037" s="42" t="s">
        <v>344</v>
      </c>
      <c r="U1037" s="42" t="s">
        <v>323</v>
      </c>
      <c r="V1037" s="52">
        <v>30</v>
      </c>
      <c r="W1037" s="42" t="s">
        <v>366</v>
      </c>
      <c r="X1037" s="42" t="s">
        <v>2025</v>
      </c>
      <c r="Y1037" s="42" t="s">
        <v>2</v>
      </c>
      <c r="Z1037" s="42" t="s">
        <v>2</v>
      </c>
      <c r="AA1037" s="42" t="s">
        <v>328</v>
      </c>
      <c r="AB1037" s="43" t="s">
        <v>329</v>
      </c>
      <c r="AC1037" s="42" t="s">
        <v>225</v>
      </c>
      <c r="AD1037" s="42" t="s">
        <v>225</v>
      </c>
      <c r="AE1037" s="42" t="s">
        <v>561</v>
      </c>
      <c r="AF1037" s="42" t="s">
        <v>561</v>
      </c>
      <c r="AG1037" s="42">
        <v>20</v>
      </c>
      <c r="AH1037" s="42" t="s">
        <v>350</v>
      </c>
      <c r="AI1037" s="42" t="s">
        <v>1964</v>
      </c>
      <c r="AJ1037" s="42" t="s">
        <v>370</v>
      </c>
      <c r="AK1037" s="42" t="s">
        <v>1965</v>
      </c>
      <c r="AL1037" s="42">
        <v>1000</v>
      </c>
      <c r="AM1037" s="42" t="s">
        <v>332</v>
      </c>
      <c r="AN1037" s="42" t="s">
        <v>1896</v>
      </c>
      <c r="AO1037" s="42">
        <v>400</v>
      </c>
      <c r="AP1037" s="42" t="s">
        <v>439</v>
      </c>
      <c r="AQ1037" s="42">
        <v>1600</v>
      </c>
      <c r="AR1037" s="42">
        <v>2</v>
      </c>
      <c r="AS1037" s="42">
        <v>800</v>
      </c>
      <c r="AT1037" s="42">
        <v>48</v>
      </c>
      <c r="AU1037" s="42" t="s">
        <v>385</v>
      </c>
      <c r="AV1037" s="42" t="s">
        <v>385</v>
      </c>
      <c r="AW1037" s="42">
        <v>18000</v>
      </c>
      <c r="AX1037" s="42">
        <v>18000</v>
      </c>
      <c r="AY1037" s="42">
        <v>2</v>
      </c>
      <c r="AZ1037" s="51">
        <v>115</v>
      </c>
      <c r="BA1037" s="42"/>
      <c r="BB1037" s="42">
        <v>2</v>
      </c>
      <c r="BC1037" s="42" t="s">
        <v>375</v>
      </c>
      <c r="BD1037" s="49" t="s">
        <v>4052</v>
      </c>
      <c r="BE1037" s="49" t="s">
        <v>4049</v>
      </c>
      <c r="BF1037" s="42">
        <v>0</v>
      </c>
      <c r="BG1037" s="42"/>
      <c r="BH1037" s="42"/>
      <c r="BI1037" s="42" t="s">
        <v>357</v>
      </c>
      <c r="BJ1037" s="42" t="s">
        <v>358</v>
      </c>
      <c r="BK1037" s="57">
        <v>44778</v>
      </c>
      <c r="BL1037" s="42" t="s">
        <v>317</v>
      </c>
      <c r="BM1037" s="42" t="s">
        <v>317</v>
      </c>
      <c r="BN1037" s="42"/>
      <c r="BO1037" s="42"/>
      <c r="BP1037" s="42" t="s">
        <v>359</v>
      </c>
      <c r="BQ1037" s="42" t="s">
        <v>359</v>
      </c>
      <c r="BR1037" s="42" t="s">
        <v>359</v>
      </c>
      <c r="BS1037" s="42"/>
      <c r="BT1037" s="42" t="s">
        <v>360</v>
      </c>
      <c r="BU1037" s="42" t="s">
        <v>317</v>
      </c>
      <c r="BV1037" s="42" t="s">
        <v>317</v>
      </c>
      <c r="BW1037" s="42"/>
      <c r="BX1037" s="42"/>
      <c r="BY1037" s="42" t="s">
        <v>353</v>
      </c>
      <c r="BZ1037" s="42" t="s">
        <v>353</v>
      </c>
      <c r="CA1037" s="42"/>
      <c r="CB1037" s="42" t="s">
        <v>353</v>
      </c>
      <c r="CC1037" s="42"/>
      <c r="CD1037" s="42"/>
      <c r="CE1037" s="42"/>
      <c r="CF1037" s="42"/>
      <c r="CG1037" s="26" t="s">
        <v>4050</v>
      </c>
    </row>
    <row r="1038" hidden="1" spans="1:85">
      <c r="A1038" s="34">
        <v>967</v>
      </c>
      <c r="B1038" s="42" t="s">
        <v>4053</v>
      </c>
      <c r="C1038" s="46" t="s">
        <v>4054</v>
      </c>
      <c r="D1038" s="42" t="s">
        <v>4055</v>
      </c>
      <c r="E1038" s="43">
        <v>28.3724</v>
      </c>
      <c r="F1038" s="43">
        <v>-15.4541</v>
      </c>
      <c r="G1038" s="42" t="s">
        <v>316</v>
      </c>
      <c r="H1038" s="37">
        <v>2.5</v>
      </c>
      <c r="I1038" s="42" t="s">
        <v>316</v>
      </c>
      <c r="J1038" s="42" t="s">
        <v>316</v>
      </c>
      <c r="K1038" s="42" t="s">
        <v>317</v>
      </c>
      <c r="L1038" s="42" t="s">
        <v>317</v>
      </c>
      <c r="M1038" s="42" t="s">
        <v>340</v>
      </c>
      <c r="N1038" s="42" t="s">
        <v>341</v>
      </c>
      <c r="O1038" s="42" t="s">
        <v>2240</v>
      </c>
      <c r="P1038" s="42" t="s">
        <v>2240</v>
      </c>
      <c r="Q1038" s="42" t="s">
        <v>320</v>
      </c>
      <c r="R1038" s="42" t="s">
        <v>320</v>
      </c>
      <c r="S1038" s="42" t="s">
        <v>1718</v>
      </c>
      <c r="T1038" s="42" t="s">
        <v>344</v>
      </c>
      <c r="U1038" s="42" t="s">
        <v>323</v>
      </c>
      <c r="V1038" s="52">
        <v>30</v>
      </c>
      <c r="W1038" s="42" t="s">
        <v>366</v>
      </c>
      <c r="X1038" s="42" t="s">
        <v>2971</v>
      </c>
      <c r="Y1038" s="42" t="s">
        <v>2</v>
      </c>
      <c r="Z1038" s="42" t="s">
        <v>2</v>
      </c>
      <c r="AA1038" s="42" t="s">
        <v>328</v>
      </c>
      <c r="AB1038" s="43" t="s">
        <v>329</v>
      </c>
      <c r="AC1038" s="42" t="s">
        <v>225</v>
      </c>
      <c r="AD1038" s="42" t="s">
        <v>225</v>
      </c>
      <c r="AE1038" s="42" t="s">
        <v>561</v>
      </c>
      <c r="AF1038" s="42" t="s">
        <v>561</v>
      </c>
      <c r="AG1038" s="42">
        <v>20</v>
      </c>
      <c r="AH1038" s="42" t="s">
        <v>350</v>
      </c>
      <c r="AI1038" s="42" t="s">
        <v>1964</v>
      </c>
      <c r="AJ1038" s="42" t="s">
        <v>351</v>
      </c>
      <c r="AK1038" s="42" t="s">
        <v>1895</v>
      </c>
      <c r="AL1038" s="42">
        <v>1000</v>
      </c>
      <c r="AM1038" s="42" t="s">
        <v>332</v>
      </c>
      <c r="AN1038" s="42" t="s">
        <v>1896</v>
      </c>
      <c r="AO1038" s="42">
        <v>400</v>
      </c>
      <c r="AP1038" s="42" t="s">
        <v>439</v>
      </c>
      <c r="AQ1038" s="42">
        <v>1600</v>
      </c>
      <c r="AR1038" s="42">
        <v>2</v>
      </c>
      <c r="AS1038" s="42">
        <v>800</v>
      </c>
      <c r="AT1038" s="42">
        <v>48</v>
      </c>
      <c r="AU1038" s="42" t="s">
        <v>385</v>
      </c>
      <c r="AV1038" s="42" t="s">
        <v>385</v>
      </c>
      <c r="AW1038" s="42">
        <v>18000</v>
      </c>
      <c r="AX1038" s="42">
        <v>18000</v>
      </c>
      <c r="AY1038" s="42">
        <v>2</v>
      </c>
      <c r="AZ1038" s="51">
        <v>82</v>
      </c>
      <c r="BA1038" s="42"/>
      <c r="BB1038" s="42">
        <v>1</v>
      </c>
      <c r="BC1038" s="42" t="s">
        <v>525</v>
      </c>
      <c r="BD1038" s="49">
        <v>0</v>
      </c>
      <c r="BE1038" s="49" t="s">
        <v>4053</v>
      </c>
      <c r="BF1038" s="42">
        <v>0</v>
      </c>
      <c r="BG1038" s="42"/>
      <c r="BH1038" s="42"/>
      <c r="BI1038" s="42" t="s">
        <v>357</v>
      </c>
      <c r="BJ1038" s="42" t="s">
        <v>358</v>
      </c>
      <c r="BK1038" s="57">
        <v>44778</v>
      </c>
      <c r="BL1038" s="42" t="s">
        <v>317</v>
      </c>
      <c r="BM1038" s="42" t="s">
        <v>317</v>
      </c>
      <c r="BN1038" s="42"/>
      <c r="BO1038" s="42"/>
      <c r="BP1038" s="42" t="s">
        <v>359</v>
      </c>
      <c r="BQ1038" s="42" t="s">
        <v>359</v>
      </c>
      <c r="BR1038" s="42" t="s">
        <v>359</v>
      </c>
      <c r="BS1038" s="42"/>
      <c r="BT1038" s="42" t="s">
        <v>360</v>
      </c>
      <c r="BU1038" s="42" t="s">
        <v>317</v>
      </c>
      <c r="BV1038" s="42" t="s">
        <v>317</v>
      </c>
      <c r="BW1038" s="42"/>
      <c r="BX1038" s="42"/>
      <c r="BY1038" s="42" t="s">
        <v>353</v>
      </c>
      <c r="BZ1038" s="42" t="s">
        <v>353</v>
      </c>
      <c r="CA1038" s="42"/>
      <c r="CB1038" s="42" t="s">
        <v>353</v>
      </c>
      <c r="CC1038" s="42"/>
      <c r="CD1038" s="42"/>
      <c r="CE1038" s="42"/>
      <c r="CF1038" s="42"/>
      <c r="CG1038" s="26" t="s">
        <v>4054</v>
      </c>
    </row>
    <row r="1039" hidden="1" spans="1:85">
      <c r="A1039" s="34">
        <v>969</v>
      </c>
      <c r="B1039" s="42" t="s">
        <v>4056</v>
      </c>
      <c r="C1039" s="79" t="s">
        <v>4057</v>
      </c>
      <c r="D1039" s="42" t="s">
        <v>4058</v>
      </c>
      <c r="E1039" s="43">
        <v>28.3564</v>
      </c>
      <c r="F1039" s="43">
        <v>-15.4036</v>
      </c>
      <c r="G1039" s="42" t="s">
        <v>316</v>
      </c>
      <c r="H1039" s="37">
        <v>4.5</v>
      </c>
      <c r="I1039" s="42" t="s">
        <v>316</v>
      </c>
      <c r="J1039" s="42" t="s">
        <v>316</v>
      </c>
      <c r="K1039" s="42" t="s">
        <v>340</v>
      </c>
      <c r="L1039" s="42" t="s">
        <v>340</v>
      </c>
      <c r="M1039" s="42" t="s">
        <v>317</v>
      </c>
      <c r="N1039" s="42" t="s">
        <v>341</v>
      </c>
      <c r="O1039" s="42" t="s">
        <v>2240</v>
      </c>
      <c r="P1039" s="42" t="s">
        <v>2240</v>
      </c>
      <c r="Q1039" s="42" t="s">
        <v>390</v>
      </c>
      <c r="R1039" s="42" t="s">
        <v>390</v>
      </c>
      <c r="S1039" s="42" t="s">
        <v>1718</v>
      </c>
      <c r="T1039" s="42" t="s">
        <v>344</v>
      </c>
      <c r="U1039" s="42" t="s">
        <v>323</v>
      </c>
      <c r="V1039" s="52">
        <v>30</v>
      </c>
      <c r="W1039" s="42" t="s">
        <v>366</v>
      </c>
      <c r="X1039" s="42" t="s">
        <v>1974</v>
      </c>
      <c r="Y1039" s="42" t="s">
        <v>2</v>
      </c>
      <c r="Z1039" s="42" t="s">
        <v>2</v>
      </c>
      <c r="AA1039" s="42" t="s">
        <v>328</v>
      </c>
      <c r="AB1039" s="43" t="s">
        <v>329</v>
      </c>
      <c r="AC1039" s="42" t="s">
        <v>225</v>
      </c>
      <c r="AD1039" s="42" t="s">
        <v>225</v>
      </c>
      <c r="AE1039" s="42" t="s">
        <v>561</v>
      </c>
      <c r="AF1039" s="42" t="s">
        <v>561</v>
      </c>
      <c r="AG1039" s="42">
        <v>30</v>
      </c>
      <c r="AH1039" s="42" t="s">
        <v>350</v>
      </c>
      <c r="AI1039" s="42" t="s">
        <v>1989</v>
      </c>
      <c r="AJ1039" s="42" t="s">
        <v>370</v>
      </c>
      <c r="AK1039" s="42" t="s">
        <v>2164</v>
      </c>
      <c r="AL1039" s="42">
        <v>1000</v>
      </c>
      <c r="AM1039" s="42" t="s">
        <v>332</v>
      </c>
      <c r="AN1039" s="42" t="s">
        <v>352</v>
      </c>
      <c r="AO1039" s="42">
        <v>400</v>
      </c>
      <c r="AP1039" s="42" t="s">
        <v>333</v>
      </c>
      <c r="AQ1039" s="42">
        <v>300</v>
      </c>
      <c r="AR1039" s="42">
        <v>48</v>
      </c>
      <c r="AS1039" s="42">
        <v>100</v>
      </c>
      <c r="AT1039" s="42">
        <f>AQ1039/AS1039</f>
        <v>3</v>
      </c>
      <c r="AU1039" s="42" t="s">
        <v>385</v>
      </c>
      <c r="AV1039" s="42" t="s">
        <v>385</v>
      </c>
      <c r="AW1039" s="42">
        <v>18000</v>
      </c>
      <c r="AX1039" s="42">
        <v>18000</v>
      </c>
      <c r="AY1039" s="42">
        <v>4</v>
      </c>
      <c r="AZ1039" s="51">
        <v>127.6</v>
      </c>
      <c r="BA1039" s="42"/>
      <c r="BB1039" s="42">
        <v>3</v>
      </c>
      <c r="BC1039" s="42" t="s">
        <v>354</v>
      </c>
      <c r="BD1039" s="49" t="s">
        <v>4059</v>
      </c>
      <c r="BE1039" s="49" t="s">
        <v>4056</v>
      </c>
      <c r="BF1039" s="42">
        <v>0</v>
      </c>
      <c r="BG1039" s="42"/>
      <c r="BH1039" s="42"/>
      <c r="BI1039" s="42" t="s">
        <v>357</v>
      </c>
      <c r="BJ1039" s="42" t="s">
        <v>358</v>
      </c>
      <c r="BK1039" s="57">
        <v>44778</v>
      </c>
      <c r="BL1039" s="42" t="s">
        <v>317</v>
      </c>
      <c r="BM1039" s="42" t="s">
        <v>317</v>
      </c>
      <c r="BN1039" s="42"/>
      <c r="BO1039" s="42"/>
      <c r="BP1039" s="42" t="s">
        <v>359</v>
      </c>
      <c r="BQ1039" s="42" t="s">
        <v>359</v>
      </c>
      <c r="BR1039" s="42" t="s">
        <v>359</v>
      </c>
      <c r="BS1039" s="42"/>
      <c r="BT1039" s="42" t="s">
        <v>360</v>
      </c>
      <c r="BU1039" s="42" t="s">
        <v>317</v>
      </c>
      <c r="BV1039" s="42" t="s">
        <v>317</v>
      </c>
      <c r="BW1039" s="42"/>
      <c r="BX1039" s="42"/>
      <c r="BY1039" s="42" t="s">
        <v>353</v>
      </c>
      <c r="BZ1039" s="42" t="s">
        <v>353</v>
      </c>
      <c r="CA1039" s="42"/>
      <c r="CB1039" s="42" t="s">
        <v>353</v>
      </c>
      <c r="CC1039" s="42"/>
      <c r="CD1039" s="42"/>
      <c r="CE1039" s="42"/>
      <c r="CF1039" s="42"/>
      <c r="CG1039" s="26" t="s">
        <v>4057</v>
      </c>
    </row>
    <row r="1040" hidden="1" spans="1:85">
      <c r="A1040" s="39">
        <v>970</v>
      </c>
      <c r="B1040" s="42" t="s">
        <v>4060</v>
      </c>
      <c r="C1040" s="46" t="s">
        <v>4061</v>
      </c>
      <c r="D1040" s="42" t="s">
        <v>4062</v>
      </c>
      <c r="E1040" s="43">
        <v>28.3813</v>
      </c>
      <c r="F1040" s="43">
        <v>-15.2866</v>
      </c>
      <c r="G1040" s="42" t="s">
        <v>316</v>
      </c>
      <c r="H1040" s="37">
        <v>2.5</v>
      </c>
      <c r="I1040" s="42" t="s">
        <v>316</v>
      </c>
      <c r="J1040" s="42" t="s">
        <v>3407</v>
      </c>
      <c r="K1040" s="42" t="s">
        <v>317</v>
      </c>
      <c r="L1040" s="42" t="s">
        <v>317</v>
      </c>
      <c r="M1040" s="42" t="s">
        <v>317</v>
      </c>
      <c r="N1040" s="42" t="s">
        <v>318</v>
      </c>
      <c r="O1040" s="42" t="s">
        <v>319</v>
      </c>
      <c r="P1040" s="42" t="s">
        <v>319</v>
      </c>
      <c r="Q1040" s="42" t="s">
        <v>320</v>
      </c>
      <c r="R1040" s="42" t="s">
        <v>320</v>
      </c>
      <c r="S1040" s="42" t="s">
        <v>1718</v>
      </c>
      <c r="T1040" s="42" t="s">
        <v>344</v>
      </c>
      <c r="U1040" s="42" t="s">
        <v>323</v>
      </c>
      <c r="V1040" s="52">
        <v>52</v>
      </c>
      <c r="W1040" s="42" t="s">
        <v>366</v>
      </c>
      <c r="X1040" s="42" t="s">
        <v>1880</v>
      </c>
      <c r="Y1040" s="42" t="s">
        <v>2</v>
      </c>
      <c r="Z1040" s="42" t="s">
        <v>2</v>
      </c>
      <c r="AA1040" s="42" t="s">
        <v>328</v>
      </c>
      <c r="AB1040" s="43" t="s">
        <v>329</v>
      </c>
      <c r="AC1040" s="42" t="s">
        <v>225</v>
      </c>
      <c r="AD1040" s="42" t="s">
        <v>225</v>
      </c>
      <c r="AE1040" s="42" t="s">
        <v>403</v>
      </c>
      <c r="AF1040" s="42" t="s">
        <v>403</v>
      </c>
      <c r="AG1040" s="42">
        <v>20</v>
      </c>
      <c r="AH1040" s="42" t="s">
        <v>350</v>
      </c>
      <c r="AI1040" s="42" t="s">
        <v>1964</v>
      </c>
      <c r="AJ1040" s="42" t="s">
        <v>351</v>
      </c>
      <c r="AK1040" s="42" t="s">
        <v>2164</v>
      </c>
      <c r="AL1040" s="42">
        <v>600</v>
      </c>
      <c r="AM1040" s="42" t="s">
        <v>332</v>
      </c>
      <c r="AN1040" s="42" t="s">
        <v>1896</v>
      </c>
      <c r="AO1040" s="42">
        <v>400</v>
      </c>
      <c r="AP1040" s="42" t="s">
        <v>439</v>
      </c>
      <c r="AQ1040" s="42">
        <v>1200</v>
      </c>
      <c r="AR1040" s="42">
        <v>2</v>
      </c>
      <c r="AS1040" s="42">
        <v>600</v>
      </c>
      <c r="AT1040" s="42">
        <v>48</v>
      </c>
      <c r="AU1040" s="42" t="s">
        <v>385</v>
      </c>
      <c r="AV1040" s="42" t="s">
        <v>385</v>
      </c>
      <c r="AW1040" s="42">
        <v>18000</v>
      </c>
      <c r="AX1040" s="42">
        <v>18000</v>
      </c>
      <c r="AY1040" s="42">
        <v>2</v>
      </c>
      <c r="AZ1040" s="51">
        <v>94</v>
      </c>
      <c r="BA1040" s="42"/>
      <c r="BB1040" s="42">
        <v>2</v>
      </c>
      <c r="BC1040" s="42" t="s">
        <v>375</v>
      </c>
      <c r="BD1040" s="49" t="s">
        <v>4063</v>
      </c>
      <c r="BE1040" s="49" t="s">
        <v>4060</v>
      </c>
      <c r="BF1040" s="42">
        <v>0</v>
      </c>
      <c r="BG1040" s="42"/>
      <c r="BH1040" s="42"/>
      <c r="BI1040" s="42" t="s">
        <v>357</v>
      </c>
      <c r="BJ1040" s="42" t="s">
        <v>358</v>
      </c>
      <c r="BK1040" s="57">
        <v>44778</v>
      </c>
      <c r="BL1040" s="42" t="s">
        <v>317</v>
      </c>
      <c r="BM1040" s="42" t="s">
        <v>317</v>
      </c>
      <c r="BN1040" s="42"/>
      <c r="BO1040" s="42"/>
      <c r="BP1040" s="42" t="s">
        <v>359</v>
      </c>
      <c r="BQ1040" s="42" t="s">
        <v>359</v>
      </c>
      <c r="BR1040" s="42" t="s">
        <v>359</v>
      </c>
      <c r="BS1040" s="42"/>
      <c r="BT1040" s="42" t="s">
        <v>360</v>
      </c>
      <c r="BU1040" s="42" t="s">
        <v>317</v>
      </c>
      <c r="BV1040" s="42" t="s">
        <v>317</v>
      </c>
      <c r="BW1040" s="42"/>
      <c r="BX1040" s="42"/>
      <c r="BY1040" s="42" t="s">
        <v>353</v>
      </c>
      <c r="BZ1040" s="42" t="s">
        <v>353</v>
      </c>
      <c r="CA1040" s="42"/>
      <c r="CB1040" s="42" t="s">
        <v>353</v>
      </c>
      <c r="CC1040" s="42"/>
      <c r="CD1040" s="42"/>
      <c r="CE1040" s="42"/>
      <c r="CF1040" s="42"/>
      <c r="CG1040" s="26" t="s">
        <v>4061</v>
      </c>
    </row>
    <row r="1041" hidden="1" spans="1:85">
      <c r="A1041" s="34">
        <v>993</v>
      </c>
      <c r="B1041" s="42" t="s">
        <v>4064</v>
      </c>
      <c r="C1041" s="46" t="s">
        <v>4065</v>
      </c>
      <c r="D1041" s="42" t="s">
        <v>4066</v>
      </c>
      <c r="E1041" s="43">
        <v>28.332</v>
      </c>
      <c r="F1041" s="43">
        <v>-15.4186</v>
      </c>
      <c r="G1041" s="42" t="s">
        <v>316</v>
      </c>
      <c r="H1041" s="37">
        <v>2</v>
      </c>
      <c r="I1041" s="42" t="s">
        <v>316</v>
      </c>
      <c r="J1041" s="42" t="s">
        <v>316</v>
      </c>
      <c r="K1041" s="42" t="s">
        <v>340</v>
      </c>
      <c r="L1041" s="42" t="s">
        <v>317</v>
      </c>
      <c r="M1041" s="42" t="s">
        <v>317</v>
      </c>
      <c r="N1041" s="42" t="s">
        <v>341</v>
      </c>
      <c r="O1041" s="42" t="s">
        <v>2240</v>
      </c>
      <c r="P1041" s="42" t="s">
        <v>2240</v>
      </c>
      <c r="Q1041" s="42"/>
      <c r="R1041" s="42" t="s">
        <v>320</v>
      </c>
      <c r="S1041" s="42" t="s">
        <v>1718</v>
      </c>
      <c r="T1041" s="42" t="s">
        <v>344</v>
      </c>
      <c r="U1041" s="42" t="s">
        <v>323</v>
      </c>
      <c r="V1041" s="52">
        <v>41</v>
      </c>
      <c r="W1041" s="42" t="s">
        <v>366</v>
      </c>
      <c r="X1041" s="42" t="s">
        <v>2971</v>
      </c>
      <c r="Y1041" s="42" t="s">
        <v>2</v>
      </c>
      <c r="Z1041" s="42" t="s">
        <v>2</v>
      </c>
      <c r="AA1041" s="42" t="s">
        <v>328</v>
      </c>
      <c r="AB1041" s="43" t="s">
        <v>329</v>
      </c>
      <c r="AC1041" s="42" t="s">
        <v>225</v>
      </c>
      <c r="AD1041" s="42" t="s">
        <v>225</v>
      </c>
      <c r="AE1041" s="42" t="s">
        <v>561</v>
      </c>
      <c r="AF1041" s="42" t="s">
        <v>561</v>
      </c>
      <c r="AG1041" s="42">
        <v>16</v>
      </c>
      <c r="AH1041" s="42" t="s">
        <v>350</v>
      </c>
      <c r="AI1041" s="42" t="s">
        <v>1964</v>
      </c>
      <c r="AJ1041" s="42" t="s">
        <v>351</v>
      </c>
      <c r="AK1041" s="42" t="s">
        <v>2164</v>
      </c>
      <c r="AL1041" s="42">
        <v>1000</v>
      </c>
      <c r="AM1041" s="42" t="s">
        <v>332</v>
      </c>
      <c r="AN1041" s="42" t="s">
        <v>1896</v>
      </c>
      <c r="AO1041" s="42">
        <v>400</v>
      </c>
      <c r="AP1041" s="42" t="s">
        <v>439</v>
      </c>
      <c r="AQ1041" s="42">
        <v>1600</v>
      </c>
      <c r="AR1041" s="42">
        <v>2</v>
      </c>
      <c r="AS1041" s="42">
        <v>800</v>
      </c>
      <c r="AT1041" s="42">
        <v>48</v>
      </c>
      <c r="AU1041" s="42" t="s">
        <v>1995</v>
      </c>
      <c r="AV1041" s="42" t="s">
        <v>1995</v>
      </c>
      <c r="AW1041" s="42">
        <v>18000</v>
      </c>
      <c r="AX1041" s="42">
        <v>18000</v>
      </c>
      <c r="AY1041" s="42">
        <v>2</v>
      </c>
      <c r="AZ1041" s="51">
        <v>65</v>
      </c>
      <c r="BA1041" s="42"/>
      <c r="BB1041" s="42">
        <v>2</v>
      </c>
      <c r="BC1041" s="42" t="s">
        <v>1224</v>
      </c>
      <c r="BD1041" s="49">
        <v>0</v>
      </c>
      <c r="BE1041" s="49" t="s">
        <v>4064</v>
      </c>
      <c r="BF1041" s="42">
        <v>0</v>
      </c>
      <c r="BG1041" s="42"/>
      <c r="BH1041" s="42"/>
      <c r="BI1041" s="42" t="s">
        <v>357</v>
      </c>
      <c r="BJ1041" s="42" t="s">
        <v>358</v>
      </c>
      <c r="BK1041" s="57">
        <v>44778</v>
      </c>
      <c r="BL1041" s="42" t="s">
        <v>317</v>
      </c>
      <c r="BM1041" s="42" t="s">
        <v>317</v>
      </c>
      <c r="BN1041" s="42"/>
      <c r="BO1041" s="42"/>
      <c r="BP1041" s="42" t="s">
        <v>359</v>
      </c>
      <c r="BQ1041" s="42" t="s">
        <v>359</v>
      </c>
      <c r="BR1041" s="42" t="s">
        <v>359</v>
      </c>
      <c r="BS1041" s="42"/>
      <c r="BT1041" s="42" t="s">
        <v>360</v>
      </c>
      <c r="BU1041" s="42" t="s">
        <v>317</v>
      </c>
      <c r="BV1041" s="42" t="s">
        <v>317</v>
      </c>
      <c r="BW1041" s="42"/>
      <c r="BX1041" s="42"/>
      <c r="BY1041" s="42" t="s">
        <v>353</v>
      </c>
      <c r="BZ1041" s="42" t="s">
        <v>353</v>
      </c>
      <c r="CA1041" s="42"/>
      <c r="CB1041" s="42" t="s">
        <v>353</v>
      </c>
      <c r="CC1041" s="42"/>
      <c r="CD1041" s="42"/>
      <c r="CE1041" s="42"/>
      <c r="CF1041" s="42"/>
      <c r="CG1041" s="26" t="s">
        <v>4065</v>
      </c>
    </row>
    <row r="1042" hidden="1" spans="1:85">
      <c r="A1042" s="39">
        <v>996</v>
      </c>
      <c r="B1042" s="42" t="s">
        <v>4067</v>
      </c>
      <c r="C1042" s="46" t="s">
        <v>4068</v>
      </c>
      <c r="D1042" s="42" t="s">
        <v>4069</v>
      </c>
      <c r="E1042" s="43">
        <v>28.2481</v>
      </c>
      <c r="F1042" s="43">
        <v>-15.6722</v>
      </c>
      <c r="G1042" s="42" t="s">
        <v>316</v>
      </c>
      <c r="H1042" s="37">
        <v>2.5</v>
      </c>
      <c r="I1042" s="42" t="s">
        <v>316</v>
      </c>
      <c r="J1042" s="42" t="s">
        <v>3407</v>
      </c>
      <c r="K1042" s="42" t="s">
        <v>317</v>
      </c>
      <c r="L1042" s="42" t="s">
        <v>317</v>
      </c>
      <c r="M1042" s="42" t="s">
        <v>317</v>
      </c>
      <c r="N1042" s="42" t="s">
        <v>318</v>
      </c>
      <c r="O1042" s="42" t="s">
        <v>319</v>
      </c>
      <c r="P1042" s="42" t="s">
        <v>319</v>
      </c>
      <c r="Q1042" s="42" t="s">
        <v>381</v>
      </c>
      <c r="R1042" s="42" t="s">
        <v>381</v>
      </c>
      <c r="S1042" s="42" t="s">
        <v>1718</v>
      </c>
      <c r="T1042" s="42" t="s">
        <v>344</v>
      </c>
      <c r="U1042" s="42" t="s">
        <v>323</v>
      </c>
      <c r="V1042" s="52">
        <v>60</v>
      </c>
      <c r="W1042" s="42" t="s">
        <v>325</v>
      </c>
      <c r="X1042" s="42" t="s">
        <v>3055</v>
      </c>
      <c r="Y1042" s="42" t="s">
        <v>2</v>
      </c>
      <c r="Z1042" s="42" t="s">
        <v>2</v>
      </c>
      <c r="AA1042" s="42" t="s">
        <v>328</v>
      </c>
      <c r="AB1042" s="43" t="s">
        <v>329</v>
      </c>
      <c r="AC1042" s="42" t="s">
        <v>225</v>
      </c>
      <c r="AD1042" s="42" t="s">
        <v>225</v>
      </c>
      <c r="AE1042" s="42" t="s">
        <v>561</v>
      </c>
      <c r="AF1042" s="42" t="s">
        <v>561</v>
      </c>
      <c r="AG1042" s="42">
        <v>20</v>
      </c>
      <c r="AH1042" s="42" t="s">
        <v>368</v>
      </c>
      <c r="AI1042" s="42" t="s">
        <v>1803</v>
      </c>
      <c r="AJ1042" s="42" t="s">
        <v>351</v>
      </c>
      <c r="AK1042" s="42" t="s">
        <v>2164</v>
      </c>
      <c r="AL1042" s="42">
        <v>1000</v>
      </c>
      <c r="AM1042" s="42" t="s">
        <v>332</v>
      </c>
      <c r="AN1042" s="42" t="s">
        <v>1896</v>
      </c>
      <c r="AO1042" s="42">
        <v>400</v>
      </c>
      <c r="AP1042" s="42" t="s">
        <v>439</v>
      </c>
      <c r="AQ1042" s="42">
        <v>1200</v>
      </c>
      <c r="AR1042" s="42">
        <v>2</v>
      </c>
      <c r="AS1042" s="42">
        <v>600</v>
      </c>
      <c r="AT1042" s="42">
        <v>48</v>
      </c>
      <c r="AU1042" s="42" t="s">
        <v>327</v>
      </c>
      <c r="AV1042" s="42" t="s">
        <v>327</v>
      </c>
      <c r="AW1042" s="42" t="s">
        <v>327</v>
      </c>
      <c r="AX1042" s="42" t="s">
        <v>327</v>
      </c>
      <c r="AY1042" s="42" t="s">
        <v>327</v>
      </c>
      <c r="AZ1042" s="51">
        <v>72</v>
      </c>
      <c r="BA1042" s="42"/>
      <c r="BB1042" s="42">
        <v>2</v>
      </c>
      <c r="BC1042" s="42" t="s">
        <v>375</v>
      </c>
      <c r="BD1042" s="49" t="s">
        <v>4070</v>
      </c>
      <c r="BE1042" s="49" t="s">
        <v>4067</v>
      </c>
      <c r="BF1042" s="42">
        <v>0</v>
      </c>
      <c r="BG1042" s="42"/>
      <c r="BH1042" s="42"/>
      <c r="BI1042" s="42" t="s">
        <v>357</v>
      </c>
      <c r="BJ1042" s="42" t="s">
        <v>358</v>
      </c>
      <c r="BK1042" s="57">
        <v>44778</v>
      </c>
      <c r="BL1042" s="42" t="s">
        <v>317</v>
      </c>
      <c r="BM1042" s="42" t="s">
        <v>317</v>
      </c>
      <c r="BN1042" s="42"/>
      <c r="BO1042" s="42"/>
      <c r="BP1042" s="42" t="s">
        <v>359</v>
      </c>
      <c r="BQ1042" s="42" t="s">
        <v>359</v>
      </c>
      <c r="BR1042" s="42" t="s">
        <v>359</v>
      </c>
      <c r="BS1042" s="42"/>
      <c r="BT1042" s="42" t="s">
        <v>360</v>
      </c>
      <c r="BU1042" s="42" t="s">
        <v>317</v>
      </c>
      <c r="BV1042" s="42" t="s">
        <v>317</v>
      </c>
      <c r="BW1042" s="42"/>
      <c r="BX1042" s="42"/>
      <c r="BY1042" s="42" t="s">
        <v>353</v>
      </c>
      <c r="BZ1042" s="42" t="s">
        <v>353</v>
      </c>
      <c r="CA1042" s="42"/>
      <c r="CB1042" s="42" t="s">
        <v>353</v>
      </c>
      <c r="CC1042" s="42"/>
      <c r="CD1042" s="42"/>
      <c r="CE1042" s="42"/>
      <c r="CF1042" s="42"/>
      <c r="CG1042" s="26" t="s">
        <v>4068</v>
      </c>
    </row>
    <row r="1043" hidden="1" spans="1:85">
      <c r="A1043" s="34">
        <v>1015</v>
      </c>
      <c r="B1043" s="42" t="s">
        <v>4071</v>
      </c>
      <c r="C1043" s="46" t="s">
        <v>4072</v>
      </c>
      <c r="D1043" s="42" t="s">
        <v>4073</v>
      </c>
      <c r="E1043" s="43">
        <v>28.2414</v>
      </c>
      <c r="F1043" s="43">
        <v>-15.425</v>
      </c>
      <c r="G1043" s="42" t="s">
        <v>316</v>
      </c>
      <c r="H1043" s="37">
        <v>2.5</v>
      </c>
      <c r="I1043" s="42" t="s">
        <v>316</v>
      </c>
      <c r="J1043" s="42" t="s">
        <v>316</v>
      </c>
      <c r="K1043" s="42" t="s">
        <v>317</v>
      </c>
      <c r="L1043" s="42" t="s">
        <v>317</v>
      </c>
      <c r="M1043" s="42" t="s">
        <v>317</v>
      </c>
      <c r="N1043" s="42" t="s">
        <v>341</v>
      </c>
      <c r="O1043" s="42" t="s">
        <v>2240</v>
      </c>
      <c r="P1043" s="42" t="s">
        <v>2240</v>
      </c>
      <c r="Q1043" s="42" t="s">
        <v>320</v>
      </c>
      <c r="R1043" s="42" t="s">
        <v>320</v>
      </c>
      <c r="S1043" s="42" t="s">
        <v>1718</v>
      </c>
      <c r="T1043" s="42" t="s">
        <v>344</v>
      </c>
      <c r="U1043" s="42" t="s">
        <v>323</v>
      </c>
      <c r="V1043" s="52">
        <v>36</v>
      </c>
      <c r="W1043" s="42" t="s">
        <v>366</v>
      </c>
      <c r="X1043" s="42" t="s">
        <v>2025</v>
      </c>
      <c r="Y1043" s="42" t="s">
        <v>2</v>
      </c>
      <c r="Z1043" s="42" t="s">
        <v>2</v>
      </c>
      <c r="AA1043" s="42" t="s">
        <v>328</v>
      </c>
      <c r="AB1043" s="43" t="s">
        <v>329</v>
      </c>
      <c r="AC1043" s="42" t="s">
        <v>225</v>
      </c>
      <c r="AD1043" s="42" t="s">
        <v>225</v>
      </c>
      <c r="AE1043" s="42" t="s">
        <v>561</v>
      </c>
      <c r="AF1043" s="42" t="s">
        <v>561</v>
      </c>
      <c r="AG1043" s="42">
        <v>20</v>
      </c>
      <c r="AH1043" s="42" t="s">
        <v>350</v>
      </c>
      <c r="AI1043" s="42" t="s">
        <v>1964</v>
      </c>
      <c r="AJ1043" s="42" t="s">
        <v>351</v>
      </c>
      <c r="AK1043" s="42" t="s">
        <v>2164</v>
      </c>
      <c r="AL1043" s="42">
        <v>1000</v>
      </c>
      <c r="AM1043" s="42" t="s">
        <v>332</v>
      </c>
      <c r="AN1043" s="42" t="s">
        <v>1896</v>
      </c>
      <c r="AO1043" s="42">
        <v>400</v>
      </c>
      <c r="AP1043" s="42" t="s">
        <v>439</v>
      </c>
      <c r="AQ1043" s="42">
        <v>1600</v>
      </c>
      <c r="AR1043" s="42">
        <v>2</v>
      </c>
      <c r="AS1043" s="42">
        <v>800</v>
      </c>
      <c r="AT1043" s="42">
        <v>48</v>
      </c>
      <c r="AU1043" s="42" t="s">
        <v>385</v>
      </c>
      <c r="AV1043" s="42" t="s">
        <v>385</v>
      </c>
      <c r="AW1043" s="42">
        <v>18000</v>
      </c>
      <c r="AX1043" s="42">
        <v>18000</v>
      </c>
      <c r="AY1043" s="42">
        <v>2</v>
      </c>
      <c r="AZ1043" s="51">
        <v>100</v>
      </c>
      <c r="BA1043" s="42"/>
      <c r="BB1043" s="42">
        <v>1</v>
      </c>
      <c r="BC1043" s="42" t="s">
        <v>525</v>
      </c>
      <c r="BD1043" s="49">
        <v>0</v>
      </c>
      <c r="BE1043" s="49" t="s">
        <v>4071</v>
      </c>
      <c r="BF1043" s="42">
        <v>0</v>
      </c>
      <c r="BG1043" s="42"/>
      <c r="BH1043" s="42"/>
      <c r="BI1043" s="42" t="s">
        <v>357</v>
      </c>
      <c r="BJ1043" s="42" t="s">
        <v>358</v>
      </c>
      <c r="BK1043" s="57">
        <v>44778</v>
      </c>
      <c r="BL1043" s="42" t="s">
        <v>317</v>
      </c>
      <c r="BM1043" s="42" t="s">
        <v>317</v>
      </c>
      <c r="BN1043" s="42"/>
      <c r="BO1043" s="42"/>
      <c r="BP1043" s="42" t="s">
        <v>359</v>
      </c>
      <c r="BQ1043" s="42" t="s">
        <v>359</v>
      </c>
      <c r="BR1043" s="42" t="s">
        <v>359</v>
      </c>
      <c r="BS1043" s="42"/>
      <c r="BT1043" s="42" t="s">
        <v>360</v>
      </c>
      <c r="BU1043" s="42" t="s">
        <v>317</v>
      </c>
      <c r="BV1043" s="42" t="s">
        <v>317</v>
      </c>
      <c r="BW1043" s="42"/>
      <c r="BX1043" s="42"/>
      <c r="BY1043" s="42" t="s">
        <v>353</v>
      </c>
      <c r="BZ1043" s="42" t="s">
        <v>353</v>
      </c>
      <c r="CA1043" s="42"/>
      <c r="CB1043" s="42" t="s">
        <v>353</v>
      </c>
      <c r="CC1043" s="42"/>
      <c r="CD1043" s="42"/>
      <c r="CE1043" s="42"/>
      <c r="CF1043" s="42"/>
      <c r="CG1043" s="26" t="s">
        <v>4072</v>
      </c>
    </row>
    <row r="1044" hidden="1" spans="1:85">
      <c r="A1044" s="39">
        <v>1038</v>
      </c>
      <c r="B1044" s="42" t="s">
        <v>4074</v>
      </c>
      <c r="C1044" s="46" t="s">
        <v>4075</v>
      </c>
      <c r="D1044" s="42" t="s">
        <v>4076</v>
      </c>
      <c r="E1044" s="43">
        <v>28.2809</v>
      </c>
      <c r="F1044" s="43">
        <v>-15.447</v>
      </c>
      <c r="G1044" s="42" t="s">
        <v>316</v>
      </c>
      <c r="H1044" s="37">
        <v>2</v>
      </c>
      <c r="I1044" s="42" t="s">
        <v>316</v>
      </c>
      <c r="J1044" s="42" t="s">
        <v>316</v>
      </c>
      <c r="K1044" s="42" t="s">
        <v>340</v>
      </c>
      <c r="L1044" s="42" t="s">
        <v>317</v>
      </c>
      <c r="M1044" s="42" t="s">
        <v>317</v>
      </c>
      <c r="N1044" s="42" t="s">
        <v>341</v>
      </c>
      <c r="O1044" s="42" t="s">
        <v>2240</v>
      </c>
      <c r="P1044" s="42" t="s">
        <v>2240</v>
      </c>
      <c r="Q1044" s="42" t="s">
        <v>320</v>
      </c>
      <c r="R1044" s="42" t="s">
        <v>320</v>
      </c>
      <c r="S1044" s="42" t="s">
        <v>1718</v>
      </c>
      <c r="T1044" s="42" t="s">
        <v>344</v>
      </c>
      <c r="U1044" s="42" t="s">
        <v>323</v>
      </c>
      <c r="V1044" s="52">
        <v>36</v>
      </c>
      <c r="W1044" s="42" t="s">
        <v>366</v>
      </c>
      <c r="X1044" s="42" t="s">
        <v>3055</v>
      </c>
      <c r="Y1044" s="42" t="s">
        <v>2</v>
      </c>
      <c r="Z1044" s="42" t="s">
        <v>2</v>
      </c>
      <c r="AA1044" s="42" t="s">
        <v>328</v>
      </c>
      <c r="AB1044" s="43" t="s">
        <v>329</v>
      </c>
      <c r="AC1044" s="42" t="s">
        <v>225</v>
      </c>
      <c r="AD1044" s="42" t="s">
        <v>225</v>
      </c>
      <c r="AE1044" s="42" t="s">
        <v>453</v>
      </c>
      <c r="AF1044" s="42" t="s">
        <v>453</v>
      </c>
      <c r="AG1044" s="42">
        <v>16</v>
      </c>
      <c r="AH1044" s="42" t="s">
        <v>368</v>
      </c>
      <c r="AI1044" s="42" t="s">
        <v>1803</v>
      </c>
      <c r="AJ1044" s="42" t="s">
        <v>351</v>
      </c>
      <c r="AK1044" s="42" t="s">
        <v>2164</v>
      </c>
      <c r="AL1044" s="42">
        <v>1000</v>
      </c>
      <c r="AM1044" s="42" t="s">
        <v>332</v>
      </c>
      <c r="AN1044" s="42" t="s">
        <v>1896</v>
      </c>
      <c r="AO1044" s="42">
        <v>400</v>
      </c>
      <c r="AP1044" s="42" t="s">
        <v>439</v>
      </c>
      <c r="AQ1044" s="42">
        <v>1600</v>
      </c>
      <c r="AR1044" s="42">
        <v>2</v>
      </c>
      <c r="AS1044" s="42">
        <v>800</v>
      </c>
      <c r="AT1044" s="42">
        <v>48</v>
      </c>
      <c r="AU1044" s="42" t="s">
        <v>385</v>
      </c>
      <c r="AV1044" s="42" t="s">
        <v>385</v>
      </c>
      <c r="AW1044" s="42">
        <v>18000</v>
      </c>
      <c r="AX1044" s="42">
        <v>18000</v>
      </c>
      <c r="AY1044" s="42">
        <v>2</v>
      </c>
      <c r="AZ1044" s="51">
        <v>67</v>
      </c>
      <c r="BA1044" s="42"/>
      <c r="BB1044" s="42">
        <v>1</v>
      </c>
      <c r="BC1044" s="42" t="s">
        <v>525</v>
      </c>
      <c r="BD1044" s="49">
        <v>0</v>
      </c>
      <c r="BE1044" s="49" t="s">
        <v>4074</v>
      </c>
      <c r="BF1044" s="42">
        <v>0</v>
      </c>
      <c r="BG1044" s="42"/>
      <c r="BH1044" s="42"/>
      <c r="BI1044" s="42" t="s">
        <v>357</v>
      </c>
      <c r="BJ1044" s="42" t="s">
        <v>358</v>
      </c>
      <c r="BK1044" s="57">
        <v>44778</v>
      </c>
      <c r="BL1044" s="42" t="s">
        <v>317</v>
      </c>
      <c r="BM1044" s="42" t="s">
        <v>317</v>
      </c>
      <c r="BN1044" s="42"/>
      <c r="BO1044" s="42"/>
      <c r="BP1044" s="42" t="s">
        <v>359</v>
      </c>
      <c r="BQ1044" s="42" t="s">
        <v>359</v>
      </c>
      <c r="BR1044" s="42" t="s">
        <v>359</v>
      </c>
      <c r="BS1044" s="42"/>
      <c r="BT1044" s="42" t="s">
        <v>360</v>
      </c>
      <c r="BU1044" s="42" t="s">
        <v>317</v>
      </c>
      <c r="BV1044" s="42" t="s">
        <v>317</v>
      </c>
      <c r="BW1044" s="42"/>
      <c r="BX1044" s="42"/>
      <c r="BY1044" s="42" t="s">
        <v>353</v>
      </c>
      <c r="BZ1044" s="42" t="s">
        <v>353</v>
      </c>
      <c r="CA1044" s="42"/>
      <c r="CB1044" s="42" t="s">
        <v>353</v>
      </c>
      <c r="CC1044" s="42"/>
      <c r="CD1044" s="42"/>
      <c r="CE1044" s="42"/>
      <c r="CF1044" s="42"/>
      <c r="CG1044" s="26" t="s">
        <v>4075</v>
      </c>
    </row>
    <row r="1045" hidden="1" spans="1:85">
      <c r="A1045" s="39">
        <v>1040</v>
      </c>
      <c r="B1045" s="42" t="s">
        <v>4077</v>
      </c>
      <c r="C1045" s="46" t="s">
        <v>4078</v>
      </c>
      <c r="D1045" s="42" t="s">
        <v>4079</v>
      </c>
      <c r="E1045" s="43">
        <v>28.2389</v>
      </c>
      <c r="F1045" s="43">
        <v>-15.4456</v>
      </c>
      <c r="G1045" s="42" t="s">
        <v>316</v>
      </c>
      <c r="H1045" s="37">
        <v>2.5</v>
      </c>
      <c r="I1045" s="42" t="s">
        <v>316</v>
      </c>
      <c r="J1045" s="42" t="s">
        <v>316</v>
      </c>
      <c r="K1045" s="42" t="s">
        <v>317</v>
      </c>
      <c r="L1045" s="42" t="s">
        <v>317</v>
      </c>
      <c r="M1045" s="42" t="s">
        <v>317</v>
      </c>
      <c r="N1045" s="42" t="s">
        <v>341</v>
      </c>
      <c r="O1045" s="42" t="s">
        <v>2240</v>
      </c>
      <c r="P1045" s="42" t="s">
        <v>2240</v>
      </c>
      <c r="Q1045" s="42" t="s">
        <v>320</v>
      </c>
      <c r="R1045" s="42" t="s">
        <v>320</v>
      </c>
      <c r="S1045" s="42" t="s">
        <v>1718</v>
      </c>
      <c r="T1045" s="42" t="s">
        <v>344</v>
      </c>
      <c r="U1045" s="42" t="s">
        <v>323</v>
      </c>
      <c r="V1045" s="52">
        <v>36</v>
      </c>
      <c r="W1045" s="42" t="s">
        <v>366</v>
      </c>
      <c r="X1045" s="42" t="s">
        <v>2025</v>
      </c>
      <c r="Y1045" s="42" t="s">
        <v>2</v>
      </c>
      <c r="Z1045" s="42" t="s">
        <v>2</v>
      </c>
      <c r="AA1045" s="42" t="s">
        <v>328</v>
      </c>
      <c r="AB1045" s="43" t="s">
        <v>329</v>
      </c>
      <c r="AC1045" s="42" t="s">
        <v>225</v>
      </c>
      <c r="AD1045" s="42" t="s">
        <v>225</v>
      </c>
      <c r="AE1045" s="42" t="s">
        <v>382</v>
      </c>
      <c r="AF1045" s="42" t="s">
        <v>382</v>
      </c>
      <c r="AG1045" s="42">
        <v>20</v>
      </c>
      <c r="AH1045" s="42" t="s">
        <v>350</v>
      </c>
      <c r="AI1045" s="42" t="s">
        <v>1894</v>
      </c>
      <c r="AJ1045" s="42" t="s">
        <v>370</v>
      </c>
      <c r="AK1045" s="42" t="s">
        <v>1965</v>
      </c>
      <c r="AL1045" s="42">
        <v>1000</v>
      </c>
      <c r="AM1045" s="42" t="s">
        <v>332</v>
      </c>
      <c r="AN1045" s="42" t="s">
        <v>1896</v>
      </c>
      <c r="AO1045" s="42">
        <v>400</v>
      </c>
      <c r="AP1045" s="42" t="s">
        <v>333</v>
      </c>
      <c r="AQ1045" s="42">
        <v>300</v>
      </c>
      <c r="AR1045" s="42">
        <v>48</v>
      </c>
      <c r="AS1045" s="42">
        <v>100</v>
      </c>
      <c r="AT1045" s="42">
        <f>AQ1045/AS1045</f>
        <v>3</v>
      </c>
      <c r="AU1045" s="42" t="s">
        <v>385</v>
      </c>
      <c r="AV1045" s="42" t="s">
        <v>385</v>
      </c>
      <c r="AW1045" s="42">
        <v>18000</v>
      </c>
      <c r="AX1045" s="42">
        <v>18000</v>
      </c>
      <c r="AY1045" s="42">
        <v>2</v>
      </c>
      <c r="AZ1045" s="51">
        <v>105</v>
      </c>
      <c r="BA1045" s="42"/>
      <c r="BB1045" s="42">
        <v>1</v>
      </c>
      <c r="BC1045" s="42" t="s">
        <v>525</v>
      </c>
      <c r="BD1045" s="49">
        <v>0</v>
      </c>
      <c r="BE1045" s="49" t="s">
        <v>4077</v>
      </c>
      <c r="BF1045" s="42">
        <v>0</v>
      </c>
      <c r="BG1045" s="42"/>
      <c r="BH1045" s="42"/>
      <c r="BI1045" s="42" t="s">
        <v>357</v>
      </c>
      <c r="BJ1045" s="42" t="s">
        <v>358</v>
      </c>
      <c r="BK1045" s="57">
        <v>44778</v>
      </c>
      <c r="BL1045" s="42" t="s">
        <v>317</v>
      </c>
      <c r="BM1045" s="42" t="s">
        <v>317</v>
      </c>
      <c r="BN1045" s="42"/>
      <c r="BO1045" s="42"/>
      <c r="BP1045" s="42" t="s">
        <v>359</v>
      </c>
      <c r="BQ1045" s="42" t="s">
        <v>359</v>
      </c>
      <c r="BR1045" s="42" t="s">
        <v>359</v>
      </c>
      <c r="BS1045" s="42"/>
      <c r="BT1045" s="42" t="s">
        <v>360</v>
      </c>
      <c r="BU1045" s="42" t="s">
        <v>317</v>
      </c>
      <c r="BV1045" s="42" t="s">
        <v>317</v>
      </c>
      <c r="BW1045" s="42"/>
      <c r="BX1045" s="42"/>
      <c r="BY1045" s="42" t="s">
        <v>353</v>
      </c>
      <c r="BZ1045" s="42" t="s">
        <v>353</v>
      </c>
      <c r="CA1045" s="42"/>
      <c r="CB1045" s="42" t="s">
        <v>353</v>
      </c>
      <c r="CC1045" s="42"/>
      <c r="CD1045" s="42"/>
      <c r="CE1045" s="42"/>
      <c r="CF1045" s="42"/>
      <c r="CG1045" s="26" t="s">
        <v>4078</v>
      </c>
    </row>
    <row r="1046" hidden="1" spans="1:85">
      <c r="A1046" s="34">
        <v>1041</v>
      </c>
      <c r="B1046" s="42" t="s">
        <v>4080</v>
      </c>
      <c r="C1046" s="46" t="s">
        <v>4081</v>
      </c>
      <c r="D1046" s="42" t="s">
        <v>4082</v>
      </c>
      <c r="E1046" s="43">
        <v>28.3465</v>
      </c>
      <c r="F1046" s="43">
        <v>-15.4555</v>
      </c>
      <c r="G1046" s="42" t="s">
        <v>316</v>
      </c>
      <c r="H1046" s="37">
        <v>2.5</v>
      </c>
      <c r="I1046" s="42" t="s">
        <v>316</v>
      </c>
      <c r="J1046" s="42" t="s">
        <v>316</v>
      </c>
      <c r="K1046" s="42" t="s">
        <v>317</v>
      </c>
      <c r="L1046" s="42" t="s">
        <v>317</v>
      </c>
      <c r="M1046" s="42" t="s">
        <v>317</v>
      </c>
      <c r="N1046" s="42" t="s">
        <v>341</v>
      </c>
      <c r="O1046" s="42" t="s">
        <v>2240</v>
      </c>
      <c r="P1046" s="42" t="s">
        <v>2240</v>
      </c>
      <c r="Q1046" s="42" t="s">
        <v>390</v>
      </c>
      <c r="R1046" s="42" t="s">
        <v>390</v>
      </c>
      <c r="S1046" s="42" t="s">
        <v>1718</v>
      </c>
      <c r="T1046" s="42" t="s">
        <v>344</v>
      </c>
      <c r="U1046" s="42" t="s">
        <v>323</v>
      </c>
      <c r="V1046" s="52">
        <v>36</v>
      </c>
      <c r="W1046" s="42" t="s">
        <v>366</v>
      </c>
      <c r="X1046" s="42" t="s">
        <v>2971</v>
      </c>
      <c r="Y1046" s="42" t="s">
        <v>2</v>
      </c>
      <c r="Z1046" s="42" t="s">
        <v>2</v>
      </c>
      <c r="AA1046" s="42" t="s">
        <v>328</v>
      </c>
      <c r="AB1046" s="43" t="s">
        <v>329</v>
      </c>
      <c r="AC1046" s="42" t="s">
        <v>225</v>
      </c>
      <c r="AD1046" s="42" t="s">
        <v>225</v>
      </c>
      <c r="AE1046" s="42" t="s">
        <v>499</v>
      </c>
      <c r="AF1046" s="42" t="s">
        <v>499</v>
      </c>
      <c r="AG1046" s="42">
        <v>20</v>
      </c>
      <c r="AH1046" s="42" t="s">
        <v>350</v>
      </c>
      <c r="AI1046" s="42" t="s">
        <v>3077</v>
      </c>
      <c r="AJ1046" s="42" t="s">
        <v>351</v>
      </c>
      <c r="AK1046" s="42" t="s">
        <v>2164</v>
      </c>
      <c r="AL1046" s="42">
        <v>600</v>
      </c>
      <c r="AM1046" s="42" t="s">
        <v>332</v>
      </c>
      <c r="AN1046" s="42" t="s">
        <v>1896</v>
      </c>
      <c r="AO1046" s="42">
        <v>400</v>
      </c>
      <c r="AP1046" s="42" t="s">
        <v>439</v>
      </c>
      <c r="AQ1046" s="42">
        <v>1600</v>
      </c>
      <c r="AR1046" s="42">
        <v>2</v>
      </c>
      <c r="AS1046" s="42">
        <v>800</v>
      </c>
      <c r="AT1046" s="42">
        <v>48</v>
      </c>
      <c r="AU1046" s="42" t="s">
        <v>385</v>
      </c>
      <c r="AV1046" s="42" t="s">
        <v>385</v>
      </c>
      <c r="AW1046" s="42">
        <v>18000</v>
      </c>
      <c r="AX1046" s="42">
        <v>18000</v>
      </c>
      <c r="AY1046" s="42">
        <v>2</v>
      </c>
      <c r="AZ1046" s="51">
        <v>97</v>
      </c>
      <c r="BA1046" s="42"/>
      <c r="BB1046" s="42">
        <v>1</v>
      </c>
      <c r="BC1046" s="42" t="s">
        <v>525</v>
      </c>
      <c r="BD1046" s="49">
        <v>0</v>
      </c>
      <c r="BE1046" s="49" t="s">
        <v>4080</v>
      </c>
      <c r="BF1046" s="42">
        <v>0</v>
      </c>
      <c r="BG1046" s="42"/>
      <c r="BH1046" s="42"/>
      <c r="BI1046" s="42" t="s">
        <v>357</v>
      </c>
      <c r="BJ1046" s="42" t="s">
        <v>358</v>
      </c>
      <c r="BK1046" s="57">
        <v>44778</v>
      </c>
      <c r="BL1046" s="42" t="s">
        <v>317</v>
      </c>
      <c r="BM1046" s="42" t="s">
        <v>317</v>
      </c>
      <c r="BN1046" s="42"/>
      <c r="BO1046" s="42"/>
      <c r="BP1046" s="42" t="s">
        <v>359</v>
      </c>
      <c r="BQ1046" s="42" t="s">
        <v>359</v>
      </c>
      <c r="BR1046" s="42" t="s">
        <v>359</v>
      </c>
      <c r="BS1046" s="42"/>
      <c r="BT1046" s="42" t="s">
        <v>360</v>
      </c>
      <c r="BU1046" s="42" t="s">
        <v>317</v>
      </c>
      <c r="BV1046" s="42" t="s">
        <v>317</v>
      </c>
      <c r="BW1046" s="42"/>
      <c r="BX1046" s="42"/>
      <c r="BY1046" s="42" t="s">
        <v>353</v>
      </c>
      <c r="BZ1046" s="42" t="s">
        <v>353</v>
      </c>
      <c r="CA1046" s="42"/>
      <c r="CB1046" s="42" t="s">
        <v>353</v>
      </c>
      <c r="CC1046" s="42"/>
      <c r="CD1046" s="42"/>
      <c r="CE1046" s="42"/>
      <c r="CF1046" s="42"/>
      <c r="CG1046" s="26" t="s">
        <v>4081</v>
      </c>
    </row>
    <row r="1047" hidden="1" spans="1:85">
      <c r="A1047" s="34">
        <v>1043</v>
      </c>
      <c r="B1047" s="42" t="s">
        <v>4083</v>
      </c>
      <c r="C1047" s="46" t="s">
        <v>4084</v>
      </c>
      <c r="D1047" s="42" t="s">
        <v>4085</v>
      </c>
      <c r="E1047" s="43">
        <v>28.2861</v>
      </c>
      <c r="F1047" s="43">
        <v>-15.3805</v>
      </c>
      <c r="G1047" s="42" t="s">
        <v>316</v>
      </c>
      <c r="H1047" s="37">
        <v>2.5</v>
      </c>
      <c r="I1047" s="42" t="s">
        <v>316</v>
      </c>
      <c r="J1047" s="42" t="s">
        <v>316</v>
      </c>
      <c r="K1047" s="42" t="s">
        <v>340</v>
      </c>
      <c r="L1047" s="42" t="s">
        <v>317</v>
      </c>
      <c r="M1047" s="42" t="s">
        <v>317</v>
      </c>
      <c r="N1047" s="42" t="s">
        <v>341</v>
      </c>
      <c r="O1047" s="42" t="s">
        <v>2240</v>
      </c>
      <c r="P1047" s="42" t="s">
        <v>2240</v>
      </c>
      <c r="Q1047" s="42" t="s">
        <v>320</v>
      </c>
      <c r="R1047" s="42" t="s">
        <v>320</v>
      </c>
      <c r="S1047" s="42" t="s">
        <v>1718</v>
      </c>
      <c r="T1047" s="42" t="s">
        <v>344</v>
      </c>
      <c r="U1047" s="42" t="s">
        <v>323</v>
      </c>
      <c r="V1047" s="52">
        <v>36</v>
      </c>
      <c r="W1047" s="42" t="s">
        <v>325</v>
      </c>
      <c r="X1047" s="42" t="s">
        <v>1880</v>
      </c>
      <c r="Y1047" s="42" t="s">
        <v>2</v>
      </c>
      <c r="Z1047" s="42" t="s">
        <v>2</v>
      </c>
      <c r="AA1047" s="42" t="s">
        <v>328</v>
      </c>
      <c r="AB1047" s="43" t="s">
        <v>329</v>
      </c>
      <c r="AC1047" s="42" t="s">
        <v>225</v>
      </c>
      <c r="AD1047" s="42" t="s">
        <v>225</v>
      </c>
      <c r="AE1047" s="42" t="s">
        <v>561</v>
      </c>
      <c r="AF1047" s="42" t="s">
        <v>561</v>
      </c>
      <c r="AG1047" s="42">
        <v>20</v>
      </c>
      <c r="AH1047" s="42" t="s">
        <v>350</v>
      </c>
      <c r="AI1047" s="42" t="s">
        <v>1964</v>
      </c>
      <c r="AJ1047" s="42" t="s">
        <v>351</v>
      </c>
      <c r="AK1047" s="42" t="s">
        <v>2164</v>
      </c>
      <c r="AL1047" s="42">
        <v>1000</v>
      </c>
      <c r="AM1047" s="42" t="s">
        <v>332</v>
      </c>
      <c r="AN1047" s="42" t="s">
        <v>1896</v>
      </c>
      <c r="AO1047" s="42">
        <v>400</v>
      </c>
      <c r="AP1047" s="42" t="s">
        <v>439</v>
      </c>
      <c r="AQ1047" s="42">
        <v>1600</v>
      </c>
      <c r="AR1047" s="42">
        <v>2</v>
      </c>
      <c r="AS1047" s="42">
        <v>800</v>
      </c>
      <c r="AT1047" s="42">
        <v>48</v>
      </c>
      <c r="AU1047" s="42" t="s">
        <v>327</v>
      </c>
      <c r="AV1047" s="42" t="s">
        <v>327</v>
      </c>
      <c r="AW1047" s="42" t="s">
        <v>327</v>
      </c>
      <c r="AX1047" s="42" t="s">
        <v>327</v>
      </c>
      <c r="AY1047" s="42" t="s">
        <v>327</v>
      </c>
      <c r="AZ1047" s="51">
        <v>100</v>
      </c>
      <c r="BA1047" s="42"/>
      <c r="BB1047" s="42">
        <v>1</v>
      </c>
      <c r="BC1047" s="42" t="s">
        <v>525</v>
      </c>
      <c r="BD1047" s="49">
        <v>0</v>
      </c>
      <c r="BE1047" s="49" t="s">
        <v>4083</v>
      </c>
      <c r="BF1047" s="42">
        <v>0</v>
      </c>
      <c r="BG1047" s="42"/>
      <c r="BH1047" s="42"/>
      <c r="BI1047" s="42" t="s">
        <v>357</v>
      </c>
      <c r="BJ1047" s="42" t="s">
        <v>358</v>
      </c>
      <c r="BK1047" s="57">
        <v>44778</v>
      </c>
      <c r="BL1047" s="42" t="s">
        <v>317</v>
      </c>
      <c r="BM1047" s="42" t="s">
        <v>317</v>
      </c>
      <c r="BN1047" s="42"/>
      <c r="BO1047" s="42"/>
      <c r="BP1047" s="42" t="s">
        <v>359</v>
      </c>
      <c r="BQ1047" s="42" t="s">
        <v>359</v>
      </c>
      <c r="BR1047" s="42" t="s">
        <v>359</v>
      </c>
      <c r="BS1047" s="42"/>
      <c r="BT1047" s="42" t="s">
        <v>360</v>
      </c>
      <c r="BU1047" s="42" t="s">
        <v>317</v>
      </c>
      <c r="BV1047" s="42" t="s">
        <v>317</v>
      </c>
      <c r="BW1047" s="42"/>
      <c r="BX1047" s="42"/>
      <c r="BY1047" s="42" t="s">
        <v>353</v>
      </c>
      <c r="BZ1047" s="42" t="s">
        <v>353</v>
      </c>
      <c r="CA1047" s="42"/>
      <c r="CB1047" s="42" t="s">
        <v>353</v>
      </c>
      <c r="CC1047" s="42"/>
      <c r="CD1047" s="42"/>
      <c r="CE1047" s="42"/>
      <c r="CF1047" s="42"/>
      <c r="CG1047" s="26" t="s">
        <v>4084</v>
      </c>
    </row>
    <row r="1048" hidden="1" spans="1:85">
      <c r="A1048" s="39">
        <v>1044</v>
      </c>
      <c r="B1048" s="42" t="s">
        <v>4086</v>
      </c>
      <c r="C1048" s="46" t="s">
        <v>4087</v>
      </c>
      <c r="D1048" s="42" t="s">
        <v>4088</v>
      </c>
      <c r="E1048" s="43">
        <v>28.2839</v>
      </c>
      <c r="F1048" s="43">
        <v>-15.4634</v>
      </c>
      <c r="G1048" s="42" t="s">
        <v>316</v>
      </c>
      <c r="H1048" s="37">
        <v>2.5</v>
      </c>
      <c r="I1048" s="42" t="s">
        <v>316</v>
      </c>
      <c r="J1048" s="42" t="s">
        <v>316</v>
      </c>
      <c r="K1048" s="42" t="s">
        <v>317</v>
      </c>
      <c r="L1048" s="42" t="s">
        <v>340</v>
      </c>
      <c r="M1048" s="42" t="s">
        <v>317</v>
      </c>
      <c r="N1048" s="42" t="s">
        <v>341</v>
      </c>
      <c r="O1048" s="42" t="s">
        <v>2240</v>
      </c>
      <c r="P1048" s="42" t="s">
        <v>2240</v>
      </c>
      <c r="Q1048" s="42" t="s">
        <v>320</v>
      </c>
      <c r="R1048" s="42" t="s">
        <v>320</v>
      </c>
      <c r="S1048" s="42" t="s">
        <v>1718</v>
      </c>
      <c r="T1048" s="42" t="s">
        <v>344</v>
      </c>
      <c r="U1048" s="42" t="s">
        <v>323</v>
      </c>
      <c r="V1048" s="52">
        <v>36</v>
      </c>
      <c r="W1048" s="42" t="s">
        <v>325</v>
      </c>
      <c r="X1048" s="42" t="s">
        <v>3055</v>
      </c>
      <c r="Y1048" s="42" t="s">
        <v>2</v>
      </c>
      <c r="Z1048" s="42" t="s">
        <v>2</v>
      </c>
      <c r="AA1048" s="42" t="s">
        <v>328</v>
      </c>
      <c r="AB1048" s="43" t="s">
        <v>329</v>
      </c>
      <c r="AC1048" s="42" t="s">
        <v>225</v>
      </c>
      <c r="AD1048" s="42" t="s">
        <v>225</v>
      </c>
      <c r="AE1048" s="42" t="s">
        <v>1346</v>
      </c>
      <c r="AF1048" s="42" t="s">
        <v>1346</v>
      </c>
      <c r="AG1048" s="42">
        <v>15</v>
      </c>
      <c r="AH1048" s="42" t="s">
        <v>350</v>
      </c>
      <c r="AI1048" s="42" t="s">
        <v>4089</v>
      </c>
      <c r="AJ1048" s="42" t="s">
        <v>351</v>
      </c>
      <c r="AK1048" s="42" t="s">
        <v>2164</v>
      </c>
      <c r="AL1048" s="42">
        <v>1000</v>
      </c>
      <c r="AM1048" s="42" t="s">
        <v>332</v>
      </c>
      <c r="AN1048" s="42" t="s">
        <v>1896</v>
      </c>
      <c r="AO1048" s="42">
        <v>400</v>
      </c>
      <c r="AP1048" s="42" t="s">
        <v>439</v>
      </c>
      <c r="AQ1048" s="42">
        <v>1600</v>
      </c>
      <c r="AR1048" s="42">
        <v>2</v>
      </c>
      <c r="AS1048" s="42">
        <v>800</v>
      </c>
      <c r="AT1048" s="42">
        <v>48</v>
      </c>
      <c r="AU1048" s="42" t="s">
        <v>327</v>
      </c>
      <c r="AV1048" s="42" t="s">
        <v>327</v>
      </c>
      <c r="AW1048" s="42" t="s">
        <v>327</v>
      </c>
      <c r="AX1048" s="42" t="s">
        <v>327</v>
      </c>
      <c r="AY1048" s="42" t="s">
        <v>327</v>
      </c>
      <c r="AZ1048" s="51">
        <v>52</v>
      </c>
      <c r="BA1048" s="42"/>
      <c r="BB1048" s="42">
        <v>2</v>
      </c>
      <c r="BC1048" s="42" t="s">
        <v>375</v>
      </c>
      <c r="BD1048" s="49" t="s">
        <v>4090</v>
      </c>
      <c r="BE1048" s="49" t="s">
        <v>4086</v>
      </c>
      <c r="BF1048" s="42">
        <v>0</v>
      </c>
      <c r="BG1048" s="42"/>
      <c r="BH1048" s="42"/>
      <c r="BI1048" s="42" t="s">
        <v>357</v>
      </c>
      <c r="BJ1048" s="42" t="s">
        <v>358</v>
      </c>
      <c r="BK1048" s="57">
        <v>44778</v>
      </c>
      <c r="BL1048" s="42" t="s">
        <v>317</v>
      </c>
      <c r="BM1048" s="42" t="s">
        <v>317</v>
      </c>
      <c r="BN1048" s="42"/>
      <c r="BO1048" s="42"/>
      <c r="BP1048" s="42" t="s">
        <v>359</v>
      </c>
      <c r="BQ1048" s="42" t="s">
        <v>359</v>
      </c>
      <c r="BR1048" s="42" t="s">
        <v>359</v>
      </c>
      <c r="BS1048" s="42"/>
      <c r="BT1048" s="42" t="s">
        <v>360</v>
      </c>
      <c r="BU1048" s="42" t="s">
        <v>317</v>
      </c>
      <c r="BV1048" s="42" t="s">
        <v>317</v>
      </c>
      <c r="BW1048" s="42"/>
      <c r="BX1048" s="42"/>
      <c r="BY1048" s="42" t="s">
        <v>353</v>
      </c>
      <c r="BZ1048" s="42" t="s">
        <v>353</v>
      </c>
      <c r="CA1048" s="42"/>
      <c r="CB1048" s="42" t="s">
        <v>353</v>
      </c>
      <c r="CC1048" s="42"/>
      <c r="CD1048" s="42"/>
      <c r="CE1048" s="42"/>
      <c r="CF1048" s="42"/>
      <c r="CG1048" s="26" t="s">
        <v>4087</v>
      </c>
    </row>
    <row r="1049" hidden="1" spans="1:85">
      <c r="A1049" s="34">
        <v>1045</v>
      </c>
      <c r="B1049" s="42" t="s">
        <v>4091</v>
      </c>
      <c r="C1049" s="46" t="s">
        <v>4092</v>
      </c>
      <c r="D1049" s="42" t="s">
        <v>4093</v>
      </c>
      <c r="E1049" s="43">
        <v>28.353</v>
      </c>
      <c r="F1049" s="43">
        <v>-15.4118</v>
      </c>
      <c r="G1049" s="42" t="s">
        <v>316</v>
      </c>
      <c r="H1049" s="37">
        <v>2</v>
      </c>
      <c r="I1049" s="42" t="s">
        <v>316</v>
      </c>
      <c r="J1049" s="42" t="s">
        <v>316</v>
      </c>
      <c r="K1049" s="42" t="s">
        <v>317</v>
      </c>
      <c r="L1049" s="42" t="s">
        <v>340</v>
      </c>
      <c r="M1049" s="42" t="s">
        <v>317</v>
      </c>
      <c r="N1049" s="42" t="s">
        <v>341</v>
      </c>
      <c r="O1049" s="42" t="s">
        <v>2240</v>
      </c>
      <c r="P1049" s="42" t="s">
        <v>2240</v>
      </c>
      <c r="Q1049" s="42" t="s">
        <v>320</v>
      </c>
      <c r="R1049" s="42" t="s">
        <v>320</v>
      </c>
      <c r="S1049" s="42" t="s">
        <v>1718</v>
      </c>
      <c r="T1049" s="42" t="s">
        <v>344</v>
      </c>
      <c r="U1049" s="42" t="s">
        <v>323</v>
      </c>
      <c r="V1049" s="52">
        <v>36</v>
      </c>
      <c r="W1049" s="42" t="s">
        <v>366</v>
      </c>
      <c r="X1049" s="42" t="s">
        <v>1974</v>
      </c>
      <c r="Y1049" s="42" t="s">
        <v>2</v>
      </c>
      <c r="Z1049" s="42" t="s">
        <v>2</v>
      </c>
      <c r="AA1049" s="42" t="s">
        <v>328</v>
      </c>
      <c r="AB1049" s="43" t="s">
        <v>329</v>
      </c>
      <c r="AC1049" s="42" t="s">
        <v>225</v>
      </c>
      <c r="AD1049" s="42" t="s">
        <v>225</v>
      </c>
      <c r="AE1049" s="42" t="s">
        <v>561</v>
      </c>
      <c r="AF1049" s="42" t="s">
        <v>561</v>
      </c>
      <c r="AG1049" s="42">
        <v>30</v>
      </c>
      <c r="AH1049" s="42" t="s">
        <v>1003</v>
      </c>
      <c r="AI1049" s="42" t="s">
        <v>3397</v>
      </c>
      <c r="AJ1049" s="42" t="s">
        <v>351</v>
      </c>
      <c r="AK1049" s="42" t="s">
        <v>3506</v>
      </c>
      <c r="AL1049" s="42">
        <v>1000</v>
      </c>
      <c r="AM1049" s="42" t="s">
        <v>332</v>
      </c>
      <c r="AN1049" s="42" t="s">
        <v>1896</v>
      </c>
      <c r="AO1049" s="42">
        <v>400</v>
      </c>
      <c r="AP1049" s="42" t="s">
        <v>439</v>
      </c>
      <c r="AQ1049" s="42">
        <v>1600</v>
      </c>
      <c r="AR1049" s="42">
        <v>2</v>
      </c>
      <c r="AS1049" s="42">
        <v>800</v>
      </c>
      <c r="AT1049" s="42">
        <v>48</v>
      </c>
      <c r="AU1049" s="42" t="s">
        <v>385</v>
      </c>
      <c r="AV1049" s="42" t="s">
        <v>385</v>
      </c>
      <c r="AW1049" s="42">
        <v>18000</v>
      </c>
      <c r="AX1049" s="42">
        <v>18000</v>
      </c>
      <c r="AY1049" s="42">
        <v>2</v>
      </c>
      <c r="AZ1049" s="51">
        <v>58.4</v>
      </c>
      <c r="BA1049" s="42"/>
      <c r="BB1049" s="42">
        <v>2</v>
      </c>
      <c r="BC1049" s="42" t="s">
        <v>375</v>
      </c>
      <c r="BD1049" s="49" t="s">
        <v>4094</v>
      </c>
      <c r="BE1049" s="49" t="s">
        <v>4091</v>
      </c>
      <c r="BF1049" s="42">
        <v>0</v>
      </c>
      <c r="BG1049" s="42"/>
      <c r="BH1049" s="42"/>
      <c r="BI1049" s="42" t="s">
        <v>357</v>
      </c>
      <c r="BJ1049" s="42" t="s">
        <v>358</v>
      </c>
      <c r="BK1049" s="57">
        <v>44778</v>
      </c>
      <c r="BL1049" s="42" t="s">
        <v>317</v>
      </c>
      <c r="BM1049" s="42" t="s">
        <v>317</v>
      </c>
      <c r="BN1049" s="42"/>
      <c r="BO1049" s="42"/>
      <c r="BP1049" s="42" t="s">
        <v>359</v>
      </c>
      <c r="BQ1049" s="42" t="s">
        <v>359</v>
      </c>
      <c r="BR1049" s="42" t="s">
        <v>359</v>
      </c>
      <c r="BS1049" s="42"/>
      <c r="BT1049" s="42" t="s">
        <v>360</v>
      </c>
      <c r="BU1049" s="42" t="s">
        <v>317</v>
      </c>
      <c r="BV1049" s="42" t="s">
        <v>317</v>
      </c>
      <c r="BW1049" s="42"/>
      <c r="BX1049" s="42"/>
      <c r="BY1049" s="42" t="s">
        <v>353</v>
      </c>
      <c r="BZ1049" s="42" t="s">
        <v>353</v>
      </c>
      <c r="CA1049" s="42"/>
      <c r="CB1049" s="42" t="s">
        <v>353</v>
      </c>
      <c r="CC1049" s="42"/>
      <c r="CD1049" s="42"/>
      <c r="CE1049" s="42"/>
      <c r="CF1049" s="42"/>
      <c r="CG1049" s="26" t="s">
        <v>4092</v>
      </c>
    </row>
    <row r="1050" hidden="1" spans="1:85">
      <c r="A1050" s="34">
        <v>1079</v>
      </c>
      <c r="B1050" s="42" t="s">
        <v>4095</v>
      </c>
      <c r="C1050" s="46" t="s">
        <v>4096</v>
      </c>
      <c r="D1050" s="42" t="s">
        <v>4097</v>
      </c>
      <c r="E1050" s="43">
        <v>28.2835</v>
      </c>
      <c r="F1050" s="43">
        <v>-15.6216</v>
      </c>
      <c r="G1050" s="42" t="s">
        <v>316</v>
      </c>
      <c r="H1050" s="37">
        <v>2</v>
      </c>
      <c r="I1050" s="42" t="s">
        <v>316</v>
      </c>
      <c r="J1050" s="42" t="s">
        <v>3407</v>
      </c>
      <c r="K1050" s="42" t="s">
        <v>317</v>
      </c>
      <c r="L1050" s="42" t="s">
        <v>317</v>
      </c>
      <c r="M1050" s="42" t="s">
        <v>317</v>
      </c>
      <c r="N1050" s="42" t="s">
        <v>318</v>
      </c>
      <c r="O1050" s="42" t="s">
        <v>319</v>
      </c>
      <c r="P1050" s="42" t="s">
        <v>319</v>
      </c>
      <c r="Q1050" s="42" t="s">
        <v>320</v>
      </c>
      <c r="R1050" s="42" t="s">
        <v>320</v>
      </c>
      <c r="S1050" s="42" t="s">
        <v>1718</v>
      </c>
      <c r="T1050" s="42" t="s">
        <v>344</v>
      </c>
      <c r="U1050" s="42" t="s">
        <v>323</v>
      </c>
      <c r="V1050" s="52">
        <v>60</v>
      </c>
      <c r="W1050" s="42" t="s">
        <v>366</v>
      </c>
      <c r="X1050" s="42" t="s">
        <v>3055</v>
      </c>
      <c r="Y1050" s="42" t="s">
        <v>2</v>
      </c>
      <c r="Z1050" s="42" t="s">
        <v>2</v>
      </c>
      <c r="AA1050" s="42" t="s">
        <v>328</v>
      </c>
      <c r="AB1050" s="43" t="s">
        <v>329</v>
      </c>
      <c r="AC1050" s="42" t="s">
        <v>225</v>
      </c>
      <c r="AD1050" s="42" t="s">
        <v>225</v>
      </c>
      <c r="AE1050" s="42" t="s">
        <v>654</v>
      </c>
      <c r="AF1050" s="42" t="s">
        <v>655</v>
      </c>
      <c r="AG1050" s="42">
        <v>16</v>
      </c>
      <c r="AH1050" s="42" t="s">
        <v>368</v>
      </c>
      <c r="AI1050" s="42" t="s">
        <v>1803</v>
      </c>
      <c r="AJ1050" s="42" t="s">
        <v>351</v>
      </c>
      <c r="AK1050" s="42" t="s">
        <v>2164</v>
      </c>
      <c r="AL1050" s="42">
        <v>375</v>
      </c>
      <c r="AM1050" s="42" t="s">
        <v>332</v>
      </c>
      <c r="AN1050" s="42" t="s">
        <v>1896</v>
      </c>
      <c r="AO1050" s="42">
        <v>400</v>
      </c>
      <c r="AP1050" s="42" t="s">
        <v>439</v>
      </c>
      <c r="AQ1050" s="42">
        <v>1200</v>
      </c>
      <c r="AR1050" s="42">
        <v>2</v>
      </c>
      <c r="AS1050" s="42">
        <v>600</v>
      </c>
      <c r="AT1050" s="42">
        <v>48</v>
      </c>
      <c r="AU1050" s="42" t="s">
        <v>607</v>
      </c>
      <c r="AV1050" s="42" t="s">
        <v>607</v>
      </c>
      <c r="AW1050" s="42">
        <v>18000</v>
      </c>
      <c r="AX1050" s="42">
        <v>18000</v>
      </c>
      <c r="AY1050" s="42">
        <v>2</v>
      </c>
      <c r="AZ1050" s="51">
        <v>46</v>
      </c>
      <c r="BA1050" s="42"/>
      <c r="BB1050" s="42">
        <v>2</v>
      </c>
      <c r="BC1050" s="42" t="s">
        <v>375</v>
      </c>
      <c r="BD1050" s="49" t="s">
        <v>4098</v>
      </c>
      <c r="BE1050" s="49" t="s">
        <v>4095</v>
      </c>
      <c r="BF1050" s="42">
        <v>0</v>
      </c>
      <c r="BG1050" s="42"/>
      <c r="BH1050" s="42"/>
      <c r="BI1050" s="42" t="s">
        <v>357</v>
      </c>
      <c r="BJ1050" s="42" t="s">
        <v>358</v>
      </c>
      <c r="BK1050" s="57">
        <v>44778</v>
      </c>
      <c r="BL1050" s="42" t="s">
        <v>317</v>
      </c>
      <c r="BM1050" s="42" t="s">
        <v>317</v>
      </c>
      <c r="BN1050" s="42"/>
      <c r="BO1050" s="42"/>
      <c r="BP1050" s="42" t="s">
        <v>359</v>
      </c>
      <c r="BQ1050" s="42" t="s">
        <v>359</v>
      </c>
      <c r="BR1050" s="42" t="s">
        <v>359</v>
      </c>
      <c r="BS1050" s="42"/>
      <c r="BT1050" s="42" t="s">
        <v>360</v>
      </c>
      <c r="BU1050" s="42" t="s">
        <v>317</v>
      </c>
      <c r="BV1050" s="42" t="s">
        <v>317</v>
      </c>
      <c r="BW1050" s="42"/>
      <c r="BX1050" s="42"/>
      <c r="BY1050" s="42" t="s">
        <v>353</v>
      </c>
      <c r="BZ1050" s="42" t="s">
        <v>353</v>
      </c>
      <c r="CA1050" s="42"/>
      <c r="CB1050" s="42" t="s">
        <v>353</v>
      </c>
      <c r="CC1050" s="42"/>
      <c r="CD1050" s="42"/>
      <c r="CE1050" s="42"/>
      <c r="CF1050" s="42"/>
      <c r="CG1050" s="26" t="s">
        <v>4096</v>
      </c>
    </row>
    <row r="1051" hidden="1" spans="1:85">
      <c r="A1051" s="39">
        <v>1086</v>
      </c>
      <c r="B1051" s="42" t="s">
        <v>4099</v>
      </c>
      <c r="C1051" s="46" t="s">
        <v>4100</v>
      </c>
      <c r="D1051" s="42" t="s">
        <v>4101</v>
      </c>
      <c r="E1051" s="43">
        <v>28.2662</v>
      </c>
      <c r="F1051" s="47">
        <v>-16.730391</v>
      </c>
      <c r="G1051" s="42" t="s">
        <v>316</v>
      </c>
      <c r="H1051" s="37">
        <v>4.5</v>
      </c>
      <c r="I1051" s="42" t="s">
        <v>316</v>
      </c>
      <c r="J1051" s="42" t="s">
        <v>316</v>
      </c>
      <c r="K1051" s="42" t="s">
        <v>317</v>
      </c>
      <c r="L1051" s="42" t="s">
        <v>317</v>
      </c>
      <c r="M1051" s="42" t="s">
        <v>317</v>
      </c>
      <c r="N1051" s="42" t="s">
        <v>341</v>
      </c>
      <c r="O1051" s="42" t="s">
        <v>2240</v>
      </c>
      <c r="P1051" s="42" t="s">
        <v>2240</v>
      </c>
      <c r="Q1051" s="42" t="s">
        <v>320</v>
      </c>
      <c r="R1051" s="42" t="s">
        <v>320</v>
      </c>
      <c r="S1051" s="42" t="s">
        <v>1718</v>
      </c>
      <c r="T1051" s="42" t="s">
        <v>344</v>
      </c>
      <c r="U1051" s="42" t="s">
        <v>323</v>
      </c>
      <c r="V1051" s="52">
        <v>50</v>
      </c>
      <c r="W1051" s="42" t="s">
        <v>366</v>
      </c>
      <c r="X1051" s="42" t="s">
        <v>3055</v>
      </c>
      <c r="Y1051" s="42" t="s">
        <v>2</v>
      </c>
      <c r="Z1051" s="42" t="s">
        <v>2</v>
      </c>
      <c r="AA1051" s="42" t="s">
        <v>328</v>
      </c>
      <c r="AB1051" s="43" t="s">
        <v>329</v>
      </c>
      <c r="AC1051" s="42" t="s">
        <v>225</v>
      </c>
      <c r="AD1051" s="42" t="s">
        <v>225</v>
      </c>
      <c r="AE1051" s="42" t="s">
        <v>561</v>
      </c>
      <c r="AF1051" s="42" t="s">
        <v>561</v>
      </c>
      <c r="AG1051" s="42">
        <v>45</v>
      </c>
      <c r="AH1051" s="42" t="s">
        <v>350</v>
      </c>
      <c r="AI1051" s="42" t="s">
        <v>3077</v>
      </c>
      <c r="AJ1051" s="42" t="s">
        <v>351</v>
      </c>
      <c r="AK1051" s="42" t="s">
        <v>2164</v>
      </c>
      <c r="AL1051" s="42">
        <v>1000</v>
      </c>
      <c r="AM1051" s="42" t="s">
        <v>332</v>
      </c>
      <c r="AN1051" s="42" t="s">
        <v>1896</v>
      </c>
      <c r="AO1051" s="42">
        <v>400</v>
      </c>
      <c r="AP1051" s="42" t="s">
        <v>439</v>
      </c>
      <c r="AQ1051" s="42">
        <v>1600</v>
      </c>
      <c r="AR1051" s="42">
        <v>2</v>
      </c>
      <c r="AS1051" s="42">
        <v>800</v>
      </c>
      <c r="AT1051" s="42">
        <v>48</v>
      </c>
      <c r="AU1051" s="42" t="s">
        <v>385</v>
      </c>
      <c r="AV1051" s="42" t="s">
        <v>385</v>
      </c>
      <c r="AW1051" s="42">
        <v>18000</v>
      </c>
      <c r="AX1051" s="42">
        <v>18000</v>
      </c>
      <c r="AY1051" s="42">
        <v>2</v>
      </c>
      <c r="AZ1051" s="51">
        <v>110</v>
      </c>
      <c r="BA1051" s="42"/>
      <c r="BB1051" s="42">
        <v>3</v>
      </c>
      <c r="BC1051" s="42" t="s">
        <v>354</v>
      </c>
      <c r="BD1051" s="49" t="s">
        <v>4102</v>
      </c>
      <c r="BE1051" s="49" t="s">
        <v>4099</v>
      </c>
      <c r="BF1051" s="42">
        <v>0</v>
      </c>
      <c r="BG1051" s="42"/>
      <c r="BH1051" s="42"/>
      <c r="BI1051" s="42" t="s">
        <v>357</v>
      </c>
      <c r="BJ1051" s="42" t="s">
        <v>358</v>
      </c>
      <c r="BK1051" s="57">
        <v>44778</v>
      </c>
      <c r="BL1051" s="42" t="s">
        <v>317</v>
      </c>
      <c r="BM1051" s="42" t="s">
        <v>317</v>
      </c>
      <c r="BN1051" s="42"/>
      <c r="BO1051" s="42"/>
      <c r="BP1051" s="42" t="s">
        <v>359</v>
      </c>
      <c r="BQ1051" s="42" t="s">
        <v>359</v>
      </c>
      <c r="BR1051" s="42" t="s">
        <v>359</v>
      </c>
      <c r="BS1051" s="42"/>
      <c r="BT1051" s="42" t="s">
        <v>360</v>
      </c>
      <c r="BU1051" s="42" t="s">
        <v>317</v>
      </c>
      <c r="BV1051" s="42" t="s">
        <v>317</v>
      </c>
      <c r="BW1051" s="42"/>
      <c r="BX1051" s="42"/>
      <c r="BY1051" s="42" t="s">
        <v>353</v>
      </c>
      <c r="BZ1051" s="42" t="s">
        <v>353</v>
      </c>
      <c r="CA1051" s="42"/>
      <c r="CB1051" s="42" t="s">
        <v>353</v>
      </c>
      <c r="CC1051" s="42"/>
      <c r="CD1051" s="42"/>
      <c r="CE1051" s="42"/>
      <c r="CF1051" s="42"/>
      <c r="CG1051" s="26" t="s">
        <v>4100</v>
      </c>
    </row>
    <row r="1052" hidden="1" spans="1:85">
      <c r="A1052" s="39">
        <v>1088</v>
      </c>
      <c r="B1052" s="42" t="s">
        <v>4103</v>
      </c>
      <c r="C1052" s="46" t="s">
        <v>4104</v>
      </c>
      <c r="D1052" s="42" t="s">
        <v>4105</v>
      </c>
      <c r="E1052" s="43">
        <v>28.4723</v>
      </c>
      <c r="F1052" s="43">
        <v>-15.3571</v>
      </c>
      <c r="G1052" s="42" t="s">
        <v>316</v>
      </c>
      <c r="H1052" s="37">
        <v>2.5</v>
      </c>
      <c r="I1052" s="42" t="s">
        <v>316</v>
      </c>
      <c r="J1052" s="42" t="s">
        <v>3430</v>
      </c>
      <c r="K1052" s="42" t="s">
        <v>340</v>
      </c>
      <c r="L1052" s="42" t="s">
        <v>317</v>
      </c>
      <c r="M1052" s="42" t="s">
        <v>317</v>
      </c>
      <c r="N1052" s="42" t="s">
        <v>341</v>
      </c>
      <c r="O1052" s="42" t="s">
        <v>319</v>
      </c>
      <c r="P1052" s="42" t="s">
        <v>319</v>
      </c>
      <c r="Q1052" s="42" t="s">
        <v>320</v>
      </c>
      <c r="R1052" s="42" t="s">
        <v>320</v>
      </c>
      <c r="S1052" s="42" t="s">
        <v>1718</v>
      </c>
      <c r="T1052" s="42" t="s">
        <v>344</v>
      </c>
      <c r="U1052" s="42" t="s">
        <v>323</v>
      </c>
      <c r="V1052" s="52">
        <v>40</v>
      </c>
      <c r="W1052" s="42" t="s">
        <v>366</v>
      </c>
      <c r="X1052" s="42" t="s">
        <v>1974</v>
      </c>
      <c r="Y1052" s="42" t="s">
        <v>2</v>
      </c>
      <c r="Z1052" s="42" t="s">
        <v>2</v>
      </c>
      <c r="AA1052" s="42" t="s">
        <v>328</v>
      </c>
      <c r="AB1052" s="43" t="s">
        <v>329</v>
      </c>
      <c r="AC1052" s="42" t="s">
        <v>225</v>
      </c>
      <c r="AD1052" s="42" t="s">
        <v>225</v>
      </c>
      <c r="AE1052" s="42" t="s">
        <v>499</v>
      </c>
      <c r="AF1052" s="42" t="s">
        <v>499</v>
      </c>
      <c r="AG1052" s="42">
        <v>30</v>
      </c>
      <c r="AH1052" s="42" t="s">
        <v>350</v>
      </c>
      <c r="AI1052" s="42" t="s">
        <v>1964</v>
      </c>
      <c r="AJ1052" s="42" t="s">
        <v>351</v>
      </c>
      <c r="AK1052" s="42" t="s">
        <v>1965</v>
      </c>
      <c r="AL1052" s="42">
        <v>600</v>
      </c>
      <c r="AM1052" s="42" t="s">
        <v>332</v>
      </c>
      <c r="AN1052" s="42" t="s">
        <v>352</v>
      </c>
      <c r="AO1052" s="42">
        <v>400</v>
      </c>
      <c r="AP1052" s="42" t="s">
        <v>439</v>
      </c>
      <c r="AQ1052" s="42">
        <v>1200</v>
      </c>
      <c r="AR1052" s="42">
        <v>2</v>
      </c>
      <c r="AS1052" s="42">
        <v>600</v>
      </c>
      <c r="AT1052" s="42">
        <v>48</v>
      </c>
      <c r="AU1052" s="42" t="s">
        <v>385</v>
      </c>
      <c r="AV1052" s="42" t="s">
        <v>385</v>
      </c>
      <c r="AW1052" s="42">
        <v>18000</v>
      </c>
      <c r="AX1052" s="42">
        <v>18000</v>
      </c>
      <c r="AY1052" s="42">
        <v>2</v>
      </c>
      <c r="AZ1052" s="51">
        <v>54.7</v>
      </c>
      <c r="BA1052" s="42"/>
      <c r="BB1052" s="42">
        <v>3</v>
      </c>
      <c r="BC1052" s="42" t="s">
        <v>4106</v>
      </c>
      <c r="BD1052" s="49" t="s">
        <v>4107</v>
      </c>
      <c r="BE1052" s="49" t="s">
        <v>4103</v>
      </c>
      <c r="BF1052" s="42">
        <v>0</v>
      </c>
      <c r="BG1052" s="42"/>
      <c r="BH1052" s="42"/>
      <c r="BI1052" s="42" t="s">
        <v>357</v>
      </c>
      <c r="BJ1052" s="42" t="s">
        <v>358</v>
      </c>
      <c r="BK1052" s="57">
        <v>44778</v>
      </c>
      <c r="BL1052" s="42" t="s">
        <v>317</v>
      </c>
      <c r="BM1052" s="42" t="s">
        <v>317</v>
      </c>
      <c r="BN1052" s="42"/>
      <c r="BO1052" s="42"/>
      <c r="BP1052" s="42" t="s">
        <v>359</v>
      </c>
      <c r="BQ1052" s="42" t="s">
        <v>359</v>
      </c>
      <c r="BR1052" s="42" t="s">
        <v>359</v>
      </c>
      <c r="BS1052" s="42"/>
      <c r="BT1052" s="42" t="s">
        <v>360</v>
      </c>
      <c r="BU1052" s="42" t="s">
        <v>317</v>
      </c>
      <c r="BV1052" s="42" t="s">
        <v>317</v>
      </c>
      <c r="BW1052" s="42"/>
      <c r="BX1052" s="42"/>
      <c r="BY1052" s="42" t="s">
        <v>353</v>
      </c>
      <c r="BZ1052" s="42" t="s">
        <v>353</v>
      </c>
      <c r="CA1052" s="42"/>
      <c r="CB1052" s="42" t="s">
        <v>353</v>
      </c>
      <c r="CC1052" s="42"/>
      <c r="CD1052" s="42"/>
      <c r="CE1052" s="42"/>
      <c r="CF1052" s="42"/>
      <c r="CG1052" s="26" t="s">
        <v>4104</v>
      </c>
    </row>
    <row r="1053" hidden="1" spans="1:85">
      <c r="A1053" s="34">
        <v>1089</v>
      </c>
      <c r="B1053" s="42" t="s">
        <v>4108</v>
      </c>
      <c r="C1053" s="46" t="s">
        <v>4109</v>
      </c>
      <c r="D1053" s="42" t="s">
        <v>4110</v>
      </c>
      <c r="E1053" s="43">
        <v>28.1906</v>
      </c>
      <c r="F1053" s="43">
        <v>-15.4292</v>
      </c>
      <c r="G1053" s="42" t="s">
        <v>316</v>
      </c>
      <c r="H1053" s="37">
        <v>1.8</v>
      </c>
      <c r="I1053" s="42" t="s">
        <v>316</v>
      </c>
      <c r="J1053" s="42" t="s">
        <v>3407</v>
      </c>
      <c r="K1053" s="42" t="s">
        <v>317</v>
      </c>
      <c r="L1053" s="42" t="s">
        <v>340</v>
      </c>
      <c r="M1053" s="42" t="s">
        <v>317</v>
      </c>
      <c r="N1053" s="42" t="s">
        <v>341</v>
      </c>
      <c r="O1053" s="42" t="s">
        <v>2240</v>
      </c>
      <c r="P1053" s="42" t="s">
        <v>2240</v>
      </c>
      <c r="Q1053" s="42" t="s">
        <v>320</v>
      </c>
      <c r="R1053" s="42" t="s">
        <v>320</v>
      </c>
      <c r="S1053" s="42" t="s">
        <v>1718</v>
      </c>
      <c r="T1053" s="42" t="s">
        <v>344</v>
      </c>
      <c r="U1053" s="42" t="s">
        <v>323</v>
      </c>
      <c r="V1053" s="52">
        <v>50</v>
      </c>
      <c r="W1053" s="42" t="s">
        <v>325</v>
      </c>
      <c r="X1053" s="42" t="s">
        <v>2025</v>
      </c>
      <c r="Y1053" s="42" t="s">
        <v>2</v>
      </c>
      <c r="Z1053" s="42" t="s">
        <v>2</v>
      </c>
      <c r="AA1053" s="42" t="s">
        <v>328</v>
      </c>
      <c r="AB1053" s="43" t="s">
        <v>329</v>
      </c>
      <c r="AC1053" s="42" t="s">
        <v>225</v>
      </c>
      <c r="AD1053" s="42" t="s">
        <v>225</v>
      </c>
      <c r="AE1053" s="42" t="s">
        <v>561</v>
      </c>
      <c r="AF1053" s="42" t="s">
        <v>561</v>
      </c>
      <c r="AG1053" s="42">
        <v>15</v>
      </c>
      <c r="AH1053" s="42" t="s">
        <v>350</v>
      </c>
      <c r="AI1053" s="42" t="s">
        <v>1894</v>
      </c>
      <c r="AJ1053" s="42" t="s">
        <v>370</v>
      </c>
      <c r="AK1053" s="42" t="s">
        <v>1965</v>
      </c>
      <c r="AL1053" s="42">
        <v>1000</v>
      </c>
      <c r="AM1053" s="42" t="s">
        <v>332</v>
      </c>
      <c r="AN1053" s="42" t="s">
        <v>1896</v>
      </c>
      <c r="AO1053" s="42">
        <v>400</v>
      </c>
      <c r="AP1053" s="42" t="s">
        <v>439</v>
      </c>
      <c r="AQ1053" s="42">
        <v>1200</v>
      </c>
      <c r="AR1053" s="42">
        <v>2</v>
      </c>
      <c r="AS1053" s="42">
        <v>600</v>
      </c>
      <c r="AT1053" s="42">
        <v>48</v>
      </c>
      <c r="AU1053" s="42" t="s">
        <v>327</v>
      </c>
      <c r="AV1053" s="42" t="s">
        <v>327</v>
      </c>
      <c r="AW1053" s="42" t="s">
        <v>327</v>
      </c>
      <c r="AX1053" s="42" t="s">
        <v>327</v>
      </c>
      <c r="AY1053" s="42" t="s">
        <v>327</v>
      </c>
      <c r="AZ1053" s="51">
        <v>116</v>
      </c>
      <c r="BA1053" s="42"/>
      <c r="BB1053" s="42">
        <v>2</v>
      </c>
      <c r="BC1053" s="42" t="s">
        <v>375</v>
      </c>
      <c r="BD1053" s="49" t="s">
        <v>4111</v>
      </c>
      <c r="BE1053" s="49" t="s">
        <v>4108</v>
      </c>
      <c r="BF1053" s="42">
        <v>0</v>
      </c>
      <c r="BG1053" s="42"/>
      <c r="BH1053" s="42"/>
      <c r="BI1053" s="42" t="s">
        <v>357</v>
      </c>
      <c r="BJ1053" s="42" t="s">
        <v>358</v>
      </c>
      <c r="BK1053" s="57">
        <v>44778</v>
      </c>
      <c r="BL1053" s="42" t="s">
        <v>317</v>
      </c>
      <c r="BM1053" s="42" t="s">
        <v>317</v>
      </c>
      <c r="BN1053" s="42"/>
      <c r="BO1053" s="42"/>
      <c r="BP1053" s="42" t="s">
        <v>359</v>
      </c>
      <c r="BQ1053" s="42" t="s">
        <v>359</v>
      </c>
      <c r="BR1053" s="42" t="s">
        <v>359</v>
      </c>
      <c r="BS1053" s="42"/>
      <c r="BT1053" s="42" t="s">
        <v>360</v>
      </c>
      <c r="BU1053" s="42" t="s">
        <v>317</v>
      </c>
      <c r="BV1053" s="42" t="s">
        <v>317</v>
      </c>
      <c r="BW1053" s="42"/>
      <c r="BX1053" s="42"/>
      <c r="BY1053" s="42" t="s">
        <v>353</v>
      </c>
      <c r="BZ1053" s="42" t="s">
        <v>353</v>
      </c>
      <c r="CA1053" s="42"/>
      <c r="CB1053" s="42" t="s">
        <v>353</v>
      </c>
      <c r="CC1053" s="42"/>
      <c r="CD1053" s="42"/>
      <c r="CE1053" s="42"/>
      <c r="CF1053" s="42"/>
      <c r="CG1053" s="26" t="s">
        <v>4109</v>
      </c>
    </row>
    <row r="1054" hidden="1" spans="1:85">
      <c r="A1054" s="39">
        <v>1118</v>
      </c>
      <c r="B1054" s="42" t="s">
        <v>4112</v>
      </c>
      <c r="C1054" s="46" t="s">
        <v>4113</v>
      </c>
      <c r="D1054" s="42" t="s">
        <v>4114</v>
      </c>
      <c r="E1054" s="43">
        <v>28.1938</v>
      </c>
      <c r="F1054" s="43">
        <v>-15.7911</v>
      </c>
      <c r="G1054" s="42" t="s">
        <v>316</v>
      </c>
      <c r="H1054" s="37">
        <v>4.5</v>
      </c>
      <c r="I1054" s="42" t="s">
        <v>316</v>
      </c>
      <c r="J1054" s="42" t="s">
        <v>3407</v>
      </c>
      <c r="K1054" s="42" t="s">
        <v>317</v>
      </c>
      <c r="L1054" s="42" t="s">
        <v>317</v>
      </c>
      <c r="M1054" s="42" t="s">
        <v>317</v>
      </c>
      <c r="N1054" s="42" t="s">
        <v>402</v>
      </c>
      <c r="O1054" s="42" t="s">
        <v>319</v>
      </c>
      <c r="P1054" s="42" t="s">
        <v>319</v>
      </c>
      <c r="Q1054" s="42" t="s">
        <v>320</v>
      </c>
      <c r="R1054" s="42" t="s">
        <v>320</v>
      </c>
      <c r="S1054" s="42" t="s">
        <v>1718</v>
      </c>
      <c r="T1054" s="42" t="s">
        <v>344</v>
      </c>
      <c r="U1054" s="42" t="s">
        <v>323</v>
      </c>
      <c r="V1054" s="52">
        <v>48</v>
      </c>
      <c r="W1054" s="42" t="s">
        <v>366</v>
      </c>
      <c r="X1054" s="42" t="s">
        <v>3055</v>
      </c>
      <c r="Y1054" s="42" t="s">
        <v>2</v>
      </c>
      <c r="Z1054" s="42" t="s">
        <v>2</v>
      </c>
      <c r="AA1054" s="42" t="s">
        <v>328</v>
      </c>
      <c r="AB1054" s="43" t="s">
        <v>329</v>
      </c>
      <c r="AC1054" s="42" t="s">
        <v>225</v>
      </c>
      <c r="AD1054" s="42" t="s">
        <v>225</v>
      </c>
      <c r="AE1054" s="42" t="s">
        <v>561</v>
      </c>
      <c r="AF1054" s="42" t="s">
        <v>561</v>
      </c>
      <c r="AG1054" s="42">
        <v>30</v>
      </c>
      <c r="AH1054" s="42" t="s">
        <v>350</v>
      </c>
      <c r="AI1054" s="42" t="s">
        <v>3077</v>
      </c>
      <c r="AJ1054" s="42" t="s">
        <v>370</v>
      </c>
      <c r="AK1054" s="42" t="s">
        <v>2164</v>
      </c>
      <c r="AL1054" s="42">
        <v>1000</v>
      </c>
      <c r="AM1054" s="42" t="s">
        <v>332</v>
      </c>
      <c r="AN1054" s="42" t="s">
        <v>1896</v>
      </c>
      <c r="AO1054" s="42">
        <v>400</v>
      </c>
      <c r="AP1054" s="42" t="s">
        <v>439</v>
      </c>
      <c r="AQ1054" s="42">
        <v>1200</v>
      </c>
      <c r="AR1054" s="42">
        <v>2</v>
      </c>
      <c r="AS1054" s="42">
        <v>600</v>
      </c>
      <c r="AT1054" s="42">
        <v>48</v>
      </c>
      <c r="AU1054" s="42" t="s">
        <v>385</v>
      </c>
      <c r="AV1054" s="42" t="s">
        <v>385</v>
      </c>
      <c r="AW1054" s="42">
        <v>18000</v>
      </c>
      <c r="AX1054" s="42">
        <v>18000</v>
      </c>
      <c r="AY1054" s="42">
        <v>2</v>
      </c>
      <c r="AZ1054" s="51">
        <v>83</v>
      </c>
      <c r="BA1054" s="42"/>
      <c r="BB1054" s="42">
        <v>1</v>
      </c>
      <c r="BC1054" s="42" t="s">
        <v>525</v>
      </c>
      <c r="BD1054" s="49">
        <v>0</v>
      </c>
      <c r="BE1054" s="49" t="s">
        <v>4112</v>
      </c>
      <c r="BF1054" s="42">
        <v>0</v>
      </c>
      <c r="BG1054" s="42"/>
      <c r="BH1054" s="42"/>
      <c r="BI1054" s="42" t="s">
        <v>357</v>
      </c>
      <c r="BJ1054" s="42" t="s">
        <v>358</v>
      </c>
      <c r="BK1054" s="57">
        <v>44778</v>
      </c>
      <c r="BL1054" s="42" t="s">
        <v>317</v>
      </c>
      <c r="BM1054" s="42" t="s">
        <v>317</v>
      </c>
      <c r="BN1054" s="42"/>
      <c r="BO1054" s="42"/>
      <c r="BP1054" s="42" t="s">
        <v>359</v>
      </c>
      <c r="BQ1054" s="42" t="s">
        <v>359</v>
      </c>
      <c r="BR1054" s="42" t="s">
        <v>359</v>
      </c>
      <c r="BS1054" s="42"/>
      <c r="BT1054" s="42" t="s">
        <v>360</v>
      </c>
      <c r="BU1054" s="42" t="s">
        <v>317</v>
      </c>
      <c r="BV1054" s="42" t="s">
        <v>317</v>
      </c>
      <c r="BW1054" s="42"/>
      <c r="BX1054" s="42"/>
      <c r="BY1054" s="42" t="s">
        <v>353</v>
      </c>
      <c r="BZ1054" s="42" t="s">
        <v>353</v>
      </c>
      <c r="CA1054" s="42"/>
      <c r="CB1054" s="42" t="s">
        <v>353</v>
      </c>
      <c r="CC1054" s="42"/>
      <c r="CD1054" s="42"/>
      <c r="CE1054" s="42"/>
      <c r="CF1054" s="42"/>
      <c r="CG1054" s="26" t="s">
        <v>4113</v>
      </c>
    </row>
    <row r="1055" hidden="1" spans="1:85">
      <c r="A1055" s="39">
        <v>1144</v>
      </c>
      <c r="B1055" s="42" t="s">
        <v>4115</v>
      </c>
      <c r="C1055" s="46" t="s">
        <v>4116</v>
      </c>
      <c r="D1055" s="42" t="s">
        <v>4117</v>
      </c>
      <c r="E1055" s="43">
        <v>28.3787</v>
      </c>
      <c r="F1055" s="43">
        <v>-15.3264</v>
      </c>
      <c r="G1055" s="42" t="s">
        <v>316</v>
      </c>
      <c r="H1055" s="37">
        <v>2.5</v>
      </c>
      <c r="I1055" s="42" t="s">
        <v>316</v>
      </c>
      <c r="J1055" s="42" t="s">
        <v>3407</v>
      </c>
      <c r="K1055" s="42" t="s">
        <v>317</v>
      </c>
      <c r="L1055" s="42" t="s">
        <v>317</v>
      </c>
      <c r="M1055" s="42" t="s">
        <v>317</v>
      </c>
      <c r="N1055" s="42" t="s">
        <v>341</v>
      </c>
      <c r="O1055" s="42" t="s">
        <v>319</v>
      </c>
      <c r="P1055" s="42" t="s">
        <v>319</v>
      </c>
      <c r="Q1055" s="42" t="s">
        <v>390</v>
      </c>
      <c r="R1055" s="42" t="s">
        <v>390</v>
      </c>
      <c r="S1055" s="42" t="s">
        <v>1718</v>
      </c>
      <c r="T1055" s="42" t="s">
        <v>344</v>
      </c>
      <c r="U1055" s="42" t="s">
        <v>323</v>
      </c>
      <c r="V1055" s="52">
        <v>18</v>
      </c>
      <c r="W1055" s="42" t="s">
        <v>325</v>
      </c>
      <c r="X1055" s="42" t="s">
        <v>1974</v>
      </c>
      <c r="Y1055" s="42" t="s">
        <v>2</v>
      </c>
      <c r="Z1055" s="42" t="s">
        <v>2</v>
      </c>
      <c r="AA1055" s="42" t="s">
        <v>328</v>
      </c>
      <c r="AB1055" s="43" t="s">
        <v>329</v>
      </c>
      <c r="AC1055" s="42" t="s">
        <v>225</v>
      </c>
      <c r="AD1055" s="42" t="s">
        <v>225</v>
      </c>
      <c r="AE1055" s="42" t="s">
        <v>561</v>
      </c>
      <c r="AF1055" s="42" t="s">
        <v>561</v>
      </c>
      <c r="AG1055" s="42">
        <v>20</v>
      </c>
      <c r="AH1055" s="42" t="s">
        <v>350</v>
      </c>
      <c r="AI1055" s="42" t="s">
        <v>4089</v>
      </c>
      <c r="AJ1055" s="42" t="s">
        <v>370</v>
      </c>
      <c r="AK1055" s="42" t="s">
        <v>2164</v>
      </c>
      <c r="AL1055" s="42">
        <v>1000</v>
      </c>
      <c r="AM1055" s="42" t="s">
        <v>332</v>
      </c>
      <c r="AN1055" s="42" t="s">
        <v>1896</v>
      </c>
      <c r="AO1055" s="42">
        <v>400</v>
      </c>
      <c r="AP1055" s="42" t="s">
        <v>439</v>
      </c>
      <c r="AQ1055" s="42">
        <v>1600</v>
      </c>
      <c r="AR1055" s="42">
        <v>2</v>
      </c>
      <c r="AS1055" s="42">
        <v>800</v>
      </c>
      <c r="AT1055" s="42">
        <v>48</v>
      </c>
      <c r="AU1055" s="42" t="s">
        <v>327</v>
      </c>
      <c r="AV1055" s="42" t="s">
        <v>327</v>
      </c>
      <c r="AW1055" s="42" t="s">
        <v>327</v>
      </c>
      <c r="AX1055" s="42" t="s">
        <v>327</v>
      </c>
      <c r="AY1055" s="42" t="s">
        <v>327</v>
      </c>
      <c r="AZ1055" s="51">
        <v>58.9</v>
      </c>
      <c r="BA1055" s="42"/>
      <c r="BB1055" s="42">
        <v>2</v>
      </c>
      <c r="BC1055" s="42" t="s">
        <v>375</v>
      </c>
      <c r="BD1055" s="49" t="s">
        <v>4118</v>
      </c>
      <c r="BE1055" s="49" t="s">
        <v>4115</v>
      </c>
      <c r="BF1055" s="42">
        <v>0</v>
      </c>
      <c r="BG1055" s="42"/>
      <c r="BH1055" s="42"/>
      <c r="BI1055" s="42" t="s">
        <v>357</v>
      </c>
      <c r="BJ1055" s="42" t="s">
        <v>358</v>
      </c>
      <c r="BK1055" s="57">
        <v>44778</v>
      </c>
      <c r="BL1055" s="42" t="s">
        <v>317</v>
      </c>
      <c r="BM1055" s="42" t="s">
        <v>317</v>
      </c>
      <c r="BN1055" s="42"/>
      <c r="BO1055" s="42"/>
      <c r="BP1055" s="42" t="s">
        <v>359</v>
      </c>
      <c r="BQ1055" s="42" t="s">
        <v>359</v>
      </c>
      <c r="BR1055" s="42" t="s">
        <v>359</v>
      </c>
      <c r="BS1055" s="42"/>
      <c r="BT1055" s="42" t="s">
        <v>360</v>
      </c>
      <c r="BU1055" s="42" t="s">
        <v>317</v>
      </c>
      <c r="BV1055" s="42" t="s">
        <v>317</v>
      </c>
      <c r="BW1055" s="42"/>
      <c r="BX1055" s="42"/>
      <c r="BY1055" s="42" t="s">
        <v>353</v>
      </c>
      <c r="BZ1055" s="42" t="s">
        <v>353</v>
      </c>
      <c r="CA1055" s="42"/>
      <c r="CB1055" s="42" t="s">
        <v>353</v>
      </c>
      <c r="CC1055" s="42"/>
      <c r="CD1055" s="42"/>
      <c r="CE1055" s="42"/>
      <c r="CF1055" s="42"/>
      <c r="CG1055" s="26" t="s">
        <v>4116</v>
      </c>
    </row>
    <row r="1056" hidden="1" spans="1:85">
      <c r="A1056" s="34">
        <v>1145</v>
      </c>
      <c r="B1056" s="42" t="s">
        <v>4119</v>
      </c>
      <c r="C1056" s="46" t="s">
        <v>4120</v>
      </c>
      <c r="D1056" s="42" t="s">
        <v>4121</v>
      </c>
      <c r="E1056" s="43">
        <v>28.3123</v>
      </c>
      <c r="F1056" s="43">
        <v>-15.4244</v>
      </c>
      <c r="G1056" s="42" t="s">
        <v>316</v>
      </c>
      <c r="H1056" s="37">
        <v>2.5</v>
      </c>
      <c r="I1056" s="42" t="s">
        <v>316</v>
      </c>
      <c r="J1056" s="42" t="s">
        <v>316</v>
      </c>
      <c r="K1056" s="42" t="s">
        <v>340</v>
      </c>
      <c r="L1056" s="42" t="s">
        <v>317</v>
      </c>
      <c r="M1056" s="42" t="s">
        <v>317</v>
      </c>
      <c r="N1056" s="42" t="s">
        <v>341</v>
      </c>
      <c r="O1056" s="42" t="s">
        <v>2240</v>
      </c>
      <c r="P1056" s="42" t="s">
        <v>2240</v>
      </c>
      <c r="Q1056" s="42" t="s">
        <v>320</v>
      </c>
      <c r="R1056" s="42" t="s">
        <v>320</v>
      </c>
      <c r="S1056" s="42" t="s">
        <v>1718</v>
      </c>
      <c r="T1056" s="42" t="s">
        <v>344</v>
      </c>
      <c r="U1056" s="42" t="s">
        <v>323</v>
      </c>
      <c r="V1056" s="52">
        <v>36</v>
      </c>
      <c r="W1056" s="42" t="s">
        <v>366</v>
      </c>
      <c r="X1056" s="42" t="s">
        <v>2971</v>
      </c>
      <c r="Y1056" s="42" t="s">
        <v>2</v>
      </c>
      <c r="Z1056" s="42" t="s">
        <v>2</v>
      </c>
      <c r="AA1056" s="42" t="s">
        <v>328</v>
      </c>
      <c r="AB1056" s="43" t="s">
        <v>329</v>
      </c>
      <c r="AC1056" s="42" t="s">
        <v>225</v>
      </c>
      <c r="AD1056" s="42" t="s">
        <v>225</v>
      </c>
      <c r="AE1056" s="42" t="s">
        <v>561</v>
      </c>
      <c r="AF1056" s="42" t="s">
        <v>561</v>
      </c>
      <c r="AG1056" s="42">
        <v>20</v>
      </c>
      <c r="AH1056" s="42" t="s">
        <v>350</v>
      </c>
      <c r="AI1056" s="42" t="s">
        <v>1964</v>
      </c>
      <c r="AJ1056" s="42" t="s">
        <v>351</v>
      </c>
      <c r="AK1056" s="42" t="s">
        <v>2164</v>
      </c>
      <c r="AL1056" s="42">
        <v>1000</v>
      </c>
      <c r="AM1056" s="42" t="s">
        <v>332</v>
      </c>
      <c r="AN1056" s="42" t="s">
        <v>1896</v>
      </c>
      <c r="AO1056" s="42">
        <v>400</v>
      </c>
      <c r="AP1056" s="42" t="s">
        <v>439</v>
      </c>
      <c r="AQ1056" s="42">
        <v>1600</v>
      </c>
      <c r="AR1056" s="42">
        <v>2</v>
      </c>
      <c r="AS1056" s="42">
        <v>800</v>
      </c>
      <c r="AT1056" s="42">
        <v>48</v>
      </c>
      <c r="AU1056" s="42" t="s">
        <v>385</v>
      </c>
      <c r="AV1056" s="42" t="s">
        <v>385</v>
      </c>
      <c r="AW1056" s="42">
        <v>18000</v>
      </c>
      <c r="AX1056" s="42">
        <v>18000</v>
      </c>
      <c r="AY1056" s="42">
        <v>2</v>
      </c>
      <c r="AZ1056" s="51">
        <v>76</v>
      </c>
      <c r="BA1056" s="42"/>
      <c r="BB1056" s="42">
        <v>2</v>
      </c>
      <c r="BC1056" s="42" t="s">
        <v>1224</v>
      </c>
      <c r="BD1056" s="49">
        <v>0</v>
      </c>
      <c r="BE1056" s="49" t="s">
        <v>4119</v>
      </c>
      <c r="BF1056" s="42">
        <v>0</v>
      </c>
      <c r="BG1056" s="42"/>
      <c r="BH1056" s="42"/>
      <c r="BI1056" s="42" t="s">
        <v>357</v>
      </c>
      <c r="BJ1056" s="42" t="s">
        <v>358</v>
      </c>
      <c r="BK1056" s="57">
        <v>44778</v>
      </c>
      <c r="BL1056" s="42" t="s">
        <v>317</v>
      </c>
      <c r="BM1056" s="42" t="s">
        <v>317</v>
      </c>
      <c r="BN1056" s="42"/>
      <c r="BO1056" s="42"/>
      <c r="BP1056" s="42" t="s">
        <v>359</v>
      </c>
      <c r="BQ1056" s="42" t="s">
        <v>359</v>
      </c>
      <c r="BR1056" s="42" t="s">
        <v>359</v>
      </c>
      <c r="BS1056" s="42"/>
      <c r="BT1056" s="42" t="s">
        <v>360</v>
      </c>
      <c r="BU1056" s="42" t="s">
        <v>317</v>
      </c>
      <c r="BV1056" s="42" t="s">
        <v>317</v>
      </c>
      <c r="BW1056" s="42"/>
      <c r="BX1056" s="42"/>
      <c r="BY1056" s="42" t="s">
        <v>353</v>
      </c>
      <c r="BZ1056" s="42" t="s">
        <v>353</v>
      </c>
      <c r="CA1056" s="42"/>
      <c r="CB1056" s="42" t="s">
        <v>353</v>
      </c>
      <c r="CC1056" s="42"/>
      <c r="CD1056" s="42"/>
      <c r="CE1056" s="42"/>
      <c r="CF1056" s="42"/>
      <c r="CG1056" s="26" t="s">
        <v>4120</v>
      </c>
    </row>
    <row r="1057" hidden="1" spans="1:85">
      <c r="A1057" s="34">
        <v>1183</v>
      </c>
      <c r="B1057" s="42" t="s">
        <v>4122</v>
      </c>
      <c r="C1057" s="46" t="s">
        <v>4123</v>
      </c>
      <c r="D1057" s="42" t="s">
        <v>3299</v>
      </c>
      <c r="E1057" s="43">
        <v>28.381</v>
      </c>
      <c r="F1057" s="43">
        <v>-15.4433</v>
      </c>
      <c r="G1057" s="42" t="s">
        <v>316</v>
      </c>
      <c r="H1057" s="37">
        <v>2.5</v>
      </c>
      <c r="I1057" s="42" t="s">
        <v>316</v>
      </c>
      <c r="J1057" s="42" t="s">
        <v>316</v>
      </c>
      <c r="K1057" s="42" t="s">
        <v>317</v>
      </c>
      <c r="L1057" s="42" t="s">
        <v>317</v>
      </c>
      <c r="M1057" s="42" t="s">
        <v>340</v>
      </c>
      <c r="N1057" s="42" t="s">
        <v>341</v>
      </c>
      <c r="O1057" s="42" t="s">
        <v>2240</v>
      </c>
      <c r="P1057" s="42" t="s">
        <v>2240</v>
      </c>
      <c r="Q1057" s="42" t="s">
        <v>390</v>
      </c>
      <c r="R1057" s="42" t="s">
        <v>390</v>
      </c>
      <c r="S1057" s="42" t="s">
        <v>1718</v>
      </c>
      <c r="T1057" s="42" t="s">
        <v>344</v>
      </c>
      <c r="U1057" s="42" t="s">
        <v>323</v>
      </c>
      <c r="V1057" s="52">
        <v>50</v>
      </c>
      <c r="W1057" s="42" t="s">
        <v>325</v>
      </c>
      <c r="X1057" s="42" t="s">
        <v>2971</v>
      </c>
      <c r="Y1057" s="42" t="s">
        <v>2</v>
      </c>
      <c r="Z1057" s="42" t="s">
        <v>2</v>
      </c>
      <c r="AA1057" s="42" t="s">
        <v>328</v>
      </c>
      <c r="AB1057" s="43" t="s">
        <v>329</v>
      </c>
      <c r="AC1057" s="42" t="s">
        <v>225</v>
      </c>
      <c r="AD1057" s="42" t="s">
        <v>225</v>
      </c>
      <c r="AE1057" s="42" t="s">
        <v>561</v>
      </c>
      <c r="AF1057" s="42" t="s">
        <v>561</v>
      </c>
      <c r="AG1057" s="42">
        <v>20</v>
      </c>
      <c r="AH1057" s="42" t="s">
        <v>350</v>
      </c>
      <c r="AI1057" s="42" t="s">
        <v>1964</v>
      </c>
      <c r="AJ1057" s="42" t="s">
        <v>370</v>
      </c>
      <c r="AK1057" s="42" t="s">
        <v>1965</v>
      </c>
      <c r="AL1057" s="42">
        <v>1000</v>
      </c>
      <c r="AM1057" s="42" t="s">
        <v>332</v>
      </c>
      <c r="AN1057" s="42" t="s">
        <v>352</v>
      </c>
      <c r="AO1057" s="42">
        <v>400</v>
      </c>
      <c r="AP1057" s="42" t="s">
        <v>333</v>
      </c>
      <c r="AQ1057" s="42">
        <v>300</v>
      </c>
      <c r="AR1057" s="42">
        <v>48</v>
      </c>
      <c r="AS1057" s="42">
        <v>100</v>
      </c>
      <c r="AT1057" s="42">
        <f>AQ1057/AS1057</f>
        <v>3</v>
      </c>
      <c r="AU1057" s="42" t="s">
        <v>327</v>
      </c>
      <c r="AV1057" s="42" t="s">
        <v>327</v>
      </c>
      <c r="AW1057" s="42" t="s">
        <v>327</v>
      </c>
      <c r="AX1057" s="42" t="s">
        <v>327</v>
      </c>
      <c r="AY1057" s="42" t="s">
        <v>327</v>
      </c>
      <c r="AZ1057" s="51">
        <v>155</v>
      </c>
      <c r="BA1057" s="42"/>
      <c r="BB1057" s="42">
        <v>1</v>
      </c>
      <c r="BC1057" s="42" t="s">
        <v>525</v>
      </c>
      <c r="BD1057" s="49">
        <v>0</v>
      </c>
      <c r="BE1057" s="49" t="s">
        <v>4122</v>
      </c>
      <c r="BF1057" s="42">
        <v>0</v>
      </c>
      <c r="BG1057" s="42"/>
      <c r="BH1057" s="42"/>
      <c r="BI1057" s="42" t="s">
        <v>357</v>
      </c>
      <c r="BJ1057" s="42" t="s">
        <v>358</v>
      </c>
      <c r="BK1057" s="57">
        <v>44778</v>
      </c>
      <c r="BL1057" s="42" t="s">
        <v>317</v>
      </c>
      <c r="BM1057" s="42" t="s">
        <v>317</v>
      </c>
      <c r="BN1057" s="42"/>
      <c r="BO1057" s="42"/>
      <c r="BP1057" s="42" t="s">
        <v>359</v>
      </c>
      <c r="BQ1057" s="42" t="s">
        <v>359</v>
      </c>
      <c r="BR1057" s="42" t="s">
        <v>359</v>
      </c>
      <c r="BS1057" s="42"/>
      <c r="BT1057" s="42" t="s">
        <v>360</v>
      </c>
      <c r="BU1057" s="42" t="s">
        <v>317</v>
      </c>
      <c r="BV1057" s="42" t="s">
        <v>317</v>
      </c>
      <c r="BW1057" s="42"/>
      <c r="BX1057" s="42"/>
      <c r="BY1057" s="42" t="s">
        <v>353</v>
      </c>
      <c r="BZ1057" s="42" t="s">
        <v>353</v>
      </c>
      <c r="CA1057" s="42"/>
      <c r="CB1057" s="42" t="s">
        <v>353</v>
      </c>
      <c r="CC1057" s="42"/>
      <c r="CD1057" s="42"/>
      <c r="CE1057" s="42"/>
      <c r="CF1057" s="42"/>
      <c r="CG1057" s="26" t="s">
        <v>4123</v>
      </c>
    </row>
    <row r="1058" hidden="1" spans="1:85">
      <c r="A1058" s="34">
        <v>1185</v>
      </c>
      <c r="B1058" s="42" t="s">
        <v>4124</v>
      </c>
      <c r="C1058" s="46" t="s">
        <v>4125</v>
      </c>
      <c r="D1058" s="42" t="s">
        <v>4126</v>
      </c>
      <c r="E1058" s="43">
        <v>28.4458</v>
      </c>
      <c r="F1058" s="43">
        <v>-15.5066</v>
      </c>
      <c r="G1058" s="42" t="s">
        <v>316</v>
      </c>
      <c r="H1058" s="37">
        <v>2.5</v>
      </c>
      <c r="I1058" s="42" t="s">
        <v>316</v>
      </c>
      <c r="J1058" s="42" t="s">
        <v>3407</v>
      </c>
      <c r="K1058" s="42" t="s">
        <v>317</v>
      </c>
      <c r="L1058" s="42" t="s">
        <v>340</v>
      </c>
      <c r="M1058" s="42" t="s">
        <v>317</v>
      </c>
      <c r="N1058" s="42" t="s">
        <v>402</v>
      </c>
      <c r="O1058" s="42" t="s">
        <v>319</v>
      </c>
      <c r="P1058" s="42" t="s">
        <v>319</v>
      </c>
      <c r="Q1058" s="42" t="s">
        <v>320</v>
      </c>
      <c r="R1058" s="42" t="s">
        <v>320</v>
      </c>
      <c r="S1058" s="42" t="s">
        <v>1718</v>
      </c>
      <c r="T1058" s="42" t="s">
        <v>344</v>
      </c>
      <c r="U1058" s="42" t="s">
        <v>323</v>
      </c>
      <c r="V1058" s="52">
        <v>60</v>
      </c>
      <c r="W1058" s="42" t="s">
        <v>325</v>
      </c>
      <c r="X1058" s="42" t="s">
        <v>2971</v>
      </c>
      <c r="Y1058" s="42" t="s">
        <v>2</v>
      </c>
      <c r="Z1058" s="42" t="s">
        <v>2</v>
      </c>
      <c r="AA1058" s="42" t="s">
        <v>328</v>
      </c>
      <c r="AB1058" s="43" t="s">
        <v>329</v>
      </c>
      <c r="AC1058" s="42" t="s">
        <v>225</v>
      </c>
      <c r="AD1058" s="42" t="s">
        <v>225</v>
      </c>
      <c r="AE1058" s="42" t="s">
        <v>561</v>
      </c>
      <c r="AF1058" s="42" t="s">
        <v>561</v>
      </c>
      <c r="AG1058" s="42">
        <v>20</v>
      </c>
      <c r="AH1058" s="42" t="s">
        <v>350</v>
      </c>
      <c r="AI1058" s="42" t="s">
        <v>2264</v>
      </c>
      <c r="AJ1058" s="42" t="s">
        <v>351</v>
      </c>
      <c r="AK1058" s="42" t="s">
        <v>1895</v>
      </c>
      <c r="AL1058" s="42">
        <v>1000</v>
      </c>
      <c r="AM1058" s="42" t="s">
        <v>332</v>
      </c>
      <c r="AN1058" s="42" t="s">
        <v>352</v>
      </c>
      <c r="AO1058" s="42">
        <v>400</v>
      </c>
      <c r="AP1058" s="42" t="s">
        <v>439</v>
      </c>
      <c r="AQ1058" s="42">
        <v>1200</v>
      </c>
      <c r="AR1058" s="42">
        <v>2</v>
      </c>
      <c r="AS1058" s="42">
        <v>600</v>
      </c>
      <c r="AT1058" s="42">
        <v>48</v>
      </c>
      <c r="AU1058" s="42" t="s">
        <v>327</v>
      </c>
      <c r="AV1058" s="42" t="s">
        <v>327</v>
      </c>
      <c r="AW1058" s="42" t="s">
        <v>327</v>
      </c>
      <c r="AX1058" s="42" t="s">
        <v>327</v>
      </c>
      <c r="AY1058" s="42" t="s">
        <v>327</v>
      </c>
      <c r="AZ1058" s="51">
        <v>103</v>
      </c>
      <c r="BA1058" s="42"/>
      <c r="BB1058" s="42">
        <v>2</v>
      </c>
      <c r="BC1058" s="42" t="s">
        <v>375</v>
      </c>
      <c r="BD1058" s="49" t="s">
        <v>4127</v>
      </c>
      <c r="BE1058" s="49" t="s">
        <v>4124</v>
      </c>
      <c r="BF1058" s="42">
        <v>0</v>
      </c>
      <c r="BG1058" s="42"/>
      <c r="BH1058" s="42"/>
      <c r="BI1058" s="42" t="s">
        <v>357</v>
      </c>
      <c r="BJ1058" s="42" t="s">
        <v>358</v>
      </c>
      <c r="BK1058" s="57">
        <v>44778</v>
      </c>
      <c r="BL1058" s="42" t="s">
        <v>317</v>
      </c>
      <c r="BM1058" s="42" t="s">
        <v>317</v>
      </c>
      <c r="BN1058" s="42"/>
      <c r="BO1058" s="42"/>
      <c r="BP1058" s="42" t="s">
        <v>359</v>
      </c>
      <c r="BQ1058" s="42" t="s">
        <v>359</v>
      </c>
      <c r="BR1058" s="42" t="s">
        <v>359</v>
      </c>
      <c r="BS1058" s="42"/>
      <c r="BT1058" s="42" t="s">
        <v>360</v>
      </c>
      <c r="BU1058" s="42" t="s">
        <v>317</v>
      </c>
      <c r="BV1058" s="42" t="s">
        <v>317</v>
      </c>
      <c r="BW1058" s="42"/>
      <c r="BX1058" s="42"/>
      <c r="BY1058" s="42" t="s">
        <v>353</v>
      </c>
      <c r="BZ1058" s="42" t="s">
        <v>353</v>
      </c>
      <c r="CA1058" s="42"/>
      <c r="CB1058" s="42" t="s">
        <v>353</v>
      </c>
      <c r="CC1058" s="42"/>
      <c r="CD1058" s="42"/>
      <c r="CE1058" s="42"/>
      <c r="CF1058" s="42"/>
      <c r="CG1058" s="26" t="s">
        <v>4125</v>
      </c>
    </row>
    <row r="1059" hidden="1" spans="1:85">
      <c r="A1059" s="39">
        <v>1186</v>
      </c>
      <c r="B1059" s="42" t="s">
        <v>4128</v>
      </c>
      <c r="C1059" s="46" t="s">
        <v>4129</v>
      </c>
      <c r="D1059" s="42" t="s">
        <v>4130</v>
      </c>
      <c r="E1059" s="43">
        <v>28.3515</v>
      </c>
      <c r="F1059" s="43">
        <v>-15.4746</v>
      </c>
      <c r="G1059" s="42" t="s">
        <v>316</v>
      </c>
      <c r="H1059" s="37">
        <v>2.5</v>
      </c>
      <c r="I1059" s="42" t="s">
        <v>316</v>
      </c>
      <c r="J1059" s="42" t="s">
        <v>316</v>
      </c>
      <c r="K1059" s="42" t="s">
        <v>340</v>
      </c>
      <c r="L1059" s="42" t="s">
        <v>317</v>
      </c>
      <c r="M1059" s="42" t="s">
        <v>317</v>
      </c>
      <c r="N1059" s="42" t="s">
        <v>341</v>
      </c>
      <c r="O1059" s="42" t="s">
        <v>2240</v>
      </c>
      <c r="P1059" s="42" t="s">
        <v>2240</v>
      </c>
      <c r="Q1059" s="42" t="s">
        <v>320</v>
      </c>
      <c r="R1059" s="42" t="s">
        <v>320</v>
      </c>
      <c r="S1059" s="42" t="s">
        <v>1718</v>
      </c>
      <c r="T1059" s="42" t="s">
        <v>344</v>
      </c>
      <c r="U1059" s="42" t="s">
        <v>323</v>
      </c>
      <c r="V1059" s="52">
        <v>52</v>
      </c>
      <c r="W1059" s="42" t="s">
        <v>325</v>
      </c>
      <c r="X1059" s="42" t="s">
        <v>2971</v>
      </c>
      <c r="Y1059" s="42" t="s">
        <v>2</v>
      </c>
      <c r="Z1059" s="42" t="s">
        <v>2</v>
      </c>
      <c r="AA1059" s="42" t="s">
        <v>328</v>
      </c>
      <c r="AB1059" s="43" t="s">
        <v>329</v>
      </c>
      <c r="AC1059" s="42" t="s">
        <v>225</v>
      </c>
      <c r="AD1059" s="42" t="s">
        <v>225</v>
      </c>
      <c r="AE1059" s="42" t="s">
        <v>561</v>
      </c>
      <c r="AF1059" s="42" t="s">
        <v>561</v>
      </c>
      <c r="AG1059" s="42">
        <v>20</v>
      </c>
      <c r="AH1059" s="42" t="s">
        <v>350</v>
      </c>
      <c r="AI1059" s="42" t="s">
        <v>1964</v>
      </c>
      <c r="AJ1059" s="42" t="s">
        <v>351</v>
      </c>
      <c r="AK1059" s="42" t="s">
        <v>1895</v>
      </c>
      <c r="AL1059" s="42">
        <v>1000</v>
      </c>
      <c r="AM1059" s="42" t="s">
        <v>332</v>
      </c>
      <c r="AN1059" s="42" t="s">
        <v>1896</v>
      </c>
      <c r="AO1059" s="42">
        <v>400</v>
      </c>
      <c r="AP1059" s="42" t="s">
        <v>439</v>
      </c>
      <c r="AQ1059" s="42">
        <v>1600</v>
      </c>
      <c r="AR1059" s="42">
        <v>2</v>
      </c>
      <c r="AS1059" s="42">
        <v>800</v>
      </c>
      <c r="AT1059" s="42">
        <v>48</v>
      </c>
      <c r="AU1059" s="42" t="s">
        <v>327</v>
      </c>
      <c r="AV1059" s="42" t="s">
        <v>327</v>
      </c>
      <c r="AW1059" s="42" t="s">
        <v>327</v>
      </c>
      <c r="AX1059" s="42" t="s">
        <v>327</v>
      </c>
      <c r="AY1059" s="42" t="s">
        <v>327</v>
      </c>
      <c r="AZ1059" s="51">
        <v>135</v>
      </c>
      <c r="BA1059" s="42"/>
      <c r="BB1059" s="42">
        <v>2</v>
      </c>
      <c r="BC1059" s="42" t="s">
        <v>1224</v>
      </c>
      <c r="BD1059" s="49">
        <v>0</v>
      </c>
      <c r="BE1059" s="49" t="s">
        <v>4128</v>
      </c>
      <c r="BF1059" s="42">
        <v>0</v>
      </c>
      <c r="BG1059" s="42"/>
      <c r="BH1059" s="42"/>
      <c r="BI1059" s="42" t="s">
        <v>357</v>
      </c>
      <c r="BJ1059" s="42" t="s">
        <v>358</v>
      </c>
      <c r="BK1059" s="57">
        <v>44778</v>
      </c>
      <c r="BL1059" s="42" t="s">
        <v>317</v>
      </c>
      <c r="BM1059" s="42" t="s">
        <v>317</v>
      </c>
      <c r="BN1059" s="42"/>
      <c r="BO1059" s="42"/>
      <c r="BP1059" s="42" t="s">
        <v>359</v>
      </c>
      <c r="BQ1059" s="42" t="s">
        <v>359</v>
      </c>
      <c r="BR1059" s="42" t="s">
        <v>359</v>
      </c>
      <c r="BS1059" s="42"/>
      <c r="BT1059" s="42" t="s">
        <v>360</v>
      </c>
      <c r="BU1059" s="42" t="s">
        <v>317</v>
      </c>
      <c r="BV1059" s="42" t="s">
        <v>317</v>
      </c>
      <c r="BW1059" s="42"/>
      <c r="BX1059" s="42"/>
      <c r="BY1059" s="42" t="s">
        <v>353</v>
      </c>
      <c r="BZ1059" s="42" t="s">
        <v>353</v>
      </c>
      <c r="CA1059" s="42"/>
      <c r="CB1059" s="42" t="s">
        <v>353</v>
      </c>
      <c r="CC1059" s="42"/>
      <c r="CD1059" s="42"/>
      <c r="CE1059" s="42"/>
      <c r="CF1059" s="42"/>
      <c r="CG1059" s="26" t="s">
        <v>4129</v>
      </c>
    </row>
    <row r="1060" hidden="1" spans="1:85">
      <c r="A1060" s="34">
        <v>1187</v>
      </c>
      <c r="B1060" s="42" t="s">
        <v>4131</v>
      </c>
      <c r="C1060" s="46" t="s">
        <v>4132</v>
      </c>
      <c r="D1060" s="42" t="s">
        <v>4133</v>
      </c>
      <c r="E1060" s="43">
        <v>28.2757</v>
      </c>
      <c r="F1060" s="43">
        <v>-15.5837</v>
      </c>
      <c r="G1060" s="42" t="s">
        <v>316</v>
      </c>
      <c r="H1060" s="37">
        <v>1.5</v>
      </c>
      <c r="I1060" s="42" t="s">
        <v>316</v>
      </c>
      <c r="J1060" s="42" t="s">
        <v>3407</v>
      </c>
      <c r="K1060" s="42" t="s">
        <v>317</v>
      </c>
      <c r="L1060" s="42" t="s">
        <v>317</v>
      </c>
      <c r="M1060" s="42" t="s">
        <v>317</v>
      </c>
      <c r="N1060" s="42" t="s">
        <v>402</v>
      </c>
      <c r="O1060" s="42" t="s">
        <v>319</v>
      </c>
      <c r="P1060" s="42" t="s">
        <v>319</v>
      </c>
      <c r="Q1060" s="42" t="s">
        <v>320</v>
      </c>
      <c r="R1060" s="42" t="s">
        <v>320</v>
      </c>
      <c r="S1060" s="42" t="s">
        <v>1718</v>
      </c>
      <c r="T1060" s="42" t="s">
        <v>344</v>
      </c>
      <c r="U1060" s="42" t="s">
        <v>323</v>
      </c>
      <c r="V1060" s="52">
        <v>46</v>
      </c>
      <c r="W1060" s="42" t="s">
        <v>325</v>
      </c>
      <c r="X1060" s="42" t="s">
        <v>3055</v>
      </c>
      <c r="Y1060" s="42" t="s">
        <v>2</v>
      </c>
      <c r="Z1060" s="42" t="s">
        <v>2</v>
      </c>
      <c r="AA1060" s="42" t="s">
        <v>328</v>
      </c>
      <c r="AB1060" s="43" t="s">
        <v>329</v>
      </c>
      <c r="AC1060" s="42" t="s">
        <v>225</v>
      </c>
      <c r="AD1060" s="42" t="s">
        <v>225</v>
      </c>
      <c r="AE1060" s="42" t="s">
        <v>561</v>
      </c>
      <c r="AF1060" s="42" t="s">
        <v>561</v>
      </c>
      <c r="AG1060" s="42">
        <v>30</v>
      </c>
      <c r="AH1060" s="42" t="s">
        <v>350</v>
      </c>
      <c r="AI1060" s="42" t="s">
        <v>1964</v>
      </c>
      <c r="AJ1060" s="42" t="s">
        <v>351</v>
      </c>
      <c r="AK1060" s="42" t="s">
        <v>2164</v>
      </c>
      <c r="AL1060" s="42">
        <v>1000</v>
      </c>
      <c r="AM1060" s="42" t="s">
        <v>332</v>
      </c>
      <c r="AN1060" s="42" t="s">
        <v>1896</v>
      </c>
      <c r="AO1060" s="42">
        <v>400</v>
      </c>
      <c r="AP1060" s="42" t="s">
        <v>439</v>
      </c>
      <c r="AQ1060" s="42">
        <v>1200</v>
      </c>
      <c r="AR1060" s="42">
        <v>2</v>
      </c>
      <c r="AS1060" s="42">
        <v>600</v>
      </c>
      <c r="AT1060" s="42">
        <v>48</v>
      </c>
      <c r="AU1060" s="42" t="s">
        <v>327</v>
      </c>
      <c r="AV1060" s="42" t="s">
        <v>327</v>
      </c>
      <c r="AW1060" s="42" t="s">
        <v>327</v>
      </c>
      <c r="AX1060" s="42" t="s">
        <v>327</v>
      </c>
      <c r="AY1060" s="42" t="s">
        <v>327</v>
      </c>
      <c r="AZ1060" s="51">
        <v>47</v>
      </c>
      <c r="BA1060" s="42"/>
      <c r="BB1060" s="42">
        <v>2</v>
      </c>
      <c r="BC1060" s="42" t="s">
        <v>375</v>
      </c>
      <c r="BD1060" s="49" t="s">
        <v>4134</v>
      </c>
      <c r="BE1060" s="49" t="s">
        <v>4131</v>
      </c>
      <c r="BF1060" s="42">
        <v>0</v>
      </c>
      <c r="BG1060" s="42"/>
      <c r="BH1060" s="42"/>
      <c r="BI1060" s="42" t="s">
        <v>357</v>
      </c>
      <c r="BJ1060" s="42" t="s">
        <v>358</v>
      </c>
      <c r="BK1060" s="57">
        <v>44778</v>
      </c>
      <c r="BL1060" s="42" t="s">
        <v>317</v>
      </c>
      <c r="BM1060" s="42" t="s">
        <v>317</v>
      </c>
      <c r="BN1060" s="42"/>
      <c r="BO1060" s="42"/>
      <c r="BP1060" s="42" t="s">
        <v>359</v>
      </c>
      <c r="BQ1060" s="42" t="s">
        <v>359</v>
      </c>
      <c r="BR1060" s="42" t="s">
        <v>359</v>
      </c>
      <c r="BS1060" s="42"/>
      <c r="BT1060" s="42" t="s">
        <v>360</v>
      </c>
      <c r="BU1060" s="42" t="s">
        <v>317</v>
      </c>
      <c r="BV1060" s="42" t="s">
        <v>317</v>
      </c>
      <c r="BW1060" s="42"/>
      <c r="BX1060" s="42"/>
      <c r="BY1060" s="42" t="s">
        <v>353</v>
      </c>
      <c r="BZ1060" s="42" t="s">
        <v>353</v>
      </c>
      <c r="CA1060" s="42"/>
      <c r="CB1060" s="42" t="s">
        <v>353</v>
      </c>
      <c r="CC1060" s="42"/>
      <c r="CD1060" s="42"/>
      <c r="CE1060" s="42"/>
      <c r="CF1060" s="42"/>
      <c r="CG1060" s="26" t="s">
        <v>4132</v>
      </c>
    </row>
    <row r="1061" hidden="1" spans="1:85">
      <c r="A1061" s="39">
        <v>1188</v>
      </c>
      <c r="B1061" s="42" t="s">
        <v>4135</v>
      </c>
      <c r="C1061" s="46" t="s">
        <v>4136</v>
      </c>
      <c r="D1061" s="42" t="s">
        <v>4137</v>
      </c>
      <c r="E1061" s="43">
        <v>28.5313</v>
      </c>
      <c r="F1061" s="43">
        <v>-15.1974</v>
      </c>
      <c r="G1061" s="42" t="s">
        <v>316</v>
      </c>
      <c r="H1061" s="37">
        <v>1.8</v>
      </c>
      <c r="I1061" s="42" t="s">
        <v>316</v>
      </c>
      <c r="J1061" s="42" t="s">
        <v>3407</v>
      </c>
      <c r="K1061" s="42" t="s">
        <v>317</v>
      </c>
      <c r="L1061" s="42" t="s">
        <v>317</v>
      </c>
      <c r="M1061" s="42" t="s">
        <v>317</v>
      </c>
      <c r="N1061" s="42" t="s">
        <v>318</v>
      </c>
      <c r="O1061" s="42" t="s">
        <v>319</v>
      </c>
      <c r="P1061" s="42" t="s">
        <v>319</v>
      </c>
      <c r="Q1061" s="42" t="s">
        <v>320</v>
      </c>
      <c r="R1061" s="42" t="s">
        <v>320</v>
      </c>
      <c r="S1061" s="42" t="s">
        <v>1718</v>
      </c>
      <c r="T1061" s="79" t="s">
        <v>344</v>
      </c>
      <c r="U1061" s="42" t="s">
        <v>323</v>
      </c>
      <c r="V1061" s="52">
        <v>60</v>
      </c>
      <c r="W1061" s="42" t="s">
        <v>325</v>
      </c>
      <c r="X1061" s="42" t="s">
        <v>1974</v>
      </c>
      <c r="Y1061" s="42" t="s">
        <v>2</v>
      </c>
      <c r="Z1061" s="42" t="s">
        <v>2</v>
      </c>
      <c r="AA1061" s="42" t="s">
        <v>328</v>
      </c>
      <c r="AB1061" s="43" t="s">
        <v>329</v>
      </c>
      <c r="AC1061" s="42" t="s">
        <v>225</v>
      </c>
      <c r="AD1061" s="42" t="s">
        <v>225</v>
      </c>
      <c r="AE1061" s="42" t="s">
        <v>2075</v>
      </c>
      <c r="AF1061" s="42" t="s">
        <v>2075</v>
      </c>
      <c r="AG1061" s="42">
        <v>20</v>
      </c>
      <c r="AH1061" s="42" t="s">
        <v>1496</v>
      </c>
      <c r="AI1061" s="42" t="s">
        <v>2076</v>
      </c>
      <c r="AJ1061" s="42" t="s">
        <v>1443</v>
      </c>
      <c r="AK1061" s="42" t="s">
        <v>2077</v>
      </c>
      <c r="AL1061" s="42">
        <v>1000</v>
      </c>
      <c r="AM1061" s="42" t="s">
        <v>332</v>
      </c>
      <c r="AN1061" s="42" t="s">
        <v>1896</v>
      </c>
      <c r="AO1061" s="42">
        <v>400</v>
      </c>
      <c r="AP1061" s="42" t="s">
        <v>1320</v>
      </c>
      <c r="AQ1061" s="42">
        <v>1500</v>
      </c>
      <c r="AR1061" s="42">
        <v>2</v>
      </c>
      <c r="AS1061" s="42">
        <v>1500</v>
      </c>
      <c r="AT1061" s="42">
        <v>24</v>
      </c>
      <c r="AU1061" s="42" t="s">
        <v>327</v>
      </c>
      <c r="AV1061" s="42" t="s">
        <v>327</v>
      </c>
      <c r="AW1061" s="42" t="s">
        <v>327</v>
      </c>
      <c r="AX1061" s="42" t="s">
        <v>327</v>
      </c>
      <c r="AY1061" s="42" t="s">
        <v>327</v>
      </c>
      <c r="AZ1061" s="51">
        <v>57</v>
      </c>
      <c r="BA1061" s="42"/>
      <c r="BB1061" s="42">
        <v>1</v>
      </c>
      <c r="BC1061" s="42" t="s">
        <v>525</v>
      </c>
      <c r="BD1061" s="49">
        <v>0</v>
      </c>
      <c r="BE1061" s="49" t="s">
        <v>4135</v>
      </c>
      <c r="BF1061" s="42">
        <v>0</v>
      </c>
      <c r="BG1061" s="42"/>
      <c r="BH1061" s="42"/>
      <c r="BI1061" s="42" t="s">
        <v>357</v>
      </c>
      <c r="BJ1061" s="42" t="s">
        <v>358</v>
      </c>
      <c r="BK1061" s="57">
        <v>44778</v>
      </c>
      <c r="BL1061" s="42" t="s">
        <v>317</v>
      </c>
      <c r="BM1061" s="42" t="s">
        <v>317</v>
      </c>
      <c r="BN1061" s="42"/>
      <c r="BO1061" s="42"/>
      <c r="BP1061" s="42" t="s">
        <v>359</v>
      </c>
      <c r="BQ1061" s="42" t="s">
        <v>359</v>
      </c>
      <c r="BR1061" s="42" t="s">
        <v>359</v>
      </c>
      <c r="BS1061" s="42"/>
      <c r="BT1061" s="42" t="s">
        <v>360</v>
      </c>
      <c r="BU1061" s="42" t="s">
        <v>317</v>
      </c>
      <c r="BV1061" s="42" t="s">
        <v>317</v>
      </c>
      <c r="BW1061" s="42"/>
      <c r="BX1061" s="42"/>
      <c r="BY1061" s="42" t="s">
        <v>353</v>
      </c>
      <c r="BZ1061" s="42" t="s">
        <v>353</v>
      </c>
      <c r="CA1061" s="42"/>
      <c r="CB1061" s="42" t="s">
        <v>353</v>
      </c>
      <c r="CC1061" s="42"/>
      <c r="CD1061" s="42"/>
      <c r="CE1061" s="42"/>
      <c r="CF1061" s="42"/>
      <c r="CG1061" s="26" t="s">
        <v>4136</v>
      </c>
    </row>
    <row r="1062" hidden="1" spans="1:85">
      <c r="A1062" s="34">
        <v>1189</v>
      </c>
      <c r="B1062" s="42" t="s">
        <v>4138</v>
      </c>
      <c r="C1062" s="46" t="s">
        <v>4139</v>
      </c>
      <c r="D1062" s="42" t="s">
        <v>4140</v>
      </c>
      <c r="E1062" s="43">
        <v>28.3404</v>
      </c>
      <c r="F1062" s="43">
        <v>-15.4836</v>
      </c>
      <c r="G1062" s="42" t="s">
        <v>316</v>
      </c>
      <c r="H1062" s="37">
        <v>1.8</v>
      </c>
      <c r="I1062" s="42" t="s">
        <v>316</v>
      </c>
      <c r="J1062" s="42" t="s">
        <v>316</v>
      </c>
      <c r="K1062" s="42" t="s">
        <v>317</v>
      </c>
      <c r="L1062" s="42" t="s">
        <v>317</v>
      </c>
      <c r="M1062" s="42" t="s">
        <v>317</v>
      </c>
      <c r="N1062" s="42" t="s">
        <v>341</v>
      </c>
      <c r="O1062" s="42" t="s">
        <v>319</v>
      </c>
      <c r="P1062" s="42" t="s">
        <v>319</v>
      </c>
      <c r="Q1062" s="42" t="s">
        <v>390</v>
      </c>
      <c r="R1062" s="42" t="s">
        <v>390</v>
      </c>
      <c r="S1062" s="42" t="s">
        <v>1718</v>
      </c>
      <c r="T1062" s="42" t="s">
        <v>344</v>
      </c>
      <c r="U1062" s="42" t="s">
        <v>323</v>
      </c>
      <c r="V1062" s="52">
        <v>52</v>
      </c>
      <c r="W1062" s="42" t="s">
        <v>325</v>
      </c>
      <c r="X1062" s="42" t="s">
        <v>2971</v>
      </c>
      <c r="Y1062" s="42" t="s">
        <v>2</v>
      </c>
      <c r="Z1062" s="42" t="s">
        <v>2</v>
      </c>
      <c r="AA1062" s="42" t="s">
        <v>328</v>
      </c>
      <c r="AB1062" s="43" t="s">
        <v>329</v>
      </c>
      <c r="AC1062" s="42" t="s">
        <v>225</v>
      </c>
      <c r="AD1062" s="42" t="s">
        <v>225</v>
      </c>
      <c r="AE1062" s="42" t="s">
        <v>349</v>
      </c>
      <c r="AF1062" s="42" t="s">
        <v>349</v>
      </c>
      <c r="AG1062" s="42">
        <v>30</v>
      </c>
      <c r="AH1062" s="42" t="s">
        <v>350</v>
      </c>
      <c r="AI1062" s="42" t="s">
        <v>1964</v>
      </c>
      <c r="AJ1062" s="42" t="s">
        <v>351</v>
      </c>
      <c r="AK1062" s="42" t="s">
        <v>2164</v>
      </c>
      <c r="AL1062" s="42">
        <v>600</v>
      </c>
      <c r="AM1062" s="42" t="s">
        <v>332</v>
      </c>
      <c r="AN1062" s="42" t="s">
        <v>1896</v>
      </c>
      <c r="AO1062" s="42">
        <v>400</v>
      </c>
      <c r="AP1062" s="42" t="s">
        <v>439</v>
      </c>
      <c r="AQ1062" s="42">
        <v>1200</v>
      </c>
      <c r="AR1062" s="42">
        <v>2</v>
      </c>
      <c r="AS1062" s="42">
        <v>600</v>
      </c>
      <c r="AT1062" s="42">
        <v>48</v>
      </c>
      <c r="AU1062" s="42" t="s">
        <v>327</v>
      </c>
      <c r="AV1062" s="42" t="s">
        <v>327</v>
      </c>
      <c r="AW1062" s="42" t="s">
        <v>327</v>
      </c>
      <c r="AX1062" s="42" t="s">
        <v>327</v>
      </c>
      <c r="AY1062" s="42" t="s">
        <v>327</v>
      </c>
      <c r="AZ1062" s="51">
        <v>210</v>
      </c>
      <c r="BA1062" s="42"/>
      <c r="BB1062" s="42">
        <v>3</v>
      </c>
      <c r="BC1062" s="42" t="s">
        <v>354</v>
      </c>
      <c r="BD1062" s="49" t="s">
        <v>4141</v>
      </c>
      <c r="BE1062" s="49" t="s">
        <v>4138</v>
      </c>
      <c r="BF1062" s="42">
        <v>0</v>
      </c>
      <c r="BG1062" s="42"/>
      <c r="BH1062" s="42"/>
      <c r="BI1062" s="42" t="s">
        <v>357</v>
      </c>
      <c r="BJ1062" s="42" t="s">
        <v>358</v>
      </c>
      <c r="BK1062" s="57">
        <v>44778</v>
      </c>
      <c r="BL1062" s="42" t="s">
        <v>317</v>
      </c>
      <c r="BM1062" s="42" t="s">
        <v>317</v>
      </c>
      <c r="BN1062" s="42"/>
      <c r="BO1062" s="42"/>
      <c r="BP1062" s="42" t="s">
        <v>359</v>
      </c>
      <c r="BQ1062" s="42" t="s">
        <v>359</v>
      </c>
      <c r="BR1062" s="42" t="s">
        <v>359</v>
      </c>
      <c r="BS1062" s="42"/>
      <c r="BT1062" s="42" t="s">
        <v>360</v>
      </c>
      <c r="BU1062" s="42" t="s">
        <v>317</v>
      </c>
      <c r="BV1062" s="42" t="s">
        <v>317</v>
      </c>
      <c r="BW1062" s="42"/>
      <c r="BX1062" s="42"/>
      <c r="BY1062" s="42" t="s">
        <v>353</v>
      </c>
      <c r="BZ1062" s="42" t="s">
        <v>353</v>
      </c>
      <c r="CA1062" s="42"/>
      <c r="CB1062" s="42" t="s">
        <v>353</v>
      </c>
      <c r="CC1062" s="42"/>
      <c r="CD1062" s="42"/>
      <c r="CE1062" s="42"/>
      <c r="CF1062" s="42"/>
      <c r="CG1062" s="26" t="s">
        <v>4139</v>
      </c>
    </row>
    <row r="1063" hidden="1" spans="1:85">
      <c r="A1063" s="39">
        <v>1192</v>
      </c>
      <c r="B1063" s="42" t="s">
        <v>4142</v>
      </c>
      <c r="C1063" s="46" t="s">
        <v>4143</v>
      </c>
      <c r="D1063" s="42" t="s">
        <v>4144</v>
      </c>
      <c r="E1063" s="43">
        <v>28.3785</v>
      </c>
      <c r="F1063" s="43">
        <v>-15.3868</v>
      </c>
      <c r="G1063" s="42" t="s">
        <v>316</v>
      </c>
      <c r="H1063" s="37">
        <v>1.8</v>
      </c>
      <c r="I1063" s="42" t="s">
        <v>316</v>
      </c>
      <c r="J1063" s="42" t="s">
        <v>316</v>
      </c>
      <c r="K1063" s="42" t="s">
        <v>317</v>
      </c>
      <c r="L1063" s="42" t="s">
        <v>317</v>
      </c>
      <c r="M1063" s="42" t="s">
        <v>317</v>
      </c>
      <c r="N1063" s="42" t="s">
        <v>341</v>
      </c>
      <c r="O1063" s="42" t="s">
        <v>2240</v>
      </c>
      <c r="P1063" s="42" t="s">
        <v>2240</v>
      </c>
      <c r="Q1063" s="42" t="s">
        <v>320</v>
      </c>
      <c r="R1063" s="42" t="s">
        <v>320</v>
      </c>
      <c r="S1063" s="42" t="s">
        <v>1718</v>
      </c>
      <c r="T1063" s="42" t="s">
        <v>344</v>
      </c>
      <c r="U1063" s="42" t="s">
        <v>323</v>
      </c>
      <c r="V1063" s="52">
        <v>41</v>
      </c>
      <c r="W1063" s="42" t="s">
        <v>325</v>
      </c>
      <c r="X1063" s="42" t="s">
        <v>1974</v>
      </c>
      <c r="Y1063" s="42" t="s">
        <v>2</v>
      </c>
      <c r="Z1063" s="42" t="s">
        <v>2</v>
      </c>
      <c r="AA1063" s="42" t="s">
        <v>328</v>
      </c>
      <c r="AB1063" s="43" t="s">
        <v>329</v>
      </c>
      <c r="AC1063" s="42" t="s">
        <v>225</v>
      </c>
      <c r="AD1063" s="42" t="s">
        <v>225</v>
      </c>
      <c r="AE1063" s="42" t="s">
        <v>382</v>
      </c>
      <c r="AF1063" s="42" t="s">
        <v>382</v>
      </c>
      <c r="AG1063" s="42">
        <v>20</v>
      </c>
      <c r="AH1063" s="42" t="s">
        <v>350</v>
      </c>
      <c r="AI1063" s="42" t="s">
        <v>1989</v>
      </c>
      <c r="AJ1063" s="42" t="s">
        <v>351</v>
      </c>
      <c r="AK1063" s="42" t="s">
        <v>3313</v>
      </c>
      <c r="AL1063" s="42">
        <v>600</v>
      </c>
      <c r="AM1063" s="42" t="s">
        <v>332</v>
      </c>
      <c r="AN1063" s="42" t="s">
        <v>352</v>
      </c>
      <c r="AO1063" s="42">
        <v>400</v>
      </c>
      <c r="AP1063" s="42" t="s">
        <v>439</v>
      </c>
      <c r="AQ1063" s="42">
        <v>1600</v>
      </c>
      <c r="AR1063" s="42">
        <v>2</v>
      </c>
      <c r="AS1063" s="42">
        <v>800</v>
      </c>
      <c r="AT1063" s="42">
        <v>48</v>
      </c>
      <c r="AU1063" s="42" t="s">
        <v>327</v>
      </c>
      <c r="AV1063" s="42" t="s">
        <v>327</v>
      </c>
      <c r="AW1063" s="42" t="s">
        <v>327</v>
      </c>
      <c r="AX1063" s="42" t="s">
        <v>327</v>
      </c>
      <c r="AY1063" s="42" t="s">
        <v>327</v>
      </c>
      <c r="AZ1063" s="51">
        <v>42.7</v>
      </c>
      <c r="BA1063" s="42"/>
      <c r="BB1063" s="42">
        <v>1</v>
      </c>
      <c r="BC1063" s="42" t="s">
        <v>525</v>
      </c>
      <c r="BD1063" s="49">
        <v>0</v>
      </c>
      <c r="BE1063" s="49" t="s">
        <v>4142</v>
      </c>
      <c r="BF1063" s="42">
        <v>0</v>
      </c>
      <c r="BG1063" s="42"/>
      <c r="BH1063" s="42"/>
      <c r="BI1063" s="42" t="s">
        <v>1142</v>
      </c>
      <c r="BJ1063" s="42" t="s">
        <v>358</v>
      </c>
      <c r="BK1063" s="57">
        <v>44778</v>
      </c>
      <c r="BL1063" s="42" t="s">
        <v>317</v>
      </c>
      <c r="BM1063" s="42" t="s">
        <v>317</v>
      </c>
      <c r="BN1063" s="42"/>
      <c r="BO1063" s="42"/>
      <c r="BP1063" s="42" t="s">
        <v>359</v>
      </c>
      <c r="BQ1063" s="42" t="s">
        <v>359</v>
      </c>
      <c r="BR1063" s="42" t="s">
        <v>359</v>
      </c>
      <c r="BS1063" s="42"/>
      <c r="BT1063" s="42" t="s">
        <v>360</v>
      </c>
      <c r="BU1063" s="42" t="s">
        <v>317</v>
      </c>
      <c r="BV1063" s="42" t="s">
        <v>317</v>
      </c>
      <c r="BW1063" s="42"/>
      <c r="BX1063" s="42"/>
      <c r="BY1063" s="42" t="s">
        <v>353</v>
      </c>
      <c r="BZ1063" s="42" t="s">
        <v>353</v>
      </c>
      <c r="CA1063" s="42"/>
      <c r="CB1063" s="42" t="s">
        <v>353</v>
      </c>
      <c r="CC1063" s="42"/>
      <c r="CD1063" s="42"/>
      <c r="CE1063" s="42"/>
      <c r="CF1063" s="42"/>
      <c r="CG1063" s="26" t="s">
        <v>4143</v>
      </c>
    </row>
    <row r="1064" hidden="1" spans="1:85">
      <c r="A1064" s="34">
        <v>1251</v>
      </c>
      <c r="B1064" s="42" t="s">
        <v>4145</v>
      </c>
      <c r="C1064" s="46" t="s">
        <v>4146</v>
      </c>
      <c r="D1064" s="42" t="s">
        <v>4147</v>
      </c>
      <c r="E1064" s="43">
        <v>29.1974</v>
      </c>
      <c r="F1064" s="43">
        <v>-15.2239</v>
      </c>
      <c r="G1064" s="42" t="s">
        <v>316</v>
      </c>
      <c r="H1064" s="37">
        <v>2.5</v>
      </c>
      <c r="I1064" s="42" t="s">
        <v>316</v>
      </c>
      <c r="J1064" s="42" t="s">
        <v>3430</v>
      </c>
      <c r="K1064" s="42" t="s">
        <v>317</v>
      </c>
      <c r="L1064" s="42" t="s">
        <v>317</v>
      </c>
      <c r="M1064" s="42" t="s">
        <v>317</v>
      </c>
      <c r="N1064" s="42" t="s">
        <v>318</v>
      </c>
      <c r="O1064" s="42" t="s">
        <v>319</v>
      </c>
      <c r="P1064" s="42" t="s">
        <v>319</v>
      </c>
      <c r="Q1064" s="42" t="s">
        <v>320</v>
      </c>
      <c r="R1064" s="42" t="s">
        <v>320</v>
      </c>
      <c r="S1064" s="42" t="s">
        <v>1718</v>
      </c>
      <c r="T1064" s="42" t="s">
        <v>782</v>
      </c>
      <c r="U1064" s="42" t="s">
        <v>323</v>
      </c>
      <c r="V1064" s="52">
        <v>60</v>
      </c>
      <c r="W1064" s="42" t="s">
        <v>325</v>
      </c>
      <c r="X1064" s="42" t="s">
        <v>1974</v>
      </c>
      <c r="Y1064" s="42" t="s">
        <v>2</v>
      </c>
      <c r="Z1064" s="42" t="s">
        <v>2</v>
      </c>
      <c r="AA1064" s="42" t="s">
        <v>328</v>
      </c>
      <c r="AB1064" s="43" t="s">
        <v>329</v>
      </c>
      <c r="AC1064" s="42" t="s">
        <v>225</v>
      </c>
      <c r="AD1064" s="42" t="s">
        <v>225</v>
      </c>
      <c r="AE1064" s="42" t="s">
        <v>561</v>
      </c>
      <c r="AF1064" s="42" t="s">
        <v>561</v>
      </c>
      <c r="AG1064" s="42">
        <v>20</v>
      </c>
      <c r="AH1064" s="42" t="s">
        <v>350</v>
      </c>
      <c r="AI1064" s="42" t="s">
        <v>2264</v>
      </c>
      <c r="AJ1064" s="42" t="s">
        <v>351</v>
      </c>
      <c r="AK1064" s="42" t="s">
        <v>1895</v>
      </c>
      <c r="AL1064" s="42">
        <v>1000</v>
      </c>
      <c r="AM1064" s="42" t="s">
        <v>332</v>
      </c>
      <c r="AN1064" s="42" t="s">
        <v>4148</v>
      </c>
      <c r="AO1064" s="42">
        <v>400</v>
      </c>
      <c r="AP1064" s="42" t="s">
        <v>333</v>
      </c>
      <c r="AQ1064" s="42">
        <v>400</v>
      </c>
      <c r="AR1064" s="42">
        <v>48</v>
      </c>
      <c r="AS1064" s="42">
        <v>100</v>
      </c>
      <c r="AT1064" s="42">
        <f>AQ1064/AS1064</f>
        <v>4</v>
      </c>
      <c r="AU1064" s="42" t="s">
        <v>327</v>
      </c>
      <c r="AV1064" s="42" t="s">
        <v>327</v>
      </c>
      <c r="AW1064" s="42" t="s">
        <v>327</v>
      </c>
      <c r="AX1064" s="42" t="s">
        <v>327</v>
      </c>
      <c r="AY1064" s="42" t="s">
        <v>327</v>
      </c>
      <c r="AZ1064" s="51">
        <v>48</v>
      </c>
      <c r="BA1064" s="42"/>
      <c r="BB1064" s="42">
        <v>2</v>
      </c>
      <c r="BC1064" s="42" t="s">
        <v>375</v>
      </c>
      <c r="BD1064" s="49" t="s">
        <v>4149</v>
      </c>
      <c r="BE1064" s="49" t="s">
        <v>4145</v>
      </c>
      <c r="BF1064" s="42">
        <v>0</v>
      </c>
      <c r="BG1064" s="42"/>
      <c r="BH1064" s="42"/>
      <c r="BI1064" s="42" t="s">
        <v>357</v>
      </c>
      <c r="BJ1064" s="42" t="s">
        <v>1872</v>
      </c>
      <c r="BK1064" s="57">
        <v>44778</v>
      </c>
      <c r="BL1064" s="42" t="s">
        <v>317</v>
      </c>
      <c r="BM1064" s="42" t="s">
        <v>317</v>
      </c>
      <c r="BN1064" s="42"/>
      <c r="BO1064" s="42"/>
      <c r="BP1064" s="42" t="s">
        <v>359</v>
      </c>
      <c r="BQ1064" s="42" t="s">
        <v>359</v>
      </c>
      <c r="BR1064" s="42" t="s">
        <v>359</v>
      </c>
      <c r="BS1064" s="42"/>
      <c r="BT1064" s="42" t="s">
        <v>360</v>
      </c>
      <c r="BU1064" s="42" t="s">
        <v>317</v>
      </c>
      <c r="BV1064" s="42" t="s">
        <v>317</v>
      </c>
      <c r="BW1064" s="42"/>
      <c r="BX1064" s="42"/>
      <c r="BY1064" s="42" t="s">
        <v>353</v>
      </c>
      <c r="BZ1064" s="42" t="s">
        <v>353</v>
      </c>
      <c r="CA1064" s="42"/>
      <c r="CB1064" s="42" t="s">
        <v>353</v>
      </c>
      <c r="CC1064" s="42"/>
      <c r="CD1064" s="42"/>
      <c r="CE1064" s="42"/>
      <c r="CF1064" s="42"/>
      <c r="CG1064" s="26" t="s">
        <v>4146</v>
      </c>
    </row>
    <row r="1065" hidden="1" spans="1:85">
      <c r="A1065" s="34">
        <v>1253</v>
      </c>
      <c r="B1065" s="42" t="s">
        <v>4150</v>
      </c>
      <c r="C1065" s="46" t="s">
        <v>4151</v>
      </c>
      <c r="D1065" s="42" t="s">
        <v>4152</v>
      </c>
      <c r="E1065" s="43">
        <v>28.3066</v>
      </c>
      <c r="F1065" s="43">
        <v>-15.3811</v>
      </c>
      <c r="G1065" s="42" t="s">
        <v>316</v>
      </c>
      <c r="H1065" s="37">
        <v>4.5</v>
      </c>
      <c r="I1065" s="42" t="s">
        <v>316</v>
      </c>
      <c r="J1065" s="42" t="s">
        <v>316</v>
      </c>
      <c r="K1065" s="42" t="s">
        <v>340</v>
      </c>
      <c r="L1065" s="42" t="s">
        <v>317</v>
      </c>
      <c r="M1065" s="42" t="s">
        <v>317</v>
      </c>
      <c r="N1065" s="42" t="s">
        <v>341</v>
      </c>
      <c r="O1065" s="42" t="s">
        <v>2240</v>
      </c>
      <c r="P1065" s="42" t="s">
        <v>2240</v>
      </c>
      <c r="Q1065" s="42" t="s">
        <v>320</v>
      </c>
      <c r="R1065" s="42" t="s">
        <v>320</v>
      </c>
      <c r="S1065" s="42" t="s">
        <v>1718</v>
      </c>
      <c r="T1065" s="42" t="s">
        <v>344</v>
      </c>
      <c r="U1065" s="42" t="s">
        <v>323</v>
      </c>
      <c r="V1065" s="52">
        <v>36</v>
      </c>
      <c r="W1065" s="42" t="s">
        <v>325</v>
      </c>
      <c r="X1065" s="42" t="s">
        <v>1880</v>
      </c>
      <c r="Y1065" s="42" t="s">
        <v>2</v>
      </c>
      <c r="Z1065" s="42" t="s">
        <v>2</v>
      </c>
      <c r="AA1065" s="42" t="s">
        <v>328</v>
      </c>
      <c r="AB1065" s="43" t="s">
        <v>329</v>
      </c>
      <c r="AC1065" s="42" t="s">
        <v>225</v>
      </c>
      <c r="AD1065" s="42" t="s">
        <v>225</v>
      </c>
      <c r="AE1065" s="42" t="s">
        <v>561</v>
      </c>
      <c r="AF1065" s="42" t="s">
        <v>561</v>
      </c>
      <c r="AG1065" s="42">
        <v>30</v>
      </c>
      <c r="AH1065" s="42" t="s">
        <v>350</v>
      </c>
      <c r="AI1065" s="42" t="s">
        <v>1894</v>
      </c>
      <c r="AJ1065" s="42" t="s">
        <v>351</v>
      </c>
      <c r="AK1065" s="42" t="s">
        <v>2164</v>
      </c>
      <c r="AL1065" s="42">
        <v>1000</v>
      </c>
      <c r="AM1065" s="42" t="s">
        <v>332</v>
      </c>
      <c r="AN1065" s="42" t="s">
        <v>1896</v>
      </c>
      <c r="AO1065" s="42">
        <v>400</v>
      </c>
      <c r="AP1065" s="42" t="s">
        <v>333</v>
      </c>
      <c r="AQ1065" s="42">
        <v>300</v>
      </c>
      <c r="AR1065" s="42">
        <v>48</v>
      </c>
      <c r="AS1065" s="42">
        <v>100</v>
      </c>
      <c r="AT1065" s="42">
        <f>AQ1065/AS1065</f>
        <v>3</v>
      </c>
      <c r="AU1065" s="42" t="s">
        <v>327</v>
      </c>
      <c r="AV1065" s="42" t="s">
        <v>327</v>
      </c>
      <c r="AW1065" s="42" t="s">
        <v>327</v>
      </c>
      <c r="AX1065" s="42" t="s">
        <v>327</v>
      </c>
      <c r="AY1065" s="42" t="s">
        <v>327</v>
      </c>
      <c r="AZ1065" s="51">
        <v>145</v>
      </c>
      <c r="BA1065" s="52"/>
      <c r="BB1065" s="42">
        <v>3</v>
      </c>
      <c r="BC1065" s="42" t="s">
        <v>354</v>
      </c>
      <c r="BD1065" s="49" t="s">
        <v>4153</v>
      </c>
      <c r="BE1065" s="49" t="s">
        <v>4150</v>
      </c>
      <c r="BF1065" s="42">
        <v>0</v>
      </c>
      <c r="BG1065" s="42"/>
      <c r="BH1065" s="42"/>
      <c r="BI1065" s="42" t="s">
        <v>357</v>
      </c>
      <c r="BJ1065" s="42" t="s">
        <v>358</v>
      </c>
      <c r="BK1065" s="57">
        <v>44778</v>
      </c>
      <c r="BL1065" s="42" t="s">
        <v>317</v>
      </c>
      <c r="BM1065" s="42" t="s">
        <v>317</v>
      </c>
      <c r="BN1065" s="42"/>
      <c r="BO1065" s="42"/>
      <c r="BP1065" s="42" t="s">
        <v>359</v>
      </c>
      <c r="BQ1065" s="42" t="s">
        <v>359</v>
      </c>
      <c r="BR1065" s="42" t="s">
        <v>359</v>
      </c>
      <c r="BS1065" s="42"/>
      <c r="BT1065" s="42" t="s">
        <v>360</v>
      </c>
      <c r="BU1065" s="42" t="s">
        <v>317</v>
      </c>
      <c r="BV1065" s="42" t="s">
        <v>340</v>
      </c>
      <c r="BW1065" s="42"/>
      <c r="BX1065" s="42"/>
      <c r="BY1065" s="42" t="s">
        <v>356</v>
      </c>
      <c r="BZ1065" s="42">
        <v>30</v>
      </c>
      <c r="CA1065" s="42"/>
      <c r="CB1065" s="42" t="s">
        <v>472</v>
      </c>
      <c r="CC1065" s="42"/>
      <c r="CD1065" s="42"/>
      <c r="CE1065" s="42"/>
      <c r="CF1065" s="42"/>
      <c r="CG1065" s="26" t="s">
        <v>4151</v>
      </c>
    </row>
    <row r="1066" hidden="1" spans="1:85">
      <c r="A1066" s="39">
        <v>1254</v>
      </c>
      <c r="B1066" s="42" t="s">
        <v>4154</v>
      </c>
      <c r="C1066" s="46" t="s">
        <v>4155</v>
      </c>
      <c r="D1066" s="42" t="s">
        <v>4156</v>
      </c>
      <c r="E1066" s="43">
        <v>28.2108</v>
      </c>
      <c r="F1066" s="43">
        <v>-15.4983</v>
      </c>
      <c r="G1066" s="42" t="s">
        <v>316</v>
      </c>
      <c r="H1066" s="37">
        <v>1.5</v>
      </c>
      <c r="I1066" s="42" t="s">
        <v>316</v>
      </c>
      <c r="J1066" s="42" t="s">
        <v>316</v>
      </c>
      <c r="K1066" s="42" t="s">
        <v>317</v>
      </c>
      <c r="L1066" s="42" t="s">
        <v>317</v>
      </c>
      <c r="M1066" s="42" t="s">
        <v>340</v>
      </c>
      <c r="N1066" s="42" t="s">
        <v>341</v>
      </c>
      <c r="O1066" s="42" t="s">
        <v>319</v>
      </c>
      <c r="P1066" s="42" t="s">
        <v>319</v>
      </c>
      <c r="Q1066" s="42" t="s">
        <v>390</v>
      </c>
      <c r="R1066" s="42" t="s">
        <v>390</v>
      </c>
      <c r="S1066" s="42" t="s">
        <v>1718</v>
      </c>
      <c r="T1066" s="42" t="s">
        <v>344</v>
      </c>
      <c r="U1066" s="42" t="s">
        <v>323</v>
      </c>
      <c r="V1066" s="52">
        <v>40</v>
      </c>
      <c r="W1066" s="42" t="s">
        <v>325</v>
      </c>
      <c r="X1066" s="42" t="s">
        <v>3055</v>
      </c>
      <c r="Y1066" s="42" t="s">
        <v>2</v>
      </c>
      <c r="Z1066" s="42" t="s">
        <v>2</v>
      </c>
      <c r="AA1066" s="42" t="s">
        <v>328</v>
      </c>
      <c r="AB1066" s="43" t="s">
        <v>329</v>
      </c>
      <c r="AC1066" s="42" t="s">
        <v>225</v>
      </c>
      <c r="AD1066" s="42" t="s">
        <v>225</v>
      </c>
      <c r="AE1066" s="42" t="s">
        <v>561</v>
      </c>
      <c r="AF1066" s="42" t="s">
        <v>561</v>
      </c>
      <c r="AG1066" s="42">
        <v>20</v>
      </c>
      <c r="AH1066" s="42" t="s">
        <v>350</v>
      </c>
      <c r="AI1066" s="42" t="s">
        <v>1964</v>
      </c>
      <c r="AJ1066" s="42" t="s">
        <v>351</v>
      </c>
      <c r="AK1066" s="42" t="s">
        <v>2164</v>
      </c>
      <c r="AL1066" s="42">
        <v>1000</v>
      </c>
      <c r="AM1066" s="42" t="s">
        <v>332</v>
      </c>
      <c r="AN1066" s="42" t="s">
        <v>1896</v>
      </c>
      <c r="AO1066" s="42">
        <v>400</v>
      </c>
      <c r="AP1066" s="42" t="s">
        <v>439</v>
      </c>
      <c r="AQ1066" s="42">
        <v>1200</v>
      </c>
      <c r="AR1066" s="42">
        <v>2</v>
      </c>
      <c r="AS1066" s="42">
        <v>600</v>
      </c>
      <c r="AT1066" s="42">
        <v>48</v>
      </c>
      <c r="AU1066" s="42" t="s">
        <v>327</v>
      </c>
      <c r="AV1066" s="42" t="s">
        <v>327</v>
      </c>
      <c r="AW1066" s="42" t="s">
        <v>327</v>
      </c>
      <c r="AX1066" s="42" t="s">
        <v>327</v>
      </c>
      <c r="AY1066" s="42" t="s">
        <v>327</v>
      </c>
      <c r="AZ1066" s="51">
        <v>73</v>
      </c>
      <c r="BA1066" s="42"/>
      <c r="BB1066" s="42">
        <v>2</v>
      </c>
      <c r="BC1066" s="42" t="s">
        <v>375</v>
      </c>
      <c r="BD1066" s="49" t="s">
        <v>4157</v>
      </c>
      <c r="BE1066" s="49" t="s">
        <v>4154</v>
      </c>
      <c r="BF1066" s="42">
        <v>0</v>
      </c>
      <c r="BG1066" s="42"/>
      <c r="BH1066" s="42"/>
      <c r="BI1066" s="42" t="s">
        <v>357</v>
      </c>
      <c r="BJ1066" s="42" t="s">
        <v>358</v>
      </c>
      <c r="BK1066" s="57">
        <v>44778</v>
      </c>
      <c r="BL1066" s="42" t="s">
        <v>317</v>
      </c>
      <c r="BM1066" s="42" t="s">
        <v>317</v>
      </c>
      <c r="BN1066" s="42"/>
      <c r="BO1066" s="42"/>
      <c r="BP1066" s="42" t="s">
        <v>359</v>
      </c>
      <c r="BQ1066" s="42" t="s">
        <v>359</v>
      </c>
      <c r="BR1066" s="42" t="s">
        <v>359</v>
      </c>
      <c r="BS1066" s="42"/>
      <c r="BT1066" s="42" t="s">
        <v>360</v>
      </c>
      <c r="BU1066" s="42" t="s">
        <v>317</v>
      </c>
      <c r="BV1066" s="42" t="s">
        <v>317</v>
      </c>
      <c r="BW1066" s="42"/>
      <c r="BX1066" s="42"/>
      <c r="BY1066" s="42" t="s">
        <v>353</v>
      </c>
      <c r="BZ1066" s="42" t="s">
        <v>353</v>
      </c>
      <c r="CA1066" s="42"/>
      <c r="CB1066" s="42" t="s">
        <v>353</v>
      </c>
      <c r="CC1066" s="42"/>
      <c r="CD1066" s="42"/>
      <c r="CE1066" s="42"/>
      <c r="CF1066" s="42"/>
      <c r="CG1066" s="26" t="s">
        <v>4155</v>
      </c>
    </row>
    <row r="1067" hidden="1" spans="1:85">
      <c r="A1067" s="34">
        <v>1257</v>
      </c>
      <c r="B1067" s="42" t="s">
        <v>4158</v>
      </c>
      <c r="C1067" s="46" t="s">
        <v>4159</v>
      </c>
      <c r="D1067" s="42" t="s">
        <v>4160</v>
      </c>
      <c r="E1067" s="43">
        <v>28.2629</v>
      </c>
      <c r="F1067" s="43">
        <v>-15.4649</v>
      </c>
      <c r="G1067" s="42" t="s">
        <v>316</v>
      </c>
      <c r="H1067" s="37">
        <v>2.5</v>
      </c>
      <c r="I1067" s="42" t="s">
        <v>316</v>
      </c>
      <c r="J1067" s="42" t="s">
        <v>316</v>
      </c>
      <c r="K1067" s="42" t="s">
        <v>340</v>
      </c>
      <c r="L1067" s="42" t="s">
        <v>317</v>
      </c>
      <c r="M1067" s="42" t="s">
        <v>317</v>
      </c>
      <c r="N1067" s="42" t="s">
        <v>341</v>
      </c>
      <c r="O1067" s="42" t="s">
        <v>2240</v>
      </c>
      <c r="P1067" s="42" t="s">
        <v>2240</v>
      </c>
      <c r="Q1067" s="42" t="s">
        <v>320</v>
      </c>
      <c r="R1067" s="42" t="s">
        <v>320</v>
      </c>
      <c r="S1067" s="42" t="s">
        <v>1718</v>
      </c>
      <c r="T1067" s="42" t="s">
        <v>344</v>
      </c>
      <c r="U1067" s="42" t="s">
        <v>323</v>
      </c>
      <c r="V1067" s="52">
        <v>40</v>
      </c>
      <c r="W1067" s="42" t="s">
        <v>325</v>
      </c>
      <c r="X1067" s="42" t="s">
        <v>3055</v>
      </c>
      <c r="Y1067" s="42" t="s">
        <v>2</v>
      </c>
      <c r="Z1067" s="42" t="s">
        <v>2</v>
      </c>
      <c r="AA1067" s="42" t="s">
        <v>328</v>
      </c>
      <c r="AB1067" s="43" t="s">
        <v>329</v>
      </c>
      <c r="AC1067" s="42" t="s">
        <v>225</v>
      </c>
      <c r="AD1067" s="42" t="s">
        <v>225</v>
      </c>
      <c r="AE1067" s="42" t="s">
        <v>561</v>
      </c>
      <c r="AF1067" s="42" t="s">
        <v>561</v>
      </c>
      <c r="AG1067" s="42">
        <v>20</v>
      </c>
      <c r="AH1067" s="42" t="s">
        <v>350</v>
      </c>
      <c r="AI1067" s="42" t="s">
        <v>1964</v>
      </c>
      <c r="AJ1067" s="42" t="s">
        <v>351</v>
      </c>
      <c r="AK1067" s="42" t="s">
        <v>2164</v>
      </c>
      <c r="AL1067" s="42">
        <v>1000</v>
      </c>
      <c r="AM1067" s="42" t="s">
        <v>332</v>
      </c>
      <c r="AN1067" s="42" t="s">
        <v>1896</v>
      </c>
      <c r="AO1067" s="42">
        <v>400</v>
      </c>
      <c r="AP1067" s="42" t="s">
        <v>439</v>
      </c>
      <c r="AQ1067" s="42">
        <v>1600</v>
      </c>
      <c r="AR1067" s="42">
        <v>2</v>
      </c>
      <c r="AS1067" s="42">
        <v>800</v>
      </c>
      <c r="AT1067" s="42">
        <v>48</v>
      </c>
      <c r="AU1067" s="42" t="s">
        <v>327</v>
      </c>
      <c r="AV1067" s="42" t="s">
        <v>327</v>
      </c>
      <c r="AW1067" s="42" t="s">
        <v>327</v>
      </c>
      <c r="AX1067" s="42" t="s">
        <v>327</v>
      </c>
      <c r="AY1067" s="42" t="s">
        <v>327</v>
      </c>
      <c r="AZ1067" s="51">
        <v>96</v>
      </c>
      <c r="BA1067" s="42"/>
      <c r="BB1067" s="42">
        <v>4</v>
      </c>
      <c r="BC1067" s="42" t="s">
        <v>470</v>
      </c>
      <c r="BD1067" s="49" t="s">
        <v>4161</v>
      </c>
      <c r="BE1067" s="49" t="s">
        <v>4158</v>
      </c>
      <c r="BF1067" s="42">
        <v>0</v>
      </c>
      <c r="BG1067" s="42"/>
      <c r="BH1067" s="42"/>
      <c r="BI1067" s="42" t="s">
        <v>357</v>
      </c>
      <c r="BJ1067" s="42" t="s">
        <v>358</v>
      </c>
      <c r="BK1067" s="57">
        <v>44778</v>
      </c>
      <c r="BL1067" s="42" t="s">
        <v>317</v>
      </c>
      <c r="BM1067" s="42" t="s">
        <v>317</v>
      </c>
      <c r="BN1067" s="42"/>
      <c r="BO1067" s="42"/>
      <c r="BP1067" s="42" t="s">
        <v>359</v>
      </c>
      <c r="BQ1067" s="42" t="s">
        <v>359</v>
      </c>
      <c r="BR1067" s="42" t="s">
        <v>359</v>
      </c>
      <c r="BS1067" s="42"/>
      <c r="BT1067" s="42" t="s">
        <v>360</v>
      </c>
      <c r="BU1067" s="42" t="s">
        <v>317</v>
      </c>
      <c r="BV1067" s="42" t="s">
        <v>317</v>
      </c>
      <c r="BW1067" s="42"/>
      <c r="BX1067" s="42"/>
      <c r="BY1067" s="42" t="s">
        <v>353</v>
      </c>
      <c r="BZ1067" s="42" t="s">
        <v>353</v>
      </c>
      <c r="CA1067" s="42"/>
      <c r="CB1067" s="42" t="s">
        <v>353</v>
      </c>
      <c r="CC1067" s="42"/>
      <c r="CD1067" s="42"/>
      <c r="CE1067" s="42"/>
      <c r="CF1067" s="42"/>
      <c r="CG1067" s="26" t="s">
        <v>4159</v>
      </c>
    </row>
    <row r="1068" hidden="1" spans="1:85">
      <c r="A1068" s="34">
        <v>1267</v>
      </c>
      <c r="B1068" s="42" t="s">
        <v>4162</v>
      </c>
      <c r="C1068" s="46" t="s">
        <v>4163</v>
      </c>
      <c r="D1068" s="42" t="s">
        <v>4164</v>
      </c>
      <c r="E1068" s="43">
        <v>28.3162</v>
      </c>
      <c r="F1068" s="105">
        <v>-14.093457</v>
      </c>
      <c r="G1068" s="42" t="s">
        <v>316</v>
      </c>
      <c r="H1068" s="37">
        <v>1.5</v>
      </c>
      <c r="I1068" s="42" t="s">
        <v>316</v>
      </c>
      <c r="J1068" s="42" t="s">
        <v>316</v>
      </c>
      <c r="K1068" s="42" t="s">
        <v>317</v>
      </c>
      <c r="L1068" s="42" t="s">
        <v>317</v>
      </c>
      <c r="M1068" s="42" t="s">
        <v>317</v>
      </c>
      <c r="N1068" s="42" t="s">
        <v>341</v>
      </c>
      <c r="O1068" s="42" t="s">
        <v>2240</v>
      </c>
      <c r="P1068" s="42" t="s">
        <v>2240</v>
      </c>
      <c r="Q1068" s="42" t="s">
        <v>320</v>
      </c>
      <c r="R1068" s="42" t="s">
        <v>320</v>
      </c>
      <c r="S1068" s="42" t="s">
        <v>1718</v>
      </c>
      <c r="T1068" s="42" t="s">
        <v>344</v>
      </c>
      <c r="U1068" s="42" t="s">
        <v>323</v>
      </c>
      <c r="V1068" s="52">
        <v>40</v>
      </c>
      <c r="W1068" s="42" t="s">
        <v>325</v>
      </c>
      <c r="X1068" s="42" t="s">
        <v>2971</v>
      </c>
      <c r="Y1068" s="42" t="s">
        <v>2</v>
      </c>
      <c r="Z1068" s="42" t="s">
        <v>2</v>
      </c>
      <c r="AA1068" s="42" t="s">
        <v>328</v>
      </c>
      <c r="AB1068" s="43" t="s">
        <v>329</v>
      </c>
      <c r="AC1068" s="42" t="s">
        <v>225</v>
      </c>
      <c r="AD1068" s="42" t="s">
        <v>225</v>
      </c>
      <c r="AE1068" s="42" t="s">
        <v>654</v>
      </c>
      <c r="AF1068" s="42" t="s">
        <v>655</v>
      </c>
      <c r="AG1068" s="42">
        <v>11</v>
      </c>
      <c r="AH1068" s="42" t="s">
        <v>350</v>
      </c>
      <c r="AI1068" s="42" t="s">
        <v>1894</v>
      </c>
      <c r="AJ1068" s="42" t="s">
        <v>370</v>
      </c>
      <c r="AK1068" s="42" t="s">
        <v>1965</v>
      </c>
      <c r="AL1068" s="42">
        <v>375</v>
      </c>
      <c r="AM1068" s="42" t="s">
        <v>332</v>
      </c>
      <c r="AN1068" s="42" t="s">
        <v>1896</v>
      </c>
      <c r="AO1068" s="42">
        <v>400</v>
      </c>
      <c r="AP1068" s="42" t="s">
        <v>439</v>
      </c>
      <c r="AQ1068" s="42">
        <v>1600</v>
      </c>
      <c r="AR1068" s="42">
        <v>2</v>
      </c>
      <c r="AS1068" s="42">
        <v>800</v>
      </c>
      <c r="AT1068" s="42">
        <v>48</v>
      </c>
      <c r="AU1068" s="42" t="s">
        <v>327</v>
      </c>
      <c r="AV1068" s="42" t="s">
        <v>327</v>
      </c>
      <c r="AW1068" s="42" t="s">
        <v>327</v>
      </c>
      <c r="AX1068" s="42" t="s">
        <v>327</v>
      </c>
      <c r="AY1068" s="42" t="s">
        <v>327</v>
      </c>
      <c r="AZ1068" s="51">
        <v>75</v>
      </c>
      <c r="BA1068" s="42"/>
      <c r="BB1068" s="42">
        <v>1</v>
      </c>
      <c r="BC1068" s="42" t="s">
        <v>525</v>
      </c>
      <c r="BD1068" s="49">
        <v>0</v>
      </c>
      <c r="BE1068" s="49" t="s">
        <v>4162</v>
      </c>
      <c r="BF1068" s="42">
        <v>0</v>
      </c>
      <c r="BG1068" s="42"/>
      <c r="BH1068" s="42"/>
      <c r="BI1068" s="42" t="s">
        <v>357</v>
      </c>
      <c r="BJ1068" s="42" t="s">
        <v>358</v>
      </c>
      <c r="BK1068" s="57">
        <v>44778</v>
      </c>
      <c r="BL1068" s="42" t="s">
        <v>317</v>
      </c>
      <c r="BM1068" s="42" t="s">
        <v>317</v>
      </c>
      <c r="BN1068" s="42"/>
      <c r="BO1068" s="42"/>
      <c r="BP1068" s="42" t="s">
        <v>359</v>
      </c>
      <c r="BQ1068" s="42" t="s">
        <v>359</v>
      </c>
      <c r="BR1068" s="42" t="s">
        <v>359</v>
      </c>
      <c r="BS1068" s="42"/>
      <c r="BT1068" s="42" t="s">
        <v>360</v>
      </c>
      <c r="BU1068" s="42" t="s">
        <v>317</v>
      </c>
      <c r="BV1068" s="42" t="s">
        <v>317</v>
      </c>
      <c r="BW1068" s="42"/>
      <c r="BX1068" s="42"/>
      <c r="BY1068" s="42" t="s">
        <v>353</v>
      </c>
      <c r="BZ1068" s="42" t="s">
        <v>353</v>
      </c>
      <c r="CA1068" s="42"/>
      <c r="CB1068" s="42" t="s">
        <v>353</v>
      </c>
      <c r="CC1068" s="42"/>
      <c r="CD1068" s="42"/>
      <c r="CE1068" s="42"/>
      <c r="CF1068" s="42"/>
      <c r="CG1068" s="26" t="s">
        <v>4163</v>
      </c>
    </row>
    <row r="1069" hidden="1" spans="1:85">
      <c r="A1069" s="34">
        <v>1319</v>
      </c>
      <c r="B1069" s="42" t="s">
        <v>4165</v>
      </c>
      <c r="C1069" s="46" t="s">
        <v>4166</v>
      </c>
      <c r="D1069" s="42" t="s">
        <v>4167</v>
      </c>
      <c r="E1069" s="43">
        <v>28.3097</v>
      </c>
      <c r="F1069" s="43">
        <v>-15.3601</v>
      </c>
      <c r="G1069" s="42" t="s">
        <v>316</v>
      </c>
      <c r="H1069" s="37">
        <v>4.5</v>
      </c>
      <c r="I1069" s="42" t="s">
        <v>316</v>
      </c>
      <c r="J1069" s="42" t="s">
        <v>316</v>
      </c>
      <c r="K1069" s="42" t="s">
        <v>317</v>
      </c>
      <c r="L1069" s="42" t="s">
        <v>317</v>
      </c>
      <c r="M1069" s="42" t="s">
        <v>317</v>
      </c>
      <c r="N1069" s="42" t="s">
        <v>341</v>
      </c>
      <c r="O1069" s="42" t="s">
        <v>2240</v>
      </c>
      <c r="P1069" s="42" t="s">
        <v>2240</v>
      </c>
      <c r="Q1069" s="42" t="s">
        <v>320</v>
      </c>
      <c r="R1069" s="42" t="s">
        <v>320</v>
      </c>
      <c r="S1069" s="42" t="s">
        <v>1718</v>
      </c>
      <c r="T1069" s="42" t="s">
        <v>344</v>
      </c>
      <c r="U1069" s="42" t="s">
        <v>323</v>
      </c>
      <c r="V1069" s="52">
        <v>50</v>
      </c>
      <c r="W1069" s="42" t="s">
        <v>325</v>
      </c>
      <c r="X1069" s="42" t="s">
        <v>1880</v>
      </c>
      <c r="Y1069" s="42" t="s">
        <v>2</v>
      </c>
      <c r="Z1069" s="42" t="s">
        <v>2</v>
      </c>
      <c r="AA1069" s="42" t="s">
        <v>328</v>
      </c>
      <c r="AB1069" s="43" t="s">
        <v>329</v>
      </c>
      <c r="AC1069" s="42" t="s">
        <v>225</v>
      </c>
      <c r="AD1069" s="42" t="s">
        <v>225</v>
      </c>
      <c r="AE1069" s="42" t="s">
        <v>382</v>
      </c>
      <c r="AF1069" s="42" t="s">
        <v>382</v>
      </c>
      <c r="AG1069" s="42">
        <v>30</v>
      </c>
      <c r="AH1069" s="42" t="s">
        <v>350</v>
      </c>
      <c r="AI1069" s="42" t="s">
        <v>1894</v>
      </c>
      <c r="AJ1069" s="42" t="s">
        <v>351</v>
      </c>
      <c r="AK1069" s="42" t="s">
        <v>2164</v>
      </c>
      <c r="AL1069" s="42">
        <v>1000</v>
      </c>
      <c r="AM1069" s="42" t="s">
        <v>332</v>
      </c>
      <c r="AN1069" s="42" t="s">
        <v>1896</v>
      </c>
      <c r="AO1069" s="42">
        <v>400</v>
      </c>
      <c r="AP1069" s="42" t="s">
        <v>439</v>
      </c>
      <c r="AQ1069" s="42">
        <v>1600</v>
      </c>
      <c r="AR1069" s="42">
        <v>2</v>
      </c>
      <c r="AS1069" s="42">
        <v>800</v>
      </c>
      <c r="AT1069" s="42">
        <v>48</v>
      </c>
      <c r="AU1069" s="42" t="s">
        <v>327</v>
      </c>
      <c r="AV1069" s="42" t="s">
        <v>327</v>
      </c>
      <c r="AW1069" s="42" t="s">
        <v>327</v>
      </c>
      <c r="AX1069" s="42" t="s">
        <v>327</v>
      </c>
      <c r="AY1069" s="42" t="s">
        <v>327</v>
      </c>
      <c r="AZ1069" s="51">
        <v>155</v>
      </c>
      <c r="BA1069" s="42"/>
      <c r="BB1069" s="42">
        <v>2</v>
      </c>
      <c r="BC1069" s="42" t="s">
        <v>375</v>
      </c>
      <c r="BD1069" s="49" t="s">
        <v>4168</v>
      </c>
      <c r="BE1069" s="49" t="s">
        <v>4165</v>
      </c>
      <c r="BF1069" s="42">
        <v>0</v>
      </c>
      <c r="BG1069" s="42"/>
      <c r="BH1069" s="42"/>
      <c r="BI1069" s="42" t="s">
        <v>357</v>
      </c>
      <c r="BJ1069" s="42" t="s">
        <v>358</v>
      </c>
      <c r="BK1069" s="57">
        <v>44778</v>
      </c>
      <c r="BL1069" s="42" t="s">
        <v>317</v>
      </c>
      <c r="BM1069" s="42" t="s">
        <v>317</v>
      </c>
      <c r="BN1069" s="42"/>
      <c r="BO1069" s="42"/>
      <c r="BP1069" s="42" t="s">
        <v>359</v>
      </c>
      <c r="BQ1069" s="42" t="s">
        <v>359</v>
      </c>
      <c r="BR1069" s="42" t="s">
        <v>359</v>
      </c>
      <c r="BS1069" s="42"/>
      <c r="BT1069" s="42" t="s">
        <v>360</v>
      </c>
      <c r="BU1069" s="42" t="s">
        <v>317</v>
      </c>
      <c r="BV1069" s="42" t="s">
        <v>317</v>
      </c>
      <c r="BW1069" s="42"/>
      <c r="BX1069" s="42"/>
      <c r="BY1069" s="42" t="s">
        <v>353</v>
      </c>
      <c r="BZ1069" s="42" t="s">
        <v>353</v>
      </c>
      <c r="CA1069" s="42"/>
      <c r="CB1069" s="42" t="s">
        <v>353</v>
      </c>
      <c r="CC1069" s="42"/>
      <c r="CD1069" s="42"/>
      <c r="CE1069" s="42"/>
      <c r="CF1069" s="42"/>
      <c r="CG1069" s="26" t="s">
        <v>4166</v>
      </c>
    </row>
    <row r="1070" hidden="1" spans="1:85">
      <c r="A1070" s="34">
        <v>1321</v>
      </c>
      <c r="B1070" s="42" t="s">
        <v>4169</v>
      </c>
      <c r="C1070" s="46" t="s">
        <v>4170</v>
      </c>
      <c r="D1070" s="42" t="s">
        <v>4171</v>
      </c>
      <c r="E1070" s="43">
        <v>28.3703</v>
      </c>
      <c r="F1070" s="43">
        <v>-15.3601</v>
      </c>
      <c r="G1070" s="42" t="s">
        <v>316</v>
      </c>
      <c r="H1070" s="37">
        <v>1.5</v>
      </c>
      <c r="I1070" s="42" t="s">
        <v>316</v>
      </c>
      <c r="J1070" s="42" t="s">
        <v>316</v>
      </c>
      <c r="K1070" s="42" t="s">
        <v>317</v>
      </c>
      <c r="L1070" s="42" t="s">
        <v>317</v>
      </c>
      <c r="M1070" s="42" t="s">
        <v>340</v>
      </c>
      <c r="N1070" s="42" t="s">
        <v>341</v>
      </c>
      <c r="O1070" s="42" t="s">
        <v>2240</v>
      </c>
      <c r="P1070" s="42" t="s">
        <v>2240</v>
      </c>
      <c r="Q1070" s="42" t="s">
        <v>320</v>
      </c>
      <c r="R1070" s="42" t="s">
        <v>320</v>
      </c>
      <c r="S1070" s="42" t="s">
        <v>1718</v>
      </c>
      <c r="T1070" s="42" t="s">
        <v>344</v>
      </c>
      <c r="U1070" s="42" t="s">
        <v>323</v>
      </c>
      <c r="V1070" s="52">
        <v>52</v>
      </c>
      <c r="W1070" s="42" t="s">
        <v>325</v>
      </c>
      <c r="X1070" s="42" t="s">
        <v>1974</v>
      </c>
      <c r="Y1070" s="42" t="s">
        <v>2</v>
      </c>
      <c r="Z1070" s="42" t="s">
        <v>2</v>
      </c>
      <c r="AA1070" s="42" t="s">
        <v>328</v>
      </c>
      <c r="AB1070" s="43" t="s">
        <v>329</v>
      </c>
      <c r="AC1070" s="42" t="s">
        <v>225</v>
      </c>
      <c r="AD1070" s="42" t="s">
        <v>225</v>
      </c>
      <c r="AE1070" s="42" t="s">
        <v>561</v>
      </c>
      <c r="AF1070" s="42" t="s">
        <v>561</v>
      </c>
      <c r="AG1070" s="42">
        <v>10</v>
      </c>
      <c r="AH1070" s="42" t="s">
        <v>350</v>
      </c>
      <c r="AI1070" s="42" t="s">
        <v>2998</v>
      </c>
      <c r="AJ1070" s="42" t="s">
        <v>351</v>
      </c>
      <c r="AK1070" s="42" t="s">
        <v>2164</v>
      </c>
      <c r="AL1070" s="42">
        <v>1000</v>
      </c>
      <c r="AM1070" s="42" t="s">
        <v>332</v>
      </c>
      <c r="AN1070" s="42" t="s">
        <v>1896</v>
      </c>
      <c r="AO1070" s="42">
        <v>400</v>
      </c>
      <c r="AP1070" s="42" t="s">
        <v>439</v>
      </c>
      <c r="AQ1070" s="42">
        <v>1600</v>
      </c>
      <c r="AR1070" s="42">
        <v>2</v>
      </c>
      <c r="AS1070" s="42">
        <v>800</v>
      </c>
      <c r="AT1070" s="42">
        <v>48</v>
      </c>
      <c r="AU1070" s="42" t="s">
        <v>327</v>
      </c>
      <c r="AV1070" s="42" t="s">
        <v>327</v>
      </c>
      <c r="AW1070" s="42" t="s">
        <v>327</v>
      </c>
      <c r="AX1070" s="42" t="s">
        <v>327</v>
      </c>
      <c r="AY1070" s="42" t="s">
        <v>327</v>
      </c>
      <c r="AZ1070" s="51">
        <v>56</v>
      </c>
      <c r="BA1070" s="42"/>
      <c r="BB1070" s="42">
        <v>1</v>
      </c>
      <c r="BC1070" s="42" t="s">
        <v>525</v>
      </c>
      <c r="BD1070" s="49">
        <v>0</v>
      </c>
      <c r="BE1070" s="49" t="s">
        <v>4169</v>
      </c>
      <c r="BF1070" s="42">
        <v>0</v>
      </c>
      <c r="BG1070" s="42"/>
      <c r="BH1070" s="42"/>
      <c r="BI1070" s="42" t="s">
        <v>357</v>
      </c>
      <c r="BJ1070" s="42" t="s">
        <v>358</v>
      </c>
      <c r="BK1070" s="57">
        <v>44778</v>
      </c>
      <c r="BL1070" s="42" t="s">
        <v>317</v>
      </c>
      <c r="BM1070" s="42" t="s">
        <v>317</v>
      </c>
      <c r="BN1070" s="42"/>
      <c r="BO1070" s="42"/>
      <c r="BP1070" s="42" t="s">
        <v>359</v>
      </c>
      <c r="BQ1070" s="42" t="s">
        <v>359</v>
      </c>
      <c r="BR1070" s="42" t="s">
        <v>359</v>
      </c>
      <c r="BS1070" s="42"/>
      <c r="BT1070" s="42" t="s">
        <v>360</v>
      </c>
      <c r="BU1070" s="42" t="s">
        <v>317</v>
      </c>
      <c r="BV1070" s="42" t="s">
        <v>317</v>
      </c>
      <c r="BW1070" s="42"/>
      <c r="BX1070" s="42"/>
      <c r="BY1070" s="42" t="s">
        <v>353</v>
      </c>
      <c r="BZ1070" s="42" t="s">
        <v>353</v>
      </c>
      <c r="CA1070" s="42"/>
      <c r="CB1070" s="42" t="s">
        <v>353</v>
      </c>
      <c r="CC1070" s="42"/>
      <c r="CD1070" s="42"/>
      <c r="CE1070" s="42"/>
      <c r="CF1070" s="42"/>
      <c r="CG1070" s="26" t="s">
        <v>4170</v>
      </c>
    </row>
    <row r="1071" hidden="1" spans="1:85">
      <c r="A1071" s="39">
        <v>1338</v>
      </c>
      <c r="B1071" s="42" t="s">
        <v>4172</v>
      </c>
      <c r="C1071" s="46" t="s">
        <v>4173</v>
      </c>
      <c r="D1071" s="42" t="s">
        <v>4174</v>
      </c>
      <c r="E1071" s="43">
        <v>28.4068</v>
      </c>
      <c r="F1071" s="47">
        <v>-13.33431</v>
      </c>
      <c r="G1071" s="42" t="s">
        <v>316</v>
      </c>
      <c r="H1071" s="37" t="s">
        <v>327</v>
      </c>
      <c r="I1071" s="42" t="s">
        <v>316</v>
      </c>
      <c r="J1071" s="42" t="s">
        <v>316</v>
      </c>
      <c r="K1071" s="42" t="s">
        <v>340</v>
      </c>
      <c r="L1071" s="42" t="s">
        <v>317</v>
      </c>
      <c r="M1071" s="42" t="s">
        <v>317</v>
      </c>
      <c r="N1071" s="42" t="s">
        <v>341</v>
      </c>
      <c r="O1071" s="42" t="s">
        <v>2240</v>
      </c>
      <c r="P1071" s="42" t="s">
        <v>2240</v>
      </c>
      <c r="Q1071" s="42" t="s">
        <v>320</v>
      </c>
      <c r="R1071" s="42" t="s">
        <v>320</v>
      </c>
      <c r="S1071" s="42" t="s">
        <v>1718</v>
      </c>
      <c r="T1071" s="42" t="s">
        <v>344</v>
      </c>
      <c r="U1071" s="42" t="s">
        <v>323</v>
      </c>
      <c r="V1071" s="52">
        <v>52</v>
      </c>
      <c r="W1071" s="42" t="s">
        <v>325</v>
      </c>
      <c r="X1071" s="42" t="s">
        <v>1974</v>
      </c>
      <c r="Y1071" s="42" t="s">
        <v>2</v>
      </c>
      <c r="Z1071" s="42" t="s">
        <v>2</v>
      </c>
      <c r="AA1071" s="42" t="s">
        <v>328</v>
      </c>
      <c r="AB1071" s="43" t="s">
        <v>329</v>
      </c>
      <c r="AC1071" s="42" t="s">
        <v>225</v>
      </c>
      <c r="AD1071" s="42" t="s">
        <v>225</v>
      </c>
      <c r="AE1071" s="42" t="s">
        <v>327</v>
      </c>
      <c r="AF1071" s="42" t="s">
        <v>327</v>
      </c>
      <c r="AG1071" s="42">
        <v>20</v>
      </c>
      <c r="AH1071" s="42" t="s">
        <v>327</v>
      </c>
      <c r="AI1071" s="42" t="s">
        <v>327</v>
      </c>
      <c r="AJ1071" s="42" t="s">
        <v>327</v>
      </c>
      <c r="AK1071" s="42" t="s">
        <v>327</v>
      </c>
      <c r="AL1071" s="42" t="s">
        <v>327</v>
      </c>
      <c r="AM1071" s="42" t="s">
        <v>332</v>
      </c>
      <c r="AN1071" s="42" t="s">
        <v>352</v>
      </c>
      <c r="AO1071" s="42">
        <v>400</v>
      </c>
      <c r="AP1071" s="42" t="s">
        <v>439</v>
      </c>
      <c r="AQ1071" s="42">
        <v>1600</v>
      </c>
      <c r="AR1071" s="42">
        <v>2</v>
      </c>
      <c r="AS1071" s="42">
        <v>800</v>
      </c>
      <c r="AT1071" s="42">
        <v>48</v>
      </c>
      <c r="AU1071" s="42" t="s">
        <v>327</v>
      </c>
      <c r="AV1071" s="42" t="s">
        <v>327</v>
      </c>
      <c r="AW1071" s="42" t="s">
        <v>327</v>
      </c>
      <c r="AX1071" s="42" t="s">
        <v>327</v>
      </c>
      <c r="AY1071" s="42" t="s">
        <v>327</v>
      </c>
      <c r="AZ1071" s="51">
        <v>47.2</v>
      </c>
      <c r="BA1071" s="42"/>
      <c r="BB1071" s="42">
        <v>2</v>
      </c>
      <c r="BC1071" s="42" t="s">
        <v>375</v>
      </c>
      <c r="BD1071" s="49" t="s">
        <v>4175</v>
      </c>
      <c r="BE1071" s="49" t="s">
        <v>4172</v>
      </c>
      <c r="BF1071" s="42">
        <v>0</v>
      </c>
      <c r="BG1071" s="42"/>
      <c r="BH1071" s="42"/>
      <c r="BI1071" s="42" t="s">
        <v>357</v>
      </c>
      <c r="BJ1071" s="42" t="s">
        <v>358</v>
      </c>
      <c r="BK1071" s="57">
        <v>44778</v>
      </c>
      <c r="BL1071" s="42" t="s">
        <v>317</v>
      </c>
      <c r="BM1071" s="42" t="s">
        <v>317</v>
      </c>
      <c r="BN1071" s="42"/>
      <c r="BO1071" s="42"/>
      <c r="BP1071" s="42" t="s">
        <v>359</v>
      </c>
      <c r="BQ1071" s="42" t="s">
        <v>359</v>
      </c>
      <c r="BR1071" s="42" t="s">
        <v>359</v>
      </c>
      <c r="BS1071" s="42"/>
      <c r="BT1071" s="42" t="s">
        <v>360</v>
      </c>
      <c r="BU1071" s="42" t="s">
        <v>317</v>
      </c>
      <c r="BV1071" s="42" t="s">
        <v>317</v>
      </c>
      <c r="BW1071" s="42"/>
      <c r="BX1071" s="42"/>
      <c r="BY1071" s="42" t="s">
        <v>353</v>
      </c>
      <c r="BZ1071" s="42" t="s">
        <v>353</v>
      </c>
      <c r="CA1071" s="42"/>
      <c r="CB1071" s="42" t="s">
        <v>353</v>
      </c>
      <c r="CC1071" s="42"/>
      <c r="CD1071" s="42"/>
      <c r="CE1071" s="42"/>
      <c r="CF1071" s="42"/>
      <c r="CG1071" s="26" t="s">
        <v>4173</v>
      </c>
    </row>
    <row r="1072" hidden="1" spans="1:85">
      <c r="A1072" s="39">
        <v>1348</v>
      </c>
      <c r="B1072" s="42" t="s">
        <v>4176</v>
      </c>
      <c r="C1072" s="46" t="s">
        <v>4177</v>
      </c>
      <c r="D1072" s="42" t="s">
        <v>4178</v>
      </c>
      <c r="E1072" s="43">
        <v>28.4237</v>
      </c>
      <c r="F1072" s="105">
        <v>-14.073185</v>
      </c>
      <c r="G1072" s="42" t="s">
        <v>316</v>
      </c>
      <c r="H1072" s="37">
        <v>2.5</v>
      </c>
      <c r="I1072" s="42" t="s">
        <v>316</v>
      </c>
      <c r="J1072" s="42" t="s">
        <v>316</v>
      </c>
      <c r="K1072" s="42" t="s">
        <v>340</v>
      </c>
      <c r="L1072" s="42" t="s">
        <v>317</v>
      </c>
      <c r="M1072" s="42" t="s">
        <v>317</v>
      </c>
      <c r="N1072" s="42" t="s">
        <v>341</v>
      </c>
      <c r="O1072" s="42" t="s">
        <v>2240</v>
      </c>
      <c r="P1072" s="42" t="s">
        <v>2240</v>
      </c>
      <c r="Q1072" s="42" t="s">
        <v>390</v>
      </c>
      <c r="R1072" s="42" t="s">
        <v>390</v>
      </c>
      <c r="S1072" s="42" t="s">
        <v>1718</v>
      </c>
      <c r="T1072" s="42" t="s">
        <v>344</v>
      </c>
      <c r="U1072" s="42" t="s">
        <v>323</v>
      </c>
      <c r="V1072" s="52">
        <v>18</v>
      </c>
      <c r="W1072" s="42" t="s">
        <v>325</v>
      </c>
      <c r="X1072" s="42" t="s">
        <v>1974</v>
      </c>
      <c r="Y1072" s="42" t="s">
        <v>2</v>
      </c>
      <c r="Z1072" s="42" t="s">
        <v>2</v>
      </c>
      <c r="AA1072" s="42" t="s">
        <v>328</v>
      </c>
      <c r="AB1072" s="43" t="s">
        <v>329</v>
      </c>
      <c r="AC1072" s="42" t="s">
        <v>225</v>
      </c>
      <c r="AD1072" s="42" t="s">
        <v>225</v>
      </c>
      <c r="AE1072" s="42" t="s">
        <v>561</v>
      </c>
      <c r="AF1072" s="42" t="s">
        <v>561</v>
      </c>
      <c r="AG1072" s="42">
        <v>20</v>
      </c>
      <c r="AH1072" s="42" t="s">
        <v>350</v>
      </c>
      <c r="AI1072" s="42" t="s">
        <v>1964</v>
      </c>
      <c r="AJ1072" s="42" t="s">
        <v>351</v>
      </c>
      <c r="AK1072" s="42" t="s">
        <v>1895</v>
      </c>
      <c r="AL1072" s="42">
        <v>1000</v>
      </c>
      <c r="AM1072" s="42" t="s">
        <v>332</v>
      </c>
      <c r="AN1072" s="42" t="s">
        <v>352</v>
      </c>
      <c r="AO1072" s="42">
        <v>400</v>
      </c>
      <c r="AP1072" s="42" t="s">
        <v>439</v>
      </c>
      <c r="AQ1072" s="42">
        <v>1600</v>
      </c>
      <c r="AR1072" s="42">
        <v>2</v>
      </c>
      <c r="AS1072" s="42">
        <v>800</v>
      </c>
      <c r="AT1072" s="42">
        <v>48</v>
      </c>
      <c r="AU1072" s="42" t="s">
        <v>327</v>
      </c>
      <c r="AV1072" s="42" t="s">
        <v>327</v>
      </c>
      <c r="AW1072" s="42" t="s">
        <v>327</v>
      </c>
      <c r="AX1072" s="42" t="s">
        <v>327</v>
      </c>
      <c r="AY1072" s="42" t="s">
        <v>327</v>
      </c>
      <c r="AZ1072" s="51">
        <v>120</v>
      </c>
      <c r="BA1072" s="42"/>
      <c r="BB1072" s="42">
        <v>2</v>
      </c>
      <c r="BC1072" s="42" t="s">
        <v>1128</v>
      </c>
      <c r="BD1072" s="49">
        <v>0</v>
      </c>
      <c r="BE1072" s="49" t="s">
        <v>4176</v>
      </c>
      <c r="BF1072" s="42">
        <v>0</v>
      </c>
      <c r="BG1072" s="42"/>
      <c r="BH1072" s="42"/>
      <c r="BI1072" s="42" t="s">
        <v>357</v>
      </c>
      <c r="BJ1072" s="42" t="s">
        <v>358</v>
      </c>
      <c r="BK1072" s="57">
        <v>44778</v>
      </c>
      <c r="BL1072" s="42" t="s">
        <v>317</v>
      </c>
      <c r="BM1072" s="42" t="s">
        <v>317</v>
      </c>
      <c r="BN1072" s="42"/>
      <c r="BO1072" s="42"/>
      <c r="BP1072" s="42" t="s">
        <v>359</v>
      </c>
      <c r="BQ1072" s="42" t="s">
        <v>359</v>
      </c>
      <c r="BR1072" s="42" t="s">
        <v>359</v>
      </c>
      <c r="BS1072" s="42"/>
      <c r="BT1072" s="42" t="s">
        <v>360</v>
      </c>
      <c r="BU1072" s="42" t="s">
        <v>317</v>
      </c>
      <c r="BV1072" s="42" t="s">
        <v>317</v>
      </c>
      <c r="BW1072" s="42"/>
      <c r="BX1072" s="42"/>
      <c r="BY1072" s="42" t="s">
        <v>353</v>
      </c>
      <c r="BZ1072" s="42" t="s">
        <v>353</v>
      </c>
      <c r="CA1072" s="42"/>
      <c r="CB1072" s="42" t="s">
        <v>353</v>
      </c>
      <c r="CC1072" s="42"/>
      <c r="CD1072" s="42"/>
      <c r="CE1072" s="42"/>
      <c r="CF1072" s="42"/>
      <c r="CG1072" s="26" t="s">
        <v>4177</v>
      </c>
    </row>
    <row r="1073" hidden="1" spans="1:85">
      <c r="A1073" s="34">
        <v>1353</v>
      </c>
      <c r="B1073" s="42" t="s">
        <v>4179</v>
      </c>
      <c r="C1073" s="46" t="s">
        <v>4180</v>
      </c>
      <c r="D1073" s="42" t="s">
        <v>4181</v>
      </c>
      <c r="E1073" s="43">
        <v>28.218</v>
      </c>
      <c r="F1073" s="47">
        <v>-16.725115</v>
      </c>
      <c r="G1073" s="42" t="s">
        <v>316</v>
      </c>
      <c r="H1073" s="37">
        <v>2.5</v>
      </c>
      <c r="I1073" s="42" t="s">
        <v>316</v>
      </c>
      <c r="J1073" s="42" t="s">
        <v>3407</v>
      </c>
      <c r="K1073" s="42" t="s">
        <v>317</v>
      </c>
      <c r="L1073" s="42" t="s">
        <v>317</v>
      </c>
      <c r="M1073" s="42" t="s">
        <v>317</v>
      </c>
      <c r="N1073" s="42" t="s">
        <v>341</v>
      </c>
      <c r="O1073" s="42" t="s">
        <v>2240</v>
      </c>
      <c r="P1073" s="42" t="s">
        <v>2240</v>
      </c>
      <c r="Q1073" s="42" t="s">
        <v>320</v>
      </c>
      <c r="R1073" s="42" t="s">
        <v>320</v>
      </c>
      <c r="S1073" s="42" t="s">
        <v>1718</v>
      </c>
      <c r="T1073" s="42" t="s">
        <v>344</v>
      </c>
      <c r="U1073" s="42" t="s">
        <v>323</v>
      </c>
      <c r="V1073" s="52">
        <v>40</v>
      </c>
      <c r="W1073" s="42" t="s">
        <v>325</v>
      </c>
      <c r="X1073" s="42" t="s">
        <v>1880</v>
      </c>
      <c r="Y1073" s="42" t="s">
        <v>2</v>
      </c>
      <c r="Z1073" s="42" t="s">
        <v>2</v>
      </c>
      <c r="AA1073" s="42" t="s">
        <v>328</v>
      </c>
      <c r="AB1073" s="43" t="s">
        <v>329</v>
      </c>
      <c r="AC1073" s="42" t="s">
        <v>225</v>
      </c>
      <c r="AD1073" s="42" t="s">
        <v>225</v>
      </c>
      <c r="AE1073" s="42" t="s">
        <v>654</v>
      </c>
      <c r="AF1073" s="42" t="s">
        <v>655</v>
      </c>
      <c r="AG1073" s="42">
        <v>20</v>
      </c>
      <c r="AH1073" s="42" t="s">
        <v>350</v>
      </c>
      <c r="AI1073" s="42" t="s">
        <v>1894</v>
      </c>
      <c r="AJ1073" s="42" t="s">
        <v>370</v>
      </c>
      <c r="AK1073" s="42" t="s">
        <v>1965</v>
      </c>
      <c r="AL1073" s="42">
        <v>375</v>
      </c>
      <c r="AM1073" s="42" t="s">
        <v>332</v>
      </c>
      <c r="AN1073" s="42" t="s">
        <v>1896</v>
      </c>
      <c r="AO1073" s="42">
        <v>400</v>
      </c>
      <c r="AP1073" s="42" t="s">
        <v>439</v>
      </c>
      <c r="AQ1073" s="42">
        <v>1600</v>
      </c>
      <c r="AR1073" s="42">
        <v>2</v>
      </c>
      <c r="AS1073" s="42">
        <v>800</v>
      </c>
      <c r="AT1073" s="42">
        <v>48</v>
      </c>
      <c r="AU1073" s="42" t="s">
        <v>327</v>
      </c>
      <c r="AV1073" s="42" t="s">
        <v>327</v>
      </c>
      <c r="AW1073" s="42" t="s">
        <v>327</v>
      </c>
      <c r="AX1073" s="42" t="s">
        <v>327</v>
      </c>
      <c r="AY1073" s="42" t="s">
        <v>327</v>
      </c>
      <c r="AZ1073" s="51">
        <v>102</v>
      </c>
      <c r="BA1073" s="42"/>
      <c r="BB1073" s="42">
        <v>2</v>
      </c>
      <c r="BC1073" s="42" t="s">
        <v>375</v>
      </c>
      <c r="BD1073" s="49" t="s">
        <v>4182</v>
      </c>
      <c r="BE1073" s="49" t="s">
        <v>4179</v>
      </c>
      <c r="BF1073" s="42">
        <v>0</v>
      </c>
      <c r="BG1073" s="42"/>
      <c r="BH1073" s="42"/>
      <c r="BI1073" s="42" t="s">
        <v>357</v>
      </c>
      <c r="BJ1073" s="42" t="s">
        <v>358</v>
      </c>
      <c r="BK1073" s="57">
        <v>44778</v>
      </c>
      <c r="BL1073" s="42" t="s">
        <v>317</v>
      </c>
      <c r="BM1073" s="42" t="s">
        <v>317</v>
      </c>
      <c r="BN1073" s="42"/>
      <c r="BO1073" s="42"/>
      <c r="BP1073" s="42" t="s">
        <v>359</v>
      </c>
      <c r="BQ1073" s="42" t="s">
        <v>359</v>
      </c>
      <c r="BR1073" s="42" t="s">
        <v>359</v>
      </c>
      <c r="BS1073" s="42"/>
      <c r="BT1073" s="42" t="s">
        <v>360</v>
      </c>
      <c r="BU1073" s="42" t="s">
        <v>317</v>
      </c>
      <c r="BV1073" s="42" t="s">
        <v>317</v>
      </c>
      <c r="BW1073" s="42"/>
      <c r="BX1073" s="42"/>
      <c r="BY1073" s="42" t="s">
        <v>353</v>
      </c>
      <c r="BZ1073" s="42" t="s">
        <v>353</v>
      </c>
      <c r="CA1073" s="42"/>
      <c r="CB1073" s="42" t="s">
        <v>353</v>
      </c>
      <c r="CC1073" s="42"/>
      <c r="CD1073" s="42"/>
      <c r="CE1073" s="42"/>
      <c r="CF1073" s="42"/>
      <c r="CG1073" s="26" t="s">
        <v>4180</v>
      </c>
    </row>
    <row r="1074" hidden="1" spans="1:85">
      <c r="A1074" s="34">
        <v>1365</v>
      </c>
      <c r="B1074" s="42" t="s">
        <v>4183</v>
      </c>
      <c r="C1074" s="46" t="s">
        <v>4184</v>
      </c>
      <c r="D1074" s="42" t="s">
        <v>4185</v>
      </c>
      <c r="E1074" s="43">
        <v>28.1912</v>
      </c>
      <c r="F1074" s="43">
        <v>-15.5391</v>
      </c>
      <c r="G1074" s="42" t="s">
        <v>316</v>
      </c>
      <c r="H1074" s="37">
        <v>2.5</v>
      </c>
      <c r="I1074" s="42" t="s">
        <v>316</v>
      </c>
      <c r="J1074" s="42" t="s">
        <v>3407</v>
      </c>
      <c r="K1074" s="42" t="s">
        <v>317</v>
      </c>
      <c r="L1074" s="42" t="s">
        <v>317</v>
      </c>
      <c r="M1074" s="42" t="s">
        <v>317</v>
      </c>
      <c r="N1074" s="42" t="s">
        <v>402</v>
      </c>
      <c r="O1074" s="42" t="s">
        <v>319</v>
      </c>
      <c r="P1074" s="42" t="s">
        <v>319</v>
      </c>
      <c r="Q1074" s="42" t="s">
        <v>390</v>
      </c>
      <c r="R1074" s="42" t="s">
        <v>390</v>
      </c>
      <c r="S1074" s="42" t="s">
        <v>1718</v>
      </c>
      <c r="T1074" s="42" t="s">
        <v>344</v>
      </c>
      <c r="U1074" s="42" t="s">
        <v>323</v>
      </c>
      <c r="V1074" s="52">
        <v>60</v>
      </c>
      <c r="W1074" s="42" t="s">
        <v>325</v>
      </c>
      <c r="X1074" s="42" t="s">
        <v>2025</v>
      </c>
      <c r="Y1074" s="42" t="s">
        <v>2</v>
      </c>
      <c r="Z1074" s="42" t="s">
        <v>2</v>
      </c>
      <c r="AA1074" s="42" t="s">
        <v>328</v>
      </c>
      <c r="AB1074" s="43" t="s">
        <v>329</v>
      </c>
      <c r="AC1074" s="42" t="s">
        <v>225</v>
      </c>
      <c r="AD1074" s="42" t="s">
        <v>225</v>
      </c>
      <c r="AE1074" s="42" t="s">
        <v>561</v>
      </c>
      <c r="AF1074" s="42" t="s">
        <v>561</v>
      </c>
      <c r="AG1074" s="42">
        <v>20</v>
      </c>
      <c r="AH1074" s="42" t="s">
        <v>350</v>
      </c>
      <c r="AI1074" s="42" t="s">
        <v>1964</v>
      </c>
      <c r="AJ1074" s="42" t="s">
        <v>351</v>
      </c>
      <c r="AK1074" s="42" t="s">
        <v>2164</v>
      </c>
      <c r="AL1074" s="42">
        <v>1000</v>
      </c>
      <c r="AM1074" s="42" t="s">
        <v>332</v>
      </c>
      <c r="AN1074" s="42" t="s">
        <v>1896</v>
      </c>
      <c r="AO1074" s="42">
        <v>400</v>
      </c>
      <c r="AP1074" s="42" t="s">
        <v>439</v>
      </c>
      <c r="AQ1074" s="42">
        <v>1200</v>
      </c>
      <c r="AR1074" s="42">
        <v>2</v>
      </c>
      <c r="AS1074" s="42">
        <v>600</v>
      </c>
      <c r="AT1074" s="42">
        <v>48</v>
      </c>
      <c r="AU1074" s="42" t="s">
        <v>327</v>
      </c>
      <c r="AV1074" s="42" t="s">
        <v>327</v>
      </c>
      <c r="AW1074" s="42" t="s">
        <v>327</v>
      </c>
      <c r="AX1074" s="42" t="s">
        <v>327</v>
      </c>
      <c r="AY1074" s="42" t="s">
        <v>327</v>
      </c>
      <c r="AZ1074" s="51">
        <v>87</v>
      </c>
      <c r="BA1074" s="42"/>
      <c r="BB1074" s="42">
        <v>2</v>
      </c>
      <c r="BC1074" s="42" t="s">
        <v>375</v>
      </c>
      <c r="BD1074" s="49" t="s">
        <v>4186</v>
      </c>
      <c r="BE1074" s="49" t="s">
        <v>4183</v>
      </c>
      <c r="BF1074" s="42">
        <v>0</v>
      </c>
      <c r="BG1074" s="42"/>
      <c r="BH1074" s="42"/>
      <c r="BI1074" s="42" t="s">
        <v>357</v>
      </c>
      <c r="BJ1074" s="42" t="s">
        <v>358</v>
      </c>
      <c r="BK1074" s="57">
        <v>44778</v>
      </c>
      <c r="BL1074" s="42" t="s">
        <v>317</v>
      </c>
      <c r="BM1074" s="42" t="s">
        <v>317</v>
      </c>
      <c r="BN1074" s="42"/>
      <c r="BO1074" s="42"/>
      <c r="BP1074" s="42" t="s">
        <v>359</v>
      </c>
      <c r="BQ1074" s="42" t="s">
        <v>359</v>
      </c>
      <c r="BR1074" s="42" t="s">
        <v>359</v>
      </c>
      <c r="BS1074" s="42"/>
      <c r="BT1074" s="42" t="s">
        <v>360</v>
      </c>
      <c r="BU1074" s="42" t="s">
        <v>317</v>
      </c>
      <c r="BV1074" s="42" t="s">
        <v>317</v>
      </c>
      <c r="BW1074" s="42"/>
      <c r="BX1074" s="42"/>
      <c r="BY1074" s="42" t="s">
        <v>353</v>
      </c>
      <c r="BZ1074" s="42" t="s">
        <v>353</v>
      </c>
      <c r="CA1074" s="42"/>
      <c r="CB1074" s="42" t="s">
        <v>353</v>
      </c>
      <c r="CC1074" s="42"/>
      <c r="CD1074" s="42"/>
      <c r="CE1074" s="42"/>
      <c r="CF1074" s="42"/>
      <c r="CG1074" s="26" t="s">
        <v>4184</v>
      </c>
    </row>
    <row r="1075" hidden="1" spans="1:85">
      <c r="A1075" s="34">
        <v>1369</v>
      </c>
      <c r="B1075" s="42" t="s">
        <v>4187</v>
      </c>
      <c r="C1075" s="46" t="s">
        <v>4188</v>
      </c>
      <c r="D1075" s="42" t="s">
        <v>4189</v>
      </c>
      <c r="E1075" s="43">
        <v>28.3419</v>
      </c>
      <c r="F1075" s="43">
        <v>-15.4372</v>
      </c>
      <c r="G1075" s="42" t="s">
        <v>316</v>
      </c>
      <c r="H1075" s="37">
        <v>2.5</v>
      </c>
      <c r="I1075" s="42" t="s">
        <v>316</v>
      </c>
      <c r="J1075" s="42" t="s">
        <v>316</v>
      </c>
      <c r="K1075" s="42" t="s">
        <v>317</v>
      </c>
      <c r="L1075" s="42" t="s">
        <v>340</v>
      </c>
      <c r="M1075" s="42" t="s">
        <v>317</v>
      </c>
      <c r="N1075" s="42" t="s">
        <v>341</v>
      </c>
      <c r="O1075" s="42" t="s">
        <v>2240</v>
      </c>
      <c r="P1075" s="42" t="s">
        <v>2240</v>
      </c>
      <c r="Q1075" s="42" t="s">
        <v>320</v>
      </c>
      <c r="R1075" s="42" t="s">
        <v>320</v>
      </c>
      <c r="S1075" s="42" t="s">
        <v>1718</v>
      </c>
      <c r="T1075" s="42" t="s">
        <v>344</v>
      </c>
      <c r="U1075" s="42" t="s">
        <v>397</v>
      </c>
      <c r="V1075" s="52" t="s">
        <v>324</v>
      </c>
      <c r="W1075" s="42" t="s">
        <v>325</v>
      </c>
      <c r="X1075" s="42" t="s">
        <v>2971</v>
      </c>
      <c r="Y1075" s="42" t="s">
        <v>2</v>
      </c>
      <c r="Z1075" s="42" t="s">
        <v>2</v>
      </c>
      <c r="AA1075" s="42" t="s">
        <v>328</v>
      </c>
      <c r="AB1075" s="43" t="s">
        <v>329</v>
      </c>
      <c r="AC1075" s="42" t="s">
        <v>225</v>
      </c>
      <c r="AD1075" s="42" t="s">
        <v>330</v>
      </c>
      <c r="AE1075" s="42" t="s">
        <v>561</v>
      </c>
      <c r="AF1075" s="42" t="s">
        <v>561</v>
      </c>
      <c r="AG1075" s="42">
        <v>20</v>
      </c>
      <c r="AH1075" s="42" t="s">
        <v>327</v>
      </c>
      <c r="AI1075" s="42" t="s">
        <v>327</v>
      </c>
      <c r="AJ1075" s="42" t="s">
        <v>327</v>
      </c>
      <c r="AK1075" s="42" t="s">
        <v>351</v>
      </c>
      <c r="AL1075" s="42">
        <v>1000</v>
      </c>
      <c r="AM1075" s="42" t="s">
        <v>332</v>
      </c>
      <c r="AN1075" s="42" t="s">
        <v>1896</v>
      </c>
      <c r="AO1075" s="42">
        <v>400</v>
      </c>
      <c r="AP1075" s="42" t="s">
        <v>333</v>
      </c>
      <c r="AQ1075" s="42">
        <v>400</v>
      </c>
      <c r="AR1075" s="42">
        <v>48</v>
      </c>
      <c r="AS1075" s="42">
        <v>100</v>
      </c>
      <c r="AT1075" s="42">
        <f>AQ1075/AS1075</f>
        <v>4</v>
      </c>
      <c r="AU1075" s="42" t="s">
        <v>327</v>
      </c>
      <c r="AV1075" s="42" t="s">
        <v>327</v>
      </c>
      <c r="AW1075" s="42" t="s">
        <v>327</v>
      </c>
      <c r="AX1075" s="42" t="s">
        <v>327</v>
      </c>
      <c r="AY1075" s="42" t="s">
        <v>327</v>
      </c>
      <c r="AZ1075" s="51">
        <v>160</v>
      </c>
      <c r="BA1075" s="42"/>
      <c r="BB1075" s="42">
        <v>3</v>
      </c>
      <c r="BC1075" s="42" t="s">
        <v>4190</v>
      </c>
      <c r="BD1075" s="49" t="s">
        <v>4191</v>
      </c>
      <c r="BE1075" s="49" t="s">
        <v>4187</v>
      </c>
      <c r="BF1075" s="42">
        <v>0</v>
      </c>
      <c r="BG1075" s="42"/>
      <c r="BH1075" s="42"/>
      <c r="BI1075" s="42" t="s">
        <v>353</v>
      </c>
      <c r="BJ1075" s="42" t="s">
        <v>358</v>
      </c>
      <c r="BK1075" s="57">
        <v>44778</v>
      </c>
      <c r="BL1075" s="42" t="s">
        <v>317</v>
      </c>
      <c r="BM1075" s="42" t="s">
        <v>317</v>
      </c>
      <c r="BN1075" s="42"/>
      <c r="BO1075" s="42"/>
      <c r="BP1075" s="42" t="s">
        <v>359</v>
      </c>
      <c r="BQ1075" s="42" t="s">
        <v>359</v>
      </c>
      <c r="BR1075" s="42" t="s">
        <v>359</v>
      </c>
      <c r="BS1075" s="42"/>
      <c r="BT1075" s="42" t="s">
        <v>360</v>
      </c>
      <c r="BU1075" s="42" t="s">
        <v>317</v>
      </c>
      <c r="BV1075" s="42" t="s">
        <v>317</v>
      </c>
      <c r="BW1075" s="42"/>
      <c r="BX1075" s="42"/>
      <c r="BY1075" s="42" t="s">
        <v>353</v>
      </c>
      <c r="BZ1075" s="42" t="s">
        <v>353</v>
      </c>
      <c r="CA1075" s="42"/>
      <c r="CB1075" s="42" t="s">
        <v>353</v>
      </c>
      <c r="CC1075" s="42"/>
      <c r="CD1075" s="42"/>
      <c r="CE1075" s="42"/>
      <c r="CF1075" s="42"/>
      <c r="CG1075" s="26" t="s">
        <v>4188</v>
      </c>
    </row>
    <row r="1076" hidden="1" spans="1:85">
      <c r="A1076" s="34">
        <v>1371</v>
      </c>
      <c r="B1076" s="42" t="s">
        <v>4192</v>
      </c>
      <c r="C1076" s="46" t="s">
        <v>4193</v>
      </c>
      <c r="D1076" s="42" t="s">
        <v>4194</v>
      </c>
      <c r="E1076" s="43">
        <v>28.713</v>
      </c>
      <c r="F1076" s="43">
        <v>-15.2713</v>
      </c>
      <c r="G1076" s="42" t="s">
        <v>316</v>
      </c>
      <c r="H1076" s="37">
        <v>1.5</v>
      </c>
      <c r="I1076" s="42" t="s">
        <v>316</v>
      </c>
      <c r="J1076" s="42" t="s">
        <v>3430</v>
      </c>
      <c r="K1076" s="42" t="s">
        <v>317</v>
      </c>
      <c r="L1076" s="42" t="s">
        <v>317</v>
      </c>
      <c r="M1076" s="42" t="s">
        <v>317</v>
      </c>
      <c r="N1076" s="42" t="s">
        <v>318</v>
      </c>
      <c r="O1076" s="42" t="s">
        <v>319</v>
      </c>
      <c r="P1076" s="42" t="s">
        <v>319</v>
      </c>
      <c r="Q1076" s="42" t="s">
        <v>320</v>
      </c>
      <c r="R1076" s="42" t="s">
        <v>320</v>
      </c>
      <c r="S1076" s="42" t="s">
        <v>1718</v>
      </c>
      <c r="T1076" s="42" t="s">
        <v>782</v>
      </c>
      <c r="U1076" s="42" t="s">
        <v>323</v>
      </c>
      <c r="V1076" s="52">
        <v>40</v>
      </c>
      <c r="W1076" s="42" t="s">
        <v>325</v>
      </c>
      <c r="X1076" s="42" t="s">
        <v>1974</v>
      </c>
      <c r="Y1076" s="42" t="s">
        <v>2</v>
      </c>
      <c r="Z1076" s="42" t="s">
        <v>2</v>
      </c>
      <c r="AA1076" s="42" t="s">
        <v>328</v>
      </c>
      <c r="AB1076" s="43" t="s">
        <v>329</v>
      </c>
      <c r="AC1076" s="42" t="s">
        <v>225</v>
      </c>
      <c r="AD1076" s="42" t="s">
        <v>225</v>
      </c>
      <c r="AE1076" s="42" t="s">
        <v>561</v>
      </c>
      <c r="AF1076" s="42" t="s">
        <v>561</v>
      </c>
      <c r="AG1076" s="42">
        <v>15</v>
      </c>
      <c r="AH1076" s="42" t="s">
        <v>350</v>
      </c>
      <c r="AI1076" s="42" t="s">
        <v>1964</v>
      </c>
      <c r="AJ1076" s="42" t="s">
        <v>351</v>
      </c>
      <c r="AK1076" s="42" t="s">
        <v>3051</v>
      </c>
      <c r="AL1076" s="42">
        <v>1000</v>
      </c>
      <c r="AM1076" s="42" t="s">
        <v>1930</v>
      </c>
      <c r="AN1076" s="42" t="s">
        <v>1930</v>
      </c>
      <c r="AO1076" s="42">
        <v>93.75</v>
      </c>
      <c r="AP1076" s="42" t="s">
        <v>1320</v>
      </c>
      <c r="AQ1076" s="42">
        <v>1500</v>
      </c>
      <c r="AR1076" s="42">
        <v>2</v>
      </c>
      <c r="AS1076" s="42">
        <v>1500</v>
      </c>
      <c r="AT1076" s="42">
        <v>24</v>
      </c>
      <c r="AU1076" s="42" t="s">
        <v>327</v>
      </c>
      <c r="AV1076" s="42" t="s">
        <v>327</v>
      </c>
      <c r="AW1076" s="42" t="s">
        <v>327</v>
      </c>
      <c r="AX1076" s="42" t="s">
        <v>327</v>
      </c>
      <c r="AY1076" s="42" t="s">
        <v>327</v>
      </c>
      <c r="AZ1076" s="51">
        <v>62</v>
      </c>
      <c r="BA1076" s="42"/>
      <c r="BB1076" s="42">
        <v>1</v>
      </c>
      <c r="BC1076" s="42" t="s">
        <v>525</v>
      </c>
      <c r="BD1076" s="49">
        <v>0</v>
      </c>
      <c r="BE1076" s="49" t="s">
        <v>4192</v>
      </c>
      <c r="BF1076" s="42">
        <v>0</v>
      </c>
      <c r="BG1076" s="42"/>
      <c r="BH1076" s="42"/>
      <c r="BI1076" s="42" t="s">
        <v>357</v>
      </c>
      <c r="BJ1076" s="42" t="s">
        <v>358</v>
      </c>
      <c r="BK1076" s="57">
        <v>44778</v>
      </c>
      <c r="BL1076" s="42" t="s">
        <v>317</v>
      </c>
      <c r="BM1076" s="42" t="s">
        <v>317</v>
      </c>
      <c r="BN1076" s="42"/>
      <c r="BO1076" s="42"/>
      <c r="BP1076" s="42" t="s">
        <v>359</v>
      </c>
      <c r="BQ1076" s="42" t="s">
        <v>359</v>
      </c>
      <c r="BR1076" s="42" t="s">
        <v>359</v>
      </c>
      <c r="BS1076" s="42"/>
      <c r="BT1076" s="42" t="s">
        <v>360</v>
      </c>
      <c r="BU1076" s="42" t="s">
        <v>317</v>
      </c>
      <c r="BV1076" s="42" t="s">
        <v>317</v>
      </c>
      <c r="BW1076" s="42"/>
      <c r="BX1076" s="42"/>
      <c r="BY1076" s="42" t="s">
        <v>353</v>
      </c>
      <c r="BZ1076" s="42" t="s">
        <v>353</v>
      </c>
      <c r="CA1076" s="42"/>
      <c r="CB1076" s="42" t="s">
        <v>353</v>
      </c>
      <c r="CC1076" s="42"/>
      <c r="CD1076" s="42"/>
      <c r="CE1076" s="42"/>
      <c r="CF1076" s="42"/>
      <c r="CG1076" s="26" t="s">
        <v>4193</v>
      </c>
    </row>
    <row r="1077" hidden="1" spans="1:85">
      <c r="A1077" s="39">
        <v>1374</v>
      </c>
      <c r="B1077" s="42" t="s">
        <v>4195</v>
      </c>
      <c r="C1077" s="46" t="s">
        <v>4196</v>
      </c>
      <c r="D1077" s="42" t="s">
        <v>4197</v>
      </c>
      <c r="E1077" s="43">
        <v>28.821</v>
      </c>
      <c r="F1077" s="43">
        <v>-15.3692</v>
      </c>
      <c r="G1077" s="42" t="s">
        <v>316</v>
      </c>
      <c r="H1077" s="37">
        <v>2.5</v>
      </c>
      <c r="I1077" s="42" t="s">
        <v>316</v>
      </c>
      <c r="J1077" s="42" t="s">
        <v>3430</v>
      </c>
      <c r="K1077" s="42" t="s">
        <v>317</v>
      </c>
      <c r="L1077" s="42" t="s">
        <v>317</v>
      </c>
      <c r="M1077" s="42" t="s">
        <v>317</v>
      </c>
      <c r="N1077" s="42" t="s">
        <v>318</v>
      </c>
      <c r="O1077" s="42" t="s">
        <v>319</v>
      </c>
      <c r="P1077" s="42" t="s">
        <v>319</v>
      </c>
      <c r="Q1077" s="42" t="s">
        <v>320</v>
      </c>
      <c r="R1077" s="42" t="s">
        <v>320</v>
      </c>
      <c r="S1077" s="42" t="s">
        <v>1718</v>
      </c>
      <c r="T1077" s="42" t="s">
        <v>782</v>
      </c>
      <c r="U1077" s="42" t="s">
        <v>323</v>
      </c>
      <c r="V1077" s="52">
        <v>60</v>
      </c>
      <c r="W1077" s="42" t="s">
        <v>325</v>
      </c>
      <c r="X1077" s="42" t="s">
        <v>1974</v>
      </c>
      <c r="Y1077" s="42" t="s">
        <v>2</v>
      </c>
      <c r="Z1077" s="42" t="s">
        <v>2</v>
      </c>
      <c r="AA1077" s="42" t="s">
        <v>328</v>
      </c>
      <c r="AB1077" s="43" t="s">
        <v>329</v>
      </c>
      <c r="AC1077" s="42" t="s">
        <v>225</v>
      </c>
      <c r="AD1077" s="42" t="s">
        <v>225</v>
      </c>
      <c r="AE1077" s="42" t="s">
        <v>561</v>
      </c>
      <c r="AF1077" s="42" t="s">
        <v>561</v>
      </c>
      <c r="AG1077" s="42">
        <v>20</v>
      </c>
      <c r="AH1077" s="42" t="s">
        <v>350</v>
      </c>
      <c r="AI1077" s="42" t="s">
        <v>2076</v>
      </c>
      <c r="AJ1077" s="42" t="s">
        <v>370</v>
      </c>
      <c r="AK1077" s="42" t="s">
        <v>2077</v>
      </c>
      <c r="AL1077" s="42">
        <v>1000</v>
      </c>
      <c r="AM1077" s="42" t="s">
        <v>332</v>
      </c>
      <c r="AN1077" s="42" t="s">
        <v>1896</v>
      </c>
      <c r="AO1077" s="42">
        <v>150</v>
      </c>
      <c r="AP1077" s="42" t="s">
        <v>384</v>
      </c>
      <c r="AQ1077" s="42">
        <v>600</v>
      </c>
      <c r="AR1077" s="42">
        <v>2</v>
      </c>
      <c r="AS1077" s="42">
        <v>600</v>
      </c>
      <c r="AT1077" s="42">
        <v>24</v>
      </c>
      <c r="AU1077" s="42" t="s">
        <v>327</v>
      </c>
      <c r="AV1077" s="42" t="s">
        <v>327</v>
      </c>
      <c r="AW1077" s="42" t="s">
        <v>327</v>
      </c>
      <c r="AX1077" s="42" t="s">
        <v>327</v>
      </c>
      <c r="AY1077" s="42" t="s">
        <v>327</v>
      </c>
      <c r="AZ1077" s="51">
        <v>58</v>
      </c>
      <c r="BA1077" s="42"/>
      <c r="BB1077" s="42">
        <v>1</v>
      </c>
      <c r="BC1077" s="42" t="s">
        <v>525</v>
      </c>
      <c r="BD1077" s="49">
        <v>0</v>
      </c>
      <c r="BE1077" s="49" t="s">
        <v>4195</v>
      </c>
      <c r="BF1077" s="42">
        <v>0</v>
      </c>
      <c r="BG1077" s="42"/>
      <c r="BH1077" s="42"/>
      <c r="BI1077" s="42" t="s">
        <v>357</v>
      </c>
      <c r="BJ1077" s="42" t="s">
        <v>358</v>
      </c>
      <c r="BK1077" s="57">
        <v>44778</v>
      </c>
      <c r="BL1077" s="42" t="s">
        <v>340</v>
      </c>
      <c r="BM1077" s="42" t="s">
        <v>340</v>
      </c>
      <c r="BN1077" s="42"/>
      <c r="BO1077" s="42">
        <v>1</v>
      </c>
      <c r="BP1077" s="42" t="s">
        <v>359</v>
      </c>
      <c r="BQ1077" s="42" t="s">
        <v>359</v>
      </c>
      <c r="BR1077" s="42" t="s">
        <v>562</v>
      </c>
      <c r="BS1077" s="60">
        <v>43619</v>
      </c>
      <c r="BT1077" s="42" t="s">
        <v>360</v>
      </c>
      <c r="BU1077" s="42" t="s">
        <v>317</v>
      </c>
      <c r="BV1077" s="42" t="s">
        <v>317</v>
      </c>
      <c r="BW1077" s="42"/>
      <c r="BX1077" s="42"/>
      <c r="BY1077" s="42" t="s">
        <v>353</v>
      </c>
      <c r="BZ1077" s="42" t="s">
        <v>353</v>
      </c>
      <c r="CA1077" s="42"/>
      <c r="CB1077" s="42" t="s">
        <v>353</v>
      </c>
      <c r="CC1077" s="42"/>
      <c r="CD1077" s="42"/>
      <c r="CE1077" s="42"/>
      <c r="CF1077" s="42"/>
      <c r="CG1077" s="26" t="s">
        <v>4196</v>
      </c>
    </row>
    <row r="1078" hidden="1" spans="1:85">
      <c r="A1078" s="34">
        <v>1377</v>
      </c>
      <c r="B1078" s="42" t="s">
        <v>4198</v>
      </c>
      <c r="C1078" s="46" t="s">
        <v>4199</v>
      </c>
      <c r="D1078" s="42" t="s">
        <v>4200</v>
      </c>
      <c r="E1078" s="43">
        <v>29.9018</v>
      </c>
      <c r="F1078" s="43">
        <v>-15.0494</v>
      </c>
      <c r="G1078" s="42" t="s">
        <v>316</v>
      </c>
      <c r="H1078" s="37">
        <v>1.5</v>
      </c>
      <c r="I1078" s="42" t="s">
        <v>316</v>
      </c>
      <c r="J1078" s="42" t="s">
        <v>3430</v>
      </c>
      <c r="K1078" s="42" t="s">
        <v>317</v>
      </c>
      <c r="L1078" s="42" t="s">
        <v>317</v>
      </c>
      <c r="M1078" s="42" t="s">
        <v>317</v>
      </c>
      <c r="N1078" s="42" t="s">
        <v>318</v>
      </c>
      <c r="O1078" s="42" t="s">
        <v>319</v>
      </c>
      <c r="P1078" s="42" t="s">
        <v>319</v>
      </c>
      <c r="Q1078" s="42" t="s">
        <v>320</v>
      </c>
      <c r="R1078" s="42" t="s">
        <v>320</v>
      </c>
      <c r="S1078" s="42" t="s">
        <v>1718</v>
      </c>
      <c r="T1078" s="42" t="s">
        <v>782</v>
      </c>
      <c r="U1078" s="42" t="s">
        <v>323</v>
      </c>
      <c r="V1078" s="52">
        <v>60</v>
      </c>
      <c r="W1078" s="42" t="s">
        <v>325</v>
      </c>
      <c r="X1078" s="42" t="s">
        <v>1974</v>
      </c>
      <c r="Y1078" s="42" t="s">
        <v>2</v>
      </c>
      <c r="Z1078" s="42" t="s">
        <v>2</v>
      </c>
      <c r="AA1078" s="42" t="s">
        <v>328</v>
      </c>
      <c r="AB1078" s="43" t="s">
        <v>329</v>
      </c>
      <c r="AC1078" s="42" t="s">
        <v>225</v>
      </c>
      <c r="AD1078" s="42" t="s">
        <v>225</v>
      </c>
      <c r="AE1078" s="42" t="s">
        <v>561</v>
      </c>
      <c r="AF1078" s="42" t="s">
        <v>561</v>
      </c>
      <c r="AG1078" s="42">
        <v>10</v>
      </c>
      <c r="AH1078" s="42" t="s">
        <v>350</v>
      </c>
      <c r="AI1078" s="42" t="s">
        <v>1803</v>
      </c>
      <c r="AJ1078" s="42" t="s">
        <v>351</v>
      </c>
      <c r="AK1078" s="42" t="s">
        <v>2164</v>
      </c>
      <c r="AL1078" s="42">
        <v>1000</v>
      </c>
      <c r="AM1078" s="42" t="s">
        <v>332</v>
      </c>
      <c r="AN1078" s="42" t="s">
        <v>1896</v>
      </c>
      <c r="AO1078" s="42">
        <v>0</v>
      </c>
      <c r="AP1078" s="42" t="s">
        <v>439</v>
      </c>
      <c r="AQ1078" s="42">
        <v>1600</v>
      </c>
      <c r="AR1078" s="42">
        <v>2</v>
      </c>
      <c r="AS1078" s="42">
        <v>800</v>
      </c>
      <c r="AT1078" s="42">
        <v>48</v>
      </c>
      <c r="AU1078" s="42" t="s">
        <v>327</v>
      </c>
      <c r="AV1078" s="42" t="s">
        <v>327</v>
      </c>
      <c r="AW1078" s="42" t="s">
        <v>327</v>
      </c>
      <c r="AX1078" s="42" t="s">
        <v>327</v>
      </c>
      <c r="AY1078" s="42" t="s">
        <v>327</v>
      </c>
      <c r="AZ1078" s="51">
        <v>20</v>
      </c>
      <c r="BA1078" s="42"/>
      <c r="BB1078" s="42">
        <v>1</v>
      </c>
      <c r="BC1078" s="42" t="s">
        <v>525</v>
      </c>
      <c r="BD1078" s="49">
        <v>0</v>
      </c>
      <c r="BE1078" s="49" t="s">
        <v>4198</v>
      </c>
      <c r="BF1078" s="42">
        <v>0</v>
      </c>
      <c r="BG1078" s="42"/>
      <c r="BH1078" s="42"/>
      <c r="BI1078" s="42" t="s">
        <v>357</v>
      </c>
      <c r="BJ1078" s="42" t="s">
        <v>1872</v>
      </c>
      <c r="BK1078" s="57">
        <v>44778</v>
      </c>
      <c r="BL1078" s="42" t="s">
        <v>317</v>
      </c>
      <c r="BM1078" s="42" t="s">
        <v>317</v>
      </c>
      <c r="BN1078" s="42"/>
      <c r="BO1078" s="42"/>
      <c r="BP1078" s="42" t="s">
        <v>359</v>
      </c>
      <c r="BQ1078" s="42" t="s">
        <v>359</v>
      </c>
      <c r="BR1078" s="42" t="s">
        <v>359</v>
      </c>
      <c r="BS1078" s="42"/>
      <c r="BT1078" s="42" t="s">
        <v>360</v>
      </c>
      <c r="BU1078" s="42" t="s">
        <v>317</v>
      </c>
      <c r="BV1078" s="42" t="s">
        <v>317</v>
      </c>
      <c r="BW1078" s="42"/>
      <c r="BX1078" s="42"/>
      <c r="BY1078" s="42" t="s">
        <v>353</v>
      </c>
      <c r="BZ1078" s="42" t="s">
        <v>353</v>
      </c>
      <c r="CA1078" s="42"/>
      <c r="CB1078" s="42" t="s">
        <v>353</v>
      </c>
      <c r="CC1078" s="42"/>
      <c r="CD1078" s="42"/>
      <c r="CE1078" s="42"/>
      <c r="CF1078" s="42"/>
      <c r="CG1078" s="26" t="s">
        <v>4199</v>
      </c>
    </row>
    <row r="1079" hidden="1" spans="1:85">
      <c r="A1079" s="39">
        <v>1384</v>
      </c>
      <c r="B1079" s="42" t="s">
        <v>4201</v>
      </c>
      <c r="C1079" s="46" t="s">
        <v>4202</v>
      </c>
      <c r="D1079" s="42" t="s">
        <v>4203</v>
      </c>
      <c r="E1079" s="43">
        <v>29.0047</v>
      </c>
      <c r="F1079" s="43">
        <v>-15.2665</v>
      </c>
      <c r="G1079" s="42" t="s">
        <v>316</v>
      </c>
      <c r="H1079" s="37">
        <v>1.8</v>
      </c>
      <c r="I1079" s="42" t="s">
        <v>316</v>
      </c>
      <c r="J1079" s="42" t="s">
        <v>3430</v>
      </c>
      <c r="K1079" s="42" t="s">
        <v>317</v>
      </c>
      <c r="L1079" s="42" t="s">
        <v>317</v>
      </c>
      <c r="M1079" s="42" t="s">
        <v>317</v>
      </c>
      <c r="N1079" s="42" t="s">
        <v>318</v>
      </c>
      <c r="O1079" s="42" t="s">
        <v>319</v>
      </c>
      <c r="P1079" s="42" t="s">
        <v>319</v>
      </c>
      <c r="Q1079" s="42" t="s">
        <v>320</v>
      </c>
      <c r="R1079" s="42" t="s">
        <v>320</v>
      </c>
      <c r="S1079" s="42" t="s">
        <v>1718</v>
      </c>
      <c r="T1079" s="42" t="s">
        <v>2215</v>
      </c>
      <c r="U1079" s="42" t="s">
        <v>323</v>
      </c>
      <c r="V1079" s="52">
        <v>40</v>
      </c>
      <c r="W1079" s="42" t="s">
        <v>325</v>
      </c>
      <c r="X1079" s="42" t="s">
        <v>1974</v>
      </c>
      <c r="Y1079" s="42" t="s">
        <v>2</v>
      </c>
      <c r="Z1079" s="42" t="s">
        <v>2</v>
      </c>
      <c r="AA1079" s="42" t="s">
        <v>328</v>
      </c>
      <c r="AB1079" s="43" t="s">
        <v>329</v>
      </c>
      <c r="AC1079" s="42" t="s">
        <v>225</v>
      </c>
      <c r="AD1079" s="42" t="s">
        <v>225</v>
      </c>
      <c r="AE1079" s="42" t="s">
        <v>349</v>
      </c>
      <c r="AF1079" s="42" t="s">
        <v>349</v>
      </c>
      <c r="AG1079" s="42">
        <v>20</v>
      </c>
      <c r="AH1079" s="42" t="s">
        <v>350</v>
      </c>
      <c r="AI1079" s="42" t="s">
        <v>1894</v>
      </c>
      <c r="AJ1079" s="42" t="s">
        <v>351</v>
      </c>
      <c r="AK1079" s="42" t="s">
        <v>2164</v>
      </c>
      <c r="AL1079" s="42">
        <v>600</v>
      </c>
      <c r="AM1079" s="42" t="s">
        <v>332</v>
      </c>
      <c r="AN1079" s="42" t="s">
        <v>1896</v>
      </c>
      <c r="AO1079" s="42">
        <v>400</v>
      </c>
      <c r="AP1079" s="42" t="s">
        <v>333</v>
      </c>
      <c r="AQ1079" s="42">
        <v>300</v>
      </c>
      <c r="AR1079" s="42">
        <v>48</v>
      </c>
      <c r="AS1079" s="42">
        <v>100</v>
      </c>
      <c r="AT1079" s="42">
        <f>AQ1079/AS1079</f>
        <v>3</v>
      </c>
      <c r="AU1079" s="42" t="s">
        <v>327</v>
      </c>
      <c r="AV1079" s="42" t="s">
        <v>327</v>
      </c>
      <c r="AW1079" s="42" t="s">
        <v>327</v>
      </c>
      <c r="AX1079" s="42" t="s">
        <v>327</v>
      </c>
      <c r="AY1079" s="42" t="s">
        <v>327</v>
      </c>
      <c r="AZ1079" s="51">
        <v>53</v>
      </c>
      <c r="BA1079" s="42"/>
      <c r="BB1079" s="42">
        <v>2</v>
      </c>
      <c r="BC1079" s="42" t="s">
        <v>375</v>
      </c>
      <c r="BD1079" s="49" t="s">
        <v>4204</v>
      </c>
      <c r="BE1079" s="49" t="s">
        <v>4201</v>
      </c>
      <c r="BF1079" s="42">
        <v>0</v>
      </c>
      <c r="BG1079" s="42"/>
      <c r="BH1079" s="42"/>
      <c r="BI1079" s="42" t="s">
        <v>357</v>
      </c>
      <c r="BJ1079" s="42" t="s">
        <v>1872</v>
      </c>
      <c r="BK1079" s="57">
        <v>44778</v>
      </c>
      <c r="BL1079" s="42" t="s">
        <v>317</v>
      </c>
      <c r="BM1079" s="42" t="s">
        <v>317</v>
      </c>
      <c r="BN1079" s="42"/>
      <c r="BO1079" s="42"/>
      <c r="BP1079" s="42" t="s">
        <v>359</v>
      </c>
      <c r="BQ1079" s="42" t="s">
        <v>359</v>
      </c>
      <c r="BR1079" s="42" t="s">
        <v>359</v>
      </c>
      <c r="BS1079" s="42"/>
      <c r="BT1079" s="42" t="s">
        <v>360</v>
      </c>
      <c r="BU1079" s="42" t="s">
        <v>317</v>
      </c>
      <c r="BV1079" s="42" t="s">
        <v>317</v>
      </c>
      <c r="BW1079" s="42"/>
      <c r="BX1079" s="42"/>
      <c r="BY1079" s="42" t="s">
        <v>353</v>
      </c>
      <c r="BZ1079" s="42" t="s">
        <v>353</v>
      </c>
      <c r="CA1079" s="42"/>
      <c r="CB1079" s="42" t="s">
        <v>353</v>
      </c>
      <c r="CC1079" s="42"/>
      <c r="CD1079" s="42"/>
      <c r="CE1079" s="42"/>
      <c r="CF1079" s="42"/>
      <c r="CG1079" s="26" t="s">
        <v>4202</v>
      </c>
    </row>
    <row r="1080" hidden="1" spans="1:85">
      <c r="A1080" s="34">
        <v>1385</v>
      </c>
      <c r="B1080" s="42" t="s">
        <v>4205</v>
      </c>
      <c r="C1080" s="46" t="s">
        <v>4206</v>
      </c>
      <c r="D1080" s="42" t="s">
        <v>4207</v>
      </c>
      <c r="E1080" s="43">
        <v>28.715</v>
      </c>
      <c r="F1080" s="43">
        <v>-15.3445</v>
      </c>
      <c r="G1080" s="42" t="s">
        <v>316</v>
      </c>
      <c r="H1080" s="37">
        <v>1.5</v>
      </c>
      <c r="I1080" s="42" t="s">
        <v>316</v>
      </c>
      <c r="J1080" s="42" t="s">
        <v>3407</v>
      </c>
      <c r="K1080" s="42" t="s">
        <v>317</v>
      </c>
      <c r="L1080" s="42" t="s">
        <v>317</v>
      </c>
      <c r="M1080" s="42" t="s">
        <v>317</v>
      </c>
      <c r="N1080" s="42" t="s">
        <v>318</v>
      </c>
      <c r="O1080" s="42" t="s">
        <v>319</v>
      </c>
      <c r="P1080" s="42" t="s">
        <v>319</v>
      </c>
      <c r="Q1080" s="42" t="s">
        <v>320</v>
      </c>
      <c r="R1080" s="42" t="s">
        <v>320</v>
      </c>
      <c r="S1080" s="42" t="s">
        <v>1718</v>
      </c>
      <c r="T1080" s="42" t="s">
        <v>782</v>
      </c>
      <c r="U1080" s="42" t="s">
        <v>323</v>
      </c>
      <c r="V1080" s="52">
        <v>40</v>
      </c>
      <c r="W1080" s="42" t="s">
        <v>325</v>
      </c>
      <c r="X1080" s="42" t="s">
        <v>1974</v>
      </c>
      <c r="Y1080" s="42" t="s">
        <v>2</v>
      </c>
      <c r="Z1080" s="42" t="s">
        <v>2</v>
      </c>
      <c r="AA1080" s="42" t="s">
        <v>328</v>
      </c>
      <c r="AB1080" s="43" t="s">
        <v>329</v>
      </c>
      <c r="AC1080" s="42" t="s">
        <v>225</v>
      </c>
      <c r="AD1080" s="42" t="s">
        <v>225</v>
      </c>
      <c r="AE1080" s="42" t="s">
        <v>1346</v>
      </c>
      <c r="AF1080" s="42" t="s">
        <v>1346</v>
      </c>
      <c r="AG1080" s="42">
        <v>20</v>
      </c>
      <c r="AH1080" s="42" t="s">
        <v>350</v>
      </c>
      <c r="AI1080" s="42" t="s">
        <v>2076</v>
      </c>
      <c r="AJ1080" s="42" t="s">
        <v>351</v>
      </c>
      <c r="AK1080" s="42" t="s">
        <v>2077</v>
      </c>
      <c r="AL1080" s="42">
        <v>1000</v>
      </c>
      <c r="AM1080" s="42" t="s">
        <v>1930</v>
      </c>
      <c r="AN1080" s="42" t="s">
        <v>1930</v>
      </c>
      <c r="AO1080" s="42">
        <v>93.75</v>
      </c>
      <c r="AP1080" s="42" t="s">
        <v>1320</v>
      </c>
      <c r="AQ1080" s="42">
        <v>1500</v>
      </c>
      <c r="AR1080" s="42">
        <v>2</v>
      </c>
      <c r="AS1080" s="42">
        <v>1500</v>
      </c>
      <c r="AT1080" s="42">
        <v>24</v>
      </c>
      <c r="AU1080" s="42" t="s">
        <v>327</v>
      </c>
      <c r="AV1080" s="42" t="s">
        <v>327</v>
      </c>
      <c r="AW1080" s="42" t="s">
        <v>327</v>
      </c>
      <c r="AX1080" s="42" t="s">
        <v>327</v>
      </c>
      <c r="AY1080" s="42" t="s">
        <v>327</v>
      </c>
      <c r="AZ1080" s="51">
        <v>40</v>
      </c>
      <c r="BA1080" s="42"/>
      <c r="BB1080" s="42">
        <v>1</v>
      </c>
      <c r="BC1080" s="42" t="s">
        <v>525</v>
      </c>
      <c r="BD1080" s="49">
        <v>0</v>
      </c>
      <c r="BE1080" s="49" t="s">
        <v>4205</v>
      </c>
      <c r="BF1080" s="42">
        <v>0</v>
      </c>
      <c r="BG1080" s="42"/>
      <c r="BH1080" s="42"/>
      <c r="BI1080" s="42" t="s">
        <v>357</v>
      </c>
      <c r="BJ1080" s="42" t="s">
        <v>358</v>
      </c>
      <c r="BK1080" s="57">
        <v>44778</v>
      </c>
      <c r="BL1080" s="42" t="s">
        <v>317</v>
      </c>
      <c r="BM1080" s="42" t="s">
        <v>317</v>
      </c>
      <c r="BN1080" s="42"/>
      <c r="BO1080" s="42"/>
      <c r="BP1080" s="42" t="s">
        <v>359</v>
      </c>
      <c r="BQ1080" s="42" t="s">
        <v>359</v>
      </c>
      <c r="BR1080" s="42" t="s">
        <v>359</v>
      </c>
      <c r="BS1080" s="42"/>
      <c r="BT1080" s="42" t="s">
        <v>360</v>
      </c>
      <c r="BU1080" s="42" t="s">
        <v>317</v>
      </c>
      <c r="BV1080" s="42" t="s">
        <v>317</v>
      </c>
      <c r="BW1080" s="42"/>
      <c r="BX1080" s="42"/>
      <c r="BY1080" s="42" t="s">
        <v>353</v>
      </c>
      <c r="BZ1080" s="42" t="s">
        <v>353</v>
      </c>
      <c r="CA1080" s="42"/>
      <c r="CB1080" s="42" t="s">
        <v>353</v>
      </c>
      <c r="CC1080" s="42"/>
      <c r="CD1080" s="42"/>
      <c r="CE1080" s="42"/>
      <c r="CF1080" s="42"/>
      <c r="CG1080" s="26" t="s">
        <v>4206</v>
      </c>
    </row>
    <row r="1081" hidden="1" spans="1:85">
      <c r="A1081" s="34">
        <v>1389</v>
      </c>
      <c r="B1081" s="42" t="s">
        <v>4208</v>
      </c>
      <c r="C1081" s="46" t="s">
        <v>4209</v>
      </c>
      <c r="D1081" s="42" t="s">
        <v>4210</v>
      </c>
      <c r="E1081" s="43">
        <v>28.2559</v>
      </c>
      <c r="F1081" s="43">
        <v>-15.7192</v>
      </c>
      <c r="G1081" s="42" t="s">
        <v>316</v>
      </c>
      <c r="H1081" s="37">
        <v>2</v>
      </c>
      <c r="I1081" s="42" t="s">
        <v>316</v>
      </c>
      <c r="J1081" s="42" t="s">
        <v>3407</v>
      </c>
      <c r="K1081" s="42" t="s">
        <v>317</v>
      </c>
      <c r="L1081" s="42" t="s">
        <v>317</v>
      </c>
      <c r="M1081" s="42" t="s">
        <v>317</v>
      </c>
      <c r="N1081" s="42" t="s">
        <v>318</v>
      </c>
      <c r="O1081" s="42" t="s">
        <v>319</v>
      </c>
      <c r="P1081" s="42" t="s">
        <v>319</v>
      </c>
      <c r="Q1081" s="42" t="s">
        <v>320</v>
      </c>
      <c r="R1081" s="42" t="s">
        <v>320</v>
      </c>
      <c r="S1081" s="42" t="s">
        <v>1718</v>
      </c>
      <c r="T1081" s="42" t="s">
        <v>344</v>
      </c>
      <c r="U1081" s="42" t="s">
        <v>323</v>
      </c>
      <c r="V1081" s="52">
        <v>42</v>
      </c>
      <c r="W1081" s="42" t="s">
        <v>325</v>
      </c>
      <c r="X1081" s="42" t="s">
        <v>3055</v>
      </c>
      <c r="Y1081" s="42" t="s">
        <v>2</v>
      </c>
      <c r="Z1081" s="42" t="s">
        <v>2</v>
      </c>
      <c r="AA1081" s="42" t="s">
        <v>328</v>
      </c>
      <c r="AB1081" s="43" t="s">
        <v>329</v>
      </c>
      <c r="AC1081" s="42" t="s">
        <v>225</v>
      </c>
      <c r="AD1081" s="42" t="s">
        <v>225</v>
      </c>
      <c r="AE1081" s="42" t="s">
        <v>1346</v>
      </c>
      <c r="AF1081" s="42" t="s">
        <v>1346</v>
      </c>
      <c r="AG1081" s="42">
        <v>16</v>
      </c>
      <c r="AH1081" s="42" t="s">
        <v>350</v>
      </c>
      <c r="AI1081" s="42" t="s">
        <v>3077</v>
      </c>
      <c r="AJ1081" s="42" t="s">
        <v>351</v>
      </c>
      <c r="AK1081" s="42" t="s">
        <v>2164</v>
      </c>
      <c r="AL1081" s="42">
        <v>1000</v>
      </c>
      <c r="AM1081" s="42" t="s">
        <v>332</v>
      </c>
      <c r="AN1081" s="42" t="s">
        <v>1896</v>
      </c>
      <c r="AO1081" s="42">
        <v>400</v>
      </c>
      <c r="AP1081" s="42" t="s">
        <v>439</v>
      </c>
      <c r="AQ1081" s="42">
        <v>1200</v>
      </c>
      <c r="AR1081" s="42">
        <v>2</v>
      </c>
      <c r="AS1081" s="42">
        <v>600</v>
      </c>
      <c r="AT1081" s="42">
        <v>48</v>
      </c>
      <c r="AU1081" s="42" t="s">
        <v>327</v>
      </c>
      <c r="AV1081" s="42" t="s">
        <v>327</v>
      </c>
      <c r="AW1081" s="42" t="s">
        <v>327</v>
      </c>
      <c r="AX1081" s="42" t="s">
        <v>327</v>
      </c>
      <c r="AY1081" s="42" t="s">
        <v>327</v>
      </c>
      <c r="AZ1081" s="51">
        <v>47</v>
      </c>
      <c r="BA1081" s="42"/>
      <c r="BB1081" s="42">
        <v>2</v>
      </c>
      <c r="BC1081" s="42" t="s">
        <v>375</v>
      </c>
      <c r="BD1081" s="49" t="s">
        <v>4211</v>
      </c>
      <c r="BE1081" s="49" t="s">
        <v>4208</v>
      </c>
      <c r="BF1081" s="42">
        <v>0</v>
      </c>
      <c r="BG1081" s="42"/>
      <c r="BH1081" s="42"/>
      <c r="BI1081" s="42" t="s">
        <v>357</v>
      </c>
      <c r="BJ1081" s="42" t="s">
        <v>358</v>
      </c>
      <c r="BK1081" s="57">
        <v>44778</v>
      </c>
      <c r="BL1081" s="42" t="s">
        <v>317</v>
      </c>
      <c r="BM1081" s="42" t="s">
        <v>317</v>
      </c>
      <c r="BN1081" s="42"/>
      <c r="BO1081" s="42"/>
      <c r="BP1081" s="42" t="s">
        <v>359</v>
      </c>
      <c r="BQ1081" s="42" t="s">
        <v>359</v>
      </c>
      <c r="BR1081" s="42" t="s">
        <v>359</v>
      </c>
      <c r="BS1081" s="42"/>
      <c r="BT1081" s="42" t="s">
        <v>360</v>
      </c>
      <c r="BU1081" s="42" t="s">
        <v>317</v>
      </c>
      <c r="BV1081" s="42" t="s">
        <v>317</v>
      </c>
      <c r="BW1081" s="42"/>
      <c r="BX1081" s="42"/>
      <c r="BY1081" s="42" t="s">
        <v>353</v>
      </c>
      <c r="BZ1081" s="42" t="s">
        <v>353</v>
      </c>
      <c r="CA1081" s="42"/>
      <c r="CB1081" s="42" t="s">
        <v>353</v>
      </c>
      <c r="CC1081" s="42"/>
      <c r="CD1081" s="42"/>
      <c r="CE1081" s="42"/>
      <c r="CF1081" s="42"/>
      <c r="CG1081" s="26" t="s">
        <v>4209</v>
      </c>
    </row>
    <row r="1082" hidden="1" spans="1:85">
      <c r="A1082" s="34">
        <v>1391</v>
      </c>
      <c r="B1082" s="42" t="s">
        <v>4212</v>
      </c>
      <c r="C1082" s="46" t="s">
        <v>4213</v>
      </c>
      <c r="D1082" s="42" t="s">
        <v>4214</v>
      </c>
      <c r="E1082" s="43">
        <v>28.2909</v>
      </c>
      <c r="F1082" s="43">
        <v>-15.3529</v>
      </c>
      <c r="G1082" s="42" t="s">
        <v>316</v>
      </c>
      <c r="H1082" s="37">
        <v>2.5</v>
      </c>
      <c r="I1082" s="42" t="s">
        <v>316</v>
      </c>
      <c r="J1082" s="42" t="s">
        <v>316</v>
      </c>
      <c r="K1082" s="42" t="s">
        <v>317</v>
      </c>
      <c r="L1082" s="42" t="s">
        <v>317</v>
      </c>
      <c r="M1082" s="42" t="s">
        <v>340</v>
      </c>
      <c r="N1082" s="42" t="s">
        <v>341</v>
      </c>
      <c r="O1082" s="42" t="s">
        <v>2240</v>
      </c>
      <c r="P1082" s="42" t="s">
        <v>2240</v>
      </c>
      <c r="Q1082" s="42" t="s">
        <v>320</v>
      </c>
      <c r="R1082" s="42" t="s">
        <v>320</v>
      </c>
      <c r="S1082" s="42" t="s">
        <v>1718</v>
      </c>
      <c r="T1082" s="42" t="s">
        <v>344</v>
      </c>
      <c r="U1082" s="42" t="s">
        <v>323</v>
      </c>
      <c r="V1082" s="52">
        <v>40</v>
      </c>
      <c r="W1082" s="42" t="s">
        <v>325</v>
      </c>
      <c r="X1082" s="42" t="s">
        <v>1880</v>
      </c>
      <c r="Y1082" s="42" t="s">
        <v>2</v>
      </c>
      <c r="Z1082" s="42" t="s">
        <v>2</v>
      </c>
      <c r="AA1082" s="42" t="s">
        <v>328</v>
      </c>
      <c r="AB1082" s="43" t="s">
        <v>329</v>
      </c>
      <c r="AC1082" s="42" t="s">
        <v>225</v>
      </c>
      <c r="AD1082" s="42" t="s">
        <v>225</v>
      </c>
      <c r="AE1082" s="42" t="s">
        <v>349</v>
      </c>
      <c r="AF1082" s="42" t="s">
        <v>349</v>
      </c>
      <c r="AG1082" s="42">
        <v>20</v>
      </c>
      <c r="AH1082" s="42" t="s">
        <v>350</v>
      </c>
      <c r="AI1082" s="42" t="s">
        <v>1964</v>
      </c>
      <c r="AJ1082" s="42" t="s">
        <v>351</v>
      </c>
      <c r="AK1082" s="42" t="s">
        <v>2164</v>
      </c>
      <c r="AL1082" s="42">
        <v>600</v>
      </c>
      <c r="AM1082" s="42" t="s">
        <v>332</v>
      </c>
      <c r="AN1082" s="42" t="s">
        <v>1896</v>
      </c>
      <c r="AO1082" s="42">
        <v>400</v>
      </c>
      <c r="AP1082" s="42" t="s">
        <v>439</v>
      </c>
      <c r="AQ1082" s="42">
        <v>1600</v>
      </c>
      <c r="AR1082" s="42">
        <v>2</v>
      </c>
      <c r="AS1082" s="42">
        <v>800</v>
      </c>
      <c r="AT1082" s="42">
        <v>48</v>
      </c>
      <c r="AU1082" s="42" t="s">
        <v>327</v>
      </c>
      <c r="AV1082" s="42" t="s">
        <v>327</v>
      </c>
      <c r="AW1082" s="42" t="s">
        <v>327</v>
      </c>
      <c r="AX1082" s="42" t="s">
        <v>327</v>
      </c>
      <c r="AY1082" s="42" t="s">
        <v>327</v>
      </c>
      <c r="AZ1082" s="51">
        <v>125</v>
      </c>
      <c r="BA1082" s="42"/>
      <c r="BB1082" s="42">
        <v>2</v>
      </c>
      <c r="BC1082" s="42" t="s">
        <v>375</v>
      </c>
      <c r="BD1082" s="49" t="s">
        <v>4215</v>
      </c>
      <c r="BE1082" s="49" t="s">
        <v>4212</v>
      </c>
      <c r="BF1082" s="42">
        <v>0</v>
      </c>
      <c r="BG1082" s="42"/>
      <c r="BH1082" s="42"/>
      <c r="BI1082" s="42" t="s">
        <v>357</v>
      </c>
      <c r="BJ1082" s="42" t="s">
        <v>358</v>
      </c>
      <c r="BK1082" s="57">
        <v>44778</v>
      </c>
      <c r="BL1082" s="42" t="s">
        <v>317</v>
      </c>
      <c r="BM1082" s="42" t="s">
        <v>317</v>
      </c>
      <c r="BN1082" s="42"/>
      <c r="BO1082" s="42"/>
      <c r="BP1082" s="42" t="s">
        <v>359</v>
      </c>
      <c r="BQ1082" s="42" t="s">
        <v>359</v>
      </c>
      <c r="BR1082" s="42" t="s">
        <v>359</v>
      </c>
      <c r="BS1082" s="42"/>
      <c r="BT1082" s="42" t="s">
        <v>360</v>
      </c>
      <c r="BU1082" s="42" t="s">
        <v>317</v>
      </c>
      <c r="BV1082" s="42" t="s">
        <v>317</v>
      </c>
      <c r="BW1082" s="42"/>
      <c r="BX1082" s="42"/>
      <c r="BY1082" s="42" t="s">
        <v>353</v>
      </c>
      <c r="BZ1082" s="42" t="s">
        <v>353</v>
      </c>
      <c r="CA1082" s="42"/>
      <c r="CB1082" s="42" t="s">
        <v>353</v>
      </c>
      <c r="CC1082" s="42"/>
      <c r="CD1082" s="42"/>
      <c r="CE1082" s="42"/>
      <c r="CF1082" s="42"/>
      <c r="CG1082" s="26" t="s">
        <v>4213</v>
      </c>
    </row>
    <row r="1083" hidden="1" spans="1:85">
      <c r="A1083" s="39">
        <v>1428</v>
      </c>
      <c r="B1083" s="42" t="s">
        <v>4216</v>
      </c>
      <c r="C1083" s="46" t="s">
        <v>4217</v>
      </c>
      <c r="D1083" s="42" t="s">
        <v>4218</v>
      </c>
      <c r="E1083" s="43">
        <v>28.2327</v>
      </c>
      <c r="F1083" s="43">
        <v>-15.42</v>
      </c>
      <c r="G1083" s="42" t="s">
        <v>316</v>
      </c>
      <c r="H1083" s="37">
        <v>2.5</v>
      </c>
      <c r="I1083" s="42" t="s">
        <v>316</v>
      </c>
      <c r="J1083" s="42" t="s">
        <v>316</v>
      </c>
      <c r="K1083" s="42" t="s">
        <v>317</v>
      </c>
      <c r="L1083" s="42" t="s">
        <v>317</v>
      </c>
      <c r="M1083" s="42" t="s">
        <v>317</v>
      </c>
      <c r="N1083" s="42" t="s">
        <v>341</v>
      </c>
      <c r="O1083" s="42" t="s">
        <v>2240</v>
      </c>
      <c r="P1083" s="42" t="s">
        <v>2240</v>
      </c>
      <c r="Q1083" s="42" t="s">
        <v>320</v>
      </c>
      <c r="R1083" s="42" t="s">
        <v>320</v>
      </c>
      <c r="S1083" s="42" t="s">
        <v>1718</v>
      </c>
      <c r="T1083" s="42" t="s">
        <v>344</v>
      </c>
      <c r="U1083" s="42" t="s">
        <v>323</v>
      </c>
      <c r="V1083" s="52">
        <v>40</v>
      </c>
      <c r="W1083" s="42" t="s">
        <v>325</v>
      </c>
      <c r="X1083" s="42" t="s">
        <v>2025</v>
      </c>
      <c r="Y1083" s="42" t="s">
        <v>2</v>
      </c>
      <c r="Z1083" s="42" t="s">
        <v>2</v>
      </c>
      <c r="AA1083" s="42" t="s">
        <v>328</v>
      </c>
      <c r="AB1083" s="43" t="s">
        <v>329</v>
      </c>
      <c r="AC1083" s="42" t="s">
        <v>225</v>
      </c>
      <c r="AD1083" s="42" t="s">
        <v>225</v>
      </c>
      <c r="AE1083" s="42" t="s">
        <v>561</v>
      </c>
      <c r="AF1083" s="42" t="s">
        <v>561</v>
      </c>
      <c r="AG1083" s="42">
        <v>20</v>
      </c>
      <c r="AH1083" s="42" t="s">
        <v>350</v>
      </c>
      <c r="AI1083" s="42" t="s">
        <v>1894</v>
      </c>
      <c r="AJ1083" s="42" t="s">
        <v>351</v>
      </c>
      <c r="AK1083" s="42" t="s">
        <v>2164</v>
      </c>
      <c r="AL1083" s="42">
        <v>1000</v>
      </c>
      <c r="AM1083" s="42" t="s">
        <v>332</v>
      </c>
      <c r="AN1083" s="42" t="s">
        <v>1896</v>
      </c>
      <c r="AO1083" s="42">
        <v>400</v>
      </c>
      <c r="AP1083" s="42" t="s">
        <v>439</v>
      </c>
      <c r="AQ1083" s="42">
        <v>1600</v>
      </c>
      <c r="AR1083" s="42">
        <v>2</v>
      </c>
      <c r="AS1083" s="42">
        <v>800</v>
      </c>
      <c r="AT1083" s="42">
        <v>48</v>
      </c>
      <c r="AU1083" s="42" t="s">
        <v>327</v>
      </c>
      <c r="AV1083" s="42" t="s">
        <v>327</v>
      </c>
      <c r="AW1083" s="42" t="s">
        <v>327</v>
      </c>
      <c r="AX1083" s="42" t="s">
        <v>327</v>
      </c>
      <c r="AY1083" s="42" t="s">
        <v>327</v>
      </c>
      <c r="AZ1083" s="51">
        <v>86</v>
      </c>
      <c r="BA1083" s="42"/>
      <c r="BB1083" s="42">
        <v>1</v>
      </c>
      <c r="BC1083" s="42" t="s">
        <v>525</v>
      </c>
      <c r="BD1083" s="49">
        <v>0</v>
      </c>
      <c r="BE1083" s="49" t="s">
        <v>4216</v>
      </c>
      <c r="BF1083" s="42">
        <v>0</v>
      </c>
      <c r="BG1083" s="42"/>
      <c r="BH1083" s="42"/>
      <c r="BI1083" s="42" t="s">
        <v>357</v>
      </c>
      <c r="BJ1083" s="42" t="s">
        <v>358</v>
      </c>
      <c r="BK1083" s="57">
        <v>44778</v>
      </c>
      <c r="BL1083" s="42" t="s">
        <v>317</v>
      </c>
      <c r="BM1083" s="42" t="s">
        <v>317</v>
      </c>
      <c r="BN1083" s="42"/>
      <c r="BO1083" s="42"/>
      <c r="BP1083" s="42" t="s">
        <v>359</v>
      </c>
      <c r="BQ1083" s="42" t="s">
        <v>359</v>
      </c>
      <c r="BR1083" s="42" t="s">
        <v>359</v>
      </c>
      <c r="BS1083" s="42"/>
      <c r="BT1083" s="42" t="s">
        <v>360</v>
      </c>
      <c r="BU1083" s="42" t="s">
        <v>317</v>
      </c>
      <c r="BV1083" s="42" t="s">
        <v>317</v>
      </c>
      <c r="BW1083" s="42"/>
      <c r="BX1083" s="42"/>
      <c r="BY1083" s="42" t="s">
        <v>353</v>
      </c>
      <c r="BZ1083" s="42" t="s">
        <v>353</v>
      </c>
      <c r="CA1083" s="42"/>
      <c r="CB1083" s="42" t="s">
        <v>353</v>
      </c>
      <c r="CC1083" s="42"/>
      <c r="CD1083" s="42"/>
      <c r="CE1083" s="42"/>
      <c r="CF1083" s="42"/>
      <c r="CG1083" s="26" t="s">
        <v>4217</v>
      </c>
    </row>
    <row r="1084" hidden="1" spans="1:85">
      <c r="A1084" s="39">
        <v>1430</v>
      </c>
      <c r="B1084" s="42" t="s">
        <v>4219</v>
      </c>
      <c r="C1084" s="46" t="s">
        <v>4220</v>
      </c>
      <c r="D1084" s="42" t="s">
        <v>4221</v>
      </c>
      <c r="E1084" s="43">
        <v>28.2448</v>
      </c>
      <c r="F1084" s="43">
        <v>-15.4325</v>
      </c>
      <c r="G1084" s="42" t="s">
        <v>316</v>
      </c>
      <c r="H1084" s="37">
        <v>2.5</v>
      </c>
      <c r="I1084" s="42" t="s">
        <v>316</v>
      </c>
      <c r="J1084" s="42" t="s">
        <v>316</v>
      </c>
      <c r="K1084" s="42" t="s">
        <v>317</v>
      </c>
      <c r="L1084" s="42" t="s">
        <v>340</v>
      </c>
      <c r="M1084" s="42" t="s">
        <v>317</v>
      </c>
      <c r="N1084" s="42" t="s">
        <v>341</v>
      </c>
      <c r="O1084" s="42" t="s">
        <v>2240</v>
      </c>
      <c r="P1084" s="42" t="s">
        <v>2240</v>
      </c>
      <c r="Q1084" s="42" t="s">
        <v>320</v>
      </c>
      <c r="R1084" s="42" t="s">
        <v>320</v>
      </c>
      <c r="S1084" s="42" t="s">
        <v>1718</v>
      </c>
      <c r="T1084" s="42" t="s">
        <v>344</v>
      </c>
      <c r="U1084" s="42" t="s">
        <v>323</v>
      </c>
      <c r="V1084" s="52">
        <v>40</v>
      </c>
      <c r="W1084" s="42" t="s">
        <v>325</v>
      </c>
      <c r="X1084" s="42" t="s">
        <v>2025</v>
      </c>
      <c r="Y1084" s="42" t="s">
        <v>2</v>
      </c>
      <c r="Z1084" s="42" t="s">
        <v>2</v>
      </c>
      <c r="AA1084" s="42" t="s">
        <v>328</v>
      </c>
      <c r="AB1084" s="43" t="s">
        <v>329</v>
      </c>
      <c r="AC1084" s="42" t="s">
        <v>225</v>
      </c>
      <c r="AD1084" s="42" t="s">
        <v>225</v>
      </c>
      <c r="AE1084" s="42" t="s">
        <v>349</v>
      </c>
      <c r="AF1084" s="42" t="s">
        <v>349</v>
      </c>
      <c r="AG1084" s="42">
        <v>20</v>
      </c>
      <c r="AH1084" s="42" t="s">
        <v>350</v>
      </c>
      <c r="AI1084" s="42" t="s">
        <v>1894</v>
      </c>
      <c r="AJ1084" s="42" t="s">
        <v>351</v>
      </c>
      <c r="AK1084" s="42" t="s">
        <v>2164</v>
      </c>
      <c r="AL1084" s="42">
        <v>600</v>
      </c>
      <c r="AM1084" s="42" t="s">
        <v>332</v>
      </c>
      <c r="AN1084" s="42" t="s">
        <v>1896</v>
      </c>
      <c r="AO1084" s="42">
        <v>400</v>
      </c>
      <c r="AP1084" s="42" t="s">
        <v>439</v>
      </c>
      <c r="AQ1084" s="42">
        <v>1600</v>
      </c>
      <c r="AR1084" s="42">
        <v>2</v>
      </c>
      <c r="AS1084" s="42">
        <v>800</v>
      </c>
      <c r="AT1084" s="42">
        <v>48</v>
      </c>
      <c r="AU1084" s="42" t="s">
        <v>327</v>
      </c>
      <c r="AV1084" s="42" t="s">
        <v>327</v>
      </c>
      <c r="AW1084" s="42" t="s">
        <v>327</v>
      </c>
      <c r="AX1084" s="42" t="s">
        <v>327</v>
      </c>
      <c r="AY1084" s="42" t="s">
        <v>327</v>
      </c>
      <c r="AZ1084" s="51">
        <v>63</v>
      </c>
      <c r="BA1084" s="42"/>
      <c r="BB1084" s="42">
        <v>2</v>
      </c>
      <c r="BC1084" s="42" t="s">
        <v>375</v>
      </c>
      <c r="BD1084" s="49" t="s">
        <v>4222</v>
      </c>
      <c r="BE1084" s="49" t="s">
        <v>4219</v>
      </c>
      <c r="BF1084" s="42">
        <v>0</v>
      </c>
      <c r="BG1084" s="42"/>
      <c r="BH1084" s="42"/>
      <c r="BI1084" s="42" t="s">
        <v>357</v>
      </c>
      <c r="BJ1084" s="42" t="s">
        <v>358</v>
      </c>
      <c r="BK1084" s="57">
        <v>44778</v>
      </c>
      <c r="BL1084" s="42" t="s">
        <v>317</v>
      </c>
      <c r="BM1084" s="42" t="s">
        <v>317</v>
      </c>
      <c r="BN1084" s="42"/>
      <c r="BO1084" s="42"/>
      <c r="BP1084" s="42" t="s">
        <v>359</v>
      </c>
      <c r="BQ1084" s="42" t="s">
        <v>359</v>
      </c>
      <c r="BR1084" s="42" t="s">
        <v>359</v>
      </c>
      <c r="BS1084" s="42"/>
      <c r="BT1084" s="42" t="s">
        <v>360</v>
      </c>
      <c r="BU1084" s="42" t="s">
        <v>317</v>
      </c>
      <c r="BV1084" s="42" t="s">
        <v>317</v>
      </c>
      <c r="BW1084" s="42"/>
      <c r="BX1084" s="42"/>
      <c r="BY1084" s="42" t="s">
        <v>353</v>
      </c>
      <c r="BZ1084" s="42" t="s">
        <v>353</v>
      </c>
      <c r="CA1084" s="42"/>
      <c r="CB1084" s="42" t="s">
        <v>353</v>
      </c>
      <c r="CC1084" s="42"/>
      <c r="CD1084" s="42"/>
      <c r="CE1084" s="42"/>
      <c r="CF1084" s="42"/>
      <c r="CG1084" s="26" t="s">
        <v>4220</v>
      </c>
    </row>
    <row r="1085" hidden="1" spans="1:85">
      <c r="A1085" s="39">
        <v>1434</v>
      </c>
      <c r="B1085" s="42" t="s">
        <v>4223</v>
      </c>
      <c r="C1085" s="46" t="s">
        <v>4224</v>
      </c>
      <c r="D1085" s="42" t="s">
        <v>4225</v>
      </c>
      <c r="E1085" s="43">
        <v>28.7561</v>
      </c>
      <c r="F1085" s="43">
        <v>-15.2025</v>
      </c>
      <c r="G1085" s="42" t="s">
        <v>316</v>
      </c>
      <c r="H1085" s="37">
        <v>2.5</v>
      </c>
      <c r="I1085" s="42" t="s">
        <v>316</v>
      </c>
      <c r="J1085" s="42" t="s">
        <v>3430</v>
      </c>
      <c r="K1085" s="42" t="s">
        <v>317</v>
      </c>
      <c r="L1085" s="42" t="s">
        <v>317</v>
      </c>
      <c r="M1085" s="42" t="s">
        <v>317</v>
      </c>
      <c r="N1085" s="42" t="s">
        <v>318</v>
      </c>
      <c r="O1085" s="42" t="s">
        <v>319</v>
      </c>
      <c r="P1085" s="42" t="s">
        <v>319</v>
      </c>
      <c r="Q1085" s="42" t="s">
        <v>320</v>
      </c>
      <c r="R1085" s="42" t="s">
        <v>320</v>
      </c>
      <c r="S1085" s="42" t="s">
        <v>1718</v>
      </c>
      <c r="T1085" s="42" t="s">
        <v>2215</v>
      </c>
      <c r="U1085" s="42" t="s">
        <v>323</v>
      </c>
      <c r="V1085" s="52">
        <v>70</v>
      </c>
      <c r="W1085" s="42" t="s">
        <v>325</v>
      </c>
      <c r="X1085" s="42" t="s">
        <v>1974</v>
      </c>
      <c r="Y1085" s="42" t="s">
        <v>2</v>
      </c>
      <c r="Z1085" s="42" t="s">
        <v>2</v>
      </c>
      <c r="AA1085" s="42" t="s">
        <v>328</v>
      </c>
      <c r="AB1085" s="43" t="s">
        <v>329</v>
      </c>
      <c r="AC1085" s="42" t="s">
        <v>225</v>
      </c>
      <c r="AD1085" s="42" t="s">
        <v>225</v>
      </c>
      <c r="AE1085" s="42" t="s">
        <v>654</v>
      </c>
      <c r="AF1085" s="42" t="s">
        <v>655</v>
      </c>
      <c r="AG1085" s="42">
        <v>15</v>
      </c>
      <c r="AH1085" s="42" t="s">
        <v>350</v>
      </c>
      <c r="AI1085" s="42" t="s">
        <v>2076</v>
      </c>
      <c r="AJ1085" s="42" t="s">
        <v>351</v>
      </c>
      <c r="AK1085" s="42" t="s">
        <v>3051</v>
      </c>
      <c r="AL1085" s="42">
        <v>375</v>
      </c>
      <c r="AM1085" s="42" t="s">
        <v>332</v>
      </c>
      <c r="AN1085" s="42" t="s">
        <v>352</v>
      </c>
      <c r="AO1085" s="42">
        <v>400</v>
      </c>
      <c r="AP1085" s="42" t="s">
        <v>1320</v>
      </c>
      <c r="AQ1085" s="42">
        <v>1500</v>
      </c>
      <c r="AR1085" s="42">
        <v>2</v>
      </c>
      <c r="AS1085" s="42">
        <v>1500</v>
      </c>
      <c r="AT1085" s="42">
        <v>24</v>
      </c>
      <c r="AU1085" s="42" t="s">
        <v>327</v>
      </c>
      <c r="AV1085" s="42" t="s">
        <v>327</v>
      </c>
      <c r="AW1085" s="42" t="s">
        <v>327</v>
      </c>
      <c r="AX1085" s="42" t="s">
        <v>327</v>
      </c>
      <c r="AY1085" s="42" t="s">
        <v>327</v>
      </c>
      <c r="AZ1085" s="51">
        <v>63</v>
      </c>
      <c r="BA1085" s="42"/>
      <c r="BB1085" s="42">
        <v>2</v>
      </c>
      <c r="BC1085" s="42" t="s">
        <v>375</v>
      </c>
      <c r="BD1085" s="49" t="s">
        <v>4226</v>
      </c>
      <c r="BE1085" s="49" t="s">
        <v>4223</v>
      </c>
      <c r="BF1085" s="42">
        <v>0</v>
      </c>
      <c r="BG1085" s="42"/>
      <c r="BH1085" s="42"/>
      <c r="BI1085" s="42" t="s">
        <v>357</v>
      </c>
      <c r="BJ1085" s="42" t="s">
        <v>358</v>
      </c>
      <c r="BK1085" s="57">
        <v>44778</v>
      </c>
      <c r="BL1085" s="42" t="s">
        <v>317</v>
      </c>
      <c r="BM1085" s="42" t="s">
        <v>317</v>
      </c>
      <c r="BN1085" s="42"/>
      <c r="BO1085" s="42"/>
      <c r="BP1085" s="42" t="s">
        <v>359</v>
      </c>
      <c r="BQ1085" s="42" t="s">
        <v>359</v>
      </c>
      <c r="BR1085" s="42" t="s">
        <v>359</v>
      </c>
      <c r="BS1085" s="42"/>
      <c r="BT1085" s="42" t="s">
        <v>340</v>
      </c>
      <c r="BU1085" s="42" t="s">
        <v>317</v>
      </c>
      <c r="BV1085" s="42" t="s">
        <v>317</v>
      </c>
      <c r="BW1085" s="42"/>
      <c r="BX1085" s="42"/>
      <c r="BY1085" s="42" t="s">
        <v>353</v>
      </c>
      <c r="BZ1085" s="42" t="s">
        <v>353</v>
      </c>
      <c r="CA1085" s="42"/>
      <c r="CB1085" s="42" t="s">
        <v>353</v>
      </c>
      <c r="CC1085" s="42"/>
      <c r="CD1085" s="42"/>
      <c r="CE1085" s="42"/>
      <c r="CF1085" s="42"/>
      <c r="CG1085" s="26" t="s">
        <v>4224</v>
      </c>
    </row>
    <row r="1086" hidden="1" spans="1:85">
      <c r="A1086" s="34">
        <v>1439</v>
      </c>
      <c r="B1086" s="42" t="s">
        <v>4227</v>
      </c>
      <c r="C1086" s="46" t="s">
        <v>4228</v>
      </c>
      <c r="D1086" s="42" t="s">
        <v>4229</v>
      </c>
      <c r="E1086" s="43">
        <v>28.3326</v>
      </c>
      <c r="F1086" s="43">
        <v>-15.394</v>
      </c>
      <c r="G1086" s="42" t="s">
        <v>316</v>
      </c>
      <c r="H1086" s="37">
        <v>2.5</v>
      </c>
      <c r="I1086" s="42" t="s">
        <v>316</v>
      </c>
      <c r="J1086" s="42" t="s">
        <v>316</v>
      </c>
      <c r="K1086" s="42" t="s">
        <v>340</v>
      </c>
      <c r="L1086" s="42" t="s">
        <v>340</v>
      </c>
      <c r="M1086" s="42" t="s">
        <v>317</v>
      </c>
      <c r="N1086" s="42" t="s">
        <v>341</v>
      </c>
      <c r="O1086" s="42" t="s">
        <v>2240</v>
      </c>
      <c r="P1086" s="42" t="s">
        <v>2240</v>
      </c>
      <c r="Q1086" s="42" t="s">
        <v>320</v>
      </c>
      <c r="R1086" s="42" t="s">
        <v>320</v>
      </c>
      <c r="S1086" s="42" t="s">
        <v>1718</v>
      </c>
      <c r="T1086" s="42" t="s">
        <v>344</v>
      </c>
      <c r="U1086" s="42" t="s">
        <v>323</v>
      </c>
      <c r="V1086" s="52">
        <v>40</v>
      </c>
      <c r="W1086" s="42" t="s">
        <v>325</v>
      </c>
      <c r="X1086" s="42" t="s">
        <v>2971</v>
      </c>
      <c r="Y1086" s="42" t="s">
        <v>2</v>
      </c>
      <c r="Z1086" s="42" t="s">
        <v>2</v>
      </c>
      <c r="AA1086" s="42" t="s">
        <v>328</v>
      </c>
      <c r="AB1086" s="43" t="s">
        <v>329</v>
      </c>
      <c r="AC1086" s="42" t="s">
        <v>225</v>
      </c>
      <c r="AD1086" s="42" t="s">
        <v>225</v>
      </c>
      <c r="AE1086" s="42" t="s">
        <v>654</v>
      </c>
      <c r="AF1086" s="42" t="s">
        <v>655</v>
      </c>
      <c r="AG1086" s="42">
        <v>20</v>
      </c>
      <c r="AH1086" s="42" t="s">
        <v>350</v>
      </c>
      <c r="AI1086" s="42" t="s">
        <v>1894</v>
      </c>
      <c r="AJ1086" s="42" t="s">
        <v>351</v>
      </c>
      <c r="AK1086" s="42" t="s">
        <v>1895</v>
      </c>
      <c r="AL1086" s="42">
        <v>375</v>
      </c>
      <c r="AM1086" s="42" t="s">
        <v>332</v>
      </c>
      <c r="AN1086" s="42" t="s">
        <v>352</v>
      </c>
      <c r="AO1086" s="42">
        <v>400</v>
      </c>
      <c r="AP1086" s="42" t="s">
        <v>384</v>
      </c>
      <c r="AQ1086" s="42">
        <v>600</v>
      </c>
      <c r="AR1086" s="42">
        <v>2</v>
      </c>
      <c r="AS1086" s="42">
        <v>600</v>
      </c>
      <c r="AT1086" s="42">
        <v>24</v>
      </c>
      <c r="AU1086" s="42" t="s">
        <v>327</v>
      </c>
      <c r="AV1086" s="42" t="s">
        <v>327</v>
      </c>
      <c r="AW1086" s="42" t="s">
        <v>327</v>
      </c>
      <c r="AX1086" s="42" t="s">
        <v>327</v>
      </c>
      <c r="AY1086" s="42" t="s">
        <v>327</v>
      </c>
      <c r="AZ1086" s="51">
        <v>153</v>
      </c>
      <c r="BA1086" s="42"/>
      <c r="BB1086" s="42">
        <v>3</v>
      </c>
      <c r="BC1086" s="42" t="s">
        <v>354</v>
      </c>
      <c r="BD1086" s="49" t="s">
        <v>4024</v>
      </c>
      <c r="BE1086" s="49" t="s">
        <v>4227</v>
      </c>
      <c r="BF1086" s="42">
        <v>0</v>
      </c>
      <c r="BG1086" s="42"/>
      <c r="BH1086" s="42"/>
      <c r="BI1086" s="42" t="s">
        <v>357</v>
      </c>
      <c r="BJ1086" s="42" t="s">
        <v>358</v>
      </c>
      <c r="BK1086" s="57">
        <v>44778</v>
      </c>
      <c r="BL1086" s="42" t="s">
        <v>356</v>
      </c>
      <c r="BM1086" s="42" t="s">
        <v>340</v>
      </c>
      <c r="BN1086" s="42"/>
      <c r="BO1086" s="42">
        <v>2</v>
      </c>
      <c r="BP1086" s="42" t="s">
        <v>359</v>
      </c>
      <c r="BQ1086" s="42" t="s">
        <v>359</v>
      </c>
      <c r="BR1086" s="42" t="s">
        <v>562</v>
      </c>
      <c r="BS1086" s="60">
        <v>43607</v>
      </c>
      <c r="BT1086" s="42" t="s">
        <v>360</v>
      </c>
      <c r="BU1086" s="42" t="s">
        <v>317</v>
      </c>
      <c r="BV1086" s="42" t="s">
        <v>317</v>
      </c>
      <c r="BW1086" s="42"/>
      <c r="BX1086" s="42"/>
      <c r="BY1086" s="42" t="s">
        <v>353</v>
      </c>
      <c r="BZ1086" s="42" t="s">
        <v>353</v>
      </c>
      <c r="CA1086" s="42"/>
      <c r="CB1086" s="42" t="s">
        <v>353</v>
      </c>
      <c r="CC1086" s="42"/>
      <c r="CD1086" s="42"/>
      <c r="CE1086" s="42"/>
      <c r="CF1086" s="42"/>
      <c r="CG1086" s="26" t="s">
        <v>4228</v>
      </c>
    </row>
    <row r="1087" hidden="1" spans="1:85">
      <c r="A1087" s="39">
        <v>1446</v>
      </c>
      <c r="B1087" s="42" t="s">
        <v>4230</v>
      </c>
      <c r="C1087" s="46" t="s">
        <v>4231</v>
      </c>
      <c r="D1087" s="42" t="s">
        <v>4232</v>
      </c>
      <c r="E1087" s="43">
        <v>28.2643</v>
      </c>
      <c r="F1087" s="43">
        <v>-15.3862</v>
      </c>
      <c r="G1087" s="42" t="s">
        <v>316</v>
      </c>
      <c r="H1087" s="37">
        <v>2.5</v>
      </c>
      <c r="I1087" s="42" t="s">
        <v>316</v>
      </c>
      <c r="J1087" s="42" t="s">
        <v>316</v>
      </c>
      <c r="K1087" s="42" t="s">
        <v>317</v>
      </c>
      <c r="L1087" s="42" t="s">
        <v>317</v>
      </c>
      <c r="M1087" s="42" t="s">
        <v>317</v>
      </c>
      <c r="N1087" s="42" t="s">
        <v>341</v>
      </c>
      <c r="O1087" s="42" t="s">
        <v>2240</v>
      </c>
      <c r="P1087" s="42" t="s">
        <v>2240</v>
      </c>
      <c r="Q1087" s="42" t="s">
        <v>320</v>
      </c>
      <c r="R1087" s="42" t="s">
        <v>320</v>
      </c>
      <c r="S1087" s="42" t="s">
        <v>1718</v>
      </c>
      <c r="T1087" s="42" t="s">
        <v>344</v>
      </c>
      <c r="U1087" s="42" t="s">
        <v>323</v>
      </c>
      <c r="V1087" s="52">
        <v>40</v>
      </c>
      <c r="W1087" s="42" t="s">
        <v>325</v>
      </c>
      <c r="X1087" s="42" t="s">
        <v>1880</v>
      </c>
      <c r="Y1087" s="42" t="s">
        <v>2</v>
      </c>
      <c r="Z1087" s="42" t="s">
        <v>2</v>
      </c>
      <c r="AA1087" s="42" t="s">
        <v>328</v>
      </c>
      <c r="AB1087" s="43" t="s">
        <v>329</v>
      </c>
      <c r="AC1087" s="42" t="s">
        <v>225</v>
      </c>
      <c r="AD1087" s="42" t="s">
        <v>225</v>
      </c>
      <c r="AE1087" s="42" t="s">
        <v>654</v>
      </c>
      <c r="AF1087" s="42" t="s">
        <v>655</v>
      </c>
      <c r="AG1087" s="42">
        <v>20</v>
      </c>
      <c r="AH1087" s="42" t="s">
        <v>350</v>
      </c>
      <c r="AI1087" s="42" t="s">
        <v>1894</v>
      </c>
      <c r="AJ1087" s="42" t="s">
        <v>351</v>
      </c>
      <c r="AK1087" s="42" t="s">
        <v>2164</v>
      </c>
      <c r="AL1087" s="42">
        <v>375</v>
      </c>
      <c r="AM1087" s="42" t="s">
        <v>332</v>
      </c>
      <c r="AN1087" s="42" t="s">
        <v>1896</v>
      </c>
      <c r="AO1087" s="42">
        <v>400</v>
      </c>
      <c r="AP1087" s="42" t="s">
        <v>439</v>
      </c>
      <c r="AQ1087" s="42">
        <v>1600</v>
      </c>
      <c r="AR1087" s="42">
        <v>2</v>
      </c>
      <c r="AS1087" s="42">
        <v>800</v>
      </c>
      <c r="AT1087" s="42">
        <v>48</v>
      </c>
      <c r="AU1087" s="42" t="s">
        <v>327</v>
      </c>
      <c r="AV1087" s="42" t="s">
        <v>327</v>
      </c>
      <c r="AW1087" s="42" t="s">
        <v>327</v>
      </c>
      <c r="AX1087" s="42" t="s">
        <v>327</v>
      </c>
      <c r="AY1087" s="42" t="s">
        <v>327</v>
      </c>
      <c r="AZ1087" s="51">
        <v>85</v>
      </c>
      <c r="BA1087" s="42"/>
      <c r="BB1087" s="42">
        <v>1</v>
      </c>
      <c r="BC1087" s="42" t="s">
        <v>525</v>
      </c>
      <c r="BD1087" s="49">
        <v>0</v>
      </c>
      <c r="BE1087" s="49" t="s">
        <v>4230</v>
      </c>
      <c r="BF1087" s="42">
        <v>0</v>
      </c>
      <c r="BG1087" s="42"/>
      <c r="BH1087" s="42"/>
      <c r="BI1087" s="42" t="s">
        <v>357</v>
      </c>
      <c r="BJ1087" s="42" t="s">
        <v>358</v>
      </c>
      <c r="BK1087" s="57">
        <v>44778</v>
      </c>
      <c r="BL1087" s="42" t="s">
        <v>317</v>
      </c>
      <c r="BM1087" s="42" t="s">
        <v>317</v>
      </c>
      <c r="BN1087" s="42"/>
      <c r="BO1087" s="42"/>
      <c r="BP1087" s="42" t="s">
        <v>359</v>
      </c>
      <c r="BQ1087" s="42" t="s">
        <v>359</v>
      </c>
      <c r="BR1087" s="42" t="s">
        <v>359</v>
      </c>
      <c r="BS1087" s="42"/>
      <c r="BT1087" s="42" t="s">
        <v>360</v>
      </c>
      <c r="BU1087" s="42" t="s">
        <v>317</v>
      </c>
      <c r="BV1087" s="42" t="s">
        <v>317</v>
      </c>
      <c r="BW1087" s="42"/>
      <c r="BX1087" s="42"/>
      <c r="BY1087" s="42" t="s">
        <v>353</v>
      </c>
      <c r="BZ1087" s="42" t="s">
        <v>353</v>
      </c>
      <c r="CA1087" s="42"/>
      <c r="CB1087" s="42" t="s">
        <v>353</v>
      </c>
      <c r="CC1087" s="42"/>
      <c r="CD1087" s="42"/>
      <c r="CE1087" s="42"/>
      <c r="CF1087" s="42"/>
      <c r="CG1087" s="26" t="s">
        <v>4231</v>
      </c>
    </row>
    <row r="1088" hidden="1" spans="1:85">
      <c r="A1088" s="39">
        <v>1448</v>
      </c>
      <c r="B1088" s="42" t="s">
        <v>4233</v>
      </c>
      <c r="C1088" s="46" t="s">
        <v>4234</v>
      </c>
      <c r="D1088" s="42" t="s">
        <v>4235</v>
      </c>
      <c r="E1088" s="43">
        <v>28.3298</v>
      </c>
      <c r="F1088" s="43">
        <v>-15.374</v>
      </c>
      <c r="G1088" s="42" t="s">
        <v>316</v>
      </c>
      <c r="H1088" s="37">
        <v>2</v>
      </c>
      <c r="I1088" s="42" t="s">
        <v>316</v>
      </c>
      <c r="J1088" s="42" t="s">
        <v>316</v>
      </c>
      <c r="K1088" s="42" t="s">
        <v>340</v>
      </c>
      <c r="L1088" s="42" t="s">
        <v>317</v>
      </c>
      <c r="M1088" s="42" t="s">
        <v>317</v>
      </c>
      <c r="N1088" s="42" t="s">
        <v>341</v>
      </c>
      <c r="O1088" s="42" t="s">
        <v>2240</v>
      </c>
      <c r="P1088" s="42" t="s">
        <v>2240</v>
      </c>
      <c r="Q1088" s="42" t="s">
        <v>320</v>
      </c>
      <c r="R1088" s="42" t="s">
        <v>320</v>
      </c>
      <c r="S1088" s="42" t="s">
        <v>1718</v>
      </c>
      <c r="T1088" s="42" t="s">
        <v>344</v>
      </c>
      <c r="U1088" s="42" t="s">
        <v>323</v>
      </c>
      <c r="V1088" s="52">
        <v>40</v>
      </c>
      <c r="W1088" s="42" t="s">
        <v>325</v>
      </c>
      <c r="X1088" s="42" t="s">
        <v>1974</v>
      </c>
      <c r="Y1088" s="42" t="s">
        <v>2</v>
      </c>
      <c r="Z1088" s="42" t="s">
        <v>2</v>
      </c>
      <c r="AA1088" s="42" t="s">
        <v>328</v>
      </c>
      <c r="AB1088" s="43" t="s">
        <v>329</v>
      </c>
      <c r="AC1088" s="42" t="s">
        <v>225</v>
      </c>
      <c r="AD1088" s="42" t="s">
        <v>225</v>
      </c>
      <c r="AE1088" s="42" t="s">
        <v>561</v>
      </c>
      <c r="AF1088" s="42" t="s">
        <v>561</v>
      </c>
      <c r="AG1088" s="42">
        <v>16</v>
      </c>
      <c r="AH1088" s="42" t="s">
        <v>350</v>
      </c>
      <c r="AI1088" s="42" t="s">
        <v>1964</v>
      </c>
      <c r="AJ1088" s="42" t="s">
        <v>351</v>
      </c>
      <c r="AK1088" s="42" t="s">
        <v>2164</v>
      </c>
      <c r="AL1088" s="42">
        <v>1000</v>
      </c>
      <c r="AM1088" s="42" t="s">
        <v>332</v>
      </c>
      <c r="AN1088" s="42" t="s">
        <v>1896</v>
      </c>
      <c r="AO1088" s="42">
        <v>400</v>
      </c>
      <c r="AP1088" s="42" t="s">
        <v>439</v>
      </c>
      <c r="AQ1088" s="42">
        <v>1600</v>
      </c>
      <c r="AR1088" s="42">
        <v>2</v>
      </c>
      <c r="AS1088" s="42">
        <v>800</v>
      </c>
      <c r="AT1088" s="42">
        <v>48</v>
      </c>
      <c r="AU1088" s="42" t="s">
        <v>327</v>
      </c>
      <c r="AV1088" s="42" t="s">
        <v>327</v>
      </c>
      <c r="AW1088" s="42" t="s">
        <v>327</v>
      </c>
      <c r="AX1088" s="42" t="s">
        <v>327</v>
      </c>
      <c r="AY1088" s="42" t="s">
        <v>327</v>
      </c>
      <c r="AZ1088" s="51">
        <v>85</v>
      </c>
      <c r="BA1088" s="42"/>
      <c r="BB1088" s="42">
        <v>2</v>
      </c>
      <c r="BC1088" s="42" t="s">
        <v>1224</v>
      </c>
      <c r="BD1088" s="49">
        <v>0</v>
      </c>
      <c r="BE1088" s="49" t="s">
        <v>4233</v>
      </c>
      <c r="BF1088" s="42">
        <v>0</v>
      </c>
      <c r="BG1088" s="42"/>
      <c r="BH1088" s="42"/>
      <c r="BI1088" s="42" t="s">
        <v>357</v>
      </c>
      <c r="BJ1088" s="42" t="s">
        <v>358</v>
      </c>
      <c r="BK1088" s="57">
        <v>44778</v>
      </c>
      <c r="BL1088" s="42" t="s">
        <v>317</v>
      </c>
      <c r="BM1088" s="42" t="s">
        <v>317</v>
      </c>
      <c r="BN1088" s="42"/>
      <c r="BO1088" s="42"/>
      <c r="BP1088" s="42" t="s">
        <v>359</v>
      </c>
      <c r="BQ1088" s="42" t="s">
        <v>359</v>
      </c>
      <c r="BR1088" s="42" t="s">
        <v>359</v>
      </c>
      <c r="BS1088" s="42"/>
      <c r="BT1088" s="42" t="s">
        <v>360</v>
      </c>
      <c r="BU1088" s="42" t="s">
        <v>317</v>
      </c>
      <c r="BV1088" s="42" t="s">
        <v>317</v>
      </c>
      <c r="BW1088" s="42"/>
      <c r="BX1088" s="42"/>
      <c r="BY1088" s="42" t="s">
        <v>353</v>
      </c>
      <c r="BZ1088" s="42" t="s">
        <v>353</v>
      </c>
      <c r="CA1088" s="42"/>
      <c r="CB1088" s="42" t="s">
        <v>353</v>
      </c>
      <c r="CC1088" s="42"/>
      <c r="CD1088" s="42"/>
      <c r="CE1088" s="42"/>
      <c r="CF1088" s="42"/>
      <c r="CG1088" s="26" t="s">
        <v>4234</v>
      </c>
    </row>
    <row r="1089" hidden="1" spans="1:85">
      <c r="A1089" s="39">
        <v>1450</v>
      </c>
      <c r="B1089" s="42" t="s">
        <v>4236</v>
      </c>
      <c r="C1089" s="46" t="s">
        <v>4237</v>
      </c>
      <c r="D1089" s="42" t="s">
        <v>4238</v>
      </c>
      <c r="E1089" s="43">
        <v>28.2309</v>
      </c>
      <c r="F1089" s="43">
        <v>-15.4333</v>
      </c>
      <c r="G1089" s="42" t="s">
        <v>316</v>
      </c>
      <c r="H1089" s="37">
        <v>1.5</v>
      </c>
      <c r="I1089" s="42" t="s">
        <v>316</v>
      </c>
      <c r="J1089" s="42" t="s">
        <v>316</v>
      </c>
      <c r="K1089" s="42" t="s">
        <v>317</v>
      </c>
      <c r="L1089" s="42" t="s">
        <v>317</v>
      </c>
      <c r="M1089" s="42" t="s">
        <v>317</v>
      </c>
      <c r="N1089" s="42" t="s">
        <v>341</v>
      </c>
      <c r="O1089" s="42" t="s">
        <v>2240</v>
      </c>
      <c r="P1089" s="42" t="s">
        <v>2240</v>
      </c>
      <c r="Q1089" s="42" t="s">
        <v>320</v>
      </c>
      <c r="R1089" s="42" t="s">
        <v>320</v>
      </c>
      <c r="S1089" s="42" t="s">
        <v>1718</v>
      </c>
      <c r="T1089" s="42" t="s">
        <v>344</v>
      </c>
      <c r="U1089" s="42" t="s">
        <v>323</v>
      </c>
      <c r="V1089" s="52">
        <v>36</v>
      </c>
      <c r="W1089" s="42" t="s">
        <v>325</v>
      </c>
      <c r="X1089" s="42" t="s">
        <v>2025</v>
      </c>
      <c r="Y1089" s="42" t="s">
        <v>2</v>
      </c>
      <c r="Z1089" s="42" t="s">
        <v>2</v>
      </c>
      <c r="AA1089" s="42" t="s">
        <v>328</v>
      </c>
      <c r="AB1089" s="43" t="s">
        <v>329</v>
      </c>
      <c r="AC1089" s="42" t="s">
        <v>225</v>
      </c>
      <c r="AD1089" s="42" t="s">
        <v>225</v>
      </c>
      <c r="AE1089" s="42" t="s">
        <v>382</v>
      </c>
      <c r="AF1089" s="42" t="s">
        <v>382</v>
      </c>
      <c r="AG1089" s="42">
        <v>20</v>
      </c>
      <c r="AH1089" s="42" t="s">
        <v>350</v>
      </c>
      <c r="AI1089" s="42" t="s">
        <v>1894</v>
      </c>
      <c r="AJ1089" s="42" t="s">
        <v>370</v>
      </c>
      <c r="AK1089" s="42" t="s">
        <v>1965</v>
      </c>
      <c r="AL1089" s="42">
        <v>1000</v>
      </c>
      <c r="AM1089" s="42" t="s">
        <v>332</v>
      </c>
      <c r="AN1089" s="42" t="s">
        <v>1896</v>
      </c>
      <c r="AO1089" s="42">
        <v>400</v>
      </c>
      <c r="AP1089" s="42" t="s">
        <v>439</v>
      </c>
      <c r="AQ1089" s="42">
        <v>1600</v>
      </c>
      <c r="AR1089" s="42">
        <v>2</v>
      </c>
      <c r="AS1089" s="42">
        <v>800</v>
      </c>
      <c r="AT1089" s="42">
        <v>48</v>
      </c>
      <c r="AU1089" s="42" t="s">
        <v>327</v>
      </c>
      <c r="AV1089" s="42" t="s">
        <v>327</v>
      </c>
      <c r="AW1089" s="42" t="s">
        <v>327</v>
      </c>
      <c r="AX1089" s="42" t="s">
        <v>327</v>
      </c>
      <c r="AY1089" s="42" t="s">
        <v>327</v>
      </c>
      <c r="AZ1089" s="51">
        <v>78</v>
      </c>
      <c r="BA1089" s="42"/>
      <c r="BB1089" s="42">
        <v>2</v>
      </c>
      <c r="BC1089" s="42" t="s">
        <v>375</v>
      </c>
      <c r="BD1089" s="49" t="s">
        <v>4239</v>
      </c>
      <c r="BE1089" s="49" t="s">
        <v>4236</v>
      </c>
      <c r="BF1089" s="42">
        <v>0</v>
      </c>
      <c r="BG1089" s="42"/>
      <c r="BH1089" s="42"/>
      <c r="BI1089" s="42" t="s">
        <v>357</v>
      </c>
      <c r="BJ1089" s="42" t="s">
        <v>358</v>
      </c>
      <c r="BK1089" s="57">
        <v>44778</v>
      </c>
      <c r="BL1089" s="42" t="s">
        <v>317</v>
      </c>
      <c r="BM1089" s="42" t="s">
        <v>317</v>
      </c>
      <c r="BN1089" s="42"/>
      <c r="BO1089" s="42"/>
      <c r="BP1089" s="42" t="s">
        <v>359</v>
      </c>
      <c r="BQ1089" s="42" t="s">
        <v>359</v>
      </c>
      <c r="BR1089" s="42" t="s">
        <v>359</v>
      </c>
      <c r="BS1089" s="42"/>
      <c r="BT1089" s="42" t="s">
        <v>360</v>
      </c>
      <c r="BU1089" s="42" t="s">
        <v>317</v>
      </c>
      <c r="BV1089" s="42" t="s">
        <v>317</v>
      </c>
      <c r="BW1089" s="42"/>
      <c r="BX1089" s="42"/>
      <c r="BY1089" s="42" t="s">
        <v>353</v>
      </c>
      <c r="BZ1089" s="42" t="s">
        <v>353</v>
      </c>
      <c r="CA1089" s="42"/>
      <c r="CB1089" s="42" t="s">
        <v>353</v>
      </c>
      <c r="CC1089" s="42"/>
      <c r="CD1089" s="42"/>
      <c r="CE1089" s="42"/>
      <c r="CF1089" s="42"/>
      <c r="CG1089" s="26" t="s">
        <v>4237</v>
      </c>
    </row>
    <row r="1090" hidden="1" spans="1:85">
      <c r="A1090" s="34">
        <v>1451</v>
      </c>
      <c r="B1090" s="42" t="s">
        <v>4240</v>
      </c>
      <c r="C1090" s="46" t="s">
        <v>4241</v>
      </c>
      <c r="D1090" s="42" t="s">
        <v>4242</v>
      </c>
      <c r="E1090" s="43">
        <v>28.2966</v>
      </c>
      <c r="F1090" s="43">
        <v>-15.4493</v>
      </c>
      <c r="G1090" s="42" t="s">
        <v>316</v>
      </c>
      <c r="H1090" s="37">
        <v>4.5</v>
      </c>
      <c r="I1090" s="42" t="s">
        <v>316</v>
      </c>
      <c r="J1090" s="42" t="s">
        <v>316</v>
      </c>
      <c r="K1090" s="42" t="s">
        <v>340</v>
      </c>
      <c r="L1090" s="42" t="s">
        <v>340</v>
      </c>
      <c r="M1090" s="42" t="s">
        <v>317</v>
      </c>
      <c r="N1090" s="42" t="s">
        <v>341</v>
      </c>
      <c r="O1090" s="42" t="s">
        <v>2240</v>
      </c>
      <c r="P1090" s="42" t="s">
        <v>2240</v>
      </c>
      <c r="Q1090" s="42" t="s">
        <v>320</v>
      </c>
      <c r="R1090" s="42" t="s">
        <v>320</v>
      </c>
      <c r="S1090" s="42" t="s">
        <v>1718</v>
      </c>
      <c r="T1090" s="42" t="s">
        <v>344</v>
      </c>
      <c r="U1090" s="42" t="s">
        <v>323</v>
      </c>
      <c r="V1090" s="52">
        <v>36</v>
      </c>
      <c r="W1090" s="42" t="s">
        <v>325</v>
      </c>
      <c r="X1090" s="42" t="s">
        <v>2971</v>
      </c>
      <c r="Y1090" s="42" t="s">
        <v>2</v>
      </c>
      <c r="Z1090" s="42" t="s">
        <v>2</v>
      </c>
      <c r="AA1090" s="42" t="s">
        <v>328</v>
      </c>
      <c r="AB1090" s="43" t="s">
        <v>329</v>
      </c>
      <c r="AC1090" s="42" t="s">
        <v>225</v>
      </c>
      <c r="AD1090" s="42" t="s">
        <v>225</v>
      </c>
      <c r="AE1090" s="42" t="s">
        <v>561</v>
      </c>
      <c r="AF1090" s="42" t="s">
        <v>561</v>
      </c>
      <c r="AG1090" s="42">
        <v>30</v>
      </c>
      <c r="AH1090" s="42" t="s">
        <v>350</v>
      </c>
      <c r="AI1090" s="42" t="s">
        <v>3077</v>
      </c>
      <c r="AJ1090" s="42" t="s">
        <v>351</v>
      </c>
      <c r="AK1090" s="42" t="s">
        <v>2164</v>
      </c>
      <c r="AL1090" s="42">
        <v>1000</v>
      </c>
      <c r="AM1090" s="42" t="s">
        <v>332</v>
      </c>
      <c r="AN1090" s="42" t="s">
        <v>1896</v>
      </c>
      <c r="AO1090" s="42">
        <v>600</v>
      </c>
      <c r="AP1090" s="42" t="s">
        <v>439</v>
      </c>
      <c r="AQ1090" s="42">
        <v>1600</v>
      </c>
      <c r="AR1090" s="42">
        <v>2</v>
      </c>
      <c r="AS1090" s="42">
        <v>800</v>
      </c>
      <c r="AT1090" s="42">
        <v>48</v>
      </c>
      <c r="AU1090" s="42" t="s">
        <v>327</v>
      </c>
      <c r="AV1090" s="42" t="s">
        <v>327</v>
      </c>
      <c r="AW1090" s="42" t="s">
        <v>327</v>
      </c>
      <c r="AX1090" s="42" t="s">
        <v>327</v>
      </c>
      <c r="AY1090" s="42" t="s">
        <v>327</v>
      </c>
      <c r="AZ1090" s="51">
        <v>160</v>
      </c>
      <c r="BA1090" s="42"/>
      <c r="BB1090" s="42">
        <v>3</v>
      </c>
      <c r="BC1090" s="42" t="s">
        <v>354</v>
      </c>
      <c r="BD1090" s="49" t="s">
        <v>4243</v>
      </c>
      <c r="BE1090" s="49" t="s">
        <v>4240</v>
      </c>
      <c r="BF1090" s="42">
        <v>0</v>
      </c>
      <c r="BG1090" s="42"/>
      <c r="BH1090" s="42"/>
      <c r="BI1090" s="42" t="s">
        <v>357</v>
      </c>
      <c r="BJ1090" s="42" t="s">
        <v>358</v>
      </c>
      <c r="BK1090" s="57">
        <v>44778</v>
      </c>
      <c r="BL1090" s="42" t="s">
        <v>317</v>
      </c>
      <c r="BM1090" s="42" t="s">
        <v>317</v>
      </c>
      <c r="BN1090" s="42"/>
      <c r="BO1090" s="42"/>
      <c r="BP1090" s="42" t="s">
        <v>359</v>
      </c>
      <c r="BQ1090" s="42" t="s">
        <v>359</v>
      </c>
      <c r="BR1090" s="42" t="s">
        <v>359</v>
      </c>
      <c r="BS1090" s="42"/>
      <c r="BT1090" s="42" t="s">
        <v>360</v>
      </c>
      <c r="BU1090" s="42" t="s">
        <v>317</v>
      </c>
      <c r="BV1090" s="42" t="s">
        <v>317</v>
      </c>
      <c r="BW1090" s="42"/>
      <c r="BX1090" s="42"/>
      <c r="BY1090" s="42" t="s">
        <v>353</v>
      </c>
      <c r="BZ1090" s="42" t="s">
        <v>353</v>
      </c>
      <c r="CA1090" s="42"/>
      <c r="CB1090" s="42" t="s">
        <v>353</v>
      </c>
      <c r="CC1090" s="42"/>
      <c r="CD1090" s="42"/>
      <c r="CE1090" s="42"/>
      <c r="CF1090" s="42"/>
      <c r="CG1090" s="26" t="s">
        <v>4241</v>
      </c>
    </row>
    <row r="1091" hidden="1" spans="1:85">
      <c r="A1091" s="39">
        <v>1452</v>
      </c>
      <c r="B1091" s="42" t="s">
        <v>4244</v>
      </c>
      <c r="C1091" s="46" t="s">
        <v>4245</v>
      </c>
      <c r="D1091" s="42" t="s">
        <v>4246</v>
      </c>
      <c r="E1091" s="43">
        <v>28.3151</v>
      </c>
      <c r="F1091" s="43">
        <v>-15.449</v>
      </c>
      <c r="G1091" s="42" t="s">
        <v>316</v>
      </c>
      <c r="H1091" s="37">
        <v>2.5</v>
      </c>
      <c r="I1091" s="42" t="s">
        <v>316</v>
      </c>
      <c r="J1091" s="42" t="s">
        <v>316</v>
      </c>
      <c r="K1091" s="42" t="s">
        <v>317</v>
      </c>
      <c r="L1091" s="42" t="s">
        <v>317</v>
      </c>
      <c r="M1091" s="42" t="s">
        <v>317</v>
      </c>
      <c r="N1091" s="42" t="s">
        <v>341</v>
      </c>
      <c r="O1091" s="42" t="s">
        <v>2240</v>
      </c>
      <c r="P1091" s="42" t="s">
        <v>2240</v>
      </c>
      <c r="Q1091" s="42" t="s">
        <v>320</v>
      </c>
      <c r="R1091" s="42" t="s">
        <v>320</v>
      </c>
      <c r="S1091" s="42" t="s">
        <v>1718</v>
      </c>
      <c r="T1091" s="42" t="s">
        <v>344</v>
      </c>
      <c r="U1091" s="42" t="s">
        <v>323</v>
      </c>
      <c r="V1091" s="52">
        <v>40</v>
      </c>
      <c r="W1091" s="42" t="s">
        <v>325</v>
      </c>
      <c r="X1091" s="42" t="s">
        <v>2971</v>
      </c>
      <c r="Y1091" s="42" t="s">
        <v>2</v>
      </c>
      <c r="Z1091" s="42" t="s">
        <v>2</v>
      </c>
      <c r="AA1091" s="42" t="s">
        <v>328</v>
      </c>
      <c r="AB1091" s="43" t="s">
        <v>329</v>
      </c>
      <c r="AC1091" s="42" t="s">
        <v>225</v>
      </c>
      <c r="AD1091" s="42" t="s">
        <v>225</v>
      </c>
      <c r="AE1091" s="42" t="s">
        <v>561</v>
      </c>
      <c r="AF1091" s="42" t="s">
        <v>561</v>
      </c>
      <c r="AG1091" s="42">
        <v>20</v>
      </c>
      <c r="AH1091" s="42" t="s">
        <v>350</v>
      </c>
      <c r="AI1091" s="42" t="s">
        <v>3077</v>
      </c>
      <c r="AJ1091" s="42" t="s">
        <v>370</v>
      </c>
      <c r="AK1091" s="42" t="s">
        <v>2164</v>
      </c>
      <c r="AL1091" s="42">
        <v>1000</v>
      </c>
      <c r="AM1091" s="42" t="s">
        <v>1909</v>
      </c>
      <c r="AN1091" s="42" t="s">
        <v>371</v>
      </c>
      <c r="AO1091" s="42">
        <v>250</v>
      </c>
      <c r="AP1091" s="42" t="s">
        <v>333</v>
      </c>
      <c r="AQ1091" s="42">
        <v>300</v>
      </c>
      <c r="AR1091" s="42">
        <v>48</v>
      </c>
      <c r="AS1091" s="42">
        <v>100</v>
      </c>
      <c r="AT1091" s="42">
        <f>AQ1091/AS1091</f>
        <v>3</v>
      </c>
      <c r="AU1091" s="42" t="s">
        <v>327</v>
      </c>
      <c r="AV1091" s="42" t="s">
        <v>327</v>
      </c>
      <c r="AW1091" s="42" t="s">
        <v>327</v>
      </c>
      <c r="AX1091" s="42" t="s">
        <v>327</v>
      </c>
      <c r="AY1091" s="42" t="s">
        <v>327</v>
      </c>
      <c r="AZ1091" s="51">
        <v>106</v>
      </c>
      <c r="BA1091" s="42"/>
      <c r="BB1091" s="42">
        <v>1</v>
      </c>
      <c r="BC1091" s="42" t="s">
        <v>525</v>
      </c>
      <c r="BD1091" s="49">
        <v>0</v>
      </c>
      <c r="BE1091" s="49" t="s">
        <v>4244</v>
      </c>
      <c r="BF1091" s="42">
        <v>0</v>
      </c>
      <c r="BG1091" s="42"/>
      <c r="BH1091" s="42"/>
      <c r="BI1091" s="42" t="s">
        <v>357</v>
      </c>
      <c r="BJ1091" s="42" t="s">
        <v>358</v>
      </c>
      <c r="BK1091" s="57">
        <v>44778</v>
      </c>
      <c r="BL1091" s="42" t="s">
        <v>317</v>
      </c>
      <c r="BM1091" s="42" t="s">
        <v>317</v>
      </c>
      <c r="BN1091" s="42"/>
      <c r="BO1091" s="42"/>
      <c r="BP1091" s="42" t="s">
        <v>359</v>
      </c>
      <c r="BQ1091" s="42" t="s">
        <v>359</v>
      </c>
      <c r="BR1091" s="42" t="s">
        <v>359</v>
      </c>
      <c r="BS1091" s="42"/>
      <c r="BT1091" s="42" t="s">
        <v>360</v>
      </c>
      <c r="BU1091" s="42" t="s">
        <v>317</v>
      </c>
      <c r="BV1091" s="42" t="s">
        <v>317</v>
      </c>
      <c r="BW1091" s="42"/>
      <c r="BX1091" s="42"/>
      <c r="BY1091" s="42" t="s">
        <v>353</v>
      </c>
      <c r="BZ1091" s="42" t="s">
        <v>353</v>
      </c>
      <c r="CA1091" s="42"/>
      <c r="CB1091" s="42" t="s">
        <v>353</v>
      </c>
      <c r="CC1091" s="42"/>
      <c r="CD1091" s="42"/>
      <c r="CE1091" s="42"/>
      <c r="CF1091" s="42"/>
      <c r="CG1091" s="26" t="s">
        <v>4245</v>
      </c>
    </row>
    <row r="1092" hidden="1" spans="1:85">
      <c r="A1092" s="34">
        <v>1467</v>
      </c>
      <c r="B1092" s="42" t="s">
        <v>4247</v>
      </c>
      <c r="C1092" s="46" t="s">
        <v>4248</v>
      </c>
      <c r="D1092" s="42" t="s">
        <v>4249</v>
      </c>
      <c r="E1092" s="43">
        <v>28.1938</v>
      </c>
      <c r="F1092" s="43">
        <v>-15.7701</v>
      </c>
      <c r="G1092" s="42" t="s">
        <v>316</v>
      </c>
      <c r="H1092" s="37">
        <v>2.5</v>
      </c>
      <c r="I1092" s="42" t="s">
        <v>316</v>
      </c>
      <c r="J1092" s="42" t="s">
        <v>3407</v>
      </c>
      <c r="K1092" s="42" t="s">
        <v>340</v>
      </c>
      <c r="L1092" s="42" t="s">
        <v>317</v>
      </c>
      <c r="M1092" s="42" t="s">
        <v>317</v>
      </c>
      <c r="N1092" s="42" t="s">
        <v>402</v>
      </c>
      <c r="O1092" s="42" t="s">
        <v>319</v>
      </c>
      <c r="P1092" s="42" t="s">
        <v>319</v>
      </c>
      <c r="Q1092" s="42" t="s">
        <v>390</v>
      </c>
      <c r="R1092" s="42" t="s">
        <v>390</v>
      </c>
      <c r="S1092" s="42" t="s">
        <v>1718</v>
      </c>
      <c r="T1092" s="42" t="s">
        <v>344</v>
      </c>
      <c r="U1092" s="42" t="s">
        <v>323</v>
      </c>
      <c r="V1092" s="52">
        <v>50</v>
      </c>
      <c r="W1092" s="42" t="s">
        <v>325</v>
      </c>
      <c r="X1092" s="42" t="s">
        <v>3055</v>
      </c>
      <c r="Y1092" s="42" t="s">
        <v>2</v>
      </c>
      <c r="Z1092" s="42" t="s">
        <v>2</v>
      </c>
      <c r="AA1092" s="42" t="s">
        <v>328</v>
      </c>
      <c r="AB1092" s="43" t="s">
        <v>329</v>
      </c>
      <c r="AC1092" s="42" t="s">
        <v>225</v>
      </c>
      <c r="AD1092" s="42" t="s">
        <v>225</v>
      </c>
      <c r="AE1092" s="42" t="s">
        <v>654</v>
      </c>
      <c r="AF1092" s="42" t="s">
        <v>655</v>
      </c>
      <c r="AG1092" s="42">
        <v>20</v>
      </c>
      <c r="AH1092" s="42" t="s">
        <v>350</v>
      </c>
      <c r="AI1092" s="42" t="s">
        <v>1964</v>
      </c>
      <c r="AJ1092" s="42" t="s">
        <v>351</v>
      </c>
      <c r="AK1092" s="42" t="s">
        <v>2164</v>
      </c>
      <c r="AL1092" s="42">
        <v>375</v>
      </c>
      <c r="AM1092" s="42" t="s">
        <v>332</v>
      </c>
      <c r="AN1092" s="42" t="s">
        <v>1896</v>
      </c>
      <c r="AO1092" s="42">
        <v>400</v>
      </c>
      <c r="AP1092" s="42" t="s">
        <v>439</v>
      </c>
      <c r="AQ1092" s="42">
        <v>1200</v>
      </c>
      <c r="AR1092" s="42">
        <v>2</v>
      </c>
      <c r="AS1092" s="42">
        <v>600</v>
      </c>
      <c r="AT1092" s="42">
        <v>48</v>
      </c>
      <c r="AU1092" s="42" t="s">
        <v>327</v>
      </c>
      <c r="AV1092" s="42" t="s">
        <v>327</v>
      </c>
      <c r="AW1092" s="42" t="s">
        <v>327</v>
      </c>
      <c r="AX1092" s="42" t="s">
        <v>327</v>
      </c>
      <c r="AY1092" s="42" t="s">
        <v>327</v>
      </c>
      <c r="AZ1092" s="51">
        <v>68.1</v>
      </c>
      <c r="BA1092" s="42"/>
      <c r="BB1092" s="42">
        <v>3</v>
      </c>
      <c r="BC1092" s="42" t="s">
        <v>354</v>
      </c>
      <c r="BD1092" s="49" t="s">
        <v>4250</v>
      </c>
      <c r="BE1092" s="49" t="s">
        <v>4247</v>
      </c>
      <c r="BF1092" s="42">
        <v>0</v>
      </c>
      <c r="BG1092" s="42"/>
      <c r="BH1092" s="42"/>
      <c r="BI1092" s="42" t="s">
        <v>357</v>
      </c>
      <c r="BJ1092" s="42" t="s">
        <v>358</v>
      </c>
      <c r="BK1092" s="57">
        <v>44778</v>
      </c>
      <c r="BL1092" s="42" t="s">
        <v>317</v>
      </c>
      <c r="BM1092" s="42" t="s">
        <v>317</v>
      </c>
      <c r="BN1092" s="42"/>
      <c r="BO1092" s="42"/>
      <c r="BP1092" s="42" t="s">
        <v>359</v>
      </c>
      <c r="BQ1092" s="42" t="s">
        <v>359</v>
      </c>
      <c r="BR1092" s="42" t="s">
        <v>359</v>
      </c>
      <c r="BS1092" s="42"/>
      <c r="BT1092" s="42" t="s">
        <v>360</v>
      </c>
      <c r="BU1092" s="42" t="s">
        <v>317</v>
      </c>
      <c r="BV1092" s="42" t="s">
        <v>317</v>
      </c>
      <c r="BW1092" s="42"/>
      <c r="BX1092" s="42"/>
      <c r="BY1092" s="42" t="s">
        <v>353</v>
      </c>
      <c r="BZ1092" s="42" t="s">
        <v>353</v>
      </c>
      <c r="CA1092" s="42"/>
      <c r="CB1092" s="42" t="s">
        <v>353</v>
      </c>
      <c r="CC1092" s="42"/>
      <c r="CD1092" s="42"/>
      <c r="CE1092" s="42"/>
      <c r="CF1092" s="42"/>
      <c r="CG1092" s="26" t="s">
        <v>4248</v>
      </c>
    </row>
    <row r="1093" hidden="1" spans="1:85">
      <c r="A1093" s="39">
        <v>1478</v>
      </c>
      <c r="B1093" s="42" t="s">
        <v>4251</v>
      </c>
      <c r="C1093" s="46" t="s">
        <v>4252</v>
      </c>
      <c r="D1093" s="42" t="s">
        <v>4253</v>
      </c>
      <c r="E1093" s="43">
        <v>28.3032</v>
      </c>
      <c r="F1093" s="43">
        <v>-15.4706</v>
      </c>
      <c r="G1093" s="42" t="s">
        <v>316</v>
      </c>
      <c r="H1093" s="37">
        <v>1.5</v>
      </c>
      <c r="I1093" s="42" t="s">
        <v>316</v>
      </c>
      <c r="J1093" s="42" t="s">
        <v>316</v>
      </c>
      <c r="K1093" s="42" t="s">
        <v>340</v>
      </c>
      <c r="L1093" s="42" t="s">
        <v>317</v>
      </c>
      <c r="M1093" s="42" t="s">
        <v>317</v>
      </c>
      <c r="N1093" s="42" t="s">
        <v>341</v>
      </c>
      <c r="O1093" s="42" t="s">
        <v>2240</v>
      </c>
      <c r="P1093" s="42" t="s">
        <v>2240</v>
      </c>
      <c r="Q1093" s="42" t="s">
        <v>320</v>
      </c>
      <c r="R1093" s="42" t="s">
        <v>320</v>
      </c>
      <c r="S1093" s="42" t="s">
        <v>1718</v>
      </c>
      <c r="T1093" s="42" t="s">
        <v>344</v>
      </c>
      <c r="U1093" s="42" t="s">
        <v>323</v>
      </c>
      <c r="V1093" s="52">
        <v>42</v>
      </c>
      <c r="W1093" s="42" t="s">
        <v>325</v>
      </c>
      <c r="X1093" s="42" t="s">
        <v>2971</v>
      </c>
      <c r="Y1093" s="42" t="s">
        <v>2</v>
      </c>
      <c r="Z1093" s="42" t="s">
        <v>2</v>
      </c>
      <c r="AA1093" s="42" t="s">
        <v>328</v>
      </c>
      <c r="AB1093" s="43" t="s">
        <v>329</v>
      </c>
      <c r="AC1093" s="42" t="s">
        <v>225</v>
      </c>
      <c r="AD1093" s="42" t="s">
        <v>225</v>
      </c>
      <c r="AE1093" s="42" t="s">
        <v>437</v>
      </c>
      <c r="AF1093" s="42" t="s">
        <v>437</v>
      </c>
      <c r="AG1093" s="42">
        <v>13</v>
      </c>
      <c r="AH1093" s="42" t="s">
        <v>350</v>
      </c>
      <c r="AI1093" s="42" t="s">
        <v>1894</v>
      </c>
      <c r="AJ1093" s="42" t="s">
        <v>351</v>
      </c>
      <c r="AK1093" s="42" t="s">
        <v>2164</v>
      </c>
      <c r="AL1093" s="42">
        <v>1000</v>
      </c>
      <c r="AM1093" s="42" t="s">
        <v>332</v>
      </c>
      <c r="AN1093" s="42" t="s">
        <v>1896</v>
      </c>
      <c r="AO1093" s="42">
        <v>400</v>
      </c>
      <c r="AP1093" s="42" t="s">
        <v>439</v>
      </c>
      <c r="AQ1093" s="42">
        <v>1600</v>
      </c>
      <c r="AR1093" s="42">
        <v>2</v>
      </c>
      <c r="AS1093" s="42">
        <v>800</v>
      </c>
      <c r="AT1093" s="42">
        <v>48</v>
      </c>
      <c r="AU1093" s="42" t="s">
        <v>327</v>
      </c>
      <c r="AV1093" s="42" t="s">
        <v>327</v>
      </c>
      <c r="AW1093" s="42" t="s">
        <v>327</v>
      </c>
      <c r="AX1093" s="42" t="s">
        <v>327</v>
      </c>
      <c r="AY1093" s="42" t="s">
        <v>327</v>
      </c>
      <c r="AZ1093" s="51">
        <v>130</v>
      </c>
      <c r="BA1093" s="42"/>
      <c r="BB1093" s="42">
        <v>2</v>
      </c>
      <c r="BC1093" s="42" t="s">
        <v>375</v>
      </c>
      <c r="BD1093" s="49" t="s">
        <v>4254</v>
      </c>
      <c r="BE1093" s="49" t="s">
        <v>4251</v>
      </c>
      <c r="BF1093" s="42">
        <v>0</v>
      </c>
      <c r="BG1093" s="42"/>
      <c r="BH1093" s="42"/>
      <c r="BI1093" s="42" t="s">
        <v>357</v>
      </c>
      <c r="BJ1093" s="42" t="s">
        <v>358</v>
      </c>
      <c r="BK1093" s="57">
        <v>44778</v>
      </c>
      <c r="BL1093" s="42" t="s">
        <v>317</v>
      </c>
      <c r="BM1093" s="42" t="s">
        <v>317</v>
      </c>
      <c r="BN1093" s="42"/>
      <c r="BO1093" s="42"/>
      <c r="BP1093" s="42" t="s">
        <v>359</v>
      </c>
      <c r="BQ1093" s="42" t="s">
        <v>359</v>
      </c>
      <c r="BR1093" s="42" t="s">
        <v>359</v>
      </c>
      <c r="BS1093" s="42"/>
      <c r="BT1093" s="42" t="s">
        <v>360</v>
      </c>
      <c r="BU1093" s="42" t="s">
        <v>317</v>
      </c>
      <c r="BV1093" s="42" t="s">
        <v>317</v>
      </c>
      <c r="BW1093" s="42"/>
      <c r="BX1093" s="42"/>
      <c r="BY1093" s="42" t="s">
        <v>353</v>
      </c>
      <c r="BZ1093" s="42" t="s">
        <v>353</v>
      </c>
      <c r="CA1093" s="42"/>
      <c r="CB1093" s="42" t="s">
        <v>353</v>
      </c>
      <c r="CC1093" s="42"/>
      <c r="CD1093" s="42"/>
      <c r="CE1093" s="42"/>
      <c r="CF1093" s="42"/>
      <c r="CG1093" s="26" t="s">
        <v>4252</v>
      </c>
    </row>
    <row r="1094" hidden="1" spans="1:85">
      <c r="A1094" s="34">
        <v>1479</v>
      </c>
      <c r="B1094" s="42" t="s">
        <v>4255</v>
      </c>
      <c r="C1094" s="46" t="s">
        <v>4256</v>
      </c>
      <c r="D1094" s="42" t="s">
        <v>4257</v>
      </c>
      <c r="E1094" s="43">
        <v>28.3386</v>
      </c>
      <c r="F1094" s="43">
        <v>-15.23</v>
      </c>
      <c r="G1094" s="42" t="s">
        <v>316</v>
      </c>
      <c r="H1094" s="37">
        <v>1.5</v>
      </c>
      <c r="I1094" s="42" t="s">
        <v>316</v>
      </c>
      <c r="J1094" s="42" t="s">
        <v>316</v>
      </c>
      <c r="K1094" s="42" t="s">
        <v>317</v>
      </c>
      <c r="L1094" s="42" t="s">
        <v>317</v>
      </c>
      <c r="M1094" s="42" t="s">
        <v>317</v>
      </c>
      <c r="N1094" s="42" t="s">
        <v>318</v>
      </c>
      <c r="O1094" s="42" t="s">
        <v>319</v>
      </c>
      <c r="P1094" s="42" t="s">
        <v>319</v>
      </c>
      <c r="Q1094" s="42" t="s">
        <v>320</v>
      </c>
      <c r="R1094" s="42" t="s">
        <v>320</v>
      </c>
      <c r="S1094" s="42" t="s">
        <v>1718</v>
      </c>
      <c r="T1094" s="42" t="s">
        <v>344</v>
      </c>
      <c r="U1094" s="42" t="s">
        <v>323</v>
      </c>
      <c r="V1094" s="52">
        <v>40</v>
      </c>
      <c r="W1094" s="42" t="s">
        <v>325</v>
      </c>
      <c r="X1094" s="42" t="s">
        <v>1880</v>
      </c>
      <c r="Y1094" s="42" t="s">
        <v>2</v>
      </c>
      <c r="Z1094" s="42" t="s">
        <v>2</v>
      </c>
      <c r="AA1094" s="42" t="s">
        <v>328</v>
      </c>
      <c r="AB1094" s="43" t="s">
        <v>329</v>
      </c>
      <c r="AC1094" s="42" t="s">
        <v>225</v>
      </c>
      <c r="AD1094" s="42" t="s">
        <v>225</v>
      </c>
      <c r="AE1094" s="42" t="s">
        <v>2163</v>
      </c>
      <c r="AF1094" s="42" t="s">
        <v>2163</v>
      </c>
      <c r="AG1094" s="42">
        <v>13</v>
      </c>
      <c r="AH1094" s="42" t="s">
        <v>368</v>
      </c>
      <c r="AI1094" s="42" t="s">
        <v>1803</v>
      </c>
      <c r="AJ1094" s="42" t="s">
        <v>351</v>
      </c>
      <c r="AK1094" s="42" t="s">
        <v>2164</v>
      </c>
      <c r="AL1094" s="42">
        <v>600</v>
      </c>
      <c r="AM1094" s="42" t="s">
        <v>332</v>
      </c>
      <c r="AN1094" s="42" t="s">
        <v>1896</v>
      </c>
      <c r="AO1094" s="42">
        <v>400</v>
      </c>
      <c r="AP1094" s="42" t="s">
        <v>439</v>
      </c>
      <c r="AQ1094" s="42">
        <v>1600</v>
      </c>
      <c r="AR1094" s="42">
        <v>2</v>
      </c>
      <c r="AS1094" s="42">
        <v>800</v>
      </c>
      <c r="AT1094" s="42">
        <v>48</v>
      </c>
      <c r="AU1094" s="42" t="s">
        <v>327</v>
      </c>
      <c r="AV1094" s="42" t="s">
        <v>327</v>
      </c>
      <c r="AW1094" s="42" t="s">
        <v>327</v>
      </c>
      <c r="AX1094" s="42" t="s">
        <v>327</v>
      </c>
      <c r="AY1094" s="42" t="s">
        <v>327</v>
      </c>
      <c r="AZ1094" s="51">
        <v>73</v>
      </c>
      <c r="BA1094" s="42"/>
      <c r="BB1094" s="42">
        <v>2</v>
      </c>
      <c r="BC1094" s="42" t="s">
        <v>375</v>
      </c>
      <c r="BD1094" s="49" t="s">
        <v>4258</v>
      </c>
      <c r="BE1094" s="49" t="s">
        <v>4255</v>
      </c>
      <c r="BF1094" s="42">
        <v>0</v>
      </c>
      <c r="BG1094" s="42"/>
      <c r="BH1094" s="42"/>
      <c r="BI1094" s="42" t="s">
        <v>357</v>
      </c>
      <c r="BJ1094" s="42" t="s">
        <v>358</v>
      </c>
      <c r="BK1094" s="57">
        <v>44778</v>
      </c>
      <c r="BL1094" s="42" t="s">
        <v>317</v>
      </c>
      <c r="BM1094" s="42" t="s">
        <v>317</v>
      </c>
      <c r="BN1094" s="42"/>
      <c r="BO1094" s="42"/>
      <c r="BP1094" s="42" t="s">
        <v>359</v>
      </c>
      <c r="BQ1094" s="42" t="s">
        <v>359</v>
      </c>
      <c r="BR1094" s="42" t="s">
        <v>359</v>
      </c>
      <c r="BS1094" s="42"/>
      <c r="BT1094" s="42" t="s">
        <v>360</v>
      </c>
      <c r="BU1094" s="42" t="s">
        <v>317</v>
      </c>
      <c r="BV1094" s="42" t="s">
        <v>317</v>
      </c>
      <c r="BW1094" s="42"/>
      <c r="BX1094" s="42"/>
      <c r="BY1094" s="42" t="s">
        <v>353</v>
      </c>
      <c r="BZ1094" s="42" t="s">
        <v>353</v>
      </c>
      <c r="CA1094" s="42"/>
      <c r="CB1094" s="42" t="s">
        <v>353</v>
      </c>
      <c r="CC1094" s="42"/>
      <c r="CD1094" s="42"/>
      <c r="CE1094" s="42"/>
      <c r="CF1094" s="42"/>
      <c r="CG1094" s="26" t="s">
        <v>4256</v>
      </c>
    </row>
    <row r="1095" hidden="1" spans="1:85">
      <c r="A1095" s="34">
        <v>1499</v>
      </c>
      <c r="B1095" s="42" t="s">
        <v>4259</v>
      </c>
      <c r="C1095" s="46" t="s">
        <v>4260</v>
      </c>
      <c r="D1095" s="42" t="s">
        <v>4261</v>
      </c>
      <c r="E1095" s="43">
        <v>28.8184</v>
      </c>
      <c r="F1095" s="43">
        <v>-15.505</v>
      </c>
      <c r="G1095" s="42" t="s">
        <v>316</v>
      </c>
      <c r="H1095" s="37">
        <v>2.5</v>
      </c>
      <c r="I1095" s="42" t="s">
        <v>316</v>
      </c>
      <c r="J1095" s="42" t="s">
        <v>3430</v>
      </c>
      <c r="K1095" s="42" t="s">
        <v>317</v>
      </c>
      <c r="L1095" s="42" t="s">
        <v>317</v>
      </c>
      <c r="M1095" s="42" t="s">
        <v>317</v>
      </c>
      <c r="N1095" s="42" t="s">
        <v>318</v>
      </c>
      <c r="O1095" s="42" t="s">
        <v>319</v>
      </c>
      <c r="P1095" s="42" t="s">
        <v>319</v>
      </c>
      <c r="Q1095" s="42" t="s">
        <v>320</v>
      </c>
      <c r="R1095" s="42" t="s">
        <v>320</v>
      </c>
      <c r="S1095" s="42" t="s">
        <v>1718</v>
      </c>
      <c r="T1095" s="42" t="s">
        <v>782</v>
      </c>
      <c r="U1095" s="42" t="s">
        <v>323</v>
      </c>
      <c r="V1095" s="52">
        <v>60</v>
      </c>
      <c r="W1095" s="42" t="s">
        <v>325</v>
      </c>
      <c r="X1095" s="42" t="s">
        <v>1974</v>
      </c>
      <c r="Y1095" s="42" t="s">
        <v>2</v>
      </c>
      <c r="Z1095" s="42" t="s">
        <v>2</v>
      </c>
      <c r="AA1095" s="42" t="s">
        <v>328</v>
      </c>
      <c r="AB1095" s="43" t="s">
        <v>329</v>
      </c>
      <c r="AC1095" s="42" t="s">
        <v>225</v>
      </c>
      <c r="AD1095" s="42" t="s">
        <v>225</v>
      </c>
      <c r="AE1095" s="42" t="s">
        <v>561</v>
      </c>
      <c r="AF1095" s="42" t="s">
        <v>561</v>
      </c>
      <c r="AG1095" s="42">
        <v>20</v>
      </c>
      <c r="AH1095" s="42" t="s">
        <v>350</v>
      </c>
      <c r="AI1095" s="42" t="s">
        <v>1964</v>
      </c>
      <c r="AJ1095" s="42" t="s">
        <v>351</v>
      </c>
      <c r="AK1095" s="42" t="s">
        <v>3051</v>
      </c>
      <c r="AL1095" s="42">
        <v>1000</v>
      </c>
      <c r="AM1095" s="42" t="s">
        <v>1930</v>
      </c>
      <c r="AN1095" s="42" t="s">
        <v>1930</v>
      </c>
      <c r="AO1095" s="42">
        <v>187.5</v>
      </c>
      <c r="AP1095" s="42" t="s">
        <v>1320</v>
      </c>
      <c r="AQ1095" s="42">
        <v>1500</v>
      </c>
      <c r="AR1095" s="42">
        <v>2</v>
      </c>
      <c r="AS1095" s="42">
        <v>1500</v>
      </c>
      <c r="AT1095" s="42">
        <v>24</v>
      </c>
      <c r="AU1095" s="42" t="s">
        <v>327</v>
      </c>
      <c r="AV1095" s="42" t="s">
        <v>327</v>
      </c>
      <c r="AW1095" s="42" t="s">
        <v>327</v>
      </c>
      <c r="AX1095" s="42" t="s">
        <v>327</v>
      </c>
      <c r="AY1095" s="42" t="s">
        <v>327</v>
      </c>
      <c r="AZ1095" s="51">
        <v>69.9</v>
      </c>
      <c r="BA1095" s="42"/>
      <c r="BB1095" s="42">
        <v>2</v>
      </c>
      <c r="BC1095" s="42" t="s">
        <v>375</v>
      </c>
      <c r="BD1095" s="49" t="s">
        <v>4262</v>
      </c>
      <c r="BE1095" s="49" t="s">
        <v>4259</v>
      </c>
      <c r="BF1095" s="42">
        <v>0</v>
      </c>
      <c r="BG1095" s="42"/>
      <c r="BH1095" s="42"/>
      <c r="BI1095" s="42" t="s">
        <v>357</v>
      </c>
      <c r="BJ1095" s="42" t="s">
        <v>358</v>
      </c>
      <c r="BK1095" s="57">
        <v>44778</v>
      </c>
      <c r="BL1095" s="42" t="s">
        <v>317</v>
      </c>
      <c r="BM1095" s="42" t="s">
        <v>317</v>
      </c>
      <c r="BN1095" s="42"/>
      <c r="BO1095" s="42"/>
      <c r="BP1095" s="42" t="s">
        <v>359</v>
      </c>
      <c r="BQ1095" s="42" t="s">
        <v>359</v>
      </c>
      <c r="BR1095" s="42" t="s">
        <v>359</v>
      </c>
      <c r="BS1095" s="42"/>
      <c r="BT1095" s="42" t="s">
        <v>360</v>
      </c>
      <c r="BU1095" s="42" t="s">
        <v>317</v>
      </c>
      <c r="BV1095" s="42" t="s">
        <v>317</v>
      </c>
      <c r="BW1095" s="42"/>
      <c r="BX1095" s="42"/>
      <c r="BY1095" s="42" t="s">
        <v>353</v>
      </c>
      <c r="BZ1095" s="42" t="s">
        <v>353</v>
      </c>
      <c r="CA1095" s="42"/>
      <c r="CB1095" s="42" t="s">
        <v>353</v>
      </c>
      <c r="CC1095" s="42"/>
      <c r="CD1095" s="42"/>
      <c r="CE1095" s="42"/>
      <c r="CF1095" s="42"/>
      <c r="CG1095" s="26" t="s">
        <v>4260</v>
      </c>
    </row>
    <row r="1096" hidden="1" spans="1:85">
      <c r="A1096" s="34">
        <v>1507</v>
      </c>
      <c r="B1096" s="42" t="s">
        <v>4263</v>
      </c>
      <c r="C1096" s="46" t="s">
        <v>4264</v>
      </c>
      <c r="D1096" s="42" t="s">
        <v>4265</v>
      </c>
      <c r="E1096" s="43">
        <v>28.4057</v>
      </c>
      <c r="F1096" s="105">
        <v>-14.184</v>
      </c>
      <c r="G1096" s="42" t="s">
        <v>316</v>
      </c>
      <c r="H1096" s="37">
        <v>2.5</v>
      </c>
      <c r="I1096" s="42" t="s">
        <v>316</v>
      </c>
      <c r="J1096" s="42" t="s">
        <v>316</v>
      </c>
      <c r="K1096" s="42" t="s">
        <v>317</v>
      </c>
      <c r="L1096" s="42" t="s">
        <v>317</v>
      </c>
      <c r="M1096" s="42" t="s">
        <v>317</v>
      </c>
      <c r="N1096" s="42" t="s">
        <v>341</v>
      </c>
      <c r="O1096" s="42" t="s">
        <v>319</v>
      </c>
      <c r="P1096" s="42" t="s">
        <v>319</v>
      </c>
      <c r="Q1096" s="42" t="s">
        <v>320</v>
      </c>
      <c r="R1096" s="42" t="s">
        <v>320</v>
      </c>
      <c r="S1096" s="42" t="s">
        <v>1718</v>
      </c>
      <c r="T1096" s="42" t="s">
        <v>344</v>
      </c>
      <c r="U1096" s="42" t="s">
        <v>323</v>
      </c>
      <c r="V1096" s="52">
        <v>60</v>
      </c>
      <c r="W1096" s="42" t="s">
        <v>325</v>
      </c>
      <c r="X1096" s="42" t="s">
        <v>2971</v>
      </c>
      <c r="Y1096" s="42" t="s">
        <v>2</v>
      </c>
      <c r="Z1096" s="42" t="s">
        <v>2</v>
      </c>
      <c r="AA1096" s="42" t="s">
        <v>328</v>
      </c>
      <c r="AB1096" s="43" t="s">
        <v>329</v>
      </c>
      <c r="AC1096" s="42" t="s">
        <v>225</v>
      </c>
      <c r="AD1096" s="42" t="s">
        <v>225</v>
      </c>
      <c r="AE1096" s="42" t="s">
        <v>499</v>
      </c>
      <c r="AF1096" s="42" t="s">
        <v>499</v>
      </c>
      <c r="AG1096" s="42">
        <v>20</v>
      </c>
      <c r="AH1096" s="42" t="s">
        <v>350</v>
      </c>
      <c r="AI1096" s="42" t="s">
        <v>1964</v>
      </c>
      <c r="AJ1096" s="42" t="s">
        <v>351</v>
      </c>
      <c r="AK1096" s="42" t="s">
        <v>4266</v>
      </c>
      <c r="AL1096" s="42">
        <v>600</v>
      </c>
      <c r="AM1096" s="42" t="s">
        <v>332</v>
      </c>
      <c r="AN1096" s="42" t="s">
        <v>352</v>
      </c>
      <c r="AO1096" s="42">
        <v>400</v>
      </c>
      <c r="AP1096" s="42" t="s">
        <v>439</v>
      </c>
      <c r="AQ1096" s="42">
        <v>1200</v>
      </c>
      <c r="AR1096" s="42">
        <v>2</v>
      </c>
      <c r="AS1096" s="42">
        <v>600</v>
      </c>
      <c r="AT1096" s="42">
        <v>48</v>
      </c>
      <c r="AU1096" s="42" t="s">
        <v>327</v>
      </c>
      <c r="AV1096" s="42" t="s">
        <v>327</v>
      </c>
      <c r="AW1096" s="42" t="s">
        <v>327</v>
      </c>
      <c r="AX1096" s="42" t="s">
        <v>327</v>
      </c>
      <c r="AY1096" s="42" t="s">
        <v>327</v>
      </c>
      <c r="AZ1096" s="51">
        <v>98</v>
      </c>
      <c r="BA1096" s="42"/>
      <c r="BB1096" s="42">
        <v>2</v>
      </c>
      <c r="BC1096" s="42" t="s">
        <v>375</v>
      </c>
      <c r="BD1096" s="49" t="s">
        <v>4267</v>
      </c>
      <c r="BE1096" s="49" t="s">
        <v>4263</v>
      </c>
      <c r="BF1096" s="42">
        <v>0</v>
      </c>
      <c r="BG1096" s="42"/>
      <c r="BH1096" s="42"/>
      <c r="BI1096" s="42" t="s">
        <v>357</v>
      </c>
      <c r="BJ1096" s="42" t="s">
        <v>358</v>
      </c>
      <c r="BK1096" s="57">
        <v>44778</v>
      </c>
      <c r="BL1096" s="42" t="s">
        <v>317</v>
      </c>
      <c r="BM1096" s="42" t="s">
        <v>317</v>
      </c>
      <c r="BN1096" s="42"/>
      <c r="BO1096" s="42"/>
      <c r="BP1096" s="42" t="s">
        <v>359</v>
      </c>
      <c r="BQ1096" s="42" t="s">
        <v>359</v>
      </c>
      <c r="BR1096" s="42" t="s">
        <v>359</v>
      </c>
      <c r="BS1096" s="42"/>
      <c r="BT1096" s="42" t="s">
        <v>360</v>
      </c>
      <c r="BU1096" s="42" t="s">
        <v>317</v>
      </c>
      <c r="BV1096" s="42" t="s">
        <v>317</v>
      </c>
      <c r="BW1096" s="42"/>
      <c r="BX1096" s="42"/>
      <c r="BY1096" s="42" t="s">
        <v>353</v>
      </c>
      <c r="BZ1096" s="42" t="s">
        <v>353</v>
      </c>
      <c r="CA1096" s="42"/>
      <c r="CB1096" s="42" t="s">
        <v>353</v>
      </c>
      <c r="CC1096" s="42"/>
      <c r="CD1096" s="42"/>
      <c r="CE1096" s="42"/>
      <c r="CF1096" s="42"/>
      <c r="CG1096" s="26" t="s">
        <v>4264</v>
      </c>
    </row>
    <row r="1097" hidden="1" spans="1:85">
      <c r="A1097" s="34">
        <v>1509</v>
      </c>
      <c r="B1097" s="42" t="s">
        <v>4268</v>
      </c>
      <c r="C1097" s="46" t="s">
        <v>4269</v>
      </c>
      <c r="D1097" s="42" t="s">
        <v>4270</v>
      </c>
      <c r="E1097" s="43">
        <v>28.3258055555555</v>
      </c>
      <c r="F1097" s="43">
        <v>-15.4746111</v>
      </c>
      <c r="G1097" s="42" t="s">
        <v>316</v>
      </c>
      <c r="H1097" s="37">
        <v>1.5</v>
      </c>
      <c r="I1097" s="42" t="s">
        <v>316</v>
      </c>
      <c r="J1097" s="42" t="s">
        <v>316</v>
      </c>
      <c r="K1097" s="42" t="s">
        <v>340</v>
      </c>
      <c r="L1097" s="42" t="s">
        <v>317</v>
      </c>
      <c r="M1097" s="42" t="s">
        <v>317</v>
      </c>
      <c r="N1097" s="42" t="s">
        <v>341</v>
      </c>
      <c r="O1097" s="42" t="s">
        <v>2240</v>
      </c>
      <c r="P1097" s="42" t="s">
        <v>2240</v>
      </c>
      <c r="Q1097" s="42" t="s">
        <v>390</v>
      </c>
      <c r="R1097" s="42" t="s">
        <v>390</v>
      </c>
      <c r="S1097" s="42" t="s">
        <v>1718</v>
      </c>
      <c r="T1097" s="42" t="s">
        <v>344</v>
      </c>
      <c r="U1097" s="42" t="s">
        <v>323</v>
      </c>
      <c r="V1097" s="52">
        <v>50</v>
      </c>
      <c r="W1097" s="42" t="s">
        <v>325</v>
      </c>
      <c r="X1097" s="42" t="s">
        <v>2971</v>
      </c>
      <c r="Y1097" s="40" t="s">
        <v>2</v>
      </c>
      <c r="Z1097" s="42" t="s">
        <v>2</v>
      </c>
      <c r="AA1097" s="42" t="s">
        <v>328</v>
      </c>
      <c r="AB1097" s="43" t="s">
        <v>329</v>
      </c>
      <c r="AC1097" s="42" t="s">
        <v>225</v>
      </c>
      <c r="AD1097" s="42" t="s">
        <v>225</v>
      </c>
      <c r="AE1097" s="42" t="s">
        <v>1346</v>
      </c>
      <c r="AF1097" s="42" t="s">
        <v>1346</v>
      </c>
      <c r="AG1097" s="42">
        <v>13</v>
      </c>
      <c r="AH1097" s="42" t="s">
        <v>350</v>
      </c>
      <c r="AI1097" s="42" t="s">
        <v>3077</v>
      </c>
      <c r="AJ1097" s="42" t="s">
        <v>370</v>
      </c>
      <c r="AK1097" s="42" t="s">
        <v>1965</v>
      </c>
      <c r="AL1097" s="42">
        <v>1000</v>
      </c>
      <c r="AM1097" s="42" t="s">
        <v>332</v>
      </c>
      <c r="AN1097" s="42" t="s">
        <v>1896</v>
      </c>
      <c r="AO1097" s="42">
        <v>400</v>
      </c>
      <c r="AP1097" s="42" t="s">
        <v>439</v>
      </c>
      <c r="AQ1097" s="42">
        <v>1600</v>
      </c>
      <c r="AR1097" s="42">
        <v>2</v>
      </c>
      <c r="AS1097" s="42">
        <v>800</v>
      </c>
      <c r="AT1097" s="42">
        <v>48</v>
      </c>
      <c r="AU1097" s="42" t="s">
        <v>327</v>
      </c>
      <c r="AV1097" s="42" t="s">
        <v>327</v>
      </c>
      <c r="AW1097" s="42" t="s">
        <v>327</v>
      </c>
      <c r="AX1097" s="42" t="s">
        <v>327</v>
      </c>
      <c r="AY1097" s="42" t="s">
        <v>327</v>
      </c>
      <c r="AZ1097" s="51">
        <v>197</v>
      </c>
      <c r="BA1097" s="42"/>
      <c r="BB1097" s="42">
        <v>2</v>
      </c>
      <c r="BC1097" s="42" t="s">
        <v>1224</v>
      </c>
      <c r="BD1097" s="49">
        <v>0</v>
      </c>
      <c r="BE1097" s="49" t="s">
        <v>4268</v>
      </c>
      <c r="BF1097" s="42">
        <v>0</v>
      </c>
      <c r="BG1097" s="42"/>
      <c r="BH1097" s="42"/>
      <c r="BI1097" s="42" t="s">
        <v>357</v>
      </c>
      <c r="BJ1097" s="42" t="s">
        <v>358</v>
      </c>
      <c r="BK1097" s="57">
        <v>44778</v>
      </c>
      <c r="BL1097" s="42" t="s">
        <v>317</v>
      </c>
      <c r="BM1097" s="42" t="s">
        <v>317</v>
      </c>
      <c r="BN1097" s="42"/>
      <c r="BO1097" s="42"/>
      <c r="BP1097" s="42" t="s">
        <v>359</v>
      </c>
      <c r="BQ1097" s="42" t="s">
        <v>359</v>
      </c>
      <c r="BR1097" s="42" t="s">
        <v>359</v>
      </c>
      <c r="BS1097" s="42"/>
      <c r="BT1097" s="42" t="s">
        <v>360</v>
      </c>
      <c r="BU1097" s="42" t="s">
        <v>317</v>
      </c>
      <c r="BV1097" s="42" t="s">
        <v>317</v>
      </c>
      <c r="BW1097" s="42"/>
      <c r="BX1097" s="42"/>
      <c r="BY1097" s="42" t="s">
        <v>353</v>
      </c>
      <c r="BZ1097" s="42" t="s">
        <v>353</v>
      </c>
      <c r="CA1097" s="42"/>
      <c r="CB1097" s="42" t="s">
        <v>353</v>
      </c>
      <c r="CC1097" s="42"/>
      <c r="CD1097" s="42"/>
      <c r="CE1097" s="42"/>
      <c r="CF1097" s="42"/>
      <c r="CG1097" s="26" t="s">
        <v>4269</v>
      </c>
    </row>
    <row r="1098" hidden="1" spans="1:85">
      <c r="A1098" s="34">
        <v>1511</v>
      </c>
      <c r="B1098" s="42" t="s">
        <v>4271</v>
      </c>
      <c r="C1098" s="46" t="s">
        <v>4272</v>
      </c>
      <c r="D1098" s="42" t="s">
        <v>4273</v>
      </c>
      <c r="E1098" s="43">
        <v>28.3487222222222</v>
      </c>
      <c r="F1098" s="43">
        <v>-15.3407778</v>
      </c>
      <c r="G1098" s="42" t="s">
        <v>316</v>
      </c>
      <c r="H1098" s="37">
        <v>1.8</v>
      </c>
      <c r="I1098" s="42" t="s">
        <v>316</v>
      </c>
      <c r="J1098" s="42" t="s">
        <v>316</v>
      </c>
      <c r="K1098" s="42" t="s">
        <v>340</v>
      </c>
      <c r="L1098" s="42" t="s">
        <v>317</v>
      </c>
      <c r="M1098" s="42" t="s">
        <v>317</v>
      </c>
      <c r="N1098" s="42" t="s">
        <v>341</v>
      </c>
      <c r="O1098" s="42" t="s">
        <v>2240</v>
      </c>
      <c r="P1098" s="42" t="s">
        <v>2240</v>
      </c>
      <c r="Q1098" s="42" t="s">
        <v>390</v>
      </c>
      <c r="R1098" s="42" t="s">
        <v>390</v>
      </c>
      <c r="S1098" s="42" t="s">
        <v>1718</v>
      </c>
      <c r="T1098" s="42" t="s">
        <v>344</v>
      </c>
      <c r="U1098" s="42" t="s">
        <v>323</v>
      </c>
      <c r="V1098" s="52">
        <v>40</v>
      </c>
      <c r="W1098" s="42" t="s">
        <v>325</v>
      </c>
      <c r="X1098" s="42" t="s">
        <v>1974</v>
      </c>
      <c r="Y1098" s="42" t="s">
        <v>2</v>
      </c>
      <c r="Z1098" s="42" t="s">
        <v>2</v>
      </c>
      <c r="AA1098" s="42" t="s">
        <v>328</v>
      </c>
      <c r="AB1098" s="43" t="s">
        <v>329</v>
      </c>
      <c r="AC1098" s="42" t="s">
        <v>225</v>
      </c>
      <c r="AD1098" s="42" t="s">
        <v>225</v>
      </c>
      <c r="AE1098" s="42" t="s">
        <v>561</v>
      </c>
      <c r="AF1098" s="42" t="s">
        <v>561</v>
      </c>
      <c r="AG1098" s="42">
        <v>20</v>
      </c>
      <c r="AH1098" s="42" t="s">
        <v>350</v>
      </c>
      <c r="AI1098" s="42" t="s">
        <v>1894</v>
      </c>
      <c r="AJ1098" s="42" t="s">
        <v>370</v>
      </c>
      <c r="AK1098" s="42" t="s">
        <v>1965</v>
      </c>
      <c r="AL1098" s="42">
        <v>1000</v>
      </c>
      <c r="AM1098" s="42" t="s">
        <v>332</v>
      </c>
      <c r="AN1098" s="42" t="s">
        <v>1896</v>
      </c>
      <c r="AO1098" s="42">
        <v>400</v>
      </c>
      <c r="AP1098" s="42" t="s">
        <v>333</v>
      </c>
      <c r="AQ1098" s="42">
        <v>1600</v>
      </c>
      <c r="AR1098" s="42">
        <v>48</v>
      </c>
      <c r="AS1098" s="42">
        <v>100</v>
      </c>
      <c r="AT1098" s="42">
        <v>16</v>
      </c>
      <c r="AU1098" s="42" t="s">
        <v>327</v>
      </c>
      <c r="AV1098" s="42" t="s">
        <v>327</v>
      </c>
      <c r="AW1098" s="42" t="s">
        <v>327</v>
      </c>
      <c r="AX1098" s="42" t="s">
        <v>327</v>
      </c>
      <c r="AY1098" s="42" t="s">
        <v>327</v>
      </c>
      <c r="AZ1098" s="51">
        <v>42.2</v>
      </c>
      <c r="BA1098" s="42"/>
      <c r="BB1098" s="42">
        <v>2</v>
      </c>
      <c r="BC1098" s="42" t="s">
        <v>1224</v>
      </c>
      <c r="BD1098" s="49">
        <v>0</v>
      </c>
      <c r="BE1098" s="49" t="s">
        <v>4271</v>
      </c>
      <c r="BF1098" s="42">
        <v>0</v>
      </c>
      <c r="BG1098" s="42"/>
      <c r="BH1098" s="42"/>
      <c r="BI1098" s="42" t="s">
        <v>357</v>
      </c>
      <c r="BJ1098" s="42" t="s">
        <v>358</v>
      </c>
      <c r="BK1098" s="57">
        <v>44778</v>
      </c>
      <c r="BL1098" s="42" t="s">
        <v>317</v>
      </c>
      <c r="BM1098" s="42" t="s">
        <v>317</v>
      </c>
      <c r="BN1098" s="42"/>
      <c r="BO1098" s="42"/>
      <c r="BP1098" s="42" t="s">
        <v>359</v>
      </c>
      <c r="BQ1098" s="42" t="s">
        <v>359</v>
      </c>
      <c r="BR1098" s="42" t="s">
        <v>359</v>
      </c>
      <c r="BS1098" s="42"/>
      <c r="BT1098" s="42" t="s">
        <v>360</v>
      </c>
      <c r="BU1098" s="42" t="s">
        <v>317</v>
      </c>
      <c r="BV1098" s="42" t="s">
        <v>317</v>
      </c>
      <c r="BW1098" s="42"/>
      <c r="BX1098" s="42"/>
      <c r="BY1098" s="42" t="s">
        <v>353</v>
      </c>
      <c r="BZ1098" s="42" t="s">
        <v>353</v>
      </c>
      <c r="CA1098" s="42"/>
      <c r="CB1098" s="42" t="s">
        <v>353</v>
      </c>
      <c r="CC1098" s="42"/>
      <c r="CD1098" s="42"/>
      <c r="CE1098" s="42"/>
      <c r="CF1098" s="42"/>
      <c r="CG1098" s="26" t="s">
        <v>4272</v>
      </c>
    </row>
    <row r="1099" hidden="1" spans="1:85">
      <c r="A1099" s="39">
        <v>1512</v>
      </c>
      <c r="B1099" s="42" t="s">
        <v>4274</v>
      </c>
      <c r="C1099" s="46" t="s">
        <v>4275</v>
      </c>
      <c r="D1099" s="42" t="s">
        <v>4276</v>
      </c>
      <c r="E1099" s="43">
        <v>28.2669166666666</v>
      </c>
      <c r="F1099" s="43">
        <v>-15.5418056</v>
      </c>
      <c r="G1099" s="42" t="s">
        <v>316</v>
      </c>
      <c r="H1099" s="37">
        <v>1.5</v>
      </c>
      <c r="I1099" s="42" t="s">
        <v>316</v>
      </c>
      <c r="J1099" s="42" t="s">
        <v>316</v>
      </c>
      <c r="K1099" s="42" t="s">
        <v>340</v>
      </c>
      <c r="L1099" s="42" t="s">
        <v>317</v>
      </c>
      <c r="M1099" s="42" t="s">
        <v>317</v>
      </c>
      <c r="N1099" s="42" t="s">
        <v>341</v>
      </c>
      <c r="O1099" s="42" t="s">
        <v>2240</v>
      </c>
      <c r="P1099" s="42" t="s">
        <v>2240</v>
      </c>
      <c r="Q1099" s="42" t="s">
        <v>320</v>
      </c>
      <c r="R1099" s="42" t="s">
        <v>320</v>
      </c>
      <c r="S1099" s="42" t="s">
        <v>1718</v>
      </c>
      <c r="T1099" s="42" t="s">
        <v>344</v>
      </c>
      <c r="U1099" s="42" t="s">
        <v>323</v>
      </c>
      <c r="V1099" s="52">
        <v>40</v>
      </c>
      <c r="W1099" s="42" t="s">
        <v>325</v>
      </c>
      <c r="X1099" s="42" t="s">
        <v>3055</v>
      </c>
      <c r="Y1099" s="40" t="s">
        <v>2</v>
      </c>
      <c r="Z1099" s="42" t="s">
        <v>2</v>
      </c>
      <c r="AA1099" s="42" t="s">
        <v>328</v>
      </c>
      <c r="AB1099" s="43" t="s">
        <v>329</v>
      </c>
      <c r="AC1099" s="42" t="s">
        <v>225</v>
      </c>
      <c r="AD1099" s="42" t="s">
        <v>225</v>
      </c>
      <c r="AE1099" s="42" t="s">
        <v>561</v>
      </c>
      <c r="AF1099" s="42" t="s">
        <v>561</v>
      </c>
      <c r="AG1099" s="42">
        <v>13</v>
      </c>
      <c r="AH1099" s="42" t="s">
        <v>350</v>
      </c>
      <c r="AI1099" s="42" t="s">
        <v>1964</v>
      </c>
      <c r="AJ1099" s="42" t="s">
        <v>351</v>
      </c>
      <c r="AK1099" s="42" t="s">
        <v>2164</v>
      </c>
      <c r="AL1099" s="42">
        <v>1000</v>
      </c>
      <c r="AM1099" s="42" t="s">
        <v>332</v>
      </c>
      <c r="AN1099" s="42" t="s">
        <v>1896</v>
      </c>
      <c r="AO1099" s="42">
        <v>400</v>
      </c>
      <c r="AP1099" s="42" t="s">
        <v>439</v>
      </c>
      <c r="AQ1099" s="42">
        <v>1600</v>
      </c>
      <c r="AR1099" s="42">
        <v>2</v>
      </c>
      <c r="AS1099" s="42">
        <v>800</v>
      </c>
      <c r="AT1099" s="42">
        <v>48</v>
      </c>
      <c r="AU1099" s="42" t="s">
        <v>327</v>
      </c>
      <c r="AV1099" s="42" t="s">
        <v>327</v>
      </c>
      <c r="AW1099" s="42" t="s">
        <v>327</v>
      </c>
      <c r="AX1099" s="42" t="s">
        <v>327</v>
      </c>
      <c r="AY1099" s="42" t="s">
        <v>327</v>
      </c>
      <c r="AZ1099" s="51">
        <v>56</v>
      </c>
      <c r="BA1099" s="42"/>
      <c r="BB1099" s="42">
        <v>1</v>
      </c>
      <c r="BC1099" s="42" t="s">
        <v>525</v>
      </c>
      <c r="BD1099" s="49">
        <v>0</v>
      </c>
      <c r="BE1099" s="49" t="s">
        <v>4274</v>
      </c>
      <c r="BF1099" s="42">
        <v>0</v>
      </c>
      <c r="BG1099" s="42"/>
      <c r="BH1099" s="42"/>
      <c r="BI1099" s="42" t="s">
        <v>357</v>
      </c>
      <c r="BJ1099" s="42" t="s">
        <v>358</v>
      </c>
      <c r="BK1099" s="57">
        <v>44778</v>
      </c>
      <c r="BL1099" s="42" t="s">
        <v>317</v>
      </c>
      <c r="BM1099" s="42" t="s">
        <v>317</v>
      </c>
      <c r="BN1099" s="42"/>
      <c r="BO1099" s="42"/>
      <c r="BP1099" s="42" t="s">
        <v>359</v>
      </c>
      <c r="BQ1099" s="42" t="s">
        <v>359</v>
      </c>
      <c r="BR1099" s="42" t="s">
        <v>359</v>
      </c>
      <c r="BS1099" s="42"/>
      <c r="BT1099" s="42" t="s">
        <v>360</v>
      </c>
      <c r="BU1099" s="42" t="s">
        <v>317</v>
      </c>
      <c r="BV1099" s="42" t="s">
        <v>317</v>
      </c>
      <c r="BW1099" s="42"/>
      <c r="BX1099" s="42"/>
      <c r="BY1099" s="42" t="s">
        <v>353</v>
      </c>
      <c r="BZ1099" s="42" t="s">
        <v>353</v>
      </c>
      <c r="CA1099" s="42"/>
      <c r="CB1099" s="42" t="s">
        <v>353</v>
      </c>
      <c r="CC1099" s="42"/>
      <c r="CD1099" s="42"/>
      <c r="CE1099" s="42"/>
      <c r="CF1099" s="42"/>
      <c r="CG1099" s="26" t="s">
        <v>4275</v>
      </c>
    </row>
    <row r="1100" hidden="1" spans="1:85">
      <c r="A1100" s="39">
        <v>1514</v>
      </c>
      <c r="B1100" s="42" t="s">
        <v>4277</v>
      </c>
      <c r="C1100" s="46" t="s">
        <v>4278</v>
      </c>
      <c r="D1100" s="42" t="s">
        <v>4279</v>
      </c>
      <c r="E1100" s="43">
        <v>28.323702</v>
      </c>
      <c r="F1100" s="43">
        <v>-15.3958</v>
      </c>
      <c r="G1100" s="42" t="s">
        <v>316</v>
      </c>
      <c r="H1100" s="37" t="s">
        <v>2192</v>
      </c>
      <c r="I1100" s="42" t="s">
        <v>316</v>
      </c>
      <c r="J1100" s="42" t="s">
        <v>316</v>
      </c>
      <c r="K1100" s="42" t="s">
        <v>340</v>
      </c>
      <c r="L1100" s="42" t="s">
        <v>340</v>
      </c>
      <c r="M1100" s="42" t="s">
        <v>317</v>
      </c>
      <c r="N1100" s="42" t="s">
        <v>341</v>
      </c>
      <c r="O1100" s="42" t="s">
        <v>2240</v>
      </c>
      <c r="P1100" s="42" t="s">
        <v>2240</v>
      </c>
      <c r="Q1100" s="42" t="s">
        <v>320</v>
      </c>
      <c r="R1100" s="42" t="s">
        <v>320</v>
      </c>
      <c r="S1100" s="42" t="s">
        <v>1718</v>
      </c>
      <c r="T1100" s="42" t="s">
        <v>344</v>
      </c>
      <c r="U1100" s="42" t="s">
        <v>323</v>
      </c>
      <c r="V1100" s="52">
        <v>50</v>
      </c>
      <c r="W1100" s="42" t="s">
        <v>325</v>
      </c>
      <c r="X1100" s="42" t="s">
        <v>2971</v>
      </c>
      <c r="Y1100" s="40" t="s">
        <v>2</v>
      </c>
      <c r="Z1100" s="42" t="s">
        <v>2</v>
      </c>
      <c r="AA1100" s="42" t="s">
        <v>328</v>
      </c>
      <c r="AB1100" s="43" t="s">
        <v>329</v>
      </c>
      <c r="AC1100" s="42" t="s">
        <v>225</v>
      </c>
      <c r="AD1100" s="42" t="s">
        <v>225</v>
      </c>
      <c r="AE1100" s="42" t="s">
        <v>2192</v>
      </c>
      <c r="AF1100" s="42" t="s">
        <v>2192</v>
      </c>
      <c r="AG1100" s="42">
        <v>20</v>
      </c>
      <c r="AH1100" s="42" t="s">
        <v>2192</v>
      </c>
      <c r="AI1100" s="42" t="s">
        <v>2192</v>
      </c>
      <c r="AJ1100" s="42" t="s">
        <v>2192</v>
      </c>
      <c r="AK1100" s="42" t="s">
        <v>2192</v>
      </c>
      <c r="AL1100" s="42" t="s">
        <v>2192</v>
      </c>
      <c r="AM1100" s="42" t="s">
        <v>332</v>
      </c>
      <c r="AN1100" s="42" t="s">
        <v>352</v>
      </c>
      <c r="AO1100" s="42">
        <v>400</v>
      </c>
      <c r="AP1100" s="42" t="s">
        <v>333</v>
      </c>
      <c r="AQ1100" s="42">
        <v>350</v>
      </c>
      <c r="AR1100" s="42">
        <v>48</v>
      </c>
      <c r="AS1100" s="42">
        <v>100</v>
      </c>
      <c r="AT1100" s="42">
        <v>3</v>
      </c>
      <c r="AU1100" s="42" t="s">
        <v>327</v>
      </c>
      <c r="AV1100" s="42" t="s">
        <v>327</v>
      </c>
      <c r="AW1100" s="42" t="s">
        <v>327</v>
      </c>
      <c r="AX1100" s="42" t="s">
        <v>327</v>
      </c>
      <c r="AY1100" s="42" t="s">
        <v>327</v>
      </c>
      <c r="AZ1100" s="51">
        <v>168</v>
      </c>
      <c r="BA1100" s="42"/>
      <c r="BB1100" s="42">
        <v>3</v>
      </c>
      <c r="BC1100" s="42" t="s">
        <v>354</v>
      </c>
      <c r="BD1100" s="49" t="s">
        <v>4280</v>
      </c>
      <c r="BE1100" s="49" t="s">
        <v>4277</v>
      </c>
      <c r="BF1100" s="42">
        <v>0</v>
      </c>
      <c r="BG1100" s="42"/>
      <c r="BH1100" s="42"/>
      <c r="BI1100" s="42" t="s">
        <v>357</v>
      </c>
      <c r="BJ1100" s="42" t="s">
        <v>358</v>
      </c>
      <c r="BK1100" s="57">
        <v>44778</v>
      </c>
      <c r="BL1100" s="42" t="s">
        <v>317</v>
      </c>
      <c r="BM1100" s="42" t="s">
        <v>317</v>
      </c>
      <c r="BN1100" s="42"/>
      <c r="BO1100" s="42"/>
      <c r="BP1100" s="42" t="s">
        <v>359</v>
      </c>
      <c r="BQ1100" s="42" t="s">
        <v>359</v>
      </c>
      <c r="BR1100" s="42" t="s">
        <v>359</v>
      </c>
      <c r="BS1100" s="42"/>
      <c r="BT1100" s="42" t="s">
        <v>360</v>
      </c>
      <c r="BU1100" s="42" t="s">
        <v>317</v>
      </c>
      <c r="BV1100" s="42" t="s">
        <v>317</v>
      </c>
      <c r="BW1100" s="42"/>
      <c r="BX1100" s="42"/>
      <c r="BY1100" s="42" t="s">
        <v>353</v>
      </c>
      <c r="BZ1100" s="42" t="s">
        <v>353</v>
      </c>
      <c r="CA1100" s="42"/>
      <c r="CB1100" s="42" t="s">
        <v>353</v>
      </c>
      <c r="CC1100" s="42"/>
      <c r="CD1100" s="42"/>
      <c r="CE1100" s="42"/>
      <c r="CF1100" s="42"/>
      <c r="CG1100" s="26" t="s">
        <v>4278</v>
      </c>
    </row>
    <row r="1101" hidden="1" spans="1:85">
      <c r="A1101" s="39">
        <v>1518</v>
      </c>
      <c r="B1101" s="42" t="s">
        <v>4281</v>
      </c>
      <c r="C1101" s="46" t="s">
        <v>4282</v>
      </c>
      <c r="D1101" s="42" t="s">
        <v>4283</v>
      </c>
      <c r="E1101" s="43">
        <v>28.365083</v>
      </c>
      <c r="F1101" s="43">
        <v>-15.476722</v>
      </c>
      <c r="G1101" s="42" t="s">
        <v>316</v>
      </c>
      <c r="H1101" s="37">
        <v>1.8</v>
      </c>
      <c r="I1101" s="42" t="s">
        <v>316</v>
      </c>
      <c r="J1101" s="42" t="s">
        <v>316</v>
      </c>
      <c r="K1101" s="42" t="s">
        <v>340</v>
      </c>
      <c r="L1101" s="42" t="s">
        <v>317</v>
      </c>
      <c r="M1101" s="42" t="s">
        <v>317</v>
      </c>
      <c r="N1101" s="42" t="s">
        <v>341</v>
      </c>
      <c r="O1101" s="42" t="s">
        <v>2240</v>
      </c>
      <c r="P1101" s="42" t="s">
        <v>2240</v>
      </c>
      <c r="Q1101" s="42" t="s">
        <v>320</v>
      </c>
      <c r="R1101" s="42" t="s">
        <v>320</v>
      </c>
      <c r="S1101" s="42" t="s">
        <v>1718</v>
      </c>
      <c r="T1101" s="42" t="s">
        <v>344</v>
      </c>
      <c r="U1101" s="42" t="s">
        <v>323</v>
      </c>
      <c r="V1101" s="52">
        <v>60</v>
      </c>
      <c r="W1101" s="42" t="s">
        <v>325</v>
      </c>
      <c r="X1101" s="42" t="s">
        <v>2971</v>
      </c>
      <c r="Y1101" s="40" t="s">
        <v>2</v>
      </c>
      <c r="Z1101" s="42" t="s">
        <v>2</v>
      </c>
      <c r="AA1101" s="42" t="s">
        <v>328</v>
      </c>
      <c r="AB1101" s="43" t="s">
        <v>329</v>
      </c>
      <c r="AC1101" s="42" t="s">
        <v>225</v>
      </c>
      <c r="AD1101" s="42" t="s">
        <v>225</v>
      </c>
      <c r="AE1101" s="42" t="s">
        <v>382</v>
      </c>
      <c r="AF1101" s="42" t="s">
        <v>382</v>
      </c>
      <c r="AG1101" s="42">
        <v>20</v>
      </c>
      <c r="AH1101" s="42" t="s">
        <v>350</v>
      </c>
      <c r="AI1101" s="42" t="s">
        <v>1964</v>
      </c>
      <c r="AJ1101" s="42" t="s">
        <v>351</v>
      </c>
      <c r="AK1101" s="42" t="s">
        <v>2164</v>
      </c>
      <c r="AL1101" s="42">
        <v>1000</v>
      </c>
      <c r="AM1101" s="42" t="s">
        <v>332</v>
      </c>
      <c r="AN1101" s="42" t="s">
        <v>1896</v>
      </c>
      <c r="AO1101" s="42">
        <v>400</v>
      </c>
      <c r="AP1101" s="42" t="s">
        <v>439</v>
      </c>
      <c r="AQ1101" s="42">
        <v>600</v>
      </c>
      <c r="AR1101" s="42">
        <v>2</v>
      </c>
      <c r="AS1101" s="42">
        <v>600</v>
      </c>
      <c r="AT1101" s="42">
        <v>24</v>
      </c>
      <c r="AU1101" s="42" t="s">
        <v>327</v>
      </c>
      <c r="AV1101" s="42" t="s">
        <v>327</v>
      </c>
      <c r="AW1101" s="42" t="s">
        <v>327</v>
      </c>
      <c r="AX1101" s="42" t="s">
        <v>2245</v>
      </c>
      <c r="AY1101" s="42" t="s">
        <v>327</v>
      </c>
      <c r="AZ1101" s="51">
        <v>128</v>
      </c>
      <c r="BA1101" s="42"/>
      <c r="BB1101" s="42">
        <v>2</v>
      </c>
      <c r="BC1101" s="42" t="s">
        <v>1224</v>
      </c>
      <c r="BD1101" s="49">
        <v>0</v>
      </c>
      <c r="BE1101" s="49" t="s">
        <v>4281</v>
      </c>
      <c r="BF1101" s="42">
        <v>0</v>
      </c>
      <c r="BG1101" s="42"/>
      <c r="BH1101" s="42"/>
      <c r="BI1101" s="42" t="s">
        <v>357</v>
      </c>
      <c r="BJ1101" s="42" t="s">
        <v>358</v>
      </c>
      <c r="BK1101" s="57">
        <v>44778</v>
      </c>
      <c r="BL1101" s="42" t="s">
        <v>317</v>
      </c>
      <c r="BM1101" s="42" t="s">
        <v>317</v>
      </c>
      <c r="BN1101" s="42"/>
      <c r="BO1101" s="42"/>
      <c r="BP1101" s="42" t="s">
        <v>359</v>
      </c>
      <c r="BQ1101" s="42" t="s">
        <v>359</v>
      </c>
      <c r="BR1101" s="42" t="s">
        <v>359</v>
      </c>
      <c r="BS1101" s="42"/>
      <c r="BT1101" s="42" t="s">
        <v>360</v>
      </c>
      <c r="BU1101" s="42" t="s">
        <v>317</v>
      </c>
      <c r="BV1101" s="42" t="s">
        <v>317</v>
      </c>
      <c r="BW1101" s="42"/>
      <c r="BX1101" s="42"/>
      <c r="BY1101" s="42" t="s">
        <v>353</v>
      </c>
      <c r="BZ1101" s="42" t="s">
        <v>353</v>
      </c>
      <c r="CA1101" s="42"/>
      <c r="CB1101" s="42" t="s">
        <v>353</v>
      </c>
      <c r="CC1101" s="42"/>
      <c r="CD1101" s="42"/>
      <c r="CE1101" s="42"/>
      <c r="CF1101" s="42"/>
      <c r="CG1101" s="26" t="s">
        <v>4282</v>
      </c>
    </row>
    <row r="1102" hidden="1" spans="1:85">
      <c r="A1102" s="34">
        <v>1537</v>
      </c>
      <c r="B1102" s="42" t="s">
        <v>4284</v>
      </c>
      <c r="C1102" s="46" t="s">
        <v>4285</v>
      </c>
      <c r="D1102" s="42" t="s">
        <v>4286</v>
      </c>
      <c r="E1102" s="43">
        <v>28.3090555555555</v>
      </c>
      <c r="F1102" s="43">
        <v>-15.4600833</v>
      </c>
      <c r="G1102" s="42" t="s">
        <v>316</v>
      </c>
      <c r="H1102" s="37">
        <v>2.5</v>
      </c>
      <c r="I1102" s="42" t="s">
        <v>316</v>
      </c>
      <c r="J1102" s="42" t="s">
        <v>316</v>
      </c>
      <c r="K1102" s="42" t="s">
        <v>317</v>
      </c>
      <c r="L1102" s="42" t="s">
        <v>317</v>
      </c>
      <c r="M1102" s="42" t="s">
        <v>317</v>
      </c>
      <c r="N1102" s="42" t="s">
        <v>341</v>
      </c>
      <c r="O1102" s="42" t="s">
        <v>2240</v>
      </c>
      <c r="P1102" s="42" t="s">
        <v>2240</v>
      </c>
      <c r="Q1102" s="42" t="s">
        <v>320</v>
      </c>
      <c r="R1102" s="42" t="s">
        <v>320</v>
      </c>
      <c r="S1102" s="42" t="s">
        <v>1718</v>
      </c>
      <c r="T1102" s="42" t="s">
        <v>344</v>
      </c>
      <c r="U1102" s="42" t="s">
        <v>323</v>
      </c>
      <c r="V1102" s="52">
        <v>50</v>
      </c>
      <c r="W1102" s="42" t="s">
        <v>325</v>
      </c>
      <c r="X1102" s="42" t="s">
        <v>2971</v>
      </c>
      <c r="Y1102" s="42" t="s">
        <v>2</v>
      </c>
      <c r="Z1102" s="42" t="s">
        <v>2</v>
      </c>
      <c r="AA1102" s="42" t="s">
        <v>328</v>
      </c>
      <c r="AB1102" s="43" t="s">
        <v>329</v>
      </c>
      <c r="AC1102" s="42" t="s">
        <v>225</v>
      </c>
      <c r="AD1102" s="42" t="s">
        <v>225</v>
      </c>
      <c r="AE1102" s="42" t="s">
        <v>561</v>
      </c>
      <c r="AF1102" s="42" t="s">
        <v>561</v>
      </c>
      <c r="AG1102" s="42">
        <v>20</v>
      </c>
      <c r="AH1102" s="42" t="s">
        <v>350</v>
      </c>
      <c r="AI1102" s="42" t="s">
        <v>1894</v>
      </c>
      <c r="AJ1102" s="42" t="s">
        <v>351</v>
      </c>
      <c r="AK1102" s="42" t="s">
        <v>2164</v>
      </c>
      <c r="AL1102" s="42">
        <v>1000</v>
      </c>
      <c r="AM1102" s="42" t="s">
        <v>332</v>
      </c>
      <c r="AN1102" s="42" t="s">
        <v>1896</v>
      </c>
      <c r="AO1102" s="42">
        <v>400</v>
      </c>
      <c r="AP1102" s="42" t="s">
        <v>333</v>
      </c>
      <c r="AQ1102" s="42">
        <v>100</v>
      </c>
      <c r="AR1102" s="42">
        <v>48</v>
      </c>
      <c r="AS1102" s="42">
        <v>100</v>
      </c>
      <c r="AT1102" s="42">
        <f>AQ1102/AS1102</f>
        <v>1</v>
      </c>
      <c r="AU1102" s="42" t="s">
        <v>327</v>
      </c>
      <c r="AV1102" s="42" t="s">
        <v>327</v>
      </c>
      <c r="AW1102" s="42" t="s">
        <v>327</v>
      </c>
      <c r="AX1102" s="42" t="s">
        <v>327</v>
      </c>
      <c r="AY1102" s="42" t="s">
        <v>327</v>
      </c>
      <c r="AZ1102" s="51">
        <v>195</v>
      </c>
      <c r="BA1102" s="42"/>
      <c r="BB1102" s="42">
        <v>3</v>
      </c>
      <c r="BC1102" s="42" t="s">
        <v>354</v>
      </c>
      <c r="BD1102" s="49" t="s">
        <v>4287</v>
      </c>
      <c r="BE1102" s="49" t="s">
        <v>4284</v>
      </c>
      <c r="BF1102" s="42">
        <v>0</v>
      </c>
      <c r="BG1102" s="42"/>
      <c r="BH1102" s="42"/>
      <c r="BI1102" s="42" t="s">
        <v>357</v>
      </c>
      <c r="BJ1102" s="42" t="s">
        <v>358</v>
      </c>
      <c r="BK1102" s="57">
        <v>44778</v>
      </c>
      <c r="BL1102" s="42" t="s">
        <v>317</v>
      </c>
      <c r="BM1102" s="42" t="s">
        <v>317</v>
      </c>
      <c r="BN1102" s="42"/>
      <c r="BO1102" s="42"/>
      <c r="BP1102" s="42" t="s">
        <v>359</v>
      </c>
      <c r="BQ1102" s="42" t="s">
        <v>359</v>
      </c>
      <c r="BR1102" s="42" t="s">
        <v>359</v>
      </c>
      <c r="BS1102" s="42"/>
      <c r="BT1102" s="42" t="s">
        <v>360</v>
      </c>
      <c r="BU1102" s="42" t="s">
        <v>317</v>
      </c>
      <c r="BV1102" s="42" t="s">
        <v>317</v>
      </c>
      <c r="BW1102" s="42"/>
      <c r="BX1102" s="42"/>
      <c r="BY1102" s="42" t="s">
        <v>353</v>
      </c>
      <c r="BZ1102" s="42" t="s">
        <v>353</v>
      </c>
      <c r="CA1102" s="42"/>
      <c r="CB1102" s="42" t="s">
        <v>353</v>
      </c>
      <c r="CC1102" s="42"/>
      <c r="CD1102" s="42"/>
      <c r="CE1102" s="42"/>
      <c r="CF1102" s="42"/>
      <c r="CG1102" s="26" t="s">
        <v>4285</v>
      </c>
    </row>
    <row r="1103" hidden="1" spans="1:85">
      <c r="A1103" s="34">
        <v>1545</v>
      </c>
      <c r="B1103" s="42" t="s">
        <v>4288</v>
      </c>
      <c r="C1103" s="46" t="s">
        <v>4289</v>
      </c>
      <c r="D1103" s="42" t="s">
        <v>4290</v>
      </c>
      <c r="E1103" s="43">
        <v>28.2493611111111</v>
      </c>
      <c r="F1103" s="43">
        <v>-15.4615</v>
      </c>
      <c r="G1103" s="42" t="s">
        <v>316</v>
      </c>
      <c r="H1103" s="37">
        <v>1.8</v>
      </c>
      <c r="I1103" s="42" t="s">
        <v>316</v>
      </c>
      <c r="J1103" s="42" t="s">
        <v>316</v>
      </c>
      <c r="K1103" s="42" t="s">
        <v>340</v>
      </c>
      <c r="L1103" s="42" t="s">
        <v>317</v>
      </c>
      <c r="M1103" s="42" t="s">
        <v>317</v>
      </c>
      <c r="N1103" s="42" t="s">
        <v>341</v>
      </c>
      <c r="O1103" s="42" t="s">
        <v>2240</v>
      </c>
      <c r="P1103" s="42" t="s">
        <v>2240</v>
      </c>
      <c r="Q1103" s="42" t="s">
        <v>320</v>
      </c>
      <c r="R1103" s="42" t="s">
        <v>320</v>
      </c>
      <c r="S1103" s="42" t="s">
        <v>1718</v>
      </c>
      <c r="T1103" s="42" t="s">
        <v>344</v>
      </c>
      <c r="U1103" s="42" t="s">
        <v>323</v>
      </c>
      <c r="V1103" s="52">
        <v>40</v>
      </c>
      <c r="W1103" s="42" t="s">
        <v>325</v>
      </c>
      <c r="X1103" s="42" t="s">
        <v>3055</v>
      </c>
      <c r="Y1103" s="42" t="s">
        <v>2</v>
      </c>
      <c r="Z1103" s="42" t="s">
        <v>2</v>
      </c>
      <c r="AA1103" s="42" t="s">
        <v>328</v>
      </c>
      <c r="AB1103" s="43" t="s">
        <v>329</v>
      </c>
      <c r="AC1103" s="42" t="s">
        <v>225</v>
      </c>
      <c r="AD1103" s="42" t="s">
        <v>225</v>
      </c>
      <c r="AE1103" s="42" t="s">
        <v>561</v>
      </c>
      <c r="AF1103" s="42" t="s">
        <v>561</v>
      </c>
      <c r="AG1103" s="42">
        <v>15</v>
      </c>
      <c r="AH1103" s="42" t="s">
        <v>350</v>
      </c>
      <c r="AI1103" s="42" t="s">
        <v>1964</v>
      </c>
      <c r="AJ1103" s="42" t="s">
        <v>351</v>
      </c>
      <c r="AK1103" s="42" t="s">
        <v>2164</v>
      </c>
      <c r="AL1103" s="42">
        <v>1000</v>
      </c>
      <c r="AM1103" s="42" t="s">
        <v>332</v>
      </c>
      <c r="AN1103" s="42" t="s">
        <v>1896</v>
      </c>
      <c r="AO1103" s="42">
        <v>400</v>
      </c>
      <c r="AP1103" s="42" t="s">
        <v>439</v>
      </c>
      <c r="AQ1103" s="42">
        <v>1600</v>
      </c>
      <c r="AR1103" s="42">
        <v>2</v>
      </c>
      <c r="AS1103" s="42">
        <v>800</v>
      </c>
      <c r="AT1103" s="42">
        <v>48</v>
      </c>
      <c r="AU1103" s="42" t="s">
        <v>327</v>
      </c>
      <c r="AV1103" s="42" t="s">
        <v>327</v>
      </c>
      <c r="AW1103" s="42" t="s">
        <v>327</v>
      </c>
      <c r="AX1103" s="42" t="s">
        <v>327</v>
      </c>
      <c r="AY1103" s="42" t="s">
        <v>327</v>
      </c>
      <c r="AZ1103" s="51">
        <v>45</v>
      </c>
      <c r="BA1103" s="42"/>
      <c r="BB1103" s="42">
        <v>2</v>
      </c>
      <c r="BC1103" s="42" t="s">
        <v>1224</v>
      </c>
      <c r="BD1103" s="49">
        <v>0</v>
      </c>
      <c r="BE1103" s="49" t="s">
        <v>4288</v>
      </c>
      <c r="BF1103" s="42">
        <v>0</v>
      </c>
      <c r="BG1103" s="42"/>
      <c r="BH1103" s="42"/>
      <c r="BI1103" s="42" t="s">
        <v>357</v>
      </c>
      <c r="BJ1103" s="42" t="s">
        <v>358</v>
      </c>
      <c r="BK1103" s="57">
        <v>44778</v>
      </c>
      <c r="BL1103" s="42" t="s">
        <v>317</v>
      </c>
      <c r="BM1103" s="42" t="s">
        <v>317</v>
      </c>
      <c r="BN1103" s="42"/>
      <c r="BO1103" s="42"/>
      <c r="BP1103" s="42" t="s">
        <v>359</v>
      </c>
      <c r="BQ1103" s="42" t="s">
        <v>359</v>
      </c>
      <c r="BR1103" s="42" t="s">
        <v>359</v>
      </c>
      <c r="BS1103" s="42"/>
      <c r="BT1103" s="42" t="s">
        <v>360</v>
      </c>
      <c r="BU1103" s="42" t="s">
        <v>317</v>
      </c>
      <c r="BV1103" s="42" t="s">
        <v>317</v>
      </c>
      <c r="BW1103" s="42"/>
      <c r="BX1103" s="42"/>
      <c r="BY1103" s="42" t="s">
        <v>353</v>
      </c>
      <c r="BZ1103" s="42" t="s">
        <v>353</v>
      </c>
      <c r="CA1103" s="42"/>
      <c r="CB1103" s="42" t="s">
        <v>353</v>
      </c>
      <c r="CC1103" s="42"/>
      <c r="CD1103" s="42"/>
      <c r="CE1103" s="42"/>
      <c r="CF1103" s="42"/>
      <c r="CG1103" s="26" t="s">
        <v>4289</v>
      </c>
    </row>
    <row r="1104" hidden="1" spans="1:85">
      <c r="A1104" s="34">
        <v>1547</v>
      </c>
      <c r="B1104" s="42" t="s">
        <v>4291</v>
      </c>
      <c r="C1104" s="46" t="s">
        <v>4292</v>
      </c>
      <c r="D1104" s="42" t="s">
        <v>4293</v>
      </c>
      <c r="E1104" s="43">
        <v>28.3175888888888</v>
      </c>
      <c r="F1104" s="43">
        <v>-15.3110889</v>
      </c>
      <c r="G1104" s="42" t="s">
        <v>316</v>
      </c>
      <c r="H1104" s="37">
        <v>2.5</v>
      </c>
      <c r="I1104" s="42" t="s">
        <v>316</v>
      </c>
      <c r="J1104" s="42" t="s">
        <v>316</v>
      </c>
      <c r="K1104" s="42" t="s">
        <v>317</v>
      </c>
      <c r="L1104" s="42" t="s">
        <v>317</v>
      </c>
      <c r="M1104" s="42" t="s">
        <v>340</v>
      </c>
      <c r="N1104" s="42" t="s">
        <v>318</v>
      </c>
      <c r="O1104" s="42" t="s">
        <v>2240</v>
      </c>
      <c r="P1104" s="42" t="s">
        <v>2240</v>
      </c>
      <c r="Q1104" s="42" t="s">
        <v>320</v>
      </c>
      <c r="R1104" s="42" t="s">
        <v>320</v>
      </c>
      <c r="S1104" s="42" t="s">
        <v>1718</v>
      </c>
      <c r="T1104" s="42" t="s">
        <v>344</v>
      </c>
      <c r="U1104" s="42" t="s">
        <v>323</v>
      </c>
      <c r="V1104" s="52">
        <v>54</v>
      </c>
      <c r="W1104" s="42" t="s">
        <v>325</v>
      </c>
      <c r="X1104" s="42" t="s">
        <v>1880</v>
      </c>
      <c r="Y1104" s="42" t="s">
        <v>2</v>
      </c>
      <c r="Z1104" s="42" t="s">
        <v>2</v>
      </c>
      <c r="AA1104" s="42" t="s">
        <v>328</v>
      </c>
      <c r="AB1104" s="43" t="s">
        <v>329</v>
      </c>
      <c r="AC1104" s="42" t="s">
        <v>225</v>
      </c>
      <c r="AD1104" s="42" t="s">
        <v>225</v>
      </c>
      <c r="AE1104" s="42" t="s">
        <v>561</v>
      </c>
      <c r="AF1104" s="42" t="s">
        <v>561</v>
      </c>
      <c r="AG1104" s="42">
        <v>20</v>
      </c>
      <c r="AH1104" s="42" t="s">
        <v>350</v>
      </c>
      <c r="AI1104" s="42" t="s">
        <v>1964</v>
      </c>
      <c r="AJ1104" s="42" t="s">
        <v>370</v>
      </c>
      <c r="AK1104" s="42" t="s">
        <v>1965</v>
      </c>
      <c r="AL1104" s="42">
        <v>1000</v>
      </c>
      <c r="AM1104" s="42" t="s">
        <v>332</v>
      </c>
      <c r="AN1104" s="42" t="s">
        <v>1896</v>
      </c>
      <c r="AO1104" s="52">
        <v>400</v>
      </c>
      <c r="AP1104" s="42" t="s">
        <v>333</v>
      </c>
      <c r="AQ1104" s="42">
        <v>1200</v>
      </c>
      <c r="AR1104" s="42">
        <v>48</v>
      </c>
      <c r="AS1104" s="42">
        <v>100</v>
      </c>
      <c r="AT1104" s="42">
        <v>12</v>
      </c>
      <c r="AU1104" s="42" t="s">
        <v>327</v>
      </c>
      <c r="AV1104" s="42" t="s">
        <v>327</v>
      </c>
      <c r="AW1104" s="42" t="s">
        <v>327</v>
      </c>
      <c r="AX1104" s="42" t="s">
        <v>327</v>
      </c>
      <c r="AY1104" s="42" t="s">
        <v>327</v>
      </c>
      <c r="AZ1104" s="51">
        <v>184</v>
      </c>
      <c r="BA1104" s="42"/>
      <c r="BB1104" s="42">
        <v>2</v>
      </c>
      <c r="BC1104" s="42" t="s">
        <v>375</v>
      </c>
      <c r="BD1104" s="49" t="s">
        <v>4294</v>
      </c>
      <c r="BE1104" s="49" t="s">
        <v>4291</v>
      </c>
      <c r="BF1104" s="42">
        <v>0</v>
      </c>
      <c r="BG1104" s="42"/>
      <c r="BH1104" s="42"/>
      <c r="BI1104" s="42" t="s">
        <v>357</v>
      </c>
      <c r="BJ1104" s="42" t="s">
        <v>358</v>
      </c>
      <c r="BK1104" s="57">
        <v>44778</v>
      </c>
      <c r="BL1104" s="42" t="s">
        <v>317</v>
      </c>
      <c r="BM1104" s="42" t="s">
        <v>317</v>
      </c>
      <c r="BN1104" s="42"/>
      <c r="BO1104" s="42"/>
      <c r="BP1104" s="42" t="s">
        <v>359</v>
      </c>
      <c r="BQ1104" s="42" t="s">
        <v>359</v>
      </c>
      <c r="BR1104" s="42" t="s">
        <v>359</v>
      </c>
      <c r="BS1104" s="42"/>
      <c r="BT1104" s="42" t="s">
        <v>360</v>
      </c>
      <c r="BU1104" s="42" t="s">
        <v>317</v>
      </c>
      <c r="BV1104" s="42" t="s">
        <v>317</v>
      </c>
      <c r="BW1104" s="42"/>
      <c r="BX1104" s="42"/>
      <c r="BY1104" s="42" t="s">
        <v>353</v>
      </c>
      <c r="BZ1104" s="42" t="s">
        <v>353</v>
      </c>
      <c r="CA1104" s="42"/>
      <c r="CB1104" s="42" t="s">
        <v>353</v>
      </c>
      <c r="CC1104" s="42"/>
      <c r="CD1104" s="42"/>
      <c r="CE1104" s="42"/>
      <c r="CF1104" s="42"/>
      <c r="CG1104" s="26" t="s">
        <v>4292</v>
      </c>
    </row>
    <row r="1105" hidden="1" spans="1:85">
      <c r="A1105" s="34">
        <v>1551</v>
      </c>
      <c r="B1105" s="42" t="s">
        <v>4295</v>
      </c>
      <c r="C1105" s="46" t="s">
        <v>4296</v>
      </c>
      <c r="D1105" s="42" t="s">
        <v>4297</v>
      </c>
      <c r="E1105" s="43">
        <v>28.2313888888888</v>
      </c>
      <c r="F1105" s="43">
        <v>-15.47</v>
      </c>
      <c r="G1105" s="42" t="s">
        <v>316</v>
      </c>
      <c r="H1105" s="37">
        <v>1.5</v>
      </c>
      <c r="I1105" s="42" t="s">
        <v>316</v>
      </c>
      <c r="J1105" s="42" t="s">
        <v>316</v>
      </c>
      <c r="K1105" s="42" t="s">
        <v>317</v>
      </c>
      <c r="L1105" s="42" t="s">
        <v>317</v>
      </c>
      <c r="M1105" s="42" t="s">
        <v>317</v>
      </c>
      <c r="N1105" s="42" t="s">
        <v>341</v>
      </c>
      <c r="O1105" s="42" t="s">
        <v>2240</v>
      </c>
      <c r="P1105" s="42" t="s">
        <v>2240</v>
      </c>
      <c r="Q1105" s="42" t="s">
        <v>320</v>
      </c>
      <c r="R1105" s="42" t="s">
        <v>320</v>
      </c>
      <c r="S1105" s="42" t="s">
        <v>1718</v>
      </c>
      <c r="T1105" s="42" t="s">
        <v>344</v>
      </c>
      <c r="U1105" s="42" t="s">
        <v>323</v>
      </c>
      <c r="V1105" s="52">
        <v>50</v>
      </c>
      <c r="W1105" s="42" t="s">
        <v>325</v>
      </c>
      <c r="X1105" s="42" t="s">
        <v>3055</v>
      </c>
      <c r="Y1105" s="42" t="s">
        <v>2</v>
      </c>
      <c r="Z1105" s="42" t="s">
        <v>2</v>
      </c>
      <c r="AA1105" s="42" t="s">
        <v>328</v>
      </c>
      <c r="AB1105" s="43" t="s">
        <v>329</v>
      </c>
      <c r="AC1105" s="42" t="s">
        <v>225</v>
      </c>
      <c r="AD1105" s="42" t="s">
        <v>225</v>
      </c>
      <c r="AE1105" s="42" t="s">
        <v>561</v>
      </c>
      <c r="AF1105" s="42" t="s">
        <v>561</v>
      </c>
      <c r="AG1105" s="42">
        <v>20</v>
      </c>
      <c r="AH1105" s="42" t="s">
        <v>350</v>
      </c>
      <c r="AI1105" s="42" t="s">
        <v>1964</v>
      </c>
      <c r="AJ1105" s="42" t="s">
        <v>351</v>
      </c>
      <c r="AK1105" s="42" t="s">
        <v>2164</v>
      </c>
      <c r="AL1105" s="42">
        <v>1000</v>
      </c>
      <c r="AM1105" s="42" t="s">
        <v>332</v>
      </c>
      <c r="AN1105" s="42" t="s">
        <v>1896</v>
      </c>
      <c r="AO1105" s="42">
        <v>400</v>
      </c>
      <c r="AP1105" s="42" t="s">
        <v>439</v>
      </c>
      <c r="AQ1105" s="42">
        <v>800</v>
      </c>
      <c r="AR1105" s="42">
        <v>2</v>
      </c>
      <c r="AS1105" s="42">
        <v>800</v>
      </c>
      <c r="AT1105" s="42">
        <v>24</v>
      </c>
      <c r="AU1105" s="42" t="s">
        <v>327</v>
      </c>
      <c r="AV1105" s="42" t="s">
        <v>327</v>
      </c>
      <c r="AW1105" s="42" t="s">
        <v>327</v>
      </c>
      <c r="AX1105" s="42" t="s">
        <v>327</v>
      </c>
      <c r="AY1105" s="42" t="s">
        <v>327</v>
      </c>
      <c r="AZ1105" s="51">
        <v>38</v>
      </c>
      <c r="BA1105" s="42"/>
      <c r="BB1105" s="42">
        <v>1</v>
      </c>
      <c r="BC1105" s="42" t="s">
        <v>525</v>
      </c>
      <c r="BD1105" s="49">
        <v>0</v>
      </c>
      <c r="BE1105" s="49" t="s">
        <v>4295</v>
      </c>
      <c r="BF1105" s="42">
        <v>0</v>
      </c>
      <c r="BG1105" s="42"/>
      <c r="BH1105" s="42"/>
      <c r="BI1105" s="42" t="s">
        <v>357</v>
      </c>
      <c r="BJ1105" s="42" t="s">
        <v>358</v>
      </c>
      <c r="BK1105" s="57">
        <v>44778</v>
      </c>
      <c r="BL1105" s="42" t="s">
        <v>317</v>
      </c>
      <c r="BM1105" s="42" t="s">
        <v>317</v>
      </c>
      <c r="BN1105" s="42"/>
      <c r="BO1105" s="42"/>
      <c r="BP1105" s="42" t="s">
        <v>359</v>
      </c>
      <c r="BQ1105" s="42" t="s">
        <v>359</v>
      </c>
      <c r="BR1105" s="42" t="s">
        <v>359</v>
      </c>
      <c r="BS1105" s="42"/>
      <c r="BT1105" s="42" t="s">
        <v>360</v>
      </c>
      <c r="BU1105" s="42" t="s">
        <v>317</v>
      </c>
      <c r="BV1105" s="42" t="s">
        <v>317</v>
      </c>
      <c r="BW1105" s="42"/>
      <c r="BX1105" s="42"/>
      <c r="BY1105" s="42" t="s">
        <v>353</v>
      </c>
      <c r="BZ1105" s="42" t="s">
        <v>353</v>
      </c>
      <c r="CA1105" s="42"/>
      <c r="CB1105" s="42" t="s">
        <v>353</v>
      </c>
      <c r="CC1105" s="42"/>
      <c r="CD1105" s="42"/>
      <c r="CE1105" s="42"/>
      <c r="CF1105" s="42"/>
      <c r="CG1105" s="26" t="s">
        <v>4296</v>
      </c>
    </row>
    <row r="1106" hidden="1" spans="1:85">
      <c r="A1106" s="39">
        <v>1552</v>
      </c>
      <c r="B1106" s="42" t="s">
        <v>4298</v>
      </c>
      <c r="C1106" s="46" t="s">
        <v>4299</v>
      </c>
      <c r="D1106" s="42" t="s">
        <v>4300</v>
      </c>
      <c r="E1106" s="43">
        <v>28.3131388888888</v>
      </c>
      <c r="F1106" s="43">
        <v>-15.4887222</v>
      </c>
      <c r="G1106" s="42" t="s">
        <v>316</v>
      </c>
      <c r="H1106" s="37">
        <v>2.5</v>
      </c>
      <c r="I1106" s="42" t="s">
        <v>316</v>
      </c>
      <c r="J1106" s="42" t="s">
        <v>316</v>
      </c>
      <c r="K1106" s="42" t="s">
        <v>340</v>
      </c>
      <c r="L1106" s="42" t="s">
        <v>317</v>
      </c>
      <c r="M1106" s="42" t="s">
        <v>317</v>
      </c>
      <c r="N1106" s="42" t="s">
        <v>341</v>
      </c>
      <c r="O1106" s="42" t="s">
        <v>566</v>
      </c>
      <c r="P1106" s="42" t="s">
        <v>566</v>
      </c>
      <c r="Q1106" s="42" t="s">
        <v>320</v>
      </c>
      <c r="R1106" s="42" t="s">
        <v>320</v>
      </c>
      <c r="S1106" s="42" t="s">
        <v>1718</v>
      </c>
      <c r="T1106" s="42" t="s">
        <v>344</v>
      </c>
      <c r="U1106" s="42" t="s">
        <v>323</v>
      </c>
      <c r="V1106" s="52">
        <v>50</v>
      </c>
      <c r="W1106" s="42" t="s">
        <v>325</v>
      </c>
      <c r="X1106" s="42" t="s">
        <v>3055</v>
      </c>
      <c r="Y1106" s="42" t="s">
        <v>2</v>
      </c>
      <c r="Z1106" s="42" t="s">
        <v>2</v>
      </c>
      <c r="AA1106" s="42" t="s">
        <v>328</v>
      </c>
      <c r="AB1106" s="43" t="s">
        <v>329</v>
      </c>
      <c r="AC1106" s="42" t="s">
        <v>225</v>
      </c>
      <c r="AD1106" s="42" t="s">
        <v>225</v>
      </c>
      <c r="AE1106" s="42" t="s">
        <v>348</v>
      </c>
      <c r="AF1106" s="42" t="s">
        <v>348</v>
      </c>
      <c r="AG1106" s="42">
        <v>20</v>
      </c>
      <c r="AH1106" s="42" t="s">
        <v>350</v>
      </c>
      <c r="AI1106" s="42" t="s">
        <v>1964</v>
      </c>
      <c r="AJ1106" s="42" t="s">
        <v>351</v>
      </c>
      <c r="AK1106" s="42" t="s">
        <v>2164</v>
      </c>
      <c r="AL1106" s="42">
        <v>600</v>
      </c>
      <c r="AM1106" s="42" t="s">
        <v>332</v>
      </c>
      <c r="AN1106" s="42" t="s">
        <v>1896</v>
      </c>
      <c r="AO1106" s="42">
        <v>400</v>
      </c>
      <c r="AP1106" s="42" t="s">
        <v>439</v>
      </c>
      <c r="AQ1106" s="42">
        <v>1200</v>
      </c>
      <c r="AR1106" s="42">
        <v>2</v>
      </c>
      <c r="AS1106" s="42">
        <v>600</v>
      </c>
      <c r="AT1106" s="42">
        <v>48</v>
      </c>
      <c r="AU1106" s="42" t="s">
        <v>327</v>
      </c>
      <c r="AV1106" s="42" t="s">
        <v>327</v>
      </c>
      <c r="AW1106" s="42" t="s">
        <v>327</v>
      </c>
      <c r="AX1106" s="42" t="s">
        <v>327</v>
      </c>
      <c r="AY1106" s="42" t="s">
        <v>327</v>
      </c>
      <c r="AZ1106" s="51">
        <v>105</v>
      </c>
      <c r="BA1106" s="42"/>
      <c r="BB1106" s="42">
        <v>3</v>
      </c>
      <c r="BC1106" s="42" t="s">
        <v>354</v>
      </c>
      <c r="BD1106" s="49" t="s">
        <v>4301</v>
      </c>
      <c r="BE1106" s="49" t="s">
        <v>4298</v>
      </c>
      <c r="BF1106" s="42">
        <v>0</v>
      </c>
      <c r="BG1106" s="42"/>
      <c r="BH1106" s="42"/>
      <c r="BI1106" s="42" t="s">
        <v>357</v>
      </c>
      <c r="BJ1106" s="42" t="s">
        <v>358</v>
      </c>
      <c r="BK1106" s="57">
        <v>44778</v>
      </c>
      <c r="BL1106" s="42" t="s">
        <v>317</v>
      </c>
      <c r="BM1106" s="42" t="s">
        <v>317</v>
      </c>
      <c r="BN1106" s="42"/>
      <c r="BO1106" s="42"/>
      <c r="BP1106" s="42" t="s">
        <v>359</v>
      </c>
      <c r="BQ1106" s="42" t="s">
        <v>359</v>
      </c>
      <c r="BR1106" s="42" t="s">
        <v>359</v>
      </c>
      <c r="BS1106" s="42"/>
      <c r="BT1106" s="42" t="s">
        <v>360</v>
      </c>
      <c r="BU1106" s="42" t="s">
        <v>317</v>
      </c>
      <c r="BV1106" s="42" t="s">
        <v>317</v>
      </c>
      <c r="BW1106" s="42"/>
      <c r="BX1106" s="42"/>
      <c r="BY1106" s="42" t="s">
        <v>353</v>
      </c>
      <c r="BZ1106" s="42" t="s">
        <v>353</v>
      </c>
      <c r="CA1106" s="42"/>
      <c r="CB1106" s="42" t="s">
        <v>353</v>
      </c>
      <c r="CC1106" s="42"/>
      <c r="CD1106" s="42"/>
      <c r="CE1106" s="42"/>
      <c r="CF1106" s="42"/>
      <c r="CG1106" s="26" t="s">
        <v>4299</v>
      </c>
    </row>
    <row r="1107" hidden="1" spans="1:85">
      <c r="A1107" s="34">
        <v>1553</v>
      </c>
      <c r="B1107" s="42" t="s">
        <v>4302</v>
      </c>
      <c r="C1107" s="46" t="s">
        <v>4303</v>
      </c>
      <c r="D1107" s="42" t="s">
        <v>4304</v>
      </c>
      <c r="E1107" s="43">
        <v>27.9283333333333</v>
      </c>
      <c r="F1107" s="43">
        <v>-15.5089167</v>
      </c>
      <c r="G1107" s="42" t="s">
        <v>316</v>
      </c>
      <c r="H1107" s="37">
        <v>1.8</v>
      </c>
      <c r="I1107" s="42" t="s">
        <v>316</v>
      </c>
      <c r="J1107" s="42" t="s">
        <v>316</v>
      </c>
      <c r="K1107" s="42" t="s">
        <v>317</v>
      </c>
      <c r="L1107" s="42" t="s">
        <v>317</v>
      </c>
      <c r="M1107" s="42" t="s">
        <v>317</v>
      </c>
      <c r="N1107" s="42" t="s">
        <v>318</v>
      </c>
      <c r="O1107" s="42" t="s">
        <v>319</v>
      </c>
      <c r="P1107" s="42" t="s">
        <v>319</v>
      </c>
      <c r="Q1107" s="42" t="s">
        <v>320</v>
      </c>
      <c r="R1107" s="42" t="s">
        <v>320</v>
      </c>
      <c r="S1107" s="42" t="s">
        <v>1718</v>
      </c>
      <c r="T1107" s="42" t="s">
        <v>344</v>
      </c>
      <c r="U1107" s="42" t="s">
        <v>323</v>
      </c>
      <c r="V1107" s="52">
        <v>60</v>
      </c>
      <c r="W1107" s="42" t="s">
        <v>325</v>
      </c>
      <c r="X1107" s="42" t="s">
        <v>2025</v>
      </c>
      <c r="Y1107" s="42" t="s">
        <v>2</v>
      </c>
      <c r="Z1107" s="42" t="s">
        <v>2</v>
      </c>
      <c r="AA1107" s="42" t="s">
        <v>328</v>
      </c>
      <c r="AB1107" s="43" t="s">
        <v>329</v>
      </c>
      <c r="AC1107" s="42" t="s">
        <v>225</v>
      </c>
      <c r="AD1107" s="42" t="s">
        <v>225</v>
      </c>
      <c r="AE1107" s="42" t="s">
        <v>368</v>
      </c>
      <c r="AF1107" s="42" t="s">
        <v>368</v>
      </c>
      <c r="AG1107" s="42">
        <v>15</v>
      </c>
      <c r="AH1107" s="42" t="s">
        <v>350</v>
      </c>
      <c r="AI1107" s="42" t="s">
        <v>1894</v>
      </c>
      <c r="AJ1107" s="42" t="s">
        <v>351</v>
      </c>
      <c r="AK1107" s="42" t="s">
        <v>2164</v>
      </c>
      <c r="AL1107" s="42">
        <v>600</v>
      </c>
      <c r="AM1107" s="42" t="s">
        <v>332</v>
      </c>
      <c r="AN1107" s="42" t="s">
        <v>1896</v>
      </c>
      <c r="AO1107" s="42">
        <v>400</v>
      </c>
      <c r="AP1107" s="42" t="s">
        <v>439</v>
      </c>
      <c r="AQ1107" s="42">
        <v>1200</v>
      </c>
      <c r="AR1107" s="42">
        <v>2</v>
      </c>
      <c r="AS1107" s="42">
        <v>600</v>
      </c>
      <c r="AT1107" s="42">
        <v>48</v>
      </c>
      <c r="AU1107" s="42" t="s">
        <v>327</v>
      </c>
      <c r="AV1107" s="42" t="s">
        <v>327</v>
      </c>
      <c r="AW1107" s="42" t="s">
        <v>327</v>
      </c>
      <c r="AX1107" s="42" t="s">
        <v>327</v>
      </c>
      <c r="AY1107" s="42" t="s">
        <v>327</v>
      </c>
      <c r="AZ1107" s="51">
        <v>74</v>
      </c>
      <c r="BA1107" s="42"/>
      <c r="BB1107" s="42">
        <v>1</v>
      </c>
      <c r="BC1107" s="42" t="s">
        <v>525</v>
      </c>
      <c r="BD1107" s="49">
        <v>0</v>
      </c>
      <c r="BE1107" s="49" t="s">
        <v>4302</v>
      </c>
      <c r="BF1107" s="42">
        <v>0</v>
      </c>
      <c r="BG1107" s="42"/>
      <c r="BH1107" s="42"/>
      <c r="BI1107" s="42" t="s">
        <v>357</v>
      </c>
      <c r="BJ1107" s="42" t="s">
        <v>358</v>
      </c>
      <c r="BK1107" s="57">
        <v>44778</v>
      </c>
      <c r="BL1107" s="42" t="s">
        <v>317</v>
      </c>
      <c r="BM1107" s="42" t="s">
        <v>317</v>
      </c>
      <c r="BN1107" s="42"/>
      <c r="BO1107" s="42"/>
      <c r="BP1107" s="42" t="s">
        <v>359</v>
      </c>
      <c r="BQ1107" s="42" t="s">
        <v>359</v>
      </c>
      <c r="BR1107" s="42" t="s">
        <v>359</v>
      </c>
      <c r="BS1107" s="42"/>
      <c r="BT1107" s="42" t="s">
        <v>360</v>
      </c>
      <c r="BU1107" s="42" t="s">
        <v>317</v>
      </c>
      <c r="BV1107" s="42" t="s">
        <v>317</v>
      </c>
      <c r="BW1107" s="42"/>
      <c r="BX1107" s="42"/>
      <c r="BY1107" s="42" t="s">
        <v>353</v>
      </c>
      <c r="BZ1107" s="42" t="s">
        <v>353</v>
      </c>
      <c r="CA1107" s="42"/>
      <c r="CB1107" s="42" t="s">
        <v>353</v>
      </c>
      <c r="CC1107" s="42"/>
      <c r="CD1107" s="42"/>
      <c r="CE1107" s="42"/>
      <c r="CF1107" s="42"/>
      <c r="CG1107" s="26" t="s">
        <v>4303</v>
      </c>
    </row>
    <row r="1108" hidden="1" spans="1:85">
      <c r="A1108" s="34">
        <v>1557</v>
      </c>
      <c r="B1108" s="42" t="s">
        <v>4305</v>
      </c>
      <c r="C1108" s="46" t="s">
        <v>4306</v>
      </c>
      <c r="D1108" s="42" t="s">
        <v>4307</v>
      </c>
      <c r="E1108" s="43">
        <v>28.3244722222222</v>
      </c>
      <c r="F1108" s="43">
        <v>-15.3491944</v>
      </c>
      <c r="G1108" s="42" t="s">
        <v>316</v>
      </c>
      <c r="H1108" s="37">
        <v>4.5</v>
      </c>
      <c r="I1108" s="42" t="s">
        <v>316</v>
      </c>
      <c r="J1108" s="42" t="s">
        <v>316</v>
      </c>
      <c r="K1108" s="42" t="s">
        <v>340</v>
      </c>
      <c r="L1108" s="42" t="s">
        <v>340</v>
      </c>
      <c r="M1108" s="42" t="s">
        <v>317</v>
      </c>
      <c r="N1108" s="42" t="s">
        <v>341</v>
      </c>
      <c r="O1108" s="42" t="s">
        <v>2240</v>
      </c>
      <c r="P1108" s="42" t="s">
        <v>2240</v>
      </c>
      <c r="Q1108" s="42" t="s">
        <v>320</v>
      </c>
      <c r="R1108" s="42" t="s">
        <v>320</v>
      </c>
      <c r="S1108" s="42" t="s">
        <v>1718</v>
      </c>
      <c r="T1108" s="42" t="s">
        <v>344</v>
      </c>
      <c r="U1108" s="42" t="s">
        <v>323</v>
      </c>
      <c r="V1108" s="52">
        <v>50</v>
      </c>
      <c r="W1108" s="42" t="s">
        <v>325</v>
      </c>
      <c r="X1108" s="42" t="s">
        <v>1880</v>
      </c>
      <c r="Y1108" s="42" t="s">
        <v>2</v>
      </c>
      <c r="Z1108" s="42" t="s">
        <v>2</v>
      </c>
      <c r="AA1108" s="42" t="s">
        <v>328</v>
      </c>
      <c r="AB1108" s="43" t="s">
        <v>329</v>
      </c>
      <c r="AC1108" s="42" t="s">
        <v>225</v>
      </c>
      <c r="AD1108" s="42" t="s">
        <v>225</v>
      </c>
      <c r="AE1108" s="42" t="s">
        <v>382</v>
      </c>
      <c r="AF1108" s="42" t="s">
        <v>382</v>
      </c>
      <c r="AG1108" s="42">
        <v>30</v>
      </c>
      <c r="AH1108" s="42" t="s">
        <v>350</v>
      </c>
      <c r="AI1108" s="42" t="s">
        <v>1894</v>
      </c>
      <c r="AJ1108" s="42" t="s">
        <v>351</v>
      </c>
      <c r="AK1108" s="42" t="s">
        <v>2164</v>
      </c>
      <c r="AL1108" s="42">
        <v>1000</v>
      </c>
      <c r="AM1108" s="42" t="s">
        <v>332</v>
      </c>
      <c r="AN1108" s="42" t="s">
        <v>1896</v>
      </c>
      <c r="AO1108" s="42">
        <v>400</v>
      </c>
      <c r="AP1108" s="42" t="s">
        <v>333</v>
      </c>
      <c r="AQ1108" s="42">
        <v>300</v>
      </c>
      <c r="AR1108" s="42">
        <v>48</v>
      </c>
      <c r="AS1108" s="42">
        <v>100</v>
      </c>
      <c r="AT1108" s="42">
        <f>AQ1108/AS1108</f>
        <v>3</v>
      </c>
      <c r="AU1108" s="42" t="s">
        <v>327</v>
      </c>
      <c r="AV1108" s="42" t="s">
        <v>327</v>
      </c>
      <c r="AW1108" s="42" t="s">
        <v>327</v>
      </c>
      <c r="AX1108" s="42" t="s">
        <v>327</v>
      </c>
      <c r="AY1108" s="42" t="s">
        <v>327</v>
      </c>
      <c r="AZ1108" s="51">
        <v>166</v>
      </c>
      <c r="BA1108" s="42"/>
      <c r="BB1108" s="42">
        <v>3</v>
      </c>
      <c r="BC1108" s="42" t="s">
        <v>354</v>
      </c>
      <c r="BD1108" s="49" t="s">
        <v>4308</v>
      </c>
      <c r="BE1108" s="49" t="s">
        <v>4305</v>
      </c>
      <c r="BF1108" s="42">
        <v>0</v>
      </c>
      <c r="BG1108" s="42"/>
      <c r="BH1108" s="42"/>
      <c r="BI1108" s="42" t="s">
        <v>357</v>
      </c>
      <c r="BJ1108" s="42" t="s">
        <v>358</v>
      </c>
      <c r="BK1108" s="57">
        <v>44778</v>
      </c>
      <c r="BL1108" s="42" t="s">
        <v>317</v>
      </c>
      <c r="BM1108" s="42" t="s">
        <v>317</v>
      </c>
      <c r="BN1108" s="42"/>
      <c r="BO1108" s="42"/>
      <c r="BP1108" s="42" t="s">
        <v>359</v>
      </c>
      <c r="BQ1108" s="42" t="s">
        <v>359</v>
      </c>
      <c r="BR1108" s="42" t="s">
        <v>359</v>
      </c>
      <c r="BS1108" s="42"/>
      <c r="BT1108" s="42" t="s">
        <v>360</v>
      </c>
      <c r="BU1108" s="42" t="s">
        <v>317</v>
      </c>
      <c r="BV1108" s="42" t="s">
        <v>317</v>
      </c>
      <c r="BW1108" s="42"/>
      <c r="BX1108" s="42"/>
      <c r="BY1108" s="42" t="s">
        <v>353</v>
      </c>
      <c r="BZ1108" s="42" t="s">
        <v>353</v>
      </c>
      <c r="CA1108" s="42"/>
      <c r="CB1108" s="42" t="s">
        <v>353</v>
      </c>
      <c r="CC1108" s="42"/>
      <c r="CD1108" s="42"/>
      <c r="CE1108" s="42"/>
      <c r="CF1108" s="42"/>
      <c r="CG1108" s="26" t="s">
        <v>4306</v>
      </c>
    </row>
    <row r="1109" hidden="1" spans="1:85">
      <c r="A1109" s="34">
        <v>1559</v>
      </c>
      <c r="B1109" s="42" t="s">
        <v>4309</v>
      </c>
      <c r="C1109" s="46" t="s">
        <v>4310</v>
      </c>
      <c r="D1109" s="42" t="s">
        <v>4311</v>
      </c>
      <c r="E1109" s="43">
        <v>28.3123888888888</v>
      </c>
      <c r="F1109" s="43">
        <v>-15.3773611</v>
      </c>
      <c r="G1109" s="42" t="s">
        <v>316</v>
      </c>
      <c r="H1109" s="37">
        <v>1.5</v>
      </c>
      <c r="I1109" s="42" t="s">
        <v>316</v>
      </c>
      <c r="J1109" s="42" t="s">
        <v>316</v>
      </c>
      <c r="K1109" s="42" t="s">
        <v>340</v>
      </c>
      <c r="L1109" s="42" t="s">
        <v>317</v>
      </c>
      <c r="M1109" s="42" t="s">
        <v>317</v>
      </c>
      <c r="N1109" s="42" t="s">
        <v>341</v>
      </c>
      <c r="O1109" s="42" t="s">
        <v>2240</v>
      </c>
      <c r="P1109" s="42" t="s">
        <v>2240</v>
      </c>
      <c r="Q1109" s="42" t="s">
        <v>320</v>
      </c>
      <c r="R1109" s="42" t="s">
        <v>320</v>
      </c>
      <c r="S1109" s="42" t="s">
        <v>1718</v>
      </c>
      <c r="T1109" s="42" t="s">
        <v>344</v>
      </c>
      <c r="U1109" s="42" t="s">
        <v>323</v>
      </c>
      <c r="V1109" s="52">
        <v>50</v>
      </c>
      <c r="W1109" s="42" t="s">
        <v>325</v>
      </c>
      <c r="X1109" s="42" t="s">
        <v>1974</v>
      </c>
      <c r="Y1109" s="42" t="s">
        <v>2</v>
      </c>
      <c r="Z1109" s="42" t="s">
        <v>2</v>
      </c>
      <c r="AA1109" s="42" t="s">
        <v>328</v>
      </c>
      <c r="AB1109" s="43" t="s">
        <v>329</v>
      </c>
      <c r="AC1109" s="42" t="s">
        <v>225</v>
      </c>
      <c r="AD1109" s="42" t="s">
        <v>225</v>
      </c>
      <c r="AE1109" s="42" t="s">
        <v>4312</v>
      </c>
      <c r="AF1109" s="42" t="s">
        <v>4312</v>
      </c>
      <c r="AG1109" s="42">
        <v>20</v>
      </c>
      <c r="AH1109" s="42" t="s">
        <v>350</v>
      </c>
      <c r="AI1109" s="42" t="s">
        <v>1964</v>
      </c>
      <c r="AJ1109" s="42" t="s">
        <v>351</v>
      </c>
      <c r="AK1109" s="42" t="s">
        <v>2164</v>
      </c>
      <c r="AL1109" s="42">
        <v>1000</v>
      </c>
      <c r="AM1109" s="42" t="s">
        <v>332</v>
      </c>
      <c r="AN1109" s="42" t="s">
        <v>1896</v>
      </c>
      <c r="AO1109" s="42">
        <v>400</v>
      </c>
      <c r="AP1109" s="42" t="s">
        <v>439</v>
      </c>
      <c r="AQ1109" s="42">
        <v>1600</v>
      </c>
      <c r="AR1109" s="42">
        <v>2</v>
      </c>
      <c r="AS1109" s="42">
        <v>800</v>
      </c>
      <c r="AT1109" s="42">
        <v>48</v>
      </c>
      <c r="AU1109" s="42" t="s">
        <v>327</v>
      </c>
      <c r="AV1109" s="42" t="s">
        <v>327</v>
      </c>
      <c r="AW1109" s="42" t="s">
        <v>327</v>
      </c>
      <c r="AX1109" s="42" t="s">
        <v>327</v>
      </c>
      <c r="AY1109" s="42" t="s">
        <v>327</v>
      </c>
      <c r="AZ1109" s="51">
        <v>56</v>
      </c>
      <c r="BA1109" s="42"/>
      <c r="BB1109" s="42">
        <v>2</v>
      </c>
      <c r="BC1109" s="42" t="s">
        <v>1224</v>
      </c>
      <c r="BD1109" s="49">
        <v>0</v>
      </c>
      <c r="BE1109" s="49" t="s">
        <v>4309</v>
      </c>
      <c r="BF1109" s="42">
        <v>0</v>
      </c>
      <c r="BG1109" s="42"/>
      <c r="BH1109" s="42"/>
      <c r="BI1109" s="42" t="s">
        <v>357</v>
      </c>
      <c r="BJ1109" s="42" t="s">
        <v>358</v>
      </c>
      <c r="BK1109" s="57">
        <v>44778</v>
      </c>
      <c r="BL1109" s="42" t="s">
        <v>317</v>
      </c>
      <c r="BM1109" s="42" t="s">
        <v>317</v>
      </c>
      <c r="BN1109" s="42"/>
      <c r="BO1109" s="42"/>
      <c r="BP1109" s="42" t="s">
        <v>359</v>
      </c>
      <c r="BQ1109" s="42" t="s">
        <v>359</v>
      </c>
      <c r="BR1109" s="42" t="s">
        <v>359</v>
      </c>
      <c r="BS1109" s="42"/>
      <c r="BT1109" s="42" t="s">
        <v>360</v>
      </c>
      <c r="BU1109" s="42" t="s">
        <v>317</v>
      </c>
      <c r="BV1109" s="42" t="s">
        <v>317</v>
      </c>
      <c r="BW1109" s="42"/>
      <c r="BX1109" s="42"/>
      <c r="BY1109" s="42" t="s">
        <v>353</v>
      </c>
      <c r="BZ1109" s="42" t="s">
        <v>353</v>
      </c>
      <c r="CA1109" s="42"/>
      <c r="CB1109" s="42" t="s">
        <v>353</v>
      </c>
      <c r="CC1109" s="42"/>
      <c r="CD1109" s="42"/>
      <c r="CE1109" s="42"/>
      <c r="CF1109" s="42"/>
      <c r="CG1109" s="26" t="s">
        <v>4310</v>
      </c>
    </row>
    <row r="1110" hidden="1" spans="1:85">
      <c r="A1110" s="39">
        <v>1568</v>
      </c>
      <c r="B1110" s="42" t="s">
        <v>4313</v>
      </c>
      <c r="C1110" s="46" t="s">
        <v>4314</v>
      </c>
      <c r="D1110" s="42" t="s">
        <v>4315</v>
      </c>
      <c r="E1110" s="43">
        <v>28.2343888888888</v>
      </c>
      <c r="F1110" s="43">
        <v>-15.4063889</v>
      </c>
      <c r="G1110" s="42" t="s">
        <v>316</v>
      </c>
      <c r="H1110" s="37">
        <v>2.5</v>
      </c>
      <c r="I1110" s="42" t="s">
        <v>316</v>
      </c>
      <c r="J1110" s="42" t="s">
        <v>316</v>
      </c>
      <c r="K1110" s="42" t="s">
        <v>317</v>
      </c>
      <c r="L1110" s="42" t="s">
        <v>340</v>
      </c>
      <c r="M1110" s="42" t="s">
        <v>317</v>
      </c>
      <c r="N1110" s="42" t="s">
        <v>341</v>
      </c>
      <c r="O1110" s="42" t="s">
        <v>2240</v>
      </c>
      <c r="P1110" s="42" t="s">
        <v>2240</v>
      </c>
      <c r="Q1110" s="42" t="s">
        <v>320</v>
      </c>
      <c r="R1110" s="42" t="s">
        <v>320</v>
      </c>
      <c r="S1110" s="42" t="s">
        <v>1718</v>
      </c>
      <c r="T1110" s="42" t="s">
        <v>344</v>
      </c>
      <c r="U1110" s="42" t="s">
        <v>323</v>
      </c>
      <c r="V1110" s="52">
        <v>50</v>
      </c>
      <c r="W1110" s="42" t="s">
        <v>325</v>
      </c>
      <c r="X1110" s="42" t="s">
        <v>2025</v>
      </c>
      <c r="Y1110" s="42" t="s">
        <v>2</v>
      </c>
      <c r="Z1110" s="42" t="s">
        <v>2</v>
      </c>
      <c r="AA1110" s="42" t="s">
        <v>328</v>
      </c>
      <c r="AB1110" s="43" t="s">
        <v>329</v>
      </c>
      <c r="AC1110" s="42" t="s">
        <v>225</v>
      </c>
      <c r="AD1110" s="42" t="s">
        <v>225</v>
      </c>
      <c r="AE1110" s="42" t="s">
        <v>561</v>
      </c>
      <c r="AF1110" s="42" t="s">
        <v>561</v>
      </c>
      <c r="AG1110" s="42">
        <v>20</v>
      </c>
      <c r="AH1110" s="42" t="s">
        <v>350</v>
      </c>
      <c r="AI1110" s="42" t="s">
        <v>2264</v>
      </c>
      <c r="AJ1110" s="42" t="s">
        <v>351</v>
      </c>
      <c r="AK1110" s="42" t="s">
        <v>2164</v>
      </c>
      <c r="AL1110" s="42">
        <v>1000</v>
      </c>
      <c r="AM1110" s="42" t="s">
        <v>332</v>
      </c>
      <c r="AN1110" s="42" t="s">
        <v>1896</v>
      </c>
      <c r="AO1110" s="42">
        <v>400</v>
      </c>
      <c r="AP1110" s="42" t="s">
        <v>439</v>
      </c>
      <c r="AQ1110" s="42">
        <v>1600</v>
      </c>
      <c r="AR1110" s="42">
        <v>2</v>
      </c>
      <c r="AS1110" s="42">
        <v>800</v>
      </c>
      <c r="AT1110" s="42">
        <v>48</v>
      </c>
      <c r="AU1110" s="42" t="s">
        <v>327</v>
      </c>
      <c r="AV1110" s="42" t="s">
        <v>327</v>
      </c>
      <c r="AW1110" s="42" t="s">
        <v>327</v>
      </c>
      <c r="AX1110" s="42" t="s">
        <v>327</v>
      </c>
      <c r="AY1110" s="42" t="s">
        <v>327</v>
      </c>
      <c r="AZ1110" s="51">
        <v>102</v>
      </c>
      <c r="BA1110" s="42"/>
      <c r="BB1110" s="42">
        <v>2</v>
      </c>
      <c r="BC1110" s="42" t="s">
        <v>375</v>
      </c>
      <c r="BD1110" s="49" t="s">
        <v>4316</v>
      </c>
      <c r="BE1110" s="49" t="s">
        <v>4313</v>
      </c>
      <c r="BF1110" s="42">
        <v>0</v>
      </c>
      <c r="BG1110" s="42"/>
      <c r="BH1110" s="42"/>
      <c r="BI1110" s="42" t="s">
        <v>357</v>
      </c>
      <c r="BJ1110" s="42" t="s">
        <v>358</v>
      </c>
      <c r="BK1110" s="57">
        <v>44778</v>
      </c>
      <c r="BL1110" s="42" t="s">
        <v>317</v>
      </c>
      <c r="BM1110" s="42" t="s">
        <v>317</v>
      </c>
      <c r="BN1110" s="42"/>
      <c r="BO1110" s="42"/>
      <c r="BP1110" s="42" t="s">
        <v>359</v>
      </c>
      <c r="BQ1110" s="42" t="s">
        <v>359</v>
      </c>
      <c r="BR1110" s="42" t="s">
        <v>359</v>
      </c>
      <c r="BS1110" s="42"/>
      <c r="BT1110" s="42" t="s">
        <v>360</v>
      </c>
      <c r="BU1110" s="42" t="s">
        <v>317</v>
      </c>
      <c r="BV1110" s="42" t="s">
        <v>317</v>
      </c>
      <c r="BW1110" s="42"/>
      <c r="BX1110" s="42"/>
      <c r="BY1110" s="42" t="s">
        <v>353</v>
      </c>
      <c r="BZ1110" s="42" t="s">
        <v>353</v>
      </c>
      <c r="CA1110" s="42"/>
      <c r="CB1110" s="42" t="s">
        <v>353</v>
      </c>
      <c r="CC1110" s="42"/>
      <c r="CD1110" s="42"/>
      <c r="CE1110" s="42"/>
      <c r="CF1110" s="42"/>
      <c r="CG1110" s="26" t="s">
        <v>4314</v>
      </c>
    </row>
    <row r="1111" hidden="1" spans="1:85">
      <c r="A1111" s="34">
        <v>1569</v>
      </c>
      <c r="B1111" s="42" t="s">
        <v>3475</v>
      </c>
      <c r="C1111" s="46" t="s">
        <v>4317</v>
      </c>
      <c r="D1111" s="42" t="s">
        <v>4318</v>
      </c>
      <c r="E1111" s="43">
        <v>28.42249</v>
      </c>
      <c r="F1111" s="43">
        <v>-15.39256</v>
      </c>
      <c r="G1111" s="42" t="s">
        <v>316</v>
      </c>
      <c r="H1111" s="37">
        <v>1.5</v>
      </c>
      <c r="I1111" s="42" t="s">
        <v>316</v>
      </c>
      <c r="J1111" s="42" t="s">
        <v>316</v>
      </c>
      <c r="K1111" s="42" t="s">
        <v>340</v>
      </c>
      <c r="L1111" s="42" t="s">
        <v>317</v>
      </c>
      <c r="M1111" s="42" t="s">
        <v>317</v>
      </c>
      <c r="N1111" s="42" t="s">
        <v>341</v>
      </c>
      <c r="O1111" s="42" t="s">
        <v>2240</v>
      </c>
      <c r="P1111" s="42" t="s">
        <v>2240</v>
      </c>
      <c r="Q1111" s="42" t="s">
        <v>320</v>
      </c>
      <c r="R1111" s="42" t="s">
        <v>320</v>
      </c>
      <c r="S1111" s="42" t="s">
        <v>1718</v>
      </c>
      <c r="T1111" s="42" t="s">
        <v>344</v>
      </c>
      <c r="U1111" s="42" t="s">
        <v>323</v>
      </c>
      <c r="V1111" s="52">
        <v>50</v>
      </c>
      <c r="W1111" s="42" t="s">
        <v>325</v>
      </c>
      <c r="X1111" s="42" t="s">
        <v>1974</v>
      </c>
      <c r="Y1111" s="42" t="s">
        <v>2</v>
      </c>
      <c r="Z1111" s="42" t="s">
        <v>2</v>
      </c>
      <c r="AA1111" s="42" t="s">
        <v>328</v>
      </c>
      <c r="AB1111" s="43" t="s">
        <v>329</v>
      </c>
      <c r="AC1111" s="42" t="s">
        <v>225</v>
      </c>
      <c r="AD1111" s="42" t="s">
        <v>225</v>
      </c>
      <c r="AE1111" s="42" t="s">
        <v>1346</v>
      </c>
      <c r="AF1111" s="42" t="s">
        <v>1346</v>
      </c>
      <c r="AG1111" s="42">
        <v>30</v>
      </c>
      <c r="AH1111" s="42" t="s">
        <v>350</v>
      </c>
      <c r="AI1111" s="42" t="s">
        <v>1964</v>
      </c>
      <c r="AJ1111" s="42" t="s">
        <v>351</v>
      </c>
      <c r="AK1111" s="42" t="s">
        <v>1943</v>
      </c>
      <c r="AL1111" s="42">
        <v>1000</v>
      </c>
      <c r="AM1111" s="42" t="s">
        <v>332</v>
      </c>
      <c r="AN1111" s="42" t="s">
        <v>352</v>
      </c>
      <c r="AO1111" s="42">
        <v>400</v>
      </c>
      <c r="AP1111" s="42" t="s">
        <v>439</v>
      </c>
      <c r="AQ1111" s="42">
        <v>1200</v>
      </c>
      <c r="AR1111" s="42">
        <v>2</v>
      </c>
      <c r="AS1111" s="42">
        <v>600</v>
      </c>
      <c r="AT1111" s="42">
        <v>48</v>
      </c>
      <c r="AU1111" s="42" t="s">
        <v>327</v>
      </c>
      <c r="AV1111" s="42" t="s">
        <v>327</v>
      </c>
      <c r="AW1111" s="42" t="s">
        <v>327</v>
      </c>
      <c r="AX1111" s="42" t="s">
        <v>327</v>
      </c>
      <c r="AY1111" s="42" t="s">
        <v>327</v>
      </c>
      <c r="AZ1111" s="51">
        <v>35.1</v>
      </c>
      <c r="BA1111" s="42"/>
      <c r="BB1111" s="42">
        <v>3</v>
      </c>
      <c r="BC1111" s="42" t="s">
        <v>354</v>
      </c>
      <c r="BD1111" s="49" t="s">
        <v>3522</v>
      </c>
      <c r="BE1111" s="49" t="s">
        <v>4319</v>
      </c>
      <c r="BF1111" s="42">
        <v>0</v>
      </c>
      <c r="BG1111" s="42"/>
      <c r="BH1111" s="42"/>
      <c r="BI1111" s="42" t="s">
        <v>357</v>
      </c>
      <c r="BJ1111" s="42" t="s">
        <v>358</v>
      </c>
      <c r="BK1111" s="57">
        <v>44778</v>
      </c>
      <c r="BL1111" s="42" t="s">
        <v>317</v>
      </c>
      <c r="BM1111" s="42" t="s">
        <v>317</v>
      </c>
      <c r="BN1111" s="42"/>
      <c r="BO1111" s="42"/>
      <c r="BP1111" s="42" t="s">
        <v>359</v>
      </c>
      <c r="BQ1111" s="42" t="s">
        <v>359</v>
      </c>
      <c r="BR1111" s="42" t="s">
        <v>359</v>
      </c>
      <c r="BS1111" s="42"/>
      <c r="BT1111" s="42" t="s">
        <v>360</v>
      </c>
      <c r="BU1111" s="42" t="s">
        <v>317</v>
      </c>
      <c r="BV1111" s="42" t="s">
        <v>317</v>
      </c>
      <c r="BW1111" s="42"/>
      <c r="BX1111" s="42"/>
      <c r="BY1111" s="42" t="s">
        <v>353</v>
      </c>
      <c r="BZ1111" s="42" t="s">
        <v>353</v>
      </c>
      <c r="CA1111" s="42"/>
      <c r="CB1111" s="42" t="s">
        <v>353</v>
      </c>
      <c r="CC1111" s="42"/>
      <c r="CD1111" s="42"/>
      <c r="CE1111" s="42"/>
      <c r="CF1111" s="42"/>
      <c r="CG1111" s="26" t="s">
        <v>4317</v>
      </c>
    </row>
    <row r="1112" hidden="1" spans="1:85">
      <c r="A1112" s="34">
        <v>1571</v>
      </c>
      <c r="B1112" s="42" t="s">
        <v>4320</v>
      </c>
      <c r="C1112" s="46" t="s">
        <v>4321</v>
      </c>
      <c r="D1112" s="42" t="s">
        <v>4322</v>
      </c>
      <c r="E1112" s="43">
        <v>28.2690277777777</v>
      </c>
      <c r="F1112" s="43">
        <v>-15.3935278</v>
      </c>
      <c r="G1112" s="42" t="s">
        <v>316</v>
      </c>
      <c r="H1112" s="37">
        <v>2.5</v>
      </c>
      <c r="I1112" s="42" t="s">
        <v>316</v>
      </c>
      <c r="J1112" s="42" t="s">
        <v>316</v>
      </c>
      <c r="K1112" s="42" t="s">
        <v>340</v>
      </c>
      <c r="L1112" s="42" t="s">
        <v>317</v>
      </c>
      <c r="M1112" s="42" t="s">
        <v>317</v>
      </c>
      <c r="N1112" s="42" t="s">
        <v>341</v>
      </c>
      <c r="O1112" s="42" t="s">
        <v>2240</v>
      </c>
      <c r="P1112" s="42" t="s">
        <v>2240</v>
      </c>
      <c r="Q1112" s="42" t="s">
        <v>320</v>
      </c>
      <c r="R1112" s="42" t="s">
        <v>320</v>
      </c>
      <c r="S1112" s="42" t="s">
        <v>1718</v>
      </c>
      <c r="T1112" s="42" t="s">
        <v>344</v>
      </c>
      <c r="U1112" s="42" t="s">
        <v>323</v>
      </c>
      <c r="V1112" s="52">
        <v>50</v>
      </c>
      <c r="W1112" s="42" t="s">
        <v>325</v>
      </c>
      <c r="X1112" s="42" t="s">
        <v>1880</v>
      </c>
      <c r="Y1112" s="42" t="s">
        <v>2</v>
      </c>
      <c r="Z1112" s="42" t="s">
        <v>2</v>
      </c>
      <c r="AA1112" s="42" t="s">
        <v>328</v>
      </c>
      <c r="AB1112" s="43" t="s">
        <v>329</v>
      </c>
      <c r="AC1112" s="42" t="s">
        <v>225</v>
      </c>
      <c r="AD1112" s="42" t="s">
        <v>225</v>
      </c>
      <c r="AE1112" s="42" t="s">
        <v>561</v>
      </c>
      <c r="AF1112" s="42" t="s">
        <v>561</v>
      </c>
      <c r="AG1112" s="42">
        <v>20</v>
      </c>
      <c r="AH1112" s="42" t="s">
        <v>350</v>
      </c>
      <c r="AI1112" s="42" t="s">
        <v>1964</v>
      </c>
      <c r="AJ1112" s="42" t="s">
        <v>370</v>
      </c>
      <c r="AK1112" s="42" t="s">
        <v>1965</v>
      </c>
      <c r="AL1112" s="42">
        <v>1000</v>
      </c>
      <c r="AM1112" s="42" t="s">
        <v>332</v>
      </c>
      <c r="AN1112" s="42" t="s">
        <v>1896</v>
      </c>
      <c r="AO1112" s="42">
        <v>400</v>
      </c>
      <c r="AP1112" s="42" t="s">
        <v>439</v>
      </c>
      <c r="AQ1112" s="42">
        <v>1600</v>
      </c>
      <c r="AR1112" s="42">
        <v>2</v>
      </c>
      <c r="AS1112" s="42">
        <v>800</v>
      </c>
      <c r="AT1112" s="42">
        <v>48</v>
      </c>
      <c r="AU1112" s="42" t="s">
        <v>327</v>
      </c>
      <c r="AV1112" s="42" t="s">
        <v>327</v>
      </c>
      <c r="AW1112" s="42" t="s">
        <v>327</v>
      </c>
      <c r="AX1112" s="42" t="s">
        <v>327</v>
      </c>
      <c r="AY1112" s="42" t="s">
        <v>327</v>
      </c>
      <c r="AZ1112" s="51">
        <v>180</v>
      </c>
      <c r="BA1112" s="42"/>
      <c r="BB1112" s="42">
        <v>5</v>
      </c>
      <c r="BC1112" s="42" t="s">
        <v>4323</v>
      </c>
      <c r="BD1112" s="49" t="s">
        <v>4324</v>
      </c>
      <c r="BE1112" s="49" t="s">
        <v>4320</v>
      </c>
      <c r="BF1112" s="42">
        <v>0</v>
      </c>
      <c r="BG1112" s="42"/>
      <c r="BH1112" s="42"/>
      <c r="BI1112" s="42" t="s">
        <v>357</v>
      </c>
      <c r="BJ1112" s="42" t="s">
        <v>358</v>
      </c>
      <c r="BK1112" s="57">
        <v>44778</v>
      </c>
      <c r="BL1112" s="42" t="s">
        <v>317</v>
      </c>
      <c r="BM1112" s="42" t="s">
        <v>317</v>
      </c>
      <c r="BN1112" s="42"/>
      <c r="BO1112" s="42"/>
      <c r="BP1112" s="42" t="s">
        <v>359</v>
      </c>
      <c r="BQ1112" s="42" t="s">
        <v>359</v>
      </c>
      <c r="BR1112" s="42" t="s">
        <v>359</v>
      </c>
      <c r="BS1112" s="42"/>
      <c r="BT1112" s="42" t="s">
        <v>360</v>
      </c>
      <c r="BU1112" s="42" t="s">
        <v>317</v>
      </c>
      <c r="BV1112" s="42" t="s">
        <v>340</v>
      </c>
      <c r="BW1112" s="42"/>
      <c r="BX1112" s="42"/>
      <c r="BY1112" s="42" t="s">
        <v>1413</v>
      </c>
      <c r="BZ1112" s="42">
        <v>20</v>
      </c>
      <c r="CA1112" s="42">
        <v>43655</v>
      </c>
      <c r="CB1112" s="42" t="s">
        <v>1414</v>
      </c>
      <c r="CC1112" s="42"/>
      <c r="CD1112" s="42"/>
      <c r="CE1112" s="42"/>
      <c r="CF1112" s="42"/>
      <c r="CG1112" s="26" t="s">
        <v>4321</v>
      </c>
    </row>
    <row r="1113" hidden="1" spans="1:85">
      <c r="A1113" s="39">
        <v>1572</v>
      </c>
      <c r="B1113" s="42" t="s">
        <v>4325</v>
      </c>
      <c r="C1113" s="46" t="s">
        <v>4326</v>
      </c>
      <c r="D1113" s="42" t="s">
        <v>4327</v>
      </c>
      <c r="E1113" s="43">
        <v>28.393222</v>
      </c>
      <c r="F1113" s="43">
        <v>-15.393222</v>
      </c>
      <c r="G1113" s="42" t="s">
        <v>316</v>
      </c>
      <c r="H1113" s="37">
        <v>2.5</v>
      </c>
      <c r="I1113" s="42" t="s">
        <v>316</v>
      </c>
      <c r="J1113" s="42" t="s">
        <v>316</v>
      </c>
      <c r="K1113" s="42" t="s">
        <v>340</v>
      </c>
      <c r="L1113" s="42" t="s">
        <v>317</v>
      </c>
      <c r="M1113" s="42" t="s">
        <v>317</v>
      </c>
      <c r="N1113" s="42" t="s">
        <v>341</v>
      </c>
      <c r="O1113" s="42" t="s">
        <v>2240</v>
      </c>
      <c r="P1113" s="42" t="s">
        <v>2240</v>
      </c>
      <c r="Q1113" s="42" t="s">
        <v>320</v>
      </c>
      <c r="R1113" s="42" t="s">
        <v>320</v>
      </c>
      <c r="S1113" s="42" t="s">
        <v>1718</v>
      </c>
      <c r="T1113" s="42" t="s">
        <v>344</v>
      </c>
      <c r="U1113" s="42" t="s">
        <v>323</v>
      </c>
      <c r="V1113" s="52">
        <v>50</v>
      </c>
      <c r="W1113" s="42" t="s">
        <v>325</v>
      </c>
      <c r="X1113" s="42" t="s">
        <v>1974</v>
      </c>
      <c r="Y1113" s="42" t="s">
        <v>2</v>
      </c>
      <c r="Z1113" s="42" t="s">
        <v>2</v>
      </c>
      <c r="AA1113" s="42" t="s">
        <v>328</v>
      </c>
      <c r="AB1113" s="43" t="s">
        <v>329</v>
      </c>
      <c r="AC1113" s="42" t="s">
        <v>225</v>
      </c>
      <c r="AD1113" s="42" t="s">
        <v>225</v>
      </c>
      <c r="AE1113" s="42" t="s">
        <v>561</v>
      </c>
      <c r="AF1113" s="42" t="s">
        <v>561</v>
      </c>
      <c r="AG1113" s="42">
        <v>30</v>
      </c>
      <c r="AH1113" s="42" t="s">
        <v>350</v>
      </c>
      <c r="AI1113" s="42" t="s">
        <v>1964</v>
      </c>
      <c r="AJ1113" s="42" t="s">
        <v>370</v>
      </c>
      <c r="AK1113" s="42" t="s">
        <v>2164</v>
      </c>
      <c r="AL1113" s="42">
        <v>1000</v>
      </c>
      <c r="AM1113" s="42" t="s">
        <v>332</v>
      </c>
      <c r="AN1113" s="42" t="s">
        <v>352</v>
      </c>
      <c r="AO1113" s="42">
        <v>400</v>
      </c>
      <c r="AP1113" s="42" t="s">
        <v>439</v>
      </c>
      <c r="AQ1113" s="42">
        <v>1600</v>
      </c>
      <c r="AR1113" s="42">
        <v>2</v>
      </c>
      <c r="AS1113" s="42">
        <v>800</v>
      </c>
      <c r="AT1113" s="42">
        <v>48</v>
      </c>
      <c r="AU1113" s="42" t="s">
        <v>327</v>
      </c>
      <c r="AV1113" s="42" t="s">
        <v>327</v>
      </c>
      <c r="AW1113" s="42" t="s">
        <v>327</v>
      </c>
      <c r="AX1113" s="42" t="s">
        <v>327</v>
      </c>
      <c r="AY1113" s="42" t="s">
        <v>327</v>
      </c>
      <c r="AZ1113" s="51">
        <v>205</v>
      </c>
      <c r="BA1113" s="42"/>
      <c r="BB1113" s="42">
        <v>3</v>
      </c>
      <c r="BC1113" s="42" t="s">
        <v>354</v>
      </c>
      <c r="BD1113" s="49" t="s">
        <v>4328</v>
      </c>
      <c r="BE1113" s="49" t="s">
        <v>4325</v>
      </c>
      <c r="BF1113" s="42">
        <v>0</v>
      </c>
      <c r="BG1113" s="42"/>
      <c r="BH1113" s="42"/>
      <c r="BI1113" s="42" t="s">
        <v>357</v>
      </c>
      <c r="BJ1113" s="42" t="s">
        <v>358</v>
      </c>
      <c r="BK1113" s="57">
        <v>44778</v>
      </c>
      <c r="BL1113" s="42" t="s">
        <v>317</v>
      </c>
      <c r="BM1113" s="42" t="s">
        <v>317</v>
      </c>
      <c r="BN1113" s="42"/>
      <c r="BO1113" s="42"/>
      <c r="BP1113" s="42" t="s">
        <v>359</v>
      </c>
      <c r="BQ1113" s="42" t="s">
        <v>359</v>
      </c>
      <c r="BR1113" s="42" t="s">
        <v>359</v>
      </c>
      <c r="BS1113" s="42"/>
      <c r="BT1113" s="42" t="s">
        <v>360</v>
      </c>
      <c r="BU1113" s="42" t="s">
        <v>317</v>
      </c>
      <c r="BV1113" s="42" t="s">
        <v>317</v>
      </c>
      <c r="BW1113" s="42"/>
      <c r="BX1113" s="42"/>
      <c r="BY1113" s="42" t="s">
        <v>353</v>
      </c>
      <c r="BZ1113" s="42" t="s">
        <v>353</v>
      </c>
      <c r="CA1113" s="42"/>
      <c r="CB1113" s="42" t="s">
        <v>353</v>
      </c>
      <c r="CC1113" s="42"/>
      <c r="CD1113" s="42"/>
      <c r="CE1113" s="42"/>
      <c r="CF1113" s="42"/>
      <c r="CG1113" s="26" t="s">
        <v>4326</v>
      </c>
    </row>
    <row r="1114" hidden="1" spans="1:85">
      <c r="A1114" s="34">
        <v>1573</v>
      </c>
      <c r="B1114" s="42" t="s">
        <v>4329</v>
      </c>
      <c r="C1114" s="46" t="s">
        <v>4330</v>
      </c>
      <c r="D1114" s="42" t="s">
        <v>4331</v>
      </c>
      <c r="E1114" s="43">
        <v>28.3198</v>
      </c>
      <c r="F1114" s="43">
        <v>-15.5035</v>
      </c>
      <c r="G1114" s="42" t="s">
        <v>316</v>
      </c>
      <c r="H1114" s="37">
        <v>2.5</v>
      </c>
      <c r="I1114" s="42" t="s">
        <v>316</v>
      </c>
      <c r="J1114" s="42" t="s">
        <v>316</v>
      </c>
      <c r="K1114" s="42" t="s">
        <v>317</v>
      </c>
      <c r="L1114" s="42" t="s">
        <v>317</v>
      </c>
      <c r="M1114" s="42" t="s">
        <v>317</v>
      </c>
      <c r="N1114" s="42" t="s">
        <v>341</v>
      </c>
      <c r="O1114" s="42" t="s">
        <v>319</v>
      </c>
      <c r="P1114" s="42" t="s">
        <v>319</v>
      </c>
      <c r="Q1114" s="42" t="s">
        <v>320</v>
      </c>
      <c r="R1114" s="42" t="s">
        <v>320</v>
      </c>
      <c r="S1114" s="42" t="s">
        <v>1718</v>
      </c>
      <c r="T1114" s="42" t="s">
        <v>344</v>
      </c>
      <c r="U1114" s="42" t="s">
        <v>323</v>
      </c>
      <c r="V1114" s="52">
        <v>50</v>
      </c>
      <c r="W1114" s="42" t="s">
        <v>325</v>
      </c>
      <c r="X1114" s="42" t="s">
        <v>3055</v>
      </c>
      <c r="Y1114" s="42" t="s">
        <v>2</v>
      </c>
      <c r="Z1114" s="42" t="s">
        <v>2</v>
      </c>
      <c r="AA1114" s="42" t="s">
        <v>328</v>
      </c>
      <c r="AB1114" s="43" t="s">
        <v>329</v>
      </c>
      <c r="AC1114" s="42" t="s">
        <v>225</v>
      </c>
      <c r="AD1114" s="42" t="s">
        <v>225</v>
      </c>
      <c r="AE1114" s="42" t="s">
        <v>382</v>
      </c>
      <c r="AF1114" s="42" t="s">
        <v>382</v>
      </c>
      <c r="AG1114" s="42">
        <v>20</v>
      </c>
      <c r="AH1114" s="42" t="s">
        <v>350</v>
      </c>
      <c r="AI1114" s="42" t="s">
        <v>3525</v>
      </c>
      <c r="AJ1114" s="42" t="s">
        <v>351</v>
      </c>
      <c r="AK1114" s="42" t="s">
        <v>2164</v>
      </c>
      <c r="AL1114" s="42">
        <v>1000</v>
      </c>
      <c r="AM1114" s="42" t="s">
        <v>332</v>
      </c>
      <c r="AN1114" s="42" t="s">
        <v>1896</v>
      </c>
      <c r="AO1114" s="42">
        <v>400</v>
      </c>
      <c r="AP1114" s="42" t="s">
        <v>384</v>
      </c>
      <c r="AQ1114" s="42">
        <v>600</v>
      </c>
      <c r="AR1114" s="42">
        <v>2</v>
      </c>
      <c r="AS1114" s="42">
        <v>600</v>
      </c>
      <c r="AT1114" s="42">
        <v>24</v>
      </c>
      <c r="AU1114" s="42" t="s">
        <v>327</v>
      </c>
      <c r="AV1114" s="42" t="s">
        <v>327</v>
      </c>
      <c r="AW1114" s="42" t="s">
        <v>327</v>
      </c>
      <c r="AX1114" s="42" t="s">
        <v>327</v>
      </c>
      <c r="AY1114" s="42" t="s">
        <v>327</v>
      </c>
      <c r="AZ1114" s="51">
        <v>96</v>
      </c>
      <c r="BA1114" s="42"/>
      <c r="BB1114" s="42">
        <v>3</v>
      </c>
      <c r="BC1114" s="42" t="s">
        <v>354</v>
      </c>
      <c r="BD1114" s="49" t="s">
        <v>4332</v>
      </c>
      <c r="BE1114" s="49" t="s">
        <v>4329</v>
      </c>
      <c r="BF1114" s="42">
        <v>0</v>
      </c>
      <c r="BG1114" s="42"/>
      <c r="BH1114" s="42"/>
      <c r="BI1114" s="42" t="s">
        <v>357</v>
      </c>
      <c r="BJ1114" s="42" t="s">
        <v>358</v>
      </c>
      <c r="BK1114" s="57">
        <v>44778</v>
      </c>
      <c r="BL1114" s="42" t="s">
        <v>317</v>
      </c>
      <c r="BM1114" s="42" t="s">
        <v>317</v>
      </c>
      <c r="BN1114" s="42"/>
      <c r="BO1114" s="42"/>
      <c r="BP1114" s="42" t="s">
        <v>359</v>
      </c>
      <c r="BQ1114" s="42" t="s">
        <v>359</v>
      </c>
      <c r="BR1114" s="42" t="s">
        <v>359</v>
      </c>
      <c r="BS1114" s="42"/>
      <c r="BT1114" s="42" t="s">
        <v>360</v>
      </c>
      <c r="BU1114" s="42" t="s">
        <v>317</v>
      </c>
      <c r="BV1114" s="42" t="s">
        <v>317</v>
      </c>
      <c r="BW1114" s="42"/>
      <c r="BX1114" s="42"/>
      <c r="BY1114" s="42" t="s">
        <v>353</v>
      </c>
      <c r="BZ1114" s="42" t="s">
        <v>353</v>
      </c>
      <c r="CA1114" s="42"/>
      <c r="CB1114" s="42" t="s">
        <v>353</v>
      </c>
      <c r="CC1114" s="42"/>
      <c r="CD1114" s="42"/>
      <c r="CE1114" s="42"/>
      <c r="CF1114" s="42"/>
      <c r="CG1114" s="26" t="s">
        <v>4330</v>
      </c>
    </row>
    <row r="1115" hidden="1" spans="1:85">
      <c r="A1115" s="39">
        <v>1578</v>
      </c>
      <c r="B1115" s="42" t="s">
        <v>4333</v>
      </c>
      <c r="C1115" s="46" t="s">
        <v>4334</v>
      </c>
      <c r="D1115" s="42" t="s">
        <v>4335</v>
      </c>
      <c r="E1115" s="43">
        <v>28.2433</v>
      </c>
      <c r="F1115" s="43">
        <v>-15.3033</v>
      </c>
      <c r="G1115" s="42" t="s">
        <v>316</v>
      </c>
      <c r="H1115" s="37">
        <v>1.8</v>
      </c>
      <c r="I1115" s="42" t="s">
        <v>316</v>
      </c>
      <c r="J1115" s="42" t="s">
        <v>316</v>
      </c>
      <c r="K1115" s="42" t="s">
        <v>317</v>
      </c>
      <c r="L1115" s="42" t="s">
        <v>317</v>
      </c>
      <c r="M1115" s="42" t="s">
        <v>317</v>
      </c>
      <c r="N1115" s="42" t="s">
        <v>318</v>
      </c>
      <c r="O1115" s="42" t="s">
        <v>319</v>
      </c>
      <c r="P1115" s="42" t="s">
        <v>319</v>
      </c>
      <c r="Q1115" s="42" t="s">
        <v>320</v>
      </c>
      <c r="R1115" s="42" t="s">
        <v>320</v>
      </c>
      <c r="S1115" s="42" t="s">
        <v>1718</v>
      </c>
      <c r="T1115" s="42" t="s">
        <v>344</v>
      </c>
      <c r="U1115" s="42" t="s">
        <v>323</v>
      </c>
      <c r="V1115" s="52">
        <v>50</v>
      </c>
      <c r="W1115" s="42" t="s">
        <v>325</v>
      </c>
      <c r="X1115" s="42" t="s">
        <v>1880</v>
      </c>
      <c r="Y1115" s="42" t="s">
        <v>2</v>
      </c>
      <c r="Z1115" s="42" t="s">
        <v>2</v>
      </c>
      <c r="AA1115" s="42" t="s">
        <v>328</v>
      </c>
      <c r="AB1115" s="43" t="s">
        <v>329</v>
      </c>
      <c r="AC1115" s="42" t="s">
        <v>225</v>
      </c>
      <c r="AD1115" s="42" t="s">
        <v>225</v>
      </c>
      <c r="AE1115" s="42" t="s">
        <v>382</v>
      </c>
      <c r="AF1115" s="42" t="s">
        <v>382</v>
      </c>
      <c r="AG1115" s="42">
        <v>15</v>
      </c>
      <c r="AH1115" s="42" t="s">
        <v>350</v>
      </c>
      <c r="AI1115" s="42" t="s">
        <v>3525</v>
      </c>
      <c r="AJ1115" s="42" t="s">
        <v>351</v>
      </c>
      <c r="AK1115" s="42" t="s">
        <v>2164</v>
      </c>
      <c r="AL1115" s="42">
        <v>600</v>
      </c>
      <c r="AM1115" s="42" t="s">
        <v>332</v>
      </c>
      <c r="AN1115" s="42" t="s">
        <v>1896</v>
      </c>
      <c r="AO1115" s="42">
        <v>400</v>
      </c>
      <c r="AP1115" s="42" t="s">
        <v>439</v>
      </c>
      <c r="AQ1115" s="42">
        <v>600</v>
      </c>
      <c r="AR1115" s="42">
        <v>2</v>
      </c>
      <c r="AS1115" s="42">
        <v>600</v>
      </c>
      <c r="AT1115" s="42">
        <v>24</v>
      </c>
      <c r="AU1115" s="42" t="s">
        <v>327</v>
      </c>
      <c r="AV1115" s="42" t="s">
        <v>327</v>
      </c>
      <c r="AW1115" s="42" t="s">
        <v>327</v>
      </c>
      <c r="AX1115" s="42" t="s">
        <v>327</v>
      </c>
      <c r="AY1115" s="42" t="s">
        <v>327</v>
      </c>
      <c r="AZ1115" s="51">
        <v>170</v>
      </c>
      <c r="BA1115" s="42"/>
      <c r="BB1115" s="42">
        <v>2</v>
      </c>
      <c r="BC1115" s="42" t="s">
        <v>375</v>
      </c>
      <c r="BD1115" s="49" t="s">
        <v>4336</v>
      </c>
      <c r="BE1115" s="49" t="s">
        <v>4333</v>
      </c>
      <c r="BF1115" s="42">
        <v>0</v>
      </c>
      <c r="BG1115" s="42"/>
      <c r="BH1115" s="42"/>
      <c r="BI1115" s="42" t="s">
        <v>357</v>
      </c>
      <c r="BJ1115" s="42" t="s">
        <v>358</v>
      </c>
      <c r="BK1115" s="57">
        <v>44778</v>
      </c>
      <c r="BL1115" s="42" t="s">
        <v>317</v>
      </c>
      <c r="BM1115" s="42" t="s">
        <v>317</v>
      </c>
      <c r="BN1115" s="42"/>
      <c r="BO1115" s="42"/>
      <c r="BP1115" s="42" t="s">
        <v>359</v>
      </c>
      <c r="BQ1115" s="42" t="s">
        <v>359</v>
      </c>
      <c r="BR1115" s="42" t="s">
        <v>359</v>
      </c>
      <c r="BS1115" s="42"/>
      <c r="BT1115" s="42" t="s">
        <v>360</v>
      </c>
      <c r="BU1115" s="42" t="s">
        <v>317</v>
      </c>
      <c r="BV1115" s="42" t="s">
        <v>317</v>
      </c>
      <c r="BW1115" s="42"/>
      <c r="BX1115" s="42"/>
      <c r="BY1115" s="42" t="s">
        <v>353</v>
      </c>
      <c r="BZ1115" s="42" t="s">
        <v>353</v>
      </c>
      <c r="CA1115" s="42"/>
      <c r="CB1115" s="42" t="s">
        <v>353</v>
      </c>
      <c r="CC1115" s="42"/>
      <c r="CD1115" s="42"/>
      <c r="CE1115" s="42"/>
      <c r="CF1115" s="42"/>
      <c r="CG1115" s="26" t="s">
        <v>4334</v>
      </c>
    </row>
    <row r="1116" hidden="1" spans="1:85">
      <c r="A1116" s="34">
        <v>1583</v>
      </c>
      <c r="B1116" s="42" t="s">
        <v>4337</v>
      </c>
      <c r="C1116" s="46" t="s">
        <v>4338</v>
      </c>
      <c r="D1116" s="42" t="s">
        <v>4339</v>
      </c>
      <c r="E1116" s="43">
        <v>28.4045</v>
      </c>
      <c r="F1116" s="43">
        <v>-15.305</v>
      </c>
      <c r="G1116" s="42" t="s">
        <v>316</v>
      </c>
      <c r="H1116" s="37">
        <v>4.5</v>
      </c>
      <c r="I1116" s="42" t="s">
        <v>316</v>
      </c>
      <c r="J1116" s="42" t="s">
        <v>316</v>
      </c>
      <c r="K1116" s="42" t="s">
        <v>317</v>
      </c>
      <c r="L1116" s="42" t="s">
        <v>317</v>
      </c>
      <c r="M1116" s="42" t="s">
        <v>317</v>
      </c>
      <c r="N1116" s="42" t="s">
        <v>341</v>
      </c>
      <c r="O1116" s="42" t="s">
        <v>319</v>
      </c>
      <c r="P1116" s="42" t="s">
        <v>319</v>
      </c>
      <c r="Q1116" s="42" t="s">
        <v>320</v>
      </c>
      <c r="R1116" s="42" t="s">
        <v>320</v>
      </c>
      <c r="S1116" s="42" t="s">
        <v>1718</v>
      </c>
      <c r="T1116" s="42" t="s">
        <v>344</v>
      </c>
      <c r="U1116" s="42" t="s">
        <v>323</v>
      </c>
      <c r="V1116" s="52">
        <v>50</v>
      </c>
      <c r="W1116" s="42" t="s">
        <v>325</v>
      </c>
      <c r="X1116" s="42" t="s">
        <v>1974</v>
      </c>
      <c r="Y1116" s="42" t="s">
        <v>2</v>
      </c>
      <c r="Z1116" s="42" t="s">
        <v>2</v>
      </c>
      <c r="AA1116" s="42" t="s">
        <v>328</v>
      </c>
      <c r="AB1116" s="43" t="s">
        <v>329</v>
      </c>
      <c r="AC1116" s="42" t="s">
        <v>225</v>
      </c>
      <c r="AD1116" s="42" t="s">
        <v>225</v>
      </c>
      <c r="AE1116" s="42" t="s">
        <v>453</v>
      </c>
      <c r="AF1116" s="42" t="s">
        <v>453</v>
      </c>
      <c r="AG1116" s="42">
        <v>30</v>
      </c>
      <c r="AH1116" s="42" t="s">
        <v>350</v>
      </c>
      <c r="AI1116" s="42" t="s">
        <v>3525</v>
      </c>
      <c r="AJ1116" s="42" t="s">
        <v>351</v>
      </c>
      <c r="AK1116" s="42" t="s">
        <v>2164</v>
      </c>
      <c r="AL1116" s="42">
        <v>600</v>
      </c>
      <c r="AM1116" s="42" t="s">
        <v>332</v>
      </c>
      <c r="AN1116" s="42" t="s">
        <v>352</v>
      </c>
      <c r="AO1116" s="42">
        <v>400</v>
      </c>
      <c r="AP1116" s="42" t="s">
        <v>384</v>
      </c>
      <c r="AQ1116" s="42">
        <v>1200</v>
      </c>
      <c r="AR1116" s="42">
        <v>2</v>
      </c>
      <c r="AS1116" s="42">
        <v>600</v>
      </c>
      <c r="AT1116" s="42">
        <v>48</v>
      </c>
      <c r="AU1116" s="42" t="s">
        <v>327</v>
      </c>
      <c r="AV1116" s="42" t="s">
        <v>327</v>
      </c>
      <c r="AW1116" s="42" t="s">
        <v>327</v>
      </c>
      <c r="AX1116" s="42" t="s">
        <v>327</v>
      </c>
      <c r="AY1116" s="42" t="s">
        <v>327</v>
      </c>
      <c r="AZ1116" s="51">
        <v>144.2</v>
      </c>
      <c r="BA1116" s="42"/>
      <c r="BB1116" s="42">
        <v>3</v>
      </c>
      <c r="BC1116" s="42" t="s">
        <v>354</v>
      </c>
      <c r="BD1116" s="49" t="s">
        <v>4340</v>
      </c>
      <c r="BE1116" s="49" t="s">
        <v>4337</v>
      </c>
      <c r="BF1116" s="42">
        <v>0</v>
      </c>
      <c r="BG1116" s="42"/>
      <c r="BH1116" s="42"/>
      <c r="BI1116" s="42" t="s">
        <v>357</v>
      </c>
      <c r="BJ1116" s="42" t="s">
        <v>358</v>
      </c>
      <c r="BK1116" s="57">
        <v>44778</v>
      </c>
      <c r="BL1116" s="42" t="s">
        <v>317</v>
      </c>
      <c r="BM1116" s="42" t="s">
        <v>317</v>
      </c>
      <c r="BN1116" s="42"/>
      <c r="BO1116" s="42"/>
      <c r="BP1116" s="42" t="s">
        <v>359</v>
      </c>
      <c r="BQ1116" s="42" t="s">
        <v>359</v>
      </c>
      <c r="BR1116" s="42" t="s">
        <v>359</v>
      </c>
      <c r="BS1116" s="42"/>
      <c r="BT1116" s="42" t="s">
        <v>360</v>
      </c>
      <c r="BU1116" s="42" t="s">
        <v>317</v>
      </c>
      <c r="BV1116" s="42" t="s">
        <v>317</v>
      </c>
      <c r="BW1116" s="42"/>
      <c r="BX1116" s="42"/>
      <c r="BY1116" s="42" t="s">
        <v>353</v>
      </c>
      <c r="BZ1116" s="42" t="s">
        <v>353</v>
      </c>
      <c r="CA1116" s="42"/>
      <c r="CB1116" s="42" t="s">
        <v>353</v>
      </c>
      <c r="CC1116" s="42"/>
      <c r="CD1116" s="42"/>
      <c r="CE1116" s="42"/>
      <c r="CF1116" s="42"/>
      <c r="CG1116" s="26" t="s">
        <v>4338</v>
      </c>
    </row>
    <row r="1117" hidden="1" spans="1:85">
      <c r="A1117" s="39">
        <v>1588</v>
      </c>
      <c r="B1117" s="42" t="s">
        <v>4341</v>
      </c>
      <c r="C1117" s="46" t="s">
        <v>4342</v>
      </c>
      <c r="D1117" s="42" t="s">
        <v>4343</v>
      </c>
      <c r="E1117" s="43">
        <v>28.4352</v>
      </c>
      <c r="F1117" s="43">
        <v>-15.263</v>
      </c>
      <c r="G1117" s="42" t="s">
        <v>316</v>
      </c>
      <c r="H1117" s="37">
        <v>2.5</v>
      </c>
      <c r="I1117" s="42" t="s">
        <v>316</v>
      </c>
      <c r="J1117" s="42" t="s">
        <v>316</v>
      </c>
      <c r="K1117" s="42" t="s">
        <v>317</v>
      </c>
      <c r="L1117" s="42" t="s">
        <v>317</v>
      </c>
      <c r="M1117" s="42" t="s">
        <v>317</v>
      </c>
      <c r="N1117" s="42" t="s">
        <v>341</v>
      </c>
      <c r="O1117" s="42" t="s">
        <v>365</v>
      </c>
      <c r="P1117" s="42" t="s">
        <v>365</v>
      </c>
      <c r="Q1117" s="42" t="s">
        <v>320</v>
      </c>
      <c r="R1117" s="42" t="s">
        <v>320</v>
      </c>
      <c r="S1117" s="42" t="s">
        <v>1718</v>
      </c>
      <c r="T1117" s="42" t="s">
        <v>344</v>
      </c>
      <c r="U1117" s="42" t="s">
        <v>323</v>
      </c>
      <c r="V1117" s="52">
        <v>60</v>
      </c>
      <c r="W1117" s="42" t="s">
        <v>325</v>
      </c>
      <c r="X1117" s="42" t="s">
        <v>1974</v>
      </c>
      <c r="Y1117" s="42" t="s">
        <v>2</v>
      </c>
      <c r="Z1117" s="42" t="s">
        <v>2</v>
      </c>
      <c r="AA1117" s="42" t="s">
        <v>328</v>
      </c>
      <c r="AB1117" s="43" t="s">
        <v>329</v>
      </c>
      <c r="AC1117" s="42" t="s">
        <v>225</v>
      </c>
      <c r="AD1117" s="42" t="s">
        <v>225</v>
      </c>
      <c r="AE1117" s="42" t="s">
        <v>561</v>
      </c>
      <c r="AF1117" s="42" t="s">
        <v>561</v>
      </c>
      <c r="AG1117" s="42">
        <v>20</v>
      </c>
      <c r="AH1117" s="42" t="s">
        <v>350</v>
      </c>
      <c r="AI1117" s="42" t="s">
        <v>1964</v>
      </c>
      <c r="AJ1117" s="42" t="s">
        <v>351</v>
      </c>
      <c r="AK1117" s="42" t="s">
        <v>2164</v>
      </c>
      <c r="AL1117" s="42">
        <v>1000</v>
      </c>
      <c r="AM1117" s="42" t="s">
        <v>332</v>
      </c>
      <c r="AN1117" s="42" t="s">
        <v>1896</v>
      </c>
      <c r="AO1117" s="42">
        <v>400</v>
      </c>
      <c r="AP1117" s="42" t="s">
        <v>384</v>
      </c>
      <c r="AQ1117" s="42">
        <v>600</v>
      </c>
      <c r="AR1117" s="42">
        <v>2</v>
      </c>
      <c r="AS1117" s="42">
        <v>600</v>
      </c>
      <c r="AT1117" s="42">
        <v>24</v>
      </c>
      <c r="AU1117" s="42" t="s">
        <v>327</v>
      </c>
      <c r="AV1117" s="42" t="s">
        <v>327</v>
      </c>
      <c r="AW1117" s="42" t="s">
        <v>327</v>
      </c>
      <c r="AX1117" s="42" t="s">
        <v>327</v>
      </c>
      <c r="AY1117" s="42" t="s">
        <v>327</v>
      </c>
      <c r="AZ1117" s="51">
        <v>130</v>
      </c>
      <c r="BA1117" s="42"/>
      <c r="BB1117" s="42">
        <v>4</v>
      </c>
      <c r="BC1117" s="42" t="s">
        <v>2039</v>
      </c>
      <c r="BD1117" s="49" t="s">
        <v>4344</v>
      </c>
      <c r="BE1117" s="49" t="s">
        <v>4341</v>
      </c>
      <c r="BF1117" s="42">
        <v>0</v>
      </c>
      <c r="BG1117" s="42"/>
      <c r="BH1117" s="42"/>
      <c r="BI1117" s="42" t="s">
        <v>357</v>
      </c>
      <c r="BJ1117" s="42" t="s">
        <v>358</v>
      </c>
      <c r="BK1117" s="57">
        <v>44778</v>
      </c>
      <c r="BL1117" s="42" t="s">
        <v>317</v>
      </c>
      <c r="BM1117" s="42" t="s">
        <v>317</v>
      </c>
      <c r="BN1117" s="42"/>
      <c r="BO1117" s="42"/>
      <c r="BP1117" s="42" t="s">
        <v>359</v>
      </c>
      <c r="BQ1117" s="42" t="s">
        <v>359</v>
      </c>
      <c r="BR1117" s="42" t="s">
        <v>359</v>
      </c>
      <c r="BS1117" s="42"/>
      <c r="BT1117" s="42" t="s">
        <v>360</v>
      </c>
      <c r="BU1117" s="42" t="s">
        <v>317</v>
      </c>
      <c r="BV1117" s="42" t="s">
        <v>317</v>
      </c>
      <c r="BW1117" s="42"/>
      <c r="BX1117" s="42"/>
      <c r="BY1117" s="42" t="s">
        <v>353</v>
      </c>
      <c r="BZ1117" s="42" t="s">
        <v>353</v>
      </c>
      <c r="CA1117" s="42"/>
      <c r="CB1117" s="42" t="s">
        <v>353</v>
      </c>
      <c r="CC1117" s="42"/>
      <c r="CD1117" s="42"/>
      <c r="CE1117" s="42"/>
      <c r="CF1117" s="42"/>
      <c r="CG1117" s="26" t="s">
        <v>4342</v>
      </c>
    </row>
    <row r="1118" hidden="1" spans="1:85">
      <c r="A1118" s="39">
        <v>1614</v>
      </c>
      <c r="B1118" s="80" t="s">
        <v>4345</v>
      </c>
      <c r="C1118" s="64" t="s">
        <v>4346</v>
      </c>
      <c r="D1118" s="81" t="s">
        <v>4347</v>
      </c>
      <c r="E1118" s="43">
        <v>28.34527</v>
      </c>
      <c r="F1118" s="43">
        <v>-15.44687</v>
      </c>
      <c r="G1118" s="42" t="s">
        <v>316</v>
      </c>
      <c r="H1118" s="37">
        <v>2</v>
      </c>
      <c r="I1118" s="42" t="s">
        <v>316</v>
      </c>
      <c r="J1118" s="87" t="s">
        <v>316</v>
      </c>
      <c r="K1118" s="42" t="s">
        <v>317</v>
      </c>
      <c r="L1118" s="42" t="s">
        <v>317</v>
      </c>
      <c r="M1118" s="42" t="s">
        <v>317</v>
      </c>
      <c r="N1118" s="42" t="s">
        <v>341</v>
      </c>
      <c r="O1118" s="42" t="s">
        <v>2240</v>
      </c>
      <c r="P1118" s="42" t="s">
        <v>2240</v>
      </c>
      <c r="Q1118" s="42" t="s">
        <v>320</v>
      </c>
      <c r="R1118" s="42" t="s">
        <v>320</v>
      </c>
      <c r="S1118" s="42" t="s">
        <v>1718</v>
      </c>
      <c r="T1118" s="42" t="s">
        <v>344</v>
      </c>
      <c r="U1118" s="42" t="s">
        <v>323</v>
      </c>
      <c r="V1118" s="52">
        <v>50</v>
      </c>
      <c r="W1118" s="42" t="s">
        <v>325</v>
      </c>
      <c r="X1118" s="42" t="s">
        <v>2971</v>
      </c>
      <c r="Y1118" s="42" t="s">
        <v>2</v>
      </c>
      <c r="Z1118" s="42" t="s">
        <v>2</v>
      </c>
      <c r="AA1118" s="42" t="s">
        <v>328</v>
      </c>
      <c r="AB1118" s="43" t="s">
        <v>329</v>
      </c>
      <c r="AC1118" s="42" t="s">
        <v>225</v>
      </c>
      <c r="AD1118" s="42" t="s">
        <v>225</v>
      </c>
      <c r="AE1118" s="42" t="s">
        <v>368</v>
      </c>
      <c r="AF1118" s="42" t="s">
        <v>368</v>
      </c>
      <c r="AG1118" s="42">
        <v>16</v>
      </c>
      <c r="AH1118" s="42" t="s">
        <v>368</v>
      </c>
      <c r="AI1118" s="42" t="s">
        <v>1964</v>
      </c>
      <c r="AJ1118" s="42" t="s">
        <v>351</v>
      </c>
      <c r="AK1118" s="42" t="s">
        <v>2164</v>
      </c>
      <c r="AL1118" s="42">
        <v>600</v>
      </c>
      <c r="AM1118" s="42" t="s">
        <v>408</v>
      </c>
      <c r="AN1118" s="42" t="s">
        <v>2521</v>
      </c>
      <c r="AO1118" s="42">
        <v>250</v>
      </c>
      <c r="AP1118" s="42" t="s">
        <v>384</v>
      </c>
      <c r="AQ1118" s="42">
        <v>600</v>
      </c>
      <c r="AR1118" s="42">
        <v>2</v>
      </c>
      <c r="AS1118" s="42">
        <v>600</v>
      </c>
      <c r="AT1118" s="42">
        <v>24</v>
      </c>
      <c r="AU1118" s="42" t="s">
        <v>327</v>
      </c>
      <c r="AV1118" s="42" t="s">
        <v>327</v>
      </c>
      <c r="AW1118" s="42" t="s">
        <v>327</v>
      </c>
      <c r="AX1118" s="42" t="s">
        <v>327</v>
      </c>
      <c r="AY1118" s="42" t="s">
        <v>327</v>
      </c>
      <c r="AZ1118" s="51">
        <v>115</v>
      </c>
      <c r="BA1118" s="42"/>
      <c r="BB1118" s="42">
        <v>1</v>
      </c>
      <c r="BC1118" s="42" t="s">
        <v>525</v>
      </c>
      <c r="BD1118" s="49">
        <v>0</v>
      </c>
      <c r="BE1118" s="49" t="s">
        <v>4345</v>
      </c>
      <c r="BF1118" s="42" t="s">
        <v>1883</v>
      </c>
      <c r="BG1118" s="42"/>
      <c r="BH1118" s="42" t="s">
        <v>327</v>
      </c>
      <c r="BI1118" s="42" t="s">
        <v>357</v>
      </c>
      <c r="BJ1118" s="42" t="s">
        <v>358</v>
      </c>
      <c r="BK1118" s="57">
        <v>44778</v>
      </c>
      <c r="BL1118" s="42"/>
      <c r="BM1118" s="42"/>
      <c r="BN1118" s="42"/>
      <c r="BO1118" s="42"/>
      <c r="BP1118" s="42" t="s">
        <v>359</v>
      </c>
      <c r="BQ1118" s="42" t="s">
        <v>359</v>
      </c>
      <c r="BR1118" s="42"/>
      <c r="BS1118" s="42"/>
      <c r="BT1118" s="42"/>
      <c r="BU1118" s="42"/>
      <c r="BV1118" s="42"/>
      <c r="BW1118" s="42"/>
      <c r="BX1118" s="42"/>
      <c r="BY1118" s="42"/>
      <c r="BZ1118" s="42"/>
      <c r="CA1118" s="42"/>
      <c r="CB1118" s="42"/>
      <c r="CC1118" s="42"/>
      <c r="CD1118" s="42"/>
      <c r="CE1118" s="42"/>
      <c r="CF1118" s="42"/>
      <c r="CG1118" s="26" t="s">
        <v>4346</v>
      </c>
    </row>
    <row r="1119" hidden="1" spans="1:85">
      <c r="A1119" s="39">
        <v>1618</v>
      </c>
      <c r="B1119" s="80" t="s">
        <v>4348</v>
      </c>
      <c r="C1119" s="64" t="s">
        <v>4349</v>
      </c>
      <c r="D1119" s="81" t="s">
        <v>4350</v>
      </c>
      <c r="E1119" s="43">
        <v>28.32221</v>
      </c>
      <c r="F1119" s="43">
        <v>-15.36042</v>
      </c>
      <c r="G1119" s="42" t="s">
        <v>316</v>
      </c>
      <c r="H1119" s="37">
        <v>2.5</v>
      </c>
      <c r="I1119" s="42" t="s">
        <v>316</v>
      </c>
      <c r="J1119" s="87" t="s">
        <v>316</v>
      </c>
      <c r="K1119" s="42" t="s">
        <v>317</v>
      </c>
      <c r="L1119" s="42" t="s">
        <v>317</v>
      </c>
      <c r="M1119" s="42" t="s">
        <v>317</v>
      </c>
      <c r="N1119" s="42" t="s">
        <v>341</v>
      </c>
      <c r="O1119" s="42" t="s">
        <v>2240</v>
      </c>
      <c r="P1119" s="42" t="s">
        <v>2240</v>
      </c>
      <c r="Q1119" s="42" t="s">
        <v>320</v>
      </c>
      <c r="R1119" s="42" t="s">
        <v>320</v>
      </c>
      <c r="S1119" s="42" t="s">
        <v>1718</v>
      </c>
      <c r="T1119" s="42" t="s">
        <v>344</v>
      </c>
      <c r="U1119" s="42" t="s">
        <v>323</v>
      </c>
      <c r="V1119" s="52">
        <v>50</v>
      </c>
      <c r="W1119" s="42" t="s">
        <v>325</v>
      </c>
      <c r="X1119" s="42" t="s">
        <v>1880</v>
      </c>
      <c r="Y1119" s="42" t="s">
        <v>2</v>
      </c>
      <c r="Z1119" s="42" t="s">
        <v>2</v>
      </c>
      <c r="AA1119" s="42" t="s">
        <v>328</v>
      </c>
      <c r="AB1119" s="43" t="s">
        <v>329</v>
      </c>
      <c r="AC1119" s="42" t="s">
        <v>225</v>
      </c>
      <c r="AD1119" s="42" t="s">
        <v>225</v>
      </c>
      <c r="AE1119" s="42" t="s">
        <v>561</v>
      </c>
      <c r="AF1119" s="42" t="s">
        <v>561</v>
      </c>
      <c r="AG1119" s="42">
        <v>20</v>
      </c>
      <c r="AH1119" s="42" t="s">
        <v>350</v>
      </c>
      <c r="AI1119" s="42" t="s">
        <v>1964</v>
      </c>
      <c r="AJ1119" s="42" t="s">
        <v>351</v>
      </c>
      <c r="AK1119" s="42" t="s">
        <v>1895</v>
      </c>
      <c r="AL1119" s="42">
        <v>1000</v>
      </c>
      <c r="AM1119" s="42" t="s">
        <v>408</v>
      </c>
      <c r="AN1119" s="42" t="s">
        <v>2521</v>
      </c>
      <c r="AO1119" s="42">
        <v>250</v>
      </c>
      <c r="AP1119" s="42" t="s">
        <v>333</v>
      </c>
      <c r="AQ1119" s="42">
        <v>300</v>
      </c>
      <c r="AR1119" s="42">
        <v>48</v>
      </c>
      <c r="AS1119" s="42">
        <v>100</v>
      </c>
      <c r="AT1119" s="42">
        <f>AQ1119/AS1119</f>
        <v>3</v>
      </c>
      <c r="AU1119" s="42" t="s">
        <v>327</v>
      </c>
      <c r="AV1119" s="42" t="s">
        <v>327</v>
      </c>
      <c r="AW1119" s="42" t="s">
        <v>327</v>
      </c>
      <c r="AX1119" s="42" t="s">
        <v>327</v>
      </c>
      <c r="AY1119" s="42" t="s">
        <v>327</v>
      </c>
      <c r="AZ1119" s="51">
        <v>55</v>
      </c>
      <c r="BA1119" s="42"/>
      <c r="BB1119" s="42">
        <v>1</v>
      </c>
      <c r="BC1119" s="42" t="s">
        <v>525</v>
      </c>
      <c r="BD1119" s="49">
        <v>0</v>
      </c>
      <c r="BE1119" s="49" t="s">
        <v>4348</v>
      </c>
      <c r="BF1119" s="42" t="s">
        <v>1883</v>
      </c>
      <c r="BG1119" s="42"/>
      <c r="BH1119" s="42" t="s">
        <v>327</v>
      </c>
      <c r="BI1119" s="42" t="s">
        <v>357</v>
      </c>
      <c r="BJ1119" s="42" t="s">
        <v>358</v>
      </c>
      <c r="BK1119" s="57">
        <v>44778</v>
      </c>
      <c r="BL1119" s="42"/>
      <c r="BM1119" s="42"/>
      <c r="BN1119" s="42"/>
      <c r="BO1119" s="42"/>
      <c r="BP1119" s="42" t="s">
        <v>359</v>
      </c>
      <c r="BQ1119" s="42" t="s">
        <v>359</v>
      </c>
      <c r="BR1119" s="42"/>
      <c r="BS1119" s="42"/>
      <c r="BT1119" s="42"/>
      <c r="BU1119" s="42"/>
      <c r="BV1119" s="42"/>
      <c r="BW1119" s="42"/>
      <c r="BX1119" s="42"/>
      <c r="BY1119" s="42"/>
      <c r="BZ1119" s="42"/>
      <c r="CA1119" s="42"/>
      <c r="CB1119" s="42"/>
      <c r="CC1119" s="42"/>
      <c r="CD1119" s="42"/>
      <c r="CE1119" s="42"/>
      <c r="CF1119" s="42"/>
      <c r="CG1119" s="26" t="s">
        <v>4349</v>
      </c>
    </row>
    <row r="1120" hidden="1" spans="1:85">
      <c r="A1120" s="39">
        <v>1620</v>
      </c>
      <c r="B1120" s="80" t="s">
        <v>4351</v>
      </c>
      <c r="C1120" s="64" t="s">
        <v>4352</v>
      </c>
      <c r="D1120" s="81" t="s">
        <v>4353</v>
      </c>
      <c r="E1120" s="43">
        <v>28.386669</v>
      </c>
      <c r="F1120" s="43">
        <v>-15.37075</v>
      </c>
      <c r="G1120" s="42" t="s">
        <v>316</v>
      </c>
      <c r="H1120" s="37">
        <v>1.5</v>
      </c>
      <c r="I1120" s="42" t="s">
        <v>316</v>
      </c>
      <c r="J1120" s="87" t="s">
        <v>316</v>
      </c>
      <c r="K1120" s="42" t="s">
        <v>317</v>
      </c>
      <c r="L1120" s="42" t="s">
        <v>317</v>
      </c>
      <c r="M1120" s="42" t="s">
        <v>317</v>
      </c>
      <c r="N1120" s="42" t="s">
        <v>341</v>
      </c>
      <c r="O1120" s="42" t="s">
        <v>2240</v>
      </c>
      <c r="P1120" s="42" t="s">
        <v>2240</v>
      </c>
      <c r="Q1120" s="42" t="s">
        <v>320</v>
      </c>
      <c r="R1120" s="42" t="s">
        <v>320</v>
      </c>
      <c r="S1120" s="42" t="s">
        <v>1718</v>
      </c>
      <c r="T1120" s="42" t="s">
        <v>344</v>
      </c>
      <c r="U1120" s="42" t="s">
        <v>323</v>
      </c>
      <c r="V1120" s="52">
        <v>50</v>
      </c>
      <c r="W1120" s="42" t="s">
        <v>325</v>
      </c>
      <c r="X1120" s="42" t="s">
        <v>1974</v>
      </c>
      <c r="Y1120" s="42" t="s">
        <v>2</v>
      </c>
      <c r="Z1120" s="42" t="s">
        <v>2</v>
      </c>
      <c r="AA1120" s="42" t="s">
        <v>328</v>
      </c>
      <c r="AB1120" s="43" t="s">
        <v>329</v>
      </c>
      <c r="AC1120" s="42" t="s">
        <v>225</v>
      </c>
      <c r="AD1120" s="42" t="s">
        <v>225</v>
      </c>
      <c r="AE1120" s="42" t="s">
        <v>382</v>
      </c>
      <c r="AF1120" s="42" t="s">
        <v>382</v>
      </c>
      <c r="AG1120" s="42">
        <v>20</v>
      </c>
      <c r="AH1120" s="42" t="s">
        <v>350</v>
      </c>
      <c r="AI1120" s="42" t="s">
        <v>1964</v>
      </c>
      <c r="AJ1120" s="42" t="s">
        <v>351</v>
      </c>
      <c r="AK1120" s="42" t="s">
        <v>1965</v>
      </c>
      <c r="AL1120" s="42">
        <v>800</v>
      </c>
      <c r="AM1120" s="42" t="s">
        <v>408</v>
      </c>
      <c r="AN1120" s="42" t="s">
        <v>2521</v>
      </c>
      <c r="AO1120" s="42">
        <v>250</v>
      </c>
      <c r="AP1120" s="42" t="s">
        <v>384</v>
      </c>
      <c r="AQ1120" s="42">
        <v>600</v>
      </c>
      <c r="AR1120" s="42">
        <v>2</v>
      </c>
      <c r="AS1120" s="42">
        <v>600</v>
      </c>
      <c r="AT1120" s="42">
        <v>24</v>
      </c>
      <c r="AU1120" s="42" t="s">
        <v>327</v>
      </c>
      <c r="AV1120" s="42" t="s">
        <v>327</v>
      </c>
      <c r="AW1120" s="42" t="s">
        <v>327</v>
      </c>
      <c r="AX1120" s="42" t="s">
        <v>327</v>
      </c>
      <c r="AY1120" s="42" t="s">
        <v>327</v>
      </c>
      <c r="AZ1120" s="51">
        <v>120</v>
      </c>
      <c r="BA1120" s="42"/>
      <c r="BB1120" s="42">
        <v>2</v>
      </c>
      <c r="BC1120" s="42" t="s">
        <v>375</v>
      </c>
      <c r="BD1120" s="49" t="s">
        <v>4354</v>
      </c>
      <c r="BE1120" s="49" t="s">
        <v>4351</v>
      </c>
      <c r="BF1120" s="42" t="s">
        <v>1883</v>
      </c>
      <c r="BG1120" s="42"/>
      <c r="BH1120" s="42" t="s">
        <v>327</v>
      </c>
      <c r="BI1120" s="42" t="s">
        <v>357</v>
      </c>
      <c r="BJ1120" s="42" t="s">
        <v>358</v>
      </c>
      <c r="BK1120" s="57">
        <v>44778</v>
      </c>
      <c r="BL1120" s="42"/>
      <c r="BM1120" s="42"/>
      <c r="BN1120" s="42"/>
      <c r="BO1120" s="42"/>
      <c r="BP1120" s="42" t="s">
        <v>359</v>
      </c>
      <c r="BQ1120" s="42" t="s">
        <v>359</v>
      </c>
      <c r="BR1120" s="42"/>
      <c r="BS1120" s="42"/>
      <c r="BT1120" s="42"/>
      <c r="BU1120" s="42"/>
      <c r="BV1120" s="42"/>
      <c r="BW1120" s="42"/>
      <c r="BX1120" s="42"/>
      <c r="BY1120" s="42"/>
      <c r="BZ1120" s="42"/>
      <c r="CA1120" s="42"/>
      <c r="CB1120" s="42"/>
      <c r="CC1120" s="42"/>
      <c r="CD1120" s="42"/>
      <c r="CE1120" s="42"/>
      <c r="CF1120" s="42"/>
      <c r="CG1120" s="26" t="s">
        <v>4352</v>
      </c>
    </row>
    <row r="1121" hidden="1" spans="1:85">
      <c r="A1121" s="39">
        <v>1622</v>
      </c>
      <c r="B1121" s="80" t="s">
        <v>4355</v>
      </c>
      <c r="C1121" s="64" t="s">
        <v>4356</v>
      </c>
      <c r="D1121" s="81" t="s">
        <v>4357</v>
      </c>
      <c r="E1121" s="43">
        <v>28.250743</v>
      </c>
      <c r="F1121" s="43">
        <v>-15.354854</v>
      </c>
      <c r="G1121" s="42" t="s">
        <v>316</v>
      </c>
      <c r="H1121" s="37">
        <v>2.5</v>
      </c>
      <c r="I1121" s="42" t="s">
        <v>316</v>
      </c>
      <c r="J1121" s="87" t="s">
        <v>316</v>
      </c>
      <c r="K1121" s="42" t="s">
        <v>317</v>
      </c>
      <c r="L1121" s="42" t="s">
        <v>317</v>
      </c>
      <c r="M1121" s="42" t="s">
        <v>317</v>
      </c>
      <c r="N1121" s="42" t="s">
        <v>341</v>
      </c>
      <c r="O1121" s="42" t="s">
        <v>2240</v>
      </c>
      <c r="P1121" s="42" t="s">
        <v>2240</v>
      </c>
      <c r="Q1121" s="42" t="s">
        <v>320</v>
      </c>
      <c r="R1121" s="42" t="s">
        <v>320</v>
      </c>
      <c r="S1121" s="42" t="s">
        <v>1718</v>
      </c>
      <c r="T1121" s="42" t="s">
        <v>344</v>
      </c>
      <c r="U1121" s="42" t="s">
        <v>323</v>
      </c>
      <c r="V1121" s="52">
        <v>50</v>
      </c>
      <c r="W1121" s="42" t="s">
        <v>325</v>
      </c>
      <c r="X1121" s="42" t="s">
        <v>1880</v>
      </c>
      <c r="Y1121" s="42" t="s">
        <v>2</v>
      </c>
      <c r="Z1121" s="42" t="s">
        <v>2</v>
      </c>
      <c r="AA1121" s="42" t="s">
        <v>328</v>
      </c>
      <c r="AB1121" s="43" t="s">
        <v>329</v>
      </c>
      <c r="AC1121" s="42" t="s">
        <v>225</v>
      </c>
      <c r="AD1121" s="42" t="s">
        <v>225</v>
      </c>
      <c r="AE1121" s="42" t="s">
        <v>476</v>
      </c>
      <c r="AF1121" s="42" t="s">
        <v>476</v>
      </c>
      <c r="AG1121" s="42">
        <v>20</v>
      </c>
      <c r="AH1121" s="42" t="s">
        <v>350</v>
      </c>
      <c r="AI1121" s="42" t="s">
        <v>1964</v>
      </c>
      <c r="AJ1121" s="42" t="s">
        <v>370</v>
      </c>
      <c r="AK1121" s="42" t="s">
        <v>1965</v>
      </c>
      <c r="AL1121" s="42">
        <v>1000</v>
      </c>
      <c r="AM1121" s="42" t="s">
        <v>408</v>
      </c>
      <c r="AN1121" s="42" t="s">
        <v>2521</v>
      </c>
      <c r="AO1121" s="42">
        <v>450</v>
      </c>
      <c r="AP1121" s="42" t="s">
        <v>384</v>
      </c>
      <c r="AQ1121" s="42">
        <v>600</v>
      </c>
      <c r="AR1121" s="42">
        <v>2</v>
      </c>
      <c r="AS1121" s="42">
        <v>600</v>
      </c>
      <c r="AT1121" s="42">
        <v>24</v>
      </c>
      <c r="AU1121" s="42" t="s">
        <v>327</v>
      </c>
      <c r="AV1121" s="42" t="s">
        <v>327</v>
      </c>
      <c r="AW1121" s="42" t="s">
        <v>327</v>
      </c>
      <c r="AX1121" s="42" t="s">
        <v>327</v>
      </c>
      <c r="AY1121" s="42" t="s">
        <v>327</v>
      </c>
      <c r="AZ1121" s="51">
        <v>166</v>
      </c>
      <c r="BA1121" s="42"/>
      <c r="BB1121" s="42">
        <v>1</v>
      </c>
      <c r="BC1121" s="42" t="s">
        <v>525</v>
      </c>
      <c r="BD1121" s="49">
        <v>0</v>
      </c>
      <c r="BE1121" s="49" t="s">
        <v>4355</v>
      </c>
      <c r="BF1121" s="42" t="s">
        <v>1883</v>
      </c>
      <c r="BG1121" s="42"/>
      <c r="BH1121" s="42" t="s">
        <v>327</v>
      </c>
      <c r="BI1121" s="42" t="s">
        <v>357</v>
      </c>
      <c r="BJ1121" s="42" t="s">
        <v>358</v>
      </c>
      <c r="BK1121" s="57">
        <v>44778</v>
      </c>
      <c r="BL1121" s="42"/>
      <c r="BM1121" s="42"/>
      <c r="BN1121" s="42"/>
      <c r="BO1121" s="42"/>
      <c r="BP1121" s="42" t="s">
        <v>359</v>
      </c>
      <c r="BQ1121" s="42" t="s">
        <v>359</v>
      </c>
      <c r="BR1121" s="42"/>
      <c r="BS1121" s="42"/>
      <c r="BT1121" s="42"/>
      <c r="BU1121" s="42"/>
      <c r="BV1121" s="42"/>
      <c r="BW1121" s="42"/>
      <c r="BX1121" s="42"/>
      <c r="BY1121" s="42"/>
      <c r="BZ1121" s="42"/>
      <c r="CA1121" s="42"/>
      <c r="CB1121" s="42"/>
      <c r="CC1121" s="42"/>
      <c r="CD1121" s="42"/>
      <c r="CE1121" s="42"/>
      <c r="CF1121" s="42"/>
      <c r="CG1121" s="26" t="s">
        <v>4356</v>
      </c>
    </row>
    <row r="1122" hidden="1" spans="1:85">
      <c r="A1122" s="34">
        <v>1625</v>
      </c>
      <c r="B1122" s="80" t="s">
        <v>4358</v>
      </c>
      <c r="C1122" s="64" t="s">
        <v>4359</v>
      </c>
      <c r="D1122" s="81" t="s">
        <v>4360</v>
      </c>
      <c r="E1122" s="43">
        <v>28.361629</v>
      </c>
      <c r="F1122" s="43">
        <v>-15.386469</v>
      </c>
      <c r="G1122" s="42" t="s">
        <v>316</v>
      </c>
      <c r="H1122" s="37">
        <v>2.5</v>
      </c>
      <c r="I1122" s="42" t="s">
        <v>316</v>
      </c>
      <c r="J1122" s="87" t="s">
        <v>316</v>
      </c>
      <c r="K1122" s="42" t="s">
        <v>317</v>
      </c>
      <c r="L1122" s="42" t="s">
        <v>317</v>
      </c>
      <c r="M1122" s="42" t="s">
        <v>317</v>
      </c>
      <c r="N1122" s="42" t="s">
        <v>341</v>
      </c>
      <c r="O1122" s="42" t="s">
        <v>2240</v>
      </c>
      <c r="P1122" s="42" t="s">
        <v>2240</v>
      </c>
      <c r="Q1122" s="42" t="s">
        <v>320</v>
      </c>
      <c r="R1122" s="42" t="s">
        <v>320</v>
      </c>
      <c r="S1122" s="42" t="s">
        <v>1718</v>
      </c>
      <c r="T1122" s="42" t="s">
        <v>344</v>
      </c>
      <c r="U1122" s="42" t="s">
        <v>323</v>
      </c>
      <c r="V1122" s="52">
        <v>50</v>
      </c>
      <c r="W1122" s="42" t="s">
        <v>325</v>
      </c>
      <c r="X1122" s="42" t="s">
        <v>1974</v>
      </c>
      <c r="Y1122" s="42" t="s">
        <v>2</v>
      </c>
      <c r="Z1122" s="42" t="s">
        <v>2</v>
      </c>
      <c r="AA1122" s="42" t="s">
        <v>328</v>
      </c>
      <c r="AB1122" s="43" t="s">
        <v>329</v>
      </c>
      <c r="AC1122" s="42" t="s">
        <v>225</v>
      </c>
      <c r="AD1122" s="42" t="s">
        <v>225</v>
      </c>
      <c r="AE1122" s="42" t="s">
        <v>561</v>
      </c>
      <c r="AF1122" s="42" t="s">
        <v>561</v>
      </c>
      <c r="AG1122" s="42">
        <v>20</v>
      </c>
      <c r="AH1122" s="42" t="s">
        <v>350</v>
      </c>
      <c r="AI1122" s="42" t="s">
        <v>1964</v>
      </c>
      <c r="AJ1122" s="42" t="s">
        <v>351</v>
      </c>
      <c r="AK1122" s="42" t="s">
        <v>1895</v>
      </c>
      <c r="AL1122" s="42">
        <v>1000</v>
      </c>
      <c r="AM1122" s="42" t="s">
        <v>408</v>
      </c>
      <c r="AN1122" s="42" t="s">
        <v>2521</v>
      </c>
      <c r="AO1122" s="42">
        <v>250</v>
      </c>
      <c r="AP1122" s="42" t="s">
        <v>384</v>
      </c>
      <c r="AQ1122" s="42">
        <v>600</v>
      </c>
      <c r="AR1122" s="42">
        <v>2</v>
      </c>
      <c r="AS1122" s="42">
        <v>600</v>
      </c>
      <c r="AT1122" s="42">
        <v>24</v>
      </c>
      <c r="AU1122" s="42" t="s">
        <v>327</v>
      </c>
      <c r="AV1122" s="42" t="s">
        <v>327</v>
      </c>
      <c r="AW1122" s="42" t="s">
        <v>327</v>
      </c>
      <c r="AX1122" s="42" t="s">
        <v>327</v>
      </c>
      <c r="AY1122" s="42" t="s">
        <v>327</v>
      </c>
      <c r="AZ1122" s="51">
        <v>60</v>
      </c>
      <c r="BA1122" s="42"/>
      <c r="BB1122" s="42">
        <v>2</v>
      </c>
      <c r="BC1122" s="42" t="s">
        <v>375</v>
      </c>
      <c r="BD1122" s="49" t="s">
        <v>4361</v>
      </c>
      <c r="BE1122" s="49" t="s">
        <v>4358</v>
      </c>
      <c r="BF1122" s="42" t="s">
        <v>1883</v>
      </c>
      <c r="BG1122" s="42"/>
      <c r="BH1122" s="42" t="s">
        <v>327</v>
      </c>
      <c r="BI1122" s="42" t="s">
        <v>357</v>
      </c>
      <c r="BJ1122" s="42" t="s">
        <v>358</v>
      </c>
      <c r="BK1122" s="57">
        <v>44778</v>
      </c>
      <c r="BL1122" s="42"/>
      <c r="BM1122" s="42"/>
      <c r="BN1122" s="42"/>
      <c r="BO1122" s="42"/>
      <c r="BP1122" s="42" t="s">
        <v>359</v>
      </c>
      <c r="BQ1122" s="42" t="s">
        <v>359</v>
      </c>
      <c r="BR1122" s="42"/>
      <c r="BS1122" s="42"/>
      <c r="BT1122" s="42"/>
      <c r="BU1122" s="42"/>
      <c r="BV1122" s="42"/>
      <c r="BW1122" s="42"/>
      <c r="BX1122" s="42"/>
      <c r="BY1122" s="42"/>
      <c r="BZ1122" s="42"/>
      <c r="CA1122" s="42"/>
      <c r="CB1122" s="42"/>
      <c r="CC1122" s="42"/>
      <c r="CD1122" s="42"/>
      <c r="CE1122" s="42"/>
      <c r="CF1122" s="42"/>
      <c r="CG1122" s="26" t="s">
        <v>4359</v>
      </c>
    </row>
    <row r="1123" hidden="1" spans="1:85">
      <c r="A1123" s="39">
        <v>1626</v>
      </c>
      <c r="B1123" s="80" t="s">
        <v>4362</v>
      </c>
      <c r="C1123" s="64" t="s">
        <v>4363</v>
      </c>
      <c r="D1123" s="81" t="s">
        <v>4364</v>
      </c>
      <c r="E1123" s="43">
        <v>28.221708</v>
      </c>
      <c r="F1123" s="43">
        <v>-15.405604</v>
      </c>
      <c r="G1123" s="42" t="s">
        <v>316</v>
      </c>
      <c r="H1123" s="37">
        <v>2.5</v>
      </c>
      <c r="I1123" s="42" t="s">
        <v>316</v>
      </c>
      <c r="J1123" s="87" t="s">
        <v>316</v>
      </c>
      <c r="K1123" s="42" t="s">
        <v>317</v>
      </c>
      <c r="L1123" s="42" t="s">
        <v>317</v>
      </c>
      <c r="M1123" s="42" t="s">
        <v>317</v>
      </c>
      <c r="N1123" s="42" t="s">
        <v>341</v>
      </c>
      <c r="O1123" s="42" t="s">
        <v>2240</v>
      </c>
      <c r="P1123" s="42" t="s">
        <v>2240</v>
      </c>
      <c r="Q1123" s="42" t="s">
        <v>320</v>
      </c>
      <c r="R1123" s="42" t="s">
        <v>320</v>
      </c>
      <c r="S1123" s="42" t="s">
        <v>1718</v>
      </c>
      <c r="T1123" s="42" t="s">
        <v>344</v>
      </c>
      <c r="U1123" s="42" t="s">
        <v>323</v>
      </c>
      <c r="V1123" s="52">
        <v>50</v>
      </c>
      <c r="W1123" s="42" t="s">
        <v>325</v>
      </c>
      <c r="X1123" s="42" t="s">
        <v>2025</v>
      </c>
      <c r="Y1123" s="42" t="s">
        <v>2</v>
      </c>
      <c r="Z1123" s="42" t="s">
        <v>2</v>
      </c>
      <c r="AA1123" s="42" t="s">
        <v>328</v>
      </c>
      <c r="AB1123" s="43" t="s">
        <v>329</v>
      </c>
      <c r="AC1123" s="42" t="s">
        <v>225</v>
      </c>
      <c r="AD1123" s="42" t="s">
        <v>225</v>
      </c>
      <c r="AE1123" s="42" t="s">
        <v>561</v>
      </c>
      <c r="AF1123" s="42" t="s">
        <v>561</v>
      </c>
      <c r="AG1123" s="42">
        <v>20</v>
      </c>
      <c r="AH1123" s="42" t="s">
        <v>350</v>
      </c>
      <c r="AI1123" s="42" t="s">
        <v>2264</v>
      </c>
      <c r="AJ1123" s="42" t="s">
        <v>351</v>
      </c>
      <c r="AK1123" s="42" t="s">
        <v>2164</v>
      </c>
      <c r="AL1123" s="42">
        <v>1000</v>
      </c>
      <c r="AM1123" s="42" t="s">
        <v>408</v>
      </c>
      <c r="AN1123" s="42" t="s">
        <v>2521</v>
      </c>
      <c r="AO1123" s="42">
        <v>250</v>
      </c>
      <c r="AP1123" s="42" t="s">
        <v>384</v>
      </c>
      <c r="AQ1123" s="42">
        <v>600</v>
      </c>
      <c r="AR1123" s="42">
        <v>2</v>
      </c>
      <c r="AS1123" s="42">
        <v>600</v>
      </c>
      <c r="AT1123" s="42">
        <v>24</v>
      </c>
      <c r="AU1123" s="42" t="s">
        <v>327</v>
      </c>
      <c r="AV1123" s="42" t="s">
        <v>327</v>
      </c>
      <c r="AW1123" s="42" t="s">
        <v>327</v>
      </c>
      <c r="AX1123" s="42" t="s">
        <v>327</v>
      </c>
      <c r="AY1123" s="42" t="s">
        <v>327</v>
      </c>
      <c r="AZ1123" s="51">
        <v>83</v>
      </c>
      <c r="BA1123" s="42"/>
      <c r="BB1123" s="42">
        <v>1</v>
      </c>
      <c r="BC1123" s="42" t="s">
        <v>525</v>
      </c>
      <c r="BD1123" s="49">
        <v>0</v>
      </c>
      <c r="BE1123" s="49" t="s">
        <v>4362</v>
      </c>
      <c r="BF1123" s="42" t="s">
        <v>1883</v>
      </c>
      <c r="BG1123" s="42"/>
      <c r="BH1123" s="42" t="s">
        <v>327</v>
      </c>
      <c r="BI1123" s="42" t="s">
        <v>357</v>
      </c>
      <c r="BJ1123" s="42" t="s">
        <v>358</v>
      </c>
      <c r="BK1123" s="57">
        <v>44778</v>
      </c>
      <c r="BL1123" s="42"/>
      <c r="BM1123" s="42"/>
      <c r="BN1123" s="42"/>
      <c r="BO1123" s="42"/>
      <c r="BP1123" s="42" t="s">
        <v>359</v>
      </c>
      <c r="BQ1123" s="42" t="s">
        <v>359</v>
      </c>
      <c r="BR1123" s="42"/>
      <c r="BS1123" s="42"/>
      <c r="BT1123" s="42"/>
      <c r="BU1123" s="42"/>
      <c r="BV1123" s="42"/>
      <c r="BW1123" s="42"/>
      <c r="BX1123" s="42"/>
      <c r="BY1123" s="42"/>
      <c r="BZ1123" s="42"/>
      <c r="CA1123" s="42"/>
      <c r="CB1123" s="42"/>
      <c r="CC1123" s="42"/>
      <c r="CD1123" s="42"/>
      <c r="CE1123" s="42"/>
      <c r="CF1123" s="42"/>
      <c r="CG1123" s="26" t="s">
        <v>4363</v>
      </c>
    </row>
    <row r="1124" hidden="1" spans="1:85">
      <c r="A1124" s="39">
        <v>1630</v>
      </c>
      <c r="B1124" s="80" t="s">
        <v>4365</v>
      </c>
      <c r="C1124" s="64" t="s">
        <v>4366</v>
      </c>
      <c r="D1124" s="81" t="s">
        <v>4367</v>
      </c>
      <c r="E1124" s="43">
        <v>28.220174</v>
      </c>
      <c r="F1124" s="43">
        <v>-15.424945</v>
      </c>
      <c r="G1124" s="42" t="s">
        <v>316</v>
      </c>
      <c r="H1124" s="37">
        <v>2.5</v>
      </c>
      <c r="I1124" s="42" t="s">
        <v>316</v>
      </c>
      <c r="J1124" s="87" t="s">
        <v>316</v>
      </c>
      <c r="K1124" s="42" t="s">
        <v>317</v>
      </c>
      <c r="L1124" s="42" t="s">
        <v>317</v>
      </c>
      <c r="M1124" s="42" t="s">
        <v>317</v>
      </c>
      <c r="N1124" s="42" t="s">
        <v>341</v>
      </c>
      <c r="O1124" s="42" t="s">
        <v>2240</v>
      </c>
      <c r="P1124" s="42" t="s">
        <v>2240</v>
      </c>
      <c r="Q1124" s="42" t="s">
        <v>320</v>
      </c>
      <c r="R1124" s="42" t="s">
        <v>320</v>
      </c>
      <c r="S1124" s="42" t="s">
        <v>1718</v>
      </c>
      <c r="T1124" s="42" t="s">
        <v>344</v>
      </c>
      <c r="U1124" s="42" t="s">
        <v>323</v>
      </c>
      <c r="V1124" s="52">
        <v>50</v>
      </c>
      <c r="W1124" s="42" t="s">
        <v>325</v>
      </c>
      <c r="X1124" s="42" t="s">
        <v>2025</v>
      </c>
      <c r="Y1124" s="42" t="s">
        <v>2</v>
      </c>
      <c r="Z1124" s="42" t="s">
        <v>2</v>
      </c>
      <c r="AA1124" s="42" t="s">
        <v>328</v>
      </c>
      <c r="AB1124" s="43" t="s">
        <v>329</v>
      </c>
      <c r="AC1124" s="42" t="s">
        <v>225</v>
      </c>
      <c r="AD1124" s="42" t="s">
        <v>225</v>
      </c>
      <c r="AE1124" s="42" t="s">
        <v>561</v>
      </c>
      <c r="AF1124" s="42" t="s">
        <v>561</v>
      </c>
      <c r="AG1124" s="42">
        <v>20</v>
      </c>
      <c r="AH1124" s="42" t="s">
        <v>350</v>
      </c>
      <c r="AI1124" s="42" t="s">
        <v>2264</v>
      </c>
      <c r="AJ1124" s="42" t="s">
        <v>351</v>
      </c>
      <c r="AK1124" s="42" t="s">
        <v>2164</v>
      </c>
      <c r="AL1124" s="42">
        <v>1000</v>
      </c>
      <c r="AM1124" s="42" t="s">
        <v>408</v>
      </c>
      <c r="AN1124" s="42" t="s">
        <v>2521</v>
      </c>
      <c r="AO1124" s="42">
        <v>250</v>
      </c>
      <c r="AP1124" s="42" t="s">
        <v>333</v>
      </c>
      <c r="AQ1124" s="42">
        <v>300</v>
      </c>
      <c r="AR1124" s="42">
        <v>48</v>
      </c>
      <c r="AS1124" s="42">
        <v>100</v>
      </c>
      <c r="AT1124" s="42">
        <f>AQ1124/AS1124</f>
        <v>3</v>
      </c>
      <c r="AU1124" s="42" t="s">
        <v>327</v>
      </c>
      <c r="AV1124" s="42" t="s">
        <v>327</v>
      </c>
      <c r="AW1124" s="42" t="s">
        <v>327</v>
      </c>
      <c r="AX1124" s="42" t="s">
        <v>327</v>
      </c>
      <c r="AY1124" s="42" t="s">
        <v>327</v>
      </c>
      <c r="AZ1124" s="51">
        <v>70</v>
      </c>
      <c r="BA1124" s="42"/>
      <c r="BB1124" s="42">
        <v>1</v>
      </c>
      <c r="BC1124" s="42" t="s">
        <v>525</v>
      </c>
      <c r="BD1124" s="49">
        <v>0</v>
      </c>
      <c r="BE1124" s="49" t="s">
        <v>4365</v>
      </c>
      <c r="BF1124" s="42" t="s">
        <v>1883</v>
      </c>
      <c r="BG1124" s="42"/>
      <c r="BH1124" s="42" t="s">
        <v>327</v>
      </c>
      <c r="BI1124" s="42" t="s">
        <v>357</v>
      </c>
      <c r="BJ1124" s="42" t="s">
        <v>358</v>
      </c>
      <c r="BK1124" s="57">
        <v>44778</v>
      </c>
      <c r="BL1124" s="42"/>
      <c r="BM1124" s="42"/>
      <c r="BN1124" s="42"/>
      <c r="BO1124" s="42"/>
      <c r="BP1124" s="42" t="s">
        <v>359</v>
      </c>
      <c r="BQ1124" s="42" t="s">
        <v>359</v>
      </c>
      <c r="BR1124" s="42"/>
      <c r="BS1124" s="42"/>
      <c r="BT1124" s="42"/>
      <c r="BU1124" s="42"/>
      <c r="BV1124" s="42"/>
      <c r="BW1124" s="42"/>
      <c r="BX1124" s="42"/>
      <c r="BY1124" s="42"/>
      <c r="BZ1124" s="42"/>
      <c r="CA1124" s="42"/>
      <c r="CB1124" s="42"/>
      <c r="CC1124" s="42"/>
      <c r="CD1124" s="42"/>
      <c r="CE1124" s="42"/>
      <c r="CF1124" s="42"/>
      <c r="CG1124" s="26" t="s">
        <v>4366</v>
      </c>
    </row>
    <row r="1125" hidden="1" spans="1:85">
      <c r="A1125" s="34">
        <v>1631</v>
      </c>
      <c r="B1125" s="80" t="s">
        <v>4368</v>
      </c>
      <c r="C1125" s="64" t="s">
        <v>4369</v>
      </c>
      <c r="D1125" s="81" t="s">
        <v>4370</v>
      </c>
      <c r="E1125" s="43">
        <v>28.30555</v>
      </c>
      <c r="F1125" s="43">
        <v>-15.4479</v>
      </c>
      <c r="G1125" s="42" t="s">
        <v>316</v>
      </c>
      <c r="H1125" s="37">
        <v>2.5</v>
      </c>
      <c r="I1125" s="42" t="s">
        <v>316</v>
      </c>
      <c r="J1125" s="87" t="s">
        <v>316</v>
      </c>
      <c r="K1125" s="42" t="s">
        <v>317</v>
      </c>
      <c r="L1125" s="42" t="s">
        <v>317</v>
      </c>
      <c r="M1125" s="42" t="s">
        <v>317</v>
      </c>
      <c r="N1125" s="42" t="s">
        <v>341</v>
      </c>
      <c r="O1125" s="42" t="s">
        <v>2240</v>
      </c>
      <c r="P1125" s="42" t="s">
        <v>2240</v>
      </c>
      <c r="Q1125" s="42" t="s">
        <v>320</v>
      </c>
      <c r="R1125" s="42" t="s">
        <v>320</v>
      </c>
      <c r="S1125" s="42" t="s">
        <v>1718</v>
      </c>
      <c r="T1125" s="42" t="s">
        <v>344</v>
      </c>
      <c r="U1125" s="42" t="s">
        <v>323</v>
      </c>
      <c r="V1125" s="52">
        <v>50</v>
      </c>
      <c r="W1125" s="42" t="s">
        <v>325</v>
      </c>
      <c r="X1125" s="42" t="s">
        <v>2971</v>
      </c>
      <c r="Y1125" s="42" t="s">
        <v>2</v>
      </c>
      <c r="Z1125" s="42" t="s">
        <v>2</v>
      </c>
      <c r="AA1125" s="42" t="s">
        <v>328</v>
      </c>
      <c r="AB1125" s="43" t="s">
        <v>329</v>
      </c>
      <c r="AC1125" s="42" t="s">
        <v>225</v>
      </c>
      <c r="AD1125" s="42" t="s">
        <v>225</v>
      </c>
      <c r="AE1125" s="42" t="s">
        <v>561</v>
      </c>
      <c r="AF1125" s="42" t="s">
        <v>561</v>
      </c>
      <c r="AG1125" s="42">
        <v>20</v>
      </c>
      <c r="AH1125" s="42" t="s">
        <v>350</v>
      </c>
      <c r="AI1125" s="42" t="s">
        <v>1964</v>
      </c>
      <c r="AJ1125" s="42" t="s">
        <v>351</v>
      </c>
      <c r="AK1125" s="42" t="s">
        <v>2164</v>
      </c>
      <c r="AL1125" s="42">
        <v>1000</v>
      </c>
      <c r="AM1125" s="42" t="s">
        <v>408</v>
      </c>
      <c r="AN1125" s="42" t="s">
        <v>2521</v>
      </c>
      <c r="AO1125" s="42">
        <v>250</v>
      </c>
      <c r="AP1125" s="42" t="s">
        <v>384</v>
      </c>
      <c r="AQ1125" s="42">
        <v>600</v>
      </c>
      <c r="AR1125" s="42">
        <v>2</v>
      </c>
      <c r="AS1125" s="42">
        <v>600</v>
      </c>
      <c r="AT1125" s="42">
        <v>24</v>
      </c>
      <c r="AU1125" s="42" t="s">
        <v>327</v>
      </c>
      <c r="AV1125" s="42" t="s">
        <v>327</v>
      </c>
      <c r="AW1125" s="42" t="s">
        <v>327</v>
      </c>
      <c r="AX1125" s="42" t="s">
        <v>327</v>
      </c>
      <c r="AY1125" s="42" t="s">
        <v>327</v>
      </c>
      <c r="AZ1125" s="51">
        <v>144</v>
      </c>
      <c r="BA1125" s="42"/>
      <c r="BB1125" s="42">
        <v>1</v>
      </c>
      <c r="BC1125" s="42" t="s">
        <v>525</v>
      </c>
      <c r="BD1125" s="49">
        <v>0</v>
      </c>
      <c r="BE1125" s="49" t="s">
        <v>4368</v>
      </c>
      <c r="BF1125" s="42" t="s">
        <v>1883</v>
      </c>
      <c r="BG1125" s="42"/>
      <c r="BH1125" s="42" t="s">
        <v>327</v>
      </c>
      <c r="BI1125" s="42" t="s">
        <v>357</v>
      </c>
      <c r="BJ1125" s="42" t="s">
        <v>358</v>
      </c>
      <c r="BK1125" s="57">
        <v>44778</v>
      </c>
      <c r="BL1125" s="42"/>
      <c r="BM1125" s="42"/>
      <c r="BN1125" s="42"/>
      <c r="BO1125" s="42"/>
      <c r="BP1125" s="42" t="s">
        <v>359</v>
      </c>
      <c r="BQ1125" s="42" t="s">
        <v>359</v>
      </c>
      <c r="BR1125" s="42"/>
      <c r="BS1125" s="42"/>
      <c r="BT1125" s="42"/>
      <c r="BU1125" s="42"/>
      <c r="BV1125" s="42"/>
      <c r="BW1125" s="42"/>
      <c r="BX1125" s="42"/>
      <c r="BY1125" s="42"/>
      <c r="BZ1125" s="42"/>
      <c r="CA1125" s="42"/>
      <c r="CB1125" s="42"/>
      <c r="CC1125" s="42"/>
      <c r="CD1125" s="42"/>
      <c r="CE1125" s="42"/>
      <c r="CF1125" s="42"/>
      <c r="CG1125" s="26" t="s">
        <v>4369</v>
      </c>
    </row>
    <row r="1126" hidden="1" spans="1:85">
      <c r="A1126" s="39">
        <v>1632</v>
      </c>
      <c r="B1126" s="82" t="s">
        <v>4371</v>
      </c>
      <c r="C1126" s="83" t="s">
        <v>4372</v>
      </c>
      <c r="D1126" s="84" t="s">
        <v>4373</v>
      </c>
      <c r="E1126" s="43">
        <v>28.315</v>
      </c>
      <c r="F1126" s="43">
        <v>-15.418</v>
      </c>
      <c r="G1126" s="42" t="s">
        <v>316</v>
      </c>
      <c r="H1126" s="37">
        <v>2.5</v>
      </c>
      <c r="I1126" s="42" t="s">
        <v>316</v>
      </c>
      <c r="J1126" s="42" t="s">
        <v>316</v>
      </c>
      <c r="K1126" s="42" t="s">
        <v>317</v>
      </c>
      <c r="L1126" s="42" t="s">
        <v>317</v>
      </c>
      <c r="M1126" s="42" t="s">
        <v>317</v>
      </c>
      <c r="N1126" s="42" t="s">
        <v>341</v>
      </c>
      <c r="O1126" s="42" t="s">
        <v>2240</v>
      </c>
      <c r="P1126" s="42" t="s">
        <v>2240</v>
      </c>
      <c r="Q1126" s="42" t="s">
        <v>320</v>
      </c>
      <c r="R1126" s="42" t="s">
        <v>320</v>
      </c>
      <c r="S1126" s="42" t="s">
        <v>1718</v>
      </c>
      <c r="T1126" s="42" t="s">
        <v>344</v>
      </c>
      <c r="U1126" s="42" t="s">
        <v>323</v>
      </c>
      <c r="V1126" s="52">
        <v>25</v>
      </c>
      <c r="W1126" s="42" t="s">
        <v>325</v>
      </c>
      <c r="X1126" s="42" t="s">
        <v>2971</v>
      </c>
      <c r="Y1126" s="42" t="s">
        <v>2</v>
      </c>
      <c r="Z1126" s="42" t="s">
        <v>2</v>
      </c>
      <c r="AA1126" s="42" t="s">
        <v>328</v>
      </c>
      <c r="AB1126" s="43" t="s">
        <v>329</v>
      </c>
      <c r="AC1126" s="42" t="s">
        <v>225</v>
      </c>
      <c r="AD1126" s="42" t="s">
        <v>225</v>
      </c>
      <c r="AE1126" s="42" t="s">
        <v>561</v>
      </c>
      <c r="AF1126" s="42" t="s">
        <v>561</v>
      </c>
      <c r="AG1126" s="42">
        <v>20</v>
      </c>
      <c r="AH1126" s="42" t="s">
        <v>350</v>
      </c>
      <c r="AI1126" s="42" t="s">
        <v>2264</v>
      </c>
      <c r="AJ1126" s="42" t="s">
        <v>370</v>
      </c>
      <c r="AK1126" s="42" t="s">
        <v>2164</v>
      </c>
      <c r="AL1126" s="42">
        <v>1000</v>
      </c>
      <c r="AM1126" s="42" t="s">
        <v>408</v>
      </c>
      <c r="AN1126" s="42" t="s">
        <v>2521</v>
      </c>
      <c r="AO1126" s="42">
        <v>0</v>
      </c>
      <c r="AP1126" s="42" t="s">
        <v>1501</v>
      </c>
      <c r="AQ1126" s="42">
        <v>600</v>
      </c>
      <c r="AR1126" s="42">
        <v>2</v>
      </c>
      <c r="AS1126" s="42">
        <v>600</v>
      </c>
      <c r="AT1126" s="42">
        <v>24</v>
      </c>
      <c r="AU1126" s="42" t="s">
        <v>327</v>
      </c>
      <c r="AV1126" s="42" t="s">
        <v>327</v>
      </c>
      <c r="AW1126" s="42" t="s">
        <v>327</v>
      </c>
      <c r="AX1126" s="42" t="s">
        <v>327</v>
      </c>
      <c r="AY1126" s="42" t="s">
        <v>327</v>
      </c>
      <c r="AZ1126" s="51">
        <v>125</v>
      </c>
      <c r="BA1126" s="42"/>
      <c r="BB1126" s="42">
        <v>1</v>
      </c>
      <c r="BC1126" s="42" t="s">
        <v>525</v>
      </c>
      <c r="BD1126" s="49">
        <v>0</v>
      </c>
      <c r="BE1126" s="49" t="s">
        <v>4371</v>
      </c>
      <c r="BF1126" s="42" t="s">
        <v>1883</v>
      </c>
      <c r="BG1126" s="42"/>
      <c r="BH1126" s="42" t="s">
        <v>327</v>
      </c>
      <c r="BI1126" s="42" t="s">
        <v>357</v>
      </c>
      <c r="BJ1126" s="42" t="s">
        <v>358</v>
      </c>
      <c r="BK1126" s="57">
        <v>44778</v>
      </c>
      <c r="BL1126" s="42"/>
      <c r="BM1126" s="42"/>
      <c r="BN1126" s="42"/>
      <c r="BO1126" s="42"/>
      <c r="BP1126" s="42" t="s">
        <v>359</v>
      </c>
      <c r="BQ1126" s="42" t="s">
        <v>359</v>
      </c>
      <c r="BR1126" s="42"/>
      <c r="BS1126" s="42"/>
      <c r="BT1126" s="42"/>
      <c r="BU1126" s="42"/>
      <c r="BV1126" s="42"/>
      <c r="BW1126" s="42"/>
      <c r="BX1126" s="42"/>
      <c r="BY1126" s="42"/>
      <c r="BZ1126" s="42"/>
      <c r="CA1126" s="42"/>
      <c r="CB1126" s="42"/>
      <c r="CC1126" s="42"/>
      <c r="CD1126" s="42"/>
      <c r="CE1126" s="42"/>
      <c r="CF1126" s="42"/>
      <c r="CG1126" s="26" t="s">
        <v>4372</v>
      </c>
    </row>
    <row r="1127" hidden="1" spans="1:85">
      <c r="A1127" s="34">
        <v>1639</v>
      </c>
      <c r="B1127" s="80" t="s">
        <v>4374</v>
      </c>
      <c r="C1127" s="64" t="s">
        <v>4375</v>
      </c>
      <c r="D1127" s="81" t="s">
        <v>4376</v>
      </c>
      <c r="E1127" s="43">
        <v>28.25208</v>
      </c>
      <c r="F1127" s="43">
        <v>-15.41168</v>
      </c>
      <c r="G1127" s="42" t="s">
        <v>316</v>
      </c>
      <c r="H1127" s="37">
        <v>2.5</v>
      </c>
      <c r="I1127" s="42" t="s">
        <v>316</v>
      </c>
      <c r="J1127" s="87" t="s">
        <v>316</v>
      </c>
      <c r="K1127" s="42" t="s">
        <v>317</v>
      </c>
      <c r="L1127" s="42" t="s">
        <v>317</v>
      </c>
      <c r="M1127" s="42" t="s">
        <v>317</v>
      </c>
      <c r="N1127" s="42" t="s">
        <v>341</v>
      </c>
      <c r="O1127" s="42" t="s">
        <v>2240</v>
      </c>
      <c r="P1127" s="42" t="s">
        <v>2240</v>
      </c>
      <c r="Q1127" s="42" t="s">
        <v>320</v>
      </c>
      <c r="R1127" s="42" t="s">
        <v>320</v>
      </c>
      <c r="S1127" s="42" t="s">
        <v>1718</v>
      </c>
      <c r="T1127" s="42" t="s">
        <v>344</v>
      </c>
      <c r="U1127" s="42" t="s">
        <v>323</v>
      </c>
      <c r="V1127" s="52">
        <v>50</v>
      </c>
      <c r="W1127" s="42" t="s">
        <v>325</v>
      </c>
      <c r="X1127" s="42" t="s">
        <v>2025</v>
      </c>
      <c r="Y1127" s="42" t="s">
        <v>2</v>
      </c>
      <c r="Z1127" s="42" t="s">
        <v>2</v>
      </c>
      <c r="AA1127" s="42" t="s">
        <v>328</v>
      </c>
      <c r="AB1127" s="43" t="s">
        <v>329</v>
      </c>
      <c r="AC1127" s="42" t="s">
        <v>225</v>
      </c>
      <c r="AD1127" s="42" t="s">
        <v>225</v>
      </c>
      <c r="AE1127" s="42" t="s">
        <v>382</v>
      </c>
      <c r="AF1127" s="42" t="s">
        <v>382</v>
      </c>
      <c r="AG1127" s="42">
        <v>20</v>
      </c>
      <c r="AH1127" s="42" t="s">
        <v>350</v>
      </c>
      <c r="AI1127" s="42" t="s">
        <v>2264</v>
      </c>
      <c r="AJ1127" s="42" t="s">
        <v>370</v>
      </c>
      <c r="AK1127" s="42" t="s">
        <v>2164</v>
      </c>
      <c r="AL1127" s="42">
        <v>1000</v>
      </c>
      <c r="AM1127" s="42" t="s">
        <v>332</v>
      </c>
      <c r="AN1127" s="42" t="s">
        <v>1896</v>
      </c>
      <c r="AO1127" s="42">
        <v>400</v>
      </c>
      <c r="AP1127" s="42" t="s">
        <v>333</v>
      </c>
      <c r="AQ1127" s="42">
        <v>300</v>
      </c>
      <c r="AR1127" s="42">
        <v>48</v>
      </c>
      <c r="AS1127" s="42">
        <v>100</v>
      </c>
      <c r="AT1127" s="42">
        <f>AQ1127/AS1127</f>
        <v>3</v>
      </c>
      <c r="AU1127" s="42" t="s">
        <v>327</v>
      </c>
      <c r="AV1127" s="42" t="s">
        <v>327</v>
      </c>
      <c r="AW1127" s="42" t="s">
        <v>327</v>
      </c>
      <c r="AX1127" s="42" t="s">
        <v>327</v>
      </c>
      <c r="AY1127" s="42" t="s">
        <v>327</v>
      </c>
      <c r="AZ1127" s="51">
        <v>84</v>
      </c>
      <c r="BA1127" s="42"/>
      <c r="BB1127" s="42">
        <v>1</v>
      </c>
      <c r="BC1127" s="42" t="s">
        <v>525</v>
      </c>
      <c r="BD1127" s="49">
        <v>0</v>
      </c>
      <c r="BE1127" s="49" t="s">
        <v>4374</v>
      </c>
      <c r="BF1127" s="42" t="s">
        <v>1883</v>
      </c>
      <c r="BG1127" s="42"/>
      <c r="BH1127" s="42" t="s">
        <v>327</v>
      </c>
      <c r="BI1127" s="42" t="s">
        <v>357</v>
      </c>
      <c r="BJ1127" s="42" t="s">
        <v>358</v>
      </c>
      <c r="BK1127" s="57">
        <v>44778</v>
      </c>
      <c r="BL1127" s="42"/>
      <c r="BM1127" s="42"/>
      <c r="BN1127" s="42"/>
      <c r="BO1127" s="42"/>
      <c r="BP1127" s="42" t="s">
        <v>359</v>
      </c>
      <c r="BQ1127" s="42" t="s">
        <v>359</v>
      </c>
      <c r="BR1127" s="42"/>
      <c r="BS1127" s="42"/>
      <c r="BT1127" s="42"/>
      <c r="BU1127" s="42"/>
      <c r="BV1127" s="42"/>
      <c r="BW1127" s="42"/>
      <c r="BX1127" s="42"/>
      <c r="BY1127" s="42"/>
      <c r="BZ1127" s="42"/>
      <c r="CA1127" s="42"/>
      <c r="CB1127" s="42"/>
      <c r="CC1127" s="42"/>
      <c r="CD1127" s="42"/>
      <c r="CE1127" s="42"/>
      <c r="CF1127" s="42"/>
      <c r="CG1127" s="26" t="s">
        <v>4375</v>
      </c>
    </row>
    <row r="1128" hidden="1" spans="1:85">
      <c r="A1128" s="34">
        <v>1641</v>
      </c>
      <c r="B1128" s="80" t="s">
        <v>4377</v>
      </c>
      <c r="C1128" s="64" t="s">
        <v>4378</v>
      </c>
      <c r="D1128" s="81" t="s">
        <v>4379</v>
      </c>
      <c r="E1128" s="43">
        <v>28.39035</v>
      </c>
      <c r="F1128" s="43">
        <v>-15.40781</v>
      </c>
      <c r="G1128" s="42" t="s">
        <v>316</v>
      </c>
      <c r="H1128" s="37">
        <v>2.5</v>
      </c>
      <c r="I1128" s="42" t="s">
        <v>316</v>
      </c>
      <c r="J1128" s="87" t="s">
        <v>316</v>
      </c>
      <c r="K1128" s="42" t="s">
        <v>317</v>
      </c>
      <c r="L1128" s="42" t="s">
        <v>317</v>
      </c>
      <c r="M1128" s="42" t="s">
        <v>317</v>
      </c>
      <c r="N1128" s="42" t="s">
        <v>341</v>
      </c>
      <c r="O1128" s="42" t="s">
        <v>2240</v>
      </c>
      <c r="P1128" s="42" t="s">
        <v>2240</v>
      </c>
      <c r="Q1128" s="42" t="s">
        <v>320</v>
      </c>
      <c r="R1128" s="42" t="s">
        <v>320</v>
      </c>
      <c r="S1128" s="42" t="s">
        <v>1718</v>
      </c>
      <c r="T1128" s="42" t="s">
        <v>344</v>
      </c>
      <c r="U1128" s="42" t="s">
        <v>323</v>
      </c>
      <c r="V1128" s="52">
        <v>50</v>
      </c>
      <c r="W1128" s="42" t="s">
        <v>325</v>
      </c>
      <c r="X1128" s="42" t="s">
        <v>2971</v>
      </c>
      <c r="Y1128" s="42" t="s">
        <v>2</v>
      </c>
      <c r="Z1128" s="42" t="s">
        <v>2</v>
      </c>
      <c r="AA1128" s="42" t="s">
        <v>328</v>
      </c>
      <c r="AB1128" s="43" t="s">
        <v>329</v>
      </c>
      <c r="AC1128" s="42" t="s">
        <v>225</v>
      </c>
      <c r="AD1128" s="42" t="s">
        <v>225</v>
      </c>
      <c r="AE1128" s="42" t="s">
        <v>561</v>
      </c>
      <c r="AF1128" s="42" t="s">
        <v>561</v>
      </c>
      <c r="AG1128" s="42">
        <v>20</v>
      </c>
      <c r="AH1128" s="42" t="s">
        <v>350</v>
      </c>
      <c r="AI1128" s="42" t="s">
        <v>1964</v>
      </c>
      <c r="AJ1128" s="42" t="s">
        <v>351</v>
      </c>
      <c r="AK1128" s="42" t="s">
        <v>1965</v>
      </c>
      <c r="AL1128" s="42">
        <v>1000</v>
      </c>
      <c r="AM1128" s="42" t="s">
        <v>332</v>
      </c>
      <c r="AN1128" s="42" t="s">
        <v>2521</v>
      </c>
      <c r="AO1128" s="42">
        <v>250</v>
      </c>
      <c r="AP1128" s="42" t="s">
        <v>384</v>
      </c>
      <c r="AQ1128" s="42">
        <v>600</v>
      </c>
      <c r="AR1128" s="42">
        <v>2</v>
      </c>
      <c r="AS1128" s="42">
        <v>600</v>
      </c>
      <c r="AT1128" s="42">
        <v>24</v>
      </c>
      <c r="AU1128" s="42" t="s">
        <v>327</v>
      </c>
      <c r="AV1128" s="42" t="s">
        <v>327</v>
      </c>
      <c r="AW1128" s="42" t="s">
        <v>327</v>
      </c>
      <c r="AX1128" s="42" t="s">
        <v>327</v>
      </c>
      <c r="AY1128" s="42" t="s">
        <v>327</v>
      </c>
      <c r="AZ1128" s="51">
        <v>128</v>
      </c>
      <c r="BA1128" s="42"/>
      <c r="BB1128" s="42">
        <v>1</v>
      </c>
      <c r="BC1128" s="42" t="s">
        <v>525</v>
      </c>
      <c r="BD1128" s="49">
        <v>0</v>
      </c>
      <c r="BE1128" s="49" t="s">
        <v>4377</v>
      </c>
      <c r="BF1128" s="42" t="s">
        <v>1883</v>
      </c>
      <c r="BG1128" s="42"/>
      <c r="BH1128" s="42" t="s">
        <v>327</v>
      </c>
      <c r="BI1128" s="42" t="s">
        <v>357</v>
      </c>
      <c r="BJ1128" s="42" t="s">
        <v>358</v>
      </c>
      <c r="BK1128" s="57">
        <v>44778</v>
      </c>
      <c r="BL1128" s="42"/>
      <c r="BM1128" s="42"/>
      <c r="BN1128" s="42"/>
      <c r="BO1128" s="42"/>
      <c r="BP1128" s="42" t="s">
        <v>359</v>
      </c>
      <c r="BQ1128" s="42" t="s">
        <v>359</v>
      </c>
      <c r="BR1128" s="42"/>
      <c r="BS1128" s="42"/>
      <c r="BT1128" s="42"/>
      <c r="BU1128" s="42"/>
      <c r="BV1128" s="42"/>
      <c r="BW1128" s="42"/>
      <c r="BX1128" s="42"/>
      <c r="BY1128" s="42"/>
      <c r="BZ1128" s="42"/>
      <c r="CA1128" s="42"/>
      <c r="CB1128" s="42"/>
      <c r="CC1128" s="42"/>
      <c r="CD1128" s="42"/>
      <c r="CE1128" s="42"/>
      <c r="CF1128" s="42"/>
      <c r="CG1128" s="26" t="s">
        <v>4378</v>
      </c>
    </row>
    <row r="1129" hidden="1" spans="1:85">
      <c r="A1129" s="34">
        <v>1643</v>
      </c>
      <c r="B1129" s="82" t="s">
        <v>4380</v>
      </c>
      <c r="C1129" s="83" t="s">
        <v>4381</v>
      </c>
      <c r="D1129" s="84" t="s">
        <v>4382</v>
      </c>
      <c r="E1129" s="43">
        <v>28.3443</v>
      </c>
      <c r="F1129" s="43">
        <v>-15.3259</v>
      </c>
      <c r="G1129" s="42" t="s">
        <v>316</v>
      </c>
      <c r="H1129" s="37">
        <v>2.5</v>
      </c>
      <c r="I1129" s="42" t="s">
        <v>316</v>
      </c>
      <c r="J1129" s="42" t="s">
        <v>316</v>
      </c>
      <c r="K1129" s="42" t="s">
        <v>317</v>
      </c>
      <c r="L1129" s="42" t="s">
        <v>317</v>
      </c>
      <c r="M1129" s="42" t="s">
        <v>317</v>
      </c>
      <c r="N1129" s="42" t="s">
        <v>341</v>
      </c>
      <c r="O1129" s="42" t="s">
        <v>2240</v>
      </c>
      <c r="P1129" s="42" t="s">
        <v>2240</v>
      </c>
      <c r="Q1129" s="42" t="s">
        <v>320</v>
      </c>
      <c r="R1129" s="42" t="s">
        <v>320</v>
      </c>
      <c r="S1129" s="42" t="s">
        <v>1718</v>
      </c>
      <c r="T1129" s="42" t="s">
        <v>344</v>
      </c>
      <c r="U1129" s="42" t="s">
        <v>323</v>
      </c>
      <c r="V1129" s="52">
        <v>50</v>
      </c>
      <c r="W1129" s="42" t="s">
        <v>325</v>
      </c>
      <c r="X1129" s="42" t="s">
        <v>1974</v>
      </c>
      <c r="Y1129" s="42" t="s">
        <v>2</v>
      </c>
      <c r="Z1129" s="42" t="s">
        <v>2</v>
      </c>
      <c r="AA1129" s="42" t="s">
        <v>328</v>
      </c>
      <c r="AB1129" s="43" t="s">
        <v>329</v>
      </c>
      <c r="AC1129" s="42" t="s">
        <v>225</v>
      </c>
      <c r="AD1129" s="42" t="s">
        <v>225</v>
      </c>
      <c r="AE1129" s="42" t="s">
        <v>561</v>
      </c>
      <c r="AF1129" s="42" t="s">
        <v>561</v>
      </c>
      <c r="AG1129" s="42">
        <v>20</v>
      </c>
      <c r="AH1129" s="42" t="s">
        <v>350</v>
      </c>
      <c r="AI1129" s="42" t="s">
        <v>1964</v>
      </c>
      <c r="AJ1129" s="42" t="s">
        <v>351</v>
      </c>
      <c r="AK1129" s="42" t="s">
        <v>1965</v>
      </c>
      <c r="AL1129" s="42">
        <v>1000</v>
      </c>
      <c r="AM1129" s="42" t="s">
        <v>332</v>
      </c>
      <c r="AN1129" s="42" t="s">
        <v>352</v>
      </c>
      <c r="AO1129" s="42">
        <v>400</v>
      </c>
      <c r="AP1129" s="42" t="s">
        <v>333</v>
      </c>
      <c r="AQ1129" s="42">
        <v>300</v>
      </c>
      <c r="AR1129" s="42">
        <v>48</v>
      </c>
      <c r="AS1129" s="42">
        <v>100</v>
      </c>
      <c r="AT1129" s="42">
        <f>AQ1129/AS1129</f>
        <v>3</v>
      </c>
      <c r="AU1129" s="42" t="s">
        <v>327</v>
      </c>
      <c r="AV1129" s="42" t="s">
        <v>327</v>
      </c>
      <c r="AW1129" s="42" t="s">
        <v>327</v>
      </c>
      <c r="AX1129" s="42" t="s">
        <v>327</v>
      </c>
      <c r="AY1129" s="42" t="s">
        <v>327</v>
      </c>
      <c r="AZ1129" s="51">
        <v>76</v>
      </c>
      <c r="BA1129" s="42"/>
      <c r="BB1129" s="42">
        <v>2</v>
      </c>
      <c r="BC1129" s="42" t="s">
        <v>1224</v>
      </c>
      <c r="BD1129" s="49">
        <v>0</v>
      </c>
      <c r="BE1129" s="49" t="s">
        <v>4380</v>
      </c>
      <c r="BF1129" s="42" t="s">
        <v>1883</v>
      </c>
      <c r="BG1129" s="42"/>
      <c r="BH1129" s="42" t="s">
        <v>327</v>
      </c>
      <c r="BI1129" s="42" t="s">
        <v>357</v>
      </c>
      <c r="BJ1129" s="42" t="s">
        <v>358</v>
      </c>
      <c r="BK1129" s="57">
        <v>44778</v>
      </c>
      <c r="BL1129" s="42"/>
      <c r="BM1129" s="42"/>
      <c r="BN1129" s="42"/>
      <c r="BO1129" s="42"/>
      <c r="BP1129" s="42" t="s">
        <v>359</v>
      </c>
      <c r="BQ1129" s="42" t="s">
        <v>359</v>
      </c>
      <c r="BR1129" s="42"/>
      <c r="BS1129" s="42"/>
      <c r="BT1129" s="42"/>
      <c r="BU1129" s="42"/>
      <c r="BV1129" s="42"/>
      <c r="BW1129" s="42"/>
      <c r="BX1129" s="42"/>
      <c r="BY1129" s="42"/>
      <c r="BZ1129" s="42"/>
      <c r="CA1129" s="42"/>
      <c r="CB1129" s="42"/>
      <c r="CC1129" s="42"/>
      <c r="CD1129" s="42"/>
      <c r="CE1129" s="42"/>
      <c r="CF1129" s="42"/>
      <c r="CG1129" s="26" t="s">
        <v>4381</v>
      </c>
    </row>
    <row r="1130" hidden="1" spans="1:85">
      <c r="A1130" s="39">
        <v>1644</v>
      </c>
      <c r="B1130" s="80" t="s">
        <v>4383</v>
      </c>
      <c r="C1130" s="64" t="s">
        <v>4384</v>
      </c>
      <c r="D1130" s="81" t="s">
        <v>4385</v>
      </c>
      <c r="E1130" s="43">
        <v>28.66798</v>
      </c>
      <c r="F1130" s="43">
        <v>-15.3383</v>
      </c>
      <c r="G1130" s="42" t="s">
        <v>316</v>
      </c>
      <c r="H1130" s="37">
        <v>2.5</v>
      </c>
      <c r="I1130" s="42" t="s">
        <v>316</v>
      </c>
      <c r="J1130" s="87" t="s">
        <v>3430</v>
      </c>
      <c r="K1130" s="42" t="s">
        <v>317</v>
      </c>
      <c r="L1130" s="42" t="s">
        <v>317</v>
      </c>
      <c r="M1130" s="42" t="s">
        <v>317</v>
      </c>
      <c r="N1130" s="42" t="s">
        <v>341</v>
      </c>
      <c r="O1130" s="42" t="s">
        <v>2240</v>
      </c>
      <c r="P1130" s="42" t="s">
        <v>2240</v>
      </c>
      <c r="Q1130" s="42" t="s">
        <v>320</v>
      </c>
      <c r="R1130" s="42" t="s">
        <v>320</v>
      </c>
      <c r="S1130" s="42" t="s">
        <v>1718</v>
      </c>
      <c r="T1130" s="42" t="s">
        <v>344</v>
      </c>
      <c r="U1130" s="42" t="s">
        <v>323</v>
      </c>
      <c r="V1130" s="52">
        <v>50</v>
      </c>
      <c r="W1130" s="42" t="s">
        <v>325</v>
      </c>
      <c r="X1130" s="42" t="s">
        <v>1974</v>
      </c>
      <c r="Y1130" s="42" t="s">
        <v>2</v>
      </c>
      <c r="Z1130" s="42" t="s">
        <v>2</v>
      </c>
      <c r="AA1130" s="42" t="s">
        <v>328</v>
      </c>
      <c r="AB1130" s="43" t="s">
        <v>329</v>
      </c>
      <c r="AC1130" s="42" t="s">
        <v>225</v>
      </c>
      <c r="AD1130" s="42" t="s">
        <v>225</v>
      </c>
      <c r="AE1130" s="42" t="s">
        <v>561</v>
      </c>
      <c r="AF1130" s="42" t="s">
        <v>561</v>
      </c>
      <c r="AG1130" s="42">
        <v>20</v>
      </c>
      <c r="AH1130" s="42" t="s">
        <v>350</v>
      </c>
      <c r="AI1130" s="42" t="s">
        <v>1964</v>
      </c>
      <c r="AJ1130" s="42" t="s">
        <v>351</v>
      </c>
      <c r="AK1130" s="42" t="s">
        <v>1895</v>
      </c>
      <c r="AL1130" s="42">
        <v>1000</v>
      </c>
      <c r="AM1130" s="42" t="s">
        <v>408</v>
      </c>
      <c r="AN1130" s="42" t="s">
        <v>2521</v>
      </c>
      <c r="AO1130" s="42">
        <v>250</v>
      </c>
      <c r="AP1130" s="42" t="s">
        <v>384</v>
      </c>
      <c r="AQ1130" s="42">
        <v>600</v>
      </c>
      <c r="AR1130" s="42">
        <v>2</v>
      </c>
      <c r="AS1130" s="42">
        <v>600</v>
      </c>
      <c r="AT1130" s="42">
        <v>24</v>
      </c>
      <c r="AU1130" s="42" t="s">
        <v>327</v>
      </c>
      <c r="AV1130" s="42" t="s">
        <v>327</v>
      </c>
      <c r="AW1130" s="42" t="s">
        <v>327</v>
      </c>
      <c r="AX1130" s="42" t="s">
        <v>327</v>
      </c>
      <c r="AY1130" s="42" t="s">
        <v>327</v>
      </c>
      <c r="AZ1130" s="51">
        <v>60</v>
      </c>
      <c r="BA1130" s="42"/>
      <c r="BB1130" s="42">
        <v>1</v>
      </c>
      <c r="BC1130" s="42" t="s">
        <v>525</v>
      </c>
      <c r="BD1130" s="49">
        <v>0</v>
      </c>
      <c r="BE1130" s="49" t="s">
        <v>4383</v>
      </c>
      <c r="BF1130" s="42" t="s">
        <v>1883</v>
      </c>
      <c r="BG1130" s="42"/>
      <c r="BH1130" s="42" t="s">
        <v>327</v>
      </c>
      <c r="BI1130" s="42" t="s">
        <v>357</v>
      </c>
      <c r="BJ1130" s="42" t="s">
        <v>358</v>
      </c>
      <c r="BK1130" s="57">
        <v>44778</v>
      </c>
      <c r="BL1130" s="42"/>
      <c r="BM1130" s="42"/>
      <c r="BN1130" s="42"/>
      <c r="BO1130" s="42"/>
      <c r="BP1130" s="42" t="s">
        <v>359</v>
      </c>
      <c r="BQ1130" s="42" t="s">
        <v>359</v>
      </c>
      <c r="BR1130" s="42"/>
      <c r="BS1130" s="42"/>
      <c r="BT1130" s="42"/>
      <c r="BU1130" s="42"/>
      <c r="BV1130" s="42"/>
      <c r="BW1130" s="42"/>
      <c r="BX1130" s="42"/>
      <c r="BY1130" s="42"/>
      <c r="BZ1130" s="42"/>
      <c r="CA1130" s="42"/>
      <c r="CB1130" s="42"/>
      <c r="CC1130" s="42"/>
      <c r="CD1130" s="42"/>
      <c r="CE1130" s="42"/>
      <c r="CF1130" s="42"/>
      <c r="CG1130" s="26" t="s">
        <v>4384</v>
      </c>
    </row>
    <row r="1131" hidden="1" spans="1:85">
      <c r="A1131" s="39">
        <v>1648</v>
      </c>
      <c r="B1131" s="87" t="s">
        <v>4386</v>
      </c>
      <c r="C1131" s="64" t="s">
        <v>4387</v>
      </c>
      <c r="D1131" s="64" t="s">
        <v>4388</v>
      </c>
      <c r="E1131" s="43">
        <v>28.447892</v>
      </c>
      <c r="F1131" s="43">
        <v>-15.320925</v>
      </c>
      <c r="G1131" s="42" t="s">
        <v>316</v>
      </c>
      <c r="H1131" s="37">
        <v>2.5</v>
      </c>
      <c r="I1131" s="42" t="s">
        <v>316</v>
      </c>
      <c r="J1131" s="131" t="s">
        <v>316</v>
      </c>
      <c r="K1131" s="42" t="s">
        <v>317</v>
      </c>
      <c r="L1131" s="42" t="s">
        <v>317</v>
      </c>
      <c r="M1131" s="42" t="s">
        <v>317</v>
      </c>
      <c r="N1131" s="74" t="s">
        <v>318</v>
      </c>
      <c r="O1131" s="42" t="s">
        <v>2240</v>
      </c>
      <c r="P1131" s="74" t="s">
        <v>2240</v>
      </c>
      <c r="Q1131" s="74" t="s">
        <v>320</v>
      </c>
      <c r="R1131" s="42" t="s">
        <v>320</v>
      </c>
      <c r="S1131" s="42" t="s">
        <v>1718</v>
      </c>
      <c r="T1131" s="42" t="s">
        <v>344</v>
      </c>
      <c r="U1131" s="74" t="s">
        <v>323</v>
      </c>
      <c r="V1131" s="52">
        <v>44</v>
      </c>
      <c r="W1131" s="42" t="s">
        <v>325</v>
      </c>
      <c r="X1131" s="42" t="s">
        <v>1974</v>
      </c>
      <c r="Y1131" s="42" t="s">
        <v>2</v>
      </c>
      <c r="Z1131" s="42" t="s">
        <v>2</v>
      </c>
      <c r="AA1131" s="74" t="s">
        <v>328</v>
      </c>
      <c r="AB1131" s="43" t="s">
        <v>329</v>
      </c>
      <c r="AC1131" s="74" t="s">
        <v>225</v>
      </c>
      <c r="AD1131" s="42" t="s">
        <v>225</v>
      </c>
      <c r="AE1131" s="42" t="s">
        <v>382</v>
      </c>
      <c r="AF1131" s="42" t="s">
        <v>382</v>
      </c>
      <c r="AG1131" s="42">
        <v>20</v>
      </c>
      <c r="AH1131" s="42" t="s">
        <v>350</v>
      </c>
      <c r="AI1131" s="42" t="s">
        <v>1964</v>
      </c>
      <c r="AJ1131" s="42" t="s">
        <v>351</v>
      </c>
      <c r="AK1131" s="42" t="s">
        <v>1965</v>
      </c>
      <c r="AL1131" s="42">
        <v>1000</v>
      </c>
      <c r="AM1131" s="42" t="s">
        <v>332</v>
      </c>
      <c r="AN1131" s="42" t="s">
        <v>352</v>
      </c>
      <c r="AO1131" s="42">
        <v>400</v>
      </c>
      <c r="AP1131" s="42" t="s">
        <v>384</v>
      </c>
      <c r="AQ1131" s="42">
        <v>600</v>
      </c>
      <c r="AR1131" s="42">
        <v>2</v>
      </c>
      <c r="AS1131" s="42">
        <v>600</v>
      </c>
      <c r="AT1131" s="42">
        <v>24</v>
      </c>
      <c r="AU1131" s="42" t="s">
        <v>327</v>
      </c>
      <c r="AV1131" s="42" t="s">
        <v>327</v>
      </c>
      <c r="AW1131" s="42" t="s">
        <v>327</v>
      </c>
      <c r="AX1131" s="42"/>
      <c r="AY1131" s="42" t="s">
        <v>327</v>
      </c>
      <c r="AZ1131" s="51">
        <v>74</v>
      </c>
      <c r="BA1131" s="42"/>
      <c r="BB1131" s="42">
        <v>1</v>
      </c>
      <c r="BC1131" s="42" t="s">
        <v>525</v>
      </c>
      <c r="BD1131" s="49">
        <v>0</v>
      </c>
      <c r="BE1131" s="49" t="s">
        <v>4386</v>
      </c>
      <c r="BF1131" s="42"/>
      <c r="BG1131" s="42"/>
      <c r="BH1131" s="42"/>
      <c r="BI1131" s="42" t="s">
        <v>357</v>
      </c>
      <c r="BJ1131" s="42" t="s">
        <v>358</v>
      </c>
      <c r="BK1131" s="57">
        <v>44778</v>
      </c>
      <c r="BL1131" s="42"/>
      <c r="BM1131" s="42"/>
      <c r="BN1131" s="42"/>
      <c r="BO1131" s="42"/>
      <c r="BP1131" s="42"/>
      <c r="BQ1131" s="42"/>
      <c r="BR1131" s="42"/>
      <c r="BS1131" s="42"/>
      <c r="BT1131" s="42"/>
      <c r="BU1131" s="42"/>
      <c r="BV1131" s="42"/>
      <c r="BW1131" s="42"/>
      <c r="BX1131" s="42"/>
      <c r="BY1131" s="42"/>
      <c r="BZ1131" s="42"/>
      <c r="CA1131" s="42"/>
      <c r="CB1131" s="42"/>
      <c r="CC1131" s="42"/>
      <c r="CD1131" s="42"/>
      <c r="CE1131" s="42"/>
      <c r="CF1131" s="42"/>
      <c r="CG1131" s="26" t="s">
        <v>4387</v>
      </c>
    </row>
    <row r="1132" hidden="1" spans="1:85">
      <c r="A1132" s="39">
        <v>1650</v>
      </c>
      <c r="B1132" s="82" t="s">
        <v>4389</v>
      </c>
      <c r="C1132" s="83" t="s">
        <v>4390</v>
      </c>
      <c r="D1132" s="84" t="s">
        <v>4391</v>
      </c>
      <c r="E1132" s="43">
        <v>28.2742</v>
      </c>
      <c r="F1132" s="43">
        <v>-15.3623</v>
      </c>
      <c r="G1132" s="42" t="s">
        <v>316</v>
      </c>
      <c r="H1132" s="37">
        <v>2.5</v>
      </c>
      <c r="I1132" s="42" t="s">
        <v>316</v>
      </c>
      <c r="J1132" s="42" t="s">
        <v>316</v>
      </c>
      <c r="K1132" s="42" t="s">
        <v>317</v>
      </c>
      <c r="L1132" s="42" t="s">
        <v>317</v>
      </c>
      <c r="M1132" s="42" t="s">
        <v>317</v>
      </c>
      <c r="N1132" s="42" t="s">
        <v>341</v>
      </c>
      <c r="O1132" s="42" t="s">
        <v>2240</v>
      </c>
      <c r="P1132" s="42" t="s">
        <v>2240</v>
      </c>
      <c r="Q1132" s="42" t="s">
        <v>320</v>
      </c>
      <c r="R1132" s="42" t="s">
        <v>320</v>
      </c>
      <c r="S1132" s="42" t="s">
        <v>1718</v>
      </c>
      <c r="T1132" s="42" t="s">
        <v>344</v>
      </c>
      <c r="U1132" s="42" t="s">
        <v>323</v>
      </c>
      <c r="V1132" s="52">
        <v>50</v>
      </c>
      <c r="W1132" s="42" t="s">
        <v>325</v>
      </c>
      <c r="X1132" s="42" t="s">
        <v>1880</v>
      </c>
      <c r="Y1132" s="42" t="s">
        <v>2</v>
      </c>
      <c r="Z1132" s="42" t="s">
        <v>2</v>
      </c>
      <c r="AA1132" s="42" t="s">
        <v>328</v>
      </c>
      <c r="AB1132" s="43" t="s">
        <v>329</v>
      </c>
      <c r="AC1132" s="42" t="s">
        <v>225</v>
      </c>
      <c r="AD1132" s="42" t="s">
        <v>225</v>
      </c>
      <c r="AE1132" s="42" t="s">
        <v>561</v>
      </c>
      <c r="AF1132" s="42" t="s">
        <v>561</v>
      </c>
      <c r="AG1132" s="42">
        <v>20</v>
      </c>
      <c r="AH1132" s="42" t="s">
        <v>350</v>
      </c>
      <c r="AI1132" s="42" t="s">
        <v>1964</v>
      </c>
      <c r="AJ1132" s="42" t="s">
        <v>370</v>
      </c>
      <c r="AK1132" s="42" t="s">
        <v>1965</v>
      </c>
      <c r="AL1132" s="42">
        <v>1000</v>
      </c>
      <c r="AM1132" s="42" t="s">
        <v>332</v>
      </c>
      <c r="AN1132" s="42" t="s">
        <v>1896</v>
      </c>
      <c r="AO1132" s="42">
        <v>400</v>
      </c>
      <c r="AP1132" s="42" t="s">
        <v>333</v>
      </c>
      <c r="AQ1132" s="42">
        <v>300</v>
      </c>
      <c r="AR1132" s="42">
        <v>48</v>
      </c>
      <c r="AS1132" s="42">
        <v>100</v>
      </c>
      <c r="AT1132" s="42">
        <f>AQ1132/AS1132</f>
        <v>3</v>
      </c>
      <c r="AU1132" s="42" t="s">
        <v>327</v>
      </c>
      <c r="AV1132" s="42" t="s">
        <v>327</v>
      </c>
      <c r="AW1132" s="42" t="s">
        <v>327</v>
      </c>
      <c r="AX1132" s="42" t="s">
        <v>327</v>
      </c>
      <c r="AY1132" s="42" t="s">
        <v>327</v>
      </c>
      <c r="AZ1132" s="51">
        <v>96</v>
      </c>
      <c r="BA1132" s="42"/>
      <c r="BB1132" s="42">
        <v>1</v>
      </c>
      <c r="BC1132" s="42" t="s">
        <v>525</v>
      </c>
      <c r="BD1132" s="49">
        <v>0</v>
      </c>
      <c r="BE1132" s="49" t="s">
        <v>4389</v>
      </c>
      <c r="BF1132" s="42" t="s">
        <v>1883</v>
      </c>
      <c r="BG1132" s="42"/>
      <c r="BH1132" s="42" t="s">
        <v>327</v>
      </c>
      <c r="BI1132" s="42" t="s">
        <v>357</v>
      </c>
      <c r="BJ1132" s="42" t="s">
        <v>358</v>
      </c>
      <c r="BK1132" s="57">
        <v>44778</v>
      </c>
      <c r="BL1132" s="42"/>
      <c r="BM1132" s="42"/>
      <c r="BN1132" s="42"/>
      <c r="BO1132" s="42"/>
      <c r="BP1132" s="42" t="s">
        <v>359</v>
      </c>
      <c r="BQ1132" s="42" t="s">
        <v>359</v>
      </c>
      <c r="BR1132" s="42"/>
      <c r="BS1132" s="42"/>
      <c r="BT1132" s="42"/>
      <c r="BU1132" s="42"/>
      <c r="BV1132" s="42"/>
      <c r="BW1132" s="42"/>
      <c r="BX1132" s="42"/>
      <c r="BY1132" s="42"/>
      <c r="BZ1132" s="42"/>
      <c r="CA1132" s="42"/>
      <c r="CB1132" s="42"/>
      <c r="CC1132" s="42"/>
      <c r="CD1132" s="42"/>
      <c r="CE1132" s="42"/>
      <c r="CF1132" s="42"/>
      <c r="CG1132" s="26" t="s">
        <v>4390</v>
      </c>
    </row>
    <row r="1133" hidden="1" spans="1:85">
      <c r="A1133" s="39">
        <v>1668</v>
      </c>
      <c r="B1133" s="80" t="s">
        <v>4392</v>
      </c>
      <c r="C1133" s="64" t="s">
        <v>4393</v>
      </c>
      <c r="D1133" s="81" t="s">
        <v>4394</v>
      </c>
      <c r="E1133" s="43">
        <v>28.4545</v>
      </c>
      <c r="F1133" s="47">
        <v>-16.097962</v>
      </c>
      <c r="G1133" s="42" t="s">
        <v>316</v>
      </c>
      <c r="H1133" s="37">
        <v>2.5</v>
      </c>
      <c r="I1133" s="42" t="s">
        <v>316</v>
      </c>
      <c r="J1133" s="87" t="s">
        <v>316</v>
      </c>
      <c r="K1133" s="42" t="s">
        <v>317</v>
      </c>
      <c r="L1133" s="42" t="s">
        <v>317</v>
      </c>
      <c r="M1133" s="42" t="s">
        <v>317</v>
      </c>
      <c r="N1133" s="42" t="s">
        <v>341</v>
      </c>
      <c r="O1133" s="42" t="s">
        <v>2240</v>
      </c>
      <c r="P1133" s="42" t="s">
        <v>2240</v>
      </c>
      <c r="Q1133" s="42" t="s">
        <v>320</v>
      </c>
      <c r="R1133" s="42" t="s">
        <v>320</v>
      </c>
      <c r="S1133" s="42" t="s">
        <v>1718</v>
      </c>
      <c r="T1133" s="42" t="s">
        <v>344</v>
      </c>
      <c r="U1133" s="42" t="s">
        <v>323</v>
      </c>
      <c r="V1133" s="52">
        <v>50</v>
      </c>
      <c r="W1133" s="42" t="s">
        <v>325</v>
      </c>
      <c r="X1133" s="42" t="s">
        <v>1974</v>
      </c>
      <c r="Y1133" s="42" t="s">
        <v>2</v>
      </c>
      <c r="Z1133" s="42" t="s">
        <v>2</v>
      </c>
      <c r="AA1133" s="42" t="s">
        <v>328</v>
      </c>
      <c r="AB1133" s="43" t="s">
        <v>329</v>
      </c>
      <c r="AC1133" s="42" t="s">
        <v>225</v>
      </c>
      <c r="AD1133" s="42" t="s">
        <v>225</v>
      </c>
      <c r="AE1133" s="42" t="s">
        <v>561</v>
      </c>
      <c r="AF1133" s="42" t="s">
        <v>561</v>
      </c>
      <c r="AG1133" s="42">
        <v>20</v>
      </c>
      <c r="AH1133" s="42" t="s">
        <v>350</v>
      </c>
      <c r="AI1133" s="42" t="s">
        <v>1964</v>
      </c>
      <c r="AJ1133" s="42" t="s">
        <v>351</v>
      </c>
      <c r="AK1133" s="42" t="s">
        <v>1965</v>
      </c>
      <c r="AL1133" s="42">
        <v>1000</v>
      </c>
      <c r="AM1133" s="42" t="s">
        <v>408</v>
      </c>
      <c r="AN1133" s="42" t="s">
        <v>2521</v>
      </c>
      <c r="AO1133" s="42">
        <v>250</v>
      </c>
      <c r="AP1133" s="42" t="s">
        <v>384</v>
      </c>
      <c r="AQ1133" s="42">
        <v>600</v>
      </c>
      <c r="AR1133" s="42">
        <v>2</v>
      </c>
      <c r="AS1133" s="42">
        <v>600</v>
      </c>
      <c r="AT1133" s="42">
        <v>24</v>
      </c>
      <c r="AU1133" s="42" t="s">
        <v>327</v>
      </c>
      <c r="AV1133" s="42" t="s">
        <v>327</v>
      </c>
      <c r="AW1133" s="42" t="s">
        <v>327</v>
      </c>
      <c r="AX1133" s="42" t="s">
        <v>327</v>
      </c>
      <c r="AY1133" s="42" t="s">
        <v>327</v>
      </c>
      <c r="AZ1133" s="51">
        <v>50</v>
      </c>
      <c r="BA1133" s="42"/>
      <c r="BB1133" s="42">
        <v>1</v>
      </c>
      <c r="BC1133" s="42" t="s">
        <v>525</v>
      </c>
      <c r="BD1133" s="49">
        <v>0</v>
      </c>
      <c r="BE1133" s="49" t="s">
        <v>4392</v>
      </c>
      <c r="BF1133" s="42" t="s">
        <v>1883</v>
      </c>
      <c r="BG1133" s="42"/>
      <c r="BH1133" s="42" t="s">
        <v>327</v>
      </c>
      <c r="BI1133" s="42" t="s">
        <v>357</v>
      </c>
      <c r="BJ1133" s="42" t="s">
        <v>358</v>
      </c>
      <c r="BK1133" s="57">
        <v>44778</v>
      </c>
      <c r="BL1133" s="42"/>
      <c r="BM1133" s="42"/>
      <c r="BN1133" s="42"/>
      <c r="BO1133" s="42"/>
      <c r="BP1133" s="42" t="s">
        <v>359</v>
      </c>
      <c r="BQ1133" s="42" t="s">
        <v>359</v>
      </c>
      <c r="BR1133" s="42"/>
      <c r="BS1133" s="42"/>
      <c r="BT1133" s="42"/>
      <c r="BU1133" s="42"/>
      <c r="BV1133" s="42"/>
      <c r="BW1133" s="42"/>
      <c r="BX1133" s="42"/>
      <c r="BY1133" s="42"/>
      <c r="BZ1133" s="42"/>
      <c r="CA1133" s="42"/>
      <c r="CB1133" s="42"/>
      <c r="CC1133" s="42"/>
      <c r="CD1133" s="42"/>
      <c r="CE1133" s="42"/>
      <c r="CF1133" s="42"/>
      <c r="CG1133" s="26" t="s">
        <v>4393</v>
      </c>
    </row>
    <row r="1134" hidden="1" spans="1:85">
      <c r="A1134" s="39">
        <v>1672</v>
      </c>
      <c r="B1134" s="80" t="s">
        <v>4395</v>
      </c>
      <c r="C1134" s="64" t="s">
        <v>4396</v>
      </c>
      <c r="D1134" s="81" t="s">
        <v>4397</v>
      </c>
      <c r="E1134" s="43">
        <v>28.34835</v>
      </c>
      <c r="F1134" s="43">
        <v>-15.4044</v>
      </c>
      <c r="G1134" s="42" t="s">
        <v>316</v>
      </c>
      <c r="H1134" s="37">
        <v>2.5</v>
      </c>
      <c r="I1134" s="42" t="s">
        <v>316</v>
      </c>
      <c r="J1134" s="87" t="s">
        <v>316</v>
      </c>
      <c r="K1134" s="42" t="s">
        <v>317</v>
      </c>
      <c r="L1134" s="42" t="s">
        <v>317</v>
      </c>
      <c r="M1134" s="42" t="s">
        <v>317</v>
      </c>
      <c r="N1134" s="42" t="s">
        <v>341</v>
      </c>
      <c r="O1134" s="42" t="s">
        <v>2240</v>
      </c>
      <c r="P1134" s="42" t="s">
        <v>2240</v>
      </c>
      <c r="Q1134" s="42" t="s">
        <v>320</v>
      </c>
      <c r="R1134" s="42" t="s">
        <v>320</v>
      </c>
      <c r="S1134" s="42" t="s">
        <v>1718</v>
      </c>
      <c r="T1134" s="42" t="s">
        <v>344</v>
      </c>
      <c r="U1134" s="42" t="s">
        <v>323</v>
      </c>
      <c r="V1134" s="52">
        <v>50</v>
      </c>
      <c r="W1134" s="42" t="s">
        <v>325</v>
      </c>
      <c r="X1134" s="42" t="s">
        <v>2971</v>
      </c>
      <c r="Y1134" s="42" t="s">
        <v>2</v>
      </c>
      <c r="Z1134" s="42" t="s">
        <v>2</v>
      </c>
      <c r="AA1134" s="42" t="s">
        <v>328</v>
      </c>
      <c r="AB1134" s="43" t="s">
        <v>329</v>
      </c>
      <c r="AC1134" s="42" t="s">
        <v>225</v>
      </c>
      <c r="AD1134" s="42" t="s">
        <v>225</v>
      </c>
      <c r="AE1134" s="42" t="s">
        <v>561</v>
      </c>
      <c r="AF1134" s="42" t="s">
        <v>561</v>
      </c>
      <c r="AG1134" s="42">
        <v>20</v>
      </c>
      <c r="AH1134" s="42" t="s">
        <v>350</v>
      </c>
      <c r="AI1134" s="42" t="s">
        <v>1964</v>
      </c>
      <c r="AJ1134" s="42" t="s">
        <v>351</v>
      </c>
      <c r="AK1134" s="42" t="s">
        <v>1895</v>
      </c>
      <c r="AL1134" s="42">
        <v>1000</v>
      </c>
      <c r="AM1134" s="42" t="s">
        <v>408</v>
      </c>
      <c r="AN1134" s="42" t="s">
        <v>2521</v>
      </c>
      <c r="AO1134" s="42">
        <v>250</v>
      </c>
      <c r="AP1134" s="42" t="s">
        <v>384</v>
      </c>
      <c r="AQ1134" s="42">
        <v>600</v>
      </c>
      <c r="AR1134" s="42">
        <v>2</v>
      </c>
      <c r="AS1134" s="42">
        <v>600</v>
      </c>
      <c r="AT1134" s="42">
        <v>24</v>
      </c>
      <c r="AU1134" s="42" t="s">
        <v>327</v>
      </c>
      <c r="AV1134" s="42" t="s">
        <v>327</v>
      </c>
      <c r="AW1134" s="42" t="s">
        <v>327</v>
      </c>
      <c r="AX1134" s="42" t="s">
        <v>327</v>
      </c>
      <c r="AY1134" s="42" t="s">
        <v>327</v>
      </c>
      <c r="AZ1134" s="51">
        <v>122</v>
      </c>
      <c r="BA1134" s="42"/>
      <c r="BB1134" s="42">
        <v>1</v>
      </c>
      <c r="BC1134" s="42" t="s">
        <v>525</v>
      </c>
      <c r="BD1134" s="49">
        <v>0</v>
      </c>
      <c r="BE1134" s="49" t="s">
        <v>4395</v>
      </c>
      <c r="BF1134" s="42" t="s">
        <v>1883</v>
      </c>
      <c r="BG1134" s="42"/>
      <c r="BH1134" s="42" t="s">
        <v>327</v>
      </c>
      <c r="BI1134" s="42" t="s">
        <v>357</v>
      </c>
      <c r="BJ1134" s="42" t="s">
        <v>358</v>
      </c>
      <c r="BK1134" s="57">
        <v>44778</v>
      </c>
      <c r="BL1134" s="42"/>
      <c r="BM1134" s="42"/>
      <c r="BN1134" s="42"/>
      <c r="BO1134" s="42"/>
      <c r="BP1134" s="42" t="s">
        <v>359</v>
      </c>
      <c r="BQ1134" s="42" t="s">
        <v>359</v>
      </c>
      <c r="BR1134" s="42"/>
      <c r="BS1134" s="42"/>
      <c r="BT1134" s="42"/>
      <c r="BU1134" s="42"/>
      <c r="BV1134" s="42"/>
      <c r="BW1134" s="42"/>
      <c r="BX1134" s="42"/>
      <c r="BY1134" s="42"/>
      <c r="BZ1134" s="42"/>
      <c r="CA1134" s="42"/>
      <c r="CB1134" s="42"/>
      <c r="CC1134" s="42"/>
      <c r="CD1134" s="42"/>
      <c r="CE1134" s="42"/>
      <c r="CF1134" s="42"/>
      <c r="CG1134" s="26" t="s">
        <v>4396</v>
      </c>
    </row>
    <row r="1135" hidden="1" spans="1:85">
      <c r="A1135" s="34">
        <v>1673</v>
      </c>
      <c r="B1135" s="80" t="s">
        <v>4398</v>
      </c>
      <c r="C1135" s="64" t="s">
        <v>4399</v>
      </c>
      <c r="D1135" s="81" t="s">
        <v>4400</v>
      </c>
      <c r="E1135" s="43">
        <v>28.2998</v>
      </c>
      <c r="F1135" s="43">
        <v>-15.47732</v>
      </c>
      <c r="G1135" s="42" t="s">
        <v>316</v>
      </c>
      <c r="H1135" s="37">
        <v>2.5</v>
      </c>
      <c r="I1135" s="42" t="s">
        <v>316</v>
      </c>
      <c r="J1135" s="87" t="s">
        <v>316</v>
      </c>
      <c r="K1135" s="42" t="s">
        <v>317</v>
      </c>
      <c r="L1135" s="42" t="s">
        <v>317</v>
      </c>
      <c r="M1135" s="42" t="s">
        <v>317</v>
      </c>
      <c r="N1135" s="42" t="s">
        <v>341</v>
      </c>
      <c r="O1135" s="42" t="s">
        <v>2240</v>
      </c>
      <c r="P1135" s="42" t="s">
        <v>2240</v>
      </c>
      <c r="Q1135" s="42" t="s">
        <v>320</v>
      </c>
      <c r="R1135" s="42" t="s">
        <v>320</v>
      </c>
      <c r="S1135" s="42" t="s">
        <v>1718</v>
      </c>
      <c r="T1135" s="42" t="s">
        <v>344</v>
      </c>
      <c r="U1135" s="42" t="s">
        <v>323</v>
      </c>
      <c r="V1135" s="52">
        <v>50</v>
      </c>
      <c r="W1135" s="42" t="s">
        <v>325</v>
      </c>
      <c r="X1135" s="42" t="s">
        <v>3055</v>
      </c>
      <c r="Y1135" s="42" t="s">
        <v>2</v>
      </c>
      <c r="Z1135" s="42" t="s">
        <v>2</v>
      </c>
      <c r="AA1135" s="42" t="s">
        <v>328</v>
      </c>
      <c r="AB1135" s="43" t="s">
        <v>329</v>
      </c>
      <c r="AC1135" s="42" t="s">
        <v>225</v>
      </c>
      <c r="AD1135" s="42" t="s">
        <v>225</v>
      </c>
      <c r="AE1135" s="42" t="s">
        <v>561</v>
      </c>
      <c r="AF1135" s="42" t="s">
        <v>561</v>
      </c>
      <c r="AG1135" s="42">
        <v>20</v>
      </c>
      <c r="AH1135" s="42" t="s">
        <v>350</v>
      </c>
      <c r="AI1135" s="42" t="s">
        <v>1964</v>
      </c>
      <c r="AJ1135" s="42" t="s">
        <v>351</v>
      </c>
      <c r="AK1135" s="42" t="s">
        <v>2164</v>
      </c>
      <c r="AL1135" s="42">
        <v>1000</v>
      </c>
      <c r="AM1135" s="42" t="s">
        <v>332</v>
      </c>
      <c r="AN1135" s="42" t="s">
        <v>352</v>
      </c>
      <c r="AO1135" s="42">
        <v>400</v>
      </c>
      <c r="AP1135" s="42" t="s">
        <v>384</v>
      </c>
      <c r="AQ1135" s="42">
        <v>600</v>
      </c>
      <c r="AR1135" s="42">
        <v>2</v>
      </c>
      <c r="AS1135" s="42">
        <v>600</v>
      </c>
      <c r="AT1135" s="42">
        <v>24</v>
      </c>
      <c r="AU1135" s="42" t="s">
        <v>327</v>
      </c>
      <c r="AV1135" s="42" t="s">
        <v>327</v>
      </c>
      <c r="AW1135" s="42" t="s">
        <v>327</v>
      </c>
      <c r="AX1135" s="42" t="s">
        <v>327</v>
      </c>
      <c r="AY1135" s="42" t="s">
        <v>327</v>
      </c>
      <c r="AZ1135" s="51">
        <v>58</v>
      </c>
      <c r="BA1135" s="42"/>
      <c r="BB1135" s="42">
        <v>1</v>
      </c>
      <c r="BC1135" s="42" t="s">
        <v>525</v>
      </c>
      <c r="BD1135" s="49">
        <v>0</v>
      </c>
      <c r="BE1135" s="49" t="s">
        <v>4398</v>
      </c>
      <c r="BF1135" s="42" t="s">
        <v>1883</v>
      </c>
      <c r="BG1135" s="42"/>
      <c r="BH1135" s="42" t="s">
        <v>327</v>
      </c>
      <c r="BI1135" s="42" t="s">
        <v>357</v>
      </c>
      <c r="BJ1135" s="42" t="s">
        <v>358</v>
      </c>
      <c r="BK1135" s="57">
        <v>44778</v>
      </c>
      <c r="BL1135" s="42"/>
      <c r="BM1135" s="42"/>
      <c r="BN1135" s="42"/>
      <c r="BO1135" s="42"/>
      <c r="BP1135" s="42" t="s">
        <v>359</v>
      </c>
      <c r="BQ1135" s="42" t="s">
        <v>359</v>
      </c>
      <c r="BR1135" s="42"/>
      <c r="BS1135" s="42"/>
      <c r="BT1135" s="42"/>
      <c r="BU1135" s="42"/>
      <c r="BV1135" s="42"/>
      <c r="BW1135" s="42"/>
      <c r="BX1135" s="42"/>
      <c r="BY1135" s="42"/>
      <c r="BZ1135" s="42"/>
      <c r="CA1135" s="42"/>
      <c r="CB1135" s="42"/>
      <c r="CC1135" s="42"/>
      <c r="CD1135" s="42"/>
      <c r="CE1135" s="42"/>
      <c r="CF1135" s="42"/>
      <c r="CG1135" s="26" t="s">
        <v>4399</v>
      </c>
    </row>
    <row r="1136" hidden="1" spans="1:85">
      <c r="A1136" s="39">
        <v>1688</v>
      </c>
      <c r="B1136" s="80" t="s">
        <v>4401</v>
      </c>
      <c r="C1136" s="64" t="s">
        <v>4402</v>
      </c>
      <c r="D1136" s="81" t="s">
        <v>4403</v>
      </c>
      <c r="E1136" s="43">
        <v>28.25972</v>
      </c>
      <c r="F1136" s="43">
        <v>-15.44077</v>
      </c>
      <c r="G1136" s="42" t="s">
        <v>316</v>
      </c>
      <c r="H1136" s="37">
        <v>2.5</v>
      </c>
      <c r="I1136" s="42" t="s">
        <v>316</v>
      </c>
      <c r="J1136" s="87" t="s">
        <v>316</v>
      </c>
      <c r="K1136" s="42" t="s">
        <v>317</v>
      </c>
      <c r="L1136" s="42" t="s">
        <v>317</v>
      </c>
      <c r="M1136" s="42" t="s">
        <v>317</v>
      </c>
      <c r="N1136" s="42" t="s">
        <v>341</v>
      </c>
      <c r="O1136" s="42" t="s">
        <v>2240</v>
      </c>
      <c r="P1136" s="42" t="s">
        <v>2240</v>
      </c>
      <c r="Q1136" s="42" t="s">
        <v>320</v>
      </c>
      <c r="R1136" s="42" t="s">
        <v>320</v>
      </c>
      <c r="S1136" s="42" t="s">
        <v>1718</v>
      </c>
      <c r="T1136" s="42" t="s">
        <v>344</v>
      </c>
      <c r="U1136" s="42" t="s">
        <v>323</v>
      </c>
      <c r="V1136" s="52">
        <v>50</v>
      </c>
      <c r="W1136" s="42" t="s">
        <v>325</v>
      </c>
      <c r="X1136" s="42" t="s">
        <v>3055</v>
      </c>
      <c r="Y1136" s="42" t="s">
        <v>2</v>
      </c>
      <c r="Z1136" s="42" t="s">
        <v>2</v>
      </c>
      <c r="AA1136" s="42" t="s">
        <v>328</v>
      </c>
      <c r="AB1136" s="43" t="s">
        <v>329</v>
      </c>
      <c r="AC1136" s="42" t="s">
        <v>225</v>
      </c>
      <c r="AD1136" s="42" t="s">
        <v>225</v>
      </c>
      <c r="AE1136" s="42" t="s">
        <v>561</v>
      </c>
      <c r="AF1136" s="42" t="s">
        <v>561</v>
      </c>
      <c r="AG1136" s="42">
        <v>20</v>
      </c>
      <c r="AH1136" s="42" t="s">
        <v>350</v>
      </c>
      <c r="AI1136" s="42" t="s">
        <v>1964</v>
      </c>
      <c r="AJ1136" s="42" t="s">
        <v>351</v>
      </c>
      <c r="AK1136" s="42" t="s">
        <v>2164</v>
      </c>
      <c r="AL1136" s="42">
        <v>1000</v>
      </c>
      <c r="AM1136" s="42" t="s">
        <v>408</v>
      </c>
      <c r="AN1136" s="42" t="s">
        <v>2521</v>
      </c>
      <c r="AO1136" s="42">
        <v>250</v>
      </c>
      <c r="AP1136" s="42" t="s">
        <v>384</v>
      </c>
      <c r="AQ1136" s="42">
        <v>600</v>
      </c>
      <c r="AR1136" s="42">
        <v>2</v>
      </c>
      <c r="AS1136" s="42">
        <v>600</v>
      </c>
      <c r="AT1136" s="42">
        <v>24</v>
      </c>
      <c r="AU1136" s="42" t="s">
        <v>327</v>
      </c>
      <c r="AV1136" s="42" t="s">
        <v>327</v>
      </c>
      <c r="AW1136" s="42" t="s">
        <v>327</v>
      </c>
      <c r="AX1136" s="42" t="s">
        <v>327</v>
      </c>
      <c r="AY1136" s="42" t="s">
        <v>327</v>
      </c>
      <c r="AZ1136" s="51">
        <v>65</v>
      </c>
      <c r="BA1136" s="42"/>
      <c r="BB1136" s="42">
        <v>1</v>
      </c>
      <c r="BC1136" s="42" t="s">
        <v>525</v>
      </c>
      <c r="BD1136" s="49">
        <v>0</v>
      </c>
      <c r="BE1136" s="49" t="s">
        <v>4401</v>
      </c>
      <c r="BF1136" s="42" t="s">
        <v>1883</v>
      </c>
      <c r="BG1136" s="42"/>
      <c r="BH1136" s="42" t="s">
        <v>327</v>
      </c>
      <c r="BI1136" s="42" t="s">
        <v>357</v>
      </c>
      <c r="BJ1136" s="42" t="s">
        <v>358</v>
      </c>
      <c r="BK1136" s="57">
        <v>44778</v>
      </c>
      <c r="BL1136" s="42"/>
      <c r="BM1136" s="42"/>
      <c r="BN1136" s="42"/>
      <c r="BO1136" s="42"/>
      <c r="BP1136" s="42" t="s">
        <v>359</v>
      </c>
      <c r="BQ1136" s="42" t="s">
        <v>359</v>
      </c>
      <c r="BR1136" s="42"/>
      <c r="BS1136" s="42"/>
      <c r="BT1136" s="42"/>
      <c r="BU1136" s="42"/>
      <c r="BV1136" s="42"/>
      <c r="BW1136" s="42"/>
      <c r="BX1136" s="42"/>
      <c r="BY1136" s="42"/>
      <c r="BZ1136" s="42"/>
      <c r="CA1136" s="42"/>
      <c r="CB1136" s="42"/>
      <c r="CC1136" s="42"/>
      <c r="CD1136" s="42"/>
      <c r="CE1136" s="42"/>
      <c r="CF1136" s="42"/>
      <c r="CG1136" s="26" t="s">
        <v>4402</v>
      </c>
    </row>
    <row r="1137" hidden="1" spans="1:85">
      <c r="A1137" s="39">
        <v>1690</v>
      </c>
      <c r="B1137" s="80" t="s">
        <v>4404</v>
      </c>
      <c r="C1137" s="64" t="s">
        <v>4405</v>
      </c>
      <c r="D1137" s="81" t="s">
        <v>4406</v>
      </c>
      <c r="E1137" s="43">
        <v>28.41208</v>
      </c>
      <c r="F1137" s="43">
        <v>-15.39025</v>
      </c>
      <c r="G1137" s="42" t="s">
        <v>316</v>
      </c>
      <c r="H1137" s="37">
        <v>2.5</v>
      </c>
      <c r="I1137" s="42" t="s">
        <v>316</v>
      </c>
      <c r="J1137" s="87" t="s">
        <v>316</v>
      </c>
      <c r="K1137" s="42" t="s">
        <v>317</v>
      </c>
      <c r="L1137" s="42" t="s">
        <v>317</v>
      </c>
      <c r="M1137" s="42" t="s">
        <v>317</v>
      </c>
      <c r="N1137" s="42" t="s">
        <v>341</v>
      </c>
      <c r="O1137" s="42" t="s">
        <v>2240</v>
      </c>
      <c r="P1137" s="42" t="s">
        <v>2240</v>
      </c>
      <c r="Q1137" s="42" t="s">
        <v>320</v>
      </c>
      <c r="R1137" s="42" t="s">
        <v>320</v>
      </c>
      <c r="S1137" s="42" t="s">
        <v>1718</v>
      </c>
      <c r="T1137" s="42" t="s">
        <v>344</v>
      </c>
      <c r="U1137" s="42" t="s">
        <v>323</v>
      </c>
      <c r="V1137" s="52">
        <v>50</v>
      </c>
      <c r="W1137" s="42" t="s">
        <v>325</v>
      </c>
      <c r="X1137" s="42" t="s">
        <v>1974</v>
      </c>
      <c r="Y1137" s="42" t="s">
        <v>2</v>
      </c>
      <c r="Z1137" s="42" t="s">
        <v>2</v>
      </c>
      <c r="AA1137" s="42" t="s">
        <v>328</v>
      </c>
      <c r="AB1137" s="43" t="s">
        <v>329</v>
      </c>
      <c r="AC1137" s="42" t="s">
        <v>225</v>
      </c>
      <c r="AD1137" s="42" t="s">
        <v>225</v>
      </c>
      <c r="AE1137" s="42" t="s">
        <v>561</v>
      </c>
      <c r="AF1137" s="42" t="s">
        <v>561</v>
      </c>
      <c r="AG1137" s="42">
        <v>20</v>
      </c>
      <c r="AH1137" s="42" t="s">
        <v>350</v>
      </c>
      <c r="AI1137" s="42" t="s">
        <v>1964</v>
      </c>
      <c r="AJ1137" s="42" t="s">
        <v>351</v>
      </c>
      <c r="AK1137" s="42" t="s">
        <v>1965</v>
      </c>
      <c r="AL1137" s="42">
        <v>1000</v>
      </c>
      <c r="AM1137" s="42" t="s">
        <v>408</v>
      </c>
      <c r="AN1137" s="42" t="s">
        <v>2521</v>
      </c>
      <c r="AO1137" s="42">
        <v>250</v>
      </c>
      <c r="AP1137" s="42" t="s">
        <v>333</v>
      </c>
      <c r="AQ1137" s="42">
        <v>300</v>
      </c>
      <c r="AR1137" s="42">
        <v>48</v>
      </c>
      <c r="AS1137" s="42">
        <v>100</v>
      </c>
      <c r="AT1137" s="42">
        <f>AQ1137/AS1137</f>
        <v>3</v>
      </c>
      <c r="AU1137" s="42" t="s">
        <v>327</v>
      </c>
      <c r="AV1137" s="42" t="s">
        <v>327</v>
      </c>
      <c r="AW1137" s="42" t="s">
        <v>327</v>
      </c>
      <c r="AX1137" s="42" t="s">
        <v>327</v>
      </c>
      <c r="AY1137" s="42" t="s">
        <v>327</v>
      </c>
      <c r="AZ1137" s="51">
        <v>56</v>
      </c>
      <c r="BA1137" s="42"/>
      <c r="BB1137" s="42">
        <v>1</v>
      </c>
      <c r="BC1137" s="42" t="s">
        <v>525</v>
      </c>
      <c r="BD1137" s="49">
        <v>0</v>
      </c>
      <c r="BE1137" s="49" t="s">
        <v>4404</v>
      </c>
      <c r="BF1137" s="42" t="s">
        <v>1883</v>
      </c>
      <c r="BG1137" s="42"/>
      <c r="BH1137" s="42" t="s">
        <v>327</v>
      </c>
      <c r="BI1137" s="42" t="s">
        <v>357</v>
      </c>
      <c r="BJ1137" s="42" t="s">
        <v>358</v>
      </c>
      <c r="BK1137" s="57">
        <v>44778</v>
      </c>
      <c r="BL1137" s="42"/>
      <c r="BM1137" s="42"/>
      <c r="BN1137" s="42"/>
      <c r="BO1137" s="42"/>
      <c r="BP1137" s="42" t="s">
        <v>359</v>
      </c>
      <c r="BQ1137" s="42" t="s">
        <v>359</v>
      </c>
      <c r="BR1137" s="42"/>
      <c r="BS1137" s="42"/>
      <c r="BT1137" s="42"/>
      <c r="BU1137" s="42"/>
      <c r="BV1137" s="42"/>
      <c r="BW1137" s="42"/>
      <c r="BX1137" s="42"/>
      <c r="BY1137" s="42"/>
      <c r="BZ1137" s="42"/>
      <c r="CA1137" s="42"/>
      <c r="CB1137" s="42"/>
      <c r="CC1137" s="42"/>
      <c r="CD1137" s="42"/>
      <c r="CE1137" s="42"/>
      <c r="CF1137" s="42"/>
      <c r="CG1137" s="26" t="s">
        <v>4405</v>
      </c>
    </row>
    <row r="1138" hidden="1" spans="1:85">
      <c r="A1138" s="34">
        <v>1691</v>
      </c>
      <c r="B1138" s="80" t="s">
        <v>4407</v>
      </c>
      <c r="C1138" s="64" t="s">
        <v>4408</v>
      </c>
      <c r="D1138" s="81" t="s">
        <v>4409</v>
      </c>
      <c r="E1138" s="43">
        <v>28.37443</v>
      </c>
      <c r="F1138" s="43">
        <v>-15.37034</v>
      </c>
      <c r="G1138" s="42" t="s">
        <v>316</v>
      </c>
      <c r="H1138" s="37">
        <v>2.5</v>
      </c>
      <c r="I1138" s="42" t="s">
        <v>316</v>
      </c>
      <c r="J1138" s="87" t="s">
        <v>316</v>
      </c>
      <c r="K1138" s="42" t="s">
        <v>317</v>
      </c>
      <c r="L1138" s="42" t="s">
        <v>317</v>
      </c>
      <c r="M1138" s="42" t="s">
        <v>317</v>
      </c>
      <c r="N1138" s="42" t="s">
        <v>341</v>
      </c>
      <c r="O1138" s="42" t="s">
        <v>2240</v>
      </c>
      <c r="P1138" s="42" t="s">
        <v>2240</v>
      </c>
      <c r="Q1138" s="42" t="s">
        <v>320</v>
      </c>
      <c r="R1138" s="42" t="s">
        <v>320</v>
      </c>
      <c r="S1138" s="42" t="s">
        <v>1718</v>
      </c>
      <c r="T1138" s="42" t="s">
        <v>344</v>
      </c>
      <c r="U1138" s="42" t="s">
        <v>323</v>
      </c>
      <c r="V1138" s="52">
        <v>50</v>
      </c>
      <c r="W1138" s="42" t="s">
        <v>325</v>
      </c>
      <c r="X1138" s="42" t="s">
        <v>1974</v>
      </c>
      <c r="Y1138" s="42" t="s">
        <v>2</v>
      </c>
      <c r="Z1138" s="42" t="s">
        <v>2</v>
      </c>
      <c r="AA1138" s="42" t="s">
        <v>328</v>
      </c>
      <c r="AB1138" s="43" t="s">
        <v>329</v>
      </c>
      <c r="AC1138" s="42" t="s">
        <v>225</v>
      </c>
      <c r="AD1138" s="42" t="s">
        <v>225</v>
      </c>
      <c r="AE1138" s="42" t="s">
        <v>561</v>
      </c>
      <c r="AF1138" s="42" t="s">
        <v>561</v>
      </c>
      <c r="AG1138" s="42">
        <v>20</v>
      </c>
      <c r="AH1138" s="42" t="s">
        <v>350</v>
      </c>
      <c r="AI1138" s="42" t="s">
        <v>1964</v>
      </c>
      <c r="AJ1138" s="42" t="s">
        <v>351</v>
      </c>
      <c r="AK1138" s="42" t="s">
        <v>1965</v>
      </c>
      <c r="AL1138" s="42">
        <v>1000</v>
      </c>
      <c r="AM1138" s="42" t="s">
        <v>408</v>
      </c>
      <c r="AN1138" s="42" t="s">
        <v>2521</v>
      </c>
      <c r="AO1138" s="42">
        <v>250</v>
      </c>
      <c r="AP1138" s="42" t="s">
        <v>333</v>
      </c>
      <c r="AQ1138" s="42">
        <v>300</v>
      </c>
      <c r="AR1138" s="42">
        <v>48</v>
      </c>
      <c r="AS1138" s="42">
        <v>100</v>
      </c>
      <c r="AT1138" s="42">
        <f>AQ1138/AS1138</f>
        <v>3</v>
      </c>
      <c r="AU1138" s="42" t="s">
        <v>327</v>
      </c>
      <c r="AV1138" s="42" t="s">
        <v>327</v>
      </c>
      <c r="AW1138" s="42" t="s">
        <v>327</v>
      </c>
      <c r="AX1138" s="42" t="s">
        <v>327</v>
      </c>
      <c r="AY1138" s="42" t="s">
        <v>327</v>
      </c>
      <c r="AZ1138" s="51">
        <v>70</v>
      </c>
      <c r="BA1138" s="42"/>
      <c r="BB1138" s="42">
        <v>1</v>
      </c>
      <c r="BC1138" s="42" t="s">
        <v>525</v>
      </c>
      <c r="BD1138" s="49">
        <v>0</v>
      </c>
      <c r="BE1138" s="49" t="s">
        <v>4407</v>
      </c>
      <c r="BF1138" s="42" t="s">
        <v>1883</v>
      </c>
      <c r="BG1138" s="42"/>
      <c r="BH1138" s="42" t="s">
        <v>327</v>
      </c>
      <c r="BI1138" s="42" t="s">
        <v>357</v>
      </c>
      <c r="BJ1138" s="42" t="s">
        <v>358</v>
      </c>
      <c r="BK1138" s="57">
        <v>44778</v>
      </c>
      <c r="BL1138" s="42"/>
      <c r="BM1138" s="42"/>
      <c r="BN1138" s="42"/>
      <c r="BO1138" s="42"/>
      <c r="BP1138" s="42" t="s">
        <v>359</v>
      </c>
      <c r="BQ1138" s="42" t="s">
        <v>359</v>
      </c>
      <c r="BR1138" s="42"/>
      <c r="BS1138" s="42"/>
      <c r="BT1138" s="42"/>
      <c r="BU1138" s="42"/>
      <c r="BV1138" s="42"/>
      <c r="BW1138" s="42"/>
      <c r="BX1138" s="42"/>
      <c r="BY1138" s="42"/>
      <c r="BZ1138" s="42"/>
      <c r="CA1138" s="42"/>
      <c r="CB1138" s="42"/>
      <c r="CC1138" s="42"/>
      <c r="CD1138" s="42"/>
      <c r="CE1138" s="42"/>
      <c r="CF1138" s="42"/>
      <c r="CG1138" s="26" t="s">
        <v>4408</v>
      </c>
    </row>
    <row r="1139" hidden="1" spans="1:85">
      <c r="A1139" s="34">
        <v>1693</v>
      </c>
      <c r="B1139" s="80" t="s">
        <v>4410</v>
      </c>
      <c r="C1139" s="64" t="s">
        <v>4411</v>
      </c>
      <c r="D1139" s="81" t="s">
        <v>4412</v>
      </c>
      <c r="E1139" s="43">
        <v>28.18272</v>
      </c>
      <c r="F1139" s="43">
        <v>-15.73994</v>
      </c>
      <c r="G1139" s="42" t="s">
        <v>316</v>
      </c>
      <c r="H1139" s="37">
        <v>2.5</v>
      </c>
      <c r="I1139" s="42" t="s">
        <v>316</v>
      </c>
      <c r="J1139" s="87" t="s">
        <v>3407</v>
      </c>
      <c r="K1139" s="42" t="s">
        <v>317</v>
      </c>
      <c r="L1139" s="42" t="s">
        <v>317</v>
      </c>
      <c r="M1139" s="42" t="s">
        <v>317</v>
      </c>
      <c r="N1139" s="42" t="s">
        <v>341</v>
      </c>
      <c r="O1139" s="42" t="s">
        <v>2240</v>
      </c>
      <c r="P1139" s="42" t="s">
        <v>2240</v>
      </c>
      <c r="Q1139" s="42" t="s">
        <v>320</v>
      </c>
      <c r="R1139" s="42" t="s">
        <v>320</v>
      </c>
      <c r="S1139" s="42" t="s">
        <v>1718</v>
      </c>
      <c r="T1139" s="42" t="s">
        <v>344</v>
      </c>
      <c r="U1139" s="42" t="s">
        <v>323</v>
      </c>
      <c r="V1139" s="52">
        <v>50</v>
      </c>
      <c r="W1139" s="42" t="s">
        <v>325</v>
      </c>
      <c r="X1139" s="42" t="s">
        <v>3055</v>
      </c>
      <c r="Y1139" s="42" t="s">
        <v>2</v>
      </c>
      <c r="Z1139" s="42" t="s">
        <v>2</v>
      </c>
      <c r="AA1139" s="42" t="s">
        <v>328</v>
      </c>
      <c r="AB1139" s="43" t="s">
        <v>329</v>
      </c>
      <c r="AC1139" s="42" t="s">
        <v>225</v>
      </c>
      <c r="AD1139" s="42" t="s">
        <v>225</v>
      </c>
      <c r="AE1139" s="42" t="s">
        <v>561</v>
      </c>
      <c r="AF1139" s="42" t="s">
        <v>561</v>
      </c>
      <c r="AG1139" s="42">
        <v>20</v>
      </c>
      <c r="AH1139" s="42" t="s">
        <v>350</v>
      </c>
      <c r="AI1139" s="42" t="s">
        <v>1964</v>
      </c>
      <c r="AJ1139" s="42" t="s">
        <v>351</v>
      </c>
      <c r="AK1139" s="42" t="s">
        <v>2164</v>
      </c>
      <c r="AL1139" s="42">
        <v>1000</v>
      </c>
      <c r="AM1139" s="42" t="s">
        <v>332</v>
      </c>
      <c r="AN1139" s="42" t="s">
        <v>1896</v>
      </c>
      <c r="AO1139" s="42">
        <v>600</v>
      </c>
      <c r="AP1139" s="42" t="s">
        <v>384</v>
      </c>
      <c r="AQ1139" s="42">
        <v>600</v>
      </c>
      <c r="AR1139" s="42">
        <v>2</v>
      </c>
      <c r="AS1139" s="42">
        <v>600</v>
      </c>
      <c r="AT1139" s="42">
        <v>24</v>
      </c>
      <c r="AU1139" s="42" t="s">
        <v>327</v>
      </c>
      <c r="AV1139" s="42" t="s">
        <v>327</v>
      </c>
      <c r="AW1139" s="42" t="s">
        <v>327</v>
      </c>
      <c r="AX1139" s="42" t="s">
        <v>327</v>
      </c>
      <c r="AY1139" s="42" t="s">
        <v>327</v>
      </c>
      <c r="AZ1139" s="51">
        <v>71</v>
      </c>
      <c r="BA1139" s="42"/>
      <c r="BB1139" s="42">
        <v>1</v>
      </c>
      <c r="BC1139" s="42" t="s">
        <v>525</v>
      </c>
      <c r="BD1139" s="49">
        <v>0</v>
      </c>
      <c r="BE1139" s="49" t="s">
        <v>4410</v>
      </c>
      <c r="BF1139" s="42" t="s">
        <v>1883</v>
      </c>
      <c r="BG1139" s="42"/>
      <c r="BH1139" s="42" t="s">
        <v>327</v>
      </c>
      <c r="BI1139" s="42" t="s">
        <v>357</v>
      </c>
      <c r="BJ1139" s="42" t="s">
        <v>358</v>
      </c>
      <c r="BK1139" s="57">
        <v>44778</v>
      </c>
      <c r="BL1139" s="42"/>
      <c r="BM1139" s="42"/>
      <c r="BN1139" s="42"/>
      <c r="BO1139" s="42"/>
      <c r="BP1139" s="42" t="s">
        <v>359</v>
      </c>
      <c r="BQ1139" s="42" t="s">
        <v>359</v>
      </c>
      <c r="BR1139" s="42"/>
      <c r="BS1139" s="42"/>
      <c r="BT1139" s="42"/>
      <c r="BU1139" s="42"/>
      <c r="BV1139" s="42"/>
      <c r="BW1139" s="42"/>
      <c r="BX1139" s="42"/>
      <c r="BY1139" s="42"/>
      <c r="BZ1139" s="42"/>
      <c r="CA1139" s="42"/>
      <c r="CB1139" s="42"/>
      <c r="CC1139" s="42"/>
      <c r="CD1139" s="42"/>
      <c r="CE1139" s="42"/>
      <c r="CF1139" s="42"/>
      <c r="CG1139" s="26" t="s">
        <v>4411</v>
      </c>
    </row>
    <row r="1140" hidden="1" spans="1:85">
      <c r="A1140" s="34">
        <v>1699</v>
      </c>
      <c r="B1140" s="80" t="s">
        <v>4413</v>
      </c>
      <c r="C1140" s="64" t="s">
        <v>4414</v>
      </c>
      <c r="D1140" s="81" t="s">
        <v>4415</v>
      </c>
      <c r="E1140" s="43">
        <v>28.295225</v>
      </c>
      <c r="F1140" s="43">
        <v>-15.341629</v>
      </c>
      <c r="G1140" s="42" t="s">
        <v>316</v>
      </c>
      <c r="H1140" s="37">
        <v>2.5</v>
      </c>
      <c r="I1140" s="42" t="s">
        <v>316</v>
      </c>
      <c r="J1140" s="87" t="s">
        <v>316</v>
      </c>
      <c r="K1140" s="42" t="s">
        <v>317</v>
      </c>
      <c r="L1140" s="42" t="s">
        <v>317</v>
      </c>
      <c r="M1140" s="42" t="s">
        <v>317</v>
      </c>
      <c r="N1140" s="42" t="s">
        <v>341</v>
      </c>
      <c r="O1140" s="42" t="s">
        <v>2240</v>
      </c>
      <c r="P1140" s="42" t="s">
        <v>2240</v>
      </c>
      <c r="Q1140" s="42" t="s">
        <v>320</v>
      </c>
      <c r="R1140" s="42" t="s">
        <v>320</v>
      </c>
      <c r="S1140" s="42" t="s">
        <v>1718</v>
      </c>
      <c r="T1140" s="42" t="s">
        <v>344</v>
      </c>
      <c r="U1140" s="42" t="s">
        <v>323</v>
      </c>
      <c r="V1140" s="52">
        <v>50</v>
      </c>
      <c r="W1140" s="42" t="s">
        <v>325</v>
      </c>
      <c r="X1140" s="42" t="s">
        <v>1880</v>
      </c>
      <c r="Y1140" s="42" t="s">
        <v>2</v>
      </c>
      <c r="Z1140" s="42" t="s">
        <v>2</v>
      </c>
      <c r="AA1140" s="42" t="s">
        <v>328</v>
      </c>
      <c r="AB1140" s="43" t="s">
        <v>329</v>
      </c>
      <c r="AC1140" s="42" t="s">
        <v>225</v>
      </c>
      <c r="AD1140" s="42" t="s">
        <v>225</v>
      </c>
      <c r="AE1140" s="42" t="s">
        <v>561</v>
      </c>
      <c r="AF1140" s="42" t="s">
        <v>561</v>
      </c>
      <c r="AG1140" s="42">
        <v>20</v>
      </c>
      <c r="AH1140" s="42" t="s">
        <v>350</v>
      </c>
      <c r="AI1140" s="42" t="s">
        <v>2264</v>
      </c>
      <c r="AJ1140" s="42" t="s">
        <v>370</v>
      </c>
      <c r="AK1140" s="42" t="s">
        <v>2164</v>
      </c>
      <c r="AL1140" s="42">
        <v>1000</v>
      </c>
      <c r="AM1140" s="42" t="s">
        <v>408</v>
      </c>
      <c r="AN1140" s="42" t="s">
        <v>2521</v>
      </c>
      <c r="AO1140" s="42">
        <v>250</v>
      </c>
      <c r="AP1140" s="42" t="s">
        <v>384</v>
      </c>
      <c r="AQ1140" s="42">
        <v>600</v>
      </c>
      <c r="AR1140" s="42">
        <v>2</v>
      </c>
      <c r="AS1140" s="42">
        <v>600</v>
      </c>
      <c r="AT1140" s="42">
        <v>24</v>
      </c>
      <c r="AU1140" s="42" t="s">
        <v>327</v>
      </c>
      <c r="AV1140" s="42" t="s">
        <v>327</v>
      </c>
      <c r="AW1140" s="42" t="s">
        <v>327</v>
      </c>
      <c r="AX1140" s="42" t="s">
        <v>327</v>
      </c>
      <c r="AY1140" s="42" t="s">
        <v>327</v>
      </c>
      <c r="AZ1140" s="51">
        <v>135</v>
      </c>
      <c r="BA1140" s="42"/>
      <c r="BB1140" s="42">
        <v>1</v>
      </c>
      <c r="BC1140" s="42" t="s">
        <v>525</v>
      </c>
      <c r="BD1140" s="49">
        <v>0</v>
      </c>
      <c r="BE1140" s="49" t="s">
        <v>4413</v>
      </c>
      <c r="BF1140" s="42" t="s">
        <v>1883</v>
      </c>
      <c r="BG1140" s="42"/>
      <c r="BH1140" s="42" t="s">
        <v>327</v>
      </c>
      <c r="BI1140" s="42" t="s">
        <v>357</v>
      </c>
      <c r="BJ1140" s="42" t="s">
        <v>358</v>
      </c>
      <c r="BK1140" s="57">
        <v>44778</v>
      </c>
      <c r="BL1140" s="42"/>
      <c r="BM1140" s="42"/>
      <c r="BN1140" s="42"/>
      <c r="BO1140" s="42"/>
      <c r="BP1140" s="42" t="s">
        <v>359</v>
      </c>
      <c r="BQ1140" s="42" t="s">
        <v>359</v>
      </c>
      <c r="BR1140" s="42"/>
      <c r="BS1140" s="42"/>
      <c r="BT1140" s="42"/>
      <c r="BU1140" s="42"/>
      <c r="BV1140" s="42"/>
      <c r="BW1140" s="42"/>
      <c r="BX1140" s="42"/>
      <c r="BY1140" s="42"/>
      <c r="BZ1140" s="42"/>
      <c r="CA1140" s="42"/>
      <c r="CB1140" s="42"/>
      <c r="CC1140" s="42"/>
      <c r="CD1140" s="42"/>
      <c r="CE1140" s="42"/>
      <c r="CF1140" s="42"/>
      <c r="CG1140" s="26" t="s">
        <v>4414</v>
      </c>
    </row>
    <row r="1141" hidden="1" spans="1:85">
      <c r="A1141" s="39">
        <v>1702</v>
      </c>
      <c r="B1141" s="80" t="s">
        <v>4416</v>
      </c>
      <c r="C1141" s="64" t="s">
        <v>4417</v>
      </c>
      <c r="D1141" s="81" t="s">
        <v>4418</v>
      </c>
      <c r="E1141" s="43">
        <v>28.265833</v>
      </c>
      <c r="F1141" s="43">
        <v>-15.3782</v>
      </c>
      <c r="G1141" s="42" t="s">
        <v>316</v>
      </c>
      <c r="H1141" s="37">
        <v>2.5</v>
      </c>
      <c r="I1141" s="42" t="s">
        <v>316</v>
      </c>
      <c r="J1141" s="87" t="s">
        <v>316</v>
      </c>
      <c r="K1141" s="42" t="s">
        <v>317</v>
      </c>
      <c r="L1141" s="42" t="s">
        <v>317</v>
      </c>
      <c r="M1141" s="42" t="s">
        <v>317</v>
      </c>
      <c r="N1141" s="42" t="s">
        <v>341</v>
      </c>
      <c r="O1141" s="42" t="s">
        <v>2240</v>
      </c>
      <c r="P1141" s="42" t="s">
        <v>2240</v>
      </c>
      <c r="Q1141" s="42" t="s">
        <v>320</v>
      </c>
      <c r="R1141" s="42" t="s">
        <v>320</v>
      </c>
      <c r="S1141" s="42" t="s">
        <v>1718</v>
      </c>
      <c r="T1141" s="42" t="s">
        <v>344</v>
      </c>
      <c r="U1141" s="42" t="s">
        <v>323</v>
      </c>
      <c r="V1141" s="52">
        <v>50</v>
      </c>
      <c r="W1141" s="42" t="s">
        <v>325</v>
      </c>
      <c r="X1141" s="42" t="s">
        <v>1880</v>
      </c>
      <c r="Y1141" s="42" t="s">
        <v>2</v>
      </c>
      <c r="Z1141" s="42" t="s">
        <v>2</v>
      </c>
      <c r="AA1141" s="42" t="s">
        <v>328</v>
      </c>
      <c r="AB1141" s="43" t="s">
        <v>329</v>
      </c>
      <c r="AC1141" s="42" t="s">
        <v>225</v>
      </c>
      <c r="AD1141" s="42" t="s">
        <v>225</v>
      </c>
      <c r="AE1141" s="42" t="s">
        <v>476</v>
      </c>
      <c r="AF1141" s="42" t="s">
        <v>476</v>
      </c>
      <c r="AG1141" s="42">
        <v>20</v>
      </c>
      <c r="AH1141" s="42" t="s">
        <v>350</v>
      </c>
      <c r="AI1141" s="42" t="s">
        <v>1964</v>
      </c>
      <c r="AJ1141" s="42" t="s">
        <v>370</v>
      </c>
      <c r="AK1141" s="42" t="s">
        <v>1965</v>
      </c>
      <c r="AL1141" s="42">
        <v>1000</v>
      </c>
      <c r="AM1141" s="42" t="s">
        <v>408</v>
      </c>
      <c r="AN1141" s="42" t="s">
        <v>2521</v>
      </c>
      <c r="AO1141" s="42">
        <v>450</v>
      </c>
      <c r="AP1141" s="42" t="s">
        <v>384</v>
      </c>
      <c r="AQ1141" s="42">
        <v>600</v>
      </c>
      <c r="AR1141" s="42">
        <v>2</v>
      </c>
      <c r="AS1141" s="42">
        <v>600</v>
      </c>
      <c r="AT1141" s="42">
        <v>24</v>
      </c>
      <c r="AU1141" s="42" t="s">
        <v>327</v>
      </c>
      <c r="AV1141" s="42" t="s">
        <v>327</v>
      </c>
      <c r="AW1141" s="42" t="s">
        <v>327</v>
      </c>
      <c r="AX1141" s="42" t="s">
        <v>327</v>
      </c>
      <c r="AY1141" s="42" t="s">
        <v>327</v>
      </c>
      <c r="AZ1141" s="51">
        <v>130</v>
      </c>
      <c r="BA1141" s="42"/>
      <c r="BB1141" s="42">
        <v>1</v>
      </c>
      <c r="BC1141" s="42" t="s">
        <v>525</v>
      </c>
      <c r="BD1141" s="49">
        <v>0</v>
      </c>
      <c r="BE1141" s="49" t="s">
        <v>4416</v>
      </c>
      <c r="BF1141" s="42" t="s">
        <v>1883</v>
      </c>
      <c r="BG1141" s="42"/>
      <c r="BH1141" s="42" t="s">
        <v>327</v>
      </c>
      <c r="BI1141" s="42" t="s">
        <v>357</v>
      </c>
      <c r="BJ1141" s="42" t="s">
        <v>358</v>
      </c>
      <c r="BK1141" s="57">
        <v>44778</v>
      </c>
      <c r="BL1141" s="42"/>
      <c r="BM1141" s="42"/>
      <c r="BN1141" s="42"/>
      <c r="BO1141" s="42"/>
      <c r="BP1141" s="42" t="s">
        <v>359</v>
      </c>
      <c r="BQ1141" s="42" t="s">
        <v>359</v>
      </c>
      <c r="BR1141" s="42"/>
      <c r="BS1141" s="42"/>
      <c r="BT1141" s="42"/>
      <c r="BU1141" s="42"/>
      <c r="BV1141" s="42"/>
      <c r="BW1141" s="42"/>
      <c r="BX1141" s="42"/>
      <c r="BY1141" s="42"/>
      <c r="BZ1141" s="42"/>
      <c r="CA1141" s="42"/>
      <c r="CB1141" s="42"/>
      <c r="CC1141" s="42"/>
      <c r="CD1141" s="42"/>
      <c r="CE1141" s="42"/>
      <c r="CF1141" s="42"/>
      <c r="CG1141" s="26" t="s">
        <v>4417</v>
      </c>
    </row>
    <row r="1142" hidden="1" spans="1:85">
      <c r="A1142" s="39">
        <v>1712</v>
      </c>
      <c r="B1142" s="80" t="s">
        <v>4419</v>
      </c>
      <c r="C1142" s="64" t="s">
        <v>4420</v>
      </c>
      <c r="D1142" s="81" t="s">
        <v>4421</v>
      </c>
      <c r="E1142" s="43">
        <v>28.378583</v>
      </c>
      <c r="F1142" s="43">
        <v>-15.395349</v>
      </c>
      <c r="G1142" s="42" t="s">
        <v>316</v>
      </c>
      <c r="H1142" s="37">
        <v>2.5</v>
      </c>
      <c r="I1142" s="42" t="s">
        <v>316</v>
      </c>
      <c r="J1142" s="87" t="s">
        <v>316</v>
      </c>
      <c r="K1142" s="42" t="s">
        <v>317</v>
      </c>
      <c r="L1142" s="42" t="s">
        <v>317</v>
      </c>
      <c r="M1142" s="42" t="s">
        <v>317</v>
      </c>
      <c r="N1142" s="42" t="s">
        <v>341</v>
      </c>
      <c r="O1142" s="42" t="s">
        <v>2240</v>
      </c>
      <c r="P1142" s="42" t="s">
        <v>2240</v>
      </c>
      <c r="Q1142" s="42" t="s">
        <v>320</v>
      </c>
      <c r="R1142" s="42" t="s">
        <v>320</v>
      </c>
      <c r="S1142" s="42" t="s">
        <v>1718</v>
      </c>
      <c r="T1142" s="42" t="s">
        <v>344</v>
      </c>
      <c r="U1142" s="42" t="s">
        <v>323</v>
      </c>
      <c r="V1142" s="52">
        <v>50</v>
      </c>
      <c r="W1142" s="42" t="s">
        <v>325</v>
      </c>
      <c r="X1142" s="42" t="s">
        <v>1974</v>
      </c>
      <c r="Y1142" s="42" t="s">
        <v>2</v>
      </c>
      <c r="Z1142" s="42" t="s">
        <v>2</v>
      </c>
      <c r="AA1142" s="42" t="s">
        <v>328</v>
      </c>
      <c r="AB1142" s="43" t="s">
        <v>329</v>
      </c>
      <c r="AC1142" s="42" t="s">
        <v>225</v>
      </c>
      <c r="AD1142" s="42" t="s">
        <v>225</v>
      </c>
      <c r="AE1142" s="42" t="s">
        <v>561</v>
      </c>
      <c r="AF1142" s="42" t="s">
        <v>561</v>
      </c>
      <c r="AG1142" s="42">
        <v>20</v>
      </c>
      <c r="AH1142" s="42" t="s">
        <v>350</v>
      </c>
      <c r="AI1142" s="42" t="s">
        <v>1964</v>
      </c>
      <c r="AJ1142" s="42" t="s">
        <v>351</v>
      </c>
      <c r="AK1142" s="42" t="s">
        <v>1895</v>
      </c>
      <c r="AL1142" s="42">
        <v>1000</v>
      </c>
      <c r="AM1142" s="42" t="s">
        <v>332</v>
      </c>
      <c r="AN1142" s="42" t="s">
        <v>352</v>
      </c>
      <c r="AO1142" s="42">
        <v>250</v>
      </c>
      <c r="AP1142" s="42" t="s">
        <v>333</v>
      </c>
      <c r="AQ1142" s="42">
        <v>300</v>
      </c>
      <c r="AR1142" s="42">
        <v>48</v>
      </c>
      <c r="AS1142" s="42">
        <v>100</v>
      </c>
      <c r="AT1142" s="42">
        <f>AQ1142/AS1142</f>
        <v>3</v>
      </c>
      <c r="AU1142" s="42" t="s">
        <v>327</v>
      </c>
      <c r="AV1142" s="42" t="s">
        <v>327</v>
      </c>
      <c r="AW1142" s="42" t="s">
        <v>327</v>
      </c>
      <c r="AX1142" s="42" t="s">
        <v>327</v>
      </c>
      <c r="AY1142" s="42" t="s">
        <v>327</v>
      </c>
      <c r="AZ1142" s="51">
        <v>55</v>
      </c>
      <c r="BA1142" s="42"/>
      <c r="BB1142" s="42">
        <v>1</v>
      </c>
      <c r="BC1142" s="42" t="s">
        <v>525</v>
      </c>
      <c r="BD1142" s="49">
        <v>0</v>
      </c>
      <c r="BE1142" s="49" t="s">
        <v>4419</v>
      </c>
      <c r="BF1142" s="42" t="s">
        <v>1883</v>
      </c>
      <c r="BG1142" s="42"/>
      <c r="BH1142" s="42" t="s">
        <v>327</v>
      </c>
      <c r="BI1142" s="42" t="s">
        <v>357</v>
      </c>
      <c r="BJ1142" s="42" t="s">
        <v>358</v>
      </c>
      <c r="BK1142" s="57">
        <v>44778</v>
      </c>
      <c r="BL1142" s="42"/>
      <c r="BM1142" s="42"/>
      <c r="BN1142" s="42"/>
      <c r="BO1142" s="42"/>
      <c r="BP1142" s="42" t="s">
        <v>359</v>
      </c>
      <c r="BQ1142" s="42" t="s">
        <v>359</v>
      </c>
      <c r="BR1142" s="42"/>
      <c r="BS1142" s="42"/>
      <c r="BT1142" s="42"/>
      <c r="BU1142" s="42"/>
      <c r="BV1142" s="42"/>
      <c r="BW1142" s="42"/>
      <c r="BX1142" s="42"/>
      <c r="BY1142" s="42"/>
      <c r="BZ1142" s="42"/>
      <c r="CA1142" s="42"/>
      <c r="CB1142" s="42"/>
      <c r="CC1142" s="42"/>
      <c r="CD1142" s="42"/>
      <c r="CE1142" s="42"/>
      <c r="CF1142" s="42"/>
      <c r="CG1142" s="26" t="s">
        <v>4420</v>
      </c>
    </row>
    <row r="1143" hidden="1" spans="1:85">
      <c r="A1143" s="39">
        <v>1714</v>
      </c>
      <c r="B1143" s="80" t="s">
        <v>4422</v>
      </c>
      <c r="C1143" s="64" t="s">
        <v>4423</v>
      </c>
      <c r="D1143" s="81" t="s">
        <v>4424</v>
      </c>
      <c r="E1143" s="43">
        <v>28.291864</v>
      </c>
      <c r="F1143" s="43">
        <v>-15.368783</v>
      </c>
      <c r="G1143" s="42" t="s">
        <v>316</v>
      </c>
      <c r="H1143" s="37">
        <v>2.5</v>
      </c>
      <c r="I1143" s="42" t="s">
        <v>316</v>
      </c>
      <c r="J1143" s="87" t="s">
        <v>316</v>
      </c>
      <c r="K1143" s="42" t="s">
        <v>317</v>
      </c>
      <c r="L1143" s="42" t="s">
        <v>317</v>
      </c>
      <c r="M1143" s="42" t="s">
        <v>317</v>
      </c>
      <c r="N1143" s="42" t="s">
        <v>341</v>
      </c>
      <c r="O1143" s="42" t="s">
        <v>2240</v>
      </c>
      <c r="P1143" s="42" t="s">
        <v>2240</v>
      </c>
      <c r="Q1143" s="42" t="s">
        <v>320</v>
      </c>
      <c r="R1143" s="42" t="s">
        <v>320</v>
      </c>
      <c r="S1143" s="42" t="s">
        <v>1718</v>
      </c>
      <c r="T1143" s="42" t="s">
        <v>344</v>
      </c>
      <c r="U1143" s="42" t="s">
        <v>323</v>
      </c>
      <c r="V1143" s="52">
        <v>50</v>
      </c>
      <c r="W1143" s="42" t="s">
        <v>325</v>
      </c>
      <c r="X1143" s="42" t="s">
        <v>1880</v>
      </c>
      <c r="Y1143" s="42" t="s">
        <v>2</v>
      </c>
      <c r="Z1143" s="42" t="s">
        <v>2</v>
      </c>
      <c r="AA1143" s="42" t="s">
        <v>328</v>
      </c>
      <c r="AB1143" s="43" t="s">
        <v>329</v>
      </c>
      <c r="AC1143" s="42" t="s">
        <v>225</v>
      </c>
      <c r="AD1143" s="42" t="s">
        <v>225</v>
      </c>
      <c r="AE1143" s="42" t="s">
        <v>349</v>
      </c>
      <c r="AF1143" s="42" t="s">
        <v>349</v>
      </c>
      <c r="AG1143" s="42">
        <v>20</v>
      </c>
      <c r="AH1143" s="42" t="s">
        <v>350</v>
      </c>
      <c r="AI1143" s="42" t="s">
        <v>1964</v>
      </c>
      <c r="AJ1143" s="42" t="s">
        <v>370</v>
      </c>
      <c r="AK1143" s="42" t="s">
        <v>1965</v>
      </c>
      <c r="AL1143" s="42">
        <v>600</v>
      </c>
      <c r="AM1143" s="42" t="s">
        <v>332</v>
      </c>
      <c r="AN1143" s="42" t="s">
        <v>1896</v>
      </c>
      <c r="AO1143" s="42">
        <v>400</v>
      </c>
      <c r="AP1143" s="42" t="s">
        <v>384</v>
      </c>
      <c r="AQ1143" s="42">
        <v>600</v>
      </c>
      <c r="AR1143" s="42">
        <v>2</v>
      </c>
      <c r="AS1143" s="42">
        <v>600</v>
      </c>
      <c r="AT1143" s="42">
        <v>24</v>
      </c>
      <c r="AU1143" s="42" t="s">
        <v>327</v>
      </c>
      <c r="AV1143" s="42" t="s">
        <v>327</v>
      </c>
      <c r="AW1143" s="42" t="s">
        <v>327</v>
      </c>
      <c r="AX1143" s="42" t="s">
        <v>327</v>
      </c>
      <c r="AY1143" s="42" t="s">
        <v>327</v>
      </c>
      <c r="AZ1143" s="51">
        <v>83</v>
      </c>
      <c r="BA1143" s="42"/>
      <c r="BB1143" s="42">
        <v>1</v>
      </c>
      <c r="BC1143" s="42" t="s">
        <v>525</v>
      </c>
      <c r="BD1143" s="49">
        <v>0</v>
      </c>
      <c r="BE1143" s="49" t="s">
        <v>4422</v>
      </c>
      <c r="BF1143" s="42" t="s">
        <v>1883</v>
      </c>
      <c r="BG1143" s="42"/>
      <c r="BH1143" s="42" t="s">
        <v>327</v>
      </c>
      <c r="BI1143" s="42" t="s">
        <v>357</v>
      </c>
      <c r="BJ1143" s="42" t="s">
        <v>358</v>
      </c>
      <c r="BK1143" s="57">
        <v>44778</v>
      </c>
      <c r="BL1143" s="42"/>
      <c r="BM1143" s="42"/>
      <c r="BN1143" s="42"/>
      <c r="BO1143" s="42"/>
      <c r="BP1143" s="42" t="s">
        <v>359</v>
      </c>
      <c r="BQ1143" s="42" t="s">
        <v>359</v>
      </c>
      <c r="BR1143" s="42"/>
      <c r="BS1143" s="42"/>
      <c r="BT1143" s="42"/>
      <c r="BU1143" s="42"/>
      <c r="BV1143" s="42"/>
      <c r="BW1143" s="42"/>
      <c r="BX1143" s="42"/>
      <c r="BY1143" s="42"/>
      <c r="BZ1143" s="42"/>
      <c r="CA1143" s="42"/>
      <c r="CB1143" s="42"/>
      <c r="CC1143" s="42"/>
      <c r="CD1143" s="42"/>
      <c r="CE1143" s="42"/>
      <c r="CF1143" s="42"/>
      <c r="CG1143" s="26" t="s">
        <v>4423</v>
      </c>
    </row>
    <row r="1144" hidden="1" spans="1:85">
      <c r="A1144" s="34">
        <v>1715</v>
      </c>
      <c r="B1144" s="87" t="s">
        <v>4425</v>
      </c>
      <c r="C1144" s="64" t="s">
        <v>4426</v>
      </c>
      <c r="D1144" s="64" t="s">
        <v>4427</v>
      </c>
      <c r="E1144" s="43">
        <v>28.310478</v>
      </c>
      <c r="F1144" s="43">
        <v>-15.38584</v>
      </c>
      <c r="G1144" s="42" t="s">
        <v>316</v>
      </c>
      <c r="H1144" s="37">
        <v>2</v>
      </c>
      <c r="I1144" s="42" t="s">
        <v>316</v>
      </c>
      <c r="J1144" s="73" t="s">
        <v>316</v>
      </c>
      <c r="K1144" s="42" t="s">
        <v>317</v>
      </c>
      <c r="L1144" s="42" t="s">
        <v>317</v>
      </c>
      <c r="M1144" s="42" t="s">
        <v>317</v>
      </c>
      <c r="N1144" s="74" t="s">
        <v>318</v>
      </c>
      <c r="O1144" s="42" t="s">
        <v>2240</v>
      </c>
      <c r="P1144" s="74" t="s">
        <v>2240</v>
      </c>
      <c r="Q1144" s="74" t="s">
        <v>320</v>
      </c>
      <c r="R1144" s="42" t="s">
        <v>320</v>
      </c>
      <c r="S1144" s="74" t="s">
        <v>1718</v>
      </c>
      <c r="T1144" s="42" t="s">
        <v>344</v>
      </c>
      <c r="U1144" s="74" t="s">
        <v>323</v>
      </c>
      <c r="V1144" s="52">
        <v>50</v>
      </c>
      <c r="W1144" s="42" t="s">
        <v>325</v>
      </c>
      <c r="X1144" s="42" t="s">
        <v>1880</v>
      </c>
      <c r="Y1144" s="42" t="s">
        <v>2</v>
      </c>
      <c r="Z1144" s="42" t="s">
        <v>2</v>
      </c>
      <c r="AA1144" s="74" t="s">
        <v>328</v>
      </c>
      <c r="AB1144" s="43" t="s">
        <v>329</v>
      </c>
      <c r="AC1144" s="74" t="s">
        <v>225</v>
      </c>
      <c r="AD1144" s="42" t="s">
        <v>225</v>
      </c>
      <c r="AE1144" s="42" t="s">
        <v>382</v>
      </c>
      <c r="AF1144" s="42" t="s">
        <v>382</v>
      </c>
      <c r="AG1144" s="42">
        <v>16</v>
      </c>
      <c r="AH1144" s="42" t="s">
        <v>368</v>
      </c>
      <c r="AI1144" s="42">
        <v>0</v>
      </c>
      <c r="AJ1144" s="42">
        <v>0</v>
      </c>
      <c r="AK1144" s="42">
        <v>0</v>
      </c>
      <c r="AL1144" s="42">
        <v>1000</v>
      </c>
      <c r="AM1144" s="42" t="s">
        <v>408</v>
      </c>
      <c r="AN1144" s="42" t="s">
        <v>4428</v>
      </c>
      <c r="AO1144" s="42">
        <v>450</v>
      </c>
      <c r="AP1144" s="42" t="s">
        <v>439</v>
      </c>
      <c r="AQ1144" s="42">
        <v>800</v>
      </c>
      <c r="AR1144" s="42">
        <v>2</v>
      </c>
      <c r="AS1144" s="42">
        <v>800</v>
      </c>
      <c r="AT1144" s="42">
        <v>24</v>
      </c>
      <c r="AU1144" s="42" t="s">
        <v>327</v>
      </c>
      <c r="AV1144" s="42" t="s">
        <v>327</v>
      </c>
      <c r="AW1144" s="42" t="s">
        <v>327</v>
      </c>
      <c r="AX1144" s="42"/>
      <c r="AY1144" s="42" t="s">
        <v>327</v>
      </c>
      <c r="AZ1144" s="51">
        <v>65</v>
      </c>
      <c r="BA1144" s="42"/>
      <c r="BB1144" s="42">
        <v>1</v>
      </c>
      <c r="BC1144" s="42" t="s">
        <v>525</v>
      </c>
      <c r="BD1144" s="49">
        <v>0</v>
      </c>
      <c r="BE1144" s="49" t="s">
        <v>4425</v>
      </c>
      <c r="BF1144" s="42"/>
      <c r="BG1144" s="42"/>
      <c r="BH1144" s="42"/>
      <c r="BI1144" s="42" t="s">
        <v>357</v>
      </c>
      <c r="BJ1144" s="42" t="s">
        <v>358</v>
      </c>
      <c r="BK1144" s="57">
        <v>44778</v>
      </c>
      <c r="BL1144" s="42"/>
      <c r="BM1144" s="42"/>
      <c r="BN1144" s="42"/>
      <c r="BO1144" s="42"/>
      <c r="BP1144" s="42"/>
      <c r="BQ1144" s="42"/>
      <c r="BR1144" s="42"/>
      <c r="BS1144" s="42"/>
      <c r="BT1144" s="42"/>
      <c r="BU1144" s="42"/>
      <c r="BV1144" s="42"/>
      <c r="BW1144" s="42"/>
      <c r="BX1144" s="42"/>
      <c r="BY1144" s="42"/>
      <c r="BZ1144" s="42"/>
      <c r="CA1144" s="42"/>
      <c r="CB1144" s="42"/>
      <c r="CC1144" s="42"/>
      <c r="CD1144" s="42"/>
      <c r="CE1144" s="42"/>
      <c r="CF1144" s="42"/>
      <c r="CG1144" s="26" t="s">
        <v>4426</v>
      </c>
    </row>
    <row r="1145" hidden="1" spans="1:85">
      <c r="A1145" s="39">
        <v>1716</v>
      </c>
      <c r="B1145" s="80" t="s">
        <v>4429</v>
      </c>
      <c r="C1145" s="64" t="s">
        <v>4430</v>
      </c>
      <c r="D1145" s="81" t="s">
        <v>4431</v>
      </c>
      <c r="E1145" s="43">
        <v>28.25262</v>
      </c>
      <c r="F1145" s="43">
        <v>-15.42663</v>
      </c>
      <c r="G1145" s="42" t="s">
        <v>316</v>
      </c>
      <c r="H1145" s="37">
        <v>2.5</v>
      </c>
      <c r="I1145" s="42" t="s">
        <v>316</v>
      </c>
      <c r="J1145" s="87" t="s">
        <v>316</v>
      </c>
      <c r="K1145" s="42" t="s">
        <v>317</v>
      </c>
      <c r="L1145" s="42" t="s">
        <v>317</v>
      </c>
      <c r="M1145" s="42" t="s">
        <v>317</v>
      </c>
      <c r="N1145" s="42" t="s">
        <v>341</v>
      </c>
      <c r="O1145" s="42" t="s">
        <v>2240</v>
      </c>
      <c r="P1145" s="42" t="s">
        <v>2240</v>
      </c>
      <c r="Q1145" s="42" t="s">
        <v>320</v>
      </c>
      <c r="R1145" s="42" t="s">
        <v>320</v>
      </c>
      <c r="S1145" s="42" t="s">
        <v>1718</v>
      </c>
      <c r="T1145" s="42" t="s">
        <v>344</v>
      </c>
      <c r="U1145" s="42" t="s">
        <v>323</v>
      </c>
      <c r="V1145" s="52">
        <v>50</v>
      </c>
      <c r="W1145" s="42" t="s">
        <v>325</v>
      </c>
      <c r="X1145" s="42" t="s">
        <v>2025</v>
      </c>
      <c r="Y1145" s="42" t="s">
        <v>2</v>
      </c>
      <c r="Z1145" s="42" t="s">
        <v>2</v>
      </c>
      <c r="AA1145" s="42" t="s">
        <v>328</v>
      </c>
      <c r="AB1145" s="43" t="s">
        <v>329</v>
      </c>
      <c r="AC1145" s="42" t="s">
        <v>225</v>
      </c>
      <c r="AD1145" s="42" t="s">
        <v>225</v>
      </c>
      <c r="AE1145" s="42" t="s">
        <v>561</v>
      </c>
      <c r="AF1145" s="42" t="s">
        <v>561</v>
      </c>
      <c r="AG1145" s="42">
        <v>20</v>
      </c>
      <c r="AH1145" s="42" t="s">
        <v>350</v>
      </c>
      <c r="AI1145" s="42" t="s">
        <v>2264</v>
      </c>
      <c r="AJ1145" s="42" t="s">
        <v>370</v>
      </c>
      <c r="AK1145" s="42" t="s">
        <v>2164</v>
      </c>
      <c r="AL1145" s="42">
        <v>1000</v>
      </c>
      <c r="AM1145" s="42" t="s">
        <v>408</v>
      </c>
      <c r="AN1145" s="42" t="s">
        <v>2521</v>
      </c>
      <c r="AO1145" s="42">
        <v>250</v>
      </c>
      <c r="AP1145" s="42" t="s">
        <v>384</v>
      </c>
      <c r="AQ1145" s="42">
        <v>600</v>
      </c>
      <c r="AR1145" s="42">
        <v>2</v>
      </c>
      <c r="AS1145" s="42">
        <v>600</v>
      </c>
      <c r="AT1145" s="42">
        <v>24</v>
      </c>
      <c r="AU1145" s="42" t="s">
        <v>327</v>
      </c>
      <c r="AV1145" s="42" t="s">
        <v>327</v>
      </c>
      <c r="AW1145" s="42" t="s">
        <v>327</v>
      </c>
      <c r="AX1145" s="42" t="s">
        <v>327</v>
      </c>
      <c r="AY1145" s="42" t="s">
        <v>327</v>
      </c>
      <c r="AZ1145" s="51">
        <v>79</v>
      </c>
      <c r="BA1145" s="42"/>
      <c r="BB1145" s="42">
        <v>1</v>
      </c>
      <c r="BC1145" s="42" t="s">
        <v>525</v>
      </c>
      <c r="BD1145" s="49">
        <v>0</v>
      </c>
      <c r="BE1145" s="49" t="s">
        <v>4429</v>
      </c>
      <c r="BF1145" s="42" t="s">
        <v>1883</v>
      </c>
      <c r="BG1145" s="42"/>
      <c r="BH1145" s="42" t="s">
        <v>327</v>
      </c>
      <c r="BI1145" s="42" t="s">
        <v>357</v>
      </c>
      <c r="BJ1145" s="42" t="s">
        <v>358</v>
      </c>
      <c r="BK1145" s="57">
        <v>44778</v>
      </c>
      <c r="BL1145" s="42"/>
      <c r="BM1145" s="42"/>
      <c r="BN1145" s="42"/>
      <c r="BO1145" s="42"/>
      <c r="BP1145" s="42" t="s">
        <v>359</v>
      </c>
      <c r="BQ1145" s="42" t="s">
        <v>359</v>
      </c>
      <c r="BR1145" s="42"/>
      <c r="BS1145" s="42"/>
      <c r="BT1145" s="42"/>
      <c r="BU1145" s="42"/>
      <c r="BV1145" s="42"/>
      <c r="BW1145" s="42"/>
      <c r="BX1145" s="42"/>
      <c r="BY1145" s="42"/>
      <c r="BZ1145" s="42"/>
      <c r="CA1145" s="42"/>
      <c r="CB1145" s="42"/>
      <c r="CC1145" s="42"/>
      <c r="CD1145" s="42"/>
      <c r="CE1145" s="42"/>
      <c r="CF1145" s="42"/>
      <c r="CG1145" s="26" t="s">
        <v>4430</v>
      </c>
    </row>
    <row r="1146" hidden="1" spans="1:85">
      <c r="A1146" s="39">
        <v>1718</v>
      </c>
      <c r="B1146" s="85" t="s">
        <v>4432</v>
      </c>
      <c r="C1146" s="64" t="s">
        <v>4433</v>
      </c>
      <c r="D1146" s="81" t="s">
        <v>4434</v>
      </c>
      <c r="E1146" s="43">
        <v>28.28802</v>
      </c>
      <c r="F1146" s="43">
        <v>-15.45202</v>
      </c>
      <c r="G1146" s="42" t="s">
        <v>316</v>
      </c>
      <c r="H1146" s="37">
        <v>2.5</v>
      </c>
      <c r="I1146" s="42" t="s">
        <v>316</v>
      </c>
      <c r="J1146" s="87" t="s">
        <v>316</v>
      </c>
      <c r="K1146" s="42" t="s">
        <v>317</v>
      </c>
      <c r="L1146" s="42" t="s">
        <v>317</v>
      </c>
      <c r="M1146" s="42" t="s">
        <v>317</v>
      </c>
      <c r="N1146" s="42" t="s">
        <v>341</v>
      </c>
      <c r="O1146" s="42" t="s">
        <v>2240</v>
      </c>
      <c r="P1146" s="42" t="s">
        <v>2240</v>
      </c>
      <c r="Q1146" s="42" t="s">
        <v>320</v>
      </c>
      <c r="R1146" s="42" t="s">
        <v>320</v>
      </c>
      <c r="S1146" s="42" t="s">
        <v>1718</v>
      </c>
      <c r="T1146" s="42" t="s">
        <v>344</v>
      </c>
      <c r="U1146" s="42" t="s">
        <v>323</v>
      </c>
      <c r="V1146" s="52">
        <v>50</v>
      </c>
      <c r="W1146" s="42" t="s">
        <v>325</v>
      </c>
      <c r="X1146" s="42" t="s">
        <v>3055</v>
      </c>
      <c r="Y1146" s="42" t="s">
        <v>2</v>
      </c>
      <c r="Z1146" s="42" t="s">
        <v>2</v>
      </c>
      <c r="AA1146" s="42" t="s">
        <v>328</v>
      </c>
      <c r="AB1146" s="43" t="s">
        <v>329</v>
      </c>
      <c r="AC1146" s="42" t="s">
        <v>225</v>
      </c>
      <c r="AD1146" s="42" t="s">
        <v>225</v>
      </c>
      <c r="AE1146" s="42" t="s">
        <v>561</v>
      </c>
      <c r="AF1146" s="42" t="s">
        <v>561</v>
      </c>
      <c r="AG1146" s="42">
        <v>20</v>
      </c>
      <c r="AH1146" s="42" t="s">
        <v>350</v>
      </c>
      <c r="AI1146" s="42" t="s">
        <v>1964</v>
      </c>
      <c r="AJ1146" s="42" t="s">
        <v>351</v>
      </c>
      <c r="AK1146" s="42" t="s">
        <v>2164</v>
      </c>
      <c r="AL1146" s="42">
        <v>1000</v>
      </c>
      <c r="AM1146" s="42" t="s">
        <v>332</v>
      </c>
      <c r="AN1146" s="42" t="s">
        <v>352</v>
      </c>
      <c r="AO1146" s="42">
        <v>400</v>
      </c>
      <c r="AP1146" s="42" t="s">
        <v>384</v>
      </c>
      <c r="AQ1146" s="42">
        <v>600</v>
      </c>
      <c r="AR1146" s="42">
        <v>2</v>
      </c>
      <c r="AS1146" s="42">
        <v>600</v>
      </c>
      <c r="AT1146" s="42">
        <v>24</v>
      </c>
      <c r="AU1146" s="42" t="s">
        <v>327</v>
      </c>
      <c r="AV1146" s="42" t="s">
        <v>327</v>
      </c>
      <c r="AW1146" s="42" t="s">
        <v>327</v>
      </c>
      <c r="AX1146" s="42" t="s">
        <v>327</v>
      </c>
      <c r="AY1146" s="42" t="s">
        <v>327</v>
      </c>
      <c r="AZ1146" s="51">
        <v>53</v>
      </c>
      <c r="BA1146" s="42"/>
      <c r="BB1146" s="42">
        <v>1</v>
      </c>
      <c r="BC1146" s="42" t="s">
        <v>525</v>
      </c>
      <c r="BD1146" s="49">
        <v>0</v>
      </c>
      <c r="BE1146" s="49" t="s">
        <v>4432</v>
      </c>
      <c r="BF1146" s="42" t="s">
        <v>1883</v>
      </c>
      <c r="BG1146" s="42"/>
      <c r="BH1146" s="42" t="s">
        <v>327</v>
      </c>
      <c r="BI1146" s="42" t="s">
        <v>357</v>
      </c>
      <c r="BJ1146" s="42" t="s">
        <v>358</v>
      </c>
      <c r="BK1146" s="57">
        <v>44778</v>
      </c>
      <c r="BL1146" s="42"/>
      <c r="BM1146" s="42"/>
      <c r="BN1146" s="42"/>
      <c r="BO1146" s="42"/>
      <c r="BP1146" s="42" t="s">
        <v>359</v>
      </c>
      <c r="BQ1146" s="42" t="s">
        <v>359</v>
      </c>
      <c r="BR1146" s="42"/>
      <c r="BS1146" s="42"/>
      <c r="BT1146" s="42"/>
      <c r="BU1146" s="42"/>
      <c r="BV1146" s="42"/>
      <c r="BW1146" s="42"/>
      <c r="BX1146" s="42"/>
      <c r="BY1146" s="42"/>
      <c r="BZ1146" s="42"/>
      <c r="CA1146" s="42"/>
      <c r="CB1146" s="42"/>
      <c r="CC1146" s="42"/>
      <c r="CD1146" s="42"/>
      <c r="CE1146" s="42"/>
      <c r="CF1146" s="42"/>
      <c r="CG1146" s="26" t="s">
        <v>4433</v>
      </c>
    </row>
    <row r="1147" hidden="1" spans="1:85">
      <c r="A1147" s="39">
        <v>1720</v>
      </c>
      <c r="B1147" s="85" t="s">
        <v>4435</v>
      </c>
      <c r="C1147" s="64" t="s">
        <v>4436</v>
      </c>
      <c r="D1147" s="81" t="s">
        <v>4437</v>
      </c>
      <c r="E1147" s="43">
        <v>28.24074</v>
      </c>
      <c r="F1147" s="43">
        <v>-15.43792</v>
      </c>
      <c r="G1147" s="42" t="s">
        <v>316</v>
      </c>
      <c r="H1147" s="37">
        <v>2.5</v>
      </c>
      <c r="I1147" s="42" t="s">
        <v>316</v>
      </c>
      <c r="J1147" s="87" t="s">
        <v>316</v>
      </c>
      <c r="K1147" s="42" t="s">
        <v>317</v>
      </c>
      <c r="L1147" s="42" t="s">
        <v>317</v>
      </c>
      <c r="M1147" s="42" t="s">
        <v>317</v>
      </c>
      <c r="N1147" s="42" t="s">
        <v>341</v>
      </c>
      <c r="O1147" s="42" t="s">
        <v>2240</v>
      </c>
      <c r="P1147" s="42" t="s">
        <v>2240</v>
      </c>
      <c r="Q1147" s="42" t="s">
        <v>320</v>
      </c>
      <c r="R1147" s="42" t="s">
        <v>320</v>
      </c>
      <c r="S1147" s="42" t="s">
        <v>1718</v>
      </c>
      <c r="T1147" s="42" t="s">
        <v>344</v>
      </c>
      <c r="U1147" s="42" t="s">
        <v>323</v>
      </c>
      <c r="V1147" s="52">
        <v>50</v>
      </c>
      <c r="W1147" s="42" t="s">
        <v>325</v>
      </c>
      <c r="X1147" s="42" t="s">
        <v>2025</v>
      </c>
      <c r="Y1147" s="42" t="s">
        <v>2</v>
      </c>
      <c r="Z1147" s="42" t="s">
        <v>2</v>
      </c>
      <c r="AA1147" s="42" t="s">
        <v>328</v>
      </c>
      <c r="AB1147" s="43" t="s">
        <v>329</v>
      </c>
      <c r="AC1147" s="42" t="s">
        <v>225</v>
      </c>
      <c r="AD1147" s="42" t="s">
        <v>225</v>
      </c>
      <c r="AE1147" s="42" t="s">
        <v>561</v>
      </c>
      <c r="AF1147" s="42" t="s">
        <v>561</v>
      </c>
      <c r="AG1147" s="42">
        <v>20</v>
      </c>
      <c r="AH1147" s="42" t="s">
        <v>350</v>
      </c>
      <c r="AI1147" s="42" t="s">
        <v>2264</v>
      </c>
      <c r="AJ1147" s="42" t="s">
        <v>370</v>
      </c>
      <c r="AK1147" s="42" t="s">
        <v>2164</v>
      </c>
      <c r="AL1147" s="42">
        <v>1000</v>
      </c>
      <c r="AM1147" s="42" t="s">
        <v>408</v>
      </c>
      <c r="AN1147" s="42" t="s">
        <v>2521</v>
      </c>
      <c r="AO1147" s="42">
        <v>250</v>
      </c>
      <c r="AP1147" s="42" t="s">
        <v>384</v>
      </c>
      <c r="AQ1147" s="42">
        <v>600</v>
      </c>
      <c r="AR1147" s="42">
        <v>2</v>
      </c>
      <c r="AS1147" s="42">
        <v>600</v>
      </c>
      <c r="AT1147" s="42">
        <v>24</v>
      </c>
      <c r="AU1147" s="42" t="s">
        <v>327</v>
      </c>
      <c r="AV1147" s="42" t="s">
        <v>327</v>
      </c>
      <c r="AW1147" s="42" t="s">
        <v>327</v>
      </c>
      <c r="AX1147" s="42" t="s">
        <v>327</v>
      </c>
      <c r="AY1147" s="42" t="s">
        <v>327</v>
      </c>
      <c r="AZ1147" s="51">
        <v>95</v>
      </c>
      <c r="BA1147" s="42"/>
      <c r="BB1147" s="42">
        <v>1</v>
      </c>
      <c r="BC1147" s="42" t="s">
        <v>525</v>
      </c>
      <c r="BD1147" s="49">
        <v>0</v>
      </c>
      <c r="BE1147" s="49" t="s">
        <v>4435</v>
      </c>
      <c r="BF1147" s="42" t="s">
        <v>1883</v>
      </c>
      <c r="BG1147" s="42"/>
      <c r="BH1147" s="42" t="s">
        <v>327</v>
      </c>
      <c r="BI1147" s="42" t="s">
        <v>357</v>
      </c>
      <c r="BJ1147" s="42" t="s">
        <v>358</v>
      </c>
      <c r="BK1147" s="57">
        <v>44778</v>
      </c>
      <c r="BL1147" s="42"/>
      <c r="BM1147" s="42"/>
      <c r="BN1147" s="42"/>
      <c r="BO1147" s="42"/>
      <c r="BP1147" s="42" t="s">
        <v>359</v>
      </c>
      <c r="BQ1147" s="42" t="s">
        <v>359</v>
      </c>
      <c r="BR1147" s="42"/>
      <c r="BS1147" s="42"/>
      <c r="BT1147" s="42"/>
      <c r="BU1147" s="42"/>
      <c r="BV1147" s="42"/>
      <c r="BW1147" s="42"/>
      <c r="BX1147" s="42"/>
      <c r="BY1147" s="42"/>
      <c r="BZ1147" s="42"/>
      <c r="CA1147" s="42"/>
      <c r="CB1147" s="42"/>
      <c r="CC1147" s="42"/>
      <c r="CD1147" s="42"/>
      <c r="CE1147" s="42"/>
      <c r="CF1147" s="42"/>
      <c r="CG1147" s="26" t="s">
        <v>4436</v>
      </c>
    </row>
    <row r="1148" hidden="1" spans="1:85">
      <c r="A1148" s="34">
        <v>1727</v>
      </c>
      <c r="B1148" s="85" t="s">
        <v>4438</v>
      </c>
      <c r="C1148" s="64" t="s">
        <v>4439</v>
      </c>
      <c r="D1148" s="81" t="s">
        <v>4440</v>
      </c>
      <c r="E1148" s="43">
        <v>28.541888</v>
      </c>
      <c r="F1148" s="43">
        <v>-15.504701</v>
      </c>
      <c r="G1148" s="42" t="s">
        <v>316</v>
      </c>
      <c r="H1148" s="37">
        <v>2.5</v>
      </c>
      <c r="I1148" s="42" t="s">
        <v>316</v>
      </c>
      <c r="J1148" s="87" t="s">
        <v>316</v>
      </c>
      <c r="K1148" s="42" t="s">
        <v>317</v>
      </c>
      <c r="L1148" s="42" t="s">
        <v>317</v>
      </c>
      <c r="M1148" s="42" t="s">
        <v>317</v>
      </c>
      <c r="N1148" s="42" t="s">
        <v>341</v>
      </c>
      <c r="O1148" s="42" t="s">
        <v>2240</v>
      </c>
      <c r="P1148" s="42" t="s">
        <v>2240</v>
      </c>
      <c r="Q1148" s="42" t="s">
        <v>320</v>
      </c>
      <c r="R1148" s="42" t="s">
        <v>320</v>
      </c>
      <c r="S1148" s="42" t="s">
        <v>1718</v>
      </c>
      <c r="T1148" s="42" t="s">
        <v>344</v>
      </c>
      <c r="U1148" s="42" t="s">
        <v>323</v>
      </c>
      <c r="V1148" s="52">
        <v>50</v>
      </c>
      <c r="W1148" s="42" t="s">
        <v>325</v>
      </c>
      <c r="X1148" s="42" t="s">
        <v>2971</v>
      </c>
      <c r="Y1148" s="42" t="s">
        <v>2</v>
      </c>
      <c r="Z1148" s="42" t="s">
        <v>2</v>
      </c>
      <c r="AA1148" s="42" t="s">
        <v>328</v>
      </c>
      <c r="AB1148" s="43" t="s">
        <v>329</v>
      </c>
      <c r="AC1148" s="42" t="s">
        <v>225</v>
      </c>
      <c r="AD1148" s="42" t="s">
        <v>225</v>
      </c>
      <c r="AE1148" s="42" t="s">
        <v>561</v>
      </c>
      <c r="AF1148" s="42" t="s">
        <v>561</v>
      </c>
      <c r="AG1148" s="42">
        <v>20</v>
      </c>
      <c r="AH1148" s="42" t="s">
        <v>350</v>
      </c>
      <c r="AI1148" s="42" t="s">
        <v>1964</v>
      </c>
      <c r="AJ1148" s="42" t="s">
        <v>351</v>
      </c>
      <c r="AK1148" s="42" t="s">
        <v>1895</v>
      </c>
      <c r="AL1148" s="42">
        <v>1000</v>
      </c>
      <c r="AM1148" s="42" t="s">
        <v>332</v>
      </c>
      <c r="AN1148" s="42" t="s">
        <v>352</v>
      </c>
      <c r="AO1148" s="42">
        <v>400</v>
      </c>
      <c r="AP1148" s="42" t="s">
        <v>384</v>
      </c>
      <c r="AQ1148" s="42">
        <v>600</v>
      </c>
      <c r="AR1148" s="42">
        <v>2</v>
      </c>
      <c r="AS1148" s="42">
        <v>600</v>
      </c>
      <c r="AT1148" s="42">
        <v>24</v>
      </c>
      <c r="AU1148" s="42" t="s">
        <v>327</v>
      </c>
      <c r="AV1148" s="42" t="s">
        <v>327</v>
      </c>
      <c r="AW1148" s="42" t="s">
        <v>327</v>
      </c>
      <c r="AX1148" s="42" t="s">
        <v>327</v>
      </c>
      <c r="AY1148" s="42" t="s">
        <v>327</v>
      </c>
      <c r="AZ1148" s="51">
        <v>45</v>
      </c>
      <c r="BA1148" s="42"/>
      <c r="BB1148" s="42">
        <v>1</v>
      </c>
      <c r="BC1148" s="42" t="s">
        <v>525</v>
      </c>
      <c r="BD1148" s="49">
        <v>0</v>
      </c>
      <c r="BE1148" s="49" t="s">
        <v>4438</v>
      </c>
      <c r="BF1148" s="42" t="s">
        <v>1883</v>
      </c>
      <c r="BG1148" s="42"/>
      <c r="BH1148" s="42" t="s">
        <v>327</v>
      </c>
      <c r="BI1148" s="42" t="s">
        <v>357</v>
      </c>
      <c r="BJ1148" s="42" t="s">
        <v>358</v>
      </c>
      <c r="BK1148" s="57">
        <v>44778</v>
      </c>
      <c r="BL1148" s="42"/>
      <c r="BM1148" s="42"/>
      <c r="BN1148" s="42"/>
      <c r="BO1148" s="42"/>
      <c r="BP1148" s="42" t="s">
        <v>359</v>
      </c>
      <c r="BQ1148" s="42" t="s">
        <v>359</v>
      </c>
      <c r="BR1148" s="42"/>
      <c r="BS1148" s="42"/>
      <c r="BT1148" s="42"/>
      <c r="BU1148" s="42"/>
      <c r="BV1148" s="42"/>
      <c r="BW1148" s="42"/>
      <c r="BX1148" s="42"/>
      <c r="BY1148" s="42"/>
      <c r="BZ1148" s="42"/>
      <c r="CA1148" s="42"/>
      <c r="CB1148" s="42"/>
      <c r="CC1148" s="42"/>
      <c r="CD1148" s="42"/>
      <c r="CE1148" s="42"/>
      <c r="CF1148" s="42"/>
      <c r="CG1148" s="26" t="s">
        <v>4439</v>
      </c>
    </row>
    <row r="1149" hidden="1" spans="1:85">
      <c r="A1149" s="34">
        <v>1731</v>
      </c>
      <c r="B1149" s="114" t="s">
        <v>4441</v>
      </c>
      <c r="C1149" s="124" t="s">
        <v>4442</v>
      </c>
      <c r="D1149" s="125" t="s">
        <v>4443</v>
      </c>
      <c r="E1149" s="105">
        <v>28.69067</v>
      </c>
      <c r="F1149" s="105">
        <v>-15.3254</v>
      </c>
      <c r="G1149" s="126" t="s">
        <v>316</v>
      </c>
      <c r="H1149" s="37">
        <v>4.5</v>
      </c>
      <c r="I1149" s="126" t="s">
        <v>316</v>
      </c>
      <c r="J1149" s="126" t="s">
        <v>3430</v>
      </c>
      <c r="K1149" s="43" t="s">
        <v>317</v>
      </c>
      <c r="L1149" s="43" t="s">
        <v>317</v>
      </c>
      <c r="M1149" s="43" t="s">
        <v>317</v>
      </c>
      <c r="N1149" s="43" t="s">
        <v>341</v>
      </c>
      <c r="O1149" s="46" t="s">
        <v>319</v>
      </c>
      <c r="P1149" s="42" t="s">
        <v>319</v>
      </c>
      <c r="Q1149" s="43" t="s">
        <v>320</v>
      </c>
      <c r="R1149" s="43" t="s">
        <v>320</v>
      </c>
      <c r="S1149" s="43" t="s">
        <v>1718</v>
      </c>
      <c r="T1149" s="43" t="s">
        <v>1733</v>
      </c>
      <c r="U1149" s="43" t="s">
        <v>323</v>
      </c>
      <c r="V1149" s="76">
        <v>50</v>
      </c>
      <c r="W1149" s="43" t="s">
        <v>325</v>
      </c>
      <c r="X1149" s="42" t="s">
        <v>1974</v>
      </c>
      <c r="Y1149" s="46" t="s">
        <v>2</v>
      </c>
      <c r="Z1149" s="46" t="s">
        <v>2</v>
      </c>
      <c r="AA1149" s="46" t="s">
        <v>328</v>
      </c>
      <c r="AB1149" s="43" t="s">
        <v>329</v>
      </c>
      <c r="AC1149" s="42" t="s">
        <v>225</v>
      </c>
      <c r="AD1149" s="42" t="s">
        <v>225</v>
      </c>
      <c r="AE1149" s="43" t="s">
        <v>331</v>
      </c>
      <c r="AF1149" s="43" t="s">
        <v>382</v>
      </c>
      <c r="AG1149" s="77">
        <v>20</v>
      </c>
      <c r="AH1149" s="46" t="s">
        <v>350</v>
      </c>
      <c r="AI1149" s="126"/>
      <c r="AJ1149" s="43" t="s">
        <v>351</v>
      </c>
      <c r="AK1149" s="126"/>
      <c r="AL1149" s="77">
        <v>1000</v>
      </c>
      <c r="AM1149" s="46" t="s">
        <v>332</v>
      </c>
      <c r="AN1149" s="42" t="s">
        <v>352</v>
      </c>
      <c r="AO1149" s="126"/>
      <c r="AP1149" s="46" t="s">
        <v>333</v>
      </c>
      <c r="AQ1149" s="42">
        <v>300</v>
      </c>
      <c r="AR1149" s="42">
        <v>48</v>
      </c>
      <c r="AS1149" s="42">
        <v>150</v>
      </c>
      <c r="AT1149" s="42">
        <v>2</v>
      </c>
      <c r="AU1149" s="46" t="s">
        <v>327</v>
      </c>
      <c r="AV1149" s="46" t="s">
        <v>327</v>
      </c>
      <c r="AW1149" s="46" t="s">
        <v>327</v>
      </c>
      <c r="AX1149" s="46" t="s">
        <v>327</v>
      </c>
      <c r="AY1149" s="46" t="s">
        <v>327</v>
      </c>
      <c r="AZ1149" s="51">
        <v>77</v>
      </c>
      <c r="BA1149" s="126"/>
      <c r="BB1149" s="42">
        <v>1</v>
      </c>
      <c r="BC1149" s="42" t="s">
        <v>525</v>
      </c>
      <c r="BD1149" s="49">
        <v>0</v>
      </c>
      <c r="BE1149" s="49" t="s">
        <v>4441</v>
      </c>
      <c r="BF1149" s="126"/>
      <c r="BG1149" s="126"/>
      <c r="BH1149" s="126"/>
      <c r="BI1149" s="126"/>
      <c r="BJ1149" s="46" t="s">
        <v>358</v>
      </c>
      <c r="BK1149" s="57">
        <v>44778</v>
      </c>
      <c r="BL1149" s="126"/>
      <c r="BM1149" s="126"/>
      <c r="BN1149" s="126"/>
      <c r="BO1149" s="126"/>
      <c r="BP1149" s="126"/>
      <c r="BQ1149" s="126"/>
      <c r="BR1149" s="126"/>
      <c r="BS1149" s="126"/>
      <c r="BT1149" s="126"/>
      <c r="BU1149" s="126"/>
      <c r="BV1149" s="126"/>
      <c r="BW1149" s="126"/>
      <c r="BX1149" s="126"/>
      <c r="BY1149" s="126"/>
      <c r="BZ1149" s="126"/>
      <c r="CA1149" s="126"/>
      <c r="CB1149" s="126"/>
      <c r="CC1149" s="126"/>
      <c r="CD1149" s="126"/>
      <c r="CE1149" s="126"/>
      <c r="CF1149" s="126"/>
      <c r="CG1149" s="26" t="s">
        <v>4442</v>
      </c>
    </row>
    <row r="1150" hidden="1" spans="1:85">
      <c r="A1150" s="34">
        <v>1735</v>
      </c>
      <c r="B1150" s="114" t="s">
        <v>4444</v>
      </c>
      <c r="C1150" s="124" t="s">
        <v>4445</v>
      </c>
      <c r="D1150" s="125" t="s">
        <v>4446</v>
      </c>
      <c r="E1150" s="105">
        <v>28.66704</v>
      </c>
      <c r="F1150" s="105">
        <v>-15.3219</v>
      </c>
      <c r="G1150" s="126" t="s">
        <v>316</v>
      </c>
      <c r="H1150" s="37">
        <v>4.5</v>
      </c>
      <c r="I1150" s="126" t="s">
        <v>316</v>
      </c>
      <c r="J1150" s="126" t="s">
        <v>3430</v>
      </c>
      <c r="K1150" s="43" t="s">
        <v>317</v>
      </c>
      <c r="L1150" s="43" t="s">
        <v>317</v>
      </c>
      <c r="M1150" s="43" t="s">
        <v>317</v>
      </c>
      <c r="N1150" s="43" t="s">
        <v>341</v>
      </c>
      <c r="O1150" s="126" t="s">
        <v>319</v>
      </c>
      <c r="P1150" s="42" t="s">
        <v>319</v>
      </c>
      <c r="Q1150" s="43" t="s">
        <v>320</v>
      </c>
      <c r="R1150" s="43" t="s">
        <v>320</v>
      </c>
      <c r="S1150" s="43" t="s">
        <v>1718</v>
      </c>
      <c r="T1150" s="43" t="s">
        <v>344</v>
      </c>
      <c r="U1150" s="43" t="s">
        <v>323</v>
      </c>
      <c r="V1150" s="76">
        <v>50</v>
      </c>
      <c r="W1150" s="43" t="s">
        <v>325</v>
      </c>
      <c r="X1150" s="42" t="s">
        <v>1974</v>
      </c>
      <c r="Y1150" s="46" t="s">
        <v>2</v>
      </c>
      <c r="Z1150" s="46" t="s">
        <v>2</v>
      </c>
      <c r="AA1150" s="46" t="s">
        <v>328</v>
      </c>
      <c r="AB1150" s="43" t="s">
        <v>329</v>
      </c>
      <c r="AC1150" s="42" t="s">
        <v>225</v>
      </c>
      <c r="AD1150" s="42" t="s">
        <v>225</v>
      </c>
      <c r="AE1150" s="43" t="s">
        <v>331</v>
      </c>
      <c r="AF1150" s="43" t="s">
        <v>382</v>
      </c>
      <c r="AG1150" s="46">
        <v>20</v>
      </c>
      <c r="AH1150" s="46" t="s">
        <v>350</v>
      </c>
      <c r="AI1150" s="126"/>
      <c r="AJ1150" s="43" t="s">
        <v>351</v>
      </c>
      <c r="AK1150" s="126"/>
      <c r="AL1150" s="46">
        <v>1000</v>
      </c>
      <c r="AM1150" s="46" t="s">
        <v>332</v>
      </c>
      <c r="AN1150" s="42" t="s">
        <v>352</v>
      </c>
      <c r="AO1150" s="126"/>
      <c r="AP1150" s="46" t="s">
        <v>333</v>
      </c>
      <c r="AQ1150" s="42">
        <v>300</v>
      </c>
      <c r="AR1150" s="42">
        <v>48</v>
      </c>
      <c r="AS1150" s="42">
        <v>150</v>
      </c>
      <c r="AT1150" s="42">
        <v>2</v>
      </c>
      <c r="AU1150" s="46" t="s">
        <v>327</v>
      </c>
      <c r="AV1150" s="46" t="s">
        <v>327</v>
      </c>
      <c r="AW1150" s="46" t="s">
        <v>327</v>
      </c>
      <c r="AX1150" s="46" t="s">
        <v>327</v>
      </c>
      <c r="AY1150" s="46" t="s">
        <v>327</v>
      </c>
      <c r="AZ1150" s="51">
        <v>78</v>
      </c>
      <c r="BA1150" s="126"/>
      <c r="BB1150" s="42">
        <v>1</v>
      </c>
      <c r="BC1150" s="42" t="s">
        <v>525</v>
      </c>
      <c r="BD1150" s="49">
        <v>0</v>
      </c>
      <c r="BE1150" s="49" t="s">
        <v>4444</v>
      </c>
      <c r="BF1150" s="126"/>
      <c r="BG1150" s="126"/>
      <c r="BH1150" s="126"/>
      <c r="BI1150" s="126"/>
      <c r="BJ1150" s="46" t="s">
        <v>358</v>
      </c>
      <c r="BK1150" s="57">
        <v>44778</v>
      </c>
      <c r="BL1150" s="126"/>
      <c r="BM1150" s="126"/>
      <c r="BN1150" s="126"/>
      <c r="BO1150" s="126"/>
      <c r="BP1150" s="126"/>
      <c r="BQ1150" s="126"/>
      <c r="BR1150" s="126"/>
      <c r="BS1150" s="126"/>
      <c r="BT1150" s="126"/>
      <c r="BU1150" s="126"/>
      <c r="BV1150" s="126"/>
      <c r="BW1150" s="126"/>
      <c r="BX1150" s="126"/>
      <c r="BY1150" s="126"/>
      <c r="BZ1150" s="126"/>
      <c r="CA1150" s="126"/>
      <c r="CB1150" s="126"/>
      <c r="CC1150" s="126"/>
      <c r="CD1150" s="126"/>
      <c r="CE1150" s="126"/>
      <c r="CF1150" s="126"/>
      <c r="CG1150" s="26" t="s">
        <v>4445</v>
      </c>
    </row>
    <row r="1151" hidden="1" spans="1:85">
      <c r="A1151" s="34">
        <v>1761</v>
      </c>
      <c r="B1151" s="114" t="s">
        <v>4447</v>
      </c>
      <c r="C1151" s="124" t="s">
        <v>4448</v>
      </c>
      <c r="D1151" s="124" t="s">
        <v>4449</v>
      </c>
      <c r="E1151" s="105">
        <v>28.15588</v>
      </c>
      <c r="F1151" s="105">
        <v>-15.7556</v>
      </c>
      <c r="G1151" s="126" t="s">
        <v>316</v>
      </c>
      <c r="H1151" s="37">
        <v>4.5</v>
      </c>
      <c r="I1151" s="126" t="s">
        <v>316</v>
      </c>
      <c r="J1151" s="126" t="s">
        <v>3407</v>
      </c>
      <c r="K1151" s="43" t="s">
        <v>317</v>
      </c>
      <c r="L1151" s="43" t="s">
        <v>317</v>
      </c>
      <c r="M1151" s="43" t="s">
        <v>317</v>
      </c>
      <c r="N1151" s="43" t="s">
        <v>341</v>
      </c>
      <c r="O1151" s="126"/>
      <c r="P1151" s="42" t="s">
        <v>319</v>
      </c>
      <c r="Q1151" s="43" t="s">
        <v>320</v>
      </c>
      <c r="R1151" s="43" t="s">
        <v>320</v>
      </c>
      <c r="S1151" s="43" t="s">
        <v>1718</v>
      </c>
      <c r="T1151" s="43" t="s">
        <v>344</v>
      </c>
      <c r="U1151" s="43" t="s">
        <v>323</v>
      </c>
      <c r="V1151" s="76">
        <v>50</v>
      </c>
      <c r="W1151" s="43" t="s">
        <v>325</v>
      </c>
      <c r="X1151" s="42" t="s">
        <v>3055</v>
      </c>
      <c r="Y1151" s="46" t="s">
        <v>2</v>
      </c>
      <c r="Z1151" s="46" t="s">
        <v>2</v>
      </c>
      <c r="AA1151" s="46" t="s">
        <v>328</v>
      </c>
      <c r="AB1151" s="43" t="s">
        <v>329</v>
      </c>
      <c r="AC1151" s="42" t="s">
        <v>225</v>
      </c>
      <c r="AD1151" s="42" t="s">
        <v>225</v>
      </c>
      <c r="AE1151" s="43" t="s">
        <v>331</v>
      </c>
      <c r="AF1151" s="43" t="s">
        <v>382</v>
      </c>
      <c r="AG1151" s="46">
        <v>20</v>
      </c>
      <c r="AH1151" s="46" t="s">
        <v>350</v>
      </c>
      <c r="AI1151" s="126"/>
      <c r="AJ1151" s="43" t="s">
        <v>351</v>
      </c>
      <c r="AK1151" s="126"/>
      <c r="AL1151" s="46">
        <v>1000</v>
      </c>
      <c r="AM1151" s="46" t="s">
        <v>332</v>
      </c>
      <c r="AN1151" s="42" t="s">
        <v>352</v>
      </c>
      <c r="AO1151" s="126"/>
      <c r="AP1151" s="46" t="s">
        <v>333</v>
      </c>
      <c r="AQ1151" s="42">
        <v>300</v>
      </c>
      <c r="AR1151" s="42">
        <v>48</v>
      </c>
      <c r="AS1151" s="42">
        <v>150</v>
      </c>
      <c r="AT1151" s="42">
        <v>2</v>
      </c>
      <c r="AU1151" s="46" t="s">
        <v>327</v>
      </c>
      <c r="AV1151" s="46" t="s">
        <v>327</v>
      </c>
      <c r="AW1151" s="46" t="s">
        <v>327</v>
      </c>
      <c r="AX1151" s="46" t="s">
        <v>327</v>
      </c>
      <c r="AY1151" s="46" t="s">
        <v>327</v>
      </c>
      <c r="AZ1151" s="51">
        <v>190</v>
      </c>
      <c r="BA1151" s="126"/>
      <c r="BB1151" s="42">
        <v>1</v>
      </c>
      <c r="BC1151" s="42" t="s">
        <v>525</v>
      </c>
      <c r="BD1151" s="49">
        <v>0</v>
      </c>
      <c r="BE1151" s="49" t="s">
        <v>4447</v>
      </c>
      <c r="BF1151" s="126"/>
      <c r="BG1151" s="126"/>
      <c r="BH1151" s="126"/>
      <c r="BI1151" s="126"/>
      <c r="BJ1151" s="46" t="s">
        <v>358</v>
      </c>
      <c r="BK1151" s="57">
        <v>44778</v>
      </c>
      <c r="BL1151" s="126"/>
      <c r="BM1151" s="126"/>
      <c r="BN1151" s="126"/>
      <c r="BO1151" s="126"/>
      <c r="BP1151" s="126"/>
      <c r="BQ1151" s="126"/>
      <c r="BR1151" s="126"/>
      <c r="BS1151" s="126"/>
      <c r="BT1151" s="126"/>
      <c r="BU1151" s="126"/>
      <c r="BV1151" s="126"/>
      <c r="BW1151" s="126"/>
      <c r="BX1151" s="126"/>
      <c r="BY1151" s="126"/>
      <c r="BZ1151" s="126"/>
      <c r="CA1151" s="126"/>
      <c r="CB1151" s="126"/>
      <c r="CC1151" s="126"/>
      <c r="CD1151" s="126"/>
      <c r="CE1151" s="126"/>
      <c r="CF1151" s="126"/>
      <c r="CG1151" s="26" t="s">
        <v>4448</v>
      </c>
    </row>
    <row r="1152" hidden="1" spans="1:85">
      <c r="A1152" s="39">
        <v>1762</v>
      </c>
      <c r="B1152" s="127" t="s">
        <v>4450</v>
      </c>
      <c r="C1152" s="128" t="s">
        <v>4451</v>
      </c>
      <c r="D1152" s="129" t="s">
        <v>4452</v>
      </c>
      <c r="E1152" s="130">
        <v>28.49217</v>
      </c>
      <c r="F1152" s="130">
        <v>-15.30631</v>
      </c>
      <c r="G1152" s="49" t="s">
        <v>316</v>
      </c>
      <c r="H1152" s="37">
        <v>4.5</v>
      </c>
      <c r="I1152" s="49" t="s">
        <v>316</v>
      </c>
      <c r="J1152" s="49" t="s">
        <v>316</v>
      </c>
      <c r="K1152" s="49" t="s">
        <v>317</v>
      </c>
      <c r="L1152" s="49" t="s">
        <v>317</v>
      </c>
      <c r="M1152" s="49" t="s">
        <v>317</v>
      </c>
      <c r="N1152" s="49" t="s">
        <v>341</v>
      </c>
      <c r="O1152" s="49" t="s">
        <v>319</v>
      </c>
      <c r="P1152" s="42" t="s">
        <v>319</v>
      </c>
      <c r="Q1152" s="43" t="s">
        <v>320</v>
      </c>
      <c r="R1152" s="43" t="s">
        <v>320</v>
      </c>
      <c r="S1152" s="43" t="s">
        <v>1718</v>
      </c>
      <c r="T1152" s="43" t="s">
        <v>344</v>
      </c>
      <c r="U1152" s="43" t="s">
        <v>323</v>
      </c>
      <c r="V1152" s="76">
        <v>51</v>
      </c>
      <c r="W1152" s="43" t="s">
        <v>325</v>
      </c>
      <c r="X1152" s="42" t="s">
        <v>1974</v>
      </c>
      <c r="Y1152" s="46" t="s">
        <v>2</v>
      </c>
      <c r="Z1152" s="46" t="s">
        <v>2</v>
      </c>
      <c r="AA1152" s="46" t="s">
        <v>328</v>
      </c>
      <c r="AB1152" s="43" t="s">
        <v>329</v>
      </c>
      <c r="AC1152" s="42" t="s">
        <v>225</v>
      </c>
      <c r="AD1152" s="42" t="s">
        <v>225</v>
      </c>
      <c r="AE1152" s="43" t="s">
        <v>331</v>
      </c>
      <c r="AF1152" s="43" t="s">
        <v>382</v>
      </c>
      <c r="AG1152" s="46">
        <v>20</v>
      </c>
      <c r="AH1152" s="46" t="s">
        <v>350</v>
      </c>
      <c r="AI1152" s="49"/>
      <c r="AJ1152" s="43" t="s">
        <v>351</v>
      </c>
      <c r="AK1152" s="126"/>
      <c r="AL1152" s="46">
        <v>1001</v>
      </c>
      <c r="AM1152" s="46" t="s">
        <v>332</v>
      </c>
      <c r="AN1152" s="42" t="s">
        <v>4453</v>
      </c>
      <c r="AO1152" s="49"/>
      <c r="AP1152" s="46" t="s">
        <v>333</v>
      </c>
      <c r="AQ1152" s="42">
        <v>300</v>
      </c>
      <c r="AR1152" s="42">
        <v>48</v>
      </c>
      <c r="AS1152" s="42">
        <v>150</v>
      </c>
      <c r="AT1152" s="42">
        <v>3</v>
      </c>
      <c r="AU1152" s="46" t="s">
        <v>327</v>
      </c>
      <c r="AV1152" s="46" t="s">
        <v>327</v>
      </c>
      <c r="AW1152" s="46" t="s">
        <v>327</v>
      </c>
      <c r="AX1152" s="46" t="s">
        <v>327</v>
      </c>
      <c r="AY1152" s="46" t="s">
        <v>327</v>
      </c>
      <c r="AZ1152" s="51">
        <v>77</v>
      </c>
      <c r="BA1152" s="49"/>
      <c r="BB1152" s="42">
        <v>1</v>
      </c>
      <c r="BC1152" s="42" t="s">
        <v>525</v>
      </c>
      <c r="BD1152" s="49">
        <v>0</v>
      </c>
      <c r="BE1152" s="49" t="s">
        <v>4450</v>
      </c>
      <c r="BF1152" s="49" t="s">
        <v>356</v>
      </c>
      <c r="BG1152" s="49"/>
      <c r="BH1152" s="49"/>
      <c r="BI1152" s="49" t="s">
        <v>357</v>
      </c>
      <c r="BJ1152" s="46" t="s">
        <v>358</v>
      </c>
      <c r="BK1152" s="57">
        <v>44778</v>
      </c>
      <c r="BL1152" s="49" t="s">
        <v>317</v>
      </c>
      <c r="BM1152" s="49" t="s">
        <v>317</v>
      </c>
      <c r="BN1152" s="49"/>
      <c r="BO1152" s="49"/>
      <c r="BP1152" s="49"/>
      <c r="BQ1152" s="49"/>
      <c r="BR1152" s="49"/>
      <c r="BS1152" s="49"/>
      <c r="BT1152" s="42" t="s">
        <v>360</v>
      </c>
      <c r="BU1152" s="42" t="s">
        <v>317</v>
      </c>
      <c r="BV1152" s="42" t="s">
        <v>317</v>
      </c>
      <c r="BW1152" s="49"/>
      <c r="BX1152" s="49"/>
      <c r="BY1152" s="42" t="s">
        <v>353</v>
      </c>
      <c r="BZ1152" s="42" t="s">
        <v>353</v>
      </c>
      <c r="CA1152" s="42"/>
      <c r="CB1152" s="42" t="s">
        <v>353</v>
      </c>
      <c r="CC1152" s="49"/>
      <c r="CD1152" s="49"/>
      <c r="CE1152" s="49"/>
      <c r="CF1152" s="49"/>
      <c r="CG1152" s="26" t="s">
        <v>4451</v>
      </c>
    </row>
    <row r="1153" hidden="1" spans="1:85">
      <c r="A1153" s="34">
        <v>1763</v>
      </c>
      <c r="B1153" s="114" t="s">
        <v>4454</v>
      </c>
      <c r="C1153" s="124" t="s">
        <v>4455</v>
      </c>
      <c r="D1153" s="124" t="s">
        <v>4456</v>
      </c>
      <c r="E1153" s="105">
        <v>28.6024</v>
      </c>
      <c r="F1153" s="105">
        <v>-15.5125</v>
      </c>
      <c r="G1153" s="126" t="s">
        <v>316</v>
      </c>
      <c r="H1153" s="37">
        <v>2.5</v>
      </c>
      <c r="I1153" s="126" t="s">
        <v>316</v>
      </c>
      <c r="J1153" s="126" t="s">
        <v>316</v>
      </c>
      <c r="K1153" s="43" t="s">
        <v>317</v>
      </c>
      <c r="L1153" s="43" t="s">
        <v>317</v>
      </c>
      <c r="M1153" s="43" t="s">
        <v>317</v>
      </c>
      <c r="N1153" s="43" t="s">
        <v>341</v>
      </c>
      <c r="O1153" s="126"/>
      <c r="P1153" s="42" t="s">
        <v>319</v>
      </c>
      <c r="Q1153" s="43" t="s">
        <v>320</v>
      </c>
      <c r="R1153" s="43" t="s">
        <v>320</v>
      </c>
      <c r="S1153" s="43" t="s">
        <v>1718</v>
      </c>
      <c r="T1153" s="43" t="s">
        <v>344</v>
      </c>
      <c r="U1153" s="43" t="s">
        <v>323</v>
      </c>
      <c r="V1153" s="76">
        <v>50</v>
      </c>
      <c r="W1153" s="43" t="s">
        <v>325</v>
      </c>
      <c r="X1153" s="42" t="s">
        <v>2971</v>
      </c>
      <c r="Y1153" s="46" t="s">
        <v>2</v>
      </c>
      <c r="Z1153" s="46" t="s">
        <v>2</v>
      </c>
      <c r="AA1153" s="46" t="s">
        <v>328</v>
      </c>
      <c r="AB1153" s="43" t="s">
        <v>329</v>
      </c>
      <c r="AC1153" s="42" t="s">
        <v>225</v>
      </c>
      <c r="AD1153" s="42" t="s">
        <v>225</v>
      </c>
      <c r="AE1153" s="43" t="s">
        <v>331</v>
      </c>
      <c r="AF1153" s="43" t="s">
        <v>382</v>
      </c>
      <c r="AG1153" s="46">
        <v>20</v>
      </c>
      <c r="AH1153" s="46" t="s">
        <v>350</v>
      </c>
      <c r="AI1153" s="126"/>
      <c r="AJ1153" s="43" t="s">
        <v>351</v>
      </c>
      <c r="AK1153" s="126"/>
      <c r="AL1153" s="46">
        <v>1000</v>
      </c>
      <c r="AM1153" s="46" t="s">
        <v>332</v>
      </c>
      <c r="AN1153" s="42" t="s">
        <v>352</v>
      </c>
      <c r="AO1153" s="126"/>
      <c r="AP1153" s="46" t="s">
        <v>333</v>
      </c>
      <c r="AQ1153" s="42">
        <v>300</v>
      </c>
      <c r="AR1153" s="42">
        <v>48</v>
      </c>
      <c r="AS1153" s="42">
        <v>150</v>
      </c>
      <c r="AT1153" s="42">
        <v>2</v>
      </c>
      <c r="AU1153" s="46" t="s">
        <v>327</v>
      </c>
      <c r="AV1153" s="46" t="s">
        <v>327</v>
      </c>
      <c r="AW1153" s="46" t="s">
        <v>327</v>
      </c>
      <c r="AX1153" s="46" t="s">
        <v>327</v>
      </c>
      <c r="AY1153" s="46" t="s">
        <v>327</v>
      </c>
      <c r="AZ1153" s="51">
        <v>56</v>
      </c>
      <c r="BA1153" s="126"/>
      <c r="BB1153" s="42">
        <v>1</v>
      </c>
      <c r="BC1153" s="42" t="s">
        <v>525</v>
      </c>
      <c r="BD1153" s="49">
        <v>0</v>
      </c>
      <c r="BE1153" s="49" t="s">
        <v>4454</v>
      </c>
      <c r="BF1153" s="126"/>
      <c r="BG1153" s="126"/>
      <c r="BH1153" s="126"/>
      <c r="BI1153" s="126"/>
      <c r="BJ1153" s="46" t="s">
        <v>358</v>
      </c>
      <c r="BK1153" s="57">
        <v>44778</v>
      </c>
      <c r="BL1153" s="126"/>
      <c r="BM1153" s="126"/>
      <c r="BN1153" s="126"/>
      <c r="BO1153" s="126"/>
      <c r="BP1153" s="126"/>
      <c r="BQ1153" s="126"/>
      <c r="BR1153" s="126"/>
      <c r="BS1153" s="126"/>
      <c r="BT1153" s="126"/>
      <c r="BU1153" s="126"/>
      <c r="BV1153" s="126"/>
      <c r="BW1153" s="126"/>
      <c r="BX1153" s="126"/>
      <c r="BY1153" s="126"/>
      <c r="BZ1153" s="126"/>
      <c r="CA1153" s="126"/>
      <c r="CB1153" s="126"/>
      <c r="CC1153" s="126"/>
      <c r="CD1153" s="126"/>
      <c r="CE1153" s="126"/>
      <c r="CF1153" s="126"/>
      <c r="CG1153" s="26" t="s">
        <v>4455</v>
      </c>
    </row>
    <row r="1154" hidden="1" spans="1:85">
      <c r="A1154" s="39">
        <v>1768</v>
      </c>
      <c r="B1154" s="101" t="s">
        <v>4457</v>
      </c>
      <c r="C1154" s="106" t="s">
        <v>4458</v>
      </c>
      <c r="D1154" s="107" t="s">
        <v>4459</v>
      </c>
      <c r="E1154" s="47">
        <v>27.8291829</v>
      </c>
      <c r="F1154" s="47">
        <v>-15.449047</v>
      </c>
      <c r="G1154" s="105" t="s">
        <v>2531</v>
      </c>
      <c r="H1154" s="37">
        <v>4.5</v>
      </c>
      <c r="I1154" s="105" t="s">
        <v>2531</v>
      </c>
      <c r="J1154" s="115" t="s">
        <v>4460</v>
      </c>
      <c r="K1154" s="42" t="s">
        <v>317</v>
      </c>
      <c r="L1154" s="42" t="s">
        <v>317</v>
      </c>
      <c r="M1154" s="42" t="s">
        <v>317</v>
      </c>
      <c r="N1154" s="42" t="s">
        <v>318</v>
      </c>
      <c r="O1154" s="42" t="s">
        <v>319</v>
      </c>
      <c r="P1154" s="42" t="s">
        <v>319</v>
      </c>
      <c r="Q1154" s="42" t="s">
        <v>320</v>
      </c>
      <c r="R1154" s="42" t="s">
        <v>320</v>
      </c>
      <c r="S1154" s="42" t="s">
        <v>321</v>
      </c>
      <c r="T1154" s="42" t="s">
        <v>344</v>
      </c>
      <c r="U1154" s="42" t="s">
        <v>323</v>
      </c>
      <c r="V1154" s="117">
        <v>60</v>
      </c>
      <c r="W1154" s="42" t="s">
        <v>325</v>
      </c>
      <c r="X1154" s="78" t="s">
        <v>2025</v>
      </c>
      <c r="Y1154" s="78" t="s">
        <v>327</v>
      </c>
      <c r="Z1154" s="78" t="s">
        <v>327</v>
      </c>
      <c r="AA1154" s="78" t="s">
        <v>328</v>
      </c>
      <c r="AB1154" s="78" t="s">
        <v>329</v>
      </c>
      <c r="AC1154" s="78" t="s">
        <v>225</v>
      </c>
      <c r="AD1154" s="78" t="s">
        <v>225</v>
      </c>
      <c r="AE1154" s="43" t="s">
        <v>331</v>
      </c>
      <c r="AF1154" s="78"/>
      <c r="AG1154" s="78"/>
      <c r="AH1154" s="78"/>
      <c r="AI1154" s="78"/>
      <c r="AJ1154" s="78"/>
      <c r="AK1154" s="78"/>
      <c r="AL1154" s="42">
        <v>1000</v>
      </c>
      <c r="AM1154" s="42" t="s">
        <v>332</v>
      </c>
      <c r="AN1154" s="78"/>
      <c r="AO1154" s="78"/>
      <c r="AP1154" s="42" t="s">
        <v>333</v>
      </c>
      <c r="AQ1154" s="53">
        <v>100</v>
      </c>
      <c r="AR1154" s="53">
        <v>48</v>
      </c>
      <c r="AS1154" s="53">
        <v>100</v>
      </c>
      <c r="AT1154" s="53">
        <v>2</v>
      </c>
      <c r="AU1154" s="42" t="s">
        <v>327</v>
      </c>
      <c r="AV1154" s="42" t="s">
        <v>327</v>
      </c>
      <c r="AW1154" s="42" t="s">
        <v>327</v>
      </c>
      <c r="AX1154" s="42" t="s">
        <v>327</v>
      </c>
      <c r="AY1154" s="42" t="s">
        <v>327</v>
      </c>
      <c r="AZ1154" s="78">
        <v>105</v>
      </c>
      <c r="BA1154" s="78"/>
      <c r="BB1154" s="78"/>
      <c r="BC1154" s="78"/>
      <c r="BD1154" s="78"/>
      <c r="BE1154" s="78"/>
      <c r="BF1154" s="78"/>
      <c r="BG1154" s="78"/>
      <c r="BH1154" s="78"/>
      <c r="BI1154" s="78"/>
      <c r="BJ1154" s="78"/>
      <c r="BK1154" s="78"/>
      <c r="BL1154" s="78"/>
      <c r="BM1154" s="78"/>
      <c r="BN1154" s="78"/>
      <c r="BO1154" s="78"/>
      <c r="BP1154" s="78"/>
      <c r="BQ1154" s="78"/>
      <c r="BR1154" s="78"/>
      <c r="BS1154" s="78"/>
      <c r="BT1154" s="78"/>
      <c r="BU1154" s="78"/>
      <c r="BV1154" s="78"/>
      <c r="BW1154" s="78"/>
      <c r="BX1154" s="78"/>
      <c r="BY1154" s="78"/>
      <c r="BZ1154" s="78"/>
      <c r="CA1154" s="78"/>
      <c r="CB1154" s="78"/>
      <c r="CC1154" s="78"/>
      <c r="CD1154" s="78"/>
      <c r="CE1154" s="78"/>
      <c r="CF1154" s="78"/>
      <c r="CG1154" s="26" t="s">
        <v>4458</v>
      </c>
    </row>
    <row r="1155" hidden="1" spans="1:85">
      <c r="A1155" s="34">
        <v>1771</v>
      </c>
      <c r="B1155" s="101" t="s">
        <v>4461</v>
      </c>
      <c r="C1155" s="106" t="s">
        <v>4462</v>
      </c>
      <c r="D1155" s="107" t="s">
        <v>4463</v>
      </c>
      <c r="E1155" s="105">
        <v>28.773257</v>
      </c>
      <c r="F1155" s="105">
        <v>-15.423704</v>
      </c>
      <c r="G1155" s="105" t="s">
        <v>316</v>
      </c>
      <c r="H1155" s="37">
        <v>2.5</v>
      </c>
      <c r="I1155" s="105" t="s">
        <v>316</v>
      </c>
      <c r="J1155" s="116" t="s">
        <v>3430</v>
      </c>
      <c r="K1155" s="42" t="s">
        <v>317</v>
      </c>
      <c r="L1155" s="42" t="s">
        <v>317</v>
      </c>
      <c r="M1155" s="42" t="s">
        <v>317</v>
      </c>
      <c r="N1155" s="42" t="s">
        <v>318</v>
      </c>
      <c r="O1155" s="42" t="s">
        <v>319</v>
      </c>
      <c r="P1155" s="42" t="s">
        <v>319</v>
      </c>
      <c r="Q1155" s="42" t="s">
        <v>320</v>
      </c>
      <c r="R1155" s="42" t="s">
        <v>320</v>
      </c>
      <c r="S1155" s="42" t="s">
        <v>321</v>
      </c>
      <c r="T1155" s="42" t="s">
        <v>1733</v>
      </c>
      <c r="U1155" s="42" t="s">
        <v>323</v>
      </c>
      <c r="V1155" s="117">
        <v>60</v>
      </c>
      <c r="W1155" s="42" t="s">
        <v>325</v>
      </c>
      <c r="X1155" s="42" t="s">
        <v>1974</v>
      </c>
      <c r="Y1155" s="42" t="s">
        <v>225</v>
      </c>
      <c r="Z1155" s="42" t="s">
        <v>225</v>
      </c>
      <c r="AA1155" s="42" t="s">
        <v>328</v>
      </c>
      <c r="AB1155" s="42" t="s">
        <v>329</v>
      </c>
      <c r="AC1155" s="42" t="s">
        <v>225</v>
      </c>
      <c r="AD1155" s="42" t="s">
        <v>225</v>
      </c>
      <c r="AE1155" s="43" t="s">
        <v>331</v>
      </c>
      <c r="AF1155" s="78"/>
      <c r="AG1155" s="42">
        <v>30</v>
      </c>
      <c r="AH1155" s="46" t="s">
        <v>350</v>
      </c>
      <c r="AI1155" s="78"/>
      <c r="AJ1155" s="78"/>
      <c r="AK1155" s="78"/>
      <c r="AL1155" s="42">
        <v>1000</v>
      </c>
      <c r="AM1155" s="42" t="s">
        <v>332</v>
      </c>
      <c r="AN1155" s="78"/>
      <c r="AO1155" s="78"/>
      <c r="AP1155" s="42" t="s">
        <v>333</v>
      </c>
      <c r="AQ1155" s="53">
        <v>100</v>
      </c>
      <c r="AR1155" s="53">
        <v>48</v>
      </c>
      <c r="AS1155" s="53">
        <v>100</v>
      </c>
      <c r="AT1155" s="53">
        <v>2</v>
      </c>
      <c r="AU1155" s="42" t="s">
        <v>327</v>
      </c>
      <c r="AV1155" s="42" t="s">
        <v>327</v>
      </c>
      <c r="AW1155" s="42" t="s">
        <v>327</v>
      </c>
      <c r="AX1155" s="42" t="s">
        <v>327</v>
      </c>
      <c r="AY1155" s="42" t="s">
        <v>327</v>
      </c>
      <c r="AZ1155" s="78">
        <v>105</v>
      </c>
      <c r="BA1155" s="78"/>
      <c r="BB1155" s="78"/>
      <c r="BC1155" s="78"/>
      <c r="BD1155" s="78"/>
      <c r="BE1155" s="78"/>
      <c r="BF1155" s="78"/>
      <c r="BG1155" s="78"/>
      <c r="BH1155" s="78"/>
      <c r="BI1155" s="42" t="s">
        <v>357</v>
      </c>
      <c r="BJ1155" s="78"/>
      <c r="BK1155" s="118">
        <v>44813</v>
      </c>
      <c r="BL1155" s="42" t="s">
        <v>317</v>
      </c>
      <c r="BM1155" s="42" t="s">
        <v>317</v>
      </c>
      <c r="BN1155" s="78"/>
      <c r="BO1155" s="78"/>
      <c r="BP1155" s="78"/>
      <c r="BQ1155" s="78"/>
      <c r="BR1155" s="78"/>
      <c r="BS1155" s="78"/>
      <c r="BT1155" s="42" t="s">
        <v>360</v>
      </c>
      <c r="BU1155" s="42" t="s">
        <v>317</v>
      </c>
      <c r="BV1155" s="42" t="s">
        <v>317</v>
      </c>
      <c r="BW1155" s="42"/>
      <c r="BX1155" s="42"/>
      <c r="BY1155" s="42" t="s">
        <v>353</v>
      </c>
      <c r="BZ1155" s="42" t="s">
        <v>353</v>
      </c>
      <c r="CA1155" s="78"/>
      <c r="CB1155" s="42" t="s">
        <v>353</v>
      </c>
      <c r="CC1155" s="78"/>
      <c r="CD1155" s="78"/>
      <c r="CE1155" s="78"/>
      <c r="CF1155" s="78"/>
      <c r="CG1155" s="26" t="s">
        <v>4462</v>
      </c>
    </row>
    <row r="1156" hidden="1" spans="1:85">
      <c r="A1156" s="34">
        <v>1775</v>
      </c>
      <c r="B1156" s="101" t="s">
        <v>4464</v>
      </c>
      <c r="C1156" s="106" t="s">
        <v>4465</v>
      </c>
      <c r="D1156" s="107" t="s">
        <v>4466</v>
      </c>
      <c r="E1156" s="47">
        <v>28.01895</v>
      </c>
      <c r="F1156" s="47">
        <v>-15.67043</v>
      </c>
      <c r="G1156" s="105" t="s">
        <v>316</v>
      </c>
      <c r="H1156" s="37">
        <v>2.5</v>
      </c>
      <c r="I1156" s="105" t="s">
        <v>316</v>
      </c>
      <c r="J1156" s="115" t="s">
        <v>3407</v>
      </c>
      <c r="K1156" s="42" t="s">
        <v>317</v>
      </c>
      <c r="L1156" s="42" t="s">
        <v>317</v>
      </c>
      <c r="M1156" s="42" t="s">
        <v>317</v>
      </c>
      <c r="N1156" s="42" t="s">
        <v>318</v>
      </c>
      <c r="O1156" s="42" t="s">
        <v>319</v>
      </c>
      <c r="P1156" s="42" t="s">
        <v>319</v>
      </c>
      <c r="Q1156" s="42" t="s">
        <v>320</v>
      </c>
      <c r="R1156" s="42" t="s">
        <v>320</v>
      </c>
      <c r="S1156" s="42" t="s">
        <v>321</v>
      </c>
      <c r="T1156" s="42" t="s">
        <v>344</v>
      </c>
      <c r="U1156" s="42" t="s">
        <v>323</v>
      </c>
      <c r="V1156" s="117">
        <v>60</v>
      </c>
      <c r="W1156" s="42" t="s">
        <v>325</v>
      </c>
      <c r="X1156" s="53" t="s">
        <v>3055</v>
      </c>
      <c r="Y1156" s="53" t="s">
        <v>327</v>
      </c>
      <c r="Z1156" s="53" t="s">
        <v>327</v>
      </c>
      <c r="AA1156" s="53" t="s">
        <v>328</v>
      </c>
      <c r="AB1156" s="53" t="s">
        <v>329</v>
      </c>
      <c r="AC1156" s="42" t="s">
        <v>225</v>
      </c>
      <c r="AD1156" s="42" t="s">
        <v>225</v>
      </c>
      <c r="AE1156" s="43" t="s">
        <v>331</v>
      </c>
      <c r="AF1156" s="78"/>
      <c r="AG1156" s="78"/>
      <c r="AH1156" s="78"/>
      <c r="AI1156" s="78"/>
      <c r="AJ1156" s="78"/>
      <c r="AK1156" s="78"/>
      <c r="AL1156" s="42">
        <v>1000</v>
      </c>
      <c r="AM1156" s="42" t="s">
        <v>332</v>
      </c>
      <c r="AN1156" s="78"/>
      <c r="AO1156" s="78"/>
      <c r="AP1156" s="42" t="s">
        <v>333</v>
      </c>
      <c r="AQ1156" s="53">
        <v>100</v>
      </c>
      <c r="AR1156" s="53">
        <v>48</v>
      </c>
      <c r="AS1156" s="53">
        <v>100</v>
      </c>
      <c r="AT1156" s="53">
        <v>2</v>
      </c>
      <c r="AU1156" s="42" t="s">
        <v>327</v>
      </c>
      <c r="AV1156" s="42" t="s">
        <v>327</v>
      </c>
      <c r="AW1156" s="42" t="s">
        <v>327</v>
      </c>
      <c r="AX1156" s="42" t="s">
        <v>327</v>
      </c>
      <c r="AY1156" s="42" t="s">
        <v>327</v>
      </c>
      <c r="AZ1156" s="78">
        <v>105</v>
      </c>
      <c r="BA1156" s="78"/>
      <c r="BB1156" s="78"/>
      <c r="BC1156" s="78"/>
      <c r="BD1156" s="78"/>
      <c r="BE1156" s="78"/>
      <c r="BF1156" s="78"/>
      <c r="BG1156" s="78"/>
      <c r="BH1156" s="78"/>
      <c r="BI1156" s="78"/>
      <c r="BJ1156" s="78"/>
      <c r="BK1156" s="78"/>
      <c r="BL1156" s="78"/>
      <c r="BM1156" s="78"/>
      <c r="BN1156" s="78"/>
      <c r="BO1156" s="78"/>
      <c r="BP1156" s="78"/>
      <c r="BQ1156" s="78"/>
      <c r="BR1156" s="78"/>
      <c r="BS1156" s="78"/>
      <c r="BT1156" s="78"/>
      <c r="BU1156" s="78"/>
      <c r="BV1156" s="78"/>
      <c r="BW1156" s="78"/>
      <c r="BX1156" s="78"/>
      <c r="BY1156" s="78"/>
      <c r="BZ1156" s="78"/>
      <c r="CA1156" s="78"/>
      <c r="CB1156" s="78"/>
      <c r="CC1156" s="78"/>
      <c r="CD1156" s="78"/>
      <c r="CE1156" s="78"/>
      <c r="CF1156" s="78"/>
      <c r="CG1156" s="26" t="s">
        <v>4465</v>
      </c>
    </row>
    <row r="1157" hidden="1" spans="1:85">
      <c r="A1157" s="39">
        <v>1824</v>
      </c>
      <c r="B1157" s="101" t="s">
        <v>4467</v>
      </c>
      <c r="C1157" s="106" t="s">
        <v>4468</v>
      </c>
      <c r="D1157" s="107" t="s">
        <v>4469</v>
      </c>
      <c r="E1157" s="105">
        <v>28.543533</v>
      </c>
      <c r="F1157" s="105">
        <v>-15.289658</v>
      </c>
      <c r="G1157" s="105" t="s">
        <v>316</v>
      </c>
      <c r="H1157" s="37">
        <v>4.5</v>
      </c>
      <c r="I1157" s="105" t="s">
        <v>316</v>
      </c>
      <c r="J1157" s="116" t="s">
        <v>3430</v>
      </c>
      <c r="K1157" s="42" t="s">
        <v>317</v>
      </c>
      <c r="L1157" s="42" t="s">
        <v>317</v>
      </c>
      <c r="M1157" s="42" t="s">
        <v>317</v>
      </c>
      <c r="N1157" s="42" t="s">
        <v>318</v>
      </c>
      <c r="O1157" s="42" t="s">
        <v>319</v>
      </c>
      <c r="P1157" s="42" t="s">
        <v>319</v>
      </c>
      <c r="Q1157" s="42" t="s">
        <v>320</v>
      </c>
      <c r="R1157" s="42" t="s">
        <v>320</v>
      </c>
      <c r="S1157" s="42" t="s">
        <v>321</v>
      </c>
      <c r="T1157" s="42" t="s">
        <v>1733</v>
      </c>
      <c r="U1157" s="42" t="s">
        <v>323</v>
      </c>
      <c r="V1157" s="117">
        <v>60</v>
      </c>
      <c r="W1157" s="42" t="s">
        <v>325</v>
      </c>
      <c r="X1157" s="42" t="s">
        <v>1974</v>
      </c>
      <c r="Y1157" s="42" t="s">
        <v>225</v>
      </c>
      <c r="Z1157" s="42" t="s">
        <v>225</v>
      </c>
      <c r="AA1157" s="42" t="s">
        <v>328</v>
      </c>
      <c r="AB1157" s="42" t="s">
        <v>329</v>
      </c>
      <c r="AC1157" s="42" t="s">
        <v>225</v>
      </c>
      <c r="AD1157" s="42" t="s">
        <v>225</v>
      </c>
      <c r="AE1157" s="43" t="s">
        <v>331</v>
      </c>
      <c r="AF1157" s="78"/>
      <c r="AG1157" s="42">
        <v>30</v>
      </c>
      <c r="AH1157" s="46" t="s">
        <v>350</v>
      </c>
      <c r="AI1157" s="78"/>
      <c r="AJ1157" s="78"/>
      <c r="AK1157" s="78"/>
      <c r="AL1157" s="42">
        <v>1000</v>
      </c>
      <c r="AM1157" s="42" t="s">
        <v>332</v>
      </c>
      <c r="AN1157" s="78"/>
      <c r="AO1157" s="78"/>
      <c r="AP1157" s="42" t="s">
        <v>333</v>
      </c>
      <c r="AQ1157" s="53">
        <v>100</v>
      </c>
      <c r="AR1157" s="53">
        <v>48</v>
      </c>
      <c r="AS1157" s="53">
        <v>100</v>
      </c>
      <c r="AT1157" s="53">
        <v>2</v>
      </c>
      <c r="AU1157" s="42" t="s">
        <v>327</v>
      </c>
      <c r="AV1157" s="42" t="s">
        <v>327</v>
      </c>
      <c r="AW1157" s="42" t="s">
        <v>327</v>
      </c>
      <c r="AX1157" s="42" t="s">
        <v>327</v>
      </c>
      <c r="AY1157" s="42" t="s">
        <v>327</v>
      </c>
      <c r="AZ1157" s="51">
        <v>59</v>
      </c>
      <c r="BA1157" s="78"/>
      <c r="BB1157" s="78"/>
      <c r="BC1157" s="78"/>
      <c r="BD1157" s="78"/>
      <c r="BE1157" s="78"/>
      <c r="BF1157" s="78"/>
      <c r="BG1157" s="78"/>
      <c r="BH1157" s="78"/>
      <c r="BI1157" s="42" t="s">
        <v>357</v>
      </c>
      <c r="BJ1157" s="78"/>
      <c r="BK1157" s="118">
        <v>44814</v>
      </c>
      <c r="BL1157" s="42" t="s">
        <v>317</v>
      </c>
      <c r="BM1157" s="42" t="s">
        <v>317</v>
      </c>
      <c r="BN1157" s="78"/>
      <c r="BO1157" s="78"/>
      <c r="BP1157" s="78"/>
      <c r="BQ1157" s="78"/>
      <c r="BR1157" s="78"/>
      <c r="BS1157" s="78"/>
      <c r="BT1157" s="42" t="s">
        <v>360</v>
      </c>
      <c r="BU1157" s="42" t="s">
        <v>317</v>
      </c>
      <c r="BV1157" s="42" t="s">
        <v>317</v>
      </c>
      <c r="BW1157" s="42"/>
      <c r="BX1157" s="42"/>
      <c r="BY1157" s="42" t="s">
        <v>353</v>
      </c>
      <c r="BZ1157" s="42" t="s">
        <v>353</v>
      </c>
      <c r="CA1157" s="78"/>
      <c r="CB1157" s="42" t="s">
        <v>353</v>
      </c>
      <c r="CC1157" s="78"/>
      <c r="CD1157" s="78"/>
      <c r="CE1157" s="78"/>
      <c r="CF1157" s="78"/>
      <c r="CG1157" s="26" t="s">
        <v>4468</v>
      </c>
    </row>
    <row r="1158" hidden="1" spans="1:85">
      <c r="A1158" s="39">
        <v>1000</v>
      </c>
      <c r="B1158" s="42" t="s">
        <v>4470</v>
      </c>
      <c r="C1158" s="46" t="s">
        <v>4471</v>
      </c>
      <c r="D1158" s="42" t="s">
        <v>4472</v>
      </c>
      <c r="E1158" s="43">
        <v>28.90069</v>
      </c>
      <c r="F1158" s="43">
        <v>-11.20863</v>
      </c>
      <c r="G1158" s="42" t="s">
        <v>4473</v>
      </c>
      <c r="H1158" s="37">
        <v>2.5</v>
      </c>
      <c r="I1158" s="42" t="s">
        <v>4474</v>
      </c>
      <c r="J1158" s="42" t="s">
        <v>4475</v>
      </c>
      <c r="K1158" s="42" t="s">
        <v>340</v>
      </c>
      <c r="L1158" s="42" t="s">
        <v>317</v>
      </c>
      <c r="M1158" s="42" t="s">
        <v>317</v>
      </c>
      <c r="N1158" s="42" t="s">
        <v>402</v>
      </c>
      <c r="O1158" s="42" t="s">
        <v>342</v>
      </c>
      <c r="P1158" s="42" t="s">
        <v>380</v>
      </c>
      <c r="Q1158" s="42" t="s">
        <v>381</v>
      </c>
      <c r="R1158" s="42" t="s">
        <v>320</v>
      </c>
      <c r="S1158" s="42" t="s">
        <v>1718</v>
      </c>
      <c r="T1158" s="42" t="s">
        <v>344</v>
      </c>
      <c r="U1158" s="42" t="s">
        <v>323</v>
      </c>
      <c r="V1158" s="52">
        <v>70</v>
      </c>
      <c r="W1158" s="42" t="s">
        <v>366</v>
      </c>
      <c r="X1158" s="42" t="s">
        <v>326</v>
      </c>
      <c r="Y1158" s="121" t="s">
        <v>4476</v>
      </c>
      <c r="Z1158" s="42" t="s">
        <v>4477</v>
      </c>
      <c r="AA1158" s="42" t="s">
        <v>346</v>
      </c>
      <c r="AB1158" s="42" t="s">
        <v>4478</v>
      </c>
      <c r="AC1158" s="42" t="s">
        <v>330</v>
      </c>
      <c r="AD1158" s="42" t="s">
        <v>330</v>
      </c>
      <c r="AE1158" s="42" t="s">
        <v>403</v>
      </c>
      <c r="AF1158" s="42" t="s">
        <v>403</v>
      </c>
      <c r="AG1158" s="42">
        <v>20</v>
      </c>
      <c r="AH1158" s="42" t="s">
        <v>350</v>
      </c>
      <c r="AI1158" s="42">
        <v>0</v>
      </c>
      <c r="AJ1158" s="42" t="s">
        <v>351</v>
      </c>
      <c r="AK1158" s="42">
        <v>0</v>
      </c>
      <c r="AL1158" s="42">
        <v>600</v>
      </c>
      <c r="AM1158" s="42" t="s">
        <v>332</v>
      </c>
      <c r="AN1158" s="42" t="s">
        <v>352</v>
      </c>
      <c r="AO1158" s="43">
        <v>400</v>
      </c>
      <c r="AP1158" s="42" t="s">
        <v>439</v>
      </c>
      <c r="AQ1158" s="42">
        <v>1200</v>
      </c>
      <c r="AR1158" s="42">
        <v>2</v>
      </c>
      <c r="AS1158" s="42">
        <v>600</v>
      </c>
      <c r="AT1158" s="42">
        <v>48</v>
      </c>
      <c r="AU1158" s="42" t="s">
        <v>4479</v>
      </c>
      <c r="AV1158" s="42" t="s">
        <v>4479</v>
      </c>
      <c r="AW1158" s="42">
        <v>18000</v>
      </c>
      <c r="AX1158" s="42">
        <v>18000</v>
      </c>
      <c r="AY1158" s="42">
        <v>2</v>
      </c>
      <c r="AZ1158" s="51">
        <v>105</v>
      </c>
      <c r="BA1158" s="42"/>
      <c r="BB1158" s="42">
        <v>3</v>
      </c>
      <c r="BC1158" s="42" t="s">
        <v>3293</v>
      </c>
      <c r="BD1158" s="49" t="s">
        <v>4480</v>
      </c>
      <c r="BE1158" s="49">
        <v>0</v>
      </c>
      <c r="BF1158" s="42" t="s">
        <v>340</v>
      </c>
      <c r="BG1158" s="42"/>
      <c r="BH1158" s="42" t="s">
        <v>340</v>
      </c>
      <c r="BI1158" s="42" t="s">
        <v>357</v>
      </c>
      <c r="BJ1158" s="42" t="s">
        <v>358</v>
      </c>
      <c r="BK1158" s="57">
        <v>44778</v>
      </c>
      <c r="BL1158" s="42" t="s">
        <v>317</v>
      </c>
      <c r="BM1158" s="42" t="s">
        <v>317</v>
      </c>
      <c r="BN1158" s="42"/>
      <c r="BO1158" s="42">
        <v>16</v>
      </c>
      <c r="BP1158" s="42"/>
      <c r="BQ1158" s="42" t="s">
        <v>4481</v>
      </c>
      <c r="BR1158" s="42" t="s">
        <v>359</v>
      </c>
      <c r="BS1158" s="42"/>
      <c r="BT1158" s="42" t="s">
        <v>360</v>
      </c>
      <c r="BU1158" s="42" t="s">
        <v>317</v>
      </c>
      <c r="BV1158" s="42" t="s">
        <v>317</v>
      </c>
      <c r="BW1158" s="42"/>
      <c r="BX1158" s="42"/>
      <c r="BY1158" s="42" t="s">
        <v>353</v>
      </c>
      <c r="BZ1158" s="42" t="s">
        <v>353</v>
      </c>
      <c r="CA1158" s="42"/>
      <c r="CB1158" s="42" t="s">
        <v>353</v>
      </c>
      <c r="CC1158" s="42"/>
      <c r="CD1158" s="42"/>
      <c r="CE1158" s="42"/>
      <c r="CF1158" s="42"/>
      <c r="CG1158" s="26" t="s">
        <v>4471</v>
      </c>
    </row>
    <row r="1159" hidden="1" spans="1:85">
      <c r="A1159" s="39">
        <v>1002</v>
      </c>
      <c r="B1159" s="42" t="s">
        <v>4482</v>
      </c>
      <c r="C1159" s="46" t="s">
        <v>4483</v>
      </c>
      <c r="D1159" s="42" t="s">
        <v>4484</v>
      </c>
      <c r="E1159" s="43">
        <v>28.89542</v>
      </c>
      <c r="F1159" s="43">
        <v>-11.22093</v>
      </c>
      <c r="G1159" s="42" t="s">
        <v>4473</v>
      </c>
      <c r="H1159" s="37">
        <v>2.5</v>
      </c>
      <c r="I1159" s="42" t="s">
        <v>4474</v>
      </c>
      <c r="J1159" s="42" t="s">
        <v>4475</v>
      </c>
      <c r="K1159" s="42" t="s">
        <v>317</v>
      </c>
      <c r="L1159" s="42" t="s">
        <v>317</v>
      </c>
      <c r="M1159" s="42" t="s">
        <v>317</v>
      </c>
      <c r="N1159" s="42" t="s">
        <v>318</v>
      </c>
      <c r="O1159" s="42" t="s">
        <v>364</v>
      </c>
      <c r="P1159" s="42" t="s">
        <v>365</v>
      </c>
      <c r="Q1159" s="42" t="s">
        <v>320</v>
      </c>
      <c r="R1159" s="42" t="s">
        <v>320</v>
      </c>
      <c r="S1159" s="42" t="s">
        <v>1718</v>
      </c>
      <c r="T1159" s="42" t="s">
        <v>344</v>
      </c>
      <c r="U1159" s="42" t="s">
        <v>323</v>
      </c>
      <c r="V1159" s="52">
        <v>36</v>
      </c>
      <c r="W1159" s="42" t="s">
        <v>325</v>
      </c>
      <c r="X1159" s="42" t="s">
        <v>326</v>
      </c>
      <c r="Y1159" s="121" t="s">
        <v>4476</v>
      </c>
      <c r="Z1159" s="42" t="s">
        <v>4477</v>
      </c>
      <c r="AA1159" s="42" t="s">
        <v>346</v>
      </c>
      <c r="AB1159" s="42" t="s">
        <v>4478</v>
      </c>
      <c r="AC1159" s="42" t="s">
        <v>330</v>
      </c>
      <c r="AD1159" s="42" t="s">
        <v>330</v>
      </c>
      <c r="AE1159" s="42" t="s">
        <v>382</v>
      </c>
      <c r="AF1159" s="42" t="s">
        <v>382</v>
      </c>
      <c r="AG1159" s="42">
        <v>15</v>
      </c>
      <c r="AH1159" s="42" t="s">
        <v>350</v>
      </c>
      <c r="AI1159" s="42">
        <v>0</v>
      </c>
      <c r="AJ1159" s="42" t="s">
        <v>351</v>
      </c>
      <c r="AK1159" s="42">
        <v>0</v>
      </c>
      <c r="AL1159" s="42">
        <v>600</v>
      </c>
      <c r="AM1159" s="42" t="s">
        <v>371</v>
      </c>
      <c r="AN1159" s="42" t="s">
        <v>1909</v>
      </c>
      <c r="AO1159" s="43">
        <v>250</v>
      </c>
      <c r="AP1159" s="42" t="s">
        <v>384</v>
      </c>
      <c r="AQ1159" s="42">
        <v>600</v>
      </c>
      <c r="AR1159" s="42">
        <v>2</v>
      </c>
      <c r="AS1159" s="42">
        <v>600</v>
      </c>
      <c r="AT1159" s="42">
        <v>24</v>
      </c>
      <c r="AU1159" s="42" t="s">
        <v>327</v>
      </c>
      <c r="AV1159" s="42" t="s">
        <v>327</v>
      </c>
      <c r="AW1159" s="42" t="s">
        <v>327</v>
      </c>
      <c r="AX1159" s="42" t="s">
        <v>353</v>
      </c>
      <c r="AY1159" s="42" t="s">
        <v>327</v>
      </c>
      <c r="AZ1159" s="51">
        <v>95</v>
      </c>
      <c r="BA1159" s="42"/>
      <c r="BB1159" s="42">
        <v>2</v>
      </c>
      <c r="BC1159" s="42" t="s">
        <v>375</v>
      </c>
      <c r="BD1159" s="49" t="s">
        <v>4482</v>
      </c>
      <c r="BE1159" s="49" t="s">
        <v>4485</v>
      </c>
      <c r="BF1159" s="42" t="s">
        <v>340</v>
      </c>
      <c r="BG1159" s="42"/>
      <c r="BH1159" s="42" t="s">
        <v>340</v>
      </c>
      <c r="BI1159" s="42" t="s">
        <v>357</v>
      </c>
      <c r="BJ1159" s="42" t="s">
        <v>358</v>
      </c>
      <c r="BK1159" s="57">
        <v>44778</v>
      </c>
      <c r="BL1159" s="42" t="s">
        <v>340</v>
      </c>
      <c r="BM1159" s="42" t="s">
        <v>340</v>
      </c>
      <c r="BN1159" s="42"/>
      <c r="BO1159" s="42">
        <v>24</v>
      </c>
      <c r="BP1159" s="42"/>
      <c r="BQ1159" s="42" t="s">
        <v>4486</v>
      </c>
      <c r="BR1159" s="42" t="s">
        <v>508</v>
      </c>
      <c r="BS1159" s="42"/>
      <c r="BT1159" s="42" t="s">
        <v>360</v>
      </c>
      <c r="BU1159" s="42" t="s">
        <v>317</v>
      </c>
      <c r="BV1159" s="42" t="s">
        <v>340</v>
      </c>
      <c r="BW1159" s="42"/>
      <c r="BX1159" s="42"/>
      <c r="BY1159" s="42" t="s">
        <v>356</v>
      </c>
      <c r="BZ1159" s="42">
        <v>20</v>
      </c>
      <c r="CA1159" s="42"/>
      <c r="CB1159" s="42" t="s">
        <v>472</v>
      </c>
      <c r="CC1159" s="42"/>
      <c r="CD1159" s="42"/>
      <c r="CE1159" s="42"/>
      <c r="CF1159" s="42"/>
      <c r="CG1159" s="26" t="s">
        <v>4483</v>
      </c>
    </row>
    <row r="1160" hidden="1" spans="1:85">
      <c r="A1160" s="39">
        <v>1596</v>
      </c>
      <c r="B1160" s="42" t="s">
        <v>4487</v>
      </c>
      <c r="C1160" s="46" t="s">
        <v>4488</v>
      </c>
      <c r="D1160" s="42" t="s">
        <v>4489</v>
      </c>
      <c r="E1160" s="43">
        <v>28.8744</v>
      </c>
      <c r="F1160" s="43">
        <v>-11.1829</v>
      </c>
      <c r="G1160" s="42" t="s">
        <v>4473</v>
      </c>
      <c r="H1160" s="37">
        <v>1.8</v>
      </c>
      <c r="I1160" s="42" t="s">
        <v>4474</v>
      </c>
      <c r="J1160" s="42" t="s">
        <v>4475</v>
      </c>
      <c r="K1160" s="42" t="s">
        <v>317</v>
      </c>
      <c r="L1160" s="42" t="s">
        <v>317</v>
      </c>
      <c r="M1160" s="42" t="s">
        <v>317</v>
      </c>
      <c r="N1160" s="42" t="s">
        <v>318</v>
      </c>
      <c r="O1160" s="42" t="s">
        <v>364</v>
      </c>
      <c r="P1160" s="42" t="s">
        <v>343</v>
      </c>
      <c r="Q1160" s="42" t="s">
        <v>320</v>
      </c>
      <c r="R1160" s="42" t="s">
        <v>320</v>
      </c>
      <c r="S1160" s="42" t="s">
        <v>1718</v>
      </c>
      <c r="T1160" s="42" t="s">
        <v>344</v>
      </c>
      <c r="U1160" s="42" t="s">
        <v>323</v>
      </c>
      <c r="V1160" s="52">
        <v>60</v>
      </c>
      <c r="W1160" s="42" t="s">
        <v>325</v>
      </c>
      <c r="X1160" s="42" t="s">
        <v>326</v>
      </c>
      <c r="Y1160" s="121" t="s">
        <v>4476</v>
      </c>
      <c r="Z1160" s="42" t="s">
        <v>4477</v>
      </c>
      <c r="AA1160" s="42" t="s">
        <v>346</v>
      </c>
      <c r="AB1160" s="42" t="s">
        <v>4478</v>
      </c>
      <c r="AC1160" s="42" t="s">
        <v>330</v>
      </c>
      <c r="AD1160" s="42" t="s">
        <v>330</v>
      </c>
      <c r="AE1160" s="42" t="s">
        <v>476</v>
      </c>
      <c r="AF1160" s="42" t="s">
        <v>476</v>
      </c>
      <c r="AG1160" s="42">
        <v>30</v>
      </c>
      <c r="AH1160" s="42" t="s">
        <v>350</v>
      </c>
      <c r="AI1160" s="42">
        <v>0</v>
      </c>
      <c r="AJ1160" s="42" t="s">
        <v>351</v>
      </c>
      <c r="AK1160" s="42">
        <v>0</v>
      </c>
      <c r="AL1160" s="42">
        <v>1000</v>
      </c>
      <c r="AM1160" s="42" t="s">
        <v>371</v>
      </c>
      <c r="AN1160" s="42" t="s">
        <v>1909</v>
      </c>
      <c r="AO1160" s="43">
        <v>250</v>
      </c>
      <c r="AP1160" s="42" t="s">
        <v>333</v>
      </c>
      <c r="AQ1160" s="42">
        <v>200</v>
      </c>
      <c r="AR1160" s="42">
        <v>48</v>
      </c>
      <c r="AS1160" s="42">
        <v>100</v>
      </c>
      <c r="AT1160" s="42">
        <v>2</v>
      </c>
      <c r="AU1160" s="42" t="s">
        <v>327</v>
      </c>
      <c r="AV1160" s="42" t="s">
        <v>327</v>
      </c>
      <c r="AW1160" s="42" t="s">
        <v>327</v>
      </c>
      <c r="AX1160" s="42" t="s">
        <v>353</v>
      </c>
      <c r="AY1160" s="42" t="s">
        <v>327</v>
      </c>
      <c r="AZ1160" s="51">
        <v>125</v>
      </c>
      <c r="BA1160" s="42"/>
      <c r="BB1160" s="42">
        <v>2</v>
      </c>
      <c r="BC1160" s="42" t="s">
        <v>375</v>
      </c>
      <c r="BD1160" s="49" t="s">
        <v>4487</v>
      </c>
      <c r="BE1160" s="49" t="s">
        <v>4490</v>
      </c>
      <c r="BF1160" s="42" t="s">
        <v>340</v>
      </c>
      <c r="BG1160" s="42"/>
      <c r="BH1160" s="42" t="s">
        <v>340</v>
      </c>
      <c r="BI1160" s="42" t="s">
        <v>357</v>
      </c>
      <c r="BJ1160" s="42" t="s">
        <v>358</v>
      </c>
      <c r="BK1160" s="57">
        <v>44778</v>
      </c>
      <c r="BL1160" s="42" t="s">
        <v>317</v>
      </c>
      <c r="BM1160" s="42" t="s">
        <v>317</v>
      </c>
      <c r="BN1160" s="42"/>
      <c r="BO1160" s="42"/>
      <c r="BP1160" s="42" t="s">
        <v>359</v>
      </c>
      <c r="BQ1160" s="42" t="s">
        <v>359</v>
      </c>
      <c r="BR1160" s="42" t="s">
        <v>359</v>
      </c>
      <c r="BS1160" s="42"/>
      <c r="BT1160" s="42" t="s">
        <v>360</v>
      </c>
      <c r="BU1160" s="42" t="s">
        <v>317</v>
      </c>
      <c r="BV1160" s="42" t="s">
        <v>317</v>
      </c>
      <c r="BW1160" s="42"/>
      <c r="BX1160" s="42"/>
      <c r="BY1160" s="42" t="s">
        <v>353</v>
      </c>
      <c r="BZ1160" s="42" t="s">
        <v>353</v>
      </c>
      <c r="CA1160" s="42"/>
      <c r="CB1160" s="42" t="s">
        <v>353</v>
      </c>
      <c r="CC1160" s="42"/>
      <c r="CD1160" s="42"/>
      <c r="CE1160" s="42"/>
      <c r="CF1160" s="42"/>
      <c r="CG1160" s="26" t="s">
        <v>4488</v>
      </c>
    </row>
    <row r="1161" hidden="1" spans="1:85">
      <c r="A1161" s="39">
        <v>1304</v>
      </c>
      <c r="B1161" s="42" t="s">
        <v>4491</v>
      </c>
      <c r="C1161" s="46" t="s">
        <v>4492</v>
      </c>
      <c r="D1161" s="42" t="s">
        <v>4493</v>
      </c>
      <c r="E1161" s="43">
        <v>28.95519</v>
      </c>
      <c r="F1161" s="43">
        <v>-11.23919</v>
      </c>
      <c r="G1161" s="42" t="s">
        <v>4473</v>
      </c>
      <c r="H1161" s="37">
        <v>1.8</v>
      </c>
      <c r="I1161" s="42" t="s">
        <v>4474</v>
      </c>
      <c r="J1161" s="42" t="s">
        <v>4475</v>
      </c>
      <c r="K1161" s="42" t="s">
        <v>317</v>
      </c>
      <c r="L1161" s="42" t="s">
        <v>317</v>
      </c>
      <c r="M1161" s="42" t="s">
        <v>317</v>
      </c>
      <c r="N1161" s="42" t="s">
        <v>318</v>
      </c>
      <c r="O1161" s="42" t="s">
        <v>364</v>
      </c>
      <c r="P1161" s="42" t="s">
        <v>365</v>
      </c>
      <c r="Q1161" s="42" t="s">
        <v>320</v>
      </c>
      <c r="R1161" s="42" t="s">
        <v>320</v>
      </c>
      <c r="S1161" s="42" t="s">
        <v>1718</v>
      </c>
      <c r="T1161" s="42" t="s">
        <v>344</v>
      </c>
      <c r="U1161" s="42" t="s">
        <v>323</v>
      </c>
      <c r="V1161" s="52">
        <v>60</v>
      </c>
      <c r="W1161" s="42" t="s">
        <v>325</v>
      </c>
      <c r="X1161" s="42" t="s">
        <v>326</v>
      </c>
      <c r="Y1161" s="121" t="s">
        <v>4476</v>
      </c>
      <c r="Z1161" s="42" t="s">
        <v>4477</v>
      </c>
      <c r="AA1161" s="42" t="s">
        <v>346</v>
      </c>
      <c r="AB1161" s="42" t="s">
        <v>4478</v>
      </c>
      <c r="AC1161" s="42" t="s">
        <v>330</v>
      </c>
      <c r="AD1161" s="42" t="s">
        <v>330</v>
      </c>
      <c r="AE1161" s="42" t="s">
        <v>349</v>
      </c>
      <c r="AF1161" s="42" t="s">
        <v>349</v>
      </c>
      <c r="AG1161" s="42">
        <v>15</v>
      </c>
      <c r="AH1161" s="42" t="s">
        <v>350</v>
      </c>
      <c r="AI1161" s="42">
        <v>0</v>
      </c>
      <c r="AJ1161" s="42" t="s">
        <v>351</v>
      </c>
      <c r="AK1161" s="42">
        <v>0</v>
      </c>
      <c r="AL1161" s="42">
        <v>1000</v>
      </c>
      <c r="AM1161" s="42" t="s">
        <v>371</v>
      </c>
      <c r="AN1161" s="42" t="s">
        <v>1909</v>
      </c>
      <c r="AO1161" s="43">
        <v>250</v>
      </c>
      <c r="AP1161" s="42" t="s">
        <v>384</v>
      </c>
      <c r="AQ1161" s="42">
        <v>600</v>
      </c>
      <c r="AR1161" s="42">
        <v>2</v>
      </c>
      <c r="AS1161" s="42">
        <v>600</v>
      </c>
      <c r="AT1161" s="42">
        <v>24</v>
      </c>
      <c r="AU1161" s="42" t="s">
        <v>327</v>
      </c>
      <c r="AV1161" s="42" t="s">
        <v>327</v>
      </c>
      <c r="AW1161" s="42" t="s">
        <v>327</v>
      </c>
      <c r="AX1161" s="42" t="s">
        <v>353</v>
      </c>
      <c r="AY1161" s="42" t="s">
        <v>327</v>
      </c>
      <c r="AZ1161" s="51">
        <v>57</v>
      </c>
      <c r="BA1161" s="42"/>
      <c r="BB1161" s="42">
        <v>1</v>
      </c>
      <c r="BC1161" s="42" t="s">
        <v>346</v>
      </c>
      <c r="BD1161" s="49" t="s">
        <v>4491</v>
      </c>
      <c r="BE1161" s="49">
        <v>0</v>
      </c>
      <c r="BF1161" s="42" t="s">
        <v>340</v>
      </c>
      <c r="BG1161" s="42"/>
      <c r="BH1161" s="42" t="s">
        <v>340</v>
      </c>
      <c r="BI1161" s="42" t="s">
        <v>357</v>
      </c>
      <c r="BJ1161" s="42" t="s">
        <v>358</v>
      </c>
      <c r="BK1161" s="57">
        <v>44778</v>
      </c>
      <c r="BL1161" s="42" t="s">
        <v>340</v>
      </c>
      <c r="BM1161" s="42" t="s">
        <v>340</v>
      </c>
      <c r="BN1161" s="42"/>
      <c r="BO1161" s="42"/>
      <c r="BP1161" s="42" t="s">
        <v>359</v>
      </c>
      <c r="BQ1161" s="42" t="s">
        <v>359</v>
      </c>
      <c r="BR1161" s="42" t="s">
        <v>508</v>
      </c>
      <c r="BS1161" s="42"/>
      <c r="BT1161" s="42" t="s">
        <v>360</v>
      </c>
      <c r="BU1161" s="42" t="s">
        <v>317</v>
      </c>
      <c r="BV1161" s="42" t="s">
        <v>317</v>
      </c>
      <c r="BW1161" s="42"/>
      <c r="BX1161" s="42"/>
      <c r="BY1161" s="42" t="s">
        <v>353</v>
      </c>
      <c r="BZ1161" s="42" t="s">
        <v>353</v>
      </c>
      <c r="CA1161" s="42"/>
      <c r="CB1161" s="42" t="s">
        <v>353</v>
      </c>
      <c r="CC1161" s="42"/>
      <c r="CD1161" s="42"/>
      <c r="CE1161" s="42"/>
      <c r="CF1161" s="42"/>
      <c r="CG1161" s="26" t="s">
        <v>4492</v>
      </c>
    </row>
    <row r="1162" hidden="1" spans="1:85">
      <c r="A1162" s="39">
        <v>356</v>
      </c>
      <c r="B1162" s="42" t="s">
        <v>4494</v>
      </c>
      <c r="C1162" s="46" t="s">
        <v>4495</v>
      </c>
      <c r="D1162" s="42" t="s">
        <v>4496</v>
      </c>
      <c r="E1162" s="43">
        <v>28.82401</v>
      </c>
      <c r="F1162" s="43">
        <v>-11.39224</v>
      </c>
      <c r="G1162" s="42" t="s">
        <v>4473</v>
      </c>
      <c r="H1162" s="37">
        <v>2.5</v>
      </c>
      <c r="I1162" s="42" t="s">
        <v>4474</v>
      </c>
      <c r="J1162" s="42" t="s">
        <v>4475</v>
      </c>
      <c r="K1162" s="42" t="s">
        <v>317</v>
      </c>
      <c r="L1162" s="42" t="s">
        <v>317</v>
      </c>
      <c r="M1162" s="42" t="s">
        <v>317</v>
      </c>
      <c r="N1162" s="42" t="s">
        <v>318</v>
      </c>
      <c r="O1162" s="42" t="s">
        <v>554</v>
      </c>
      <c r="P1162" s="42" t="s">
        <v>365</v>
      </c>
      <c r="Q1162" s="42" t="s">
        <v>320</v>
      </c>
      <c r="R1162" s="42" t="s">
        <v>320</v>
      </c>
      <c r="S1162" s="42" t="s">
        <v>1718</v>
      </c>
      <c r="T1162" s="42" t="s">
        <v>344</v>
      </c>
      <c r="U1162" s="42" t="s">
        <v>323</v>
      </c>
      <c r="V1162" s="52">
        <v>60</v>
      </c>
      <c r="W1162" s="42" t="s">
        <v>325</v>
      </c>
      <c r="X1162" s="42" t="s">
        <v>326</v>
      </c>
      <c r="Y1162" s="42" t="s">
        <v>4497</v>
      </c>
      <c r="Z1162" s="42" t="s">
        <v>4477</v>
      </c>
      <c r="AA1162" s="42" t="s">
        <v>346</v>
      </c>
      <c r="AB1162" s="42" t="s">
        <v>4478</v>
      </c>
      <c r="AC1162" s="42" t="s">
        <v>330</v>
      </c>
      <c r="AD1162" s="42" t="s">
        <v>330</v>
      </c>
      <c r="AE1162" s="42" t="s">
        <v>382</v>
      </c>
      <c r="AF1162" s="42" t="s">
        <v>382</v>
      </c>
      <c r="AG1162" s="42">
        <v>20</v>
      </c>
      <c r="AH1162" s="42" t="s">
        <v>350</v>
      </c>
      <c r="AI1162" s="42">
        <v>0</v>
      </c>
      <c r="AJ1162" s="42" t="s">
        <v>351</v>
      </c>
      <c r="AK1162" s="42">
        <v>0</v>
      </c>
      <c r="AL1162" s="42">
        <v>600</v>
      </c>
      <c r="AM1162" s="42" t="s">
        <v>371</v>
      </c>
      <c r="AN1162" s="42" t="s">
        <v>1909</v>
      </c>
      <c r="AO1162" s="43">
        <v>250</v>
      </c>
      <c r="AP1162" s="42" t="s">
        <v>384</v>
      </c>
      <c r="AQ1162" s="42">
        <v>600</v>
      </c>
      <c r="AR1162" s="42">
        <v>2</v>
      </c>
      <c r="AS1162" s="42">
        <v>600</v>
      </c>
      <c r="AT1162" s="42">
        <v>24</v>
      </c>
      <c r="AU1162" s="42" t="s">
        <v>327</v>
      </c>
      <c r="AV1162" s="42" t="s">
        <v>327</v>
      </c>
      <c r="AW1162" s="42" t="s">
        <v>327</v>
      </c>
      <c r="AX1162" s="42" t="s">
        <v>353</v>
      </c>
      <c r="AY1162" s="42" t="s">
        <v>327</v>
      </c>
      <c r="AZ1162" s="51">
        <v>45</v>
      </c>
      <c r="BA1162" s="42"/>
      <c r="BB1162" s="42">
        <v>1</v>
      </c>
      <c r="BC1162" s="42" t="s">
        <v>346</v>
      </c>
      <c r="BD1162" s="49" t="s">
        <v>4494</v>
      </c>
      <c r="BE1162" s="49">
        <v>0</v>
      </c>
      <c r="BF1162" s="42" t="s">
        <v>340</v>
      </c>
      <c r="BG1162" s="42"/>
      <c r="BH1162" s="42" t="s">
        <v>340</v>
      </c>
      <c r="BI1162" s="42" t="s">
        <v>357</v>
      </c>
      <c r="BJ1162" s="42" t="s">
        <v>358</v>
      </c>
      <c r="BK1162" s="57">
        <v>44778</v>
      </c>
      <c r="BL1162" s="42" t="s">
        <v>340</v>
      </c>
      <c r="BM1162" s="42" t="s">
        <v>340</v>
      </c>
      <c r="BN1162" s="42"/>
      <c r="BO1162" s="42"/>
      <c r="BP1162" s="42" t="s">
        <v>359</v>
      </c>
      <c r="BQ1162" s="42" t="s">
        <v>359</v>
      </c>
      <c r="BR1162" s="42" t="s">
        <v>508</v>
      </c>
      <c r="BS1162" s="42"/>
      <c r="BT1162" s="42" t="s">
        <v>360</v>
      </c>
      <c r="BU1162" s="42" t="s">
        <v>317</v>
      </c>
      <c r="BV1162" s="42" t="s">
        <v>340</v>
      </c>
      <c r="BW1162" s="42"/>
      <c r="BX1162" s="42"/>
      <c r="BY1162" s="42" t="s">
        <v>356</v>
      </c>
      <c r="BZ1162" s="42">
        <v>20</v>
      </c>
      <c r="CA1162" s="42"/>
      <c r="CB1162" s="42" t="s">
        <v>472</v>
      </c>
      <c r="CC1162" s="42"/>
      <c r="CD1162" s="42"/>
      <c r="CE1162" s="42"/>
      <c r="CF1162" s="42"/>
      <c r="CG1162" s="26" t="s">
        <v>4495</v>
      </c>
    </row>
    <row r="1163" hidden="1" spans="1:85">
      <c r="A1163" s="39">
        <v>1004</v>
      </c>
      <c r="B1163" s="42" t="s">
        <v>4498</v>
      </c>
      <c r="C1163" s="46" t="s">
        <v>4499</v>
      </c>
      <c r="D1163" s="42" t="s">
        <v>4500</v>
      </c>
      <c r="E1163" s="43">
        <v>28.81768</v>
      </c>
      <c r="F1163" s="43">
        <v>-10.94988</v>
      </c>
      <c r="G1163" s="42" t="s">
        <v>4473</v>
      </c>
      <c r="H1163" s="37">
        <v>2.5</v>
      </c>
      <c r="I1163" s="42" t="s">
        <v>4474</v>
      </c>
      <c r="J1163" s="42" t="s">
        <v>4475</v>
      </c>
      <c r="K1163" s="42" t="s">
        <v>317</v>
      </c>
      <c r="L1163" s="42" t="s">
        <v>317</v>
      </c>
      <c r="M1163" s="42" t="s">
        <v>317</v>
      </c>
      <c r="N1163" s="42" t="s">
        <v>318</v>
      </c>
      <c r="O1163" s="42" t="s">
        <v>364</v>
      </c>
      <c r="P1163" s="42" t="s">
        <v>365</v>
      </c>
      <c r="Q1163" s="42" t="s">
        <v>381</v>
      </c>
      <c r="R1163" s="42" t="s">
        <v>320</v>
      </c>
      <c r="S1163" s="42" t="s">
        <v>1718</v>
      </c>
      <c r="T1163" s="42" t="s">
        <v>344</v>
      </c>
      <c r="U1163" s="42" t="s">
        <v>323</v>
      </c>
      <c r="V1163" s="52">
        <v>70</v>
      </c>
      <c r="W1163" s="42" t="s">
        <v>366</v>
      </c>
      <c r="X1163" s="42" t="s">
        <v>326</v>
      </c>
      <c r="Y1163" s="42" t="s">
        <v>4497</v>
      </c>
      <c r="Z1163" s="42" t="s">
        <v>4477</v>
      </c>
      <c r="AA1163" s="42" t="s">
        <v>346</v>
      </c>
      <c r="AB1163" s="42" t="s">
        <v>4478</v>
      </c>
      <c r="AC1163" s="42" t="s">
        <v>330</v>
      </c>
      <c r="AD1163" s="42" t="s">
        <v>330</v>
      </c>
      <c r="AE1163" s="42" t="s">
        <v>403</v>
      </c>
      <c r="AF1163" s="42" t="s">
        <v>403</v>
      </c>
      <c r="AG1163" s="42">
        <v>15</v>
      </c>
      <c r="AH1163" s="42" t="s">
        <v>350</v>
      </c>
      <c r="AI1163" s="42">
        <v>0</v>
      </c>
      <c r="AJ1163" s="42" t="s">
        <v>351</v>
      </c>
      <c r="AK1163" s="42">
        <v>0</v>
      </c>
      <c r="AL1163" s="42">
        <v>600</v>
      </c>
      <c r="AM1163" s="42" t="s">
        <v>371</v>
      </c>
      <c r="AN1163" s="42" t="s">
        <v>1909</v>
      </c>
      <c r="AO1163" s="43">
        <v>250</v>
      </c>
      <c r="AP1163" s="42" t="s">
        <v>439</v>
      </c>
      <c r="AQ1163" s="42">
        <v>600</v>
      </c>
      <c r="AR1163" s="42">
        <v>2</v>
      </c>
      <c r="AS1163" s="42">
        <v>600</v>
      </c>
      <c r="AT1163" s="42">
        <v>24</v>
      </c>
      <c r="AU1163" s="42" t="s">
        <v>385</v>
      </c>
      <c r="AV1163" s="42" t="s">
        <v>385</v>
      </c>
      <c r="AW1163" s="42">
        <v>18000</v>
      </c>
      <c r="AX1163" s="42">
        <v>18000</v>
      </c>
      <c r="AY1163" s="42">
        <v>2</v>
      </c>
      <c r="AZ1163" s="51">
        <v>68</v>
      </c>
      <c r="BA1163" s="42"/>
      <c r="BB1163" s="42">
        <v>1</v>
      </c>
      <c r="BC1163" s="42" t="s">
        <v>346</v>
      </c>
      <c r="BD1163" s="49" t="s">
        <v>4498</v>
      </c>
      <c r="BE1163" s="49">
        <v>0</v>
      </c>
      <c r="BF1163" s="42" t="s">
        <v>340</v>
      </c>
      <c r="BG1163" s="42"/>
      <c r="BH1163" s="42" t="s">
        <v>340</v>
      </c>
      <c r="BI1163" s="42" t="s">
        <v>357</v>
      </c>
      <c r="BJ1163" s="42" t="s">
        <v>358</v>
      </c>
      <c r="BK1163" s="57">
        <v>44778</v>
      </c>
      <c r="BL1163" s="42" t="s">
        <v>317</v>
      </c>
      <c r="BM1163" s="42" t="s">
        <v>317</v>
      </c>
      <c r="BN1163" s="42"/>
      <c r="BO1163" s="42"/>
      <c r="BP1163" s="42" t="s">
        <v>359</v>
      </c>
      <c r="BQ1163" s="42" t="s">
        <v>359</v>
      </c>
      <c r="BR1163" s="42" t="s">
        <v>359</v>
      </c>
      <c r="BS1163" s="42"/>
      <c r="BT1163" s="42" t="s">
        <v>360</v>
      </c>
      <c r="BU1163" s="42" t="s">
        <v>317</v>
      </c>
      <c r="BV1163" s="42" t="s">
        <v>317</v>
      </c>
      <c r="BW1163" s="42"/>
      <c r="BX1163" s="42"/>
      <c r="BY1163" s="42" t="s">
        <v>353</v>
      </c>
      <c r="BZ1163" s="42" t="s">
        <v>353</v>
      </c>
      <c r="CA1163" s="42"/>
      <c r="CB1163" s="42" t="s">
        <v>353</v>
      </c>
      <c r="CC1163" s="42"/>
      <c r="CD1163" s="42"/>
      <c r="CE1163" s="42"/>
      <c r="CF1163" s="42"/>
      <c r="CG1163" s="26" t="s">
        <v>4499</v>
      </c>
    </row>
    <row r="1164" hidden="1" spans="1:85">
      <c r="A1164" s="39">
        <v>1202</v>
      </c>
      <c r="B1164" s="42" t="s">
        <v>4501</v>
      </c>
      <c r="C1164" s="46" t="s">
        <v>4502</v>
      </c>
      <c r="D1164" s="42" t="s">
        <v>4503</v>
      </c>
      <c r="E1164" s="43">
        <v>29.16557</v>
      </c>
      <c r="F1164" s="43">
        <v>-11.27199</v>
      </c>
      <c r="G1164" s="42" t="s">
        <v>4473</v>
      </c>
      <c r="H1164" s="37">
        <v>1.8</v>
      </c>
      <c r="I1164" s="42" t="s">
        <v>4474</v>
      </c>
      <c r="J1164" s="42" t="s">
        <v>4504</v>
      </c>
      <c r="K1164" s="42" t="s">
        <v>317</v>
      </c>
      <c r="L1164" s="42" t="s">
        <v>317</v>
      </c>
      <c r="M1164" s="42" t="s">
        <v>317</v>
      </c>
      <c r="N1164" s="42" t="s">
        <v>318</v>
      </c>
      <c r="O1164" s="42" t="s">
        <v>554</v>
      </c>
      <c r="P1164" s="42" t="s">
        <v>365</v>
      </c>
      <c r="Q1164" s="42" t="s">
        <v>390</v>
      </c>
      <c r="R1164" s="42" t="s">
        <v>381</v>
      </c>
      <c r="S1164" s="42" t="s">
        <v>1718</v>
      </c>
      <c r="T1164" s="42" t="s">
        <v>344</v>
      </c>
      <c r="U1164" s="42" t="s">
        <v>323</v>
      </c>
      <c r="V1164" s="52">
        <v>80</v>
      </c>
      <c r="W1164" s="42" t="s">
        <v>366</v>
      </c>
      <c r="X1164" s="42" t="s">
        <v>326</v>
      </c>
      <c r="Y1164" s="121" t="s">
        <v>4476</v>
      </c>
      <c r="Z1164" s="42" t="s">
        <v>4477</v>
      </c>
      <c r="AA1164" s="42" t="s">
        <v>346</v>
      </c>
      <c r="AB1164" s="42" t="s">
        <v>4478</v>
      </c>
      <c r="AC1164" s="42" t="s">
        <v>330</v>
      </c>
      <c r="AD1164" s="42" t="s">
        <v>330</v>
      </c>
      <c r="AE1164" s="42" t="s">
        <v>349</v>
      </c>
      <c r="AF1164" s="42" t="s">
        <v>349</v>
      </c>
      <c r="AG1164" s="42">
        <v>15</v>
      </c>
      <c r="AH1164" s="42" t="s">
        <v>350</v>
      </c>
      <c r="AI1164" s="42">
        <v>0</v>
      </c>
      <c r="AJ1164" s="42" t="s">
        <v>351</v>
      </c>
      <c r="AK1164" s="42">
        <v>0</v>
      </c>
      <c r="AL1164" s="42">
        <v>600</v>
      </c>
      <c r="AM1164" s="42" t="s">
        <v>371</v>
      </c>
      <c r="AN1164" s="42" t="s">
        <v>1909</v>
      </c>
      <c r="AO1164" s="43">
        <v>250</v>
      </c>
      <c r="AP1164" s="42" t="s">
        <v>384</v>
      </c>
      <c r="AQ1164" s="42">
        <v>1200</v>
      </c>
      <c r="AR1164" s="42">
        <v>2</v>
      </c>
      <c r="AS1164" s="42">
        <v>600</v>
      </c>
      <c r="AT1164" s="42">
        <v>48</v>
      </c>
      <c r="AU1164" s="42" t="s">
        <v>385</v>
      </c>
      <c r="AV1164" s="42" t="s">
        <v>385</v>
      </c>
      <c r="AW1164" s="42">
        <v>18000</v>
      </c>
      <c r="AX1164" s="42">
        <v>18000</v>
      </c>
      <c r="AY1164" s="42">
        <v>2</v>
      </c>
      <c r="AZ1164" s="51">
        <v>75</v>
      </c>
      <c r="BA1164" s="42"/>
      <c r="BB1164" s="42">
        <v>2</v>
      </c>
      <c r="BC1164" s="42" t="s">
        <v>375</v>
      </c>
      <c r="BD1164" s="49" t="s">
        <v>4501</v>
      </c>
      <c r="BE1164" s="49" t="s">
        <v>4505</v>
      </c>
      <c r="BF1164" s="42" t="s">
        <v>340</v>
      </c>
      <c r="BG1164" s="42"/>
      <c r="BH1164" s="42" t="s">
        <v>340</v>
      </c>
      <c r="BI1164" s="42" t="s">
        <v>357</v>
      </c>
      <c r="BJ1164" s="42" t="s">
        <v>358</v>
      </c>
      <c r="BK1164" s="57">
        <v>44778</v>
      </c>
      <c r="BL1164" s="42" t="s">
        <v>340</v>
      </c>
      <c r="BM1164" s="42" t="s">
        <v>340</v>
      </c>
      <c r="BN1164" s="42"/>
      <c r="BO1164" s="42">
        <v>24</v>
      </c>
      <c r="BP1164" s="42"/>
      <c r="BQ1164" s="42" t="s">
        <v>4506</v>
      </c>
      <c r="BR1164" s="42" t="s">
        <v>508</v>
      </c>
      <c r="BS1164" s="42"/>
      <c r="BT1164" s="42" t="s">
        <v>360</v>
      </c>
      <c r="BU1164" s="42" t="s">
        <v>317</v>
      </c>
      <c r="BV1164" s="42" t="s">
        <v>317</v>
      </c>
      <c r="BW1164" s="42"/>
      <c r="BX1164" s="42"/>
      <c r="BY1164" s="42" t="s">
        <v>353</v>
      </c>
      <c r="BZ1164" s="42" t="s">
        <v>353</v>
      </c>
      <c r="CA1164" s="42"/>
      <c r="CB1164" s="42" t="s">
        <v>353</v>
      </c>
      <c r="CC1164" s="42"/>
      <c r="CD1164" s="42"/>
      <c r="CE1164" s="42"/>
      <c r="CF1164" s="42"/>
      <c r="CG1164" s="26" t="s">
        <v>4502</v>
      </c>
    </row>
    <row r="1165" hidden="1" spans="1:85">
      <c r="A1165" s="39">
        <v>468</v>
      </c>
      <c r="B1165" s="42" t="s">
        <v>4507</v>
      </c>
      <c r="C1165" s="46" t="s">
        <v>4508</v>
      </c>
      <c r="D1165" s="42" t="s">
        <v>4509</v>
      </c>
      <c r="E1165" s="43">
        <v>28.99808</v>
      </c>
      <c r="F1165" s="43">
        <v>-10.89347</v>
      </c>
      <c r="G1165" s="42" t="s">
        <v>4473</v>
      </c>
      <c r="H1165" s="37">
        <v>2</v>
      </c>
      <c r="I1165" s="42" t="s">
        <v>4474</v>
      </c>
      <c r="J1165" s="42" t="s">
        <v>4475</v>
      </c>
      <c r="K1165" s="42" t="s">
        <v>317</v>
      </c>
      <c r="L1165" s="42" t="s">
        <v>317</v>
      </c>
      <c r="M1165" s="42" t="s">
        <v>317</v>
      </c>
      <c r="N1165" s="42" t="s">
        <v>318</v>
      </c>
      <c r="O1165" s="42" t="s">
        <v>554</v>
      </c>
      <c r="P1165" s="42" t="s">
        <v>365</v>
      </c>
      <c r="Q1165" s="42" t="s">
        <v>320</v>
      </c>
      <c r="R1165" s="42" t="s">
        <v>320</v>
      </c>
      <c r="S1165" s="42" t="s">
        <v>1718</v>
      </c>
      <c r="T1165" s="42" t="s">
        <v>344</v>
      </c>
      <c r="U1165" s="42" t="s">
        <v>323</v>
      </c>
      <c r="V1165" s="52">
        <v>60</v>
      </c>
      <c r="W1165" s="42" t="s">
        <v>325</v>
      </c>
      <c r="X1165" s="42" t="s">
        <v>326</v>
      </c>
      <c r="Y1165" s="42" t="s">
        <v>4497</v>
      </c>
      <c r="Z1165" s="42" t="s">
        <v>4477</v>
      </c>
      <c r="AA1165" s="42" t="s">
        <v>346</v>
      </c>
      <c r="AB1165" s="42" t="s">
        <v>4478</v>
      </c>
      <c r="AC1165" s="42" t="s">
        <v>330</v>
      </c>
      <c r="AD1165" s="42" t="s">
        <v>330</v>
      </c>
      <c r="AE1165" s="42" t="s">
        <v>4510</v>
      </c>
      <c r="AF1165" s="42" t="s">
        <v>4510</v>
      </c>
      <c r="AG1165" s="42">
        <v>16</v>
      </c>
      <c r="AH1165" s="42" t="s">
        <v>350</v>
      </c>
      <c r="AI1165" s="42" t="s">
        <v>4511</v>
      </c>
      <c r="AJ1165" s="42" t="s">
        <v>351</v>
      </c>
      <c r="AK1165" s="42" t="s">
        <v>1895</v>
      </c>
      <c r="AL1165" s="42">
        <v>600</v>
      </c>
      <c r="AM1165" s="42" t="s">
        <v>371</v>
      </c>
      <c r="AN1165" s="42" t="s">
        <v>1909</v>
      </c>
      <c r="AO1165" s="43">
        <v>250</v>
      </c>
      <c r="AP1165" s="42" t="s">
        <v>439</v>
      </c>
      <c r="AQ1165" s="42">
        <v>600</v>
      </c>
      <c r="AR1165" s="42">
        <v>2</v>
      </c>
      <c r="AS1165" s="42">
        <v>600</v>
      </c>
      <c r="AT1165" s="42">
        <v>24</v>
      </c>
      <c r="AU1165" s="42" t="s">
        <v>327</v>
      </c>
      <c r="AV1165" s="42" t="s">
        <v>327</v>
      </c>
      <c r="AW1165" s="42" t="s">
        <v>327</v>
      </c>
      <c r="AX1165" s="42" t="s">
        <v>353</v>
      </c>
      <c r="AY1165" s="42" t="s">
        <v>327</v>
      </c>
      <c r="AZ1165" s="51">
        <v>35</v>
      </c>
      <c r="BA1165" s="42"/>
      <c r="BB1165" s="42">
        <v>1</v>
      </c>
      <c r="BC1165" s="42" t="s">
        <v>346</v>
      </c>
      <c r="BD1165" s="49" t="s">
        <v>4507</v>
      </c>
      <c r="BE1165" s="49">
        <v>0</v>
      </c>
      <c r="BF1165" s="42" t="s">
        <v>340</v>
      </c>
      <c r="BG1165" s="42"/>
      <c r="BH1165" s="42" t="s">
        <v>340</v>
      </c>
      <c r="BI1165" s="42" t="s">
        <v>357</v>
      </c>
      <c r="BJ1165" s="42" t="s">
        <v>358</v>
      </c>
      <c r="BK1165" s="57">
        <v>44778</v>
      </c>
      <c r="BL1165" s="42" t="s">
        <v>340</v>
      </c>
      <c r="BM1165" s="42" t="s">
        <v>340</v>
      </c>
      <c r="BN1165" s="42"/>
      <c r="BO1165" s="42">
        <v>16</v>
      </c>
      <c r="BP1165" s="42"/>
      <c r="BQ1165" s="42" t="s">
        <v>4506</v>
      </c>
      <c r="BR1165" s="42" t="s">
        <v>508</v>
      </c>
      <c r="BS1165" s="42"/>
      <c r="BT1165" s="42" t="s">
        <v>360</v>
      </c>
      <c r="BU1165" s="42" t="s">
        <v>317</v>
      </c>
      <c r="BV1165" s="42" t="s">
        <v>317</v>
      </c>
      <c r="BW1165" s="42"/>
      <c r="BX1165" s="42"/>
      <c r="BY1165" s="42" t="s">
        <v>353</v>
      </c>
      <c r="BZ1165" s="42" t="s">
        <v>353</v>
      </c>
      <c r="CA1165" s="42"/>
      <c r="CB1165" s="42" t="s">
        <v>353</v>
      </c>
      <c r="CC1165" s="42"/>
      <c r="CD1165" s="42"/>
      <c r="CE1165" s="42"/>
      <c r="CF1165" s="42"/>
      <c r="CG1165" s="26" t="s">
        <v>4508</v>
      </c>
    </row>
    <row r="1166" hidden="1" spans="1:85">
      <c r="A1166" s="39">
        <v>268</v>
      </c>
      <c r="B1166" s="42" t="s">
        <v>4512</v>
      </c>
      <c r="C1166" s="46" t="s">
        <v>4513</v>
      </c>
      <c r="D1166" s="42" t="s">
        <v>4514</v>
      </c>
      <c r="E1166" s="43">
        <v>28.79095</v>
      </c>
      <c r="F1166" s="43">
        <v>-10.7857</v>
      </c>
      <c r="G1166" s="42" t="s">
        <v>4473</v>
      </c>
      <c r="H1166" s="37">
        <v>2.5</v>
      </c>
      <c r="I1166" s="42" t="s">
        <v>4474</v>
      </c>
      <c r="J1166" s="42" t="s">
        <v>4475</v>
      </c>
      <c r="K1166" s="42" t="s">
        <v>317</v>
      </c>
      <c r="L1166" s="42" t="s">
        <v>317</v>
      </c>
      <c r="M1166" s="42" t="s">
        <v>317</v>
      </c>
      <c r="N1166" s="42" t="s">
        <v>318</v>
      </c>
      <c r="O1166" s="42" t="s">
        <v>554</v>
      </c>
      <c r="P1166" s="42" t="s">
        <v>365</v>
      </c>
      <c r="Q1166" s="42" t="s">
        <v>381</v>
      </c>
      <c r="R1166" s="42" t="s">
        <v>381</v>
      </c>
      <c r="S1166" s="42" t="s">
        <v>1718</v>
      </c>
      <c r="T1166" s="42" t="s">
        <v>344</v>
      </c>
      <c r="U1166" s="42" t="s">
        <v>323</v>
      </c>
      <c r="V1166" s="52">
        <v>70</v>
      </c>
      <c r="W1166" s="42" t="s">
        <v>366</v>
      </c>
      <c r="X1166" s="42" t="s">
        <v>326</v>
      </c>
      <c r="Y1166" s="42" t="s">
        <v>4497</v>
      </c>
      <c r="Z1166" s="42" t="s">
        <v>4477</v>
      </c>
      <c r="AA1166" s="42" t="s">
        <v>346</v>
      </c>
      <c r="AB1166" s="42" t="s">
        <v>4478</v>
      </c>
      <c r="AC1166" s="42" t="s">
        <v>330</v>
      </c>
      <c r="AD1166" s="42" t="s">
        <v>330</v>
      </c>
      <c r="AE1166" s="42" t="s">
        <v>382</v>
      </c>
      <c r="AF1166" s="42" t="s">
        <v>382</v>
      </c>
      <c r="AG1166" s="42">
        <v>20</v>
      </c>
      <c r="AH1166" s="42" t="s">
        <v>350</v>
      </c>
      <c r="AI1166" s="42">
        <v>0</v>
      </c>
      <c r="AJ1166" s="42" t="s">
        <v>351</v>
      </c>
      <c r="AK1166" s="42" t="s">
        <v>4515</v>
      </c>
      <c r="AL1166" s="42">
        <v>600</v>
      </c>
      <c r="AM1166" s="42" t="s">
        <v>332</v>
      </c>
      <c r="AN1166" s="42" t="s">
        <v>4516</v>
      </c>
      <c r="AO1166" s="43">
        <v>250</v>
      </c>
      <c r="AP1166" s="42" t="s">
        <v>384</v>
      </c>
      <c r="AQ1166" s="42">
        <v>600</v>
      </c>
      <c r="AR1166" s="42">
        <v>2</v>
      </c>
      <c r="AS1166" s="42">
        <v>600</v>
      </c>
      <c r="AT1166" s="42">
        <v>24</v>
      </c>
      <c r="AU1166" s="42" t="s">
        <v>385</v>
      </c>
      <c r="AV1166" s="42" t="s">
        <v>385</v>
      </c>
      <c r="AW1166" s="42">
        <v>18000</v>
      </c>
      <c r="AX1166" s="42">
        <v>18000</v>
      </c>
      <c r="AY1166" s="42">
        <v>2</v>
      </c>
      <c r="AZ1166" s="51">
        <v>65</v>
      </c>
      <c r="BA1166" s="42"/>
      <c r="BB1166" s="42">
        <v>2</v>
      </c>
      <c r="BC1166" s="42" t="s">
        <v>375</v>
      </c>
      <c r="BD1166" s="49" t="s">
        <v>4512</v>
      </c>
      <c r="BE1166" s="49" t="s">
        <v>4517</v>
      </c>
      <c r="BF1166" s="42" t="s">
        <v>340</v>
      </c>
      <c r="BG1166" s="42"/>
      <c r="BH1166" s="42" t="s">
        <v>340</v>
      </c>
      <c r="BI1166" s="42" t="s">
        <v>357</v>
      </c>
      <c r="BJ1166" s="42" t="s">
        <v>358</v>
      </c>
      <c r="BK1166" s="57">
        <v>44778</v>
      </c>
      <c r="BL1166" s="42" t="s">
        <v>340</v>
      </c>
      <c r="BM1166" s="42" t="s">
        <v>340</v>
      </c>
      <c r="BN1166" s="42"/>
      <c r="BO1166" s="42"/>
      <c r="BP1166" s="42" t="s">
        <v>359</v>
      </c>
      <c r="BQ1166" s="42" t="s">
        <v>359</v>
      </c>
      <c r="BR1166" s="42" t="s">
        <v>508</v>
      </c>
      <c r="BS1166" s="42"/>
      <c r="BT1166" s="42" t="s">
        <v>360</v>
      </c>
      <c r="BU1166" s="42" t="s">
        <v>317</v>
      </c>
      <c r="BV1166" s="42" t="s">
        <v>340</v>
      </c>
      <c r="BW1166" s="42"/>
      <c r="BX1166" s="42"/>
      <c r="BY1166" s="42" t="s">
        <v>356</v>
      </c>
      <c r="BZ1166" s="42">
        <v>20</v>
      </c>
      <c r="CA1166" s="42"/>
      <c r="CB1166" s="42" t="s">
        <v>472</v>
      </c>
      <c r="CC1166" s="42"/>
      <c r="CD1166" s="42"/>
      <c r="CE1166" s="42"/>
      <c r="CF1166" s="42"/>
      <c r="CG1166" s="26" t="s">
        <v>4513</v>
      </c>
    </row>
    <row r="1167" hidden="1" spans="1:85">
      <c r="A1167" s="39">
        <v>1298</v>
      </c>
      <c r="B1167" s="42" t="s">
        <v>4518</v>
      </c>
      <c r="C1167" s="46" t="s">
        <v>4519</v>
      </c>
      <c r="D1167" s="42" t="s">
        <v>4520</v>
      </c>
      <c r="E1167" s="43">
        <v>28.80943</v>
      </c>
      <c r="F1167" s="43">
        <v>-10.70805</v>
      </c>
      <c r="G1167" s="42" t="s">
        <v>4473</v>
      </c>
      <c r="H1167" s="37">
        <v>1.8</v>
      </c>
      <c r="I1167" s="42" t="s">
        <v>4474</v>
      </c>
      <c r="J1167" s="42" t="s">
        <v>4475</v>
      </c>
      <c r="K1167" s="42" t="s">
        <v>317</v>
      </c>
      <c r="L1167" s="42" t="s">
        <v>317</v>
      </c>
      <c r="M1167" s="42" t="s">
        <v>317</v>
      </c>
      <c r="N1167" s="42" t="s">
        <v>318</v>
      </c>
      <c r="O1167" s="42" t="s">
        <v>364</v>
      </c>
      <c r="P1167" s="42" t="s">
        <v>365</v>
      </c>
      <c r="Q1167" s="42" t="s">
        <v>320</v>
      </c>
      <c r="R1167" s="42" t="s">
        <v>381</v>
      </c>
      <c r="S1167" s="42" t="s">
        <v>1718</v>
      </c>
      <c r="T1167" s="42" t="s">
        <v>344</v>
      </c>
      <c r="U1167" s="42" t="s">
        <v>323</v>
      </c>
      <c r="V1167" s="52">
        <v>54</v>
      </c>
      <c r="W1167" s="42" t="s">
        <v>325</v>
      </c>
      <c r="X1167" s="42" t="s">
        <v>326</v>
      </c>
      <c r="Y1167" s="42" t="s">
        <v>4497</v>
      </c>
      <c r="Z1167" s="42" t="s">
        <v>4477</v>
      </c>
      <c r="AA1167" s="42" t="s">
        <v>346</v>
      </c>
      <c r="AB1167" s="42" t="s">
        <v>4478</v>
      </c>
      <c r="AC1167" s="42" t="s">
        <v>330</v>
      </c>
      <c r="AD1167" s="42" t="s">
        <v>330</v>
      </c>
      <c r="AE1167" s="42" t="s">
        <v>476</v>
      </c>
      <c r="AF1167" s="42" t="s">
        <v>476</v>
      </c>
      <c r="AG1167" s="42">
        <v>20</v>
      </c>
      <c r="AH1167" s="42" t="s">
        <v>350</v>
      </c>
      <c r="AI1167" s="42" t="s">
        <v>4521</v>
      </c>
      <c r="AJ1167" s="42" t="s">
        <v>351</v>
      </c>
      <c r="AK1167" s="42" t="s">
        <v>4522</v>
      </c>
      <c r="AL1167" s="42">
        <v>1000</v>
      </c>
      <c r="AM1167" s="42" t="s">
        <v>371</v>
      </c>
      <c r="AN1167" s="42" t="s">
        <v>1909</v>
      </c>
      <c r="AO1167" s="43">
        <v>250</v>
      </c>
      <c r="AP1167" s="42" t="s">
        <v>427</v>
      </c>
      <c r="AQ1167" s="42">
        <v>1200</v>
      </c>
      <c r="AR1167" s="42">
        <v>2</v>
      </c>
      <c r="AS1167" s="42">
        <v>1200</v>
      </c>
      <c r="AT1167" s="42">
        <v>24</v>
      </c>
      <c r="AU1167" s="42" t="s">
        <v>327</v>
      </c>
      <c r="AV1167" s="42" t="s">
        <v>327</v>
      </c>
      <c r="AW1167" s="42" t="s">
        <v>327</v>
      </c>
      <c r="AX1167" s="42" t="s">
        <v>353</v>
      </c>
      <c r="AY1167" s="42" t="s">
        <v>327</v>
      </c>
      <c r="AZ1167" s="51">
        <v>65</v>
      </c>
      <c r="BA1167" s="42"/>
      <c r="BB1167" s="42">
        <v>2</v>
      </c>
      <c r="BC1167" s="42" t="s">
        <v>375</v>
      </c>
      <c r="BD1167" s="49" t="s">
        <v>4518</v>
      </c>
      <c r="BE1167" s="49" t="s">
        <v>4523</v>
      </c>
      <c r="BF1167" s="42" t="s">
        <v>340</v>
      </c>
      <c r="BG1167" s="42"/>
      <c r="BH1167" s="42" t="s">
        <v>340</v>
      </c>
      <c r="BI1167" s="42" t="s">
        <v>357</v>
      </c>
      <c r="BJ1167" s="42" t="s">
        <v>358</v>
      </c>
      <c r="BK1167" s="57">
        <v>44778</v>
      </c>
      <c r="BL1167" s="42" t="s">
        <v>317</v>
      </c>
      <c r="BM1167" s="42" t="s">
        <v>317</v>
      </c>
      <c r="BN1167" s="42"/>
      <c r="BO1167" s="42">
        <v>10</v>
      </c>
      <c r="BP1167" s="42"/>
      <c r="BQ1167" s="42" t="s">
        <v>4506</v>
      </c>
      <c r="BR1167" s="42" t="s">
        <v>359</v>
      </c>
      <c r="BS1167" s="42"/>
      <c r="BT1167" s="42" t="s">
        <v>360</v>
      </c>
      <c r="BU1167" s="42" t="s">
        <v>317</v>
      </c>
      <c r="BV1167" s="42" t="s">
        <v>317</v>
      </c>
      <c r="BW1167" s="42"/>
      <c r="BX1167" s="42"/>
      <c r="BY1167" s="42" t="s">
        <v>353</v>
      </c>
      <c r="BZ1167" s="42" t="s">
        <v>353</v>
      </c>
      <c r="CA1167" s="42"/>
      <c r="CB1167" s="42" t="s">
        <v>353</v>
      </c>
      <c r="CC1167" s="42"/>
      <c r="CD1167" s="42"/>
      <c r="CE1167" s="42"/>
      <c r="CF1167" s="42"/>
      <c r="CG1167" s="26" t="s">
        <v>4519</v>
      </c>
    </row>
    <row r="1168" spans="1:85">
      <c r="A1168" s="39">
        <v>1590</v>
      </c>
      <c r="B1168" s="42" t="s">
        <v>4524</v>
      </c>
      <c r="C1168" s="46" t="s">
        <v>4525</v>
      </c>
      <c r="D1168" s="42" t="s">
        <v>4526</v>
      </c>
      <c r="E1168" s="43">
        <v>29.56131</v>
      </c>
      <c r="F1168" s="43">
        <v>-11.37549</v>
      </c>
      <c r="G1168" s="42" t="s">
        <v>4473</v>
      </c>
      <c r="H1168" s="37">
        <v>2</v>
      </c>
      <c r="I1168" s="42" t="s">
        <v>4474</v>
      </c>
      <c r="J1168" s="42" t="s">
        <v>4504</v>
      </c>
      <c r="K1168" s="42" t="s">
        <v>317</v>
      </c>
      <c r="L1168" s="42" t="s">
        <v>317</v>
      </c>
      <c r="M1168" s="42" t="s">
        <v>317</v>
      </c>
      <c r="N1168" s="42" t="s">
        <v>318</v>
      </c>
      <c r="O1168" s="42" t="s">
        <v>364</v>
      </c>
      <c r="P1168" s="42" t="s">
        <v>380</v>
      </c>
      <c r="Q1168" s="42" t="s">
        <v>320</v>
      </c>
      <c r="R1168" s="42" t="s">
        <v>320</v>
      </c>
      <c r="S1168" s="42" t="s">
        <v>1718</v>
      </c>
      <c r="T1168" s="42" t="s">
        <v>344</v>
      </c>
      <c r="U1168" s="42" t="s">
        <v>323</v>
      </c>
      <c r="V1168" s="52">
        <v>80</v>
      </c>
      <c r="W1168" s="42" t="s">
        <v>366</v>
      </c>
      <c r="X1168" s="42" t="s">
        <v>326</v>
      </c>
      <c r="Y1168" s="121" t="s">
        <v>4476</v>
      </c>
      <c r="Z1168" s="42" t="s">
        <v>4477</v>
      </c>
      <c r="AA1168" s="42" t="s">
        <v>346</v>
      </c>
      <c r="AB1168" s="42" t="s">
        <v>4478</v>
      </c>
      <c r="AC1168" s="42" t="s">
        <v>330</v>
      </c>
      <c r="AD1168" s="42" t="s">
        <v>330</v>
      </c>
      <c r="AE1168" s="42" t="s">
        <v>382</v>
      </c>
      <c r="AF1168" s="42" t="s">
        <v>382</v>
      </c>
      <c r="AG1168" s="42">
        <v>16</v>
      </c>
      <c r="AH1168" s="42" t="s">
        <v>350</v>
      </c>
      <c r="AI1168" s="42">
        <v>0</v>
      </c>
      <c r="AJ1168" s="42" t="s">
        <v>351</v>
      </c>
      <c r="AK1168" s="42">
        <v>0</v>
      </c>
      <c r="AL1168" s="42">
        <v>600</v>
      </c>
      <c r="AM1168" s="42" t="s">
        <v>371</v>
      </c>
      <c r="AN1168" s="42" t="s">
        <v>1909</v>
      </c>
      <c r="AO1168" s="43">
        <v>250</v>
      </c>
      <c r="AP1168" s="42" t="s">
        <v>333</v>
      </c>
      <c r="AQ1168" s="42">
        <v>300</v>
      </c>
      <c r="AR1168" s="42">
        <v>48</v>
      </c>
      <c r="AS1168" s="42">
        <v>100</v>
      </c>
      <c r="AT1168" s="42">
        <f>AQ1168/AS1168</f>
        <v>3</v>
      </c>
      <c r="AU1168" s="42" t="s">
        <v>385</v>
      </c>
      <c r="AV1168" s="42" t="s">
        <v>385</v>
      </c>
      <c r="AW1168" s="42">
        <v>18000</v>
      </c>
      <c r="AX1168" s="42">
        <v>18000</v>
      </c>
      <c r="AY1168" s="42">
        <v>2</v>
      </c>
      <c r="AZ1168" s="51">
        <v>71</v>
      </c>
      <c r="BA1168" s="42"/>
      <c r="BB1168" s="42">
        <v>2</v>
      </c>
      <c r="BC1168" s="42" t="s">
        <v>984</v>
      </c>
      <c r="BD1168" s="49" t="s">
        <v>4524</v>
      </c>
      <c r="BE1168" s="49">
        <v>0</v>
      </c>
      <c r="BF1168" s="42" t="s">
        <v>340</v>
      </c>
      <c r="BG1168" s="42"/>
      <c r="BH1168" s="42" t="s">
        <v>340</v>
      </c>
      <c r="BI1168" s="42" t="s">
        <v>357</v>
      </c>
      <c r="BJ1168" s="42" t="s">
        <v>358</v>
      </c>
      <c r="BK1168" s="57">
        <v>44778</v>
      </c>
      <c r="BL1168" s="42" t="s">
        <v>1883</v>
      </c>
      <c r="BM1168" s="42" t="s">
        <v>1883</v>
      </c>
      <c r="BN1168" s="42"/>
      <c r="BO1168" s="42"/>
      <c r="BP1168" s="42"/>
      <c r="BQ1168" s="42" t="s">
        <v>4506</v>
      </c>
      <c r="BR1168" s="42" t="s">
        <v>359</v>
      </c>
      <c r="BS1168" s="42"/>
      <c r="BT1168" s="42" t="s">
        <v>360</v>
      </c>
      <c r="BU1168" s="42" t="s">
        <v>317</v>
      </c>
      <c r="BV1168" s="42" t="s">
        <v>317</v>
      </c>
      <c r="BW1168" s="42"/>
      <c r="BX1168" s="42"/>
      <c r="BY1168" s="42" t="s">
        <v>353</v>
      </c>
      <c r="BZ1168" s="42" t="s">
        <v>353</v>
      </c>
      <c r="CA1168" s="42"/>
      <c r="CB1168" s="42" t="s">
        <v>353</v>
      </c>
      <c r="CC1168" s="42"/>
      <c r="CD1168" s="42"/>
      <c r="CE1168" s="42"/>
      <c r="CF1168" s="42"/>
      <c r="CG1168" s="26" t="s">
        <v>4525</v>
      </c>
    </row>
    <row r="1169" hidden="1" spans="1:85">
      <c r="A1169" s="34">
        <v>49</v>
      </c>
      <c r="B1169" s="42" t="s">
        <v>4527</v>
      </c>
      <c r="C1169" s="46" t="s">
        <v>4528</v>
      </c>
      <c r="D1169" s="42" t="s">
        <v>4529</v>
      </c>
      <c r="E1169" s="43">
        <v>29.13967</v>
      </c>
      <c r="F1169" s="43">
        <v>-10.56912</v>
      </c>
      <c r="G1169" s="42" t="s">
        <v>4473</v>
      </c>
      <c r="H1169" s="37">
        <v>2</v>
      </c>
      <c r="I1169" s="42" t="s">
        <v>4530</v>
      </c>
      <c r="J1169" s="42" t="s">
        <v>4531</v>
      </c>
      <c r="K1169" s="42" t="s">
        <v>317</v>
      </c>
      <c r="L1169" s="42" t="s">
        <v>317</v>
      </c>
      <c r="M1169" s="42" t="s">
        <v>317</v>
      </c>
      <c r="N1169" s="42" t="s">
        <v>318</v>
      </c>
      <c r="O1169" s="42" t="s">
        <v>554</v>
      </c>
      <c r="P1169" s="42" t="s">
        <v>365</v>
      </c>
      <c r="Q1169" s="42" t="s">
        <v>381</v>
      </c>
      <c r="R1169" s="42" t="s">
        <v>381</v>
      </c>
      <c r="S1169" s="42" t="s">
        <v>1718</v>
      </c>
      <c r="T1169" s="42" t="s">
        <v>344</v>
      </c>
      <c r="U1169" s="42" t="s">
        <v>323</v>
      </c>
      <c r="V1169" s="52">
        <v>60</v>
      </c>
      <c r="W1169" s="42" t="s">
        <v>366</v>
      </c>
      <c r="X1169" s="42" t="s">
        <v>326</v>
      </c>
      <c r="Y1169" s="42" t="s">
        <v>4497</v>
      </c>
      <c r="Z1169" s="42" t="s">
        <v>4477</v>
      </c>
      <c r="AA1169" s="42" t="s">
        <v>346</v>
      </c>
      <c r="AB1169" s="42" t="s">
        <v>4478</v>
      </c>
      <c r="AC1169" s="42" t="s">
        <v>330</v>
      </c>
      <c r="AD1169" s="42" t="s">
        <v>330</v>
      </c>
      <c r="AE1169" s="42" t="s">
        <v>453</v>
      </c>
      <c r="AF1169" s="42" t="s">
        <v>453</v>
      </c>
      <c r="AG1169" s="42">
        <v>16</v>
      </c>
      <c r="AH1169" s="42" t="s">
        <v>350</v>
      </c>
      <c r="AI1169" s="42" t="s">
        <v>4532</v>
      </c>
      <c r="AJ1169" s="42" t="s">
        <v>351</v>
      </c>
      <c r="AK1169" s="42">
        <v>0</v>
      </c>
      <c r="AL1169" s="42">
        <v>600</v>
      </c>
      <c r="AM1169" s="42" t="s">
        <v>371</v>
      </c>
      <c r="AN1169" s="42" t="s">
        <v>1909</v>
      </c>
      <c r="AO1169" s="43">
        <v>250</v>
      </c>
      <c r="AP1169" s="42" t="s">
        <v>384</v>
      </c>
      <c r="AQ1169" s="42">
        <v>600</v>
      </c>
      <c r="AR1169" s="42">
        <v>2</v>
      </c>
      <c r="AS1169" s="42">
        <v>600</v>
      </c>
      <c r="AT1169" s="42">
        <v>24</v>
      </c>
      <c r="AU1169" s="42" t="s">
        <v>385</v>
      </c>
      <c r="AV1169" s="42" t="s">
        <v>385</v>
      </c>
      <c r="AW1169" s="42">
        <v>18000</v>
      </c>
      <c r="AX1169" s="42">
        <v>18000</v>
      </c>
      <c r="AY1169" s="42">
        <v>2</v>
      </c>
      <c r="AZ1169" s="51">
        <v>31</v>
      </c>
      <c r="BA1169" s="42"/>
      <c r="BB1169" s="42">
        <v>1</v>
      </c>
      <c r="BC1169" s="42" t="s">
        <v>346</v>
      </c>
      <c r="BD1169" s="49" t="s">
        <v>4527</v>
      </c>
      <c r="BE1169" s="49">
        <v>0</v>
      </c>
      <c r="BF1169" s="42" t="s">
        <v>340</v>
      </c>
      <c r="BG1169" s="42"/>
      <c r="BH1169" s="42" t="s">
        <v>340</v>
      </c>
      <c r="BI1169" s="42" t="s">
        <v>357</v>
      </c>
      <c r="BJ1169" s="42" t="s">
        <v>358</v>
      </c>
      <c r="BK1169" s="57">
        <v>44778</v>
      </c>
      <c r="BL1169" s="42" t="s">
        <v>317</v>
      </c>
      <c r="BM1169" s="42" t="s">
        <v>317</v>
      </c>
      <c r="BN1169" s="42"/>
      <c r="BO1169" s="42">
        <v>4</v>
      </c>
      <c r="BP1169" s="42"/>
      <c r="BQ1169" s="42" t="s">
        <v>4506</v>
      </c>
      <c r="BR1169" s="42" t="s">
        <v>359</v>
      </c>
      <c r="BS1169" s="42"/>
      <c r="BT1169" s="42" t="s">
        <v>360</v>
      </c>
      <c r="BU1169" s="42" t="s">
        <v>317</v>
      </c>
      <c r="BV1169" s="42" t="s">
        <v>317</v>
      </c>
      <c r="BW1169" s="42"/>
      <c r="BX1169" s="42"/>
      <c r="BY1169" s="42" t="s">
        <v>353</v>
      </c>
      <c r="BZ1169" s="42" t="s">
        <v>353</v>
      </c>
      <c r="CA1169" s="42"/>
      <c r="CB1169" s="42" t="s">
        <v>353</v>
      </c>
      <c r="CC1169" s="42"/>
      <c r="CD1169" s="42"/>
      <c r="CE1169" s="42"/>
      <c r="CF1169" s="42"/>
      <c r="CG1169" s="26" t="s">
        <v>4528</v>
      </c>
    </row>
    <row r="1170" hidden="1" spans="1:85">
      <c r="A1170" s="39">
        <v>986</v>
      </c>
      <c r="B1170" s="42" t="s">
        <v>4533</v>
      </c>
      <c r="C1170" s="46" t="s">
        <v>4534</v>
      </c>
      <c r="D1170" s="42" t="s">
        <v>4535</v>
      </c>
      <c r="E1170" s="43">
        <v>28.65885</v>
      </c>
      <c r="F1170" s="43">
        <v>-10.52315</v>
      </c>
      <c r="G1170" s="42" t="s">
        <v>4473</v>
      </c>
      <c r="H1170" s="37">
        <v>1.8</v>
      </c>
      <c r="I1170" s="42" t="s">
        <v>4474</v>
      </c>
      <c r="J1170" s="42" t="s">
        <v>4536</v>
      </c>
      <c r="K1170" s="42" t="s">
        <v>317</v>
      </c>
      <c r="L1170" s="42" t="s">
        <v>317</v>
      </c>
      <c r="M1170" s="42" t="s">
        <v>317</v>
      </c>
      <c r="N1170" s="42" t="s">
        <v>318</v>
      </c>
      <c r="O1170" s="42" t="s">
        <v>364</v>
      </c>
      <c r="P1170" s="42" t="s">
        <v>365</v>
      </c>
      <c r="Q1170" s="42" t="s">
        <v>320</v>
      </c>
      <c r="R1170" s="42" t="s">
        <v>320</v>
      </c>
      <c r="S1170" s="42" t="s">
        <v>1718</v>
      </c>
      <c r="T1170" s="42" t="s">
        <v>344</v>
      </c>
      <c r="U1170" s="42" t="s">
        <v>323</v>
      </c>
      <c r="V1170" s="52">
        <v>54</v>
      </c>
      <c r="W1170" s="42" t="s">
        <v>325</v>
      </c>
      <c r="X1170" s="42" t="s">
        <v>326</v>
      </c>
      <c r="Y1170" s="42" t="s">
        <v>4497</v>
      </c>
      <c r="Z1170" s="42" t="s">
        <v>4477</v>
      </c>
      <c r="AA1170" s="42" t="s">
        <v>346</v>
      </c>
      <c r="AB1170" s="42" t="s">
        <v>4478</v>
      </c>
      <c r="AC1170" s="42" t="s">
        <v>330</v>
      </c>
      <c r="AD1170" s="42" t="s">
        <v>330</v>
      </c>
      <c r="AE1170" s="42" t="s">
        <v>349</v>
      </c>
      <c r="AF1170" s="42" t="s">
        <v>349</v>
      </c>
      <c r="AG1170" s="42">
        <v>15</v>
      </c>
      <c r="AH1170" s="42" t="s">
        <v>350</v>
      </c>
      <c r="AI1170" s="42">
        <v>0</v>
      </c>
      <c r="AJ1170" s="42" t="s">
        <v>351</v>
      </c>
      <c r="AK1170" s="42">
        <v>0</v>
      </c>
      <c r="AL1170" s="42">
        <v>600</v>
      </c>
      <c r="AM1170" s="42" t="s">
        <v>332</v>
      </c>
      <c r="AN1170" s="42" t="s">
        <v>4537</v>
      </c>
      <c r="AO1170" s="43">
        <v>600</v>
      </c>
      <c r="AP1170" s="42" t="s">
        <v>333</v>
      </c>
      <c r="AQ1170" s="42">
        <v>200</v>
      </c>
      <c r="AR1170" s="42">
        <v>48</v>
      </c>
      <c r="AS1170" s="42">
        <v>100</v>
      </c>
      <c r="AT1170" s="42">
        <f>AQ1170/AS1170</f>
        <v>2</v>
      </c>
      <c r="AU1170" s="42" t="s">
        <v>327</v>
      </c>
      <c r="AV1170" s="42" t="s">
        <v>327</v>
      </c>
      <c r="AW1170" s="42" t="s">
        <v>327</v>
      </c>
      <c r="AX1170" s="42" t="s">
        <v>353</v>
      </c>
      <c r="AY1170" s="42" t="s">
        <v>327</v>
      </c>
      <c r="AZ1170" s="51">
        <v>65</v>
      </c>
      <c r="BA1170" s="42"/>
      <c r="BB1170" s="42">
        <v>1</v>
      </c>
      <c r="BC1170" s="42" t="s">
        <v>346</v>
      </c>
      <c r="BD1170" s="49" t="s">
        <v>4533</v>
      </c>
      <c r="BE1170" s="49">
        <v>0</v>
      </c>
      <c r="BF1170" s="42" t="s">
        <v>340</v>
      </c>
      <c r="BG1170" s="42"/>
      <c r="BH1170" s="42" t="s">
        <v>340</v>
      </c>
      <c r="BI1170" s="42" t="s">
        <v>357</v>
      </c>
      <c r="BJ1170" s="42" t="s">
        <v>358</v>
      </c>
      <c r="BK1170" s="57">
        <v>44778</v>
      </c>
      <c r="BL1170" s="42" t="s">
        <v>1883</v>
      </c>
      <c r="BM1170" s="42" t="s">
        <v>1883</v>
      </c>
      <c r="BN1170" s="42"/>
      <c r="BO1170" s="42"/>
      <c r="BP1170" s="42" t="s">
        <v>359</v>
      </c>
      <c r="BQ1170" s="42" t="s">
        <v>359</v>
      </c>
      <c r="BR1170" s="42" t="s">
        <v>508</v>
      </c>
      <c r="BS1170" s="42"/>
      <c r="BT1170" s="42" t="s">
        <v>360</v>
      </c>
      <c r="BU1170" s="42" t="s">
        <v>317</v>
      </c>
      <c r="BV1170" s="42" t="s">
        <v>317</v>
      </c>
      <c r="BW1170" s="42"/>
      <c r="BX1170" s="42"/>
      <c r="BY1170" s="42" t="s">
        <v>353</v>
      </c>
      <c r="BZ1170" s="42" t="s">
        <v>353</v>
      </c>
      <c r="CA1170" s="42"/>
      <c r="CB1170" s="42" t="s">
        <v>353</v>
      </c>
      <c r="CC1170" s="42"/>
      <c r="CD1170" s="42"/>
      <c r="CE1170" s="42"/>
      <c r="CF1170" s="42"/>
      <c r="CG1170" s="26" t="s">
        <v>4534</v>
      </c>
    </row>
    <row r="1171" hidden="1" spans="1:85">
      <c r="A1171" s="39">
        <v>1210</v>
      </c>
      <c r="B1171" s="42" t="s">
        <v>4538</v>
      </c>
      <c r="C1171" s="46" t="s">
        <v>4539</v>
      </c>
      <c r="D1171" s="42" t="s">
        <v>4540</v>
      </c>
      <c r="E1171" s="43">
        <v>28.84238</v>
      </c>
      <c r="F1171" s="43">
        <v>-10.42194</v>
      </c>
      <c r="G1171" s="42" t="s">
        <v>4473</v>
      </c>
      <c r="H1171" s="37">
        <v>1.8</v>
      </c>
      <c r="I1171" s="42" t="s">
        <v>4474</v>
      </c>
      <c r="J1171" s="42" t="s">
        <v>4536</v>
      </c>
      <c r="K1171" s="42" t="s">
        <v>317</v>
      </c>
      <c r="L1171" s="42" t="s">
        <v>317</v>
      </c>
      <c r="M1171" s="42" t="s">
        <v>317</v>
      </c>
      <c r="N1171" s="42" t="s">
        <v>318</v>
      </c>
      <c r="O1171" s="42" t="s">
        <v>554</v>
      </c>
      <c r="P1171" s="42" t="s">
        <v>365</v>
      </c>
      <c r="Q1171" s="42" t="s">
        <v>381</v>
      </c>
      <c r="R1171" s="42" t="s">
        <v>320</v>
      </c>
      <c r="S1171" s="42" t="s">
        <v>1718</v>
      </c>
      <c r="T1171" s="42" t="s">
        <v>782</v>
      </c>
      <c r="U1171" s="42" t="s">
        <v>323</v>
      </c>
      <c r="V1171" s="52">
        <v>54</v>
      </c>
      <c r="W1171" s="42" t="s">
        <v>366</v>
      </c>
      <c r="X1171" s="42" t="s">
        <v>326</v>
      </c>
      <c r="Y1171" s="42" t="s">
        <v>4497</v>
      </c>
      <c r="Z1171" s="42" t="s">
        <v>4477</v>
      </c>
      <c r="AA1171" s="42" t="s">
        <v>346</v>
      </c>
      <c r="AB1171" s="42" t="s">
        <v>4478</v>
      </c>
      <c r="AC1171" s="42" t="s">
        <v>330</v>
      </c>
      <c r="AD1171" s="42" t="s">
        <v>330</v>
      </c>
      <c r="AE1171" s="42" t="s">
        <v>453</v>
      </c>
      <c r="AF1171" s="42" t="s">
        <v>453</v>
      </c>
      <c r="AG1171" s="42">
        <v>15</v>
      </c>
      <c r="AH1171" s="42" t="s">
        <v>350</v>
      </c>
      <c r="AI1171" s="42">
        <v>0</v>
      </c>
      <c r="AJ1171" s="42" t="s">
        <v>351</v>
      </c>
      <c r="AK1171" s="42">
        <v>0</v>
      </c>
      <c r="AL1171" s="42">
        <v>1000</v>
      </c>
      <c r="AM1171" s="42" t="s">
        <v>2702</v>
      </c>
      <c r="AN1171" s="42" t="s">
        <v>4541</v>
      </c>
      <c r="AO1171" s="43">
        <v>350</v>
      </c>
      <c r="AP1171" s="42" t="s">
        <v>333</v>
      </c>
      <c r="AQ1171" s="42">
        <v>300</v>
      </c>
      <c r="AR1171" s="42">
        <v>48</v>
      </c>
      <c r="AS1171" s="42">
        <v>100</v>
      </c>
      <c r="AT1171" s="42">
        <f>AQ1171/AS1171</f>
        <v>3</v>
      </c>
      <c r="AU1171" s="42" t="s">
        <v>385</v>
      </c>
      <c r="AV1171" s="42" t="s">
        <v>385</v>
      </c>
      <c r="AW1171" s="42">
        <v>18000</v>
      </c>
      <c r="AX1171" s="42">
        <v>18000</v>
      </c>
      <c r="AY1171" s="42">
        <v>2</v>
      </c>
      <c r="AZ1171" s="51">
        <v>45</v>
      </c>
      <c r="BA1171" s="42"/>
      <c r="BB1171" s="42">
        <v>1</v>
      </c>
      <c r="BC1171" s="42" t="s">
        <v>346</v>
      </c>
      <c r="BD1171" s="49" t="s">
        <v>4538</v>
      </c>
      <c r="BE1171" s="49">
        <v>0</v>
      </c>
      <c r="BF1171" s="42" t="s">
        <v>340</v>
      </c>
      <c r="BG1171" s="42"/>
      <c r="BH1171" s="42" t="s">
        <v>340</v>
      </c>
      <c r="BI1171" s="42" t="s">
        <v>357</v>
      </c>
      <c r="BJ1171" s="42" t="s">
        <v>358</v>
      </c>
      <c r="BK1171" s="57">
        <v>44778</v>
      </c>
      <c r="BL1171" s="42" t="s">
        <v>1883</v>
      </c>
      <c r="BM1171" s="42" t="s">
        <v>1883</v>
      </c>
      <c r="BN1171" s="42"/>
      <c r="BO1171" s="42"/>
      <c r="BP1171" s="42" t="s">
        <v>359</v>
      </c>
      <c r="BQ1171" s="42" t="s">
        <v>359</v>
      </c>
      <c r="BR1171" s="42" t="s">
        <v>359</v>
      </c>
      <c r="BS1171" s="42"/>
      <c r="BT1171" s="42" t="s">
        <v>360</v>
      </c>
      <c r="BU1171" s="42" t="s">
        <v>317</v>
      </c>
      <c r="BV1171" s="42" t="s">
        <v>317</v>
      </c>
      <c r="BW1171" s="42"/>
      <c r="BX1171" s="42"/>
      <c r="BY1171" s="42" t="s">
        <v>353</v>
      </c>
      <c r="BZ1171" s="42" t="s">
        <v>353</v>
      </c>
      <c r="CA1171" s="42"/>
      <c r="CB1171" s="42" t="s">
        <v>353</v>
      </c>
      <c r="CC1171" s="42"/>
      <c r="CD1171" s="42"/>
      <c r="CE1171" s="42"/>
      <c r="CF1171" s="42"/>
      <c r="CG1171" s="26" t="s">
        <v>4539</v>
      </c>
    </row>
    <row r="1172" hidden="1" spans="1:85">
      <c r="A1172" s="39">
        <v>1330</v>
      </c>
      <c r="B1172" s="42" t="s">
        <v>4542</v>
      </c>
      <c r="C1172" s="46" t="s">
        <v>4543</v>
      </c>
      <c r="D1172" s="42" t="s">
        <v>4544</v>
      </c>
      <c r="E1172" s="43">
        <v>28.70723</v>
      </c>
      <c r="F1172" s="43">
        <v>-10.39234</v>
      </c>
      <c r="G1172" s="42" t="s">
        <v>4473</v>
      </c>
      <c r="H1172" s="37">
        <v>2.5</v>
      </c>
      <c r="I1172" s="42" t="s">
        <v>4474</v>
      </c>
      <c r="J1172" s="42" t="s">
        <v>4536</v>
      </c>
      <c r="K1172" s="42" t="s">
        <v>317</v>
      </c>
      <c r="L1172" s="42" t="s">
        <v>317</v>
      </c>
      <c r="M1172" s="42" t="s">
        <v>317</v>
      </c>
      <c r="N1172" s="42" t="s">
        <v>318</v>
      </c>
      <c r="O1172" s="42" t="s">
        <v>364</v>
      </c>
      <c r="P1172" s="42" t="s">
        <v>365</v>
      </c>
      <c r="Q1172" s="42" t="s">
        <v>320</v>
      </c>
      <c r="R1172" s="42" t="s">
        <v>320</v>
      </c>
      <c r="S1172" s="42" t="s">
        <v>1718</v>
      </c>
      <c r="T1172" s="42" t="s">
        <v>344</v>
      </c>
      <c r="U1172" s="42" t="s">
        <v>323</v>
      </c>
      <c r="V1172" s="52">
        <v>54</v>
      </c>
      <c r="W1172" s="42" t="s">
        <v>366</v>
      </c>
      <c r="X1172" s="42" t="s">
        <v>326</v>
      </c>
      <c r="Y1172" s="42" t="s">
        <v>4497</v>
      </c>
      <c r="Z1172" s="42" t="s">
        <v>4477</v>
      </c>
      <c r="AA1172" s="42" t="s">
        <v>346</v>
      </c>
      <c r="AB1172" s="42" t="s">
        <v>4478</v>
      </c>
      <c r="AC1172" s="42" t="s">
        <v>330</v>
      </c>
      <c r="AD1172" s="42" t="s">
        <v>330</v>
      </c>
      <c r="AE1172" s="42" t="s">
        <v>664</v>
      </c>
      <c r="AF1172" s="42" t="s">
        <v>664</v>
      </c>
      <c r="AG1172" s="42">
        <v>20</v>
      </c>
      <c r="AH1172" s="42" t="s">
        <v>350</v>
      </c>
      <c r="AI1172" s="42" t="s">
        <v>1301</v>
      </c>
      <c r="AJ1172" s="42" t="s">
        <v>351</v>
      </c>
      <c r="AK1172" s="42" t="s">
        <v>4545</v>
      </c>
      <c r="AL1172" s="42">
        <v>1000</v>
      </c>
      <c r="AM1172" s="42" t="s">
        <v>371</v>
      </c>
      <c r="AN1172" s="42" t="s">
        <v>1909</v>
      </c>
      <c r="AO1172" s="43">
        <v>250</v>
      </c>
      <c r="AP1172" s="42" t="s">
        <v>384</v>
      </c>
      <c r="AQ1172" s="42">
        <v>600</v>
      </c>
      <c r="AR1172" s="42">
        <v>2</v>
      </c>
      <c r="AS1172" s="42">
        <v>600</v>
      </c>
      <c r="AT1172" s="42">
        <v>24</v>
      </c>
      <c r="AU1172" s="42" t="s">
        <v>385</v>
      </c>
      <c r="AV1172" s="42" t="s">
        <v>385</v>
      </c>
      <c r="AW1172" s="42">
        <v>18000</v>
      </c>
      <c r="AX1172" s="42">
        <v>18000</v>
      </c>
      <c r="AY1172" s="42">
        <v>2</v>
      </c>
      <c r="AZ1172" s="51">
        <v>66</v>
      </c>
      <c r="BA1172" s="42"/>
      <c r="BB1172" s="42">
        <v>1</v>
      </c>
      <c r="BC1172" s="42" t="s">
        <v>346</v>
      </c>
      <c r="BD1172" s="49" t="s">
        <v>4542</v>
      </c>
      <c r="BE1172" s="49">
        <v>0</v>
      </c>
      <c r="BF1172" s="42" t="s">
        <v>340</v>
      </c>
      <c r="BG1172" s="42"/>
      <c r="BH1172" s="42" t="s">
        <v>340</v>
      </c>
      <c r="BI1172" s="42" t="s">
        <v>357</v>
      </c>
      <c r="BJ1172" s="42" t="s">
        <v>358</v>
      </c>
      <c r="BK1172" s="57">
        <v>44778</v>
      </c>
      <c r="BL1172" s="42" t="s">
        <v>340</v>
      </c>
      <c r="BM1172" s="42" t="s">
        <v>340</v>
      </c>
      <c r="BN1172" s="42"/>
      <c r="BO1172" s="42"/>
      <c r="BP1172" s="42" t="s">
        <v>359</v>
      </c>
      <c r="BQ1172" s="42" t="s">
        <v>359</v>
      </c>
      <c r="BR1172" s="42" t="s">
        <v>508</v>
      </c>
      <c r="BS1172" s="42"/>
      <c r="BT1172" s="42" t="s">
        <v>360</v>
      </c>
      <c r="BU1172" s="42" t="s">
        <v>317</v>
      </c>
      <c r="BV1172" s="42" t="s">
        <v>317</v>
      </c>
      <c r="BW1172" s="42"/>
      <c r="BX1172" s="42"/>
      <c r="BY1172" s="42" t="s">
        <v>353</v>
      </c>
      <c r="BZ1172" s="42" t="s">
        <v>353</v>
      </c>
      <c r="CA1172" s="42"/>
      <c r="CB1172" s="42" t="s">
        <v>353</v>
      </c>
      <c r="CC1172" s="42"/>
      <c r="CD1172" s="42"/>
      <c r="CE1172" s="42"/>
      <c r="CF1172" s="42"/>
      <c r="CG1172" s="26" t="s">
        <v>4543</v>
      </c>
    </row>
    <row r="1173" hidden="1" spans="1:85">
      <c r="A1173" s="34">
        <v>335</v>
      </c>
      <c r="B1173" s="42" t="s">
        <v>4546</v>
      </c>
      <c r="C1173" s="46" t="s">
        <v>4547</v>
      </c>
      <c r="D1173" s="42" t="s">
        <v>4548</v>
      </c>
      <c r="E1173" s="43">
        <v>29.26287</v>
      </c>
      <c r="F1173" s="43">
        <v>-10.4367</v>
      </c>
      <c r="G1173" s="42" t="s">
        <v>4473</v>
      </c>
      <c r="H1173" s="37">
        <v>2</v>
      </c>
      <c r="I1173" s="42" t="s">
        <v>4530</v>
      </c>
      <c r="J1173" s="42" t="s">
        <v>4531</v>
      </c>
      <c r="K1173" s="42" t="s">
        <v>317</v>
      </c>
      <c r="L1173" s="42" t="s">
        <v>317</v>
      </c>
      <c r="M1173" s="42" t="s">
        <v>317</v>
      </c>
      <c r="N1173" s="42" t="s">
        <v>318</v>
      </c>
      <c r="O1173" s="42" t="s">
        <v>554</v>
      </c>
      <c r="P1173" s="42" t="s">
        <v>365</v>
      </c>
      <c r="Q1173" s="42" t="s">
        <v>381</v>
      </c>
      <c r="R1173" s="42" t="s">
        <v>381</v>
      </c>
      <c r="S1173" s="42" t="s">
        <v>1718</v>
      </c>
      <c r="T1173" s="42" t="s">
        <v>344</v>
      </c>
      <c r="U1173" s="42" t="s">
        <v>323</v>
      </c>
      <c r="V1173" s="52">
        <v>48</v>
      </c>
      <c r="W1173" s="42" t="s">
        <v>366</v>
      </c>
      <c r="X1173" s="42" t="s">
        <v>326</v>
      </c>
      <c r="Y1173" s="42" t="s">
        <v>4497</v>
      </c>
      <c r="Z1173" s="42" t="s">
        <v>4477</v>
      </c>
      <c r="AA1173" s="42" t="s">
        <v>346</v>
      </c>
      <c r="AB1173" s="42" t="s">
        <v>4478</v>
      </c>
      <c r="AC1173" s="42" t="s">
        <v>330</v>
      </c>
      <c r="AD1173" s="42" t="s">
        <v>330</v>
      </c>
      <c r="AE1173" s="42" t="s">
        <v>349</v>
      </c>
      <c r="AF1173" s="42" t="s">
        <v>349</v>
      </c>
      <c r="AG1173" s="42">
        <v>16</v>
      </c>
      <c r="AH1173" s="42" t="s">
        <v>350</v>
      </c>
      <c r="AI1173" s="42" t="s">
        <v>4549</v>
      </c>
      <c r="AJ1173" s="42" t="s">
        <v>351</v>
      </c>
      <c r="AK1173" s="42" t="s">
        <v>1895</v>
      </c>
      <c r="AL1173" s="42">
        <v>600</v>
      </c>
      <c r="AM1173" s="42" t="s">
        <v>371</v>
      </c>
      <c r="AN1173" s="42" t="s">
        <v>1909</v>
      </c>
      <c r="AO1173" s="43">
        <v>250</v>
      </c>
      <c r="AP1173" s="42" t="s">
        <v>384</v>
      </c>
      <c r="AQ1173" s="42">
        <v>600</v>
      </c>
      <c r="AR1173" s="42">
        <v>2</v>
      </c>
      <c r="AS1173" s="42">
        <v>600</v>
      </c>
      <c r="AT1173" s="42">
        <v>24</v>
      </c>
      <c r="AU1173" s="42" t="s">
        <v>385</v>
      </c>
      <c r="AV1173" s="42" t="s">
        <v>385</v>
      </c>
      <c r="AW1173" s="42">
        <v>18000</v>
      </c>
      <c r="AX1173" s="42">
        <v>18000</v>
      </c>
      <c r="AY1173" s="42">
        <v>2</v>
      </c>
      <c r="AZ1173" s="51">
        <v>54</v>
      </c>
      <c r="BA1173" s="42"/>
      <c r="BB1173" s="42">
        <v>1</v>
      </c>
      <c r="BC1173" s="42" t="s">
        <v>346</v>
      </c>
      <c r="BD1173" s="49" t="s">
        <v>4546</v>
      </c>
      <c r="BE1173" s="49">
        <v>0</v>
      </c>
      <c r="BF1173" s="42" t="s">
        <v>340</v>
      </c>
      <c r="BG1173" s="42"/>
      <c r="BH1173" s="42" t="s">
        <v>340</v>
      </c>
      <c r="BI1173" s="42" t="s">
        <v>357</v>
      </c>
      <c r="BJ1173" s="42" t="s">
        <v>358</v>
      </c>
      <c r="BK1173" s="57">
        <v>44778</v>
      </c>
      <c r="BL1173" s="42" t="s">
        <v>317</v>
      </c>
      <c r="BM1173" s="42" t="s">
        <v>317</v>
      </c>
      <c r="BN1173" s="42"/>
      <c r="BO1173" s="42">
        <v>24</v>
      </c>
      <c r="BP1173" s="42"/>
      <c r="BQ1173" s="42" t="s">
        <v>4506</v>
      </c>
      <c r="BR1173" s="42" t="s">
        <v>359</v>
      </c>
      <c r="BS1173" s="42"/>
      <c r="BT1173" s="42" t="s">
        <v>360</v>
      </c>
      <c r="BU1173" s="42" t="s">
        <v>317</v>
      </c>
      <c r="BV1173" s="42" t="s">
        <v>317</v>
      </c>
      <c r="BW1173" s="42"/>
      <c r="BX1173" s="42"/>
      <c r="BY1173" s="42" t="s">
        <v>353</v>
      </c>
      <c r="BZ1173" s="42" t="s">
        <v>353</v>
      </c>
      <c r="CA1173" s="42"/>
      <c r="CB1173" s="42" t="s">
        <v>353</v>
      </c>
      <c r="CC1173" s="42"/>
      <c r="CD1173" s="42"/>
      <c r="CE1173" s="42"/>
      <c r="CF1173" s="42"/>
      <c r="CG1173" s="26" t="s">
        <v>4547</v>
      </c>
    </row>
    <row r="1174" hidden="1" spans="1:85">
      <c r="A1174" s="34">
        <v>887</v>
      </c>
      <c r="B1174" s="42" t="s">
        <v>4550</v>
      </c>
      <c r="C1174" s="46" t="s">
        <v>4551</v>
      </c>
      <c r="D1174" s="42" t="s">
        <v>4552</v>
      </c>
      <c r="E1174" s="43">
        <v>28.64202</v>
      </c>
      <c r="F1174" s="43">
        <v>-10.16708</v>
      </c>
      <c r="G1174" s="42" t="s">
        <v>4473</v>
      </c>
      <c r="H1174" s="37">
        <v>2</v>
      </c>
      <c r="I1174" s="42" t="s">
        <v>4474</v>
      </c>
      <c r="J1174" s="42" t="s">
        <v>4536</v>
      </c>
      <c r="K1174" s="42" t="s">
        <v>317</v>
      </c>
      <c r="L1174" s="42" t="s">
        <v>317</v>
      </c>
      <c r="M1174" s="42" t="s">
        <v>317</v>
      </c>
      <c r="N1174" s="42" t="s">
        <v>318</v>
      </c>
      <c r="O1174" s="42" t="s">
        <v>364</v>
      </c>
      <c r="P1174" s="42" t="s">
        <v>365</v>
      </c>
      <c r="Q1174" s="42" t="s">
        <v>381</v>
      </c>
      <c r="R1174" s="42" t="s">
        <v>320</v>
      </c>
      <c r="S1174" s="42" t="s">
        <v>1718</v>
      </c>
      <c r="T1174" s="42" t="s">
        <v>344</v>
      </c>
      <c r="U1174" s="42" t="s">
        <v>323</v>
      </c>
      <c r="V1174" s="52">
        <v>54</v>
      </c>
      <c r="W1174" s="42" t="s">
        <v>366</v>
      </c>
      <c r="X1174" s="42" t="s">
        <v>326</v>
      </c>
      <c r="Y1174" s="42" t="s">
        <v>4553</v>
      </c>
      <c r="Z1174" s="42" t="s">
        <v>4554</v>
      </c>
      <c r="AA1174" s="42" t="s">
        <v>346</v>
      </c>
      <c r="AB1174" s="42" t="s">
        <v>4478</v>
      </c>
      <c r="AC1174" s="42" t="s">
        <v>330</v>
      </c>
      <c r="AD1174" s="42" t="s">
        <v>330</v>
      </c>
      <c r="AE1174" s="42" t="s">
        <v>349</v>
      </c>
      <c r="AF1174" s="42" t="s">
        <v>349</v>
      </c>
      <c r="AG1174" s="42">
        <v>16</v>
      </c>
      <c r="AH1174" s="42" t="s">
        <v>350</v>
      </c>
      <c r="AI1174" s="42">
        <v>0</v>
      </c>
      <c r="AJ1174" s="42" t="s">
        <v>351</v>
      </c>
      <c r="AK1174" s="42">
        <v>0</v>
      </c>
      <c r="AL1174" s="42">
        <v>600</v>
      </c>
      <c r="AM1174" s="42" t="s">
        <v>371</v>
      </c>
      <c r="AN1174" s="42" t="s">
        <v>1909</v>
      </c>
      <c r="AO1174" s="43">
        <v>250</v>
      </c>
      <c r="AP1174" s="42" t="s">
        <v>427</v>
      </c>
      <c r="AQ1174" s="42">
        <v>1200</v>
      </c>
      <c r="AR1174" s="42">
        <v>2</v>
      </c>
      <c r="AS1174" s="42">
        <v>1200</v>
      </c>
      <c r="AT1174" s="42">
        <v>24</v>
      </c>
      <c r="AU1174" s="42" t="s">
        <v>385</v>
      </c>
      <c r="AV1174" s="42" t="s">
        <v>385</v>
      </c>
      <c r="AW1174" s="42">
        <v>18000</v>
      </c>
      <c r="AX1174" s="42">
        <v>18000</v>
      </c>
      <c r="AY1174" s="42">
        <v>2</v>
      </c>
      <c r="AZ1174" s="51">
        <v>70</v>
      </c>
      <c r="BA1174" s="42"/>
      <c r="BB1174" s="42">
        <v>2</v>
      </c>
      <c r="BC1174" s="42" t="s">
        <v>375</v>
      </c>
      <c r="BD1174" s="49" t="s">
        <v>4550</v>
      </c>
      <c r="BE1174" s="49" t="s">
        <v>4555</v>
      </c>
      <c r="BF1174" s="42" t="s">
        <v>340</v>
      </c>
      <c r="BG1174" s="42"/>
      <c r="BH1174" s="42" t="s">
        <v>340</v>
      </c>
      <c r="BI1174" s="42" t="s">
        <v>357</v>
      </c>
      <c r="BJ1174" s="42" t="s">
        <v>358</v>
      </c>
      <c r="BK1174" s="57">
        <v>44778</v>
      </c>
      <c r="BL1174" s="42" t="s">
        <v>317</v>
      </c>
      <c r="BM1174" s="42" t="s">
        <v>317</v>
      </c>
      <c r="BN1174" s="42"/>
      <c r="BO1174" s="42">
        <v>14</v>
      </c>
      <c r="BP1174" s="42"/>
      <c r="BQ1174" s="42" t="s">
        <v>4556</v>
      </c>
      <c r="BR1174" s="42" t="s">
        <v>359</v>
      </c>
      <c r="BS1174" s="42"/>
      <c r="BT1174" s="42" t="s">
        <v>360</v>
      </c>
      <c r="BU1174" s="42" t="s">
        <v>317</v>
      </c>
      <c r="BV1174" s="42" t="s">
        <v>317</v>
      </c>
      <c r="BW1174" s="42"/>
      <c r="BX1174" s="42"/>
      <c r="BY1174" s="42" t="s">
        <v>353</v>
      </c>
      <c r="BZ1174" s="42" t="s">
        <v>353</v>
      </c>
      <c r="CA1174" s="42"/>
      <c r="CB1174" s="42" t="s">
        <v>353</v>
      </c>
      <c r="CC1174" s="42"/>
      <c r="CD1174" s="42"/>
      <c r="CE1174" s="42"/>
      <c r="CF1174" s="42"/>
      <c r="CG1174" s="26" t="s">
        <v>4551</v>
      </c>
    </row>
    <row r="1175" hidden="1" spans="1:85">
      <c r="A1175" s="34">
        <v>657</v>
      </c>
      <c r="B1175" s="42" t="s">
        <v>4557</v>
      </c>
      <c r="C1175" s="46" t="s">
        <v>4558</v>
      </c>
      <c r="D1175" s="42" t="s">
        <v>4559</v>
      </c>
      <c r="E1175" s="43">
        <v>28.64089</v>
      </c>
      <c r="F1175" s="43">
        <v>-10.07771</v>
      </c>
      <c r="G1175" s="42" t="s">
        <v>4473</v>
      </c>
      <c r="H1175" s="37">
        <v>2</v>
      </c>
      <c r="I1175" s="42" t="s">
        <v>4474</v>
      </c>
      <c r="J1175" s="42" t="s">
        <v>4536</v>
      </c>
      <c r="K1175" s="42" t="s">
        <v>317</v>
      </c>
      <c r="L1175" s="42" t="s">
        <v>317</v>
      </c>
      <c r="M1175" s="42" t="s">
        <v>317</v>
      </c>
      <c r="N1175" s="42" t="s">
        <v>318</v>
      </c>
      <c r="O1175" s="42" t="s">
        <v>554</v>
      </c>
      <c r="P1175" s="42" t="s">
        <v>365</v>
      </c>
      <c r="Q1175" s="42" t="s">
        <v>381</v>
      </c>
      <c r="R1175" s="42" t="s">
        <v>381</v>
      </c>
      <c r="S1175" s="42" t="s">
        <v>1718</v>
      </c>
      <c r="T1175" s="42" t="s">
        <v>344</v>
      </c>
      <c r="U1175" s="42" t="s">
        <v>323</v>
      </c>
      <c r="V1175" s="52">
        <v>54</v>
      </c>
      <c r="W1175" s="42" t="s">
        <v>366</v>
      </c>
      <c r="X1175" s="42" t="s">
        <v>326</v>
      </c>
      <c r="Y1175" s="42" t="s">
        <v>4553</v>
      </c>
      <c r="Z1175" s="42" t="s">
        <v>4554</v>
      </c>
      <c r="AA1175" s="42" t="s">
        <v>346</v>
      </c>
      <c r="AB1175" s="42" t="s">
        <v>4478</v>
      </c>
      <c r="AC1175" s="42" t="s">
        <v>330</v>
      </c>
      <c r="AD1175" s="42" t="s">
        <v>330</v>
      </c>
      <c r="AE1175" s="42" t="s">
        <v>382</v>
      </c>
      <c r="AF1175" s="42" t="s">
        <v>382</v>
      </c>
      <c r="AG1175" s="42">
        <v>16</v>
      </c>
      <c r="AH1175" s="42" t="s">
        <v>350</v>
      </c>
      <c r="AI1175" s="42">
        <v>0</v>
      </c>
      <c r="AJ1175" s="42" t="s">
        <v>351</v>
      </c>
      <c r="AK1175" s="42">
        <v>0</v>
      </c>
      <c r="AL1175" s="42">
        <v>600</v>
      </c>
      <c r="AM1175" s="42" t="s">
        <v>371</v>
      </c>
      <c r="AN1175" s="42" t="s">
        <v>1909</v>
      </c>
      <c r="AO1175" s="43">
        <v>250</v>
      </c>
      <c r="AP1175" s="42" t="s">
        <v>427</v>
      </c>
      <c r="AQ1175" s="42">
        <v>600</v>
      </c>
      <c r="AR1175" s="42">
        <v>2</v>
      </c>
      <c r="AS1175" s="42">
        <v>600</v>
      </c>
      <c r="AT1175" s="42">
        <v>24</v>
      </c>
      <c r="AU1175" s="42" t="s">
        <v>385</v>
      </c>
      <c r="AV1175" s="42" t="s">
        <v>385</v>
      </c>
      <c r="AW1175" s="42">
        <v>18000</v>
      </c>
      <c r="AX1175" s="42">
        <v>18000</v>
      </c>
      <c r="AY1175" s="42">
        <v>2</v>
      </c>
      <c r="AZ1175" s="51">
        <v>45</v>
      </c>
      <c r="BA1175" s="42"/>
      <c r="BB1175" s="42">
        <v>1</v>
      </c>
      <c r="BC1175" s="42" t="s">
        <v>346</v>
      </c>
      <c r="BD1175" s="49" t="s">
        <v>4557</v>
      </c>
      <c r="BE1175" s="49">
        <v>0</v>
      </c>
      <c r="BF1175" s="42" t="s">
        <v>340</v>
      </c>
      <c r="BG1175" s="42"/>
      <c r="BH1175" s="42" t="s">
        <v>340</v>
      </c>
      <c r="BI1175" s="42" t="s">
        <v>357</v>
      </c>
      <c r="BJ1175" s="42" t="s">
        <v>358</v>
      </c>
      <c r="BK1175" s="57">
        <v>44778</v>
      </c>
      <c r="BL1175" s="42" t="s">
        <v>340</v>
      </c>
      <c r="BM1175" s="42" t="s">
        <v>340</v>
      </c>
      <c r="BN1175" s="42"/>
      <c r="BO1175" s="42"/>
      <c r="BP1175" s="132">
        <v>10</v>
      </c>
      <c r="BQ1175" s="132" t="s">
        <v>4560</v>
      </c>
      <c r="BR1175" s="42" t="s">
        <v>508</v>
      </c>
      <c r="BS1175" s="42"/>
      <c r="BT1175" s="42" t="s">
        <v>360</v>
      </c>
      <c r="BU1175" s="42" t="s">
        <v>317</v>
      </c>
      <c r="BV1175" s="42" t="s">
        <v>317</v>
      </c>
      <c r="BW1175" s="42"/>
      <c r="BX1175" s="42"/>
      <c r="BY1175" s="42" t="s">
        <v>353</v>
      </c>
      <c r="BZ1175" s="42" t="s">
        <v>353</v>
      </c>
      <c r="CA1175" s="42"/>
      <c r="CB1175" s="42" t="s">
        <v>353</v>
      </c>
      <c r="CC1175" s="42"/>
      <c r="CD1175" s="42"/>
      <c r="CE1175" s="42"/>
      <c r="CF1175" s="42"/>
      <c r="CG1175" s="26" t="s">
        <v>4558</v>
      </c>
    </row>
    <row r="1176" hidden="1" spans="1:85">
      <c r="A1176" s="39">
        <v>222</v>
      </c>
      <c r="B1176" s="42" t="s">
        <v>4561</v>
      </c>
      <c r="C1176" s="46" t="s">
        <v>4562</v>
      </c>
      <c r="D1176" s="42" t="s">
        <v>4563</v>
      </c>
      <c r="E1176" s="43">
        <v>28.70556</v>
      </c>
      <c r="F1176" s="43">
        <v>-10.01337</v>
      </c>
      <c r="G1176" s="42" t="s">
        <v>4473</v>
      </c>
      <c r="H1176" s="37">
        <v>1.8</v>
      </c>
      <c r="I1176" s="42" t="s">
        <v>4474</v>
      </c>
      <c r="J1176" s="42" t="s">
        <v>4564</v>
      </c>
      <c r="K1176" s="42" t="s">
        <v>317</v>
      </c>
      <c r="L1176" s="42" t="s">
        <v>317</v>
      </c>
      <c r="M1176" s="42" t="s">
        <v>317</v>
      </c>
      <c r="N1176" s="42" t="s">
        <v>318</v>
      </c>
      <c r="O1176" s="42" t="s">
        <v>554</v>
      </c>
      <c r="P1176" s="42" t="s">
        <v>365</v>
      </c>
      <c r="Q1176" s="42" t="s">
        <v>381</v>
      </c>
      <c r="R1176" s="42" t="s">
        <v>381</v>
      </c>
      <c r="S1176" s="42" t="s">
        <v>1718</v>
      </c>
      <c r="T1176" s="42" t="s">
        <v>344</v>
      </c>
      <c r="U1176" s="42" t="s">
        <v>323</v>
      </c>
      <c r="V1176" s="52">
        <v>54</v>
      </c>
      <c r="W1176" s="42" t="s">
        <v>366</v>
      </c>
      <c r="X1176" s="42" t="s">
        <v>326</v>
      </c>
      <c r="Y1176" s="42" t="s">
        <v>4553</v>
      </c>
      <c r="Z1176" s="42" t="s">
        <v>4554</v>
      </c>
      <c r="AA1176" s="42" t="s">
        <v>346</v>
      </c>
      <c r="AB1176" s="42" t="s">
        <v>4478</v>
      </c>
      <c r="AC1176" s="42" t="s">
        <v>330</v>
      </c>
      <c r="AD1176" s="42" t="s">
        <v>330</v>
      </c>
      <c r="AE1176" s="42" t="s">
        <v>349</v>
      </c>
      <c r="AF1176" s="42" t="s">
        <v>349</v>
      </c>
      <c r="AG1176" s="42">
        <v>15</v>
      </c>
      <c r="AH1176" s="42" t="s">
        <v>350</v>
      </c>
      <c r="AI1176" s="42">
        <v>0</v>
      </c>
      <c r="AJ1176" s="42" t="s">
        <v>351</v>
      </c>
      <c r="AK1176" s="42">
        <v>0</v>
      </c>
      <c r="AL1176" s="42">
        <v>600</v>
      </c>
      <c r="AM1176" s="42" t="s">
        <v>371</v>
      </c>
      <c r="AN1176" s="42" t="s">
        <v>1909</v>
      </c>
      <c r="AO1176" s="43">
        <v>250</v>
      </c>
      <c r="AP1176" s="42" t="s">
        <v>384</v>
      </c>
      <c r="AQ1176" s="42">
        <v>600</v>
      </c>
      <c r="AR1176" s="42">
        <v>2</v>
      </c>
      <c r="AS1176" s="42">
        <v>600</v>
      </c>
      <c r="AT1176" s="42">
        <v>24</v>
      </c>
      <c r="AU1176" s="42" t="s">
        <v>385</v>
      </c>
      <c r="AV1176" s="42" t="s">
        <v>385</v>
      </c>
      <c r="AW1176" s="42">
        <v>18000</v>
      </c>
      <c r="AX1176" s="42">
        <v>18000</v>
      </c>
      <c r="AY1176" s="42">
        <v>2</v>
      </c>
      <c r="AZ1176" s="51">
        <v>59</v>
      </c>
      <c r="BA1176" s="42"/>
      <c r="BB1176" s="42">
        <v>1</v>
      </c>
      <c r="BC1176" s="42" t="s">
        <v>346</v>
      </c>
      <c r="BD1176" s="49" t="s">
        <v>4561</v>
      </c>
      <c r="BE1176" s="49">
        <v>0</v>
      </c>
      <c r="BF1176" s="42" t="s">
        <v>340</v>
      </c>
      <c r="BG1176" s="42"/>
      <c r="BH1176" s="42" t="s">
        <v>340</v>
      </c>
      <c r="BI1176" s="42" t="s">
        <v>357</v>
      </c>
      <c r="BJ1176" s="42" t="s">
        <v>358</v>
      </c>
      <c r="BK1176" s="57">
        <v>44778</v>
      </c>
      <c r="BL1176" s="42" t="s">
        <v>340</v>
      </c>
      <c r="BM1176" s="42" t="s">
        <v>340</v>
      </c>
      <c r="BN1176" s="42"/>
      <c r="BO1176" s="42"/>
      <c r="BP1176" s="42" t="s">
        <v>359</v>
      </c>
      <c r="BQ1176" s="42" t="s">
        <v>359</v>
      </c>
      <c r="BR1176" s="42" t="s">
        <v>508</v>
      </c>
      <c r="BS1176" s="42"/>
      <c r="BT1176" s="42" t="s">
        <v>360</v>
      </c>
      <c r="BU1176" s="42" t="s">
        <v>317</v>
      </c>
      <c r="BV1176" s="42" t="s">
        <v>317</v>
      </c>
      <c r="BW1176" s="42"/>
      <c r="BX1176" s="42"/>
      <c r="BY1176" s="42" t="s">
        <v>353</v>
      </c>
      <c r="BZ1176" s="42" t="s">
        <v>353</v>
      </c>
      <c r="CA1176" s="42"/>
      <c r="CB1176" s="42" t="s">
        <v>353</v>
      </c>
      <c r="CC1176" s="42"/>
      <c r="CD1176" s="42"/>
      <c r="CE1176" s="42"/>
      <c r="CF1176" s="42"/>
      <c r="CG1176" s="26" t="s">
        <v>4562</v>
      </c>
    </row>
    <row r="1177" hidden="1" spans="1:85">
      <c r="A1177" s="34">
        <v>1497</v>
      </c>
      <c r="B1177" s="42" t="s">
        <v>4565</v>
      </c>
      <c r="C1177" s="46" t="s">
        <v>4566</v>
      </c>
      <c r="D1177" s="42" t="s">
        <v>4567</v>
      </c>
      <c r="E1177" s="43">
        <v>28.94686</v>
      </c>
      <c r="F1177" s="43">
        <v>-9.83444</v>
      </c>
      <c r="G1177" s="42" t="s">
        <v>4473</v>
      </c>
      <c r="H1177" s="37">
        <v>2</v>
      </c>
      <c r="I1177" s="42" t="s">
        <v>4474</v>
      </c>
      <c r="J1177" s="42" t="s">
        <v>4564</v>
      </c>
      <c r="K1177" s="42" t="s">
        <v>317</v>
      </c>
      <c r="L1177" s="42" t="s">
        <v>317</v>
      </c>
      <c r="M1177" s="42" t="s">
        <v>317</v>
      </c>
      <c r="N1177" s="42" t="s">
        <v>318</v>
      </c>
      <c r="O1177" s="42" t="s">
        <v>554</v>
      </c>
      <c r="P1177" s="42" t="s">
        <v>365</v>
      </c>
      <c r="Q1177" s="42" t="s">
        <v>381</v>
      </c>
      <c r="R1177" s="42" t="s">
        <v>320</v>
      </c>
      <c r="S1177" s="42" t="s">
        <v>1718</v>
      </c>
      <c r="T1177" s="42" t="s">
        <v>344</v>
      </c>
      <c r="U1177" s="42" t="s">
        <v>323</v>
      </c>
      <c r="V1177" s="52">
        <v>66</v>
      </c>
      <c r="W1177" s="42" t="s">
        <v>366</v>
      </c>
      <c r="X1177" s="42" t="s">
        <v>326</v>
      </c>
      <c r="Y1177" s="42" t="s">
        <v>4553</v>
      </c>
      <c r="Z1177" s="42" t="s">
        <v>4554</v>
      </c>
      <c r="AA1177" s="42" t="s">
        <v>346</v>
      </c>
      <c r="AB1177" s="42" t="s">
        <v>4478</v>
      </c>
      <c r="AC1177" s="42" t="s">
        <v>330</v>
      </c>
      <c r="AD1177" s="42" t="s">
        <v>330</v>
      </c>
      <c r="AE1177" s="42" t="s">
        <v>476</v>
      </c>
      <c r="AF1177" s="42" t="s">
        <v>476</v>
      </c>
      <c r="AG1177" s="42">
        <v>16</v>
      </c>
      <c r="AH1177" s="42" t="s">
        <v>350</v>
      </c>
      <c r="AI1177" s="42">
        <v>0</v>
      </c>
      <c r="AJ1177" s="42" t="s">
        <v>351</v>
      </c>
      <c r="AK1177" s="42">
        <v>0</v>
      </c>
      <c r="AL1177" s="42">
        <v>1000</v>
      </c>
      <c r="AM1177" s="42" t="s">
        <v>371</v>
      </c>
      <c r="AN1177" s="42" t="s">
        <v>1909</v>
      </c>
      <c r="AO1177" s="43">
        <v>250</v>
      </c>
      <c r="AP1177" s="42" t="s">
        <v>384</v>
      </c>
      <c r="AQ1177" s="42">
        <v>1200</v>
      </c>
      <c r="AR1177" s="42">
        <v>2</v>
      </c>
      <c r="AS1177" s="42">
        <v>600</v>
      </c>
      <c r="AT1177" s="42">
        <v>48</v>
      </c>
      <c r="AU1177" s="42" t="s">
        <v>385</v>
      </c>
      <c r="AV1177" s="42" t="s">
        <v>385</v>
      </c>
      <c r="AW1177" s="42">
        <v>18000</v>
      </c>
      <c r="AX1177" s="42">
        <v>18000</v>
      </c>
      <c r="AY1177" s="42">
        <v>2</v>
      </c>
      <c r="AZ1177" s="51">
        <v>43</v>
      </c>
      <c r="BA1177" s="42"/>
      <c r="BB1177" s="42">
        <v>1</v>
      </c>
      <c r="BC1177" s="42" t="s">
        <v>346</v>
      </c>
      <c r="BD1177" s="49" t="s">
        <v>4565</v>
      </c>
      <c r="BE1177" s="49">
        <v>0</v>
      </c>
      <c r="BF1177" s="42" t="s">
        <v>340</v>
      </c>
      <c r="BG1177" s="42"/>
      <c r="BH1177" s="42" t="s">
        <v>340</v>
      </c>
      <c r="BI1177" s="42" t="s">
        <v>357</v>
      </c>
      <c r="BJ1177" s="42" t="s">
        <v>358</v>
      </c>
      <c r="BK1177" s="57">
        <v>44778</v>
      </c>
      <c r="BL1177" s="42" t="s">
        <v>317</v>
      </c>
      <c r="BM1177" s="42" t="s">
        <v>317</v>
      </c>
      <c r="BN1177" s="42"/>
      <c r="BO1177" s="42"/>
      <c r="BP1177" s="42" t="s">
        <v>359</v>
      </c>
      <c r="BQ1177" s="42" t="s">
        <v>359</v>
      </c>
      <c r="BR1177" s="42" t="s">
        <v>359</v>
      </c>
      <c r="BS1177" s="42"/>
      <c r="BT1177" s="42" t="s">
        <v>360</v>
      </c>
      <c r="BU1177" s="42" t="s">
        <v>317</v>
      </c>
      <c r="BV1177" s="42" t="s">
        <v>317</v>
      </c>
      <c r="BW1177" s="42"/>
      <c r="BX1177" s="42"/>
      <c r="BY1177" s="42" t="s">
        <v>353</v>
      </c>
      <c r="BZ1177" s="42" t="s">
        <v>353</v>
      </c>
      <c r="CA1177" s="42"/>
      <c r="CB1177" s="42" t="s">
        <v>353</v>
      </c>
      <c r="CC1177" s="42"/>
      <c r="CD1177" s="42"/>
      <c r="CE1177" s="42"/>
      <c r="CF1177" s="42"/>
      <c r="CG1177" s="26" t="s">
        <v>4566</v>
      </c>
    </row>
    <row r="1178" hidden="1" spans="1:85">
      <c r="A1178" s="39">
        <v>758</v>
      </c>
      <c r="B1178" s="42" t="s">
        <v>4568</v>
      </c>
      <c r="C1178" s="46" t="s">
        <v>4569</v>
      </c>
      <c r="D1178" s="42" t="s">
        <v>4570</v>
      </c>
      <c r="E1178" s="43">
        <v>28.75994</v>
      </c>
      <c r="F1178" s="43">
        <v>-9.8239</v>
      </c>
      <c r="G1178" s="42" t="s">
        <v>4473</v>
      </c>
      <c r="H1178" s="37">
        <v>1.8</v>
      </c>
      <c r="I1178" s="42" t="s">
        <v>4474</v>
      </c>
      <c r="J1178" s="42" t="s">
        <v>4564</v>
      </c>
      <c r="K1178" s="42" t="s">
        <v>317</v>
      </c>
      <c r="L1178" s="42" t="s">
        <v>317</v>
      </c>
      <c r="M1178" s="42" t="s">
        <v>317</v>
      </c>
      <c r="N1178" s="42" t="s">
        <v>318</v>
      </c>
      <c r="O1178" s="42" t="s">
        <v>364</v>
      </c>
      <c r="P1178" s="42" t="s">
        <v>365</v>
      </c>
      <c r="Q1178" s="42" t="s">
        <v>320</v>
      </c>
      <c r="R1178" s="42" t="s">
        <v>381</v>
      </c>
      <c r="S1178" s="42" t="s">
        <v>1718</v>
      </c>
      <c r="T1178" s="42" t="s">
        <v>344</v>
      </c>
      <c r="U1178" s="42" t="s">
        <v>323</v>
      </c>
      <c r="V1178" s="52">
        <v>54</v>
      </c>
      <c r="W1178" s="42" t="s">
        <v>325</v>
      </c>
      <c r="X1178" s="42" t="s">
        <v>326</v>
      </c>
      <c r="Y1178" s="42" t="s">
        <v>4553</v>
      </c>
      <c r="Z1178" s="42" t="s">
        <v>4554</v>
      </c>
      <c r="AA1178" s="42" t="s">
        <v>346</v>
      </c>
      <c r="AB1178" s="42" t="s">
        <v>4478</v>
      </c>
      <c r="AC1178" s="42" t="s">
        <v>330</v>
      </c>
      <c r="AD1178" s="42" t="s">
        <v>330</v>
      </c>
      <c r="AE1178" s="42" t="s">
        <v>476</v>
      </c>
      <c r="AF1178" s="42" t="s">
        <v>476</v>
      </c>
      <c r="AG1178" s="42">
        <v>15</v>
      </c>
      <c r="AH1178" s="42" t="s">
        <v>350</v>
      </c>
      <c r="AI1178" s="42">
        <v>0</v>
      </c>
      <c r="AJ1178" s="42" t="s">
        <v>351</v>
      </c>
      <c r="AK1178" s="42">
        <v>0</v>
      </c>
      <c r="AL1178" s="42">
        <v>1000</v>
      </c>
      <c r="AM1178" s="42" t="s">
        <v>332</v>
      </c>
      <c r="AN1178" s="42" t="s">
        <v>352</v>
      </c>
      <c r="AO1178" s="43">
        <v>400</v>
      </c>
      <c r="AP1178" s="42" t="s">
        <v>524</v>
      </c>
      <c r="AQ1178" s="42">
        <v>600</v>
      </c>
      <c r="AR1178" s="42">
        <v>2</v>
      </c>
      <c r="AS1178" s="42">
        <v>600</v>
      </c>
      <c r="AT1178" s="42">
        <v>24</v>
      </c>
      <c r="AU1178" s="42" t="s">
        <v>327</v>
      </c>
      <c r="AV1178" s="42" t="s">
        <v>327</v>
      </c>
      <c r="AW1178" s="42" t="s">
        <v>327</v>
      </c>
      <c r="AX1178" s="42" t="s">
        <v>353</v>
      </c>
      <c r="AY1178" s="42" t="s">
        <v>327</v>
      </c>
      <c r="AZ1178" s="51">
        <v>90</v>
      </c>
      <c r="BA1178" s="42"/>
      <c r="BB1178" s="42">
        <v>2</v>
      </c>
      <c r="BC1178" s="42" t="s">
        <v>375</v>
      </c>
      <c r="BD1178" s="49" t="s">
        <v>4568</v>
      </c>
      <c r="BE1178" s="49" t="s">
        <v>4571</v>
      </c>
      <c r="BF1178" s="42" t="s">
        <v>340</v>
      </c>
      <c r="BG1178" s="42"/>
      <c r="BH1178" s="42" t="s">
        <v>340</v>
      </c>
      <c r="BI1178" s="42" t="s">
        <v>357</v>
      </c>
      <c r="BJ1178" s="42" t="s">
        <v>358</v>
      </c>
      <c r="BK1178" s="57">
        <v>44778</v>
      </c>
      <c r="BL1178" s="42" t="s">
        <v>340</v>
      </c>
      <c r="BM1178" s="42" t="s">
        <v>340</v>
      </c>
      <c r="BN1178" s="42"/>
      <c r="BO1178" s="42"/>
      <c r="BP1178" s="42" t="s">
        <v>359</v>
      </c>
      <c r="BQ1178" s="42" t="s">
        <v>359</v>
      </c>
      <c r="BR1178" s="42" t="s">
        <v>508</v>
      </c>
      <c r="BS1178" s="42"/>
      <c r="BT1178" s="42" t="s">
        <v>360</v>
      </c>
      <c r="BU1178" s="42" t="s">
        <v>317</v>
      </c>
      <c r="BV1178" s="42" t="s">
        <v>317</v>
      </c>
      <c r="BW1178" s="42"/>
      <c r="BX1178" s="42"/>
      <c r="BY1178" s="42" t="s">
        <v>353</v>
      </c>
      <c r="BZ1178" s="42" t="s">
        <v>353</v>
      </c>
      <c r="CA1178" s="42"/>
      <c r="CB1178" s="42" t="s">
        <v>353</v>
      </c>
      <c r="CC1178" s="42"/>
      <c r="CD1178" s="42"/>
      <c r="CE1178" s="42"/>
      <c r="CF1178" s="42"/>
      <c r="CG1178" s="26" t="s">
        <v>4569</v>
      </c>
    </row>
    <row r="1179" hidden="1" spans="1:85">
      <c r="A1179" s="34">
        <v>753</v>
      </c>
      <c r="B1179" s="42" t="s">
        <v>4572</v>
      </c>
      <c r="C1179" s="46" t="s">
        <v>4573</v>
      </c>
      <c r="D1179" s="42" t="s">
        <v>4574</v>
      </c>
      <c r="E1179" s="43">
        <v>29.08052</v>
      </c>
      <c r="F1179" s="43">
        <v>-9.80402</v>
      </c>
      <c r="G1179" s="42" t="s">
        <v>4473</v>
      </c>
      <c r="H1179" s="37">
        <v>1.8</v>
      </c>
      <c r="I1179" s="42" t="s">
        <v>4474</v>
      </c>
      <c r="J1179" s="42" t="s">
        <v>4564</v>
      </c>
      <c r="K1179" s="42" t="s">
        <v>317</v>
      </c>
      <c r="L1179" s="42" t="s">
        <v>317</v>
      </c>
      <c r="M1179" s="42" t="s">
        <v>317</v>
      </c>
      <c r="N1179" s="42" t="s">
        <v>318</v>
      </c>
      <c r="O1179" s="42" t="s">
        <v>364</v>
      </c>
      <c r="P1179" s="42" t="s">
        <v>365</v>
      </c>
      <c r="Q1179" s="42" t="s">
        <v>390</v>
      </c>
      <c r="R1179" s="42" t="s">
        <v>320</v>
      </c>
      <c r="S1179" s="42" t="s">
        <v>1718</v>
      </c>
      <c r="T1179" s="42" t="s">
        <v>344</v>
      </c>
      <c r="U1179" s="42" t="s">
        <v>323</v>
      </c>
      <c r="V1179" s="52">
        <v>70</v>
      </c>
      <c r="W1179" s="42" t="s">
        <v>366</v>
      </c>
      <c r="X1179" s="42" t="s">
        <v>326</v>
      </c>
      <c r="Y1179" s="42" t="s">
        <v>4553</v>
      </c>
      <c r="Z1179" s="42" t="s">
        <v>4554</v>
      </c>
      <c r="AA1179" s="42" t="s">
        <v>346</v>
      </c>
      <c r="AB1179" s="42" t="s">
        <v>4478</v>
      </c>
      <c r="AC1179" s="42" t="s">
        <v>330</v>
      </c>
      <c r="AD1179" s="42" t="s">
        <v>330</v>
      </c>
      <c r="AE1179" s="42" t="s">
        <v>349</v>
      </c>
      <c r="AF1179" s="42" t="s">
        <v>349</v>
      </c>
      <c r="AG1179" s="42">
        <v>15</v>
      </c>
      <c r="AH1179" s="42" t="s">
        <v>350</v>
      </c>
      <c r="AI1179" s="42">
        <v>0</v>
      </c>
      <c r="AJ1179" s="42" t="s">
        <v>351</v>
      </c>
      <c r="AK1179" s="42">
        <v>0</v>
      </c>
      <c r="AL1179" s="42">
        <v>600</v>
      </c>
      <c r="AM1179" s="42" t="s">
        <v>371</v>
      </c>
      <c r="AN1179" s="42" t="s">
        <v>1909</v>
      </c>
      <c r="AO1179" s="43">
        <v>250</v>
      </c>
      <c r="AP1179" s="42" t="s">
        <v>439</v>
      </c>
      <c r="AQ1179" s="42">
        <v>600</v>
      </c>
      <c r="AR1179" s="42">
        <v>2</v>
      </c>
      <c r="AS1179" s="42">
        <v>600</v>
      </c>
      <c r="AT1179" s="42">
        <v>24</v>
      </c>
      <c r="AU1179" s="42" t="s">
        <v>385</v>
      </c>
      <c r="AV1179" s="42" t="s">
        <v>385</v>
      </c>
      <c r="AW1179" s="42">
        <v>18000</v>
      </c>
      <c r="AX1179" s="42">
        <v>18000</v>
      </c>
      <c r="AY1179" s="42">
        <v>2</v>
      </c>
      <c r="AZ1179" s="51">
        <v>102</v>
      </c>
      <c r="BA1179" s="42"/>
      <c r="BB1179" s="42">
        <v>1</v>
      </c>
      <c r="BC1179" s="42" t="s">
        <v>346</v>
      </c>
      <c r="BD1179" s="49" t="s">
        <v>4572</v>
      </c>
      <c r="BE1179" s="49">
        <v>0</v>
      </c>
      <c r="BF1179" s="42" t="s">
        <v>340</v>
      </c>
      <c r="BG1179" s="42"/>
      <c r="BH1179" s="42" t="s">
        <v>340</v>
      </c>
      <c r="BI1179" s="42" t="s">
        <v>357</v>
      </c>
      <c r="BJ1179" s="42" t="s">
        <v>358</v>
      </c>
      <c r="BK1179" s="57">
        <v>44778</v>
      </c>
      <c r="BL1179" s="42" t="s">
        <v>340</v>
      </c>
      <c r="BM1179" s="42" t="s">
        <v>340</v>
      </c>
      <c r="BN1179" s="42"/>
      <c r="BO1179" s="42"/>
      <c r="BP1179" s="42" t="s">
        <v>359</v>
      </c>
      <c r="BQ1179" s="42" t="s">
        <v>359</v>
      </c>
      <c r="BR1179" s="42" t="s">
        <v>508</v>
      </c>
      <c r="BS1179" s="42"/>
      <c r="BT1179" s="42" t="s">
        <v>360</v>
      </c>
      <c r="BU1179" s="42" t="s">
        <v>317</v>
      </c>
      <c r="BV1179" s="42" t="s">
        <v>317</v>
      </c>
      <c r="BW1179" s="42"/>
      <c r="BX1179" s="42"/>
      <c r="BY1179" s="42" t="s">
        <v>353</v>
      </c>
      <c r="BZ1179" s="42" t="s">
        <v>353</v>
      </c>
      <c r="CA1179" s="42"/>
      <c r="CB1179" s="42" t="s">
        <v>353</v>
      </c>
      <c r="CC1179" s="42"/>
      <c r="CD1179" s="42"/>
      <c r="CE1179" s="42"/>
      <c r="CF1179" s="42"/>
      <c r="CG1179" s="26" t="s">
        <v>4573</v>
      </c>
    </row>
    <row r="1180" hidden="1" spans="1:85">
      <c r="A1180" s="39">
        <v>1070</v>
      </c>
      <c r="B1180" s="42" t="s">
        <v>4575</v>
      </c>
      <c r="C1180" s="46" t="s">
        <v>4576</v>
      </c>
      <c r="D1180" s="42" t="s">
        <v>4577</v>
      </c>
      <c r="E1180" s="43">
        <v>28.79547</v>
      </c>
      <c r="F1180" s="43">
        <v>-9.74976</v>
      </c>
      <c r="G1180" s="42" t="s">
        <v>4473</v>
      </c>
      <c r="H1180" s="37">
        <v>2</v>
      </c>
      <c r="I1180" s="42" t="s">
        <v>4474</v>
      </c>
      <c r="J1180" s="42" t="s">
        <v>4564</v>
      </c>
      <c r="K1180" s="42" t="s">
        <v>317</v>
      </c>
      <c r="L1180" s="42" t="s">
        <v>317</v>
      </c>
      <c r="M1180" s="42" t="s">
        <v>317</v>
      </c>
      <c r="N1180" s="42" t="s">
        <v>318</v>
      </c>
      <c r="O1180" s="42" t="s">
        <v>364</v>
      </c>
      <c r="P1180" s="42" t="s">
        <v>365</v>
      </c>
      <c r="Q1180" s="42" t="s">
        <v>320</v>
      </c>
      <c r="R1180" s="42" t="s">
        <v>320</v>
      </c>
      <c r="S1180" s="42" t="s">
        <v>1718</v>
      </c>
      <c r="T1180" s="42" t="s">
        <v>344</v>
      </c>
      <c r="U1180" s="42" t="s">
        <v>323</v>
      </c>
      <c r="V1180" s="52">
        <v>54</v>
      </c>
      <c r="W1180" s="42" t="s">
        <v>325</v>
      </c>
      <c r="X1180" s="42" t="s">
        <v>326</v>
      </c>
      <c r="Y1180" s="42" t="s">
        <v>4553</v>
      </c>
      <c r="Z1180" s="42" t="s">
        <v>4554</v>
      </c>
      <c r="AA1180" s="42" t="s">
        <v>346</v>
      </c>
      <c r="AB1180" s="42" t="s">
        <v>4478</v>
      </c>
      <c r="AC1180" s="42" t="s">
        <v>330</v>
      </c>
      <c r="AD1180" s="42" t="s">
        <v>330</v>
      </c>
      <c r="AE1180" s="42" t="s">
        <v>382</v>
      </c>
      <c r="AF1180" s="42" t="s">
        <v>382</v>
      </c>
      <c r="AG1180" s="42">
        <v>16</v>
      </c>
      <c r="AH1180" s="42" t="s">
        <v>350</v>
      </c>
      <c r="AI1180" s="42">
        <v>0</v>
      </c>
      <c r="AJ1180" s="42" t="s">
        <v>351</v>
      </c>
      <c r="AK1180" s="42">
        <v>0</v>
      </c>
      <c r="AL1180" s="42">
        <v>600</v>
      </c>
      <c r="AM1180" s="42" t="s">
        <v>371</v>
      </c>
      <c r="AN1180" s="42" t="s">
        <v>1909</v>
      </c>
      <c r="AO1180" s="43">
        <v>250</v>
      </c>
      <c r="AP1180" s="42" t="s">
        <v>333</v>
      </c>
      <c r="AQ1180" s="42">
        <v>400</v>
      </c>
      <c r="AR1180" s="42">
        <v>48</v>
      </c>
      <c r="AS1180" s="42">
        <v>100</v>
      </c>
      <c r="AT1180" s="42">
        <f>AQ1180/AS1180</f>
        <v>4</v>
      </c>
      <c r="AU1180" s="42" t="s">
        <v>327</v>
      </c>
      <c r="AV1180" s="42" t="s">
        <v>327</v>
      </c>
      <c r="AW1180" s="42" t="s">
        <v>327</v>
      </c>
      <c r="AX1180" s="42" t="s">
        <v>353</v>
      </c>
      <c r="AY1180" s="42" t="s">
        <v>327</v>
      </c>
      <c r="AZ1180" s="51">
        <v>63</v>
      </c>
      <c r="BA1180" s="42"/>
      <c r="BB1180" s="42">
        <v>1</v>
      </c>
      <c r="BC1180" s="42" t="s">
        <v>346</v>
      </c>
      <c r="BD1180" s="49" t="s">
        <v>4575</v>
      </c>
      <c r="BE1180" s="49">
        <v>0</v>
      </c>
      <c r="BF1180" s="42" t="s">
        <v>340</v>
      </c>
      <c r="BG1180" s="42"/>
      <c r="BH1180" s="42" t="s">
        <v>340</v>
      </c>
      <c r="BI1180" s="42" t="s">
        <v>357</v>
      </c>
      <c r="BJ1180" s="42" t="s">
        <v>358</v>
      </c>
      <c r="BK1180" s="57">
        <v>44778</v>
      </c>
      <c r="BL1180" s="42" t="s">
        <v>1883</v>
      </c>
      <c r="BM1180" s="42" t="s">
        <v>1883</v>
      </c>
      <c r="BN1180" s="42"/>
      <c r="BO1180" s="42"/>
      <c r="BP1180" s="42" t="s">
        <v>359</v>
      </c>
      <c r="BQ1180" s="42" t="s">
        <v>359</v>
      </c>
      <c r="BR1180" s="42" t="s">
        <v>359</v>
      </c>
      <c r="BS1180" s="42"/>
      <c r="BT1180" s="42" t="s">
        <v>360</v>
      </c>
      <c r="BU1180" s="42" t="s">
        <v>317</v>
      </c>
      <c r="BV1180" s="42" t="s">
        <v>317</v>
      </c>
      <c r="BW1180" s="42"/>
      <c r="BX1180" s="42"/>
      <c r="BY1180" s="42" t="s">
        <v>353</v>
      </c>
      <c r="BZ1180" s="42" t="s">
        <v>353</v>
      </c>
      <c r="CA1180" s="42"/>
      <c r="CB1180" s="42" t="s">
        <v>353</v>
      </c>
      <c r="CC1180" s="42"/>
      <c r="CD1180" s="42"/>
      <c r="CE1180" s="42"/>
      <c r="CF1180" s="42"/>
      <c r="CG1180" s="26" t="s">
        <v>4576</v>
      </c>
    </row>
    <row r="1181" hidden="1" spans="1:85">
      <c r="A1181" s="39">
        <v>754</v>
      </c>
      <c r="B1181" s="42" t="s">
        <v>4578</v>
      </c>
      <c r="C1181" s="46" t="s">
        <v>4579</v>
      </c>
      <c r="D1181" s="42" t="s">
        <v>4580</v>
      </c>
      <c r="E1181" s="43">
        <v>29.2761111</v>
      </c>
      <c r="F1181" s="43">
        <v>-9.7511111</v>
      </c>
      <c r="G1181" s="42" t="s">
        <v>4473</v>
      </c>
      <c r="H1181" s="37">
        <v>1.8</v>
      </c>
      <c r="I1181" s="42" t="s">
        <v>4474</v>
      </c>
      <c r="J1181" s="42" t="s">
        <v>4564</v>
      </c>
      <c r="K1181" s="42" t="s">
        <v>317</v>
      </c>
      <c r="L1181" s="42" t="s">
        <v>317</v>
      </c>
      <c r="M1181" s="42" t="s">
        <v>317</v>
      </c>
      <c r="N1181" s="42" t="s">
        <v>318</v>
      </c>
      <c r="O1181" s="42" t="s">
        <v>364</v>
      </c>
      <c r="P1181" s="42" t="s">
        <v>365</v>
      </c>
      <c r="Q1181" s="42" t="s">
        <v>320</v>
      </c>
      <c r="R1181" s="42" t="s">
        <v>320</v>
      </c>
      <c r="S1181" s="42" t="s">
        <v>1718</v>
      </c>
      <c r="T1181" s="42" t="s">
        <v>344</v>
      </c>
      <c r="U1181" s="42" t="s">
        <v>323</v>
      </c>
      <c r="V1181" s="52">
        <v>70</v>
      </c>
      <c r="W1181" s="42" t="s">
        <v>366</v>
      </c>
      <c r="X1181" s="42" t="s">
        <v>326</v>
      </c>
      <c r="Y1181" s="42" t="s">
        <v>4553</v>
      </c>
      <c r="Z1181" s="42" t="s">
        <v>4554</v>
      </c>
      <c r="AA1181" s="42" t="s">
        <v>346</v>
      </c>
      <c r="AB1181" s="42" t="s">
        <v>4478</v>
      </c>
      <c r="AC1181" s="42" t="s">
        <v>330</v>
      </c>
      <c r="AD1181" s="42" t="s">
        <v>330</v>
      </c>
      <c r="AE1181" s="42" t="s">
        <v>368</v>
      </c>
      <c r="AF1181" s="42" t="s">
        <v>368</v>
      </c>
      <c r="AG1181" s="42">
        <v>15</v>
      </c>
      <c r="AH1181" s="42" t="s">
        <v>368</v>
      </c>
      <c r="AI1181" s="42">
        <v>0</v>
      </c>
      <c r="AJ1181" s="42" t="s">
        <v>370</v>
      </c>
      <c r="AK1181" s="42">
        <v>0</v>
      </c>
      <c r="AL1181" s="42">
        <v>600</v>
      </c>
      <c r="AM1181" s="42" t="s">
        <v>371</v>
      </c>
      <c r="AN1181" s="42" t="s">
        <v>1909</v>
      </c>
      <c r="AO1181" s="43">
        <v>250</v>
      </c>
      <c r="AP1181" s="42" t="s">
        <v>524</v>
      </c>
      <c r="AQ1181" s="42">
        <v>600</v>
      </c>
      <c r="AR1181" s="42">
        <v>2</v>
      </c>
      <c r="AS1181" s="42">
        <v>600</v>
      </c>
      <c r="AT1181" s="42">
        <v>24</v>
      </c>
      <c r="AU1181" s="42" t="s">
        <v>385</v>
      </c>
      <c r="AV1181" s="42" t="s">
        <v>385</v>
      </c>
      <c r="AW1181" s="42">
        <v>18000</v>
      </c>
      <c r="AX1181" s="42">
        <v>18000</v>
      </c>
      <c r="AY1181" s="42">
        <v>2</v>
      </c>
      <c r="AZ1181" s="51">
        <v>66</v>
      </c>
      <c r="BA1181" s="42"/>
      <c r="BB1181" s="42">
        <v>1</v>
      </c>
      <c r="BC1181" s="42" t="s">
        <v>346</v>
      </c>
      <c r="BD1181" s="49" t="s">
        <v>4578</v>
      </c>
      <c r="BE1181" s="49">
        <v>0</v>
      </c>
      <c r="BF1181" s="42" t="s">
        <v>340</v>
      </c>
      <c r="BG1181" s="42"/>
      <c r="BH1181" s="42" t="s">
        <v>340</v>
      </c>
      <c r="BI1181" s="42" t="s">
        <v>357</v>
      </c>
      <c r="BJ1181" s="42" t="s">
        <v>358</v>
      </c>
      <c r="BK1181" s="57">
        <v>44778</v>
      </c>
      <c r="BL1181" s="42" t="s">
        <v>340</v>
      </c>
      <c r="BM1181" s="42" t="s">
        <v>340</v>
      </c>
      <c r="BN1181" s="42"/>
      <c r="BO1181" s="42"/>
      <c r="BP1181" s="42" t="s">
        <v>359</v>
      </c>
      <c r="BQ1181" s="42" t="s">
        <v>359</v>
      </c>
      <c r="BR1181" s="42" t="s">
        <v>508</v>
      </c>
      <c r="BS1181" s="42"/>
      <c r="BT1181" s="42" t="s">
        <v>360</v>
      </c>
      <c r="BU1181" s="42" t="s">
        <v>317</v>
      </c>
      <c r="BV1181" s="42" t="s">
        <v>317</v>
      </c>
      <c r="BW1181" s="42"/>
      <c r="BX1181" s="42"/>
      <c r="BY1181" s="42" t="s">
        <v>353</v>
      </c>
      <c r="BZ1181" s="42" t="s">
        <v>353</v>
      </c>
      <c r="CA1181" s="42"/>
      <c r="CB1181" s="42" t="s">
        <v>353</v>
      </c>
      <c r="CC1181" s="42"/>
      <c r="CD1181" s="42"/>
      <c r="CE1181" s="42"/>
      <c r="CF1181" s="42"/>
      <c r="CG1181" s="26" t="s">
        <v>4579</v>
      </c>
    </row>
    <row r="1182" hidden="1" spans="1:85">
      <c r="A1182" s="39">
        <v>1726</v>
      </c>
      <c r="B1182" s="42" t="s">
        <v>4581</v>
      </c>
      <c r="C1182" s="46" t="s">
        <v>4582</v>
      </c>
      <c r="D1182" s="42" t="s">
        <v>4583</v>
      </c>
      <c r="E1182" s="43">
        <v>28.73489</v>
      </c>
      <c r="F1182" s="43">
        <v>-9.57465</v>
      </c>
      <c r="G1182" s="42" t="s">
        <v>4473</v>
      </c>
      <c r="H1182" s="37">
        <v>1.8</v>
      </c>
      <c r="I1182" s="42" t="s">
        <v>4474</v>
      </c>
      <c r="J1182" s="42" t="s">
        <v>4584</v>
      </c>
      <c r="K1182" s="42" t="s">
        <v>317</v>
      </c>
      <c r="L1182" s="42" t="s">
        <v>317</v>
      </c>
      <c r="M1182" s="42" t="s">
        <v>317</v>
      </c>
      <c r="N1182" s="42" t="s">
        <v>318</v>
      </c>
      <c r="O1182" s="42" t="s">
        <v>554</v>
      </c>
      <c r="P1182" s="42" t="s">
        <v>365</v>
      </c>
      <c r="Q1182" s="42" t="s">
        <v>320</v>
      </c>
      <c r="R1182" s="42" t="s">
        <v>320</v>
      </c>
      <c r="S1182" s="42" t="s">
        <v>1718</v>
      </c>
      <c r="T1182" s="42" t="s">
        <v>344</v>
      </c>
      <c r="U1182" s="42" t="s">
        <v>323</v>
      </c>
      <c r="V1182" s="52">
        <v>54</v>
      </c>
      <c r="W1182" s="42" t="s">
        <v>366</v>
      </c>
      <c r="X1182" s="42" t="s">
        <v>326</v>
      </c>
      <c r="Y1182" s="42" t="s">
        <v>4585</v>
      </c>
      <c r="Z1182" s="42" t="s">
        <v>4554</v>
      </c>
      <c r="AA1182" s="42" t="s">
        <v>346</v>
      </c>
      <c r="AB1182" s="42" t="s">
        <v>4478</v>
      </c>
      <c r="AC1182" s="42" t="s">
        <v>330</v>
      </c>
      <c r="AD1182" s="42" t="s">
        <v>330</v>
      </c>
      <c r="AE1182" s="42" t="s">
        <v>349</v>
      </c>
      <c r="AF1182" s="42" t="s">
        <v>349</v>
      </c>
      <c r="AG1182" s="42">
        <v>15</v>
      </c>
      <c r="AH1182" s="42" t="s">
        <v>350</v>
      </c>
      <c r="AI1182" s="42">
        <v>0</v>
      </c>
      <c r="AJ1182" s="42" t="s">
        <v>351</v>
      </c>
      <c r="AK1182" s="42">
        <v>0</v>
      </c>
      <c r="AL1182" s="42">
        <v>600</v>
      </c>
      <c r="AM1182" s="42" t="s">
        <v>371</v>
      </c>
      <c r="AN1182" s="42" t="s">
        <v>1909</v>
      </c>
      <c r="AO1182" s="43">
        <v>250</v>
      </c>
      <c r="AP1182" s="42" t="s">
        <v>384</v>
      </c>
      <c r="AQ1182" s="42">
        <v>600</v>
      </c>
      <c r="AR1182" s="42">
        <v>2</v>
      </c>
      <c r="AS1182" s="42">
        <v>600</v>
      </c>
      <c r="AT1182" s="42">
        <v>24</v>
      </c>
      <c r="AU1182" s="42" t="s">
        <v>385</v>
      </c>
      <c r="AV1182" s="42" t="s">
        <v>385</v>
      </c>
      <c r="AW1182" s="42">
        <v>18000</v>
      </c>
      <c r="AX1182" s="42">
        <v>18000</v>
      </c>
      <c r="AY1182" s="42">
        <v>2</v>
      </c>
      <c r="AZ1182" s="51">
        <v>49</v>
      </c>
      <c r="BA1182" s="42"/>
      <c r="BB1182" s="42">
        <v>1</v>
      </c>
      <c r="BC1182" s="42" t="s">
        <v>346</v>
      </c>
      <c r="BD1182" s="49" t="s">
        <v>4581</v>
      </c>
      <c r="BE1182" s="49">
        <v>0</v>
      </c>
      <c r="BF1182" s="42" t="s">
        <v>340</v>
      </c>
      <c r="BG1182" s="42"/>
      <c r="BH1182" s="42" t="s">
        <v>340</v>
      </c>
      <c r="BI1182" s="42" t="s">
        <v>357</v>
      </c>
      <c r="BJ1182" s="42" t="s">
        <v>358</v>
      </c>
      <c r="BK1182" s="57">
        <v>44778</v>
      </c>
      <c r="BL1182" s="42" t="s">
        <v>317</v>
      </c>
      <c r="BM1182" s="42" t="s">
        <v>317</v>
      </c>
      <c r="BN1182" s="42"/>
      <c r="BO1182" s="42"/>
      <c r="BP1182" s="42" t="s">
        <v>359</v>
      </c>
      <c r="BQ1182" s="42" t="s">
        <v>359</v>
      </c>
      <c r="BR1182" s="42" t="s">
        <v>359</v>
      </c>
      <c r="BS1182" s="42"/>
      <c r="BT1182" s="42" t="s">
        <v>360</v>
      </c>
      <c r="BU1182" s="42" t="s">
        <v>317</v>
      </c>
      <c r="BV1182" s="42" t="s">
        <v>317</v>
      </c>
      <c r="BW1182" s="42"/>
      <c r="BX1182" s="42"/>
      <c r="BY1182" s="42" t="s">
        <v>353</v>
      </c>
      <c r="BZ1182" s="42" t="s">
        <v>353</v>
      </c>
      <c r="CA1182" s="42"/>
      <c r="CB1182" s="42" t="s">
        <v>353</v>
      </c>
      <c r="CC1182" s="42"/>
      <c r="CD1182" s="42"/>
      <c r="CE1182" s="42"/>
      <c r="CF1182" s="42"/>
      <c r="CG1182" s="26" t="s">
        <v>4582</v>
      </c>
    </row>
    <row r="1183" hidden="1" spans="1:85">
      <c r="A1183" s="34">
        <v>1399</v>
      </c>
      <c r="B1183" s="42" t="s">
        <v>4586</v>
      </c>
      <c r="C1183" s="46" t="s">
        <v>4587</v>
      </c>
      <c r="D1183" s="42" t="s">
        <v>4588</v>
      </c>
      <c r="E1183" s="43">
        <v>28.74021</v>
      </c>
      <c r="F1183" s="43">
        <v>-9.34102</v>
      </c>
      <c r="G1183" s="42" t="s">
        <v>4473</v>
      </c>
      <c r="H1183" s="37">
        <v>2.5</v>
      </c>
      <c r="I1183" s="42" t="s">
        <v>4474</v>
      </c>
      <c r="J1183" s="42" t="s">
        <v>4584</v>
      </c>
      <c r="K1183" s="42" t="s">
        <v>317</v>
      </c>
      <c r="L1183" s="42" t="s">
        <v>317</v>
      </c>
      <c r="M1183" s="42" t="s">
        <v>317</v>
      </c>
      <c r="N1183" s="42" t="s">
        <v>318</v>
      </c>
      <c r="O1183" s="42" t="s">
        <v>364</v>
      </c>
      <c r="P1183" s="42" t="s">
        <v>343</v>
      </c>
      <c r="Q1183" s="42" t="s">
        <v>320</v>
      </c>
      <c r="R1183" s="42" t="s">
        <v>320</v>
      </c>
      <c r="S1183" s="42" t="s">
        <v>1718</v>
      </c>
      <c r="T1183" s="42" t="s">
        <v>344</v>
      </c>
      <c r="U1183" s="42" t="s">
        <v>323</v>
      </c>
      <c r="V1183" s="52">
        <v>48</v>
      </c>
      <c r="W1183" s="42" t="s">
        <v>366</v>
      </c>
      <c r="X1183" s="42" t="s">
        <v>326</v>
      </c>
      <c r="Y1183" s="42" t="s">
        <v>4553</v>
      </c>
      <c r="Z1183" s="42" t="s">
        <v>4554</v>
      </c>
      <c r="AA1183" s="42" t="s">
        <v>346</v>
      </c>
      <c r="AB1183" s="42" t="s">
        <v>4478</v>
      </c>
      <c r="AC1183" s="42" t="s">
        <v>330</v>
      </c>
      <c r="AD1183" s="42" t="s">
        <v>330</v>
      </c>
      <c r="AE1183" s="42" t="s">
        <v>403</v>
      </c>
      <c r="AF1183" s="42" t="s">
        <v>403</v>
      </c>
      <c r="AG1183" s="42">
        <v>20</v>
      </c>
      <c r="AH1183" s="42" t="s">
        <v>350</v>
      </c>
      <c r="AI1183" s="42" t="s">
        <v>4589</v>
      </c>
      <c r="AJ1183" s="42" t="s">
        <v>351</v>
      </c>
      <c r="AK1183" s="42" t="s">
        <v>4590</v>
      </c>
      <c r="AL1183" s="42">
        <v>600</v>
      </c>
      <c r="AM1183" s="42" t="s">
        <v>371</v>
      </c>
      <c r="AN1183" s="42" t="s">
        <v>1909</v>
      </c>
      <c r="AO1183" s="43">
        <v>250</v>
      </c>
      <c r="AP1183" s="42" t="s">
        <v>333</v>
      </c>
      <c r="AQ1183" s="42">
        <v>400</v>
      </c>
      <c r="AR1183" s="42">
        <v>48</v>
      </c>
      <c r="AS1183" s="42">
        <v>100</v>
      </c>
      <c r="AT1183" s="42">
        <f>AQ1183/AS1183</f>
        <v>4</v>
      </c>
      <c r="AU1183" s="42" t="s">
        <v>4479</v>
      </c>
      <c r="AV1183" s="42" t="s">
        <v>4479</v>
      </c>
      <c r="AW1183" s="42">
        <v>18000</v>
      </c>
      <c r="AX1183" s="42">
        <v>18000</v>
      </c>
      <c r="AY1183" s="42">
        <v>2</v>
      </c>
      <c r="AZ1183" s="51">
        <v>47</v>
      </c>
      <c r="BA1183" s="42"/>
      <c r="BB1183" s="42">
        <v>1</v>
      </c>
      <c r="BC1183" s="42" t="s">
        <v>346</v>
      </c>
      <c r="BD1183" s="49" t="s">
        <v>4586</v>
      </c>
      <c r="BE1183" s="49">
        <v>0</v>
      </c>
      <c r="BF1183" s="42" t="s">
        <v>340</v>
      </c>
      <c r="BG1183" s="42"/>
      <c r="BH1183" s="42" t="s">
        <v>340</v>
      </c>
      <c r="BI1183" s="42" t="s">
        <v>357</v>
      </c>
      <c r="BJ1183" s="42" t="s">
        <v>358</v>
      </c>
      <c r="BK1183" s="57">
        <v>44778</v>
      </c>
      <c r="BL1183" s="42" t="s">
        <v>1883</v>
      </c>
      <c r="BM1183" s="42" t="s">
        <v>1883</v>
      </c>
      <c r="BN1183" s="42"/>
      <c r="BO1183" s="42"/>
      <c r="BP1183" s="42" t="s">
        <v>359</v>
      </c>
      <c r="BQ1183" s="42" t="s">
        <v>359</v>
      </c>
      <c r="BR1183" s="42" t="s">
        <v>508</v>
      </c>
      <c r="BS1183" s="42"/>
      <c r="BT1183" s="42" t="s">
        <v>360</v>
      </c>
      <c r="BU1183" s="42" t="s">
        <v>317</v>
      </c>
      <c r="BV1183" s="42" t="s">
        <v>317</v>
      </c>
      <c r="BW1183" s="42"/>
      <c r="BX1183" s="42"/>
      <c r="BY1183" s="42" t="s">
        <v>353</v>
      </c>
      <c r="BZ1183" s="42" t="s">
        <v>353</v>
      </c>
      <c r="CA1183" s="42"/>
      <c r="CB1183" s="42" t="s">
        <v>353</v>
      </c>
      <c r="CC1183" s="42"/>
      <c r="CD1183" s="42"/>
      <c r="CE1183" s="42"/>
      <c r="CF1183" s="42"/>
      <c r="CG1183" s="26" t="s">
        <v>4587</v>
      </c>
    </row>
    <row r="1184" hidden="1" spans="1:85">
      <c r="A1184" s="34">
        <v>999</v>
      </c>
      <c r="B1184" s="42" t="s">
        <v>4591</v>
      </c>
      <c r="C1184" s="46" t="s">
        <v>4592</v>
      </c>
      <c r="D1184" s="42" t="s">
        <v>4593</v>
      </c>
      <c r="E1184" s="43">
        <v>28.901517</v>
      </c>
      <c r="F1184" s="43">
        <v>-11.201657</v>
      </c>
      <c r="G1184" s="42" t="s">
        <v>4473</v>
      </c>
      <c r="H1184" s="37">
        <v>2</v>
      </c>
      <c r="I1184" s="42" t="s">
        <v>4474</v>
      </c>
      <c r="J1184" s="42" t="s">
        <v>4475</v>
      </c>
      <c r="K1184" s="42" t="s">
        <v>317</v>
      </c>
      <c r="L1184" s="42" t="s">
        <v>317</v>
      </c>
      <c r="M1184" s="42" t="s">
        <v>317</v>
      </c>
      <c r="N1184" s="42" t="s">
        <v>318</v>
      </c>
      <c r="O1184" s="42" t="s">
        <v>364</v>
      </c>
      <c r="P1184" s="42" t="s">
        <v>365</v>
      </c>
      <c r="Q1184" s="42" t="s">
        <v>320</v>
      </c>
      <c r="R1184" s="42" t="s">
        <v>320</v>
      </c>
      <c r="S1184" s="42" t="s">
        <v>1718</v>
      </c>
      <c r="T1184" s="42" t="s">
        <v>344</v>
      </c>
      <c r="U1184" s="42" t="s">
        <v>323</v>
      </c>
      <c r="V1184" s="52">
        <v>30</v>
      </c>
      <c r="W1184" s="42" t="s">
        <v>325</v>
      </c>
      <c r="X1184" s="42" t="s">
        <v>326</v>
      </c>
      <c r="Y1184" s="121" t="s">
        <v>4476</v>
      </c>
      <c r="Z1184" s="42" t="s">
        <v>4477</v>
      </c>
      <c r="AA1184" s="42" t="s">
        <v>346</v>
      </c>
      <c r="AB1184" s="42" t="s">
        <v>4478</v>
      </c>
      <c r="AC1184" s="42" t="s">
        <v>330</v>
      </c>
      <c r="AD1184" s="42" t="s">
        <v>330</v>
      </c>
      <c r="AE1184" s="42" t="s">
        <v>2619</v>
      </c>
      <c r="AF1184" s="42" t="s">
        <v>2619</v>
      </c>
      <c r="AG1184" s="42">
        <v>13</v>
      </c>
      <c r="AH1184" s="42" t="s">
        <v>350</v>
      </c>
      <c r="AI1184" s="42">
        <v>0</v>
      </c>
      <c r="AJ1184" s="42" t="s">
        <v>351</v>
      </c>
      <c r="AK1184" s="42">
        <v>0</v>
      </c>
      <c r="AL1184" s="42">
        <v>600</v>
      </c>
      <c r="AM1184" s="42" t="s">
        <v>371</v>
      </c>
      <c r="AN1184" s="42" t="s">
        <v>1909</v>
      </c>
      <c r="AO1184" s="43">
        <v>250</v>
      </c>
      <c r="AP1184" s="42" t="s">
        <v>439</v>
      </c>
      <c r="AQ1184" s="42">
        <v>600</v>
      </c>
      <c r="AR1184" s="42">
        <v>2</v>
      </c>
      <c r="AS1184" s="42">
        <v>600</v>
      </c>
      <c r="AT1184" s="42">
        <v>24</v>
      </c>
      <c r="AU1184" s="42" t="s">
        <v>327</v>
      </c>
      <c r="AV1184" s="42" t="s">
        <v>327</v>
      </c>
      <c r="AW1184" s="42" t="s">
        <v>327</v>
      </c>
      <c r="AX1184" s="42" t="s">
        <v>353</v>
      </c>
      <c r="AY1184" s="42" t="s">
        <v>327</v>
      </c>
      <c r="AZ1184" s="51">
        <v>105</v>
      </c>
      <c r="BA1184" s="42"/>
      <c r="BB1184" s="42">
        <v>2</v>
      </c>
      <c r="BC1184" s="42" t="s">
        <v>375</v>
      </c>
      <c r="BD1184" s="49" t="s">
        <v>4591</v>
      </c>
      <c r="BE1184" s="49" t="s">
        <v>4594</v>
      </c>
      <c r="BF1184" s="42" t="s">
        <v>340</v>
      </c>
      <c r="BG1184" s="42"/>
      <c r="BH1184" s="42" t="s">
        <v>340</v>
      </c>
      <c r="BI1184" s="42" t="s">
        <v>357</v>
      </c>
      <c r="BJ1184" s="42" t="s">
        <v>358</v>
      </c>
      <c r="BK1184" s="57">
        <v>44778</v>
      </c>
      <c r="BL1184" s="42" t="s">
        <v>340</v>
      </c>
      <c r="BM1184" s="42" t="s">
        <v>340</v>
      </c>
      <c r="BN1184" s="42"/>
      <c r="BO1184" s="42"/>
      <c r="BP1184" s="42" t="s">
        <v>359</v>
      </c>
      <c r="BQ1184" s="42" t="s">
        <v>359</v>
      </c>
      <c r="BR1184" s="42" t="s">
        <v>508</v>
      </c>
      <c r="BS1184" s="42"/>
      <c r="BT1184" s="42" t="s">
        <v>360</v>
      </c>
      <c r="BU1184" s="42" t="s">
        <v>317</v>
      </c>
      <c r="BV1184" s="42" t="s">
        <v>317</v>
      </c>
      <c r="BW1184" s="42"/>
      <c r="BX1184" s="42"/>
      <c r="BY1184" s="42" t="s">
        <v>353</v>
      </c>
      <c r="BZ1184" s="42" t="s">
        <v>353</v>
      </c>
      <c r="CA1184" s="42"/>
      <c r="CB1184" s="42" t="s">
        <v>353</v>
      </c>
      <c r="CC1184" s="42"/>
      <c r="CD1184" s="42"/>
      <c r="CE1184" s="42"/>
      <c r="CF1184" s="42"/>
      <c r="CG1184" s="26" t="s">
        <v>4592</v>
      </c>
    </row>
    <row r="1185" hidden="1" spans="1:85">
      <c r="A1185" s="39">
        <v>22</v>
      </c>
      <c r="B1185" s="42" t="s">
        <v>4595</v>
      </c>
      <c r="C1185" s="46" t="s">
        <v>4596</v>
      </c>
      <c r="D1185" s="42" t="s">
        <v>4597</v>
      </c>
      <c r="E1185" s="43">
        <v>28.8504</v>
      </c>
      <c r="F1185" s="47">
        <v>-14.492108</v>
      </c>
      <c r="G1185" s="42" t="s">
        <v>4473</v>
      </c>
      <c r="H1185" s="37">
        <v>2</v>
      </c>
      <c r="I1185" s="42" t="s">
        <v>4530</v>
      </c>
      <c r="J1185" s="42" t="s">
        <v>4475</v>
      </c>
      <c r="K1185" s="42" t="s">
        <v>317</v>
      </c>
      <c r="L1185" s="42" t="s">
        <v>317</v>
      </c>
      <c r="M1185" s="42" t="s">
        <v>317</v>
      </c>
      <c r="N1185" s="42" t="s">
        <v>318</v>
      </c>
      <c r="O1185" s="42" t="s">
        <v>554</v>
      </c>
      <c r="P1185" s="42" t="s">
        <v>365</v>
      </c>
      <c r="Q1185" s="42" t="s">
        <v>320</v>
      </c>
      <c r="R1185" s="42" t="s">
        <v>320</v>
      </c>
      <c r="S1185" s="42" t="s">
        <v>1718</v>
      </c>
      <c r="T1185" s="42" t="s">
        <v>344</v>
      </c>
      <c r="U1185" s="42" t="s">
        <v>323</v>
      </c>
      <c r="V1185" s="52">
        <v>55</v>
      </c>
      <c r="W1185" s="42" t="s">
        <v>325</v>
      </c>
      <c r="X1185" s="42" t="s">
        <v>326</v>
      </c>
      <c r="Y1185" s="42" t="s">
        <v>4497</v>
      </c>
      <c r="Z1185" s="42" t="s">
        <v>4477</v>
      </c>
      <c r="AA1185" s="42" t="s">
        <v>346</v>
      </c>
      <c r="AB1185" s="42" t="s">
        <v>4478</v>
      </c>
      <c r="AC1185" s="42" t="s">
        <v>330</v>
      </c>
      <c r="AD1185" s="42" t="s">
        <v>330</v>
      </c>
      <c r="AE1185" s="42" t="s">
        <v>499</v>
      </c>
      <c r="AF1185" s="42" t="s">
        <v>499</v>
      </c>
      <c r="AG1185" s="42">
        <v>16</v>
      </c>
      <c r="AH1185" s="42" t="s">
        <v>350</v>
      </c>
      <c r="AI1185" s="42">
        <v>0</v>
      </c>
      <c r="AJ1185" s="42" t="s">
        <v>351</v>
      </c>
      <c r="AK1185" s="42">
        <v>0</v>
      </c>
      <c r="AL1185" s="42">
        <v>600</v>
      </c>
      <c r="AM1185" s="42" t="s">
        <v>371</v>
      </c>
      <c r="AN1185" s="42" t="s">
        <v>1909</v>
      </c>
      <c r="AO1185" s="43">
        <v>250</v>
      </c>
      <c r="AP1185" s="42" t="s">
        <v>524</v>
      </c>
      <c r="AQ1185" s="42">
        <v>600</v>
      </c>
      <c r="AR1185" s="42">
        <v>2</v>
      </c>
      <c r="AS1185" s="42">
        <v>600</v>
      </c>
      <c r="AT1185" s="42">
        <v>24</v>
      </c>
      <c r="AU1185" s="42" t="s">
        <v>327</v>
      </c>
      <c r="AV1185" s="42" t="s">
        <v>327</v>
      </c>
      <c r="AW1185" s="42" t="s">
        <v>327</v>
      </c>
      <c r="AX1185" s="42" t="s">
        <v>353</v>
      </c>
      <c r="AY1185" s="42" t="s">
        <v>327</v>
      </c>
      <c r="AZ1185" s="51">
        <v>70</v>
      </c>
      <c r="BA1185" s="42"/>
      <c r="BB1185" s="42">
        <v>1</v>
      </c>
      <c r="BC1185" s="42" t="s">
        <v>346</v>
      </c>
      <c r="BD1185" s="49" t="s">
        <v>4595</v>
      </c>
      <c r="BE1185" s="49">
        <v>0</v>
      </c>
      <c r="BF1185" s="42" t="s">
        <v>340</v>
      </c>
      <c r="BG1185" s="42"/>
      <c r="BH1185" s="42" t="s">
        <v>340</v>
      </c>
      <c r="BI1185" s="42" t="s">
        <v>357</v>
      </c>
      <c r="BJ1185" s="42" t="s">
        <v>358</v>
      </c>
      <c r="BK1185" s="57">
        <v>44778</v>
      </c>
      <c r="BL1185" s="42" t="s">
        <v>340</v>
      </c>
      <c r="BM1185" s="42" t="s">
        <v>340</v>
      </c>
      <c r="BN1185" s="42"/>
      <c r="BO1185" s="42">
        <v>24</v>
      </c>
      <c r="BP1185" s="42"/>
      <c r="BQ1185" s="42" t="s">
        <v>4506</v>
      </c>
      <c r="BR1185" s="42" t="s">
        <v>508</v>
      </c>
      <c r="BS1185" s="42"/>
      <c r="BT1185" s="42" t="s">
        <v>360</v>
      </c>
      <c r="BU1185" s="42" t="s">
        <v>317</v>
      </c>
      <c r="BV1185" s="42" t="s">
        <v>317</v>
      </c>
      <c r="BW1185" s="42"/>
      <c r="BX1185" s="42"/>
      <c r="BY1185" s="42" t="s">
        <v>353</v>
      </c>
      <c r="BZ1185" s="42" t="s">
        <v>353</v>
      </c>
      <c r="CA1185" s="42"/>
      <c r="CB1185" s="42" t="s">
        <v>353</v>
      </c>
      <c r="CC1185" s="42"/>
      <c r="CD1185" s="42"/>
      <c r="CE1185" s="42"/>
      <c r="CF1185" s="42"/>
      <c r="CG1185" s="26" t="s">
        <v>4596</v>
      </c>
    </row>
    <row r="1186" hidden="1" spans="1:85">
      <c r="A1186" s="34">
        <v>1007</v>
      </c>
      <c r="B1186" s="42" t="s">
        <v>4598</v>
      </c>
      <c r="C1186" s="46" t="s">
        <v>4599</v>
      </c>
      <c r="D1186" s="42" t="s">
        <v>4600</v>
      </c>
      <c r="E1186" s="43">
        <v>28.8993</v>
      </c>
      <c r="F1186" s="43">
        <v>-9.5181</v>
      </c>
      <c r="G1186" s="42" t="s">
        <v>4473</v>
      </c>
      <c r="H1186" s="37">
        <v>2.5</v>
      </c>
      <c r="I1186" s="42" t="s">
        <v>4474</v>
      </c>
      <c r="J1186" s="42" t="s">
        <v>4588</v>
      </c>
      <c r="K1186" s="42" t="s">
        <v>317</v>
      </c>
      <c r="L1186" s="42" t="s">
        <v>317</v>
      </c>
      <c r="M1186" s="42" t="s">
        <v>317</v>
      </c>
      <c r="N1186" s="42" t="s">
        <v>318</v>
      </c>
      <c r="O1186" s="42" t="s">
        <v>365</v>
      </c>
      <c r="P1186" s="42" t="s">
        <v>365</v>
      </c>
      <c r="Q1186" s="42" t="s">
        <v>320</v>
      </c>
      <c r="R1186" s="42" t="s">
        <v>320</v>
      </c>
      <c r="S1186" s="42" t="s">
        <v>1718</v>
      </c>
      <c r="T1186" s="42" t="s">
        <v>782</v>
      </c>
      <c r="U1186" s="42" t="s">
        <v>323</v>
      </c>
      <c r="V1186" s="52">
        <v>70</v>
      </c>
      <c r="W1186" s="42" t="s">
        <v>325</v>
      </c>
      <c r="X1186" s="42" t="s">
        <v>326</v>
      </c>
      <c r="Y1186" s="42" t="s">
        <v>4553</v>
      </c>
      <c r="Z1186" s="42" t="s">
        <v>4554</v>
      </c>
      <c r="AA1186" s="42" t="s">
        <v>346</v>
      </c>
      <c r="AB1186" s="42" t="s">
        <v>4478</v>
      </c>
      <c r="AC1186" s="42" t="s">
        <v>330</v>
      </c>
      <c r="AD1186" s="42" t="s">
        <v>330</v>
      </c>
      <c r="AE1186" s="42" t="s">
        <v>382</v>
      </c>
      <c r="AF1186" s="42" t="s">
        <v>382</v>
      </c>
      <c r="AG1186" s="42">
        <v>20</v>
      </c>
      <c r="AH1186" s="42" t="s">
        <v>350</v>
      </c>
      <c r="AI1186" s="42">
        <v>0</v>
      </c>
      <c r="AJ1186" s="42" t="s">
        <v>351</v>
      </c>
      <c r="AK1186" s="42">
        <v>0</v>
      </c>
      <c r="AL1186" s="42">
        <v>1000</v>
      </c>
      <c r="AM1186" s="42" t="s">
        <v>332</v>
      </c>
      <c r="AN1186" s="42" t="s">
        <v>352</v>
      </c>
      <c r="AO1186" s="43">
        <v>400</v>
      </c>
      <c r="AP1186" s="42" t="s">
        <v>333</v>
      </c>
      <c r="AQ1186" s="42">
        <v>400</v>
      </c>
      <c r="AR1186" s="42">
        <v>48</v>
      </c>
      <c r="AS1186" s="42">
        <v>100</v>
      </c>
      <c r="AT1186" s="42">
        <f>AQ1186/AS1186</f>
        <v>4</v>
      </c>
      <c r="AU1186" s="42" t="s">
        <v>327</v>
      </c>
      <c r="AV1186" s="42" t="s">
        <v>327</v>
      </c>
      <c r="AW1186" s="42" t="s">
        <v>327</v>
      </c>
      <c r="AX1186" s="42" t="s">
        <v>353</v>
      </c>
      <c r="AY1186" s="42" t="s">
        <v>327</v>
      </c>
      <c r="AZ1186" s="51">
        <v>65</v>
      </c>
      <c r="BA1186" s="42"/>
      <c r="BB1186" s="42">
        <v>2</v>
      </c>
      <c r="BC1186" s="42" t="s">
        <v>375</v>
      </c>
      <c r="BD1186" s="49" t="s">
        <v>4598</v>
      </c>
      <c r="BE1186" s="49" t="s">
        <v>4601</v>
      </c>
      <c r="BF1186" s="42" t="s">
        <v>340</v>
      </c>
      <c r="BG1186" s="42"/>
      <c r="BH1186" s="42" t="s">
        <v>340</v>
      </c>
      <c r="BI1186" s="42" t="s">
        <v>357</v>
      </c>
      <c r="BJ1186" s="42" t="s">
        <v>358</v>
      </c>
      <c r="BK1186" s="57">
        <v>44778</v>
      </c>
      <c r="BL1186" s="42" t="s">
        <v>1883</v>
      </c>
      <c r="BM1186" s="42" t="s">
        <v>1883</v>
      </c>
      <c r="BN1186" s="42"/>
      <c r="BO1186" s="42"/>
      <c r="BP1186" s="42" t="s">
        <v>359</v>
      </c>
      <c r="BQ1186" s="42" t="s">
        <v>359</v>
      </c>
      <c r="BR1186" s="42" t="s">
        <v>359</v>
      </c>
      <c r="BS1186" s="42"/>
      <c r="BT1186" s="42" t="s">
        <v>360</v>
      </c>
      <c r="BU1186" s="42" t="s">
        <v>317</v>
      </c>
      <c r="BV1186" s="42" t="s">
        <v>317</v>
      </c>
      <c r="BW1186" s="42"/>
      <c r="BX1186" s="42"/>
      <c r="BY1186" s="42" t="s">
        <v>353</v>
      </c>
      <c r="BZ1186" s="42" t="s">
        <v>353</v>
      </c>
      <c r="CA1186" s="42"/>
      <c r="CB1186" s="42" t="s">
        <v>353</v>
      </c>
      <c r="CC1186" s="42"/>
      <c r="CD1186" s="42"/>
      <c r="CE1186" s="42"/>
      <c r="CF1186" s="42"/>
      <c r="CG1186" s="26" t="s">
        <v>4599</v>
      </c>
    </row>
    <row r="1187" hidden="1" spans="1:85">
      <c r="A1187" s="39">
        <v>126</v>
      </c>
      <c r="B1187" s="42" t="s">
        <v>4602</v>
      </c>
      <c r="C1187" s="46" t="s">
        <v>4603</v>
      </c>
      <c r="D1187" s="42" t="s">
        <v>4604</v>
      </c>
      <c r="E1187" s="43">
        <v>28.7425</v>
      </c>
      <c r="F1187" s="43">
        <v>-11.9478</v>
      </c>
      <c r="G1187" s="42" t="s">
        <v>4473</v>
      </c>
      <c r="H1187" s="37">
        <v>2</v>
      </c>
      <c r="I1187" s="42" t="s">
        <v>4474</v>
      </c>
      <c r="J1187" s="42" t="s">
        <v>4605</v>
      </c>
      <c r="K1187" s="42" t="s">
        <v>317</v>
      </c>
      <c r="L1187" s="42" t="s">
        <v>317</v>
      </c>
      <c r="M1187" s="42" t="s">
        <v>317</v>
      </c>
      <c r="N1187" s="42" t="s">
        <v>318</v>
      </c>
      <c r="O1187" s="42" t="s">
        <v>319</v>
      </c>
      <c r="P1187" s="42" t="s">
        <v>319</v>
      </c>
      <c r="Q1187" s="42" t="s">
        <v>320</v>
      </c>
      <c r="R1187" s="42" t="s">
        <v>320</v>
      </c>
      <c r="S1187" s="42" t="s">
        <v>1718</v>
      </c>
      <c r="T1187" s="42" t="s">
        <v>344</v>
      </c>
      <c r="U1187" s="42" t="s">
        <v>323</v>
      </c>
      <c r="V1187" s="52">
        <v>60</v>
      </c>
      <c r="W1187" s="42" t="s">
        <v>366</v>
      </c>
      <c r="X1187" s="42" t="s">
        <v>326</v>
      </c>
      <c r="Y1187" s="42" t="s">
        <v>4497</v>
      </c>
      <c r="Z1187" s="42" t="s">
        <v>4477</v>
      </c>
      <c r="AA1187" s="42" t="s">
        <v>328</v>
      </c>
      <c r="AB1187" s="42" t="s">
        <v>4478</v>
      </c>
      <c r="AC1187" s="42" t="s">
        <v>330</v>
      </c>
      <c r="AD1187" s="42" t="s">
        <v>330</v>
      </c>
      <c r="AE1187" s="42" t="s">
        <v>403</v>
      </c>
      <c r="AF1187" s="42" t="s">
        <v>403</v>
      </c>
      <c r="AG1187" s="42">
        <v>16</v>
      </c>
      <c r="AH1187" s="42" t="s">
        <v>350</v>
      </c>
      <c r="AI1187" s="42">
        <v>0</v>
      </c>
      <c r="AJ1187" s="42" t="s">
        <v>351</v>
      </c>
      <c r="AK1187" s="42">
        <v>0</v>
      </c>
      <c r="AL1187" s="42">
        <v>600</v>
      </c>
      <c r="AM1187" s="42" t="s">
        <v>332</v>
      </c>
      <c r="AN1187" s="42" t="s">
        <v>352</v>
      </c>
      <c r="AO1187" s="43">
        <v>400</v>
      </c>
      <c r="AP1187" s="42" t="s">
        <v>439</v>
      </c>
      <c r="AQ1187" s="42">
        <v>1200</v>
      </c>
      <c r="AR1187" s="42">
        <v>2</v>
      </c>
      <c r="AS1187" s="42">
        <v>600</v>
      </c>
      <c r="AT1187" s="42">
        <v>48</v>
      </c>
      <c r="AU1187" s="42" t="s">
        <v>385</v>
      </c>
      <c r="AV1187" s="42" t="s">
        <v>385</v>
      </c>
      <c r="AW1187" s="42">
        <v>18000</v>
      </c>
      <c r="AX1187" s="42">
        <v>18000</v>
      </c>
      <c r="AY1187" s="42">
        <v>2</v>
      </c>
      <c r="AZ1187" s="51">
        <v>98</v>
      </c>
      <c r="BA1187" s="42"/>
      <c r="BB1187" s="42">
        <v>2</v>
      </c>
      <c r="BC1187" s="42" t="s">
        <v>375</v>
      </c>
      <c r="BD1187" s="49" t="s">
        <v>4606</v>
      </c>
      <c r="BE1187" s="49" t="s">
        <v>4602</v>
      </c>
      <c r="BF1187" s="42" t="s">
        <v>340</v>
      </c>
      <c r="BG1187" s="42"/>
      <c r="BH1187" s="42" t="s">
        <v>340</v>
      </c>
      <c r="BI1187" s="42" t="s">
        <v>357</v>
      </c>
      <c r="BJ1187" s="42" t="s">
        <v>358</v>
      </c>
      <c r="BK1187" s="57">
        <v>44778</v>
      </c>
      <c r="BL1187" s="42" t="s">
        <v>317</v>
      </c>
      <c r="BM1187" s="42" t="s">
        <v>317</v>
      </c>
      <c r="BN1187" s="42"/>
      <c r="BO1187" s="42"/>
      <c r="BP1187" s="42" t="s">
        <v>359</v>
      </c>
      <c r="BQ1187" s="42" t="s">
        <v>359</v>
      </c>
      <c r="BR1187" s="42" t="s">
        <v>359</v>
      </c>
      <c r="BS1187" s="42"/>
      <c r="BT1187" s="42" t="s">
        <v>360</v>
      </c>
      <c r="BU1187" s="42" t="s">
        <v>317</v>
      </c>
      <c r="BV1187" s="42" t="s">
        <v>317</v>
      </c>
      <c r="BW1187" s="42"/>
      <c r="BX1187" s="42"/>
      <c r="BY1187" s="42" t="s">
        <v>353</v>
      </c>
      <c r="BZ1187" s="42" t="s">
        <v>353</v>
      </c>
      <c r="CA1187" s="42"/>
      <c r="CB1187" s="42" t="s">
        <v>353</v>
      </c>
      <c r="CC1187" s="42"/>
      <c r="CD1187" s="42"/>
      <c r="CE1187" s="42"/>
      <c r="CF1187" s="42"/>
      <c r="CG1187" s="26" t="s">
        <v>4603</v>
      </c>
    </row>
    <row r="1188" hidden="1" spans="1:85">
      <c r="A1188" s="34">
        <v>159</v>
      </c>
      <c r="B1188" s="42" t="s">
        <v>4607</v>
      </c>
      <c r="C1188" s="46" t="s">
        <v>4608</v>
      </c>
      <c r="D1188" s="42" t="s">
        <v>4609</v>
      </c>
      <c r="E1188" s="43">
        <v>29.1621</v>
      </c>
      <c r="F1188" s="43">
        <v>-8.6544</v>
      </c>
      <c r="G1188" s="42" t="s">
        <v>4473</v>
      </c>
      <c r="H1188" s="37">
        <v>1.8</v>
      </c>
      <c r="I1188" s="42" t="s">
        <v>4474</v>
      </c>
      <c r="J1188" s="42" t="s">
        <v>4610</v>
      </c>
      <c r="K1188" s="42" t="s">
        <v>317</v>
      </c>
      <c r="L1188" s="42" t="s">
        <v>317</v>
      </c>
      <c r="M1188" s="42" t="s">
        <v>317</v>
      </c>
      <c r="N1188" s="42" t="s">
        <v>318</v>
      </c>
      <c r="O1188" s="42" t="s">
        <v>319</v>
      </c>
      <c r="P1188" s="42" t="s">
        <v>319</v>
      </c>
      <c r="Q1188" s="42" t="s">
        <v>320</v>
      </c>
      <c r="R1188" s="42" t="s">
        <v>320</v>
      </c>
      <c r="S1188" s="42" t="s">
        <v>1718</v>
      </c>
      <c r="T1188" s="42" t="s">
        <v>344</v>
      </c>
      <c r="U1188" s="42" t="s">
        <v>323</v>
      </c>
      <c r="V1188" s="52">
        <v>50</v>
      </c>
      <c r="W1188" s="42" t="s">
        <v>366</v>
      </c>
      <c r="X1188" s="42" t="s">
        <v>326</v>
      </c>
      <c r="Y1188" s="42" t="s">
        <v>4585</v>
      </c>
      <c r="Z1188" s="42" t="s">
        <v>4554</v>
      </c>
      <c r="AA1188" s="42" t="s">
        <v>328</v>
      </c>
      <c r="AB1188" s="42" t="s">
        <v>4478</v>
      </c>
      <c r="AC1188" s="42" t="s">
        <v>330</v>
      </c>
      <c r="AD1188" s="42" t="s">
        <v>330</v>
      </c>
      <c r="AE1188" s="42" t="s">
        <v>476</v>
      </c>
      <c r="AF1188" s="42" t="s">
        <v>476</v>
      </c>
      <c r="AG1188" s="42">
        <v>15</v>
      </c>
      <c r="AH1188" s="42" t="s">
        <v>350</v>
      </c>
      <c r="AI1188" s="42">
        <v>0</v>
      </c>
      <c r="AJ1188" s="42" t="s">
        <v>351</v>
      </c>
      <c r="AK1188" s="42">
        <v>0</v>
      </c>
      <c r="AL1188" s="42">
        <v>600</v>
      </c>
      <c r="AM1188" s="42" t="s">
        <v>332</v>
      </c>
      <c r="AN1188" s="42" t="s">
        <v>352</v>
      </c>
      <c r="AO1188" s="43">
        <v>400</v>
      </c>
      <c r="AP1188" s="42" t="s">
        <v>439</v>
      </c>
      <c r="AQ1188" s="42">
        <v>1200</v>
      </c>
      <c r="AR1188" s="42">
        <v>2</v>
      </c>
      <c r="AS1188" s="42">
        <v>600</v>
      </c>
      <c r="AT1188" s="42">
        <v>48</v>
      </c>
      <c r="AU1188" s="42" t="s">
        <v>385</v>
      </c>
      <c r="AV1188" s="42" t="s">
        <v>385</v>
      </c>
      <c r="AW1188" s="42">
        <v>18000</v>
      </c>
      <c r="AX1188" s="42">
        <v>18000</v>
      </c>
      <c r="AY1188" s="42">
        <v>2</v>
      </c>
      <c r="AZ1188" s="51">
        <v>85</v>
      </c>
      <c r="BA1188" s="42"/>
      <c r="BB1188" s="42">
        <v>2</v>
      </c>
      <c r="BC1188" s="42" t="s">
        <v>375</v>
      </c>
      <c r="BD1188" s="49" t="s">
        <v>4611</v>
      </c>
      <c r="BE1188" s="49" t="s">
        <v>4607</v>
      </c>
      <c r="BF1188" s="42" t="s">
        <v>340</v>
      </c>
      <c r="BG1188" s="42"/>
      <c r="BH1188" s="42" t="s">
        <v>340</v>
      </c>
      <c r="BI1188" s="42" t="s">
        <v>357</v>
      </c>
      <c r="BJ1188" s="42" t="s">
        <v>358</v>
      </c>
      <c r="BK1188" s="57">
        <v>44778</v>
      </c>
      <c r="BL1188" s="42" t="s">
        <v>317</v>
      </c>
      <c r="BM1188" s="42" t="s">
        <v>317</v>
      </c>
      <c r="BN1188" s="42"/>
      <c r="BO1188" s="42"/>
      <c r="BP1188" s="42" t="s">
        <v>359</v>
      </c>
      <c r="BQ1188" s="42" t="s">
        <v>359</v>
      </c>
      <c r="BR1188" s="42" t="s">
        <v>359</v>
      </c>
      <c r="BS1188" s="42"/>
      <c r="BT1188" s="42" t="s">
        <v>360</v>
      </c>
      <c r="BU1188" s="42" t="s">
        <v>317</v>
      </c>
      <c r="BV1188" s="42" t="s">
        <v>317</v>
      </c>
      <c r="BW1188" s="42"/>
      <c r="BX1188" s="42"/>
      <c r="BY1188" s="42" t="s">
        <v>353</v>
      </c>
      <c r="BZ1188" s="42" t="s">
        <v>353</v>
      </c>
      <c r="CA1188" s="42"/>
      <c r="CB1188" s="42" t="s">
        <v>353</v>
      </c>
      <c r="CC1188" s="42"/>
      <c r="CD1188" s="42"/>
      <c r="CE1188" s="42"/>
      <c r="CF1188" s="42"/>
      <c r="CG1188" s="26" t="s">
        <v>4608</v>
      </c>
    </row>
    <row r="1189" hidden="1" spans="1:85">
      <c r="A1189" s="39">
        <v>196</v>
      </c>
      <c r="B1189" s="42" t="s">
        <v>4612</v>
      </c>
      <c r="C1189" s="46" t="s">
        <v>4613</v>
      </c>
      <c r="D1189" s="42" t="s">
        <v>4614</v>
      </c>
      <c r="E1189" s="43">
        <v>29.8524</v>
      </c>
      <c r="F1189" s="43">
        <v>-11.0794</v>
      </c>
      <c r="G1189" s="42" t="s">
        <v>4473</v>
      </c>
      <c r="H1189" s="37">
        <v>4.5</v>
      </c>
      <c r="I1189" s="42" t="s">
        <v>4474</v>
      </c>
      <c r="J1189" s="42" t="s">
        <v>4526</v>
      </c>
      <c r="K1189" s="42" t="s">
        <v>317</v>
      </c>
      <c r="L1189" s="42" t="s">
        <v>317</v>
      </c>
      <c r="M1189" s="42" t="s">
        <v>317</v>
      </c>
      <c r="N1189" s="42" t="s">
        <v>318</v>
      </c>
      <c r="O1189" s="42" t="s">
        <v>319</v>
      </c>
      <c r="P1189" s="42" t="s">
        <v>319</v>
      </c>
      <c r="Q1189" s="42" t="s">
        <v>320</v>
      </c>
      <c r="R1189" s="42" t="s">
        <v>320</v>
      </c>
      <c r="S1189" s="42" t="s">
        <v>1718</v>
      </c>
      <c r="T1189" s="42" t="s">
        <v>344</v>
      </c>
      <c r="U1189" s="42" t="s">
        <v>323</v>
      </c>
      <c r="V1189" s="52">
        <v>80</v>
      </c>
      <c r="W1189" s="42" t="s">
        <v>366</v>
      </c>
      <c r="X1189" s="42" t="s">
        <v>326</v>
      </c>
      <c r="Y1189" s="121" t="s">
        <v>4476</v>
      </c>
      <c r="Z1189" s="42" t="s">
        <v>4477</v>
      </c>
      <c r="AA1189" s="42" t="s">
        <v>328</v>
      </c>
      <c r="AB1189" s="42" t="s">
        <v>4478</v>
      </c>
      <c r="AC1189" s="42" t="s">
        <v>330</v>
      </c>
      <c r="AD1189" s="42" t="s">
        <v>330</v>
      </c>
      <c r="AE1189" s="42" t="s">
        <v>476</v>
      </c>
      <c r="AF1189" s="42" t="s">
        <v>476</v>
      </c>
      <c r="AG1189" s="42">
        <v>30</v>
      </c>
      <c r="AH1189" s="42" t="s">
        <v>350</v>
      </c>
      <c r="AI1189" s="42">
        <v>0</v>
      </c>
      <c r="AJ1189" s="42" t="s">
        <v>351</v>
      </c>
      <c r="AK1189" s="42">
        <v>0</v>
      </c>
      <c r="AL1189" s="42">
        <v>1000</v>
      </c>
      <c r="AM1189" s="42" t="s">
        <v>332</v>
      </c>
      <c r="AN1189" s="42" t="s">
        <v>352</v>
      </c>
      <c r="AO1189" s="43">
        <v>400</v>
      </c>
      <c r="AP1189" s="42" t="s">
        <v>384</v>
      </c>
      <c r="AQ1189" s="42">
        <v>1200</v>
      </c>
      <c r="AR1189" s="42">
        <v>2</v>
      </c>
      <c r="AS1189" s="42">
        <v>600</v>
      </c>
      <c r="AT1189" s="42">
        <v>48</v>
      </c>
      <c r="AU1189" s="42" t="s">
        <v>385</v>
      </c>
      <c r="AV1189" s="42" t="s">
        <v>385</v>
      </c>
      <c r="AW1189" s="42">
        <v>18000</v>
      </c>
      <c r="AX1189" s="42">
        <v>18000</v>
      </c>
      <c r="AY1189" s="42">
        <v>2</v>
      </c>
      <c r="AZ1189" s="51">
        <v>95</v>
      </c>
      <c r="BA1189" s="42"/>
      <c r="BB1189" s="42">
        <v>2</v>
      </c>
      <c r="BC1189" s="42" t="s">
        <v>375</v>
      </c>
      <c r="BD1189" s="49" t="s">
        <v>4615</v>
      </c>
      <c r="BE1189" s="49" t="s">
        <v>4612</v>
      </c>
      <c r="BF1189" s="42" t="s">
        <v>340</v>
      </c>
      <c r="BG1189" s="42"/>
      <c r="BH1189" s="42" t="s">
        <v>340</v>
      </c>
      <c r="BI1189" s="42" t="s">
        <v>357</v>
      </c>
      <c r="BJ1189" s="42" t="s">
        <v>358</v>
      </c>
      <c r="BK1189" s="57">
        <v>44778</v>
      </c>
      <c r="BL1189" s="42" t="s">
        <v>317</v>
      </c>
      <c r="BM1189" s="42" t="s">
        <v>317</v>
      </c>
      <c r="BN1189" s="42"/>
      <c r="BO1189" s="42">
        <v>48</v>
      </c>
      <c r="BP1189" s="42"/>
      <c r="BQ1189" s="42" t="s">
        <v>4506</v>
      </c>
      <c r="BR1189" s="42" t="s">
        <v>359</v>
      </c>
      <c r="BS1189" s="42"/>
      <c r="BT1189" s="42" t="s">
        <v>360</v>
      </c>
      <c r="BU1189" s="42" t="s">
        <v>317</v>
      </c>
      <c r="BV1189" s="42" t="s">
        <v>317</v>
      </c>
      <c r="BW1189" s="42"/>
      <c r="BX1189" s="42"/>
      <c r="BY1189" s="42" t="s">
        <v>353</v>
      </c>
      <c r="BZ1189" s="42" t="s">
        <v>353</v>
      </c>
      <c r="CA1189" s="42"/>
      <c r="CB1189" s="42" t="s">
        <v>353</v>
      </c>
      <c r="CC1189" s="42"/>
      <c r="CD1189" s="42"/>
      <c r="CE1189" s="42"/>
      <c r="CF1189" s="42"/>
      <c r="CG1189" s="26" t="s">
        <v>4613</v>
      </c>
    </row>
    <row r="1190" hidden="1" spans="1:85">
      <c r="A1190" s="39">
        <v>678</v>
      </c>
      <c r="B1190" s="42" t="s">
        <v>4616</v>
      </c>
      <c r="C1190" s="46" t="s">
        <v>4617</v>
      </c>
      <c r="D1190" s="42" t="s">
        <v>4618</v>
      </c>
      <c r="E1190" s="43">
        <v>29.6764</v>
      </c>
      <c r="F1190" s="43">
        <v>-8.4681</v>
      </c>
      <c r="G1190" s="42" t="s">
        <v>4473</v>
      </c>
      <c r="H1190" s="37">
        <v>2</v>
      </c>
      <c r="I1190" s="42" t="s">
        <v>4474</v>
      </c>
      <c r="J1190" s="42" t="s">
        <v>4618</v>
      </c>
      <c r="K1190" s="42" t="s">
        <v>317</v>
      </c>
      <c r="L1190" s="42" t="s">
        <v>317</v>
      </c>
      <c r="M1190" s="42" t="s">
        <v>317</v>
      </c>
      <c r="N1190" s="42" t="s">
        <v>318</v>
      </c>
      <c r="O1190" s="42" t="s">
        <v>319</v>
      </c>
      <c r="P1190" s="42" t="s">
        <v>319</v>
      </c>
      <c r="Q1190" s="42" t="s">
        <v>320</v>
      </c>
      <c r="R1190" s="42" t="s">
        <v>320</v>
      </c>
      <c r="S1190" s="42" t="s">
        <v>1718</v>
      </c>
      <c r="T1190" s="42" t="s">
        <v>344</v>
      </c>
      <c r="U1190" s="42" t="s">
        <v>323</v>
      </c>
      <c r="V1190" s="52">
        <v>50</v>
      </c>
      <c r="W1190" s="42" t="s">
        <v>366</v>
      </c>
      <c r="X1190" s="42" t="s">
        <v>326</v>
      </c>
      <c r="Y1190" s="42" t="s">
        <v>4585</v>
      </c>
      <c r="Z1190" s="42" t="s">
        <v>4554</v>
      </c>
      <c r="AA1190" s="42" t="s">
        <v>328</v>
      </c>
      <c r="AB1190" s="42" t="s">
        <v>4478</v>
      </c>
      <c r="AC1190" s="42" t="s">
        <v>330</v>
      </c>
      <c r="AD1190" s="42" t="s">
        <v>330</v>
      </c>
      <c r="AE1190" s="42" t="s">
        <v>403</v>
      </c>
      <c r="AF1190" s="42" t="s">
        <v>403</v>
      </c>
      <c r="AG1190" s="42">
        <v>16</v>
      </c>
      <c r="AH1190" s="42" t="s">
        <v>350</v>
      </c>
      <c r="AI1190" s="42">
        <v>0</v>
      </c>
      <c r="AJ1190" s="42" t="s">
        <v>351</v>
      </c>
      <c r="AK1190" s="42">
        <v>0</v>
      </c>
      <c r="AL1190" s="42">
        <v>600</v>
      </c>
      <c r="AM1190" s="42" t="s">
        <v>332</v>
      </c>
      <c r="AN1190" s="42" t="s">
        <v>352</v>
      </c>
      <c r="AO1190" s="43">
        <v>400</v>
      </c>
      <c r="AP1190" s="42" t="s">
        <v>439</v>
      </c>
      <c r="AQ1190" s="42">
        <v>1200</v>
      </c>
      <c r="AR1190" s="42">
        <v>2</v>
      </c>
      <c r="AS1190" s="42">
        <v>600</v>
      </c>
      <c r="AT1190" s="42">
        <v>48</v>
      </c>
      <c r="AU1190" s="42" t="s">
        <v>385</v>
      </c>
      <c r="AV1190" s="42" t="s">
        <v>385</v>
      </c>
      <c r="AW1190" s="42">
        <v>18000</v>
      </c>
      <c r="AX1190" s="42">
        <v>18000</v>
      </c>
      <c r="AY1190" s="42">
        <v>2</v>
      </c>
      <c r="AZ1190" s="51">
        <v>46</v>
      </c>
      <c r="BA1190" s="42"/>
      <c r="BB1190" s="42">
        <v>1</v>
      </c>
      <c r="BC1190" s="42" t="s">
        <v>525</v>
      </c>
      <c r="BD1190" s="49">
        <v>0</v>
      </c>
      <c r="BE1190" s="49" t="s">
        <v>4616</v>
      </c>
      <c r="BF1190" s="42" t="s">
        <v>340</v>
      </c>
      <c r="BG1190" s="42"/>
      <c r="BH1190" s="42" t="s">
        <v>340</v>
      </c>
      <c r="BI1190" s="42" t="s">
        <v>357</v>
      </c>
      <c r="BJ1190" s="42" t="s">
        <v>358</v>
      </c>
      <c r="BK1190" s="57">
        <v>44778</v>
      </c>
      <c r="BL1190" s="42" t="s">
        <v>317</v>
      </c>
      <c r="BM1190" s="42" t="s">
        <v>317</v>
      </c>
      <c r="BN1190" s="42"/>
      <c r="BO1190" s="42"/>
      <c r="BP1190" s="42" t="s">
        <v>359</v>
      </c>
      <c r="BQ1190" s="42" t="s">
        <v>359</v>
      </c>
      <c r="BR1190" s="42" t="s">
        <v>359</v>
      </c>
      <c r="BS1190" s="42"/>
      <c r="BT1190" s="42" t="s">
        <v>360</v>
      </c>
      <c r="BU1190" s="42" t="s">
        <v>317</v>
      </c>
      <c r="BV1190" s="42" t="s">
        <v>317</v>
      </c>
      <c r="BW1190" s="42"/>
      <c r="BX1190" s="42"/>
      <c r="BY1190" s="42" t="s">
        <v>353</v>
      </c>
      <c r="BZ1190" s="42" t="s">
        <v>353</v>
      </c>
      <c r="CA1190" s="42"/>
      <c r="CB1190" s="42" t="s">
        <v>353</v>
      </c>
      <c r="CC1190" s="42"/>
      <c r="CD1190" s="42"/>
      <c r="CE1190" s="42"/>
      <c r="CF1190" s="42"/>
      <c r="CG1190" s="26" t="s">
        <v>4617</v>
      </c>
    </row>
    <row r="1191" hidden="1" spans="1:85">
      <c r="A1191" s="39">
        <v>752</v>
      </c>
      <c r="B1191" s="42" t="s">
        <v>4619</v>
      </c>
      <c r="C1191" s="46" t="s">
        <v>4620</v>
      </c>
      <c r="D1191" s="42" t="s">
        <v>4621</v>
      </c>
      <c r="E1191" s="43">
        <v>29.0616</v>
      </c>
      <c r="F1191" s="43">
        <v>-9.8011</v>
      </c>
      <c r="G1191" s="42" t="s">
        <v>4473</v>
      </c>
      <c r="H1191" s="37">
        <v>1.8</v>
      </c>
      <c r="I1191" s="42" t="s">
        <v>4474</v>
      </c>
      <c r="J1191" s="42" t="s">
        <v>4621</v>
      </c>
      <c r="K1191" s="42" t="s">
        <v>317</v>
      </c>
      <c r="L1191" s="42" t="s">
        <v>317</v>
      </c>
      <c r="M1191" s="42" t="s">
        <v>317</v>
      </c>
      <c r="N1191" s="42" t="s">
        <v>318</v>
      </c>
      <c r="O1191" s="42" t="s">
        <v>319</v>
      </c>
      <c r="P1191" s="42" t="s">
        <v>319</v>
      </c>
      <c r="Q1191" s="42" t="s">
        <v>390</v>
      </c>
      <c r="R1191" s="42" t="s">
        <v>320</v>
      </c>
      <c r="S1191" s="42" t="s">
        <v>1718</v>
      </c>
      <c r="T1191" s="42" t="s">
        <v>344</v>
      </c>
      <c r="U1191" s="42" t="s">
        <v>323</v>
      </c>
      <c r="V1191" s="52">
        <v>60</v>
      </c>
      <c r="W1191" s="42" t="s">
        <v>366</v>
      </c>
      <c r="X1191" s="42" t="s">
        <v>326</v>
      </c>
      <c r="Y1191" s="42" t="s">
        <v>4553</v>
      </c>
      <c r="Z1191" s="42" t="s">
        <v>4554</v>
      </c>
      <c r="AA1191" s="42" t="s">
        <v>328</v>
      </c>
      <c r="AB1191" s="42" t="s">
        <v>4478</v>
      </c>
      <c r="AC1191" s="42" t="s">
        <v>330</v>
      </c>
      <c r="AD1191" s="42" t="s">
        <v>330</v>
      </c>
      <c r="AE1191" s="42" t="s">
        <v>476</v>
      </c>
      <c r="AF1191" s="42" t="s">
        <v>476</v>
      </c>
      <c r="AG1191" s="42">
        <v>15</v>
      </c>
      <c r="AH1191" s="42" t="s">
        <v>350</v>
      </c>
      <c r="AI1191" s="42">
        <v>0</v>
      </c>
      <c r="AJ1191" s="42" t="s">
        <v>351</v>
      </c>
      <c r="AK1191" s="42">
        <v>0</v>
      </c>
      <c r="AL1191" s="42">
        <v>600</v>
      </c>
      <c r="AM1191" s="42" t="s">
        <v>332</v>
      </c>
      <c r="AN1191" s="42" t="s">
        <v>352</v>
      </c>
      <c r="AO1191" s="43">
        <v>400</v>
      </c>
      <c r="AP1191" s="42" t="s">
        <v>439</v>
      </c>
      <c r="AQ1191" s="42">
        <v>1200</v>
      </c>
      <c r="AR1191" s="42">
        <v>2</v>
      </c>
      <c r="AS1191" s="42">
        <v>600</v>
      </c>
      <c r="AT1191" s="42">
        <v>48</v>
      </c>
      <c r="AU1191" s="42" t="s">
        <v>385</v>
      </c>
      <c r="AV1191" s="42" t="s">
        <v>385</v>
      </c>
      <c r="AW1191" s="42">
        <v>18000</v>
      </c>
      <c r="AX1191" s="42">
        <v>18000</v>
      </c>
      <c r="AY1191" s="42">
        <v>2</v>
      </c>
      <c r="AZ1191" s="51">
        <v>70</v>
      </c>
      <c r="BA1191" s="42"/>
      <c r="BB1191" s="42">
        <v>1</v>
      </c>
      <c r="BC1191" s="42" t="s">
        <v>525</v>
      </c>
      <c r="BD1191" s="49">
        <v>0</v>
      </c>
      <c r="BE1191" s="49" t="s">
        <v>4619</v>
      </c>
      <c r="BF1191" s="42" t="s">
        <v>340</v>
      </c>
      <c r="BG1191" s="42"/>
      <c r="BH1191" s="42" t="s">
        <v>340</v>
      </c>
      <c r="BI1191" s="42" t="s">
        <v>357</v>
      </c>
      <c r="BJ1191" s="42" t="s">
        <v>358</v>
      </c>
      <c r="BK1191" s="57">
        <v>44778</v>
      </c>
      <c r="BL1191" s="42" t="s">
        <v>317</v>
      </c>
      <c r="BM1191" s="42" t="s">
        <v>317</v>
      </c>
      <c r="BN1191" s="42"/>
      <c r="BO1191" s="42"/>
      <c r="BP1191" s="42" t="s">
        <v>359</v>
      </c>
      <c r="BQ1191" s="42" t="s">
        <v>359</v>
      </c>
      <c r="BR1191" s="42" t="s">
        <v>359</v>
      </c>
      <c r="BS1191" s="42"/>
      <c r="BT1191" s="42" t="s">
        <v>360</v>
      </c>
      <c r="BU1191" s="42" t="s">
        <v>317</v>
      </c>
      <c r="BV1191" s="42" t="s">
        <v>317</v>
      </c>
      <c r="BW1191" s="42"/>
      <c r="BX1191" s="42"/>
      <c r="BY1191" s="42" t="s">
        <v>353</v>
      </c>
      <c r="BZ1191" s="42" t="s">
        <v>353</v>
      </c>
      <c r="CA1191" s="42"/>
      <c r="CB1191" s="42" t="s">
        <v>353</v>
      </c>
      <c r="CC1191" s="42"/>
      <c r="CD1191" s="42"/>
      <c r="CE1191" s="42"/>
      <c r="CF1191" s="42"/>
      <c r="CG1191" s="26" t="s">
        <v>4620</v>
      </c>
    </row>
    <row r="1192" hidden="1" spans="1:85">
      <c r="A1192" s="34">
        <v>1071</v>
      </c>
      <c r="B1192" s="42" t="s">
        <v>4622</v>
      </c>
      <c r="C1192" s="46" t="s">
        <v>4623</v>
      </c>
      <c r="D1192" s="42" t="s">
        <v>4577</v>
      </c>
      <c r="E1192" s="43">
        <v>28.7956</v>
      </c>
      <c r="F1192" s="43">
        <v>-9.724</v>
      </c>
      <c r="G1192" s="42" t="s">
        <v>4473</v>
      </c>
      <c r="H1192" s="37">
        <v>1.8</v>
      </c>
      <c r="I1192" s="42" t="s">
        <v>4474</v>
      </c>
      <c r="J1192" s="42" t="s">
        <v>4621</v>
      </c>
      <c r="K1192" s="42" t="s">
        <v>317</v>
      </c>
      <c r="L1192" s="42" t="s">
        <v>317</v>
      </c>
      <c r="M1192" s="42" t="s">
        <v>317</v>
      </c>
      <c r="N1192" s="42" t="s">
        <v>318</v>
      </c>
      <c r="O1192" s="42" t="s">
        <v>319</v>
      </c>
      <c r="P1192" s="42" t="s">
        <v>319</v>
      </c>
      <c r="Q1192" s="42" t="s">
        <v>381</v>
      </c>
      <c r="R1192" s="42" t="s">
        <v>381</v>
      </c>
      <c r="S1192" s="42" t="s">
        <v>1718</v>
      </c>
      <c r="T1192" s="42" t="s">
        <v>344</v>
      </c>
      <c r="U1192" s="42" t="s">
        <v>323</v>
      </c>
      <c r="V1192" s="52">
        <v>70</v>
      </c>
      <c r="W1192" s="42" t="s">
        <v>366</v>
      </c>
      <c r="X1192" s="42" t="s">
        <v>326</v>
      </c>
      <c r="Y1192" s="42" t="s">
        <v>4553</v>
      </c>
      <c r="Z1192" s="42" t="s">
        <v>4554</v>
      </c>
      <c r="AA1192" s="42" t="s">
        <v>328</v>
      </c>
      <c r="AB1192" s="42" t="s">
        <v>4478</v>
      </c>
      <c r="AC1192" s="42" t="s">
        <v>330</v>
      </c>
      <c r="AD1192" s="42" t="s">
        <v>330</v>
      </c>
      <c r="AE1192" s="42" t="s">
        <v>349</v>
      </c>
      <c r="AF1192" s="42" t="s">
        <v>349</v>
      </c>
      <c r="AG1192" s="42">
        <v>15</v>
      </c>
      <c r="AH1192" s="42" t="s">
        <v>350</v>
      </c>
      <c r="AI1192" s="42">
        <v>0</v>
      </c>
      <c r="AJ1192" s="42" t="s">
        <v>351</v>
      </c>
      <c r="AK1192" s="42">
        <v>0</v>
      </c>
      <c r="AL1192" s="42">
        <v>600</v>
      </c>
      <c r="AM1192" s="42" t="s">
        <v>332</v>
      </c>
      <c r="AN1192" s="42" t="s">
        <v>352</v>
      </c>
      <c r="AO1192" s="43">
        <v>400</v>
      </c>
      <c r="AP1192" s="42" t="s">
        <v>333</v>
      </c>
      <c r="AQ1192" s="42">
        <v>400</v>
      </c>
      <c r="AR1192" s="42">
        <v>48</v>
      </c>
      <c r="AS1192" s="42">
        <v>100</v>
      </c>
      <c r="AT1192" s="42">
        <f>AQ1192/AS1192</f>
        <v>4</v>
      </c>
      <c r="AU1192" s="42" t="s">
        <v>385</v>
      </c>
      <c r="AV1192" s="42" t="s">
        <v>385</v>
      </c>
      <c r="AW1192" s="42">
        <v>18000</v>
      </c>
      <c r="AX1192" s="42">
        <v>18000</v>
      </c>
      <c r="AY1192" s="42">
        <v>2</v>
      </c>
      <c r="AZ1192" s="51">
        <v>107</v>
      </c>
      <c r="BA1192" s="42"/>
      <c r="BB1192" s="42">
        <v>2</v>
      </c>
      <c r="BC1192" s="42" t="s">
        <v>1422</v>
      </c>
      <c r="BD1192" s="49">
        <v>0</v>
      </c>
      <c r="BE1192" s="49" t="s">
        <v>4622</v>
      </c>
      <c r="BF1192" s="42" t="s">
        <v>340</v>
      </c>
      <c r="BG1192" s="42"/>
      <c r="BH1192" s="42" t="s">
        <v>340</v>
      </c>
      <c r="BI1192" s="42" t="s">
        <v>357</v>
      </c>
      <c r="BJ1192" s="42" t="s">
        <v>358</v>
      </c>
      <c r="BK1192" s="57">
        <v>44778</v>
      </c>
      <c r="BL1192" s="42" t="s">
        <v>1883</v>
      </c>
      <c r="BM1192" s="42" t="s">
        <v>1883</v>
      </c>
      <c r="BN1192" s="42"/>
      <c r="BO1192" s="42"/>
      <c r="BP1192" s="42" t="s">
        <v>359</v>
      </c>
      <c r="BQ1192" s="42" t="s">
        <v>359</v>
      </c>
      <c r="BR1192" s="42" t="s">
        <v>359</v>
      </c>
      <c r="BS1192" s="42"/>
      <c r="BT1192" s="42" t="s">
        <v>360</v>
      </c>
      <c r="BU1192" s="42" t="s">
        <v>317</v>
      </c>
      <c r="BV1192" s="42" t="s">
        <v>317</v>
      </c>
      <c r="BW1192" s="42"/>
      <c r="BX1192" s="42"/>
      <c r="BY1192" s="42" t="s">
        <v>353</v>
      </c>
      <c r="BZ1192" s="42" t="s">
        <v>353</v>
      </c>
      <c r="CA1192" s="42"/>
      <c r="CB1192" s="42" t="s">
        <v>353</v>
      </c>
      <c r="CC1192" s="42"/>
      <c r="CD1192" s="42"/>
      <c r="CE1192" s="42"/>
      <c r="CF1192" s="42"/>
      <c r="CG1192" s="26" t="s">
        <v>4623</v>
      </c>
    </row>
    <row r="1193" hidden="1" spans="1:85">
      <c r="A1193" s="39">
        <v>1340</v>
      </c>
      <c r="B1193" s="42" t="s">
        <v>4624</v>
      </c>
      <c r="C1193" s="46" t="s">
        <v>4625</v>
      </c>
      <c r="D1193" s="42" t="s">
        <v>4626</v>
      </c>
      <c r="E1193" s="43">
        <v>28.6945</v>
      </c>
      <c r="F1193" s="43">
        <v>-10.387</v>
      </c>
      <c r="G1193" s="42" t="s">
        <v>4473</v>
      </c>
      <c r="H1193" s="37">
        <v>1.8</v>
      </c>
      <c r="I1193" s="42" t="s">
        <v>4474</v>
      </c>
      <c r="J1193" s="42" t="s">
        <v>4626</v>
      </c>
      <c r="K1193" s="42" t="s">
        <v>317</v>
      </c>
      <c r="L1193" s="42" t="s">
        <v>317</v>
      </c>
      <c r="M1193" s="42" t="s">
        <v>317</v>
      </c>
      <c r="N1193" s="42" t="s">
        <v>318</v>
      </c>
      <c r="O1193" s="42" t="s">
        <v>319</v>
      </c>
      <c r="P1193" s="42" t="s">
        <v>319</v>
      </c>
      <c r="Q1193" s="42" t="s">
        <v>381</v>
      </c>
      <c r="R1193" s="42" t="s">
        <v>381</v>
      </c>
      <c r="S1193" s="42" t="s">
        <v>1718</v>
      </c>
      <c r="T1193" s="42" t="s">
        <v>344</v>
      </c>
      <c r="U1193" s="42" t="s">
        <v>323</v>
      </c>
      <c r="V1193" s="52">
        <v>70</v>
      </c>
      <c r="W1193" s="42" t="s">
        <v>366</v>
      </c>
      <c r="X1193" s="42" t="s">
        <v>326</v>
      </c>
      <c r="Y1193" s="42" t="s">
        <v>4497</v>
      </c>
      <c r="Z1193" s="42" t="s">
        <v>4477</v>
      </c>
      <c r="AA1193" s="42" t="s">
        <v>328</v>
      </c>
      <c r="AB1193" s="42" t="s">
        <v>4478</v>
      </c>
      <c r="AC1193" s="42" t="s">
        <v>330</v>
      </c>
      <c r="AD1193" s="42" t="s">
        <v>330</v>
      </c>
      <c r="AE1193" s="42" t="s">
        <v>476</v>
      </c>
      <c r="AF1193" s="42" t="s">
        <v>476</v>
      </c>
      <c r="AG1193" s="42">
        <v>15</v>
      </c>
      <c r="AH1193" s="42" t="s">
        <v>350</v>
      </c>
      <c r="AI1193" s="42" t="s">
        <v>4549</v>
      </c>
      <c r="AJ1193" s="42" t="s">
        <v>351</v>
      </c>
      <c r="AK1193" s="42" t="s">
        <v>1895</v>
      </c>
      <c r="AL1193" s="42">
        <v>1000</v>
      </c>
      <c r="AM1193" s="42" t="s">
        <v>332</v>
      </c>
      <c r="AN1193" s="42" t="s">
        <v>352</v>
      </c>
      <c r="AO1193" s="43">
        <v>400</v>
      </c>
      <c r="AP1193" s="42" t="s">
        <v>439</v>
      </c>
      <c r="AQ1193" s="42">
        <v>1200</v>
      </c>
      <c r="AR1193" s="42">
        <v>2</v>
      </c>
      <c r="AS1193" s="42">
        <v>600</v>
      </c>
      <c r="AT1193" s="42">
        <v>48</v>
      </c>
      <c r="AU1193" s="42" t="s">
        <v>385</v>
      </c>
      <c r="AV1193" s="42" t="s">
        <v>385</v>
      </c>
      <c r="AW1193" s="42">
        <v>18000</v>
      </c>
      <c r="AX1193" s="42">
        <v>18000</v>
      </c>
      <c r="AY1193" s="42">
        <v>2</v>
      </c>
      <c r="AZ1193" s="51">
        <v>50</v>
      </c>
      <c r="BA1193" s="42"/>
      <c r="BB1193" s="42">
        <v>1</v>
      </c>
      <c r="BC1193" s="42" t="s">
        <v>525</v>
      </c>
      <c r="BD1193" s="49">
        <v>0</v>
      </c>
      <c r="BE1193" s="49" t="s">
        <v>4624</v>
      </c>
      <c r="BF1193" s="42" t="s">
        <v>340</v>
      </c>
      <c r="BG1193" s="42"/>
      <c r="BH1193" s="42" t="s">
        <v>340</v>
      </c>
      <c r="BI1193" s="42" t="s">
        <v>357</v>
      </c>
      <c r="BJ1193" s="42" t="s">
        <v>358</v>
      </c>
      <c r="BK1193" s="57">
        <v>44778</v>
      </c>
      <c r="BL1193" s="42" t="s">
        <v>317</v>
      </c>
      <c r="BM1193" s="42" t="s">
        <v>317</v>
      </c>
      <c r="BN1193" s="42"/>
      <c r="BO1193" s="42"/>
      <c r="BP1193" s="132">
        <v>6</v>
      </c>
      <c r="BQ1193" s="132" t="s">
        <v>4560</v>
      </c>
      <c r="BR1193" s="42" t="s">
        <v>359</v>
      </c>
      <c r="BS1193" s="42"/>
      <c r="BT1193" s="42" t="s">
        <v>360</v>
      </c>
      <c r="BU1193" s="42" t="s">
        <v>317</v>
      </c>
      <c r="BV1193" s="42" t="s">
        <v>317</v>
      </c>
      <c r="BW1193" s="42"/>
      <c r="BX1193" s="42"/>
      <c r="BY1193" s="42" t="s">
        <v>353</v>
      </c>
      <c r="BZ1193" s="42" t="s">
        <v>353</v>
      </c>
      <c r="CA1193" s="42"/>
      <c r="CB1193" s="42" t="s">
        <v>353</v>
      </c>
      <c r="CC1193" s="42"/>
      <c r="CD1193" s="42"/>
      <c r="CE1193" s="42"/>
      <c r="CF1193" s="42"/>
      <c r="CG1193" s="26" t="s">
        <v>4625</v>
      </c>
    </row>
    <row r="1194" hidden="1" spans="1:85">
      <c r="A1194" s="39">
        <v>1400</v>
      </c>
      <c r="B1194" s="42" t="s">
        <v>4627</v>
      </c>
      <c r="C1194" s="46" t="s">
        <v>4628</v>
      </c>
      <c r="D1194" s="42" t="s">
        <v>4588</v>
      </c>
      <c r="E1194" s="43">
        <v>28.7434</v>
      </c>
      <c r="F1194" s="43">
        <v>-9.3485</v>
      </c>
      <c r="G1194" s="42" t="s">
        <v>4473</v>
      </c>
      <c r="H1194" s="37">
        <v>2.5</v>
      </c>
      <c r="I1194" s="42" t="s">
        <v>4474</v>
      </c>
      <c r="J1194" s="42" t="s">
        <v>4588</v>
      </c>
      <c r="K1194" s="42" t="s">
        <v>317</v>
      </c>
      <c r="L1194" s="42" t="s">
        <v>317</v>
      </c>
      <c r="M1194" s="42" t="s">
        <v>317</v>
      </c>
      <c r="N1194" s="42" t="s">
        <v>318</v>
      </c>
      <c r="O1194" s="42" t="s">
        <v>319</v>
      </c>
      <c r="P1194" s="42" t="s">
        <v>319</v>
      </c>
      <c r="Q1194" s="42" t="s">
        <v>381</v>
      </c>
      <c r="R1194" s="42" t="s">
        <v>381</v>
      </c>
      <c r="S1194" s="42" t="s">
        <v>1718</v>
      </c>
      <c r="T1194" s="42" t="s">
        <v>344</v>
      </c>
      <c r="U1194" s="42" t="s">
        <v>323</v>
      </c>
      <c r="V1194" s="52">
        <v>80</v>
      </c>
      <c r="W1194" s="42" t="s">
        <v>366</v>
      </c>
      <c r="X1194" s="42" t="s">
        <v>326</v>
      </c>
      <c r="Y1194" s="42" t="s">
        <v>4553</v>
      </c>
      <c r="Z1194" s="42" t="s">
        <v>4554</v>
      </c>
      <c r="AA1194" s="42" t="s">
        <v>328</v>
      </c>
      <c r="AB1194" s="42" t="s">
        <v>4478</v>
      </c>
      <c r="AC1194" s="42" t="s">
        <v>330</v>
      </c>
      <c r="AD1194" s="42" t="s">
        <v>330</v>
      </c>
      <c r="AE1194" s="42" t="s">
        <v>382</v>
      </c>
      <c r="AF1194" s="42" t="s">
        <v>382</v>
      </c>
      <c r="AG1194" s="42">
        <v>20</v>
      </c>
      <c r="AH1194" s="42" t="s">
        <v>350</v>
      </c>
      <c r="AI1194" s="42">
        <v>0</v>
      </c>
      <c r="AJ1194" s="42" t="s">
        <v>351</v>
      </c>
      <c r="AK1194" s="42">
        <v>0</v>
      </c>
      <c r="AL1194" s="42">
        <v>1000</v>
      </c>
      <c r="AM1194" s="42" t="s">
        <v>332</v>
      </c>
      <c r="AN1194" s="42" t="s">
        <v>352</v>
      </c>
      <c r="AO1194" s="43">
        <v>400</v>
      </c>
      <c r="AP1194" s="42" t="s">
        <v>439</v>
      </c>
      <c r="AQ1194" s="42">
        <v>1200</v>
      </c>
      <c r="AR1194" s="42">
        <v>2</v>
      </c>
      <c r="AS1194" s="42">
        <v>600</v>
      </c>
      <c r="AT1194" s="42">
        <v>48</v>
      </c>
      <c r="AU1194" s="42" t="s">
        <v>385</v>
      </c>
      <c r="AV1194" s="42" t="s">
        <v>385</v>
      </c>
      <c r="AW1194" s="42">
        <v>18000</v>
      </c>
      <c r="AX1194" s="42">
        <v>18000</v>
      </c>
      <c r="AY1194" s="42">
        <v>2</v>
      </c>
      <c r="AZ1194" s="51">
        <v>120</v>
      </c>
      <c r="BA1194" s="42"/>
      <c r="BB1194" s="42">
        <v>2</v>
      </c>
      <c r="BC1194" s="42" t="s">
        <v>375</v>
      </c>
      <c r="BD1194" s="49" t="s">
        <v>4629</v>
      </c>
      <c r="BE1194" s="49" t="s">
        <v>4627</v>
      </c>
      <c r="BF1194" s="42" t="s">
        <v>340</v>
      </c>
      <c r="BG1194" s="42"/>
      <c r="BH1194" s="42" t="s">
        <v>340</v>
      </c>
      <c r="BI1194" s="42" t="s">
        <v>357</v>
      </c>
      <c r="BJ1194" s="42" t="s">
        <v>358</v>
      </c>
      <c r="BK1194" s="57">
        <v>44778</v>
      </c>
      <c r="BL1194" s="42" t="s">
        <v>317</v>
      </c>
      <c r="BM1194" s="42" t="s">
        <v>317</v>
      </c>
      <c r="BN1194" s="42"/>
      <c r="BO1194" s="42"/>
      <c r="BP1194" s="42" t="s">
        <v>359</v>
      </c>
      <c r="BQ1194" s="42" t="s">
        <v>359</v>
      </c>
      <c r="BR1194" s="42" t="s">
        <v>359</v>
      </c>
      <c r="BS1194" s="42"/>
      <c r="BT1194" s="42" t="s">
        <v>360</v>
      </c>
      <c r="BU1194" s="42" t="s">
        <v>317</v>
      </c>
      <c r="BV1194" s="42" t="s">
        <v>340</v>
      </c>
      <c r="BW1194" s="42"/>
      <c r="BX1194" s="42"/>
      <c r="BY1194" s="42" t="s">
        <v>356</v>
      </c>
      <c r="BZ1194" s="42">
        <v>30</v>
      </c>
      <c r="CA1194" s="42"/>
      <c r="CB1194" s="42" t="s">
        <v>472</v>
      </c>
      <c r="CC1194" s="42"/>
      <c r="CD1194" s="42"/>
      <c r="CE1194" s="42"/>
      <c r="CF1194" s="42"/>
      <c r="CG1194" s="26" t="s">
        <v>4628</v>
      </c>
    </row>
    <row r="1195" hidden="1" spans="1:85">
      <c r="A1195" s="39">
        <v>874</v>
      </c>
      <c r="B1195" s="42" t="s">
        <v>4630</v>
      </c>
      <c r="C1195" s="46" t="s">
        <v>4631</v>
      </c>
      <c r="D1195" s="42" t="s">
        <v>4632</v>
      </c>
      <c r="E1195" s="43">
        <v>29.6476</v>
      </c>
      <c r="F1195" s="43">
        <v>-11.1127</v>
      </c>
      <c r="G1195" s="42" t="s">
        <v>4473</v>
      </c>
      <c r="H1195" s="37">
        <v>1.8</v>
      </c>
      <c r="I1195" s="42" t="s">
        <v>4474</v>
      </c>
      <c r="J1195" s="42" t="s">
        <v>4526</v>
      </c>
      <c r="K1195" s="42" t="s">
        <v>317</v>
      </c>
      <c r="L1195" s="42" t="s">
        <v>317</v>
      </c>
      <c r="M1195" s="42" t="s">
        <v>317</v>
      </c>
      <c r="N1195" s="42" t="s">
        <v>318</v>
      </c>
      <c r="O1195" s="42" t="s">
        <v>319</v>
      </c>
      <c r="P1195" s="42" t="s">
        <v>319</v>
      </c>
      <c r="Q1195" s="42" t="s">
        <v>381</v>
      </c>
      <c r="R1195" s="42" t="s">
        <v>381</v>
      </c>
      <c r="S1195" s="42" t="s">
        <v>1718</v>
      </c>
      <c r="T1195" s="42" t="s">
        <v>344</v>
      </c>
      <c r="U1195" s="42" t="s">
        <v>323</v>
      </c>
      <c r="V1195" s="52">
        <v>50</v>
      </c>
      <c r="W1195" s="42" t="s">
        <v>325</v>
      </c>
      <c r="X1195" s="42" t="s">
        <v>326</v>
      </c>
      <c r="Y1195" s="121" t="s">
        <v>4476</v>
      </c>
      <c r="Z1195" s="42" t="s">
        <v>4477</v>
      </c>
      <c r="AA1195" s="42" t="s">
        <v>328</v>
      </c>
      <c r="AB1195" s="42" t="s">
        <v>4478</v>
      </c>
      <c r="AC1195" s="42" t="s">
        <v>330</v>
      </c>
      <c r="AD1195" s="42" t="s">
        <v>330</v>
      </c>
      <c r="AE1195" s="42" t="s">
        <v>476</v>
      </c>
      <c r="AF1195" s="42" t="s">
        <v>476</v>
      </c>
      <c r="AG1195" s="42">
        <v>15</v>
      </c>
      <c r="AH1195" s="42" t="s">
        <v>350</v>
      </c>
      <c r="AI1195" s="42">
        <v>0</v>
      </c>
      <c r="AJ1195" s="42" t="s">
        <v>351</v>
      </c>
      <c r="AK1195" s="42">
        <v>0</v>
      </c>
      <c r="AL1195" s="42">
        <v>600</v>
      </c>
      <c r="AM1195" s="42" t="s">
        <v>332</v>
      </c>
      <c r="AN1195" s="42" t="s">
        <v>352</v>
      </c>
      <c r="AO1195" s="43">
        <v>400</v>
      </c>
      <c r="AP1195" s="42" t="s">
        <v>439</v>
      </c>
      <c r="AQ1195" s="42">
        <v>1200</v>
      </c>
      <c r="AR1195" s="42">
        <v>2</v>
      </c>
      <c r="AS1195" s="42">
        <v>600</v>
      </c>
      <c r="AT1195" s="42">
        <v>48</v>
      </c>
      <c r="AU1195" s="42" t="s">
        <v>327</v>
      </c>
      <c r="AV1195" s="42" t="s">
        <v>327</v>
      </c>
      <c r="AW1195" s="42" t="s">
        <v>327</v>
      </c>
      <c r="AX1195" s="42" t="s">
        <v>4633</v>
      </c>
      <c r="AY1195" s="42" t="s">
        <v>327</v>
      </c>
      <c r="AZ1195" s="51">
        <v>95</v>
      </c>
      <c r="BA1195" s="42"/>
      <c r="BB1195" s="42">
        <v>2</v>
      </c>
      <c r="BC1195" s="42" t="s">
        <v>375</v>
      </c>
      <c r="BD1195" s="49" t="s">
        <v>4634</v>
      </c>
      <c r="BE1195" s="49" t="s">
        <v>4630</v>
      </c>
      <c r="BF1195" s="42" t="s">
        <v>340</v>
      </c>
      <c r="BG1195" s="42"/>
      <c r="BH1195" s="42" t="s">
        <v>340</v>
      </c>
      <c r="BI1195" s="42" t="s">
        <v>357</v>
      </c>
      <c r="BJ1195" s="42" t="s">
        <v>358</v>
      </c>
      <c r="BK1195" s="57">
        <v>44778</v>
      </c>
      <c r="BL1195" s="42" t="s">
        <v>317</v>
      </c>
      <c r="BM1195" s="42" t="s">
        <v>317</v>
      </c>
      <c r="BN1195" s="42"/>
      <c r="BO1195" s="42">
        <v>24</v>
      </c>
      <c r="BP1195" s="42"/>
      <c r="BQ1195" s="42" t="s">
        <v>4506</v>
      </c>
      <c r="BR1195" s="42" t="s">
        <v>359</v>
      </c>
      <c r="BS1195" s="42"/>
      <c r="BT1195" s="42" t="s">
        <v>360</v>
      </c>
      <c r="BU1195" s="42" t="s">
        <v>317</v>
      </c>
      <c r="BV1195" s="42" t="s">
        <v>317</v>
      </c>
      <c r="BW1195" s="42"/>
      <c r="BX1195" s="42"/>
      <c r="BY1195" s="42" t="s">
        <v>353</v>
      </c>
      <c r="BZ1195" s="42" t="s">
        <v>353</v>
      </c>
      <c r="CA1195" s="42"/>
      <c r="CB1195" s="42" t="s">
        <v>353</v>
      </c>
      <c r="CC1195" s="42"/>
      <c r="CD1195" s="42"/>
      <c r="CE1195" s="42"/>
      <c r="CF1195" s="42"/>
      <c r="CG1195" s="26" t="s">
        <v>4631</v>
      </c>
    </row>
    <row r="1196" hidden="1" spans="1:85">
      <c r="A1196" s="34">
        <v>1273</v>
      </c>
      <c r="B1196" s="42" t="s">
        <v>4635</v>
      </c>
      <c r="C1196" s="46" t="s">
        <v>4636</v>
      </c>
      <c r="D1196" s="42" t="s">
        <v>4637</v>
      </c>
      <c r="E1196" s="43">
        <v>29.0476</v>
      </c>
      <c r="F1196" s="43">
        <v>-9.0321</v>
      </c>
      <c r="G1196" s="42" t="s">
        <v>4473</v>
      </c>
      <c r="H1196" s="37">
        <v>4.5</v>
      </c>
      <c r="I1196" s="42" t="s">
        <v>4474</v>
      </c>
      <c r="J1196" s="42" t="s">
        <v>4610</v>
      </c>
      <c r="K1196" s="42" t="s">
        <v>317</v>
      </c>
      <c r="L1196" s="42" t="s">
        <v>317</v>
      </c>
      <c r="M1196" s="42" t="s">
        <v>317</v>
      </c>
      <c r="N1196" s="42" t="s">
        <v>318</v>
      </c>
      <c r="O1196" s="42" t="s">
        <v>319</v>
      </c>
      <c r="P1196" s="42" t="s">
        <v>319</v>
      </c>
      <c r="Q1196" s="42" t="s">
        <v>381</v>
      </c>
      <c r="R1196" s="42" t="s">
        <v>381</v>
      </c>
      <c r="S1196" s="42" t="s">
        <v>1718</v>
      </c>
      <c r="T1196" s="42" t="s">
        <v>344</v>
      </c>
      <c r="U1196" s="42" t="s">
        <v>323</v>
      </c>
      <c r="V1196" s="52">
        <v>80</v>
      </c>
      <c r="W1196" s="42" t="s">
        <v>366</v>
      </c>
      <c r="X1196" s="42" t="s">
        <v>326</v>
      </c>
      <c r="Y1196" s="42" t="s">
        <v>4585</v>
      </c>
      <c r="Z1196" s="42" t="s">
        <v>4554</v>
      </c>
      <c r="AA1196" s="42" t="s">
        <v>328</v>
      </c>
      <c r="AB1196" s="42" t="s">
        <v>4478</v>
      </c>
      <c r="AC1196" s="42" t="s">
        <v>330</v>
      </c>
      <c r="AD1196" s="42" t="s">
        <v>330</v>
      </c>
      <c r="AE1196" s="42" t="s">
        <v>476</v>
      </c>
      <c r="AF1196" s="42" t="s">
        <v>476</v>
      </c>
      <c r="AG1196" s="42">
        <v>30</v>
      </c>
      <c r="AH1196" s="42" t="s">
        <v>350</v>
      </c>
      <c r="AI1196" s="42">
        <v>0</v>
      </c>
      <c r="AJ1196" s="42" t="s">
        <v>351</v>
      </c>
      <c r="AK1196" s="42">
        <v>0</v>
      </c>
      <c r="AL1196" s="42">
        <v>1000</v>
      </c>
      <c r="AM1196" s="42" t="s">
        <v>332</v>
      </c>
      <c r="AN1196" s="42" t="s">
        <v>352</v>
      </c>
      <c r="AO1196" s="43">
        <v>400</v>
      </c>
      <c r="AP1196" s="42" t="s">
        <v>333</v>
      </c>
      <c r="AQ1196" s="42">
        <v>600</v>
      </c>
      <c r="AR1196" s="42">
        <v>48</v>
      </c>
      <c r="AS1196" s="42">
        <v>100</v>
      </c>
      <c r="AT1196" s="42">
        <f>AQ1196/AS1196</f>
        <v>6</v>
      </c>
      <c r="AU1196" s="42" t="s">
        <v>385</v>
      </c>
      <c r="AV1196" s="42" t="s">
        <v>385</v>
      </c>
      <c r="AW1196" s="42">
        <v>18000</v>
      </c>
      <c r="AX1196" s="42">
        <v>18000</v>
      </c>
      <c r="AY1196" s="42">
        <v>2</v>
      </c>
      <c r="AZ1196" s="51">
        <v>85</v>
      </c>
      <c r="BA1196" s="42"/>
      <c r="BB1196" s="42">
        <v>3</v>
      </c>
      <c r="BC1196" s="42" t="s">
        <v>2098</v>
      </c>
      <c r="BD1196" s="49" t="s">
        <v>4638</v>
      </c>
      <c r="BE1196" s="49" t="s">
        <v>4635</v>
      </c>
      <c r="BF1196" s="42" t="s">
        <v>340</v>
      </c>
      <c r="BG1196" s="42"/>
      <c r="BH1196" s="42" t="s">
        <v>340</v>
      </c>
      <c r="BI1196" s="42" t="s">
        <v>357</v>
      </c>
      <c r="BJ1196" s="42" t="s">
        <v>358</v>
      </c>
      <c r="BK1196" s="57">
        <v>44778</v>
      </c>
      <c r="BL1196" s="42" t="s">
        <v>1883</v>
      </c>
      <c r="BM1196" s="42" t="s">
        <v>1883</v>
      </c>
      <c r="BN1196" s="42"/>
      <c r="BO1196" s="42"/>
      <c r="BP1196" s="42" t="s">
        <v>359</v>
      </c>
      <c r="BQ1196" s="42" t="s">
        <v>359</v>
      </c>
      <c r="BR1196" s="42" t="s">
        <v>359</v>
      </c>
      <c r="BS1196" s="42"/>
      <c r="BT1196" s="42" t="s">
        <v>360</v>
      </c>
      <c r="BU1196" s="42" t="s">
        <v>317</v>
      </c>
      <c r="BV1196" s="42" t="s">
        <v>317</v>
      </c>
      <c r="BW1196" s="42"/>
      <c r="BX1196" s="42"/>
      <c r="BY1196" s="42" t="s">
        <v>353</v>
      </c>
      <c r="BZ1196" s="42" t="s">
        <v>353</v>
      </c>
      <c r="CA1196" s="42"/>
      <c r="CB1196" s="42" t="s">
        <v>353</v>
      </c>
      <c r="CC1196" s="42"/>
      <c r="CD1196" s="42"/>
      <c r="CE1196" s="42"/>
      <c r="CF1196" s="42"/>
      <c r="CG1196" s="26" t="s">
        <v>4636</v>
      </c>
    </row>
    <row r="1197" hidden="1" spans="1:85">
      <c r="A1197" s="34">
        <v>759</v>
      </c>
      <c r="B1197" s="42" t="s">
        <v>4639</v>
      </c>
      <c r="C1197" s="46" t="s">
        <v>4640</v>
      </c>
      <c r="D1197" s="42" t="s">
        <v>4641</v>
      </c>
      <c r="E1197" s="43">
        <v>28.7666</v>
      </c>
      <c r="F1197" s="43">
        <v>-9.86</v>
      </c>
      <c r="G1197" s="42" t="s">
        <v>4473</v>
      </c>
      <c r="H1197" s="37">
        <v>1.8</v>
      </c>
      <c r="I1197" s="42" t="s">
        <v>4474</v>
      </c>
      <c r="J1197" s="42" t="s">
        <v>4621</v>
      </c>
      <c r="K1197" s="42" t="s">
        <v>317</v>
      </c>
      <c r="L1197" s="42" t="s">
        <v>317</v>
      </c>
      <c r="M1197" s="42" t="s">
        <v>317</v>
      </c>
      <c r="N1197" s="42" t="s">
        <v>318</v>
      </c>
      <c r="O1197" s="42" t="s">
        <v>319</v>
      </c>
      <c r="P1197" s="42" t="s">
        <v>319</v>
      </c>
      <c r="Q1197" s="42" t="s">
        <v>381</v>
      </c>
      <c r="R1197" s="42" t="s">
        <v>381</v>
      </c>
      <c r="S1197" s="42" t="s">
        <v>1718</v>
      </c>
      <c r="T1197" s="42" t="s">
        <v>344</v>
      </c>
      <c r="U1197" s="42" t="s">
        <v>323</v>
      </c>
      <c r="V1197" s="52">
        <v>80</v>
      </c>
      <c r="W1197" s="42" t="s">
        <v>366</v>
      </c>
      <c r="X1197" s="42" t="s">
        <v>326</v>
      </c>
      <c r="Y1197" s="42" t="s">
        <v>4553</v>
      </c>
      <c r="Z1197" s="42" t="s">
        <v>4554</v>
      </c>
      <c r="AA1197" s="42" t="s">
        <v>328</v>
      </c>
      <c r="AB1197" s="42" t="s">
        <v>4478</v>
      </c>
      <c r="AC1197" s="42" t="s">
        <v>330</v>
      </c>
      <c r="AD1197" s="42" t="s">
        <v>330</v>
      </c>
      <c r="AE1197" s="42" t="s">
        <v>476</v>
      </c>
      <c r="AF1197" s="42" t="s">
        <v>476</v>
      </c>
      <c r="AG1197" s="42">
        <v>15</v>
      </c>
      <c r="AH1197" s="42" t="s">
        <v>350</v>
      </c>
      <c r="AI1197" s="42">
        <v>0</v>
      </c>
      <c r="AJ1197" s="42" t="s">
        <v>351</v>
      </c>
      <c r="AK1197" s="42">
        <v>0</v>
      </c>
      <c r="AL1197" s="42">
        <v>600</v>
      </c>
      <c r="AM1197" s="42" t="s">
        <v>332</v>
      </c>
      <c r="AN1197" s="42" t="s">
        <v>352</v>
      </c>
      <c r="AO1197" s="43">
        <v>400</v>
      </c>
      <c r="AP1197" s="42" t="s">
        <v>439</v>
      </c>
      <c r="AQ1197" s="42">
        <v>1200</v>
      </c>
      <c r="AR1197" s="42">
        <v>2</v>
      </c>
      <c r="AS1197" s="42">
        <v>600</v>
      </c>
      <c r="AT1197" s="42">
        <v>48</v>
      </c>
      <c r="AU1197" s="42" t="s">
        <v>385</v>
      </c>
      <c r="AV1197" s="42" t="s">
        <v>385</v>
      </c>
      <c r="AW1197" s="42">
        <v>18000</v>
      </c>
      <c r="AX1197" s="42">
        <v>18000</v>
      </c>
      <c r="AY1197" s="42">
        <v>2</v>
      </c>
      <c r="AZ1197" s="51">
        <v>40</v>
      </c>
      <c r="BA1197" s="42"/>
      <c r="BB1197" s="42">
        <v>1</v>
      </c>
      <c r="BC1197" s="42" t="s">
        <v>525</v>
      </c>
      <c r="BD1197" s="49">
        <v>0</v>
      </c>
      <c r="BE1197" s="49" t="s">
        <v>4639</v>
      </c>
      <c r="BF1197" s="42" t="s">
        <v>340</v>
      </c>
      <c r="BG1197" s="42"/>
      <c r="BH1197" s="42" t="s">
        <v>340</v>
      </c>
      <c r="BI1197" s="42" t="s">
        <v>357</v>
      </c>
      <c r="BJ1197" s="42" t="s">
        <v>358</v>
      </c>
      <c r="BK1197" s="57">
        <v>44778</v>
      </c>
      <c r="BL1197" s="42" t="s">
        <v>317</v>
      </c>
      <c r="BM1197" s="42" t="s">
        <v>317</v>
      </c>
      <c r="BN1197" s="42"/>
      <c r="BO1197" s="42"/>
      <c r="BP1197" s="42" t="s">
        <v>359</v>
      </c>
      <c r="BQ1197" s="42" t="s">
        <v>359</v>
      </c>
      <c r="BR1197" s="42" t="s">
        <v>359</v>
      </c>
      <c r="BS1197" s="42"/>
      <c r="BT1197" s="42" t="s">
        <v>360</v>
      </c>
      <c r="BU1197" s="42" t="s">
        <v>317</v>
      </c>
      <c r="BV1197" s="42" t="s">
        <v>317</v>
      </c>
      <c r="BW1197" s="42"/>
      <c r="BX1197" s="42"/>
      <c r="BY1197" s="42" t="s">
        <v>353</v>
      </c>
      <c r="BZ1197" s="42" t="s">
        <v>353</v>
      </c>
      <c r="CA1197" s="42"/>
      <c r="CB1197" s="42" t="s">
        <v>353</v>
      </c>
      <c r="CC1197" s="42"/>
      <c r="CD1197" s="42"/>
      <c r="CE1197" s="42"/>
      <c r="CF1197" s="42"/>
      <c r="CG1197" s="26" t="s">
        <v>4640</v>
      </c>
    </row>
    <row r="1198" hidden="1" spans="1:85">
      <c r="A1198" s="39">
        <v>596</v>
      </c>
      <c r="B1198" s="42" t="s">
        <v>4642</v>
      </c>
      <c r="C1198" s="46" t="s">
        <v>4643</v>
      </c>
      <c r="D1198" s="42" t="s">
        <v>4644</v>
      </c>
      <c r="E1198" s="43">
        <v>28.7402</v>
      </c>
      <c r="F1198" s="43">
        <v>-9.4864</v>
      </c>
      <c r="G1198" s="42" t="s">
        <v>4473</v>
      </c>
      <c r="H1198" s="37">
        <v>2</v>
      </c>
      <c r="I1198" s="42" t="s">
        <v>4474</v>
      </c>
      <c r="J1198" s="42" t="s">
        <v>4588</v>
      </c>
      <c r="K1198" s="42" t="s">
        <v>317</v>
      </c>
      <c r="L1198" s="42" t="s">
        <v>317</v>
      </c>
      <c r="M1198" s="42" t="s">
        <v>317</v>
      </c>
      <c r="N1198" s="42" t="s">
        <v>318</v>
      </c>
      <c r="O1198" s="42" t="s">
        <v>319</v>
      </c>
      <c r="P1198" s="42" t="s">
        <v>319</v>
      </c>
      <c r="Q1198" s="42" t="s">
        <v>381</v>
      </c>
      <c r="R1198" s="42" t="s">
        <v>381</v>
      </c>
      <c r="S1198" s="42" t="s">
        <v>1718</v>
      </c>
      <c r="T1198" s="42" t="s">
        <v>344</v>
      </c>
      <c r="U1198" s="42" t="s">
        <v>323</v>
      </c>
      <c r="V1198" s="52">
        <v>50</v>
      </c>
      <c r="W1198" s="42" t="s">
        <v>325</v>
      </c>
      <c r="X1198" s="42" t="s">
        <v>326</v>
      </c>
      <c r="Y1198" s="42" t="s">
        <v>4585</v>
      </c>
      <c r="Z1198" s="42" t="s">
        <v>4554</v>
      </c>
      <c r="AA1198" s="42" t="s">
        <v>328</v>
      </c>
      <c r="AB1198" s="42" t="s">
        <v>4478</v>
      </c>
      <c r="AC1198" s="42" t="s">
        <v>330</v>
      </c>
      <c r="AD1198" s="42" t="s">
        <v>330</v>
      </c>
      <c r="AE1198" s="42" t="s">
        <v>476</v>
      </c>
      <c r="AF1198" s="42" t="s">
        <v>476</v>
      </c>
      <c r="AG1198" s="42">
        <v>16</v>
      </c>
      <c r="AH1198" s="42" t="s">
        <v>350</v>
      </c>
      <c r="AI1198" s="42">
        <v>0</v>
      </c>
      <c r="AJ1198" s="42" t="s">
        <v>351</v>
      </c>
      <c r="AK1198" s="42">
        <v>0</v>
      </c>
      <c r="AL1198" s="42">
        <v>600</v>
      </c>
      <c r="AM1198" s="42" t="s">
        <v>332</v>
      </c>
      <c r="AN1198" s="42" t="s">
        <v>352</v>
      </c>
      <c r="AO1198" s="43">
        <v>400</v>
      </c>
      <c r="AP1198" s="42" t="s">
        <v>439</v>
      </c>
      <c r="AQ1198" s="42">
        <v>1200</v>
      </c>
      <c r="AR1198" s="42">
        <v>2</v>
      </c>
      <c r="AS1198" s="42">
        <v>600</v>
      </c>
      <c r="AT1198" s="42">
        <v>48</v>
      </c>
      <c r="AU1198" s="42" t="s">
        <v>327</v>
      </c>
      <c r="AV1198" s="42" t="s">
        <v>327</v>
      </c>
      <c r="AW1198" s="42" t="s">
        <v>327</v>
      </c>
      <c r="AX1198" s="42" t="s">
        <v>353</v>
      </c>
      <c r="AY1198" s="42" t="s">
        <v>327</v>
      </c>
      <c r="AZ1198" s="51">
        <v>79</v>
      </c>
      <c r="BA1198" s="42"/>
      <c r="BB1198" s="42">
        <v>2</v>
      </c>
      <c r="BC1198" s="42" t="s">
        <v>375</v>
      </c>
      <c r="BD1198" s="49" t="s">
        <v>4645</v>
      </c>
      <c r="BE1198" s="49" t="s">
        <v>4642</v>
      </c>
      <c r="BF1198" s="42" t="s">
        <v>340</v>
      </c>
      <c r="BG1198" s="42"/>
      <c r="BH1198" s="42" t="s">
        <v>340</v>
      </c>
      <c r="BI1198" s="42" t="s">
        <v>357</v>
      </c>
      <c r="BJ1198" s="42" t="s">
        <v>358</v>
      </c>
      <c r="BK1198" s="57">
        <v>44778</v>
      </c>
      <c r="BL1198" s="42" t="s">
        <v>317</v>
      </c>
      <c r="BM1198" s="42" t="s">
        <v>317</v>
      </c>
      <c r="BN1198" s="42"/>
      <c r="BO1198" s="42"/>
      <c r="BP1198" s="42" t="s">
        <v>359</v>
      </c>
      <c r="BQ1198" s="42" t="s">
        <v>359</v>
      </c>
      <c r="BR1198" s="42" t="s">
        <v>359</v>
      </c>
      <c r="BS1198" s="42"/>
      <c r="BT1198" s="42" t="s">
        <v>360</v>
      </c>
      <c r="BU1198" s="42" t="s">
        <v>317</v>
      </c>
      <c r="BV1198" s="42" t="s">
        <v>317</v>
      </c>
      <c r="BW1198" s="42"/>
      <c r="BX1198" s="42"/>
      <c r="BY1198" s="42" t="s">
        <v>353</v>
      </c>
      <c r="BZ1198" s="42" t="s">
        <v>353</v>
      </c>
      <c r="CA1198" s="42"/>
      <c r="CB1198" s="42" t="s">
        <v>353</v>
      </c>
      <c r="CC1198" s="42"/>
      <c r="CD1198" s="42"/>
      <c r="CE1198" s="42"/>
      <c r="CF1198" s="42"/>
      <c r="CG1198" s="26" t="s">
        <v>4643</v>
      </c>
    </row>
    <row r="1199" hidden="1" spans="1:85">
      <c r="A1199" s="39">
        <v>1098</v>
      </c>
      <c r="B1199" s="42" t="s">
        <v>4646</v>
      </c>
      <c r="C1199" s="46" t="s">
        <v>4647</v>
      </c>
      <c r="D1199" s="42" t="s">
        <v>4648</v>
      </c>
      <c r="E1199" s="43">
        <v>29.5017</v>
      </c>
      <c r="F1199" s="43">
        <v>-12.4062</v>
      </c>
      <c r="G1199" s="42" t="s">
        <v>4473</v>
      </c>
      <c r="H1199" s="37">
        <v>1.8</v>
      </c>
      <c r="I1199" s="42" t="s">
        <v>4474</v>
      </c>
      <c r="J1199" s="42" t="s">
        <v>4648</v>
      </c>
      <c r="K1199" s="42" t="s">
        <v>317</v>
      </c>
      <c r="L1199" s="42" t="s">
        <v>317</v>
      </c>
      <c r="M1199" s="42" t="s">
        <v>317</v>
      </c>
      <c r="N1199" s="42" t="s">
        <v>318</v>
      </c>
      <c r="O1199" s="42" t="s">
        <v>319</v>
      </c>
      <c r="P1199" s="42" t="s">
        <v>319</v>
      </c>
      <c r="Q1199" s="42" t="s">
        <v>320</v>
      </c>
      <c r="R1199" s="42" t="s">
        <v>320</v>
      </c>
      <c r="S1199" s="42" t="s">
        <v>1718</v>
      </c>
      <c r="T1199" s="42" t="s">
        <v>344</v>
      </c>
      <c r="U1199" s="42" t="s">
        <v>323</v>
      </c>
      <c r="V1199" s="52">
        <v>50</v>
      </c>
      <c r="W1199" s="42" t="s">
        <v>366</v>
      </c>
      <c r="X1199" s="42" t="s">
        <v>326</v>
      </c>
      <c r="Y1199" s="121" t="s">
        <v>4476</v>
      </c>
      <c r="Z1199" s="42" t="s">
        <v>4477</v>
      </c>
      <c r="AA1199" s="42" t="s">
        <v>328</v>
      </c>
      <c r="AB1199" s="42" t="s">
        <v>4478</v>
      </c>
      <c r="AC1199" s="42" t="s">
        <v>330</v>
      </c>
      <c r="AD1199" s="42" t="s">
        <v>330</v>
      </c>
      <c r="AE1199" s="42" t="s">
        <v>476</v>
      </c>
      <c r="AF1199" s="42" t="s">
        <v>476</v>
      </c>
      <c r="AG1199" s="42">
        <v>20</v>
      </c>
      <c r="AH1199" s="42" t="s">
        <v>368</v>
      </c>
      <c r="AI1199" s="42">
        <v>0</v>
      </c>
      <c r="AJ1199" s="42" t="s">
        <v>370</v>
      </c>
      <c r="AK1199" s="42">
        <v>0</v>
      </c>
      <c r="AL1199" s="42">
        <v>600</v>
      </c>
      <c r="AM1199" s="42" t="s">
        <v>332</v>
      </c>
      <c r="AN1199" s="42" t="s">
        <v>4516</v>
      </c>
      <c r="AO1199" s="43">
        <v>80</v>
      </c>
      <c r="AP1199" s="42" t="s">
        <v>439</v>
      </c>
      <c r="AQ1199" s="42">
        <v>1200</v>
      </c>
      <c r="AR1199" s="42">
        <v>2</v>
      </c>
      <c r="AS1199" s="42">
        <v>600</v>
      </c>
      <c r="AT1199" s="42">
        <v>48</v>
      </c>
      <c r="AU1199" s="42" t="s">
        <v>385</v>
      </c>
      <c r="AV1199" s="42" t="s">
        <v>385</v>
      </c>
      <c r="AW1199" s="42">
        <v>18000</v>
      </c>
      <c r="AX1199" s="42">
        <v>18000</v>
      </c>
      <c r="AY1199" s="42">
        <v>2</v>
      </c>
      <c r="AZ1199" s="51">
        <v>124</v>
      </c>
      <c r="BA1199" s="42"/>
      <c r="BB1199" s="42">
        <v>2</v>
      </c>
      <c r="BC1199" s="42" t="s">
        <v>375</v>
      </c>
      <c r="BD1199" s="49" t="s">
        <v>4649</v>
      </c>
      <c r="BE1199" s="49" t="s">
        <v>4646</v>
      </c>
      <c r="BF1199" s="42" t="s">
        <v>340</v>
      </c>
      <c r="BG1199" s="42"/>
      <c r="BH1199" s="42" t="s">
        <v>340</v>
      </c>
      <c r="BI1199" s="42" t="s">
        <v>357</v>
      </c>
      <c r="BJ1199" s="42" t="s">
        <v>358</v>
      </c>
      <c r="BK1199" s="57">
        <v>44778</v>
      </c>
      <c r="BL1199" s="42" t="s">
        <v>317</v>
      </c>
      <c r="BM1199" s="42" t="s">
        <v>317</v>
      </c>
      <c r="BN1199" s="42"/>
      <c r="BO1199" s="42">
        <v>64</v>
      </c>
      <c r="BP1199" s="42"/>
      <c r="BQ1199" s="42" t="s">
        <v>4506</v>
      </c>
      <c r="BR1199" s="42" t="s">
        <v>359</v>
      </c>
      <c r="BS1199" s="42"/>
      <c r="BT1199" s="42" t="s">
        <v>360</v>
      </c>
      <c r="BU1199" s="42" t="s">
        <v>317</v>
      </c>
      <c r="BV1199" s="42" t="s">
        <v>340</v>
      </c>
      <c r="BW1199" s="42"/>
      <c r="BX1199" s="42"/>
      <c r="BY1199" s="42" t="s">
        <v>356</v>
      </c>
      <c r="BZ1199" s="42">
        <v>20</v>
      </c>
      <c r="CA1199" s="42"/>
      <c r="CB1199" s="42" t="s">
        <v>472</v>
      </c>
      <c r="CC1199" s="42"/>
      <c r="CD1199" s="42"/>
      <c r="CE1199" s="42"/>
      <c r="CF1199" s="42"/>
      <c r="CG1199" s="26" t="s">
        <v>4647</v>
      </c>
    </row>
    <row r="1200" hidden="1" spans="1:85">
      <c r="A1200" s="39">
        <v>1264</v>
      </c>
      <c r="B1200" s="42" t="s">
        <v>4650</v>
      </c>
      <c r="C1200" s="46" t="s">
        <v>4651</v>
      </c>
      <c r="D1200" s="42" t="s">
        <v>4652</v>
      </c>
      <c r="E1200" s="43">
        <v>28.9005</v>
      </c>
      <c r="F1200" s="43">
        <v>-11.0967</v>
      </c>
      <c r="G1200" s="42" t="s">
        <v>4473</v>
      </c>
      <c r="H1200" s="37">
        <v>2</v>
      </c>
      <c r="I1200" s="42" t="s">
        <v>4474</v>
      </c>
      <c r="J1200" s="42" t="s">
        <v>4605</v>
      </c>
      <c r="K1200" s="42" t="s">
        <v>317</v>
      </c>
      <c r="L1200" s="42" t="s">
        <v>317</v>
      </c>
      <c r="M1200" s="42" t="s">
        <v>317</v>
      </c>
      <c r="N1200" s="42" t="s">
        <v>318</v>
      </c>
      <c r="O1200" s="42" t="s">
        <v>319</v>
      </c>
      <c r="P1200" s="42" t="s">
        <v>319</v>
      </c>
      <c r="Q1200" s="42" t="s">
        <v>381</v>
      </c>
      <c r="R1200" s="42" t="s">
        <v>381</v>
      </c>
      <c r="S1200" s="42" t="s">
        <v>1718</v>
      </c>
      <c r="T1200" s="42" t="s">
        <v>344</v>
      </c>
      <c r="U1200" s="42" t="s">
        <v>323</v>
      </c>
      <c r="V1200" s="52">
        <v>80</v>
      </c>
      <c r="W1200" s="42" t="s">
        <v>366</v>
      </c>
      <c r="X1200" s="42" t="s">
        <v>326</v>
      </c>
      <c r="Y1200" s="42" t="s">
        <v>4497</v>
      </c>
      <c r="Z1200" s="42" t="s">
        <v>4477</v>
      </c>
      <c r="AA1200" s="42" t="s">
        <v>328</v>
      </c>
      <c r="AB1200" s="42" t="s">
        <v>4478</v>
      </c>
      <c r="AC1200" s="42" t="s">
        <v>330</v>
      </c>
      <c r="AD1200" s="42" t="s">
        <v>330</v>
      </c>
      <c r="AE1200" s="42" t="s">
        <v>476</v>
      </c>
      <c r="AF1200" s="42" t="s">
        <v>476</v>
      </c>
      <c r="AG1200" s="42">
        <v>16</v>
      </c>
      <c r="AH1200" s="42" t="s">
        <v>350</v>
      </c>
      <c r="AI1200" s="42">
        <v>0</v>
      </c>
      <c r="AJ1200" s="42" t="s">
        <v>351</v>
      </c>
      <c r="AK1200" s="42">
        <v>0</v>
      </c>
      <c r="AL1200" s="42">
        <v>1000</v>
      </c>
      <c r="AM1200" s="42" t="s">
        <v>332</v>
      </c>
      <c r="AN1200" s="42" t="s">
        <v>352</v>
      </c>
      <c r="AO1200" s="43">
        <v>400</v>
      </c>
      <c r="AP1200" s="42" t="s">
        <v>439</v>
      </c>
      <c r="AQ1200" s="42">
        <v>1200</v>
      </c>
      <c r="AR1200" s="42">
        <v>2</v>
      </c>
      <c r="AS1200" s="42">
        <v>600</v>
      </c>
      <c r="AT1200" s="42">
        <v>48</v>
      </c>
      <c r="AU1200" s="42" t="s">
        <v>385</v>
      </c>
      <c r="AV1200" s="42" t="s">
        <v>385</v>
      </c>
      <c r="AW1200" s="42">
        <v>18000</v>
      </c>
      <c r="AX1200" s="42">
        <v>18000</v>
      </c>
      <c r="AY1200" s="42">
        <v>2</v>
      </c>
      <c r="AZ1200" s="51">
        <v>50</v>
      </c>
      <c r="BA1200" s="42"/>
      <c r="BB1200" s="42">
        <v>1</v>
      </c>
      <c r="BC1200" s="42" t="s">
        <v>525</v>
      </c>
      <c r="BD1200" s="49">
        <v>0</v>
      </c>
      <c r="BE1200" s="49" t="s">
        <v>4650</v>
      </c>
      <c r="BF1200" s="42" t="s">
        <v>340</v>
      </c>
      <c r="BG1200" s="42"/>
      <c r="BH1200" s="42" t="s">
        <v>340</v>
      </c>
      <c r="BI1200" s="42" t="s">
        <v>357</v>
      </c>
      <c r="BJ1200" s="42" t="s">
        <v>358</v>
      </c>
      <c r="BK1200" s="57">
        <v>44778</v>
      </c>
      <c r="BL1200" s="42" t="s">
        <v>317</v>
      </c>
      <c r="BM1200" s="42" t="s">
        <v>317</v>
      </c>
      <c r="BN1200" s="42"/>
      <c r="BO1200" s="42"/>
      <c r="BP1200" s="42" t="s">
        <v>359</v>
      </c>
      <c r="BQ1200" s="42" t="s">
        <v>359</v>
      </c>
      <c r="BR1200" s="42" t="s">
        <v>359</v>
      </c>
      <c r="BS1200" s="42"/>
      <c r="BT1200" s="42" t="s">
        <v>360</v>
      </c>
      <c r="BU1200" s="42" t="s">
        <v>317</v>
      </c>
      <c r="BV1200" s="42" t="s">
        <v>317</v>
      </c>
      <c r="BW1200" s="42"/>
      <c r="BX1200" s="42"/>
      <c r="BY1200" s="42" t="s">
        <v>353</v>
      </c>
      <c r="BZ1200" s="42" t="s">
        <v>353</v>
      </c>
      <c r="CA1200" s="42"/>
      <c r="CB1200" s="42" t="s">
        <v>353</v>
      </c>
      <c r="CC1200" s="42"/>
      <c r="CD1200" s="42"/>
      <c r="CE1200" s="42"/>
      <c r="CF1200" s="42"/>
      <c r="CG1200" s="26" t="s">
        <v>4651</v>
      </c>
    </row>
    <row r="1201" hidden="1" spans="1:85">
      <c r="A1201" s="34">
        <v>469</v>
      </c>
      <c r="B1201" s="42" t="s">
        <v>4653</v>
      </c>
      <c r="C1201" s="46" t="s">
        <v>4654</v>
      </c>
      <c r="D1201" s="42" t="s">
        <v>4655</v>
      </c>
      <c r="E1201" s="43">
        <v>28.9857</v>
      </c>
      <c r="F1201" s="43">
        <v>-10.9041</v>
      </c>
      <c r="G1201" s="42" t="s">
        <v>4473</v>
      </c>
      <c r="H1201" s="37">
        <v>2</v>
      </c>
      <c r="I1201" s="42" t="s">
        <v>4474</v>
      </c>
      <c r="J1201" s="42" t="s">
        <v>4605</v>
      </c>
      <c r="K1201" s="42" t="s">
        <v>317</v>
      </c>
      <c r="L1201" s="42" t="s">
        <v>317</v>
      </c>
      <c r="M1201" s="42" t="s">
        <v>317</v>
      </c>
      <c r="N1201" s="42" t="s">
        <v>318</v>
      </c>
      <c r="O1201" s="42" t="s">
        <v>319</v>
      </c>
      <c r="P1201" s="42" t="s">
        <v>319</v>
      </c>
      <c r="Q1201" s="42" t="s">
        <v>381</v>
      </c>
      <c r="R1201" s="42" t="s">
        <v>381</v>
      </c>
      <c r="S1201" s="42" t="s">
        <v>1718</v>
      </c>
      <c r="T1201" s="42" t="s">
        <v>344</v>
      </c>
      <c r="U1201" s="42" t="s">
        <v>323</v>
      </c>
      <c r="V1201" s="52">
        <v>70</v>
      </c>
      <c r="W1201" s="42" t="s">
        <v>366</v>
      </c>
      <c r="X1201" s="42" t="s">
        <v>326</v>
      </c>
      <c r="Y1201" s="42" t="s">
        <v>4497</v>
      </c>
      <c r="Z1201" s="42" t="s">
        <v>4477</v>
      </c>
      <c r="AA1201" s="42" t="s">
        <v>328</v>
      </c>
      <c r="AB1201" s="42" t="s">
        <v>4478</v>
      </c>
      <c r="AC1201" s="42" t="s">
        <v>330</v>
      </c>
      <c r="AD1201" s="42" t="s">
        <v>330</v>
      </c>
      <c r="AE1201" s="42" t="s">
        <v>476</v>
      </c>
      <c r="AF1201" s="42" t="s">
        <v>476</v>
      </c>
      <c r="AG1201" s="42">
        <v>16</v>
      </c>
      <c r="AH1201" s="42" t="s">
        <v>350</v>
      </c>
      <c r="AI1201" s="42">
        <v>0</v>
      </c>
      <c r="AJ1201" s="42" t="s">
        <v>351</v>
      </c>
      <c r="AK1201" s="42">
        <v>0</v>
      </c>
      <c r="AL1201" s="42">
        <v>1000</v>
      </c>
      <c r="AM1201" s="42" t="s">
        <v>332</v>
      </c>
      <c r="AN1201" s="42" t="s">
        <v>352</v>
      </c>
      <c r="AO1201" s="43">
        <v>400</v>
      </c>
      <c r="AP1201" s="42" t="s">
        <v>439</v>
      </c>
      <c r="AQ1201" s="42">
        <v>1200</v>
      </c>
      <c r="AR1201" s="42">
        <v>2</v>
      </c>
      <c r="AS1201" s="42">
        <v>600</v>
      </c>
      <c r="AT1201" s="42">
        <v>48</v>
      </c>
      <c r="AU1201" s="42" t="s">
        <v>385</v>
      </c>
      <c r="AV1201" s="42" t="s">
        <v>385</v>
      </c>
      <c r="AW1201" s="42">
        <v>18000</v>
      </c>
      <c r="AX1201" s="42">
        <v>18000</v>
      </c>
      <c r="AY1201" s="42">
        <v>2</v>
      </c>
      <c r="AZ1201" s="51">
        <v>47</v>
      </c>
      <c r="BA1201" s="42"/>
      <c r="BB1201" s="42">
        <v>1</v>
      </c>
      <c r="BC1201" s="42" t="s">
        <v>525</v>
      </c>
      <c r="BD1201" s="49">
        <v>0</v>
      </c>
      <c r="BE1201" s="49" t="s">
        <v>4653</v>
      </c>
      <c r="BF1201" s="42" t="s">
        <v>340</v>
      </c>
      <c r="BG1201" s="42"/>
      <c r="BH1201" s="42" t="s">
        <v>340</v>
      </c>
      <c r="BI1201" s="42" t="s">
        <v>357</v>
      </c>
      <c r="BJ1201" s="42" t="s">
        <v>358</v>
      </c>
      <c r="BK1201" s="57">
        <v>44778</v>
      </c>
      <c r="BL1201" s="42" t="s">
        <v>317</v>
      </c>
      <c r="BM1201" s="42" t="s">
        <v>317</v>
      </c>
      <c r="BN1201" s="42"/>
      <c r="BO1201" s="42"/>
      <c r="BP1201" s="42" t="s">
        <v>359</v>
      </c>
      <c r="BQ1201" s="42" t="s">
        <v>359</v>
      </c>
      <c r="BR1201" s="42" t="s">
        <v>359</v>
      </c>
      <c r="BS1201" s="42"/>
      <c r="BT1201" s="42" t="s">
        <v>360</v>
      </c>
      <c r="BU1201" s="42" t="s">
        <v>317</v>
      </c>
      <c r="BV1201" s="42" t="s">
        <v>317</v>
      </c>
      <c r="BW1201" s="42"/>
      <c r="BX1201" s="42"/>
      <c r="BY1201" s="42" t="s">
        <v>353</v>
      </c>
      <c r="BZ1201" s="42" t="s">
        <v>353</v>
      </c>
      <c r="CA1201" s="42"/>
      <c r="CB1201" s="42" t="s">
        <v>353</v>
      </c>
      <c r="CC1201" s="42"/>
      <c r="CD1201" s="42"/>
      <c r="CE1201" s="42"/>
      <c r="CF1201" s="42"/>
      <c r="CG1201" s="26" t="s">
        <v>4654</v>
      </c>
    </row>
    <row r="1202" hidden="1" spans="1:85">
      <c r="A1202" s="39">
        <v>322</v>
      </c>
      <c r="B1202" s="42" t="s">
        <v>4656</v>
      </c>
      <c r="C1202" s="46" t="s">
        <v>4657</v>
      </c>
      <c r="D1202" s="42" t="s">
        <v>4658</v>
      </c>
      <c r="E1202" s="43">
        <v>29.2629</v>
      </c>
      <c r="F1202" s="43">
        <v>-10.4363</v>
      </c>
      <c r="G1202" s="42" t="s">
        <v>4473</v>
      </c>
      <c r="H1202" s="37">
        <v>2.5</v>
      </c>
      <c r="I1202" s="42" t="s">
        <v>4474</v>
      </c>
      <c r="J1202" s="42" t="s">
        <v>4626</v>
      </c>
      <c r="K1202" s="42" t="s">
        <v>317</v>
      </c>
      <c r="L1202" s="42" t="s">
        <v>317</v>
      </c>
      <c r="M1202" s="42" t="s">
        <v>317</v>
      </c>
      <c r="N1202" s="42" t="s">
        <v>318</v>
      </c>
      <c r="O1202" s="42" t="s">
        <v>319</v>
      </c>
      <c r="P1202" s="42" t="s">
        <v>319</v>
      </c>
      <c r="Q1202" s="42" t="s">
        <v>381</v>
      </c>
      <c r="R1202" s="42" t="s">
        <v>381</v>
      </c>
      <c r="S1202" s="42" t="s">
        <v>1718</v>
      </c>
      <c r="T1202" s="42" t="s">
        <v>344</v>
      </c>
      <c r="U1202" s="42" t="s">
        <v>323</v>
      </c>
      <c r="V1202" s="52">
        <v>80</v>
      </c>
      <c r="W1202" s="42" t="s">
        <v>366</v>
      </c>
      <c r="X1202" s="42" t="s">
        <v>326</v>
      </c>
      <c r="Y1202" s="42" t="s">
        <v>4497</v>
      </c>
      <c r="Z1202" s="42" t="s">
        <v>4477</v>
      </c>
      <c r="AA1202" s="42" t="s">
        <v>328</v>
      </c>
      <c r="AB1202" s="42" t="s">
        <v>4478</v>
      </c>
      <c r="AC1202" s="42" t="s">
        <v>330</v>
      </c>
      <c r="AD1202" s="42" t="s">
        <v>330</v>
      </c>
      <c r="AE1202" s="42" t="s">
        <v>476</v>
      </c>
      <c r="AF1202" s="42" t="s">
        <v>476</v>
      </c>
      <c r="AG1202" s="42">
        <v>20</v>
      </c>
      <c r="AH1202" s="42" t="s">
        <v>350</v>
      </c>
      <c r="AI1202" s="42" t="s">
        <v>4549</v>
      </c>
      <c r="AJ1202" s="42" t="s">
        <v>351</v>
      </c>
      <c r="AK1202" s="42">
        <v>0</v>
      </c>
      <c r="AL1202" s="42">
        <v>1000</v>
      </c>
      <c r="AM1202" s="42" t="s">
        <v>332</v>
      </c>
      <c r="AN1202" s="42" t="s">
        <v>352</v>
      </c>
      <c r="AO1202" s="43">
        <v>400</v>
      </c>
      <c r="AP1202" s="42" t="s">
        <v>439</v>
      </c>
      <c r="AQ1202" s="42">
        <v>1200</v>
      </c>
      <c r="AR1202" s="42">
        <v>2</v>
      </c>
      <c r="AS1202" s="42">
        <v>600</v>
      </c>
      <c r="AT1202" s="42">
        <v>48</v>
      </c>
      <c r="AU1202" s="42" t="s">
        <v>385</v>
      </c>
      <c r="AV1202" s="42" t="s">
        <v>385</v>
      </c>
      <c r="AW1202" s="42">
        <v>18000</v>
      </c>
      <c r="AX1202" s="42">
        <v>18000</v>
      </c>
      <c r="AY1202" s="42">
        <v>2</v>
      </c>
      <c r="AZ1202" s="51">
        <v>43</v>
      </c>
      <c r="BA1202" s="42"/>
      <c r="BB1202" s="42">
        <v>1</v>
      </c>
      <c r="BC1202" s="42" t="s">
        <v>525</v>
      </c>
      <c r="BD1202" s="49">
        <v>0</v>
      </c>
      <c r="BE1202" s="49" t="s">
        <v>4656</v>
      </c>
      <c r="BF1202" s="42" t="s">
        <v>340</v>
      </c>
      <c r="BG1202" s="42"/>
      <c r="BH1202" s="42" t="s">
        <v>340</v>
      </c>
      <c r="BI1202" s="42" t="s">
        <v>357</v>
      </c>
      <c r="BJ1202" s="42" t="s">
        <v>358</v>
      </c>
      <c r="BK1202" s="57">
        <v>44778</v>
      </c>
      <c r="BL1202" s="42" t="s">
        <v>317</v>
      </c>
      <c r="BM1202" s="42" t="s">
        <v>317</v>
      </c>
      <c r="BN1202" s="42"/>
      <c r="BO1202" s="42"/>
      <c r="BP1202" s="42" t="s">
        <v>359</v>
      </c>
      <c r="BQ1202" s="42" t="s">
        <v>359</v>
      </c>
      <c r="BR1202" s="42" t="s">
        <v>359</v>
      </c>
      <c r="BS1202" s="42"/>
      <c r="BT1202" s="42" t="s">
        <v>360</v>
      </c>
      <c r="BU1202" s="42" t="s">
        <v>317</v>
      </c>
      <c r="BV1202" s="42" t="s">
        <v>317</v>
      </c>
      <c r="BW1202" s="42"/>
      <c r="BX1202" s="42"/>
      <c r="BY1202" s="42" t="s">
        <v>353</v>
      </c>
      <c r="BZ1202" s="42" t="s">
        <v>353</v>
      </c>
      <c r="CA1202" s="42"/>
      <c r="CB1202" s="42" t="s">
        <v>353</v>
      </c>
      <c r="CC1202" s="42"/>
      <c r="CD1202" s="42"/>
      <c r="CE1202" s="42"/>
      <c r="CF1202" s="42"/>
      <c r="CG1202" s="26" t="s">
        <v>4657</v>
      </c>
    </row>
    <row r="1203" hidden="1" spans="1:85">
      <c r="A1203" s="39">
        <v>1248</v>
      </c>
      <c r="B1203" s="42" t="s">
        <v>4659</v>
      </c>
      <c r="C1203" s="46" t="s">
        <v>4660</v>
      </c>
      <c r="D1203" s="42" t="s">
        <v>4661</v>
      </c>
      <c r="E1203" s="43">
        <v>29.5886</v>
      </c>
      <c r="F1203" s="43">
        <v>-10.3459</v>
      </c>
      <c r="G1203" s="42" t="s">
        <v>4473</v>
      </c>
      <c r="H1203" s="37">
        <v>4.5</v>
      </c>
      <c r="I1203" s="42" t="s">
        <v>4474</v>
      </c>
      <c r="J1203" s="42" t="s">
        <v>4662</v>
      </c>
      <c r="K1203" s="42" t="s">
        <v>317</v>
      </c>
      <c r="L1203" s="42" t="s">
        <v>317</v>
      </c>
      <c r="M1203" s="42" t="s">
        <v>317</v>
      </c>
      <c r="N1203" s="42" t="s">
        <v>318</v>
      </c>
      <c r="O1203" s="42" t="s">
        <v>319</v>
      </c>
      <c r="P1203" s="42" t="s">
        <v>319</v>
      </c>
      <c r="Q1203" s="42" t="s">
        <v>381</v>
      </c>
      <c r="R1203" s="42" t="s">
        <v>381</v>
      </c>
      <c r="S1203" s="42" t="s">
        <v>1718</v>
      </c>
      <c r="T1203" s="42" t="s">
        <v>782</v>
      </c>
      <c r="U1203" s="42" t="s">
        <v>323</v>
      </c>
      <c r="V1203" s="52">
        <v>80</v>
      </c>
      <c r="W1203" s="42" t="s">
        <v>366</v>
      </c>
      <c r="X1203" s="42" t="s">
        <v>326</v>
      </c>
      <c r="Y1203" s="40" t="s">
        <v>4497</v>
      </c>
      <c r="Z1203" s="42" t="s">
        <v>4477</v>
      </c>
      <c r="AA1203" s="42" t="s">
        <v>328</v>
      </c>
      <c r="AB1203" s="42" t="s">
        <v>4478</v>
      </c>
      <c r="AC1203" s="42" t="s">
        <v>330</v>
      </c>
      <c r="AD1203" s="42" t="s">
        <v>330</v>
      </c>
      <c r="AE1203" s="42" t="s">
        <v>476</v>
      </c>
      <c r="AF1203" s="42" t="s">
        <v>476</v>
      </c>
      <c r="AG1203" s="42">
        <v>30</v>
      </c>
      <c r="AH1203" s="42" t="s">
        <v>350</v>
      </c>
      <c r="AI1203" s="42">
        <v>0</v>
      </c>
      <c r="AJ1203" s="42" t="s">
        <v>351</v>
      </c>
      <c r="AK1203" s="42">
        <v>0</v>
      </c>
      <c r="AL1203" s="42">
        <v>1000</v>
      </c>
      <c r="AM1203" s="42" t="s">
        <v>332</v>
      </c>
      <c r="AN1203" s="42" t="s">
        <v>352</v>
      </c>
      <c r="AO1203" s="43">
        <v>400</v>
      </c>
      <c r="AP1203" s="42" t="s">
        <v>439</v>
      </c>
      <c r="AQ1203" s="42">
        <v>1200</v>
      </c>
      <c r="AR1203" s="42">
        <v>2</v>
      </c>
      <c r="AS1203" s="42">
        <v>600</v>
      </c>
      <c r="AT1203" s="42">
        <v>48</v>
      </c>
      <c r="AU1203" s="42" t="s">
        <v>2581</v>
      </c>
      <c r="AV1203" s="42" t="s">
        <v>2581</v>
      </c>
      <c r="AW1203" s="42">
        <v>18000</v>
      </c>
      <c r="AX1203" s="42">
        <v>18000</v>
      </c>
      <c r="AY1203" s="42">
        <v>2</v>
      </c>
      <c r="AZ1203" s="51">
        <v>48</v>
      </c>
      <c r="BA1203" s="42"/>
      <c r="BB1203" s="42">
        <v>1</v>
      </c>
      <c r="BC1203" s="42" t="s">
        <v>525</v>
      </c>
      <c r="BD1203" s="49">
        <v>0</v>
      </c>
      <c r="BE1203" s="49" t="s">
        <v>4659</v>
      </c>
      <c r="BF1203" s="42" t="s">
        <v>340</v>
      </c>
      <c r="BG1203" s="42"/>
      <c r="BH1203" s="42" t="s">
        <v>340</v>
      </c>
      <c r="BI1203" s="42" t="s">
        <v>357</v>
      </c>
      <c r="BJ1203" s="42" t="s">
        <v>1872</v>
      </c>
      <c r="BK1203" s="57">
        <v>44778</v>
      </c>
      <c r="BL1203" s="42" t="s">
        <v>317</v>
      </c>
      <c r="BM1203" s="42" t="s">
        <v>317</v>
      </c>
      <c r="BN1203" s="42"/>
      <c r="BO1203" s="42"/>
      <c r="BP1203" s="42" t="s">
        <v>359</v>
      </c>
      <c r="BQ1203" s="42" t="s">
        <v>359</v>
      </c>
      <c r="BR1203" s="42" t="s">
        <v>359</v>
      </c>
      <c r="BS1203" s="42"/>
      <c r="BT1203" s="42" t="s">
        <v>360</v>
      </c>
      <c r="BU1203" s="42" t="s">
        <v>317</v>
      </c>
      <c r="BV1203" s="42" t="s">
        <v>317</v>
      </c>
      <c r="BW1203" s="42"/>
      <c r="BX1203" s="42"/>
      <c r="BY1203" s="42" t="s">
        <v>353</v>
      </c>
      <c r="BZ1203" s="42" t="s">
        <v>353</v>
      </c>
      <c r="CA1203" s="42"/>
      <c r="CB1203" s="42" t="s">
        <v>353</v>
      </c>
      <c r="CC1203" s="42"/>
      <c r="CD1203" s="42"/>
      <c r="CE1203" s="42"/>
      <c r="CF1203" s="42"/>
      <c r="CG1203" s="26" t="s">
        <v>4660</v>
      </c>
    </row>
    <row r="1204" hidden="1" spans="1:85">
      <c r="A1204" s="39">
        <v>1344</v>
      </c>
      <c r="B1204" s="42" t="s">
        <v>4663</v>
      </c>
      <c r="C1204" s="46" t="s">
        <v>4664</v>
      </c>
      <c r="D1204" s="42" t="s">
        <v>4665</v>
      </c>
      <c r="E1204" s="43">
        <v>29.6433</v>
      </c>
      <c r="F1204" s="43">
        <v>-10.9386</v>
      </c>
      <c r="G1204" s="42" t="s">
        <v>4473</v>
      </c>
      <c r="H1204" s="37">
        <v>1.8</v>
      </c>
      <c r="I1204" s="42" t="s">
        <v>4474</v>
      </c>
      <c r="J1204" s="42" t="s">
        <v>4526</v>
      </c>
      <c r="K1204" s="42" t="s">
        <v>317</v>
      </c>
      <c r="L1204" s="42" t="s">
        <v>317</v>
      </c>
      <c r="M1204" s="42" t="s">
        <v>317</v>
      </c>
      <c r="N1204" s="42" t="s">
        <v>318</v>
      </c>
      <c r="O1204" s="42" t="s">
        <v>319</v>
      </c>
      <c r="P1204" s="42" t="s">
        <v>319</v>
      </c>
      <c r="Q1204" s="42" t="s">
        <v>381</v>
      </c>
      <c r="R1204" s="42" t="s">
        <v>320</v>
      </c>
      <c r="S1204" s="42" t="s">
        <v>1718</v>
      </c>
      <c r="T1204" s="42" t="s">
        <v>344</v>
      </c>
      <c r="U1204" s="42" t="s">
        <v>323</v>
      </c>
      <c r="V1204" s="52">
        <v>80</v>
      </c>
      <c r="W1204" s="42" t="s">
        <v>325</v>
      </c>
      <c r="X1204" s="42" t="s">
        <v>326</v>
      </c>
      <c r="Y1204" s="121" t="s">
        <v>4476</v>
      </c>
      <c r="Z1204" s="42" t="s">
        <v>4477</v>
      </c>
      <c r="AA1204" s="42" t="s">
        <v>328</v>
      </c>
      <c r="AB1204" s="42" t="s">
        <v>4478</v>
      </c>
      <c r="AC1204" s="42" t="s">
        <v>330</v>
      </c>
      <c r="AD1204" s="42" t="s">
        <v>330</v>
      </c>
      <c r="AE1204" s="42" t="s">
        <v>476</v>
      </c>
      <c r="AF1204" s="42" t="s">
        <v>476</v>
      </c>
      <c r="AG1204" s="42">
        <v>15</v>
      </c>
      <c r="AH1204" s="42" t="s">
        <v>350</v>
      </c>
      <c r="AI1204" s="42">
        <v>0</v>
      </c>
      <c r="AJ1204" s="42" t="s">
        <v>351</v>
      </c>
      <c r="AK1204" s="42">
        <v>0</v>
      </c>
      <c r="AL1204" s="42">
        <v>600</v>
      </c>
      <c r="AM1204" s="42" t="s">
        <v>332</v>
      </c>
      <c r="AN1204" s="42" t="s">
        <v>352</v>
      </c>
      <c r="AO1204" s="43">
        <v>400</v>
      </c>
      <c r="AP1204" s="42" t="s">
        <v>439</v>
      </c>
      <c r="AQ1204" s="42">
        <v>1200</v>
      </c>
      <c r="AR1204" s="42">
        <v>2</v>
      </c>
      <c r="AS1204" s="42">
        <v>600</v>
      </c>
      <c r="AT1204" s="42">
        <v>48</v>
      </c>
      <c r="AU1204" s="42" t="s">
        <v>327</v>
      </c>
      <c r="AV1204" s="42" t="s">
        <v>327</v>
      </c>
      <c r="AW1204" s="42" t="s">
        <v>327</v>
      </c>
      <c r="AX1204" s="42" t="s">
        <v>353</v>
      </c>
      <c r="AY1204" s="42" t="s">
        <v>327</v>
      </c>
      <c r="AZ1204" s="51">
        <v>45</v>
      </c>
      <c r="BA1204" s="42"/>
      <c r="BB1204" s="42">
        <v>1</v>
      </c>
      <c r="BC1204" s="42" t="s">
        <v>525</v>
      </c>
      <c r="BD1204" s="49">
        <v>0</v>
      </c>
      <c r="BE1204" s="49" t="s">
        <v>4663</v>
      </c>
      <c r="BF1204" s="42" t="s">
        <v>340</v>
      </c>
      <c r="BG1204" s="42"/>
      <c r="BH1204" s="42" t="s">
        <v>340</v>
      </c>
      <c r="BI1204" s="42" t="s">
        <v>357</v>
      </c>
      <c r="BJ1204" s="42" t="s">
        <v>358</v>
      </c>
      <c r="BK1204" s="57">
        <v>44778</v>
      </c>
      <c r="BL1204" s="42" t="s">
        <v>317</v>
      </c>
      <c r="BM1204" s="42" t="s">
        <v>317</v>
      </c>
      <c r="BN1204" s="42"/>
      <c r="BO1204" s="42"/>
      <c r="BP1204" s="42" t="s">
        <v>359</v>
      </c>
      <c r="BQ1204" s="42" t="s">
        <v>359</v>
      </c>
      <c r="BR1204" s="42" t="s">
        <v>359</v>
      </c>
      <c r="BS1204" s="42"/>
      <c r="BT1204" s="42" t="s">
        <v>360</v>
      </c>
      <c r="BU1204" s="42" t="s">
        <v>317</v>
      </c>
      <c r="BV1204" s="42" t="s">
        <v>317</v>
      </c>
      <c r="BW1204" s="42"/>
      <c r="BX1204" s="42"/>
      <c r="BY1204" s="42" t="s">
        <v>353</v>
      </c>
      <c r="BZ1204" s="42" t="s">
        <v>353</v>
      </c>
      <c r="CA1204" s="42"/>
      <c r="CB1204" s="42" t="s">
        <v>353</v>
      </c>
      <c r="CC1204" s="42"/>
      <c r="CD1204" s="42"/>
      <c r="CE1204" s="42"/>
      <c r="CF1204" s="42"/>
      <c r="CG1204" s="26" t="s">
        <v>4664</v>
      </c>
    </row>
    <row r="1205" hidden="1" spans="1:85">
      <c r="A1205" s="34">
        <v>489</v>
      </c>
      <c r="B1205" s="42" t="s">
        <v>4666</v>
      </c>
      <c r="C1205" s="46" t="s">
        <v>4667</v>
      </c>
      <c r="D1205" s="42" t="s">
        <v>4668</v>
      </c>
      <c r="E1205" s="43">
        <v>28.9043</v>
      </c>
      <c r="F1205" s="43">
        <v>-9.1187</v>
      </c>
      <c r="G1205" s="42" t="s">
        <v>4473</v>
      </c>
      <c r="H1205" s="37">
        <v>1.8</v>
      </c>
      <c r="I1205" s="42" t="s">
        <v>4474</v>
      </c>
      <c r="J1205" s="42" t="s">
        <v>4588</v>
      </c>
      <c r="K1205" s="42" t="s">
        <v>317</v>
      </c>
      <c r="L1205" s="42" t="s">
        <v>317</v>
      </c>
      <c r="M1205" s="42" t="s">
        <v>317</v>
      </c>
      <c r="N1205" s="42" t="s">
        <v>318</v>
      </c>
      <c r="O1205" s="42" t="s">
        <v>319</v>
      </c>
      <c r="P1205" s="42" t="s">
        <v>319</v>
      </c>
      <c r="Q1205" s="42" t="s">
        <v>381</v>
      </c>
      <c r="R1205" s="42" t="s">
        <v>381</v>
      </c>
      <c r="S1205" s="42" t="s">
        <v>1718</v>
      </c>
      <c r="T1205" s="42" t="s">
        <v>344</v>
      </c>
      <c r="U1205" s="42" t="s">
        <v>323</v>
      </c>
      <c r="V1205" s="52">
        <v>80</v>
      </c>
      <c r="W1205" s="42" t="s">
        <v>325</v>
      </c>
      <c r="X1205" s="42" t="s">
        <v>326</v>
      </c>
      <c r="Y1205" s="42" t="s">
        <v>4585</v>
      </c>
      <c r="Z1205" s="42" t="s">
        <v>4554</v>
      </c>
      <c r="AA1205" s="42" t="s">
        <v>328</v>
      </c>
      <c r="AB1205" s="42" t="s">
        <v>4478</v>
      </c>
      <c r="AC1205" s="42" t="s">
        <v>330</v>
      </c>
      <c r="AD1205" s="42" t="s">
        <v>330</v>
      </c>
      <c r="AE1205" s="42" t="s">
        <v>476</v>
      </c>
      <c r="AF1205" s="42" t="s">
        <v>476</v>
      </c>
      <c r="AG1205" s="42">
        <v>15</v>
      </c>
      <c r="AH1205" s="42" t="s">
        <v>350</v>
      </c>
      <c r="AI1205" s="42">
        <v>0</v>
      </c>
      <c r="AJ1205" s="42" t="s">
        <v>351</v>
      </c>
      <c r="AK1205" s="42">
        <v>0</v>
      </c>
      <c r="AL1205" s="42">
        <v>1000</v>
      </c>
      <c r="AM1205" s="42" t="s">
        <v>332</v>
      </c>
      <c r="AN1205" s="42" t="s">
        <v>352</v>
      </c>
      <c r="AO1205" s="43">
        <v>400</v>
      </c>
      <c r="AP1205" s="42" t="s">
        <v>439</v>
      </c>
      <c r="AQ1205" s="42">
        <v>1200</v>
      </c>
      <c r="AR1205" s="42">
        <v>2</v>
      </c>
      <c r="AS1205" s="42">
        <v>600</v>
      </c>
      <c r="AT1205" s="42">
        <v>48</v>
      </c>
      <c r="AU1205" s="42" t="s">
        <v>327</v>
      </c>
      <c r="AV1205" s="42" t="s">
        <v>327</v>
      </c>
      <c r="AW1205" s="42" t="s">
        <v>327</v>
      </c>
      <c r="AX1205" s="42" t="s">
        <v>353</v>
      </c>
      <c r="AY1205" s="42" t="s">
        <v>327</v>
      </c>
      <c r="AZ1205" s="51">
        <v>55</v>
      </c>
      <c r="BA1205" s="42"/>
      <c r="BB1205" s="42">
        <v>2</v>
      </c>
      <c r="BC1205" s="42" t="s">
        <v>375</v>
      </c>
      <c r="BD1205" s="49" t="s">
        <v>4669</v>
      </c>
      <c r="BE1205" s="49" t="s">
        <v>4666</v>
      </c>
      <c r="BF1205" s="42" t="s">
        <v>340</v>
      </c>
      <c r="BG1205" s="42"/>
      <c r="BH1205" s="42" t="s">
        <v>340</v>
      </c>
      <c r="BI1205" s="42" t="s">
        <v>357</v>
      </c>
      <c r="BJ1205" s="42" t="s">
        <v>358</v>
      </c>
      <c r="BK1205" s="57">
        <v>44778</v>
      </c>
      <c r="BL1205" s="42" t="s">
        <v>317</v>
      </c>
      <c r="BM1205" s="42" t="s">
        <v>317</v>
      </c>
      <c r="BN1205" s="42"/>
      <c r="BO1205" s="42"/>
      <c r="BP1205" s="42" t="s">
        <v>359</v>
      </c>
      <c r="BQ1205" s="42" t="s">
        <v>359</v>
      </c>
      <c r="BR1205" s="42" t="s">
        <v>359</v>
      </c>
      <c r="BS1205" s="42"/>
      <c r="BT1205" s="42" t="s">
        <v>360</v>
      </c>
      <c r="BU1205" s="42" t="s">
        <v>317</v>
      </c>
      <c r="BV1205" s="42" t="s">
        <v>317</v>
      </c>
      <c r="BW1205" s="42"/>
      <c r="BX1205" s="42"/>
      <c r="BY1205" s="42" t="s">
        <v>353</v>
      </c>
      <c r="BZ1205" s="42" t="s">
        <v>353</v>
      </c>
      <c r="CA1205" s="42"/>
      <c r="CB1205" s="42" t="s">
        <v>353</v>
      </c>
      <c r="CC1205" s="42"/>
      <c r="CD1205" s="42"/>
      <c r="CE1205" s="42"/>
      <c r="CF1205" s="42"/>
      <c r="CG1205" s="26" t="s">
        <v>4667</v>
      </c>
    </row>
    <row r="1206" hidden="1" spans="1:85">
      <c r="A1206" s="34">
        <v>81</v>
      </c>
      <c r="B1206" s="42" t="s">
        <v>4670</v>
      </c>
      <c r="C1206" s="46" t="s">
        <v>4671</v>
      </c>
      <c r="D1206" s="42" t="s">
        <v>4672</v>
      </c>
      <c r="E1206" s="43">
        <v>28.8829</v>
      </c>
      <c r="F1206" s="43">
        <v>-11.2079</v>
      </c>
      <c r="G1206" s="42" t="s">
        <v>4473</v>
      </c>
      <c r="H1206" s="37">
        <v>4.5</v>
      </c>
      <c r="I1206" s="42" t="s">
        <v>4474</v>
      </c>
      <c r="J1206" s="42" t="s">
        <v>4605</v>
      </c>
      <c r="K1206" s="42" t="s">
        <v>340</v>
      </c>
      <c r="L1206" s="42" t="s">
        <v>317</v>
      </c>
      <c r="M1206" s="42" t="s">
        <v>317</v>
      </c>
      <c r="N1206" s="42" t="s">
        <v>402</v>
      </c>
      <c r="O1206" s="42" t="s">
        <v>319</v>
      </c>
      <c r="P1206" s="42" t="s">
        <v>319</v>
      </c>
      <c r="Q1206" s="42" t="s">
        <v>381</v>
      </c>
      <c r="R1206" s="42" t="s">
        <v>381</v>
      </c>
      <c r="S1206" s="42" t="s">
        <v>1718</v>
      </c>
      <c r="T1206" s="42" t="s">
        <v>344</v>
      </c>
      <c r="U1206" s="42" t="s">
        <v>323</v>
      </c>
      <c r="V1206" s="52">
        <v>50</v>
      </c>
      <c r="W1206" s="42" t="s">
        <v>366</v>
      </c>
      <c r="X1206" s="42" t="s">
        <v>326</v>
      </c>
      <c r="Y1206" s="42" t="s">
        <v>4497</v>
      </c>
      <c r="Z1206" s="42" t="s">
        <v>4477</v>
      </c>
      <c r="AA1206" s="42" t="s">
        <v>328</v>
      </c>
      <c r="AB1206" s="42" t="s">
        <v>4478</v>
      </c>
      <c r="AC1206" s="42" t="s">
        <v>330</v>
      </c>
      <c r="AD1206" s="42" t="s">
        <v>330</v>
      </c>
      <c r="AE1206" s="42" t="s">
        <v>476</v>
      </c>
      <c r="AF1206" s="42" t="s">
        <v>476</v>
      </c>
      <c r="AG1206" s="42">
        <v>30</v>
      </c>
      <c r="AH1206" s="42" t="s">
        <v>350</v>
      </c>
      <c r="AI1206" s="42">
        <v>0</v>
      </c>
      <c r="AJ1206" s="42" t="s">
        <v>351</v>
      </c>
      <c r="AK1206" s="42">
        <v>0</v>
      </c>
      <c r="AL1206" s="42">
        <v>1000</v>
      </c>
      <c r="AM1206" s="42" t="s">
        <v>332</v>
      </c>
      <c r="AN1206" s="42" t="s">
        <v>352</v>
      </c>
      <c r="AO1206" s="43">
        <v>400</v>
      </c>
      <c r="AP1206" s="42" t="s">
        <v>333</v>
      </c>
      <c r="AQ1206" s="42">
        <v>400</v>
      </c>
      <c r="AR1206" s="42">
        <v>48</v>
      </c>
      <c r="AS1206" s="42">
        <v>100</v>
      </c>
      <c r="AT1206" s="42">
        <f>AQ1206/AS1206</f>
        <v>4</v>
      </c>
      <c r="AU1206" s="42" t="s">
        <v>385</v>
      </c>
      <c r="AV1206" s="42" t="s">
        <v>385</v>
      </c>
      <c r="AW1206" s="42">
        <v>18000</v>
      </c>
      <c r="AX1206" s="42">
        <v>18000</v>
      </c>
      <c r="AY1206" s="42">
        <v>2</v>
      </c>
      <c r="AZ1206" s="51">
        <v>190</v>
      </c>
      <c r="BA1206" s="42"/>
      <c r="BB1206" s="42">
        <v>3</v>
      </c>
      <c r="BC1206" s="42" t="s">
        <v>354</v>
      </c>
      <c r="BD1206" s="49" t="s">
        <v>4673</v>
      </c>
      <c r="BE1206" s="49" t="s">
        <v>4670</v>
      </c>
      <c r="BF1206" s="42" t="s">
        <v>340</v>
      </c>
      <c r="BG1206" s="42"/>
      <c r="BH1206" s="42" t="s">
        <v>340</v>
      </c>
      <c r="BI1206" s="42" t="s">
        <v>357</v>
      </c>
      <c r="BJ1206" s="42" t="s">
        <v>358</v>
      </c>
      <c r="BK1206" s="57">
        <v>44778</v>
      </c>
      <c r="BL1206" s="42" t="s">
        <v>1883</v>
      </c>
      <c r="BM1206" s="42" t="s">
        <v>1883</v>
      </c>
      <c r="BN1206" s="42"/>
      <c r="BO1206" s="42"/>
      <c r="BP1206" s="42" t="s">
        <v>359</v>
      </c>
      <c r="BQ1206" s="42" t="s">
        <v>359</v>
      </c>
      <c r="BR1206" s="42" t="s">
        <v>359</v>
      </c>
      <c r="BS1206" s="42"/>
      <c r="BT1206" s="42" t="s">
        <v>360</v>
      </c>
      <c r="BU1206" s="42" t="s">
        <v>317</v>
      </c>
      <c r="BV1206" s="42" t="s">
        <v>317</v>
      </c>
      <c r="BW1206" s="42"/>
      <c r="BX1206" s="42"/>
      <c r="BY1206" s="42" t="s">
        <v>353</v>
      </c>
      <c r="BZ1206" s="42" t="s">
        <v>353</v>
      </c>
      <c r="CA1206" s="42"/>
      <c r="CB1206" s="42" t="s">
        <v>353</v>
      </c>
      <c r="CC1206" s="42"/>
      <c r="CD1206" s="42"/>
      <c r="CE1206" s="42"/>
      <c r="CF1206" s="42"/>
      <c r="CG1206" s="26" t="s">
        <v>4671</v>
      </c>
    </row>
    <row r="1207" hidden="1" spans="1:85">
      <c r="A1207" s="34">
        <v>553</v>
      </c>
      <c r="B1207" s="42" t="s">
        <v>4674</v>
      </c>
      <c r="C1207" s="46" t="s">
        <v>4675</v>
      </c>
      <c r="D1207" s="42" t="s">
        <v>4676</v>
      </c>
      <c r="E1207" s="43">
        <v>28.9991</v>
      </c>
      <c r="F1207" s="43">
        <v>-9.9667</v>
      </c>
      <c r="G1207" s="42" t="s">
        <v>4473</v>
      </c>
      <c r="H1207" s="37">
        <v>1.8</v>
      </c>
      <c r="I1207" s="42" t="s">
        <v>4474</v>
      </c>
      <c r="J1207" s="42" t="s">
        <v>4621</v>
      </c>
      <c r="K1207" s="42" t="s">
        <v>317</v>
      </c>
      <c r="L1207" s="42" t="s">
        <v>317</v>
      </c>
      <c r="M1207" s="42" t="s">
        <v>317</v>
      </c>
      <c r="N1207" s="42" t="s">
        <v>318</v>
      </c>
      <c r="O1207" s="42" t="s">
        <v>319</v>
      </c>
      <c r="P1207" s="42" t="s">
        <v>319</v>
      </c>
      <c r="Q1207" s="42" t="s">
        <v>381</v>
      </c>
      <c r="R1207" s="42" t="s">
        <v>381</v>
      </c>
      <c r="S1207" s="42" t="s">
        <v>1718</v>
      </c>
      <c r="T1207" s="42" t="s">
        <v>782</v>
      </c>
      <c r="U1207" s="42" t="s">
        <v>323</v>
      </c>
      <c r="V1207" s="52">
        <v>70</v>
      </c>
      <c r="W1207" s="42" t="s">
        <v>366</v>
      </c>
      <c r="X1207" s="42" t="s">
        <v>326</v>
      </c>
      <c r="Y1207" s="42" t="s">
        <v>4553</v>
      </c>
      <c r="Z1207" s="42" t="s">
        <v>4554</v>
      </c>
      <c r="AA1207" s="42" t="s">
        <v>328</v>
      </c>
      <c r="AB1207" s="42" t="s">
        <v>4478</v>
      </c>
      <c r="AC1207" s="42" t="s">
        <v>330</v>
      </c>
      <c r="AD1207" s="42" t="s">
        <v>330</v>
      </c>
      <c r="AE1207" s="42" t="s">
        <v>476</v>
      </c>
      <c r="AF1207" s="42" t="s">
        <v>476</v>
      </c>
      <c r="AG1207" s="42">
        <v>20</v>
      </c>
      <c r="AH1207" s="42" t="s">
        <v>350</v>
      </c>
      <c r="AI1207" s="42">
        <v>0</v>
      </c>
      <c r="AJ1207" s="42" t="s">
        <v>351</v>
      </c>
      <c r="AK1207" s="42">
        <v>0</v>
      </c>
      <c r="AL1207" s="42">
        <v>1000</v>
      </c>
      <c r="AM1207" s="42" t="s">
        <v>332</v>
      </c>
      <c r="AN1207" s="42" t="s">
        <v>352</v>
      </c>
      <c r="AO1207" s="43">
        <v>400</v>
      </c>
      <c r="AP1207" s="42" t="s">
        <v>1320</v>
      </c>
      <c r="AQ1207" s="42">
        <v>1500</v>
      </c>
      <c r="AR1207" s="42">
        <v>2</v>
      </c>
      <c r="AS1207" s="42">
        <v>1500</v>
      </c>
      <c r="AT1207" s="42">
        <v>24</v>
      </c>
      <c r="AU1207" s="42" t="s">
        <v>385</v>
      </c>
      <c r="AV1207" s="42" t="s">
        <v>385</v>
      </c>
      <c r="AW1207" s="42">
        <v>18000</v>
      </c>
      <c r="AX1207" s="42">
        <v>18000</v>
      </c>
      <c r="AY1207" s="42">
        <v>2</v>
      </c>
      <c r="AZ1207" s="51">
        <v>45</v>
      </c>
      <c r="BA1207" s="42"/>
      <c r="BB1207" s="42">
        <v>1</v>
      </c>
      <c r="BC1207" s="42" t="s">
        <v>525</v>
      </c>
      <c r="BD1207" s="49">
        <v>0</v>
      </c>
      <c r="BE1207" s="49" t="s">
        <v>4674</v>
      </c>
      <c r="BF1207" s="42" t="s">
        <v>340</v>
      </c>
      <c r="BG1207" s="42"/>
      <c r="BH1207" s="42" t="s">
        <v>340</v>
      </c>
      <c r="BI1207" s="42" t="s">
        <v>357</v>
      </c>
      <c r="BJ1207" s="42" t="s">
        <v>358</v>
      </c>
      <c r="BK1207" s="57">
        <v>44778</v>
      </c>
      <c r="BL1207" s="42" t="s">
        <v>317</v>
      </c>
      <c r="BM1207" s="42" t="s">
        <v>317</v>
      </c>
      <c r="BN1207" s="42"/>
      <c r="BO1207" s="42"/>
      <c r="BP1207" s="132">
        <v>24</v>
      </c>
      <c r="BQ1207" s="132" t="s">
        <v>4560</v>
      </c>
      <c r="BR1207" s="42" t="s">
        <v>359</v>
      </c>
      <c r="BS1207" s="42"/>
      <c r="BT1207" s="42" t="s">
        <v>360</v>
      </c>
      <c r="BU1207" s="42" t="s">
        <v>317</v>
      </c>
      <c r="BV1207" s="42" t="s">
        <v>317</v>
      </c>
      <c r="BW1207" s="42"/>
      <c r="BX1207" s="42"/>
      <c r="BY1207" s="42" t="s">
        <v>353</v>
      </c>
      <c r="BZ1207" s="42" t="s">
        <v>353</v>
      </c>
      <c r="CA1207" s="42"/>
      <c r="CB1207" s="42" t="s">
        <v>353</v>
      </c>
      <c r="CC1207" s="42"/>
      <c r="CD1207" s="42"/>
      <c r="CE1207" s="42"/>
      <c r="CF1207" s="42"/>
      <c r="CG1207" s="26" t="s">
        <v>4675</v>
      </c>
    </row>
    <row r="1208" hidden="1" spans="1:85">
      <c r="A1208" s="34">
        <v>1303</v>
      </c>
      <c r="B1208" s="42" t="s">
        <v>4677</v>
      </c>
      <c r="C1208" s="46" t="s">
        <v>4678</v>
      </c>
      <c r="D1208" s="42" t="s">
        <v>4679</v>
      </c>
      <c r="E1208" s="43">
        <v>28.9003</v>
      </c>
      <c r="F1208" s="43">
        <v>-11.2133</v>
      </c>
      <c r="G1208" s="42" t="s">
        <v>4473</v>
      </c>
      <c r="H1208" s="37">
        <v>1.8</v>
      </c>
      <c r="I1208" s="42" t="s">
        <v>4474</v>
      </c>
      <c r="J1208" s="42" t="s">
        <v>4605</v>
      </c>
      <c r="K1208" s="42" t="s">
        <v>317</v>
      </c>
      <c r="L1208" s="42" t="s">
        <v>317</v>
      </c>
      <c r="M1208" s="42" t="s">
        <v>317</v>
      </c>
      <c r="N1208" s="42" t="s">
        <v>402</v>
      </c>
      <c r="O1208" s="42" t="s">
        <v>319</v>
      </c>
      <c r="P1208" s="42" t="s">
        <v>319</v>
      </c>
      <c r="Q1208" s="42" t="s">
        <v>320</v>
      </c>
      <c r="R1208" s="42" t="s">
        <v>320</v>
      </c>
      <c r="S1208" s="42" t="s">
        <v>1718</v>
      </c>
      <c r="T1208" s="42" t="s">
        <v>344</v>
      </c>
      <c r="U1208" s="42" t="s">
        <v>323</v>
      </c>
      <c r="V1208" s="52">
        <v>40</v>
      </c>
      <c r="W1208" s="42" t="s">
        <v>366</v>
      </c>
      <c r="X1208" s="42" t="s">
        <v>326</v>
      </c>
      <c r="Y1208" s="121" t="s">
        <v>4476</v>
      </c>
      <c r="Z1208" s="42" t="s">
        <v>4477</v>
      </c>
      <c r="AA1208" s="42" t="s">
        <v>328</v>
      </c>
      <c r="AB1208" s="42" t="s">
        <v>4478</v>
      </c>
      <c r="AC1208" s="42" t="s">
        <v>330</v>
      </c>
      <c r="AD1208" s="42" t="s">
        <v>330</v>
      </c>
      <c r="AE1208" s="42" t="s">
        <v>476</v>
      </c>
      <c r="AF1208" s="42" t="s">
        <v>476</v>
      </c>
      <c r="AG1208" s="42">
        <v>15</v>
      </c>
      <c r="AH1208" s="42" t="s">
        <v>350</v>
      </c>
      <c r="AI1208" s="42">
        <v>0</v>
      </c>
      <c r="AJ1208" s="42" t="s">
        <v>351</v>
      </c>
      <c r="AK1208" s="42">
        <v>0</v>
      </c>
      <c r="AL1208" s="42">
        <v>1000</v>
      </c>
      <c r="AM1208" s="42" t="s">
        <v>332</v>
      </c>
      <c r="AN1208" s="42" t="s">
        <v>352</v>
      </c>
      <c r="AO1208" s="43">
        <v>400</v>
      </c>
      <c r="AP1208" s="42" t="s">
        <v>439</v>
      </c>
      <c r="AQ1208" s="42">
        <v>1200</v>
      </c>
      <c r="AR1208" s="42">
        <v>2</v>
      </c>
      <c r="AS1208" s="42">
        <v>600</v>
      </c>
      <c r="AT1208" s="42">
        <v>48</v>
      </c>
      <c r="AU1208" s="42" t="s">
        <v>385</v>
      </c>
      <c r="AV1208" s="42" t="s">
        <v>385</v>
      </c>
      <c r="AW1208" s="42">
        <v>18000</v>
      </c>
      <c r="AX1208" s="42">
        <v>18000</v>
      </c>
      <c r="AY1208" s="42">
        <v>2</v>
      </c>
      <c r="AZ1208" s="51">
        <v>110</v>
      </c>
      <c r="BA1208" s="42"/>
      <c r="BB1208" s="42">
        <v>1</v>
      </c>
      <c r="BC1208" s="42" t="s">
        <v>525</v>
      </c>
      <c r="BD1208" s="49">
        <v>0</v>
      </c>
      <c r="BE1208" s="49" t="s">
        <v>4677</v>
      </c>
      <c r="BF1208" s="42" t="s">
        <v>340</v>
      </c>
      <c r="BG1208" s="42"/>
      <c r="BH1208" s="42" t="s">
        <v>340</v>
      </c>
      <c r="BI1208" s="42" t="s">
        <v>357</v>
      </c>
      <c r="BJ1208" s="42" t="s">
        <v>358</v>
      </c>
      <c r="BK1208" s="57">
        <v>44778</v>
      </c>
      <c r="BL1208" s="42" t="s">
        <v>317</v>
      </c>
      <c r="BM1208" s="42" t="s">
        <v>317</v>
      </c>
      <c r="BN1208" s="42"/>
      <c r="BO1208" s="42"/>
      <c r="BP1208" s="42" t="s">
        <v>359</v>
      </c>
      <c r="BQ1208" s="42" t="s">
        <v>359</v>
      </c>
      <c r="BR1208" s="42" t="s">
        <v>359</v>
      </c>
      <c r="BS1208" s="42"/>
      <c r="BT1208" s="42" t="s">
        <v>360</v>
      </c>
      <c r="BU1208" s="42" t="s">
        <v>317</v>
      </c>
      <c r="BV1208" s="42" t="s">
        <v>317</v>
      </c>
      <c r="BW1208" s="42"/>
      <c r="BX1208" s="42"/>
      <c r="BY1208" s="42" t="s">
        <v>353</v>
      </c>
      <c r="BZ1208" s="42" t="s">
        <v>353</v>
      </c>
      <c r="CA1208" s="42"/>
      <c r="CB1208" s="42" t="s">
        <v>353</v>
      </c>
      <c r="CC1208" s="42"/>
      <c r="CD1208" s="42"/>
      <c r="CE1208" s="42"/>
      <c r="CF1208" s="42"/>
      <c r="CG1208" s="26" t="s">
        <v>4678</v>
      </c>
    </row>
    <row r="1209" hidden="1" spans="1:85">
      <c r="A1209" s="39">
        <v>646</v>
      </c>
      <c r="B1209" s="42" t="s">
        <v>4680</v>
      </c>
      <c r="C1209" s="46" t="s">
        <v>4681</v>
      </c>
      <c r="D1209" s="42" t="s">
        <v>4682</v>
      </c>
      <c r="E1209" s="43">
        <v>29.1024</v>
      </c>
      <c r="F1209" s="43">
        <v>-8.8374</v>
      </c>
      <c r="G1209" s="42" t="s">
        <v>4473</v>
      </c>
      <c r="H1209" s="37">
        <v>2</v>
      </c>
      <c r="I1209" s="42" t="s">
        <v>4474</v>
      </c>
      <c r="J1209" s="42" t="s">
        <v>4610</v>
      </c>
      <c r="K1209" s="42" t="s">
        <v>317</v>
      </c>
      <c r="L1209" s="42" t="s">
        <v>317</v>
      </c>
      <c r="M1209" s="42" t="s">
        <v>317</v>
      </c>
      <c r="N1209" s="42" t="s">
        <v>318</v>
      </c>
      <c r="O1209" s="42" t="s">
        <v>319</v>
      </c>
      <c r="P1209" s="42" t="s">
        <v>319</v>
      </c>
      <c r="Q1209" s="42" t="s">
        <v>390</v>
      </c>
      <c r="R1209" s="42" t="s">
        <v>320</v>
      </c>
      <c r="S1209" s="42" t="s">
        <v>1718</v>
      </c>
      <c r="T1209" s="42" t="s">
        <v>344</v>
      </c>
      <c r="U1209" s="42" t="s">
        <v>323</v>
      </c>
      <c r="V1209" s="52">
        <v>50</v>
      </c>
      <c r="W1209" s="42" t="s">
        <v>325</v>
      </c>
      <c r="X1209" s="42" t="s">
        <v>326</v>
      </c>
      <c r="Y1209" s="42" t="s">
        <v>4585</v>
      </c>
      <c r="Z1209" s="42" t="s">
        <v>4554</v>
      </c>
      <c r="AA1209" s="42" t="s">
        <v>328</v>
      </c>
      <c r="AB1209" s="42" t="s">
        <v>4478</v>
      </c>
      <c r="AC1209" s="42" t="s">
        <v>330</v>
      </c>
      <c r="AD1209" s="42" t="s">
        <v>330</v>
      </c>
      <c r="AE1209" s="42" t="s">
        <v>476</v>
      </c>
      <c r="AF1209" s="42" t="s">
        <v>476</v>
      </c>
      <c r="AG1209" s="42">
        <v>16</v>
      </c>
      <c r="AH1209" s="42" t="s">
        <v>350</v>
      </c>
      <c r="AI1209" s="42">
        <v>0</v>
      </c>
      <c r="AJ1209" s="42" t="s">
        <v>351</v>
      </c>
      <c r="AK1209" s="42">
        <v>0</v>
      </c>
      <c r="AL1209" s="42">
        <v>1000</v>
      </c>
      <c r="AM1209" s="42" t="s">
        <v>332</v>
      </c>
      <c r="AN1209" s="42" t="s">
        <v>352</v>
      </c>
      <c r="AO1209" s="43">
        <v>400</v>
      </c>
      <c r="AP1209" s="42" t="s">
        <v>439</v>
      </c>
      <c r="AQ1209" s="42">
        <v>1200</v>
      </c>
      <c r="AR1209" s="42">
        <v>2</v>
      </c>
      <c r="AS1209" s="42">
        <v>600</v>
      </c>
      <c r="AT1209" s="42">
        <v>48</v>
      </c>
      <c r="AU1209" s="42" t="s">
        <v>327</v>
      </c>
      <c r="AV1209" s="42" t="s">
        <v>327</v>
      </c>
      <c r="AW1209" s="42" t="s">
        <v>327</v>
      </c>
      <c r="AX1209" s="42" t="s">
        <v>353</v>
      </c>
      <c r="AY1209" s="42" t="s">
        <v>327</v>
      </c>
      <c r="AZ1209" s="51">
        <v>55</v>
      </c>
      <c r="BA1209" s="42"/>
      <c r="BB1209" s="42">
        <v>2</v>
      </c>
      <c r="BC1209" s="42" t="s">
        <v>375</v>
      </c>
      <c r="BD1209" s="49" t="s">
        <v>2479</v>
      </c>
      <c r="BE1209" s="49" t="s">
        <v>4680</v>
      </c>
      <c r="BF1209" s="42" t="s">
        <v>340</v>
      </c>
      <c r="BG1209" s="42"/>
      <c r="BH1209" s="42" t="s">
        <v>340</v>
      </c>
      <c r="BI1209" s="42" t="s">
        <v>357</v>
      </c>
      <c r="BJ1209" s="42" t="s">
        <v>358</v>
      </c>
      <c r="BK1209" s="57">
        <v>44778</v>
      </c>
      <c r="BL1209" s="42" t="s">
        <v>317</v>
      </c>
      <c r="BM1209" s="42" t="s">
        <v>317</v>
      </c>
      <c r="BN1209" s="42"/>
      <c r="BO1209" s="42"/>
      <c r="BP1209" s="42" t="s">
        <v>359</v>
      </c>
      <c r="BQ1209" s="42" t="s">
        <v>359</v>
      </c>
      <c r="BR1209" s="42" t="s">
        <v>359</v>
      </c>
      <c r="BS1209" s="42"/>
      <c r="BT1209" s="42" t="s">
        <v>360</v>
      </c>
      <c r="BU1209" s="42" t="s">
        <v>317</v>
      </c>
      <c r="BV1209" s="42" t="s">
        <v>317</v>
      </c>
      <c r="BW1209" s="42"/>
      <c r="BX1209" s="42"/>
      <c r="BY1209" s="42" t="s">
        <v>353</v>
      </c>
      <c r="BZ1209" s="42" t="s">
        <v>353</v>
      </c>
      <c r="CA1209" s="42"/>
      <c r="CB1209" s="42" t="s">
        <v>353</v>
      </c>
      <c r="CC1209" s="42"/>
      <c r="CD1209" s="42"/>
      <c r="CE1209" s="42"/>
      <c r="CF1209" s="42"/>
      <c r="CG1209" s="26" t="s">
        <v>4681</v>
      </c>
    </row>
    <row r="1210" hidden="1" spans="1:85">
      <c r="A1210" s="39">
        <v>1496</v>
      </c>
      <c r="B1210" s="42" t="s">
        <v>4683</v>
      </c>
      <c r="C1210" s="46" t="s">
        <v>4684</v>
      </c>
      <c r="D1210" s="42" t="s">
        <v>4685</v>
      </c>
      <c r="E1210" s="43">
        <v>28.7876</v>
      </c>
      <c r="F1210" s="43">
        <v>-9.2587</v>
      </c>
      <c r="G1210" s="42" t="s">
        <v>4473</v>
      </c>
      <c r="H1210" s="37">
        <v>1.8</v>
      </c>
      <c r="I1210" s="42" t="s">
        <v>4474</v>
      </c>
      <c r="J1210" s="42" t="s">
        <v>4588</v>
      </c>
      <c r="K1210" s="42" t="s">
        <v>317</v>
      </c>
      <c r="L1210" s="42" t="s">
        <v>317</v>
      </c>
      <c r="M1210" s="42" t="s">
        <v>317</v>
      </c>
      <c r="N1210" s="42" t="s">
        <v>318</v>
      </c>
      <c r="O1210" s="42" t="s">
        <v>319</v>
      </c>
      <c r="P1210" s="42" t="s">
        <v>319</v>
      </c>
      <c r="Q1210" s="42" t="s">
        <v>381</v>
      </c>
      <c r="R1210" s="42" t="s">
        <v>381</v>
      </c>
      <c r="S1210" s="42" t="s">
        <v>1718</v>
      </c>
      <c r="T1210" s="42" t="s">
        <v>2215</v>
      </c>
      <c r="U1210" s="42" t="s">
        <v>323</v>
      </c>
      <c r="V1210" s="52">
        <v>60</v>
      </c>
      <c r="W1210" s="42" t="s">
        <v>366</v>
      </c>
      <c r="X1210" s="42" t="s">
        <v>326</v>
      </c>
      <c r="Y1210" s="42" t="s">
        <v>4585</v>
      </c>
      <c r="Z1210" s="42" t="s">
        <v>4554</v>
      </c>
      <c r="AA1210" s="42" t="s">
        <v>328</v>
      </c>
      <c r="AB1210" s="42" t="s">
        <v>4478</v>
      </c>
      <c r="AC1210" s="42" t="s">
        <v>330</v>
      </c>
      <c r="AD1210" s="42" t="s">
        <v>330</v>
      </c>
      <c r="AE1210" s="42" t="s">
        <v>2075</v>
      </c>
      <c r="AF1210" s="42" t="s">
        <v>2075</v>
      </c>
      <c r="AG1210" s="42">
        <v>15</v>
      </c>
      <c r="AH1210" s="42" t="s">
        <v>1496</v>
      </c>
      <c r="AI1210" s="42">
        <v>0</v>
      </c>
      <c r="AJ1210" s="42" t="s">
        <v>1443</v>
      </c>
      <c r="AK1210" s="42">
        <v>0</v>
      </c>
      <c r="AL1210" s="42">
        <v>600</v>
      </c>
      <c r="AM1210" s="42" t="s">
        <v>408</v>
      </c>
      <c r="AN1210" s="42" t="s">
        <v>4686</v>
      </c>
      <c r="AO1210" s="43" t="s">
        <v>4687</v>
      </c>
      <c r="AP1210" s="42" t="s">
        <v>1320</v>
      </c>
      <c r="AQ1210" s="42">
        <v>1500</v>
      </c>
      <c r="AR1210" s="42">
        <v>2</v>
      </c>
      <c r="AS1210" s="42">
        <v>1500</v>
      </c>
      <c r="AT1210" s="42">
        <v>24</v>
      </c>
      <c r="AU1210" s="42" t="s">
        <v>385</v>
      </c>
      <c r="AV1210" s="42" t="s">
        <v>385</v>
      </c>
      <c r="AW1210" s="42">
        <v>18000</v>
      </c>
      <c r="AX1210" s="42">
        <v>18000</v>
      </c>
      <c r="AY1210" s="42">
        <v>2</v>
      </c>
      <c r="AZ1210" s="51">
        <v>77</v>
      </c>
      <c r="BA1210" s="42"/>
      <c r="BB1210" s="42">
        <v>2</v>
      </c>
      <c r="BC1210" s="42" t="s">
        <v>375</v>
      </c>
      <c r="BD1210" s="49" t="s">
        <v>4688</v>
      </c>
      <c r="BE1210" s="49" t="s">
        <v>4683</v>
      </c>
      <c r="BF1210" s="42" t="s">
        <v>340</v>
      </c>
      <c r="BG1210" s="42"/>
      <c r="BH1210" s="42" t="s">
        <v>340</v>
      </c>
      <c r="BI1210" s="42" t="s">
        <v>357</v>
      </c>
      <c r="BJ1210" s="42" t="s">
        <v>358</v>
      </c>
      <c r="BK1210" s="57">
        <v>44778</v>
      </c>
      <c r="BL1210" s="42" t="s">
        <v>317</v>
      </c>
      <c r="BM1210" s="42" t="s">
        <v>317</v>
      </c>
      <c r="BN1210" s="42"/>
      <c r="BO1210" s="42"/>
      <c r="BP1210" s="42" t="s">
        <v>359</v>
      </c>
      <c r="BQ1210" s="42" t="s">
        <v>359</v>
      </c>
      <c r="BR1210" s="42" t="s">
        <v>359</v>
      </c>
      <c r="BS1210" s="42"/>
      <c r="BT1210" s="42" t="s">
        <v>360</v>
      </c>
      <c r="BU1210" s="42" t="s">
        <v>317</v>
      </c>
      <c r="BV1210" s="42" t="s">
        <v>317</v>
      </c>
      <c r="BW1210" s="42"/>
      <c r="BX1210" s="42"/>
      <c r="BY1210" s="42" t="s">
        <v>353</v>
      </c>
      <c r="BZ1210" s="42" t="s">
        <v>353</v>
      </c>
      <c r="CA1210" s="42"/>
      <c r="CB1210" s="42" t="s">
        <v>353</v>
      </c>
      <c r="CC1210" s="42"/>
      <c r="CD1210" s="42"/>
      <c r="CE1210" s="42"/>
      <c r="CF1210" s="42"/>
      <c r="CG1210" s="26" t="s">
        <v>4684</v>
      </c>
    </row>
    <row r="1211" hidden="1" spans="1:85">
      <c r="A1211" s="34">
        <v>1285</v>
      </c>
      <c r="B1211" s="42" t="s">
        <v>4689</v>
      </c>
      <c r="C1211" s="46" t="s">
        <v>4690</v>
      </c>
      <c r="D1211" s="42" t="s">
        <v>4691</v>
      </c>
      <c r="E1211" s="43">
        <v>28.6497</v>
      </c>
      <c r="F1211" s="43">
        <v>-10.2465</v>
      </c>
      <c r="G1211" s="42" t="s">
        <v>4473</v>
      </c>
      <c r="H1211" s="37">
        <v>1.8</v>
      </c>
      <c r="I1211" s="42" t="s">
        <v>4474</v>
      </c>
      <c r="J1211" s="42" t="s">
        <v>4626</v>
      </c>
      <c r="K1211" s="42" t="s">
        <v>317</v>
      </c>
      <c r="L1211" s="42" t="s">
        <v>317</v>
      </c>
      <c r="M1211" s="42" t="s">
        <v>317</v>
      </c>
      <c r="N1211" s="42" t="s">
        <v>318</v>
      </c>
      <c r="O1211" s="42" t="s">
        <v>319</v>
      </c>
      <c r="P1211" s="42" t="s">
        <v>319</v>
      </c>
      <c r="Q1211" s="42" t="s">
        <v>381</v>
      </c>
      <c r="R1211" s="42" t="s">
        <v>381</v>
      </c>
      <c r="S1211" s="42" t="s">
        <v>1718</v>
      </c>
      <c r="T1211" s="42" t="s">
        <v>344</v>
      </c>
      <c r="U1211" s="42" t="s">
        <v>323</v>
      </c>
      <c r="V1211" s="52">
        <v>50</v>
      </c>
      <c r="W1211" s="42" t="s">
        <v>325</v>
      </c>
      <c r="X1211" s="42" t="s">
        <v>326</v>
      </c>
      <c r="Y1211" s="42" t="s">
        <v>4585</v>
      </c>
      <c r="Z1211" s="42" t="s">
        <v>4554</v>
      </c>
      <c r="AA1211" s="42" t="s">
        <v>328</v>
      </c>
      <c r="AB1211" s="42" t="s">
        <v>4478</v>
      </c>
      <c r="AC1211" s="42" t="s">
        <v>330</v>
      </c>
      <c r="AD1211" s="42" t="s">
        <v>330</v>
      </c>
      <c r="AE1211" s="42" t="s">
        <v>349</v>
      </c>
      <c r="AF1211" s="42" t="s">
        <v>349</v>
      </c>
      <c r="AG1211" s="42">
        <v>15</v>
      </c>
      <c r="AH1211" s="42" t="s">
        <v>350</v>
      </c>
      <c r="AI1211" s="42">
        <v>0</v>
      </c>
      <c r="AJ1211" s="42" t="s">
        <v>351</v>
      </c>
      <c r="AK1211" s="42">
        <v>0</v>
      </c>
      <c r="AL1211" s="42">
        <v>600</v>
      </c>
      <c r="AM1211" s="42" t="s">
        <v>332</v>
      </c>
      <c r="AN1211" s="42" t="s">
        <v>352</v>
      </c>
      <c r="AO1211" s="43">
        <v>400</v>
      </c>
      <c r="AP1211" s="42" t="s">
        <v>439</v>
      </c>
      <c r="AQ1211" s="42">
        <v>1200</v>
      </c>
      <c r="AR1211" s="42">
        <v>2</v>
      </c>
      <c r="AS1211" s="42">
        <v>600</v>
      </c>
      <c r="AT1211" s="42">
        <v>48</v>
      </c>
      <c r="AU1211" s="42" t="s">
        <v>327</v>
      </c>
      <c r="AV1211" s="42" t="s">
        <v>327</v>
      </c>
      <c r="AW1211" s="42" t="s">
        <v>327</v>
      </c>
      <c r="AX1211" s="42" t="s">
        <v>353</v>
      </c>
      <c r="AY1211" s="42" t="s">
        <v>327</v>
      </c>
      <c r="AZ1211" s="51">
        <v>60</v>
      </c>
      <c r="BA1211" s="42"/>
      <c r="BB1211" s="42">
        <v>2</v>
      </c>
      <c r="BC1211" s="42" t="s">
        <v>375</v>
      </c>
      <c r="BD1211" s="49" t="s">
        <v>4692</v>
      </c>
      <c r="BE1211" s="49" t="s">
        <v>4689</v>
      </c>
      <c r="BF1211" s="42" t="s">
        <v>340</v>
      </c>
      <c r="BG1211" s="42"/>
      <c r="BH1211" s="42" t="s">
        <v>340</v>
      </c>
      <c r="BI1211" s="42" t="s">
        <v>357</v>
      </c>
      <c r="BJ1211" s="42" t="s">
        <v>358</v>
      </c>
      <c r="BK1211" s="57">
        <v>44778</v>
      </c>
      <c r="BL1211" s="42" t="s">
        <v>317</v>
      </c>
      <c r="BM1211" s="42" t="s">
        <v>317</v>
      </c>
      <c r="BN1211" s="42"/>
      <c r="BO1211" s="42"/>
      <c r="BP1211" s="42" t="s">
        <v>359</v>
      </c>
      <c r="BQ1211" s="42" t="s">
        <v>359</v>
      </c>
      <c r="BR1211" s="42" t="s">
        <v>359</v>
      </c>
      <c r="BS1211" s="42"/>
      <c r="BT1211" s="42" t="s">
        <v>360</v>
      </c>
      <c r="BU1211" s="42" t="s">
        <v>317</v>
      </c>
      <c r="BV1211" s="42" t="s">
        <v>317</v>
      </c>
      <c r="BW1211" s="42"/>
      <c r="BX1211" s="42"/>
      <c r="BY1211" s="42" t="s">
        <v>353</v>
      </c>
      <c r="BZ1211" s="42" t="s">
        <v>353</v>
      </c>
      <c r="CA1211" s="42"/>
      <c r="CB1211" s="42" t="s">
        <v>353</v>
      </c>
      <c r="CC1211" s="42"/>
      <c r="CD1211" s="42"/>
      <c r="CE1211" s="42"/>
      <c r="CF1211" s="42"/>
      <c r="CG1211" s="26" t="s">
        <v>4690</v>
      </c>
    </row>
    <row r="1212" hidden="1" spans="1:85">
      <c r="A1212" s="34">
        <v>1005</v>
      </c>
      <c r="B1212" s="42" t="s">
        <v>4693</v>
      </c>
      <c r="C1212" s="46" t="s">
        <v>4694</v>
      </c>
      <c r="D1212" s="42" t="s">
        <v>4695</v>
      </c>
      <c r="E1212" s="43">
        <v>28.806</v>
      </c>
      <c r="F1212" s="43">
        <v>-10.9161</v>
      </c>
      <c r="G1212" s="42" t="s">
        <v>4473</v>
      </c>
      <c r="H1212" s="37">
        <v>2.5</v>
      </c>
      <c r="I1212" s="42" t="s">
        <v>4474</v>
      </c>
      <c r="J1212" s="42" t="s">
        <v>4605</v>
      </c>
      <c r="K1212" s="42" t="s">
        <v>317</v>
      </c>
      <c r="L1212" s="42" t="s">
        <v>317</v>
      </c>
      <c r="M1212" s="42" t="s">
        <v>317</v>
      </c>
      <c r="N1212" s="42" t="s">
        <v>318</v>
      </c>
      <c r="O1212" s="42" t="s">
        <v>319</v>
      </c>
      <c r="P1212" s="42" t="s">
        <v>319</v>
      </c>
      <c r="Q1212" s="42" t="s">
        <v>381</v>
      </c>
      <c r="R1212" s="42" t="s">
        <v>381</v>
      </c>
      <c r="S1212" s="42" t="s">
        <v>1718</v>
      </c>
      <c r="T1212" s="42" t="s">
        <v>344</v>
      </c>
      <c r="U1212" s="42" t="s">
        <v>323</v>
      </c>
      <c r="V1212" s="52">
        <v>70</v>
      </c>
      <c r="W1212" s="42" t="s">
        <v>325</v>
      </c>
      <c r="X1212" s="42" t="s">
        <v>326</v>
      </c>
      <c r="Y1212" s="42" t="s">
        <v>4497</v>
      </c>
      <c r="Z1212" s="42" t="s">
        <v>4477</v>
      </c>
      <c r="AA1212" s="42" t="s">
        <v>328</v>
      </c>
      <c r="AB1212" s="42" t="s">
        <v>4478</v>
      </c>
      <c r="AC1212" s="42" t="s">
        <v>330</v>
      </c>
      <c r="AD1212" s="42" t="s">
        <v>330</v>
      </c>
      <c r="AE1212" s="42" t="s">
        <v>382</v>
      </c>
      <c r="AF1212" s="42" t="s">
        <v>382</v>
      </c>
      <c r="AG1212" s="42">
        <v>20</v>
      </c>
      <c r="AH1212" s="42" t="s">
        <v>350</v>
      </c>
      <c r="AI1212" s="42">
        <v>0</v>
      </c>
      <c r="AJ1212" s="42" t="s">
        <v>351</v>
      </c>
      <c r="AK1212" s="42">
        <v>0</v>
      </c>
      <c r="AL1212" s="42">
        <v>1000</v>
      </c>
      <c r="AM1212" s="42" t="s">
        <v>332</v>
      </c>
      <c r="AN1212" s="42" t="s">
        <v>352</v>
      </c>
      <c r="AO1212" s="52">
        <v>400</v>
      </c>
      <c r="AP1212" s="42" t="s">
        <v>333</v>
      </c>
      <c r="AQ1212" s="42">
        <v>1200</v>
      </c>
      <c r="AR1212" s="42">
        <v>48</v>
      </c>
      <c r="AS1212" s="42">
        <v>100</v>
      </c>
      <c r="AT1212" s="42">
        <v>12</v>
      </c>
      <c r="AU1212" s="42" t="s">
        <v>327</v>
      </c>
      <c r="AV1212" s="42" t="s">
        <v>327</v>
      </c>
      <c r="AW1212" s="42" t="s">
        <v>327</v>
      </c>
      <c r="AX1212" s="42" t="s">
        <v>353</v>
      </c>
      <c r="AY1212" s="42" t="s">
        <v>327</v>
      </c>
      <c r="AZ1212" s="51">
        <v>46</v>
      </c>
      <c r="BA1212" s="42"/>
      <c r="BB1212" s="42">
        <v>1</v>
      </c>
      <c r="BC1212" s="42" t="s">
        <v>525</v>
      </c>
      <c r="BD1212" s="49">
        <v>0</v>
      </c>
      <c r="BE1212" s="49" t="s">
        <v>4693</v>
      </c>
      <c r="BF1212" s="42" t="s">
        <v>340</v>
      </c>
      <c r="BG1212" s="42"/>
      <c r="BH1212" s="42" t="s">
        <v>340</v>
      </c>
      <c r="BI1212" s="42" t="s">
        <v>357</v>
      </c>
      <c r="BJ1212" s="42" t="s">
        <v>358</v>
      </c>
      <c r="BK1212" s="57">
        <v>44778</v>
      </c>
      <c r="BL1212" s="42" t="s">
        <v>317</v>
      </c>
      <c r="BM1212" s="42" t="s">
        <v>317</v>
      </c>
      <c r="BN1212" s="42"/>
      <c r="BO1212" s="42"/>
      <c r="BP1212" s="42" t="s">
        <v>359</v>
      </c>
      <c r="BQ1212" s="42" t="s">
        <v>359</v>
      </c>
      <c r="BR1212" s="42" t="s">
        <v>359</v>
      </c>
      <c r="BS1212" s="42"/>
      <c r="BT1212" s="42" t="s">
        <v>360</v>
      </c>
      <c r="BU1212" s="42" t="s">
        <v>317</v>
      </c>
      <c r="BV1212" s="42" t="s">
        <v>317</v>
      </c>
      <c r="BW1212" s="42"/>
      <c r="BX1212" s="42"/>
      <c r="BY1212" s="42" t="s">
        <v>353</v>
      </c>
      <c r="BZ1212" s="42" t="s">
        <v>353</v>
      </c>
      <c r="CA1212" s="42"/>
      <c r="CB1212" s="42" t="s">
        <v>353</v>
      </c>
      <c r="CC1212" s="42"/>
      <c r="CD1212" s="42"/>
      <c r="CE1212" s="42"/>
      <c r="CF1212" s="42"/>
      <c r="CG1212" s="26" t="s">
        <v>4694</v>
      </c>
    </row>
    <row r="1213" hidden="1" spans="1:85">
      <c r="A1213" s="39">
        <v>648</v>
      </c>
      <c r="B1213" s="42" t="s">
        <v>4696</v>
      </c>
      <c r="C1213" s="46" t="s">
        <v>4697</v>
      </c>
      <c r="D1213" s="42" t="s">
        <v>4698</v>
      </c>
      <c r="E1213" s="43">
        <v>28.7446</v>
      </c>
      <c r="F1213" s="43">
        <v>-9.6337</v>
      </c>
      <c r="G1213" s="42" t="s">
        <v>4473</v>
      </c>
      <c r="H1213" s="37">
        <v>2</v>
      </c>
      <c r="I1213" s="42" t="s">
        <v>4474</v>
      </c>
      <c r="J1213" s="42" t="s">
        <v>4588</v>
      </c>
      <c r="K1213" s="42" t="s">
        <v>317</v>
      </c>
      <c r="L1213" s="42" t="s">
        <v>317</v>
      </c>
      <c r="M1213" s="42" t="s">
        <v>317</v>
      </c>
      <c r="N1213" s="42" t="s">
        <v>318</v>
      </c>
      <c r="O1213" s="42" t="s">
        <v>319</v>
      </c>
      <c r="P1213" s="42" t="s">
        <v>319</v>
      </c>
      <c r="Q1213" s="42" t="s">
        <v>320</v>
      </c>
      <c r="R1213" s="42" t="s">
        <v>320</v>
      </c>
      <c r="S1213" s="42" t="s">
        <v>1718</v>
      </c>
      <c r="T1213" s="79" t="s">
        <v>344</v>
      </c>
      <c r="U1213" s="42" t="s">
        <v>323</v>
      </c>
      <c r="V1213" s="52">
        <v>54</v>
      </c>
      <c r="W1213" s="42" t="s">
        <v>325</v>
      </c>
      <c r="X1213" s="42" t="s">
        <v>326</v>
      </c>
      <c r="Y1213" s="42" t="s">
        <v>4585</v>
      </c>
      <c r="Z1213" s="42" t="s">
        <v>4554</v>
      </c>
      <c r="AA1213" s="42" t="s">
        <v>328</v>
      </c>
      <c r="AB1213" s="42" t="s">
        <v>4478</v>
      </c>
      <c r="AC1213" s="42" t="s">
        <v>330</v>
      </c>
      <c r="AD1213" s="42" t="s">
        <v>330</v>
      </c>
      <c r="AE1213" s="42" t="s">
        <v>368</v>
      </c>
      <c r="AF1213" s="42" t="s">
        <v>368</v>
      </c>
      <c r="AG1213" s="42">
        <v>16</v>
      </c>
      <c r="AH1213" s="42" t="s">
        <v>368</v>
      </c>
      <c r="AI1213" s="42" t="s">
        <v>4699</v>
      </c>
      <c r="AJ1213" s="42" t="s">
        <v>370</v>
      </c>
      <c r="AK1213" s="42">
        <v>0</v>
      </c>
      <c r="AL1213" s="42">
        <v>600</v>
      </c>
      <c r="AM1213" s="42" t="s">
        <v>332</v>
      </c>
      <c r="AN1213" s="42" t="s">
        <v>352</v>
      </c>
      <c r="AO1213" s="43">
        <v>400</v>
      </c>
      <c r="AP1213" s="42" t="s">
        <v>1320</v>
      </c>
      <c r="AQ1213" s="42">
        <v>1500</v>
      </c>
      <c r="AR1213" s="42">
        <v>2</v>
      </c>
      <c r="AS1213" s="42">
        <v>1500</v>
      </c>
      <c r="AT1213" s="42">
        <v>24</v>
      </c>
      <c r="AU1213" s="42" t="s">
        <v>327</v>
      </c>
      <c r="AV1213" s="42" t="s">
        <v>327</v>
      </c>
      <c r="AW1213" s="42" t="s">
        <v>327</v>
      </c>
      <c r="AX1213" s="42" t="s">
        <v>353</v>
      </c>
      <c r="AY1213" s="42" t="s">
        <v>327</v>
      </c>
      <c r="AZ1213" s="51">
        <v>37</v>
      </c>
      <c r="BA1213" s="42"/>
      <c r="BB1213" s="42">
        <v>1</v>
      </c>
      <c r="BC1213" s="42" t="s">
        <v>525</v>
      </c>
      <c r="BD1213" s="49">
        <v>0</v>
      </c>
      <c r="BE1213" s="49" t="s">
        <v>4696</v>
      </c>
      <c r="BF1213" s="42" t="s">
        <v>340</v>
      </c>
      <c r="BG1213" s="42"/>
      <c r="BH1213" s="42" t="s">
        <v>340</v>
      </c>
      <c r="BI1213" s="42" t="s">
        <v>357</v>
      </c>
      <c r="BJ1213" s="42" t="s">
        <v>358</v>
      </c>
      <c r="BK1213" s="57">
        <v>44778</v>
      </c>
      <c r="BL1213" s="42" t="s">
        <v>317</v>
      </c>
      <c r="BM1213" s="42" t="s">
        <v>317</v>
      </c>
      <c r="BN1213" s="42"/>
      <c r="BO1213" s="42"/>
      <c r="BP1213" s="42" t="s">
        <v>359</v>
      </c>
      <c r="BQ1213" s="42" t="s">
        <v>359</v>
      </c>
      <c r="BR1213" s="42" t="s">
        <v>359</v>
      </c>
      <c r="BS1213" s="42"/>
      <c r="BT1213" s="42" t="s">
        <v>360</v>
      </c>
      <c r="BU1213" s="42" t="s">
        <v>317</v>
      </c>
      <c r="BV1213" s="42" t="s">
        <v>340</v>
      </c>
      <c r="BW1213" s="42"/>
      <c r="BX1213" s="42"/>
      <c r="BY1213" s="42" t="s">
        <v>699</v>
      </c>
      <c r="BZ1213" s="42">
        <v>16</v>
      </c>
      <c r="CA1213" s="42"/>
      <c r="CB1213" s="42" t="s">
        <v>472</v>
      </c>
      <c r="CC1213" s="42"/>
      <c r="CD1213" s="42"/>
      <c r="CE1213" s="42"/>
      <c r="CF1213" s="42"/>
      <c r="CG1213" s="26" t="s">
        <v>4697</v>
      </c>
    </row>
    <row r="1214" hidden="1" spans="1:85">
      <c r="A1214" s="34">
        <v>221</v>
      </c>
      <c r="B1214" s="42" t="s">
        <v>4700</v>
      </c>
      <c r="C1214" s="46" t="s">
        <v>4701</v>
      </c>
      <c r="D1214" s="42" t="s">
        <v>4702</v>
      </c>
      <c r="E1214" s="43">
        <v>28.7064</v>
      </c>
      <c r="F1214" s="43">
        <v>-10.0134</v>
      </c>
      <c r="G1214" s="42" t="s">
        <v>4473</v>
      </c>
      <c r="H1214" s="37">
        <v>1.8</v>
      </c>
      <c r="I1214" s="42" t="s">
        <v>4474</v>
      </c>
      <c r="J1214" s="42" t="s">
        <v>4626</v>
      </c>
      <c r="K1214" s="42" t="s">
        <v>317</v>
      </c>
      <c r="L1214" s="42" t="s">
        <v>317</v>
      </c>
      <c r="M1214" s="42" t="s">
        <v>317</v>
      </c>
      <c r="N1214" s="42" t="s">
        <v>318</v>
      </c>
      <c r="O1214" s="42" t="s">
        <v>319</v>
      </c>
      <c r="P1214" s="42" t="s">
        <v>319</v>
      </c>
      <c r="Q1214" s="42" t="s">
        <v>320</v>
      </c>
      <c r="R1214" s="42" t="s">
        <v>830</v>
      </c>
      <c r="S1214" s="42" t="s">
        <v>1718</v>
      </c>
      <c r="T1214" s="42" t="s">
        <v>344</v>
      </c>
      <c r="U1214" s="42" t="s">
        <v>323</v>
      </c>
      <c r="V1214" s="52">
        <v>50</v>
      </c>
      <c r="W1214" s="42" t="s">
        <v>325</v>
      </c>
      <c r="X1214" s="42" t="s">
        <v>326</v>
      </c>
      <c r="Y1214" s="42" t="s">
        <v>4553</v>
      </c>
      <c r="Z1214" s="42" t="s">
        <v>4554</v>
      </c>
      <c r="AA1214" s="42" t="s">
        <v>328</v>
      </c>
      <c r="AB1214" s="42" t="s">
        <v>4478</v>
      </c>
      <c r="AC1214" s="42" t="s">
        <v>330</v>
      </c>
      <c r="AD1214" s="42" t="s">
        <v>330</v>
      </c>
      <c r="AE1214" s="42" t="s">
        <v>476</v>
      </c>
      <c r="AF1214" s="42" t="s">
        <v>476</v>
      </c>
      <c r="AG1214" s="42">
        <v>15</v>
      </c>
      <c r="AH1214" s="42" t="s">
        <v>350</v>
      </c>
      <c r="AI1214" s="42">
        <v>0</v>
      </c>
      <c r="AJ1214" s="42" t="s">
        <v>351</v>
      </c>
      <c r="AK1214" s="42">
        <v>0</v>
      </c>
      <c r="AL1214" s="42">
        <v>600</v>
      </c>
      <c r="AM1214" s="42" t="s">
        <v>332</v>
      </c>
      <c r="AN1214" s="42" t="s">
        <v>352</v>
      </c>
      <c r="AO1214" s="43">
        <v>400</v>
      </c>
      <c r="AP1214" s="42" t="s">
        <v>439</v>
      </c>
      <c r="AQ1214" s="42">
        <v>1200</v>
      </c>
      <c r="AR1214" s="42">
        <v>2</v>
      </c>
      <c r="AS1214" s="42">
        <v>600</v>
      </c>
      <c r="AT1214" s="42">
        <v>48</v>
      </c>
      <c r="AU1214" s="42" t="s">
        <v>327</v>
      </c>
      <c r="AV1214" s="42" t="s">
        <v>327</v>
      </c>
      <c r="AW1214" s="42" t="s">
        <v>327</v>
      </c>
      <c r="AX1214" s="42" t="s">
        <v>353</v>
      </c>
      <c r="AY1214" s="42" t="s">
        <v>327</v>
      </c>
      <c r="AZ1214" s="51">
        <v>38</v>
      </c>
      <c r="BA1214" s="42"/>
      <c r="BB1214" s="42">
        <v>1</v>
      </c>
      <c r="BC1214" s="42" t="s">
        <v>525</v>
      </c>
      <c r="BD1214" s="49">
        <v>0</v>
      </c>
      <c r="BE1214" s="49" t="s">
        <v>4700</v>
      </c>
      <c r="BF1214" s="42" t="s">
        <v>340</v>
      </c>
      <c r="BG1214" s="42"/>
      <c r="BH1214" s="42" t="s">
        <v>340</v>
      </c>
      <c r="BI1214" s="42" t="s">
        <v>357</v>
      </c>
      <c r="BJ1214" s="42" t="s">
        <v>358</v>
      </c>
      <c r="BK1214" s="57">
        <v>44778</v>
      </c>
      <c r="BL1214" s="42" t="s">
        <v>317</v>
      </c>
      <c r="BM1214" s="42" t="s">
        <v>317</v>
      </c>
      <c r="BN1214" s="42"/>
      <c r="BO1214" s="42"/>
      <c r="BP1214" s="42" t="s">
        <v>359</v>
      </c>
      <c r="BQ1214" s="42" t="s">
        <v>359</v>
      </c>
      <c r="BR1214" s="42" t="s">
        <v>359</v>
      </c>
      <c r="BS1214" s="42"/>
      <c r="BT1214" s="42" t="s">
        <v>360</v>
      </c>
      <c r="BU1214" s="42" t="s">
        <v>317</v>
      </c>
      <c r="BV1214" s="42" t="s">
        <v>317</v>
      </c>
      <c r="BW1214" s="42"/>
      <c r="BX1214" s="42"/>
      <c r="BY1214" s="42" t="s">
        <v>353</v>
      </c>
      <c r="BZ1214" s="42" t="s">
        <v>353</v>
      </c>
      <c r="CA1214" s="42"/>
      <c r="CB1214" s="42" t="s">
        <v>353</v>
      </c>
      <c r="CC1214" s="42"/>
      <c r="CD1214" s="42"/>
      <c r="CE1214" s="42"/>
      <c r="CF1214" s="42"/>
      <c r="CG1214" s="26" t="s">
        <v>4701</v>
      </c>
    </row>
    <row r="1215" hidden="1" spans="1:85">
      <c r="A1215" s="39">
        <v>656</v>
      </c>
      <c r="B1215" s="42" t="s">
        <v>4703</v>
      </c>
      <c r="C1215" s="46" t="s">
        <v>4704</v>
      </c>
      <c r="D1215" s="42" t="s">
        <v>4559</v>
      </c>
      <c r="E1215" s="43">
        <v>28.6413</v>
      </c>
      <c r="F1215" s="43">
        <v>-10.0802</v>
      </c>
      <c r="G1215" s="42" t="s">
        <v>4473</v>
      </c>
      <c r="H1215" s="37">
        <v>1.8</v>
      </c>
      <c r="I1215" s="42" t="s">
        <v>4474</v>
      </c>
      <c r="J1215" s="42" t="s">
        <v>4626</v>
      </c>
      <c r="K1215" s="42" t="s">
        <v>317</v>
      </c>
      <c r="L1215" s="42" t="s">
        <v>317</v>
      </c>
      <c r="M1215" s="42" t="s">
        <v>317</v>
      </c>
      <c r="N1215" s="42" t="s">
        <v>318</v>
      </c>
      <c r="O1215" s="42" t="s">
        <v>319</v>
      </c>
      <c r="P1215" s="42" t="s">
        <v>319</v>
      </c>
      <c r="Q1215" s="42" t="s">
        <v>320</v>
      </c>
      <c r="R1215" s="42" t="s">
        <v>830</v>
      </c>
      <c r="S1215" s="42" t="s">
        <v>1718</v>
      </c>
      <c r="T1215" s="42" t="s">
        <v>344</v>
      </c>
      <c r="U1215" s="42" t="s">
        <v>323</v>
      </c>
      <c r="V1215" s="52">
        <v>50</v>
      </c>
      <c r="W1215" s="42" t="s">
        <v>325</v>
      </c>
      <c r="X1215" s="42" t="s">
        <v>326</v>
      </c>
      <c r="Y1215" s="42" t="s">
        <v>4553</v>
      </c>
      <c r="Z1215" s="42" t="s">
        <v>4554</v>
      </c>
      <c r="AA1215" s="42" t="s">
        <v>328</v>
      </c>
      <c r="AB1215" s="42" t="s">
        <v>4478</v>
      </c>
      <c r="AC1215" s="42" t="s">
        <v>330</v>
      </c>
      <c r="AD1215" s="42" t="s">
        <v>330</v>
      </c>
      <c r="AE1215" s="42" t="s">
        <v>403</v>
      </c>
      <c r="AF1215" s="42" t="s">
        <v>403</v>
      </c>
      <c r="AG1215" s="42">
        <v>15</v>
      </c>
      <c r="AH1215" s="42" t="s">
        <v>350</v>
      </c>
      <c r="AI1215" s="42">
        <v>0</v>
      </c>
      <c r="AJ1215" s="42" t="s">
        <v>351</v>
      </c>
      <c r="AK1215" s="42">
        <v>0</v>
      </c>
      <c r="AL1215" s="42">
        <v>600</v>
      </c>
      <c r="AM1215" s="42" t="s">
        <v>332</v>
      </c>
      <c r="AN1215" s="42" t="s">
        <v>352</v>
      </c>
      <c r="AO1215" s="43">
        <v>400</v>
      </c>
      <c r="AP1215" s="42" t="s">
        <v>439</v>
      </c>
      <c r="AQ1215" s="42">
        <v>1200</v>
      </c>
      <c r="AR1215" s="42">
        <v>2</v>
      </c>
      <c r="AS1215" s="42">
        <v>600</v>
      </c>
      <c r="AT1215" s="42">
        <v>48</v>
      </c>
      <c r="AU1215" s="42" t="s">
        <v>327</v>
      </c>
      <c r="AV1215" s="42" t="s">
        <v>327</v>
      </c>
      <c r="AW1215" s="42" t="s">
        <v>327</v>
      </c>
      <c r="AX1215" s="42" t="s">
        <v>353</v>
      </c>
      <c r="AY1215" s="42" t="s">
        <v>327</v>
      </c>
      <c r="AZ1215" s="51">
        <v>51</v>
      </c>
      <c r="BA1215" s="42"/>
      <c r="BB1215" s="42">
        <v>1</v>
      </c>
      <c r="BC1215" s="42" t="s">
        <v>525</v>
      </c>
      <c r="BD1215" s="49">
        <v>0</v>
      </c>
      <c r="BE1215" s="49" t="s">
        <v>4703</v>
      </c>
      <c r="BF1215" s="42" t="s">
        <v>340</v>
      </c>
      <c r="BG1215" s="42"/>
      <c r="BH1215" s="42" t="s">
        <v>340</v>
      </c>
      <c r="BI1215" s="42" t="s">
        <v>357</v>
      </c>
      <c r="BJ1215" s="42" t="s">
        <v>358</v>
      </c>
      <c r="BK1215" s="57">
        <v>44778</v>
      </c>
      <c r="BL1215" s="42" t="s">
        <v>317</v>
      </c>
      <c r="BM1215" s="42" t="s">
        <v>317</v>
      </c>
      <c r="BN1215" s="42"/>
      <c r="BO1215" s="42"/>
      <c r="BP1215" s="42" t="s">
        <v>359</v>
      </c>
      <c r="BQ1215" s="42" t="s">
        <v>359</v>
      </c>
      <c r="BR1215" s="42" t="s">
        <v>359</v>
      </c>
      <c r="BS1215" s="42"/>
      <c r="BT1215" s="42" t="s">
        <v>360</v>
      </c>
      <c r="BU1215" s="42" t="s">
        <v>317</v>
      </c>
      <c r="BV1215" s="42" t="s">
        <v>317</v>
      </c>
      <c r="BW1215" s="42"/>
      <c r="BX1215" s="42"/>
      <c r="BY1215" s="42" t="s">
        <v>353</v>
      </c>
      <c r="BZ1215" s="42" t="s">
        <v>353</v>
      </c>
      <c r="CA1215" s="42"/>
      <c r="CB1215" s="42" t="s">
        <v>353</v>
      </c>
      <c r="CC1215" s="42"/>
      <c r="CD1215" s="42"/>
      <c r="CE1215" s="42"/>
      <c r="CF1215" s="42"/>
      <c r="CG1215" s="26" t="s">
        <v>4704</v>
      </c>
    </row>
    <row r="1216" hidden="1" spans="1:85">
      <c r="A1216" s="39">
        <v>48</v>
      </c>
      <c r="B1216" s="42" t="s">
        <v>4705</v>
      </c>
      <c r="C1216" s="46" t="s">
        <v>4706</v>
      </c>
      <c r="D1216" s="42" t="s">
        <v>4707</v>
      </c>
      <c r="E1216" s="43">
        <v>29.1499</v>
      </c>
      <c r="F1216" s="43">
        <v>-10.5662</v>
      </c>
      <c r="G1216" s="42" t="s">
        <v>4473</v>
      </c>
      <c r="H1216" s="37">
        <v>1.8</v>
      </c>
      <c r="I1216" s="42" t="s">
        <v>4474</v>
      </c>
      <c r="J1216" s="42" t="s">
        <v>4626</v>
      </c>
      <c r="K1216" s="42" t="s">
        <v>317</v>
      </c>
      <c r="L1216" s="42" t="s">
        <v>317</v>
      </c>
      <c r="M1216" s="42" t="s">
        <v>317</v>
      </c>
      <c r="N1216" s="42" t="s">
        <v>318</v>
      </c>
      <c r="O1216" s="42" t="s">
        <v>319</v>
      </c>
      <c r="P1216" s="42" t="s">
        <v>319</v>
      </c>
      <c r="Q1216" s="42" t="s">
        <v>381</v>
      </c>
      <c r="R1216" s="42" t="s">
        <v>381</v>
      </c>
      <c r="S1216" s="42" t="s">
        <v>1718</v>
      </c>
      <c r="T1216" s="42" t="s">
        <v>344</v>
      </c>
      <c r="U1216" s="42" t="s">
        <v>323</v>
      </c>
      <c r="V1216" s="52">
        <v>50</v>
      </c>
      <c r="W1216" s="42" t="s">
        <v>325</v>
      </c>
      <c r="X1216" s="42" t="s">
        <v>326</v>
      </c>
      <c r="Y1216" s="42" t="s">
        <v>4497</v>
      </c>
      <c r="Z1216" s="42" t="s">
        <v>4477</v>
      </c>
      <c r="AA1216" s="42" t="s">
        <v>328</v>
      </c>
      <c r="AB1216" s="42" t="s">
        <v>4478</v>
      </c>
      <c r="AC1216" s="42" t="s">
        <v>330</v>
      </c>
      <c r="AD1216" s="42" t="s">
        <v>330</v>
      </c>
      <c r="AE1216" s="42" t="s">
        <v>476</v>
      </c>
      <c r="AF1216" s="42" t="s">
        <v>476</v>
      </c>
      <c r="AG1216" s="42">
        <v>15</v>
      </c>
      <c r="AH1216" s="42" t="s">
        <v>350</v>
      </c>
      <c r="AI1216" s="42" t="s">
        <v>1803</v>
      </c>
      <c r="AJ1216" s="42" t="s">
        <v>351</v>
      </c>
      <c r="AK1216" s="42">
        <v>0</v>
      </c>
      <c r="AL1216" s="42">
        <v>1000</v>
      </c>
      <c r="AM1216" s="42" t="s">
        <v>332</v>
      </c>
      <c r="AN1216" s="42" t="s">
        <v>352</v>
      </c>
      <c r="AO1216" s="43">
        <v>400</v>
      </c>
      <c r="AP1216" s="42" t="s">
        <v>439</v>
      </c>
      <c r="AQ1216" s="42">
        <v>1200</v>
      </c>
      <c r="AR1216" s="42">
        <v>2</v>
      </c>
      <c r="AS1216" s="42">
        <v>600</v>
      </c>
      <c r="AT1216" s="42">
        <v>48</v>
      </c>
      <c r="AU1216" s="42" t="s">
        <v>327</v>
      </c>
      <c r="AV1216" s="42" t="s">
        <v>327</v>
      </c>
      <c r="AW1216" s="42" t="s">
        <v>327</v>
      </c>
      <c r="AX1216" s="42" t="s">
        <v>353</v>
      </c>
      <c r="AY1216" s="42" t="s">
        <v>327</v>
      </c>
      <c r="AZ1216" s="51">
        <v>85</v>
      </c>
      <c r="BA1216" s="42"/>
      <c r="BB1216" s="42">
        <v>1</v>
      </c>
      <c r="BC1216" s="42" t="s">
        <v>525</v>
      </c>
      <c r="BD1216" s="49">
        <v>0</v>
      </c>
      <c r="BE1216" s="49" t="s">
        <v>4705</v>
      </c>
      <c r="BF1216" s="42" t="s">
        <v>340</v>
      </c>
      <c r="BG1216" s="42"/>
      <c r="BH1216" s="42" t="s">
        <v>340</v>
      </c>
      <c r="BI1216" s="42" t="s">
        <v>357</v>
      </c>
      <c r="BJ1216" s="42" t="s">
        <v>358</v>
      </c>
      <c r="BK1216" s="57">
        <v>44778</v>
      </c>
      <c r="BL1216" s="42" t="s">
        <v>317</v>
      </c>
      <c r="BM1216" s="42" t="s">
        <v>317</v>
      </c>
      <c r="BN1216" s="42"/>
      <c r="BO1216" s="42">
        <v>12</v>
      </c>
      <c r="BP1216" s="42"/>
      <c r="BQ1216" s="42" t="s">
        <v>4708</v>
      </c>
      <c r="BR1216" s="42" t="s">
        <v>359</v>
      </c>
      <c r="BS1216" s="42"/>
      <c r="BT1216" s="42" t="s">
        <v>360</v>
      </c>
      <c r="BU1216" s="42" t="s">
        <v>317</v>
      </c>
      <c r="BV1216" s="42" t="s">
        <v>317</v>
      </c>
      <c r="BW1216" s="42"/>
      <c r="BX1216" s="42"/>
      <c r="BY1216" s="42" t="s">
        <v>353</v>
      </c>
      <c r="BZ1216" s="42" t="s">
        <v>353</v>
      </c>
      <c r="CA1216" s="42"/>
      <c r="CB1216" s="42" t="s">
        <v>353</v>
      </c>
      <c r="CC1216" s="42"/>
      <c r="CD1216" s="42"/>
      <c r="CE1216" s="42"/>
      <c r="CF1216" s="42"/>
      <c r="CG1216" s="26" t="s">
        <v>4706</v>
      </c>
    </row>
    <row r="1217" hidden="1" spans="1:85">
      <c r="A1217" s="39">
        <v>1756</v>
      </c>
      <c r="B1217" s="42" t="s">
        <v>4709</v>
      </c>
      <c r="C1217" s="46" t="s">
        <v>4710</v>
      </c>
      <c r="D1217" s="42" t="s">
        <v>4711</v>
      </c>
      <c r="E1217" s="43">
        <v>29.6764</v>
      </c>
      <c r="F1217" s="43">
        <v>-11.715</v>
      </c>
      <c r="G1217" s="42" t="s">
        <v>4473</v>
      </c>
      <c r="H1217" s="37">
        <v>2</v>
      </c>
      <c r="I1217" s="42" t="s">
        <v>4474</v>
      </c>
      <c r="J1217" s="42" t="s">
        <v>4526</v>
      </c>
      <c r="K1217" s="42" t="s">
        <v>317</v>
      </c>
      <c r="L1217" s="42" t="s">
        <v>317</v>
      </c>
      <c r="M1217" s="42" t="s">
        <v>317</v>
      </c>
      <c r="N1217" s="42" t="s">
        <v>318</v>
      </c>
      <c r="O1217" s="42" t="s">
        <v>319</v>
      </c>
      <c r="P1217" s="42" t="s">
        <v>319</v>
      </c>
      <c r="Q1217" s="42" t="s">
        <v>320</v>
      </c>
      <c r="R1217" s="42" t="s">
        <v>320</v>
      </c>
      <c r="S1217" s="42" t="s">
        <v>1718</v>
      </c>
      <c r="T1217" s="42" t="s">
        <v>344</v>
      </c>
      <c r="U1217" s="42" t="s">
        <v>323</v>
      </c>
      <c r="V1217" s="52">
        <v>70</v>
      </c>
      <c r="W1217" s="42" t="s">
        <v>325</v>
      </c>
      <c r="X1217" s="42" t="s">
        <v>326</v>
      </c>
      <c r="Y1217" s="121" t="s">
        <v>4476</v>
      </c>
      <c r="Z1217" s="42" t="s">
        <v>4477</v>
      </c>
      <c r="AA1217" s="42" t="s">
        <v>328</v>
      </c>
      <c r="AB1217" s="42" t="s">
        <v>4478</v>
      </c>
      <c r="AC1217" s="42" t="s">
        <v>330</v>
      </c>
      <c r="AD1217" s="42" t="s">
        <v>330</v>
      </c>
      <c r="AE1217" s="42" t="s">
        <v>453</v>
      </c>
      <c r="AF1217" s="42" t="s">
        <v>453</v>
      </c>
      <c r="AG1217" s="42">
        <v>20</v>
      </c>
      <c r="AH1217" s="42" t="s">
        <v>350</v>
      </c>
      <c r="AI1217" s="42">
        <v>0</v>
      </c>
      <c r="AJ1217" s="42" t="s">
        <v>351</v>
      </c>
      <c r="AK1217" s="42">
        <v>0</v>
      </c>
      <c r="AL1217" s="42">
        <v>1000</v>
      </c>
      <c r="AM1217" s="42" t="s">
        <v>332</v>
      </c>
      <c r="AN1217" s="42" t="s">
        <v>352</v>
      </c>
      <c r="AO1217" s="43">
        <v>400</v>
      </c>
      <c r="AP1217" s="42" t="s">
        <v>439</v>
      </c>
      <c r="AQ1217" s="42">
        <v>1200</v>
      </c>
      <c r="AR1217" s="42">
        <v>2</v>
      </c>
      <c r="AS1217" s="42">
        <v>600</v>
      </c>
      <c r="AT1217" s="42">
        <v>48</v>
      </c>
      <c r="AU1217" s="42" t="s">
        <v>327</v>
      </c>
      <c r="AV1217" s="42" t="s">
        <v>327</v>
      </c>
      <c r="AW1217" s="42" t="s">
        <v>327</v>
      </c>
      <c r="AX1217" s="42" t="s">
        <v>353</v>
      </c>
      <c r="AY1217" s="42" t="s">
        <v>327</v>
      </c>
      <c r="AZ1217" s="51">
        <v>60</v>
      </c>
      <c r="BA1217" s="42"/>
      <c r="BB1217" s="42">
        <v>2</v>
      </c>
      <c r="BC1217" s="42" t="s">
        <v>375</v>
      </c>
      <c r="BD1217" s="49" t="s">
        <v>4712</v>
      </c>
      <c r="BE1217" s="49" t="s">
        <v>4709</v>
      </c>
      <c r="BF1217" s="42" t="s">
        <v>340</v>
      </c>
      <c r="BG1217" s="42"/>
      <c r="BH1217" s="42" t="s">
        <v>340</v>
      </c>
      <c r="BI1217" s="42" t="s">
        <v>357</v>
      </c>
      <c r="BJ1217" s="42" t="s">
        <v>358</v>
      </c>
      <c r="BK1217" s="57">
        <v>44778</v>
      </c>
      <c r="BL1217" s="42" t="s">
        <v>317</v>
      </c>
      <c r="BM1217" s="42" t="s">
        <v>317</v>
      </c>
      <c r="BN1217" s="42"/>
      <c r="BO1217" s="42"/>
      <c r="BP1217" s="42" t="s">
        <v>359</v>
      </c>
      <c r="BQ1217" s="42" t="s">
        <v>359</v>
      </c>
      <c r="BR1217" s="42" t="s">
        <v>359</v>
      </c>
      <c r="BS1217" s="42"/>
      <c r="BT1217" s="42" t="s">
        <v>360</v>
      </c>
      <c r="BU1217" s="42" t="s">
        <v>317</v>
      </c>
      <c r="BV1217" s="42" t="s">
        <v>317</v>
      </c>
      <c r="BW1217" s="42"/>
      <c r="BX1217" s="42"/>
      <c r="BY1217" s="42" t="s">
        <v>353</v>
      </c>
      <c r="BZ1217" s="42" t="s">
        <v>353</v>
      </c>
      <c r="CA1217" s="42"/>
      <c r="CB1217" s="42" t="s">
        <v>353</v>
      </c>
      <c r="CC1217" s="42"/>
      <c r="CD1217" s="42"/>
      <c r="CE1217" s="42"/>
      <c r="CF1217" s="42"/>
      <c r="CG1217" s="26" t="s">
        <v>4710</v>
      </c>
    </row>
    <row r="1218" hidden="1" spans="1:85">
      <c r="A1218" s="39">
        <v>692</v>
      </c>
      <c r="B1218" s="42" t="s">
        <v>4713</v>
      </c>
      <c r="C1218" s="46" t="s">
        <v>4714</v>
      </c>
      <c r="D1218" s="42" t="s">
        <v>4715</v>
      </c>
      <c r="E1218" s="43">
        <v>29.5484</v>
      </c>
      <c r="F1218" s="43">
        <v>-11.9884</v>
      </c>
      <c r="G1218" s="42" t="s">
        <v>4473</v>
      </c>
      <c r="H1218" s="37">
        <v>1.8</v>
      </c>
      <c r="I1218" s="42" t="s">
        <v>4474</v>
      </c>
      <c r="J1218" s="42" t="s">
        <v>4526</v>
      </c>
      <c r="K1218" s="42" t="s">
        <v>317</v>
      </c>
      <c r="L1218" s="42" t="s">
        <v>317</v>
      </c>
      <c r="M1218" s="42" t="s">
        <v>317</v>
      </c>
      <c r="N1218" s="42" t="s">
        <v>318</v>
      </c>
      <c r="O1218" s="42" t="s">
        <v>319</v>
      </c>
      <c r="P1218" s="42" t="s">
        <v>319</v>
      </c>
      <c r="Q1218" s="42" t="s">
        <v>390</v>
      </c>
      <c r="R1218" s="42" t="s">
        <v>320</v>
      </c>
      <c r="S1218" s="42" t="s">
        <v>1718</v>
      </c>
      <c r="T1218" s="42" t="s">
        <v>782</v>
      </c>
      <c r="U1218" s="42" t="s">
        <v>323</v>
      </c>
      <c r="V1218" s="52">
        <v>60</v>
      </c>
      <c r="W1218" s="42" t="s">
        <v>325</v>
      </c>
      <c r="X1218" s="42" t="s">
        <v>326</v>
      </c>
      <c r="Y1218" s="121" t="s">
        <v>4476</v>
      </c>
      <c r="Z1218" s="42" t="s">
        <v>4477</v>
      </c>
      <c r="AA1218" s="42" t="s">
        <v>328</v>
      </c>
      <c r="AB1218" s="42" t="s">
        <v>4478</v>
      </c>
      <c r="AC1218" s="42" t="s">
        <v>330</v>
      </c>
      <c r="AD1218" s="42" t="s">
        <v>330</v>
      </c>
      <c r="AE1218" s="42" t="s">
        <v>476</v>
      </c>
      <c r="AF1218" s="42" t="s">
        <v>476</v>
      </c>
      <c r="AG1218" s="42">
        <v>15</v>
      </c>
      <c r="AH1218" s="42" t="s">
        <v>350</v>
      </c>
      <c r="AI1218" s="42">
        <v>0</v>
      </c>
      <c r="AJ1218" s="42" t="s">
        <v>351</v>
      </c>
      <c r="AK1218" s="42">
        <v>0</v>
      </c>
      <c r="AL1218" s="42">
        <v>1000</v>
      </c>
      <c r="AM1218" s="42" t="s">
        <v>332</v>
      </c>
      <c r="AN1218" s="42">
        <v>0</v>
      </c>
      <c r="AO1218" s="43">
        <v>150</v>
      </c>
      <c r="AP1218" s="42" t="s">
        <v>439</v>
      </c>
      <c r="AQ1218" s="42">
        <v>600</v>
      </c>
      <c r="AR1218" s="42">
        <v>2</v>
      </c>
      <c r="AS1218" s="42">
        <v>600</v>
      </c>
      <c r="AT1218" s="42">
        <v>24</v>
      </c>
      <c r="AU1218" s="42" t="s">
        <v>327</v>
      </c>
      <c r="AV1218" s="42" t="s">
        <v>327</v>
      </c>
      <c r="AW1218" s="42" t="s">
        <v>327</v>
      </c>
      <c r="AX1218" s="42" t="s">
        <v>353</v>
      </c>
      <c r="AY1218" s="42" t="s">
        <v>327</v>
      </c>
      <c r="AZ1218" s="51">
        <v>58</v>
      </c>
      <c r="BA1218" s="42"/>
      <c r="BB1218" s="42">
        <v>1</v>
      </c>
      <c r="BC1218" s="42" t="s">
        <v>525</v>
      </c>
      <c r="BD1218" s="49">
        <v>0</v>
      </c>
      <c r="BE1218" s="49" t="s">
        <v>4713</v>
      </c>
      <c r="BF1218" s="42" t="s">
        <v>340</v>
      </c>
      <c r="BG1218" s="42"/>
      <c r="BH1218" s="42" t="s">
        <v>340</v>
      </c>
      <c r="BI1218" s="42" t="s">
        <v>357</v>
      </c>
      <c r="BJ1218" s="42" t="s">
        <v>1872</v>
      </c>
      <c r="BK1218" s="57">
        <v>44778</v>
      </c>
      <c r="BL1218" s="42" t="s">
        <v>317</v>
      </c>
      <c r="BM1218" s="42" t="s">
        <v>317</v>
      </c>
      <c r="BN1218" s="42"/>
      <c r="BO1218" s="42"/>
      <c r="BP1218" s="42" t="s">
        <v>359</v>
      </c>
      <c r="BQ1218" s="42" t="s">
        <v>359</v>
      </c>
      <c r="BR1218" s="42" t="s">
        <v>359</v>
      </c>
      <c r="BS1218" s="42"/>
      <c r="BT1218" s="42" t="s">
        <v>360</v>
      </c>
      <c r="BU1218" s="42" t="s">
        <v>340</v>
      </c>
      <c r="BV1218" s="42" t="s">
        <v>317</v>
      </c>
      <c r="BW1218" s="42"/>
      <c r="BX1218" s="42"/>
      <c r="BY1218" s="42" t="s">
        <v>353</v>
      </c>
      <c r="BZ1218" s="42" t="s">
        <v>353</v>
      </c>
      <c r="CA1218" s="42"/>
      <c r="CB1218" s="42" t="s">
        <v>353</v>
      </c>
      <c r="CC1218" s="42"/>
      <c r="CD1218" s="42"/>
      <c r="CE1218" s="42"/>
      <c r="CF1218" s="42"/>
      <c r="CG1218" s="26" t="s">
        <v>4714</v>
      </c>
    </row>
    <row r="1219" hidden="1" spans="1:85">
      <c r="A1219" s="34">
        <v>1241</v>
      </c>
      <c r="B1219" s="42" t="s">
        <v>4716</v>
      </c>
      <c r="C1219" s="46" t="s">
        <v>4717</v>
      </c>
      <c r="D1219" s="42" t="s">
        <v>4718</v>
      </c>
      <c r="E1219" s="43">
        <v>28.6603</v>
      </c>
      <c r="F1219" s="43">
        <v>-10.5229</v>
      </c>
      <c r="G1219" s="42" t="s">
        <v>4473</v>
      </c>
      <c r="H1219" s="37">
        <v>1.8</v>
      </c>
      <c r="I1219" s="42" t="s">
        <v>4474</v>
      </c>
      <c r="J1219" s="42" t="s">
        <v>4626</v>
      </c>
      <c r="K1219" s="42" t="s">
        <v>317</v>
      </c>
      <c r="L1219" s="42" t="s">
        <v>317</v>
      </c>
      <c r="M1219" s="42" t="s">
        <v>317</v>
      </c>
      <c r="N1219" s="42" t="s">
        <v>318</v>
      </c>
      <c r="O1219" s="42" t="s">
        <v>319</v>
      </c>
      <c r="P1219" s="42" t="s">
        <v>319</v>
      </c>
      <c r="Q1219" s="42" t="s">
        <v>320</v>
      </c>
      <c r="R1219" s="42" t="s">
        <v>320</v>
      </c>
      <c r="S1219" s="42" t="s">
        <v>1718</v>
      </c>
      <c r="T1219" s="42" t="s">
        <v>344</v>
      </c>
      <c r="U1219" s="42" t="s">
        <v>323</v>
      </c>
      <c r="V1219" s="52">
        <v>60</v>
      </c>
      <c r="W1219" s="42" t="s">
        <v>325</v>
      </c>
      <c r="X1219" s="42" t="s">
        <v>326</v>
      </c>
      <c r="Y1219" s="42" t="s">
        <v>4497</v>
      </c>
      <c r="Z1219" s="42" t="s">
        <v>4477</v>
      </c>
      <c r="AA1219" s="42" t="s">
        <v>328</v>
      </c>
      <c r="AB1219" s="42" t="s">
        <v>4478</v>
      </c>
      <c r="AC1219" s="42" t="s">
        <v>330</v>
      </c>
      <c r="AD1219" s="42" t="s">
        <v>330</v>
      </c>
      <c r="AE1219" s="42" t="s">
        <v>476</v>
      </c>
      <c r="AF1219" s="42" t="s">
        <v>476</v>
      </c>
      <c r="AG1219" s="42">
        <v>15</v>
      </c>
      <c r="AH1219" s="42" t="s">
        <v>350</v>
      </c>
      <c r="AI1219" s="42">
        <v>0</v>
      </c>
      <c r="AJ1219" s="42" t="s">
        <v>351</v>
      </c>
      <c r="AK1219" s="42">
        <v>0</v>
      </c>
      <c r="AL1219" s="42">
        <v>600</v>
      </c>
      <c r="AM1219" s="42" t="s">
        <v>332</v>
      </c>
      <c r="AN1219" s="42" t="s">
        <v>352</v>
      </c>
      <c r="AO1219" s="43">
        <v>400</v>
      </c>
      <c r="AP1219" s="42" t="s">
        <v>439</v>
      </c>
      <c r="AQ1219" s="42">
        <v>1200</v>
      </c>
      <c r="AR1219" s="42">
        <v>2</v>
      </c>
      <c r="AS1219" s="42">
        <v>600</v>
      </c>
      <c r="AT1219" s="42">
        <v>48</v>
      </c>
      <c r="AU1219" s="42" t="s">
        <v>327</v>
      </c>
      <c r="AV1219" s="42" t="s">
        <v>327</v>
      </c>
      <c r="AW1219" s="42" t="s">
        <v>327</v>
      </c>
      <c r="AX1219" s="42" t="s">
        <v>353</v>
      </c>
      <c r="AY1219" s="42" t="s">
        <v>327</v>
      </c>
      <c r="AZ1219" s="51">
        <v>49</v>
      </c>
      <c r="BA1219" s="42"/>
      <c r="BB1219" s="42">
        <v>1</v>
      </c>
      <c r="BC1219" s="42" t="s">
        <v>525</v>
      </c>
      <c r="BD1219" s="49">
        <v>0</v>
      </c>
      <c r="BE1219" s="49" t="s">
        <v>4716</v>
      </c>
      <c r="BF1219" s="42" t="s">
        <v>340</v>
      </c>
      <c r="BG1219" s="42"/>
      <c r="BH1219" s="42" t="s">
        <v>340</v>
      </c>
      <c r="BI1219" s="42" t="s">
        <v>357</v>
      </c>
      <c r="BJ1219" s="42" t="s">
        <v>358</v>
      </c>
      <c r="BK1219" s="57">
        <v>44778</v>
      </c>
      <c r="BL1219" s="42" t="s">
        <v>317</v>
      </c>
      <c r="BM1219" s="42" t="s">
        <v>317</v>
      </c>
      <c r="BN1219" s="42"/>
      <c r="BO1219" s="42"/>
      <c r="BP1219" s="42" t="s">
        <v>359</v>
      </c>
      <c r="BQ1219" s="42" t="s">
        <v>359</v>
      </c>
      <c r="BR1219" s="42" t="s">
        <v>359</v>
      </c>
      <c r="BS1219" s="42"/>
      <c r="BT1219" s="42" t="s">
        <v>360</v>
      </c>
      <c r="BU1219" s="42" t="s">
        <v>317</v>
      </c>
      <c r="BV1219" s="42" t="s">
        <v>317</v>
      </c>
      <c r="BW1219" s="42"/>
      <c r="BX1219" s="42"/>
      <c r="BY1219" s="42" t="s">
        <v>353</v>
      </c>
      <c r="BZ1219" s="42" t="s">
        <v>353</v>
      </c>
      <c r="CA1219" s="42"/>
      <c r="CB1219" s="42" t="s">
        <v>353</v>
      </c>
      <c r="CC1219" s="42"/>
      <c r="CD1219" s="42"/>
      <c r="CE1219" s="42"/>
      <c r="CF1219" s="42"/>
      <c r="CG1219" s="26" t="s">
        <v>4717</v>
      </c>
    </row>
    <row r="1220" hidden="1" spans="1:85">
      <c r="A1220" s="34">
        <v>1305</v>
      </c>
      <c r="B1220" s="42" t="s">
        <v>4719</v>
      </c>
      <c r="C1220" s="46" t="s">
        <v>4720</v>
      </c>
      <c r="D1220" s="42" t="s">
        <v>4721</v>
      </c>
      <c r="E1220" s="43">
        <v>28.9491</v>
      </c>
      <c r="F1220" s="43">
        <v>-11.2267</v>
      </c>
      <c r="G1220" s="42" t="s">
        <v>4473</v>
      </c>
      <c r="H1220" s="37">
        <v>1.8</v>
      </c>
      <c r="I1220" s="42" t="s">
        <v>4474</v>
      </c>
      <c r="J1220" s="42" t="s">
        <v>4605</v>
      </c>
      <c r="K1220" s="42" t="s">
        <v>317</v>
      </c>
      <c r="L1220" s="42" t="s">
        <v>317</v>
      </c>
      <c r="M1220" s="42" t="s">
        <v>317</v>
      </c>
      <c r="N1220" s="42" t="s">
        <v>318</v>
      </c>
      <c r="O1220" s="42" t="s">
        <v>319</v>
      </c>
      <c r="P1220" s="42" t="s">
        <v>319</v>
      </c>
      <c r="Q1220" s="42" t="s">
        <v>320</v>
      </c>
      <c r="R1220" s="42" t="s">
        <v>320</v>
      </c>
      <c r="S1220" s="42" t="s">
        <v>1718</v>
      </c>
      <c r="T1220" s="42" t="s">
        <v>344</v>
      </c>
      <c r="U1220" s="42" t="s">
        <v>323</v>
      </c>
      <c r="V1220" s="52">
        <v>50</v>
      </c>
      <c r="W1220" s="42" t="s">
        <v>325</v>
      </c>
      <c r="X1220" s="42" t="s">
        <v>326</v>
      </c>
      <c r="Y1220" s="121" t="s">
        <v>4476</v>
      </c>
      <c r="Z1220" s="42" t="s">
        <v>4477</v>
      </c>
      <c r="AA1220" s="42" t="s">
        <v>328</v>
      </c>
      <c r="AB1220" s="42" t="s">
        <v>4478</v>
      </c>
      <c r="AC1220" s="42" t="s">
        <v>330</v>
      </c>
      <c r="AD1220" s="42" t="s">
        <v>330</v>
      </c>
      <c r="AE1220" s="42" t="s">
        <v>476</v>
      </c>
      <c r="AF1220" s="42" t="s">
        <v>476</v>
      </c>
      <c r="AG1220" s="42">
        <v>15</v>
      </c>
      <c r="AH1220" s="42" t="s">
        <v>350</v>
      </c>
      <c r="AI1220" s="42">
        <v>0</v>
      </c>
      <c r="AJ1220" s="42" t="s">
        <v>351</v>
      </c>
      <c r="AK1220" s="42">
        <v>0</v>
      </c>
      <c r="AL1220" s="42">
        <v>1000</v>
      </c>
      <c r="AM1220" s="42" t="s">
        <v>332</v>
      </c>
      <c r="AN1220" s="42" t="s">
        <v>352</v>
      </c>
      <c r="AO1220" s="43">
        <v>400</v>
      </c>
      <c r="AP1220" s="42" t="s">
        <v>439</v>
      </c>
      <c r="AQ1220" s="42">
        <v>1200</v>
      </c>
      <c r="AR1220" s="42">
        <v>2</v>
      </c>
      <c r="AS1220" s="42">
        <v>600</v>
      </c>
      <c r="AT1220" s="42">
        <v>48</v>
      </c>
      <c r="AU1220" s="42" t="s">
        <v>327</v>
      </c>
      <c r="AV1220" s="42" t="s">
        <v>327</v>
      </c>
      <c r="AW1220" s="42" t="s">
        <v>327</v>
      </c>
      <c r="AX1220" s="42" t="s">
        <v>353</v>
      </c>
      <c r="AY1220" s="42" t="s">
        <v>327</v>
      </c>
      <c r="AZ1220" s="51">
        <v>56</v>
      </c>
      <c r="BA1220" s="42"/>
      <c r="BB1220" s="42">
        <v>1</v>
      </c>
      <c r="BC1220" s="42" t="s">
        <v>525</v>
      </c>
      <c r="BD1220" s="49">
        <v>0</v>
      </c>
      <c r="BE1220" s="49" t="s">
        <v>4719</v>
      </c>
      <c r="BF1220" s="42" t="s">
        <v>340</v>
      </c>
      <c r="BG1220" s="42"/>
      <c r="BH1220" s="42" t="s">
        <v>340</v>
      </c>
      <c r="BI1220" s="42" t="s">
        <v>357</v>
      </c>
      <c r="BJ1220" s="42" t="s">
        <v>358</v>
      </c>
      <c r="BK1220" s="57">
        <v>44778</v>
      </c>
      <c r="BL1220" s="42" t="s">
        <v>317</v>
      </c>
      <c r="BM1220" s="42" t="s">
        <v>317</v>
      </c>
      <c r="BN1220" s="42"/>
      <c r="BO1220" s="42"/>
      <c r="BP1220" s="42" t="s">
        <v>359</v>
      </c>
      <c r="BQ1220" s="42" t="s">
        <v>359</v>
      </c>
      <c r="BR1220" s="42" t="s">
        <v>359</v>
      </c>
      <c r="BS1220" s="42"/>
      <c r="BT1220" s="42" t="s">
        <v>360</v>
      </c>
      <c r="BU1220" s="42" t="s">
        <v>317</v>
      </c>
      <c r="BV1220" s="42" t="s">
        <v>317</v>
      </c>
      <c r="BW1220" s="42"/>
      <c r="BX1220" s="42"/>
      <c r="BY1220" s="42" t="s">
        <v>353</v>
      </c>
      <c r="BZ1220" s="42" t="s">
        <v>353</v>
      </c>
      <c r="CA1220" s="42"/>
      <c r="CB1220" s="42" t="s">
        <v>353</v>
      </c>
      <c r="CC1220" s="42"/>
      <c r="CD1220" s="42"/>
      <c r="CE1220" s="42"/>
      <c r="CF1220" s="42"/>
      <c r="CG1220" s="26" t="s">
        <v>4720</v>
      </c>
    </row>
    <row r="1221" hidden="1" spans="1:85">
      <c r="A1221" s="34">
        <v>713</v>
      </c>
      <c r="B1221" s="42" t="s">
        <v>4722</v>
      </c>
      <c r="C1221" s="46" t="s">
        <v>4723</v>
      </c>
      <c r="D1221" s="42" t="s">
        <v>4724</v>
      </c>
      <c r="E1221" s="43">
        <v>29.4647</v>
      </c>
      <c r="F1221" s="43">
        <v>-8.9099</v>
      </c>
      <c r="G1221" s="42" t="s">
        <v>4473</v>
      </c>
      <c r="H1221" s="37">
        <v>2.5</v>
      </c>
      <c r="I1221" s="42" t="s">
        <v>4474</v>
      </c>
      <c r="J1221" s="42" t="s">
        <v>4618</v>
      </c>
      <c r="K1221" s="42" t="s">
        <v>317</v>
      </c>
      <c r="L1221" s="42" t="s">
        <v>317</v>
      </c>
      <c r="M1221" s="42" t="s">
        <v>317</v>
      </c>
      <c r="N1221" s="42" t="s">
        <v>318</v>
      </c>
      <c r="O1221" s="42" t="s">
        <v>319</v>
      </c>
      <c r="P1221" s="42" t="s">
        <v>319</v>
      </c>
      <c r="Q1221" s="42" t="s">
        <v>381</v>
      </c>
      <c r="R1221" s="42" t="s">
        <v>381</v>
      </c>
      <c r="S1221" s="42" t="s">
        <v>1718</v>
      </c>
      <c r="T1221" s="42" t="s">
        <v>2215</v>
      </c>
      <c r="U1221" s="42" t="s">
        <v>323</v>
      </c>
      <c r="V1221" s="52">
        <v>70</v>
      </c>
      <c r="W1221" s="42" t="s">
        <v>325</v>
      </c>
      <c r="X1221" s="42" t="s">
        <v>326</v>
      </c>
      <c r="Y1221" s="42" t="s">
        <v>4585</v>
      </c>
      <c r="Z1221" s="42" t="s">
        <v>4554</v>
      </c>
      <c r="AA1221" s="42" t="s">
        <v>328</v>
      </c>
      <c r="AB1221" s="42" t="s">
        <v>4478</v>
      </c>
      <c r="AC1221" s="42" t="s">
        <v>330</v>
      </c>
      <c r="AD1221" s="42" t="s">
        <v>330</v>
      </c>
      <c r="AE1221" s="42" t="s">
        <v>382</v>
      </c>
      <c r="AF1221" s="42" t="s">
        <v>382</v>
      </c>
      <c r="AG1221" s="42">
        <v>20</v>
      </c>
      <c r="AH1221" s="42" t="s">
        <v>350</v>
      </c>
      <c r="AI1221" s="42">
        <v>0</v>
      </c>
      <c r="AJ1221" s="42" t="s">
        <v>351</v>
      </c>
      <c r="AK1221" s="42">
        <v>0</v>
      </c>
      <c r="AL1221" s="42">
        <v>1000</v>
      </c>
      <c r="AM1221" s="42" t="s">
        <v>332</v>
      </c>
      <c r="AN1221" s="42" t="s">
        <v>352</v>
      </c>
      <c r="AO1221" s="43" t="s">
        <v>4725</v>
      </c>
      <c r="AP1221" s="42" t="s">
        <v>333</v>
      </c>
      <c r="AQ1221" s="42">
        <v>200</v>
      </c>
      <c r="AR1221" s="42">
        <v>48</v>
      </c>
      <c r="AS1221" s="42">
        <v>100</v>
      </c>
      <c r="AT1221" s="42">
        <f>AQ1221/AS1221</f>
        <v>2</v>
      </c>
      <c r="AU1221" s="42" t="s">
        <v>327</v>
      </c>
      <c r="AV1221" s="42" t="s">
        <v>327</v>
      </c>
      <c r="AW1221" s="42" t="s">
        <v>327</v>
      </c>
      <c r="AX1221" s="42" t="s">
        <v>353</v>
      </c>
      <c r="AY1221" s="42" t="s">
        <v>327</v>
      </c>
      <c r="AZ1221" s="51">
        <v>48</v>
      </c>
      <c r="BA1221" s="42"/>
      <c r="BB1221" s="42">
        <v>2</v>
      </c>
      <c r="BC1221" s="42" t="s">
        <v>375</v>
      </c>
      <c r="BD1221" s="49" t="s">
        <v>4726</v>
      </c>
      <c r="BE1221" s="49" t="s">
        <v>4722</v>
      </c>
      <c r="BF1221" s="42" t="s">
        <v>340</v>
      </c>
      <c r="BG1221" s="42"/>
      <c r="BH1221" s="42" t="s">
        <v>340</v>
      </c>
      <c r="BI1221" s="42" t="s">
        <v>357</v>
      </c>
      <c r="BJ1221" s="42" t="s">
        <v>358</v>
      </c>
      <c r="BK1221" s="57">
        <v>44778</v>
      </c>
      <c r="BL1221" s="42" t="s">
        <v>1883</v>
      </c>
      <c r="BM1221" s="42" t="s">
        <v>1883</v>
      </c>
      <c r="BN1221" s="42"/>
      <c r="BO1221" s="42"/>
      <c r="BP1221" s="132">
        <v>30</v>
      </c>
      <c r="BQ1221" s="132" t="s">
        <v>4560</v>
      </c>
      <c r="BR1221" s="42" t="s">
        <v>359</v>
      </c>
      <c r="BS1221" s="42"/>
      <c r="BT1221" s="42" t="s">
        <v>360</v>
      </c>
      <c r="BU1221" s="42" t="s">
        <v>317</v>
      </c>
      <c r="BV1221" s="42" t="s">
        <v>317</v>
      </c>
      <c r="BW1221" s="42"/>
      <c r="BX1221" s="42"/>
      <c r="BY1221" s="42" t="s">
        <v>353</v>
      </c>
      <c r="BZ1221" s="42" t="s">
        <v>353</v>
      </c>
      <c r="CA1221" s="42"/>
      <c r="CB1221" s="42" t="s">
        <v>353</v>
      </c>
      <c r="CC1221" s="42"/>
      <c r="CD1221" s="42"/>
      <c r="CE1221" s="42"/>
      <c r="CF1221" s="42"/>
      <c r="CG1221" s="26" t="s">
        <v>4723</v>
      </c>
    </row>
    <row r="1222" hidden="1" spans="1:85">
      <c r="A1222" s="34">
        <v>247</v>
      </c>
      <c r="B1222" s="42" t="s">
        <v>4727</v>
      </c>
      <c r="C1222" s="46" t="s">
        <v>4728</v>
      </c>
      <c r="D1222" s="42" t="s">
        <v>4729</v>
      </c>
      <c r="E1222" s="43">
        <v>29.1139</v>
      </c>
      <c r="F1222" s="43">
        <v>-10.7063</v>
      </c>
      <c r="G1222" s="42" t="s">
        <v>4473</v>
      </c>
      <c r="H1222" s="37">
        <v>1.8</v>
      </c>
      <c r="I1222" s="42" t="s">
        <v>4474</v>
      </c>
      <c r="J1222" s="42" t="s">
        <v>4626</v>
      </c>
      <c r="K1222" s="42" t="s">
        <v>317</v>
      </c>
      <c r="L1222" s="42" t="s">
        <v>317</v>
      </c>
      <c r="M1222" s="42" t="s">
        <v>317</v>
      </c>
      <c r="N1222" s="42" t="s">
        <v>318</v>
      </c>
      <c r="O1222" s="42" t="s">
        <v>319</v>
      </c>
      <c r="P1222" s="42" t="s">
        <v>319</v>
      </c>
      <c r="Q1222" s="42" t="s">
        <v>381</v>
      </c>
      <c r="R1222" s="42" t="s">
        <v>381</v>
      </c>
      <c r="S1222" s="42" t="s">
        <v>1718</v>
      </c>
      <c r="T1222" s="42" t="s">
        <v>344</v>
      </c>
      <c r="U1222" s="42" t="s">
        <v>323</v>
      </c>
      <c r="V1222" s="52">
        <v>50</v>
      </c>
      <c r="W1222" s="42" t="s">
        <v>325</v>
      </c>
      <c r="X1222" s="42" t="s">
        <v>326</v>
      </c>
      <c r="Y1222" s="42" t="s">
        <v>4497</v>
      </c>
      <c r="Z1222" s="42" t="s">
        <v>4477</v>
      </c>
      <c r="AA1222" s="42" t="s">
        <v>328</v>
      </c>
      <c r="AB1222" s="42" t="s">
        <v>4478</v>
      </c>
      <c r="AC1222" s="42" t="s">
        <v>330</v>
      </c>
      <c r="AD1222" s="42" t="s">
        <v>330</v>
      </c>
      <c r="AE1222" s="42" t="s">
        <v>403</v>
      </c>
      <c r="AF1222" s="42" t="s">
        <v>403</v>
      </c>
      <c r="AG1222" s="42">
        <v>15</v>
      </c>
      <c r="AH1222" s="42" t="s">
        <v>350</v>
      </c>
      <c r="AI1222" s="42" t="s">
        <v>4549</v>
      </c>
      <c r="AJ1222" s="42" t="s">
        <v>351</v>
      </c>
      <c r="AK1222" s="42" t="s">
        <v>1895</v>
      </c>
      <c r="AL1222" s="42">
        <v>600</v>
      </c>
      <c r="AM1222" s="42" t="s">
        <v>332</v>
      </c>
      <c r="AN1222" s="42" t="s">
        <v>352</v>
      </c>
      <c r="AO1222" s="43">
        <v>400</v>
      </c>
      <c r="AP1222" s="42" t="s">
        <v>439</v>
      </c>
      <c r="AQ1222" s="42">
        <v>1200</v>
      </c>
      <c r="AR1222" s="42">
        <v>2</v>
      </c>
      <c r="AS1222" s="42">
        <v>600</v>
      </c>
      <c r="AT1222" s="42">
        <v>48</v>
      </c>
      <c r="AU1222" s="42" t="s">
        <v>327</v>
      </c>
      <c r="AV1222" s="42" t="s">
        <v>327</v>
      </c>
      <c r="AW1222" s="42" t="s">
        <v>327</v>
      </c>
      <c r="AX1222" s="42" t="s">
        <v>353</v>
      </c>
      <c r="AY1222" s="42" t="s">
        <v>327</v>
      </c>
      <c r="AZ1222" s="51">
        <v>50</v>
      </c>
      <c r="BA1222" s="42"/>
      <c r="BB1222" s="42">
        <v>2</v>
      </c>
      <c r="BC1222" s="42" t="s">
        <v>375</v>
      </c>
      <c r="BD1222" s="49" t="s">
        <v>4730</v>
      </c>
      <c r="BE1222" s="49" t="s">
        <v>4727</v>
      </c>
      <c r="BF1222" s="42" t="s">
        <v>340</v>
      </c>
      <c r="BG1222" s="42"/>
      <c r="BH1222" s="42" t="s">
        <v>340</v>
      </c>
      <c r="BI1222" s="42" t="s">
        <v>357</v>
      </c>
      <c r="BJ1222" s="42" t="s">
        <v>358</v>
      </c>
      <c r="BK1222" s="57">
        <v>44778</v>
      </c>
      <c r="BL1222" s="42" t="s">
        <v>317</v>
      </c>
      <c r="BM1222" s="42" t="s">
        <v>317</v>
      </c>
      <c r="BN1222" s="42"/>
      <c r="BO1222" s="42"/>
      <c r="BP1222" s="42" t="s">
        <v>359</v>
      </c>
      <c r="BQ1222" s="42" t="s">
        <v>359</v>
      </c>
      <c r="BR1222" s="42" t="s">
        <v>359</v>
      </c>
      <c r="BS1222" s="42"/>
      <c r="BT1222" s="42" t="s">
        <v>360</v>
      </c>
      <c r="BU1222" s="42" t="s">
        <v>317</v>
      </c>
      <c r="BV1222" s="42" t="s">
        <v>317</v>
      </c>
      <c r="BW1222" s="42"/>
      <c r="BX1222" s="42"/>
      <c r="BY1222" s="42" t="s">
        <v>353</v>
      </c>
      <c r="BZ1222" s="42" t="s">
        <v>353</v>
      </c>
      <c r="CA1222" s="42"/>
      <c r="CB1222" s="42" t="s">
        <v>353</v>
      </c>
      <c r="CC1222" s="42"/>
      <c r="CD1222" s="42"/>
      <c r="CE1222" s="42"/>
      <c r="CF1222" s="42"/>
      <c r="CG1222" s="26" t="s">
        <v>4728</v>
      </c>
    </row>
    <row r="1223" hidden="1" spans="1:85">
      <c r="A1223" s="39">
        <v>144</v>
      </c>
      <c r="B1223" s="42" t="s">
        <v>4731</v>
      </c>
      <c r="C1223" s="46" t="s">
        <v>4732</v>
      </c>
      <c r="D1223" s="42" t="s">
        <v>4733</v>
      </c>
      <c r="E1223" s="43">
        <v>29.5333</v>
      </c>
      <c r="F1223" s="43">
        <v>-9.8667</v>
      </c>
      <c r="G1223" s="42" t="s">
        <v>4473</v>
      </c>
      <c r="H1223" s="37">
        <v>1.8</v>
      </c>
      <c r="I1223" s="42" t="s">
        <v>4474</v>
      </c>
      <c r="J1223" s="42" t="s">
        <v>4621</v>
      </c>
      <c r="K1223" s="42" t="s">
        <v>317</v>
      </c>
      <c r="L1223" s="42" t="s">
        <v>317</v>
      </c>
      <c r="M1223" s="42" t="s">
        <v>317</v>
      </c>
      <c r="N1223" s="42" t="s">
        <v>318</v>
      </c>
      <c r="O1223" s="42" t="s">
        <v>319</v>
      </c>
      <c r="P1223" s="42" t="s">
        <v>319</v>
      </c>
      <c r="Q1223" s="42" t="s">
        <v>320</v>
      </c>
      <c r="R1223" s="42" t="s">
        <v>320</v>
      </c>
      <c r="S1223" s="42" t="s">
        <v>1718</v>
      </c>
      <c r="T1223" s="42" t="s">
        <v>782</v>
      </c>
      <c r="U1223" s="42" t="s">
        <v>323</v>
      </c>
      <c r="V1223" s="52">
        <v>50</v>
      </c>
      <c r="W1223" s="42" t="s">
        <v>325</v>
      </c>
      <c r="X1223" s="42" t="s">
        <v>326</v>
      </c>
      <c r="Y1223" s="42" t="s">
        <v>4497</v>
      </c>
      <c r="Z1223" s="42" t="s">
        <v>4477</v>
      </c>
      <c r="AA1223" s="42" t="s">
        <v>328</v>
      </c>
      <c r="AB1223" s="42" t="s">
        <v>4478</v>
      </c>
      <c r="AC1223" s="42" t="s">
        <v>330</v>
      </c>
      <c r="AD1223" s="42" t="s">
        <v>330</v>
      </c>
      <c r="AE1223" s="42" t="s">
        <v>476</v>
      </c>
      <c r="AF1223" s="42" t="s">
        <v>476</v>
      </c>
      <c r="AG1223" s="42">
        <v>20</v>
      </c>
      <c r="AH1223" s="42" t="s">
        <v>350</v>
      </c>
      <c r="AI1223" s="42">
        <v>0</v>
      </c>
      <c r="AJ1223" s="42" t="s">
        <v>351</v>
      </c>
      <c r="AK1223" s="42">
        <v>0</v>
      </c>
      <c r="AL1223" s="42">
        <v>1000</v>
      </c>
      <c r="AM1223" s="42" t="s">
        <v>1930</v>
      </c>
      <c r="AN1223" s="42" t="s">
        <v>4734</v>
      </c>
      <c r="AO1223" s="43">
        <v>80</v>
      </c>
      <c r="AP1223" s="42" t="s">
        <v>333</v>
      </c>
      <c r="AQ1223" s="42">
        <v>400</v>
      </c>
      <c r="AR1223" s="42">
        <v>48</v>
      </c>
      <c r="AS1223" s="42">
        <v>100</v>
      </c>
      <c r="AT1223" s="42">
        <f>AQ1223/AS1223</f>
        <v>4</v>
      </c>
      <c r="AU1223" s="42" t="s">
        <v>327</v>
      </c>
      <c r="AV1223" s="42" t="s">
        <v>327</v>
      </c>
      <c r="AW1223" s="42" t="s">
        <v>327</v>
      </c>
      <c r="AX1223" s="42" t="s">
        <v>353</v>
      </c>
      <c r="AY1223" s="42" t="s">
        <v>327</v>
      </c>
      <c r="AZ1223" s="51">
        <v>68</v>
      </c>
      <c r="BA1223" s="42"/>
      <c r="BB1223" s="42">
        <v>1</v>
      </c>
      <c r="BC1223" s="42" t="s">
        <v>525</v>
      </c>
      <c r="BD1223" s="49" t="s">
        <v>4735</v>
      </c>
      <c r="BE1223" s="49" t="s">
        <v>4731</v>
      </c>
      <c r="BF1223" s="42" t="s">
        <v>340</v>
      </c>
      <c r="BG1223" s="42"/>
      <c r="BH1223" s="42" t="s">
        <v>340</v>
      </c>
      <c r="BI1223" s="42" t="s">
        <v>357</v>
      </c>
      <c r="BJ1223" s="42" t="s">
        <v>358</v>
      </c>
      <c r="BK1223" s="57">
        <v>44778</v>
      </c>
      <c r="BL1223" s="42" t="s">
        <v>340</v>
      </c>
      <c r="BM1223" s="42" t="s">
        <v>340</v>
      </c>
      <c r="BN1223" s="42"/>
      <c r="BO1223" s="42"/>
      <c r="BP1223" s="42" t="s">
        <v>359</v>
      </c>
      <c r="BQ1223" s="42" t="s">
        <v>359</v>
      </c>
      <c r="BR1223" s="42" t="s">
        <v>508</v>
      </c>
      <c r="BS1223" s="42"/>
      <c r="BT1223" s="42" t="s">
        <v>360</v>
      </c>
      <c r="BU1223" s="42" t="s">
        <v>317</v>
      </c>
      <c r="BV1223" s="42" t="s">
        <v>317</v>
      </c>
      <c r="BW1223" s="42"/>
      <c r="BX1223" s="42"/>
      <c r="BY1223" s="42" t="s">
        <v>353</v>
      </c>
      <c r="BZ1223" s="42" t="s">
        <v>353</v>
      </c>
      <c r="CA1223" s="42"/>
      <c r="CB1223" s="42" t="s">
        <v>353</v>
      </c>
      <c r="CC1223" s="42"/>
      <c r="CD1223" s="42"/>
      <c r="CE1223" s="42"/>
      <c r="CF1223" s="42"/>
      <c r="CG1223" s="26" t="s">
        <v>4732</v>
      </c>
    </row>
    <row r="1224" hidden="1" spans="1:85">
      <c r="A1224" s="39">
        <v>716</v>
      </c>
      <c r="B1224" s="42" t="s">
        <v>4736</v>
      </c>
      <c r="C1224" s="46" t="s">
        <v>4737</v>
      </c>
      <c r="D1224" s="42" t="s">
        <v>4738</v>
      </c>
      <c r="E1224" s="43">
        <v>29.584</v>
      </c>
      <c r="F1224" s="43">
        <v>-10.7639</v>
      </c>
      <c r="G1224" s="42" t="s">
        <v>4473</v>
      </c>
      <c r="H1224" s="37">
        <v>1.8</v>
      </c>
      <c r="I1224" s="42" t="s">
        <v>4474</v>
      </c>
      <c r="J1224" s="42" t="s">
        <v>4662</v>
      </c>
      <c r="K1224" s="42" t="s">
        <v>317</v>
      </c>
      <c r="L1224" s="42" t="s">
        <v>317</v>
      </c>
      <c r="M1224" s="42" t="s">
        <v>317</v>
      </c>
      <c r="N1224" s="42" t="s">
        <v>318</v>
      </c>
      <c r="O1224" s="42" t="s">
        <v>319</v>
      </c>
      <c r="P1224" s="42" t="s">
        <v>319</v>
      </c>
      <c r="Q1224" s="42" t="s">
        <v>381</v>
      </c>
      <c r="R1224" s="42" t="s">
        <v>320</v>
      </c>
      <c r="S1224" s="42" t="s">
        <v>1718</v>
      </c>
      <c r="T1224" s="42" t="s">
        <v>782</v>
      </c>
      <c r="U1224" s="42" t="s">
        <v>323</v>
      </c>
      <c r="V1224" s="52">
        <v>70</v>
      </c>
      <c r="W1224" s="42" t="s">
        <v>325</v>
      </c>
      <c r="X1224" s="42" t="s">
        <v>326</v>
      </c>
      <c r="Y1224" s="121" t="s">
        <v>4476</v>
      </c>
      <c r="Z1224" s="42" t="s">
        <v>4477</v>
      </c>
      <c r="AA1224" s="42" t="s">
        <v>328</v>
      </c>
      <c r="AB1224" s="42" t="s">
        <v>4478</v>
      </c>
      <c r="AC1224" s="42" t="s">
        <v>330</v>
      </c>
      <c r="AD1224" s="42" t="s">
        <v>330</v>
      </c>
      <c r="AE1224" s="42" t="s">
        <v>382</v>
      </c>
      <c r="AF1224" s="42" t="s">
        <v>382</v>
      </c>
      <c r="AG1224" s="42">
        <v>20</v>
      </c>
      <c r="AH1224" s="42" t="s">
        <v>350</v>
      </c>
      <c r="AI1224" s="42">
        <v>0</v>
      </c>
      <c r="AJ1224" s="42" t="s">
        <v>351</v>
      </c>
      <c r="AK1224" s="42">
        <v>0</v>
      </c>
      <c r="AL1224" s="42">
        <v>600</v>
      </c>
      <c r="AM1224" s="42" t="s">
        <v>332</v>
      </c>
      <c r="AN1224" s="42" t="s">
        <v>4734</v>
      </c>
      <c r="AO1224" s="43" t="s">
        <v>4739</v>
      </c>
      <c r="AP1224" s="42" t="s">
        <v>1320</v>
      </c>
      <c r="AQ1224" s="42">
        <v>1500</v>
      </c>
      <c r="AR1224" s="42">
        <v>2</v>
      </c>
      <c r="AS1224" s="42">
        <v>1500</v>
      </c>
      <c r="AT1224" s="42">
        <v>24</v>
      </c>
      <c r="AU1224" s="42" t="s">
        <v>327</v>
      </c>
      <c r="AV1224" s="42" t="s">
        <v>327</v>
      </c>
      <c r="AW1224" s="42" t="s">
        <v>327</v>
      </c>
      <c r="AX1224" s="42" t="s">
        <v>353</v>
      </c>
      <c r="AY1224" s="42" t="s">
        <v>327</v>
      </c>
      <c r="AZ1224" s="51">
        <v>51</v>
      </c>
      <c r="BA1224" s="42"/>
      <c r="BB1224" s="42">
        <v>1</v>
      </c>
      <c r="BC1224" s="42" t="s">
        <v>525</v>
      </c>
      <c r="BD1224" s="49">
        <v>0</v>
      </c>
      <c r="BE1224" s="49" t="s">
        <v>4736</v>
      </c>
      <c r="BF1224" s="42" t="s">
        <v>340</v>
      </c>
      <c r="BG1224" s="42"/>
      <c r="BH1224" s="42" t="s">
        <v>340</v>
      </c>
      <c r="BI1224" s="42" t="s">
        <v>357</v>
      </c>
      <c r="BJ1224" s="42" t="s">
        <v>358</v>
      </c>
      <c r="BK1224" s="57">
        <v>44778</v>
      </c>
      <c r="BL1224" s="42" t="s">
        <v>317</v>
      </c>
      <c r="BM1224" s="42" t="s">
        <v>317</v>
      </c>
      <c r="BN1224" s="42"/>
      <c r="BO1224" s="42">
        <v>24</v>
      </c>
      <c r="BP1224" s="42"/>
      <c r="BQ1224" s="42" t="s">
        <v>4506</v>
      </c>
      <c r="BR1224" s="42" t="s">
        <v>359</v>
      </c>
      <c r="BS1224" s="42"/>
      <c r="BT1224" s="42" t="s">
        <v>360</v>
      </c>
      <c r="BU1224" s="42" t="s">
        <v>317</v>
      </c>
      <c r="BV1224" s="42" t="s">
        <v>317</v>
      </c>
      <c r="BW1224" s="42"/>
      <c r="BX1224" s="42"/>
      <c r="BY1224" s="42" t="s">
        <v>353</v>
      </c>
      <c r="BZ1224" s="42" t="s">
        <v>353</v>
      </c>
      <c r="CA1224" s="42"/>
      <c r="CB1224" s="42" t="s">
        <v>353</v>
      </c>
      <c r="CC1224" s="42"/>
      <c r="CD1224" s="42"/>
      <c r="CE1224" s="42"/>
      <c r="CF1224" s="42"/>
      <c r="CG1224" s="26" t="s">
        <v>4737</v>
      </c>
    </row>
    <row r="1225" hidden="1" spans="1:85">
      <c r="A1225" s="39">
        <v>684</v>
      </c>
      <c r="B1225" s="42" t="s">
        <v>4740</v>
      </c>
      <c r="C1225" s="46" t="s">
        <v>4741</v>
      </c>
      <c r="D1225" s="42" t="s">
        <v>4742</v>
      </c>
      <c r="E1225" s="43">
        <v>29.7166</v>
      </c>
      <c r="F1225" s="43">
        <v>-10.7473</v>
      </c>
      <c r="G1225" s="42" t="s">
        <v>4473</v>
      </c>
      <c r="H1225" s="37">
        <v>1.8</v>
      </c>
      <c r="I1225" s="42" t="s">
        <v>4474</v>
      </c>
      <c r="J1225" s="42" t="s">
        <v>4662</v>
      </c>
      <c r="K1225" s="42" t="s">
        <v>317</v>
      </c>
      <c r="L1225" s="42" t="s">
        <v>317</v>
      </c>
      <c r="M1225" s="42" t="s">
        <v>317</v>
      </c>
      <c r="N1225" s="42" t="s">
        <v>318</v>
      </c>
      <c r="O1225" s="42" t="s">
        <v>319</v>
      </c>
      <c r="P1225" s="42" t="s">
        <v>319</v>
      </c>
      <c r="Q1225" s="42" t="s">
        <v>320</v>
      </c>
      <c r="R1225" s="42" t="s">
        <v>320</v>
      </c>
      <c r="S1225" s="42" t="s">
        <v>1718</v>
      </c>
      <c r="T1225" s="42" t="s">
        <v>2215</v>
      </c>
      <c r="U1225" s="42" t="s">
        <v>323</v>
      </c>
      <c r="V1225" s="52">
        <v>60</v>
      </c>
      <c r="W1225" s="42" t="s">
        <v>325</v>
      </c>
      <c r="X1225" s="42" t="s">
        <v>326</v>
      </c>
      <c r="Y1225" s="121" t="s">
        <v>4476</v>
      </c>
      <c r="Z1225" s="42" t="s">
        <v>4477</v>
      </c>
      <c r="AA1225" s="42" t="s">
        <v>328</v>
      </c>
      <c r="AB1225" s="42" t="s">
        <v>4478</v>
      </c>
      <c r="AC1225" s="42" t="s">
        <v>330</v>
      </c>
      <c r="AD1225" s="42" t="s">
        <v>330</v>
      </c>
      <c r="AE1225" s="42" t="s">
        <v>403</v>
      </c>
      <c r="AF1225" s="42" t="s">
        <v>403</v>
      </c>
      <c r="AG1225" s="42">
        <v>15</v>
      </c>
      <c r="AH1225" s="42" t="s">
        <v>350</v>
      </c>
      <c r="AI1225" s="42">
        <v>0</v>
      </c>
      <c r="AJ1225" s="42" t="s">
        <v>351</v>
      </c>
      <c r="AK1225" s="42">
        <v>0</v>
      </c>
      <c r="AL1225" s="42">
        <v>600</v>
      </c>
      <c r="AM1225" s="42" t="s">
        <v>332</v>
      </c>
      <c r="AN1225" s="42" t="s">
        <v>4686</v>
      </c>
      <c r="AO1225" s="43" t="s">
        <v>4739</v>
      </c>
      <c r="AP1225" s="42" t="s">
        <v>1320</v>
      </c>
      <c r="AQ1225" s="42">
        <v>1500</v>
      </c>
      <c r="AR1225" s="42">
        <v>2</v>
      </c>
      <c r="AS1225" s="42">
        <v>1500</v>
      </c>
      <c r="AT1225" s="42">
        <v>24</v>
      </c>
      <c r="AU1225" s="42" t="s">
        <v>327</v>
      </c>
      <c r="AV1225" s="42" t="s">
        <v>327</v>
      </c>
      <c r="AW1225" s="42" t="s">
        <v>327</v>
      </c>
      <c r="AX1225" s="42" t="s">
        <v>353</v>
      </c>
      <c r="AY1225" s="42" t="s">
        <v>327</v>
      </c>
      <c r="AZ1225" s="51">
        <v>40</v>
      </c>
      <c r="BA1225" s="42"/>
      <c r="BB1225" s="42">
        <v>1</v>
      </c>
      <c r="BC1225" s="42" t="s">
        <v>525</v>
      </c>
      <c r="BD1225" s="49">
        <v>0</v>
      </c>
      <c r="BE1225" s="49" t="s">
        <v>4740</v>
      </c>
      <c r="BF1225" s="42" t="s">
        <v>340</v>
      </c>
      <c r="BG1225" s="42"/>
      <c r="BH1225" s="42" t="s">
        <v>340</v>
      </c>
      <c r="BI1225" s="42" t="s">
        <v>357</v>
      </c>
      <c r="BJ1225" s="42" t="s">
        <v>358</v>
      </c>
      <c r="BK1225" s="57">
        <v>44778</v>
      </c>
      <c r="BL1225" s="42" t="s">
        <v>317</v>
      </c>
      <c r="BM1225" s="42" t="s">
        <v>317</v>
      </c>
      <c r="BN1225" s="42"/>
      <c r="BO1225" s="42"/>
      <c r="BP1225" s="42" t="s">
        <v>359</v>
      </c>
      <c r="BQ1225" s="42" t="s">
        <v>359</v>
      </c>
      <c r="BR1225" s="42" t="s">
        <v>359</v>
      </c>
      <c r="BS1225" s="42"/>
      <c r="BT1225" s="42" t="s">
        <v>360</v>
      </c>
      <c r="BU1225" s="42" t="s">
        <v>317</v>
      </c>
      <c r="BV1225" s="42" t="s">
        <v>317</v>
      </c>
      <c r="BW1225" s="42"/>
      <c r="BX1225" s="42"/>
      <c r="BY1225" s="42" t="s">
        <v>353</v>
      </c>
      <c r="BZ1225" s="42" t="s">
        <v>353</v>
      </c>
      <c r="CA1225" s="42"/>
      <c r="CB1225" s="42" t="s">
        <v>353</v>
      </c>
      <c r="CC1225" s="42"/>
      <c r="CD1225" s="42"/>
      <c r="CE1225" s="42"/>
      <c r="CF1225" s="42"/>
      <c r="CG1225" s="26" t="s">
        <v>4741</v>
      </c>
    </row>
    <row r="1226" hidden="1" spans="1:85">
      <c r="A1226" s="39">
        <v>128</v>
      </c>
      <c r="B1226" s="42" t="s">
        <v>4743</v>
      </c>
      <c r="C1226" s="46" t="s">
        <v>4744</v>
      </c>
      <c r="D1226" s="42" t="s">
        <v>4745</v>
      </c>
      <c r="E1226" s="43">
        <v>28.8043</v>
      </c>
      <c r="F1226" s="43">
        <v>-11.7642</v>
      </c>
      <c r="G1226" s="42" t="s">
        <v>4473</v>
      </c>
      <c r="H1226" s="37">
        <v>1.8</v>
      </c>
      <c r="I1226" s="42" t="s">
        <v>4474</v>
      </c>
      <c r="J1226" s="42" t="s">
        <v>4605</v>
      </c>
      <c r="K1226" s="42" t="s">
        <v>317</v>
      </c>
      <c r="L1226" s="42" t="s">
        <v>317</v>
      </c>
      <c r="M1226" s="42" t="s">
        <v>317</v>
      </c>
      <c r="N1226" s="42" t="s">
        <v>318</v>
      </c>
      <c r="O1226" s="42" t="s">
        <v>319</v>
      </c>
      <c r="P1226" s="42" t="s">
        <v>319</v>
      </c>
      <c r="Q1226" s="42" t="s">
        <v>320</v>
      </c>
      <c r="R1226" s="42" t="s">
        <v>320</v>
      </c>
      <c r="S1226" s="42" t="s">
        <v>1718</v>
      </c>
      <c r="T1226" s="42" t="s">
        <v>344</v>
      </c>
      <c r="U1226" s="42" t="s">
        <v>323</v>
      </c>
      <c r="V1226" s="52">
        <v>60</v>
      </c>
      <c r="W1226" s="42" t="s">
        <v>325</v>
      </c>
      <c r="X1226" s="42" t="s">
        <v>326</v>
      </c>
      <c r="Y1226" s="42" t="s">
        <v>4497</v>
      </c>
      <c r="Z1226" s="42" t="s">
        <v>4477</v>
      </c>
      <c r="AA1226" s="42" t="s">
        <v>328</v>
      </c>
      <c r="AB1226" s="42" t="s">
        <v>4478</v>
      </c>
      <c r="AC1226" s="42" t="s">
        <v>330</v>
      </c>
      <c r="AD1226" s="42" t="s">
        <v>330</v>
      </c>
      <c r="AE1226" s="42" t="s">
        <v>349</v>
      </c>
      <c r="AF1226" s="42" t="s">
        <v>349</v>
      </c>
      <c r="AG1226" s="42">
        <v>15</v>
      </c>
      <c r="AH1226" s="42" t="s">
        <v>350</v>
      </c>
      <c r="AI1226" s="42">
        <v>0</v>
      </c>
      <c r="AJ1226" s="42" t="s">
        <v>351</v>
      </c>
      <c r="AK1226" s="42">
        <v>0</v>
      </c>
      <c r="AL1226" s="42">
        <v>600</v>
      </c>
      <c r="AM1226" s="42" t="s">
        <v>332</v>
      </c>
      <c r="AN1226" s="42" t="s">
        <v>352</v>
      </c>
      <c r="AO1226" s="43">
        <v>400</v>
      </c>
      <c r="AP1226" s="42" t="s">
        <v>439</v>
      </c>
      <c r="AQ1226" s="42">
        <v>1200</v>
      </c>
      <c r="AR1226" s="42">
        <v>2</v>
      </c>
      <c r="AS1226" s="42">
        <v>600</v>
      </c>
      <c r="AT1226" s="42">
        <v>48</v>
      </c>
      <c r="AU1226" s="42" t="s">
        <v>327</v>
      </c>
      <c r="AV1226" s="42" t="s">
        <v>327</v>
      </c>
      <c r="AW1226" s="42" t="s">
        <v>327</v>
      </c>
      <c r="AX1226" s="42" t="s">
        <v>353</v>
      </c>
      <c r="AY1226" s="42" t="s">
        <v>327</v>
      </c>
      <c r="AZ1226" s="51">
        <v>40</v>
      </c>
      <c r="BA1226" s="42"/>
      <c r="BB1226" s="42">
        <v>2</v>
      </c>
      <c r="BC1226" s="42" t="s">
        <v>375</v>
      </c>
      <c r="BD1226" s="49" t="s">
        <v>4606</v>
      </c>
      <c r="BE1226" s="49" t="s">
        <v>4743</v>
      </c>
      <c r="BF1226" s="42" t="s">
        <v>340</v>
      </c>
      <c r="BG1226" s="42"/>
      <c r="BH1226" s="42" t="s">
        <v>340</v>
      </c>
      <c r="BI1226" s="42" t="s">
        <v>357</v>
      </c>
      <c r="BJ1226" s="42" t="s">
        <v>358</v>
      </c>
      <c r="BK1226" s="57">
        <v>44778</v>
      </c>
      <c r="BL1226" s="42" t="s">
        <v>317</v>
      </c>
      <c r="BM1226" s="42" t="s">
        <v>317</v>
      </c>
      <c r="BN1226" s="42"/>
      <c r="BO1226" s="42"/>
      <c r="BP1226" s="42" t="s">
        <v>359</v>
      </c>
      <c r="BQ1226" s="42" t="s">
        <v>359</v>
      </c>
      <c r="BR1226" s="42" t="s">
        <v>359</v>
      </c>
      <c r="BS1226" s="42"/>
      <c r="BT1226" s="42" t="s">
        <v>360</v>
      </c>
      <c r="BU1226" s="42" t="s">
        <v>317</v>
      </c>
      <c r="BV1226" s="42" t="s">
        <v>317</v>
      </c>
      <c r="BW1226" s="42"/>
      <c r="BX1226" s="42"/>
      <c r="BY1226" s="42" t="s">
        <v>353</v>
      </c>
      <c r="BZ1226" s="42" t="s">
        <v>353</v>
      </c>
      <c r="CA1226" s="42"/>
      <c r="CB1226" s="42" t="s">
        <v>353</v>
      </c>
      <c r="CC1226" s="42"/>
      <c r="CD1226" s="42"/>
      <c r="CE1226" s="42"/>
      <c r="CF1226" s="42"/>
      <c r="CG1226" s="26" t="s">
        <v>4744</v>
      </c>
    </row>
    <row r="1227" hidden="1" spans="1:85">
      <c r="A1227" s="34">
        <v>1001</v>
      </c>
      <c r="B1227" s="42" t="s">
        <v>4746</v>
      </c>
      <c r="C1227" s="46" t="s">
        <v>4747</v>
      </c>
      <c r="D1227" s="42" t="s">
        <v>4748</v>
      </c>
      <c r="E1227" s="43">
        <v>28.8185</v>
      </c>
      <c r="F1227" s="43">
        <v>-11.4352</v>
      </c>
      <c r="G1227" s="42" t="s">
        <v>4473</v>
      </c>
      <c r="H1227" s="37">
        <v>1.8</v>
      </c>
      <c r="I1227" s="42" t="s">
        <v>4474</v>
      </c>
      <c r="J1227" s="42" t="s">
        <v>4605</v>
      </c>
      <c r="K1227" s="42" t="s">
        <v>317</v>
      </c>
      <c r="L1227" s="42" t="s">
        <v>317</v>
      </c>
      <c r="M1227" s="42" t="s">
        <v>317</v>
      </c>
      <c r="N1227" s="42" t="s">
        <v>318</v>
      </c>
      <c r="O1227" s="42" t="s">
        <v>319</v>
      </c>
      <c r="P1227" s="42" t="s">
        <v>319</v>
      </c>
      <c r="Q1227" s="42" t="s">
        <v>390</v>
      </c>
      <c r="R1227" s="42" t="s">
        <v>320</v>
      </c>
      <c r="S1227" s="42" t="s">
        <v>1718</v>
      </c>
      <c r="T1227" s="42" t="s">
        <v>344</v>
      </c>
      <c r="U1227" s="42" t="s">
        <v>323</v>
      </c>
      <c r="V1227" s="52">
        <v>60</v>
      </c>
      <c r="W1227" s="42" t="s">
        <v>325</v>
      </c>
      <c r="X1227" s="42" t="s">
        <v>326</v>
      </c>
      <c r="Y1227" s="42" t="s">
        <v>4497</v>
      </c>
      <c r="Z1227" s="42" t="s">
        <v>4477</v>
      </c>
      <c r="AA1227" s="42" t="s">
        <v>328</v>
      </c>
      <c r="AB1227" s="42" t="s">
        <v>4478</v>
      </c>
      <c r="AC1227" s="42" t="s">
        <v>330</v>
      </c>
      <c r="AD1227" s="42" t="s">
        <v>330</v>
      </c>
      <c r="AE1227" s="42" t="s">
        <v>476</v>
      </c>
      <c r="AF1227" s="42" t="s">
        <v>476</v>
      </c>
      <c r="AG1227" s="42">
        <v>15</v>
      </c>
      <c r="AH1227" s="42" t="s">
        <v>350</v>
      </c>
      <c r="AI1227" s="42">
        <v>0</v>
      </c>
      <c r="AJ1227" s="42" t="s">
        <v>351</v>
      </c>
      <c r="AK1227" s="42">
        <v>0</v>
      </c>
      <c r="AL1227" s="42">
        <v>1000</v>
      </c>
      <c r="AM1227" s="42" t="s">
        <v>332</v>
      </c>
      <c r="AN1227" s="42" t="s">
        <v>352</v>
      </c>
      <c r="AO1227" s="43">
        <v>400</v>
      </c>
      <c r="AP1227" s="42" t="s">
        <v>333</v>
      </c>
      <c r="AQ1227" s="42">
        <v>100</v>
      </c>
      <c r="AR1227" s="42">
        <v>48</v>
      </c>
      <c r="AS1227" s="42">
        <v>100</v>
      </c>
      <c r="AT1227" s="42">
        <v>1</v>
      </c>
      <c r="AU1227" s="42" t="s">
        <v>327</v>
      </c>
      <c r="AV1227" s="42" t="s">
        <v>327</v>
      </c>
      <c r="AW1227" s="42" t="s">
        <v>327</v>
      </c>
      <c r="AX1227" s="42" t="s">
        <v>353</v>
      </c>
      <c r="AY1227" s="42" t="s">
        <v>327</v>
      </c>
      <c r="AZ1227" s="51">
        <v>61</v>
      </c>
      <c r="BA1227" s="42"/>
      <c r="BB1227" s="42">
        <v>1</v>
      </c>
      <c r="BC1227" s="42" t="s">
        <v>525</v>
      </c>
      <c r="BD1227" s="49">
        <v>0</v>
      </c>
      <c r="BE1227" s="49" t="s">
        <v>4746</v>
      </c>
      <c r="BF1227" s="42" t="s">
        <v>340</v>
      </c>
      <c r="BG1227" s="42"/>
      <c r="BH1227" s="42" t="s">
        <v>340</v>
      </c>
      <c r="BI1227" s="42" t="s">
        <v>357</v>
      </c>
      <c r="BJ1227" s="42" t="s">
        <v>358</v>
      </c>
      <c r="BK1227" s="57">
        <v>44778</v>
      </c>
      <c r="BL1227" s="42" t="s">
        <v>317</v>
      </c>
      <c r="BM1227" s="42" t="s">
        <v>317</v>
      </c>
      <c r="BN1227" s="42"/>
      <c r="BO1227" s="42"/>
      <c r="BP1227" s="42" t="s">
        <v>359</v>
      </c>
      <c r="BQ1227" s="42" t="s">
        <v>359</v>
      </c>
      <c r="BR1227" s="42" t="s">
        <v>359</v>
      </c>
      <c r="BS1227" s="42"/>
      <c r="BT1227" s="42" t="s">
        <v>360</v>
      </c>
      <c r="BU1227" s="42" t="s">
        <v>317</v>
      </c>
      <c r="BV1227" s="42" t="s">
        <v>317</v>
      </c>
      <c r="BW1227" s="42"/>
      <c r="BX1227" s="42"/>
      <c r="BY1227" s="42" t="s">
        <v>353</v>
      </c>
      <c r="BZ1227" s="42" t="s">
        <v>353</v>
      </c>
      <c r="CA1227" s="42"/>
      <c r="CB1227" s="42" t="s">
        <v>353</v>
      </c>
      <c r="CC1227" s="42"/>
      <c r="CD1227" s="42"/>
      <c r="CE1227" s="42"/>
      <c r="CF1227" s="42"/>
      <c r="CG1227" s="26" t="s">
        <v>4747</v>
      </c>
    </row>
    <row r="1228" hidden="1" spans="1:85">
      <c r="A1228" s="39">
        <v>714</v>
      </c>
      <c r="B1228" s="42" t="s">
        <v>4749</v>
      </c>
      <c r="C1228" s="46" t="s">
        <v>4750</v>
      </c>
      <c r="D1228" s="42" t="s">
        <v>4751</v>
      </c>
      <c r="E1228" s="43">
        <v>29.3829</v>
      </c>
      <c r="F1228" s="43">
        <v>-8.9783</v>
      </c>
      <c r="G1228" s="42" t="s">
        <v>4473</v>
      </c>
      <c r="H1228" s="37">
        <v>2.5</v>
      </c>
      <c r="I1228" s="42" t="s">
        <v>4474</v>
      </c>
      <c r="J1228" s="42" t="s">
        <v>4618</v>
      </c>
      <c r="K1228" s="42" t="s">
        <v>317</v>
      </c>
      <c r="L1228" s="42" t="s">
        <v>317</v>
      </c>
      <c r="M1228" s="42" t="s">
        <v>317</v>
      </c>
      <c r="N1228" s="42" t="s">
        <v>318</v>
      </c>
      <c r="O1228" s="42" t="s">
        <v>319</v>
      </c>
      <c r="P1228" s="42" t="s">
        <v>319</v>
      </c>
      <c r="Q1228" s="42" t="s">
        <v>381</v>
      </c>
      <c r="R1228" s="42" t="s">
        <v>381</v>
      </c>
      <c r="S1228" s="42" t="s">
        <v>1718</v>
      </c>
      <c r="T1228" s="42" t="s">
        <v>782</v>
      </c>
      <c r="U1228" s="42" t="s">
        <v>323</v>
      </c>
      <c r="V1228" s="52">
        <v>70</v>
      </c>
      <c r="W1228" s="42" t="s">
        <v>325</v>
      </c>
      <c r="X1228" s="42" t="s">
        <v>326</v>
      </c>
      <c r="Y1228" s="42" t="s">
        <v>4585</v>
      </c>
      <c r="Z1228" s="42" t="s">
        <v>4554</v>
      </c>
      <c r="AA1228" s="42" t="s">
        <v>328</v>
      </c>
      <c r="AB1228" s="42" t="s">
        <v>4478</v>
      </c>
      <c r="AC1228" s="42" t="s">
        <v>330</v>
      </c>
      <c r="AD1228" s="42" t="s">
        <v>330</v>
      </c>
      <c r="AE1228" s="42" t="s">
        <v>476</v>
      </c>
      <c r="AF1228" s="42" t="s">
        <v>476</v>
      </c>
      <c r="AG1228" s="42">
        <v>20</v>
      </c>
      <c r="AH1228" s="42" t="s">
        <v>350</v>
      </c>
      <c r="AI1228" s="42">
        <v>0</v>
      </c>
      <c r="AJ1228" s="42" t="s">
        <v>351</v>
      </c>
      <c r="AK1228" s="42">
        <v>0</v>
      </c>
      <c r="AL1228" s="42">
        <v>1000</v>
      </c>
      <c r="AM1228" s="42" t="s">
        <v>332</v>
      </c>
      <c r="AN1228" s="42" t="s">
        <v>352</v>
      </c>
      <c r="AO1228" s="43">
        <v>400</v>
      </c>
      <c r="AP1228" s="42" t="s">
        <v>333</v>
      </c>
      <c r="AQ1228" s="42">
        <v>400</v>
      </c>
      <c r="AR1228" s="42">
        <v>48</v>
      </c>
      <c r="AS1228" s="42">
        <v>100</v>
      </c>
      <c r="AT1228" s="42">
        <f>AQ1228/AS1228</f>
        <v>4</v>
      </c>
      <c r="AU1228" s="42" t="s">
        <v>327</v>
      </c>
      <c r="AV1228" s="42" t="s">
        <v>327</v>
      </c>
      <c r="AW1228" s="42" t="s">
        <v>327</v>
      </c>
      <c r="AX1228" s="42" t="s">
        <v>353</v>
      </c>
      <c r="AY1228" s="42" t="s">
        <v>327</v>
      </c>
      <c r="AZ1228" s="51">
        <v>75</v>
      </c>
      <c r="BA1228" s="42"/>
      <c r="BB1228" s="42">
        <v>2</v>
      </c>
      <c r="BC1228" s="42" t="s">
        <v>375</v>
      </c>
      <c r="BD1228" s="49" t="s">
        <v>4752</v>
      </c>
      <c r="BE1228" s="49" t="s">
        <v>4749</v>
      </c>
      <c r="BF1228" s="42" t="s">
        <v>340</v>
      </c>
      <c r="BG1228" s="42"/>
      <c r="BH1228" s="42" t="s">
        <v>340</v>
      </c>
      <c r="BI1228" s="42" t="s">
        <v>357</v>
      </c>
      <c r="BJ1228" s="42" t="s">
        <v>1872</v>
      </c>
      <c r="BK1228" s="57">
        <v>44778</v>
      </c>
      <c r="BL1228" s="42" t="s">
        <v>1883</v>
      </c>
      <c r="BM1228" s="42" t="s">
        <v>1883</v>
      </c>
      <c r="BN1228" s="42"/>
      <c r="BO1228" s="42"/>
      <c r="BP1228" s="42"/>
      <c r="BQ1228" s="42" t="s">
        <v>4506</v>
      </c>
      <c r="BR1228" s="42" t="s">
        <v>359</v>
      </c>
      <c r="BS1228" s="42"/>
      <c r="BT1228" s="42" t="s">
        <v>360</v>
      </c>
      <c r="BU1228" s="42" t="s">
        <v>317</v>
      </c>
      <c r="BV1228" s="42" t="s">
        <v>317</v>
      </c>
      <c r="BW1228" s="42"/>
      <c r="BX1228" s="42"/>
      <c r="BY1228" s="42" t="s">
        <v>353</v>
      </c>
      <c r="BZ1228" s="42" t="s">
        <v>353</v>
      </c>
      <c r="CA1228" s="42"/>
      <c r="CB1228" s="42" t="s">
        <v>353</v>
      </c>
      <c r="CC1228" s="42"/>
      <c r="CD1228" s="42"/>
      <c r="CE1228" s="42"/>
      <c r="CF1228" s="42"/>
      <c r="CG1228" s="26" t="s">
        <v>4750</v>
      </c>
    </row>
    <row r="1229" hidden="1" spans="1:85">
      <c r="A1229" s="34">
        <v>1469</v>
      </c>
      <c r="B1229" s="42" t="s">
        <v>4753</v>
      </c>
      <c r="C1229" s="46" t="s">
        <v>4754</v>
      </c>
      <c r="D1229" s="42" t="s">
        <v>4755</v>
      </c>
      <c r="E1229" s="43">
        <v>29.2167</v>
      </c>
      <c r="F1229" s="43">
        <v>-9.1333</v>
      </c>
      <c r="G1229" s="42" t="s">
        <v>4473</v>
      </c>
      <c r="H1229" s="37">
        <v>2.5</v>
      </c>
      <c r="I1229" s="42" t="s">
        <v>4474</v>
      </c>
      <c r="J1229" s="42" t="s">
        <v>4618</v>
      </c>
      <c r="K1229" s="42" t="s">
        <v>317</v>
      </c>
      <c r="L1229" s="42" t="s">
        <v>317</v>
      </c>
      <c r="M1229" s="42" t="s">
        <v>317</v>
      </c>
      <c r="N1229" s="42" t="s">
        <v>318</v>
      </c>
      <c r="O1229" s="42" t="s">
        <v>319</v>
      </c>
      <c r="P1229" s="42" t="s">
        <v>319</v>
      </c>
      <c r="Q1229" s="42" t="s">
        <v>381</v>
      </c>
      <c r="R1229" s="42" t="s">
        <v>381</v>
      </c>
      <c r="S1229" s="42" t="s">
        <v>1718</v>
      </c>
      <c r="T1229" s="42" t="s">
        <v>2215</v>
      </c>
      <c r="U1229" s="42" t="s">
        <v>323</v>
      </c>
      <c r="V1229" s="52">
        <v>60</v>
      </c>
      <c r="W1229" s="42" t="s">
        <v>325</v>
      </c>
      <c r="X1229" s="42" t="s">
        <v>326</v>
      </c>
      <c r="Y1229" s="42" t="s">
        <v>4585</v>
      </c>
      <c r="Z1229" s="42" t="s">
        <v>4554</v>
      </c>
      <c r="AA1229" s="42" t="s">
        <v>328</v>
      </c>
      <c r="AB1229" s="42" t="s">
        <v>4478</v>
      </c>
      <c r="AC1229" s="42" t="s">
        <v>330</v>
      </c>
      <c r="AD1229" s="42" t="s">
        <v>330</v>
      </c>
      <c r="AE1229" s="42" t="s">
        <v>382</v>
      </c>
      <c r="AF1229" s="42" t="s">
        <v>382</v>
      </c>
      <c r="AG1229" s="42">
        <v>20</v>
      </c>
      <c r="AH1229" s="42" t="s">
        <v>350</v>
      </c>
      <c r="AI1229" s="42">
        <v>0</v>
      </c>
      <c r="AJ1229" s="42" t="s">
        <v>351</v>
      </c>
      <c r="AK1229" s="42" t="s">
        <v>4756</v>
      </c>
      <c r="AL1229" s="42">
        <v>600</v>
      </c>
      <c r="AM1229" s="42" t="s">
        <v>332</v>
      </c>
      <c r="AN1229" s="42" t="s">
        <v>4537</v>
      </c>
      <c r="AO1229" s="43">
        <v>600</v>
      </c>
      <c r="AP1229" s="42" t="s">
        <v>333</v>
      </c>
      <c r="AQ1229" s="42">
        <v>400</v>
      </c>
      <c r="AR1229" s="42">
        <v>48</v>
      </c>
      <c r="AS1229" s="42">
        <v>100</v>
      </c>
      <c r="AT1229" s="42">
        <f>AQ1229/AS1229</f>
        <v>4</v>
      </c>
      <c r="AU1229" s="42" t="s">
        <v>327</v>
      </c>
      <c r="AV1229" s="42" t="s">
        <v>327</v>
      </c>
      <c r="AW1229" s="42" t="s">
        <v>327</v>
      </c>
      <c r="AX1229" s="42" t="s">
        <v>353</v>
      </c>
      <c r="AY1229" s="42" t="s">
        <v>327</v>
      </c>
      <c r="AZ1229" s="51">
        <v>65</v>
      </c>
      <c r="BA1229" s="42"/>
      <c r="BB1229" s="42">
        <v>2</v>
      </c>
      <c r="BC1229" s="42" t="s">
        <v>375</v>
      </c>
      <c r="BD1229" s="49" t="s">
        <v>4757</v>
      </c>
      <c r="BE1229" s="49" t="s">
        <v>4753</v>
      </c>
      <c r="BF1229" s="42" t="s">
        <v>340</v>
      </c>
      <c r="BG1229" s="42"/>
      <c r="BH1229" s="42" t="s">
        <v>340</v>
      </c>
      <c r="BI1229" s="42" t="s">
        <v>357</v>
      </c>
      <c r="BJ1229" s="42" t="s">
        <v>358</v>
      </c>
      <c r="BK1229" s="57">
        <v>44778</v>
      </c>
      <c r="BL1229" s="42" t="s">
        <v>1883</v>
      </c>
      <c r="BM1229" s="42" t="s">
        <v>1883</v>
      </c>
      <c r="BN1229" s="42"/>
      <c r="BO1229" s="42"/>
      <c r="BP1229" s="42" t="s">
        <v>359</v>
      </c>
      <c r="BQ1229" s="42" t="s">
        <v>359</v>
      </c>
      <c r="BR1229" s="42" t="s">
        <v>359</v>
      </c>
      <c r="BS1229" s="42"/>
      <c r="BT1229" s="42" t="s">
        <v>360</v>
      </c>
      <c r="BU1229" s="42" t="s">
        <v>317</v>
      </c>
      <c r="BV1229" s="42" t="s">
        <v>317</v>
      </c>
      <c r="BW1229" s="42"/>
      <c r="BX1229" s="42"/>
      <c r="BY1229" s="42" t="s">
        <v>353</v>
      </c>
      <c r="BZ1229" s="42" t="s">
        <v>353</v>
      </c>
      <c r="CA1229" s="42"/>
      <c r="CB1229" s="42" t="s">
        <v>353</v>
      </c>
      <c r="CC1229" s="42"/>
      <c r="CD1229" s="42"/>
      <c r="CE1229" s="42"/>
      <c r="CF1229" s="42"/>
      <c r="CG1229" s="26" t="s">
        <v>4754</v>
      </c>
    </row>
    <row r="1230" hidden="1" spans="1:85">
      <c r="A1230" s="39">
        <v>160</v>
      </c>
      <c r="B1230" s="42" t="s">
        <v>4758</v>
      </c>
      <c r="C1230" s="46" t="s">
        <v>4759</v>
      </c>
      <c r="D1230" s="42" t="s">
        <v>4760</v>
      </c>
      <c r="E1230" s="43">
        <v>29.1474</v>
      </c>
      <c r="F1230" s="43">
        <v>-8.5201</v>
      </c>
      <c r="G1230" s="42" t="s">
        <v>4473</v>
      </c>
      <c r="H1230" s="37">
        <v>1.8</v>
      </c>
      <c r="I1230" s="42" t="s">
        <v>4474</v>
      </c>
      <c r="J1230" s="42" t="s">
        <v>4610</v>
      </c>
      <c r="K1230" s="42" t="s">
        <v>317</v>
      </c>
      <c r="L1230" s="42" t="s">
        <v>317</v>
      </c>
      <c r="M1230" s="42" t="s">
        <v>317</v>
      </c>
      <c r="N1230" s="42" t="s">
        <v>318</v>
      </c>
      <c r="O1230" s="42" t="s">
        <v>319</v>
      </c>
      <c r="P1230" s="42" t="s">
        <v>319</v>
      </c>
      <c r="Q1230" s="42" t="s">
        <v>320</v>
      </c>
      <c r="R1230" s="42" t="s">
        <v>320</v>
      </c>
      <c r="S1230" s="42" t="s">
        <v>1718</v>
      </c>
      <c r="T1230" s="42" t="s">
        <v>782</v>
      </c>
      <c r="U1230" s="42" t="s">
        <v>323</v>
      </c>
      <c r="V1230" s="52">
        <v>50</v>
      </c>
      <c r="W1230" s="42" t="s">
        <v>325</v>
      </c>
      <c r="X1230" s="42" t="s">
        <v>326</v>
      </c>
      <c r="Y1230" s="42" t="s">
        <v>4585</v>
      </c>
      <c r="Z1230" s="42" t="s">
        <v>4554</v>
      </c>
      <c r="AA1230" s="42" t="s">
        <v>328</v>
      </c>
      <c r="AB1230" s="42" t="s">
        <v>4478</v>
      </c>
      <c r="AC1230" s="42" t="s">
        <v>330</v>
      </c>
      <c r="AD1230" s="42" t="s">
        <v>330</v>
      </c>
      <c r="AE1230" s="42" t="s">
        <v>2075</v>
      </c>
      <c r="AF1230" s="42" t="s">
        <v>2075</v>
      </c>
      <c r="AG1230" s="42">
        <v>20</v>
      </c>
      <c r="AH1230" s="42" t="s">
        <v>1496</v>
      </c>
      <c r="AI1230" s="42">
        <v>0</v>
      </c>
      <c r="AJ1230" s="42" t="s">
        <v>1443</v>
      </c>
      <c r="AK1230" s="42">
        <v>0</v>
      </c>
      <c r="AL1230" s="42">
        <v>600</v>
      </c>
      <c r="AM1230" s="42" t="s">
        <v>332</v>
      </c>
      <c r="AN1230" s="42" t="s">
        <v>4734</v>
      </c>
      <c r="AO1230" s="43" t="s">
        <v>4739</v>
      </c>
      <c r="AP1230" s="42" t="s">
        <v>333</v>
      </c>
      <c r="AQ1230" s="42">
        <v>200</v>
      </c>
      <c r="AR1230" s="42">
        <v>48</v>
      </c>
      <c r="AS1230" s="42">
        <v>100</v>
      </c>
      <c r="AT1230" s="42">
        <v>2</v>
      </c>
      <c r="AU1230" s="42" t="s">
        <v>327</v>
      </c>
      <c r="AV1230" s="42" t="s">
        <v>327</v>
      </c>
      <c r="AW1230" s="42" t="s">
        <v>327</v>
      </c>
      <c r="AX1230" s="42" t="s">
        <v>353</v>
      </c>
      <c r="AY1230" s="42" t="s">
        <v>327</v>
      </c>
      <c r="AZ1230" s="51">
        <v>65</v>
      </c>
      <c r="BA1230" s="42"/>
      <c r="BB1230" s="42">
        <v>1</v>
      </c>
      <c r="BC1230" s="42" t="s">
        <v>525</v>
      </c>
      <c r="BD1230" s="49">
        <v>0</v>
      </c>
      <c r="BE1230" s="49" t="s">
        <v>4758</v>
      </c>
      <c r="BF1230" s="42" t="s">
        <v>340</v>
      </c>
      <c r="BG1230" s="42"/>
      <c r="BH1230" s="42" t="s">
        <v>340</v>
      </c>
      <c r="BI1230" s="42" t="s">
        <v>357</v>
      </c>
      <c r="BJ1230" s="42" t="s">
        <v>358</v>
      </c>
      <c r="BK1230" s="57">
        <v>44778</v>
      </c>
      <c r="BL1230" s="42" t="s">
        <v>317</v>
      </c>
      <c r="BM1230" s="42" t="s">
        <v>317</v>
      </c>
      <c r="BN1230" s="42"/>
      <c r="BO1230" s="42"/>
      <c r="BP1230" s="42" t="s">
        <v>359</v>
      </c>
      <c r="BQ1230" s="42" t="s">
        <v>359</v>
      </c>
      <c r="BR1230" s="42" t="s">
        <v>359</v>
      </c>
      <c r="BS1230" s="42"/>
      <c r="BT1230" s="42" t="s">
        <v>360</v>
      </c>
      <c r="BU1230" s="42" t="s">
        <v>317</v>
      </c>
      <c r="BV1230" s="42" t="s">
        <v>317</v>
      </c>
      <c r="BW1230" s="42"/>
      <c r="BX1230" s="42"/>
      <c r="BY1230" s="42" t="s">
        <v>353</v>
      </c>
      <c r="BZ1230" s="42" t="s">
        <v>353</v>
      </c>
      <c r="CA1230" s="42"/>
      <c r="CB1230" s="42" t="s">
        <v>353</v>
      </c>
      <c r="CC1230" s="42"/>
      <c r="CD1230" s="42"/>
      <c r="CE1230" s="42"/>
      <c r="CF1230" s="42"/>
      <c r="CG1230" s="26" t="s">
        <v>4759</v>
      </c>
    </row>
    <row r="1231" hidden="1" spans="1:85">
      <c r="A1231" s="34">
        <v>1173</v>
      </c>
      <c r="B1231" s="42" t="s">
        <v>4761</v>
      </c>
      <c r="C1231" s="46" t="s">
        <v>4762</v>
      </c>
      <c r="D1231" s="42" t="s">
        <v>4763</v>
      </c>
      <c r="E1231" s="43">
        <v>29.6154</v>
      </c>
      <c r="F1231" s="43">
        <v>-10.07</v>
      </c>
      <c r="G1231" s="42" t="s">
        <v>4473</v>
      </c>
      <c r="H1231" s="37">
        <v>1.8</v>
      </c>
      <c r="I1231" s="42" t="s">
        <v>4474</v>
      </c>
      <c r="J1231" s="42" t="s">
        <v>4621</v>
      </c>
      <c r="K1231" s="42" t="s">
        <v>317</v>
      </c>
      <c r="L1231" s="42" t="s">
        <v>317</v>
      </c>
      <c r="M1231" s="42" t="s">
        <v>317</v>
      </c>
      <c r="N1231" s="42" t="s">
        <v>318</v>
      </c>
      <c r="O1231" s="42" t="s">
        <v>319</v>
      </c>
      <c r="P1231" s="42" t="s">
        <v>319</v>
      </c>
      <c r="Q1231" s="42" t="s">
        <v>320</v>
      </c>
      <c r="R1231" s="42" t="s">
        <v>320</v>
      </c>
      <c r="S1231" s="42" t="s">
        <v>1718</v>
      </c>
      <c r="T1231" s="42" t="s">
        <v>782</v>
      </c>
      <c r="U1231" s="42" t="s">
        <v>323</v>
      </c>
      <c r="V1231" s="52">
        <v>70</v>
      </c>
      <c r="W1231" s="42" t="s">
        <v>325</v>
      </c>
      <c r="X1231" s="42" t="s">
        <v>326</v>
      </c>
      <c r="Y1231" s="42" t="s">
        <v>4497</v>
      </c>
      <c r="Z1231" s="42" t="s">
        <v>4477</v>
      </c>
      <c r="AA1231" s="42" t="s">
        <v>328</v>
      </c>
      <c r="AB1231" s="42" t="s">
        <v>4478</v>
      </c>
      <c r="AC1231" s="42" t="s">
        <v>330</v>
      </c>
      <c r="AD1231" s="42" t="s">
        <v>330</v>
      </c>
      <c r="AE1231" s="42" t="s">
        <v>2075</v>
      </c>
      <c r="AF1231" s="42" t="s">
        <v>2075</v>
      </c>
      <c r="AG1231" s="42">
        <v>15</v>
      </c>
      <c r="AH1231" s="42" t="s">
        <v>1496</v>
      </c>
      <c r="AI1231" s="42">
        <v>0</v>
      </c>
      <c r="AJ1231" s="42" t="s">
        <v>1443</v>
      </c>
      <c r="AK1231" s="42" t="s">
        <v>2715</v>
      </c>
      <c r="AL1231" s="42">
        <v>600</v>
      </c>
      <c r="AM1231" s="42" t="s">
        <v>1930</v>
      </c>
      <c r="AN1231" s="42" t="s">
        <v>4734</v>
      </c>
      <c r="AO1231" s="43">
        <v>80</v>
      </c>
      <c r="AP1231" s="42" t="s">
        <v>1320</v>
      </c>
      <c r="AQ1231" s="42">
        <v>1500</v>
      </c>
      <c r="AR1231" s="42">
        <v>2</v>
      </c>
      <c r="AS1231" s="42">
        <v>1500</v>
      </c>
      <c r="AT1231" s="42">
        <v>24</v>
      </c>
      <c r="AU1231" s="42" t="s">
        <v>327</v>
      </c>
      <c r="AV1231" s="42" t="s">
        <v>327</v>
      </c>
      <c r="AW1231" s="42" t="s">
        <v>327</v>
      </c>
      <c r="AX1231" s="42" t="s">
        <v>353</v>
      </c>
      <c r="AY1231" s="42" t="s">
        <v>327</v>
      </c>
      <c r="AZ1231" s="51">
        <v>36</v>
      </c>
      <c r="BA1231" s="42"/>
      <c r="BB1231" s="42">
        <v>1</v>
      </c>
      <c r="BC1231" s="42" t="s">
        <v>525</v>
      </c>
      <c r="BD1231" s="49">
        <v>0</v>
      </c>
      <c r="BE1231" s="49" t="s">
        <v>4761</v>
      </c>
      <c r="BF1231" s="42" t="s">
        <v>340</v>
      </c>
      <c r="BG1231" s="42"/>
      <c r="BH1231" s="42" t="s">
        <v>340</v>
      </c>
      <c r="BI1231" s="42" t="s">
        <v>357</v>
      </c>
      <c r="BJ1231" s="42" t="s">
        <v>358</v>
      </c>
      <c r="BK1231" s="57">
        <v>44778</v>
      </c>
      <c r="BL1231" s="42" t="s">
        <v>317</v>
      </c>
      <c r="BM1231" s="42" t="s">
        <v>317</v>
      </c>
      <c r="BN1231" s="42"/>
      <c r="BO1231" s="42"/>
      <c r="BP1231" s="42" t="s">
        <v>359</v>
      </c>
      <c r="BQ1231" s="42" t="s">
        <v>359</v>
      </c>
      <c r="BR1231" s="42" t="s">
        <v>359</v>
      </c>
      <c r="BS1231" s="42"/>
      <c r="BT1231" s="42" t="s">
        <v>360</v>
      </c>
      <c r="BU1231" s="42" t="s">
        <v>317</v>
      </c>
      <c r="BV1231" s="42" t="s">
        <v>317</v>
      </c>
      <c r="BW1231" s="42"/>
      <c r="BX1231" s="42"/>
      <c r="BY1231" s="42" t="s">
        <v>353</v>
      </c>
      <c r="BZ1231" s="42" t="s">
        <v>353</v>
      </c>
      <c r="CA1231" s="42"/>
      <c r="CB1231" s="42" t="s">
        <v>353</v>
      </c>
      <c r="CC1231" s="42"/>
      <c r="CD1231" s="42"/>
      <c r="CE1231" s="42"/>
      <c r="CF1231" s="42"/>
      <c r="CG1231" s="26" t="s">
        <v>4762</v>
      </c>
    </row>
    <row r="1232" hidden="1" spans="1:85">
      <c r="A1232" s="39">
        <v>38</v>
      </c>
      <c r="B1232" s="42" t="s">
        <v>4764</v>
      </c>
      <c r="C1232" s="46" t="s">
        <v>4765</v>
      </c>
      <c r="D1232" s="42" t="s">
        <v>4766</v>
      </c>
      <c r="E1232" s="43">
        <v>29.4853</v>
      </c>
      <c r="F1232" s="43">
        <v>-11.8345</v>
      </c>
      <c r="G1232" s="42" t="s">
        <v>4473</v>
      </c>
      <c r="H1232" s="37">
        <v>1.8</v>
      </c>
      <c r="I1232" s="42" t="s">
        <v>4474</v>
      </c>
      <c r="J1232" s="42" t="s">
        <v>4648</v>
      </c>
      <c r="K1232" s="42" t="s">
        <v>317</v>
      </c>
      <c r="L1232" s="42" t="s">
        <v>317</v>
      </c>
      <c r="M1232" s="42" t="s">
        <v>317</v>
      </c>
      <c r="N1232" s="42" t="s">
        <v>318</v>
      </c>
      <c r="O1232" s="42" t="s">
        <v>319</v>
      </c>
      <c r="P1232" s="42" t="s">
        <v>319</v>
      </c>
      <c r="Q1232" s="42" t="s">
        <v>390</v>
      </c>
      <c r="R1232" s="42" t="s">
        <v>320</v>
      </c>
      <c r="S1232" s="42" t="s">
        <v>1718</v>
      </c>
      <c r="T1232" s="42" t="s">
        <v>344</v>
      </c>
      <c r="U1232" s="42" t="s">
        <v>323</v>
      </c>
      <c r="V1232" s="52">
        <v>70</v>
      </c>
      <c r="W1232" s="42" t="s">
        <v>325</v>
      </c>
      <c r="X1232" s="42" t="s">
        <v>326</v>
      </c>
      <c r="Y1232" s="121" t="s">
        <v>2</v>
      </c>
      <c r="Z1232" s="42" t="s">
        <v>4477</v>
      </c>
      <c r="AA1232" s="42" t="s">
        <v>328</v>
      </c>
      <c r="AB1232" s="42" t="s">
        <v>4478</v>
      </c>
      <c r="AC1232" s="42" t="s">
        <v>330</v>
      </c>
      <c r="AD1232" s="42" t="s">
        <v>330</v>
      </c>
      <c r="AE1232" s="42" t="s">
        <v>2075</v>
      </c>
      <c r="AF1232" s="42" t="s">
        <v>2075</v>
      </c>
      <c r="AG1232" s="42">
        <v>15</v>
      </c>
      <c r="AH1232" s="42" t="s">
        <v>1496</v>
      </c>
      <c r="AI1232" s="42">
        <v>0</v>
      </c>
      <c r="AJ1232" s="42" t="s">
        <v>1443</v>
      </c>
      <c r="AK1232" s="42" t="s">
        <v>2715</v>
      </c>
      <c r="AL1232" s="42">
        <v>600</v>
      </c>
      <c r="AM1232" s="42" t="s">
        <v>1930</v>
      </c>
      <c r="AN1232" s="42" t="s">
        <v>4734</v>
      </c>
      <c r="AO1232" s="43">
        <v>80</v>
      </c>
      <c r="AP1232" s="42" t="s">
        <v>1320</v>
      </c>
      <c r="AQ1232" s="42">
        <v>1500</v>
      </c>
      <c r="AR1232" s="42">
        <v>2</v>
      </c>
      <c r="AS1232" s="42">
        <v>1500</v>
      </c>
      <c r="AT1232" s="42">
        <v>24</v>
      </c>
      <c r="AU1232" s="42" t="s">
        <v>327</v>
      </c>
      <c r="AV1232" s="42" t="s">
        <v>327</v>
      </c>
      <c r="AW1232" s="42" t="s">
        <v>327</v>
      </c>
      <c r="AX1232" s="42" t="s">
        <v>353</v>
      </c>
      <c r="AY1232" s="42" t="s">
        <v>327</v>
      </c>
      <c r="AZ1232" s="51">
        <v>55</v>
      </c>
      <c r="BA1232" s="42"/>
      <c r="BB1232" s="42">
        <v>2</v>
      </c>
      <c r="BC1232" s="42" t="s">
        <v>375</v>
      </c>
      <c r="BD1232" s="49" t="s">
        <v>2479</v>
      </c>
      <c r="BE1232" s="49" t="s">
        <v>4764</v>
      </c>
      <c r="BF1232" s="42" t="s">
        <v>340</v>
      </c>
      <c r="BG1232" s="42"/>
      <c r="BH1232" s="42" t="s">
        <v>340</v>
      </c>
      <c r="BI1232" s="42" t="s">
        <v>357</v>
      </c>
      <c r="BJ1232" s="42" t="s">
        <v>358</v>
      </c>
      <c r="BK1232" s="57">
        <v>44778</v>
      </c>
      <c r="BL1232" s="42" t="s">
        <v>317</v>
      </c>
      <c r="BM1232" s="42" t="s">
        <v>317</v>
      </c>
      <c r="BN1232" s="42"/>
      <c r="BO1232" s="42"/>
      <c r="BP1232" s="42" t="s">
        <v>359</v>
      </c>
      <c r="BQ1232" s="42" t="s">
        <v>359</v>
      </c>
      <c r="BR1232" s="42" t="s">
        <v>359</v>
      </c>
      <c r="BS1232" s="42"/>
      <c r="BT1232" s="42" t="s">
        <v>360</v>
      </c>
      <c r="BU1232" s="42" t="s">
        <v>317</v>
      </c>
      <c r="BV1232" s="42" t="s">
        <v>317</v>
      </c>
      <c r="BW1232" s="42"/>
      <c r="BX1232" s="42"/>
      <c r="BY1232" s="42" t="s">
        <v>353</v>
      </c>
      <c r="BZ1232" s="42" t="s">
        <v>353</v>
      </c>
      <c r="CA1232" s="42"/>
      <c r="CB1232" s="42" t="s">
        <v>353</v>
      </c>
      <c r="CC1232" s="42"/>
      <c r="CD1232" s="42"/>
      <c r="CE1232" s="42"/>
      <c r="CF1232" s="42"/>
      <c r="CG1232" s="26" t="s">
        <v>4765</v>
      </c>
    </row>
    <row r="1233" hidden="1" spans="1:85">
      <c r="A1233" s="34">
        <v>1099</v>
      </c>
      <c r="B1233" s="42" t="s">
        <v>4767</v>
      </c>
      <c r="C1233" s="46" t="s">
        <v>4768</v>
      </c>
      <c r="D1233" s="42" t="s">
        <v>4769</v>
      </c>
      <c r="E1233" s="43">
        <v>29.3975</v>
      </c>
      <c r="F1233" s="43">
        <v>-12.3393</v>
      </c>
      <c r="G1233" s="42" t="s">
        <v>4473</v>
      </c>
      <c r="H1233" s="37">
        <v>1.8</v>
      </c>
      <c r="I1233" s="42" t="s">
        <v>4474</v>
      </c>
      <c r="J1233" s="42" t="s">
        <v>4648</v>
      </c>
      <c r="K1233" s="42" t="s">
        <v>317</v>
      </c>
      <c r="L1233" s="42" t="s">
        <v>317</v>
      </c>
      <c r="M1233" s="42" t="s">
        <v>317</v>
      </c>
      <c r="N1233" s="42" t="s">
        <v>318</v>
      </c>
      <c r="O1233" s="42" t="s">
        <v>319</v>
      </c>
      <c r="P1233" s="42" t="s">
        <v>319</v>
      </c>
      <c r="Q1233" s="42" t="s">
        <v>390</v>
      </c>
      <c r="R1233" s="42" t="s">
        <v>320</v>
      </c>
      <c r="S1233" s="42" t="s">
        <v>1718</v>
      </c>
      <c r="T1233" s="42" t="s">
        <v>344</v>
      </c>
      <c r="U1233" s="42" t="s">
        <v>323</v>
      </c>
      <c r="V1233" s="52">
        <v>60</v>
      </c>
      <c r="W1233" s="42" t="s">
        <v>325</v>
      </c>
      <c r="X1233" s="42" t="s">
        <v>326</v>
      </c>
      <c r="Y1233" s="121" t="s">
        <v>4476</v>
      </c>
      <c r="Z1233" s="42" t="s">
        <v>4477</v>
      </c>
      <c r="AA1233" s="42" t="s">
        <v>328</v>
      </c>
      <c r="AB1233" s="42" t="s">
        <v>4478</v>
      </c>
      <c r="AC1233" s="42" t="s">
        <v>330</v>
      </c>
      <c r="AD1233" s="42" t="s">
        <v>330</v>
      </c>
      <c r="AE1233" s="42" t="s">
        <v>4510</v>
      </c>
      <c r="AF1233" s="42" t="s">
        <v>4510</v>
      </c>
      <c r="AG1233" s="42">
        <v>15</v>
      </c>
      <c r="AH1233" s="42" t="s">
        <v>350</v>
      </c>
      <c r="AI1233" s="42">
        <v>0</v>
      </c>
      <c r="AJ1233" s="42" t="s">
        <v>351</v>
      </c>
      <c r="AK1233" s="42">
        <v>0</v>
      </c>
      <c r="AL1233" s="42">
        <v>1000</v>
      </c>
      <c r="AM1233" s="42" t="s">
        <v>332</v>
      </c>
      <c r="AN1233" s="42">
        <v>0</v>
      </c>
      <c r="AO1233" s="43">
        <v>150</v>
      </c>
      <c r="AP1233" s="42" t="s">
        <v>427</v>
      </c>
      <c r="AQ1233" s="42">
        <v>600</v>
      </c>
      <c r="AR1233" s="42">
        <v>2</v>
      </c>
      <c r="AS1233" s="42">
        <v>600</v>
      </c>
      <c r="AT1233" s="42">
        <v>24</v>
      </c>
      <c r="AU1233" s="42" t="s">
        <v>327</v>
      </c>
      <c r="AV1233" s="42" t="s">
        <v>327</v>
      </c>
      <c r="AW1233" s="42" t="s">
        <v>327</v>
      </c>
      <c r="AX1233" s="42" t="s">
        <v>353</v>
      </c>
      <c r="AY1233" s="42" t="s">
        <v>327</v>
      </c>
      <c r="AZ1233" s="51">
        <v>58</v>
      </c>
      <c r="BA1233" s="42"/>
      <c r="BB1233" s="42">
        <v>2</v>
      </c>
      <c r="BC1233" s="42" t="s">
        <v>375</v>
      </c>
      <c r="BD1233" s="49" t="s">
        <v>4770</v>
      </c>
      <c r="BE1233" s="49" t="s">
        <v>4767</v>
      </c>
      <c r="BF1233" s="42" t="s">
        <v>340</v>
      </c>
      <c r="BG1233" s="42"/>
      <c r="BH1233" s="42" t="s">
        <v>340</v>
      </c>
      <c r="BI1233" s="42" t="s">
        <v>357</v>
      </c>
      <c r="BJ1233" s="42" t="s">
        <v>1872</v>
      </c>
      <c r="BK1233" s="57">
        <v>44778</v>
      </c>
      <c r="BL1233" s="42" t="s">
        <v>340</v>
      </c>
      <c r="BM1233" s="42" t="s">
        <v>340</v>
      </c>
      <c r="BN1233" s="42"/>
      <c r="BO1233" s="42">
        <v>24</v>
      </c>
      <c r="BP1233" s="42"/>
      <c r="BQ1233" s="42" t="s">
        <v>4506</v>
      </c>
      <c r="BR1233" s="42" t="s">
        <v>508</v>
      </c>
      <c r="BS1233" s="42"/>
      <c r="BT1233" s="42" t="s">
        <v>360</v>
      </c>
      <c r="BU1233" s="42" t="s">
        <v>317</v>
      </c>
      <c r="BV1233" s="42" t="s">
        <v>317</v>
      </c>
      <c r="BW1233" s="42"/>
      <c r="BX1233" s="42"/>
      <c r="BY1233" s="42" t="s">
        <v>353</v>
      </c>
      <c r="BZ1233" s="42" t="s">
        <v>353</v>
      </c>
      <c r="CA1233" s="42"/>
      <c r="CB1233" s="42" t="s">
        <v>353</v>
      </c>
      <c r="CC1233" s="42"/>
      <c r="CD1233" s="42"/>
      <c r="CE1233" s="42"/>
      <c r="CF1233" s="42"/>
      <c r="CG1233" s="26" t="s">
        <v>4768</v>
      </c>
    </row>
    <row r="1234" hidden="1" spans="1:85">
      <c r="A1234" s="39">
        <v>1100</v>
      </c>
      <c r="B1234" s="42" t="s">
        <v>4771</v>
      </c>
      <c r="C1234" s="46" t="s">
        <v>4772</v>
      </c>
      <c r="D1234" s="42" t="s">
        <v>4773</v>
      </c>
      <c r="E1234" s="43">
        <v>29.4307</v>
      </c>
      <c r="F1234" s="43">
        <v>-12.1495</v>
      </c>
      <c r="G1234" s="42" t="s">
        <v>4473</v>
      </c>
      <c r="H1234" s="37">
        <v>1.8</v>
      </c>
      <c r="I1234" s="42" t="s">
        <v>4474</v>
      </c>
      <c r="J1234" s="42" t="s">
        <v>4648</v>
      </c>
      <c r="K1234" s="42" t="s">
        <v>317</v>
      </c>
      <c r="L1234" s="42" t="s">
        <v>317</v>
      </c>
      <c r="M1234" s="42" t="s">
        <v>317</v>
      </c>
      <c r="N1234" s="42" t="s">
        <v>318</v>
      </c>
      <c r="O1234" s="42" t="s">
        <v>319</v>
      </c>
      <c r="P1234" s="42" t="s">
        <v>319</v>
      </c>
      <c r="Q1234" s="42" t="s">
        <v>390</v>
      </c>
      <c r="R1234" s="42" t="s">
        <v>320</v>
      </c>
      <c r="S1234" s="42" t="s">
        <v>1718</v>
      </c>
      <c r="T1234" s="42" t="s">
        <v>782</v>
      </c>
      <c r="U1234" s="42" t="s">
        <v>323</v>
      </c>
      <c r="V1234" s="52">
        <v>60</v>
      </c>
      <c r="W1234" s="42" t="s">
        <v>325</v>
      </c>
      <c r="X1234" s="42" t="s">
        <v>326</v>
      </c>
      <c r="Y1234" s="121" t="s">
        <v>4476</v>
      </c>
      <c r="Z1234" s="42" t="s">
        <v>4477</v>
      </c>
      <c r="AA1234" s="42" t="s">
        <v>328</v>
      </c>
      <c r="AB1234" s="42" t="s">
        <v>4478</v>
      </c>
      <c r="AC1234" s="42" t="s">
        <v>330</v>
      </c>
      <c r="AD1234" s="42" t="s">
        <v>330</v>
      </c>
      <c r="AE1234" s="42" t="s">
        <v>476</v>
      </c>
      <c r="AF1234" s="42" t="s">
        <v>476</v>
      </c>
      <c r="AG1234" s="42">
        <v>20</v>
      </c>
      <c r="AH1234" s="42" t="s">
        <v>350</v>
      </c>
      <c r="AI1234" s="42">
        <v>0</v>
      </c>
      <c r="AJ1234" s="42" t="s">
        <v>351</v>
      </c>
      <c r="AK1234" s="42">
        <v>0</v>
      </c>
      <c r="AL1234" s="42">
        <v>1000</v>
      </c>
      <c r="AM1234" s="42" t="s">
        <v>332</v>
      </c>
      <c r="AN1234" s="42">
        <v>0</v>
      </c>
      <c r="AO1234" s="43">
        <v>150</v>
      </c>
      <c r="AP1234" s="42" t="s">
        <v>333</v>
      </c>
      <c r="AQ1234" s="42">
        <v>200</v>
      </c>
      <c r="AR1234" s="42">
        <v>48</v>
      </c>
      <c r="AS1234" s="42">
        <v>100</v>
      </c>
      <c r="AT1234" s="42">
        <v>2</v>
      </c>
      <c r="AU1234" s="42" t="s">
        <v>327</v>
      </c>
      <c r="AV1234" s="42" t="s">
        <v>327</v>
      </c>
      <c r="AW1234" s="42" t="s">
        <v>327</v>
      </c>
      <c r="AX1234" s="42" t="s">
        <v>353</v>
      </c>
      <c r="AY1234" s="42" t="s">
        <v>327</v>
      </c>
      <c r="AZ1234" s="51">
        <v>40</v>
      </c>
      <c r="BA1234" s="42"/>
      <c r="BB1234" s="42">
        <v>2</v>
      </c>
      <c r="BC1234" s="42" t="s">
        <v>375</v>
      </c>
      <c r="BD1234" s="49" t="s">
        <v>2479</v>
      </c>
      <c r="BE1234" s="49" t="s">
        <v>4771</v>
      </c>
      <c r="BF1234" s="42" t="s">
        <v>340</v>
      </c>
      <c r="BG1234" s="42"/>
      <c r="BH1234" s="42" t="s">
        <v>340</v>
      </c>
      <c r="BI1234" s="42" t="s">
        <v>357</v>
      </c>
      <c r="BJ1234" s="42" t="s">
        <v>1872</v>
      </c>
      <c r="BK1234" s="57">
        <v>44778</v>
      </c>
      <c r="BL1234" s="42" t="s">
        <v>340</v>
      </c>
      <c r="BM1234" s="42" t="s">
        <v>340</v>
      </c>
      <c r="BN1234" s="42"/>
      <c r="BO1234" s="42"/>
      <c r="BP1234" s="42" t="s">
        <v>359</v>
      </c>
      <c r="BQ1234" s="42" t="s">
        <v>359</v>
      </c>
      <c r="BR1234" s="42" t="s">
        <v>562</v>
      </c>
      <c r="BS1234" s="42"/>
      <c r="BT1234" s="42" t="s">
        <v>360</v>
      </c>
      <c r="BU1234" s="42" t="s">
        <v>317</v>
      </c>
      <c r="BV1234" s="42" t="s">
        <v>317</v>
      </c>
      <c r="BW1234" s="42"/>
      <c r="BX1234" s="42"/>
      <c r="BY1234" s="42" t="s">
        <v>353</v>
      </c>
      <c r="BZ1234" s="42" t="s">
        <v>353</v>
      </c>
      <c r="CA1234" s="42"/>
      <c r="CB1234" s="42" t="s">
        <v>353</v>
      </c>
      <c r="CC1234" s="42"/>
      <c r="CD1234" s="42"/>
      <c r="CE1234" s="42"/>
      <c r="CF1234" s="42"/>
      <c r="CG1234" s="26" t="s">
        <v>4772</v>
      </c>
    </row>
    <row r="1235" hidden="1" spans="1:85">
      <c r="A1235" s="34">
        <v>1295</v>
      </c>
      <c r="B1235" s="42" t="s">
        <v>4774</v>
      </c>
      <c r="C1235" s="46" t="s">
        <v>4775</v>
      </c>
      <c r="D1235" s="42" t="s">
        <v>4776</v>
      </c>
      <c r="E1235" s="43">
        <v>29.3943</v>
      </c>
      <c r="F1235" s="43">
        <v>-9.8152</v>
      </c>
      <c r="G1235" s="42" t="s">
        <v>4473</v>
      </c>
      <c r="H1235" s="37">
        <v>2.5</v>
      </c>
      <c r="I1235" s="42" t="s">
        <v>4474</v>
      </c>
      <c r="J1235" s="42" t="s">
        <v>4621</v>
      </c>
      <c r="K1235" s="42" t="s">
        <v>317</v>
      </c>
      <c r="L1235" s="42" t="s">
        <v>317</v>
      </c>
      <c r="M1235" s="42" t="s">
        <v>317</v>
      </c>
      <c r="N1235" s="42" t="s">
        <v>318</v>
      </c>
      <c r="O1235" s="42" t="s">
        <v>319</v>
      </c>
      <c r="P1235" s="42" t="s">
        <v>319</v>
      </c>
      <c r="Q1235" s="42" t="s">
        <v>320</v>
      </c>
      <c r="R1235" s="42" t="s">
        <v>320</v>
      </c>
      <c r="S1235" s="42" t="s">
        <v>1718</v>
      </c>
      <c r="T1235" s="42" t="s">
        <v>2215</v>
      </c>
      <c r="U1235" s="42" t="s">
        <v>323</v>
      </c>
      <c r="V1235" s="52">
        <v>50</v>
      </c>
      <c r="W1235" s="42" t="s">
        <v>325</v>
      </c>
      <c r="X1235" s="42" t="s">
        <v>326</v>
      </c>
      <c r="Y1235" s="42" t="s">
        <v>4553</v>
      </c>
      <c r="Z1235" s="42" t="s">
        <v>4554</v>
      </c>
      <c r="AA1235" s="42" t="s">
        <v>328</v>
      </c>
      <c r="AB1235" s="42" t="s">
        <v>4478</v>
      </c>
      <c r="AC1235" s="42" t="s">
        <v>330</v>
      </c>
      <c r="AD1235" s="42" t="s">
        <v>330</v>
      </c>
      <c r="AE1235" s="42" t="s">
        <v>382</v>
      </c>
      <c r="AF1235" s="42" t="s">
        <v>382</v>
      </c>
      <c r="AG1235" s="42">
        <v>20</v>
      </c>
      <c r="AH1235" s="42" t="s">
        <v>350</v>
      </c>
      <c r="AI1235" s="42">
        <v>0</v>
      </c>
      <c r="AJ1235" s="42" t="s">
        <v>351</v>
      </c>
      <c r="AK1235" s="42" t="s">
        <v>4756</v>
      </c>
      <c r="AL1235" s="42">
        <v>600</v>
      </c>
      <c r="AM1235" s="42" t="s">
        <v>332</v>
      </c>
      <c r="AN1235" s="42" t="s">
        <v>4686</v>
      </c>
      <c r="AO1235" s="43" t="s">
        <v>4687</v>
      </c>
      <c r="AP1235" s="42" t="s">
        <v>1320</v>
      </c>
      <c r="AQ1235" s="42">
        <v>1500</v>
      </c>
      <c r="AR1235" s="42">
        <v>2</v>
      </c>
      <c r="AS1235" s="42">
        <v>1500</v>
      </c>
      <c r="AT1235" s="42">
        <v>24</v>
      </c>
      <c r="AU1235" s="42" t="s">
        <v>327</v>
      </c>
      <c r="AV1235" s="42" t="s">
        <v>327</v>
      </c>
      <c r="AW1235" s="42" t="s">
        <v>327</v>
      </c>
      <c r="AX1235" s="42" t="s">
        <v>353</v>
      </c>
      <c r="AY1235" s="42" t="s">
        <v>327</v>
      </c>
      <c r="AZ1235" s="51">
        <v>50</v>
      </c>
      <c r="BA1235" s="42"/>
      <c r="BB1235" s="42">
        <v>2</v>
      </c>
      <c r="BC1235" s="42" t="s">
        <v>375</v>
      </c>
      <c r="BD1235" s="49" t="s">
        <v>4777</v>
      </c>
      <c r="BE1235" s="49" t="s">
        <v>4774</v>
      </c>
      <c r="BF1235" s="42" t="s">
        <v>340</v>
      </c>
      <c r="BG1235" s="42"/>
      <c r="BH1235" s="42" t="s">
        <v>340</v>
      </c>
      <c r="BI1235" s="42" t="s">
        <v>357</v>
      </c>
      <c r="BJ1235" s="42" t="s">
        <v>358</v>
      </c>
      <c r="BK1235" s="57">
        <v>44778</v>
      </c>
      <c r="BL1235" s="42" t="s">
        <v>317</v>
      </c>
      <c r="BM1235" s="42" t="s">
        <v>317</v>
      </c>
      <c r="BN1235" s="42"/>
      <c r="BO1235" s="42"/>
      <c r="BP1235" s="42" t="s">
        <v>359</v>
      </c>
      <c r="BQ1235" s="42" t="s">
        <v>359</v>
      </c>
      <c r="BR1235" s="42" t="s">
        <v>359</v>
      </c>
      <c r="BS1235" s="42"/>
      <c r="BT1235" s="42" t="s">
        <v>360</v>
      </c>
      <c r="BU1235" s="42" t="s">
        <v>317</v>
      </c>
      <c r="BV1235" s="42" t="s">
        <v>340</v>
      </c>
      <c r="BW1235" s="42"/>
      <c r="BX1235" s="42"/>
      <c r="BY1235" s="42" t="s">
        <v>356</v>
      </c>
      <c r="BZ1235" s="42">
        <v>20</v>
      </c>
      <c r="CA1235" s="42"/>
      <c r="CB1235" s="42" t="s">
        <v>472</v>
      </c>
      <c r="CC1235" s="42"/>
      <c r="CD1235" s="42"/>
      <c r="CE1235" s="42"/>
      <c r="CF1235" s="42"/>
      <c r="CG1235" s="26" t="s">
        <v>4775</v>
      </c>
    </row>
    <row r="1236" hidden="1" spans="1:85">
      <c r="A1236" s="34">
        <v>219</v>
      </c>
      <c r="B1236" s="42" t="s">
        <v>4778</v>
      </c>
      <c r="C1236" s="46" t="s">
        <v>4779</v>
      </c>
      <c r="D1236" s="42" t="s">
        <v>4780</v>
      </c>
      <c r="E1236" s="43">
        <v>29.7937</v>
      </c>
      <c r="F1236" s="43">
        <v>-11.5685</v>
      </c>
      <c r="G1236" s="42" t="s">
        <v>4473</v>
      </c>
      <c r="H1236" s="37">
        <v>2.5</v>
      </c>
      <c r="I1236" s="42" t="s">
        <v>4474</v>
      </c>
      <c r="J1236" s="42" t="s">
        <v>4526</v>
      </c>
      <c r="K1236" s="42" t="s">
        <v>317</v>
      </c>
      <c r="L1236" s="42" t="s">
        <v>317</v>
      </c>
      <c r="M1236" s="42" t="s">
        <v>317</v>
      </c>
      <c r="N1236" s="42" t="s">
        <v>318</v>
      </c>
      <c r="O1236" s="42" t="s">
        <v>319</v>
      </c>
      <c r="P1236" s="42" t="s">
        <v>319</v>
      </c>
      <c r="Q1236" s="42" t="s">
        <v>320</v>
      </c>
      <c r="R1236" s="42" t="s">
        <v>320</v>
      </c>
      <c r="S1236" s="42" t="s">
        <v>1718</v>
      </c>
      <c r="T1236" s="79" t="s">
        <v>344</v>
      </c>
      <c r="U1236" s="42" t="s">
        <v>323</v>
      </c>
      <c r="V1236" s="52">
        <v>60</v>
      </c>
      <c r="W1236" s="42" t="s">
        <v>325</v>
      </c>
      <c r="X1236" s="42" t="s">
        <v>326</v>
      </c>
      <c r="Y1236" s="121" t="s">
        <v>4476</v>
      </c>
      <c r="Z1236" s="42" t="s">
        <v>4477</v>
      </c>
      <c r="AA1236" s="42" t="s">
        <v>328</v>
      </c>
      <c r="AB1236" s="42" t="s">
        <v>4478</v>
      </c>
      <c r="AC1236" s="42" t="s">
        <v>330</v>
      </c>
      <c r="AD1236" s="42" t="s">
        <v>330</v>
      </c>
      <c r="AE1236" s="42" t="s">
        <v>476</v>
      </c>
      <c r="AF1236" s="42" t="s">
        <v>476</v>
      </c>
      <c r="AG1236" s="42">
        <v>20</v>
      </c>
      <c r="AH1236" s="42" t="s">
        <v>368</v>
      </c>
      <c r="AI1236" s="42">
        <v>0</v>
      </c>
      <c r="AJ1236" s="42" t="s">
        <v>370</v>
      </c>
      <c r="AK1236" s="42">
        <v>0</v>
      </c>
      <c r="AL1236" s="42">
        <v>600</v>
      </c>
      <c r="AM1236" s="42" t="s">
        <v>332</v>
      </c>
      <c r="AN1236" s="42" t="s">
        <v>352</v>
      </c>
      <c r="AO1236" s="43">
        <v>400</v>
      </c>
      <c r="AP1236" s="42" t="s">
        <v>333</v>
      </c>
      <c r="AQ1236" s="42">
        <v>400</v>
      </c>
      <c r="AR1236" s="42">
        <v>48</v>
      </c>
      <c r="AS1236" s="42">
        <v>100</v>
      </c>
      <c r="AT1236" s="42">
        <f>AQ1236/AS1236</f>
        <v>4</v>
      </c>
      <c r="AU1236" s="42" t="s">
        <v>327</v>
      </c>
      <c r="AV1236" s="42" t="s">
        <v>327</v>
      </c>
      <c r="AW1236" s="42" t="s">
        <v>327</v>
      </c>
      <c r="AX1236" s="42" t="s">
        <v>353</v>
      </c>
      <c r="AY1236" s="42" t="s">
        <v>327</v>
      </c>
      <c r="AZ1236" s="51">
        <v>60</v>
      </c>
      <c r="BA1236" s="42"/>
      <c r="BB1236" s="42">
        <v>2</v>
      </c>
      <c r="BC1236" s="42" t="s">
        <v>375</v>
      </c>
      <c r="BD1236" s="49" t="s">
        <v>4781</v>
      </c>
      <c r="BE1236" s="49" t="s">
        <v>4778</v>
      </c>
      <c r="BF1236" s="42" t="s">
        <v>340</v>
      </c>
      <c r="BG1236" s="42"/>
      <c r="BH1236" s="42" t="s">
        <v>340</v>
      </c>
      <c r="BI1236" s="42" t="s">
        <v>357</v>
      </c>
      <c r="BJ1236" s="42" t="s">
        <v>358</v>
      </c>
      <c r="BK1236" s="57">
        <v>44778</v>
      </c>
      <c r="BL1236" s="42" t="s">
        <v>1883</v>
      </c>
      <c r="BM1236" s="42" t="s">
        <v>1883</v>
      </c>
      <c r="BN1236" s="42"/>
      <c r="BO1236" s="42"/>
      <c r="BP1236" s="42"/>
      <c r="BQ1236" s="42" t="s">
        <v>4506</v>
      </c>
      <c r="BR1236" s="42" t="s">
        <v>359</v>
      </c>
      <c r="BS1236" s="42"/>
      <c r="BT1236" s="42" t="s">
        <v>360</v>
      </c>
      <c r="BU1236" s="42" t="s">
        <v>317</v>
      </c>
      <c r="BV1236" s="42" t="s">
        <v>317</v>
      </c>
      <c r="BW1236" s="42"/>
      <c r="BX1236" s="42"/>
      <c r="BY1236" s="42" t="s">
        <v>353</v>
      </c>
      <c r="BZ1236" s="42" t="s">
        <v>353</v>
      </c>
      <c r="CA1236" s="42"/>
      <c r="CB1236" s="42" t="s">
        <v>353</v>
      </c>
      <c r="CC1236" s="42"/>
      <c r="CD1236" s="42"/>
      <c r="CE1236" s="42"/>
      <c r="CF1236" s="42"/>
      <c r="CG1236" s="26" t="s">
        <v>4779</v>
      </c>
    </row>
    <row r="1237" hidden="1" spans="1:85">
      <c r="A1237" s="39">
        <v>806</v>
      </c>
      <c r="B1237" s="42" t="s">
        <v>4782</v>
      </c>
      <c r="C1237" s="46" t="s">
        <v>4783</v>
      </c>
      <c r="D1237" s="42" t="s">
        <v>4784</v>
      </c>
      <c r="E1237" s="43">
        <v>29.3174</v>
      </c>
      <c r="F1237" s="43">
        <v>-9.795</v>
      </c>
      <c r="G1237" s="42" t="s">
        <v>4473</v>
      </c>
      <c r="H1237" s="37">
        <v>1.8</v>
      </c>
      <c r="I1237" s="42" t="s">
        <v>4474</v>
      </c>
      <c r="J1237" s="42" t="s">
        <v>4621</v>
      </c>
      <c r="K1237" s="42" t="s">
        <v>317</v>
      </c>
      <c r="L1237" s="42" t="s">
        <v>317</v>
      </c>
      <c r="M1237" s="42" t="s">
        <v>317</v>
      </c>
      <c r="N1237" s="42" t="s">
        <v>318</v>
      </c>
      <c r="O1237" s="42" t="s">
        <v>319</v>
      </c>
      <c r="P1237" s="42" t="s">
        <v>319</v>
      </c>
      <c r="Q1237" s="42" t="s">
        <v>390</v>
      </c>
      <c r="R1237" s="42" t="s">
        <v>320</v>
      </c>
      <c r="S1237" s="42" t="s">
        <v>1718</v>
      </c>
      <c r="T1237" s="79" t="s">
        <v>344</v>
      </c>
      <c r="U1237" s="42" t="s">
        <v>323</v>
      </c>
      <c r="V1237" s="52">
        <v>70</v>
      </c>
      <c r="W1237" s="42" t="s">
        <v>325</v>
      </c>
      <c r="X1237" s="42" t="s">
        <v>326</v>
      </c>
      <c r="Y1237" s="42" t="s">
        <v>4553</v>
      </c>
      <c r="Z1237" s="42" t="s">
        <v>4554</v>
      </c>
      <c r="AA1237" s="42" t="s">
        <v>328</v>
      </c>
      <c r="AB1237" s="42" t="s">
        <v>4478</v>
      </c>
      <c r="AC1237" s="42" t="s">
        <v>330</v>
      </c>
      <c r="AD1237" s="42" t="s">
        <v>330</v>
      </c>
      <c r="AE1237" s="42" t="s">
        <v>382</v>
      </c>
      <c r="AF1237" s="42" t="s">
        <v>382</v>
      </c>
      <c r="AG1237" s="42">
        <v>15</v>
      </c>
      <c r="AH1237" s="42" t="s">
        <v>350</v>
      </c>
      <c r="AI1237" s="42">
        <v>0</v>
      </c>
      <c r="AJ1237" s="42" t="s">
        <v>351</v>
      </c>
      <c r="AK1237" s="42">
        <v>0</v>
      </c>
      <c r="AL1237" s="42">
        <v>600</v>
      </c>
      <c r="AM1237" s="42" t="s">
        <v>408</v>
      </c>
      <c r="AN1237" s="42" t="s">
        <v>4686</v>
      </c>
      <c r="AO1237" s="43">
        <v>192</v>
      </c>
      <c r="AP1237" s="42" t="s">
        <v>524</v>
      </c>
      <c r="AQ1237" s="42">
        <v>600</v>
      </c>
      <c r="AR1237" s="42">
        <v>2</v>
      </c>
      <c r="AS1237" s="42">
        <v>600</v>
      </c>
      <c r="AT1237" s="42">
        <v>24</v>
      </c>
      <c r="AU1237" s="42" t="s">
        <v>327</v>
      </c>
      <c r="AV1237" s="42" t="s">
        <v>327</v>
      </c>
      <c r="AW1237" s="42" t="s">
        <v>327</v>
      </c>
      <c r="AX1237" s="42" t="s">
        <v>353</v>
      </c>
      <c r="AY1237" s="42" t="s">
        <v>327</v>
      </c>
      <c r="AZ1237" s="51">
        <v>45</v>
      </c>
      <c r="BA1237" s="42"/>
      <c r="BB1237" s="42">
        <v>1</v>
      </c>
      <c r="BC1237" s="42" t="s">
        <v>525</v>
      </c>
      <c r="BD1237" s="49">
        <v>0</v>
      </c>
      <c r="BE1237" s="49" t="s">
        <v>4782</v>
      </c>
      <c r="BF1237" s="42" t="s">
        <v>340</v>
      </c>
      <c r="BG1237" s="42"/>
      <c r="BH1237" s="42" t="s">
        <v>340</v>
      </c>
      <c r="BI1237" s="42" t="s">
        <v>357</v>
      </c>
      <c r="BJ1237" s="42" t="s">
        <v>358</v>
      </c>
      <c r="BK1237" s="57">
        <v>44778</v>
      </c>
      <c r="BL1237" s="42" t="s">
        <v>340</v>
      </c>
      <c r="BM1237" s="42" t="s">
        <v>340</v>
      </c>
      <c r="BN1237" s="42"/>
      <c r="BO1237" s="42"/>
      <c r="BP1237" s="42" t="s">
        <v>359</v>
      </c>
      <c r="BQ1237" s="42" t="s">
        <v>359</v>
      </c>
      <c r="BR1237" s="42" t="s">
        <v>508</v>
      </c>
      <c r="BS1237" s="42"/>
      <c r="BT1237" s="42" t="s">
        <v>360</v>
      </c>
      <c r="BU1237" s="42" t="s">
        <v>317</v>
      </c>
      <c r="BV1237" s="42" t="s">
        <v>317</v>
      </c>
      <c r="BW1237" s="42"/>
      <c r="BX1237" s="42"/>
      <c r="BY1237" s="42" t="s">
        <v>353</v>
      </c>
      <c r="BZ1237" s="42" t="s">
        <v>353</v>
      </c>
      <c r="CA1237" s="42"/>
      <c r="CB1237" s="42" t="s">
        <v>353</v>
      </c>
      <c r="CC1237" s="42"/>
      <c r="CD1237" s="42"/>
      <c r="CE1237" s="42"/>
      <c r="CF1237" s="42"/>
      <c r="CG1237" s="26" t="s">
        <v>4783</v>
      </c>
    </row>
    <row r="1238" hidden="1" spans="1:85">
      <c r="A1238" s="34">
        <v>987</v>
      </c>
      <c r="B1238" s="42" t="s">
        <v>4785</v>
      </c>
      <c r="C1238" s="46" t="s">
        <v>4786</v>
      </c>
      <c r="D1238" s="42" t="s">
        <v>4787</v>
      </c>
      <c r="E1238" s="43">
        <v>28.6833</v>
      </c>
      <c r="F1238" s="43">
        <v>-10.6167</v>
      </c>
      <c r="G1238" s="42" t="s">
        <v>4473</v>
      </c>
      <c r="H1238" s="37">
        <v>1.8</v>
      </c>
      <c r="I1238" s="42" t="s">
        <v>4474</v>
      </c>
      <c r="J1238" s="42" t="s">
        <v>4626</v>
      </c>
      <c r="K1238" s="42" t="s">
        <v>317</v>
      </c>
      <c r="L1238" s="42" t="s">
        <v>317</v>
      </c>
      <c r="M1238" s="42" t="s">
        <v>317</v>
      </c>
      <c r="N1238" s="42" t="s">
        <v>318</v>
      </c>
      <c r="O1238" s="42" t="s">
        <v>319</v>
      </c>
      <c r="P1238" s="42" t="s">
        <v>319</v>
      </c>
      <c r="Q1238" s="42" t="s">
        <v>381</v>
      </c>
      <c r="R1238" s="42" t="s">
        <v>381</v>
      </c>
      <c r="S1238" s="42" t="s">
        <v>1718</v>
      </c>
      <c r="T1238" s="42" t="s">
        <v>782</v>
      </c>
      <c r="U1238" s="42" t="s">
        <v>323</v>
      </c>
      <c r="V1238" s="52">
        <v>50</v>
      </c>
      <c r="W1238" s="42" t="s">
        <v>325</v>
      </c>
      <c r="X1238" s="42" t="s">
        <v>326</v>
      </c>
      <c r="Y1238" s="42" t="s">
        <v>4497</v>
      </c>
      <c r="Z1238" s="42" t="s">
        <v>4477</v>
      </c>
      <c r="AA1238" s="42" t="s">
        <v>328</v>
      </c>
      <c r="AB1238" s="42" t="s">
        <v>4478</v>
      </c>
      <c r="AC1238" s="42" t="s">
        <v>330</v>
      </c>
      <c r="AD1238" s="42" t="s">
        <v>330</v>
      </c>
      <c r="AE1238" s="42" t="s">
        <v>476</v>
      </c>
      <c r="AF1238" s="42" t="s">
        <v>476</v>
      </c>
      <c r="AG1238" s="42">
        <v>15</v>
      </c>
      <c r="AH1238" s="42" t="s">
        <v>350</v>
      </c>
      <c r="AI1238" s="42">
        <v>0</v>
      </c>
      <c r="AJ1238" s="42" t="s">
        <v>351</v>
      </c>
      <c r="AK1238" s="42">
        <v>0</v>
      </c>
      <c r="AL1238" s="42">
        <v>600</v>
      </c>
      <c r="AM1238" s="42" t="s">
        <v>1930</v>
      </c>
      <c r="AN1238" s="42" t="s">
        <v>4734</v>
      </c>
      <c r="AO1238" s="43">
        <v>80</v>
      </c>
      <c r="AP1238" s="42" t="s">
        <v>1320</v>
      </c>
      <c r="AQ1238" s="42">
        <v>1500</v>
      </c>
      <c r="AR1238" s="42">
        <v>2</v>
      </c>
      <c r="AS1238" s="42">
        <v>1500</v>
      </c>
      <c r="AT1238" s="42">
        <v>24</v>
      </c>
      <c r="AU1238" s="42" t="s">
        <v>327</v>
      </c>
      <c r="AV1238" s="42" t="s">
        <v>327</v>
      </c>
      <c r="AW1238" s="42" t="s">
        <v>327</v>
      </c>
      <c r="AX1238" s="42" t="s">
        <v>353</v>
      </c>
      <c r="AY1238" s="42" t="s">
        <v>327</v>
      </c>
      <c r="AZ1238" s="51">
        <v>45</v>
      </c>
      <c r="BA1238" s="42"/>
      <c r="BB1238" s="42">
        <v>1</v>
      </c>
      <c r="BC1238" s="42" t="s">
        <v>525</v>
      </c>
      <c r="BD1238" s="49">
        <v>0</v>
      </c>
      <c r="BE1238" s="49" t="s">
        <v>4785</v>
      </c>
      <c r="BF1238" s="42" t="s">
        <v>340</v>
      </c>
      <c r="BG1238" s="42"/>
      <c r="BH1238" s="42" t="s">
        <v>340</v>
      </c>
      <c r="BI1238" s="42" t="s">
        <v>357</v>
      </c>
      <c r="BJ1238" s="42" t="s">
        <v>358</v>
      </c>
      <c r="BK1238" s="57">
        <v>44778</v>
      </c>
      <c r="BL1238" s="42" t="s">
        <v>356</v>
      </c>
      <c r="BM1238" s="42" t="s">
        <v>340</v>
      </c>
      <c r="BN1238" s="42"/>
      <c r="BO1238" s="42">
        <v>24</v>
      </c>
      <c r="BP1238" s="42"/>
      <c r="BQ1238" s="42" t="s">
        <v>4506</v>
      </c>
      <c r="BR1238" s="42" t="s">
        <v>508</v>
      </c>
      <c r="BS1238" s="42"/>
      <c r="BT1238" s="42" t="s">
        <v>360</v>
      </c>
      <c r="BU1238" s="42" t="s">
        <v>317</v>
      </c>
      <c r="BV1238" s="42" t="s">
        <v>317</v>
      </c>
      <c r="BW1238" s="42"/>
      <c r="BX1238" s="42"/>
      <c r="BY1238" s="42" t="s">
        <v>353</v>
      </c>
      <c r="BZ1238" s="42" t="s">
        <v>353</v>
      </c>
      <c r="CA1238" s="42"/>
      <c r="CB1238" s="42" t="s">
        <v>353</v>
      </c>
      <c r="CC1238" s="42"/>
      <c r="CD1238" s="42"/>
      <c r="CE1238" s="42"/>
      <c r="CF1238" s="42"/>
      <c r="CG1238" s="26" t="s">
        <v>4786</v>
      </c>
    </row>
    <row r="1239" hidden="1" spans="1:85">
      <c r="A1239" s="39">
        <v>702</v>
      </c>
      <c r="B1239" s="42" t="s">
        <v>4788</v>
      </c>
      <c r="C1239" s="46" t="s">
        <v>4789</v>
      </c>
      <c r="D1239" s="42" t="s">
        <v>4790</v>
      </c>
      <c r="E1239" s="43">
        <v>28.6667</v>
      </c>
      <c r="F1239" s="43">
        <v>-10.45</v>
      </c>
      <c r="G1239" s="42" t="s">
        <v>4473</v>
      </c>
      <c r="H1239" s="37">
        <v>2</v>
      </c>
      <c r="I1239" s="42" t="s">
        <v>4474</v>
      </c>
      <c r="J1239" s="42" t="s">
        <v>4626</v>
      </c>
      <c r="K1239" s="42" t="s">
        <v>317</v>
      </c>
      <c r="L1239" s="42" t="s">
        <v>317</v>
      </c>
      <c r="M1239" s="42" t="s">
        <v>317</v>
      </c>
      <c r="N1239" s="42" t="s">
        <v>318</v>
      </c>
      <c r="O1239" s="42" t="s">
        <v>319</v>
      </c>
      <c r="P1239" s="42" t="s">
        <v>319</v>
      </c>
      <c r="Q1239" s="42" t="s">
        <v>320</v>
      </c>
      <c r="R1239" s="42" t="s">
        <v>320</v>
      </c>
      <c r="S1239" s="42" t="s">
        <v>1718</v>
      </c>
      <c r="T1239" s="42" t="s">
        <v>344</v>
      </c>
      <c r="U1239" s="42" t="s">
        <v>323</v>
      </c>
      <c r="V1239" s="52">
        <v>70</v>
      </c>
      <c r="W1239" s="42" t="s">
        <v>325</v>
      </c>
      <c r="X1239" s="42" t="s">
        <v>326</v>
      </c>
      <c r="Y1239" s="42" t="s">
        <v>4497</v>
      </c>
      <c r="Z1239" s="42" t="s">
        <v>4477</v>
      </c>
      <c r="AA1239" s="42" t="s">
        <v>328</v>
      </c>
      <c r="AB1239" s="42" t="s">
        <v>4478</v>
      </c>
      <c r="AC1239" s="42" t="s">
        <v>330</v>
      </c>
      <c r="AD1239" s="42" t="s">
        <v>330</v>
      </c>
      <c r="AE1239" s="42" t="s">
        <v>403</v>
      </c>
      <c r="AF1239" s="42" t="s">
        <v>403</v>
      </c>
      <c r="AG1239" s="42">
        <v>20</v>
      </c>
      <c r="AH1239" s="42" t="s">
        <v>350</v>
      </c>
      <c r="AI1239" s="42">
        <v>0</v>
      </c>
      <c r="AJ1239" s="42" t="s">
        <v>351</v>
      </c>
      <c r="AK1239" s="42">
        <v>0</v>
      </c>
      <c r="AL1239" s="42">
        <v>600</v>
      </c>
      <c r="AM1239" s="42" t="s">
        <v>332</v>
      </c>
      <c r="AN1239" s="42" t="s">
        <v>352</v>
      </c>
      <c r="AO1239" s="43">
        <v>400</v>
      </c>
      <c r="AP1239" s="42" t="s">
        <v>439</v>
      </c>
      <c r="AQ1239" s="42">
        <v>1200</v>
      </c>
      <c r="AR1239" s="42">
        <v>2</v>
      </c>
      <c r="AS1239" s="42">
        <v>600</v>
      </c>
      <c r="AT1239" s="42">
        <v>48</v>
      </c>
      <c r="AU1239" s="42" t="s">
        <v>327</v>
      </c>
      <c r="AV1239" s="42" t="s">
        <v>327</v>
      </c>
      <c r="AW1239" s="42" t="s">
        <v>327</v>
      </c>
      <c r="AX1239" s="42" t="s">
        <v>353</v>
      </c>
      <c r="AY1239" s="42" t="s">
        <v>327</v>
      </c>
      <c r="AZ1239" s="51">
        <v>75</v>
      </c>
      <c r="BA1239" s="42"/>
      <c r="BB1239" s="42">
        <v>2</v>
      </c>
      <c r="BC1239" s="42" t="s">
        <v>375</v>
      </c>
      <c r="BD1239" s="49" t="s">
        <v>4791</v>
      </c>
      <c r="BE1239" s="49" t="s">
        <v>4788</v>
      </c>
      <c r="BF1239" s="42" t="s">
        <v>340</v>
      </c>
      <c r="BG1239" s="42"/>
      <c r="BH1239" s="42" t="s">
        <v>340</v>
      </c>
      <c r="BI1239" s="42" t="s">
        <v>357</v>
      </c>
      <c r="BJ1239" s="42" t="s">
        <v>358</v>
      </c>
      <c r="BK1239" s="57">
        <v>44778</v>
      </c>
      <c r="BL1239" s="42" t="s">
        <v>317</v>
      </c>
      <c r="BM1239" s="42" t="s">
        <v>317</v>
      </c>
      <c r="BN1239" s="42"/>
      <c r="BO1239" s="42"/>
      <c r="BP1239" s="42" t="s">
        <v>359</v>
      </c>
      <c r="BQ1239" s="42" t="s">
        <v>359</v>
      </c>
      <c r="BR1239" s="42" t="s">
        <v>359</v>
      </c>
      <c r="BS1239" s="42"/>
      <c r="BT1239" s="42" t="s">
        <v>360</v>
      </c>
      <c r="BU1239" s="42" t="s">
        <v>317</v>
      </c>
      <c r="BV1239" s="42" t="s">
        <v>317</v>
      </c>
      <c r="BW1239" s="42"/>
      <c r="BX1239" s="42"/>
      <c r="BY1239" s="42" t="s">
        <v>353</v>
      </c>
      <c r="BZ1239" s="42" t="s">
        <v>353</v>
      </c>
      <c r="CA1239" s="42"/>
      <c r="CB1239" s="42" t="s">
        <v>353</v>
      </c>
      <c r="CC1239" s="42"/>
      <c r="CD1239" s="42"/>
      <c r="CE1239" s="42"/>
      <c r="CF1239" s="42"/>
      <c r="CG1239" s="26" t="s">
        <v>4789</v>
      </c>
    </row>
    <row r="1240" hidden="1" spans="1:85">
      <c r="A1240" s="34">
        <v>1247</v>
      </c>
      <c r="B1240" s="42" t="s">
        <v>4792</v>
      </c>
      <c r="C1240" s="46" t="s">
        <v>4793</v>
      </c>
      <c r="D1240" s="42" t="s">
        <v>4794</v>
      </c>
      <c r="E1240" s="43">
        <v>29.4362</v>
      </c>
      <c r="F1240" s="43">
        <v>-11.5968</v>
      </c>
      <c r="G1240" s="42" t="s">
        <v>4473</v>
      </c>
      <c r="H1240" s="37">
        <v>1.8</v>
      </c>
      <c r="I1240" s="42" t="s">
        <v>4474</v>
      </c>
      <c r="J1240" s="42" t="s">
        <v>4648</v>
      </c>
      <c r="K1240" s="42" t="s">
        <v>317</v>
      </c>
      <c r="L1240" s="42" t="s">
        <v>317</v>
      </c>
      <c r="M1240" s="42" t="s">
        <v>317</v>
      </c>
      <c r="N1240" s="42" t="s">
        <v>318</v>
      </c>
      <c r="O1240" s="42" t="s">
        <v>319</v>
      </c>
      <c r="P1240" s="42" t="s">
        <v>319</v>
      </c>
      <c r="Q1240" s="42" t="s">
        <v>390</v>
      </c>
      <c r="R1240" s="42" t="s">
        <v>320</v>
      </c>
      <c r="S1240" s="42" t="s">
        <v>1718</v>
      </c>
      <c r="T1240" s="42" t="s">
        <v>344</v>
      </c>
      <c r="U1240" s="42" t="s">
        <v>323</v>
      </c>
      <c r="V1240" s="52">
        <v>60</v>
      </c>
      <c r="W1240" s="42" t="s">
        <v>325</v>
      </c>
      <c r="X1240" s="42" t="s">
        <v>326</v>
      </c>
      <c r="Y1240" s="121" t="s">
        <v>4476</v>
      </c>
      <c r="Z1240" s="42" t="s">
        <v>4477</v>
      </c>
      <c r="AA1240" s="42" t="s">
        <v>328</v>
      </c>
      <c r="AB1240" s="42" t="s">
        <v>4478</v>
      </c>
      <c r="AC1240" s="42" t="s">
        <v>330</v>
      </c>
      <c r="AD1240" s="42" t="s">
        <v>330</v>
      </c>
      <c r="AE1240" s="42" t="s">
        <v>476</v>
      </c>
      <c r="AF1240" s="42" t="s">
        <v>476</v>
      </c>
      <c r="AG1240" s="42">
        <v>20</v>
      </c>
      <c r="AH1240" s="42" t="s">
        <v>350</v>
      </c>
      <c r="AI1240" s="42">
        <v>0</v>
      </c>
      <c r="AJ1240" s="42" t="s">
        <v>351</v>
      </c>
      <c r="AK1240" s="42">
        <v>0</v>
      </c>
      <c r="AL1240" s="42">
        <v>1000</v>
      </c>
      <c r="AM1240" s="42" t="s">
        <v>332</v>
      </c>
      <c r="AN1240" s="42" t="s">
        <v>352</v>
      </c>
      <c r="AO1240" s="43">
        <v>400</v>
      </c>
      <c r="AP1240" s="42" t="s">
        <v>439</v>
      </c>
      <c r="AQ1240" s="42">
        <v>1200</v>
      </c>
      <c r="AR1240" s="42">
        <v>2</v>
      </c>
      <c r="AS1240" s="42">
        <v>600</v>
      </c>
      <c r="AT1240" s="42">
        <v>48</v>
      </c>
      <c r="AU1240" s="42" t="s">
        <v>327</v>
      </c>
      <c r="AV1240" s="42" t="s">
        <v>327</v>
      </c>
      <c r="AW1240" s="42" t="s">
        <v>327</v>
      </c>
      <c r="AX1240" s="42" t="s">
        <v>353</v>
      </c>
      <c r="AY1240" s="42" t="s">
        <v>327</v>
      </c>
      <c r="AZ1240" s="51">
        <v>35</v>
      </c>
      <c r="BA1240" s="42"/>
      <c r="BB1240" s="42">
        <v>1</v>
      </c>
      <c r="BC1240" s="42" t="s">
        <v>525</v>
      </c>
      <c r="BD1240" s="49">
        <v>0</v>
      </c>
      <c r="BE1240" s="49" t="s">
        <v>4792</v>
      </c>
      <c r="BF1240" s="42" t="s">
        <v>340</v>
      </c>
      <c r="BG1240" s="42"/>
      <c r="BH1240" s="42" t="s">
        <v>340</v>
      </c>
      <c r="BI1240" s="42" t="s">
        <v>357</v>
      </c>
      <c r="BJ1240" s="42" t="s">
        <v>1872</v>
      </c>
      <c r="BK1240" s="57">
        <v>44778</v>
      </c>
      <c r="BL1240" s="42" t="s">
        <v>317</v>
      </c>
      <c r="BM1240" s="42" t="s">
        <v>317</v>
      </c>
      <c r="BN1240" s="42"/>
      <c r="BO1240" s="42"/>
      <c r="BP1240" s="42" t="s">
        <v>359</v>
      </c>
      <c r="BQ1240" s="42" t="s">
        <v>359</v>
      </c>
      <c r="BR1240" s="42" t="s">
        <v>359</v>
      </c>
      <c r="BS1240" s="42"/>
      <c r="BT1240" s="42" t="s">
        <v>360</v>
      </c>
      <c r="BU1240" s="42" t="s">
        <v>317</v>
      </c>
      <c r="BV1240" s="42" t="s">
        <v>317</v>
      </c>
      <c r="BW1240" s="42"/>
      <c r="BX1240" s="42"/>
      <c r="BY1240" s="42" t="s">
        <v>353</v>
      </c>
      <c r="BZ1240" s="42" t="s">
        <v>353</v>
      </c>
      <c r="CA1240" s="42"/>
      <c r="CB1240" s="42" t="s">
        <v>353</v>
      </c>
      <c r="CC1240" s="42"/>
      <c r="CD1240" s="42"/>
      <c r="CE1240" s="42"/>
      <c r="CF1240" s="42"/>
      <c r="CG1240" s="26" t="s">
        <v>4793</v>
      </c>
    </row>
    <row r="1241" hidden="1" spans="1:85">
      <c r="A1241" s="39">
        <v>1096</v>
      </c>
      <c r="B1241" s="42" t="s">
        <v>4795</v>
      </c>
      <c r="C1241" s="46" t="s">
        <v>4796</v>
      </c>
      <c r="D1241" s="42" t="s">
        <v>4797</v>
      </c>
      <c r="E1241" s="43">
        <v>29.1186</v>
      </c>
      <c r="F1241" s="43">
        <v>-11.6823</v>
      </c>
      <c r="G1241" s="42" t="s">
        <v>4473</v>
      </c>
      <c r="H1241" s="37">
        <v>1.8</v>
      </c>
      <c r="I1241" s="42" t="s">
        <v>4474</v>
      </c>
      <c r="J1241" s="42" t="s">
        <v>4648</v>
      </c>
      <c r="K1241" s="42" t="s">
        <v>317</v>
      </c>
      <c r="L1241" s="42" t="s">
        <v>317</v>
      </c>
      <c r="M1241" s="42" t="s">
        <v>317</v>
      </c>
      <c r="N1241" s="42" t="s">
        <v>318</v>
      </c>
      <c r="O1241" s="42" t="s">
        <v>319</v>
      </c>
      <c r="P1241" s="42" t="s">
        <v>319</v>
      </c>
      <c r="Q1241" s="42" t="s">
        <v>320</v>
      </c>
      <c r="R1241" s="42" t="s">
        <v>320</v>
      </c>
      <c r="S1241" s="42" t="s">
        <v>1718</v>
      </c>
      <c r="T1241" s="42" t="s">
        <v>782</v>
      </c>
      <c r="U1241" s="42" t="s">
        <v>323</v>
      </c>
      <c r="V1241" s="52">
        <v>60</v>
      </c>
      <c r="W1241" s="42" t="s">
        <v>325</v>
      </c>
      <c r="X1241" s="42" t="s">
        <v>326</v>
      </c>
      <c r="Y1241" s="121" t="s">
        <v>4476</v>
      </c>
      <c r="Z1241" s="42" t="s">
        <v>4477</v>
      </c>
      <c r="AA1241" s="42" t="s">
        <v>328</v>
      </c>
      <c r="AB1241" s="42" t="s">
        <v>4478</v>
      </c>
      <c r="AC1241" s="42" t="s">
        <v>330</v>
      </c>
      <c r="AD1241" s="42" t="s">
        <v>330</v>
      </c>
      <c r="AE1241" s="42" t="s">
        <v>382</v>
      </c>
      <c r="AF1241" s="42" t="s">
        <v>382</v>
      </c>
      <c r="AG1241" s="42">
        <v>20</v>
      </c>
      <c r="AH1241" s="42" t="s">
        <v>350</v>
      </c>
      <c r="AI1241" s="42">
        <v>0</v>
      </c>
      <c r="AJ1241" s="42" t="s">
        <v>1443</v>
      </c>
      <c r="AK1241" s="42">
        <v>0</v>
      </c>
      <c r="AL1241" s="42">
        <v>600</v>
      </c>
      <c r="AM1241" s="42" t="s">
        <v>332</v>
      </c>
      <c r="AN1241" s="42" t="s">
        <v>4734</v>
      </c>
      <c r="AO1241" s="43" t="s">
        <v>4798</v>
      </c>
      <c r="AP1241" s="42" t="s">
        <v>1320</v>
      </c>
      <c r="AQ1241" s="42">
        <v>1500</v>
      </c>
      <c r="AR1241" s="42">
        <v>2</v>
      </c>
      <c r="AS1241" s="42">
        <v>1500</v>
      </c>
      <c r="AT1241" s="42">
        <v>24</v>
      </c>
      <c r="AU1241" s="42" t="s">
        <v>327</v>
      </c>
      <c r="AV1241" s="42" t="s">
        <v>327</v>
      </c>
      <c r="AW1241" s="42" t="s">
        <v>327</v>
      </c>
      <c r="AX1241" s="42" t="s">
        <v>353</v>
      </c>
      <c r="AY1241" s="42" t="s">
        <v>327</v>
      </c>
      <c r="AZ1241" s="51">
        <v>45</v>
      </c>
      <c r="BA1241" s="42"/>
      <c r="BB1241" s="42">
        <v>1</v>
      </c>
      <c r="BC1241" s="42" t="s">
        <v>525</v>
      </c>
      <c r="BD1241" s="49">
        <v>0</v>
      </c>
      <c r="BE1241" s="49" t="s">
        <v>4795</v>
      </c>
      <c r="BF1241" s="42" t="s">
        <v>340</v>
      </c>
      <c r="BG1241" s="42"/>
      <c r="BH1241" s="42" t="s">
        <v>340</v>
      </c>
      <c r="BI1241" s="42" t="s">
        <v>357</v>
      </c>
      <c r="BJ1241" s="42" t="s">
        <v>358</v>
      </c>
      <c r="BK1241" s="57">
        <v>44778</v>
      </c>
      <c r="BL1241" s="42" t="s">
        <v>317</v>
      </c>
      <c r="BM1241" s="42" t="s">
        <v>317</v>
      </c>
      <c r="BN1241" s="42"/>
      <c r="BO1241" s="42"/>
      <c r="BP1241" s="42" t="s">
        <v>359</v>
      </c>
      <c r="BQ1241" s="42" t="s">
        <v>359</v>
      </c>
      <c r="BR1241" s="42" t="s">
        <v>359</v>
      </c>
      <c r="BS1241" s="42"/>
      <c r="BT1241" s="42" t="s">
        <v>360</v>
      </c>
      <c r="BU1241" s="42" t="s">
        <v>317</v>
      </c>
      <c r="BV1241" s="42" t="s">
        <v>317</v>
      </c>
      <c r="BW1241" s="42"/>
      <c r="BX1241" s="42"/>
      <c r="BY1241" s="42" t="s">
        <v>353</v>
      </c>
      <c r="BZ1241" s="42" t="s">
        <v>353</v>
      </c>
      <c r="CA1241" s="42"/>
      <c r="CB1241" s="42" t="s">
        <v>353</v>
      </c>
      <c r="CC1241" s="42"/>
      <c r="CD1241" s="42"/>
      <c r="CE1241" s="42"/>
      <c r="CF1241" s="42"/>
      <c r="CG1241" s="26" t="s">
        <v>4796</v>
      </c>
    </row>
    <row r="1242" hidden="1" spans="1:85">
      <c r="A1242" s="39">
        <v>918</v>
      </c>
      <c r="B1242" s="42" t="s">
        <v>4799</v>
      </c>
      <c r="C1242" s="46" t="s">
        <v>4800</v>
      </c>
      <c r="D1242" s="42" t="s">
        <v>4801</v>
      </c>
      <c r="E1242" s="43">
        <v>29.0023</v>
      </c>
      <c r="F1242" s="43">
        <v>-8.5204</v>
      </c>
      <c r="G1242" s="42" t="s">
        <v>4473</v>
      </c>
      <c r="H1242" s="37">
        <v>2.5</v>
      </c>
      <c r="I1242" s="42" t="s">
        <v>4474</v>
      </c>
      <c r="J1242" s="42" t="s">
        <v>4610</v>
      </c>
      <c r="K1242" s="42" t="s">
        <v>317</v>
      </c>
      <c r="L1242" s="42" t="s">
        <v>317</v>
      </c>
      <c r="M1242" s="42" t="s">
        <v>317</v>
      </c>
      <c r="N1242" s="42" t="s">
        <v>318</v>
      </c>
      <c r="O1242" s="42" t="s">
        <v>319</v>
      </c>
      <c r="P1242" s="42" t="s">
        <v>319</v>
      </c>
      <c r="Q1242" s="42" t="s">
        <v>320</v>
      </c>
      <c r="R1242" s="42" t="s">
        <v>320</v>
      </c>
      <c r="S1242" s="42" t="s">
        <v>1718</v>
      </c>
      <c r="T1242" s="42" t="s">
        <v>344</v>
      </c>
      <c r="U1242" s="42" t="s">
        <v>323</v>
      </c>
      <c r="V1242" s="52">
        <v>70</v>
      </c>
      <c r="W1242" s="42" t="s">
        <v>325</v>
      </c>
      <c r="X1242" s="42" t="s">
        <v>326</v>
      </c>
      <c r="Y1242" s="42" t="s">
        <v>4585</v>
      </c>
      <c r="Z1242" s="42" t="s">
        <v>4554</v>
      </c>
      <c r="AA1242" s="42" t="s">
        <v>328</v>
      </c>
      <c r="AB1242" s="42" t="s">
        <v>4478</v>
      </c>
      <c r="AC1242" s="42" t="s">
        <v>330</v>
      </c>
      <c r="AD1242" s="42" t="s">
        <v>330</v>
      </c>
      <c r="AE1242" s="42" t="s">
        <v>382</v>
      </c>
      <c r="AF1242" s="42" t="s">
        <v>382</v>
      </c>
      <c r="AG1242" s="42">
        <v>15</v>
      </c>
      <c r="AH1242" s="42" t="s">
        <v>350</v>
      </c>
      <c r="AI1242" s="42">
        <v>0</v>
      </c>
      <c r="AJ1242" s="42" t="s">
        <v>351</v>
      </c>
      <c r="AK1242" s="42">
        <v>0</v>
      </c>
      <c r="AL1242" s="42">
        <v>1000</v>
      </c>
      <c r="AM1242" s="42" t="s">
        <v>332</v>
      </c>
      <c r="AN1242" s="42" t="s">
        <v>352</v>
      </c>
      <c r="AO1242" s="43">
        <v>400</v>
      </c>
      <c r="AP1242" s="42" t="s">
        <v>384</v>
      </c>
      <c r="AQ1242" s="42">
        <v>600</v>
      </c>
      <c r="AR1242" s="42">
        <v>2</v>
      </c>
      <c r="AS1242" s="42">
        <v>600</v>
      </c>
      <c r="AT1242" s="42">
        <v>24</v>
      </c>
      <c r="AU1242" s="42" t="s">
        <v>327</v>
      </c>
      <c r="AV1242" s="42" t="s">
        <v>327</v>
      </c>
      <c r="AW1242" s="42" t="s">
        <v>327</v>
      </c>
      <c r="AX1242" s="42" t="s">
        <v>353</v>
      </c>
      <c r="AY1242" s="42" t="s">
        <v>327</v>
      </c>
      <c r="AZ1242" s="51">
        <v>65</v>
      </c>
      <c r="BA1242" s="42"/>
      <c r="BB1242" s="42">
        <v>2</v>
      </c>
      <c r="BC1242" s="42" t="s">
        <v>375</v>
      </c>
      <c r="BD1242" s="49" t="s">
        <v>1355</v>
      </c>
      <c r="BE1242" s="49" t="s">
        <v>4799</v>
      </c>
      <c r="BF1242" s="42" t="s">
        <v>340</v>
      </c>
      <c r="BG1242" s="42"/>
      <c r="BH1242" s="42" t="s">
        <v>340</v>
      </c>
      <c r="BI1242" s="42" t="s">
        <v>357</v>
      </c>
      <c r="BJ1242" s="42" t="s">
        <v>358</v>
      </c>
      <c r="BK1242" s="57">
        <v>44778</v>
      </c>
      <c r="BL1242" s="42" t="s">
        <v>317</v>
      </c>
      <c r="BM1242" s="42" t="s">
        <v>317</v>
      </c>
      <c r="BN1242" s="42"/>
      <c r="BO1242" s="42"/>
      <c r="BP1242" s="42" t="s">
        <v>359</v>
      </c>
      <c r="BQ1242" s="42" t="s">
        <v>359</v>
      </c>
      <c r="BR1242" s="42" t="s">
        <v>359</v>
      </c>
      <c r="BS1242" s="42"/>
      <c r="BT1242" s="42" t="s">
        <v>360</v>
      </c>
      <c r="BU1242" s="42" t="s">
        <v>317</v>
      </c>
      <c r="BV1242" s="42" t="s">
        <v>317</v>
      </c>
      <c r="BW1242" s="42"/>
      <c r="BX1242" s="42"/>
      <c r="BY1242" s="42" t="s">
        <v>353</v>
      </c>
      <c r="BZ1242" s="42" t="s">
        <v>353</v>
      </c>
      <c r="CA1242" s="42"/>
      <c r="CB1242" s="42" t="s">
        <v>353</v>
      </c>
      <c r="CC1242" s="42"/>
      <c r="CD1242" s="42"/>
      <c r="CE1242" s="42"/>
      <c r="CF1242" s="42"/>
      <c r="CG1242" s="26" t="s">
        <v>4800</v>
      </c>
    </row>
    <row r="1243" hidden="1" spans="1:85">
      <c r="A1243" s="34">
        <v>1003</v>
      </c>
      <c r="B1243" s="42" t="s">
        <v>4802</v>
      </c>
      <c r="C1243" s="46" t="s">
        <v>4803</v>
      </c>
      <c r="D1243" s="42" t="s">
        <v>4804</v>
      </c>
      <c r="E1243" s="43">
        <v>28.6694</v>
      </c>
      <c r="F1243" s="43">
        <v>-11.9095</v>
      </c>
      <c r="G1243" s="42" t="s">
        <v>4473</v>
      </c>
      <c r="H1243" s="37">
        <v>2.5</v>
      </c>
      <c r="I1243" s="42" t="s">
        <v>4474</v>
      </c>
      <c r="J1243" s="42" t="s">
        <v>4604</v>
      </c>
      <c r="K1243" s="42" t="s">
        <v>317</v>
      </c>
      <c r="L1243" s="42" t="s">
        <v>317</v>
      </c>
      <c r="M1243" s="42" t="s">
        <v>317</v>
      </c>
      <c r="N1243" s="42" t="s">
        <v>318</v>
      </c>
      <c r="O1243" s="42" t="s">
        <v>319</v>
      </c>
      <c r="P1243" s="42" t="s">
        <v>319</v>
      </c>
      <c r="Q1243" s="42" t="s">
        <v>320</v>
      </c>
      <c r="R1243" s="42" t="s">
        <v>320</v>
      </c>
      <c r="S1243" s="42" t="s">
        <v>1718</v>
      </c>
      <c r="T1243" s="42" t="s">
        <v>344</v>
      </c>
      <c r="U1243" s="42" t="s">
        <v>323</v>
      </c>
      <c r="V1243" s="52">
        <v>60</v>
      </c>
      <c r="W1243" s="42" t="s">
        <v>325</v>
      </c>
      <c r="X1243" s="42" t="s">
        <v>326</v>
      </c>
      <c r="Y1243" s="42" t="s">
        <v>4497</v>
      </c>
      <c r="Z1243" s="42" t="s">
        <v>4477</v>
      </c>
      <c r="AA1243" s="42" t="s">
        <v>328</v>
      </c>
      <c r="AB1243" s="42" t="s">
        <v>4478</v>
      </c>
      <c r="AC1243" s="42" t="s">
        <v>330</v>
      </c>
      <c r="AD1243" s="42" t="s">
        <v>330</v>
      </c>
      <c r="AE1243" s="42" t="s">
        <v>382</v>
      </c>
      <c r="AF1243" s="42" t="s">
        <v>382</v>
      </c>
      <c r="AG1243" s="42">
        <v>15</v>
      </c>
      <c r="AH1243" s="42" t="s">
        <v>350</v>
      </c>
      <c r="AI1243" s="42">
        <v>0</v>
      </c>
      <c r="AJ1243" s="42" t="s">
        <v>351</v>
      </c>
      <c r="AK1243" s="42">
        <v>0</v>
      </c>
      <c r="AL1243" s="42">
        <v>1000</v>
      </c>
      <c r="AM1243" s="42" t="s">
        <v>332</v>
      </c>
      <c r="AN1243" s="42" t="s">
        <v>352</v>
      </c>
      <c r="AO1243" s="43">
        <v>400</v>
      </c>
      <c r="AP1243" s="42" t="s">
        <v>333</v>
      </c>
      <c r="AQ1243" s="42">
        <v>200</v>
      </c>
      <c r="AR1243" s="42">
        <v>48</v>
      </c>
      <c r="AS1243" s="42">
        <v>100</v>
      </c>
      <c r="AT1243" s="42">
        <f>AQ1243/AS1243</f>
        <v>2</v>
      </c>
      <c r="AU1243" s="42" t="s">
        <v>327</v>
      </c>
      <c r="AV1243" s="42" t="s">
        <v>327</v>
      </c>
      <c r="AW1243" s="42" t="s">
        <v>327</v>
      </c>
      <c r="AX1243" s="42" t="s">
        <v>353</v>
      </c>
      <c r="AY1243" s="42" t="s">
        <v>327</v>
      </c>
      <c r="AZ1243" s="51">
        <v>76</v>
      </c>
      <c r="BA1243" s="42"/>
      <c r="BB1243" s="42">
        <v>2</v>
      </c>
      <c r="BC1243" s="42" t="s">
        <v>375</v>
      </c>
      <c r="BD1243" s="49" t="s">
        <v>4805</v>
      </c>
      <c r="BE1243" s="49" t="s">
        <v>4802</v>
      </c>
      <c r="BF1243" s="42" t="s">
        <v>340</v>
      </c>
      <c r="BG1243" s="42"/>
      <c r="BH1243" s="42" t="s">
        <v>340</v>
      </c>
      <c r="BI1243" s="42" t="s">
        <v>357</v>
      </c>
      <c r="BJ1243" s="42" t="s">
        <v>358</v>
      </c>
      <c r="BK1243" s="57">
        <v>44778</v>
      </c>
      <c r="BL1243" s="42" t="s">
        <v>1883</v>
      </c>
      <c r="BM1243" s="42" t="s">
        <v>1883</v>
      </c>
      <c r="BN1243" s="42"/>
      <c r="BO1243" s="42"/>
      <c r="BP1243" s="42" t="s">
        <v>359</v>
      </c>
      <c r="BQ1243" s="42" t="s">
        <v>359</v>
      </c>
      <c r="BR1243" s="42" t="s">
        <v>359</v>
      </c>
      <c r="BS1243" s="42"/>
      <c r="BT1243" s="42" t="s">
        <v>360</v>
      </c>
      <c r="BU1243" s="42" t="s">
        <v>317</v>
      </c>
      <c r="BV1243" s="42" t="s">
        <v>317</v>
      </c>
      <c r="BW1243" s="42"/>
      <c r="BX1243" s="42"/>
      <c r="BY1243" s="42" t="s">
        <v>353</v>
      </c>
      <c r="BZ1243" s="42" t="s">
        <v>353</v>
      </c>
      <c r="CA1243" s="42"/>
      <c r="CB1243" s="42" t="s">
        <v>353</v>
      </c>
      <c r="CC1243" s="42"/>
      <c r="CD1243" s="42"/>
      <c r="CE1243" s="42"/>
      <c r="CF1243" s="42"/>
      <c r="CG1243" s="26" t="s">
        <v>4803</v>
      </c>
    </row>
    <row r="1244" hidden="1" spans="1:85">
      <c r="A1244" s="34">
        <v>1283</v>
      </c>
      <c r="B1244" s="42" t="s">
        <v>4806</v>
      </c>
      <c r="C1244" s="46" t="s">
        <v>4807</v>
      </c>
      <c r="D1244" s="42" t="s">
        <v>4808</v>
      </c>
      <c r="E1244" s="43">
        <v>29.4925</v>
      </c>
      <c r="F1244" s="43">
        <v>-11.3541</v>
      </c>
      <c r="G1244" s="42" t="s">
        <v>4473</v>
      </c>
      <c r="H1244" s="37">
        <v>2.5</v>
      </c>
      <c r="I1244" s="42" t="s">
        <v>4474</v>
      </c>
      <c r="J1244" s="42" t="s">
        <v>4526</v>
      </c>
      <c r="K1244" s="42" t="s">
        <v>317</v>
      </c>
      <c r="L1244" s="42" t="s">
        <v>317</v>
      </c>
      <c r="M1244" s="42" t="s">
        <v>317</v>
      </c>
      <c r="N1244" s="42" t="s">
        <v>318</v>
      </c>
      <c r="O1244" s="42" t="s">
        <v>319</v>
      </c>
      <c r="P1244" s="42" t="s">
        <v>319</v>
      </c>
      <c r="Q1244" s="42" t="s">
        <v>320</v>
      </c>
      <c r="R1244" s="42" t="s">
        <v>320</v>
      </c>
      <c r="S1244" s="42" t="s">
        <v>1718</v>
      </c>
      <c r="T1244" s="42" t="s">
        <v>344</v>
      </c>
      <c r="U1244" s="42" t="s">
        <v>323</v>
      </c>
      <c r="V1244" s="52">
        <v>60</v>
      </c>
      <c r="W1244" s="42" t="s">
        <v>325</v>
      </c>
      <c r="X1244" s="42" t="s">
        <v>326</v>
      </c>
      <c r="Y1244" s="121" t="s">
        <v>4476</v>
      </c>
      <c r="Z1244" s="42" t="s">
        <v>4477</v>
      </c>
      <c r="AA1244" s="42" t="s">
        <v>328</v>
      </c>
      <c r="AB1244" s="42" t="s">
        <v>4478</v>
      </c>
      <c r="AC1244" s="42" t="s">
        <v>330</v>
      </c>
      <c r="AD1244" s="42" t="s">
        <v>330</v>
      </c>
      <c r="AE1244" s="42" t="s">
        <v>382</v>
      </c>
      <c r="AF1244" s="42" t="s">
        <v>382</v>
      </c>
      <c r="AG1244" s="42">
        <v>20</v>
      </c>
      <c r="AH1244" s="42" t="s">
        <v>350</v>
      </c>
      <c r="AI1244" s="42">
        <v>0</v>
      </c>
      <c r="AJ1244" s="42" t="s">
        <v>351</v>
      </c>
      <c r="AK1244" s="42">
        <v>0</v>
      </c>
      <c r="AL1244" s="42">
        <v>1000</v>
      </c>
      <c r="AM1244" s="42" t="s">
        <v>332</v>
      </c>
      <c r="AN1244" s="42" t="s">
        <v>352</v>
      </c>
      <c r="AO1244" s="43">
        <v>400</v>
      </c>
      <c r="AP1244" s="42" t="s">
        <v>333</v>
      </c>
      <c r="AQ1244" s="42">
        <v>200</v>
      </c>
      <c r="AR1244" s="42">
        <v>48</v>
      </c>
      <c r="AS1244" s="42">
        <v>100</v>
      </c>
      <c r="AT1244" s="42">
        <f>AQ1244/AS1244</f>
        <v>2</v>
      </c>
      <c r="AU1244" s="42" t="s">
        <v>327</v>
      </c>
      <c r="AV1244" s="42" t="s">
        <v>327</v>
      </c>
      <c r="AW1244" s="42" t="s">
        <v>327</v>
      </c>
      <c r="AX1244" s="42" t="s">
        <v>353</v>
      </c>
      <c r="AY1244" s="42" t="s">
        <v>327</v>
      </c>
      <c r="AZ1244" s="51">
        <v>80</v>
      </c>
      <c r="BA1244" s="42"/>
      <c r="BB1244" s="42">
        <v>2</v>
      </c>
      <c r="BC1244" s="42" t="s">
        <v>375</v>
      </c>
      <c r="BD1244" s="49" t="s">
        <v>4809</v>
      </c>
      <c r="BE1244" s="49" t="s">
        <v>4806</v>
      </c>
      <c r="BF1244" s="42" t="s">
        <v>340</v>
      </c>
      <c r="BG1244" s="42"/>
      <c r="BH1244" s="42" t="s">
        <v>340</v>
      </c>
      <c r="BI1244" s="42" t="s">
        <v>357</v>
      </c>
      <c r="BJ1244" s="42" t="s">
        <v>358</v>
      </c>
      <c r="BK1244" s="57">
        <v>44778</v>
      </c>
      <c r="BL1244" s="42" t="s">
        <v>1883</v>
      </c>
      <c r="BM1244" s="42" t="s">
        <v>1883</v>
      </c>
      <c r="BN1244" s="42"/>
      <c r="BO1244" s="42"/>
      <c r="BP1244" s="42" t="s">
        <v>359</v>
      </c>
      <c r="BQ1244" s="42" t="s">
        <v>359</v>
      </c>
      <c r="BR1244" s="42" t="s">
        <v>359</v>
      </c>
      <c r="BS1244" s="42"/>
      <c r="BT1244" s="42" t="s">
        <v>360</v>
      </c>
      <c r="BU1244" s="42" t="s">
        <v>317</v>
      </c>
      <c r="BV1244" s="42" t="s">
        <v>317</v>
      </c>
      <c r="BW1244" s="42"/>
      <c r="BX1244" s="42"/>
      <c r="BY1244" s="42" t="s">
        <v>353</v>
      </c>
      <c r="BZ1244" s="42" t="s">
        <v>353</v>
      </c>
      <c r="CA1244" s="42"/>
      <c r="CB1244" s="42" t="s">
        <v>353</v>
      </c>
      <c r="CC1244" s="42"/>
      <c r="CD1244" s="42"/>
      <c r="CE1244" s="42"/>
      <c r="CF1244" s="42"/>
      <c r="CG1244" s="26" t="s">
        <v>4807</v>
      </c>
    </row>
    <row r="1245" hidden="1" spans="1:85">
      <c r="A1245" s="34">
        <v>703</v>
      </c>
      <c r="B1245" s="82" t="s">
        <v>4810</v>
      </c>
      <c r="C1245" s="83" t="s">
        <v>4811</v>
      </c>
      <c r="D1245" s="84" t="s">
        <v>4812</v>
      </c>
      <c r="E1245" s="43">
        <v>28.7429</v>
      </c>
      <c r="F1245" s="43">
        <v>-9.3034</v>
      </c>
      <c r="G1245" s="42" t="s">
        <v>4473</v>
      </c>
      <c r="H1245" s="37">
        <v>2.5</v>
      </c>
      <c r="I1245" s="42" t="s">
        <v>4530</v>
      </c>
      <c r="J1245" s="42" t="s">
        <v>4588</v>
      </c>
      <c r="K1245" s="42" t="s">
        <v>317</v>
      </c>
      <c r="L1245" s="42" t="s">
        <v>317</v>
      </c>
      <c r="M1245" s="42" t="s">
        <v>317</v>
      </c>
      <c r="N1245" s="42" t="s">
        <v>318</v>
      </c>
      <c r="O1245" s="42"/>
      <c r="P1245" s="42" t="s">
        <v>319</v>
      </c>
      <c r="Q1245" s="42" t="s">
        <v>320</v>
      </c>
      <c r="R1245" s="42" t="s">
        <v>320</v>
      </c>
      <c r="S1245" s="42" t="s">
        <v>1718</v>
      </c>
      <c r="T1245" s="42" t="s">
        <v>344</v>
      </c>
      <c r="U1245" s="42" t="s">
        <v>323</v>
      </c>
      <c r="V1245" s="52">
        <v>45</v>
      </c>
      <c r="W1245" s="42" t="s">
        <v>325</v>
      </c>
      <c r="X1245" s="42" t="s">
        <v>326</v>
      </c>
      <c r="Y1245" s="42" t="s">
        <v>4585</v>
      </c>
      <c r="Z1245" s="42" t="s">
        <v>4554</v>
      </c>
      <c r="AA1245" s="42" t="s">
        <v>328</v>
      </c>
      <c r="AB1245" s="42" t="s">
        <v>4478</v>
      </c>
      <c r="AC1245" s="42" t="s">
        <v>330</v>
      </c>
      <c r="AD1245" s="42" t="s">
        <v>330</v>
      </c>
      <c r="AE1245" s="42" t="s">
        <v>476</v>
      </c>
      <c r="AF1245" s="42" t="s">
        <v>476</v>
      </c>
      <c r="AG1245" s="42">
        <v>15</v>
      </c>
      <c r="AH1245" s="42" t="s">
        <v>350</v>
      </c>
      <c r="AI1245" s="42">
        <v>0</v>
      </c>
      <c r="AJ1245" s="42">
        <v>0</v>
      </c>
      <c r="AK1245" s="42">
        <v>0</v>
      </c>
      <c r="AL1245" s="42">
        <v>1000</v>
      </c>
      <c r="AM1245" s="42" t="s">
        <v>332</v>
      </c>
      <c r="AN1245" s="42" t="s">
        <v>352</v>
      </c>
      <c r="AO1245" s="43">
        <v>400</v>
      </c>
      <c r="AP1245" s="42" t="s">
        <v>439</v>
      </c>
      <c r="AQ1245" s="42">
        <v>600</v>
      </c>
      <c r="AR1245" s="42">
        <v>2</v>
      </c>
      <c r="AS1245" s="42">
        <v>600</v>
      </c>
      <c r="AT1245" s="42">
        <v>24</v>
      </c>
      <c r="AU1245" s="42" t="s">
        <v>327</v>
      </c>
      <c r="AV1245" s="42" t="s">
        <v>327</v>
      </c>
      <c r="AW1245" s="42" t="s">
        <v>327</v>
      </c>
      <c r="AX1245" s="42" t="s">
        <v>327</v>
      </c>
      <c r="AY1245" s="42" t="s">
        <v>327</v>
      </c>
      <c r="AZ1245" s="51">
        <v>65</v>
      </c>
      <c r="BA1245" s="42"/>
      <c r="BB1245" s="42">
        <v>1</v>
      </c>
      <c r="BC1245" s="42" t="s">
        <v>525</v>
      </c>
      <c r="BD1245" s="49">
        <v>0</v>
      </c>
      <c r="BE1245" s="49" t="s">
        <v>4810</v>
      </c>
      <c r="BF1245" s="42" t="s">
        <v>340</v>
      </c>
      <c r="BG1245" s="42"/>
      <c r="BH1245" s="42" t="s">
        <v>340</v>
      </c>
      <c r="BI1245" s="42" t="s">
        <v>357</v>
      </c>
      <c r="BJ1245" s="42" t="s">
        <v>358</v>
      </c>
      <c r="BK1245" s="57">
        <v>44778</v>
      </c>
      <c r="BL1245" s="42"/>
      <c r="BM1245" s="42"/>
      <c r="BN1245" s="42"/>
      <c r="BO1245" s="42"/>
      <c r="BP1245" s="42" t="s">
        <v>359</v>
      </c>
      <c r="BQ1245" s="42" t="s">
        <v>359</v>
      </c>
      <c r="BR1245" s="42"/>
      <c r="BS1245" s="42"/>
      <c r="BT1245" s="42"/>
      <c r="BU1245" s="42"/>
      <c r="BV1245" s="42"/>
      <c r="BW1245" s="42"/>
      <c r="BX1245" s="42"/>
      <c r="BY1245" s="42"/>
      <c r="BZ1245" s="42"/>
      <c r="CA1245" s="42"/>
      <c r="CB1245" s="42"/>
      <c r="CC1245" s="42"/>
      <c r="CD1245" s="42"/>
      <c r="CE1245" s="42"/>
      <c r="CF1245" s="42"/>
      <c r="CG1245" s="26" t="s">
        <v>4811</v>
      </c>
    </row>
    <row r="1246" hidden="1" spans="1:85">
      <c r="A1246" s="39">
        <v>1694</v>
      </c>
      <c r="B1246" s="65" t="s">
        <v>4813</v>
      </c>
      <c r="C1246" s="66" t="s">
        <v>4814</v>
      </c>
      <c r="D1246" s="66" t="s">
        <v>4815</v>
      </c>
      <c r="E1246" s="67">
        <v>28.87677</v>
      </c>
      <c r="F1246" s="67">
        <v>-11.1872</v>
      </c>
      <c r="G1246" s="46" t="s">
        <v>4816</v>
      </c>
      <c r="H1246" s="37">
        <v>2.5</v>
      </c>
      <c r="I1246" s="42" t="s">
        <v>4474</v>
      </c>
      <c r="J1246" s="46" t="s">
        <v>4605</v>
      </c>
      <c r="K1246" s="43" t="s">
        <v>317</v>
      </c>
      <c r="L1246" s="43" t="s">
        <v>317</v>
      </c>
      <c r="M1246" s="43" t="s">
        <v>317</v>
      </c>
      <c r="N1246" s="43" t="s">
        <v>341</v>
      </c>
      <c r="O1246" s="46"/>
      <c r="P1246" s="46" t="s">
        <v>319</v>
      </c>
      <c r="Q1246" s="43" t="s">
        <v>320</v>
      </c>
      <c r="R1246" s="43" t="s">
        <v>320</v>
      </c>
      <c r="S1246" s="43" t="s">
        <v>1718</v>
      </c>
      <c r="T1246" s="43" t="s">
        <v>344</v>
      </c>
      <c r="U1246" s="43" t="s">
        <v>323</v>
      </c>
      <c r="V1246" s="76">
        <v>50</v>
      </c>
      <c r="W1246" s="43" t="s">
        <v>325</v>
      </c>
      <c r="X1246" s="46" t="s">
        <v>326</v>
      </c>
      <c r="Y1246" s="46" t="s">
        <v>3542</v>
      </c>
      <c r="Z1246" s="46" t="s">
        <v>3542</v>
      </c>
      <c r="AA1246" s="46" t="s">
        <v>328</v>
      </c>
      <c r="AB1246" s="46" t="s">
        <v>4478</v>
      </c>
      <c r="AC1246" s="46" t="s">
        <v>330</v>
      </c>
      <c r="AD1246" s="42" t="s">
        <v>330</v>
      </c>
      <c r="AE1246" s="42" t="s">
        <v>382</v>
      </c>
      <c r="AF1246" s="42" t="s">
        <v>382</v>
      </c>
      <c r="AG1246" s="42">
        <v>20</v>
      </c>
      <c r="AH1246" s="46" t="s">
        <v>350</v>
      </c>
      <c r="AI1246" s="46"/>
      <c r="AJ1246" s="46"/>
      <c r="AK1246" s="46"/>
      <c r="AL1246" s="77">
        <v>1000</v>
      </c>
      <c r="AM1246" s="46" t="s">
        <v>332</v>
      </c>
      <c r="AN1246" s="42" t="s">
        <v>352</v>
      </c>
      <c r="AO1246" s="46"/>
      <c r="AP1246" s="46" t="s">
        <v>333</v>
      </c>
      <c r="AQ1246" s="42">
        <v>300</v>
      </c>
      <c r="AR1246" s="42">
        <v>48</v>
      </c>
      <c r="AS1246" s="42">
        <v>150</v>
      </c>
      <c r="AT1246" s="42">
        <v>2</v>
      </c>
      <c r="AU1246" s="46" t="s">
        <v>327</v>
      </c>
      <c r="AV1246" s="46" t="s">
        <v>327</v>
      </c>
      <c r="AW1246" s="46" t="s">
        <v>327</v>
      </c>
      <c r="AX1246" s="46" t="s">
        <v>327</v>
      </c>
      <c r="AY1246" s="46" t="s">
        <v>327</v>
      </c>
      <c r="AZ1246" s="51">
        <v>90</v>
      </c>
      <c r="BA1246" s="46"/>
      <c r="BB1246" s="42">
        <v>1</v>
      </c>
      <c r="BC1246" s="42" t="s">
        <v>525</v>
      </c>
      <c r="BD1246" s="49">
        <v>0</v>
      </c>
      <c r="BE1246" s="49" t="s">
        <v>4813</v>
      </c>
      <c r="BF1246" s="42" t="s">
        <v>340</v>
      </c>
      <c r="BG1246" s="42"/>
      <c r="BH1246" s="42" t="s">
        <v>340</v>
      </c>
      <c r="BI1246" s="42" t="s">
        <v>357</v>
      </c>
      <c r="BJ1246" s="42" t="s">
        <v>358</v>
      </c>
      <c r="BK1246" s="57">
        <v>44778</v>
      </c>
      <c r="BL1246" s="42" t="s">
        <v>1883</v>
      </c>
      <c r="BM1246" s="42" t="s">
        <v>1883</v>
      </c>
      <c r="BN1246" s="46"/>
      <c r="BO1246" s="46"/>
      <c r="BP1246" s="46"/>
      <c r="BQ1246" s="46"/>
      <c r="BR1246" s="46"/>
      <c r="BS1246" s="46"/>
      <c r="BT1246" s="42" t="s">
        <v>360</v>
      </c>
      <c r="BU1246" s="42" t="s">
        <v>317</v>
      </c>
      <c r="BV1246" s="42" t="s">
        <v>317</v>
      </c>
      <c r="BW1246" s="42"/>
      <c r="BX1246" s="42"/>
      <c r="BY1246" s="42" t="s">
        <v>353</v>
      </c>
      <c r="BZ1246" s="42" t="s">
        <v>353</v>
      </c>
      <c r="CA1246" s="42"/>
      <c r="CB1246" s="42" t="s">
        <v>353</v>
      </c>
      <c r="CC1246" s="42"/>
      <c r="CD1246" s="42"/>
      <c r="CE1246" s="42"/>
      <c r="CF1246" s="46"/>
      <c r="CG1246" s="26" t="s">
        <v>4814</v>
      </c>
    </row>
    <row r="1247" hidden="1" spans="1:85">
      <c r="A1247" s="34">
        <v>1287</v>
      </c>
      <c r="B1247" s="65" t="s">
        <v>4817</v>
      </c>
      <c r="C1247" s="66" t="s">
        <v>4818</v>
      </c>
      <c r="D1247" s="66" t="s">
        <v>4819</v>
      </c>
      <c r="E1247" s="67">
        <v>28.91012</v>
      </c>
      <c r="F1247" s="67">
        <v>-11.2083</v>
      </c>
      <c r="G1247" s="46" t="s">
        <v>4816</v>
      </c>
      <c r="H1247" s="37">
        <v>2.5</v>
      </c>
      <c r="I1247" s="42" t="s">
        <v>4474</v>
      </c>
      <c r="J1247" s="46" t="s">
        <v>4605</v>
      </c>
      <c r="K1247" s="43" t="s">
        <v>317</v>
      </c>
      <c r="L1247" s="43" t="s">
        <v>317</v>
      </c>
      <c r="M1247" s="43" t="s">
        <v>317</v>
      </c>
      <c r="N1247" s="43" t="s">
        <v>341</v>
      </c>
      <c r="O1247" s="46"/>
      <c r="P1247" s="46" t="s">
        <v>319</v>
      </c>
      <c r="Q1247" s="43" t="s">
        <v>320</v>
      </c>
      <c r="R1247" s="43" t="s">
        <v>320</v>
      </c>
      <c r="S1247" s="43" t="s">
        <v>1718</v>
      </c>
      <c r="T1247" s="43" t="s">
        <v>344</v>
      </c>
      <c r="U1247" s="43" t="s">
        <v>323</v>
      </c>
      <c r="V1247" s="76">
        <v>50</v>
      </c>
      <c r="W1247" s="43" t="s">
        <v>325</v>
      </c>
      <c r="X1247" s="46" t="s">
        <v>326</v>
      </c>
      <c r="Y1247" s="46" t="s">
        <v>3542</v>
      </c>
      <c r="Z1247" s="46" t="s">
        <v>3542</v>
      </c>
      <c r="AA1247" s="46" t="s">
        <v>328</v>
      </c>
      <c r="AB1247" s="46" t="s">
        <v>4478</v>
      </c>
      <c r="AC1247" s="46" t="s">
        <v>330</v>
      </c>
      <c r="AD1247" s="42" t="s">
        <v>330</v>
      </c>
      <c r="AE1247" s="42" t="s">
        <v>382</v>
      </c>
      <c r="AF1247" s="42" t="s">
        <v>382</v>
      </c>
      <c r="AG1247" s="42">
        <v>20</v>
      </c>
      <c r="AH1247" s="46" t="s">
        <v>350</v>
      </c>
      <c r="AI1247" s="46"/>
      <c r="AJ1247" s="46"/>
      <c r="AK1247" s="46"/>
      <c r="AL1247" s="77">
        <v>1000</v>
      </c>
      <c r="AM1247" s="46" t="s">
        <v>332</v>
      </c>
      <c r="AN1247" s="42" t="s">
        <v>352</v>
      </c>
      <c r="AO1247" s="46"/>
      <c r="AP1247" s="46" t="s">
        <v>333</v>
      </c>
      <c r="AQ1247" s="42">
        <v>300</v>
      </c>
      <c r="AR1247" s="42">
        <v>48</v>
      </c>
      <c r="AS1247" s="42">
        <v>150</v>
      </c>
      <c r="AT1247" s="42">
        <v>2</v>
      </c>
      <c r="AU1247" s="46" t="s">
        <v>327</v>
      </c>
      <c r="AV1247" s="46" t="s">
        <v>327</v>
      </c>
      <c r="AW1247" s="46" t="s">
        <v>327</v>
      </c>
      <c r="AX1247" s="46" t="s">
        <v>327</v>
      </c>
      <c r="AY1247" s="46" t="s">
        <v>327</v>
      </c>
      <c r="AZ1247" s="51">
        <v>86</v>
      </c>
      <c r="BA1247" s="46"/>
      <c r="BB1247" s="42">
        <v>1</v>
      </c>
      <c r="BC1247" s="42" t="s">
        <v>525</v>
      </c>
      <c r="BD1247" s="49">
        <v>0</v>
      </c>
      <c r="BE1247" s="49" t="s">
        <v>4817</v>
      </c>
      <c r="BF1247" s="42" t="s">
        <v>340</v>
      </c>
      <c r="BG1247" s="42"/>
      <c r="BH1247" s="42" t="s">
        <v>340</v>
      </c>
      <c r="BI1247" s="42" t="s">
        <v>357</v>
      </c>
      <c r="BJ1247" s="42" t="s">
        <v>358</v>
      </c>
      <c r="BK1247" s="57">
        <v>44778</v>
      </c>
      <c r="BL1247" s="46"/>
      <c r="BM1247" s="46"/>
      <c r="BN1247" s="46"/>
      <c r="BO1247" s="46"/>
      <c r="BP1247" s="46"/>
      <c r="BQ1247" s="46"/>
      <c r="BR1247" s="46"/>
      <c r="BS1247" s="46"/>
      <c r="BT1247" s="42" t="s">
        <v>360</v>
      </c>
      <c r="BU1247" s="42" t="s">
        <v>317</v>
      </c>
      <c r="BV1247" s="42" t="s">
        <v>317</v>
      </c>
      <c r="BW1247" s="42"/>
      <c r="BX1247" s="42"/>
      <c r="BY1247" s="42" t="s">
        <v>353</v>
      </c>
      <c r="BZ1247" s="42" t="s">
        <v>353</v>
      </c>
      <c r="CA1247" s="42"/>
      <c r="CB1247" s="42" t="s">
        <v>353</v>
      </c>
      <c r="CC1247" s="42"/>
      <c r="CD1247" s="42"/>
      <c r="CE1247" s="42"/>
      <c r="CF1247" s="46"/>
      <c r="CG1247" s="26" t="s">
        <v>4818</v>
      </c>
    </row>
    <row r="1248" hidden="1" spans="1:85">
      <c r="A1248" s="39">
        <v>952</v>
      </c>
      <c r="B1248" s="65" t="s">
        <v>4820</v>
      </c>
      <c r="C1248" s="66" t="s">
        <v>4821</v>
      </c>
      <c r="D1248" s="72" t="s">
        <v>4822</v>
      </c>
      <c r="E1248" s="67">
        <v>28.8836</v>
      </c>
      <c r="F1248" s="67">
        <v>-11.228605</v>
      </c>
      <c r="G1248" s="46" t="s">
        <v>4816</v>
      </c>
      <c r="H1248" s="37">
        <v>2.5</v>
      </c>
      <c r="I1248" s="42" t="s">
        <v>4474</v>
      </c>
      <c r="J1248" s="46" t="s">
        <v>4605</v>
      </c>
      <c r="K1248" s="43" t="s">
        <v>317</v>
      </c>
      <c r="L1248" s="43" t="s">
        <v>317</v>
      </c>
      <c r="M1248" s="43" t="s">
        <v>317</v>
      </c>
      <c r="N1248" s="43" t="s">
        <v>341</v>
      </c>
      <c r="O1248" s="46"/>
      <c r="P1248" s="46" t="s">
        <v>319</v>
      </c>
      <c r="Q1248" s="43" t="s">
        <v>320</v>
      </c>
      <c r="R1248" s="43" t="s">
        <v>320</v>
      </c>
      <c r="S1248" s="43" t="s">
        <v>1718</v>
      </c>
      <c r="T1248" s="43" t="s">
        <v>344</v>
      </c>
      <c r="U1248" s="43" t="s">
        <v>323</v>
      </c>
      <c r="V1248" s="76">
        <v>50</v>
      </c>
      <c r="W1248" s="43" t="s">
        <v>325</v>
      </c>
      <c r="X1248" s="46" t="s">
        <v>326</v>
      </c>
      <c r="Y1248" s="143" t="s">
        <v>3542</v>
      </c>
      <c r="Z1248" s="46" t="s">
        <v>3542</v>
      </c>
      <c r="AA1248" s="46" t="s">
        <v>328</v>
      </c>
      <c r="AB1248" s="46" t="s">
        <v>4478</v>
      </c>
      <c r="AC1248" s="46" t="s">
        <v>330</v>
      </c>
      <c r="AD1248" s="42" t="s">
        <v>330</v>
      </c>
      <c r="AE1248" s="42" t="s">
        <v>382</v>
      </c>
      <c r="AF1248" s="42" t="s">
        <v>382</v>
      </c>
      <c r="AG1248" s="43">
        <v>20</v>
      </c>
      <c r="AH1248" s="46" t="s">
        <v>350</v>
      </c>
      <c r="AI1248" s="46"/>
      <c r="AJ1248" s="46"/>
      <c r="AK1248" s="46"/>
      <c r="AL1248" s="77">
        <v>1000</v>
      </c>
      <c r="AM1248" s="46" t="s">
        <v>332</v>
      </c>
      <c r="AN1248" s="42" t="s">
        <v>352</v>
      </c>
      <c r="AO1248" s="46"/>
      <c r="AP1248" s="46" t="s">
        <v>333</v>
      </c>
      <c r="AQ1248" s="42">
        <v>300</v>
      </c>
      <c r="AR1248" s="42">
        <v>48</v>
      </c>
      <c r="AS1248" s="42">
        <v>150</v>
      </c>
      <c r="AT1248" s="42">
        <v>2</v>
      </c>
      <c r="AU1248" s="46" t="s">
        <v>327</v>
      </c>
      <c r="AV1248" s="46" t="s">
        <v>327</v>
      </c>
      <c r="AW1248" s="46" t="s">
        <v>327</v>
      </c>
      <c r="AX1248" s="46" t="s">
        <v>327</v>
      </c>
      <c r="AY1248" s="46" t="s">
        <v>327</v>
      </c>
      <c r="AZ1248" s="51">
        <v>85</v>
      </c>
      <c r="BA1248" s="46"/>
      <c r="BB1248" s="42">
        <v>1</v>
      </c>
      <c r="BC1248" s="42" t="s">
        <v>525</v>
      </c>
      <c r="BD1248" s="49">
        <v>0</v>
      </c>
      <c r="BE1248" s="49" t="s">
        <v>4820</v>
      </c>
      <c r="BF1248" s="46"/>
      <c r="BG1248" s="46"/>
      <c r="BH1248" s="46"/>
      <c r="BI1248" s="46"/>
      <c r="BJ1248" s="46" t="s">
        <v>358</v>
      </c>
      <c r="BK1248" s="57">
        <v>44778</v>
      </c>
      <c r="BL1248" s="46"/>
      <c r="BM1248" s="46"/>
      <c r="BN1248" s="46"/>
      <c r="BO1248" s="46"/>
      <c r="BP1248" s="46"/>
      <c r="BQ1248" s="46"/>
      <c r="BR1248" s="46"/>
      <c r="BS1248" s="46"/>
      <c r="BT1248" s="42" t="s">
        <v>360</v>
      </c>
      <c r="BU1248" s="42" t="s">
        <v>317</v>
      </c>
      <c r="BV1248" s="42" t="s">
        <v>317</v>
      </c>
      <c r="BW1248" s="42"/>
      <c r="BX1248" s="42"/>
      <c r="BY1248" s="42" t="s">
        <v>353</v>
      </c>
      <c r="BZ1248" s="42" t="s">
        <v>353</v>
      </c>
      <c r="CA1248" s="42"/>
      <c r="CB1248" s="42" t="s">
        <v>353</v>
      </c>
      <c r="CC1248" s="42"/>
      <c r="CD1248" s="42"/>
      <c r="CE1248" s="42"/>
      <c r="CF1248" s="46"/>
      <c r="CG1248" s="26" t="s">
        <v>4821</v>
      </c>
    </row>
    <row r="1249" hidden="1" spans="1:85">
      <c r="A1249" s="39">
        <v>1852</v>
      </c>
      <c r="B1249" s="101" t="s">
        <v>4823</v>
      </c>
      <c r="C1249" s="102" t="s">
        <v>4824</v>
      </c>
      <c r="D1249" s="103" t="s">
        <v>4825</v>
      </c>
      <c r="E1249" s="47">
        <v>29.575785</v>
      </c>
      <c r="F1249" s="47">
        <v>-11.17733</v>
      </c>
      <c r="G1249" s="105" t="s">
        <v>4826</v>
      </c>
      <c r="H1249" s="37">
        <v>4.5</v>
      </c>
      <c r="I1249" s="105" t="s">
        <v>4826</v>
      </c>
      <c r="J1249" s="116" t="s">
        <v>4827</v>
      </c>
      <c r="K1249" s="42" t="s">
        <v>317</v>
      </c>
      <c r="L1249" s="42" t="s">
        <v>317</v>
      </c>
      <c r="M1249" s="42" t="s">
        <v>317</v>
      </c>
      <c r="N1249" s="42" t="s">
        <v>318</v>
      </c>
      <c r="O1249" s="42" t="s">
        <v>319</v>
      </c>
      <c r="P1249" s="42" t="s">
        <v>319</v>
      </c>
      <c r="Q1249" s="42" t="s">
        <v>320</v>
      </c>
      <c r="R1249" s="42" t="s">
        <v>320</v>
      </c>
      <c r="S1249" s="42" t="s">
        <v>321</v>
      </c>
      <c r="T1249" s="42" t="s">
        <v>1733</v>
      </c>
      <c r="U1249" s="42" t="s">
        <v>323</v>
      </c>
      <c r="V1249" s="117">
        <v>60</v>
      </c>
      <c r="W1249" s="42" t="s">
        <v>325</v>
      </c>
      <c r="X1249" s="53" t="s">
        <v>326</v>
      </c>
      <c r="Y1249" s="53" t="s">
        <v>327</v>
      </c>
      <c r="Z1249" s="53" t="s">
        <v>327</v>
      </c>
      <c r="AA1249" s="53" t="s">
        <v>328</v>
      </c>
      <c r="AB1249" s="53" t="s">
        <v>4478</v>
      </c>
      <c r="AC1249" s="42" t="s">
        <v>330</v>
      </c>
      <c r="AD1249" s="42" t="s">
        <v>1780</v>
      </c>
      <c r="AE1249" s="43" t="s">
        <v>331</v>
      </c>
      <c r="AF1249" s="78"/>
      <c r="AG1249" s="42">
        <v>30</v>
      </c>
      <c r="AH1249" s="46" t="s">
        <v>350</v>
      </c>
      <c r="AI1249" s="78"/>
      <c r="AJ1249" s="78"/>
      <c r="AK1249" s="78"/>
      <c r="AL1249" s="42">
        <v>1000</v>
      </c>
      <c r="AM1249" s="42" t="s">
        <v>332</v>
      </c>
      <c r="AN1249" s="78"/>
      <c r="AO1249" s="78"/>
      <c r="AP1249" s="42" t="s">
        <v>333</v>
      </c>
      <c r="AQ1249" s="53">
        <v>100</v>
      </c>
      <c r="AR1249" s="53">
        <v>48</v>
      </c>
      <c r="AS1249" s="53">
        <v>100</v>
      </c>
      <c r="AT1249" s="53">
        <v>2</v>
      </c>
      <c r="AU1249" s="42" t="s">
        <v>327</v>
      </c>
      <c r="AV1249" s="42" t="s">
        <v>327</v>
      </c>
      <c r="AW1249" s="42" t="s">
        <v>327</v>
      </c>
      <c r="AX1249" s="42" t="s">
        <v>327</v>
      </c>
      <c r="AY1249" s="42" t="s">
        <v>327</v>
      </c>
      <c r="AZ1249" s="78">
        <v>105</v>
      </c>
      <c r="BA1249" s="78"/>
      <c r="BB1249" s="78"/>
      <c r="BC1249" s="78"/>
      <c r="BD1249" s="78"/>
      <c r="BE1249" s="78"/>
      <c r="BF1249" s="78"/>
      <c r="BG1249" s="78"/>
      <c r="BH1249" s="78"/>
      <c r="BI1249" s="78"/>
      <c r="BJ1249" s="78"/>
      <c r="BK1249" s="78"/>
      <c r="BL1249" s="78"/>
      <c r="BM1249" s="78"/>
      <c r="BN1249" s="78"/>
      <c r="BO1249" s="78"/>
      <c r="BP1249" s="78"/>
      <c r="BQ1249" s="78"/>
      <c r="BR1249" s="78"/>
      <c r="BS1249" s="78"/>
      <c r="BT1249" s="78"/>
      <c r="BU1249" s="78"/>
      <c r="BV1249" s="78"/>
      <c r="BW1249" s="78"/>
      <c r="BX1249" s="78"/>
      <c r="BY1249" s="78"/>
      <c r="BZ1249" s="78"/>
      <c r="CA1249" s="78"/>
      <c r="CB1249" s="78"/>
      <c r="CC1249" s="78"/>
      <c r="CD1249" s="78"/>
      <c r="CE1249" s="78"/>
      <c r="CF1249" s="78"/>
      <c r="CG1249" s="26" t="s">
        <v>4824</v>
      </c>
    </row>
    <row r="1250" hidden="1" spans="1:85">
      <c r="A1250" s="39">
        <v>1854</v>
      </c>
      <c r="B1250" s="101" t="s">
        <v>4828</v>
      </c>
      <c r="C1250" s="102" t="s">
        <v>4829</v>
      </c>
      <c r="D1250" s="103" t="s">
        <v>4830</v>
      </c>
      <c r="E1250" s="47">
        <v>28.60593</v>
      </c>
      <c r="F1250" s="47">
        <v>-9.54523</v>
      </c>
      <c r="G1250" s="105" t="s">
        <v>4826</v>
      </c>
      <c r="H1250" s="37">
        <v>4.5</v>
      </c>
      <c r="I1250" s="105" t="s">
        <v>4826</v>
      </c>
      <c r="J1250" s="116" t="s">
        <v>4588</v>
      </c>
      <c r="K1250" s="42" t="s">
        <v>317</v>
      </c>
      <c r="L1250" s="42" t="s">
        <v>317</v>
      </c>
      <c r="M1250" s="42" t="s">
        <v>317</v>
      </c>
      <c r="N1250" s="42" t="s">
        <v>318</v>
      </c>
      <c r="O1250" s="42" t="s">
        <v>319</v>
      </c>
      <c r="P1250" s="42" t="s">
        <v>319</v>
      </c>
      <c r="Q1250" s="42" t="s">
        <v>320</v>
      </c>
      <c r="R1250" s="42" t="s">
        <v>320</v>
      </c>
      <c r="S1250" s="42" t="s">
        <v>321</v>
      </c>
      <c r="T1250" s="42" t="s">
        <v>1733</v>
      </c>
      <c r="U1250" s="42" t="s">
        <v>323</v>
      </c>
      <c r="V1250" s="117">
        <v>60</v>
      </c>
      <c r="W1250" s="42" t="s">
        <v>325</v>
      </c>
      <c r="X1250" s="53" t="s">
        <v>326</v>
      </c>
      <c r="Y1250" s="53" t="s">
        <v>327</v>
      </c>
      <c r="Z1250" s="53" t="s">
        <v>327</v>
      </c>
      <c r="AA1250" s="53" t="s">
        <v>328</v>
      </c>
      <c r="AB1250" s="53" t="s">
        <v>4478</v>
      </c>
      <c r="AC1250" s="42" t="s">
        <v>330</v>
      </c>
      <c r="AD1250" s="42" t="s">
        <v>1780</v>
      </c>
      <c r="AE1250" s="43" t="s">
        <v>331</v>
      </c>
      <c r="AF1250" s="78"/>
      <c r="AG1250" s="42">
        <v>30</v>
      </c>
      <c r="AH1250" s="46" t="s">
        <v>350</v>
      </c>
      <c r="AI1250" s="78"/>
      <c r="AJ1250" s="78"/>
      <c r="AK1250" s="78"/>
      <c r="AL1250" s="42">
        <v>1000</v>
      </c>
      <c r="AM1250" s="42" t="s">
        <v>332</v>
      </c>
      <c r="AN1250" s="78"/>
      <c r="AO1250" s="78"/>
      <c r="AP1250" s="42" t="s">
        <v>333</v>
      </c>
      <c r="AQ1250" s="53">
        <v>100</v>
      </c>
      <c r="AR1250" s="53">
        <v>48</v>
      </c>
      <c r="AS1250" s="53">
        <v>100</v>
      </c>
      <c r="AT1250" s="53">
        <v>2</v>
      </c>
      <c r="AU1250" s="42" t="s">
        <v>327</v>
      </c>
      <c r="AV1250" s="42" t="s">
        <v>327</v>
      </c>
      <c r="AW1250" s="42" t="s">
        <v>327</v>
      </c>
      <c r="AX1250" s="42" t="s">
        <v>327</v>
      </c>
      <c r="AY1250" s="42" t="s">
        <v>327</v>
      </c>
      <c r="AZ1250" s="78">
        <v>105</v>
      </c>
      <c r="BA1250" s="78"/>
      <c r="BB1250" s="78"/>
      <c r="BC1250" s="78"/>
      <c r="BD1250" s="78"/>
      <c r="BE1250" s="78"/>
      <c r="BF1250" s="78"/>
      <c r="BG1250" s="78"/>
      <c r="BH1250" s="78"/>
      <c r="BI1250" s="78"/>
      <c r="BJ1250" s="78"/>
      <c r="BK1250" s="78"/>
      <c r="BL1250" s="78"/>
      <c r="BM1250" s="78"/>
      <c r="BN1250" s="78"/>
      <c r="BO1250" s="78"/>
      <c r="BP1250" s="78"/>
      <c r="BQ1250" s="78"/>
      <c r="BR1250" s="78"/>
      <c r="BS1250" s="78"/>
      <c r="BT1250" s="78"/>
      <c r="BU1250" s="78"/>
      <c r="BV1250" s="78"/>
      <c r="BW1250" s="78"/>
      <c r="BX1250" s="78"/>
      <c r="BY1250" s="78"/>
      <c r="BZ1250" s="78"/>
      <c r="CA1250" s="78"/>
      <c r="CB1250" s="78"/>
      <c r="CC1250" s="78"/>
      <c r="CD1250" s="78"/>
      <c r="CE1250" s="78"/>
      <c r="CF1250" s="78"/>
      <c r="CG1250" s="26" t="s">
        <v>4829</v>
      </c>
    </row>
    <row r="1251" hidden="1" spans="1:85">
      <c r="A1251" s="34">
        <v>1849</v>
      </c>
      <c r="B1251" s="101" t="s">
        <v>4831</v>
      </c>
      <c r="C1251" s="102" t="s">
        <v>4832</v>
      </c>
      <c r="D1251" s="103" t="s">
        <v>4833</v>
      </c>
      <c r="E1251" s="47">
        <v>28.870767</v>
      </c>
      <c r="F1251" s="47">
        <v>-11.276778</v>
      </c>
      <c r="G1251" s="105" t="s">
        <v>4826</v>
      </c>
      <c r="H1251" s="37">
        <v>4.5</v>
      </c>
      <c r="I1251" s="105" t="s">
        <v>4826</v>
      </c>
      <c r="J1251" s="116" t="s">
        <v>4605</v>
      </c>
      <c r="K1251" s="42" t="s">
        <v>317</v>
      </c>
      <c r="L1251" s="42" t="s">
        <v>317</v>
      </c>
      <c r="M1251" s="42" t="s">
        <v>317</v>
      </c>
      <c r="N1251" s="42" t="s">
        <v>318</v>
      </c>
      <c r="O1251" s="42" t="s">
        <v>319</v>
      </c>
      <c r="P1251" s="42" t="s">
        <v>319</v>
      </c>
      <c r="Q1251" s="42" t="s">
        <v>320</v>
      </c>
      <c r="R1251" s="42" t="s">
        <v>320</v>
      </c>
      <c r="S1251" s="42" t="s">
        <v>321</v>
      </c>
      <c r="T1251" s="42" t="s">
        <v>1733</v>
      </c>
      <c r="U1251" s="42" t="s">
        <v>323</v>
      </c>
      <c r="V1251" s="117">
        <v>60</v>
      </c>
      <c r="W1251" s="42" t="s">
        <v>325</v>
      </c>
      <c r="X1251" s="53" t="s">
        <v>326</v>
      </c>
      <c r="Y1251" s="53" t="s">
        <v>327</v>
      </c>
      <c r="Z1251" s="53" t="s">
        <v>327</v>
      </c>
      <c r="AA1251" s="53" t="s">
        <v>328</v>
      </c>
      <c r="AB1251" s="53" t="s">
        <v>4478</v>
      </c>
      <c r="AC1251" s="42" t="s">
        <v>330</v>
      </c>
      <c r="AD1251" s="42" t="s">
        <v>1780</v>
      </c>
      <c r="AE1251" s="43" t="s">
        <v>331</v>
      </c>
      <c r="AF1251" s="78"/>
      <c r="AG1251" s="42">
        <v>30</v>
      </c>
      <c r="AH1251" s="46" t="s">
        <v>350</v>
      </c>
      <c r="AI1251" s="78"/>
      <c r="AJ1251" s="78"/>
      <c r="AK1251" s="78"/>
      <c r="AL1251" s="42">
        <v>1000</v>
      </c>
      <c r="AM1251" s="42" t="s">
        <v>332</v>
      </c>
      <c r="AN1251" s="78"/>
      <c r="AO1251" s="78"/>
      <c r="AP1251" s="42" t="s">
        <v>333</v>
      </c>
      <c r="AQ1251" s="53">
        <v>100</v>
      </c>
      <c r="AR1251" s="53">
        <v>48</v>
      </c>
      <c r="AS1251" s="53">
        <v>100</v>
      </c>
      <c r="AT1251" s="53">
        <v>2</v>
      </c>
      <c r="AU1251" s="42" t="s">
        <v>327</v>
      </c>
      <c r="AV1251" s="42" t="s">
        <v>327</v>
      </c>
      <c r="AW1251" s="42" t="s">
        <v>327</v>
      </c>
      <c r="AX1251" s="42" t="s">
        <v>327</v>
      </c>
      <c r="AY1251" s="42" t="s">
        <v>327</v>
      </c>
      <c r="AZ1251" s="78">
        <v>105</v>
      </c>
      <c r="BA1251" s="78"/>
      <c r="BB1251" s="78"/>
      <c r="BC1251" s="78"/>
      <c r="BD1251" s="78"/>
      <c r="BE1251" s="78"/>
      <c r="BF1251" s="78"/>
      <c r="BG1251" s="78"/>
      <c r="BH1251" s="78"/>
      <c r="BI1251" s="78"/>
      <c r="BJ1251" s="78"/>
      <c r="BK1251" s="78"/>
      <c r="BL1251" s="78"/>
      <c r="BM1251" s="78"/>
      <c r="BN1251" s="78"/>
      <c r="BO1251" s="78"/>
      <c r="BP1251" s="78"/>
      <c r="BQ1251" s="78"/>
      <c r="BR1251" s="78"/>
      <c r="BS1251" s="78"/>
      <c r="BT1251" s="78"/>
      <c r="BU1251" s="78"/>
      <c r="BV1251" s="78"/>
      <c r="BW1251" s="78"/>
      <c r="BX1251" s="78"/>
      <c r="BY1251" s="78"/>
      <c r="BZ1251" s="78"/>
      <c r="CA1251" s="78"/>
      <c r="CB1251" s="78"/>
      <c r="CC1251" s="78"/>
      <c r="CD1251" s="78"/>
      <c r="CE1251" s="78"/>
      <c r="CF1251" s="78"/>
      <c r="CG1251" s="26" t="s">
        <v>4832</v>
      </c>
    </row>
    <row r="1252" hidden="1" spans="1:85">
      <c r="A1252" s="34">
        <v>1847</v>
      </c>
      <c r="B1252" s="101" t="s">
        <v>4834</v>
      </c>
      <c r="C1252" s="102" t="s">
        <v>4835</v>
      </c>
      <c r="D1252" s="103" t="s">
        <v>4836</v>
      </c>
      <c r="E1252" s="47">
        <v>28.68084</v>
      </c>
      <c r="F1252" s="47">
        <v>-10.31621</v>
      </c>
      <c r="G1252" s="105" t="s">
        <v>4826</v>
      </c>
      <c r="H1252" s="37">
        <v>4.5</v>
      </c>
      <c r="I1252" s="105" t="s">
        <v>4826</v>
      </c>
      <c r="J1252" s="116" t="s">
        <v>4626</v>
      </c>
      <c r="K1252" s="42" t="s">
        <v>317</v>
      </c>
      <c r="L1252" s="42" t="s">
        <v>317</v>
      </c>
      <c r="M1252" s="42" t="s">
        <v>317</v>
      </c>
      <c r="N1252" s="42" t="s">
        <v>318</v>
      </c>
      <c r="O1252" s="42" t="s">
        <v>319</v>
      </c>
      <c r="P1252" s="42" t="s">
        <v>319</v>
      </c>
      <c r="Q1252" s="42" t="s">
        <v>320</v>
      </c>
      <c r="R1252" s="42" t="s">
        <v>320</v>
      </c>
      <c r="S1252" s="42" t="s">
        <v>321</v>
      </c>
      <c r="T1252" s="42" t="s">
        <v>1733</v>
      </c>
      <c r="U1252" s="42" t="s">
        <v>323</v>
      </c>
      <c r="V1252" s="117">
        <v>70</v>
      </c>
      <c r="W1252" s="42" t="s">
        <v>325</v>
      </c>
      <c r="X1252" s="53" t="s">
        <v>326</v>
      </c>
      <c r="Y1252" s="53" t="s">
        <v>327</v>
      </c>
      <c r="Z1252" s="53" t="s">
        <v>327</v>
      </c>
      <c r="AA1252" s="53" t="s">
        <v>328</v>
      </c>
      <c r="AB1252" s="53" t="s">
        <v>4478</v>
      </c>
      <c r="AC1252" s="42" t="s">
        <v>330</v>
      </c>
      <c r="AD1252" s="42" t="s">
        <v>1780</v>
      </c>
      <c r="AE1252" s="43" t="s">
        <v>331</v>
      </c>
      <c r="AF1252" s="78"/>
      <c r="AG1252" s="42">
        <v>30</v>
      </c>
      <c r="AH1252" s="46" t="s">
        <v>350</v>
      </c>
      <c r="AI1252" s="78"/>
      <c r="AJ1252" s="78"/>
      <c r="AK1252" s="78"/>
      <c r="AL1252" s="42">
        <v>1000</v>
      </c>
      <c r="AM1252" s="42" t="s">
        <v>332</v>
      </c>
      <c r="AN1252" s="78"/>
      <c r="AO1252" s="78"/>
      <c r="AP1252" s="42" t="s">
        <v>333</v>
      </c>
      <c r="AQ1252" s="53">
        <v>100</v>
      </c>
      <c r="AR1252" s="53">
        <v>48</v>
      </c>
      <c r="AS1252" s="53">
        <v>100</v>
      </c>
      <c r="AT1252" s="53">
        <v>2</v>
      </c>
      <c r="AU1252" s="42" t="s">
        <v>327</v>
      </c>
      <c r="AV1252" s="42" t="s">
        <v>327</v>
      </c>
      <c r="AW1252" s="42" t="s">
        <v>327</v>
      </c>
      <c r="AX1252" s="42" t="s">
        <v>327</v>
      </c>
      <c r="AY1252" s="42" t="s">
        <v>327</v>
      </c>
      <c r="AZ1252" s="78">
        <v>105</v>
      </c>
      <c r="BA1252" s="78"/>
      <c r="BB1252" s="78"/>
      <c r="BC1252" s="78"/>
      <c r="BD1252" s="78"/>
      <c r="BE1252" s="78"/>
      <c r="BF1252" s="78"/>
      <c r="BG1252" s="78"/>
      <c r="BH1252" s="78"/>
      <c r="BI1252" s="78"/>
      <c r="BJ1252" s="78"/>
      <c r="BK1252" s="78"/>
      <c r="BL1252" s="78"/>
      <c r="BM1252" s="78"/>
      <c r="BN1252" s="78"/>
      <c r="BO1252" s="78"/>
      <c r="BP1252" s="78"/>
      <c r="BQ1252" s="78"/>
      <c r="BR1252" s="78"/>
      <c r="BS1252" s="78"/>
      <c r="BT1252" s="78"/>
      <c r="BU1252" s="78"/>
      <c r="BV1252" s="78"/>
      <c r="BW1252" s="78"/>
      <c r="BX1252" s="78"/>
      <c r="BY1252" s="78"/>
      <c r="BZ1252" s="78"/>
      <c r="CA1252" s="78"/>
      <c r="CB1252" s="78"/>
      <c r="CC1252" s="78"/>
      <c r="CD1252" s="78"/>
      <c r="CE1252" s="78"/>
      <c r="CF1252" s="78"/>
      <c r="CG1252" s="26" t="s">
        <v>4835</v>
      </c>
    </row>
    <row r="1253" hidden="1" spans="1:85">
      <c r="A1253" s="39">
        <v>1850</v>
      </c>
      <c r="B1253" s="101" t="s">
        <v>4837</v>
      </c>
      <c r="C1253" s="102" t="s">
        <v>4838</v>
      </c>
      <c r="D1253" s="103" t="s">
        <v>4839</v>
      </c>
      <c r="E1253" s="47">
        <v>28.860832</v>
      </c>
      <c r="F1253" s="47">
        <v>-9.171978</v>
      </c>
      <c r="G1253" s="105" t="s">
        <v>4826</v>
      </c>
      <c r="H1253" s="37">
        <v>4.5</v>
      </c>
      <c r="I1253" s="105" t="s">
        <v>4826</v>
      </c>
      <c r="J1253" s="116" t="s">
        <v>4588</v>
      </c>
      <c r="K1253" s="42" t="s">
        <v>317</v>
      </c>
      <c r="L1253" s="42" t="s">
        <v>317</v>
      </c>
      <c r="M1253" s="42" t="s">
        <v>317</v>
      </c>
      <c r="N1253" s="42" t="s">
        <v>318</v>
      </c>
      <c r="O1253" s="42" t="s">
        <v>319</v>
      </c>
      <c r="P1253" s="42" t="s">
        <v>319</v>
      </c>
      <c r="Q1253" s="42" t="s">
        <v>320</v>
      </c>
      <c r="R1253" s="42" t="s">
        <v>320</v>
      </c>
      <c r="S1253" s="42" t="s">
        <v>321</v>
      </c>
      <c r="T1253" s="42" t="s">
        <v>1733</v>
      </c>
      <c r="U1253" s="42" t="s">
        <v>323</v>
      </c>
      <c r="V1253" s="117">
        <v>60</v>
      </c>
      <c r="W1253" s="42" t="s">
        <v>325</v>
      </c>
      <c r="X1253" s="53" t="s">
        <v>326</v>
      </c>
      <c r="Y1253" s="53" t="s">
        <v>327</v>
      </c>
      <c r="Z1253" s="53" t="s">
        <v>327</v>
      </c>
      <c r="AA1253" s="53" t="s">
        <v>328</v>
      </c>
      <c r="AB1253" s="53" t="s">
        <v>4478</v>
      </c>
      <c r="AC1253" s="42" t="s">
        <v>330</v>
      </c>
      <c r="AD1253" s="42" t="s">
        <v>1780</v>
      </c>
      <c r="AE1253" s="43" t="s">
        <v>331</v>
      </c>
      <c r="AF1253" s="78"/>
      <c r="AG1253" s="42">
        <v>30</v>
      </c>
      <c r="AH1253" s="46" t="s">
        <v>350</v>
      </c>
      <c r="AI1253" s="78"/>
      <c r="AJ1253" s="78"/>
      <c r="AK1253" s="78"/>
      <c r="AL1253" s="42">
        <v>1000</v>
      </c>
      <c r="AM1253" s="42" t="s">
        <v>332</v>
      </c>
      <c r="AN1253" s="78"/>
      <c r="AO1253" s="78"/>
      <c r="AP1253" s="42" t="s">
        <v>333</v>
      </c>
      <c r="AQ1253" s="53">
        <v>100</v>
      </c>
      <c r="AR1253" s="53">
        <v>48</v>
      </c>
      <c r="AS1253" s="53">
        <v>100</v>
      </c>
      <c r="AT1253" s="53">
        <v>2</v>
      </c>
      <c r="AU1253" s="42" t="s">
        <v>327</v>
      </c>
      <c r="AV1253" s="42" t="s">
        <v>327</v>
      </c>
      <c r="AW1253" s="42" t="s">
        <v>327</v>
      </c>
      <c r="AX1253" s="42" t="s">
        <v>327</v>
      </c>
      <c r="AY1253" s="42" t="s">
        <v>327</v>
      </c>
      <c r="AZ1253" s="78">
        <v>105</v>
      </c>
      <c r="BA1253" s="78"/>
      <c r="BB1253" s="78"/>
      <c r="BC1253" s="78"/>
      <c r="BD1253" s="78"/>
      <c r="BE1253" s="78"/>
      <c r="BF1253" s="78"/>
      <c r="BG1253" s="78"/>
      <c r="BH1253" s="78"/>
      <c r="BI1253" s="78"/>
      <c r="BJ1253" s="78"/>
      <c r="BK1253" s="78"/>
      <c r="BL1253" s="78"/>
      <c r="BM1253" s="78"/>
      <c r="BN1253" s="78"/>
      <c r="BO1253" s="78"/>
      <c r="BP1253" s="78"/>
      <c r="BQ1253" s="78"/>
      <c r="BR1253" s="78"/>
      <c r="BS1253" s="78"/>
      <c r="BT1253" s="78"/>
      <c r="BU1253" s="78"/>
      <c r="BV1253" s="78"/>
      <c r="BW1253" s="78"/>
      <c r="BX1253" s="78"/>
      <c r="BY1253" s="78"/>
      <c r="BZ1253" s="78"/>
      <c r="CA1253" s="78"/>
      <c r="CB1253" s="78"/>
      <c r="CC1253" s="78"/>
      <c r="CD1253" s="78"/>
      <c r="CE1253" s="78"/>
      <c r="CF1253" s="78"/>
      <c r="CG1253" s="26" t="s">
        <v>4838</v>
      </c>
    </row>
    <row r="1254" hidden="1" spans="1:85">
      <c r="A1254" s="39">
        <v>1848</v>
      </c>
      <c r="B1254" s="101" t="s">
        <v>4840</v>
      </c>
      <c r="C1254" s="102" t="s">
        <v>4841</v>
      </c>
      <c r="D1254" s="103" t="s">
        <v>4842</v>
      </c>
      <c r="E1254" s="47">
        <v>29.726583</v>
      </c>
      <c r="F1254" s="47">
        <v>-11.458637</v>
      </c>
      <c r="G1254" s="105" t="s">
        <v>4826</v>
      </c>
      <c r="H1254" s="37">
        <v>4.5</v>
      </c>
      <c r="I1254" s="105" t="s">
        <v>4826</v>
      </c>
      <c r="J1254" s="116" t="s">
        <v>4526</v>
      </c>
      <c r="K1254" s="42" t="s">
        <v>317</v>
      </c>
      <c r="L1254" s="42" t="s">
        <v>317</v>
      </c>
      <c r="M1254" s="42" t="s">
        <v>317</v>
      </c>
      <c r="N1254" s="42" t="s">
        <v>318</v>
      </c>
      <c r="O1254" s="42" t="s">
        <v>319</v>
      </c>
      <c r="P1254" s="42" t="s">
        <v>319</v>
      </c>
      <c r="Q1254" s="42" t="s">
        <v>320</v>
      </c>
      <c r="R1254" s="42" t="s">
        <v>320</v>
      </c>
      <c r="S1254" s="42" t="s">
        <v>321</v>
      </c>
      <c r="T1254" s="42" t="s">
        <v>1733</v>
      </c>
      <c r="U1254" s="42" t="s">
        <v>323</v>
      </c>
      <c r="V1254" s="117">
        <v>70</v>
      </c>
      <c r="W1254" s="42" t="s">
        <v>325</v>
      </c>
      <c r="X1254" s="53" t="s">
        <v>326</v>
      </c>
      <c r="Y1254" s="53" t="s">
        <v>327</v>
      </c>
      <c r="Z1254" s="53" t="s">
        <v>327</v>
      </c>
      <c r="AA1254" s="53" t="s">
        <v>328</v>
      </c>
      <c r="AB1254" s="53" t="s">
        <v>4478</v>
      </c>
      <c r="AC1254" s="42" t="s">
        <v>330</v>
      </c>
      <c r="AD1254" s="42" t="s">
        <v>1780</v>
      </c>
      <c r="AE1254" s="43" t="s">
        <v>331</v>
      </c>
      <c r="AF1254" s="78"/>
      <c r="AG1254" s="42">
        <v>30</v>
      </c>
      <c r="AH1254" s="46" t="s">
        <v>350</v>
      </c>
      <c r="AI1254" s="78"/>
      <c r="AJ1254" s="78"/>
      <c r="AK1254" s="78"/>
      <c r="AL1254" s="42">
        <v>1000</v>
      </c>
      <c r="AM1254" s="42" t="s">
        <v>332</v>
      </c>
      <c r="AN1254" s="78"/>
      <c r="AO1254" s="78"/>
      <c r="AP1254" s="42" t="s">
        <v>333</v>
      </c>
      <c r="AQ1254" s="53">
        <v>100</v>
      </c>
      <c r="AR1254" s="53">
        <v>48</v>
      </c>
      <c r="AS1254" s="53">
        <v>100</v>
      </c>
      <c r="AT1254" s="53">
        <v>2</v>
      </c>
      <c r="AU1254" s="42" t="s">
        <v>327</v>
      </c>
      <c r="AV1254" s="42" t="s">
        <v>327</v>
      </c>
      <c r="AW1254" s="42" t="s">
        <v>327</v>
      </c>
      <c r="AX1254" s="42" t="s">
        <v>327</v>
      </c>
      <c r="AY1254" s="42" t="s">
        <v>327</v>
      </c>
      <c r="AZ1254" s="78">
        <v>105</v>
      </c>
      <c r="BA1254" s="78"/>
      <c r="BB1254" s="78"/>
      <c r="BC1254" s="78"/>
      <c r="BD1254" s="78"/>
      <c r="BE1254" s="78"/>
      <c r="BF1254" s="78"/>
      <c r="BG1254" s="78"/>
      <c r="BH1254" s="78"/>
      <c r="BI1254" s="78"/>
      <c r="BJ1254" s="78"/>
      <c r="BK1254" s="78"/>
      <c r="BL1254" s="78"/>
      <c r="BM1254" s="78"/>
      <c r="BN1254" s="78"/>
      <c r="BO1254" s="78"/>
      <c r="BP1254" s="78"/>
      <c r="BQ1254" s="78"/>
      <c r="BR1254" s="78"/>
      <c r="BS1254" s="78"/>
      <c r="BT1254" s="78"/>
      <c r="BU1254" s="78"/>
      <c r="BV1254" s="78"/>
      <c r="BW1254" s="78"/>
      <c r="BX1254" s="78"/>
      <c r="BY1254" s="78"/>
      <c r="BZ1254" s="78"/>
      <c r="CA1254" s="78"/>
      <c r="CB1254" s="78"/>
      <c r="CC1254" s="78"/>
      <c r="CD1254" s="78"/>
      <c r="CE1254" s="78"/>
      <c r="CF1254" s="78"/>
      <c r="CG1254" s="26" t="s">
        <v>4841</v>
      </c>
    </row>
    <row r="1255" hidden="1" spans="1:85">
      <c r="A1255" s="39">
        <v>1863</v>
      </c>
      <c r="B1255" s="86" t="s">
        <v>4843</v>
      </c>
      <c r="C1255" s="73" t="s">
        <v>4844</v>
      </c>
      <c r="D1255" s="66" t="s">
        <v>4845</v>
      </c>
      <c r="E1255" s="133">
        <v>-11.347722</v>
      </c>
      <c r="F1255" s="133">
        <v>29.558994</v>
      </c>
      <c r="G1255" s="134" t="s">
        <v>4826</v>
      </c>
      <c r="H1255" s="37">
        <v>4.5</v>
      </c>
      <c r="I1255" s="134" t="s">
        <v>4826</v>
      </c>
      <c r="J1255" s="139" t="s">
        <v>4526</v>
      </c>
      <c r="K1255" s="42" t="s">
        <v>317</v>
      </c>
      <c r="L1255" s="42" t="s">
        <v>317</v>
      </c>
      <c r="M1255" s="42" t="s">
        <v>317</v>
      </c>
      <c r="N1255" s="42" t="s">
        <v>318</v>
      </c>
      <c r="O1255" s="42" t="s">
        <v>319</v>
      </c>
      <c r="P1255" s="42" t="s">
        <v>319</v>
      </c>
      <c r="Q1255" s="42" t="s">
        <v>320</v>
      </c>
      <c r="R1255" s="42" t="s">
        <v>320</v>
      </c>
      <c r="S1255" s="42" t="s">
        <v>321</v>
      </c>
      <c r="T1255" s="42" t="s">
        <v>782</v>
      </c>
      <c r="U1255" s="42" t="s">
        <v>323</v>
      </c>
      <c r="V1255" s="140">
        <v>60</v>
      </c>
      <c r="W1255" s="42" t="s">
        <v>325</v>
      </c>
      <c r="X1255" s="43" t="s">
        <v>326</v>
      </c>
      <c r="Y1255" s="42" t="s">
        <v>327</v>
      </c>
      <c r="Z1255" s="42" t="s">
        <v>327</v>
      </c>
      <c r="AA1255" s="42" t="s">
        <v>328</v>
      </c>
      <c r="AB1255" s="43" t="s">
        <v>4478</v>
      </c>
      <c r="AC1255" s="42" t="s">
        <v>330</v>
      </c>
      <c r="AD1255" s="42" t="s">
        <v>1780</v>
      </c>
      <c r="AE1255" s="43" t="s">
        <v>331</v>
      </c>
      <c r="AF1255" s="43"/>
      <c r="AG1255" s="43"/>
      <c r="AH1255" s="43"/>
      <c r="AI1255" s="43"/>
      <c r="AJ1255" s="43"/>
      <c r="AK1255" s="43"/>
      <c r="AL1255" s="52">
        <v>1000</v>
      </c>
      <c r="AM1255" s="42" t="s">
        <v>332</v>
      </c>
      <c r="AN1255" s="43"/>
      <c r="AO1255" s="43"/>
      <c r="AP1255" s="42" t="s">
        <v>333</v>
      </c>
      <c r="AQ1255" s="42">
        <v>100</v>
      </c>
      <c r="AR1255" s="42">
        <v>48</v>
      </c>
      <c r="AS1255" s="42">
        <v>100</v>
      </c>
      <c r="AT1255" s="42">
        <v>2</v>
      </c>
      <c r="AU1255" s="42" t="s">
        <v>327</v>
      </c>
      <c r="AV1255" s="42" t="s">
        <v>327</v>
      </c>
      <c r="AW1255" s="42" t="s">
        <v>327</v>
      </c>
      <c r="AX1255" s="42" t="s">
        <v>327</v>
      </c>
      <c r="AY1255" s="42" t="s">
        <v>327</v>
      </c>
      <c r="AZ1255" s="78">
        <v>105</v>
      </c>
      <c r="BA1255" s="43"/>
      <c r="BB1255" s="43"/>
      <c r="BC1255" s="43"/>
      <c r="BD1255" s="43"/>
      <c r="BE1255" s="43"/>
      <c r="BF1255" s="43"/>
      <c r="BG1255" s="43"/>
      <c r="BH1255" s="43"/>
      <c r="BI1255" s="43"/>
      <c r="BJ1255" s="43"/>
      <c r="BK1255" s="43"/>
      <c r="BL1255" s="43"/>
      <c r="BM1255" s="43"/>
      <c r="BN1255" s="43"/>
      <c r="BO1255" s="43"/>
      <c r="BP1255" s="43"/>
      <c r="BQ1255" s="43"/>
      <c r="BR1255" s="43"/>
      <c r="BS1255" s="43"/>
      <c r="BT1255" s="43"/>
      <c r="BU1255" s="43"/>
      <c r="BV1255" s="43"/>
      <c r="BW1255" s="43"/>
      <c r="BX1255" s="43"/>
      <c r="BY1255" s="43"/>
      <c r="BZ1255" s="43"/>
      <c r="CA1255" s="43"/>
      <c r="CB1255" s="43"/>
      <c r="CC1255" s="43"/>
      <c r="CD1255" s="43"/>
      <c r="CE1255" s="43"/>
      <c r="CF1255" s="43"/>
      <c r="CG1255" s="145" t="s">
        <v>4844</v>
      </c>
    </row>
    <row r="1256" hidden="1" spans="1:85">
      <c r="A1256" s="135">
        <v>1866</v>
      </c>
      <c r="B1256" s="101" t="s">
        <v>4846</v>
      </c>
      <c r="C1256" s="102" t="s">
        <v>4847</v>
      </c>
      <c r="D1256" s="103" t="s">
        <v>4848</v>
      </c>
      <c r="E1256" s="47">
        <v>-8.915299</v>
      </c>
      <c r="F1256" s="47">
        <v>29.064924</v>
      </c>
      <c r="G1256" s="47" t="s">
        <v>4826</v>
      </c>
      <c r="H1256" s="37">
        <v>4.5</v>
      </c>
      <c r="I1256" s="47" t="s">
        <v>4826</v>
      </c>
      <c r="J1256" s="105" t="s">
        <v>4610</v>
      </c>
      <c r="K1256" s="42" t="s">
        <v>317</v>
      </c>
      <c r="L1256" s="42" t="s">
        <v>317</v>
      </c>
      <c r="M1256" s="42" t="s">
        <v>317</v>
      </c>
      <c r="N1256" s="42" t="s">
        <v>318</v>
      </c>
      <c r="O1256" s="42" t="s">
        <v>319</v>
      </c>
      <c r="P1256" s="42" t="s">
        <v>319</v>
      </c>
      <c r="Q1256" s="42" t="s">
        <v>320</v>
      </c>
      <c r="R1256" s="42" t="s">
        <v>320</v>
      </c>
      <c r="S1256" s="42" t="s">
        <v>321</v>
      </c>
      <c r="T1256" s="42" t="s">
        <v>1733</v>
      </c>
      <c r="U1256" s="42" t="s">
        <v>323</v>
      </c>
      <c r="V1256" s="126"/>
      <c r="W1256" s="42" t="s">
        <v>325</v>
      </c>
      <c r="X1256" s="126" t="s">
        <v>326</v>
      </c>
      <c r="Y1256" s="42" t="s">
        <v>2</v>
      </c>
      <c r="Z1256" s="42" t="s">
        <v>2</v>
      </c>
      <c r="AA1256" s="42" t="s">
        <v>328</v>
      </c>
      <c r="AB1256" s="49" t="s">
        <v>4478</v>
      </c>
      <c r="AC1256" s="42" t="s">
        <v>330</v>
      </c>
      <c r="AD1256" s="42" t="s">
        <v>1780</v>
      </c>
      <c r="AE1256" s="43" t="s">
        <v>331</v>
      </c>
      <c r="AF1256" s="42" t="s">
        <v>476</v>
      </c>
      <c r="AG1256" s="42">
        <v>30</v>
      </c>
      <c r="AH1256" s="46" t="s">
        <v>350</v>
      </c>
      <c r="AI1256" s="126"/>
      <c r="AJ1256" s="126"/>
      <c r="AK1256" s="126"/>
      <c r="AL1256" s="126"/>
      <c r="AM1256" s="126"/>
      <c r="AN1256" s="126"/>
      <c r="AO1256" s="126"/>
      <c r="AP1256" s="126"/>
      <c r="AQ1256" s="126"/>
      <c r="AR1256" s="126"/>
      <c r="AS1256" s="126"/>
      <c r="AT1256" s="126"/>
      <c r="AU1256" s="126"/>
      <c r="AV1256" s="42" t="s">
        <v>327</v>
      </c>
      <c r="AW1256" s="42" t="s">
        <v>327</v>
      </c>
      <c r="AX1256" s="42" t="s">
        <v>327</v>
      </c>
      <c r="AY1256" s="42" t="s">
        <v>327</v>
      </c>
      <c r="AZ1256" s="144">
        <v>105</v>
      </c>
      <c r="BA1256" s="126"/>
      <c r="BB1256" s="126"/>
      <c r="BC1256" s="126"/>
      <c r="BD1256" s="126"/>
      <c r="BE1256" s="126"/>
      <c r="BF1256" s="126"/>
      <c r="BG1256" s="126"/>
      <c r="BH1256" s="126"/>
      <c r="BI1256" s="126"/>
      <c r="BJ1256" s="126"/>
      <c r="BK1256" s="126"/>
      <c r="BL1256" s="126"/>
      <c r="BM1256" s="126"/>
      <c r="BN1256" s="126"/>
      <c r="BO1256" s="126"/>
      <c r="BP1256" s="126"/>
      <c r="BQ1256" s="126"/>
      <c r="BR1256" s="126"/>
      <c r="BS1256" s="126"/>
      <c r="BT1256" s="126"/>
      <c r="BU1256" s="126"/>
      <c r="BV1256" s="126"/>
      <c r="BW1256" s="126"/>
      <c r="BX1256" s="126"/>
      <c r="BY1256" s="126"/>
      <c r="BZ1256" s="126"/>
      <c r="CA1256" s="126"/>
      <c r="CB1256" s="126"/>
      <c r="CC1256" s="126"/>
      <c r="CD1256" s="126"/>
      <c r="CE1256" s="126"/>
      <c r="CF1256" s="126"/>
      <c r="CG1256" s="26" t="s">
        <v>4847</v>
      </c>
    </row>
    <row r="1257" hidden="1" spans="1:85">
      <c r="A1257" s="39">
        <v>1862</v>
      </c>
      <c r="B1257" s="136" t="s">
        <v>4849</v>
      </c>
      <c r="C1257" s="137" t="s">
        <v>4850</v>
      </c>
      <c r="D1257" s="138" t="s">
        <v>4851</v>
      </c>
      <c r="E1257" s="47">
        <v>-8.555861</v>
      </c>
      <c r="F1257" s="47">
        <v>29.056927</v>
      </c>
      <c r="G1257" s="105" t="s">
        <v>4826</v>
      </c>
      <c r="H1257" s="37">
        <v>4.5</v>
      </c>
      <c r="I1257" s="105" t="s">
        <v>4826</v>
      </c>
      <c r="J1257" s="115" t="s">
        <v>4610</v>
      </c>
      <c r="K1257" s="42" t="s">
        <v>317</v>
      </c>
      <c r="L1257" s="42" t="s">
        <v>317</v>
      </c>
      <c r="M1257" s="42" t="s">
        <v>317</v>
      </c>
      <c r="N1257" s="42" t="s">
        <v>318</v>
      </c>
      <c r="O1257" s="42" t="s">
        <v>319</v>
      </c>
      <c r="P1257" s="42" t="s">
        <v>319</v>
      </c>
      <c r="Q1257" s="42" t="s">
        <v>320</v>
      </c>
      <c r="R1257" s="42" t="s">
        <v>320</v>
      </c>
      <c r="S1257" s="42" t="s">
        <v>321</v>
      </c>
      <c r="T1257" s="42" t="s">
        <v>344</v>
      </c>
      <c r="U1257" s="42" t="s">
        <v>323</v>
      </c>
      <c r="V1257" s="117">
        <v>60</v>
      </c>
      <c r="W1257" s="42" t="s">
        <v>325</v>
      </c>
      <c r="X1257" s="49" t="s">
        <v>326</v>
      </c>
      <c r="Y1257" s="42" t="s">
        <v>327</v>
      </c>
      <c r="Z1257" s="42" t="s">
        <v>327</v>
      </c>
      <c r="AA1257" s="42" t="s">
        <v>328</v>
      </c>
      <c r="AB1257" s="49" t="s">
        <v>4478</v>
      </c>
      <c r="AC1257" s="50" t="s">
        <v>330</v>
      </c>
      <c r="AD1257" s="50" t="s">
        <v>330</v>
      </c>
      <c r="AE1257" s="126"/>
      <c r="AF1257" s="126"/>
      <c r="AG1257" s="126"/>
      <c r="AH1257" s="126"/>
      <c r="AI1257" s="126"/>
      <c r="AJ1257" s="126"/>
      <c r="AK1257" s="126"/>
      <c r="AL1257" s="52">
        <v>1000</v>
      </c>
      <c r="AM1257" s="42" t="s">
        <v>332</v>
      </c>
      <c r="AN1257" s="126"/>
      <c r="AO1257" s="126"/>
      <c r="AP1257" s="42" t="s">
        <v>333</v>
      </c>
      <c r="AQ1257" s="53">
        <v>100</v>
      </c>
      <c r="AR1257" s="53">
        <v>48</v>
      </c>
      <c r="AS1257" s="53">
        <v>100</v>
      </c>
      <c r="AT1257" s="53">
        <v>2</v>
      </c>
      <c r="AU1257" s="42" t="s">
        <v>327</v>
      </c>
      <c r="AV1257" s="42" t="s">
        <v>327</v>
      </c>
      <c r="AW1257" s="42" t="s">
        <v>327</v>
      </c>
      <c r="AX1257" s="42" t="s">
        <v>327</v>
      </c>
      <c r="AY1257" s="42" t="s">
        <v>327</v>
      </c>
      <c r="AZ1257" s="78">
        <v>105</v>
      </c>
      <c r="BA1257" s="126"/>
      <c r="BB1257" s="126"/>
      <c r="BC1257" s="126"/>
      <c r="BD1257" s="126"/>
      <c r="BE1257" s="126"/>
      <c r="BF1257" s="126"/>
      <c r="BG1257" s="126"/>
      <c r="BH1257" s="126"/>
      <c r="BI1257" s="126"/>
      <c r="BJ1257" s="126"/>
      <c r="BK1257" s="126"/>
      <c r="BL1257" s="126"/>
      <c r="BM1257" s="126"/>
      <c r="BN1257" s="126"/>
      <c r="BO1257" s="126"/>
      <c r="BP1257" s="126"/>
      <c r="BQ1257" s="126"/>
      <c r="BR1257" s="126"/>
      <c r="BS1257" s="126"/>
      <c r="BT1257" s="126"/>
      <c r="BU1257" s="126"/>
      <c r="BV1257" s="126"/>
      <c r="BW1257" s="126"/>
      <c r="BX1257" s="126"/>
      <c r="BY1257" s="126"/>
      <c r="BZ1257" s="126"/>
      <c r="CA1257" s="126"/>
      <c r="CB1257" s="126"/>
      <c r="CC1257" s="126"/>
      <c r="CD1257" s="126"/>
      <c r="CE1257" s="126"/>
      <c r="CF1257" s="126"/>
      <c r="CG1257" s="26" t="s">
        <v>4850</v>
      </c>
    </row>
    <row r="1258" hidden="1" spans="1:85">
      <c r="A1258" s="34">
        <v>1853</v>
      </c>
      <c r="B1258" s="101" t="s">
        <v>4852</v>
      </c>
      <c r="C1258" s="102" t="s">
        <v>4853</v>
      </c>
      <c r="D1258" s="103" t="s">
        <v>4854</v>
      </c>
      <c r="E1258" s="47">
        <v>29.148098</v>
      </c>
      <c r="F1258" s="47">
        <v>-8.686057</v>
      </c>
      <c r="G1258" s="105" t="s">
        <v>4826</v>
      </c>
      <c r="H1258" s="37">
        <v>4.5</v>
      </c>
      <c r="I1258" s="105" t="s">
        <v>4826</v>
      </c>
      <c r="J1258" s="116" t="s">
        <v>4610</v>
      </c>
      <c r="K1258" s="42" t="s">
        <v>317</v>
      </c>
      <c r="L1258" s="42" t="s">
        <v>317</v>
      </c>
      <c r="M1258" s="42" t="s">
        <v>317</v>
      </c>
      <c r="N1258" s="42" t="s">
        <v>318</v>
      </c>
      <c r="O1258" s="42" t="s">
        <v>319</v>
      </c>
      <c r="P1258" s="42" t="s">
        <v>319</v>
      </c>
      <c r="Q1258" s="42" t="s">
        <v>320</v>
      </c>
      <c r="R1258" s="42" t="s">
        <v>320</v>
      </c>
      <c r="S1258" s="42" t="s">
        <v>321</v>
      </c>
      <c r="T1258" s="42" t="s">
        <v>344</v>
      </c>
      <c r="U1258" s="42" t="s">
        <v>323</v>
      </c>
      <c r="V1258" s="117">
        <v>60</v>
      </c>
      <c r="W1258" s="42" t="s">
        <v>325</v>
      </c>
      <c r="X1258" s="53" t="s">
        <v>326</v>
      </c>
      <c r="Y1258" s="53" t="s">
        <v>327</v>
      </c>
      <c r="Z1258" s="53" t="s">
        <v>327</v>
      </c>
      <c r="AA1258" s="53" t="s">
        <v>328</v>
      </c>
      <c r="AB1258" s="53" t="s">
        <v>4478</v>
      </c>
      <c r="AC1258" s="42" t="s">
        <v>330</v>
      </c>
      <c r="AD1258" s="42" t="s">
        <v>1780</v>
      </c>
      <c r="AE1258" s="43" t="s">
        <v>331</v>
      </c>
      <c r="AF1258" s="78"/>
      <c r="AG1258" s="42">
        <v>30</v>
      </c>
      <c r="AH1258" s="78"/>
      <c r="AI1258" s="78"/>
      <c r="AJ1258" s="78"/>
      <c r="AK1258" s="78"/>
      <c r="AL1258" s="42">
        <v>1000</v>
      </c>
      <c r="AM1258" s="42" t="s">
        <v>332</v>
      </c>
      <c r="AN1258" s="78"/>
      <c r="AO1258" s="78"/>
      <c r="AP1258" s="42" t="s">
        <v>333</v>
      </c>
      <c r="AQ1258" s="53">
        <v>100</v>
      </c>
      <c r="AR1258" s="53">
        <v>48</v>
      </c>
      <c r="AS1258" s="53">
        <v>100</v>
      </c>
      <c r="AT1258" s="53">
        <v>2</v>
      </c>
      <c r="AU1258" s="42" t="s">
        <v>327</v>
      </c>
      <c r="AV1258" s="42" t="s">
        <v>327</v>
      </c>
      <c r="AW1258" s="42" t="s">
        <v>327</v>
      </c>
      <c r="AX1258" s="42" t="s">
        <v>327</v>
      </c>
      <c r="AY1258" s="42" t="s">
        <v>327</v>
      </c>
      <c r="AZ1258" s="78">
        <v>105</v>
      </c>
      <c r="BA1258" s="78"/>
      <c r="BB1258" s="78"/>
      <c r="BC1258" s="78"/>
      <c r="BD1258" s="78"/>
      <c r="BE1258" s="78"/>
      <c r="BF1258" s="78"/>
      <c r="BG1258" s="78"/>
      <c r="BH1258" s="78"/>
      <c r="BI1258" s="78"/>
      <c r="BJ1258" s="78"/>
      <c r="BK1258" s="78"/>
      <c r="BL1258" s="78"/>
      <c r="BM1258" s="78"/>
      <c r="BN1258" s="78"/>
      <c r="BO1258" s="78"/>
      <c r="BP1258" s="78"/>
      <c r="BQ1258" s="78"/>
      <c r="BR1258" s="78"/>
      <c r="BS1258" s="78"/>
      <c r="BT1258" s="78"/>
      <c r="BU1258" s="78"/>
      <c r="BV1258" s="78"/>
      <c r="BW1258" s="78"/>
      <c r="BX1258" s="78"/>
      <c r="BY1258" s="78"/>
      <c r="BZ1258" s="78"/>
      <c r="CA1258" s="78"/>
      <c r="CB1258" s="78"/>
      <c r="CC1258" s="78"/>
      <c r="CD1258" s="78"/>
      <c r="CE1258" s="78"/>
      <c r="CF1258" s="78"/>
      <c r="CG1258" s="26" t="s">
        <v>4853</v>
      </c>
    </row>
    <row r="1259" hidden="1" spans="1:85">
      <c r="A1259" s="34">
        <v>1677</v>
      </c>
      <c r="B1259" s="42" t="s">
        <v>4855</v>
      </c>
      <c r="C1259" s="79" t="s">
        <v>4856</v>
      </c>
      <c r="D1259" s="42" t="s">
        <v>4857</v>
      </c>
      <c r="E1259" s="43">
        <v>26.39986667</v>
      </c>
      <c r="F1259" s="43">
        <v>-12.18293333</v>
      </c>
      <c r="G1259" s="42" t="s">
        <v>337</v>
      </c>
      <c r="H1259" s="37">
        <v>4.5</v>
      </c>
      <c r="I1259" s="42" t="s">
        <v>1192</v>
      </c>
      <c r="J1259" s="42" t="s">
        <v>1193</v>
      </c>
      <c r="K1259" s="42" t="s">
        <v>340</v>
      </c>
      <c r="L1259" s="42" t="s">
        <v>340</v>
      </c>
      <c r="M1259" s="42" t="s">
        <v>317</v>
      </c>
      <c r="N1259" s="42" t="s">
        <v>341</v>
      </c>
      <c r="O1259" s="42" t="s">
        <v>342</v>
      </c>
      <c r="P1259" s="42" t="s">
        <v>413</v>
      </c>
      <c r="Q1259" s="42" t="s">
        <v>320</v>
      </c>
      <c r="R1259" s="42" t="s">
        <v>381</v>
      </c>
      <c r="S1259" s="42" t="s">
        <v>1718</v>
      </c>
      <c r="T1259" s="42" t="s">
        <v>344</v>
      </c>
      <c r="U1259" s="42" t="s">
        <v>323</v>
      </c>
      <c r="V1259" s="52">
        <v>56</v>
      </c>
      <c r="W1259" s="42" t="s">
        <v>366</v>
      </c>
      <c r="X1259" s="42" t="s">
        <v>4858</v>
      </c>
      <c r="Y1259" s="42" t="s">
        <v>2</v>
      </c>
      <c r="Z1259" s="42" t="s">
        <v>2</v>
      </c>
      <c r="AA1259" s="42" t="s">
        <v>346</v>
      </c>
      <c r="AB1259" s="42" t="s">
        <v>347</v>
      </c>
      <c r="AC1259" s="42" t="s">
        <v>225</v>
      </c>
      <c r="AD1259" s="42" t="s">
        <v>225</v>
      </c>
      <c r="AE1259" s="42" t="s">
        <v>382</v>
      </c>
      <c r="AF1259" s="42" t="s">
        <v>382</v>
      </c>
      <c r="AG1259" s="42">
        <v>30</v>
      </c>
      <c r="AH1259" s="42" t="s">
        <v>350</v>
      </c>
      <c r="AI1259" s="42" t="s">
        <v>383</v>
      </c>
      <c r="AJ1259" s="42" t="s">
        <v>351</v>
      </c>
      <c r="AK1259" s="42" t="s">
        <v>4859</v>
      </c>
      <c r="AL1259" s="42">
        <v>1000</v>
      </c>
      <c r="AM1259" s="42" t="s">
        <v>332</v>
      </c>
      <c r="AN1259" s="42" t="s">
        <v>352</v>
      </c>
      <c r="AO1259" s="42">
        <v>400</v>
      </c>
      <c r="AP1259" s="42" t="s">
        <v>439</v>
      </c>
      <c r="AQ1259" s="42">
        <v>1200</v>
      </c>
      <c r="AR1259" s="42">
        <v>2</v>
      </c>
      <c r="AS1259" s="42">
        <v>600</v>
      </c>
      <c r="AT1259" s="42">
        <v>48</v>
      </c>
      <c r="AU1259" s="42" t="s">
        <v>448</v>
      </c>
      <c r="AV1259" s="42" t="s">
        <v>448</v>
      </c>
      <c r="AW1259" s="42">
        <v>18000</v>
      </c>
      <c r="AX1259" s="42">
        <v>18000</v>
      </c>
      <c r="AY1259" s="42">
        <v>2</v>
      </c>
      <c r="AZ1259" s="51">
        <v>240</v>
      </c>
      <c r="BA1259" s="42">
        <v>212</v>
      </c>
      <c r="BB1259" s="42">
        <v>4</v>
      </c>
      <c r="BC1259" s="42" t="s">
        <v>4860</v>
      </c>
      <c r="BD1259" s="49" t="s">
        <v>4855</v>
      </c>
      <c r="BE1259" s="49">
        <v>0</v>
      </c>
      <c r="BF1259" s="42" t="s">
        <v>1925</v>
      </c>
      <c r="BG1259" s="42"/>
      <c r="BH1259" s="42" t="s">
        <v>1925</v>
      </c>
      <c r="BI1259" s="42" t="s">
        <v>357</v>
      </c>
      <c r="BJ1259" s="42" t="s">
        <v>358</v>
      </c>
      <c r="BK1259" s="57">
        <v>44778</v>
      </c>
      <c r="BL1259" s="42" t="s">
        <v>317</v>
      </c>
      <c r="BM1259" s="42" t="s">
        <v>317</v>
      </c>
      <c r="BN1259" s="42"/>
      <c r="BO1259" s="42"/>
      <c r="BP1259" s="42" t="s">
        <v>359</v>
      </c>
      <c r="BQ1259" s="42" t="s">
        <v>359</v>
      </c>
      <c r="BR1259" s="42" t="s">
        <v>359</v>
      </c>
      <c r="BS1259" s="42"/>
      <c r="BT1259" s="42" t="s">
        <v>360</v>
      </c>
      <c r="BU1259" s="42" t="s">
        <v>317</v>
      </c>
      <c r="BV1259" s="42" t="s">
        <v>340</v>
      </c>
      <c r="BW1259" s="42"/>
      <c r="BX1259" s="42"/>
      <c r="BY1259" s="42" t="s">
        <v>356</v>
      </c>
      <c r="BZ1259" s="42">
        <v>30</v>
      </c>
      <c r="CA1259" s="42"/>
      <c r="CB1259" s="42" t="s">
        <v>472</v>
      </c>
      <c r="CC1259" s="42"/>
      <c r="CD1259" s="42"/>
      <c r="CE1259" s="42"/>
      <c r="CF1259" s="42"/>
      <c r="CG1259" s="26" t="s">
        <v>4856</v>
      </c>
    </row>
    <row r="1260" hidden="1" spans="1:85">
      <c r="A1260" s="39">
        <v>1080</v>
      </c>
      <c r="B1260" s="42" t="s">
        <v>4861</v>
      </c>
      <c r="C1260" s="46" t="s">
        <v>4862</v>
      </c>
      <c r="D1260" s="42" t="s">
        <v>4863</v>
      </c>
      <c r="E1260" s="43">
        <v>26.38691667</v>
      </c>
      <c r="F1260" s="43">
        <v>-12.19061111</v>
      </c>
      <c r="G1260" s="42" t="s">
        <v>337</v>
      </c>
      <c r="H1260" s="37">
        <v>2</v>
      </c>
      <c r="I1260" s="42" t="s">
        <v>1192</v>
      </c>
      <c r="J1260" s="42" t="s">
        <v>1193</v>
      </c>
      <c r="K1260" s="42" t="s">
        <v>317</v>
      </c>
      <c r="L1260" s="42" t="s">
        <v>317</v>
      </c>
      <c r="M1260" s="42" t="s">
        <v>317</v>
      </c>
      <c r="N1260" s="42" t="s">
        <v>402</v>
      </c>
      <c r="O1260" s="42" t="s">
        <v>342</v>
      </c>
      <c r="P1260" s="42" t="s">
        <v>380</v>
      </c>
      <c r="Q1260" s="42" t="s">
        <v>320</v>
      </c>
      <c r="R1260" s="141" t="s">
        <v>320</v>
      </c>
      <c r="S1260" s="42" t="s">
        <v>1718</v>
      </c>
      <c r="T1260" s="42" t="s">
        <v>344</v>
      </c>
      <c r="U1260" s="42" t="s">
        <v>323</v>
      </c>
      <c r="V1260" s="52">
        <v>36</v>
      </c>
      <c r="W1260" s="42" t="s">
        <v>366</v>
      </c>
      <c r="X1260" s="42" t="s">
        <v>4858</v>
      </c>
      <c r="Y1260" s="42" t="s">
        <v>2</v>
      </c>
      <c r="Z1260" s="42" t="s">
        <v>2</v>
      </c>
      <c r="AA1260" s="42" t="s">
        <v>346</v>
      </c>
      <c r="AB1260" s="42" t="s">
        <v>347</v>
      </c>
      <c r="AC1260" s="42" t="s">
        <v>225</v>
      </c>
      <c r="AD1260" s="42" t="s">
        <v>225</v>
      </c>
      <c r="AE1260" s="42" t="s">
        <v>349</v>
      </c>
      <c r="AF1260" s="42" t="s">
        <v>349</v>
      </c>
      <c r="AG1260" s="42">
        <v>16</v>
      </c>
      <c r="AH1260" s="42" t="s">
        <v>350</v>
      </c>
      <c r="AI1260" s="42">
        <v>0</v>
      </c>
      <c r="AJ1260" s="42" t="s">
        <v>351</v>
      </c>
      <c r="AK1260" s="42">
        <v>0</v>
      </c>
      <c r="AL1260" s="42">
        <v>750</v>
      </c>
      <c r="AM1260" s="42" t="s">
        <v>371</v>
      </c>
      <c r="AN1260" s="42" t="s">
        <v>372</v>
      </c>
      <c r="AO1260" s="42">
        <v>250</v>
      </c>
      <c r="AP1260" s="42" t="s">
        <v>427</v>
      </c>
      <c r="AQ1260" s="42">
        <v>1200</v>
      </c>
      <c r="AR1260" s="42">
        <v>2</v>
      </c>
      <c r="AS1260" s="42">
        <v>1200</v>
      </c>
      <c r="AT1260" s="42">
        <v>24</v>
      </c>
      <c r="AU1260" s="42" t="s">
        <v>385</v>
      </c>
      <c r="AV1260" s="42" t="s">
        <v>385</v>
      </c>
      <c r="AW1260" s="42">
        <v>18000</v>
      </c>
      <c r="AX1260" s="42">
        <v>18000</v>
      </c>
      <c r="AY1260" s="42">
        <v>2</v>
      </c>
      <c r="AZ1260" s="51">
        <v>50.1</v>
      </c>
      <c r="BA1260" s="42">
        <v>50</v>
      </c>
      <c r="BB1260" s="42">
        <v>1</v>
      </c>
      <c r="BC1260" s="42" t="s">
        <v>346</v>
      </c>
      <c r="BD1260" s="49" t="s">
        <v>4861</v>
      </c>
      <c r="BE1260" s="49">
        <v>0</v>
      </c>
      <c r="BF1260" s="42" t="s">
        <v>1925</v>
      </c>
      <c r="BG1260" s="42"/>
      <c r="BH1260" s="42">
        <v>0</v>
      </c>
      <c r="BI1260" s="42" t="s">
        <v>357</v>
      </c>
      <c r="BJ1260" s="42" t="s">
        <v>358</v>
      </c>
      <c r="BK1260" s="57">
        <v>44778</v>
      </c>
      <c r="BL1260" s="42" t="s">
        <v>317</v>
      </c>
      <c r="BM1260" s="42" t="s">
        <v>317</v>
      </c>
      <c r="BN1260" s="42"/>
      <c r="BO1260" s="42"/>
      <c r="BP1260" s="42" t="s">
        <v>359</v>
      </c>
      <c r="BQ1260" s="42" t="s">
        <v>359</v>
      </c>
      <c r="BR1260" s="42" t="s">
        <v>359</v>
      </c>
      <c r="BS1260" s="42"/>
      <c r="BT1260" s="42" t="s">
        <v>360</v>
      </c>
      <c r="BU1260" s="42" t="s">
        <v>317</v>
      </c>
      <c r="BV1260" s="42" t="s">
        <v>317</v>
      </c>
      <c r="BW1260" s="42"/>
      <c r="BX1260" s="42"/>
      <c r="BY1260" s="42" t="s">
        <v>353</v>
      </c>
      <c r="BZ1260" s="42" t="s">
        <v>353</v>
      </c>
      <c r="CA1260" s="42"/>
      <c r="CB1260" s="42" t="s">
        <v>353</v>
      </c>
      <c r="CC1260" s="42"/>
      <c r="CD1260" s="42"/>
      <c r="CE1260" s="42"/>
      <c r="CF1260" s="42"/>
      <c r="CG1260" s="26" t="s">
        <v>4862</v>
      </c>
    </row>
    <row r="1261" hidden="1" spans="1:85">
      <c r="A1261" s="39">
        <v>1682</v>
      </c>
      <c r="B1261" s="42" t="s">
        <v>4864</v>
      </c>
      <c r="C1261" s="46" t="s">
        <v>4865</v>
      </c>
      <c r="D1261" s="42" t="s">
        <v>4866</v>
      </c>
      <c r="E1261" s="43">
        <v>26.39523</v>
      </c>
      <c r="F1261" s="43">
        <v>-12.16653</v>
      </c>
      <c r="G1261" s="42" t="s">
        <v>337</v>
      </c>
      <c r="H1261" s="37">
        <v>2.5</v>
      </c>
      <c r="I1261" s="42" t="s">
        <v>1192</v>
      </c>
      <c r="J1261" s="42" t="s">
        <v>1193</v>
      </c>
      <c r="K1261" s="42" t="s">
        <v>317</v>
      </c>
      <c r="L1261" s="42" t="s">
        <v>317</v>
      </c>
      <c r="M1261" s="42" t="s">
        <v>317</v>
      </c>
      <c r="N1261" s="42" t="s">
        <v>341</v>
      </c>
      <c r="O1261" s="42" t="s">
        <v>342</v>
      </c>
      <c r="P1261" s="42" t="s">
        <v>343</v>
      </c>
      <c r="Q1261" s="42" t="s">
        <v>320</v>
      </c>
      <c r="R1261" s="42" t="s">
        <v>320</v>
      </c>
      <c r="S1261" s="42" t="s">
        <v>1718</v>
      </c>
      <c r="T1261" s="42" t="s">
        <v>344</v>
      </c>
      <c r="U1261" s="42" t="s">
        <v>323</v>
      </c>
      <c r="V1261" s="52">
        <v>36</v>
      </c>
      <c r="W1261" s="42" t="s">
        <v>325</v>
      </c>
      <c r="X1261" s="42" t="s">
        <v>4858</v>
      </c>
      <c r="Y1261" s="42" t="s">
        <v>2</v>
      </c>
      <c r="Z1261" s="42" t="s">
        <v>2</v>
      </c>
      <c r="AA1261" s="42" t="s">
        <v>346</v>
      </c>
      <c r="AB1261" s="42" t="s">
        <v>347</v>
      </c>
      <c r="AC1261" s="42" t="s">
        <v>225</v>
      </c>
      <c r="AD1261" s="42" t="s">
        <v>225</v>
      </c>
      <c r="AE1261" s="42" t="s">
        <v>476</v>
      </c>
      <c r="AF1261" s="42" t="s">
        <v>476</v>
      </c>
      <c r="AG1261" s="42">
        <v>20</v>
      </c>
      <c r="AH1261" s="42" t="s">
        <v>368</v>
      </c>
      <c r="AI1261" s="42">
        <v>0</v>
      </c>
      <c r="AJ1261" s="42" t="s">
        <v>370</v>
      </c>
      <c r="AK1261" s="42">
        <v>0</v>
      </c>
      <c r="AL1261" s="42">
        <v>1000</v>
      </c>
      <c r="AM1261" s="42" t="s">
        <v>371</v>
      </c>
      <c r="AN1261" s="42" t="s">
        <v>372</v>
      </c>
      <c r="AO1261" s="42">
        <v>250</v>
      </c>
      <c r="AP1261" s="42" t="s">
        <v>333</v>
      </c>
      <c r="AQ1261" s="42">
        <v>300</v>
      </c>
      <c r="AR1261" s="42">
        <v>48</v>
      </c>
      <c r="AS1261" s="42">
        <v>100</v>
      </c>
      <c r="AT1261" s="42">
        <f>AQ1261/AS1261</f>
        <v>3</v>
      </c>
      <c r="AU1261" s="42" t="s">
        <v>327</v>
      </c>
      <c r="AV1261" s="42" t="s">
        <v>327</v>
      </c>
      <c r="AW1261" s="42" t="s">
        <v>327</v>
      </c>
      <c r="AX1261" s="42" t="s">
        <v>353</v>
      </c>
      <c r="AY1261" s="42" t="s">
        <v>327</v>
      </c>
      <c r="AZ1261" s="51">
        <v>91.3</v>
      </c>
      <c r="BA1261" s="42">
        <v>90</v>
      </c>
      <c r="BB1261" s="42">
        <v>1</v>
      </c>
      <c r="BC1261" s="42" t="s">
        <v>346</v>
      </c>
      <c r="BD1261" s="49" t="s">
        <v>4864</v>
      </c>
      <c r="BE1261" s="49">
        <v>0</v>
      </c>
      <c r="BF1261" s="42">
        <v>0</v>
      </c>
      <c r="BG1261" s="42"/>
      <c r="BH1261" s="42">
        <v>0</v>
      </c>
      <c r="BI1261" s="42" t="s">
        <v>357</v>
      </c>
      <c r="BJ1261" s="42" t="s">
        <v>358</v>
      </c>
      <c r="BK1261" s="57">
        <v>44778</v>
      </c>
      <c r="BL1261" s="42" t="s">
        <v>356</v>
      </c>
      <c r="BM1261" s="42" t="s">
        <v>340</v>
      </c>
      <c r="BN1261" s="42"/>
      <c r="BO1261" s="42"/>
      <c r="BP1261" s="42" t="s">
        <v>359</v>
      </c>
      <c r="BQ1261" s="42" t="s">
        <v>359</v>
      </c>
      <c r="BR1261" s="42" t="s">
        <v>508</v>
      </c>
      <c r="BS1261" s="42"/>
      <c r="BT1261" s="42" t="s">
        <v>340</v>
      </c>
      <c r="BU1261" s="42" t="s">
        <v>317</v>
      </c>
      <c r="BV1261" s="42" t="s">
        <v>317</v>
      </c>
      <c r="BW1261" s="42"/>
      <c r="BX1261" s="42"/>
      <c r="BY1261" s="42" t="s">
        <v>353</v>
      </c>
      <c r="BZ1261" s="42" t="s">
        <v>353</v>
      </c>
      <c r="CA1261" s="42"/>
      <c r="CB1261" s="42" t="s">
        <v>353</v>
      </c>
      <c r="CC1261" s="42"/>
      <c r="CD1261" s="42"/>
      <c r="CE1261" s="42"/>
      <c r="CF1261" s="42"/>
      <c r="CG1261" s="26" t="s">
        <v>4865</v>
      </c>
    </row>
    <row r="1262" hidden="1" spans="1:85">
      <c r="A1262" s="34">
        <v>1679</v>
      </c>
      <c r="B1262" s="42" t="s">
        <v>4867</v>
      </c>
      <c r="C1262" s="46" t="s">
        <v>4868</v>
      </c>
      <c r="D1262" s="42" t="s">
        <v>4869</v>
      </c>
      <c r="E1262" s="43">
        <v>26.40542</v>
      </c>
      <c r="F1262" s="43">
        <v>-12.20404</v>
      </c>
      <c r="G1262" s="42" t="s">
        <v>337</v>
      </c>
      <c r="H1262" s="37">
        <v>2</v>
      </c>
      <c r="I1262" s="42" t="s">
        <v>1192</v>
      </c>
      <c r="J1262" s="42" t="s">
        <v>1193</v>
      </c>
      <c r="K1262" s="42" t="s">
        <v>317</v>
      </c>
      <c r="L1262" s="42" t="s">
        <v>317</v>
      </c>
      <c r="M1262" s="42" t="s">
        <v>317</v>
      </c>
      <c r="N1262" s="42" t="s">
        <v>341</v>
      </c>
      <c r="O1262" s="42" t="s">
        <v>364</v>
      </c>
      <c r="P1262" s="42" t="s">
        <v>343</v>
      </c>
      <c r="Q1262" s="42" t="s">
        <v>320</v>
      </c>
      <c r="R1262" s="42" t="s">
        <v>320</v>
      </c>
      <c r="S1262" s="42" t="s">
        <v>1718</v>
      </c>
      <c r="T1262" s="42" t="s">
        <v>344</v>
      </c>
      <c r="U1262" s="42" t="s">
        <v>323</v>
      </c>
      <c r="V1262" s="52">
        <v>36</v>
      </c>
      <c r="W1262" s="42" t="s">
        <v>325</v>
      </c>
      <c r="X1262" s="42" t="s">
        <v>4858</v>
      </c>
      <c r="Y1262" s="42" t="s">
        <v>2</v>
      </c>
      <c r="Z1262" s="42" t="s">
        <v>2</v>
      </c>
      <c r="AA1262" s="42" t="s">
        <v>346</v>
      </c>
      <c r="AB1262" s="42" t="s">
        <v>347</v>
      </c>
      <c r="AC1262" s="42" t="s">
        <v>225</v>
      </c>
      <c r="AD1262" s="42" t="s">
        <v>225</v>
      </c>
      <c r="AE1262" s="42" t="s">
        <v>476</v>
      </c>
      <c r="AF1262" s="42" t="s">
        <v>476</v>
      </c>
      <c r="AG1262" s="42">
        <v>16</v>
      </c>
      <c r="AH1262" s="42" t="s">
        <v>368</v>
      </c>
      <c r="AI1262" s="42">
        <v>0</v>
      </c>
      <c r="AJ1262" s="42" t="s">
        <v>370</v>
      </c>
      <c r="AK1262" s="42">
        <v>0</v>
      </c>
      <c r="AL1262" s="42">
        <v>600</v>
      </c>
      <c r="AM1262" s="42" t="s">
        <v>332</v>
      </c>
      <c r="AN1262" s="42" t="s">
        <v>404</v>
      </c>
      <c r="AO1262" s="42">
        <v>750</v>
      </c>
      <c r="AP1262" s="42" t="s">
        <v>333</v>
      </c>
      <c r="AQ1262" s="42">
        <v>400</v>
      </c>
      <c r="AR1262" s="42">
        <v>48</v>
      </c>
      <c r="AS1262" s="42">
        <v>100</v>
      </c>
      <c r="AT1262" s="42">
        <f>AQ1262/AS1262</f>
        <v>4</v>
      </c>
      <c r="AU1262" s="42" t="s">
        <v>327</v>
      </c>
      <c r="AV1262" s="42" t="s">
        <v>327</v>
      </c>
      <c r="AW1262" s="42" t="s">
        <v>327</v>
      </c>
      <c r="AX1262" s="42" t="s">
        <v>353</v>
      </c>
      <c r="AY1262" s="42" t="s">
        <v>327</v>
      </c>
      <c r="AZ1262" s="51">
        <v>110</v>
      </c>
      <c r="BA1262" s="42">
        <v>110</v>
      </c>
      <c r="BB1262" s="42">
        <v>2</v>
      </c>
      <c r="BC1262" s="42" t="s">
        <v>375</v>
      </c>
      <c r="BD1262" s="49" t="s">
        <v>4867</v>
      </c>
      <c r="BE1262" s="49" t="s">
        <v>4870</v>
      </c>
      <c r="BF1262" s="42">
        <v>0</v>
      </c>
      <c r="BG1262" s="42"/>
      <c r="BH1262" s="42">
        <v>0</v>
      </c>
      <c r="BI1262" s="42" t="s">
        <v>357</v>
      </c>
      <c r="BJ1262" s="42" t="s">
        <v>358</v>
      </c>
      <c r="BK1262" s="57">
        <v>44778</v>
      </c>
      <c r="BL1262" s="42" t="s">
        <v>356</v>
      </c>
      <c r="BM1262" s="42" t="s">
        <v>340</v>
      </c>
      <c r="BN1262" s="42"/>
      <c r="BO1262" s="42">
        <v>1</v>
      </c>
      <c r="BP1262" s="42" t="s">
        <v>359</v>
      </c>
      <c r="BQ1262" s="42" t="s">
        <v>359</v>
      </c>
      <c r="BR1262" s="42" t="s">
        <v>562</v>
      </c>
      <c r="BS1262" s="42"/>
      <c r="BT1262" s="42" t="s">
        <v>360</v>
      </c>
      <c r="BU1262" s="42" t="s">
        <v>317</v>
      </c>
      <c r="BV1262" s="42" t="s">
        <v>340</v>
      </c>
      <c r="BW1262" s="42"/>
      <c r="BX1262" s="42"/>
      <c r="BY1262" s="42" t="s">
        <v>356</v>
      </c>
      <c r="BZ1262" s="42">
        <v>20</v>
      </c>
      <c r="CA1262" s="42"/>
      <c r="CB1262" s="42" t="s">
        <v>472</v>
      </c>
      <c r="CC1262" s="42"/>
      <c r="CD1262" s="42"/>
      <c r="CE1262" s="42"/>
      <c r="CF1262" s="42"/>
      <c r="CG1262" s="26" t="s">
        <v>4868</v>
      </c>
    </row>
    <row r="1263" hidden="1" spans="1:85">
      <c r="A1263" s="39">
        <v>116</v>
      </c>
      <c r="B1263" s="42" t="s">
        <v>4871</v>
      </c>
      <c r="C1263" s="79" t="s">
        <v>4872</v>
      </c>
      <c r="D1263" s="42" t="s">
        <v>4873</v>
      </c>
      <c r="E1263" s="43">
        <v>26.37897222</v>
      </c>
      <c r="F1263" s="43">
        <v>-12.17505556</v>
      </c>
      <c r="G1263" s="42" t="s">
        <v>337</v>
      </c>
      <c r="H1263" s="37">
        <v>2.5</v>
      </c>
      <c r="I1263" s="42" t="s">
        <v>1192</v>
      </c>
      <c r="J1263" s="42" t="s">
        <v>1193</v>
      </c>
      <c r="K1263" s="42" t="s">
        <v>340</v>
      </c>
      <c r="L1263" s="42" t="s">
        <v>340</v>
      </c>
      <c r="M1263" s="42" t="s">
        <v>317</v>
      </c>
      <c r="N1263" s="42" t="s">
        <v>318</v>
      </c>
      <c r="O1263" s="42" t="s">
        <v>342</v>
      </c>
      <c r="P1263" s="42" t="s">
        <v>380</v>
      </c>
      <c r="Q1263" s="42" t="s">
        <v>320</v>
      </c>
      <c r="R1263" s="42" t="s">
        <v>320</v>
      </c>
      <c r="S1263" s="42" t="s">
        <v>1718</v>
      </c>
      <c r="T1263" s="42" t="s">
        <v>344</v>
      </c>
      <c r="U1263" s="42" t="s">
        <v>323</v>
      </c>
      <c r="V1263" s="52">
        <v>42</v>
      </c>
      <c r="W1263" s="42" t="s">
        <v>366</v>
      </c>
      <c r="X1263" s="42" t="s">
        <v>4858</v>
      </c>
      <c r="Y1263" s="42" t="s">
        <v>2</v>
      </c>
      <c r="Z1263" s="42" t="s">
        <v>2</v>
      </c>
      <c r="AA1263" s="42" t="s">
        <v>346</v>
      </c>
      <c r="AB1263" s="42" t="s">
        <v>347</v>
      </c>
      <c r="AC1263" s="42" t="s">
        <v>225</v>
      </c>
      <c r="AD1263" s="42" t="s">
        <v>225</v>
      </c>
      <c r="AE1263" s="42" t="s">
        <v>476</v>
      </c>
      <c r="AF1263" s="42" t="s">
        <v>476</v>
      </c>
      <c r="AG1263" s="42">
        <v>30</v>
      </c>
      <c r="AH1263" s="42" t="s">
        <v>350</v>
      </c>
      <c r="AI1263" s="42">
        <v>0</v>
      </c>
      <c r="AJ1263" s="42" t="s">
        <v>351</v>
      </c>
      <c r="AK1263" s="42">
        <v>0</v>
      </c>
      <c r="AL1263" s="42">
        <v>1000</v>
      </c>
      <c r="AM1263" s="42" t="s">
        <v>332</v>
      </c>
      <c r="AN1263" s="42" t="s">
        <v>404</v>
      </c>
      <c r="AO1263" s="42">
        <v>750</v>
      </c>
      <c r="AP1263" s="42" t="s">
        <v>333</v>
      </c>
      <c r="AQ1263" s="42">
        <v>300</v>
      </c>
      <c r="AR1263" s="42">
        <v>48</v>
      </c>
      <c r="AS1263" s="42">
        <v>100</v>
      </c>
      <c r="AT1263" s="42">
        <f>AQ1263/AS1263</f>
        <v>3</v>
      </c>
      <c r="AU1263" s="42" t="s">
        <v>448</v>
      </c>
      <c r="AV1263" s="42" t="s">
        <v>448</v>
      </c>
      <c r="AW1263" s="42">
        <v>18000</v>
      </c>
      <c r="AX1263" s="42">
        <v>18000</v>
      </c>
      <c r="AY1263" s="42">
        <v>2</v>
      </c>
      <c r="AZ1263" s="51">
        <v>101</v>
      </c>
      <c r="BA1263" s="42">
        <v>100</v>
      </c>
      <c r="BB1263" s="42">
        <v>2</v>
      </c>
      <c r="BC1263" s="42" t="s">
        <v>398</v>
      </c>
      <c r="BD1263" s="49" t="s">
        <v>4871</v>
      </c>
      <c r="BE1263" s="49">
        <v>0</v>
      </c>
      <c r="BF1263" s="42" t="s">
        <v>1925</v>
      </c>
      <c r="BG1263" s="42"/>
      <c r="BH1263" s="42" t="s">
        <v>1925</v>
      </c>
      <c r="BI1263" s="42" t="s">
        <v>357</v>
      </c>
      <c r="BJ1263" s="42" t="s">
        <v>358</v>
      </c>
      <c r="BK1263" s="57">
        <v>44778</v>
      </c>
      <c r="BL1263" s="42" t="s">
        <v>340</v>
      </c>
      <c r="BM1263" s="42" t="s">
        <v>340</v>
      </c>
      <c r="BN1263" s="42"/>
      <c r="BO1263" s="42">
        <v>1</v>
      </c>
      <c r="BP1263" s="42" t="s">
        <v>359</v>
      </c>
      <c r="BQ1263" s="42" t="s">
        <v>359</v>
      </c>
      <c r="BR1263" s="42" t="s">
        <v>562</v>
      </c>
      <c r="BS1263" s="60">
        <v>43654</v>
      </c>
      <c r="BT1263" s="42" t="s">
        <v>340</v>
      </c>
      <c r="BU1263" s="42" t="s">
        <v>317</v>
      </c>
      <c r="BV1263" s="42" t="s">
        <v>317</v>
      </c>
      <c r="BW1263" s="42"/>
      <c r="BX1263" s="42"/>
      <c r="BY1263" s="42" t="s">
        <v>353</v>
      </c>
      <c r="BZ1263" s="42" t="s">
        <v>353</v>
      </c>
      <c r="CA1263" s="42"/>
      <c r="CB1263" s="42" t="s">
        <v>353</v>
      </c>
      <c r="CC1263" s="42"/>
      <c r="CD1263" s="42"/>
      <c r="CE1263" s="42"/>
      <c r="CF1263" s="42"/>
      <c r="CG1263" s="26" t="s">
        <v>4872</v>
      </c>
    </row>
    <row r="1264" hidden="1" spans="1:85">
      <c r="A1264" s="34">
        <v>1681</v>
      </c>
      <c r="B1264" s="42" t="s">
        <v>4874</v>
      </c>
      <c r="C1264" s="46" t="s">
        <v>4875</v>
      </c>
      <c r="D1264" s="42" t="s">
        <v>4876</v>
      </c>
      <c r="E1264" s="43">
        <v>26.41766</v>
      </c>
      <c r="F1264" s="43">
        <v>-12.19856</v>
      </c>
      <c r="G1264" s="42" t="s">
        <v>337</v>
      </c>
      <c r="H1264" s="37">
        <v>1.8</v>
      </c>
      <c r="I1264" s="42" t="s">
        <v>1192</v>
      </c>
      <c r="J1264" s="42" t="s">
        <v>1193</v>
      </c>
      <c r="K1264" s="42" t="s">
        <v>317</v>
      </c>
      <c r="L1264" s="42" t="s">
        <v>317</v>
      </c>
      <c r="M1264" s="42" t="s">
        <v>317</v>
      </c>
      <c r="N1264" s="42" t="s">
        <v>341</v>
      </c>
      <c r="O1264" s="42" t="s">
        <v>364</v>
      </c>
      <c r="P1264" s="42" t="s">
        <v>343</v>
      </c>
      <c r="Q1264" s="42" t="s">
        <v>320</v>
      </c>
      <c r="R1264" s="42" t="s">
        <v>320</v>
      </c>
      <c r="S1264" s="42" t="s">
        <v>1718</v>
      </c>
      <c r="T1264" s="42" t="s">
        <v>344</v>
      </c>
      <c r="U1264" s="42" t="s">
        <v>323</v>
      </c>
      <c r="V1264" s="52">
        <v>36</v>
      </c>
      <c r="W1264" s="42" t="s">
        <v>325</v>
      </c>
      <c r="X1264" s="42" t="s">
        <v>4858</v>
      </c>
      <c r="Y1264" s="42" t="s">
        <v>2</v>
      </c>
      <c r="Z1264" s="42" t="s">
        <v>2</v>
      </c>
      <c r="AA1264" s="42" t="s">
        <v>346</v>
      </c>
      <c r="AB1264" s="42" t="s">
        <v>347</v>
      </c>
      <c r="AC1264" s="42" t="s">
        <v>225</v>
      </c>
      <c r="AD1264" s="42" t="s">
        <v>225</v>
      </c>
      <c r="AE1264" s="42" t="s">
        <v>476</v>
      </c>
      <c r="AF1264" s="42" t="s">
        <v>476</v>
      </c>
      <c r="AG1264" s="42">
        <v>15</v>
      </c>
      <c r="AH1264" s="42" t="s">
        <v>368</v>
      </c>
      <c r="AI1264" s="42">
        <v>0</v>
      </c>
      <c r="AJ1264" s="42" t="s">
        <v>370</v>
      </c>
      <c r="AK1264" s="42">
        <v>0</v>
      </c>
      <c r="AL1264" s="42">
        <v>600</v>
      </c>
      <c r="AM1264" s="42" t="s">
        <v>332</v>
      </c>
      <c r="AN1264" s="42" t="s">
        <v>352</v>
      </c>
      <c r="AO1264" s="42">
        <v>400</v>
      </c>
      <c r="AP1264" s="42" t="s">
        <v>384</v>
      </c>
      <c r="AQ1264" s="42">
        <v>600</v>
      </c>
      <c r="AR1264" s="42">
        <v>2</v>
      </c>
      <c r="AS1264" s="42">
        <v>600</v>
      </c>
      <c r="AT1264" s="42">
        <v>24</v>
      </c>
      <c r="AU1264" s="42" t="s">
        <v>327</v>
      </c>
      <c r="AV1264" s="42" t="s">
        <v>327</v>
      </c>
      <c r="AW1264" s="42" t="s">
        <v>327</v>
      </c>
      <c r="AX1264" s="42" t="s">
        <v>353</v>
      </c>
      <c r="AY1264" s="42" t="s">
        <v>327</v>
      </c>
      <c r="AZ1264" s="51">
        <v>115</v>
      </c>
      <c r="BA1264" s="42">
        <v>115</v>
      </c>
      <c r="BB1264" s="42">
        <v>2</v>
      </c>
      <c r="BC1264" s="42" t="s">
        <v>375</v>
      </c>
      <c r="BD1264" s="49" t="s">
        <v>4874</v>
      </c>
      <c r="BE1264" s="49" t="s">
        <v>4877</v>
      </c>
      <c r="BF1264" s="42" t="s">
        <v>340</v>
      </c>
      <c r="BG1264" s="42"/>
      <c r="BH1264" s="42">
        <v>0</v>
      </c>
      <c r="BI1264" s="42" t="s">
        <v>357</v>
      </c>
      <c r="BJ1264" s="42" t="s">
        <v>358</v>
      </c>
      <c r="BK1264" s="57">
        <v>44778</v>
      </c>
      <c r="BL1264" s="42" t="s">
        <v>356</v>
      </c>
      <c r="BM1264" s="42" t="s">
        <v>340</v>
      </c>
      <c r="BN1264" s="42"/>
      <c r="BO1264" s="42">
        <v>1</v>
      </c>
      <c r="BP1264" s="42" t="s">
        <v>359</v>
      </c>
      <c r="BQ1264" s="42" t="s">
        <v>359</v>
      </c>
      <c r="BR1264" s="42" t="s">
        <v>562</v>
      </c>
      <c r="BS1264" s="60">
        <v>43654</v>
      </c>
      <c r="BT1264" s="42" t="s">
        <v>360</v>
      </c>
      <c r="BU1264" s="42" t="s">
        <v>317</v>
      </c>
      <c r="BV1264" s="42" t="s">
        <v>317</v>
      </c>
      <c r="BW1264" s="42"/>
      <c r="BX1264" s="42"/>
      <c r="BY1264" s="42" t="s">
        <v>353</v>
      </c>
      <c r="BZ1264" s="42" t="s">
        <v>353</v>
      </c>
      <c r="CA1264" s="42"/>
      <c r="CB1264" s="42" t="s">
        <v>353</v>
      </c>
      <c r="CC1264" s="42"/>
      <c r="CD1264" s="42"/>
      <c r="CE1264" s="42"/>
      <c r="CF1264" s="42"/>
      <c r="CG1264" s="26" t="s">
        <v>4875</v>
      </c>
    </row>
    <row r="1265" hidden="1" spans="1:85">
      <c r="A1265" s="39">
        <v>1680</v>
      </c>
      <c r="B1265" s="42" t="s">
        <v>4878</v>
      </c>
      <c r="C1265" s="46" t="s">
        <v>4879</v>
      </c>
      <c r="D1265" s="42" t="s">
        <v>4880</v>
      </c>
      <c r="E1265" s="43">
        <v>26.42737</v>
      </c>
      <c r="F1265" s="43">
        <v>-12.17521</v>
      </c>
      <c r="G1265" s="42" t="s">
        <v>337</v>
      </c>
      <c r="H1265" s="37">
        <v>4.5</v>
      </c>
      <c r="I1265" s="42" t="s">
        <v>1192</v>
      </c>
      <c r="J1265" s="42" t="s">
        <v>1193</v>
      </c>
      <c r="K1265" s="42" t="s">
        <v>340</v>
      </c>
      <c r="L1265" s="42" t="s">
        <v>340</v>
      </c>
      <c r="M1265" s="42" t="s">
        <v>317</v>
      </c>
      <c r="N1265" s="42" t="s">
        <v>341</v>
      </c>
      <c r="O1265" s="42" t="s">
        <v>342</v>
      </c>
      <c r="P1265" s="42" t="s">
        <v>380</v>
      </c>
      <c r="Q1265" s="42" t="s">
        <v>320</v>
      </c>
      <c r="R1265" s="42" t="s">
        <v>320</v>
      </c>
      <c r="S1265" s="42" t="s">
        <v>1718</v>
      </c>
      <c r="T1265" s="42" t="s">
        <v>344</v>
      </c>
      <c r="U1265" s="42" t="s">
        <v>323</v>
      </c>
      <c r="V1265" s="52">
        <v>60</v>
      </c>
      <c r="W1265" s="42" t="s">
        <v>325</v>
      </c>
      <c r="X1265" s="42" t="s">
        <v>4858</v>
      </c>
      <c r="Y1265" s="42" t="s">
        <v>2</v>
      </c>
      <c r="Z1265" s="42" t="s">
        <v>2</v>
      </c>
      <c r="AA1265" s="42" t="s">
        <v>346</v>
      </c>
      <c r="AB1265" s="42" t="s">
        <v>347</v>
      </c>
      <c r="AC1265" s="42" t="s">
        <v>225</v>
      </c>
      <c r="AD1265" s="42" t="s">
        <v>225</v>
      </c>
      <c r="AE1265" s="42" t="s">
        <v>561</v>
      </c>
      <c r="AF1265" s="42" t="s">
        <v>561</v>
      </c>
      <c r="AG1265" s="42">
        <v>30</v>
      </c>
      <c r="AH1265" s="42" t="s">
        <v>350</v>
      </c>
      <c r="AI1265" s="42">
        <v>0</v>
      </c>
      <c r="AJ1265" s="42" t="s">
        <v>351</v>
      </c>
      <c r="AK1265" s="42">
        <v>0</v>
      </c>
      <c r="AL1265" s="42">
        <v>1000</v>
      </c>
      <c r="AM1265" s="42" t="s">
        <v>332</v>
      </c>
      <c r="AN1265" s="42" t="s">
        <v>352</v>
      </c>
      <c r="AO1265" s="42">
        <v>400</v>
      </c>
      <c r="AP1265" s="42" t="s">
        <v>333</v>
      </c>
      <c r="AQ1265" s="42">
        <v>400</v>
      </c>
      <c r="AR1265" s="42">
        <v>48</v>
      </c>
      <c r="AS1265" s="42">
        <v>100</v>
      </c>
      <c r="AT1265" s="42">
        <f>AQ1265/AS1265</f>
        <v>4</v>
      </c>
      <c r="AU1265" s="42" t="s">
        <v>327</v>
      </c>
      <c r="AV1265" s="42" t="s">
        <v>327</v>
      </c>
      <c r="AW1265" s="42" t="s">
        <v>327</v>
      </c>
      <c r="AX1265" s="42" t="s">
        <v>353</v>
      </c>
      <c r="AY1265" s="42" t="s">
        <v>327</v>
      </c>
      <c r="AZ1265" s="51">
        <v>166.7</v>
      </c>
      <c r="BA1265" s="42">
        <v>0</v>
      </c>
      <c r="BB1265" s="42">
        <v>5</v>
      </c>
      <c r="BC1265" s="42" t="s">
        <v>4881</v>
      </c>
      <c r="BD1265" s="49" t="s">
        <v>4878</v>
      </c>
      <c r="BE1265" s="49" t="s">
        <v>4882</v>
      </c>
      <c r="BF1265" s="42" t="s">
        <v>340</v>
      </c>
      <c r="BG1265" s="42"/>
      <c r="BH1265" s="42">
        <v>0</v>
      </c>
      <c r="BI1265" s="42" t="s">
        <v>357</v>
      </c>
      <c r="BJ1265" s="42" t="s">
        <v>358</v>
      </c>
      <c r="BK1265" s="57">
        <v>44778</v>
      </c>
      <c r="BL1265" s="42" t="s">
        <v>317</v>
      </c>
      <c r="BM1265" s="42" t="s">
        <v>317</v>
      </c>
      <c r="BN1265" s="42"/>
      <c r="BO1265" s="42"/>
      <c r="BP1265" s="42" t="s">
        <v>359</v>
      </c>
      <c r="BQ1265" s="42" t="s">
        <v>359</v>
      </c>
      <c r="BR1265" s="42" t="s">
        <v>359</v>
      </c>
      <c r="BS1265" s="42"/>
      <c r="BT1265" s="42" t="s">
        <v>360</v>
      </c>
      <c r="BU1265" s="42" t="s">
        <v>317</v>
      </c>
      <c r="BV1265" s="42" t="s">
        <v>340</v>
      </c>
      <c r="BW1265" s="42"/>
      <c r="BX1265" s="42"/>
      <c r="BY1265" s="42" t="s">
        <v>356</v>
      </c>
      <c r="BZ1265" s="42">
        <v>30</v>
      </c>
      <c r="CA1265" s="42"/>
      <c r="CB1265" s="42" t="s">
        <v>472</v>
      </c>
      <c r="CC1265" s="42"/>
      <c r="CD1265" s="42"/>
      <c r="CE1265" s="42"/>
      <c r="CF1265" s="42"/>
      <c r="CG1265" s="26" t="s">
        <v>4879</v>
      </c>
    </row>
    <row r="1266" hidden="1" spans="1:85">
      <c r="A1266" s="39">
        <v>768</v>
      </c>
      <c r="B1266" s="42" t="s">
        <v>4883</v>
      </c>
      <c r="C1266" s="46" t="s">
        <v>4884</v>
      </c>
      <c r="D1266" s="42" t="s">
        <v>4885</v>
      </c>
      <c r="E1266" s="43">
        <v>26.38365</v>
      </c>
      <c r="F1266" s="43">
        <v>-12.15568</v>
      </c>
      <c r="G1266" s="42" t="s">
        <v>337</v>
      </c>
      <c r="H1266" s="37">
        <v>4.5</v>
      </c>
      <c r="I1266" s="42" t="s">
        <v>1192</v>
      </c>
      <c r="J1266" s="42" t="s">
        <v>1193</v>
      </c>
      <c r="K1266" s="42" t="s">
        <v>317</v>
      </c>
      <c r="L1266" s="42" t="s">
        <v>317</v>
      </c>
      <c r="M1266" s="42" t="s">
        <v>317</v>
      </c>
      <c r="N1266" s="42" t="s">
        <v>318</v>
      </c>
      <c r="O1266" s="42" t="s">
        <v>364</v>
      </c>
      <c r="P1266" s="42" t="s">
        <v>343</v>
      </c>
      <c r="Q1266" s="42" t="s">
        <v>320</v>
      </c>
      <c r="R1266" s="42" t="s">
        <v>320</v>
      </c>
      <c r="S1266" s="42" t="s">
        <v>1718</v>
      </c>
      <c r="T1266" s="42" t="s">
        <v>344</v>
      </c>
      <c r="U1266" s="42" t="s">
        <v>323</v>
      </c>
      <c r="V1266" s="52">
        <v>36</v>
      </c>
      <c r="W1266" s="42" t="s">
        <v>325</v>
      </c>
      <c r="X1266" s="42" t="s">
        <v>4858</v>
      </c>
      <c r="Y1266" s="42" t="s">
        <v>2</v>
      </c>
      <c r="Z1266" s="42" t="s">
        <v>2</v>
      </c>
      <c r="AA1266" s="42" t="s">
        <v>346</v>
      </c>
      <c r="AB1266" s="42" t="s">
        <v>347</v>
      </c>
      <c r="AC1266" s="42" t="s">
        <v>225</v>
      </c>
      <c r="AD1266" s="42" t="s">
        <v>225</v>
      </c>
      <c r="AE1266" s="42" t="s">
        <v>382</v>
      </c>
      <c r="AF1266" s="42" t="s">
        <v>382</v>
      </c>
      <c r="AG1266" s="42">
        <v>30</v>
      </c>
      <c r="AH1266" s="42" t="s">
        <v>350</v>
      </c>
      <c r="AI1266" s="42" t="s">
        <v>383</v>
      </c>
      <c r="AJ1266" s="42" t="s">
        <v>351</v>
      </c>
      <c r="AK1266" s="42">
        <v>0</v>
      </c>
      <c r="AL1266" s="42">
        <v>1000</v>
      </c>
      <c r="AM1266" s="42" t="s">
        <v>332</v>
      </c>
      <c r="AN1266" s="42" t="s">
        <v>404</v>
      </c>
      <c r="AO1266" s="42">
        <v>750</v>
      </c>
      <c r="AP1266" s="42" t="s">
        <v>333</v>
      </c>
      <c r="AQ1266" s="42">
        <v>400</v>
      </c>
      <c r="AR1266" s="42">
        <v>48</v>
      </c>
      <c r="AS1266" s="42">
        <v>100</v>
      </c>
      <c r="AT1266" s="42">
        <f>AQ1266/AS1266</f>
        <v>4</v>
      </c>
      <c r="AU1266" s="42" t="s">
        <v>327</v>
      </c>
      <c r="AV1266" s="42" t="s">
        <v>327</v>
      </c>
      <c r="AW1266" s="42" t="s">
        <v>327</v>
      </c>
      <c r="AX1266" s="42" t="s">
        <v>327</v>
      </c>
      <c r="AY1266" s="42" t="s">
        <v>327</v>
      </c>
      <c r="AZ1266" s="51">
        <v>109</v>
      </c>
      <c r="BA1266" s="42">
        <v>109</v>
      </c>
      <c r="BB1266" s="42">
        <v>2</v>
      </c>
      <c r="BC1266" s="42" t="s">
        <v>375</v>
      </c>
      <c r="BD1266" s="49" t="s">
        <v>4883</v>
      </c>
      <c r="BE1266" s="49" t="s">
        <v>4886</v>
      </c>
      <c r="BF1266" s="42" t="s">
        <v>1925</v>
      </c>
      <c r="BG1266" s="42"/>
      <c r="BH1266" s="42" t="s">
        <v>1925</v>
      </c>
      <c r="BI1266" s="42" t="s">
        <v>357</v>
      </c>
      <c r="BJ1266" s="42" t="s">
        <v>358</v>
      </c>
      <c r="BK1266" s="57">
        <v>44778</v>
      </c>
      <c r="BL1266" s="42" t="s">
        <v>317</v>
      </c>
      <c r="BM1266" s="42" t="s">
        <v>317</v>
      </c>
      <c r="BN1266" s="42"/>
      <c r="BO1266" s="42"/>
      <c r="BP1266" s="42" t="s">
        <v>359</v>
      </c>
      <c r="BQ1266" s="42" t="s">
        <v>359</v>
      </c>
      <c r="BR1266" s="42" t="s">
        <v>359</v>
      </c>
      <c r="BS1266" s="42"/>
      <c r="BT1266" s="42" t="s">
        <v>360</v>
      </c>
      <c r="BU1266" s="42" t="s">
        <v>317</v>
      </c>
      <c r="BV1266" s="42" t="s">
        <v>317</v>
      </c>
      <c r="BW1266" s="42"/>
      <c r="BX1266" s="42"/>
      <c r="BY1266" s="42" t="s">
        <v>353</v>
      </c>
      <c r="BZ1266" s="42" t="s">
        <v>353</v>
      </c>
      <c r="CA1266" s="42"/>
      <c r="CB1266" s="42" t="s">
        <v>353</v>
      </c>
      <c r="CC1266" s="42"/>
      <c r="CD1266" s="42"/>
      <c r="CE1266" s="42"/>
      <c r="CF1266" s="42"/>
      <c r="CG1266" s="26" t="s">
        <v>4884</v>
      </c>
    </row>
    <row r="1267" hidden="1" spans="1:85">
      <c r="A1267" s="39">
        <v>1684</v>
      </c>
      <c r="B1267" s="42" t="s">
        <v>4887</v>
      </c>
      <c r="C1267" s="46" t="s">
        <v>4888</v>
      </c>
      <c r="D1267" s="42" t="s">
        <v>4889</v>
      </c>
      <c r="E1267" s="43">
        <v>26.36768</v>
      </c>
      <c r="F1267" s="43">
        <v>-12.18138</v>
      </c>
      <c r="G1267" s="42" t="s">
        <v>337</v>
      </c>
      <c r="H1267" s="37">
        <v>2.5</v>
      </c>
      <c r="I1267" s="42" t="s">
        <v>1192</v>
      </c>
      <c r="J1267" s="42" t="s">
        <v>1193</v>
      </c>
      <c r="K1267" s="42" t="s">
        <v>317</v>
      </c>
      <c r="L1267" s="42" t="s">
        <v>317</v>
      </c>
      <c r="M1267" s="42" t="s">
        <v>317</v>
      </c>
      <c r="N1267" s="42" t="s">
        <v>402</v>
      </c>
      <c r="O1267" s="42" t="s">
        <v>364</v>
      </c>
      <c r="P1267" s="42" t="s">
        <v>380</v>
      </c>
      <c r="Q1267" s="42" t="s">
        <v>320</v>
      </c>
      <c r="R1267" s="42" t="s">
        <v>320</v>
      </c>
      <c r="S1267" s="42" t="s">
        <v>1718</v>
      </c>
      <c r="T1267" s="42" t="s">
        <v>344</v>
      </c>
      <c r="U1267" s="42" t="s">
        <v>323</v>
      </c>
      <c r="V1267" s="52">
        <v>36</v>
      </c>
      <c r="W1267" s="42" t="s">
        <v>325</v>
      </c>
      <c r="X1267" s="42" t="s">
        <v>4858</v>
      </c>
      <c r="Y1267" s="42" t="s">
        <v>2</v>
      </c>
      <c r="Z1267" s="42" t="s">
        <v>2</v>
      </c>
      <c r="AA1267" s="42" t="s">
        <v>346</v>
      </c>
      <c r="AB1267" s="42" t="s">
        <v>347</v>
      </c>
      <c r="AC1267" s="42" t="s">
        <v>225</v>
      </c>
      <c r="AD1267" s="42" t="s">
        <v>225</v>
      </c>
      <c r="AE1267" s="42" t="s">
        <v>654</v>
      </c>
      <c r="AF1267" s="42" t="s">
        <v>655</v>
      </c>
      <c r="AG1267" s="42">
        <v>20</v>
      </c>
      <c r="AH1267" s="42" t="s">
        <v>350</v>
      </c>
      <c r="AI1267" s="42" t="s">
        <v>1146</v>
      </c>
      <c r="AJ1267" s="42" t="s">
        <v>351</v>
      </c>
      <c r="AK1267" s="42">
        <v>0</v>
      </c>
      <c r="AL1267" s="42">
        <v>400</v>
      </c>
      <c r="AM1267" s="42" t="s">
        <v>332</v>
      </c>
      <c r="AN1267" s="42" t="s">
        <v>1052</v>
      </c>
      <c r="AO1267" s="42">
        <v>120</v>
      </c>
      <c r="AP1267" s="42" t="s">
        <v>439</v>
      </c>
      <c r="AQ1267" s="42">
        <v>600</v>
      </c>
      <c r="AR1267" s="42">
        <v>2</v>
      </c>
      <c r="AS1267" s="42">
        <v>600</v>
      </c>
      <c r="AT1267" s="42">
        <v>24</v>
      </c>
      <c r="AU1267" s="42" t="s">
        <v>327</v>
      </c>
      <c r="AV1267" s="42" t="s">
        <v>327</v>
      </c>
      <c r="AW1267" s="42" t="s">
        <v>327</v>
      </c>
      <c r="AX1267" s="42" t="s">
        <v>353</v>
      </c>
      <c r="AY1267" s="42" t="s">
        <v>327</v>
      </c>
      <c r="AZ1267" s="51">
        <v>105.8</v>
      </c>
      <c r="BA1267" s="42">
        <v>0</v>
      </c>
      <c r="BB1267" s="42">
        <v>2</v>
      </c>
      <c r="BC1267" s="42" t="s">
        <v>375</v>
      </c>
      <c r="BD1267" s="49" t="s">
        <v>4887</v>
      </c>
      <c r="BE1267" s="49" t="s">
        <v>4890</v>
      </c>
      <c r="BF1267" s="42">
        <v>0</v>
      </c>
      <c r="BG1267" s="42"/>
      <c r="BH1267" s="42">
        <v>0</v>
      </c>
      <c r="BI1267" s="42" t="s">
        <v>357</v>
      </c>
      <c r="BJ1267" s="42" t="s">
        <v>358</v>
      </c>
      <c r="BK1267" s="57">
        <v>44778</v>
      </c>
      <c r="BL1267" s="42" t="s">
        <v>317</v>
      </c>
      <c r="BM1267" s="42" t="s">
        <v>317</v>
      </c>
      <c r="BN1267" s="42"/>
      <c r="BO1267" s="42"/>
      <c r="BP1267" s="42" t="s">
        <v>359</v>
      </c>
      <c r="BQ1267" s="42" t="s">
        <v>359</v>
      </c>
      <c r="BR1267" s="42" t="s">
        <v>359</v>
      </c>
      <c r="BS1267" s="42"/>
      <c r="BT1267" s="42" t="s">
        <v>360</v>
      </c>
      <c r="BU1267" s="42" t="s">
        <v>317</v>
      </c>
      <c r="BV1267" s="42" t="s">
        <v>317</v>
      </c>
      <c r="BW1267" s="42"/>
      <c r="BX1267" s="42"/>
      <c r="BY1267" s="42" t="s">
        <v>353</v>
      </c>
      <c r="BZ1267" s="42" t="s">
        <v>353</v>
      </c>
      <c r="CA1267" s="42"/>
      <c r="CB1267" s="42" t="s">
        <v>353</v>
      </c>
      <c r="CC1267" s="42"/>
      <c r="CD1267" s="42"/>
      <c r="CE1267" s="42"/>
      <c r="CF1267" s="42"/>
      <c r="CG1267" s="26" t="s">
        <v>4888</v>
      </c>
    </row>
    <row r="1268" hidden="1" spans="1:85">
      <c r="A1268" s="39">
        <v>504</v>
      </c>
      <c r="B1268" s="42" t="s">
        <v>4891</v>
      </c>
      <c r="C1268" s="46" t="s">
        <v>4892</v>
      </c>
      <c r="D1268" s="62" t="s">
        <v>4893</v>
      </c>
      <c r="E1268" s="43">
        <v>26.45953</v>
      </c>
      <c r="F1268" s="43">
        <v>-12.11741</v>
      </c>
      <c r="G1268" s="42" t="s">
        <v>337</v>
      </c>
      <c r="H1268" s="37">
        <v>1.8</v>
      </c>
      <c r="I1268" s="42" t="s">
        <v>1192</v>
      </c>
      <c r="J1268" s="42" t="s">
        <v>1193</v>
      </c>
      <c r="K1268" s="42" t="s">
        <v>317</v>
      </c>
      <c r="L1268" s="42" t="s">
        <v>317</v>
      </c>
      <c r="M1268" s="42" t="s">
        <v>317</v>
      </c>
      <c r="N1268" s="42" t="s">
        <v>318</v>
      </c>
      <c r="O1268" s="42" t="s">
        <v>554</v>
      </c>
      <c r="P1268" s="42" t="s">
        <v>365</v>
      </c>
      <c r="Q1268" s="42" t="s">
        <v>320</v>
      </c>
      <c r="R1268" s="42" t="s">
        <v>320</v>
      </c>
      <c r="S1268" s="42" t="s">
        <v>1718</v>
      </c>
      <c r="T1268" s="42" t="s">
        <v>782</v>
      </c>
      <c r="U1268" s="42" t="s">
        <v>323</v>
      </c>
      <c r="V1268" s="52">
        <v>36</v>
      </c>
      <c r="W1268" s="42" t="s">
        <v>325</v>
      </c>
      <c r="X1268" s="42" t="s">
        <v>4858</v>
      </c>
      <c r="Y1268" s="42" t="s">
        <v>2</v>
      </c>
      <c r="Z1268" s="42" t="s">
        <v>2</v>
      </c>
      <c r="AA1268" s="42" t="s">
        <v>346</v>
      </c>
      <c r="AB1268" s="42" t="s">
        <v>347</v>
      </c>
      <c r="AC1268" s="42" t="s">
        <v>225</v>
      </c>
      <c r="AD1268" s="42" t="s">
        <v>225</v>
      </c>
      <c r="AE1268" s="42" t="s">
        <v>403</v>
      </c>
      <c r="AF1268" s="42" t="s">
        <v>403</v>
      </c>
      <c r="AG1268" s="42">
        <v>15</v>
      </c>
      <c r="AH1268" s="42" t="s">
        <v>350</v>
      </c>
      <c r="AI1268" s="42">
        <v>0</v>
      </c>
      <c r="AJ1268" s="42" t="s">
        <v>351</v>
      </c>
      <c r="AK1268" s="42">
        <v>0</v>
      </c>
      <c r="AL1268" s="42">
        <v>600</v>
      </c>
      <c r="AM1268" s="42" t="s">
        <v>332</v>
      </c>
      <c r="AN1268" s="42" t="s">
        <v>4894</v>
      </c>
      <c r="AO1268" s="42" t="s">
        <v>327</v>
      </c>
      <c r="AP1268" s="42" t="s">
        <v>2026</v>
      </c>
      <c r="AQ1268" s="42">
        <v>1410</v>
      </c>
      <c r="AR1268" s="42">
        <v>4</v>
      </c>
      <c r="AS1268" s="42">
        <v>1410</v>
      </c>
      <c r="AT1268" s="42">
        <v>12</v>
      </c>
      <c r="AU1268" s="42" t="s">
        <v>327</v>
      </c>
      <c r="AV1268" s="42" t="s">
        <v>327</v>
      </c>
      <c r="AW1268" s="42" t="s">
        <v>327</v>
      </c>
      <c r="AX1268" s="42" t="s">
        <v>353</v>
      </c>
      <c r="AY1268" s="42" t="s">
        <v>327</v>
      </c>
      <c r="AZ1268" s="51">
        <v>40.5</v>
      </c>
      <c r="BA1268" s="42">
        <v>0</v>
      </c>
      <c r="BB1268" s="42">
        <v>1</v>
      </c>
      <c r="BC1268" s="42" t="s">
        <v>346</v>
      </c>
      <c r="BD1268" s="49" t="s">
        <v>4891</v>
      </c>
      <c r="BE1268" s="49">
        <v>0</v>
      </c>
      <c r="BF1268" s="42" t="s">
        <v>1925</v>
      </c>
      <c r="BG1268" s="42"/>
      <c r="BH1268" s="42" t="s">
        <v>1925</v>
      </c>
      <c r="BI1268" s="42" t="s">
        <v>357</v>
      </c>
      <c r="BJ1268" s="42" t="s">
        <v>358</v>
      </c>
      <c r="BK1268" s="57">
        <v>44778</v>
      </c>
      <c r="BL1268" s="42" t="s">
        <v>317</v>
      </c>
      <c r="BM1268" s="42" t="s">
        <v>317</v>
      </c>
      <c r="BN1268" s="42"/>
      <c r="BO1268" s="42"/>
      <c r="BP1268" s="42" t="s">
        <v>359</v>
      </c>
      <c r="BQ1268" s="42" t="s">
        <v>359</v>
      </c>
      <c r="BR1268" s="42" t="s">
        <v>359</v>
      </c>
      <c r="BS1268" s="42"/>
      <c r="BT1268" s="42" t="s">
        <v>360</v>
      </c>
      <c r="BU1268" s="42" t="s">
        <v>317</v>
      </c>
      <c r="BV1268" s="42" t="s">
        <v>317</v>
      </c>
      <c r="BW1268" s="42"/>
      <c r="BX1268" s="42"/>
      <c r="BY1268" s="42" t="s">
        <v>353</v>
      </c>
      <c r="BZ1268" s="42" t="s">
        <v>353</v>
      </c>
      <c r="CA1268" s="42"/>
      <c r="CB1268" s="42" t="s">
        <v>353</v>
      </c>
      <c r="CC1268" s="42"/>
      <c r="CD1268" s="42"/>
      <c r="CE1268" s="42"/>
      <c r="CF1268" s="42"/>
      <c r="CG1268" s="26" t="s">
        <v>4892</v>
      </c>
    </row>
    <row r="1269" spans="1:85">
      <c r="A1269" s="34">
        <v>769</v>
      </c>
      <c r="B1269" s="42" t="s">
        <v>4895</v>
      </c>
      <c r="C1269" s="79" t="s">
        <v>4896</v>
      </c>
      <c r="D1269" s="42" t="s">
        <v>4897</v>
      </c>
      <c r="E1269" s="43">
        <v>26.31711</v>
      </c>
      <c r="F1269" s="43">
        <v>-12.21481</v>
      </c>
      <c r="G1269" s="42" t="s">
        <v>337</v>
      </c>
      <c r="H1269" s="37">
        <v>2.5</v>
      </c>
      <c r="I1269" s="42" t="s">
        <v>1192</v>
      </c>
      <c r="J1269" s="42" t="s">
        <v>1193</v>
      </c>
      <c r="K1269" s="42" t="s">
        <v>317</v>
      </c>
      <c r="L1269" s="42" t="s">
        <v>340</v>
      </c>
      <c r="M1269" s="42" t="s">
        <v>317</v>
      </c>
      <c r="N1269" s="42" t="s">
        <v>402</v>
      </c>
      <c r="O1269" s="42" t="s">
        <v>364</v>
      </c>
      <c r="P1269" s="42" t="s">
        <v>365</v>
      </c>
      <c r="Q1269" s="42" t="s">
        <v>381</v>
      </c>
      <c r="R1269" s="42" t="s">
        <v>381</v>
      </c>
      <c r="S1269" s="42" t="s">
        <v>1718</v>
      </c>
      <c r="T1269" s="42" t="s">
        <v>344</v>
      </c>
      <c r="U1269" s="42" t="s">
        <v>323</v>
      </c>
      <c r="V1269" s="52">
        <v>54</v>
      </c>
      <c r="W1269" s="42" t="s">
        <v>366</v>
      </c>
      <c r="X1269" s="42" t="s">
        <v>4858</v>
      </c>
      <c r="Y1269" s="42" t="s">
        <v>2</v>
      </c>
      <c r="Z1269" s="42" t="s">
        <v>2</v>
      </c>
      <c r="AA1269" s="42" t="s">
        <v>346</v>
      </c>
      <c r="AB1269" s="42" t="s">
        <v>347</v>
      </c>
      <c r="AC1269" s="42" t="s">
        <v>225</v>
      </c>
      <c r="AD1269" s="42" t="s">
        <v>225</v>
      </c>
      <c r="AE1269" s="42" t="s">
        <v>349</v>
      </c>
      <c r="AF1269" s="42" t="s">
        <v>349</v>
      </c>
      <c r="AG1269" s="42">
        <v>20</v>
      </c>
      <c r="AH1269" s="42" t="s">
        <v>350</v>
      </c>
      <c r="AI1269" s="42" t="s">
        <v>4549</v>
      </c>
      <c r="AJ1269" s="42" t="s">
        <v>351</v>
      </c>
      <c r="AK1269" s="42">
        <v>0</v>
      </c>
      <c r="AL1269" s="42">
        <v>600</v>
      </c>
      <c r="AM1269" s="42" t="s">
        <v>371</v>
      </c>
      <c r="AN1269" s="42" t="s">
        <v>372</v>
      </c>
      <c r="AO1269" s="42">
        <v>250</v>
      </c>
      <c r="AP1269" s="42" t="s">
        <v>439</v>
      </c>
      <c r="AQ1269" s="42">
        <v>600</v>
      </c>
      <c r="AR1269" s="42">
        <v>2</v>
      </c>
      <c r="AS1269" s="42">
        <v>600</v>
      </c>
      <c r="AT1269" s="42">
        <v>24</v>
      </c>
      <c r="AU1269" s="42" t="s">
        <v>385</v>
      </c>
      <c r="AV1269" s="42" t="s">
        <v>385</v>
      </c>
      <c r="AW1269" s="42">
        <v>18000</v>
      </c>
      <c r="AX1269" s="42">
        <v>18000</v>
      </c>
      <c r="AY1269" s="42">
        <v>2</v>
      </c>
      <c r="AZ1269" s="51">
        <v>45.7</v>
      </c>
      <c r="BA1269" s="42">
        <v>45</v>
      </c>
      <c r="BB1269" s="42">
        <v>2</v>
      </c>
      <c r="BC1269" s="42" t="s">
        <v>615</v>
      </c>
      <c r="BD1269" s="49" t="s">
        <v>4895</v>
      </c>
      <c r="BE1269" s="49">
        <v>0</v>
      </c>
      <c r="BF1269" s="42" t="s">
        <v>340</v>
      </c>
      <c r="BG1269" s="42"/>
      <c r="BH1269" s="42" t="s">
        <v>1925</v>
      </c>
      <c r="BI1269" s="42" t="s">
        <v>357</v>
      </c>
      <c r="BJ1269" s="42" t="s">
        <v>358</v>
      </c>
      <c r="BK1269" s="57">
        <v>44778</v>
      </c>
      <c r="BL1269" s="42" t="s">
        <v>317</v>
      </c>
      <c r="BM1269" s="42" t="s">
        <v>317</v>
      </c>
      <c r="BN1269" s="42"/>
      <c r="BO1269" s="42"/>
      <c r="BP1269" s="42" t="s">
        <v>359</v>
      </c>
      <c r="BQ1269" s="42" t="s">
        <v>359</v>
      </c>
      <c r="BR1269" s="42" t="s">
        <v>359</v>
      </c>
      <c r="BS1269" s="42"/>
      <c r="BT1269" s="42" t="s">
        <v>360</v>
      </c>
      <c r="BU1269" s="42" t="s">
        <v>317</v>
      </c>
      <c r="BV1269" s="42" t="s">
        <v>317</v>
      </c>
      <c r="BW1269" s="42"/>
      <c r="BX1269" s="42"/>
      <c r="BY1269" s="42" t="s">
        <v>353</v>
      </c>
      <c r="BZ1269" s="42" t="s">
        <v>353</v>
      </c>
      <c r="CA1269" s="42"/>
      <c r="CB1269" s="42" t="s">
        <v>353</v>
      </c>
      <c r="CC1269" s="42"/>
      <c r="CD1269" s="42"/>
      <c r="CE1269" s="42"/>
      <c r="CF1269" s="42"/>
      <c r="CG1269" s="26" t="s">
        <v>4896</v>
      </c>
    </row>
    <row r="1270" hidden="1" spans="1:85">
      <c r="A1270" s="39">
        <v>630</v>
      </c>
      <c r="B1270" s="42" t="s">
        <v>4898</v>
      </c>
      <c r="C1270" s="79" t="s">
        <v>4899</v>
      </c>
      <c r="D1270" s="42" t="s">
        <v>4900</v>
      </c>
      <c r="E1270" s="43">
        <v>26.41073333</v>
      </c>
      <c r="F1270" s="43">
        <v>-12.09183333</v>
      </c>
      <c r="G1270" s="42" t="s">
        <v>337</v>
      </c>
      <c r="H1270" s="37" t="s">
        <v>327</v>
      </c>
      <c r="I1270" s="42" t="s">
        <v>1192</v>
      </c>
      <c r="J1270" s="42" t="s">
        <v>1193</v>
      </c>
      <c r="K1270" s="42" t="s">
        <v>317</v>
      </c>
      <c r="L1270" s="42" t="s">
        <v>340</v>
      </c>
      <c r="M1270" s="42" t="s">
        <v>317</v>
      </c>
      <c r="N1270" s="42" t="s">
        <v>402</v>
      </c>
      <c r="O1270" s="42" t="s">
        <v>342</v>
      </c>
      <c r="P1270" s="42" t="s">
        <v>343</v>
      </c>
      <c r="Q1270" s="42" t="s">
        <v>320</v>
      </c>
      <c r="R1270" s="42" t="s">
        <v>381</v>
      </c>
      <c r="S1270" s="42" t="s">
        <v>1718</v>
      </c>
      <c r="T1270" s="42" t="s">
        <v>765</v>
      </c>
      <c r="U1270" s="42" t="s">
        <v>323</v>
      </c>
      <c r="V1270" s="52">
        <v>54</v>
      </c>
      <c r="W1270" s="42" t="s">
        <v>325</v>
      </c>
      <c r="X1270" s="42" t="s">
        <v>4858</v>
      </c>
      <c r="Y1270" s="42" t="s">
        <v>2</v>
      </c>
      <c r="Z1270" s="42" t="s">
        <v>2</v>
      </c>
      <c r="AA1270" s="42" t="s">
        <v>346</v>
      </c>
      <c r="AB1270" s="42" t="s">
        <v>347</v>
      </c>
      <c r="AC1270" s="42" t="s">
        <v>225</v>
      </c>
      <c r="AD1270" s="42" t="s">
        <v>330</v>
      </c>
      <c r="AE1270" s="42" t="s">
        <v>353</v>
      </c>
      <c r="AF1270" s="42" t="s">
        <v>353</v>
      </c>
      <c r="AG1270" s="52" t="s">
        <v>327</v>
      </c>
      <c r="AH1270" s="42" t="s">
        <v>327</v>
      </c>
      <c r="AI1270" s="42" t="s">
        <v>327</v>
      </c>
      <c r="AJ1270" s="42" t="s">
        <v>327</v>
      </c>
      <c r="AK1270" s="42" t="s">
        <v>327</v>
      </c>
      <c r="AL1270" s="42" t="s">
        <v>327</v>
      </c>
      <c r="AM1270" s="42" t="s">
        <v>371</v>
      </c>
      <c r="AN1270" s="42" t="s">
        <v>372</v>
      </c>
      <c r="AO1270" s="42">
        <v>250</v>
      </c>
      <c r="AP1270" s="42" t="s">
        <v>384</v>
      </c>
      <c r="AQ1270" s="42">
        <v>600</v>
      </c>
      <c r="AR1270" s="42">
        <v>2</v>
      </c>
      <c r="AS1270" s="42">
        <v>600</v>
      </c>
      <c r="AT1270" s="42">
        <v>24</v>
      </c>
      <c r="AU1270" s="42" t="s">
        <v>327</v>
      </c>
      <c r="AV1270" s="42" t="s">
        <v>327</v>
      </c>
      <c r="AW1270" s="42" t="s">
        <v>327</v>
      </c>
      <c r="AX1270" s="42" t="s">
        <v>353</v>
      </c>
      <c r="AY1270" s="42" t="s">
        <v>327</v>
      </c>
      <c r="AZ1270" s="51">
        <v>106.8</v>
      </c>
      <c r="BA1270" s="42">
        <v>0</v>
      </c>
      <c r="BB1270" s="42">
        <v>2</v>
      </c>
      <c r="BC1270" s="42" t="s">
        <v>375</v>
      </c>
      <c r="BD1270" s="49" t="s">
        <v>4898</v>
      </c>
      <c r="BE1270" s="49" t="s">
        <v>4901</v>
      </c>
      <c r="BF1270" s="42" t="s">
        <v>1925</v>
      </c>
      <c r="BG1270" s="42"/>
      <c r="BH1270" s="42">
        <v>0</v>
      </c>
      <c r="BI1270" s="42" t="s">
        <v>357</v>
      </c>
      <c r="BJ1270" s="42" t="s">
        <v>358</v>
      </c>
      <c r="BK1270" s="57">
        <v>44778</v>
      </c>
      <c r="BL1270" s="42" t="s">
        <v>340</v>
      </c>
      <c r="BM1270" s="42" t="s">
        <v>340</v>
      </c>
      <c r="BN1270" s="42"/>
      <c r="BO1270" s="42">
        <v>1</v>
      </c>
      <c r="BP1270" s="42" t="s">
        <v>359</v>
      </c>
      <c r="BQ1270" s="42" t="s">
        <v>359</v>
      </c>
      <c r="BR1270" s="42" t="s">
        <v>562</v>
      </c>
      <c r="BS1270" s="42"/>
      <c r="BT1270" s="42" t="s">
        <v>360</v>
      </c>
      <c r="BU1270" s="42" t="s">
        <v>317</v>
      </c>
      <c r="BV1270" s="42" t="s">
        <v>317</v>
      </c>
      <c r="BW1270" s="42"/>
      <c r="BX1270" s="42"/>
      <c r="BY1270" s="42" t="s">
        <v>353</v>
      </c>
      <c r="BZ1270" s="42" t="s">
        <v>353</v>
      </c>
      <c r="CA1270" s="42"/>
      <c r="CB1270" s="42" t="s">
        <v>353</v>
      </c>
      <c r="CC1270" s="42"/>
      <c r="CD1270" s="42"/>
      <c r="CE1270" s="42"/>
      <c r="CF1270" s="42"/>
      <c r="CG1270" s="26" t="s">
        <v>4899</v>
      </c>
    </row>
    <row r="1271" hidden="1" spans="1:85">
      <c r="A1271" s="34">
        <v>1329</v>
      </c>
      <c r="B1271" s="42" t="s">
        <v>4902</v>
      </c>
      <c r="C1271" s="79" t="s">
        <v>4903</v>
      </c>
      <c r="D1271" s="42" t="s">
        <v>4904</v>
      </c>
      <c r="E1271" s="43">
        <v>26.65036</v>
      </c>
      <c r="F1271" s="43">
        <v>-12.21399</v>
      </c>
      <c r="G1271" s="42" t="s">
        <v>337</v>
      </c>
      <c r="H1271" s="37">
        <v>1.8</v>
      </c>
      <c r="I1271" s="42" t="s">
        <v>1192</v>
      </c>
      <c r="J1271" s="42" t="s">
        <v>1193</v>
      </c>
      <c r="K1271" s="42" t="s">
        <v>317</v>
      </c>
      <c r="L1271" s="42" t="s">
        <v>340</v>
      </c>
      <c r="M1271" s="42" t="s">
        <v>317</v>
      </c>
      <c r="N1271" s="42" t="s">
        <v>318</v>
      </c>
      <c r="O1271" s="42" t="s">
        <v>364</v>
      </c>
      <c r="P1271" s="42" t="s">
        <v>365</v>
      </c>
      <c r="Q1271" s="42" t="s">
        <v>381</v>
      </c>
      <c r="R1271" s="42" t="s">
        <v>381</v>
      </c>
      <c r="S1271" s="42" t="s">
        <v>1718</v>
      </c>
      <c r="T1271" s="42" t="s">
        <v>344</v>
      </c>
      <c r="U1271" s="42" t="s">
        <v>323</v>
      </c>
      <c r="V1271" s="52">
        <v>66</v>
      </c>
      <c r="W1271" s="42" t="s">
        <v>366</v>
      </c>
      <c r="X1271" s="42" t="s">
        <v>4858</v>
      </c>
      <c r="Y1271" s="42" t="s">
        <v>2</v>
      </c>
      <c r="Z1271" s="42" t="s">
        <v>2</v>
      </c>
      <c r="AA1271" s="42" t="s">
        <v>346</v>
      </c>
      <c r="AB1271" s="42" t="s">
        <v>347</v>
      </c>
      <c r="AC1271" s="42" t="s">
        <v>225</v>
      </c>
      <c r="AD1271" s="42" t="s">
        <v>225</v>
      </c>
      <c r="AE1271" s="42" t="s">
        <v>349</v>
      </c>
      <c r="AF1271" s="42" t="s">
        <v>349</v>
      </c>
      <c r="AG1271" s="42">
        <v>20</v>
      </c>
      <c r="AH1271" s="42" t="s">
        <v>350</v>
      </c>
      <c r="AI1271" s="42" t="s">
        <v>4549</v>
      </c>
      <c r="AJ1271" s="42" t="s">
        <v>351</v>
      </c>
      <c r="AK1271" s="42">
        <v>0</v>
      </c>
      <c r="AL1271" s="42">
        <v>600</v>
      </c>
      <c r="AM1271" s="42" t="s">
        <v>371</v>
      </c>
      <c r="AN1271" s="42" t="s">
        <v>372</v>
      </c>
      <c r="AO1271" s="42">
        <v>250</v>
      </c>
      <c r="AP1271" s="42" t="s">
        <v>427</v>
      </c>
      <c r="AQ1271" s="42">
        <v>1200</v>
      </c>
      <c r="AR1271" s="42">
        <v>2</v>
      </c>
      <c r="AS1271" s="42">
        <v>1200</v>
      </c>
      <c r="AT1271" s="42">
        <v>24</v>
      </c>
      <c r="AU1271" s="42" t="s">
        <v>385</v>
      </c>
      <c r="AV1271" s="42" t="s">
        <v>385</v>
      </c>
      <c r="AW1271" s="42">
        <v>18000</v>
      </c>
      <c r="AX1271" s="42">
        <v>18000</v>
      </c>
      <c r="AY1271" s="42">
        <v>2</v>
      </c>
      <c r="AZ1271" s="51">
        <v>64.5</v>
      </c>
      <c r="BA1271" s="42">
        <v>65</v>
      </c>
      <c r="BB1271" s="42">
        <v>1</v>
      </c>
      <c r="BC1271" s="42" t="s">
        <v>346</v>
      </c>
      <c r="BD1271" s="49" t="s">
        <v>4902</v>
      </c>
      <c r="BE1271" s="49">
        <v>0</v>
      </c>
      <c r="BF1271" s="42" t="s">
        <v>340</v>
      </c>
      <c r="BG1271" s="42"/>
      <c r="BH1271" s="42" t="s">
        <v>1925</v>
      </c>
      <c r="BI1271" s="42" t="s">
        <v>357</v>
      </c>
      <c r="BJ1271" s="42" t="s">
        <v>358</v>
      </c>
      <c r="BK1271" s="57">
        <v>44778</v>
      </c>
      <c r="BL1271" s="42" t="s">
        <v>317</v>
      </c>
      <c r="BM1271" s="42" t="s">
        <v>317</v>
      </c>
      <c r="BN1271" s="42"/>
      <c r="BO1271" s="42"/>
      <c r="BP1271" s="42" t="s">
        <v>359</v>
      </c>
      <c r="BQ1271" s="42" t="s">
        <v>359</v>
      </c>
      <c r="BR1271" s="42" t="s">
        <v>359</v>
      </c>
      <c r="BS1271" s="42"/>
      <c r="BT1271" s="42" t="s">
        <v>360</v>
      </c>
      <c r="BU1271" s="42" t="s">
        <v>317</v>
      </c>
      <c r="BV1271" s="42" t="s">
        <v>317</v>
      </c>
      <c r="BW1271" s="42"/>
      <c r="BX1271" s="42"/>
      <c r="BY1271" s="42" t="s">
        <v>353</v>
      </c>
      <c r="BZ1271" s="42" t="s">
        <v>353</v>
      </c>
      <c r="CA1271" s="42"/>
      <c r="CB1271" s="42" t="s">
        <v>353</v>
      </c>
      <c r="CC1271" s="42"/>
      <c r="CD1271" s="42"/>
      <c r="CE1271" s="42"/>
      <c r="CF1271" s="42"/>
      <c r="CG1271" s="26" t="s">
        <v>4903</v>
      </c>
    </row>
    <row r="1272" hidden="1" spans="1:85">
      <c r="A1272" s="39">
        <v>1016</v>
      </c>
      <c r="B1272" s="42" t="s">
        <v>4905</v>
      </c>
      <c r="C1272" s="79" t="s">
        <v>4906</v>
      </c>
      <c r="D1272" s="42" t="s">
        <v>4907</v>
      </c>
      <c r="E1272" s="43">
        <v>26.5195</v>
      </c>
      <c r="F1272" s="43">
        <v>-12.40869</v>
      </c>
      <c r="G1272" s="42" t="s">
        <v>337</v>
      </c>
      <c r="H1272" s="37">
        <v>1.5</v>
      </c>
      <c r="I1272" s="42" t="s">
        <v>1192</v>
      </c>
      <c r="J1272" s="42" t="s">
        <v>1193</v>
      </c>
      <c r="K1272" s="42" t="s">
        <v>317</v>
      </c>
      <c r="L1272" s="42" t="s">
        <v>317</v>
      </c>
      <c r="M1272" s="42" t="s">
        <v>317</v>
      </c>
      <c r="N1272" s="42" t="s">
        <v>318</v>
      </c>
      <c r="O1272" s="42" t="s">
        <v>554</v>
      </c>
      <c r="P1272" s="42" t="s">
        <v>365</v>
      </c>
      <c r="Q1272" s="42" t="s">
        <v>320</v>
      </c>
      <c r="R1272" s="42" t="s">
        <v>320</v>
      </c>
      <c r="S1272" s="42" t="s">
        <v>1718</v>
      </c>
      <c r="T1272" s="42" t="s">
        <v>344</v>
      </c>
      <c r="U1272" s="42" t="s">
        <v>323</v>
      </c>
      <c r="V1272" s="52">
        <v>54</v>
      </c>
      <c r="W1272" s="42" t="s">
        <v>366</v>
      </c>
      <c r="X1272" s="42" t="s">
        <v>4858</v>
      </c>
      <c r="Y1272" s="42" t="s">
        <v>2</v>
      </c>
      <c r="Z1272" s="42" t="s">
        <v>2</v>
      </c>
      <c r="AA1272" s="42" t="s">
        <v>346</v>
      </c>
      <c r="AB1272" s="42" t="s">
        <v>347</v>
      </c>
      <c r="AC1272" s="42" t="s">
        <v>225</v>
      </c>
      <c r="AD1272" s="42" t="s">
        <v>225</v>
      </c>
      <c r="AE1272" s="42" t="s">
        <v>4908</v>
      </c>
      <c r="AF1272" s="42" t="s">
        <v>2583</v>
      </c>
      <c r="AG1272" s="42">
        <v>13</v>
      </c>
      <c r="AH1272" s="42" t="s">
        <v>2583</v>
      </c>
      <c r="AI1272" s="42">
        <v>0</v>
      </c>
      <c r="AJ1272" s="42" t="s">
        <v>4909</v>
      </c>
      <c r="AK1272" s="42">
        <v>0</v>
      </c>
      <c r="AL1272" s="42">
        <v>750</v>
      </c>
      <c r="AM1272" s="42" t="s">
        <v>371</v>
      </c>
      <c r="AN1272" s="42" t="s">
        <v>372</v>
      </c>
      <c r="AO1272" s="42">
        <v>250</v>
      </c>
      <c r="AP1272" s="42" t="s">
        <v>427</v>
      </c>
      <c r="AQ1272" s="42">
        <v>1200</v>
      </c>
      <c r="AR1272" s="42">
        <v>2</v>
      </c>
      <c r="AS1272" s="42">
        <v>1200</v>
      </c>
      <c r="AT1272" s="42">
        <v>24</v>
      </c>
      <c r="AU1272" s="42" t="s">
        <v>385</v>
      </c>
      <c r="AV1272" s="42" t="s">
        <v>385</v>
      </c>
      <c r="AW1272" s="42">
        <v>18000</v>
      </c>
      <c r="AX1272" s="42">
        <v>18000</v>
      </c>
      <c r="AY1272" s="42">
        <v>2</v>
      </c>
      <c r="AZ1272" s="51">
        <v>40.1</v>
      </c>
      <c r="BA1272" s="42">
        <v>40</v>
      </c>
      <c r="BB1272" s="42">
        <v>2</v>
      </c>
      <c r="BC1272" s="42" t="s">
        <v>375</v>
      </c>
      <c r="BD1272" s="49" t="s">
        <v>4905</v>
      </c>
      <c r="BE1272" s="49" t="s">
        <v>4910</v>
      </c>
      <c r="BF1272" s="42" t="s">
        <v>340</v>
      </c>
      <c r="BG1272" s="42"/>
      <c r="BH1272" s="42">
        <v>0</v>
      </c>
      <c r="BI1272" s="42" t="s">
        <v>357</v>
      </c>
      <c r="BJ1272" s="42" t="s">
        <v>358</v>
      </c>
      <c r="BK1272" s="57">
        <v>44778</v>
      </c>
      <c r="BL1272" s="42" t="s">
        <v>317</v>
      </c>
      <c r="BM1272" s="42" t="s">
        <v>317</v>
      </c>
      <c r="BN1272" s="42"/>
      <c r="BO1272" s="42"/>
      <c r="BP1272" s="42" t="s">
        <v>359</v>
      </c>
      <c r="BQ1272" s="42" t="s">
        <v>359</v>
      </c>
      <c r="BR1272" s="42" t="s">
        <v>359</v>
      </c>
      <c r="BS1272" s="42"/>
      <c r="BT1272" s="42" t="s">
        <v>360</v>
      </c>
      <c r="BU1272" s="42" t="s">
        <v>317</v>
      </c>
      <c r="BV1272" s="42" t="s">
        <v>317</v>
      </c>
      <c r="BW1272" s="42"/>
      <c r="BX1272" s="42"/>
      <c r="BY1272" s="42" t="s">
        <v>353</v>
      </c>
      <c r="BZ1272" s="42" t="s">
        <v>353</v>
      </c>
      <c r="CA1272" s="42"/>
      <c r="CB1272" s="42" t="s">
        <v>353</v>
      </c>
      <c r="CC1272" s="42"/>
      <c r="CD1272" s="42"/>
      <c r="CE1272" s="42"/>
      <c r="CF1272" s="42"/>
      <c r="CG1272" s="26" t="s">
        <v>4906</v>
      </c>
    </row>
    <row r="1273" hidden="1" spans="1:85">
      <c r="A1273" s="34">
        <v>1301</v>
      </c>
      <c r="B1273" s="42" t="s">
        <v>4911</v>
      </c>
      <c r="C1273" s="46" t="s">
        <v>4912</v>
      </c>
      <c r="D1273" s="42" t="s">
        <v>4913</v>
      </c>
      <c r="E1273" s="43">
        <v>26.22280556</v>
      </c>
      <c r="F1273" s="43">
        <v>-12.42036111</v>
      </c>
      <c r="G1273" s="42" t="s">
        <v>337</v>
      </c>
      <c r="H1273" s="37">
        <v>2.5</v>
      </c>
      <c r="I1273" s="42" t="s">
        <v>1192</v>
      </c>
      <c r="J1273" s="42" t="s">
        <v>1193</v>
      </c>
      <c r="K1273" s="42" t="s">
        <v>317</v>
      </c>
      <c r="L1273" s="42" t="s">
        <v>317</v>
      </c>
      <c r="M1273" s="42" t="s">
        <v>317</v>
      </c>
      <c r="N1273" s="42" t="s">
        <v>318</v>
      </c>
      <c r="O1273" s="42" t="s">
        <v>364</v>
      </c>
      <c r="P1273" s="42" t="s">
        <v>365</v>
      </c>
      <c r="Q1273" s="42" t="s">
        <v>320</v>
      </c>
      <c r="R1273" s="141" t="s">
        <v>390</v>
      </c>
      <c r="S1273" s="42" t="s">
        <v>1718</v>
      </c>
      <c r="T1273" s="42" t="s">
        <v>344</v>
      </c>
      <c r="U1273" s="42" t="s">
        <v>323</v>
      </c>
      <c r="V1273" s="52">
        <v>42</v>
      </c>
      <c r="W1273" s="42" t="s">
        <v>325</v>
      </c>
      <c r="X1273" s="42" t="s">
        <v>4858</v>
      </c>
      <c r="Y1273" s="42" t="s">
        <v>2</v>
      </c>
      <c r="Z1273" s="42" t="s">
        <v>2</v>
      </c>
      <c r="AA1273" s="42" t="s">
        <v>346</v>
      </c>
      <c r="AB1273" s="42" t="s">
        <v>347</v>
      </c>
      <c r="AC1273" s="42" t="s">
        <v>225</v>
      </c>
      <c r="AD1273" s="42" t="s">
        <v>225</v>
      </c>
      <c r="AE1273" s="42" t="s">
        <v>476</v>
      </c>
      <c r="AF1273" s="42" t="s">
        <v>476</v>
      </c>
      <c r="AG1273" s="42">
        <v>20</v>
      </c>
      <c r="AH1273" s="42" t="s">
        <v>350</v>
      </c>
      <c r="AI1273" s="42">
        <v>0</v>
      </c>
      <c r="AJ1273" s="42" t="s">
        <v>351</v>
      </c>
      <c r="AK1273" s="42">
        <v>0</v>
      </c>
      <c r="AL1273" s="42">
        <v>1000</v>
      </c>
      <c r="AM1273" s="42" t="s">
        <v>371</v>
      </c>
      <c r="AN1273" s="42" t="s">
        <v>372</v>
      </c>
      <c r="AO1273" s="42">
        <v>250</v>
      </c>
      <c r="AP1273" s="42" t="s">
        <v>373</v>
      </c>
      <c r="AQ1273" s="42">
        <v>600</v>
      </c>
      <c r="AR1273" s="42">
        <v>2</v>
      </c>
      <c r="AS1273" s="42">
        <v>600</v>
      </c>
      <c r="AT1273" s="42">
        <v>24</v>
      </c>
      <c r="AU1273" s="42" t="s">
        <v>327</v>
      </c>
      <c r="AV1273" s="42" t="s">
        <v>327</v>
      </c>
      <c r="AW1273" s="42" t="s">
        <v>327</v>
      </c>
      <c r="AX1273" s="42" t="s">
        <v>353</v>
      </c>
      <c r="AY1273" s="42" t="s">
        <v>327</v>
      </c>
      <c r="AZ1273" s="51">
        <v>54.6</v>
      </c>
      <c r="BA1273" s="42">
        <v>54</v>
      </c>
      <c r="BB1273" s="42">
        <v>1</v>
      </c>
      <c r="BC1273" s="42" t="s">
        <v>346</v>
      </c>
      <c r="BD1273" s="49" t="s">
        <v>4911</v>
      </c>
      <c r="BE1273" s="49">
        <v>0</v>
      </c>
      <c r="BF1273" s="42" t="s">
        <v>1925</v>
      </c>
      <c r="BG1273" s="42"/>
      <c r="BH1273" s="42">
        <v>0</v>
      </c>
      <c r="BI1273" s="42" t="s">
        <v>357</v>
      </c>
      <c r="BJ1273" s="42" t="s">
        <v>358</v>
      </c>
      <c r="BK1273" s="57">
        <v>44778</v>
      </c>
      <c r="BL1273" s="42" t="s">
        <v>356</v>
      </c>
      <c r="BM1273" s="42" t="s">
        <v>340</v>
      </c>
      <c r="BN1273" s="42"/>
      <c r="BO1273" s="42">
        <v>1</v>
      </c>
      <c r="BP1273" s="42" t="s">
        <v>359</v>
      </c>
      <c r="BQ1273" s="42" t="s">
        <v>359</v>
      </c>
      <c r="BR1273" s="42" t="s">
        <v>562</v>
      </c>
      <c r="BS1273" s="60">
        <v>43655</v>
      </c>
      <c r="BT1273" s="42" t="s">
        <v>360</v>
      </c>
      <c r="BU1273" s="42" t="s">
        <v>317</v>
      </c>
      <c r="BV1273" s="42" t="s">
        <v>317</v>
      </c>
      <c r="BW1273" s="42"/>
      <c r="BX1273" s="42"/>
      <c r="BY1273" s="42" t="s">
        <v>353</v>
      </c>
      <c r="BZ1273" s="42" t="s">
        <v>353</v>
      </c>
      <c r="CA1273" s="42"/>
      <c r="CB1273" s="42" t="s">
        <v>353</v>
      </c>
      <c r="CC1273" s="42"/>
      <c r="CD1273" s="42"/>
      <c r="CE1273" s="42"/>
      <c r="CF1273" s="42"/>
      <c r="CG1273" s="26" t="s">
        <v>4912</v>
      </c>
    </row>
    <row r="1274" hidden="1" spans="1:85">
      <c r="A1274" s="34">
        <v>1697</v>
      </c>
      <c r="B1274" s="42" t="s">
        <v>4914</v>
      </c>
      <c r="C1274" s="79" t="s">
        <v>4915</v>
      </c>
      <c r="D1274" s="42" t="s">
        <v>4916</v>
      </c>
      <c r="E1274" s="43">
        <v>26.50513</v>
      </c>
      <c r="F1274" s="43">
        <v>-12.4789</v>
      </c>
      <c r="G1274" s="42" t="s">
        <v>337</v>
      </c>
      <c r="H1274" s="37">
        <v>1.8</v>
      </c>
      <c r="I1274" s="42" t="s">
        <v>1192</v>
      </c>
      <c r="J1274" s="42" t="s">
        <v>1193</v>
      </c>
      <c r="K1274" s="42" t="s">
        <v>317</v>
      </c>
      <c r="L1274" s="42" t="s">
        <v>317</v>
      </c>
      <c r="M1274" s="42" t="s">
        <v>317</v>
      </c>
      <c r="N1274" s="42" t="s">
        <v>318</v>
      </c>
      <c r="O1274" s="42" t="s">
        <v>364</v>
      </c>
      <c r="P1274" s="42" t="s">
        <v>365</v>
      </c>
      <c r="Q1274" s="42" t="s">
        <v>320</v>
      </c>
      <c r="R1274" s="42" t="s">
        <v>320</v>
      </c>
      <c r="S1274" s="42" t="s">
        <v>1718</v>
      </c>
      <c r="T1274" s="42" t="s">
        <v>344</v>
      </c>
      <c r="U1274" s="42" t="s">
        <v>323</v>
      </c>
      <c r="V1274" s="52">
        <v>54</v>
      </c>
      <c r="W1274" s="42" t="s">
        <v>325</v>
      </c>
      <c r="X1274" s="42" t="s">
        <v>4858</v>
      </c>
      <c r="Y1274" s="42" t="s">
        <v>2</v>
      </c>
      <c r="Z1274" s="42" t="s">
        <v>2</v>
      </c>
      <c r="AA1274" s="42" t="s">
        <v>346</v>
      </c>
      <c r="AB1274" s="42" t="s">
        <v>347</v>
      </c>
      <c r="AC1274" s="42" t="s">
        <v>225</v>
      </c>
      <c r="AD1274" s="42" t="s">
        <v>225</v>
      </c>
      <c r="AE1274" s="42" t="s">
        <v>403</v>
      </c>
      <c r="AF1274" s="42" t="s">
        <v>403</v>
      </c>
      <c r="AG1274" s="42">
        <v>15</v>
      </c>
      <c r="AH1274" s="42" t="s">
        <v>350</v>
      </c>
      <c r="AI1274" s="42">
        <v>0</v>
      </c>
      <c r="AJ1274" s="42" t="s">
        <v>351</v>
      </c>
      <c r="AK1274" s="42">
        <v>0</v>
      </c>
      <c r="AL1274" s="42">
        <v>600</v>
      </c>
      <c r="AM1274" s="42" t="s">
        <v>371</v>
      </c>
      <c r="AN1274" s="42" t="s">
        <v>372</v>
      </c>
      <c r="AO1274" s="42">
        <v>250</v>
      </c>
      <c r="AP1274" s="42" t="s">
        <v>439</v>
      </c>
      <c r="AQ1274" s="42">
        <v>600</v>
      </c>
      <c r="AR1274" s="42">
        <v>2</v>
      </c>
      <c r="AS1274" s="42">
        <v>600</v>
      </c>
      <c r="AT1274" s="42">
        <v>24</v>
      </c>
      <c r="AU1274" s="42" t="s">
        <v>327</v>
      </c>
      <c r="AV1274" s="42" t="s">
        <v>327</v>
      </c>
      <c r="AW1274" s="42" t="s">
        <v>327</v>
      </c>
      <c r="AX1274" s="42" t="s">
        <v>353</v>
      </c>
      <c r="AY1274" s="42" t="s">
        <v>327</v>
      </c>
      <c r="AZ1274" s="51">
        <v>60.2</v>
      </c>
      <c r="BA1274" s="42">
        <v>60</v>
      </c>
      <c r="BB1274" s="42">
        <v>2</v>
      </c>
      <c r="BC1274" s="42" t="s">
        <v>375</v>
      </c>
      <c r="BD1274" s="49" t="s">
        <v>4914</v>
      </c>
      <c r="BE1274" s="49" t="s">
        <v>4917</v>
      </c>
      <c r="BF1274" s="42" t="s">
        <v>340</v>
      </c>
      <c r="BG1274" s="42"/>
      <c r="BH1274" s="42">
        <v>0</v>
      </c>
      <c r="BI1274" s="42" t="s">
        <v>357</v>
      </c>
      <c r="BJ1274" s="42" t="s">
        <v>358</v>
      </c>
      <c r="BK1274" s="57">
        <v>44778</v>
      </c>
      <c r="BL1274" s="42" t="s">
        <v>317</v>
      </c>
      <c r="BM1274" s="42" t="s">
        <v>317</v>
      </c>
      <c r="BN1274" s="42"/>
      <c r="BO1274" s="42"/>
      <c r="BP1274" s="42" t="s">
        <v>359</v>
      </c>
      <c r="BQ1274" s="42" t="s">
        <v>359</v>
      </c>
      <c r="BR1274" s="42" t="s">
        <v>359</v>
      </c>
      <c r="BS1274" s="42"/>
      <c r="BT1274" s="42" t="s">
        <v>360</v>
      </c>
      <c r="BU1274" s="42" t="s">
        <v>317</v>
      </c>
      <c r="BV1274" s="42" t="s">
        <v>317</v>
      </c>
      <c r="BW1274" s="42"/>
      <c r="BX1274" s="42"/>
      <c r="BY1274" s="42" t="s">
        <v>353</v>
      </c>
      <c r="BZ1274" s="42" t="s">
        <v>353</v>
      </c>
      <c r="CA1274" s="42"/>
      <c r="CB1274" s="42" t="s">
        <v>353</v>
      </c>
      <c r="CC1274" s="42"/>
      <c r="CD1274" s="42"/>
      <c r="CE1274" s="42"/>
      <c r="CF1274" s="42"/>
      <c r="CG1274" s="26" t="s">
        <v>4915</v>
      </c>
    </row>
    <row r="1275" hidden="1" spans="1:85">
      <c r="A1275" s="39">
        <v>588</v>
      </c>
      <c r="B1275" s="42" t="s">
        <v>4918</v>
      </c>
      <c r="C1275" s="79" t="s">
        <v>4919</v>
      </c>
      <c r="D1275" s="42" t="s">
        <v>4920</v>
      </c>
      <c r="E1275" s="43">
        <v>26.13172222</v>
      </c>
      <c r="F1275" s="43">
        <v>-12.40744444</v>
      </c>
      <c r="G1275" s="42" t="s">
        <v>337</v>
      </c>
      <c r="H1275" s="37">
        <v>1.8</v>
      </c>
      <c r="I1275" s="42" t="s">
        <v>1192</v>
      </c>
      <c r="J1275" s="42" t="s">
        <v>1193</v>
      </c>
      <c r="K1275" s="42" t="s">
        <v>317</v>
      </c>
      <c r="L1275" s="42" t="s">
        <v>340</v>
      </c>
      <c r="M1275" s="42" t="s">
        <v>317</v>
      </c>
      <c r="N1275" s="42" t="s">
        <v>318</v>
      </c>
      <c r="O1275" s="42" t="s">
        <v>364</v>
      </c>
      <c r="P1275" s="42" t="s">
        <v>365</v>
      </c>
      <c r="Q1275" s="42" t="s">
        <v>320</v>
      </c>
      <c r="R1275" s="142" t="s">
        <v>381</v>
      </c>
      <c r="S1275" s="42" t="s">
        <v>1718</v>
      </c>
      <c r="T1275" s="42" t="s">
        <v>782</v>
      </c>
      <c r="U1275" s="42" t="s">
        <v>323</v>
      </c>
      <c r="V1275" s="52">
        <v>42</v>
      </c>
      <c r="W1275" s="42" t="s">
        <v>325</v>
      </c>
      <c r="X1275" s="42" t="s">
        <v>4858</v>
      </c>
      <c r="Y1275" s="42" t="s">
        <v>2</v>
      </c>
      <c r="Z1275" s="42" t="s">
        <v>2</v>
      </c>
      <c r="AA1275" s="42" t="s">
        <v>346</v>
      </c>
      <c r="AB1275" s="42" t="s">
        <v>347</v>
      </c>
      <c r="AC1275" s="42" t="s">
        <v>225</v>
      </c>
      <c r="AD1275" s="42" t="s">
        <v>225</v>
      </c>
      <c r="AE1275" s="42" t="s">
        <v>349</v>
      </c>
      <c r="AF1275" s="42" t="s">
        <v>349</v>
      </c>
      <c r="AG1275" s="42">
        <v>20</v>
      </c>
      <c r="AH1275" s="42" t="s">
        <v>350</v>
      </c>
      <c r="AI1275" s="42" t="s">
        <v>4549</v>
      </c>
      <c r="AJ1275" s="42" t="s">
        <v>351</v>
      </c>
      <c r="AK1275" s="42">
        <v>0</v>
      </c>
      <c r="AL1275" s="42">
        <v>600</v>
      </c>
      <c r="AM1275" s="42" t="s">
        <v>332</v>
      </c>
      <c r="AN1275" s="42" t="s">
        <v>404</v>
      </c>
      <c r="AO1275" s="42">
        <v>750</v>
      </c>
      <c r="AP1275" s="42" t="s">
        <v>333</v>
      </c>
      <c r="AQ1275" s="42">
        <v>400</v>
      </c>
      <c r="AR1275" s="42">
        <v>48</v>
      </c>
      <c r="AS1275" s="42">
        <v>100</v>
      </c>
      <c r="AT1275" s="42">
        <f>AQ1275/AS1275</f>
        <v>4</v>
      </c>
      <c r="AU1275" s="42" t="s">
        <v>327</v>
      </c>
      <c r="AV1275" s="42" t="s">
        <v>327</v>
      </c>
      <c r="AW1275" s="42" t="s">
        <v>327</v>
      </c>
      <c r="AX1275" s="42" t="s">
        <v>353</v>
      </c>
      <c r="AY1275" s="42" t="s">
        <v>327</v>
      </c>
      <c r="AZ1275" s="51">
        <v>60.1</v>
      </c>
      <c r="BA1275" s="42">
        <v>60</v>
      </c>
      <c r="BB1275" s="42">
        <v>2</v>
      </c>
      <c r="BC1275" s="42" t="s">
        <v>375</v>
      </c>
      <c r="BD1275" s="49" t="s">
        <v>4918</v>
      </c>
      <c r="BE1275" s="49" t="s">
        <v>4921</v>
      </c>
      <c r="BF1275" s="42" t="s">
        <v>340</v>
      </c>
      <c r="BG1275" s="42"/>
      <c r="BH1275" s="42">
        <v>0</v>
      </c>
      <c r="BI1275" s="42" t="s">
        <v>357</v>
      </c>
      <c r="BJ1275" s="42" t="s">
        <v>358</v>
      </c>
      <c r="BK1275" s="57">
        <v>44778</v>
      </c>
      <c r="BL1275" s="42" t="s">
        <v>340</v>
      </c>
      <c r="BM1275" s="42" t="s">
        <v>340</v>
      </c>
      <c r="BN1275" s="42"/>
      <c r="BO1275" s="42"/>
      <c r="BP1275" s="42" t="s">
        <v>359</v>
      </c>
      <c r="BQ1275" s="42" t="s">
        <v>359</v>
      </c>
      <c r="BR1275" s="42" t="s">
        <v>508</v>
      </c>
      <c r="BS1275" s="42"/>
      <c r="BT1275" s="42" t="s">
        <v>360</v>
      </c>
      <c r="BU1275" s="42" t="s">
        <v>317</v>
      </c>
      <c r="BV1275" s="42" t="s">
        <v>317</v>
      </c>
      <c r="BW1275" s="42"/>
      <c r="BX1275" s="42"/>
      <c r="BY1275" s="42" t="s">
        <v>353</v>
      </c>
      <c r="BZ1275" s="42" t="s">
        <v>353</v>
      </c>
      <c r="CA1275" s="42"/>
      <c r="CB1275" s="42" t="s">
        <v>353</v>
      </c>
      <c r="CC1275" s="42"/>
      <c r="CD1275" s="42"/>
      <c r="CE1275" s="42"/>
      <c r="CF1275" s="42"/>
      <c r="CG1275" s="26" t="s">
        <v>4919</v>
      </c>
    </row>
    <row r="1276" hidden="1" spans="1:85">
      <c r="A1276" s="39">
        <v>770</v>
      </c>
      <c r="B1276" s="42" t="s">
        <v>4922</v>
      </c>
      <c r="C1276" s="46" t="s">
        <v>4923</v>
      </c>
      <c r="D1276" s="42" t="s">
        <v>4924</v>
      </c>
      <c r="E1276" s="43">
        <v>26.17088889</v>
      </c>
      <c r="F1276" s="43">
        <v>-12.51130556</v>
      </c>
      <c r="G1276" s="42" t="s">
        <v>337</v>
      </c>
      <c r="H1276" s="37">
        <v>2.5</v>
      </c>
      <c r="I1276" s="42" t="s">
        <v>1192</v>
      </c>
      <c r="J1276" s="42" t="s">
        <v>1193</v>
      </c>
      <c r="K1276" s="42" t="s">
        <v>317</v>
      </c>
      <c r="L1276" s="42" t="s">
        <v>317</v>
      </c>
      <c r="M1276" s="42" t="s">
        <v>317</v>
      </c>
      <c r="N1276" s="42" t="s">
        <v>318</v>
      </c>
      <c r="O1276" s="42" t="s">
        <v>364</v>
      </c>
      <c r="P1276" s="42" t="s">
        <v>365</v>
      </c>
      <c r="Q1276" s="42" t="s">
        <v>381</v>
      </c>
      <c r="R1276" s="42" t="s">
        <v>381</v>
      </c>
      <c r="S1276" s="42" t="s">
        <v>1718</v>
      </c>
      <c r="T1276" s="42" t="s">
        <v>344</v>
      </c>
      <c r="U1276" s="42" t="s">
        <v>323</v>
      </c>
      <c r="V1276" s="52">
        <v>60</v>
      </c>
      <c r="W1276" s="42" t="s">
        <v>325</v>
      </c>
      <c r="X1276" s="42" t="s">
        <v>4858</v>
      </c>
      <c r="Y1276" s="42" t="s">
        <v>2</v>
      </c>
      <c r="Z1276" s="42" t="s">
        <v>2</v>
      </c>
      <c r="AA1276" s="42" t="s">
        <v>346</v>
      </c>
      <c r="AB1276" s="42" t="s">
        <v>347</v>
      </c>
      <c r="AC1276" s="42" t="s">
        <v>225</v>
      </c>
      <c r="AD1276" s="42" t="s">
        <v>225</v>
      </c>
      <c r="AE1276" s="42" t="s">
        <v>476</v>
      </c>
      <c r="AF1276" s="42" t="s">
        <v>476</v>
      </c>
      <c r="AG1276" s="42">
        <v>20</v>
      </c>
      <c r="AH1276" s="42" t="s">
        <v>368</v>
      </c>
      <c r="AI1276" s="42">
        <v>0</v>
      </c>
      <c r="AJ1276" s="42" t="s">
        <v>370</v>
      </c>
      <c r="AK1276" s="42">
        <v>0</v>
      </c>
      <c r="AL1276" s="42">
        <v>600</v>
      </c>
      <c r="AM1276" s="42" t="s">
        <v>332</v>
      </c>
      <c r="AN1276" s="42" t="s">
        <v>404</v>
      </c>
      <c r="AO1276" s="42">
        <v>750</v>
      </c>
      <c r="AP1276" s="42" t="s">
        <v>427</v>
      </c>
      <c r="AQ1276" s="42">
        <v>1200</v>
      </c>
      <c r="AR1276" s="42">
        <v>2</v>
      </c>
      <c r="AS1276" s="42">
        <v>1200</v>
      </c>
      <c r="AT1276" s="42">
        <v>24</v>
      </c>
      <c r="AU1276" s="42" t="s">
        <v>327</v>
      </c>
      <c r="AV1276" s="42" t="s">
        <v>327</v>
      </c>
      <c r="AW1276" s="42" t="s">
        <v>327</v>
      </c>
      <c r="AX1276" s="42" t="s">
        <v>353</v>
      </c>
      <c r="AY1276" s="42" t="s">
        <v>327</v>
      </c>
      <c r="AZ1276" s="51">
        <v>108.9</v>
      </c>
      <c r="BA1276" s="42">
        <v>108</v>
      </c>
      <c r="BB1276" s="42">
        <v>1</v>
      </c>
      <c r="BC1276" s="42" t="s">
        <v>346</v>
      </c>
      <c r="BD1276" s="49" t="s">
        <v>4922</v>
      </c>
      <c r="BE1276" s="49">
        <v>0</v>
      </c>
      <c r="BF1276" s="42" t="s">
        <v>340</v>
      </c>
      <c r="BG1276" s="42"/>
      <c r="BH1276" s="42">
        <v>0</v>
      </c>
      <c r="BI1276" s="42" t="s">
        <v>357</v>
      </c>
      <c r="BJ1276" s="42" t="s">
        <v>358</v>
      </c>
      <c r="BK1276" s="57">
        <v>44778</v>
      </c>
      <c r="BL1276" s="42" t="s">
        <v>356</v>
      </c>
      <c r="BM1276" s="42" t="s">
        <v>340</v>
      </c>
      <c r="BN1276" s="42"/>
      <c r="BO1276" s="42">
        <v>1</v>
      </c>
      <c r="BP1276" s="42" t="s">
        <v>359</v>
      </c>
      <c r="BQ1276" s="42" t="s">
        <v>359</v>
      </c>
      <c r="BR1276" s="42" t="s">
        <v>562</v>
      </c>
      <c r="BS1276" s="42"/>
      <c r="BT1276" s="42" t="s">
        <v>340</v>
      </c>
      <c r="BU1276" s="42" t="s">
        <v>317</v>
      </c>
      <c r="BV1276" s="42" t="s">
        <v>340</v>
      </c>
      <c r="BW1276" s="42"/>
      <c r="BX1276" s="42"/>
      <c r="BY1276" s="42" t="s">
        <v>356</v>
      </c>
      <c r="BZ1276" s="42">
        <v>20</v>
      </c>
      <c r="CA1276" s="42"/>
      <c r="CB1276" s="42" t="s">
        <v>472</v>
      </c>
      <c r="CC1276" s="42"/>
      <c r="CD1276" s="42"/>
      <c r="CE1276" s="42"/>
      <c r="CF1276" s="42"/>
      <c r="CG1276" s="26" t="s">
        <v>4923</v>
      </c>
    </row>
    <row r="1277" hidden="1" spans="1:85">
      <c r="A1277" s="39">
        <v>900</v>
      </c>
      <c r="B1277" s="42" t="s">
        <v>4925</v>
      </c>
      <c r="C1277" s="79" t="s">
        <v>4926</v>
      </c>
      <c r="D1277" s="42" t="s">
        <v>4927</v>
      </c>
      <c r="E1277" s="43">
        <v>25.91916667</v>
      </c>
      <c r="F1277" s="43">
        <v>-12.26638889</v>
      </c>
      <c r="G1277" s="42" t="s">
        <v>337</v>
      </c>
      <c r="H1277" s="37">
        <v>1.8</v>
      </c>
      <c r="I1277" s="42" t="s">
        <v>1192</v>
      </c>
      <c r="J1277" s="42" t="s">
        <v>1193</v>
      </c>
      <c r="K1277" s="42" t="s">
        <v>317</v>
      </c>
      <c r="L1277" s="42" t="s">
        <v>317</v>
      </c>
      <c r="M1277" s="42" t="s">
        <v>317</v>
      </c>
      <c r="N1277" s="42" t="s">
        <v>402</v>
      </c>
      <c r="O1277" s="42" t="s">
        <v>364</v>
      </c>
      <c r="P1277" s="42" t="s">
        <v>365</v>
      </c>
      <c r="Q1277" s="42" t="s">
        <v>320</v>
      </c>
      <c r="R1277" s="42" t="s">
        <v>381</v>
      </c>
      <c r="S1277" s="42" t="s">
        <v>1718</v>
      </c>
      <c r="T1277" s="42" t="s">
        <v>344</v>
      </c>
      <c r="U1277" s="42" t="s">
        <v>323</v>
      </c>
      <c r="V1277" s="52">
        <v>80</v>
      </c>
      <c r="W1277" s="42" t="s">
        <v>366</v>
      </c>
      <c r="X1277" s="42" t="s">
        <v>4858</v>
      </c>
      <c r="Y1277" s="42" t="s">
        <v>2</v>
      </c>
      <c r="Z1277" s="42" t="s">
        <v>2</v>
      </c>
      <c r="AA1277" s="42" t="s">
        <v>346</v>
      </c>
      <c r="AB1277" s="42" t="s">
        <v>347</v>
      </c>
      <c r="AC1277" s="42" t="s">
        <v>225</v>
      </c>
      <c r="AD1277" s="42" t="s">
        <v>225</v>
      </c>
      <c r="AE1277" s="42" t="s">
        <v>349</v>
      </c>
      <c r="AF1277" s="42" t="s">
        <v>349</v>
      </c>
      <c r="AG1277" s="42">
        <v>20</v>
      </c>
      <c r="AH1277" s="42" t="s">
        <v>350</v>
      </c>
      <c r="AI1277" s="42" t="s">
        <v>4549</v>
      </c>
      <c r="AJ1277" s="42" t="s">
        <v>351</v>
      </c>
      <c r="AK1277" s="42">
        <v>0</v>
      </c>
      <c r="AL1277" s="42">
        <v>1000</v>
      </c>
      <c r="AM1277" s="42" t="s">
        <v>371</v>
      </c>
      <c r="AN1277" s="42" t="s">
        <v>372</v>
      </c>
      <c r="AO1277" s="42">
        <v>250</v>
      </c>
      <c r="AP1277" s="42" t="s">
        <v>439</v>
      </c>
      <c r="AQ1277" s="42">
        <v>600</v>
      </c>
      <c r="AR1277" s="42">
        <v>2</v>
      </c>
      <c r="AS1277" s="42">
        <v>600</v>
      </c>
      <c r="AT1277" s="42">
        <v>24</v>
      </c>
      <c r="AU1277" s="42" t="s">
        <v>385</v>
      </c>
      <c r="AV1277" s="42" t="s">
        <v>385</v>
      </c>
      <c r="AW1277" s="42">
        <v>18000</v>
      </c>
      <c r="AX1277" s="42">
        <v>18000</v>
      </c>
      <c r="AY1277" s="42">
        <v>2</v>
      </c>
      <c r="AZ1277" s="51">
        <v>75.1</v>
      </c>
      <c r="BA1277" s="42">
        <v>75</v>
      </c>
      <c r="BB1277" s="42">
        <v>3</v>
      </c>
      <c r="BC1277" s="42" t="s">
        <v>2051</v>
      </c>
      <c r="BD1277" s="49" t="s">
        <v>4925</v>
      </c>
      <c r="BE1277" s="49" t="s">
        <v>4928</v>
      </c>
      <c r="BF1277" s="42" t="s">
        <v>340</v>
      </c>
      <c r="BG1277" s="42"/>
      <c r="BH1277" s="42" t="s">
        <v>1925</v>
      </c>
      <c r="BI1277" s="42" t="s">
        <v>357</v>
      </c>
      <c r="BJ1277" s="42" t="s">
        <v>358</v>
      </c>
      <c r="BK1277" s="57">
        <v>44778</v>
      </c>
      <c r="BL1277" s="42" t="s">
        <v>317</v>
      </c>
      <c r="BM1277" s="42" t="s">
        <v>317</v>
      </c>
      <c r="BN1277" s="42"/>
      <c r="BO1277" s="42"/>
      <c r="BP1277" s="42" t="s">
        <v>359</v>
      </c>
      <c r="BQ1277" s="42" t="s">
        <v>359</v>
      </c>
      <c r="BR1277" s="42" t="s">
        <v>359</v>
      </c>
      <c r="BS1277" s="42"/>
      <c r="BT1277" s="42" t="s">
        <v>360</v>
      </c>
      <c r="BU1277" s="42" t="s">
        <v>317</v>
      </c>
      <c r="BV1277" s="42" t="s">
        <v>317</v>
      </c>
      <c r="BW1277" s="42"/>
      <c r="BX1277" s="42"/>
      <c r="BY1277" s="42" t="s">
        <v>353</v>
      </c>
      <c r="BZ1277" s="42" t="s">
        <v>353</v>
      </c>
      <c r="CA1277" s="42"/>
      <c r="CB1277" s="42" t="s">
        <v>353</v>
      </c>
      <c r="CC1277" s="42"/>
      <c r="CD1277" s="42"/>
      <c r="CE1277" s="42"/>
      <c r="CF1277" s="42"/>
      <c r="CG1277" s="26" t="s">
        <v>4926</v>
      </c>
    </row>
    <row r="1278" hidden="1" spans="1:85">
      <c r="A1278" s="34">
        <v>903</v>
      </c>
      <c r="B1278" s="42" t="s">
        <v>4929</v>
      </c>
      <c r="C1278" s="46" t="s">
        <v>4930</v>
      </c>
      <c r="D1278" s="42" t="s">
        <v>4931</v>
      </c>
      <c r="E1278" s="43">
        <v>25.89126</v>
      </c>
      <c r="F1278" s="43">
        <v>-12.33177</v>
      </c>
      <c r="G1278" s="42" t="s">
        <v>337</v>
      </c>
      <c r="H1278" s="37">
        <v>2.5</v>
      </c>
      <c r="I1278" s="42" t="s">
        <v>1192</v>
      </c>
      <c r="J1278" s="42" t="s">
        <v>1193</v>
      </c>
      <c r="K1278" s="42" t="s">
        <v>317</v>
      </c>
      <c r="L1278" s="42" t="s">
        <v>317</v>
      </c>
      <c r="M1278" s="42" t="s">
        <v>317</v>
      </c>
      <c r="N1278" s="42" t="s">
        <v>318</v>
      </c>
      <c r="O1278" s="42" t="s">
        <v>364</v>
      </c>
      <c r="P1278" s="42" t="s">
        <v>365</v>
      </c>
      <c r="Q1278" s="42" t="s">
        <v>320</v>
      </c>
      <c r="R1278" s="42" t="s">
        <v>320</v>
      </c>
      <c r="S1278" s="42" t="s">
        <v>1718</v>
      </c>
      <c r="T1278" s="42" t="s">
        <v>344</v>
      </c>
      <c r="U1278" s="42" t="s">
        <v>323</v>
      </c>
      <c r="V1278" s="52">
        <v>70</v>
      </c>
      <c r="W1278" s="42" t="s">
        <v>325</v>
      </c>
      <c r="X1278" s="42" t="s">
        <v>4858</v>
      </c>
      <c r="Y1278" s="42" t="s">
        <v>2</v>
      </c>
      <c r="Z1278" s="42" t="s">
        <v>2</v>
      </c>
      <c r="AA1278" s="42" t="s">
        <v>346</v>
      </c>
      <c r="AB1278" s="42" t="s">
        <v>347</v>
      </c>
      <c r="AC1278" s="42" t="s">
        <v>225</v>
      </c>
      <c r="AD1278" s="42" t="s">
        <v>225</v>
      </c>
      <c r="AE1278" s="42" t="s">
        <v>654</v>
      </c>
      <c r="AF1278" s="42" t="s">
        <v>655</v>
      </c>
      <c r="AG1278" s="42">
        <v>20</v>
      </c>
      <c r="AH1278" s="42" t="s">
        <v>350</v>
      </c>
      <c r="AI1278" s="42" t="s">
        <v>1146</v>
      </c>
      <c r="AJ1278" s="42" t="s">
        <v>351</v>
      </c>
      <c r="AK1278" s="42">
        <v>0</v>
      </c>
      <c r="AL1278" s="42">
        <v>400</v>
      </c>
      <c r="AM1278" s="42" t="s">
        <v>408</v>
      </c>
      <c r="AN1278" s="42">
        <v>0</v>
      </c>
      <c r="AO1278" s="42">
        <v>300</v>
      </c>
      <c r="AP1278" s="42" t="s">
        <v>333</v>
      </c>
      <c r="AQ1278" s="42">
        <v>400</v>
      </c>
      <c r="AR1278" s="42">
        <v>48</v>
      </c>
      <c r="AS1278" s="42">
        <v>100</v>
      </c>
      <c r="AT1278" s="42">
        <f>AQ1278/AS1278</f>
        <v>4</v>
      </c>
      <c r="AU1278" s="42" t="s">
        <v>327</v>
      </c>
      <c r="AV1278" s="42" t="s">
        <v>327</v>
      </c>
      <c r="AW1278" s="42" t="s">
        <v>327</v>
      </c>
      <c r="AX1278" s="42" t="s">
        <v>353</v>
      </c>
      <c r="AY1278" s="42" t="s">
        <v>327</v>
      </c>
      <c r="AZ1278" s="51">
        <v>75.1</v>
      </c>
      <c r="BA1278" s="42">
        <v>75</v>
      </c>
      <c r="BB1278" s="42">
        <v>4</v>
      </c>
      <c r="BC1278" s="42" t="s">
        <v>4932</v>
      </c>
      <c r="BD1278" s="49" t="s">
        <v>4929</v>
      </c>
      <c r="BE1278" s="49" t="s">
        <v>4933</v>
      </c>
      <c r="BF1278" s="42" t="s">
        <v>2631</v>
      </c>
      <c r="BG1278" s="42"/>
      <c r="BH1278" s="42">
        <v>0</v>
      </c>
      <c r="BI1278" s="42" t="s">
        <v>357</v>
      </c>
      <c r="BJ1278" s="42" t="s">
        <v>358</v>
      </c>
      <c r="BK1278" s="57">
        <v>44778</v>
      </c>
      <c r="BL1278" s="42" t="s">
        <v>317</v>
      </c>
      <c r="BM1278" s="42" t="s">
        <v>317</v>
      </c>
      <c r="BN1278" s="42"/>
      <c r="BO1278" s="42"/>
      <c r="BP1278" s="42" t="s">
        <v>359</v>
      </c>
      <c r="BQ1278" s="42" t="s">
        <v>359</v>
      </c>
      <c r="BR1278" s="42" t="s">
        <v>359</v>
      </c>
      <c r="BS1278" s="42"/>
      <c r="BT1278" s="42" t="s">
        <v>360</v>
      </c>
      <c r="BU1278" s="42" t="s">
        <v>317</v>
      </c>
      <c r="BV1278" s="42" t="s">
        <v>317</v>
      </c>
      <c r="BW1278" s="42"/>
      <c r="BX1278" s="42"/>
      <c r="BY1278" s="42" t="s">
        <v>353</v>
      </c>
      <c r="BZ1278" s="42" t="s">
        <v>353</v>
      </c>
      <c r="CA1278" s="42"/>
      <c r="CB1278" s="42" t="s">
        <v>353</v>
      </c>
      <c r="CC1278" s="42"/>
      <c r="CD1278" s="42"/>
      <c r="CE1278" s="42"/>
      <c r="CF1278" s="42"/>
      <c r="CG1278" s="26" t="s">
        <v>4930</v>
      </c>
    </row>
    <row r="1279" hidden="1" spans="1:85">
      <c r="A1279" s="39">
        <v>1724</v>
      </c>
      <c r="B1279" s="42" t="s">
        <v>4934</v>
      </c>
      <c r="C1279" s="46" t="s">
        <v>4935</v>
      </c>
      <c r="D1279" s="42" t="s">
        <v>4936</v>
      </c>
      <c r="E1279" s="43">
        <v>26.89256</v>
      </c>
      <c r="F1279" s="43">
        <v>-11.97801</v>
      </c>
      <c r="G1279" s="42" t="s">
        <v>337</v>
      </c>
      <c r="H1279" s="37">
        <v>2.5</v>
      </c>
      <c r="I1279" s="42" t="s">
        <v>1192</v>
      </c>
      <c r="J1279" s="42" t="s">
        <v>1193</v>
      </c>
      <c r="K1279" s="42" t="s">
        <v>317</v>
      </c>
      <c r="L1279" s="42" t="s">
        <v>317</v>
      </c>
      <c r="M1279" s="42" t="s">
        <v>317</v>
      </c>
      <c r="N1279" s="42" t="s">
        <v>318</v>
      </c>
      <c r="O1279" s="42" t="s">
        <v>364</v>
      </c>
      <c r="P1279" s="42" t="s">
        <v>365</v>
      </c>
      <c r="Q1279" s="42" t="s">
        <v>320</v>
      </c>
      <c r="R1279" s="42" t="s">
        <v>381</v>
      </c>
      <c r="S1279" s="42" t="s">
        <v>1718</v>
      </c>
      <c r="T1279" s="42" t="s">
        <v>344</v>
      </c>
      <c r="U1279" s="42" t="s">
        <v>323</v>
      </c>
      <c r="V1279" s="52">
        <v>60</v>
      </c>
      <c r="W1279" s="42" t="s">
        <v>325</v>
      </c>
      <c r="X1279" s="42" t="s">
        <v>4858</v>
      </c>
      <c r="Y1279" s="42" t="s">
        <v>2</v>
      </c>
      <c r="Z1279" s="42" t="s">
        <v>2</v>
      </c>
      <c r="AA1279" s="42" t="s">
        <v>346</v>
      </c>
      <c r="AB1279" s="42" t="s">
        <v>347</v>
      </c>
      <c r="AC1279" s="42" t="s">
        <v>225</v>
      </c>
      <c r="AD1279" s="42" t="s">
        <v>225</v>
      </c>
      <c r="AE1279" s="42" t="s">
        <v>382</v>
      </c>
      <c r="AF1279" s="42" t="s">
        <v>382</v>
      </c>
      <c r="AG1279" s="42">
        <v>20</v>
      </c>
      <c r="AH1279" s="42" t="s">
        <v>350</v>
      </c>
      <c r="AI1279" s="42">
        <v>0</v>
      </c>
      <c r="AJ1279" s="42" t="s">
        <v>351</v>
      </c>
      <c r="AK1279" s="42">
        <v>0</v>
      </c>
      <c r="AL1279" s="42">
        <v>600</v>
      </c>
      <c r="AM1279" s="42" t="s">
        <v>408</v>
      </c>
      <c r="AN1279" s="42">
        <v>0</v>
      </c>
      <c r="AO1279" s="42" t="s">
        <v>327</v>
      </c>
      <c r="AP1279" s="42" t="s">
        <v>2026</v>
      </c>
      <c r="AQ1279" s="42">
        <v>1410</v>
      </c>
      <c r="AR1279" s="42">
        <v>4</v>
      </c>
      <c r="AS1279" s="42">
        <v>1410</v>
      </c>
      <c r="AT1279" s="42">
        <v>12</v>
      </c>
      <c r="AU1279" s="42" t="s">
        <v>327</v>
      </c>
      <c r="AV1279" s="42" t="s">
        <v>327</v>
      </c>
      <c r="AW1279" s="42" t="s">
        <v>327</v>
      </c>
      <c r="AX1279" s="42" t="s">
        <v>353</v>
      </c>
      <c r="AY1279" s="42" t="s">
        <v>327</v>
      </c>
      <c r="AZ1279" s="51">
        <v>69</v>
      </c>
      <c r="BA1279" s="42">
        <v>0</v>
      </c>
      <c r="BB1279" s="42">
        <v>2</v>
      </c>
      <c r="BC1279" s="42" t="s">
        <v>375</v>
      </c>
      <c r="BD1279" s="49" t="s">
        <v>4934</v>
      </c>
      <c r="BE1279" s="49" t="s">
        <v>4937</v>
      </c>
      <c r="BF1279" s="42">
        <v>0</v>
      </c>
      <c r="BG1279" s="42"/>
      <c r="BH1279" s="42">
        <v>0</v>
      </c>
      <c r="BI1279" s="42" t="s">
        <v>357</v>
      </c>
      <c r="BJ1279" s="42" t="s">
        <v>358</v>
      </c>
      <c r="BK1279" s="57">
        <v>44778</v>
      </c>
      <c r="BL1279" s="42" t="s">
        <v>317</v>
      </c>
      <c r="BM1279" s="42" t="s">
        <v>317</v>
      </c>
      <c r="BN1279" s="42"/>
      <c r="BO1279" s="42"/>
      <c r="BP1279" s="42" t="s">
        <v>359</v>
      </c>
      <c r="BQ1279" s="42" t="s">
        <v>359</v>
      </c>
      <c r="BR1279" s="42" t="s">
        <v>359</v>
      </c>
      <c r="BS1279" s="42"/>
      <c r="BT1279" s="42" t="s">
        <v>360</v>
      </c>
      <c r="BU1279" s="42" t="s">
        <v>317</v>
      </c>
      <c r="BV1279" s="42" t="s">
        <v>317</v>
      </c>
      <c r="BW1279" s="42"/>
      <c r="BX1279" s="42"/>
      <c r="BY1279" s="42" t="s">
        <v>353</v>
      </c>
      <c r="BZ1279" s="42" t="s">
        <v>353</v>
      </c>
      <c r="CA1279" s="42"/>
      <c r="CB1279" s="42" t="s">
        <v>353</v>
      </c>
      <c r="CC1279" s="42"/>
      <c r="CD1279" s="42"/>
      <c r="CE1279" s="42"/>
      <c r="CF1279" s="42"/>
      <c r="CG1279" s="26" t="s">
        <v>4935</v>
      </c>
    </row>
    <row r="1280" hidden="1" spans="1:85">
      <c r="A1280" s="39">
        <v>902</v>
      </c>
      <c r="B1280" s="42" t="s">
        <v>4938</v>
      </c>
      <c r="C1280" s="79" t="s">
        <v>4939</v>
      </c>
      <c r="D1280" s="42" t="s">
        <v>4940</v>
      </c>
      <c r="E1280" s="43">
        <v>25.84188889</v>
      </c>
      <c r="F1280" s="43">
        <v>-12.27375</v>
      </c>
      <c r="G1280" s="42" t="s">
        <v>337</v>
      </c>
      <c r="H1280" s="37">
        <v>2.5</v>
      </c>
      <c r="I1280" s="42" t="s">
        <v>1192</v>
      </c>
      <c r="J1280" s="42" t="s">
        <v>1193</v>
      </c>
      <c r="K1280" s="42" t="s">
        <v>317</v>
      </c>
      <c r="L1280" s="42" t="s">
        <v>340</v>
      </c>
      <c r="M1280" s="42" t="s">
        <v>317</v>
      </c>
      <c r="N1280" s="42" t="s">
        <v>402</v>
      </c>
      <c r="O1280" s="42" t="s">
        <v>342</v>
      </c>
      <c r="P1280" s="42" t="s">
        <v>365</v>
      </c>
      <c r="Q1280" s="42" t="s">
        <v>320</v>
      </c>
      <c r="R1280" s="42" t="s">
        <v>381</v>
      </c>
      <c r="S1280" s="42" t="s">
        <v>1718</v>
      </c>
      <c r="T1280" s="42" t="s">
        <v>344</v>
      </c>
      <c r="U1280" s="42" t="s">
        <v>323</v>
      </c>
      <c r="V1280" s="52">
        <v>70</v>
      </c>
      <c r="W1280" s="42" t="s">
        <v>366</v>
      </c>
      <c r="X1280" s="42" t="s">
        <v>4858</v>
      </c>
      <c r="Y1280" s="42" t="s">
        <v>2</v>
      </c>
      <c r="Z1280" s="42" t="s">
        <v>2</v>
      </c>
      <c r="AA1280" s="42" t="s">
        <v>346</v>
      </c>
      <c r="AB1280" s="42" t="s">
        <v>347</v>
      </c>
      <c r="AC1280" s="42" t="s">
        <v>225</v>
      </c>
      <c r="AD1280" s="42" t="s">
        <v>225</v>
      </c>
      <c r="AE1280" s="42" t="s">
        <v>476</v>
      </c>
      <c r="AF1280" s="42" t="s">
        <v>476</v>
      </c>
      <c r="AG1280" s="42">
        <v>20</v>
      </c>
      <c r="AH1280" s="42" t="s">
        <v>350</v>
      </c>
      <c r="AI1280" s="42" t="s">
        <v>1301</v>
      </c>
      <c r="AJ1280" s="42" t="s">
        <v>351</v>
      </c>
      <c r="AK1280" s="42">
        <v>0</v>
      </c>
      <c r="AL1280" s="42">
        <v>1000</v>
      </c>
      <c r="AM1280" s="42" t="s">
        <v>371</v>
      </c>
      <c r="AN1280" s="42" t="s">
        <v>372</v>
      </c>
      <c r="AO1280" s="42">
        <v>250</v>
      </c>
      <c r="AP1280" s="42" t="s">
        <v>439</v>
      </c>
      <c r="AQ1280" s="42">
        <v>600</v>
      </c>
      <c r="AR1280" s="42">
        <v>2</v>
      </c>
      <c r="AS1280" s="42">
        <v>600</v>
      </c>
      <c r="AT1280" s="42">
        <v>24</v>
      </c>
      <c r="AU1280" s="42" t="s">
        <v>385</v>
      </c>
      <c r="AV1280" s="42" t="s">
        <v>385</v>
      </c>
      <c r="AW1280" s="42">
        <v>18000</v>
      </c>
      <c r="AX1280" s="42">
        <v>18000</v>
      </c>
      <c r="AY1280" s="42">
        <v>2</v>
      </c>
      <c r="AZ1280" s="51">
        <v>115.8</v>
      </c>
      <c r="BA1280" s="42">
        <v>115</v>
      </c>
      <c r="BB1280" s="42">
        <v>2</v>
      </c>
      <c r="BC1280" s="42" t="s">
        <v>615</v>
      </c>
      <c r="BD1280" s="49" t="s">
        <v>4938</v>
      </c>
      <c r="BE1280" s="49">
        <v>0</v>
      </c>
      <c r="BF1280" s="42" t="s">
        <v>340</v>
      </c>
      <c r="BG1280" s="42"/>
      <c r="BH1280" s="42">
        <v>0</v>
      </c>
      <c r="BI1280" s="42" t="s">
        <v>357</v>
      </c>
      <c r="BJ1280" s="42" t="s">
        <v>358</v>
      </c>
      <c r="BK1280" s="57">
        <v>44778</v>
      </c>
      <c r="BL1280" s="42" t="s">
        <v>317</v>
      </c>
      <c r="BM1280" s="42" t="s">
        <v>317</v>
      </c>
      <c r="BN1280" s="42"/>
      <c r="BO1280" s="42"/>
      <c r="BP1280" s="42" t="s">
        <v>359</v>
      </c>
      <c r="BQ1280" s="42" t="s">
        <v>359</v>
      </c>
      <c r="BR1280" s="42" t="s">
        <v>359</v>
      </c>
      <c r="BS1280" s="42"/>
      <c r="BT1280" s="42" t="s">
        <v>360</v>
      </c>
      <c r="BU1280" s="42" t="s">
        <v>317</v>
      </c>
      <c r="BV1280" s="42" t="s">
        <v>317</v>
      </c>
      <c r="BW1280" s="42"/>
      <c r="BX1280" s="42"/>
      <c r="BY1280" s="42" t="s">
        <v>353</v>
      </c>
      <c r="BZ1280" s="42" t="s">
        <v>353</v>
      </c>
      <c r="CA1280" s="42"/>
      <c r="CB1280" s="42" t="s">
        <v>353</v>
      </c>
      <c r="CC1280" s="42"/>
      <c r="CD1280" s="42"/>
      <c r="CE1280" s="42"/>
      <c r="CF1280" s="42"/>
      <c r="CG1280" s="26" t="s">
        <v>4939</v>
      </c>
    </row>
    <row r="1281" hidden="1" spans="1:85">
      <c r="A1281" s="34">
        <v>1701</v>
      </c>
      <c r="B1281" s="42" t="s">
        <v>4941</v>
      </c>
      <c r="C1281" s="79" t="s">
        <v>4942</v>
      </c>
      <c r="D1281" s="42" t="s">
        <v>4943</v>
      </c>
      <c r="E1281" s="43">
        <v>27.01503</v>
      </c>
      <c r="F1281" s="43">
        <v>-12.32014</v>
      </c>
      <c r="G1281" s="42" t="s">
        <v>337</v>
      </c>
      <c r="H1281" s="37">
        <v>1.8</v>
      </c>
      <c r="I1281" s="42" t="s">
        <v>1192</v>
      </c>
      <c r="J1281" s="42" t="s">
        <v>1193</v>
      </c>
      <c r="K1281" s="42" t="s">
        <v>317</v>
      </c>
      <c r="L1281" s="42" t="s">
        <v>340</v>
      </c>
      <c r="M1281" s="42" t="s">
        <v>317</v>
      </c>
      <c r="N1281" s="42" t="s">
        <v>318</v>
      </c>
      <c r="O1281" s="42" t="s">
        <v>364</v>
      </c>
      <c r="P1281" s="42" t="s">
        <v>365</v>
      </c>
      <c r="Q1281" s="42" t="s">
        <v>381</v>
      </c>
      <c r="R1281" s="42" t="s">
        <v>381</v>
      </c>
      <c r="S1281" s="42" t="s">
        <v>1718</v>
      </c>
      <c r="T1281" s="42" t="s">
        <v>344</v>
      </c>
      <c r="U1281" s="42" t="s">
        <v>323</v>
      </c>
      <c r="V1281" s="52">
        <v>70</v>
      </c>
      <c r="W1281" s="42" t="s">
        <v>366</v>
      </c>
      <c r="X1281" s="42" t="s">
        <v>4858</v>
      </c>
      <c r="Y1281" s="42" t="s">
        <v>2</v>
      </c>
      <c r="Z1281" s="42" t="s">
        <v>2</v>
      </c>
      <c r="AA1281" s="42" t="s">
        <v>346</v>
      </c>
      <c r="AB1281" s="42" t="s">
        <v>347</v>
      </c>
      <c r="AC1281" s="42" t="s">
        <v>225</v>
      </c>
      <c r="AD1281" s="42" t="s">
        <v>225</v>
      </c>
      <c r="AE1281" s="42" t="s">
        <v>476</v>
      </c>
      <c r="AF1281" s="42" t="s">
        <v>476</v>
      </c>
      <c r="AG1281" s="42">
        <v>15</v>
      </c>
      <c r="AH1281" s="42" t="s">
        <v>368</v>
      </c>
      <c r="AI1281" s="42" t="s">
        <v>1301</v>
      </c>
      <c r="AJ1281" s="42" t="s">
        <v>351</v>
      </c>
      <c r="AK1281" s="42">
        <v>0</v>
      </c>
      <c r="AL1281" s="42">
        <v>600</v>
      </c>
      <c r="AM1281" s="42" t="s">
        <v>371</v>
      </c>
      <c r="AN1281" s="42" t="s">
        <v>372</v>
      </c>
      <c r="AO1281" s="42">
        <v>250</v>
      </c>
      <c r="AP1281" s="42" t="s">
        <v>439</v>
      </c>
      <c r="AQ1281" s="42">
        <v>600</v>
      </c>
      <c r="AR1281" s="42">
        <v>2</v>
      </c>
      <c r="AS1281" s="42">
        <v>600</v>
      </c>
      <c r="AT1281" s="42">
        <v>24</v>
      </c>
      <c r="AU1281" s="42" t="s">
        <v>385</v>
      </c>
      <c r="AV1281" s="42" t="s">
        <v>385</v>
      </c>
      <c r="AW1281" s="42">
        <v>18000</v>
      </c>
      <c r="AX1281" s="42">
        <v>18000</v>
      </c>
      <c r="AY1281" s="42">
        <v>2</v>
      </c>
      <c r="AZ1281" s="51">
        <v>91</v>
      </c>
      <c r="BA1281" s="42">
        <v>48</v>
      </c>
      <c r="BB1281" s="42">
        <v>1</v>
      </c>
      <c r="BC1281" s="42" t="s">
        <v>346</v>
      </c>
      <c r="BD1281" s="49" t="s">
        <v>4941</v>
      </c>
      <c r="BE1281" s="49">
        <v>0</v>
      </c>
      <c r="BF1281" s="42">
        <v>0</v>
      </c>
      <c r="BG1281" s="42"/>
      <c r="BH1281" s="42">
        <v>0</v>
      </c>
      <c r="BI1281" s="42" t="s">
        <v>357</v>
      </c>
      <c r="BJ1281" s="42" t="s">
        <v>358</v>
      </c>
      <c r="BK1281" s="57">
        <v>44778</v>
      </c>
      <c r="BL1281" s="42" t="s">
        <v>317</v>
      </c>
      <c r="BM1281" s="42" t="s">
        <v>317</v>
      </c>
      <c r="BN1281" s="42"/>
      <c r="BO1281" s="42"/>
      <c r="BP1281" s="42" t="s">
        <v>359</v>
      </c>
      <c r="BQ1281" s="42" t="s">
        <v>359</v>
      </c>
      <c r="BR1281" s="42" t="s">
        <v>359</v>
      </c>
      <c r="BS1281" s="42"/>
      <c r="BT1281" s="42" t="s">
        <v>360</v>
      </c>
      <c r="BU1281" s="42" t="s">
        <v>317</v>
      </c>
      <c r="BV1281" s="42" t="s">
        <v>317</v>
      </c>
      <c r="BW1281" s="42"/>
      <c r="BX1281" s="42"/>
      <c r="BY1281" s="42" t="s">
        <v>353</v>
      </c>
      <c r="BZ1281" s="42" t="s">
        <v>353</v>
      </c>
      <c r="CA1281" s="42"/>
      <c r="CB1281" s="42" t="s">
        <v>353</v>
      </c>
      <c r="CC1281" s="42"/>
      <c r="CD1281" s="42"/>
      <c r="CE1281" s="42"/>
      <c r="CF1281" s="42"/>
      <c r="CG1281" s="26" t="s">
        <v>4942</v>
      </c>
    </row>
    <row r="1282" hidden="1" spans="1:85">
      <c r="A1282" s="39">
        <v>602</v>
      </c>
      <c r="B1282" s="42" t="s">
        <v>4944</v>
      </c>
      <c r="C1282" s="46" t="s">
        <v>4945</v>
      </c>
      <c r="D1282" s="42" t="s">
        <v>867</v>
      </c>
      <c r="E1282" s="43">
        <v>26.01597222</v>
      </c>
      <c r="F1282" s="43">
        <v>-12.79619444</v>
      </c>
      <c r="G1282" s="42" t="s">
        <v>337</v>
      </c>
      <c r="H1282" s="37">
        <v>1.8</v>
      </c>
      <c r="I1282" s="42" t="s">
        <v>1192</v>
      </c>
      <c r="J1282" s="42" t="s">
        <v>1193</v>
      </c>
      <c r="K1282" s="42" t="s">
        <v>317</v>
      </c>
      <c r="L1282" s="42" t="s">
        <v>317</v>
      </c>
      <c r="M1282" s="42" t="s">
        <v>317</v>
      </c>
      <c r="N1282" s="42" t="s">
        <v>318</v>
      </c>
      <c r="O1282" s="42" t="s">
        <v>554</v>
      </c>
      <c r="P1282" s="42" t="s">
        <v>365</v>
      </c>
      <c r="Q1282" s="42" t="s">
        <v>381</v>
      </c>
      <c r="R1282" s="42" t="s">
        <v>381</v>
      </c>
      <c r="S1282" s="42" t="s">
        <v>1718</v>
      </c>
      <c r="T1282" s="42" t="s">
        <v>782</v>
      </c>
      <c r="U1282" s="42" t="s">
        <v>323</v>
      </c>
      <c r="V1282" s="52">
        <v>60</v>
      </c>
      <c r="W1282" s="42" t="s">
        <v>325</v>
      </c>
      <c r="X1282" s="42" t="s">
        <v>4858</v>
      </c>
      <c r="Y1282" s="42" t="s">
        <v>2</v>
      </c>
      <c r="Z1282" s="42" t="s">
        <v>2</v>
      </c>
      <c r="AA1282" s="42" t="s">
        <v>346</v>
      </c>
      <c r="AB1282" s="42" t="s">
        <v>347</v>
      </c>
      <c r="AC1282" s="42" t="s">
        <v>225</v>
      </c>
      <c r="AD1282" s="42" t="s">
        <v>225</v>
      </c>
      <c r="AE1282" s="42" t="s">
        <v>382</v>
      </c>
      <c r="AF1282" s="42" t="s">
        <v>382</v>
      </c>
      <c r="AG1282" s="42">
        <v>20</v>
      </c>
      <c r="AH1282" s="42" t="s">
        <v>350</v>
      </c>
      <c r="AI1282" s="42">
        <v>0</v>
      </c>
      <c r="AJ1282" s="42" t="s">
        <v>351</v>
      </c>
      <c r="AK1282" s="42">
        <v>0</v>
      </c>
      <c r="AL1282" s="42">
        <v>1000</v>
      </c>
      <c r="AM1282" s="42" t="s">
        <v>332</v>
      </c>
      <c r="AN1282" s="42" t="s">
        <v>1052</v>
      </c>
      <c r="AO1282" s="42">
        <v>150</v>
      </c>
      <c r="AP1282" s="42" t="s">
        <v>333</v>
      </c>
      <c r="AQ1282" s="42">
        <v>400</v>
      </c>
      <c r="AR1282" s="42">
        <v>48</v>
      </c>
      <c r="AS1282" s="42">
        <v>100</v>
      </c>
      <c r="AT1282" s="42">
        <f>AQ1282/AS1282</f>
        <v>4</v>
      </c>
      <c r="AU1282" s="42" t="s">
        <v>327</v>
      </c>
      <c r="AV1282" s="42" t="s">
        <v>327</v>
      </c>
      <c r="AW1282" s="42" t="s">
        <v>327</v>
      </c>
      <c r="AX1282" s="42" t="s">
        <v>353</v>
      </c>
      <c r="AY1282" s="42" t="s">
        <v>327</v>
      </c>
      <c r="AZ1282" s="51">
        <v>45.8</v>
      </c>
      <c r="BA1282" s="42">
        <v>44</v>
      </c>
      <c r="BB1282" s="42">
        <v>1</v>
      </c>
      <c r="BC1282" s="42" t="s">
        <v>346</v>
      </c>
      <c r="BD1282" s="49" t="s">
        <v>4944</v>
      </c>
      <c r="BE1282" s="49">
        <v>0</v>
      </c>
      <c r="BF1282" s="42" t="s">
        <v>340</v>
      </c>
      <c r="BG1282" s="42"/>
      <c r="BH1282" s="42" t="s">
        <v>1925</v>
      </c>
      <c r="BI1282" s="42" t="s">
        <v>357</v>
      </c>
      <c r="BJ1282" s="42" t="s">
        <v>358</v>
      </c>
      <c r="BK1282" s="57">
        <v>44778</v>
      </c>
      <c r="BL1282" s="42" t="s">
        <v>317</v>
      </c>
      <c r="BM1282" s="42" t="s">
        <v>317</v>
      </c>
      <c r="BN1282" s="42"/>
      <c r="BO1282" s="42"/>
      <c r="BP1282" s="42" t="s">
        <v>359</v>
      </c>
      <c r="BQ1282" s="42" t="s">
        <v>359</v>
      </c>
      <c r="BR1282" s="42" t="s">
        <v>359</v>
      </c>
      <c r="BS1282" s="42"/>
      <c r="BT1282" s="42" t="s">
        <v>360</v>
      </c>
      <c r="BU1282" s="42" t="s">
        <v>317</v>
      </c>
      <c r="BV1282" s="42" t="s">
        <v>317</v>
      </c>
      <c r="BW1282" s="42"/>
      <c r="BX1282" s="42"/>
      <c r="BY1282" s="42" t="s">
        <v>353</v>
      </c>
      <c r="BZ1282" s="42" t="s">
        <v>353</v>
      </c>
      <c r="CA1282" s="42"/>
      <c r="CB1282" s="42" t="s">
        <v>353</v>
      </c>
      <c r="CC1282" s="42"/>
      <c r="CD1282" s="42"/>
      <c r="CE1282" s="42"/>
      <c r="CF1282" s="42"/>
      <c r="CG1282" s="26" t="s">
        <v>4945</v>
      </c>
    </row>
    <row r="1283" hidden="1" spans="1:85">
      <c r="A1283" s="34">
        <v>905</v>
      </c>
      <c r="B1283" s="42" t="s">
        <v>4946</v>
      </c>
      <c r="C1283" s="79" t="s">
        <v>4947</v>
      </c>
      <c r="D1283" s="42" t="s">
        <v>4948</v>
      </c>
      <c r="E1283" s="43">
        <v>25.65492</v>
      </c>
      <c r="F1283" s="43">
        <v>-12.25912</v>
      </c>
      <c r="G1283" s="42" t="s">
        <v>337</v>
      </c>
      <c r="H1283" s="37">
        <v>2.5</v>
      </c>
      <c r="I1283" s="42" t="s">
        <v>1192</v>
      </c>
      <c r="J1283" s="42" t="s">
        <v>1193</v>
      </c>
      <c r="K1283" s="42" t="s">
        <v>317</v>
      </c>
      <c r="L1283" s="42" t="s">
        <v>340</v>
      </c>
      <c r="M1283" s="42" t="s">
        <v>317</v>
      </c>
      <c r="N1283" s="42" t="s">
        <v>402</v>
      </c>
      <c r="O1283" s="42" t="s">
        <v>364</v>
      </c>
      <c r="P1283" s="42" t="s">
        <v>365</v>
      </c>
      <c r="Q1283" s="42" t="s">
        <v>320</v>
      </c>
      <c r="R1283" s="42" t="s">
        <v>381</v>
      </c>
      <c r="S1283" s="42" t="s">
        <v>1718</v>
      </c>
      <c r="T1283" s="42" t="s">
        <v>2215</v>
      </c>
      <c r="U1283" s="42" t="s">
        <v>323</v>
      </c>
      <c r="V1283" s="52">
        <v>80</v>
      </c>
      <c r="W1283" s="42" t="s">
        <v>366</v>
      </c>
      <c r="X1283" s="42" t="s">
        <v>4858</v>
      </c>
      <c r="Y1283" s="42" t="s">
        <v>2</v>
      </c>
      <c r="Z1283" s="42" t="s">
        <v>2</v>
      </c>
      <c r="AA1283" s="42" t="s">
        <v>346</v>
      </c>
      <c r="AB1283" s="42" t="s">
        <v>347</v>
      </c>
      <c r="AC1283" s="42" t="s">
        <v>225</v>
      </c>
      <c r="AD1283" s="42" t="s">
        <v>225</v>
      </c>
      <c r="AE1283" s="42" t="s">
        <v>476</v>
      </c>
      <c r="AF1283" s="42" t="s">
        <v>476</v>
      </c>
      <c r="AG1283" s="42">
        <v>20</v>
      </c>
      <c r="AH1283" s="42" t="s">
        <v>350</v>
      </c>
      <c r="AI1283" s="42" t="s">
        <v>1301</v>
      </c>
      <c r="AJ1283" s="42" t="s">
        <v>351</v>
      </c>
      <c r="AK1283" s="42">
        <v>0</v>
      </c>
      <c r="AL1283" s="42">
        <v>600</v>
      </c>
      <c r="AM1283" s="42" t="s">
        <v>332</v>
      </c>
      <c r="AN1283" s="42" t="s">
        <v>352</v>
      </c>
      <c r="AO1283" s="42">
        <v>400</v>
      </c>
      <c r="AP1283" s="42" t="s">
        <v>333</v>
      </c>
      <c r="AQ1283" s="42">
        <v>500</v>
      </c>
      <c r="AR1283" s="42">
        <v>48</v>
      </c>
      <c r="AS1283" s="42">
        <v>100</v>
      </c>
      <c r="AT1283" s="42">
        <f>AQ1283/AS1283</f>
        <v>5</v>
      </c>
      <c r="AU1283" s="42" t="s">
        <v>385</v>
      </c>
      <c r="AV1283" s="42" t="s">
        <v>385</v>
      </c>
      <c r="AW1283" s="42">
        <v>18000</v>
      </c>
      <c r="AX1283" s="42">
        <v>18000</v>
      </c>
      <c r="AY1283" s="42">
        <v>2</v>
      </c>
      <c r="AZ1283" s="51">
        <v>98.5</v>
      </c>
      <c r="BA1283" s="42">
        <v>97.5</v>
      </c>
      <c r="BB1283" s="42">
        <v>1</v>
      </c>
      <c r="BC1283" s="42" t="s">
        <v>346</v>
      </c>
      <c r="BD1283" s="49" t="s">
        <v>4946</v>
      </c>
      <c r="BE1283" s="49">
        <v>0</v>
      </c>
      <c r="BF1283" s="42">
        <v>0</v>
      </c>
      <c r="BG1283" s="42"/>
      <c r="BH1283" s="42">
        <v>0</v>
      </c>
      <c r="BI1283" s="42" t="s">
        <v>357</v>
      </c>
      <c r="BJ1283" s="42" t="s">
        <v>358</v>
      </c>
      <c r="BK1283" s="57">
        <v>44778</v>
      </c>
      <c r="BL1283" s="42" t="s">
        <v>317</v>
      </c>
      <c r="BM1283" s="42" t="s">
        <v>317</v>
      </c>
      <c r="BN1283" s="42"/>
      <c r="BO1283" s="42"/>
      <c r="BP1283" s="42" t="s">
        <v>359</v>
      </c>
      <c r="BQ1283" s="42" t="s">
        <v>359</v>
      </c>
      <c r="BR1283" s="42" t="s">
        <v>359</v>
      </c>
      <c r="BS1283" s="42"/>
      <c r="BT1283" s="42" t="s">
        <v>360</v>
      </c>
      <c r="BU1283" s="42" t="s">
        <v>317</v>
      </c>
      <c r="BV1283" s="42" t="s">
        <v>317</v>
      </c>
      <c r="BW1283" s="42"/>
      <c r="BX1283" s="42"/>
      <c r="BY1283" s="42" t="s">
        <v>353</v>
      </c>
      <c r="BZ1283" s="42" t="s">
        <v>353</v>
      </c>
      <c r="CA1283" s="42"/>
      <c r="CB1283" s="42" t="s">
        <v>353</v>
      </c>
      <c r="CC1283" s="42"/>
      <c r="CD1283" s="42"/>
      <c r="CE1283" s="42"/>
      <c r="CF1283" s="42"/>
      <c r="CG1283" s="26" t="s">
        <v>4947</v>
      </c>
    </row>
    <row r="1284" hidden="1" spans="1:85">
      <c r="A1284" s="39">
        <v>1250</v>
      </c>
      <c r="B1284" s="42" t="s">
        <v>4949</v>
      </c>
      <c r="C1284" s="46" t="s">
        <v>4950</v>
      </c>
      <c r="D1284" s="42" t="s">
        <v>4951</v>
      </c>
      <c r="E1284" s="43">
        <v>25.57818</v>
      </c>
      <c r="F1284" s="43">
        <v>-12.24828</v>
      </c>
      <c r="G1284" s="42" t="s">
        <v>337</v>
      </c>
      <c r="H1284" s="37">
        <v>2</v>
      </c>
      <c r="I1284" s="42" t="s">
        <v>1192</v>
      </c>
      <c r="J1284" s="42" t="s">
        <v>1193</v>
      </c>
      <c r="K1284" s="42" t="s">
        <v>317</v>
      </c>
      <c r="L1284" s="42" t="s">
        <v>340</v>
      </c>
      <c r="M1284" s="42" t="s">
        <v>317</v>
      </c>
      <c r="N1284" s="42" t="s">
        <v>318</v>
      </c>
      <c r="O1284" s="42" t="s">
        <v>364</v>
      </c>
      <c r="P1284" s="42" t="s">
        <v>365</v>
      </c>
      <c r="Q1284" s="42" t="s">
        <v>320</v>
      </c>
      <c r="R1284" s="42" t="s">
        <v>320</v>
      </c>
      <c r="S1284" s="42" t="s">
        <v>1718</v>
      </c>
      <c r="T1284" s="42" t="s">
        <v>344</v>
      </c>
      <c r="U1284" s="42" t="s">
        <v>323</v>
      </c>
      <c r="V1284" s="52">
        <v>60</v>
      </c>
      <c r="W1284" s="42" t="s">
        <v>325</v>
      </c>
      <c r="X1284" s="42" t="s">
        <v>4858</v>
      </c>
      <c r="Y1284" s="40" t="s">
        <v>2</v>
      </c>
      <c r="Z1284" s="42" t="s">
        <v>2</v>
      </c>
      <c r="AA1284" s="42" t="s">
        <v>346</v>
      </c>
      <c r="AB1284" s="42" t="s">
        <v>347</v>
      </c>
      <c r="AC1284" s="42" t="s">
        <v>225</v>
      </c>
      <c r="AD1284" s="42" t="s">
        <v>225</v>
      </c>
      <c r="AE1284" s="42" t="s">
        <v>476</v>
      </c>
      <c r="AF1284" s="42" t="s">
        <v>476</v>
      </c>
      <c r="AG1284" s="42">
        <v>16</v>
      </c>
      <c r="AH1284" s="42" t="s">
        <v>350</v>
      </c>
      <c r="AI1284" s="42">
        <v>0</v>
      </c>
      <c r="AJ1284" s="42" t="s">
        <v>351</v>
      </c>
      <c r="AK1284" s="42">
        <v>0</v>
      </c>
      <c r="AL1284" s="42">
        <v>600</v>
      </c>
      <c r="AM1284" s="42" t="s">
        <v>408</v>
      </c>
      <c r="AN1284" s="42">
        <v>0</v>
      </c>
      <c r="AO1284" s="42">
        <v>150</v>
      </c>
      <c r="AP1284" s="42" t="s">
        <v>333</v>
      </c>
      <c r="AQ1284" s="42">
        <v>500</v>
      </c>
      <c r="AR1284" s="42">
        <v>48</v>
      </c>
      <c r="AS1284" s="42">
        <v>100</v>
      </c>
      <c r="AT1284" s="42">
        <f>AQ1284/AS1284</f>
        <v>5</v>
      </c>
      <c r="AU1284" s="42" t="s">
        <v>327</v>
      </c>
      <c r="AV1284" s="42" t="s">
        <v>327</v>
      </c>
      <c r="AW1284" s="42" t="s">
        <v>327</v>
      </c>
      <c r="AX1284" s="42" t="s">
        <v>353</v>
      </c>
      <c r="AY1284" s="42" t="s">
        <v>327</v>
      </c>
      <c r="AZ1284" s="51">
        <v>60.1</v>
      </c>
      <c r="BA1284" s="42">
        <v>60</v>
      </c>
      <c r="BB1284" s="42">
        <v>2</v>
      </c>
      <c r="BC1284" s="42" t="s">
        <v>375</v>
      </c>
      <c r="BD1284" s="49" t="s">
        <v>4949</v>
      </c>
      <c r="BE1284" s="49" t="s">
        <v>4952</v>
      </c>
      <c r="BF1284" s="42">
        <v>0</v>
      </c>
      <c r="BG1284" s="42"/>
      <c r="BH1284" s="42">
        <v>0</v>
      </c>
      <c r="BI1284" s="42" t="s">
        <v>357</v>
      </c>
      <c r="BJ1284" s="42" t="s">
        <v>358</v>
      </c>
      <c r="BK1284" s="57">
        <v>44778</v>
      </c>
      <c r="BL1284" s="42" t="s">
        <v>340</v>
      </c>
      <c r="BM1284" s="42" t="s">
        <v>340</v>
      </c>
      <c r="BN1284" s="42"/>
      <c r="BO1284" s="42"/>
      <c r="BP1284" s="42" t="s">
        <v>359</v>
      </c>
      <c r="BQ1284" s="42" t="s">
        <v>359</v>
      </c>
      <c r="BR1284" s="42" t="s">
        <v>508</v>
      </c>
      <c r="BS1284" s="42"/>
      <c r="BT1284" s="42" t="s">
        <v>360</v>
      </c>
      <c r="BU1284" s="42" t="s">
        <v>317</v>
      </c>
      <c r="BV1284" s="42" t="s">
        <v>317</v>
      </c>
      <c r="BW1284" s="42"/>
      <c r="BX1284" s="42"/>
      <c r="BY1284" s="42" t="s">
        <v>353</v>
      </c>
      <c r="BZ1284" s="42" t="s">
        <v>353</v>
      </c>
      <c r="CA1284" s="42"/>
      <c r="CB1284" s="42" t="s">
        <v>353</v>
      </c>
      <c r="CC1284" s="42"/>
      <c r="CD1284" s="42"/>
      <c r="CE1284" s="42"/>
      <c r="CF1284" s="42"/>
      <c r="CG1284" s="26" t="s">
        <v>4950</v>
      </c>
    </row>
    <row r="1285" hidden="1" spans="1:85">
      <c r="A1285" s="34">
        <v>771</v>
      </c>
      <c r="B1285" s="42" t="s">
        <v>4953</v>
      </c>
      <c r="C1285" s="79" t="s">
        <v>4954</v>
      </c>
      <c r="D1285" s="42" t="s">
        <v>4955</v>
      </c>
      <c r="E1285" s="43">
        <v>25.49688</v>
      </c>
      <c r="F1285" s="43">
        <v>-12.10921</v>
      </c>
      <c r="G1285" s="42" t="s">
        <v>337</v>
      </c>
      <c r="H1285" s="37">
        <v>4.5</v>
      </c>
      <c r="I1285" s="42" t="s">
        <v>1192</v>
      </c>
      <c r="J1285" s="42" t="s">
        <v>1193</v>
      </c>
      <c r="K1285" s="42" t="s">
        <v>317</v>
      </c>
      <c r="L1285" s="42" t="s">
        <v>317</v>
      </c>
      <c r="M1285" s="42" t="s">
        <v>317</v>
      </c>
      <c r="N1285" s="42" t="s">
        <v>318</v>
      </c>
      <c r="O1285" s="42" t="s">
        <v>364</v>
      </c>
      <c r="P1285" s="42" t="s">
        <v>365</v>
      </c>
      <c r="Q1285" s="42" t="s">
        <v>381</v>
      </c>
      <c r="R1285" s="42" t="s">
        <v>381</v>
      </c>
      <c r="S1285" s="42" t="s">
        <v>1718</v>
      </c>
      <c r="T1285" s="42" t="s">
        <v>344</v>
      </c>
      <c r="U1285" s="42" t="s">
        <v>323</v>
      </c>
      <c r="V1285" s="52">
        <v>66</v>
      </c>
      <c r="W1285" s="42" t="s">
        <v>366</v>
      </c>
      <c r="X1285" s="42" t="s">
        <v>4858</v>
      </c>
      <c r="Y1285" s="42" t="s">
        <v>2</v>
      </c>
      <c r="Z1285" s="42" t="s">
        <v>2</v>
      </c>
      <c r="AA1285" s="42" t="s">
        <v>346</v>
      </c>
      <c r="AB1285" s="42" t="s">
        <v>347</v>
      </c>
      <c r="AC1285" s="42" t="s">
        <v>225</v>
      </c>
      <c r="AD1285" s="42" t="s">
        <v>225</v>
      </c>
      <c r="AE1285" s="42" t="s">
        <v>476</v>
      </c>
      <c r="AF1285" s="42" t="s">
        <v>476</v>
      </c>
      <c r="AG1285" s="42">
        <v>30</v>
      </c>
      <c r="AH1285" s="42" t="s">
        <v>350</v>
      </c>
      <c r="AI1285" s="42">
        <v>0</v>
      </c>
      <c r="AJ1285" s="42" t="s">
        <v>351</v>
      </c>
      <c r="AK1285" s="42">
        <v>0</v>
      </c>
      <c r="AL1285" s="42">
        <v>1000</v>
      </c>
      <c r="AM1285" s="42" t="s">
        <v>332</v>
      </c>
      <c r="AN1285" s="42" t="s">
        <v>352</v>
      </c>
      <c r="AO1285" s="42">
        <v>400</v>
      </c>
      <c r="AP1285" s="42" t="s">
        <v>333</v>
      </c>
      <c r="AQ1285" s="42">
        <v>400</v>
      </c>
      <c r="AR1285" s="42">
        <v>48</v>
      </c>
      <c r="AS1285" s="42">
        <v>100</v>
      </c>
      <c r="AT1285" s="42">
        <f>AQ1285/AS1285</f>
        <v>4</v>
      </c>
      <c r="AU1285" s="42" t="s">
        <v>385</v>
      </c>
      <c r="AV1285" s="42" t="s">
        <v>385</v>
      </c>
      <c r="AW1285" s="42">
        <v>18000</v>
      </c>
      <c r="AX1285" s="42">
        <v>18000</v>
      </c>
      <c r="AY1285" s="42">
        <v>2</v>
      </c>
      <c r="AZ1285" s="51">
        <v>116.5</v>
      </c>
      <c r="BA1285" s="42">
        <v>115</v>
      </c>
      <c r="BB1285" s="42">
        <v>2</v>
      </c>
      <c r="BC1285" s="42" t="s">
        <v>375</v>
      </c>
      <c r="BD1285" s="49" t="s">
        <v>4953</v>
      </c>
      <c r="BE1285" s="49" t="s">
        <v>4956</v>
      </c>
      <c r="BF1285" s="42">
        <v>0</v>
      </c>
      <c r="BG1285" s="42"/>
      <c r="BH1285" s="42">
        <v>0</v>
      </c>
      <c r="BI1285" s="42" t="s">
        <v>357</v>
      </c>
      <c r="BJ1285" s="42" t="s">
        <v>358</v>
      </c>
      <c r="BK1285" s="57">
        <v>44778</v>
      </c>
      <c r="BL1285" s="42" t="s">
        <v>317</v>
      </c>
      <c r="BM1285" s="42" t="s">
        <v>317</v>
      </c>
      <c r="BN1285" s="42"/>
      <c r="BO1285" s="42"/>
      <c r="BP1285" s="42" t="s">
        <v>359</v>
      </c>
      <c r="BQ1285" s="42" t="s">
        <v>359</v>
      </c>
      <c r="BR1285" s="42" t="s">
        <v>359</v>
      </c>
      <c r="BS1285" s="42"/>
      <c r="BT1285" s="42" t="s">
        <v>360</v>
      </c>
      <c r="BU1285" s="42" t="s">
        <v>317</v>
      </c>
      <c r="BV1285" s="42" t="s">
        <v>317</v>
      </c>
      <c r="BW1285" s="42"/>
      <c r="BX1285" s="42"/>
      <c r="BY1285" s="42" t="s">
        <v>353</v>
      </c>
      <c r="BZ1285" s="42" t="s">
        <v>353</v>
      </c>
      <c r="CA1285" s="42"/>
      <c r="CB1285" s="42" t="s">
        <v>353</v>
      </c>
      <c r="CC1285" s="42"/>
      <c r="CD1285" s="42"/>
      <c r="CE1285" s="42"/>
      <c r="CF1285" s="42"/>
      <c r="CG1285" s="26" t="s">
        <v>4954</v>
      </c>
    </row>
    <row r="1286" hidden="1" spans="1:85">
      <c r="A1286" s="34">
        <v>1723</v>
      </c>
      <c r="B1286" s="79" t="s">
        <v>4957</v>
      </c>
      <c r="C1286" s="46" t="s">
        <v>4958</v>
      </c>
      <c r="D1286" s="79" t="s">
        <v>4959</v>
      </c>
      <c r="E1286" s="43">
        <v>27.22487</v>
      </c>
      <c r="F1286" s="43">
        <v>-11.76351</v>
      </c>
      <c r="G1286" s="79" t="s">
        <v>337</v>
      </c>
      <c r="H1286" s="37">
        <v>2.5</v>
      </c>
      <c r="I1286" s="42" t="s">
        <v>1192</v>
      </c>
      <c r="J1286" s="79" t="s">
        <v>1193</v>
      </c>
      <c r="K1286" s="79" t="s">
        <v>317</v>
      </c>
      <c r="L1286" s="79" t="s">
        <v>317</v>
      </c>
      <c r="M1286" s="79" t="s">
        <v>317</v>
      </c>
      <c r="N1286" s="79" t="s">
        <v>318</v>
      </c>
      <c r="O1286" s="79" t="s">
        <v>364</v>
      </c>
      <c r="P1286" s="79" t="s">
        <v>365</v>
      </c>
      <c r="Q1286" s="79" t="s">
        <v>320</v>
      </c>
      <c r="R1286" s="79" t="s">
        <v>320</v>
      </c>
      <c r="S1286" s="79" t="s">
        <v>1718</v>
      </c>
      <c r="T1286" s="79" t="s">
        <v>344</v>
      </c>
      <c r="U1286" s="79" t="s">
        <v>323</v>
      </c>
      <c r="V1286" s="52">
        <v>60</v>
      </c>
      <c r="W1286" s="79" t="s">
        <v>325</v>
      </c>
      <c r="X1286" s="79" t="s">
        <v>4858</v>
      </c>
      <c r="Y1286" s="42" t="s">
        <v>2</v>
      </c>
      <c r="Z1286" s="42" t="s">
        <v>2</v>
      </c>
      <c r="AA1286" s="79" t="s">
        <v>346</v>
      </c>
      <c r="AB1286" s="42" t="s">
        <v>347</v>
      </c>
      <c r="AC1286" s="79" t="s">
        <v>225</v>
      </c>
      <c r="AD1286" s="79" t="s">
        <v>225</v>
      </c>
      <c r="AE1286" s="79" t="s">
        <v>382</v>
      </c>
      <c r="AF1286" s="79" t="s">
        <v>382</v>
      </c>
      <c r="AG1286" s="42">
        <v>20</v>
      </c>
      <c r="AH1286" s="79" t="s">
        <v>350</v>
      </c>
      <c r="AI1286" s="79">
        <v>0</v>
      </c>
      <c r="AJ1286" s="79" t="s">
        <v>351</v>
      </c>
      <c r="AK1286" s="79">
        <v>0</v>
      </c>
      <c r="AL1286" s="79">
        <v>1000</v>
      </c>
      <c r="AM1286" s="79" t="s">
        <v>332</v>
      </c>
      <c r="AN1286" s="79" t="s">
        <v>904</v>
      </c>
      <c r="AO1286" s="79">
        <v>750</v>
      </c>
      <c r="AP1286" s="79" t="s">
        <v>384</v>
      </c>
      <c r="AQ1286" s="42">
        <v>600</v>
      </c>
      <c r="AR1286" s="42">
        <v>2</v>
      </c>
      <c r="AS1286" s="42">
        <v>600</v>
      </c>
      <c r="AT1286" s="42">
        <v>24</v>
      </c>
      <c r="AU1286" s="79" t="s">
        <v>327</v>
      </c>
      <c r="AV1286" s="79" t="s">
        <v>327</v>
      </c>
      <c r="AW1286" s="79" t="s">
        <v>327</v>
      </c>
      <c r="AX1286" s="79" t="s">
        <v>353</v>
      </c>
      <c r="AY1286" s="79" t="s">
        <v>327</v>
      </c>
      <c r="AZ1286" s="51">
        <v>67.1</v>
      </c>
      <c r="BA1286" s="79">
        <v>0</v>
      </c>
      <c r="BB1286" s="42">
        <v>2</v>
      </c>
      <c r="BC1286" s="42" t="s">
        <v>375</v>
      </c>
      <c r="BD1286" s="49" t="s">
        <v>4957</v>
      </c>
      <c r="BE1286" s="49" t="s">
        <v>4960</v>
      </c>
      <c r="BF1286" s="79">
        <v>0</v>
      </c>
      <c r="BG1286" s="79"/>
      <c r="BH1286" s="79">
        <v>0</v>
      </c>
      <c r="BI1286" s="79" t="s">
        <v>357</v>
      </c>
      <c r="BJ1286" s="79" t="s">
        <v>358</v>
      </c>
      <c r="BK1286" s="57">
        <v>44778</v>
      </c>
      <c r="BL1286" s="79" t="s">
        <v>317</v>
      </c>
      <c r="BM1286" s="79" t="s">
        <v>317</v>
      </c>
      <c r="BN1286" s="79"/>
      <c r="BO1286" s="79"/>
      <c r="BP1286" s="79" t="s">
        <v>359</v>
      </c>
      <c r="BQ1286" s="79" t="s">
        <v>359</v>
      </c>
      <c r="BR1286" s="79" t="s">
        <v>359</v>
      </c>
      <c r="BS1286" s="79"/>
      <c r="BT1286" s="79" t="s">
        <v>360</v>
      </c>
      <c r="BU1286" s="79" t="s">
        <v>317</v>
      </c>
      <c r="BV1286" s="79" t="s">
        <v>317</v>
      </c>
      <c r="BW1286" s="79"/>
      <c r="BX1286" s="79"/>
      <c r="BY1286" s="79" t="s">
        <v>353</v>
      </c>
      <c r="BZ1286" s="79" t="s">
        <v>353</v>
      </c>
      <c r="CA1286" s="79"/>
      <c r="CB1286" s="79" t="s">
        <v>353</v>
      </c>
      <c r="CC1286" s="79"/>
      <c r="CD1286" s="79"/>
      <c r="CE1286" s="79"/>
      <c r="CF1286" s="79"/>
      <c r="CG1286" s="26" t="s">
        <v>4958</v>
      </c>
    </row>
    <row r="1287" hidden="1" spans="1:85">
      <c r="A1287" s="39">
        <v>572</v>
      </c>
      <c r="B1287" s="42" t="s">
        <v>4961</v>
      </c>
      <c r="C1287" s="46" t="s">
        <v>4962</v>
      </c>
      <c r="D1287" s="42" t="s">
        <v>4963</v>
      </c>
      <c r="E1287" s="43">
        <v>25.42635</v>
      </c>
      <c r="F1287" s="43">
        <v>-12.21883</v>
      </c>
      <c r="G1287" s="42" t="s">
        <v>337</v>
      </c>
      <c r="H1287" s="37">
        <v>2.5</v>
      </c>
      <c r="I1287" s="42" t="s">
        <v>1192</v>
      </c>
      <c r="J1287" s="42" t="s">
        <v>1193</v>
      </c>
      <c r="K1287" s="42" t="s">
        <v>317</v>
      </c>
      <c r="L1287" s="42" t="s">
        <v>340</v>
      </c>
      <c r="M1287" s="42" t="s">
        <v>317</v>
      </c>
      <c r="N1287" s="42" t="s">
        <v>318</v>
      </c>
      <c r="O1287" s="42" t="s">
        <v>342</v>
      </c>
      <c r="P1287" s="42" t="s">
        <v>365</v>
      </c>
      <c r="Q1287" s="42" t="s">
        <v>320</v>
      </c>
      <c r="R1287" s="141" t="s">
        <v>1204</v>
      </c>
      <c r="S1287" s="42" t="s">
        <v>1718</v>
      </c>
      <c r="T1287" s="42" t="s">
        <v>344</v>
      </c>
      <c r="U1287" s="42" t="s">
        <v>323</v>
      </c>
      <c r="V1287" s="52">
        <v>60</v>
      </c>
      <c r="W1287" s="42" t="s">
        <v>325</v>
      </c>
      <c r="X1287" s="42" t="s">
        <v>4858</v>
      </c>
      <c r="Y1287" s="42" t="s">
        <v>2</v>
      </c>
      <c r="Z1287" s="42" t="s">
        <v>2</v>
      </c>
      <c r="AA1287" s="42" t="s">
        <v>346</v>
      </c>
      <c r="AB1287" s="42" t="s">
        <v>347</v>
      </c>
      <c r="AC1287" s="42" t="s">
        <v>225</v>
      </c>
      <c r="AD1287" s="42" t="s">
        <v>225</v>
      </c>
      <c r="AE1287" s="42" t="s">
        <v>476</v>
      </c>
      <c r="AF1287" s="42" t="s">
        <v>476</v>
      </c>
      <c r="AG1287" s="42">
        <v>20</v>
      </c>
      <c r="AH1287" s="42" t="s">
        <v>350</v>
      </c>
      <c r="AI1287" s="42">
        <v>0</v>
      </c>
      <c r="AJ1287" s="42" t="s">
        <v>351</v>
      </c>
      <c r="AK1287" s="42">
        <v>0</v>
      </c>
      <c r="AL1287" s="42">
        <v>600</v>
      </c>
      <c r="AM1287" s="42" t="s">
        <v>408</v>
      </c>
      <c r="AN1287" s="42">
        <v>0</v>
      </c>
      <c r="AO1287" s="42">
        <v>150</v>
      </c>
      <c r="AP1287" s="42" t="s">
        <v>384</v>
      </c>
      <c r="AQ1287" s="42">
        <v>600</v>
      </c>
      <c r="AR1287" s="42">
        <v>2</v>
      </c>
      <c r="AS1287" s="42">
        <v>600</v>
      </c>
      <c r="AT1287" s="42">
        <v>24</v>
      </c>
      <c r="AU1287" s="42" t="s">
        <v>327</v>
      </c>
      <c r="AV1287" s="42" t="s">
        <v>327</v>
      </c>
      <c r="AW1287" s="42" t="s">
        <v>327</v>
      </c>
      <c r="AX1287" s="42" t="s">
        <v>353</v>
      </c>
      <c r="AY1287" s="42" t="s">
        <v>327</v>
      </c>
      <c r="AZ1287" s="51">
        <v>76.8</v>
      </c>
      <c r="BA1287" s="42">
        <v>0</v>
      </c>
      <c r="BB1287" s="42">
        <v>2</v>
      </c>
      <c r="BC1287" s="42" t="s">
        <v>375</v>
      </c>
      <c r="BD1287" s="49" t="s">
        <v>4961</v>
      </c>
      <c r="BE1287" s="49" t="s">
        <v>4964</v>
      </c>
      <c r="BF1287" s="42">
        <v>0</v>
      </c>
      <c r="BG1287" s="42"/>
      <c r="BH1287" s="42">
        <v>0</v>
      </c>
      <c r="BI1287" s="42" t="s">
        <v>357</v>
      </c>
      <c r="BJ1287" s="42" t="s">
        <v>358</v>
      </c>
      <c r="BK1287" s="57">
        <v>44778</v>
      </c>
      <c r="BL1287" s="42" t="s">
        <v>317</v>
      </c>
      <c r="BM1287" s="42" t="s">
        <v>317</v>
      </c>
      <c r="BN1287" s="42"/>
      <c r="BO1287" s="42"/>
      <c r="BP1287" s="42" t="s">
        <v>359</v>
      </c>
      <c r="BQ1287" s="42" t="s">
        <v>359</v>
      </c>
      <c r="BR1287" s="42" t="s">
        <v>359</v>
      </c>
      <c r="BS1287" s="42"/>
      <c r="BT1287" s="42" t="s">
        <v>360</v>
      </c>
      <c r="BU1287" s="42" t="s">
        <v>317</v>
      </c>
      <c r="BV1287" s="42" t="s">
        <v>317</v>
      </c>
      <c r="BW1287" s="42"/>
      <c r="BX1287" s="42"/>
      <c r="BY1287" s="42" t="s">
        <v>353</v>
      </c>
      <c r="BZ1287" s="42" t="s">
        <v>353</v>
      </c>
      <c r="CA1287" s="42"/>
      <c r="CB1287" s="42" t="s">
        <v>353</v>
      </c>
      <c r="CC1287" s="42"/>
      <c r="CD1287" s="42"/>
      <c r="CE1287" s="42"/>
      <c r="CF1287" s="42"/>
      <c r="CG1287" s="26" t="s">
        <v>4962</v>
      </c>
    </row>
    <row r="1288" hidden="1" spans="1:85">
      <c r="A1288" s="39">
        <v>574</v>
      </c>
      <c r="B1288" s="42" t="s">
        <v>4965</v>
      </c>
      <c r="C1288" s="46" t="s">
        <v>4966</v>
      </c>
      <c r="D1288" s="42" t="s">
        <v>4967</v>
      </c>
      <c r="E1288" s="43">
        <v>25.3895</v>
      </c>
      <c r="F1288" s="43">
        <v>-12.23131</v>
      </c>
      <c r="G1288" s="42" t="s">
        <v>337</v>
      </c>
      <c r="H1288" s="37">
        <v>2</v>
      </c>
      <c r="I1288" s="42" t="s">
        <v>1192</v>
      </c>
      <c r="J1288" s="42" t="s">
        <v>1193</v>
      </c>
      <c r="K1288" s="42" t="s">
        <v>317</v>
      </c>
      <c r="L1288" s="42" t="s">
        <v>317</v>
      </c>
      <c r="M1288" s="42" t="s">
        <v>317</v>
      </c>
      <c r="N1288" s="42" t="s">
        <v>318</v>
      </c>
      <c r="O1288" s="42" t="s">
        <v>342</v>
      </c>
      <c r="P1288" s="42" t="s">
        <v>365</v>
      </c>
      <c r="Q1288" s="42" t="s">
        <v>320</v>
      </c>
      <c r="R1288" s="42" t="s">
        <v>320</v>
      </c>
      <c r="S1288" s="42" t="s">
        <v>1718</v>
      </c>
      <c r="T1288" s="42" t="s">
        <v>344</v>
      </c>
      <c r="U1288" s="42" t="s">
        <v>323</v>
      </c>
      <c r="V1288" s="52">
        <v>60</v>
      </c>
      <c r="W1288" s="42" t="s">
        <v>325</v>
      </c>
      <c r="X1288" s="42" t="s">
        <v>4858</v>
      </c>
      <c r="Y1288" s="42" t="s">
        <v>2</v>
      </c>
      <c r="Z1288" s="42" t="s">
        <v>2</v>
      </c>
      <c r="AA1288" s="42" t="s">
        <v>346</v>
      </c>
      <c r="AB1288" s="42" t="s">
        <v>347</v>
      </c>
      <c r="AC1288" s="42" t="s">
        <v>225</v>
      </c>
      <c r="AD1288" s="42" t="s">
        <v>225</v>
      </c>
      <c r="AE1288" s="42" t="s">
        <v>349</v>
      </c>
      <c r="AF1288" s="42" t="s">
        <v>349</v>
      </c>
      <c r="AG1288" s="42">
        <v>15</v>
      </c>
      <c r="AH1288" s="42" t="s">
        <v>350</v>
      </c>
      <c r="AI1288" s="42">
        <v>0</v>
      </c>
      <c r="AJ1288" s="42" t="s">
        <v>351</v>
      </c>
      <c r="AK1288" s="42">
        <v>0</v>
      </c>
      <c r="AL1288" s="42">
        <v>600</v>
      </c>
      <c r="AM1288" s="42" t="s">
        <v>371</v>
      </c>
      <c r="AN1288" s="42" t="s">
        <v>372</v>
      </c>
      <c r="AO1288" s="42">
        <v>250</v>
      </c>
      <c r="AP1288" s="42" t="s">
        <v>384</v>
      </c>
      <c r="AQ1288" s="42">
        <v>600</v>
      </c>
      <c r="AR1288" s="42">
        <v>2</v>
      </c>
      <c r="AS1288" s="42">
        <v>600</v>
      </c>
      <c r="AT1288" s="42">
        <v>24</v>
      </c>
      <c r="AU1288" s="42" t="s">
        <v>327</v>
      </c>
      <c r="AV1288" s="42" t="s">
        <v>327</v>
      </c>
      <c r="AW1288" s="42" t="s">
        <v>327</v>
      </c>
      <c r="AX1288" s="42" t="s">
        <v>353</v>
      </c>
      <c r="AY1288" s="42" t="s">
        <v>327</v>
      </c>
      <c r="AZ1288" s="51">
        <v>79</v>
      </c>
      <c r="BA1288" s="42">
        <v>0</v>
      </c>
      <c r="BB1288" s="42">
        <v>3</v>
      </c>
      <c r="BC1288" s="42" t="s">
        <v>354</v>
      </c>
      <c r="BD1288" s="49" t="s">
        <v>4965</v>
      </c>
      <c r="BE1288" s="49" t="s">
        <v>4968</v>
      </c>
      <c r="BF1288" s="42">
        <v>0</v>
      </c>
      <c r="BG1288" s="42"/>
      <c r="BH1288" s="42">
        <v>0</v>
      </c>
      <c r="BI1288" s="42" t="s">
        <v>357</v>
      </c>
      <c r="BJ1288" s="42" t="s">
        <v>358</v>
      </c>
      <c r="BK1288" s="57">
        <v>44778</v>
      </c>
      <c r="BL1288" s="42" t="s">
        <v>317</v>
      </c>
      <c r="BM1288" s="42" t="s">
        <v>317</v>
      </c>
      <c r="BN1288" s="42"/>
      <c r="BO1288" s="42"/>
      <c r="BP1288" s="42" t="s">
        <v>359</v>
      </c>
      <c r="BQ1288" s="42" t="s">
        <v>359</v>
      </c>
      <c r="BR1288" s="42" t="s">
        <v>359</v>
      </c>
      <c r="BS1288" s="42"/>
      <c r="BT1288" s="42" t="s">
        <v>360</v>
      </c>
      <c r="BU1288" s="42" t="s">
        <v>317</v>
      </c>
      <c r="BV1288" s="42" t="s">
        <v>340</v>
      </c>
      <c r="BW1288" s="42"/>
      <c r="BX1288" s="42"/>
      <c r="BY1288" s="42" t="s">
        <v>356</v>
      </c>
      <c r="BZ1288" s="42">
        <v>20</v>
      </c>
      <c r="CA1288" s="42"/>
      <c r="CB1288" s="42" t="s">
        <v>472</v>
      </c>
      <c r="CC1288" s="42"/>
      <c r="CD1288" s="42"/>
      <c r="CE1288" s="42"/>
      <c r="CF1288" s="42"/>
      <c r="CG1288" s="26" t="s">
        <v>4966</v>
      </c>
    </row>
    <row r="1289" hidden="1" spans="1:85">
      <c r="A1289" s="34">
        <v>571</v>
      </c>
      <c r="B1289" s="42" t="s">
        <v>4969</v>
      </c>
      <c r="C1289" s="46" t="s">
        <v>4970</v>
      </c>
      <c r="D1289" s="42" t="s">
        <v>4971</v>
      </c>
      <c r="E1289" s="43">
        <v>25.38178</v>
      </c>
      <c r="F1289" s="43">
        <v>-12.27419</v>
      </c>
      <c r="G1289" s="42" t="s">
        <v>337</v>
      </c>
      <c r="H1289" s="37">
        <v>2.5</v>
      </c>
      <c r="I1289" s="42" t="s">
        <v>1192</v>
      </c>
      <c r="J1289" s="42" t="s">
        <v>1193</v>
      </c>
      <c r="K1289" s="42" t="s">
        <v>317</v>
      </c>
      <c r="L1289" s="42" t="s">
        <v>340</v>
      </c>
      <c r="M1289" s="42" t="s">
        <v>317</v>
      </c>
      <c r="N1289" s="42" t="s">
        <v>318</v>
      </c>
      <c r="O1289" s="42" t="s">
        <v>364</v>
      </c>
      <c r="P1289" s="42" t="s">
        <v>365</v>
      </c>
      <c r="Q1289" s="42" t="s">
        <v>320</v>
      </c>
      <c r="R1289" s="141" t="s">
        <v>830</v>
      </c>
      <c r="S1289" s="42" t="s">
        <v>1718</v>
      </c>
      <c r="T1289" s="42" t="s">
        <v>344</v>
      </c>
      <c r="U1289" s="42" t="s">
        <v>323</v>
      </c>
      <c r="V1289" s="52">
        <v>26</v>
      </c>
      <c r="W1289" s="42" t="s">
        <v>366</v>
      </c>
      <c r="X1289" s="42" t="s">
        <v>4858</v>
      </c>
      <c r="Y1289" s="42" t="s">
        <v>2</v>
      </c>
      <c r="Z1289" s="42" t="s">
        <v>2</v>
      </c>
      <c r="AA1289" s="42" t="s">
        <v>346</v>
      </c>
      <c r="AB1289" s="42" t="s">
        <v>347</v>
      </c>
      <c r="AC1289" s="42" t="s">
        <v>225</v>
      </c>
      <c r="AD1289" s="42" t="s">
        <v>225</v>
      </c>
      <c r="AE1289" s="42" t="s">
        <v>4972</v>
      </c>
      <c r="AF1289" s="42" t="s">
        <v>4972</v>
      </c>
      <c r="AG1289" s="42">
        <v>20</v>
      </c>
      <c r="AH1289" s="42" t="s">
        <v>350</v>
      </c>
      <c r="AI1289" s="42" t="s">
        <v>1301</v>
      </c>
      <c r="AJ1289" s="42" t="s">
        <v>351</v>
      </c>
      <c r="AK1289" s="42">
        <v>0</v>
      </c>
      <c r="AL1289" s="42">
        <v>750</v>
      </c>
      <c r="AM1289" s="42" t="s">
        <v>332</v>
      </c>
      <c r="AN1289" s="42" t="s">
        <v>904</v>
      </c>
      <c r="AO1289" s="42">
        <v>750</v>
      </c>
      <c r="AP1289" s="42" t="s">
        <v>333</v>
      </c>
      <c r="AQ1289" s="42">
        <v>400</v>
      </c>
      <c r="AR1289" s="42">
        <v>48</v>
      </c>
      <c r="AS1289" s="42">
        <v>100</v>
      </c>
      <c r="AT1289" s="42">
        <f>AQ1289/AS1289</f>
        <v>4</v>
      </c>
      <c r="AU1289" s="42" t="s">
        <v>385</v>
      </c>
      <c r="AV1289" s="42" t="s">
        <v>385</v>
      </c>
      <c r="AW1289" s="42">
        <v>18000</v>
      </c>
      <c r="AX1289" s="42">
        <v>18000</v>
      </c>
      <c r="AY1289" s="42">
        <v>2</v>
      </c>
      <c r="AZ1289" s="51">
        <v>120.1</v>
      </c>
      <c r="BA1289" s="42">
        <v>120</v>
      </c>
      <c r="BB1289" s="42">
        <v>2</v>
      </c>
      <c r="BC1289" s="42" t="s">
        <v>4973</v>
      </c>
      <c r="BD1289" s="49" t="s">
        <v>4969</v>
      </c>
      <c r="BE1289" s="49">
        <v>0</v>
      </c>
      <c r="BF1289" s="42" t="s">
        <v>340</v>
      </c>
      <c r="BG1289" s="42"/>
      <c r="BH1289" s="42">
        <v>0</v>
      </c>
      <c r="BI1289" s="42" t="s">
        <v>357</v>
      </c>
      <c r="BJ1289" s="42" t="s">
        <v>358</v>
      </c>
      <c r="BK1289" s="57">
        <v>44778</v>
      </c>
      <c r="BL1289" s="42" t="s">
        <v>317</v>
      </c>
      <c r="BM1289" s="42" t="s">
        <v>317</v>
      </c>
      <c r="BN1289" s="42"/>
      <c r="BO1289" s="42"/>
      <c r="BP1289" s="42" t="s">
        <v>359</v>
      </c>
      <c r="BQ1289" s="42" t="s">
        <v>359</v>
      </c>
      <c r="BR1289" s="42" t="s">
        <v>359</v>
      </c>
      <c r="BS1289" s="42"/>
      <c r="BT1289" s="42" t="s">
        <v>340</v>
      </c>
      <c r="BU1289" s="42" t="s">
        <v>317</v>
      </c>
      <c r="BV1289" s="42" t="s">
        <v>317</v>
      </c>
      <c r="BW1289" s="42"/>
      <c r="BX1289" s="42"/>
      <c r="BY1289" s="42" t="s">
        <v>353</v>
      </c>
      <c r="BZ1289" s="42" t="s">
        <v>353</v>
      </c>
      <c r="CA1289" s="42"/>
      <c r="CB1289" s="42" t="s">
        <v>353</v>
      </c>
      <c r="CC1289" s="42"/>
      <c r="CD1289" s="42"/>
      <c r="CE1289" s="42"/>
      <c r="CF1289" s="42"/>
      <c r="CG1289" s="26" t="s">
        <v>4970</v>
      </c>
    </row>
    <row r="1290" hidden="1" spans="1:85">
      <c r="A1290" s="34">
        <v>1155</v>
      </c>
      <c r="B1290" s="42" t="s">
        <v>4974</v>
      </c>
      <c r="C1290" s="46" t="s">
        <v>4975</v>
      </c>
      <c r="D1290" s="42" t="s">
        <v>4976</v>
      </c>
      <c r="E1290" s="43">
        <v>25.78236111</v>
      </c>
      <c r="F1290" s="43">
        <v>-13.04155556</v>
      </c>
      <c r="G1290" s="42" t="s">
        <v>337</v>
      </c>
      <c r="H1290" s="37">
        <v>2.5</v>
      </c>
      <c r="I1290" s="42" t="s">
        <v>1192</v>
      </c>
      <c r="J1290" s="42" t="s">
        <v>1193</v>
      </c>
      <c r="K1290" s="42" t="s">
        <v>317</v>
      </c>
      <c r="L1290" s="42" t="s">
        <v>317</v>
      </c>
      <c r="M1290" s="42" t="s">
        <v>317</v>
      </c>
      <c r="N1290" s="42" t="s">
        <v>318</v>
      </c>
      <c r="O1290" s="42" t="s">
        <v>554</v>
      </c>
      <c r="P1290" s="42" t="s">
        <v>365</v>
      </c>
      <c r="Q1290" s="42" t="s">
        <v>381</v>
      </c>
      <c r="R1290" s="42" t="s">
        <v>320</v>
      </c>
      <c r="S1290" s="42" t="s">
        <v>1718</v>
      </c>
      <c r="T1290" s="42" t="s">
        <v>782</v>
      </c>
      <c r="U1290" s="42" t="s">
        <v>323</v>
      </c>
      <c r="V1290" s="52">
        <v>66</v>
      </c>
      <c r="W1290" s="42" t="s">
        <v>325</v>
      </c>
      <c r="X1290" s="42" t="s">
        <v>4858</v>
      </c>
      <c r="Y1290" s="42" t="s">
        <v>2</v>
      </c>
      <c r="Z1290" s="42" t="s">
        <v>2</v>
      </c>
      <c r="AA1290" s="42" t="s">
        <v>346</v>
      </c>
      <c r="AB1290" s="42" t="s">
        <v>347</v>
      </c>
      <c r="AC1290" s="42" t="s">
        <v>225</v>
      </c>
      <c r="AD1290" s="42" t="s">
        <v>225</v>
      </c>
      <c r="AE1290" s="42" t="s">
        <v>476</v>
      </c>
      <c r="AF1290" s="42" t="s">
        <v>476</v>
      </c>
      <c r="AG1290" s="42">
        <v>20</v>
      </c>
      <c r="AH1290" s="42" t="s">
        <v>350</v>
      </c>
      <c r="AI1290" s="42">
        <v>0</v>
      </c>
      <c r="AJ1290" s="42" t="s">
        <v>351</v>
      </c>
      <c r="AK1290" s="42">
        <v>0</v>
      </c>
      <c r="AL1290" s="42">
        <v>600</v>
      </c>
      <c r="AM1290" s="42" t="s">
        <v>408</v>
      </c>
      <c r="AN1290" s="42" t="s">
        <v>327</v>
      </c>
      <c r="AO1290" s="42" t="s">
        <v>327</v>
      </c>
      <c r="AP1290" s="42" t="s">
        <v>2026</v>
      </c>
      <c r="AQ1290" s="42">
        <v>1410</v>
      </c>
      <c r="AR1290" s="42">
        <v>4</v>
      </c>
      <c r="AS1290" s="42">
        <v>1410</v>
      </c>
      <c r="AT1290" s="42">
        <v>12</v>
      </c>
      <c r="AU1290" s="42" t="s">
        <v>327</v>
      </c>
      <c r="AV1290" s="42" t="s">
        <v>327</v>
      </c>
      <c r="AW1290" s="42" t="s">
        <v>327</v>
      </c>
      <c r="AX1290" s="42" t="s">
        <v>353</v>
      </c>
      <c r="AY1290" s="42" t="s">
        <v>327</v>
      </c>
      <c r="AZ1290" s="51">
        <v>50.1</v>
      </c>
      <c r="BA1290" s="42">
        <v>50</v>
      </c>
      <c r="BB1290" s="42">
        <v>1</v>
      </c>
      <c r="BC1290" s="42" t="s">
        <v>346</v>
      </c>
      <c r="BD1290" s="49" t="s">
        <v>4974</v>
      </c>
      <c r="BE1290" s="49">
        <v>0</v>
      </c>
      <c r="BF1290" s="42" t="s">
        <v>1925</v>
      </c>
      <c r="BG1290" s="42"/>
      <c r="BH1290" s="42">
        <v>0</v>
      </c>
      <c r="BI1290" s="42" t="s">
        <v>357</v>
      </c>
      <c r="BJ1290" s="42" t="s">
        <v>358</v>
      </c>
      <c r="BK1290" s="57">
        <v>44778</v>
      </c>
      <c r="BL1290" s="42" t="s">
        <v>340</v>
      </c>
      <c r="BM1290" s="42" t="s">
        <v>340</v>
      </c>
      <c r="BN1290" s="42"/>
      <c r="BO1290" s="42">
        <v>1</v>
      </c>
      <c r="BP1290" s="42" t="s">
        <v>359</v>
      </c>
      <c r="BQ1290" s="42" t="s">
        <v>359</v>
      </c>
      <c r="BR1290" s="42" t="s">
        <v>562</v>
      </c>
      <c r="BS1290" s="42"/>
      <c r="BT1290" s="42" t="s">
        <v>360</v>
      </c>
      <c r="BU1290" s="42" t="s">
        <v>317</v>
      </c>
      <c r="BV1290" s="42" t="s">
        <v>317</v>
      </c>
      <c r="BW1290" s="42"/>
      <c r="BX1290" s="42"/>
      <c r="BY1290" s="42" t="s">
        <v>353</v>
      </c>
      <c r="BZ1290" s="42" t="s">
        <v>353</v>
      </c>
      <c r="CA1290" s="42"/>
      <c r="CB1290" s="42" t="s">
        <v>353</v>
      </c>
      <c r="CC1290" s="42"/>
      <c r="CD1290" s="42"/>
      <c r="CE1290" s="42"/>
      <c r="CF1290" s="42"/>
      <c r="CG1290" s="26" t="s">
        <v>4975</v>
      </c>
    </row>
    <row r="1291" hidden="1" spans="1:85">
      <c r="A1291" s="39">
        <v>576</v>
      </c>
      <c r="B1291" s="42" t="s">
        <v>4977</v>
      </c>
      <c r="C1291" s="46" t="s">
        <v>4978</v>
      </c>
      <c r="D1291" s="42" t="s">
        <v>4979</v>
      </c>
      <c r="E1291" s="43">
        <v>25.30791</v>
      </c>
      <c r="F1291" s="43">
        <v>-12.27884</v>
      </c>
      <c r="G1291" s="42" t="s">
        <v>337</v>
      </c>
      <c r="H1291" s="37">
        <v>2.5</v>
      </c>
      <c r="I1291" s="42" t="s">
        <v>1192</v>
      </c>
      <c r="J1291" s="42" t="s">
        <v>1193</v>
      </c>
      <c r="K1291" s="42" t="s">
        <v>317</v>
      </c>
      <c r="L1291" s="42" t="s">
        <v>340</v>
      </c>
      <c r="M1291" s="42" t="s">
        <v>317</v>
      </c>
      <c r="N1291" s="42" t="s">
        <v>318</v>
      </c>
      <c r="O1291" s="42" t="s">
        <v>342</v>
      </c>
      <c r="P1291" s="42" t="s">
        <v>343</v>
      </c>
      <c r="Q1291" s="42" t="s">
        <v>320</v>
      </c>
      <c r="R1291" s="141" t="s">
        <v>381</v>
      </c>
      <c r="S1291" s="42" t="s">
        <v>1718</v>
      </c>
      <c r="T1291" s="42" t="s">
        <v>344</v>
      </c>
      <c r="U1291" s="42" t="s">
        <v>323</v>
      </c>
      <c r="V1291" s="52">
        <v>60</v>
      </c>
      <c r="W1291" s="42" t="s">
        <v>325</v>
      </c>
      <c r="X1291" s="42" t="s">
        <v>4858</v>
      </c>
      <c r="Y1291" s="42" t="s">
        <v>2</v>
      </c>
      <c r="Z1291" s="42" t="s">
        <v>2</v>
      </c>
      <c r="AA1291" s="42" t="s">
        <v>346</v>
      </c>
      <c r="AB1291" s="42" t="s">
        <v>347</v>
      </c>
      <c r="AC1291" s="42" t="s">
        <v>225</v>
      </c>
      <c r="AD1291" s="42" t="s">
        <v>225</v>
      </c>
      <c r="AE1291" s="42" t="s">
        <v>476</v>
      </c>
      <c r="AF1291" s="42" t="s">
        <v>476</v>
      </c>
      <c r="AG1291" s="42">
        <v>20</v>
      </c>
      <c r="AH1291" s="42" t="s">
        <v>350</v>
      </c>
      <c r="AI1291" s="42">
        <v>0</v>
      </c>
      <c r="AJ1291" s="42" t="s">
        <v>351</v>
      </c>
      <c r="AK1291" s="42">
        <v>0</v>
      </c>
      <c r="AL1291" s="42">
        <v>750</v>
      </c>
      <c r="AM1291" s="42" t="s">
        <v>332</v>
      </c>
      <c r="AN1291" s="42" t="s">
        <v>352</v>
      </c>
      <c r="AO1291" s="42">
        <v>400</v>
      </c>
      <c r="AP1291" s="42" t="s">
        <v>333</v>
      </c>
      <c r="AQ1291" s="42">
        <v>400</v>
      </c>
      <c r="AR1291" s="42">
        <v>48</v>
      </c>
      <c r="AS1291" s="42">
        <v>100</v>
      </c>
      <c r="AT1291" s="42">
        <f>AQ1291/AS1291</f>
        <v>4</v>
      </c>
      <c r="AU1291" s="42" t="s">
        <v>327</v>
      </c>
      <c r="AV1291" s="42" t="s">
        <v>327</v>
      </c>
      <c r="AW1291" s="42" t="s">
        <v>327</v>
      </c>
      <c r="AX1291" s="42" t="s">
        <v>353</v>
      </c>
      <c r="AY1291" s="42" t="s">
        <v>327</v>
      </c>
      <c r="AZ1291" s="51">
        <v>101</v>
      </c>
      <c r="BA1291" s="42">
        <v>0</v>
      </c>
      <c r="BB1291" s="42">
        <v>4</v>
      </c>
      <c r="BC1291" s="42" t="s">
        <v>4980</v>
      </c>
      <c r="BD1291" s="49" t="s">
        <v>4977</v>
      </c>
      <c r="BE1291" s="49" t="s">
        <v>4981</v>
      </c>
      <c r="BF1291" s="42">
        <v>0</v>
      </c>
      <c r="BG1291" s="42"/>
      <c r="BH1291" s="42">
        <v>0</v>
      </c>
      <c r="BI1291" s="42" t="s">
        <v>357</v>
      </c>
      <c r="BJ1291" s="42" t="s">
        <v>358</v>
      </c>
      <c r="BK1291" s="57">
        <v>44778</v>
      </c>
      <c r="BL1291" s="42" t="s">
        <v>317</v>
      </c>
      <c r="BM1291" s="42" t="s">
        <v>317</v>
      </c>
      <c r="BN1291" s="42"/>
      <c r="BO1291" s="42"/>
      <c r="BP1291" s="42" t="s">
        <v>359</v>
      </c>
      <c r="BQ1291" s="42" t="s">
        <v>359</v>
      </c>
      <c r="BR1291" s="42" t="s">
        <v>359</v>
      </c>
      <c r="BS1291" s="42"/>
      <c r="BT1291" s="42" t="s">
        <v>360</v>
      </c>
      <c r="BU1291" s="42" t="s">
        <v>317</v>
      </c>
      <c r="BV1291" s="42" t="s">
        <v>340</v>
      </c>
      <c r="BW1291" s="42"/>
      <c r="BX1291" s="42"/>
      <c r="BY1291" s="42" t="s">
        <v>356</v>
      </c>
      <c r="BZ1291" s="42">
        <v>20</v>
      </c>
      <c r="CA1291" s="42"/>
      <c r="CB1291" s="42" t="s">
        <v>472</v>
      </c>
      <c r="CC1291" s="42"/>
      <c r="CD1291" s="42"/>
      <c r="CE1291" s="42"/>
      <c r="CF1291" s="42"/>
      <c r="CG1291" s="26" t="s">
        <v>4978</v>
      </c>
    </row>
    <row r="1292" hidden="1" spans="1:85">
      <c r="A1292" s="34">
        <v>573</v>
      </c>
      <c r="B1292" s="42" t="s">
        <v>4982</v>
      </c>
      <c r="C1292" s="46" t="s">
        <v>4983</v>
      </c>
      <c r="D1292" s="42" t="s">
        <v>4984</v>
      </c>
      <c r="E1292" s="43">
        <v>25.22833</v>
      </c>
      <c r="F1292" s="43">
        <v>-12.20343</v>
      </c>
      <c r="G1292" s="42" t="s">
        <v>337</v>
      </c>
      <c r="H1292" s="37">
        <v>2.5</v>
      </c>
      <c r="I1292" s="42" t="s">
        <v>1192</v>
      </c>
      <c r="J1292" s="42" t="s">
        <v>1193</v>
      </c>
      <c r="K1292" s="42" t="s">
        <v>317</v>
      </c>
      <c r="L1292" s="42" t="s">
        <v>317</v>
      </c>
      <c r="M1292" s="42" t="s">
        <v>317</v>
      </c>
      <c r="N1292" s="42" t="s">
        <v>318</v>
      </c>
      <c r="O1292" s="42" t="s">
        <v>364</v>
      </c>
      <c r="P1292" s="42" t="s">
        <v>365</v>
      </c>
      <c r="Q1292" s="42" t="s">
        <v>320</v>
      </c>
      <c r="R1292" s="141" t="s">
        <v>1204</v>
      </c>
      <c r="S1292" s="42" t="s">
        <v>1718</v>
      </c>
      <c r="T1292" s="42" t="s">
        <v>782</v>
      </c>
      <c r="U1292" s="42" t="s">
        <v>323</v>
      </c>
      <c r="V1292" s="52">
        <v>36</v>
      </c>
      <c r="W1292" s="42" t="s">
        <v>325</v>
      </c>
      <c r="X1292" s="42" t="s">
        <v>4858</v>
      </c>
      <c r="Y1292" s="42" t="s">
        <v>2</v>
      </c>
      <c r="Z1292" s="42" t="s">
        <v>2</v>
      </c>
      <c r="AA1292" s="42" t="s">
        <v>346</v>
      </c>
      <c r="AB1292" s="42" t="s">
        <v>347</v>
      </c>
      <c r="AC1292" s="42" t="s">
        <v>225</v>
      </c>
      <c r="AD1292" s="42" t="s">
        <v>225</v>
      </c>
      <c r="AE1292" s="42" t="s">
        <v>476</v>
      </c>
      <c r="AF1292" s="42" t="s">
        <v>476</v>
      </c>
      <c r="AG1292" s="42">
        <v>20</v>
      </c>
      <c r="AH1292" s="42" t="s">
        <v>350</v>
      </c>
      <c r="AI1292" s="42">
        <v>0</v>
      </c>
      <c r="AJ1292" s="42" t="s">
        <v>351</v>
      </c>
      <c r="AK1292" s="42">
        <v>0</v>
      </c>
      <c r="AL1292" s="42">
        <v>200</v>
      </c>
      <c r="AM1292" s="42" t="s">
        <v>332</v>
      </c>
      <c r="AN1292" s="42" t="s">
        <v>1052</v>
      </c>
      <c r="AO1292" s="42">
        <v>250</v>
      </c>
      <c r="AP1292" s="42" t="s">
        <v>384</v>
      </c>
      <c r="AQ1292" s="42">
        <v>600</v>
      </c>
      <c r="AR1292" s="42">
        <v>2</v>
      </c>
      <c r="AS1292" s="42">
        <v>600</v>
      </c>
      <c r="AT1292" s="42">
        <v>24</v>
      </c>
      <c r="AU1292" s="42" t="s">
        <v>327</v>
      </c>
      <c r="AV1292" s="42" t="s">
        <v>327</v>
      </c>
      <c r="AW1292" s="42" t="s">
        <v>327</v>
      </c>
      <c r="AX1292" s="42" t="s">
        <v>353</v>
      </c>
      <c r="AY1292" s="42" t="s">
        <v>327</v>
      </c>
      <c r="AZ1292" s="51">
        <v>50.2</v>
      </c>
      <c r="BA1292" s="42">
        <v>0</v>
      </c>
      <c r="BB1292" s="42">
        <v>1</v>
      </c>
      <c r="BC1292" s="42" t="s">
        <v>346</v>
      </c>
      <c r="BD1292" s="49" t="s">
        <v>4982</v>
      </c>
      <c r="BE1292" s="49">
        <v>0</v>
      </c>
      <c r="BF1292" s="42" t="s">
        <v>340</v>
      </c>
      <c r="BG1292" s="42"/>
      <c r="BH1292" s="42">
        <v>0</v>
      </c>
      <c r="BI1292" s="42" t="s">
        <v>357</v>
      </c>
      <c r="BJ1292" s="42" t="s">
        <v>358</v>
      </c>
      <c r="BK1292" s="57">
        <v>44778</v>
      </c>
      <c r="BL1292" s="42" t="s">
        <v>340</v>
      </c>
      <c r="BM1292" s="42" t="s">
        <v>340</v>
      </c>
      <c r="BN1292" s="42"/>
      <c r="BO1292" s="42"/>
      <c r="BP1292" s="42" t="s">
        <v>359</v>
      </c>
      <c r="BQ1292" s="42" t="s">
        <v>359</v>
      </c>
      <c r="BR1292" s="42" t="s">
        <v>508</v>
      </c>
      <c r="BS1292" s="42"/>
      <c r="BT1292" s="42" t="s">
        <v>360</v>
      </c>
      <c r="BU1292" s="42" t="s">
        <v>317</v>
      </c>
      <c r="BV1292" s="42" t="s">
        <v>317</v>
      </c>
      <c r="BW1292" s="42"/>
      <c r="BX1292" s="42"/>
      <c r="BY1292" s="42" t="s">
        <v>353</v>
      </c>
      <c r="BZ1292" s="42" t="s">
        <v>353</v>
      </c>
      <c r="CA1292" s="42"/>
      <c r="CB1292" s="42" t="s">
        <v>353</v>
      </c>
      <c r="CC1292" s="42"/>
      <c r="CD1292" s="42"/>
      <c r="CE1292" s="42"/>
      <c r="CF1292" s="42"/>
      <c r="CG1292" s="26" t="s">
        <v>4983</v>
      </c>
    </row>
    <row r="1293" hidden="1" spans="1:85">
      <c r="A1293" s="34">
        <v>67</v>
      </c>
      <c r="B1293" s="42" t="s">
        <v>4985</v>
      </c>
      <c r="C1293" s="46" t="s">
        <v>4986</v>
      </c>
      <c r="D1293" s="42" t="s">
        <v>4987</v>
      </c>
      <c r="E1293" s="43">
        <v>25.16535</v>
      </c>
      <c r="F1293" s="43">
        <v>-12.07223</v>
      </c>
      <c r="G1293" s="42" t="s">
        <v>337</v>
      </c>
      <c r="H1293" s="37">
        <v>2.5</v>
      </c>
      <c r="I1293" s="42" t="s">
        <v>1192</v>
      </c>
      <c r="J1293" s="42" t="s">
        <v>4988</v>
      </c>
      <c r="K1293" s="42" t="s">
        <v>317</v>
      </c>
      <c r="L1293" s="42" t="s">
        <v>317</v>
      </c>
      <c r="M1293" s="42" t="s">
        <v>317</v>
      </c>
      <c r="N1293" s="42" t="s">
        <v>318</v>
      </c>
      <c r="O1293" s="42" t="s">
        <v>554</v>
      </c>
      <c r="P1293" s="42" t="s">
        <v>365</v>
      </c>
      <c r="Q1293" s="42" t="s">
        <v>320</v>
      </c>
      <c r="R1293" s="42" t="s">
        <v>320</v>
      </c>
      <c r="S1293" s="42" t="s">
        <v>1718</v>
      </c>
      <c r="T1293" s="42" t="s">
        <v>782</v>
      </c>
      <c r="U1293" s="42" t="s">
        <v>323</v>
      </c>
      <c r="V1293" s="52">
        <v>60</v>
      </c>
      <c r="W1293" s="42" t="s">
        <v>325</v>
      </c>
      <c r="X1293" s="42" t="s">
        <v>4858</v>
      </c>
      <c r="Y1293" s="42" t="s">
        <v>2</v>
      </c>
      <c r="Z1293" s="42" t="s">
        <v>2</v>
      </c>
      <c r="AA1293" s="42" t="s">
        <v>346</v>
      </c>
      <c r="AB1293" s="42" t="s">
        <v>347</v>
      </c>
      <c r="AC1293" s="42" t="s">
        <v>225</v>
      </c>
      <c r="AD1293" s="42" t="s">
        <v>225</v>
      </c>
      <c r="AE1293" s="42" t="s">
        <v>382</v>
      </c>
      <c r="AF1293" s="42" t="s">
        <v>382</v>
      </c>
      <c r="AG1293" s="42">
        <v>20</v>
      </c>
      <c r="AH1293" s="42" t="s">
        <v>350</v>
      </c>
      <c r="AI1293" s="42">
        <v>0</v>
      </c>
      <c r="AJ1293" s="42" t="s">
        <v>351</v>
      </c>
      <c r="AK1293" s="42">
        <v>0</v>
      </c>
      <c r="AL1293" s="42">
        <v>1000</v>
      </c>
      <c r="AM1293" s="42" t="s">
        <v>408</v>
      </c>
      <c r="AN1293" s="42">
        <v>0</v>
      </c>
      <c r="AO1293" s="42">
        <v>150</v>
      </c>
      <c r="AP1293" s="42" t="s">
        <v>333</v>
      </c>
      <c r="AQ1293" s="42">
        <v>400</v>
      </c>
      <c r="AR1293" s="42">
        <v>48</v>
      </c>
      <c r="AS1293" s="42">
        <v>100</v>
      </c>
      <c r="AT1293" s="42">
        <f>AQ1293/AS1293</f>
        <v>4</v>
      </c>
      <c r="AU1293" s="42" t="s">
        <v>327</v>
      </c>
      <c r="AV1293" s="42" t="s">
        <v>327</v>
      </c>
      <c r="AW1293" s="42" t="s">
        <v>327</v>
      </c>
      <c r="AX1293" s="42" t="s">
        <v>353</v>
      </c>
      <c r="AY1293" s="42" t="s">
        <v>327</v>
      </c>
      <c r="AZ1293" s="51">
        <v>28</v>
      </c>
      <c r="BA1293" s="42">
        <v>0</v>
      </c>
      <c r="BB1293" s="42">
        <v>1</v>
      </c>
      <c r="BC1293" s="42" t="s">
        <v>346</v>
      </c>
      <c r="BD1293" s="49" t="s">
        <v>4985</v>
      </c>
      <c r="BE1293" s="49">
        <v>0</v>
      </c>
      <c r="BF1293" s="42">
        <v>0</v>
      </c>
      <c r="BG1293" s="42"/>
      <c r="BH1293" s="42">
        <v>0</v>
      </c>
      <c r="BI1293" s="42" t="s">
        <v>357</v>
      </c>
      <c r="BJ1293" s="42" t="s">
        <v>358</v>
      </c>
      <c r="BK1293" s="57">
        <v>44778</v>
      </c>
      <c r="BL1293" s="42" t="s">
        <v>317</v>
      </c>
      <c r="BM1293" s="42" t="s">
        <v>317</v>
      </c>
      <c r="BN1293" s="42"/>
      <c r="BO1293" s="42"/>
      <c r="BP1293" s="42" t="s">
        <v>359</v>
      </c>
      <c r="BQ1293" s="42" t="s">
        <v>359</v>
      </c>
      <c r="BR1293" s="42" t="s">
        <v>359</v>
      </c>
      <c r="BS1293" s="42"/>
      <c r="BT1293" s="42" t="s">
        <v>360</v>
      </c>
      <c r="BU1293" s="42" t="s">
        <v>317</v>
      </c>
      <c r="BV1293" s="42" t="s">
        <v>317</v>
      </c>
      <c r="BW1293" s="42"/>
      <c r="BX1293" s="42"/>
      <c r="BY1293" s="42" t="s">
        <v>353</v>
      </c>
      <c r="BZ1293" s="42" t="s">
        <v>353</v>
      </c>
      <c r="CA1293" s="42"/>
      <c r="CB1293" s="42" t="s">
        <v>353</v>
      </c>
      <c r="CC1293" s="42"/>
      <c r="CD1293" s="42"/>
      <c r="CE1293" s="42"/>
      <c r="CF1293" s="42"/>
      <c r="CG1293" s="26" t="s">
        <v>4986</v>
      </c>
    </row>
    <row r="1294" hidden="1" spans="1:85">
      <c r="A1294" s="34">
        <v>647</v>
      </c>
      <c r="B1294" s="42" t="s">
        <v>4989</v>
      </c>
      <c r="C1294" s="46" t="s">
        <v>4990</v>
      </c>
      <c r="D1294" s="42" t="s">
        <v>4991</v>
      </c>
      <c r="E1294" s="43">
        <v>25.45797222</v>
      </c>
      <c r="F1294" s="43">
        <v>-13.03283333</v>
      </c>
      <c r="G1294" s="42" t="s">
        <v>337</v>
      </c>
      <c r="H1294" s="37">
        <v>2.5</v>
      </c>
      <c r="I1294" s="42" t="s">
        <v>1192</v>
      </c>
      <c r="J1294" s="42" t="s">
        <v>4992</v>
      </c>
      <c r="K1294" s="42" t="s">
        <v>317</v>
      </c>
      <c r="L1294" s="42" t="s">
        <v>317</v>
      </c>
      <c r="M1294" s="42" t="s">
        <v>317</v>
      </c>
      <c r="N1294" s="42" t="s">
        <v>318</v>
      </c>
      <c r="O1294" s="42" t="s">
        <v>554</v>
      </c>
      <c r="P1294" s="42" t="s">
        <v>365</v>
      </c>
      <c r="Q1294" s="42" t="s">
        <v>381</v>
      </c>
      <c r="R1294" s="42" t="s">
        <v>381</v>
      </c>
      <c r="S1294" s="42" t="s">
        <v>1718</v>
      </c>
      <c r="T1294" s="42" t="s">
        <v>782</v>
      </c>
      <c r="U1294" s="42" t="s">
        <v>323</v>
      </c>
      <c r="V1294" s="52">
        <v>80</v>
      </c>
      <c r="W1294" s="42" t="s">
        <v>325</v>
      </c>
      <c r="X1294" s="42" t="s">
        <v>4858</v>
      </c>
      <c r="Y1294" s="42" t="s">
        <v>2</v>
      </c>
      <c r="Z1294" s="42" t="s">
        <v>2</v>
      </c>
      <c r="AA1294" s="42" t="s">
        <v>346</v>
      </c>
      <c r="AB1294" s="42" t="s">
        <v>347</v>
      </c>
      <c r="AC1294" s="42" t="s">
        <v>225</v>
      </c>
      <c r="AD1294" s="42" t="s">
        <v>225</v>
      </c>
      <c r="AE1294" s="42" t="s">
        <v>349</v>
      </c>
      <c r="AF1294" s="42" t="s">
        <v>349</v>
      </c>
      <c r="AG1294" s="42">
        <v>20</v>
      </c>
      <c r="AH1294" s="42" t="s">
        <v>350</v>
      </c>
      <c r="AI1294" s="42" t="s">
        <v>4549</v>
      </c>
      <c r="AJ1294" s="42" t="s">
        <v>351</v>
      </c>
      <c r="AK1294" s="42">
        <v>0</v>
      </c>
      <c r="AL1294" s="42">
        <v>600</v>
      </c>
      <c r="AM1294" s="42" t="s">
        <v>332</v>
      </c>
      <c r="AN1294" s="42" t="s">
        <v>1052</v>
      </c>
      <c r="AO1294" s="42">
        <v>150</v>
      </c>
      <c r="AP1294" s="42" t="s">
        <v>2026</v>
      </c>
      <c r="AQ1294" s="42">
        <v>1410</v>
      </c>
      <c r="AR1294" s="42">
        <v>4</v>
      </c>
      <c r="AS1294" s="42">
        <v>1410</v>
      </c>
      <c r="AT1294" s="42">
        <v>12</v>
      </c>
      <c r="AU1294" s="42" t="s">
        <v>327</v>
      </c>
      <c r="AV1294" s="42" t="s">
        <v>327</v>
      </c>
      <c r="AW1294" s="42" t="s">
        <v>327</v>
      </c>
      <c r="AX1294" s="42" t="s">
        <v>353</v>
      </c>
      <c r="AY1294" s="42" t="s">
        <v>327</v>
      </c>
      <c r="AZ1294" s="51">
        <v>24</v>
      </c>
      <c r="BA1294" s="42">
        <v>35</v>
      </c>
      <c r="BB1294" s="42">
        <v>1</v>
      </c>
      <c r="BC1294" s="42" t="s">
        <v>346</v>
      </c>
      <c r="BD1294" s="49" t="s">
        <v>4989</v>
      </c>
      <c r="BE1294" s="49">
        <v>0</v>
      </c>
      <c r="BF1294" s="42" t="s">
        <v>340</v>
      </c>
      <c r="BG1294" s="42"/>
      <c r="BH1294" s="42" t="s">
        <v>1925</v>
      </c>
      <c r="BI1294" s="42" t="s">
        <v>357</v>
      </c>
      <c r="BJ1294" s="42" t="s">
        <v>358</v>
      </c>
      <c r="BK1294" s="57">
        <v>44778</v>
      </c>
      <c r="BL1294" s="42" t="s">
        <v>317</v>
      </c>
      <c r="BM1294" s="42" t="s">
        <v>317</v>
      </c>
      <c r="BN1294" s="42"/>
      <c r="BO1294" s="42"/>
      <c r="BP1294" s="42" t="s">
        <v>359</v>
      </c>
      <c r="BQ1294" s="42" t="s">
        <v>359</v>
      </c>
      <c r="BR1294" s="42" t="s">
        <v>359</v>
      </c>
      <c r="BS1294" s="42"/>
      <c r="BT1294" s="42" t="s">
        <v>360</v>
      </c>
      <c r="BU1294" s="42" t="s">
        <v>317</v>
      </c>
      <c r="BV1294" s="42" t="s">
        <v>317</v>
      </c>
      <c r="BW1294" s="42"/>
      <c r="BX1294" s="42"/>
      <c r="BY1294" s="42" t="s">
        <v>353</v>
      </c>
      <c r="BZ1294" s="42" t="s">
        <v>353</v>
      </c>
      <c r="CA1294" s="42"/>
      <c r="CB1294" s="42" t="s">
        <v>353</v>
      </c>
      <c r="CC1294" s="42"/>
      <c r="CD1294" s="42"/>
      <c r="CE1294" s="42"/>
      <c r="CF1294" s="42"/>
      <c r="CG1294" s="26" t="s">
        <v>4990</v>
      </c>
    </row>
    <row r="1295" hidden="1" spans="1:85">
      <c r="A1295" s="39">
        <v>748</v>
      </c>
      <c r="B1295" s="42" t="s">
        <v>4993</v>
      </c>
      <c r="C1295" s="46" t="s">
        <v>4994</v>
      </c>
      <c r="D1295" s="42" t="s">
        <v>4995</v>
      </c>
      <c r="E1295" s="43">
        <v>25.10958333</v>
      </c>
      <c r="F1295" s="43">
        <v>-13.13169444</v>
      </c>
      <c r="G1295" s="42" t="s">
        <v>337</v>
      </c>
      <c r="H1295" s="37">
        <v>2.5</v>
      </c>
      <c r="I1295" s="42" t="s">
        <v>1192</v>
      </c>
      <c r="J1295" s="42" t="s">
        <v>4992</v>
      </c>
      <c r="K1295" s="42" t="s">
        <v>317</v>
      </c>
      <c r="L1295" s="42" t="s">
        <v>317</v>
      </c>
      <c r="M1295" s="42" t="s">
        <v>317</v>
      </c>
      <c r="N1295" s="42" t="s">
        <v>318</v>
      </c>
      <c r="O1295" s="42" t="s">
        <v>554</v>
      </c>
      <c r="P1295" s="42" t="s">
        <v>365</v>
      </c>
      <c r="Q1295" s="42" t="s">
        <v>381</v>
      </c>
      <c r="R1295" s="42" t="s">
        <v>381</v>
      </c>
      <c r="S1295" s="42" t="s">
        <v>1718</v>
      </c>
      <c r="T1295" s="42" t="s">
        <v>2215</v>
      </c>
      <c r="U1295" s="42" t="s">
        <v>323</v>
      </c>
      <c r="V1295" s="52">
        <v>70</v>
      </c>
      <c r="W1295" s="42" t="s">
        <v>366</v>
      </c>
      <c r="X1295" s="42" t="s">
        <v>4858</v>
      </c>
      <c r="Y1295" s="42" t="s">
        <v>2</v>
      </c>
      <c r="Z1295" s="42" t="s">
        <v>2</v>
      </c>
      <c r="AA1295" s="42" t="s">
        <v>346</v>
      </c>
      <c r="AB1295" s="42" t="s">
        <v>347</v>
      </c>
      <c r="AC1295" s="42" t="s">
        <v>225</v>
      </c>
      <c r="AD1295" s="42" t="s">
        <v>225</v>
      </c>
      <c r="AE1295" s="42" t="s">
        <v>4972</v>
      </c>
      <c r="AF1295" s="42" t="s">
        <v>4972</v>
      </c>
      <c r="AG1295" s="42">
        <v>20</v>
      </c>
      <c r="AH1295" s="42" t="s">
        <v>350</v>
      </c>
      <c r="AI1295" s="42">
        <v>0</v>
      </c>
      <c r="AJ1295" s="42" t="s">
        <v>351</v>
      </c>
      <c r="AK1295" s="42">
        <v>0</v>
      </c>
      <c r="AL1295" s="42">
        <v>600</v>
      </c>
      <c r="AM1295" s="42" t="s">
        <v>2702</v>
      </c>
      <c r="AN1295" s="42">
        <v>0</v>
      </c>
      <c r="AO1295" s="42">
        <v>300</v>
      </c>
      <c r="AP1295" s="42" t="s">
        <v>333</v>
      </c>
      <c r="AQ1295" s="42">
        <v>500</v>
      </c>
      <c r="AR1295" s="42">
        <v>48</v>
      </c>
      <c r="AS1295" s="42">
        <v>100</v>
      </c>
      <c r="AT1295" s="42">
        <f>AQ1295/AS1295</f>
        <v>5</v>
      </c>
      <c r="AU1295" s="42" t="s">
        <v>385</v>
      </c>
      <c r="AV1295" s="42" t="s">
        <v>385</v>
      </c>
      <c r="AW1295" s="42">
        <v>18000</v>
      </c>
      <c r="AX1295" s="42">
        <v>18000</v>
      </c>
      <c r="AY1295" s="42">
        <v>2</v>
      </c>
      <c r="AZ1295" s="51">
        <v>65</v>
      </c>
      <c r="BA1295" s="42">
        <v>0</v>
      </c>
      <c r="BB1295" s="42">
        <v>1</v>
      </c>
      <c r="BC1295" s="42" t="s">
        <v>346</v>
      </c>
      <c r="BD1295" s="49" t="s">
        <v>4993</v>
      </c>
      <c r="BE1295" s="49">
        <v>0</v>
      </c>
      <c r="BF1295" s="42">
        <v>0</v>
      </c>
      <c r="BG1295" s="42"/>
      <c r="BH1295" s="42">
        <v>0</v>
      </c>
      <c r="BI1295" s="42" t="s">
        <v>357</v>
      </c>
      <c r="BJ1295" s="42" t="s">
        <v>358</v>
      </c>
      <c r="BK1295" s="57">
        <v>44778</v>
      </c>
      <c r="BL1295" s="42" t="s">
        <v>317</v>
      </c>
      <c r="BM1295" s="42" t="s">
        <v>317</v>
      </c>
      <c r="BN1295" s="42"/>
      <c r="BO1295" s="42"/>
      <c r="BP1295" s="42" t="s">
        <v>359</v>
      </c>
      <c r="BQ1295" s="42" t="s">
        <v>359</v>
      </c>
      <c r="BR1295" s="42" t="s">
        <v>359</v>
      </c>
      <c r="BS1295" s="42"/>
      <c r="BT1295" s="42" t="s">
        <v>360</v>
      </c>
      <c r="BU1295" s="42" t="s">
        <v>317</v>
      </c>
      <c r="BV1295" s="42" t="s">
        <v>317</v>
      </c>
      <c r="BW1295" s="42"/>
      <c r="BX1295" s="42"/>
      <c r="BY1295" s="42" t="s">
        <v>353</v>
      </c>
      <c r="BZ1295" s="42" t="s">
        <v>353</v>
      </c>
      <c r="CA1295" s="42"/>
      <c r="CB1295" s="42" t="s">
        <v>353</v>
      </c>
      <c r="CC1295" s="42"/>
      <c r="CD1295" s="42"/>
      <c r="CE1295" s="42"/>
      <c r="CF1295" s="42"/>
      <c r="CG1295" s="26" t="s">
        <v>4994</v>
      </c>
    </row>
    <row r="1296" hidden="1" spans="1:85">
      <c r="A1296" s="34">
        <v>1255</v>
      </c>
      <c r="B1296" s="42" t="s">
        <v>4996</v>
      </c>
      <c r="C1296" s="46" t="s">
        <v>4997</v>
      </c>
      <c r="D1296" s="42" t="s">
        <v>4998</v>
      </c>
      <c r="E1296" s="43">
        <v>25.00925</v>
      </c>
      <c r="F1296" s="43">
        <v>-13.13888889</v>
      </c>
      <c r="G1296" s="42" t="s">
        <v>337</v>
      </c>
      <c r="H1296" s="37">
        <v>2</v>
      </c>
      <c r="I1296" s="42" t="s">
        <v>1192</v>
      </c>
      <c r="J1296" s="42" t="s">
        <v>4992</v>
      </c>
      <c r="K1296" s="42" t="s">
        <v>317</v>
      </c>
      <c r="L1296" s="42" t="s">
        <v>317</v>
      </c>
      <c r="M1296" s="42" t="s">
        <v>317</v>
      </c>
      <c r="N1296" s="42" t="s">
        <v>318</v>
      </c>
      <c r="O1296" s="42" t="s">
        <v>364</v>
      </c>
      <c r="P1296" s="42" t="s">
        <v>343</v>
      </c>
      <c r="Q1296" s="42" t="s">
        <v>381</v>
      </c>
      <c r="R1296" s="42" t="s">
        <v>320</v>
      </c>
      <c r="S1296" s="42" t="s">
        <v>1718</v>
      </c>
      <c r="T1296" s="42" t="s">
        <v>344</v>
      </c>
      <c r="U1296" s="42" t="s">
        <v>323</v>
      </c>
      <c r="V1296" s="52">
        <v>52</v>
      </c>
      <c r="W1296" s="42" t="s">
        <v>325</v>
      </c>
      <c r="X1296" s="42" t="s">
        <v>4858</v>
      </c>
      <c r="Y1296" s="42" t="s">
        <v>2</v>
      </c>
      <c r="Z1296" s="42" t="s">
        <v>2</v>
      </c>
      <c r="AA1296" s="42" t="s">
        <v>346</v>
      </c>
      <c r="AB1296" s="42" t="s">
        <v>347</v>
      </c>
      <c r="AC1296" s="42" t="s">
        <v>225</v>
      </c>
      <c r="AD1296" s="42" t="s">
        <v>225</v>
      </c>
      <c r="AE1296" s="42" t="s">
        <v>476</v>
      </c>
      <c r="AF1296" s="42" t="s">
        <v>476</v>
      </c>
      <c r="AG1296" s="42">
        <v>16</v>
      </c>
      <c r="AH1296" s="42" t="s">
        <v>368</v>
      </c>
      <c r="AI1296" s="42" t="s">
        <v>415</v>
      </c>
      <c r="AJ1296" s="42" t="s">
        <v>351</v>
      </c>
      <c r="AK1296" s="42">
        <v>0</v>
      </c>
      <c r="AL1296" s="42">
        <v>600</v>
      </c>
      <c r="AM1296" s="42" t="s">
        <v>371</v>
      </c>
      <c r="AN1296" s="42" t="s">
        <v>372</v>
      </c>
      <c r="AO1296" s="42">
        <v>250</v>
      </c>
      <c r="AP1296" s="42" t="s">
        <v>384</v>
      </c>
      <c r="AQ1296" s="42">
        <v>600</v>
      </c>
      <c r="AR1296" s="42">
        <v>2</v>
      </c>
      <c r="AS1296" s="42">
        <v>600</v>
      </c>
      <c r="AT1296" s="42">
        <v>24</v>
      </c>
      <c r="AU1296" s="42" t="s">
        <v>327</v>
      </c>
      <c r="AV1296" s="42" t="s">
        <v>327</v>
      </c>
      <c r="AW1296" s="42" t="s">
        <v>327</v>
      </c>
      <c r="AX1296" s="42" t="s">
        <v>353</v>
      </c>
      <c r="AY1296" s="42" t="s">
        <v>327</v>
      </c>
      <c r="AZ1296" s="51">
        <v>45.8</v>
      </c>
      <c r="BA1296" s="42">
        <v>45</v>
      </c>
      <c r="BB1296" s="42">
        <v>2</v>
      </c>
      <c r="BC1296" s="42" t="s">
        <v>615</v>
      </c>
      <c r="BD1296" s="49" t="s">
        <v>4996</v>
      </c>
      <c r="BE1296" s="49">
        <v>0</v>
      </c>
      <c r="BF1296" s="42" t="s">
        <v>1925</v>
      </c>
      <c r="BG1296" s="42"/>
      <c r="BH1296" s="42">
        <v>0</v>
      </c>
      <c r="BI1296" s="42" t="s">
        <v>357</v>
      </c>
      <c r="BJ1296" s="42" t="s">
        <v>358</v>
      </c>
      <c r="BK1296" s="57">
        <v>44778</v>
      </c>
      <c r="BL1296" s="42" t="s">
        <v>317</v>
      </c>
      <c r="BM1296" s="42" t="s">
        <v>317</v>
      </c>
      <c r="BN1296" s="42"/>
      <c r="BO1296" s="42"/>
      <c r="BP1296" s="42" t="s">
        <v>359</v>
      </c>
      <c r="BQ1296" s="42" t="s">
        <v>359</v>
      </c>
      <c r="BR1296" s="42" t="s">
        <v>359</v>
      </c>
      <c r="BS1296" s="42"/>
      <c r="BT1296" s="42" t="s">
        <v>360</v>
      </c>
      <c r="BU1296" s="42" t="s">
        <v>317</v>
      </c>
      <c r="BV1296" s="42" t="s">
        <v>317</v>
      </c>
      <c r="BW1296" s="42"/>
      <c r="BX1296" s="42"/>
      <c r="BY1296" s="42" t="s">
        <v>353</v>
      </c>
      <c r="BZ1296" s="42" t="s">
        <v>353</v>
      </c>
      <c r="CA1296" s="42"/>
      <c r="CB1296" s="42" t="s">
        <v>353</v>
      </c>
      <c r="CC1296" s="42"/>
      <c r="CD1296" s="42"/>
      <c r="CE1296" s="42"/>
      <c r="CF1296" s="42"/>
      <c r="CG1296" s="26" t="s">
        <v>4997</v>
      </c>
    </row>
    <row r="1297" hidden="1" spans="1:85">
      <c r="A1297" s="34">
        <v>587</v>
      </c>
      <c r="B1297" s="42" t="s">
        <v>4999</v>
      </c>
      <c r="C1297" s="79" t="s">
        <v>5000</v>
      </c>
      <c r="D1297" s="42" t="s">
        <v>5001</v>
      </c>
      <c r="E1297" s="43">
        <v>24.84119444</v>
      </c>
      <c r="F1297" s="43">
        <v>-13.18819444</v>
      </c>
      <c r="G1297" s="42" t="s">
        <v>337</v>
      </c>
      <c r="H1297" s="37">
        <v>2.5</v>
      </c>
      <c r="I1297" s="42" t="s">
        <v>1192</v>
      </c>
      <c r="J1297" s="42" t="s">
        <v>4992</v>
      </c>
      <c r="K1297" s="42" t="s">
        <v>317</v>
      </c>
      <c r="L1297" s="42" t="s">
        <v>317</v>
      </c>
      <c r="M1297" s="42" t="s">
        <v>317</v>
      </c>
      <c r="N1297" s="42" t="s">
        <v>318</v>
      </c>
      <c r="O1297" s="42" t="s">
        <v>554</v>
      </c>
      <c r="P1297" s="42" t="s">
        <v>365</v>
      </c>
      <c r="Q1297" s="42" t="s">
        <v>381</v>
      </c>
      <c r="R1297" s="42" t="s">
        <v>381</v>
      </c>
      <c r="S1297" s="42" t="s">
        <v>1718</v>
      </c>
      <c r="T1297" s="42" t="s">
        <v>2215</v>
      </c>
      <c r="U1297" s="42" t="s">
        <v>323</v>
      </c>
      <c r="V1297" s="52">
        <v>60</v>
      </c>
      <c r="W1297" s="42" t="s">
        <v>325</v>
      </c>
      <c r="X1297" s="42" t="s">
        <v>4858</v>
      </c>
      <c r="Y1297" s="42" t="s">
        <v>2</v>
      </c>
      <c r="Z1297" s="42" t="s">
        <v>2</v>
      </c>
      <c r="AA1297" s="42" t="s">
        <v>346</v>
      </c>
      <c r="AB1297" s="42" t="s">
        <v>347</v>
      </c>
      <c r="AC1297" s="42" t="s">
        <v>225</v>
      </c>
      <c r="AD1297" s="42" t="s">
        <v>225</v>
      </c>
      <c r="AE1297" s="42" t="s">
        <v>414</v>
      </c>
      <c r="AF1297" s="42" t="s">
        <v>414</v>
      </c>
      <c r="AG1297" s="42">
        <v>20</v>
      </c>
      <c r="AH1297" s="42" t="s">
        <v>368</v>
      </c>
      <c r="AI1297" s="42" t="s">
        <v>415</v>
      </c>
      <c r="AJ1297" s="42" t="s">
        <v>351</v>
      </c>
      <c r="AK1297" s="42">
        <v>0</v>
      </c>
      <c r="AL1297" s="42">
        <v>600</v>
      </c>
      <c r="AM1297" s="42" t="s">
        <v>327</v>
      </c>
      <c r="AN1297" s="42" t="s">
        <v>327</v>
      </c>
      <c r="AO1297" s="42" t="s">
        <v>327</v>
      </c>
      <c r="AP1297" s="42" t="s">
        <v>2026</v>
      </c>
      <c r="AQ1297" s="42">
        <v>1410</v>
      </c>
      <c r="AR1297" s="42">
        <v>4</v>
      </c>
      <c r="AS1297" s="42">
        <v>1410</v>
      </c>
      <c r="AT1297" s="42">
        <v>12</v>
      </c>
      <c r="AU1297" s="42" t="s">
        <v>327</v>
      </c>
      <c r="AV1297" s="42" t="s">
        <v>327</v>
      </c>
      <c r="AW1297" s="42" t="s">
        <v>327</v>
      </c>
      <c r="AX1297" s="42" t="s">
        <v>353</v>
      </c>
      <c r="AY1297" s="42" t="s">
        <v>327</v>
      </c>
      <c r="AZ1297" s="51">
        <v>30.4</v>
      </c>
      <c r="BA1297" s="42">
        <v>0</v>
      </c>
      <c r="BB1297" s="42">
        <v>1</v>
      </c>
      <c r="BC1297" s="42" t="s">
        <v>346</v>
      </c>
      <c r="BD1297" s="49" t="s">
        <v>4999</v>
      </c>
      <c r="BE1297" s="49">
        <v>0</v>
      </c>
      <c r="BF1297" s="42" t="s">
        <v>340</v>
      </c>
      <c r="BG1297" s="42"/>
      <c r="BH1297" s="42">
        <v>0</v>
      </c>
      <c r="BI1297" s="42" t="s">
        <v>357</v>
      </c>
      <c r="BJ1297" s="42" t="s">
        <v>358</v>
      </c>
      <c r="BK1297" s="57">
        <v>44778</v>
      </c>
      <c r="BL1297" s="42" t="s">
        <v>317</v>
      </c>
      <c r="BM1297" s="42" t="s">
        <v>317</v>
      </c>
      <c r="BN1297" s="42"/>
      <c r="BO1297" s="42"/>
      <c r="BP1297" s="42" t="s">
        <v>359</v>
      </c>
      <c r="BQ1297" s="42" t="s">
        <v>359</v>
      </c>
      <c r="BR1297" s="42" t="s">
        <v>359</v>
      </c>
      <c r="BS1297" s="42"/>
      <c r="BT1297" s="42" t="s">
        <v>360</v>
      </c>
      <c r="BU1297" s="42" t="s">
        <v>317</v>
      </c>
      <c r="BV1297" s="42" t="s">
        <v>317</v>
      </c>
      <c r="BW1297" s="42"/>
      <c r="BX1297" s="42"/>
      <c r="BY1297" s="42" t="s">
        <v>353</v>
      </c>
      <c r="BZ1297" s="42" t="s">
        <v>353</v>
      </c>
      <c r="CA1297" s="42"/>
      <c r="CB1297" s="42" t="s">
        <v>353</v>
      </c>
      <c r="CC1297" s="42"/>
      <c r="CD1297" s="42"/>
      <c r="CE1297" s="42"/>
      <c r="CF1297" s="42"/>
      <c r="CG1297" s="26" t="s">
        <v>5000</v>
      </c>
    </row>
    <row r="1298" hidden="1" spans="1:85">
      <c r="A1298" s="39">
        <v>1346</v>
      </c>
      <c r="B1298" s="42" t="s">
        <v>5002</v>
      </c>
      <c r="C1298" s="79" t="s">
        <v>5003</v>
      </c>
      <c r="D1298" s="42" t="s">
        <v>5004</v>
      </c>
      <c r="E1298" s="43">
        <v>24.4308</v>
      </c>
      <c r="F1298" s="43">
        <v>-11.73943333</v>
      </c>
      <c r="G1298" s="42" t="s">
        <v>337</v>
      </c>
      <c r="H1298" s="37">
        <v>1.8</v>
      </c>
      <c r="I1298" s="42" t="s">
        <v>1192</v>
      </c>
      <c r="J1298" s="42" t="s">
        <v>5005</v>
      </c>
      <c r="K1298" s="42" t="s">
        <v>317</v>
      </c>
      <c r="L1298" s="42" t="s">
        <v>317</v>
      </c>
      <c r="M1298" s="42" t="s">
        <v>317</v>
      </c>
      <c r="N1298" s="42" t="s">
        <v>318</v>
      </c>
      <c r="O1298" s="42" t="s">
        <v>364</v>
      </c>
      <c r="P1298" s="42" t="s">
        <v>365</v>
      </c>
      <c r="Q1298" s="42" t="s">
        <v>320</v>
      </c>
      <c r="R1298" s="42" t="s">
        <v>320</v>
      </c>
      <c r="S1298" s="42" t="s">
        <v>1718</v>
      </c>
      <c r="T1298" s="42" t="s">
        <v>344</v>
      </c>
      <c r="U1298" s="42" t="s">
        <v>323</v>
      </c>
      <c r="V1298" s="52">
        <v>42</v>
      </c>
      <c r="W1298" s="42" t="s">
        <v>366</v>
      </c>
      <c r="X1298" s="42" t="s">
        <v>4858</v>
      </c>
      <c r="Y1298" s="42" t="s">
        <v>2</v>
      </c>
      <c r="Z1298" s="42" t="s">
        <v>2</v>
      </c>
      <c r="AA1298" s="42" t="s">
        <v>346</v>
      </c>
      <c r="AB1298" s="42" t="s">
        <v>347</v>
      </c>
      <c r="AC1298" s="42" t="s">
        <v>225</v>
      </c>
      <c r="AD1298" s="42" t="s">
        <v>225</v>
      </c>
      <c r="AE1298" s="42" t="s">
        <v>476</v>
      </c>
      <c r="AF1298" s="42" t="s">
        <v>476</v>
      </c>
      <c r="AG1298" s="42">
        <v>15</v>
      </c>
      <c r="AH1298" s="42" t="s">
        <v>368</v>
      </c>
      <c r="AI1298" s="42" t="s">
        <v>5006</v>
      </c>
      <c r="AJ1298" s="42" t="s">
        <v>351</v>
      </c>
      <c r="AK1298" s="42">
        <v>0</v>
      </c>
      <c r="AL1298" s="42">
        <v>600</v>
      </c>
      <c r="AM1298" s="42" t="s">
        <v>371</v>
      </c>
      <c r="AN1298" s="42" t="s">
        <v>372</v>
      </c>
      <c r="AO1298" s="42">
        <v>250</v>
      </c>
      <c r="AP1298" s="42" t="s">
        <v>439</v>
      </c>
      <c r="AQ1298" s="42">
        <v>600</v>
      </c>
      <c r="AR1298" s="42">
        <v>2</v>
      </c>
      <c r="AS1298" s="42">
        <v>600</v>
      </c>
      <c r="AT1298" s="42">
        <v>24</v>
      </c>
      <c r="AU1298" s="42" t="s">
        <v>385</v>
      </c>
      <c r="AV1298" s="42" t="s">
        <v>385</v>
      </c>
      <c r="AW1298" s="42">
        <v>18000</v>
      </c>
      <c r="AX1298" s="42">
        <v>18000</v>
      </c>
      <c r="AY1298" s="42">
        <v>2</v>
      </c>
      <c r="AZ1298" s="51">
        <v>60.2</v>
      </c>
      <c r="BA1298" s="42">
        <v>60</v>
      </c>
      <c r="BB1298" s="42">
        <v>1</v>
      </c>
      <c r="BC1298" s="42" t="s">
        <v>346</v>
      </c>
      <c r="BD1298" s="49" t="s">
        <v>5002</v>
      </c>
      <c r="BE1298" s="49">
        <v>0</v>
      </c>
      <c r="BF1298" s="42">
        <v>0</v>
      </c>
      <c r="BG1298" s="42"/>
      <c r="BH1298" s="42">
        <v>0</v>
      </c>
      <c r="BI1298" s="42" t="s">
        <v>357</v>
      </c>
      <c r="BJ1298" s="42" t="s">
        <v>358</v>
      </c>
      <c r="BK1298" s="57">
        <v>44778</v>
      </c>
      <c r="BL1298" s="42" t="s">
        <v>317</v>
      </c>
      <c r="BM1298" s="42" t="s">
        <v>317</v>
      </c>
      <c r="BN1298" s="42"/>
      <c r="BO1298" s="42"/>
      <c r="BP1298" s="42" t="s">
        <v>359</v>
      </c>
      <c r="BQ1298" s="42" t="s">
        <v>359</v>
      </c>
      <c r="BR1298" s="42" t="s">
        <v>359</v>
      </c>
      <c r="BS1298" s="42"/>
      <c r="BT1298" s="42" t="s">
        <v>360</v>
      </c>
      <c r="BU1298" s="42" t="s">
        <v>317</v>
      </c>
      <c r="BV1298" s="42" t="s">
        <v>317</v>
      </c>
      <c r="BW1298" s="42"/>
      <c r="BX1298" s="42"/>
      <c r="BY1298" s="42" t="s">
        <v>353</v>
      </c>
      <c r="BZ1298" s="42" t="s">
        <v>353</v>
      </c>
      <c r="CA1298" s="42"/>
      <c r="CB1298" s="42" t="s">
        <v>353</v>
      </c>
      <c r="CC1298" s="42"/>
      <c r="CD1298" s="42"/>
      <c r="CE1298" s="42"/>
      <c r="CF1298" s="42"/>
      <c r="CG1298" s="26" t="s">
        <v>5003</v>
      </c>
    </row>
    <row r="1299" hidden="1" spans="1:85">
      <c r="A1299" s="39">
        <v>704</v>
      </c>
      <c r="B1299" s="42" t="s">
        <v>5007</v>
      </c>
      <c r="C1299" s="46" t="s">
        <v>5008</v>
      </c>
      <c r="D1299" s="42" t="s">
        <v>5009</v>
      </c>
      <c r="E1299" s="43">
        <v>24.60344444</v>
      </c>
      <c r="F1299" s="43">
        <v>-13.21436111</v>
      </c>
      <c r="G1299" s="42" t="s">
        <v>337</v>
      </c>
      <c r="H1299" s="37" t="s">
        <v>327</v>
      </c>
      <c r="I1299" s="42" t="s">
        <v>1192</v>
      </c>
      <c r="J1299" s="42" t="s">
        <v>4988</v>
      </c>
      <c r="K1299" s="42" t="s">
        <v>317</v>
      </c>
      <c r="L1299" s="42" t="s">
        <v>317</v>
      </c>
      <c r="M1299" s="42" t="s">
        <v>317</v>
      </c>
      <c r="N1299" s="42" t="s">
        <v>318</v>
      </c>
      <c r="O1299" s="42" t="s">
        <v>554</v>
      </c>
      <c r="P1299" s="42" t="s">
        <v>365</v>
      </c>
      <c r="Q1299" s="42" t="s">
        <v>381</v>
      </c>
      <c r="R1299" s="42" t="s">
        <v>381</v>
      </c>
      <c r="S1299" s="42" t="s">
        <v>1718</v>
      </c>
      <c r="T1299" s="42" t="s">
        <v>782</v>
      </c>
      <c r="U1299" s="42" t="s">
        <v>323</v>
      </c>
      <c r="V1299" s="52">
        <v>70</v>
      </c>
      <c r="W1299" s="42" t="s">
        <v>325</v>
      </c>
      <c r="X1299" s="42" t="s">
        <v>4858</v>
      </c>
      <c r="Y1299" s="42" t="s">
        <v>2</v>
      </c>
      <c r="Z1299" s="42" t="s">
        <v>2</v>
      </c>
      <c r="AA1299" s="42" t="s">
        <v>346</v>
      </c>
      <c r="AB1299" s="42" t="s">
        <v>347</v>
      </c>
      <c r="AC1299" s="42" t="s">
        <v>225</v>
      </c>
      <c r="AD1299" s="42" t="s">
        <v>225</v>
      </c>
      <c r="AE1299" s="42">
        <v>0</v>
      </c>
      <c r="AF1299" s="42">
        <v>0</v>
      </c>
      <c r="AG1299" s="42" t="s">
        <v>327</v>
      </c>
      <c r="AH1299" s="42">
        <v>0</v>
      </c>
      <c r="AI1299" s="42">
        <v>0</v>
      </c>
      <c r="AJ1299" s="42">
        <v>0</v>
      </c>
      <c r="AK1299" s="42">
        <v>0</v>
      </c>
      <c r="AL1299" s="42">
        <v>0</v>
      </c>
      <c r="AM1299" s="42" t="s">
        <v>332</v>
      </c>
      <c r="AN1299" s="42" t="s">
        <v>352</v>
      </c>
      <c r="AO1299" s="42">
        <v>400</v>
      </c>
      <c r="AP1299" s="42" t="s">
        <v>333</v>
      </c>
      <c r="AQ1299" s="42">
        <v>300</v>
      </c>
      <c r="AR1299" s="42">
        <v>48</v>
      </c>
      <c r="AS1299" s="42">
        <v>100</v>
      </c>
      <c r="AT1299" s="42">
        <f>AQ1299/AS1299</f>
        <v>3</v>
      </c>
      <c r="AU1299" s="42" t="s">
        <v>327</v>
      </c>
      <c r="AV1299" s="42" t="s">
        <v>327</v>
      </c>
      <c r="AW1299" s="42" t="s">
        <v>327</v>
      </c>
      <c r="AX1299" s="42" t="s">
        <v>353</v>
      </c>
      <c r="AY1299" s="42" t="s">
        <v>327</v>
      </c>
      <c r="AZ1299" s="51">
        <v>30.6</v>
      </c>
      <c r="BA1299" s="42">
        <v>30</v>
      </c>
      <c r="BB1299" s="42">
        <v>1</v>
      </c>
      <c r="BC1299" s="42" t="s">
        <v>346</v>
      </c>
      <c r="BD1299" s="49" t="s">
        <v>5007</v>
      </c>
      <c r="BE1299" s="49">
        <v>0</v>
      </c>
      <c r="BF1299" s="42" t="s">
        <v>340</v>
      </c>
      <c r="BG1299" s="42"/>
      <c r="BH1299" s="42">
        <v>0</v>
      </c>
      <c r="BI1299" s="42" t="s">
        <v>357</v>
      </c>
      <c r="BJ1299" s="42" t="s">
        <v>358</v>
      </c>
      <c r="BK1299" s="57">
        <v>44778</v>
      </c>
      <c r="BL1299" s="42" t="s">
        <v>317</v>
      </c>
      <c r="BM1299" s="42" t="s">
        <v>317</v>
      </c>
      <c r="BN1299" s="42"/>
      <c r="BO1299" s="42"/>
      <c r="BP1299" s="42" t="s">
        <v>359</v>
      </c>
      <c r="BQ1299" s="42" t="s">
        <v>359</v>
      </c>
      <c r="BR1299" s="42" t="s">
        <v>359</v>
      </c>
      <c r="BS1299" s="42"/>
      <c r="BT1299" s="42" t="s">
        <v>360</v>
      </c>
      <c r="BU1299" s="42" t="s">
        <v>317</v>
      </c>
      <c r="BV1299" s="42" t="s">
        <v>317</v>
      </c>
      <c r="BW1299" s="42"/>
      <c r="BX1299" s="42"/>
      <c r="BY1299" s="42" t="s">
        <v>353</v>
      </c>
      <c r="BZ1299" s="42" t="s">
        <v>353</v>
      </c>
      <c r="CA1299" s="42"/>
      <c r="CB1299" s="42" t="s">
        <v>353</v>
      </c>
      <c r="CC1299" s="42"/>
      <c r="CD1299" s="42"/>
      <c r="CE1299" s="42"/>
      <c r="CF1299" s="42" t="s">
        <v>5010</v>
      </c>
      <c r="CG1299" s="26" t="s">
        <v>5008</v>
      </c>
    </row>
    <row r="1300" hidden="1" spans="1:85">
      <c r="A1300" s="39">
        <v>1050</v>
      </c>
      <c r="B1300" s="42" t="s">
        <v>5011</v>
      </c>
      <c r="C1300" s="46" t="s">
        <v>5012</v>
      </c>
      <c r="D1300" s="42" t="s">
        <v>5013</v>
      </c>
      <c r="E1300" s="43">
        <v>24.33433333</v>
      </c>
      <c r="F1300" s="43">
        <v>-13.40672222</v>
      </c>
      <c r="G1300" s="42" t="s">
        <v>337</v>
      </c>
      <c r="H1300" s="37">
        <v>2</v>
      </c>
      <c r="I1300" s="42" t="s">
        <v>1192</v>
      </c>
      <c r="J1300" s="42" t="s">
        <v>4988</v>
      </c>
      <c r="K1300" s="42" t="s">
        <v>317</v>
      </c>
      <c r="L1300" s="42" t="s">
        <v>317</v>
      </c>
      <c r="M1300" s="42" t="s">
        <v>317</v>
      </c>
      <c r="N1300" s="42" t="s">
        <v>318</v>
      </c>
      <c r="O1300" s="42" t="s">
        <v>364</v>
      </c>
      <c r="P1300" s="42" t="s">
        <v>343</v>
      </c>
      <c r="Q1300" s="42" t="s">
        <v>381</v>
      </c>
      <c r="R1300" s="42" t="s">
        <v>381</v>
      </c>
      <c r="S1300" s="42" t="s">
        <v>1718</v>
      </c>
      <c r="T1300" s="42" t="s">
        <v>344</v>
      </c>
      <c r="U1300" s="42" t="s">
        <v>323</v>
      </c>
      <c r="V1300" s="52">
        <v>80</v>
      </c>
      <c r="W1300" s="42" t="s">
        <v>325</v>
      </c>
      <c r="X1300" s="42" t="s">
        <v>4858</v>
      </c>
      <c r="Y1300" s="42" t="s">
        <v>2</v>
      </c>
      <c r="Z1300" s="42" t="s">
        <v>2</v>
      </c>
      <c r="AA1300" s="42" t="s">
        <v>346</v>
      </c>
      <c r="AB1300" s="42" t="s">
        <v>347</v>
      </c>
      <c r="AC1300" s="42" t="s">
        <v>225</v>
      </c>
      <c r="AD1300" s="42" t="s">
        <v>225</v>
      </c>
      <c r="AE1300" s="42" t="s">
        <v>476</v>
      </c>
      <c r="AF1300" s="42" t="s">
        <v>476</v>
      </c>
      <c r="AG1300" s="42">
        <v>20</v>
      </c>
      <c r="AH1300" s="42" t="s">
        <v>368</v>
      </c>
      <c r="AI1300" s="42" t="s">
        <v>415</v>
      </c>
      <c r="AJ1300" s="42" t="s">
        <v>351</v>
      </c>
      <c r="AK1300" s="42">
        <v>0</v>
      </c>
      <c r="AL1300" s="42">
        <v>600</v>
      </c>
      <c r="AM1300" s="42" t="s">
        <v>371</v>
      </c>
      <c r="AN1300" s="42" t="s">
        <v>372</v>
      </c>
      <c r="AO1300" s="42">
        <v>250</v>
      </c>
      <c r="AP1300" s="42" t="s">
        <v>384</v>
      </c>
      <c r="AQ1300" s="42">
        <v>600</v>
      </c>
      <c r="AR1300" s="42">
        <v>2</v>
      </c>
      <c r="AS1300" s="42">
        <v>600</v>
      </c>
      <c r="AT1300" s="42">
        <v>24</v>
      </c>
      <c r="AU1300" s="42" t="s">
        <v>327</v>
      </c>
      <c r="AV1300" s="42" t="s">
        <v>327</v>
      </c>
      <c r="AW1300" s="42" t="s">
        <v>327</v>
      </c>
      <c r="AX1300" s="42" t="s">
        <v>353</v>
      </c>
      <c r="AY1300" s="42" t="s">
        <v>327</v>
      </c>
      <c r="AZ1300" s="51">
        <v>45.6</v>
      </c>
      <c r="BA1300" s="42">
        <v>45</v>
      </c>
      <c r="BB1300" s="42">
        <v>1</v>
      </c>
      <c r="BC1300" s="42" t="s">
        <v>346</v>
      </c>
      <c r="BD1300" s="49" t="s">
        <v>5011</v>
      </c>
      <c r="BE1300" s="49">
        <v>0</v>
      </c>
      <c r="BF1300" s="42" t="s">
        <v>1925</v>
      </c>
      <c r="BG1300" s="42"/>
      <c r="BH1300" s="42">
        <v>0</v>
      </c>
      <c r="BI1300" s="42" t="s">
        <v>357</v>
      </c>
      <c r="BJ1300" s="42" t="s">
        <v>358</v>
      </c>
      <c r="BK1300" s="57">
        <v>44778</v>
      </c>
      <c r="BL1300" s="42" t="s">
        <v>317</v>
      </c>
      <c r="BM1300" s="42" t="s">
        <v>317</v>
      </c>
      <c r="BN1300" s="42"/>
      <c r="BO1300" s="42"/>
      <c r="BP1300" s="42" t="s">
        <v>359</v>
      </c>
      <c r="BQ1300" s="42" t="s">
        <v>359</v>
      </c>
      <c r="BR1300" s="42" t="s">
        <v>359</v>
      </c>
      <c r="BS1300" s="42"/>
      <c r="BT1300" s="42" t="s">
        <v>360</v>
      </c>
      <c r="BU1300" s="42" t="s">
        <v>317</v>
      </c>
      <c r="BV1300" s="42" t="s">
        <v>317</v>
      </c>
      <c r="BW1300" s="42"/>
      <c r="BX1300" s="42"/>
      <c r="BY1300" s="42" t="s">
        <v>353</v>
      </c>
      <c r="BZ1300" s="42" t="s">
        <v>353</v>
      </c>
      <c r="CA1300" s="42"/>
      <c r="CB1300" s="42" t="s">
        <v>353</v>
      </c>
      <c r="CC1300" s="42"/>
      <c r="CD1300" s="42"/>
      <c r="CE1300" s="42"/>
      <c r="CF1300" s="42"/>
      <c r="CG1300" s="26" t="s">
        <v>5012</v>
      </c>
    </row>
    <row r="1301" hidden="1" spans="1:85">
      <c r="A1301" s="39">
        <v>472</v>
      </c>
      <c r="B1301" s="42" t="s">
        <v>5014</v>
      </c>
      <c r="C1301" s="79" t="s">
        <v>5015</v>
      </c>
      <c r="D1301" s="42" t="s">
        <v>5016</v>
      </c>
      <c r="E1301" s="43">
        <v>24.20711667</v>
      </c>
      <c r="F1301" s="43">
        <v>-13.59845</v>
      </c>
      <c r="G1301" s="42" t="s">
        <v>337</v>
      </c>
      <c r="H1301" s="37">
        <v>1.8</v>
      </c>
      <c r="I1301" s="42" t="s">
        <v>1192</v>
      </c>
      <c r="J1301" s="42" t="s">
        <v>4988</v>
      </c>
      <c r="K1301" s="42" t="s">
        <v>340</v>
      </c>
      <c r="L1301" s="42" t="s">
        <v>317</v>
      </c>
      <c r="M1301" s="42" t="s">
        <v>317</v>
      </c>
      <c r="N1301" s="42" t="s">
        <v>318</v>
      </c>
      <c r="O1301" s="42" t="s">
        <v>364</v>
      </c>
      <c r="P1301" s="42" t="s">
        <v>343</v>
      </c>
      <c r="Q1301" s="42" t="s">
        <v>381</v>
      </c>
      <c r="R1301" s="42" t="s">
        <v>320</v>
      </c>
      <c r="S1301" s="42" t="s">
        <v>1718</v>
      </c>
      <c r="T1301" s="42" t="s">
        <v>344</v>
      </c>
      <c r="U1301" s="42" t="s">
        <v>323</v>
      </c>
      <c r="V1301" s="52">
        <v>66</v>
      </c>
      <c r="W1301" s="42" t="s">
        <v>366</v>
      </c>
      <c r="X1301" s="42" t="s">
        <v>4858</v>
      </c>
      <c r="Y1301" s="42" t="s">
        <v>2</v>
      </c>
      <c r="Z1301" s="42" t="s">
        <v>2</v>
      </c>
      <c r="AA1301" s="42" t="s">
        <v>346</v>
      </c>
      <c r="AB1301" s="42" t="s">
        <v>347</v>
      </c>
      <c r="AC1301" s="42" t="s">
        <v>225</v>
      </c>
      <c r="AD1301" s="42" t="s">
        <v>225</v>
      </c>
      <c r="AE1301" s="42" t="s">
        <v>561</v>
      </c>
      <c r="AF1301" s="42" t="s">
        <v>561</v>
      </c>
      <c r="AG1301" s="42">
        <v>15</v>
      </c>
      <c r="AH1301" s="42" t="s">
        <v>350</v>
      </c>
      <c r="AI1301" s="42" t="s">
        <v>4549</v>
      </c>
      <c r="AJ1301" s="42" t="s">
        <v>370</v>
      </c>
      <c r="AK1301" s="42">
        <v>0</v>
      </c>
      <c r="AL1301" s="42">
        <v>1000</v>
      </c>
      <c r="AM1301" s="42" t="s">
        <v>371</v>
      </c>
      <c r="AN1301" s="42" t="s">
        <v>372</v>
      </c>
      <c r="AO1301" s="42">
        <v>250</v>
      </c>
      <c r="AP1301" s="42" t="s">
        <v>439</v>
      </c>
      <c r="AQ1301" s="42">
        <v>600</v>
      </c>
      <c r="AR1301" s="42">
        <v>2</v>
      </c>
      <c r="AS1301" s="42">
        <v>600</v>
      </c>
      <c r="AT1301" s="42">
        <v>24</v>
      </c>
      <c r="AU1301" s="42" t="s">
        <v>607</v>
      </c>
      <c r="AV1301" s="42" t="s">
        <v>607</v>
      </c>
      <c r="AW1301" s="42">
        <v>18000</v>
      </c>
      <c r="AX1301" s="42">
        <v>18000</v>
      </c>
      <c r="AY1301" s="42">
        <v>2</v>
      </c>
      <c r="AZ1301" s="51">
        <v>50.7</v>
      </c>
      <c r="BA1301" s="42">
        <v>50</v>
      </c>
      <c r="BB1301" s="42">
        <v>2</v>
      </c>
      <c r="BC1301" s="42" t="s">
        <v>398</v>
      </c>
      <c r="BD1301" s="49" t="s">
        <v>5014</v>
      </c>
      <c r="BE1301" s="49">
        <v>0</v>
      </c>
      <c r="BF1301" s="42" t="s">
        <v>340</v>
      </c>
      <c r="BG1301" s="42"/>
      <c r="BH1301" s="42" t="s">
        <v>1925</v>
      </c>
      <c r="BI1301" s="42" t="s">
        <v>357</v>
      </c>
      <c r="BJ1301" s="42" t="s">
        <v>358</v>
      </c>
      <c r="BK1301" s="57">
        <v>44778</v>
      </c>
      <c r="BL1301" s="42" t="s">
        <v>317</v>
      </c>
      <c r="BM1301" s="42" t="s">
        <v>317</v>
      </c>
      <c r="BN1301" s="42"/>
      <c r="BO1301" s="42"/>
      <c r="BP1301" s="42" t="s">
        <v>359</v>
      </c>
      <c r="BQ1301" s="42" t="s">
        <v>359</v>
      </c>
      <c r="BR1301" s="42" t="s">
        <v>359</v>
      </c>
      <c r="BS1301" s="42"/>
      <c r="BT1301" s="42" t="s">
        <v>360</v>
      </c>
      <c r="BU1301" s="42" t="s">
        <v>317</v>
      </c>
      <c r="BV1301" s="42" t="s">
        <v>317</v>
      </c>
      <c r="BW1301" s="42"/>
      <c r="BX1301" s="42"/>
      <c r="BY1301" s="42" t="s">
        <v>353</v>
      </c>
      <c r="BZ1301" s="42" t="s">
        <v>353</v>
      </c>
      <c r="CA1301" s="42"/>
      <c r="CB1301" s="42" t="s">
        <v>353</v>
      </c>
      <c r="CC1301" s="42"/>
      <c r="CD1301" s="42"/>
      <c r="CE1301" s="42"/>
      <c r="CF1301" s="42"/>
      <c r="CG1301" s="26" t="s">
        <v>5015</v>
      </c>
    </row>
    <row r="1302" hidden="1" spans="1:85">
      <c r="A1302" s="34">
        <v>473</v>
      </c>
      <c r="B1302" s="42" t="s">
        <v>5017</v>
      </c>
      <c r="C1302" s="79" t="s">
        <v>5018</v>
      </c>
      <c r="D1302" s="42" t="s">
        <v>5019</v>
      </c>
      <c r="E1302" s="43">
        <v>24.12422222</v>
      </c>
      <c r="F1302" s="43">
        <v>-13.54677778</v>
      </c>
      <c r="G1302" s="42" t="s">
        <v>337</v>
      </c>
      <c r="H1302" s="37">
        <v>2.5</v>
      </c>
      <c r="I1302" s="42" t="s">
        <v>1192</v>
      </c>
      <c r="J1302" s="42" t="s">
        <v>4988</v>
      </c>
      <c r="K1302" s="42" t="s">
        <v>317</v>
      </c>
      <c r="L1302" s="42" t="s">
        <v>317</v>
      </c>
      <c r="M1302" s="42" t="s">
        <v>317</v>
      </c>
      <c r="N1302" s="42" t="s">
        <v>318</v>
      </c>
      <c r="O1302" s="42" t="s">
        <v>554</v>
      </c>
      <c r="P1302" s="42" t="s">
        <v>365</v>
      </c>
      <c r="Q1302" s="42" t="s">
        <v>381</v>
      </c>
      <c r="R1302" s="42" t="s">
        <v>381</v>
      </c>
      <c r="S1302" s="42" t="s">
        <v>1718</v>
      </c>
      <c r="T1302" s="42" t="s">
        <v>344</v>
      </c>
      <c r="U1302" s="42" t="s">
        <v>323</v>
      </c>
      <c r="V1302" s="52">
        <v>80</v>
      </c>
      <c r="W1302" s="42" t="s">
        <v>366</v>
      </c>
      <c r="X1302" s="42" t="s">
        <v>4858</v>
      </c>
      <c r="Y1302" s="42" t="s">
        <v>2</v>
      </c>
      <c r="Z1302" s="42" t="s">
        <v>2</v>
      </c>
      <c r="AA1302" s="42" t="s">
        <v>346</v>
      </c>
      <c r="AB1302" s="42" t="s">
        <v>347</v>
      </c>
      <c r="AC1302" s="42" t="s">
        <v>225</v>
      </c>
      <c r="AD1302" s="42" t="s">
        <v>225</v>
      </c>
      <c r="AE1302" s="42" t="s">
        <v>706</v>
      </c>
      <c r="AF1302" s="42" t="s">
        <v>706</v>
      </c>
      <c r="AG1302" s="42">
        <v>20</v>
      </c>
      <c r="AH1302" s="42" t="s">
        <v>350</v>
      </c>
      <c r="AI1302" s="42">
        <v>0</v>
      </c>
      <c r="AJ1302" s="42" t="s">
        <v>351</v>
      </c>
      <c r="AK1302" s="42">
        <v>0</v>
      </c>
      <c r="AL1302" s="42">
        <v>600</v>
      </c>
      <c r="AM1302" s="42" t="s">
        <v>371</v>
      </c>
      <c r="AN1302" s="42" t="s">
        <v>372</v>
      </c>
      <c r="AO1302" s="42">
        <v>250</v>
      </c>
      <c r="AP1302" s="42" t="s">
        <v>384</v>
      </c>
      <c r="AQ1302" s="42">
        <v>600</v>
      </c>
      <c r="AR1302" s="42">
        <v>2</v>
      </c>
      <c r="AS1302" s="42">
        <v>600</v>
      </c>
      <c r="AT1302" s="42">
        <v>24</v>
      </c>
      <c r="AU1302" s="42" t="s">
        <v>607</v>
      </c>
      <c r="AV1302" s="42" t="s">
        <v>607</v>
      </c>
      <c r="AW1302" s="42">
        <v>18000</v>
      </c>
      <c r="AX1302" s="42">
        <v>18000</v>
      </c>
      <c r="AY1302" s="42">
        <v>2</v>
      </c>
      <c r="AZ1302" s="51">
        <v>30.9</v>
      </c>
      <c r="BA1302" s="42">
        <v>30</v>
      </c>
      <c r="BB1302" s="42">
        <v>1</v>
      </c>
      <c r="BC1302" s="42" t="s">
        <v>346</v>
      </c>
      <c r="BD1302" s="49" t="s">
        <v>5017</v>
      </c>
      <c r="BE1302" s="49">
        <v>0</v>
      </c>
      <c r="BF1302" s="42">
        <v>0</v>
      </c>
      <c r="BG1302" s="42"/>
      <c r="BH1302" s="42">
        <v>0</v>
      </c>
      <c r="BI1302" s="42" t="s">
        <v>357</v>
      </c>
      <c r="BJ1302" s="42" t="s">
        <v>358</v>
      </c>
      <c r="BK1302" s="57">
        <v>44778</v>
      </c>
      <c r="BL1302" s="42" t="s">
        <v>317</v>
      </c>
      <c r="BM1302" s="42" t="s">
        <v>317</v>
      </c>
      <c r="BN1302" s="42"/>
      <c r="BO1302" s="42"/>
      <c r="BP1302" s="42" t="s">
        <v>359</v>
      </c>
      <c r="BQ1302" s="42" t="s">
        <v>359</v>
      </c>
      <c r="BR1302" s="42" t="s">
        <v>359</v>
      </c>
      <c r="BS1302" s="42"/>
      <c r="BT1302" s="42" t="s">
        <v>360</v>
      </c>
      <c r="BU1302" s="42" t="s">
        <v>317</v>
      </c>
      <c r="BV1302" s="42" t="s">
        <v>317</v>
      </c>
      <c r="BW1302" s="42"/>
      <c r="BX1302" s="42"/>
      <c r="BY1302" s="42" t="s">
        <v>353</v>
      </c>
      <c r="BZ1302" s="42" t="s">
        <v>353</v>
      </c>
      <c r="CA1302" s="42"/>
      <c r="CB1302" s="42" t="s">
        <v>353</v>
      </c>
      <c r="CC1302" s="42"/>
      <c r="CD1302" s="42"/>
      <c r="CE1302" s="42"/>
      <c r="CF1302" s="42"/>
      <c r="CG1302" s="26" t="s">
        <v>5018</v>
      </c>
    </row>
    <row r="1303" hidden="1" spans="1:85">
      <c r="A1303" s="34">
        <v>477</v>
      </c>
      <c r="B1303" s="42" t="s">
        <v>5020</v>
      </c>
      <c r="C1303" s="79" t="s">
        <v>5021</v>
      </c>
      <c r="D1303" s="42" t="s">
        <v>5022</v>
      </c>
      <c r="E1303" s="43">
        <v>23.91194444</v>
      </c>
      <c r="F1303" s="43">
        <v>-13.78661111</v>
      </c>
      <c r="G1303" s="42" t="s">
        <v>337</v>
      </c>
      <c r="H1303" s="37">
        <v>0</v>
      </c>
      <c r="I1303" s="42" t="s">
        <v>1192</v>
      </c>
      <c r="J1303" s="42" t="s">
        <v>4988</v>
      </c>
      <c r="K1303" s="42" t="s">
        <v>317</v>
      </c>
      <c r="L1303" s="42" t="s">
        <v>317</v>
      </c>
      <c r="M1303" s="42" t="s">
        <v>317</v>
      </c>
      <c r="N1303" s="42" t="s">
        <v>318</v>
      </c>
      <c r="O1303" s="42" t="s">
        <v>554</v>
      </c>
      <c r="P1303" s="42" t="s">
        <v>365</v>
      </c>
      <c r="Q1303" s="42" t="s">
        <v>381</v>
      </c>
      <c r="R1303" s="42" t="s">
        <v>320</v>
      </c>
      <c r="S1303" s="42" t="s">
        <v>1718</v>
      </c>
      <c r="T1303" s="42" t="s">
        <v>782</v>
      </c>
      <c r="U1303" s="42" t="s">
        <v>323</v>
      </c>
      <c r="V1303" s="52">
        <v>70</v>
      </c>
      <c r="W1303" s="42" t="s">
        <v>325</v>
      </c>
      <c r="X1303" s="42" t="s">
        <v>4858</v>
      </c>
      <c r="Y1303" s="42" t="s">
        <v>2</v>
      </c>
      <c r="Z1303" s="42" t="s">
        <v>2</v>
      </c>
      <c r="AA1303" s="42" t="s">
        <v>346</v>
      </c>
      <c r="AB1303" s="42" t="s">
        <v>347</v>
      </c>
      <c r="AC1303" s="42" t="s">
        <v>225</v>
      </c>
      <c r="AD1303" s="42" t="s">
        <v>225</v>
      </c>
      <c r="AE1303" s="42">
        <v>0</v>
      </c>
      <c r="AF1303" s="42">
        <v>0</v>
      </c>
      <c r="AG1303" s="42">
        <v>0</v>
      </c>
      <c r="AH1303" s="42">
        <v>0</v>
      </c>
      <c r="AI1303" s="42">
        <v>0</v>
      </c>
      <c r="AJ1303" s="42">
        <v>0</v>
      </c>
      <c r="AK1303" s="42">
        <v>0</v>
      </c>
      <c r="AL1303" s="42">
        <v>0</v>
      </c>
      <c r="AM1303" s="42" t="s">
        <v>332</v>
      </c>
      <c r="AN1303" s="42" t="s">
        <v>5023</v>
      </c>
      <c r="AO1303" s="42">
        <v>150</v>
      </c>
      <c r="AP1303" s="42" t="s">
        <v>2026</v>
      </c>
      <c r="AQ1303" s="42">
        <v>1410</v>
      </c>
      <c r="AR1303" s="42">
        <v>4</v>
      </c>
      <c r="AS1303" s="42">
        <v>1410</v>
      </c>
      <c r="AT1303" s="42">
        <v>12</v>
      </c>
      <c r="AU1303" s="42" t="s">
        <v>327</v>
      </c>
      <c r="AV1303" s="42" t="s">
        <v>327</v>
      </c>
      <c r="AW1303" s="42" t="s">
        <v>327</v>
      </c>
      <c r="AX1303" s="42" t="s">
        <v>353</v>
      </c>
      <c r="AY1303" s="42" t="s">
        <v>327</v>
      </c>
      <c r="AZ1303" s="51">
        <v>30.6</v>
      </c>
      <c r="BA1303" s="42">
        <v>30</v>
      </c>
      <c r="BB1303" s="42">
        <v>1</v>
      </c>
      <c r="BC1303" s="42" t="s">
        <v>346</v>
      </c>
      <c r="BD1303" s="49" t="s">
        <v>5020</v>
      </c>
      <c r="BE1303" s="49">
        <v>0</v>
      </c>
      <c r="BF1303" s="42">
        <v>0</v>
      </c>
      <c r="BG1303" s="42"/>
      <c r="BH1303" s="42">
        <v>0</v>
      </c>
      <c r="BI1303" s="42" t="s">
        <v>357</v>
      </c>
      <c r="BJ1303" s="42" t="s">
        <v>358</v>
      </c>
      <c r="BK1303" s="57">
        <v>44778</v>
      </c>
      <c r="BL1303" s="42" t="s">
        <v>317</v>
      </c>
      <c r="BM1303" s="42" t="s">
        <v>317</v>
      </c>
      <c r="BN1303" s="42"/>
      <c r="BO1303" s="42"/>
      <c r="BP1303" s="42" t="s">
        <v>359</v>
      </c>
      <c r="BQ1303" s="42" t="s">
        <v>359</v>
      </c>
      <c r="BR1303" s="42" t="s">
        <v>359</v>
      </c>
      <c r="BS1303" s="42"/>
      <c r="BT1303" s="42" t="s">
        <v>360</v>
      </c>
      <c r="BU1303" s="42" t="s">
        <v>317</v>
      </c>
      <c r="BV1303" s="42" t="s">
        <v>317</v>
      </c>
      <c r="BW1303" s="42"/>
      <c r="BX1303" s="42"/>
      <c r="BY1303" s="42" t="s">
        <v>353</v>
      </c>
      <c r="BZ1303" s="42" t="s">
        <v>353</v>
      </c>
      <c r="CA1303" s="42"/>
      <c r="CB1303" s="42" t="s">
        <v>353</v>
      </c>
      <c r="CC1303" s="42"/>
      <c r="CD1303" s="42"/>
      <c r="CE1303" s="42"/>
      <c r="CF1303" s="42" t="s">
        <v>5024</v>
      </c>
      <c r="CG1303" s="26" t="s">
        <v>5021</v>
      </c>
    </row>
    <row r="1304" hidden="1" spans="1:85">
      <c r="A1304" s="34">
        <v>1263</v>
      </c>
      <c r="B1304" s="42" t="s">
        <v>5025</v>
      </c>
      <c r="C1304" s="46" t="s">
        <v>5026</v>
      </c>
      <c r="D1304" s="42" t="s">
        <v>5027</v>
      </c>
      <c r="E1304" s="43">
        <v>23.66211111</v>
      </c>
      <c r="F1304" s="43">
        <v>-13.88655556</v>
      </c>
      <c r="G1304" s="42" t="s">
        <v>337</v>
      </c>
      <c r="H1304" s="37">
        <v>1.5</v>
      </c>
      <c r="I1304" s="42" t="s">
        <v>2111</v>
      </c>
      <c r="J1304" s="42" t="s">
        <v>5028</v>
      </c>
      <c r="K1304" s="42" t="s">
        <v>317</v>
      </c>
      <c r="L1304" s="42" t="s">
        <v>317</v>
      </c>
      <c r="M1304" s="42" t="s">
        <v>317</v>
      </c>
      <c r="N1304" s="42" t="s">
        <v>318</v>
      </c>
      <c r="O1304" s="42" t="s">
        <v>554</v>
      </c>
      <c r="P1304" s="42" t="s">
        <v>365</v>
      </c>
      <c r="Q1304" s="42" t="s">
        <v>381</v>
      </c>
      <c r="R1304" s="42" t="s">
        <v>381</v>
      </c>
      <c r="S1304" s="42" t="s">
        <v>1718</v>
      </c>
      <c r="T1304" s="42" t="s">
        <v>344</v>
      </c>
      <c r="U1304" s="42" t="s">
        <v>323</v>
      </c>
      <c r="V1304" s="52">
        <v>70</v>
      </c>
      <c r="W1304" s="42" t="s">
        <v>325</v>
      </c>
      <c r="X1304" s="42" t="s">
        <v>4858</v>
      </c>
      <c r="Y1304" s="40" t="s">
        <v>2</v>
      </c>
      <c r="Z1304" s="42" t="s">
        <v>2</v>
      </c>
      <c r="AA1304" s="42" t="s">
        <v>346</v>
      </c>
      <c r="AB1304" s="42" t="s">
        <v>347</v>
      </c>
      <c r="AC1304" s="42" t="s">
        <v>225</v>
      </c>
      <c r="AD1304" s="42" t="s">
        <v>225</v>
      </c>
      <c r="AE1304" s="42" t="s">
        <v>382</v>
      </c>
      <c r="AF1304" s="42" t="s">
        <v>382</v>
      </c>
      <c r="AG1304" s="42">
        <v>20</v>
      </c>
      <c r="AH1304" s="42" t="s">
        <v>350</v>
      </c>
      <c r="AI1304" s="42">
        <v>0</v>
      </c>
      <c r="AJ1304" s="42" t="s">
        <v>351</v>
      </c>
      <c r="AK1304" s="42">
        <v>0</v>
      </c>
      <c r="AL1304" s="42">
        <v>1000</v>
      </c>
      <c r="AM1304" s="42" t="s">
        <v>332</v>
      </c>
      <c r="AN1304" s="42" t="s">
        <v>404</v>
      </c>
      <c r="AO1304" s="42">
        <v>750</v>
      </c>
      <c r="AP1304" s="42" t="s">
        <v>333</v>
      </c>
      <c r="AQ1304" s="42">
        <v>500</v>
      </c>
      <c r="AR1304" s="42">
        <v>48</v>
      </c>
      <c r="AS1304" s="42">
        <v>100</v>
      </c>
      <c r="AT1304" s="42">
        <f>AQ1304/AS1304</f>
        <v>5</v>
      </c>
      <c r="AU1304" s="42" t="s">
        <v>327</v>
      </c>
      <c r="AV1304" s="42" t="s">
        <v>327</v>
      </c>
      <c r="AW1304" s="42" t="s">
        <v>327</v>
      </c>
      <c r="AX1304" s="42" t="s">
        <v>353</v>
      </c>
      <c r="AY1304" s="42" t="s">
        <v>327</v>
      </c>
      <c r="AZ1304" s="51">
        <v>75</v>
      </c>
      <c r="BA1304" s="42">
        <v>70</v>
      </c>
      <c r="BB1304" s="42">
        <v>2</v>
      </c>
      <c r="BC1304" s="42" t="s">
        <v>375</v>
      </c>
      <c r="BD1304" s="49" t="s">
        <v>5025</v>
      </c>
      <c r="BE1304" s="49" t="s">
        <v>5029</v>
      </c>
      <c r="BF1304" s="42" t="s">
        <v>1925</v>
      </c>
      <c r="BG1304" s="42"/>
      <c r="BH1304" s="42" t="s">
        <v>1925</v>
      </c>
      <c r="BI1304" s="42" t="s">
        <v>357</v>
      </c>
      <c r="BJ1304" s="42" t="s">
        <v>358</v>
      </c>
      <c r="BK1304" s="57">
        <v>44778</v>
      </c>
      <c r="BL1304" s="42" t="s">
        <v>317</v>
      </c>
      <c r="BM1304" s="42" t="s">
        <v>317</v>
      </c>
      <c r="BN1304" s="42"/>
      <c r="BO1304" s="42"/>
      <c r="BP1304" s="42" t="s">
        <v>359</v>
      </c>
      <c r="BQ1304" s="42" t="s">
        <v>359</v>
      </c>
      <c r="BR1304" s="42" t="s">
        <v>359</v>
      </c>
      <c r="BS1304" s="42"/>
      <c r="BT1304" s="42" t="s">
        <v>360</v>
      </c>
      <c r="BU1304" s="42" t="s">
        <v>317</v>
      </c>
      <c r="BV1304" s="42" t="s">
        <v>317</v>
      </c>
      <c r="BW1304" s="42"/>
      <c r="BX1304" s="42"/>
      <c r="BY1304" s="42" t="s">
        <v>353</v>
      </c>
      <c r="BZ1304" s="42" t="s">
        <v>353</v>
      </c>
      <c r="CA1304" s="42"/>
      <c r="CB1304" s="42" t="s">
        <v>353</v>
      </c>
      <c r="CC1304" s="42"/>
      <c r="CD1304" s="42"/>
      <c r="CE1304" s="42"/>
      <c r="CF1304" s="42"/>
      <c r="CG1304" s="26" t="s">
        <v>5026</v>
      </c>
    </row>
    <row r="1305" hidden="1" spans="1:85">
      <c r="A1305" s="34">
        <v>1795</v>
      </c>
      <c r="B1305" s="42" t="s">
        <v>5030</v>
      </c>
      <c r="C1305" s="46" t="s">
        <v>5031</v>
      </c>
      <c r="D1305" s="62" t="s">
        <v>5032</v>
      </c>
      <c r="E1305" s="43">
        <v>23.3540833333333</v>
      </c>
      <c r="F1305" s="43">
        <v>-13.67775</v>
      </c>
      <c r="G1305" s="42" t="s">
        <v>337</v>
      </c>
      <c r="H1305" s="37">
        <v>2.5</v>
      </c>
      <c r="I1305" s="42" t="s">
        <v>1192</v>
      </c>
      <c r="J1305" s="42" t="s">
        <v>5033</v>
      </c>
      <c r="K1305" s="42" t="s">
        <v>317</v>
      </c>
      <c r="L1305" s="42" t="s">
        <v>317</v>
      </c>
      <c r="M1305" s="42" t="s">
        <v>317</v>
      </c>
      <c r="N1305" s="42" t="s">
        <v>318</v>
      </c>
      <c r="O1305" s="42" t="s">
        <v>554</v>
      </c>
      <c r="P1305" s="42" t="s">
        <v>365</v>
      </c>
      <c r="Q1305" s="42" t="s">
        <v>381</v>
      </c>
      <c r="R1305" s="42" t="s">
        <v>390</v>
      </c>
      <c r="S1305" s="42" t="s">
        <v>1718</v>
      </c>
      <c r="T1305" s="42" t="s">
        <v>782</v>
      </c>
      <c r="U1305" s="42" t="s">
        <v>323</v>
      </c>
      <c r="V1305" s="52">
        <v>70</v>
      </c>
      <c r="W1305" s="42" t="s">
        <v>366</v>
      </c>
      <c r="X1305" s="42" t="s">
        <v>4858</v>
      </c>
      <c r="Y1305" s="21" t="s">
        <v>2</v>
      </c>
      <c r="Z1305" s="42" t="s">
        <v>2</v>
      </c>
      <c r="AA1305" s="42" t="s">
        <v>346</v>
      </c>
      <c r="AB1305" s="42" t="s">
        <v>347</v>
      </c>
      <c r="AC1305" s="42" t="s">
        <v>225</v>
      </c>
      <c r="AD1305" s="42" t="s">
        <v>225</v>
      </c>
      <c r="AE1305" s="42" t="s">
        <v>4972</v>
      </c>
      <c r="AF1305" s="42" t="s">
        <v>4972</v>
      </c>
      <c r="AG1305" s="42">
        <v>20</v>
      </c>
      <c r="AH1305" s="42" t="s">
        <v>350</v>
      </c>
      <c r="AI1305" s="42" t="s">
        <v>1301</v>
      </c>
      <c r="AJ1305" s="42" t="s">
        <v>351</v>
      </c>
      <c r="AK1305" s="42">
        <v>0</v>
      </c>
      <c r="AL1305" s="42">
        <v>600</v>
      </c>
      <c r="AM1305" s="42" t="s">
        <v>2702</v>
      </c>
      <c r="AN1305" s="42">
        <v>0</v>
      </c>
      <c r="AO1305" s="42">
        <v>320</v>
      </c>
      <c r="AP1305" s="42" t="s">
        <v>2026</v>
      </c>
      <c r="AQ1305" s="42">
        <v>1410</v>
      </c>
      <c r="AR1305" s="42">
        <v>4</v>
      </c>
      <c r="AS1305" s="42">
        <v>1410</v>
      </c>
      <c r="AT1305" s="42">
        <v>12</v>
      </c>
      <c r="AU1305" s="42" t="s">
        <v>607</v>
      </c>
      <c r="AV1305" s="42" t="s">
        <v>607</v>
      </c>
      <c r="AW1305" s="42">
        <v>18000</v>
      </c>
      <c r="AX1305" s="42">
        <v>18000</v>
      </c>
      <c r="AY1305" s="42">
        <v>2</v>
      </c>
      <c r="AZ1305" s="51">
        <v>30.5</v>
      </c>
      <c r="BA1305" s="42">
        <v>30</v>
      </c>
      <c r="BB1305" s="42">
        <v>1</v>
      </c>
      <c r="BC1305" s="42" t="s">
        <v>346</v>
      </c>
      <c r="BD1305" s="49" t="s">
        <v>5030</v>
      </c>
      <c r="BE1305" s="49">
        <v>0</v>
      </c>
      <c r="BF1305" s="42">
        <v>0</v>
      </c>
      <c r="BG1305" s="42"/>
      <c r="BH1305" s="42">
        <v>0</v>
      </c>
      <c r="BI1305" s="42" t="s">
        <v>357</v>
      </c>
      <c r="BJ1305" s="42" t="s">
        <v>358</v>
      </c>
      <c r="BK1305" s="57">
        <v>44778</v>
      </c>
      <c r="BL1305" s="42" t="s">
        <v>317</v>
      </c>
      <c r="BM1305" s="42" t="s">
        <v>317</v>
      </c>
      <c r="BN1305" s="42"/>
      <c r="BO1305" s="42"/>
      <c r="BP1305" s="42" t="s">
        <v>359</v>
      </c>
      <c r="BQ1305" s="42" t="s">
        <v>359</v>
      </c>
      <c r="BR1305" s="42" t="s">
        <v>359</v>
      </c>
      <c r="BS1305" s="42"/>
      <c r="BT1305" s="42" t="s">
        <v>360</v>
      </c>
      <c r="BU1305" s="42" t="s">
        <v>317</v>
      </c>
      <c r="BV1305" s="42" t="s">
        <v>317</v>
      </c>
      <c r="BW1305" s="42"/>
      <c r="BX1305" s="42"/>
      <c r="BY1305" s="42" t="s">
        <v>353</v>
      </c>
      <c r="BZ1305" s="42" t="s">
        <v>353</v>
      </c>
      <c r="CA1305" s="42"/>
      <c r="CB1305" s="42" t="s">
        <v>353</v>
      </c>
      <c r="CC1305" s="42"/>
      <c r="CD1305" s="42"/>
      <c r="CE1305" s="42"/>
      <c r="CF1305" s="42"/>
      <c r="CG1305" s="26" t="s">
        <v>5031</v>
      </c>
    </row>
    <row r="1306" hidden="1" spans="1:85">
      <c r="A1306" s="34">
        <v>1793</v>
      </c>
      <c r="B1306" s="42" t="s">
        <v>5034</v>
      </c>
      <c r="C1306" s="79" t="s">
        <v>5035</v>
      </c>
      <c r="D1306" s="42" t="s">
        <v>5036</v>
      </c>
      <c r="E1306" s="43">
        <v>23.10681667</v>
      </c>
      <c r="F1306" s="43">
        <v>-13.54365</v>
      </c>
      <c r="G1306" s="42" t="s">
        <v>337</v>
      </c>
      <c r="H1306" s="37">
        <v>2</v>
      </c>
      <c r="I1306" s="42" t="s">
        <v>1192</v>
      </c>
      <c r="J1306" s="42" t="s">
        <v>5033</v>
      </c>
      <c r="K1306" s="42" t="s">
        <v>317</v>
      </c>
      <c r="L1306" s="42" t="s">
        <v>317</v>
      </c>
      <c r="M1306" s="42" t="s">
        <v>317</v>
      </c>
      <c r="N1306" s="42" t="s">
        <v>318</v>
      </c>
      <c r="O1306" s="42" t="s">
        <v>364</v>
      </c>
      <c r="P1306" s="42" t="s">
        <v>380</v>
      </c>
      <c r="Q1306" s="42" t="s">
        <v>320</v>
      </c>
      <c r="R1306" s="42" t="s">
        <v>320</v>
      </c>
      <c r="S1306" s="42" t="s">
        <v>1718</v>
      </c>
      <c r="T1306" s="42" t="s">
        <v>344</v>
      </c>
      <c r="U1306" s="42" t="s">
        <v>323</v>
      </c>
      <c r="V1306" s="52">
        <v>70</v>
      </c>
      <c r="W1306" s="42" t="s">
        <v>366</v>
      </c>
      <c r="X1306" s="42" t="s">
        <v>4858</v>
      </c>
      <c r="Y1306" s="21" t="s">
        <v>2</v>
      </c>
      <c r="Z1306" s="42" t="s">
        <v>2</v>
      </c>
      <c r="AA1306" s="42" t="s">
        <v>346</v>
      </c>
      <c r="AB1306" s="42" t="s">
        <v>347</v>
      </c>
      <c r="AC1306" s="42" t="s">
        <v>225</v>
      </c>
      <c r="AD1306" s="42" t="s">
        <v>225</v>
      </c>
      <c r="AE1306" s="42" t="s">
        <v>476</v>
      </c>
      <c r="AF1306" s="42" t="s">
        <v>476</v>
      </c>
      <c r="AG1306" s="42">
        <v>16</v>
      </c>
      <c r="AH1306" s="42" t="s">
        <v>368</v>
      </c>
      <c r="AI1306" s="42" t="s">
        <v>415</v>
      </c>
      <c r="AJ1306" s="42" t="s">
        <v>351</v>
      </c>
      <c r="AK1306" s="42">
        <v>0</v>
      </c>
      <c r="AL1306" s="42">
        <v>600</v>
      </c>
      <c r="AM1306" s="42" t="s">
        <v>371</v>
      </c>
      <c r="AN1306" s="42" t="s">
        <v>372</v>
      </c>
      <c r="AO1306" s="42">
        <v>250</v>
      </c>
      <c r="AP1306" s="42" t="s">
        <v>384</v>
      </c>
      <c r="AQ1306" s="42">
        <v>600</v>
      </c>
      <c r="AR1306" s="42">
        <v>2</v>
      </c>
      <c r="AS1306" s="42">
        <v>600</v>
      </c>
      <c r="AT1306" s="42">
        <v>24</v>
      </c>
      <c r="AU1306" s="42" t="s">
        <v>385</v>
      </c>
      <c r="AV1306" s="42" t="s">
        <v>385</v>
      </c>
      <c r="AW1306" s="42">
        <v>18000</v>
      </c>
      <c r="AX1306" s="42">
        <v>18000</v>
      </c>
      <c r="AY1306" s="42">
        <v>2</v>
      </c>
      <c r="AZ1306" s="51">
        <v>45</v>
      </c>
      <c r="BA1306" s="42">
        <v>0</v>
      </c>
      <c r="BB1306" s="42">
        <v>2</v>
      </c>
      <c r="BC1306" s="42" t="s">
        <v>2693</v>
      </c>
      <c r="BD1306" s="49" t="s">
        <v>5034</v>
      </c>
      <c r="BE1306" s="49">
        <v>0</v>
      </c>
      <c r="BF1306" s="42" t="s">
        <v>1925</v>
      </c>
      <c r="BG1306" s="42"/>
      <c r="BH1306" s="42" t="s">
        <v>1925</v>
      </c>
      <c r="BI1306" s="42" t="s">
        <v>357</v>
      </c>
      <c r="BJ1306" s="42" t="s">
        <v>358</v>
      </c>
      <c r="BK1306" s="57">
        <v>44778</v>
      </c>
      <c r="BL1306" s="42" t="s">
        <v>317</v>
      </c>
      <c r="BM1306" s="42" t="s">
        <v>317</v>
      </c>
      <c r="BN1306" s="42"/>
      <c r="BO1306" s="42"/>
      <c r="BP1306" s="42" t="s">
        <v>359</v>
      </c>
      <c r="BQ1306" s="42" t="s">
        <v>359</v>
      </c>
      <c r="BR1306" s="42" t="s">
        <v>359</v>
      </c>
      <c r="BS1306" s="42"/>
      <c r="BT1306" s="42" t="s">
        <v>360</v>
      </c>
      <c r="BU1306" s="42" t="s">
        <v>317</v>
      </c>
      <c r="BV1306" s="42" t="s">
        <v>317</v>
      </c>
      <c r="BW1306" s="42"/>
      <c r="BX1306" s="42"/>
      <c r="BY1306" s="42" t="s">
        <v>353</v>
      </c>
      <c r="BZ1306" s="42" t="s">
        <v>353</v>
      </c>
      <c r="CA1306" s="42"/>
      <c r="CB1306" s="42" t="s">
        <v>353</v>
      </c>
      <c r="CC1306" s="42"/>
      <c r="CD1306" s="42"/>
      <c r="CE1306" s="42"/>
      <c r="CF1306" s="42"/>
      <c r="CG1306" s="26" t="s">
        <v>5035</v>
      </c>
    </row>
    <row r="1307" hidden="1" spans="1:85">
      <c r="A1307" s="39">
        <v>112</v>
      </c>
      <c r="B1307" s="42" t="s">
        <v>5037</v>
      </c>
      <c r="C1307" s="46" t="s">
        <v>5038</v>
      </c>
      <c r="D1307" s="42" t="s">
        <v>5039</v>
      </c>
      <c r="E1307" s="43">
        <v>22.6814</v>
      </c>
      <c r="F1307" s="43">
        <v>-13.0764</v>
      </c>
      <c r="G1307" s="42" t="s">
        <v>337</v>
      </c>
      <c r="H1307" s="37">
        <v>2</v>
      </c>
      <c r="I1307" s="42" t="s">
        <v>1192</v>
      </c>
      <c r="J1307" s="42" t="s">
        <v>5040</v>
      </c>
      <c r="K1307" s="42" t="s">
        <v>317</v>
      </c>
      <c r="L1307" s="42" t="s">
        <v>317</v>
      </c>
      <c r="M1307" s="42" t="s">
        <v>317</v>
      </c>
      <c r="N1307" s="42" t="s">
        <v>318</v>
      </c>
      <c r="O1307" s="42" t="s">
        <v>364</v>
      </c>
      <c r="P1307" s="42" t="s">
        <v>343</v>
      </c>
      <c r="Q1307" s="42" t="s">
        <v>320</v>
      </c>
      <c r="R1307" s="42" t="s">
        <v>320</v>
      </c>
      <c r="S1307" s="42" t="s">
        <v>1718</v>
      </c>
      <c r="T1307" s="42" t="s">
        <v>344</v>
      </c>
      <c r="U1307" s="42" t="s">
        <v>323</v>
      </c>
      <c r="V1307" s="52">
        <v>70</v>
      </c>
      <c r="W1307" s="42" t="s">
        <v>366</v>
      </c>
      <c r="X1307" s="42" t="s">
        <v>4858</v>
      </c>
      <c r="Y1307" s="42" t="s">
        <v>2</v>
      </c>
      <c r="Z1307" s="42" t="s">
        <v>2</v>
      </c>
      <c r="AA1307" s="42" t="s">
        <v>346</v>
      </c>
      <c r="AB1307" s="42" t="s">
        <v>347</v>
      </c>
      <c r="AC1307" s="42" t="s">
        <v>225</v>
      </c>
      <c r="AD1307" s="42" t="s">
        <v>225</v>
      </c>
      <c r="AE1307" s="42" t="s">
        <v>476</v>
      </c>
      <c r="AF1307" s="42" t="s">
        <v>476</v>
      </c>
      <c r="AG1307" s="42">
        <v>16</v>
      </c>
      <c r="AH1307" s="42" t="s">
        <v>368</v>
      </c>
      <c r="AI1307" s="42" t="s">
        <v>415</v>
      </c>
      <c r="AJ1307" s="42" t="s">
        <v>351</v>
      </c>
      <c r="AK1307" s="42">
        <v>0</v>
      </c>
      <c r="AL1307" s="42">
        <v>600</v>
      </c>
      <c r="AM1307" s="42" t="s">
        <v>371</v>
      </c>
      <c r="AN1307" s="42" t="s">
        <v>372</v>
      </c>
      <c r="AO1307" s="42">
        <v>250</v>
      </c>
      <c r="AP1307" s="42" t="s">
        <v>439</v>
      </c>
      <c r="AQ1307" s="42">
        <v>600</v>
      </c>
      <c r="AR1307" s="42">
        <v>2</v>
      </c>
      <c r="AS1307" s="42">
        <v>600</v>
      </c>
      <c r="AT1307" s="42">
        <v>24</v>
      </c>
      <c r="AU1307" s="42" t="s">
        <v>448</v>
      </c>
      <c r="AV1307" s="42" t="s">
        <v>448</v>
      </c>
      <c r="AW1307" s="42">
        <v>18000</v>
      </c>
      <c r="AX1307" s="42">
        <v>18000</v>
      </c>
      <c r="AY1307" s="42">
        <v>2</v>
      </c>
      <c r="AZ1307" s="51">
        <v>91</v>
      </c>
      <c r="BA1307" s="42">
        <v>62</v>
      </c>
      <c r="BB1307" s="42">
        <v>3</v>
      </c>
      <c r="BC1307" s="42" t="s">
        <v>2098</v>
      </c>
      <c r="BD1307" s="49" t="s">
        <v>5037</v>
      </c>
      <c r="BE1307" s="49" t="s">
        <v>5041</v>
      </c>
      <c r="BF1307" s="42" t="s">
        <v>340</v>
      </c>
      <c r="BG1307" s="42"/>
      <c r="BH1307" s="42">
        <v>0</v>
      </c>
      <c r="BI1307" s="42" t="s">
        <v>357</v>
      </c>
      <c r="BJ1307" s="42" t="s">
        <v>358</v>
      </c>
      <c r="BK1307" s="57">
        <v>44778</v>
      </c>
      <c r="BL1307" s="42" t="s">
        <v>317</v>
      </c>
      <c r="BM1307" s="42" t="s">
        <v>317</v>
      </c>
      <c r="BN1307" s="42"/>
      <c r="BO1307" s="42"/>
      <c r="BP1307" s="42" t="s">
        <v>359</v>
      </c>
      <c r="BQ1307" s="42" t="s">
        <v>359</v>
      </c>
      <c r="BR1307" s="42" t="s">
        <v>359</v>
      </c>
      <c r="BS1307" s="42"/>
      <c r="BT1307" s="42" t="s">
        <v>360</v>
      </c>
      <c r="BU1307" s="42" t="s">
        <v>317</v>
      </c>
      <c r="BV1307" s="42" t="s">
        <v>317</v>
      </c>
      <c r="BW1307" s="42"/>
      <c r="BX1307" s="42"/>
      <c r="BY1307" s="42" t="s">
        <v>353</v>
      </c>
      <c r="BZ1307" s="42" t="s">
        <v>353</v>
      </c>
      <c r="CA1307" s="42"/>
      <c r="CB1307" s="42" t="s">
        <v>353</v>
      </c>
      <c r="CC1307" s="42"/>
      <c r="CD1307" s="42"/>
      <c r="CE1307" s="42"/>
      <c r="CF1307" s="42"/>
      <c r="CG1307" s="26" t="s">
        <v>5038</v>
      </c>
    </row>
    <row r="1308" hidden="1" spans="1:85">
      <c r="A1308" s="34">
        <v>619</v>
      </c>
      <c r="B1308" s="42" t="s">
        <v>5042</v>
      </c>
      <c r="C1308" s="46" t="s">
        <v>5043</v>
      </c>
      <c r="D1308" s="42" t="s">
        <v>5044</v>
      </c>
      <c r="E1308" s="43">
        <v>26.378652</v>
      </c>
      <c r="F1308" s="43">
        <v>-12.180734</v>
      </c>
      <c r="G1308" s="42" t="s">
        <v>337</v>
      </c>
      <c r="H1308" s="37">
        <v>2.5</v>
      </c>
      <c r="I1308" s="42" t="s">
        <v>1192</v>
      </c>
      <c r="J1308" s="42" t="s">
        <v>1193</v>
      </c>
      <c r="K1308" s="42" t="s">
        <v>317</v>
      </c>
      <c r="L1308" s="42" t="s">
        <v>317</v>
      </c>
      <c r="M1308" s="42" t="s">
        <v>317</v>
      </c>
      <c r="N1308" s="42" t="s">
        <v>402</v>
      </c>
      <c r="O1308" s="42" t="s">
        <v>342</v>
      </c>
      <c r="P1308" s="42" t="s">
        <v>380</v>
      </c>
      <c r="Q1308" s="42" t="s">
        <v>320</v>
      </c>
      <c r="R1308" s="42" t="s">
        <v>320</v>
      </c>
      <c r="S1308" s="42" t="s">
        <v>1718</v>
      </c>
      <c r="T1308" s="42" t="s">
        <v>344</v>
      </c>
      <c r="U1308" s="42" t="s">
        <v>323</v>
      </c>
      <c r="V1308" s="52">
        <v>30</v>
      </c>
      <c r="W1308" s="42" t="s">
        <v>325</v>
      </c>
      <c r="X1308" s="42" t="s">
        <v>4858</v>
      </c>
      <c r="Y1308" s="42" t="s">
        <v>2</v>
      </c>
      <c r="Z1308" s="42" t="s">
        <v>2</v>
      </c>
      <c r="AA1308" s="42" t="s">
        <v>346</v>
      </c>
      <c r="AB1308" s="42" t="s">
        <v>347</v>
      </c>
      <c r="AC1308" s="42" t="s">
        <v>225</v>
      </c>
      <c r="AD1308" s="42" t="s">
        <v>225</v>
      </c>
      <c r="AE1308" s="42" t="s">
        <v>664</v>
      </c>
      <c r="AF1308" s="42" t="s">
        <v>664</v>
      </c>
      <c r="AG1308" s="42">
        <v>20</v>
      </c>
      <c r="AH1308" s="42" t="s">
        <v>350</v>
      </c>
      <c r="AI1308" s="42">
        <v>0</v>
      </c>
      <c r="AJ1308" s="42" t="s">
        <v>351</v>
      </c>
      <c r="AK1308" s="42">
        <v>0</v>
      </c>
      <c r="AL1308" s="42">
        <v>750</v>
      </c>
      <c r="AM1308" s="42" t="s">
        <v>332</v>
      </c>
      <c r="AN1308" s="42" t="s">
        <v>404</v>
      </c>
      <c r="AO1308" s="42">
        <v>250</v>
      </c>
      <c r="AP1308" s="42" t="s">
        <v>333</v>
      </c>
      <c r="AQ1308" s="42">
        <v>400</v>
      </c>
      <c r="AR1308" s="42">
        <v>48</v>
      </c>
      <c r="AS1308" s="42">
        <v>100</v>
      </c>
      <c r="AT1308" s="42">
        <f>AQ1308/AS1308</f>
        <v>4</v>
      </c>
      <c r="AU1308" s="42" t="s">
        <v>327</v>
      </c>
      <c r="AV1308" s="42" t="s">
        <v>327</v>
      </c>
      <c r="AW1308" s="42" t="s">
        <v>327</v>
      </c>
      <c r="AX1308" s="42" t="s">
        <v>353</v>
      </c>
      <c r="AY1308" s="42" t="s">
        <v>327</v>
      </c>
      <c r="AZ1308" s="51">
        <v>112</v>
      </c>
      <c r="BA1308" s="42">
        <v>0</v>
      </c>
      <c r="BB1308" s="42">
        <v>2</v>
      </c>
      <c r="BC1308" s="42" t="s">
        <v>375</v>
      </c>
      <c r="BD1308" s="49" t="s">
        <v>5042</v>
      </c>
      <c r="BE1308" s="49" t="s">
        <v>5045</v>
      </c>
      <c r="BF1308" s="42">
        <v>0</v>
      </c>
      <c r="BG1308" s="42"/>
      <c r="BH1308" s="42">
        <v>0</v>
      </c>
      <c r="BI1308" s="42" t="s">
        <v>357</v>
      </c>
      <c r="BJ1308" s="42" t="s">
        <v>358</v>
      </c>
      <c r="BK1308" s="57">
        <v>44778</v>
      </c>
      <c r="BL1308" s="42" t="s">
        <v>317</v>
      </c>
      <c r="BM1308" s="42" t="s">
        <v>317</v>
      </c>
      <c r="BN1308" s="42"/>
      <c r="BO1308" s="42"/>
      <c r="BP1308" s="42" t="s">
        <v>359</v>
      </c>
      <c r="BQ1308" s="42" t="s">
        <v>359</v>
      </c>
      <c r="BR1308" s="42" t="s">
        <v>359</v>
      </c>
      <c r="BS1308" s="42"/>
      <c r="BT1308" s="42" t="s">
        <v>340</v>
      </c>
      <c r="BU1308" s="42" t="s">
        <v>317</v>
      </c>
      <c r="BV1308" s="42" t="s">
        <v>317</v>
      </c>
      <c r="BW1308" s="42"/>
      <c r="BX1308" s="42"/>
      <c r="BY1308" s="42" t="s">
        <v>353</v>
      </c>
      <c r="BZ1308" s="42" t="s">
        <v>353</v>
      </c>
      <c r="CA1308" s="42"/>
      <c r="CB1308" s="42" t="s">
        <v>353</v>
      </c>
      <c r="CC1308" s="42"/>
      <c r="CD1308" s="42"/>
      <c r="CE1308" s="42"/>
      <c r="CF1308" s="42"/>
      <c r="CG1308" s="26" t="s">
        <v>5043</v>
      </c>
    </row>
    <row r="1309" hidden="1" spans="1:85">
      <c r="A1309" s="39">
        <v>470</v>
      </c>
      <c r="B1309" s="42" t="s">
        <v>5046</v>
      </c>
      <c r="C1309" s="46" t="s">
        <v>5047</v>
      </c>
      <c r="D1309" s="42" t="s">
        <v>5048</v>
      </c>
      <c r="E1309" s="43">
        <v>26.48028</v>
      </c>
      <c r="F1309" s="43">
        <v>-12.18757</v>
      </c>
      <c r="G1309" s="42" t="s">
        <v>337</v>
      </c>
      <c r="H1309" s="37">
        <v>1.5</v>
      </c>
      <c r="I1309" s="42" t="s">
        <v>1192</v>
      </c>
      <c r="J1309" s="42" t="s">
        <v>1193</v>
      </c>
      <c r="K1309" s="42" t="s">
        <v>340</v>
      </c>
      <c r="L1309" s="42" t="s">
        <v>317</v>
      </c>
      <c r="M1309" s="42" t="s">
        <v>317</v>
      </c>
      <c r="N1309" s="42" t="s">
        <v>318</v>
      </c>
      <c r="O1309" s="42" t="s">
        <v>342</v>
      </c>
      <c r="P1309" s="42" t="s">
        <v>343</v>
      </c>
      <c r="Q1309" s="42" t="s">
        <v>320</v>
      </c>
      <c r="R1309" s="42" t="s">
        <v>320</v>
      </c>
      <c r="S1309" s="42" t="s">
        <v>1718</v>
      </c>
      <c r="T1309" s="42" t="s">
        <v>344</v>
      </c>
      <c r="U1309" s="42" t="s">
        <v>323</v>
      </c>
      <c r="V1309" s="52">
        <v>54</v>
      </c>
      <c r="W1309" s="42" t="s">
        <v>325</v>
      </c>
      <c r="X1309" s="42" t="s">
        <v>4858</v>
      </c>
      <c r="Y1309" s="42" t="s">
        <v>2</v>
      </c>
      <c r="Z1309" s="42" t="s">
        <v>2</v>
      </c>
      <c r="AA1309" s="42" t="s">
        <v>346</v>
      </c>
      <c r="AB1309" s="42" t="s">
        <v>347</v>
      </c>
      <c r="AC1309" s="42" t="s">
        <v>225</v>
      </c>
      <c r="AD1309" s="42" t="s">
        <v>225</v>
      </c>
      <c r="AE1309" s="42" t="s">
        <v>5049</v>
      </c>
      <c r="AF1309" s="42" t="s">
        <v>5049</v>
      </c>
      <c r="AG1309" s="42">
        <v>12</v>
      </c>
      <c r="AH1309" s="42" t="s">
        <v>368</v>
      </c>
      <c r="AI1309" s="42">
        <v>0</v>
      </c>
      <c r="AJ1309" s="42" t="s">
        <v>416</v>
      </c>
      <c r="AK1309" s="42">
        <v>0</v>
      </c>
      <c r="AL1309" s="42">
        <v>600</v>
      </c>
      <c r="AM1309" s="42" t="s">
        <v>332</v>
      </c>
      <c r="AN1309" s="42" t="s">
        <v>352</v>
      </c>
      <c r="AO1309" s="42">
        <v>400</v>
      </c>
      <c r="AP1309" s="42" t="s">
        <v>802</v>
      </c>
      <c r="AQ1309" s="42">
        <v>400</v>
      </c>
      <c r="AR1309" s="42">
        <v>2</v>
      </c>
      <c r="AS1309" s="42">
        <v>400</v>
      </c>
      <c r="AT1309" s="42">
        <v>24</v>
      </c>
      <c r="AU1309" s="42" t="s">
        <v>327</v>
      </c>
      <c r="AV1309" s="42" t="s">
        <v>327</v>
      </c>
      <c r="AW1309" s="42" t="s">
        <v>327</v>
      </c>
      <c r="AX1309" s="42" t="s">
        <v>353</v>
      </c>
      <c r="AY1309" s="42" t="s">
        <v>327</v>
      </c>
      <c r="AZ1309" s="51">
        <v>112.6</v>
      </c>
      <c r="BA1309" s="42">
        <v>0</v>
      </c>
      <c r="BB1309" s="42">
        <v>5</v>
      </c>
      <c r="BC1309" s="42" t="s">
        <v>5050</v>
      </c>
      <c r="BD1309" s="49" t="s">
        <v>5046</v>
      </c>
      <c r="BE1309" s="49" t="s">
        <v>5051</v>
      </c>
      <c r="BF1309" s="42">
        <v>0</v>
      </c>
      <c r="BG1309" s="42"/>
      <c r="BH1309" s="42">
        <v>0</v>
      </c>
      <c r="BI1309" s="42" t="s">
        <v>357</v>
      </c>
      <c r="BJ1309" s="42" t="s">
        <v>358</v>
      </c>
      <c r="BK1309" s="57">
        <v>44778</v>
      </c>
      <c r="BL1309" s="42" t="s">
        <v>317</v>
      </c>
      <c r="BM1309" s="42" t="s">
        <v>317</v>
      </c>
      <c r="BN1309" s="42"/>
      <c r="BO1309" s="42"/>
      <c r="BP1309" s="42" t="s">
        <v>359</v>
      </c>
      <c r="BQ1309" s="42" t="s">
        <v>359</v>
      </c>
      <c r="BR1309" s="42" t="s">
        <v>359</v>
      </c>
      <c r="BS1309" s="42"/>
      <c r="BT1309" s="42" t="s">
        <v>360</v>
      </c>
      <c r="BU1309" s="42" t="s">
        <v>317</v>
      </c>
      <c r="BV1309" s="42" t="s">
        <v>317</v>
      </c>
      <c r="BW1309" s="42"/>
      <c r="BX1309" s="42"/>
      <c r="BY1309" s="42" t="s">
        <v>353</v>
      </c>
      <c r="BZ1309" s="42" t="s">
        <v>353</v>
      </c>
      <c r="CA1309" s="42"/>
      <c r="CB1309" s="42" t="s">
        <v>353</v>
      </c>
      <c r="CC1309" s="42"/>
      <c r="CD1309" s="42"/>
      <c r="CE1309" s="42"/>
      <c r="CF1309" s="42"/>
      <c r="CG1309" s="26" t="s">
        <v>5047</v>
      </c>
    </row>
    <row r="1310" hidden="1" spans="1:85">
      <c r="A1310" s="34">
        <v>621</v>
      </c>
      <c r="B1310" s="42" t="s">
        <v>5052</v>
      </c>
      <c r="C1310" s="46" t="s">
        <v>5053</v>
      </c>
      <c r="D1310" s="42" t="s">
        <v>5054</v>
      </c>
      <c r="E1310" s="43">
        <v>26.392105</v>
      </c>
      <c r="F1310" s="43">
        <v>-12.178678</v>
      </c>
      <c r="G1310" s="42" t="s">
        <v>337</v>
      </c>
      <c r="H1310" s="37">
        <v>2</v>
      </c>
      <c r="I1310" s="42" t="s">
        <v>1192</v>
      </c>
      <c r="J1310" s="42" t="s">
        <v>1193</v>
      </c>
      <c r="K1310" s="42" t="s">
        <v>317</v>
      </c>
      <c r="L1310" s="42" t="s">
        <v>317</v>
      </c>
      <c r="M1310" s="42" t="s">
        <v>317</v>
      </c>
      <c r="N1310" s="42" t="s">
        <v>341</v>
      </c>
      <c r="O1310" s="42" t="s">
        <v>342</v>
      </c>
      <c r="P1310" s="42" t="s">
        <v>413</v>
      </c>
      <c r="Q1310" s="42" t="s">
        <v>320</v>
      </c>
      <c r="R1310" s="42" t="s">
        <v>320</v>
      </c>
      <c r="S1310" s="42" t="s">
        <v>1718</v>
      </c>
      <c r="T1310" s="42" t="s">
        <v>344</v>
      </c>
      <c r="U1310" s="42" t="s">
        <v>323</v>
      </c>
      <c r="V1310" s="52">
        <v>55</v>
      </c>
      <c r="W1310" s="42" t="s">
        <v>325</v>
      </c>
      <c r="X1310" s="42" t="s">
        <v>4858</v>
      </c>
      <c r="Y1310" s="42" t="s">
        <v>2</v>
      </c>
      <c r="Z1310" s="42" t="s">
        <v>2</v>
      </c>
      <c r="AA1310" s="42" t="s">
        <v>346</v>
      </c>
      <c r="AB1310" s="42" t="s">
        <v>347</v>
      </c>
      <c r="AC1310" s="42" t="s">
        <v>225</v>
      </c>
      <c r="AD1310" s="42" t="s">
        <v>225</v>
      </c>
      <c r="AE1310" s="42" t="s">
        <v>476</v>
      </c>
      <c r="AF1310" s="42" t="s">
        <v>476</v>
      </c>
      <c r="AG1310" s="42">
        <v>16</v>
      </c>
      <c r="AH1310" s="42" t="s">
        <v>5055</v>
      </c>
      <c r="AI1310" s="42">
        <v>0</v>
      </c>
      <c r="AJ1310" s="42" t="s">
        <v>351</v>
      </c>
      <c r="AK1310" s="42">
        <v>0</v>
      </c>
      <c r="AL1310" s="42">
        <v>750</v>
      </c>
      <c r="AM1310" s="42" t="s">
        <v>371</v>
      </c>
      <c r="AN1310" s="42" t="s">
        <v>372</v>
      </c>
      <c r="AO1310" s="42">
        <v>250</v>
      </c>
      <c r="AP1310" s="42" t="s">
        <v>802</v>
      </c>
      <c r="AQ1310" s="42">
        <v>400</v>
      </c>
      <c r="AR1310" s="42">
        <v>2</v>
      </c>
      <c r="AS1310" s="42">
        <v>400</v>
      </c>
      <c r="AT1310" s="42">
        <v>24</v>
      </c>
      <c r="AU1310" s="42" t="s">
        <v>327</v>
      </c>
      <c r="AV1310" s="42" t="s">
        <v>327</v>
      </c>
      <c r="AW1310" s="42" t="s">
        <v>327</v>
      </c>
      <c r="AX1310" s="42" t="s">
        <v>353</v>
      </c>
      <c r="AY1310" s="42" t="s">
        <v>327</v>
      </c>
      <c r="AZ1310" s="51">
        <v>86.7</v>
      </c>
      <c r="BA1310" s="42">
        <v>0</v>
      </c>
      <c r="BB1310" s="42">
        <v>1</v>
      </c>
      <c r="BC1310" s="42" t="s">
        <v>346</v>
      </c>
      <c r="BD1310" s="49" t="s">
        <v>5052</v>
      </c>
      <c r="BE1310" s="49">
        <v>0</v>
      </c>
      <c r="BF1310" s="42">
        <v>0</v>
      </c>
      <c r="BG1310" s="42"/>
      <c r="BH1310" s="42">
        <v>0</v>
      </c>
      <c r="BI1310" s="42" t="s">
        <v>357</v>
      </c>
      <c r="BJ1310" s="42" t="s">
        <v>358</v>
      </c>
      <c r="BK1310" s="57">
        <v>44778</v>
      </c>
      <c r="BL1310" s="42" t="s">
        <v>356</v>
      </c>
      <c r="BM1310" s="42" t="s">
        <v>340</v>
      </c>
      <c r="BN1310" s="42"/>
      <c r="BO1310" s="42">
        <v>1</v>
      </c>
      <c r="BP1310" s="42" t="s">
        <v>359</v>
      </c>
      <c r="BQ1310" s="42" t="s">
        <v>359</v>
      </c>
      <c r="BR1310" s="42" t="s">
        <v>562</v>
      </c>
      <c r="BS1310" s="42"/>
      <c r="BT1310" s="42" t="s">
        <v>360</v>
      </c>
      <c r="BU1310" s="42" t="s">
        <v>317</v>
      </c>
      <c r="BV1310" s="42" t="s">
        <v>317</v>
      </c>
      <c r="BW1310" s="42"/>
      <c r="BX1310" s="42"/>
      <c r="BY1310" s="42" t="s">
        <v>353</v>
      </c>
      <c r="BZ1310" s="42" t="s">
        <v>353</v>
      </c>
      <c r="CA1310" s="42"/>
      <c r="CB1310" s="42" t="s">
        <v>353</v>
      </c>
      <c r="CC1310" s="42"/>
      <c r="CD1310" s="42"/>
      <c r="CE1310" s="42"/>
      <c r="CF1310" s="42"/>
      <c r="CG1310" s="26" t="s">
        <v>5053</v>
      </c>
    </row>
    <row r="1311" hidden="1" spans="1:85">
      <c r="A1311" s="39">
        <v>1438</v>
      </c>
      <c r="B1311" s="42" t="s">
        <v>5056</v>
      </c>
      <c r="C1311" s="46" t="s">
        <v>5057</v>
      </c>
      <c r="D1311" s="42" t="s">
        <v>5058</v>
      </c>
      <c r="E1311" s="43">
        <v>25.44016</v>
      </c>
      <c r="F1311" s="43">
        <v>-12.19245</v>
      </c>
      <c r="G1311" s="42" t="s">
        <v>337</v>
      </c>
      <c r="H1311" s="37">
        <v>2.5</v>
      </c>
      <c r="I1311" s="42" t="s">
        <v>1192</v>
      </c>
      <c r="J1311" s="42" t="s">
        <v>1193</v>
      </c>
      <c r="K1311" s="42" t="s">
        <v>317</v>
      </c>
      <c r="L1311" s="42" t="s">
        <v>317</v>
      </c>
      <c r="M1311" s="42" t="s">
        <v>317</v>
      </c>
      <c r="N1311" s="42" t="s">
        <v>318</v>
      </c>
      <c r="O1311" s="42" t="s">
        <v>364</v>
      </c>
      <c r="P1311" s="42" t="s">
        <v>365</v>
      </c>
      <c r="Q1311" s="42" t="s">
        <v>320</v>
      </c>
      <c r="R1311" s="42" t="s">
        <v>320</v>
      </c>
      <c r="S1311" s="42" t="s">
        <v>1718</v>
      </c>
      <c r="T1311" s="79" t="s">
        <v>344</v>
      </c>
      <c r="U1311" s="42" t="s">
        <v>323</v>
      </c>
      <c r="V1311" s="52">
        <v>55</v>
      </c>
      <c r="W1311" s="42" t="s">
        <v>325</v>
      </c>
      <c r="X1311" s="42" t="s">
        <v>4858</v>
      </c>
      <c r="Y1311" s="42" t="s">
        <v>2</v>
      </c>
      <c r="Z1311" s="42" t="s">
        <v>2</v>
      </c>
      <c r="AA1311" s="42" t="s">
        <v>346</v>
      </c>
      <c r="AB1311" s="42" t="s">
        <v>347</v>
      </c>
      <c r="AC1311" s="42" t="s">
        <v>225</v>
      </c>
      <c r="AD1311" s="42" t="s">
        <v>225</v>
      </c>
      <c r="AE1311" s="42" t="s">
        <v>349</v>
      </c>
      <c r="AF1311" s="42" t="s">
        <v>349</v>
      </c>
      <c r="AG1311" s="42">
        <v>20</v>
      </c>
      <c r="AH1311" s="42" t="s">
        <v>350</v>
      </c>
      <c r="AI1311" s="42">
        <v>0</v>
      </c>
      <c r="AJ1311" s="42" t="s">
        <v>351</v>
      </c>
      <c r="AK1311" s="42">
        <v>0</v>
      </c>
      <c r="AL1311" s="42">
        <v>600</v>
      </c>
      <c r="AM1311" s="42" t="s">
        <v>408</v>
      </c>
      <c r="AN1311" s="42">
        <v>0</v>
      </c>
      <c r="AO1311" s="42">
        <v>150</v>
      </c>
      <c r="AP1311" s="42" t="s">
        <v>439</v>
      </c>
      <c r="AQ1311" s="42">
        <v>600</v>
      </c>
      <c r="AR1311" s="42">
        <v>2</v>
      </c>
      <c r="AS1311" s="42">
        <v>600</v>
      </c>
      <c r="AT1311" s="42">
        <v>24</v>
      </c>
      <c r="AU1311" s="42" t="s">
        <v>327</v>
      </c>
      <c r="AV1311" s="42" t="s">
        <v>327</v>
      </c>
      <c r="AW1311" s="42" t="s">
        <v>327</v>
      </c>
      <c r="AX1311" s="42" t="s">
        <v>353</v>
      </c>
      <c r="AY1311" s="42" t="s">
        <v>327</v>
      </c>
      <c r="AZ1311" s="51">
        <v>54.4</v>
      </c>
      <c r="BA1311" s="42">
        <v>0</v>
      </c>
      <c r="BB1311" s="42">
        <v>2</v>
      </c>
      <c r="BC1311" s="42" t="s">
        <v>375</v>
      </c>
      <c r="BD1311" s="49" t="s">
        <v>5056</v>
      </c>
      <c r="BE1311" s="49" t="s">
        <v>5059</v>
      </c>
      <c r="BF1311" s="42">
        <v>0</v>
      </c>
      <c r="BG1311" s="42"/>
      <c r="BH1311" s="42">
        <v>0</v>
      </c>
      <c r="BI1311" s="42" t="s">
        <v>357</v>
      </c>
      <c r="BJ1311" s="42" t="s">
        <v>358</v>
      </c>
      <c r="BK1311" s="57">
        <v>44778</v>
      </c>
      <c r="BL1311" s="42" t="s">
        <v>317</v>
      </c>
      <c r="BM1311" s="42" t="s">
        <v>317</v>
      </c>
      <c r="BN1311" s="42"/>
      <c r="BO1311" s="42"/>
      <c r="BP1311" s="42" t="s">
        <v>359</v>
      </c>
      <c r="BQ1311" s="42" t="s">
        <v>359</v>
      </c>
      <c r="BR1311" s="42" t="s">
        <v>359</v>
      </c>
      <c r="BS1311" s="42"/>
      <c r="BT1311" s="42" t="s">
        <v>360</v>
      </c>
      <c r="BU1311" s="42" t="s">
        <v>317</v>
      </c>
      <c r="BV1311" s="42" t="s">
        <v>317</v>
      </c>
      <c r="BW1311" s="42"/>
      <c r="BX1311" s="42"/>
      <c r="BY1311" s="42" t="s">
        <v>353</v>
      </c>
      <c r="BZ1311" s="42" t="s">
        <v>353</v>
      </c>
      <c r="CA1311" s="42"/>
      <c r="CB1311" s="42" t="s">
        <v>353</v>
      </c>
      <c r="CC1311" s="42"/>
      <c r="CD1311" s="42"/>
      <c r="CE1311" s="42"/>
      <c r="CF1311" s="42"/>
      <c r="CG1311" s="26" t="s">
        <v>5057</v>
      </c>
    </row>
    <row r="1312" hidden="1" spans="1:85">
      <c r="A1312" s="34">
        <v>25</v>
      </c>
      <c r="B1312" s="42" t="s">
        <v>5060</v>
      </c>
      <c r="C1312" s="46" t="s">
        <v>5061</v>
      </c>
      <c r="D1312" s="42" t="s">
        <v>5062</v>
      </c>
      <c r="E1312" s="43">
        <v>25.40936</v>
      </c>
      <c r="F1312" s="47">
        <v>-17.19709</v>
      </c>
      <c r="G1312" s="42" t="s">
        <v>337</v>
      </c>
      <c r="H1312" s="37">
        <v>2.5</v>
      </c>
      <c r="I1312" s="42" t="s">
        <v>1192</v>
      </c>
      <c r="J1312" s="42" t="s">
        <v>1193</v>
      </c>
      <c r="K1312" s="42" t="s">
        <v>340</v>
      </c>
      <c r="L1312" s="42" t="s">
        <v>317</v>
      </c>
      <c r="M1312" s="42" t="s">
        <v>317</v>
      </c>
      <c r="N1312" s="42" t="s">
        <v>318</v>
      </c>
      <c r="O1312" s="42" t="s">
        <v>364</v>
      </c>
      <c r="P1312" s="42" t="s">
        <v>380</v>
      </c>
      <c r="Q1312" s="42" t="s">
        <v>320</v>
      </c>
      <c r="R1312" s="42" t="s">
        <v>320</v>
      </c>
      <c r="S1312" s="42" t="s">
        <v>1718</v>
      </c>
      <c r="T1312" s="42" t="s">
        <v>344</v>
      </c>
      <c r="U1312" s="42" t="s">
        <v>323</v>
      </c>
      <c r="V1312" s="52">
        <v>55</v>
      </c>
      <c r="W1312" s="42" t="s">
        <v>325</v>
      </c>
      <c r="X1312" s="42" t="s">
        <v>4858</v>
      </c>
      <c r="Y1312" s="42" t="s">
        <v>2</v>
      </c>
      <c r="Z1312" s="42" t="s">
        <v>2</v>
      </c>
      <c r="AA1312" s="42" t="s">
        <v>346</v>
      </c>
      <c r="AB1312" s="42" t="s">
        <v>347</v>
      </c>
      <c r="AC1312" s="42" t="s">
        <v>225</v>
      </c>
      <c r="AD1312" s="42" t="s">
        <v>225</v>
      </c>
      <c r="AE1312" s="42" t="s">
        <v>349</v>
      </c>
      <c r="AF1312" s="42" t="s">
        <v>349</v>
      </c>
      <c r="AG1312" s="42">
        <v>20</v>
      </c>
      <c r="AH1312" s="42" t="s">
        <v>350</v>
      </c>
      <c r="AI1312" s="42">
        <v>0</v>
      </c>
      <c r="AJ1312" s="42" t="s">
        <v>351</v>
      </c>
      <c r="AK1312" s="42">
        <v>0</v>
      </c>
      <c r="AL1312" s="42">
        <v>600</v>
      </c>
      <c r="AM1312" s="42" t="s">
        <v>332</v>
      </c>
      <c r="AN1312" s="42" t="s">
        <v>904</v>
      </c>
      <c r="AO1312" s="42">
        <v>750</v>
      </c>
      <c r="AP1312" s="42" t="s">
        <v>373</v>
      </c>
      <c r="AQ1312" s="42">
        <v>600</v>
      </c>
      <c r="AR1312" s="42">
        <v>2</v>
      </c>
      <c r="AS1312" s="42">
        <v>600</v>
      </c>
      <c r="AT1312" s="42">
        <v>24</v>
      </c>
      <c r="AU1312" s="42" t="s">
        <v>327</v>
      </c>
      <c r="AV1312" s="42" t="s">
        <v>327</v>
      </c>
      <c r="AW1312" s="42" t="s">
        <v>327</v>
      </c>
      <c r="AX1312" s="42" t="s">
        <v>353</v>
      </c>
      <c r="AY1312" s="42" t="s">
        <v>327</v>
      </c>
      <c r="AZ1312" s="51">
        <v>116</v>
      </c>
      <c r="BA1312" s="42">
        <v>0</v>
      </c>
      <c r="BB1312" s="42">
        <v>3</v>
      </c>
      <c r="BC1312" s="42" t="s">
        <v>354</v>
      </c>
      <c r="BD1312" s="49" t="s">
        <v>4480</v>
      </c>
      <c r="BE1312" s="49" t="s">
        <v>5063</v>
      </c>
      <c r="BF1312" s="42">
        <v>0</v>
      </c>
      <c r="BG1312" s="42"/>
      <c r="BH1312" s="42">
        <v>0</v>
      </c>
      <c r="BI1312" s="42" t="s">
        <v>357</v>
      </c>
      <c r="BJ1312" s="42" t="s">
        <v>358</v>
      </c>
      <c r="BK1312" s="57">
        <v>44778</v>
      </c>
      <c r="BL1312" s="42" t="s">
        <v>317</v>
      </c>
      <c r="BM1312" s="42" t="s">
        <v>317</v>
      </c>
      <c r="BN1312" s="42"/>
      <c r="BO1312" s="42"/>
      <c r="BP1312" s="42" t="s">
        <v>359</v>
      </c>
      <c r="BQ1312" s="42" t="s">
        <v>359</v>
      </c>
      <c r="BR1312" s="42" t="s">
        <v>359</v>
      </c>
      <c r="BS1312" s="42"/>
      <c r="BT1312" s="42" t="s">
        <v>360</v>
      </c>
      <c r="BU1312" s="42" t="s">
        <v>317</v>
      </c>
      <c r="BV1312" s="42" t="s">
        <v>317</v>
      </c>
      <c r="BW1312" s="42"/>
      <c r="BX1312" s="42"/>
      <c r="BY1312" s="42" t="s">
        <v>353</v>
      </c>
      <c r="BZ1312" s="42" t="s">
        <v>353</v>
      </c>
      <c r="CA1312" s="42"/>
      <c r="CB1312" s="42" t="s">
        <v>353</v>
      </c>
      <c r="CC1312" s="42"/>
      <c r="CD1312" s="42"/>
      <c r="CE1312" s="42"/>
      <c r="CF1312" s="42"/>
      <c r="CG1312" s="26" t="s">
        <v>5061</v>
      </c>
    </row>
    <row r="1313" hidden="1" spans="1:85">
      <c r="A1313" s="34">
        <v>1563</v>
      </c>
      <c r="B1313" s="42" t="s">
        <v>5064</v>
      </c>
      <c r="C1313" s="46" t="s">
        <v>5065</v>
      </c>
      <c r="D1313" s="42" t="s">
        <v>5066</v>
      </c>
      <c r="E1313" s="43">
        <v>25.33629</v>
      </c>
      <c r="F1313" s="43">
        <v>-12.233877</v>
      </c>
      <c r="G1313" s="42" t="s">
        <v>337</v>
      </c>
      <c r="H1313" s="37">
        <v>2.5</v>
      </c>
      <c r="I1313" s="42" t="s">
        <v>1192</v>
      </c>
      <c r="J1313" s="42" t="s">
        <v>1193</v>
      </c>
      <c r="K1313" s="42" t="s">
        <v>317</v>
      </c>
      <c r="L1313" s="42" t="s">
        <v>317</v>
      </c>
      <c r="M1313" s="42" t="s">
        <v>317</v>
      </c>
      <c r="N1313" s="42" t="s">
        <v>318</v>
      </c>
      <c r="O1313" s="42" t="s">
        <v>364</v>
      </c>
      <c r="P1313" s="42" t="s">
        <v>365</v>
      </c>
      <c r="Q1313" s="42" t="s">
        <v>320</v>
      </c>
      <c r="R1313" s="42" t="s">
        <v>320</v>
      </c>
      <c r="S1313" s="42" t="s">
        <v>1718</v>
      </c>
      <c r="T1313" s="42" t="s">
        <v>782</v>
      </c>
      <c r="U1313" s="42" t="s">
        <v>323</v>
      </c>
      <c r="V1313" s="52">
        <v>55</v>
      </c>
      <c r="W1313" s="42" t="s">
        <v>325</v>
      </c>
      <c r="X1313" s="42" t="s">
        <v>4858</v>
      </c>
      <c r="Y1313" s="42" t="s">
        <v>2</v>
      </c>
      <c r="Z1313" s="42" t="s">
        <v>2</v>
      </c>
      <c r="AA1313" s="42" t="s">
        <v>346</v>
      </c>
      <c r="AB1313" s="42" t="s">
        <v>347</v>
      </c>
      <c r="AC1313" s="42" t="s">
        <v>225</v>
      </c>
      <c r="AD1313" s="42" t="s">
        <v>225</v>
      </c>
      <c r="AE1313" s="42" t="s">
        <v>382</v>
      </c>
      <c r="AF1313" s="42" t="s">
        <v>382</v>
      </c>
      <c r="AG1313" s="42">
        <v>20</v>
      </c>
      <c r="AH1313" s="42" t="s">
        <v>350</v>
      </c>
      <c r="AI1313" s="42">
        <v>0</v>
      </c>
      <c r="AJ1313" s="42" t="s">
        <v>351</v>
      </c>
      <c r="AK1313" s="42">
        <v>0</v>
      </c>
      <c r="AL1313" s="42">
        <v>1000</v>
      </c>
      <c r="AM1313" s="42" t="s">
        <v>332</v>
      </c>
      <c r="AN1313" s="42" t="s">
        <v>404</v>
      </c>
      <c r="AO1313" s="42" t="s">
        <v>327</v>
      </c>
      <c r="AP1313" s="42" t="s">
        <v>439</v>
      </c>
      <c r="AQ1313" s="42">
        <v>600</v>
      </c>
      <c r="AR1313" s="42">
        <v>2</v>
      </c>
      <c r="AS1313" s="42">
        <v>600</v>
      </c>
      <c r="AT1313" s="42">
        <v>24</v>
      </c>
      <c r="AU1313" s="42" t="s">
        <v>327</v>
      </c>
      <c r="AV1313" s="42" t="s">
        <v>327</v>
      </c>
      <c r="AW1313" s="42" t="s">
        <v>327</v>
      </c>
      <c r="AX1313" s="42" t="s">
        <v>353</v>
      </c>
      <c r="AY1313" s="42" t="s">
        <v>327</v>
      </c>
      <c r="AZ1313" s="51">
        <v>75.6</v>
      </c>
      <c r="BA1313" s="42">
        <v>0</v>
      </c>
      <c r="BB1313" s="42">
        <v>1</v>
      </c>
      <c r="BC1313" s="42" t="s">
        <v>346</v>
      </c>
      <c r="BD1313" s="49" t="s">
        <v>5064</v>
      </c>
      <c r="BE1313" s="49">
        <v>0</v>
      </c>
      <c r="BF1313" s="42">
        <v>0</v>
      </c>
      <c r="BG1313" s="42"/>
      <c r="BH1313" s="42">
        <v>0</v>
      </c>
      <c r="BI1313" s="42" t="s">
        <v>357</v>
      </c>
      <c r="BJ1313" s="42" t="s">
        <v>358</v>
      </c>
      <c r="BK1313" s="57">
        <v>44778</v>
      </c>
      <c r="BL1313" s="42" t="s">
        <v>317</v>
      </c>
      <c r="BM1313" s="42" t="s">
        <v>317</v>
      </c>
      <c r="BN1313" s="42"/>
      <c r="BO1313" s="42"/>
      <c r="BP1313" s="42" t="s">
        <v>359</v>
      </c>
      <c r="BQ1313" s="42" t="s">
        <v>359</v>
      </c>
      <c r="BR1313" s="42" t="s">
        <v>359</v>
      </c>
      <c r="BS1313" s="42"/>
      <c r="BT1313" s="42" t="s">
        <v>360</v>
      </c>
      <c r="BU1313" s="42" t="s">
        <v>317</v>
      </c>
      <c r="BV1313" s="42" t="s">
        <v>317</v>
      </c>
      <c r="BW1313" s="42"/>
      <c r="BX1313" s="42"/>
      <c r="BY1313" s="42" t="s">
        <v>353</v>
      </c>
      <c r="BZ1313" s="42" t="s">
        <v>353</v>
      </c>
      <c r="CA1313" s="42"/>
      <c r="CB1313" s="42" t="s">
        <v>353</v>
      </c>
      <c r="CC1313" s="42"/>
      <c r="CD1313" s="42"/>
      <c r="CE1313" s="42"/>
      <c r="CF1313" s="42"/>
      <c r="CG1313" s="26" t="s">
        <v>5065</v>
      </c>
    </row>
    <row r="1314" hidden="1" spans="1:85">
      <c r="A1314" s="34">
        <v>575</v>
      </c>
      <c r="B1314" s="42" t="s">
        <v>5067</v>
      </c>
      <c r="C1314" s="46" t="s">
        <v>5068</v>
      </c>
      <c r="D1314" s="42" t="s">
        <v>5069</v>
      </c>
      <c r="E1314" s="43">
        <v>25.54394</v>
      </c>
      <c r="F1314" s="43">
        <v>-12.17335</v>
      </c>
      <c r="G1314" s="42" t="s">
        <v>337</v>
      </c>
      <c r="H1314" s="37">
        <v>2.5</v>
      </c>
      <c r="I1314" s="42" t="s">
        <v>1192</v>
      </c>
      <c r="J1314" s="42" t="s">
        <v>1193</v>
      </c>
      <c r="K1314" s="42" t="s">
        <v>317</v>
      </c>
      <c r="L1314" s="42" t="s">
        <v>317</v>
      </c>
      <c r="M1314" s="42" t="s">
        <v>317</v>
      </c>
      <c r="N1314" s="42" t="s">
        <v>318</v>
      </c>
      <c r="O1314" s="42" t="s">
        <v>364</v>
      </c>
      <c r="P1314" s="42" t="s">
        <v>365</v>
      </c>
      <c r="Q1314" s="42" t="s">
        <v>320</v>
      </c>
      <c r="R1314" s="42" t="s">
        <v>320</v>
      </c>
      <c r="S1314" s="42" t="s">
        <v>1718</v>
      </c>
      <c r="T1314" s="42" t="s">
        <v>2215</v>
      </c>
      <c r="U1314" s="42" t="s">
        <v>323</v>
      </c>
      <c r="V1314" s="52">
        <v>55</v>
      </c>
      <c r="W1314" s="42" t="s">
        <v>325</v>
      </c>
      <c r="X1314" s="42" t="s">
        <v>4858</v>
      </c>
      <c r="Y1314" s="42" t="s">
        <v>2</v>
      </c>
      <c r="Z1314" s="42" t="s">
        <v>2</v>
      </c>
      <c r="AA1314" s="42" t="s">
        <v>346</v>
      </c>
      <c r="AB1314" s="42" t="s">
        <v>347</v>
      </c>
      <c r="AC1314" s="42" t="s">
        <v>225</v>
      </c>
      <c r="AD1314" s="42" t="s">
        <v>225</v>
      </c>
      <c r="AE1314" s="42" t="s">
        <v>382</v>
      </c>
      <c r="AF1314" s="42" t="s">
        <v>382</v>
      </c>
      <c r="AG1314" s="42">
        <v>20</v>
      </c>
      <c r="AH1314" s="42" t="s">
        <v>350</v>
      </c>
      <c r="AI1314" s="42">
        <v>0</v>
      </c>
      <c r="AJ1314" s="42" t="s">
        <v>351</v>
      </c>
      <c r="AK1314" s="42">
        <v>0</v>
      </c>
      <c r="AL1314" s="42">
        <v>1000</v>
      </c>
      <c r="AM1314" s="42" t="s">
        <v>408</v>
      </c>
      <c r="AN1314" s="42">
        <v>0</v>
      </c>
      <c r="AO1314" s="42">
        <v>200</v>
      </c>
      <c r="AP1314" s="42" t="s">
        <v>439</v>
      </c>
      <c r="AQ1314" s="42">
        <v>600</v>
      </c>
      <c r="AR1314" s="42">
        <v>2</v>
      </c>
      <c r="AS1314" s="42">
        <v>600</v>
      </c>
      <c r="AT1314" s="42">
        <v>24</v>
      </c>
      <c r="AU1314" s="42" t="s">
        <v>327</v>
      </c>
      <c r="AV1314" s="42" t="s">
        <v>327</v>
      </c>
      <c r="AW1314" s="42" t="s">
        <v>327</v>
      </c>
      <c r="AX1314" s="42" t="s">
        <v>353</v>
      </c>
      <c r="AY1314" s="42" t="s">
        <v>327</v>
      </c>
      <c r="AZ1314" s="51">
        <v>60.1</v>
      </c>
      <c r="BA1314" s="42">
        <v>0</v>
      </c>
      <c r="BB1314" s="42">
        <v>1</v>
      </c>
      <c r="BC1314" s="42" t="s">
        <v>346</v>
      </c>
      <c r="BD1314" s="49" t="s">
        <v>5067</v>
      </c>
      <c r="BE1314" s="49">
        <v>0</v>
      </c>
      <c r="BF1314" s="42">
        <v>0</v>
      </c>
      <c r="BG1314" s="42"/>
      <c r="BH1314" s="42">
        <v>0</v>
      </c>
      <c r="BI1314" s="42" t="s">
        <v>357</v>
      </c>
      <c r="BJ1314" s="42" t="s">
        <v>358</v>
      </c>
      <c r="BK1314" s="57">
        <v>44778</v>
      </c>
      <c r="BL1314" s="42" t="s">
        <v>317</v>
      </c>
      <c r="BM1314" s="42" t="s">
        <v>317</v>
      </c>
      <c r="BN1314" s="42"/>
      <c r="BO1314" s="42"/>
      <c r="BP1314" s="42" t="s">
        <v>359</v>
      </c>
      <c r="BQ1314" s="42" t="s">
        <v>359</v>
      </c>
      <c r="BR1314" s="42" t="s">
        <v>359</v>
      </c>
      <c r="BS1314" s="42"/>
      <c r="BT1314" s="42" t="s">
        <v>360</v>
      </c>
      <c r="BU1314" s="42" t="s">
        <v>317</v>
      </c>
      <c r="BV1314" s="42" t="s">
        <v>317</v>
      </c>
      <c r="BW1314" s="42"/>
      <c r="BX1314" s="42"/>
      <c r="BY1314" s="42" t="s">
        <v>353</v>
      </c>
      <c r="BZ1314" s="42" t="s">
        <v>353</v>
      </c>
      <c r="CA1314" s="42"/>
      <c r="CB1314" s="42" t="s">
        <v>353</v>
      </c>
      <c r="CC1314" s="42"/>
      <c r="CD1314" s="42"/>
      <c r="CE1314" s="42"/>
      <c r="CF1314" s="42"/>
      <c r="CG1314" s="26" t="s">
        <v>5068</v>
      </c>
    </row>
    <row r="1315" hidden="1" spans="1:85">
      <c r="A1315" s="39">
        <v>266</v>
      </c>
      <c r="B1315" s="42" t="s">
        <v>5070</v>
      </c>
      <c r="C1315" s="46" t="s">
        <v>5071</v>
      </c>
      <c r="D1315" s="42" t="s">
        <v>5072</v>
      </c>
      <c r="E1315" s="43">
        <v>25.224138</v>
      </c>
      <c r="F1315" s="43">
        <v>-12.17698</v>
      </c>
      <c r="G1315" s="42" t="s">
        <v>337</v>
      </c>
      <c r="H1315" s="37">
        <v>2.5</v>
      </c>
      <c r="I1315" s="42" t="s">
        <v>1192</v>
      </c>
      <c r="J1315" s="42" t="s">
        <v>5005</v>
      </c>
      <c r="K1315" s="42" t="s">
        <v>317</v>
      </c>
      <c r="L1315" s="42" t="s">
        <v>317</v>
      </c>
      <c r="M1315" s="42" t="s">
        <v>317</v>
      </c>
      <c r="N1315" s="42" t="s">
        <v>318</v>
      </c>
      <c r="O1315" s="42" t="s">
        <v>364</v>
      </c>
      <c r="P1315" s="42" t="s">
        <v>365</v>
      </c>
      <c r="Q1315" s="42" t="s">
        <v>320</v>
      </c>
      <c r="R1315" s="42" t="s">
        <v>320</v>
      </c>
      <c r="S1315" s="42" t="s">
        <v>1718</v>
      </c>
      <c r="T1315" s="42" t="s">
        <v>344</v>
      </c>
      <c r="U1315" s="42" t="s">
        <v>323</v>
      </c>
      <c r="V1315" s="52">
        <v>50</v>
      </c>
      <c r="W1315" s="42" t="s">
        <v>325</v>
      </c>
      <c r="X1315" s="42" t="s">
        <v>4858</v>
      </c>
      <c r="Y1315" s="42" t="s">
        <v>2</v>
      </c>
      <c r="Z1315" s="42" t="s">
        <v>2</v>
      </c>
      <c r="AA1315" s="42" t="s">
        <v>346</v>
      </c>
      <c r="AB1315" s="42" t="s">
        <v>347</v>
      </c>
      <c r="AC1315" s="42" t="s">
        <v>225</v>
      </c>
      <c r="AD1315" s="42" t="s">
        <v>225</v>
      </c>
      <c r="AE1315" s="42" t="s">
        <v>382</v>
      </c>
      <c r="AF1315" s="42" t="s">
        <v>382</v>
      </c>
      <c r="AG1315" s="42">
        <v>13</v>
      </c>
      <c r="AH1315" s="42" t="s">
        <v>350</v>
      </c>
      <c r="AI1315" s="42">
        <v>0</v>
      </c>
      <c r="AJ1315" s="42" t="s">
        <v>351</v>
      </c>
      <c r="AK1315" s="42">
        <v>0</v>
      </c>
      <c r="AL1315" s="42">
        <v>600</v>
      </c>
      <c r="AM1315" s="42" t="s">
        <v>332</v>
      </c>
      <c r="AN1315" s="42" t="s">
        <v>1052</v>
      </c>
      <c r="AO1315" s="42">
        <v>300</v>
      </c>
      <c r="AP1315" s="42" t="s">
        <v>384</v>
      </c>
      <c r="AQ1315" s="42">
        <v>1200</v>
      </c>
      <c r="AR1315" s="42">
        <v>2</v>
      </c>
      <c r="AS1315" s="42">
        <v>600</v>
      </c>
      <c r="AT1315" s="42">
        <v>48</v>
      </c>
      <c r="AU1315" s="42" t="s">
        <v>327</v>
      </c>
      <c r="AV1315" s="42" t="s">
        <v>327</v>
      </c>
      <c r="AW1315" s="42" t="s">
        <v>327</v>
      </c>
      <c r="AX1315" s="42" t="s">
        <v>353</v>
      </c>
      <c r="AY1315" s="42" t="s">
        <v>327</v>
      </c>
      <c r="AZ1315" s="51">
        <v>40.5</v>
      </c>
      <c r="BA1315" s="42">
        <v>0</v>
      </c>
      <c r="BB1315" s="42">
        <v>1</v>
      </c>
      <c r="BC1315" s="42" t="s">
        <v>346</v>
      </c>
      <c r="BD1315" s="49" t="s">
        <v>5070</v>
      </c>
      <c r="BE1315" s="49">
        <v>0</v>
      </c>
      <c r="BF1315" s="42">
        <v>0</v>
      </c>
      <c r="BG1315" s="42"/>
      <c r="BH1315" s="42">
        <v>0</v>
      </c>
      <c r="BI1315" s="42" t="s">
        <v>357</v>
      </c>
      <c r="BJ1315" s="42" t="s">
        <v>358</v>
      </c>
      <c r="BK1315" s="57">
        <v>44778</v>
      </c>
      <c r="BL1315" s="42" t="s">
        <v>317</v>
      </c>
      <c r="BM1315" s="42" t="s">
        <v>317</v>
      </c>
      <c r="BN1315" s="42"/>
      <c r="BO1315" s="42"/>
      <c r="BP1315" s="42" t="s">
        <v>359</v>
      </c>
      <c r="BQ1315" s="42" t="s">
        <v>359</v>
      </c>
      <c r="BR1315" s="42" t="s">
        <v>359</v>
      </c>
      <c r="BS1315" s="42"/>
      <c r="BT1315" s="42" t="s">
        <v>360</v>
      </c>
      <c r="BU1315" s="42" t="s">
        <v>317</v>
      </c>
      <c r="BV1315" s="42" t="s">
        <v>317</v>
      </c>
      <c r="BW1315" s="42"/>
      <c r="BX1315" s="42"/>
      <c r="BY1315" s="42" t="s">
        <v>353</v>
      </c>
      <c r="BZ1315" s="42" t="s">
        <v>353</v>
      </c>
      <c r="CA1315" s="42"/>
      <c r="CB1315" s="42" t="s">
        <v>353</v>
      </c>
      <c r="CC1315" s="42"/>
      <c r="CD1315" s="42"/>
      <c r="CE1315" s="42"/>
      <c r="CF1315" s="42"/>
      <c r="CG1315" s="26" t="s">
        <v>5071</v>
      </c>
    </row>
    <row r="1316" hidden="1" spans="1:85">
      <c r="A1316" s="39">
        <v>1742</v>
      </c>
      <c r="B1316" s="42" t="s">
        <v>5073</v>
      </c>
      <c r="C1316" s="46" t="s">
        <v>5074</v>
      </c>
      <c r="D1316" s="42" t="s">
        <v>5075</v>
      </c>
      <c r="E1316" s="43">
        <v>26.3999</v>
      </c>
      <c r="F1316" s="43">
        <v>-12.145</v>
      </c>
      <c r="G1316" s="42" t="s">
        <v>337</v>
      </c>
      <c r="H1316" s="37">
        <v>2.5</v>
      </c>
      <c r="I1316" s="42" t="s">
        <v>1192</v>
      </c>
      <c r="J1316" s="42" t="s">
        <v>1193</v>
      </c>
      <c r="K1316" s="42" t="s">
        <v>317</v>
      </c>
      <c r="L1316" s="42" t="s">
        <v>317</v>
      </c>
      <c r="M1316" s="42" t="s">
        <v>317</v>
      </c>
      <c r="N1316" s="42" t="s">
        <v>402</v>
      </c>
      <c r="O1316" s="42" t="s">
        <v>364</v>
      </c>
      <c r="P1316" s="42" t="s">
        <v>365</v>
      </c>
      <c r="Q1316" s="42" t="s">
        <v>320</v>
      </c>
      <c r="R1316" s="42" t="s">
        <v>320</v>
      </c>
      <c r="S1316" s="42" t="s">
        <v>1718</v>
      </c>
      <c r="T1316" s="42" t="s">
        <v>344</v>
      </c>
      <c r="U1316" s="42" t="s">
        <v>323</v>
      </c>
      <c r="V1316" s="52">
        <v>50</v>
      </c>
      <c r="W1316" s="42" t="s">
        <v>325</v>
      </c>
      <c r="X1316" s="42" t="s">
        <v>4858</v>
      </c>
      <c r="Y1316" s="42" t="s">
        <v>2</v>
      </c>
      <c r="Z1316" s="42" t="s">
        <v>2</v>
      </c>
      <c r="AA1316" s="42" t="s">
        <v>346</v>
      </c>
      <c r="AB1316" s="42" t="s">
        <v>347</v>
      </c>
      <c r="AC1316" s="42" t="s">
        <v>225</v>
      </c>
      <c r="AD1316" s="42" t="s">
        <v>225</v>
      </c>
      <c r="AE1316" s="42" t="s">
        <v>476</v>
      </c>
      <c r="AF1316" s="42" t="s">
        <v>476</v>
      </c>
      <c r="AG1316" s="42">
        <v>20</v>
      </c>
      <c r="AH1316" s="42" t="s">
        <v>350</v>
      </c>
      <c r="AI1316" s="42">
        <v>0</v>
      </c>
      <c r="AJ1316" s="42" t="s">
        <v>351</v>
      </c>
      <c r="AK1316" s="42">
        <v>0</v>
      </c>
      <c r="AL1316" s="42">
        <v>600</v>
      </c>
      <c r="AM1316" s="42" t="s">
        <v>332</v>
      </c>
      <c r="AN1316" s="42" t="s">
        <v>1052</v>
      </c>
      <c r="AO1316" s="42">
        <v>150</v>
      </c>
      <c r="AP1316" s="42" t="s">
        <v>384</v>
      </c>
      <c r="AQ1316" s="42">
        <v>600</v>
      </c>
      <c r="AR1316" s="42">
        <v>2</v>
      </c>
      <c r="AS1316" s="42">
        <v>600</v>
      </c>
      <c r="AT1316" s="42">
        <v>24</v>
      </c>
      <c r="AU1316" s="42" t="s">
        <v>327</v>
      </c>
      <c r="AV1316" s="42" t="s">
        <v>327</v>
      </c>
      <c r="AW1316" s="42" t="s">
        <v>327</v>
      </c>
      <c r="AX1316" s="42" t="s">
        <v>353</v>
      </c>
      <c r="AY1316" s="42" t="s">
        <v>327</v>
      </c>
      <c r="AZ1316" s="51">
        <v>54</v>
      </c>
      <c r="BA1316" s="42">
        <v>0</v>
      </c>
      <c r="BB1316" s="42">
        <v>1</v>
      </c>
      <c r="BC1316" s="42" t="s">
        <v>346</v>
      </c>
      <c r="BD1316" s="49" t="s">
        <v>5073</v>
      </c>
      <c r="BE1316" s="49">
        <v>0</v>
      </c>
      <c r="BF1316" s="42">
        <v>0</v>
      </c>
      <c r="BG1316" s="42"/>
      <c r="BH1316" s="42">
        <v>0</v>
      </c>
      <c r="BI1316" s="42" t="s">
        <v>357</v>
      </c>
      <c r="BJ1316" s="42" t="s">
        <v>358</v>
      </c>
      <c r="BK1316" s="57">
        <v>44778</v>
      </c>
      <c r="BL1316" s="42" t="s">
        <v>317</v>
      </c>
      <c r="BM1316" s="42" t="s">
        <v>317</v>
      </c>
      <c r="BN1316" s="42"/>
      <c r="BO1316" s="42"/>
      <c r="BP1316" s="42" t="s">
        <v>359</v>
      </c>
      <c r="BQ1316" s="42" t="s">
        <v>359</v>
      </c>
      <c r="BR1316" s="42" t="s">
        <v>359</v>
      </c>
      <c r="BS1316" s="42"/>
      <c r="BT1316" s="42" t="s">
        <v>360</v>
      </c>
      <c r="BU1316" s="42" t="s">
        <v>317</v>
      </c>
      <c r="BV1316" s="42" t="s">
        <v>317</v>
      </c>
      <c r="BW1316" s="42"/>
      <c r="BX1316" s="42"/>
      <c r="BY1316" s="42" t="s">
        <v>353</v>
      </c>
      <c r="BZ1316" s="42" t="s">
        <v>353</v>
      </c>
      <c r="CA1316" s="42"/>
      <c r="CB1316" s="42" t="s">
        <v>353</v>
      </c>
      <c r="CC1316" s="42"/>
      <c r="CD1316" s="42"/>
      <c r="CE1316" s="42"/>
      <c r="CF1316" s="42"/>
      <c r="CG1316" s="26" t="s">
        <v>5074</v>
      </c>
    </row>
    <row r="1317" hidden="1" spans="1:85">
      <c r="A1317" s="39">
        <v>620</v>
      </c>
      <c r="B1317" s="42" t="s">
        <v>5076</v>
      </c>
      <c r="C1317" s="46" t="s">
        <v>5077</v>
      </c>
      <c r="D1317" s="42" t="s">
        <v>5078</v>
      </c>
      <c r="E1317" s="43">
        <v>26.3619</v>
      </c>
      <c r="F1317" s="43">
        <v>-12.1908</v>
      </c>
      <c r="G1317" s="42" t="s">
        <v>337</v>
      </c>
      <c r="H1317" s="37">
        <v>2.5</v>
      </c>
      <c r="I1317" s="42" t="s">
        <v>1192</v>
      </c>
      <c r="J1317" s="42" t="s">
        <v>1193</v>
      </c>
      <c r="K1317" s="42" t="s">
        <v>317</v>
      </c>
      <c r="L1317" s="42" t="s">
        <v>317</v>
      </c>
      <c r="M1317" s="42" t="s">
        <v>317</v>
      </c>
      <c r="N1317" s="42" t="s">
        <v>402</v>
      </c>
      <c r="O1317" s="42" t="s">
        <v>364</v>
      </c>
      <c r="P1317" s="42" t="s">
        <v>365</v>
      </c>
      <c r="Q1317" s="42" t="s">
        <v>320</v>
      </c>
      <c r="R1317" s="42" t="s">
        <v>320</v>
      </c>
      <c r="S1317" s="42" t="s">
        <v>1718</v>
      </c>
      <c r="T1317" s="42" t="s">
        <v>344</v>
      </c>
      <c r="U1317" s="42" t="s">
        <v>323</v>
      </c>
      <c r="V1317" s="52">
        <v>36</v>
      </c>
      <c r="W1317" s="42" t="s">
        <v>325</v>
      </c>
      <c r="X1317" s="42" t="s">
        <v>4858</v>
      </c>
      <c r="Y1317" s="42" t="s">
        <v>2</v>
      </c>
      <c r="Z1317" s="42" t="s">
        <v>2</v>
      </c>
      <c r="AA1317" s="42" t="s">
        <v>346</v>
      </c>
      <c r="AB1317" s="42" t="s">
        <v>347</v>
      </c>
      <c r="AC1317" s="42" t="s">
        <v>225</v>
      </c>
      <c r="AD1317" s="42" t="s">
        <v>225</v>
      </c>
      <c r="AE1317" s="42" t="s">
        <v>476</v>
      </c>
      <c r="AF1317" s="42" t="s">
        <v>476</v>
      </c>
      <c r="AG1317" s="42">
        <v>20</v>
      </c>
      <c r="AH1317" s="42" t="s">
        <v>350</v>
      </c>
      <c r="AI1317" s="42">
        <v>0</v>
      </c>
      <c r="AJ1317" s="42" t="s">
        <v>351</v>
      </c>
      <c r="AK1317" s="42">
        <v>0</v>
      </c>
      <c r="AL1317" s="42">
        <v>600</v>
      </c>
      <c r="AM1317" s="42" t="s">
        <v>332</v>
      </c>
      <c r="AN1317" s="42" t="s">
        <v>1052</v>
      </c>
      <c r="AO1317" s="42">
        <v>150</v>
      </c>
      <c r="AP1317" s="42" t="s">
        <v>384</v>
      </c>
      <c r="AQ1317" s="42">
        <v>600</v>
      </c>
      <c r="AR1317" s="42">
        <v>2</v>
      </c>
      <c r="AS1317" s="42">
        <v>600</v>
      </c>
      <c r="AT1317" s="42">
        <v>24</v>
      </c>
      <c r="AU1317" s="42" t="s">
        <v>327</v>
      </c>
      <c r="AV1317" s="42" t="s">
        <v>327</v>
      </c>
      <c r="AW1317" s="42" t="s">
        <v>327</v>
      </c>
      <c r="AX1317" s="42" t="s">
        <v>353</v>
      </c>
      <c r="AY1317" s="42" t="s">
        <v>327</v>
      </c>
      <c r="AZ1317" s="51">
        <v>37</v>
      </c>
      <c r="BA1317" s="42">
        <v>0</v>
      </c>
      <c r="BB1317" s="42">
        <v>1</v>
      </c>
      <c r="BC1317" s="42" t="s">
        <v>346</v>
      </c>
      <c r="BD1317" s="49" t="s">
        <v>5042</v>
      </c>
      <c r="BE1317" s="49">
        <v>0</v>
      </c>
      <c r="BF1317" s="42">
        <v>0</v>
      </c>
      <c r="BG1317" s="42"/>
      <c r="BH1317" s="42">
        <v>0</v>
      </c>
      <c r="BI1317" s="42" t="s">
        <v>357</v>
      </c>
      <c r="BJ1317" s="42" t="s">
        <v>358</v>
      </c>
      <c r="BK1317" s="57">
        <v>44778</v>
      </c>
      <c r="BL1317" s="42" t="s">
        <v>340</v>
      </c>
      <c r="BM1317" s="42" t="s">
        <v>340</v>
      </c>
      <c r="BN1317" s="42"/>
      <c r="BO1317" s="42"/>
      <c r="BP1317" s="42" t="s">
        <v>359</v>
      </c>
      <c r="BQ1317" s="42" t="s">
        <v>359</v>
      </c>
      <c r="BR1317" s="42" t="s">
        <v>508</v>
      </c>
      <c r="BS1317" s="42"/>
      <c r="BT1317" s="42" t="s">
        <v>360</v>
      </c>
      <c r="BU1317" s="42" t="s">
        <v>317</v>
      </c>
      <c r="BV1317" s="42" t="s">
        <v>317</v>
      </c>
      <c r="BW1317" s="42"/>
      <c r="BX1317" s="42"/>
      <c r="BY1317" s="42" t="s">
        <v>353</v>
      </c>
      <c r="BZ1317" s="42" t="s">
        <v>353</v>
      </c>
      <c r="CA1317" s="42"/>
      <c r="CB1317" s="42" t="s">
        <v>353</v>
      </c>
      <c r="CC1317" s="42"/>
      <c r="CD1317" s="42"/>
      <c r="CE1317" s="42"/>
      <c r="CF1317" s="42"/>
      <c r="CG1317" s="26" t="s">
        <v>5077</v>
      </c>
    </row>
    <row r="1318" hidden="1" spans="1:85">
      <c r="A1318" s="34">
        <v>1685</v>
      </c>
      <c r="B1318" s="42" t="s">
        <v>5079</v>
      </c>
      <c r="C1318" s="46" t="s">
        <v>5080</v>
      </c>
      <c r="D1318" s="42" t="s">
        <v>5081</v>
      </c>
      <c r="E1318" s="43">
        <v>26.4107</v>
      </c>
      <c r="F1318" s="43">
        <v>-12.1837</v>
      </c>
      <c r="G1318" s="42" t="s">
        <v>337</v>
      </c>
      <c r="H1318" s="37">
        <v>2.5</v>
      </c>
      <c r="I1318" s="42" t="s">
        <v>1192</v>
      </c>
      <c r="J1318" s="42" t="s">
        <v>1193</v>
      </c>
      <c r="K1318" s="42" t="s">
        <v>317</v>
      </c>
      <c r="L1318" s="42" t="s">
        <v>317</v>
      </c>
      <c r="M1318" s="42" t="s">
        <v>317</v>
      </c>
      <c r="N1318" s="42" t="s">
        <v>341</v>
      </c>
      <c r="O1318" s="42" t="s">
        <v>365</v>
      </c>
      <c r="P1318" s="42" t="s">
        <v>365</v>
      </c>
      <c r="Q1318" s="42" t="s">
        <v>320</v>
      </c>
      <c r="R1318" s="42" t="s">
        <v>320</v>
      </c>
      <c r="S1318" s="42" t="s">
        <v>1718</v>
      </c>
      <c r="T1318" s="42" t="s">
        <v>344</v>
      </c>
      <c r="U1318" s="42" t="s">
        <v>323</v>
      </c>
      <c r="V1318" s="52">
        <v>40</v>
      </c>
      <c r="W1318" s="42" t="s">
        <v>325</v>
      </c>
      <c r="X1318" s="42" t="s">
        <v>4858</v>
      </c>
      <c r="Y1318" s="42" t="s">
        <v>2</v>
      </c>
      <c r="Z1318" s="42" t="s">
        <v>2</v>
      </c>
      <c r="AA1318" s="42" t="s">
        <v>346</v>
      </c>
      <c r="AB1318" s="42" t="s">
        <v>347</v>
      </c>
      <c r="AC1318" s="42" t="s">
        <v>225</v>
      </c>
      <c r="AD1318" s="42" t="s">
        <v>225</v>
      </c>
      <c r="AE1318" s="42" t="s">
        <v>382</v>
      </c>
      <c r="AF1318" s="42" t="s">
        <v>382</v>
      </c>
      <c r="AG1318" s="42">
        <v>15</v>
      </c>
      <c r="AH1318" s="42" t="s">
        <v>350</v>
      </c>
      <c r="AI1318" s="42">
        <v>0</v>
      </c>
      <c r="AJ1318" s="42" t="s">
        <v>351</v>
      </c>
      <c r="AK1318" s="42">
        <v>0</v>
      </c>
      <c r="AL1318" s="42">
        <v>600</v>
      </c>
      <c r="AM1318" s="42" t="s">
        <v>332</v>
      </c>
      <c r="AN1318" s="42" t="s">
        <v>352</v>
      </c>
      <c r="AO1318" s="42">
        <v>400</v>
      </c>
      <c r="AP1318" s="42" t="s">
        <v>384</v>
      </c>
      <c r="AQ1318" s="42">
        <v>600</v>
      </c>
      <c r="AR1318" s="42">
        <v>2</v>
      </c>
      <c r="AS1318" s="42">
        <v>600</v>
      </c>
      <c r="AT1318" s="42">
        <v>24</v>
      </c>
      <c r="AU1318" s="42" t="s">
        <v>327</v>
      </c>
      <c r="AV1318" s="42" t="s">
        <v>327</v>
      </c>
      <c r="AW1318" s="42" t="s">
        <v>327</v>
      </c>
      <c r="AX1318" s="42" t="s">
        <v>353</v>
      </c>
      <c r="AY1318" s="42" t="s">
        <v>327</v>
      </c>
      <c r="AZ1318" s="51">
        <v>60.4</v>
      </c>
      <c r="BA1318" s="42">
        <v>0</v>
      </c>
      <c r="BB1318" s="42">
        <v>1</v>
      </c>
      <c r="BC1318" s="42" t="s">
        <v>346</v>
      </c>
      <c r="BD1318" s="49" t="s">
        <v>5079</v>
      </c>
      <c r="BE1318" s="49">
        <v>0</v>
      </c>
      <c r="BF1318" s="42">
        <v>0</v>
      </c>
      <c r="BG1318" s="42"/>
      <c r="BH1318" s="42">
        <v>0</v>
      </c>
      <c r="BI1318" s="42" t="s">
        <v>357</v>
      </c>
      <c r="BJ1318" s="42" t="s">
        <v>358</v>
      </c>
      <c r="BK1318" s="57">
        <v>44778</v>
      </c>
      <c r="BL1318" s="42" t="s">
        <v>317</v>
      </c>
      <c r="BM1318" s="42" t="s">
        <v>317</v>
      </c>
      <c r="BN1318" s="42"/>
      <c r="BO1318" s="42"/>
      <c r="BP1318" s="42" t="s">
        <v>359</v>
      </c>
      <c r="BQ1318" s="42" t="s">
        <v>359</v>
      </c>
      <c r="BR1318" s="42" t="s">
        <v>359</v>
      </c>
      <c r="BS1318" s="42"/>
      <c r="BT1318" s="42" t="s">
        <v>360</v>
      </c>
      <c r="BU1318" s="42" t="s">
        <v>317</v>
      </c>
      <c r="BV1318" s="42" t="s">
        <v>317</v>
      </c>
      <c r="BW1318" s="42"/>
      <c r="BX1318" s="42"/>
      <c r="BY1318" s="42" t="s">
        <v>353</v>
      </c>
      <c r="BZ1318" s="42" t="s">
        <v>353</v>
      </c>
      <c r="CA1318" s="42"/>
      <c r="CB1318" s="42" t="s">
        <v>353</v>
      </c>
      <c r="CC1318" s="42"/>
      <c r="CD1318" s="42"/>
      <c r="CE1318" s="42"/>
      <c r="CF1318" s="42"/>
      <c r="CG1318" s="26" t="s">
        <v>5080</v>
      </c>
    </row>
    <row r="1319" hidden="1" spans="1:85">
      <c r="A1319" s="34">
        <v>1675</v>
      </c>
      <c r="B1319" s="42" t="s">
        <v>5082</v>
      </c>
      <c r="C1319" s="46" t="s">
        <v>5083</v>
      </c>
      <c r="D1319" s="42" t="s">
        <v>5084</v>
      </c>
      <c r="E1319" s="43">
        <v>26.4039</v>
      </c>
      <c r="F1319" s="43">
        <v>-12.1834</v>
      </c>
      <c r="G1319" s="42" t="s">
        <v>337</v>
      </c>
      <c r="H1319" s="37">
        <v>4.5</v>
      </c>
      <c r="I1319" s="42" t="s">
        <v>1192</v>
      </c>
      <c r="J1319" s="42" t="s">
        <v>5085</v>
      </c>
      <c r="K1319" s="42" t="s">
        <v>317</v>
      </c>
      <c r="L1319" s="42" t="s">
        <v>317</v>
      </c>
      <c r="M1319" s="42" t="s">
        <v>340</v>
      </c>
      <c r="N1319" s="42" t="s">
        <v>341</v>
      </c>
      <c r="O1319" s="42" t="s">
        <v>319</v>
      </c>
      <c r="P1319" s="42" t="s">
        <v>319</v>
      </c>
      <c r="Q1319" s="42" t="s">
        <v>390</v>
      </c>
      <c r="R1319" s="42" t="s">
        <v>2168</v>
      </c>
      <c r="S1319" s="42" t="s">
        <v>1718</v>
      </c>
      <c r="T1319" s="42" t="s">
        <v>344</v>
      </c>
      <c r="U1319" s="42" t="s">
        <v>323</v>
      </c>
      <c r="V1319" s="52">
        <v>70</v>
      </c>
      <c r="W1319" s="42" t="s">
        <v>366</v>
      </c>
      <c r="X1319" s="42" t="s">
        <v>4858</v>
      </c>
      <c r="Y1319" s="42" t="s">
        <v>2</v>
      </c>
      <c r="Z1319" s="42" t="s">
        <v>2</v>
      </c>
      <c r="AA1319" s="42" t="s">
        <v>328</v>
      </c>
      <c r="AB1319" s="42" t="s">
        <v>347</v>
      </c>
      <c r="AC1319" s="42" t="s">
        <v>225</v>
      </c>
      <c r="AD1319" s="42" t="s">
        <v>225</v>
      </c>
      <c r="AE1319" s="42" t="s">
        <v>476</v>
      </c>
      <c r="AF1319" s="42" t="s">
        <v>476</v>
      </c>
      <c r="AG1319" s="42">
        <v>30</v>
      </c>
      <c r="AH1319" s="42" t="s">
        <v>350</v>
      </c>
      <c r="AI1319" s="42">
        <v>0</v>
      </c>
      <c r="AJ1319" s="42" t="s">
        <v>370</v>
      </c>
      <c r="AK1319" s="42">
        <v>0</v>
      </c>
      <c r="AL1319" s="42">
        <v>1000</v>
      </c>
      <c r="AM1319" s="42" t="s">
        <v>332</v>
      </c>
      <c r="AN1319" s="42" t="s">
        <v>352</v>
      </c>
      <c r="AO1319" s="42">
        <v>400</v>
      </c>
      <c r="AP1319" s="42" t="s">
        <v>439</v>
      </c>
      <c r="AQ1319" s="42">
        <v>1200</v>
      </c>
      <c r="AR1319" s="42">
        <v>2</v>
      </c>
      <c r="AS1319" s="42">
        <v>600</v>
      </c>
      <c r="AT1319" s="42">
        <v>48</v>
      </c>
      <c r="AU1319" s="42" t="s">
        <v>385</v>
      </c>
      <c r="AV1319" s="42" t="s">
        <v>385</v>
      </c>
      <c r="AW1319" s="42">
        <v>18000</v>
      </c>
      <c r="AX1319" s="42">
        <v>18000</v>
      </c>
      <c r="AY1319" s="42">
        <v>2</v>
      </c>
      <c r="AZ1319" s="51">
        <v>218.5</v>
      </c>
      <c r="BA1319" s="42">
        <v>0</v>
      </c>
      <c r="BB1319" s="42">
        <v>4</v>
      </c>
      <c r="BC1319" s="42" t="s">
        <v>5086</v>
      </c>
      <c r="BD1319" s="49">
        <v>0</v>
      </c>
      <c r="BE1319" s="49" t="s">
        <v>5082</v>
      </c>
      <c r="BF1319" s="42">
        <v>0</v>
      </c>
      <c r="BG1319" s="42"/>
      <c r="BH1319" s="42">
        <v>0</v>
      </c>
      <c r="BI1319" s="42" t="s">
        <v>357</v>
      </c>
      <c r="BJ1319" s="42" t="s">
        <v>358</v>
      </c>
      <c r="BK1319" s="57">
        <v>44778</v>
      </c>
      <c r="BL1319" s="42" t="s">
        <v>317</v>
      </c>
      <c r="BM1319" s="42" t="s">
        <v>317</v>
      </c>
      <c r="BN1319" s="42"/>
      <c r="BO1319" s="42"/>
      <c r="BP1319" s="42" t="s">
        <v>359</v>
      </c>
      <c r="BQ1319" s="42" t="s">
        <v>359</v>
      </c>
      <c r="BR1319" s="42" t="s">
        <v>359</v>
      </c>
      <c r="BS1319" s="42"/>
      <c r="BT1319" s="42" t="s">
        <v>360</v>
      </c>
      <c r="BU1319" s="42" t="s">
        <v>317</v>
      </c>
      <c r="BV1319" s="42" t="s">
        <v>317</v>
      </c>
      <c r="BW1319" s="42"/>
      <c r="BX1319" s="42"/>
      <c r="BY1319" s="42" t="s">
        <v>353</v>
      </c>
      <c r="BZ1319" s="42" t="s">
        <v>353</v>
      </c>
      <c r="CA1319" s="42"/>
      <c r="CB1319" s="42" t="s">
        <v>353</v>
      </c>
      <c r="CC1319" s="42"/>
      <c r="CD1319" s="42"/>
      <c r="CE1319" s="42"/>
      <c r="CF1319" s="42"/>
      <c r="CG1319" s="26" t="s">
        <v>5083</v>
      </c>
    </row>
    <row r="1320" hidden="1" spans="1:85">
      <c r="A1320" s="34">
        <v>113</v>
      </c>
      <c r="B1320" s="42" t="s">
        <v>5087</v>
      </c>
      <c r="C1320" s="46" t="s">
        <v>5088</v>
      </c>
      <c r="D1320" s="42" t="s">
        <v>5039</v>
      </c>
      <c r="E1320" s="43">
        <v>22.6947</v>
      </c>
      <c r="F1320" s="43">
        <v>-13.0422</v>
      </c>
      <c r="G1320" s="42" t="s">
        <v>337</v>
      </c>
      <c r="H1320" s="37">
        <v>1.8</v>
      </c>
      <c r="I1320" s="42" t="s">
        <v>1192</v>
      </c>
      <c r="J1320" s="42" t="s">
        <v>5039</v>
      </c>
      <c r="K1320" s="42" t="s">
        <v>317</v>
      </c>
      <c r="L1320" s="42" t="s">
        <v>317</v>
      </c>
      <c r="M1320" s="42" t="s">
        <v>317</v>
      </c>
      <c r="N1320" s="42" t="s">
        <v>318</v>
      </c>
      <c r="O1320" s="42" t="s">
        <v>319</v>
      </c>
      <c r="P1320" s="42" t="s">
        <v>319</v>
      </c>
      <c r="Q1320" s="42" t="s">
        <v>320</v>
      </c>
      <c r="R1320" s="42" t="s">
        <v>320</v>
      </c>
      <c r="S1320" s="42" t="s">
        <v>1718</v>
      </c>
      <c r="T1320" s="42" t="s">
        <v>344</v>
      </c>
      <c r="U1320" s="42" t="s">
        <v>323</v>
      </c>
      <c r="V1320" s="52">
        <v>50</v>
      </c>
      <c r="W1320" s="42" t="s">
        <v>366</v>
      </c>
      <c r="X1320" s="42" t="s">
        <v>4858</v>
      </c>
      <c r="Y1320" s="42" t="s">
        <v>2</v>
      </c>
      <c r="Z1320" s="42" t="s">
        <v>2</v>
      </c>
      <c r="AA1320" s="42" t="s">
        <v>328</v>
      </c>
      <c r="AB1320" s="42" t="s">
        <v>347</v>
      </c>
      <c r="AC1320" s="42" t="s">
        <v>225</v>
      </c>
      <c r="AD1320" s="42" t="s">
        <v>225</v>
      </c>
      <c r="AE1320" s="42" t="s">
        <v>348</v>
      </c>
      <c r="AF1320" s="42" t="s">
        <v>348</v>
      </c>
      <c r="AG1320" s="42">
        <v>15</v>
      </c>
      <c r="AH1320" s="42" t="s">
        <v>350</v>
      </c>
      <c r="AI1320" s="42">
        <v>0</v>
      </c>
      <c r="AJ1320" s="42" t="s">
        <v>351</v>
      </c>
      <c r="AK1320" s="42">
        <v>0</v>
      </c>
      <c r="AL1320" s="42">
        <v>600</v>
      </c>
      <c r="AM1320" s="42" t="s">
        <v>332</v>
      </c>
      <c r="AN1320" s="42" t="s">
        <v>352</v>
      </c>
      <c r="AO1320" s="42">
        <v>400</v>
      </c>
      <c r="AP1320" s="42" t="s">
        <v>439</v>
      </c>
      <c r="AQ1320" s="42">
        <v>600</v>
      </c>
      <c r="AR1320" s="42">
        <v>2</v>
      </c>
      <c r="AS1320" s="42">
        <v>600</v>
      </c>
      <c r="AT1320" s="42">
        <v>24</v>
      </c>
      <c r="AU1320" s="42" t="s">
        <v>385</v>
      </c>
      <c r="AV1320" s="42" t="s">
        <v>385</v>
      </c>
      <c r="AW1320" s="42">
        <v>18000</v>
      </c>
      <c r="AX1320" s="42">
        <v>18000</v>
      </c>
      <c r="AY1320" s="42">
        <v>2</v>
      </c>
      <c r="AZ1320" s="51">
        <v>39</v>
      </c>
      <c r="BA1320" s="42">
        <v>0</v>
      </c>
      <c r="BB1320" s="42">
        <v>1</v>
      </c>
      <c r="BC1320" s="42" t="s">
        <v>525</v>
      </c>
      <c r="BD1320" s="49">
        <v>0</v>
      </c>
      <c r="BE1320" s="49" t="s">
        <v>5087</v>
      </c>
      <c r="BF1320" s="42">
        <v>0</v>
      </c>
      <c r="BG1320" s="42"/>
      <c r="BH1320" s="42">
        <v>0</v>
      </c>
      <c r="BI1320" s="42" t="s">
        <v>357</v>
      </c>
      <c r="BJ1320" s="42" t="s">
        <v>358</v>
      </c>
      <c r="BK1320" s="57">
        <v>44778</v>
      </c>
      <c r="BL1320" s="42" t="s">
        <v>317</v>
      </c>
      <c r="BM1320" s="42" t="s">
        <v>317</v>
      </c>
      <c r="BN1320" s="42"/>
      <c r="BO1320" s="42"/>
      <c r="BP1320" s="42" t="s">
        <v>359</v>
      </c>
      <c r="BQ1320" s="42" t="s">
        <v>359</v>
      </c>
      <c r="BR1320" s="42" t="s">
        <v>359</v>
      </c>
      <c r="BS1320" s="42"/>
      <c r="BT1320" s="42" t="s">
        <v>360</v>
      </c>
      <c r="BU1320" s="42" t="s">
        <v>317</v>
      </c>
      <c r="BV1320" s="42" t="s">
        <v>317</v>
      </c>
      <c r="BW1320" s="42"/>
      <c r="BX1320" s="42"/>
      <c r="BY1320" s="42" t="s">
        <v>353</v>
      </c>
      <c r="BZ1320" s="42" t="s">
        <v>353</v>
      </c>
      <c r="CA1320" s="42"/>
      <c r="CB1320" s="42" t="s">
        <v>353</v>
      </c>
      <c r="CC1320" s="42"/>
      <c r="CD1320" s="42"/>
      <c r="CE1320" s="42"/>
      <c r="CF1320" s="42"/>
      <c r="CG1320" s="26" t="s">
        <v>5088</v>
      </c>
    </row>
    <row r="1321" hidden="1" spans="1:85">
      <c r="A1321" s="34">
        <v>695</v>
      </c>
      <c r="B1321" s="42" t="s">
        <v>5089</v>
      </c>
      <c r="C1321" s="46" t="s">
        <v>5090</v>
      </c>
      <c r="D1321" s="42" t="s">
        <v>5091</v>
      </c>
      <c r="E1321" s="43">
        <v>25.8342</v>
      </c>
      <c r="F1321" s="43">
        <v>-13.4601</v>
      </c>
      <c r="G1321" s="42" t="s">
        <v>337</v>
      </c>
      <c r="H1321" s="37">
        <v>2.5</v>
      </c>
      <c r="I1321" s="42" t="s">
        <v>1192</v>
      </c>
      <c r="J1321" s="42" t="s">
        <v>5091</v>
      </c>
      <c r="K1321" s="42" t="s">
        <v>317</v>
      </c>
      <c r="L1321" s="42" t="s">
        <v>317</v>
      </c>
      <c r="M1321" s="42" t="s">
        <v>317</v>
      </c>
      <c r="N1321" s="42" t="s">
        <v>402</v>
      </c>
      <c r="O1321" s="42" t="s">
        <v>319</v>
      </c>
      <c r="P1321" s="42" t="s">
        <v>319</v>
      </c>
      <c r="Q1321" s="42" t="s">
        <v>320</v>
      </c>
      <c r="R1321" s="42" t="s">
        <v>320</v>
      </c>
      <c r="S1321" s="42" t="s">
        <v>1718</v>
      </c>
      <c r="T1321" s="42" t="s">
        <v>344</v>
      </c>
      <c r="U1321" s="42" t="s">
        <v>323</v>
      </c>
      <c r="V1321" s="52">
        <v>50</v>
      </c>
      <c r="W1321" s="42" t="s">
        <v>366</v>
      </c>
      <c r="X1321" s="42" t="s">
        <v>4858</v>
      </c>
      <c r="Y1321" s="42" t="s">
        <v>2</v>
      </c>
      <c r="Z1321" s="42" t="s">
        <v>2</v>
      </c>
      <c r="AA1321" s="42" t="s">
        <v>328</v>
      </c>
      <c r="AB1321" s="42" t="s">
        <v>347</v>
      </c>
      <c r="AC1321" s="42" t="s">
        <v>225</v>
      </c>
      <c r="AD1321" s="42" t="s">
        <v>225</v>
      </c>
      <c r="AE1321" s="42" t="s">
        <v>403</v>
      </c>
      <c r="AF1321" s="42" t="s">
        <v>403</v>
      </c>
      <c r="AG1321" s="42">
        <v>20</v>
      </c>
      <c r="AH1321" s="42" t="s">
        <v>350</v>
      </c>
      <c r="AI1321" s="42">
        <v>0</v>
      </c>
      <c r="AJ1321" s="42" t="s">
        <v>351</v>
      </c>
      <c r="AK1321" s="42">
        <v>0</v>
      </c>
      <c r="AL1321" s="42">
        <v>600</v>
      </c>
      <c r="AM1321" s="42" t="s">
        <v>332</v>
      </c>
      <c r="AN1321" s="42" t="s">
        <v>352</v>
      </c>
      <c r="AO1321" s="42">
        <v>400</v>
      </c>
      <c r="AP1321" s="42" t="s">
        <v>439</v>
      </c>
      <c r="AQ1321" s="42">
        <v>600</v>
      </c>
      <c r="AR1321" s="42">
        <v>2</v>
      </c>
      <c r="AS1321" s="42">
        <v>600</v>
      </c>
      <c r="AT1321" s="42">
        <v>24</v>
      </c>
      <c r="AU1321" s="42" t="s">
        <v>385</v>
      </c>
      <c r="AV1321" s="42" t="s">
        <v>385</v>
      </c>
      <c r="AW1321" s="42">
        <v>18000</v>
      </c>
      <c r="AX1321" s="42">
        <v>18000</v>
      </c>
      <c r="AY1321" s="42">
        <v>2</v>
      </c>
      <c r="AZ1321" s="51">
        <v>52.371</v>
      </c>
      <c r="BA1321" s="42">
        <v>0</v>
      </c>
      <c r="BB1321" s="42">
        <v>1</v>
      </c>
      <c r="BC1321" s="42" t="s">
        <v>525</v>
      </c>
      <c r="BD1321" s="49">
        <v>0</v>
      </c>
      <c r="BE1321" s="49" t="s">
        <v>5089</v>
      </c>
      <c r="BF1321" s="42">
        <v>0</v>
      </c>
      <c r="BG1321" s="42"/>
      <c r="BH1321" s="42">
        <v>0</v>
      </c>
      <c r="BI1321" s="42" t="s">
        <v>357</v>
      </c>
      <c r="BJ1321" s="42" t="s">
        <v>358</v>
      </c>
      <c r="BK1321" s="57">
        <v>44778</v>
      </c>
      <c r="BL1321" s="42" t="s">
        <v>317</v>
      </c>
      <c r="BM1321" s="42" t="s">
        <v>317</v>
      </c>
      <c r="BN1321" s="42"/>
      <c r="BO1321" s="42"/>
      <c r="BP1321" s="42" t="s">
        <v>359</v>
      </c>
      <c r="BQ1321" s="42" t="s">
        <v>359</v>
      </c>
      <c r="BR1321" s="42" t="s">
        <v>359</v>
      </c>
      <c r="BS1321" s="42"/>
      <c r="BT1321" s="42" t="s">
        <v>360</v>
      </c>
      <c r="BU1321" s="42" t="s">
        <v>317</v>
      </c>
      <c r="BV1321" s="42" t="s">
        <v>317</v>
      </c>
      <c r="BW1321" s="42"/>
      <c r="BX1321" s="42"/>
      <c r="BY1321" s="42" t="s">
        <v>353</v>
      </c>
      <c r="BZ1321" s="42" t="s">
        <v>353</v>
      </c>
      <c r="CA1321" s="42"/>
      <c r="CB1321" s="42" t="s">
        <v>353</v>
      </c>
      <c r="CC1321" s="42"/>
      <c r="CD1321" s="42"/>
      <c r="CE1321" s="42"/>
      <c r="CF1321" s="42"/>
      <c r="CG1321" s="26" t="s">
        <v>5090</v>
      </c>
    </row>
    <row r="1322" hidden="1" spans="1:85">
      <c r="A1322" s="34">
        <v>1347</v>
      </c>
      <c r="B1322" s="42" t="s">
        <v>5092</v>
      </c>
      <c r="C1322" s="46" t="s">
        <v>5093</v>
      </c>
      <c r="D1322" s="42" t="s">
        <v>5004</v>
      </c>
      <c r="E1322" s="43">
        <v>24.4267</v>
      </c>
      <c r="F1322" s="43">
        <v>-11.7366</v>
      </c>
      <c r="G1322" s="42" t="s">
        <v>337</v>
      </c>
      <c r="H1322" s="37">
        <v>2.5</v>
      </c>
      <c r="I1322" s="42" t="s">
        <v>1192</v>
      </c>
      <c r="J1322" s="42" t="s">
        <v>5004</v>
      </c>
      <c r="K1322" s="42" t="s">
        <v>340</v>
      </c>
      <c r="L1322" s="42" t="s">
        <v>317</v>
      </c>
      <c r="M1322" s="42" t="s">
        <v>317</v>
      </c>
      <c r="N1322" s="42" t="s">
        <v>402</v>
      </c>
      <c r="O1322" s="42" t="s">
        <v>319</v>
      </c>
      <c r="P1322" s="42" t="s">
        <v>319</v>
      </c>
      <c r="Q1322" s="42" t="s">
        <v>381</v>
      </c>
      <c r="R1322" s="42" t="s">
        <v>381</v>
      </c>
      <c r="S1322" s="42" t="s">
        <v>1718</v>
      </c>
      <c r="T1322" s="42" t="s">
        <v>344</v>
      </c>
      <c r="U1322" s="42" t="s">
        <v>323</v>
      </c>
      <c r="V1322" s="52">
        <v>50</v>
      </c>
      <c r="W1322" s="42" t="s">
        <v>366</v>
      </c>
      <c r="X1322" s="42" t="s">
        <v>4858</v>
      </c>
      <c r="Y1322" s="42" t="s">
        <v>2</v>
      </c>
      <c r="Z1322" s="42" t="s">
        <v>2</v>
      </c>
      <c r="AA1322" s="42" t="s">
        <v>328</v>
      </c>
      <c r="AB1322" s="42" t="s">
        <v>347</v>
      </c>
      <c r="AC1322" s="42" t="s">
        <v>225</v>
      </c>
      <c r="AD1322" s="42" t="s">
        <v>225</v>
      </c>
      <c r="AE1322" s="42" t="s">
        <v>476</v>
      </c>
      <c r="AF1322" s="42" t="s">
        <v>476</v>
      </c>
      <c r="AG1322" s="42">
        <v>15</v>
      </c>
      <c r="AH1322" s="42" t="s">
        <v>350</v>
      </c>
      <c r="AI1322" s="42">
        <v>0</v>
      </c>
      <c r="AJ1322" s="42" t="s">
        <v>351</v>
      </c>
      <c r="AK1322" s="42">
        <v>0</v>
      </c>
      <c r="AL1322" s="42">
        <v>1000</v>
      </c>
      <c r="AM1322" s="42" t="s">
        <v>332</v>
      </c>
      <c r="AN1322" s="42" t="s">
        <v>352</v>
      </c>
      <c r="AO1322" s="42">
        <v>400</v>
      </c>
      <c r="AP1322" s="42" t="s">
        <v>439</v>
      </c>
      <c r="AQ1322" s="42">
        <v>600</v>
      </c>
      <c r="AR1322" s="42">
        <v>2</v>
      </c>
      <c r="AS1322" s="42">
        <v>600</v>
      </c>
      <c r="AT1322" s="42">
        <v>24</v>
      </c>
      <c r="AU1322" s="42" t="s">
        <v>385</v>
      </c>
      <c r="AV1322" s="42" t="s">
        <v>385</v>
      </c>
      <c r="AW1322" s="42">
        <v>18000</v>
      </c>
      <c r="AX1322" s="42">
        <v>18000</v>
      </c>
      <c r="AY1322" s="42">
        <v>2</v>
      </c>
      <c r="AZ1322" s="51">
        <v>74.44</v>
      </c>
      <c r="BA1322" s="42">
        <v>0</v>
      </c>
      <c r="BB1322" s="42">
        <v>2</v>
      </c>
      <c r="BC1322" s="42" t="s">
        <v>1224</v>
      </c>
      <c r="BD1322" s="49">
        <v>0</v>
      </c>
      <c r="BE1322" s="49" t="s">
        <v>5092</v>
      </c>
      <c r="BF1322" s="42">
        <v>0</v>
      </c>
      <c r="BG1322" s="42"/>
      <c r="BH1322" s="42">
        <v>0</v>
      </c>
      <c r="BI1322" s="42" t="s">
        <v>357</v>
      </c>
      <c r="BJ1322" s="42" t="s">
        <v>358</v>
      </c>
      <c r="BK1322" s="57">
        <v>44778</v>
      </c>
      <c r="BL1322" s="42" t="s">
        <v>317</v>
      </c>
      <c r="BM1322" s="42" t="s">
        <v>317</v>
      </c>
      <c r="BN1322" s="42"/>
      <c r="BO1322" s="42"/>
      <c r="BP1322" s="42" t="s">
        <v>359</v>
      </c>
      <c r="BQ1322" s="42" t="s">
        <v>359</v>
      </c>
      <c r="BR1322" s="42" t="s">
        <v>359</v>
      </c>
      <c r="BS1322" s="42"/>
      <c r="BT1322" s="42" t="s">
        <v>360</v>
      </c>
      <c r="BU1322" s="42" t="s">
        <v>317</v>
      </c>
      <c r="BV1322" s="42" t="s">
        <v>317</v>
      </c>
      <c r="BW1322" s="42"/>
      <c r="BX1322" s="42"/>
      <c r="BY1322" s="42" t="s">
        <v>353</v>
      </c>
      <c r="BZ1322" s="42" t="s">
        <v>353</v>
      </c>
      <c r="CA1322" s="42"/>
      <c r="CB1322" s="42" t="s">
        <v>353</v>
      </c>
      <c r="CC1322" s="42"/>
      <c r="CD1322" s="42"/>
      <c r="CE1322" s="42"/>
      <c r="CF1322" s="42"/>
      <c r="CG1322" s="26" t="s">
        <v>5093</v>
      </c>
    </row>
    <row r="1323" hidden="1" spans="1:85">
      <c r="A1323" s="39">
        <v>1792</v>
      </c>
      <c r="B1323" s="42" t="s">
        <v>5094</v>
      </c>
      <c r="C1323" s="46" t="s">
        <v>5095</v>
      </c>
      <c r="D1323" s="42" t="s">
        <v>5096</v>
      </c>
      <c r="E1323" s="43">
        <v>23.1054</v>
      </c>
      <c r="F1323" s="43">
        <v>-13.5431</v>
      </c>
      <c r="G1323" s="42" t="s">
        <v>337</v>
      </c>
      <c r="H1323" s="37">
        <v>1.8</v>
      </c>
      <c r="I1323" s="42" t="s">
        <v>1192</v>
      </c>
      <c r="J1323" s="42" t="s">
        <v>5096</v>
      </c>
      <c r="K1323" s="42" t="s">
        <v>317</v>
      </c>
      <c r="L1323" s="42" t="s">
        <v>317</v>
      </c>
      <c r="M1323" s="42" t="s">
        <v>317</v>
      </c>
      <c r="N1323" s="42" t="s">
        <v>402</v>
      </c>
      <c r="O1323" s="42" t="s">
        <v>319</v>
      </c>
      <c r="P1323" s="42" t="s">
        <v>319</v>
      </c>
      <c r="Q1323" s="42" t="s">
        <v>320</v>
      </c>
      <c r="R1323" s="42" t="s">
        <v>320</v>
      </c>
      <c r="S1323" s="42" t="s">
        <v>1718</v>
      </c>
      <c r="T1323" s="42" t="s">
        <v>344</v>
      </c>
      <c r="U1323" s="42" t="s">
        <v>323</v>
      </c>
      <c r="V1323" s="52">
        <v>50</v>
      </c>
      <c r="W1323" s="42" t="s">
        <v>366</v>
      </c>
      <c r="X1323" s="42" t="s">
        <v>4858</v>
      </c>
      <c r="Y1323" s="42" t="s">
        <v>2</v>
      </c>
      <c r="Z1323" s="42" t="s">
        <v>2</v>
      </c>
      <c r="AA1323" s="42" t="s">
        <v>328</v>
      </c>
      <c r="AB1323" s="42" t="s">
        <v>347</v>
      </c>
      <c r="AC1323" s="42" t="s">
        <v>225</v>
      </c>
      <c r="AD1323" s="42" t="s">
        <v>225</v>
      </c>
      <c r="AE1323" s="42" t="s">
        <v>561</v>
      </c>
      <c r="AF1323" s="42" t="s">
        <v>561</v>
      </c>
      <c r="AG1323" s="42">
        <v>16</v>
      </c>
      <c r="AH1323" s="42" t="s">
        <v>350</v>
      </c>
      <c r="AI1323" s="42">
        <v>0</v>
      </c>
      <c r="AJ1323" s="42" t="s">
        <v>370</v>
      </c>
      <c r="AK1323" s="42">
        <v>0</v>
      </c>
      <c r="AL1323" s="42">
        <v>1000</v>
      </c>
      <c r="AM1323" s="42" t="s">
        <v>332</v>
      </c>
      <c r="AN1323" s="42" t="s">
        <v>352</v>
      </c>
      <c r="AO1323" s="42">
        <v>400</v>
      </c>
      <c r="AP1323" s="42" t="s">
        <v>439</v>
      </c>
      <c r="AQ1323" s="42">
        <v>600</v>
      </c>
      <c r="AR1323" s="42">
        <v>2</v>
      </c>
      <c r="AS1323" s="42">
        <v>600</v>
      </c>
      <c r="AT1323" s="42">
        <v>24</v>
      </c>
      <c r="AU1323" s="42" t="s">
        <v>385</v>
      </c>
      <c r="AV1323" s="42" t="s">
        <v>385</v>
      </c>
      <c r="AW1323" s="42">
        <v>18000</v>
      </c>
      <c r="AX1323" s="42">
        <v>18000</v>
      </c>
      <c r="AY1323" s="42">
        <v>2</v>
      </c>
      <c r="AZ1323" s="51">
        <v>54.8</v>
      </c>
      <c r="BA1323" s="42">
        <v>0</v>
      </c>
      <c r="BB1323" s="42">
        <v>1</v>
      </c>
      <c r="BC1323" s="42" t="s">
        <v>525</v>
      </c>
      <c r="BD1323" s="49">
        <v>0</v>
      </c>
      <c r="BE1323" s="49" t="s">
        <v>5094</v>
      </c>
      <c r="BF1323" s="42">
        <v>0</v>
      </c>
      <c r="BG1323" s="42"/>
      <c r="BH1323" s="42">
        <v>0</v>
      </c>
      <c r="BI1323" s="42" t="s">
        <v>357</v>
      </c>
      <c r="BJ1323" s="42" t="s">
        <v>358</v>
      </c>
      <c r="BK1323" s="57">
        <v>44778</v>
      </c>
      <c r="BL1323" s="42" t="s">
        <v>317</v>
      </c>
      <c r="BM1323" s="42" t="s">
        <v>317</v>
      </c>
      <c r="BN1323" s="42"/>
      <c r="BO1323" s="42"/>
      <c r="BP1323" s="42" t="s">
        <v>359</v>
      </c>
      <c r="BQ1323" s="42" t="s">
        <v>359</v>
      </c>
      <c r="BR1323" s="42" t="s">
        <v>359</v>
      </c>
      <c r="BS1323" s="42"/>
      <c r="BT1323" s="42" t="s">
        <v>360</v>
      </c>
      <c r="BU1323" s="42" t="s">
        <v>317</v>
      </c>
      <c r="BV1323" s="42" t="s">
        <v>317</v>
      </c>
      <c r="BW1323" s="42"/>
      <c r="BX1323" s="42"/>
      <c r="BY1323" s="42" t="s">
        <v>353</v>
      </c>
      <c r="BZ1323" s="42" t="s">
        <v>353</v>
      </c>
      <c r="CA1323" s="42"/>
      <c r="CB1323" s="42" t="s">
        <v>353</v>
      </c>
      <c r="CC1323" s="42"/>
      <c r="CD1323" s="42"/>
      <c r="CE1323" s="42"/>
      <c r="CF1323" s="42"/>
      <c r="CG1323" s="26" t="s">
        <v>5095</v>
      </c>
    </row>
    <row r="1324" hidden="1" spans="1:85">
      <c r="A1324" s="34">
        <v>1203</v>
      </c>
      <c r="B1324" s="42" t="s">
        <v>5097</v>
      </c>
      <c r="C1324" s="46" t="s">
        <v>5098</v>
      </c>
      <c r="D1324" s="42" t="s">
        <v>5099</v>
      </c>
      <c r="E1324" s="43">
        <v>25.0055</v>
      </c>
      <c r="F1324" s="43">
        <v>-13.1419</v>
      </c>
      <c r="G1324" s="42" t="s">
        <v>337</v>
      </c>
      <c r="H1324" s="37">
        <v>1.8</v>
      </c>
      <c r="I1324" s="42" t="s">
        <v>1192</v>
      </c>
      <c r="J1324" s="42" t="s">
        <v>5099</v>
      </c>
      <c r="K1324" s="42" t="s">
        <v>317</v>
      </c>
      <c r="L1324" s="42" t="s">
        <v>317</v>
      </c>
      <c r="M1324" s="42" t="s">
        <v>317</v>
      </c>
      <c r="N1324" s="42" t="s">
        <v>318</v>
      </c>
      <c r="O1324" s="42" t="s">
        <v>319</v>
      </c>
      <c r="P1324" s="42" t="s">
        <v>319</v>
      </c>
      <c r="Q1324" s="42" t="s">
        <v>381</v>
      </c>
      <c r="R1324" s="42" t="s">
        <v>320</v>
      </c>
      <c r="S1324" s="42" t="s">
        <v>1718</v>
      </c>
      <c r="T1324" s="42" t="s">
        <v>344</v>
      </c>
      <c r="U1324" s="42" t="s">
        <v>323</v>
      </c>
      <c r="V1324" s="52">
        <v>50</v>
      </c>
      <c r="W1324" s="42" t="s">
        <v>366</v>
      </c>
      <c r="X1324" s="42" t="s">
        <v>4858</v>
      </c>
      <c r="Y1324" s="42" t="s">
        <v>2</v>
      </c>
      <c r="Z1324" s="42" t="s">
        <v>2</v>
      </c>
      <c r="AA1324" s="42" t="s">
        <v>328</v>
      </c>
      <c r="AB1324" s="42" t="s">
        <v>347</v>
      </c>
      <c r="AC1324" s="42" t="s">
        <v>225</v>
      </c>
      <c r="AD1324" s="42" t="s">
        <v>225</v>
      </c>
      <c r="AE1324" s="42" t="s">
        <v>561</v>
      </c>
      <c r="AF1324" s="42" t="s">
        <v>561</v>
      </c>
      <c r="AG1324" s="42">
        <v>15</v>
      </c>
      <c r="AH1324" s="42" t="s">
        <v>350</v>
      </c>
      <c r="AI1324" s="42">
        <v>0</v>
      </c>
      <c r="AJ1324" s="42" t="s">
        <v>370</v>
      </c>
      <c r="AK1324" s="42">
        <v>0</v>
      </c>
      <c r="AL1324" s="42">
        <v>1000</v>
      </c>
      <c r="AM1324" s="42" t="s">
        <v>332</v>
      </c>
      <c r="AN1324" s="42" t="s">
        <v>352</v>
      </c>
      <c r="AO1324" s="42">
        <v>400</v>
      </c>
      <c r="AP1324" s="42" t="s">
        <v>439</v>
      </c>
      <c r="AQ1324" s="42">
        <v>600</v>
      </c>
      <c r="AR1324" s="42">
        <v>2</v>
      </c>
      <c r="AS1324" s="42">
        <v>600</v>
      </c>
      <c r="AT1324" s="42">
        <v>24</v>
      </c>
      <c r="AU1324" s="42" t="s">
        <v>385</v>
      </c>
      <c r="AV1324" s="42" t="s">
        <v>385</v>
      </c>
      <c r="AW1324" s="42">
        <v>18000</v>
      </c>
      <c r="AX1324" s="42">
        <v>18000</v>
      </c>
      <c r="AY1324" s="42">
        <v>2</v>
      </c>
      <c r="AZ1324" s="51">
        <v>44.8</v>
      </c>
      <c r="BA1324" s="42">
        <v>0</v>
      </c>
      <c r="BB1324" s="42">
        <v>1</v>
      </c>
      <c r="BC1324" s="42" t="s">
        <v>525</v>
      </c>
      <c r="BD1324" s="49">
        <v>0</v>
      </c>
      <c r="BE1324" s="49" t="s">
        <v>5097</v>
      </c>
      <c r="BF1324" s="42">
        <v>0</v>
      </c>
      <c r="BG1324" s="42"/>
      <c r="BH1324" s="42">
        <v>0</v>
      </c>
      <c r="BI1324" s="42" t="s">
        <v>357</v>
      </c>
      <c r="BJ1324" s="42" t="s">
        <v>358</v>
      </c>
      <c r="BK1324" s="57">
        <v>44778</v>
      </c>
      <c r="BL1324" s="42" t="s">
        <v>317</v>
      </c>
      <c r="BM1324" s="42" t="s">
        <v>317</v>
      </c>
      <c r="BN1324" s="42"/>
      <c r="BO1324" s="42"/>
      <c r="BP1324" s="42" t="s">
        <v>359</v>
      </c>
      <c r="BQ1324" s="42" t="s">
        <v>359</v>
      </c>
      <c r="BR1324" s="42" t="s">
        <v>359</v>
      </c>
      <c r="BS1324" s="42"/>
      <c r="BT1324" s="42" t="s">
        <v>360</v>
      </c>
      <c r="BU1324" s="42" t="s">
        <v>317</v>
      </c>
      <c r="BV1324" s="42" t="s">
        <v>317</v>
      </c>
      <c r="BW1324" s="42"/>
      <c r="BX1324" s="42"/>
      <c r="BY1324" s="42" t="s">
        <v>353</v>
      </c>
      <c r="BZ1324" s="42" t="s">
        <v>353</v>
      </c>
      <c r="CA1324" s="42"/>
      <c r="CB1324" s="42" t="s">
        <v>353</v>
      </c>
      <c r="CC1324" s="42"/>
      <c r="CD1324" s="42"/>
      <c r="CE1324" s="42"/>
      <c r="CF1324" s="42"/>
      <c r="CG1324" s="26" t="s">
        <v>5098</v>
      </c>
    </row>
    <row r="1325" hidden="1" spans="1:85">
      <c r="A1325" s="34">
        <v>471</v>
      </c>
      <c r="B1325" s="42" t="s">
        <v>5100</v>
      </c>
      <c r="C1325" s="46" t="s">
        <v>5101</v>
      </c>
      <c r="D1325" s="42" t="s">
        <v>5102</v>
      </c>
      <c r="E1325" s="43">
        <v>24.2052</v>
      </c>
      <c r="F1325" s="43">
        <v>-13.5974</v>
      </c>
      <c r="G1325" s="42" t="s">
        <v>337</v>
      </c>
      <c r="H1325" s="37">
        <v>1.8</v>
      </c>
      <c r="I1325" s="42" t="s">
        <v>1192</v>
      </c>
      <c r="J1325" s="42" t="s">
        <v>5102</v>
      </c>
      <c r="K1325" s="42" t="s">
        <v>317</v>
      </c>
      <c r="L1325" s="42" t="s">
        <v>317</v>
      </c>
      <c r="M1325" s="42" t="s">
        <v>317</v>
      </c>
      <c r="N1325" s="42" t="s">
        <v>402</v>
      </c>
      <c r="O1325" s="42" t="s">
        <v>319</v>
      </c>
      <c r="P1325" s="42" t="s">
        <v>319</v>
      </c>
      <c r="Q1325" s="42" t="s">
        <v>390</v>
      </c>
      <c r="R1325" s="42" t="s">
        <v>320</v>
      </c>
      <c r="S1325" s="42" t="s">
        <v>1718</v>
      </c>
      <c r="T1325" s="42" t="s">
        <v>344</v>
      </c>
      <c r="U1325" s="42" t="s">
        <v>323</v>
      </c>
      <c r="V1325" s="52">
        <v>50</v>
      </c>
      <c r="W1325" s="42" t="s">
        <v>366</v>
      </c>
      <c r="X1325" s="42" t="s">
        <v>4858</v>
      </c>
      <c r="Y1325" s="42" t="s">
        <v>2</v>
      </c>
      <c r="Z1325" s="42" t="s">
        <v>2</v>
      </c>
      <c r="AA1325" s="42" t="s">
        <v>328</v>
      </c>
      <c r="AB1325" s="42" t="s">
        <v>347</v>
      </c>
      <c r="AC1325" s="42" t="s">
        <v>225</v>
      </c>
      <c r="AD1325" s="42" t="s">
        <v>225</v>
      </c>
      <c r="AE1325" s="42" t="s">
        <v>349</v>
      </c>
      <c r="AF1325" s="42" t="s">
        <v>349</v>
      </c>
      <c r="AG1325" s="42">
        <v>15</v>
      </c>
      <c r="AH1325" s="42" t="s">
        <v>350</v>
      </c>
      <c r="AI1325" s="42">
        <v>0</v>
      </c>
      <c r="AJ1325" s="42" t="s">
        <v>351</v>
      </c>
      <c r="AK1325" s="42">
        <v>0</v>
      </c>
      <c r="AL1325" s="42">
        <v>600</v>
      </c>
      <c r="AM1325" s="42" t="s">
        <v>5103</v>
      </c>
      <c r="AN1325" s="42">
        <v>0</v>
      </c>
      <c r="AO1325" s="42">
        <v>190</v>
      </c>
      <c r="AP1325" s="42" t="s">
        <v>439</v>
      </c>
      <c r="AQ1325" s="42">
        <v>600</v>
      </c>
      <c r="AR1325" s="42">
        <v>2</v>
      </c>
      <c r="AS1325" s="42">
        <v>600</v>
      </c>
      <c r="AT1325" s="42">
        <v>24</v>
      </c>
      <c r="AU1325" s="42" t="s">
        <v>448</v>
      </c>
      <c r="AV1325" s="42" t="s">
        <v>448</v>
      </c>
      <c r="AW1325" s="42">
        <v>18000</v>
      </c>
      <c r="AX1325" s="42">
        <v>18000</v>
      </c>
      <c r="AY1325" s="42">
        <v>2</v>
      </c>
      <c r="AZ1325" s="51">
        <v>50.311</v>
      </c>
      <c r="BA1325" s="42">
        <v>0</v>
      </c>
      <c r="BB1325" s="42">
        <v>1</v>
      </c>
      <c r="BC1325" s="42" t="s">
        <v>525</v>
      </c>
      <c r="BD1325" s="49">
        <v>0</v>
      </c>
      <c r="BE1325" s="49" t="s">
        <v>5100</v>
      </c>
      <c r="BF1325" s="42" t="s">
        <v>356</v>
      </c>
      <c r="BG1325" s="42"/>
      <c r="BH1325" s="42">
        <v>0</v>
      </c>
      <c r="BI1325" s="42" t="s">
        <v>357</v>
      </c>
      <c r="BJ1325" s="42" t="s">
        <v>358</v>
      </c>
      <c r="BK1325" s="57">
        <v>44778</v>
      </c>
      <c r="BL1325" s="42" t="s">
        <v>317</v>
      </c>
      <c r="BM1325" s="42" t="s">
        <v>317</v>
      </c>
      <c r="BN1325" s="42"/>
      <c r="BO1325" s="42"/>
      <c r="BP1325" s="42" t="s">
        <v>359</v>
      </c>
      <c r="BQ1325" s="42" t="s">
        <v>359</v>
      </c>
      <c r="BR1325" s="42" t="s">
        <v>359</v>
      </c>
      <c r="BS1325" s="42"/>
      <c r="BT1325" s="42" t="s">
        <v>360</v>
      </c>
      <c r="BU1325" s="42" t="s">
        <v>317</v>
      </c>
      <c r="BV1325" s="42" t="s">
        <v>317</v>
      </c>
      <c r="BW1325" s="42"/>
      <c r="BX1325" s="42"/>
      <c r="BY1325" s="42" t="s">
        <v>353</v>
      </c>
      <c r="BZ1325" s="42" t="s">
        <v>353</v>
      </c>
      <c r="CA1325" s="42"/>
      <c r="CB1325" s="42" t="s">
        <v>353</v>
      </c>
      <c r="CC1325" s="42"/>
      <c r="CD1325" s="42"/>
      <c r="CE1325" s="42"/>
      <c r="CF1325" s="42"/>
      <c r="CG1325" s="26" t="s">
        <v>5101</v>
      </c>
    </row>
    <row r="1326" hidden="1" spans="1:85">
      <c r="A1326" s="39">
        <v>1008</v>
      </c>
      <c r="B1326" s="42" t="s">
        <v>5104</v>
      </c>
      <c r="C1326" s="46" t="s">
        <v>5105</v>
      </c>
      <c r="D1326" s="42" t="s">
        <v>5106</v>
      </c>
      <c r="E1326" s="43">
        <v>24.3349</v>
      </c>
      <c r="F1326" s="43">
        <v>-13.4084</v>
      </c>
      <c r="G1326" s="42" t="s">
        <v>337</v>
      </c>
      <c r="H1326" s="37">
        <v>1.8</v>
      </c>
      <c r="I1326" s="42" t="s">
        <v>1192</v>
      </c>
      <c r="J1326" s="42" t="s">
        <v>5102</v>
      </c>
      <c r="K1326" s="42" t="s">
        <v>317</v>
      </c>
      <c r="L1326" s="42" t="s">
        <v>317</v>
      </c>
      <c r="M1326" s="42" t="s">
        <v>317</v>
      </c>
      <c r="N1326" s="42" t="s">
        <v>402</v>
      </c>
      <c r="O1326" s="42" t="s">
        <v>319</v>
      </c>
      <c r="P1326" s="42" t="s">
        <v>319</v>
      </c>
      <c r="Q1326" s="42" t="s">
        <v>381</v>
      </c>
      <c r="R1326" s="42" t="s">
        <v>320</v>
      </c>
      <c r="S1326" s="42" t="s">
        <v>1718</v>
      </c>
      <c r="T1326" s="42" t="s">
        <v>344</v>
      </c>
      <c r="U1326" s="42" t="s">
        <v>323</v>
      </c>
      <c r="V1326" s="52">
        <v>80</v>
      </c>
      <c r="W1326" s="42" t="s">
        <v>366</v>
      </c>
      <c r="X1326" s="42" t="s">
        <v>4858</v>
      </c>
      <c r="Y1326" s="42" t="s">
        <v>2</v>
      </c>
      <c r="Z1326" s="42" t="s">
        <v>2</v>
      </c>
      <c r="AA1326" s="42" t="s">
        <v>328</v>
      </c>
      <c r="AB1326" s="42" t="s">
        <v>347</v>
      </c>
      <c r="AC1326" s="42" t="s">
        <v>225</v>
      </c>
      <c r="AD1326" s="42" t="s">
        <v>225</v>
      </c>
      <c r="AE1326" s="42" t="s">
        <v>561</v>
      </c>
      <c r="AF1326" s="42" t="s">
        <v>561</v>
      </c>
      <c r="AG1326" s="42">
        <v>15</v>
      </c>
      <c r="AH1326" s="42" t="s">
        <v>350</v>
      </c>
      <c r="AI1326" s="42">
        <v>0</v>
      </c>
      <c r="AJ1326" s="42" t="s">
        <v>370</v>
      </c>
      <c r="AK1326" s="42">
        <v>0</v>
      </c>
      <c r="AL1326" s="42">
        <v>1000</v>
      </c>
      <c r="AM1326" s="42" t="s">
        <v>332</v>
      </c>
      <c r="AN1326" s="42" t="s">
        <v>352</v>
      </c>
      <c r="AO1326" s="42">
        <v>400</v>
      </c>
      <c r="AP1326" s="42" t="s">
        <v>439</v>
      </c>
      <c r="AQ1326" s="42">
        <v>600</v>
      </c>
      <c r="AR1326" s="42">
        <v>2</v>
      </c>
      <c r="AS1326" s="42">
        <v>600</v>
      </c>
      <c r="AT1326" s="42">
        <v>24</v>
      </c>
      <c r="AU1326" s="42" t="s">
        <v>385</v>
      </c>
      <c r="AV1326" s="42" t="s">
        <v>385</v>
      </c>
      <c r="AW1326" s="42">
        <v>18000</v>
      </c>
      <c r="AX1326" s="42">
        <v>18000</v>
      </c>
      <c r="AY1326" s="42">
        <v>2</v>
      </c>
      <c r="AZ1326" s="51">
        <v>52</v>
      </c>
      <c r="BA1326" s="42">
        <v>0</v>
      </c>
      <c r="BB1326" s="42">
        <v>2</v>
      </c>
      <c r="BC1326" s="42" t="s">
        <v>1422</v>
      </c>
      <c r="BD1326" s="49">
        <v>0</v>
      </c>
      <c r="BE1326" s="49" t="s">
        <v>5104</v>
      </c>
      <c r="BF1326" s="42" t="s">
        <v>356</v>
      </c>
      <c r="BG1326" s="42"/>
      <c r="BH1326" s="42">
        <v>0</v>
      </c>
      <c r="BI1326" s="42" t="s">
        <v>357</v>
      </c>
      <c r="BJ1326" s="42" t="s">
        <v>358</v>
      </c>
      <c r="BK1326" s="57">
        <v>44778</v>
      </c>
      <c r="BL1326" s="42" t="s">
        <v>317</v>
      </c>
      <c r="BM1326" s="42" t="s">
        <v>317</v>
      </c>
      <c r="BN1326" s="42"/>
      <c r="BO1326" s="42"/>
      <c r="BP1326" s="42" t="s">
        <v>359</v>
      </c>
      <c r="BQ1326" s="42" t="s">
        <v>359</v>
      </c>
      <c r="BR1326" s="42" t="s">
        <v>359</v>
      </c>
      <c r="BS1326" s="42"/>
      <c r="BT1326" s="42" t="s">
        <v>360</v>
      </c>
      <c r="BU1326" s="42" t="s">
        <v>317</v>
      </c>
      <c r="BV1326" s="42" t="s">
        <v>317</v>
      </c>
      <c r="BW1326" s="42"/>
      <c r="BX1326" s="42"/>
      <c r="BY1326" s="42" t="s">
        <v>353</v>
      </c>
      <c r="BZ1326" s="42" t="s">
        <v>353</v>
      </c>
      <c r="CA1326" s="42"/>
      <c r="CB1326" s="42" t="s">
        <v>353</v>
      </c>
      <c r="CC1326" s="42"/>
      <c r="CD1326" s="42"/>
      <c r="CE1326" s="42"/>
      <c r="CF1326" s="42"/>
      <c r="CG1326" s="26" t="s">
        <v>5105</v>
      </c>
    </row>
    <row r="1327" hidden="1" spans="1:85">
      <c r="A1327" s="39">
        <v>114</v>
      </c>
      <c r="B1327" s="42" t="s">
        <v>5107</v>
      </c>
      <c r="C1327" s="46" t="s">
        <v>5108</v>
      </c>
      <c r="D1327" s="42" t="s">
        <v>5109</v>
      </c>
      <c r="E1327" s="43">
        <v>23.0586</v>
      </c>
      <c r="F1327" s="43">
        <v>-13.3358</v>
      </c>
      <c r="G1327" s="42" t="s">
        <v>337</v>
      </c>
      <c r="H1327" s="37">
        <v>1.8</v>
      </c>
      <c r="I1327" s="42" t="s">
        <v>1192</v>
      </c>
      <c r="J1327" s="42" t="s">
        <v>5096</v>
      </c>
      <c r="K1327" s="42" t="s">
        <v>317</v>
      </c>
      <c r="L1327" s="42" t="s">
        <v>317</v>
      </c>
      <c r="M1327" s="42" t="s">
        <v>317</v>
      </c>
      <c r="N1327" s="42" t="s">
        <v>318</v>
      </c>
      <c r="O1327" s="42" t="s">
        <v>319</v>
      </c>
      <c r="P1327" s="42" t="s">
        <v>319</v>
      </c>
      <c r="Q1327" s="42" t="s">
        <v>381</v>
      </c>
      <c r="R1327" s="42" t="s">
        <v>390</v>
      </c>
      <c r="S1327" s="42" t="s">
        <v>1718</v>
      </c>
      <c r="T1327" s="42" t="s">
        <v>782</v>
      </c>
      <c r="U1327" s="42" t="s">
        <v>323</v>
      </c>
      <c r="V1327" s="52">
        <v>80</v>
      </c>
      <c r="W1327" s="42" t="s">
        <v>366</v>
      </c>
      <c r="X1327" s="42" t="s">
        <v>4858</v>
      </c>
      <c r="Y1327" s="42" t="s">
        <v>2</v>
      </c>
      <c r="Z1327" s="42" t="s">
        <v>2</v>
      </c>
      <c r="AA1327" s="42" t="s">
        <v>328</v>
      </c>
      <c r="AB1327" s="42" t="s">
        <v>347</v>
      </c>
      <c r="AC1327" s="42" t="s">
        <v>225</v>
      </c>
      <c r="AD1327" s="42" t="s">
        <v>225</v>
      </c>
      <c r="AE1327" s="42" t="s">
        <v>348</v>
      </c>
      <c r="AF1327" s="42" t="s">
        <v>348</v>
      </c>
      <c r="AG1327" s="42">
        <v>15</v>
      </c>
      <c r="AH1327" s="42" t="s">
        <v>350</v>
      </c>
      <c r="AI1327" s="42">
        <v>0</v>
      </c>
      <c r="AJ1327" s="42" t="s">
        <v>351</v>
      </c>
      <c r="AK1327" s="42">
        <v>0</v>
      </c>
      <c r="AL1327" s="42">
        <v>600</v>
      </c>
      <c r="AM1327" s="42" t="s">
        <v>332</v>
      </c>
      <c r="AN1327" s="42" t="s">
        <v>352</v>
      </c>
      <c r="AO1327" s="42">
        <v>400</v>
      </c>
      <c r="AP1327" s="42" t="s">
        <v>439</v>
      </c>
      <c r="AQ1327" s="42">
        <v>600</v>
      </c>
      <c r="AR1327" s="42">
        <v>2</v>
      </c>
      <c r="AS1327" s="42">
        <v>600</v>
      </c>
      <c r="AT1327" s="42">
        <v>24</v>
      </c>
      <c r="AU1327" s="42" t="s">
        <v>385</v>
      </c>
      <c r="AV1327" s="42" t="s">
        <v>385</v>
      </c>
      <c r="AW1327" s="42">
        <v>18000</v>
      </c>
      <c r="AX1327" s="42">
        <v>18000</v>
      </c>
      <c r="AY1327" s="42">
        <v>2</v>
      </c>
      <c r="AZ1327" s="51">
        <v>58.2</v>
      </c>
      <c r="BA1327" s="42">
        <v>0</v>
      </c>
      <c r="BB1327" s="42">
        <v>2</v>
      </c>
      <c r="BC1327" s="42" t="s">
        <v>375</v>
      </c>
      <c r="BD1327" s="49" t="s">
        <v>5110</v>
      </c>
      <c r="BE1327" s="49" t="s">
        <v>5107</v>
      </c>
      <c r="BF1327" s="42">
        <v>0</v>
      </c>
      <c r="BG1327" s="42"/>
      <c r="BH1327" s="42">
        <v>0</v>
      </c>
      <c r="BI1327" s="42" t="s">
        <v>357</v>
      </c>
      <c r="BJ1327" s="42" t="s">
        <v>1872</v>
      </c>
      <c r="BK1327" s="57">
        <v>44778</v>
      </c>
      <c r="BL1327" s="42" t="s">
        <v>317</v>
      </c>
      <c r="BM1327" s="42" t="s">
        <v>317</v>
      </c>
      <c r="BN1327" s="42"/>
      <c r="BO1327" s="42"/>
      <c r="BP1327" s="42" t="s">
        <v>359</v>
      </c>
      <c r="BQ1327" s="42" t="s">
        <v>359</v>
      </c>
      <c r="BR1327" s="42" t="s">
        <v>359</v>
      </c>
      <c r="BS1327" s="42"/>
      <c r="BT1327" s="42" t="s">
        <v>360</v>
      </c>
      <c r="BU1327" s="42" t="s">
        <v>317</v>
      </c>
      <c r="BV1327" s="42" t="s">
        <v>317</v>
      </c>
      <c r="BW1327" s="42"/>
      <c r="BX1327" s="42"/>
      <c r="BY1327" s="42" t="s">
        <v>353</v>
      </c>
      <c r="BZ1327" s="42" t="s">
        <v>353</v>
      </c>
      <c r="CA1327" s="42"/>
      <c r="CB1327" s="42" t="s">
        <v>353</v>
      </c>
      <c r="CC1327" s="42"/>
      <c r="CD1327" s="42"/>
      <c r="CE1327" s="42"/>
      <c r="CF1327" s="42"/>
      <c r="CG1327" s="26" t="s">
        <v>5108</v>
      </c>
    </row>
    <row r="1328" hidden="1" spans="1:85">
      <c r="A1328" s="34">
        <v>901</v>
      </c>
      <c r="B1328" s="42" t="s">
        <v>5111</v>
      </c>
      <c r="C1328" s="46" t="s">
        <v>5112</v>
      </c>
      <c r="D1328" s="42" t="s">
        <v>5113</v>
      </c>
      <c r="E1328" s="43">
        <v>25.8798</v>
      </c>
      <c r="F1328" s="43">
        <v>-12.2592</v>
      </c>
      <c r="G1328" s="42" t="s">
        <v>337</v>
      </c>
      <c r="H1328" s="37">
        <v>2</v>
      </c>
      <c r="I1328" s="42" t="s">
        <v>1192</v>
      </c>
      <c r="J1328" s="42" t="s">
        <v>5085</v>
      </c>
      <c r="K1328" s="42" t="s">
        <v>317</v>
      </c>
      <c r="L1328" s="42" t="s">
        <v>317</v>
      </c>
      <c r="M1328" s="42" t="s">
        <v>317</v>
      </c>
      <c r="N1328" s="42" t="s">
        <v>318</v>
      </c>
      <c r="O1328" s="42" t="s">
        <v>319</v>
      </c>
      <c r="P1328" s="42" t="s">
        <v>319</v>
      </c>
      <c r="Q1328" s="42" t="s">
        <v>381</v>
      </c>
      <c r="R1328" s="42" t="s">
        <v>5114</v>
      </c>
      <c r="S1328" s="42" t="s">
        <v>1718</v>
      </c>
      <c r="T1328" s="42" t="s">
        <v>344</v>
      </c>
      <c r="U1328" s="42" t="s">
        <v>323</v>
      </c>
      <c r="V1328" s="52">
        <v>60</v>
      </c>
      <c r="W1328" s="42" t="s">
        <v>366</v>
      </c>
      <c r="X1328" s="42" t="s">
        <v>4858</v>
      </c>
      <c r="Y1328" s="42" t="s">
        <v>2</v>
      </c>
      <c r="Z1328" s="42" t="s">
        <v>2</v>
      </c>
      <c r="AA1328" s="42" t="s">
        <v>328</v>
      </c>
      <c r="AB1328" s="42" t="s">
        <v>347</v>
      </c>
      <c r="AC1328" s="42" t="s">
        <v>225</v>
      </c>
      <c r="AD1328" s="42" t="s">
        <v>225</v>
      </c>
      <c r="AE1328" s="42" t="s">
        <v>476</v>
      </c>
      <c r="AF1328" s="42" t="s">
        <v>476</v>
      </c>
      <c r="AG1328" s="42">
        <v>16</v>
      </c>
      <c r="AH1328" s="42" t="s">
        <v>5055</v>
      </c>
      <c r="AI1328" s="42">
        <v>0</v>
      </c>
      <c r="AJ1328" s="42" t="s">
        <v>351</v>
      </c>
      <c r="AK1328" s="42">
        <v>0</v>
      </c>
      <c r="AL1328" s="42">
        <v>750</v>
      </c>
      <c r="AM1328" s="42" t="s">
        <v>332</v>
      </c>
      <c r="AN1328" s="42" t="s">
        <v>352</v>
      </c>
      <c r="AO1328" s="42">
        <v>400</v>
      </c>
      <c r="AP1328" s="42" t="s">
        <v>439</v>
      </c>
      <c r="AQ1328" s="42">
        <v>600</v>
      </c>
      <c r="AR1328" s="42">
        <v>2</v>
      </c>
      <c r="AS1328" s="42">
        <v>600</v>
      </c>
      <c r="AT1328" s="42">
        <v>24</v>
      </c>
      <c r="AU1328" s="42" t="s">
        <v>385</v>
      </c>
      <c r="AV1328" s="42" t="s">
        <v>385</v>
      </c>
      <c r="AW1328" s="42">
        <v>18000</v>
      </c>
      <c r="AX1328" s="42">
        <v>18000</v>
      </c>
      <c r="AY1328" s="42">
        <v>2</v>
      </c>
      <c r="AZ1328" s="51">
        <v>90.23</v>
      </c>
      <c r="BA1328" s="42">
        <v>0</v>
      </c>
      <c r="BB1328" s="42">
        <v>2</v>
      </c>
      <c r="BC1328" s="42" t="s">
        <v>375</v>
      </c>
      <c r="BD1328" s="49" t="s">
        <v>5115</v>
      </c>
      <c r="BE1328" s="49" t="s">
        <v>5111</v>
      </c>
      <c r="BF1328" s="42">
        <v>0</v>
      </c>
      <c r="BG1328" s="42"/>
      <c r="BH1328" s="42">
        <v>0</v>
      </c>
      <c r="BI1328" s="42" t="s">
        <v>357</v>
      </c>
      <c r="BJ1328" s="42" t="s">
        <v>358</v>
      </c>
      <c r="BK1328" s="57">
        <v>44778</v>
      </c>
      <c r="BL1328" s="42" t="s">
        <v>317</v>
      </c>
      <c r="BM1328" s="42" t="s">
        <v>317</v>
      </c>
      <c r="BN1328" s="42"/>
      <c r="BO1328" s="42"/>
      <c r="BP1328" s="42" t="s">
        <v>359</v>
      </c>
      <c r="BQ1328" s="42" t="s">
        <v>359</v>
      </c>
      <c r="BR1328" s="42" t="s">
        <v>359</v>
      </c>
      <c r="BS1328" s="42"/>
      <c r="BT1328" s="42" t="s">
        <v>360</v>
      </c>
      <c r="BU1328" s="42" t="s">
        <v>317</v>
      </c>
      <c r="BV1328" s="42" t="s">
        <v>317</v>
      </c>
      <c r="BW1328" s="42"/>
      <c r="BX1328" s="42"/>
      <c r="BY1328" s="42" t="s">
        <v>353</v>
      </c>
      <c r="BZ1328" s="42" t="s">
        <v>353</v>
      </c>
      <c r="CA1328" s="42"/>
      <c r="CB1328" s="42" t="s">
        <v>353</v>
      </c>
      <c r="CC1328" s="42"/>
      <c r="CD1328" s="42"/>
      <c r="CE1328" s="42"/>
      <c r="CF1328" s="42"/>
      <c r="CG1328" s="26" t="s">
        <v>5112</v>
      </c>
    </row>
    <row r="1329" hidden="1" spans="1:85">
      <c r="A1329" s="39">
        <v>904</v>
      </c>
      <c r="B1329" s="42" t="s">
        <v>5116</v>
      </c>
      <c r="C1329" s="46" t="s">
        <v>5117</v>
      </c>
      <c r="D1329" s="42" t="s">
        <v>5118</v>
      </c>
      <c r="E1329" s="43">
        <v>26.3172</v>
      </c>
      <c r="F1329" s="43">
        <v>-12.2145</v>
      </c>
      <c r="G1329" s="42" t="s">
        <v>337</v>
      </c>
      <c r="H1329" s="37">
        <v>2.5</v>
      </c>
      <c r="I1329" s="42" t="s">
        <v>1192</v>
      </c>
      <c r="J1329" s="42" t="s">
        <v>5085</v>
      </c>
      <c r="K1329" s="42" t="s">
        <v>317</v>
      </c>
      <c r="L1329" s="42" t="s">
        <v>317</v>
      </c>
      <c r="M1329" s="42" t="s">
        <v>317</v>
      </c>
      <c r="N1329" s="42" t="s">
        <v>402</v>
      </c>
      <c r="O1329" s="42" t="s">
        <v>319</v>
      </c>
      <c r="P1329" s="42" t="s">
        <v>319</v>
      </c>
      <c r="Q1329" s="42" t="s">
        <v>381</v>
      </c>
      <c r="R1329" s="142" t="s">
        <v>381</v>
      </c>
      <c r="S1329" s="42" t="s">
        <v>1718</v>
      </c>
      <c r="T1329" s="42" t="s">
        <v>344</v>
      </c>
      <c r="U1329" s="42" t="s">
        <v>323</v>
      </c>
      <c r="V1329" s="52">
        <v>50</v>
      </c>
      <c r="W1329" s="42" t="s">
        <v>366</v>
      </c>
      <c r="X1329" s="42" t="s">
        <v>4858</v>
      </c>
      <c r="Y1329" s="42" t="s">
        <v>2</v>
      </c>
      <c r="Z1329" s="42" t="s">
        <v>2</v>
      </c>
      <c r="AA1329" s="42" t="s">
        <v>328</v>
      </c>
      <c r="AB1329" s="42" t="s">
        <v>347</v>
      </c>
      <c r="AC1329" s="42" t="s">
        <v>225</v>
      </c>
      <c r="AD1329" s="42" t="s">
        <v>225</v>
      </c>
      <c r="AE1329" s="42" t="s">
        <v>476</v>
      </c>
      <c r="AF1329" s="42" t="s">
        <v>476</v>
      </c>
      <c r="AG1329" s="42">
        <v>20</v>
      </c>
      <c r="AH1329" s="42" t="s">
        <v>350</v>
      </c>
      <c r="AI1329" s="42">
        <v>0</v>
      </c>
      <c r="AJ1329" s="42" t="s">
        <v>351</v>
      </c>
      <c r="AK1329" s="42">
        <v>0</v>
      </c>
      <c r="AL1329" s="42">
        <v>1000</v>
      </c>
      <c r="AM1329" s="42" t="s">
        <v>332</v>
      </c>
      <c r="AN1329" s="42" t="s">
        <v>352</v>
      </c>
      <c r="AO1329" s="42">
        <v>400</v>
      </c>
      <c r="AP1329" s="42" t="s">
        <v>333</v>
      </c>
      <c r="AQ1329" s="42">
        <v>400</v>
      </c>
      <c r="AR1329" s="42">
        <v>48</v>
      </c>
      <c r="AS1329" s="42">
        <v>100</v>
      </c>
      <c r="AT1329" s="42">
        <f>AQ1329/AS1329</f>
        <v>4</v>
      </c>
      <c r="AU1329" s="42" t="s">
        <v>385</v>
      </c>
      <c r="AV1329" s="42" t="s">
        <v>385</v>
      </c>
      <c r="AW1329" s="42">
        <v>18000</v>
      </c>
      <c r="AX1329" s="42">
        <v>18000</v>
      </c>
      <c r="AY1329" s="42">
        <v>2</v>
      </c>
      <c r="AZ1329" s="51">
        <v>65.3</v>
      </c>
      <c r="BA1329" s="42">
        <v>0</v>
      </c>
      <c r="BB1329" s="42">
        <v>2</v>
      </c>
      <c r="BC1329" s="42" t="s">
        <v>5119</v>
      </c>
      <c r="BD1329" s="49">
        <v>0</v>
      </c>
      <c r="BE1329" s="49" t="s">
        <v>5116</v>
      </c>
      <c r="BF1329" s="42">
        <v>0</v>
      </c>
      <c r="BG1329" s="42"/>
      <c r="BH1329" s="42">
        <v>0</v>
      </c>
      <c r="BI1329" s="42" t="s">
        <v>357</v>
      </c>
      <c r="BJ1329" s="42" t="s">
        <v>358</v>
      </c>
      <c r="BK1329" s="57">
        <v>44778</v>
      </c>
      <c r="BL1329" s="42" t="s">
        <v>317</v>
      </c>
      <c r="BM1329" s="42" t="s">
        <v>317</v>
      </c>
      <c r="BN1329" s="42"/>
      <c r="BO1329" s="42"/>
      <c r="BP1329" s="42" t="s">
        <v>359</v>
      </c>
      <c r="BQ1329" s="42" t="s">
        <v>359</v>
      </c>
      <c r="BR1329" s="42" t="s">
        <v>359</v>
      </c>
      <c r="BS1329" s="42"/>
      <c r="BT1329" s="42" t="s">
        <v>360</v>
      </c>
      <c r="BU1329" s="42" t="s">
        <v>317</v>
      </c>
      <c r="BV1329" s="42" t="s">
        <v>317</v>
      </c>
      <c r="BW1329" s="42"/>
      <c r="BX1329" s="42"/>
      <c r="BY1329" s="42" t="s">
        <v>353</v>
      </c>
      <c r="BZ1329" s="42" t="s">
        <v>353</v>
      </c>
      <c r="CA1329" s="42"/>
      <c r="CB1329" s="42" t="s">
        <v>353</v>
      </c>
      <c r="CC1329" s="42"/>
      <c r="CD1329" s="42"/>
      <c r="CE1329" s="42"/>
      <c r="CF1329" s="42"/>
      <c r="CG1329" s="26" t="s">
        <v>5117</v>
      </c>
    </row>
    <row r="1330" hidden="1" spans="1:85">
      <c r="A1330" s="34">
        <v>1009</v>
      </c>
      <c r="B1330" s="42" t="s">
        <v>5120</v>
      </c>
      <c r="C1330" s="46" t="s">
        <v>5121</v>
      </c>
      <c r="D1330" s="42" t="s">
        <v>5122</v>
      </c>
      <c r="E1330" s="43">
        <v>24.1209</v>
      </c>
      <c r="F1330" s="43">
        <v>-13.5463</v>
      </c>
      <c r="G1330" s="42" t="s">
        <v>337</v>
      </c>
      <c r="H1330" s="37">
        <v>2</v>
      </c>
      <c r="I1330" s="42" t="s">
        <v>1192</v>
      </c>
      <c r="J1330" s="42" t="s">
        <v>5102</v>
      </c>
      <c r="K1330" s="42" t="s">
        <v>317</v>
      </c>
      <c r="L1330" s="42" t="s">
        <v>317</v>
      </c>
      <c r="M1330" s="42" t="s">
        <v>317</v>
      </c>
      <c r="N1330" s="42" t="s">
        <v>318</v>
      </c>
      <c r="O1330" s="42" t="s">
        <v>319</v>
      </c>
      <c r="P1330" s="42" t="s">
        <v>319</v>
      </c>
      <c r="Q1330" s="42" t="s">
        <v>381</v>
      </c>
      <c r="R1330" s="42" t="s">
        <v>381</v>
      </c>
      <c r="S1330" s="42" t="s">
        <v>1718</v>
      </c>
      <c r="T1330" s="42" t="s">
        <v>344</v>
      </c>
      <c r="U1330" s="42" t="s">
        <v>323</v>
      </c>
      <c r="V1330" s="52">
        <v>80</v>
      </c>
      <c r="W1330" s="42" t="s">
        <v>325</v>
      </c>
      <c r="X1330" s="42" t="s">
        <v>4858</v>
      </c>
      <c r="Y1330" s="42" t="s">
        <v>2</v>
      </c>
      <c r="Z1330" s="42" t="s">
        <v>2</v>
      </c>
      <c r="AA1330" s="42" t="s">
        <v>328</v>
      </c>
      <c r="AB1330" s="42" t="s">
        <v>347</v>
      </c>
      <c r="AC1330" s="42" t="s">
        <v>225</v>
      </c>
      <c r="AD1330" s="42" t="s">
        <v>225</v>
      </c>
      <c r="AE1330" s="42" t="s">
        <v>561</v>
      </c>
      <c r="AF1330" s="42" t="s">
        <v>561</v>
      </c>
      <c r="AG1330" s="42">
        <v>16</v>
      </c>
      <c r="AH1330" s="42" t="s">
        <v>368</v>
      </c>
      <c r="AI1330" s="42">
        <v>0</v>
      </c>
      <c r="AJ1330" s="42" t="s">
        <v>351</v>
      </c>
      <c r="AK1330" s="42">
        <v>0</v>
      </c>
      <c r="AL1330" s="42">
        <v>600</v>
      </c>
      <c r="AM1330" s="42" t="s">
        <v>408</v>
      </c>
      <c r="AN1330" s="42" t="s">
        <v>409</v>
      </c>
      <c r="AO1330" s="42">
        <v>300</v>
      </c>
      <c r="AP1330" s="42" t="s">
        <v>524</v>
      </c>
      <c r="AQ1330" s="42">
        <v>600</v>
      </c>
      <c r="AR1330" s="42">
        <v>2</v>
      </c>
      <c r="AS1330" s="42">
        <v>600</v>
      </c>
      <c r="AT1330" s="42">
        <v>24</v>
      </c>
      <c r="AU1330" s="42" t="s">
        <v>327</v>
      </c>
      <c r="AV1330" s="42" t="s">
        <v>327</v>
      </c>
      <c r="AW1330" s="42" t="s">
        <v>327</v>
      </c>
      <c r="AX1330" s="42">
        <v>0</v>
      </c>
      <c r="AY1330" s="42" t="s">
        <v>327</v>
      </c>
      <c r="AZ1330" s="51">
        <v>48</v>
      </c>
      <c r="BA1330" s="42">
        <v>0</v>
      </c>
      <c r="BB1330" s="42">
        <v>1</v>
      </c>
      <c r="BC1330" s="42" t="s">
        <v>525</v>
      </c>
      <c r="BD1330" s="49">
        <v>0</v>
      </c>
      <c r="BE1330" s="49" t="s">
        <v>5120</v>
      </c>
      <c r="BF1330" s="42">
        <v>0</v>
      </c>
      <c r="BG1330" s="42"/>
      <c r="BH1330" s="42">
        <v>0</v>
      </c>
      <c r="BI1330" s="42" t="s">
        <v>357</v>
      </c>
      <c r="BJ1330" s="42" t="s">
        <v>358</v>
      </c>
      <c r="BK1330" s="57">
        <v>44778</v>
      </c>
      <c r="BL1330" s="42" t="s">
        <v>317</v>
      </c>
      <c r="BM1330" s="42" t="s">
        <v>317</v>
      </c>
      <c r="BN1330" s="42"/>
      <c r="BO1330" s="42"/>
      <c r="BP1330" s="42" t="s">
        <v>359</v>
      </c>
      <c r="BQ1330" s="42" t="s">
        <v>359</v>
      </c>
      <c r="BR1330" s="42" t="s">
        <v>359</v>
      </c>
      <c r="BS1330" s="42"/>
      <c r="BT1330" s="42" t="s">
        <v>360</v>
      </c>
      <c r="BU1330" s="42" t="s">
        <v>317</v>
      </c>
      <c r="BV1330" s="42" t="s">
        <v>317</v>
      </c>
      <c r="BW1330" s="42"/>
      <c r="BX1330" s="42"/>
      <c r="BY1330" s="42" t="s">
        <v>353</v>
      </c>
      <c r="BZ1330" s="42" t="s">
        <v>353</v>
      </c>
      <c r="CA1330" s="42"/>
      <c r="CB1330" s="42" t="s">
        <v>353</v>
      </c>
      <c r="CC1330" s="42"/>
      <c r="CD1330" s="42"/>
      <c r="CE1330" s="42"/>
      <c r="CF1330" s="42"/>
      <c r="CG1330" s="26" t="s">
        <v>5121</v>
      </c>
    </row>
    <row r="1331" hidden="1" spans="1:85">
      <c r="A1331" s="39">
        <v>278</v>
      </c>
      <c r="B1331" s="42" t="s">
        <v>5123</v>
      </c>
      <c r="C1331" s="46" t="s">
        <v>5124</v>
      </c>
      <c r="D1331" s="42" t="s">
        <v>5125</v>
      </c>
      <c r="E1331" s="43">
        <v>23.2129</v>
      </c>
      <c r="F1331" s="43">
        <v>-13.8327</v>
      </c>
      <c r="G1331" s="42" t="s">
        <v>337</v>
      </c>
      <c r="H1331" s="37">
        <v>1.8</v>
      </c>
      <c r="I1331" s="42" t="s">
        <v>1192</v>
      </c>
      <c r="J1331" s="42" t="s">
        <v>5096</v>
      </c>
      <c r="K1331" s="42" t="s">
        <v>317</v>
      </c>
      <c r="L1331" s="42" t="s">
        <v>317</v>
      </c>
      <c r="M1331" s="42" t="s">
        <v>317</v>
      </c>
      <c r="N1331" s="42" t="s">
        <v>318</v>
      </c>
      <c r="O1331" s="42" t="s">
        <v>319</v>
      </c>
      <c r="P1331" s="42" t="s">
        <v>319</v>
      </c>
      <c r="Q1331" s="42" t="s">
        <v>381</v>
      </c>
      <c r="R1331" s="42" t="s">
        <v>320</v>
      </c>
      <c r="S1331" s="42" t="s">
        <v>1718</v>
      </c>
      <c r="T1331" s="42" t="s">
        <v>2215</v>
      </c>
      <c r="U1331" s="42" t="s">
        <v>323</v>
      </c>
      <c r="V1331" s="52">
        <v>60</v>
      </c>
      <c r="W1331" s="42" t="s">
        <v>366</v>
      </c>
      <c r="X1331" s="42" t="s">
        <v>4858</v>
      </c>
      <c r="Y1331" s="42" t="s">
        <v>2</v>
      </c>
      <c r="Z1331" s="42" t="s">
        <v>2</v>
      </c>
      <c r="AA1331" s="42" t="s">
        <v>328</v>
      </c>
      <c r="AB1331" s="42" t="s">
        <v>347</v>
      </c>
      <c r="AC1331" s="42" t="s">
        <v>225</v>
      </c>
      <c r="AD1331" s="42" t="s">
        <v>225</v>
      </c>
      <c r="AE1331" s="42" t="s">
        <v>561</v>
      </c>
      <c r="AF1331" s="42" t="s">
        <v>561</v>
      </c>
      <c r="AG1331" s="42">
        <v>15</v>
      </c>
      <c r="AH1331" s="42" t="s">
        <v>350</v>
      </c>
      <c r="AI1331" s="42">
        <v>0</v>
      </c>
      <c r="AJ1331" s="42" t="s">
        <v>370</v>
      </c>
      <c r="AK1331" s="42">
        <v>0</v>
      </c>
      <c r="AL1331" s="42">
        <v>1000</v>
      </c>
      <c r="AM1331" s="42" t="s">
        <v>332</v>
      </c>
      <c r="AN1331" s="42" t="s">
        <v>352</v>
      </c>
      <c r="AO1331" s="42">
        <v>400</v>
      </c>
      <c r="AP1331" s="42" t="s">
        <v>333</v>
      </c>
      <c r="AQ1331" s="42">
        <v>300</v>
      </c>
      <c r="AR1331" s="42">
        <v>48</v>
      </c>
      <c r="AS1331" s="42">
        <v>100</v>
      </c>
      <c r="AT1331" s="42">
        <f>AQ1331/AS1331</f>
        <v>3</v>
      </c>
      <c r="AU1331" s="42" t="s">
        <v>385</v>
      </c>
      <c r="AV1331" s="42" t="s">
        <v>385</v>
      </c>
      <c r="AW1331" s="42">
        <v>18000</v>
      </c>
      <c r="AX1331" s="42">
        <v>18000</v>
      </c>
      <c r="AY1331" s="42">
        <v>2</v>
      </c>
      <c r="AZ1331" s="51">
        <v>72</v>
      </c>
      <c r="BA1331" s="42">
        <v>0</v>
      </c>
      <c r="BB1331" s="42">
        <v>2</v>
      </c>
      <c r="BC1331" s="42" t="s">
        <v>375</v>
      </c>
      <c r="BD1331" s="49" t="s">
        <v>5126</v>
      </c>
      <c r="BE1331" s="49" t="s">
        <v>5123</v>
      </c>
      <c r="BF1331" s="42">
        <v>0</v>
      </c>
      <c r="BG1331" s="42"/>
      <c r="BH1331" s="42">
        <v>0</v>
      </c>
      <c r="BI1331" s="42" t="s">
        <v>357</v>
      </c>
      <c r="BJ1331" s="42" t="s">
        <v>1872</v>
      </c>
      <c r="BK1331" s="57">
        <v>44778</v>
      </c>
      <c r="BL1331" s="42" t="s">
        <v>317</v>
      </c>
      <c r="BM1331" s="42" t="s">
        <v>317</v>
      </c>
      <c r="BN1331" s="42"/>
      <c r="BO1331" s="42"/>
      <c r="BP1331" s="42" t="s">
        <v>359</v>
      </c>
      <c r="BQ1331" s="42" t="s">
        <v>359</v>
      </c>
      <c r="BR1331" s="42" t="s">
        <v>359</v>
      </c>
      <c r="BS1331" s="42"/>
      <c r="BT1331" s="42" t="s">
        <v>360</v>
      </c>
      <c r="BU1331" s="42" t="s">
        <v>340</v>
      </c>
      <c r="BV1331" s="42" t="s">
        <v>317</v>
      </c>
      <c r="BW1331" s="42"/>
      <c r="BX1331" s="42"/>
      <c r="BY1331" s="42" t="s">
        <v>353</v>
      </c>
      <c r="BZ1331" s="42" t="s">
        <v>353</v>
      </c>
      <c r="CA1331" s="42"/>
      <c r="CB1331" s="42" t="s">
        <v>353</v>
      </c>
      <c r="CC1331" s="42"/>
      <c r="CD1331" s="42"/>
      <c r="CE1331" s="42"/>
      <c r="CF1331" s="42"/>
      <c r="CG1331" s="26" t="s">
        <v>5124</v>
      </c>
    </row>
    <row r="1332" hidden="1" spans="1:85">
      <c r="A1332" s="39">
        <v>544</v>
      </c>
      <c r="B1332" s="42" t="s">
        <v>5127</v>
      </c>
      <c r="C1332" s="46" t="s">
        <v>5128</v>
      </c>
      <c r="D1332" s="42" t="s">
        <v>5129</v>
      </c>
      <c r="E1332" s="43">
        <v>24.2354</v>
      </c>
      <c r="F1332" s="43">
        <v>-11.1886</v>
      </c>
      <c r="G1332" s="42" t="s">
        <v>337</v>
      </c>
      <c r="H1332" s="37">
        <v>2</v>
      </c>
      <c r="I1332" s="42" t="s">
        <v>1192</v>
      </c>
      <c r="J1332" s="42" t="s">
        <v>5004</v>
      </c>
      <c r="K1332" s="42" t="s">
        <v>317</v>
      </c>
      <c r="L1332" s="42" t="s">
        <v>317</v>
      </c>
      <c r="M1332" s="42" t="s">
        <v>317</v>
      </c>
      <c r="N1332" s="42" t="s">
        <v>318</v>
      </c>
      <c r="O1332" s="42" t="s">
        <v>319</v>
      </c>
      <c r="P1332" s="42" t="s">
        <v>319</v>
      </c>
      <c r="Q1332" s="42" t="s">
        <v>381</v>
      </c>
      <c r="R1332" s="141" t="s">
        <v>390</v>
      </c>
      <c r="S1332" s="42" t="s">
        <v>1718</v>
      </c>
      <c r="T1332" s="42" t="s">
        <v>344</v>
      </c>
      <c r="U1332" s="42" t="s">
        <v>323</v>
      </c>
      <c r="V1332" s="52">
        <v>60</v>
      </c>
      <c r="W1332" s="42" t="s">
        <v>325</v>
      </c>
      <c r="X1332" s="42" t="s">
        <v>4858</v>
      </c>
      <c r="Y1332" s="42" t="s">
        <v>2</v>
      </c>
      <c r="Z1332" s="42" t="s">
        <v>2</v>
      </c>
      <c r="AA1332" s="42" t="s">
        <v>328</v>
      </c>
      <c r="AB1332" s="42" t="s">
        <v>347</v>
      </c>
      <c r="AC1332" s="42" t="s">
        <v>225</v>
      </c>
      <c r="AD1332" s="42" t="s">
        <v>225</v>
      </c>
      <c r="AE1332" s="42" t="s">
        <v>476</v>
      </c>
      <c r="AF1332" s="42" t="s">
        <v>476</v>
      </c>
      <c r="AG1332" s="42">
        <v>15</v>
      </c>
      <c r="AH1332" s="42" t="s">
        <v>5055</v>
      </c>
      <c r="AI1332" s="42">
        <v>0</v>
      </c>
      <c r="AJ1332" s="42" t="s">
        <v>351</v>
      </c>
      <c r="AK1332" s="42">
        <v>0</v>
      </c>
      <c r="AL1332" s="42">
        <v>750</v>
      </c>
      <c r="AM1332" s="42" t="s">
        <v>332</v>
      </c>
      <c r="AN1332" s="42" t="s">
        <v>352</v>
      </c>
      <c r="AO1332" s="42">
        <v>400</v>
      </c>
      <c r="AP1332" s="42" t="s">
        <v>439</v>
      </c>
      <c r="AQ1332" s="42">
        <v>600</v>
      </c>
      <c r="AR1332" s="42">
        <v>2</v>
      </c>
      <c r="AS1332" s="42">
        <v>600</v>
      </c>
      <c r="AT1332" s="42">
        <v>24</v>
      </c>
      <c r="AU1332" s="42" t="s">
        <v>327</v>
      </c>
      <c r="AV1332" s="42" t="s">
        <v>327</v>
      </c>
      <c r="AW1332" s="42" t="s">
        <v>327</v>
      </c>
      <c r="AX1332" s="42">
        <v>0</v>
      </c>
      <c r="AY1332" s="42" t="s">
        <v>327</v>
      </c>
      <c r="AZ1332" s="51">
        <v>60.12</v>
      </c>
      <c r="BA1332" s="42">
        <v>0</v>
      </c>
      <c r="BB1332" s="42">
        <v>2</v>
      </c>
      <c r="BC1332" s="42" t="s">
        <v>375</v>
      </c>
      <c r="BD1332" s="49" t="s">
        <v>5130</v>
      </c>
      <c r="BE1332" s="49" t="s">
        <v>5127</v>
      </c>
      <c r="BF1332" s="42">
        <v>0</v>
      </c>
      <c r="BG1332" s="42"/>
      <c r="BH1332" s="42">
        <v>0</v>
      </c>
      <c r="BI1332" s="42" t="s">
        <v>357</v>
      </c>
      <c r="BJ1332" s="42" t="s">
        <v>358</v>
      </c>
      <c r="BK1332" s="57">
        <v>44778</v>
      </c>
      <c r="BL1332" s="42" t="s">
        <v>317</v>
      </c>
      <c r="BM1332" s="42" t="s">
        <v>317</v>
      </c>
      <c r="BN1332" s="42"/>
      <c r="BO1332" s="42"/>
      <c r="BP1332" s="42" t="s">
        <v>359</v>
      </c>
      <c r="BQ1332" s="42" t="s">
        <v>359</v>
      </c>
      <c r="BR1332" s="42" t="s">
        <v>359</v>
      </c>
      <c r="BS1332" s="42"/>
      <c r="BT1332" s="42" t="s">
        <v>360</v>
      </c>
      <c r="BU1332" s="42" t="s">
        <v>317</v>
      </c>
      <c r="BV1332" s="42" t="s">
        <v>317</v>
      </c>
      <c r="BW1332" s="42"/>
      <c r="BX1332" s="42"/>
      <c r="BY1332" s="42" t="s">
        <v>353</v>
      </c>
      <c r="BZ1332" s="42" t="s">
        <v>353</v>
      </c>
      <c r="CA1332" s="42"/>
      <c r="CB1332" s="42" t="s">
        <v>353</v>
      </c>
      <c r="CC1332" s="42"/>
      <c r="CD1332" s="42"/>
      <c r="CE1332" s="42"/>
      <c r="CF1332" s="42"/>
      <c r="CG1332" s="26" t="s">
        <v>5128</v>
      </c>
    </row>
    <row r="1333" hidden="1" spans="1:85">
      <c r="A1333" s="34">
        <v>417</v>
      </c>
      <c r="B1333" s="42" t="s">
        <v>5131</v>
      </c>
      <c r="C1333" s="46" t="s">
        <v>5132</v>
      </c>
      <c r="D1333" s="42" t="s">
        <v>5133</v>
      </c>
      <c r="E1333" s="43">
        <v>24.277</v>
      </c>
      <c r="F1333" s="43">
        <v>-11.2683</v>
      </c>
      <c r="G1333" s="42" t="s">
        <v>337</v>
      </c>
      <c r="H1333" s="37">
        <v>2.5</v>
      </c>
      <c r="I1333" s="42" t="s">
        <v>1192</v>
      </c>
      <c r="J1333" s="42" t="s">
        <v>5004</v>
      </c>
      <c r="K1333" s="42" t="s">
        <v>317</v>
      </c>
      <c r="L1333" s="42" t="s">
        <v>317</v>
      </c>
      <c r="M1333" s="42" t="s">
        <v>317</v>
      </c>
      <c r="N1333" s="42" t="s">
        <v>318</v>
      </c>
      <c r="O1333" s="42" t="s">
        <v>319</v>
      </c>
      <c r="P1333" s="42" t="s">
        <v>319</v>
      </c>
      <c r="Q1333" s="42" t="s">
        <v>381</v>
      </c>
      <c r="R1333" s="42" t="s">
        <v>320</v>
      </c>
      <c r="S1333" s="42" t="s">
        <v>1718</v>
      </c>
      <c r="T1333" s="42" t="s">
        <v>344</v>
      </c>
      <c r="U1333" s="42" t="s">
        <v>323</v>
      </c>
      <c r="V1333" s="52">
        <v>50</v>
      </c>
      <c r="W1333" s="42" t="s">
        <v>366</v>
      </c>
      <c r="X1333" s="42" t="s">
        <v>4858</v>
      </c>
      <c r="Y1333" s="42" t="s">
        <v>2</v>
      </c>
      <c r="Z1333" s="42" t="s">
        <v>2</v>
      </c>
      <c r="AA1333" s="42" t="s">
        <v>328</v>
      </c>
      <c r="AB1333" s="42" t="s">
        <v>347</v>
      </c>
      <c r="AC1333" s="42" t="s">
        <v>225</v>
      </c>
      <c r="AD1333" s="42" t="s">
        <v>225</v>
      </c>
      <c r="AE1333" s="42" t="s">
        <v>476</v>
      </c>
      <c r="AF1333" s="42" t="s">
        <v>476</v>
      </c>
      <c r="AG1333" s="42">
        <v>20</v>
      </c>
      <c r="AH1333" s="42" t="s">
        <v>5055</v>
      </c>
      <c r="AI1333" s="42">
        <v>0</v>
      </c>
      <c r="AJ1333" s="42" t="s">
        <v>351</v>
      </c>
      <c r="AK1333" s="42">
        <v>0</v>
      </c>
      <c r="AL1333" s="42">
        <v>750</v>
      </c>
      <c r="AM1333" s="42" t="s">
        <v>332</v>
      </c>
      <c r="AN1333" s="42" t="s">
        <v>352</v>
      </c>
      <c r="AO1333" s="42">
        <v>400</v>
      </c>
      <c r="AP1333" s="42" t="s">
        <v>439</v>
      </c>
      <c r="AQ1333" s="42">
        <v>600</v>
      </c>
      <c r="AR1333" s="42">
        <v>2</v>
      </c>
      <c r="AS1333" s="42">
        <v>600</v>
      </c>
      <c r="AT1333" s="42">
        <v>24</v>
      </c>
      <c r="AU1333" s="42" t="s">
        <v>385</v>
      </c>
      <c r="AV1333" s="42" t="s">
        <v>385</v>
      </c>
      <c r="AW1333" s="42">
        <v>18000</v>
      </c>
      <c r="AX1333" s="42">
        <v>18000</v>
      </c>
      <c r="AY1333" s="42">
        <v>2</v>
      </c>
      <c r="AZ1333" s="51">
        <v>51.723</v>
      </c>
      <c r="BA1333" s="42">
        <v>0</v>
      </c>
      <c r="BB1333" s="42">
        <v>2</v>
      </c>
      <c r="BC1333" s="42" t="s">
        <v>375</v>
      </c>
      <c r="BD1333" s="49" t="s">
        <v>5134</v>
      </c>
      <c r="BE1333" s="49" t="s">
        <v>5131</v>
      </c>
      <c r="BF1333" s="42">
        <v>0</v>
      </c>
      <c r="BG1333" s="42"/>
      <c r="BH1333" s="42">
        <v>0</v>
      </c>
      <c r="BI1333" s="42" t="s">
        <v>357</v>
      </c>
      <c r="BJ1333" s="42" t="s">
        <v>358</v>
      </c>
      <c r="BK1333" s="57">
        <v>44778</v>
      </c>
      <c r="BL1333" s="42" t="s">
        <v>317</v>
      </c>
      <c r="BM1333" s="42" t="s">
        <v>317</v>
      </c>
      <c r="BN1333" s="42"/>
      <c r="BO1333" s="42"/>
      <c r="BP1333" s="42" t="s">
        <v>359</v>
      </c>
      <c r="BQ1333" s="42" t="s">
        <v>359</v>
      </c>
      <c r="BR1333" s="42" t="s">
        <v>359</v>
      </c>
      <c r="BS1333" s="42"/>
      <c r="BT1333" s="42" t="s">
        <v>360</v>
      </c>
      <c r="BU1333" s="42" t="s">
        <v>317</v>
      </c>
      <c r="BV1333" s="42" t="s">
        <v>340</v>
      </c>
      <c r="BW1333" s="42"/>
      <c r="BX1333" s="42"/>
      <c r="BY1333" s="42" t="s">
        <v>356</v>
      </c>
      <c r="BZ1333" s="42">
        <v>20</v>
      </c>
      <c r="CA1333" s="42"/>
      <c r="CB1333" s="42" t="s">
        <v>472</v>
      </c>
      <c r="CC1333" s="42"/>
      <c r="CD1333" s="42"/>
      <c r="CE1333" s="42"/>
      <c r="CF1333" s="42"/>
      <c r="CG1333" s="26" t="s">
        <v>5132</v>
      </c>
    </row>
    <row r="1334" hidden="1" spans="1:85">
      <c r="A1334" s="34">
        <v>1683</v>
      </c>
      <c r="B1334" s="42" t="s">
        <v>5135</v>
      </c>
      <c r="C1334" s="46" t="s">
        <v>5136</v>
      </c>
      <c r="D1334" s="42" t="s">
        <v>4866</v>
      </c>
      <c r="E1334" s="43">
        <v>26.3894</v>
      </c>
      <c r="F1334" s="43">
        <v>-12.1695</v>
      </c>
      <c r="G1334" s="42" t="s">
        <v>337</v>
      </c>
      <c r="H1334" s="37">
        <v>2</v>
      </c>
      <c r="I1334" s="42" t="s">
        <v>1192</v>
      </c>
      <c r="J1334" s="42" t="s">
        <v>5085</v>
      </c>
      <c r="K1334" s="42" t="s">
        <v>317</v>
      </c>
      <c r="L1334" s="42" t="s">
        <v>317</v>
      </c>
      <c r="M1334" s="42" t="s">
        <v>317</v>
      </c>
      <c r="N1334" s="42" t="s">
        <v>341</v>
      </c>
      <c r="O1334" s="42" t="s">
        <v>319</v>
      </c>
      <c r="P1334" s="42" t="s">
        <v>319</v>
      </c>
      <c r="Q1334" s="42" t="s">
        <v>320</v>
      </c>
      <c r="R1334" s="42" t="s">
        <v>320</v>
      </c>
      <c r="S1334" s="42" t="s">
        <v>1718</v>
      </c>
      <c r="T1334" s="42" t="s">
        <v>344</v>
      </c>
      <c r="U1334" s="42" t="s">
        <v>323</v>
      </c>
      <c r="V1334" s="52">
        <v>48</v>
      </c>
      <c r="W1334" s="42" t="s">
        <v>366</v>
      </c>
      <c r="X1334" s="42" t="s">
        <v>4858</v>
      </c>
      <c r="Y1334" s="42" t="s">
        <v>2</v>
      </c>
      <c r="Z1334" s="42" t="s">
        <v>2</v>
      </c>
      <c r="AA1334" s="42" t="s">
        <v>328</v>
      </c>
      <c r="AB1334" s="42" t="s">
        <v>347</v>
      </c>
      <c r="AC1334" s="42" t="s">
        <v>225</v>
      </c>
      <c r="AD1334" s="42" t="s">
        <v>225</v>
      </c>
      <c r="AE1334" s="42" t="s">
        <v>476</v>
      </c>
      <c r="AF1334" s="42" t="s">
        <v>476</v>
      </c>
      <c r="AG1334" s="42">
        <v>16</v>
      </c>
      <c r="AH1334" s="42" t="s">
        <v>350</v>
      </c>
      <c r="AI1334" s="42">
        <v>0</v>
      </c>
      <c r="AJ1334" s="42" t="s">
        <v>351</v>
      </c>
      <c r="AK1334" s="42">
        <v>0</v>
      </c>
      <c r="AL1334" s="42">
        <v>1000</v>
      </c>
      <c r="AM1334" s="42" t="s">
        <v>332</v>
      </c>
      <c r="AN1334" s="42" t="s">
        <v>352</v>
      </c>
      <c r="AO1334" s="42">
        <v>400</v>
      </c>
      <c r="AP1334" s="42" t="s">
        <v>439</v>
      </c>
      <c r="AQ1334" s="42">
        <v>600</v>
      </c>
      <c r="AR1334" s="42">
        <v>2</v>
      </c>
      <c r="AS1334" s="42">
        <v>600</v>
      </c>
      <c r="AT1334" s="42">
        <v>24</v>
      </c>
      <c r="AU1334" s="42" t="s">
        <v>385</v>
      </c>
      <c r="AV1334" s="42" t="s">
        <v>385</v>
      </c>
      <c r="AW1334" s="42">
        <v>18000</v>
      </c>
      <c r="AX1334" s="42">
        <v>18000</v>
      </c>
      <c r="AY1334" s="42">
        <v>2</v>
      </c>
      <c r="AZ1334" s="51">
        <v>77.5</v>
      </c>
      <c r="BA1334" s="42">
        <v>0</v>
      </c>
      <c r="BB1334" s="42">
        <v>1</v>
      </c>
      <c r="BC1334" s="42" t="s">
        <v>525</v>
      </c>
      <c r="BD1334" s="49">
        <v>0</v>
      </c>
      <c r="BE1334" s="49" t="s">
        <v>5135</v>
      </c>
      <c r="BF1334" s="42">
        <v>0</v>
      </c>
      <c r="BG1334" s="42"/>
      <c r="BH1334" s="42">
        <v>0</v>
      </c>
      <c r="BI1334" s="42" t="s">
        <v>357</v>
      </c>
      <c r="BJ1334" s="42" t="s">
        <v>358</v>
      </c>
      <c r="BK1334" s="57">
        <v>44778</v>
      </c>
      <c r="BL1334" s="42" t="s">
        <v>317</v>
      </c>
      <c r="BM1334" s="42" t="s">
        <v>317</v>
      </c>
      <c r="BN1334" s="42"/>
      <c r="BO1334" s="42"/>
      <c r="BP1334" s="42" t="s">
        <v>359</v>
      </c>
      <c r="BQ1334" s="42" t="s">
        <v>359</v>
      </c>
      <c r="BR1334" s="42" t="s">
        <v>359</v>
      </c>
      <c r="BS1334" s="42"/>
      <c r="BT1334" s="42" t="s">
        <v>360</v>
      </c>
      <c r="BU1334" s="42" t="s">
        <v>317</v>
      </c>
      <c r="BV1334" s="42" t="s">
        <v>317</v>
      </c>
      <c r="BW1334" s="42"/>
      <c r="BX1334" s="42"/>
      <c r="BY1334" s="42" t="s">
        <v>353</v>
      </c>
      <c r="BZ1334" s="42" t="s">
        <v>353</v>
      </c>
      <c r="CA1334" s="42"/>
      <c r="CB1334" s="42" t="s">
        <v>353</v>
      </c>
      <c r="CC1334" s="42"/>
      <c r="CD1334" s="42"/>
      <c r="CE1334" s="42"/>
      <c r="CF1334" s="42"/>
      <c r="CG1334" s="26" t="s">
        <v>5136</v>
      </c>
    </row>
    <row r="1335" hidden="1" spans="1:85">
      <c r="A1335" s="34">
        <v>767</v>
      </c>
      <c r="B1335" s="42" t="s">
        <v>5137</v>
      </c>
      <c r="C1335" s="46" t="s">
        <v>5138</v>
      </c>
      <c r="D1335" s="42" t="s">
        <v>5139</v>
      </c>
      <c r="E1335" s="43">
        <v>26.445</v>
      </c>
      <c r="F1335" s="43">
        <v>-12.1928</v>
      </c>
      <c r="G1335" s="42" t="s">
        <v>337</v>
      </c>
      <c r="H1335" s="37">
        <v>2.5</v>
      </c>
      <c r="I1335" s="42" t="s">
        <v>1192</v>
      </c>
      <c r="J1335" s="42" t="s">
        <v>5085</v>
      </c>
      <c r="K1335" s="42" t="s">
        <v>317</v>
      </c>
      <c r="L1335" s="42" t="s">
        <v>340</v>
      </c>
      <c r="M1335" s="42" t="s">
        <v>317</v>
      </c>
      <c r="N1335" s="42" t="s">
        <v>341</v>
      </c>
      <c r="O1335" s="42" t="s">
        <v>319</v>
      </c>
      <c r="P1335" s="42" t="s">
        <v>319</v>
      </c>
      <c r="Q1335" s="42" t="s">
        <v>381</v>
      </c>
      <c r="R1335" s="42" t="s">
        <v>1204</v>
      </c>
      <c r="S1335" s="42" t="s">
        <v>1718</v>
      </c>
      <c r="T1335" s="42" t="s">
        <v>344</v>
      </c>
      <c r="U1335" s="42" t="s">
        <v>323</v>
      </c>
      <c r="V1335" s="52">
        <v>70</v>
      </c>
      <c r="W1335" s="42" t="s">
        <v>366</v>
      </c>
      <c r="X1335" s="42" t="s">
        <v>4858</v>
      </c>
      <c r="Y1335" s="42" t="s">
        <v>2</v>
      </c>
      <c r="Z1335" s="42" t="s">
        <v>2</v>
      </c>
      <c r="AA1335" s="42" t="s">
        <v>328</v>
      </c>
      <c r="AB1335" s="42" t="s">
        <v>347</v>
      </c>
      <c r="AC1335" s="42" t="s">
        <v>225</v>
      </c>
      <c r="AD1335" s="42" t="s">
        <v>225</v>
      </c>
      <c r="AE1335" s="42" t="s">
        <v>654</v>
      </c>
      <c r="AF1335" s="42" t="s">
        <v>654</v>
      </c>
      <c r="AG1335" s="42">
        <v>30</v>
      </c>
      <c r="AH1335" s="42" t="s">
        <v>350</v>
      </c>
      <c r="AI1335" s="42">
        <v>0</v>
      </c>
      <c r="AJ1335" s="42" t="s">
        <v>351</v>
      </c>
      <c r="AK1335" s="42">
        <v>0</v>
      </c>
      <c r="AL1335" s="42">
        <v>400</v>
      </c>
      <c r="AM1335" s="42" t="s">
        <v>332</v>
      </c>
      <c r="AN1335" s="42" t="s">
        <v>352</v>
      </c>
      <c r="AO1335" s="42">
        <v>400</v>
      </c>
      <c r="AP1335" s="42" t="s">
        <v>333</v>
      </c>
      <c r="AQ1335" s="42">
        <v>400</v>
      </c>
      <c r="AR1335" s="42">
        <v>48</v>
      </c>
      <c r="AS1335" s="42">
        <v>100</v>
      </c>
      <c r="AT1335" s="42">
        <f>AQ1335/AS1335</f>
        <v>4</v>
      </c>
      <c r="AU1335" s="42" t="s">
        <v>385</v>
      </c>
      <c r="AV1335" s="42" t="s">
        <v>385</v>
      </c>
      <c r="AW1335" s="42">
        <v>18000</v>
      </c>
      <c r="AX1335" s="42">
        <v>18000</v>
      </c>
      <c r="AY1335" s="42">
        <v>2</v>
      </c>
      <c r="AZ1335" s="51">
        <v>117</v>
      </c>
      <c r="BA1335" s="42">
        <v>0</v>
      </c>
      <c r="BB1335" s="42">
        <v>2</v>
      </c>
      <c r="BC1335" s="42" t="s">
        <v>375</v>
      </c>
      <c r="BD1335" s="49" t="s">
        <v>5140</v>
      </c>
      <c r="BE1335" s="49" t="s">
        <v>5137</v>
      </c>
      <c r="BF1335" s="42">
        <v>0</v>
      </c>
      <c r="BG1335" s="42"/>
      <c r="BH1335" s="42">
        <v>0</v>
      </c>
      <c r="BI1335" s="42" t="s">
        <v>357</v>
      </c>
      <c r="BJ1335" s="42" t="s">
        <v>358</v>
      </c>
      <c r="BK1335" s="57">
        <v>44778</v>
      </c>
      <c r="BL1335" s="42" t="s">
        <v>317</v>
      </c>
      <c r="BM1335" s="42" t="s">
        <v>317</v>
      </c>
      <c r="BN1335" s="42"/>
      <c r="BO1335" s="42"/>
      <c r="BP1335" s="42" t="s">
        <v>359</v>
      </c>
      <c r="BQ1335" s="42" t="s">
        <v>359</v>
      </c>
      <c r="BR1335" s="42" t="s">
        <v>359</v>
      </c>
      <c r="BS1335" s="42"/>
      <c r="BT1335" s="42" t="s">
        <v>360</v>
      </c>
      <c r="BU1335" s="42" t="s">
        <v>317</v>
      </c>
      <c r="BV1335" s="42" t="s">
        <v>317</v>
      </c>
      <c r="BW1335" s="42"/>
      <c r="BX1335" s="42"/>
      <c r="BY1335" s="42" t="s">
        <v>353</v>
      </c>
      <c r="BZ1335" s="42" t="s">
        <v>353</v>
      </c>
      <c r="CA1335" s="42"/>
      <c r="CB1335" s="42" t="s">
        <v>353</v>
      </c>
      <c r="CC1335" s="42"/>
      <c r="CD1335" s="42"/>
      <c r="CE1335" s="42"/>
      <c r="CF1335" s="42"/>
      <c r="CG1335" s="26" t="s">
        <v>5138</v>
      </c>
    </row>
    <row r="1336" hidden="1" spans="1:85">
      <c r="A1336" s="34">
        <v>533</v>
      </c>
      <c r="B1336" s="42" t="s">
        <v>5141</v>
      </c>
      <c r="C1336" s="46" t="s">
        <v>5142</v>
      </c>
      <c r="D1336" s="42" t="s">
        <v>5143</v>
      </c>
      <c r="E1336" s="43">
        <v>26.6509</v>
      </c>
      <c r="F1336" s="43">
        <v>-12.2137</v>
      </c>
      <c r="G1336" s="42" t="s">
        <v>337</v>
      </c>
      <c r="H1336" s="37">
        <v>4.5</v>
      </c>
      <c r="I1336" s="42" t="s">
        <v>1192</v>
      </c>
      <c r="J1336" s="42" t="s">
        <v>5085</v>
      </c>
      <c r="K1336" s="42" t="s">
        <v>317</v>
      </c>
      <c r="L1336" s="42" t="s">
        <v>317</v>
      </c>
      <c r="M1336" s="42" t="s">
        <v>340</v>
      </c>
      <c r="N1336" s="42" t="s">
        <v>318</v>
      </c>
      <c r="O1336" s="42" t="s">
        <v>319</v>
      </c>
      <c r="P1336" s="42" t="s">
        <v>319</v>
      </c>
      <c r="Q1336" s="42" t="s">
        <v>381</v>
      </c>
      <c r="R1336" s="42" t="s">
        <v>1204</v>
      </c>
      <c r="S1336" s="42" t="s">
        <v>1718</v>
      </c>
      <c r="T1336" s="42" t="s">
        <v>344</v>
      </c>
      <c r="U1336" s="42" t="s">
        <v>323</v>
      </c>
      <c r="V1336" s="52">
        <v>60</v>
      </c>
      <c r="W1336" s="42" t="s">
        <v>366</v>
      </c>
      <c r="X1336" s="42" t="s">
        <v>4858</v>
      </c>
      <c r="Y1336" s="42" t="s">
        <v>2</v>
      </c>
      <c r="Z1336" s="42" t="s">
        <v>2</v>
      </c>
      <c r="AA1336" s="42" t="s">
        <v>328</v>
      </c>
      <c r="AB1336" s="42" t="s">
        <v>347</v>
      </c>
      <c r="AC1336" s="42" t="s">
        <v>225</v>
      </c>
      <c r="AD1336" s="42" t="s">
        <v>225</v>
      </c>
      <c r="AE1336" s="42" t="s">
        <v>476</v>
      </c>
      <c r="AF1336" s="42" t="s">
        <v>476</v>
      </c>
      <c r="AG1336" s="42">
        <v>30</v>
      </c>
      <c r="AH1336" s="42" t="s">
        <v>350</v>
      </c>
      <c r="AI1336" s="42">
        <v>0</v>
      </c>
      <c r="AJ1336" s="42" t="s">
        <v>370</v>
      </c>
      <c r="AK1336" s="42">
        <v>0</v>
      </c>
      <c r="AL1336" s="42">
        <v>1000</v>
      </c>
      <c r="AM1336" s="42" t="s">
        <v>332</v>
      </c>
      <c r="AN1336" s="42" t="s">
        <v>352</v>
      </c>
      <c r="AO1336" s="42">
        <v>400</v>
      </c>
      <c r="AP1336" s="42" t="s">
        <v>333</v>
      </c>
      <c r="AQ1336" s="42">
        <v>300</v>
      </c>
      <c r="AR1336" s="42">
        <v>48</v>
      </c>
      <c r="AS1336" s="42">
        <v>100</v>
      </c>
      <c r="AT1336" s="42">
        <f>AQ1336/AS1336</f>
        <v>3</v>
      </c>
      <c r="AU1336" s="42" t="s">
        <v>385</v>
      </c>
      <c r="AV1336" s="42" t="s">
        <v>385</v>
      </c>
      <c r="AW1336" s="42">
        <v>18000</v>
      </c>
      <c r="AX1336" s="42">
        <v>18000</v>
      </c>
      <c r="AY1336" s="42">
        <v>2</v>
      </c>
      <c r="AZ1336" s="51">
        <v>72.109</v>
      </c>
      <c r="BA1336" s="42">
        <v>0</v>
      </c>
      <c r="BB1336" s="42">
        <v>1</v>
      </c>
      <c r="BC1336" s="42" t="s">
        <v>525</v>
      </c>
      <c r="BD1336" s="49">
        <v>0</v>
      </c>
      <c r="BE1336" s="49" t="s">
        <v>5141</v>
      </c>
      <c r="BF1336" s="42">
        <v>0</v>
      </c>
      <c r="BG1336" s="42"/>
      <c r="BH1336" s="42">
        <v>0</v>
      </c>
      <c r="BI1336" s="42" t="s">
        <v>357</v>
      </c>
      <c r="BJ1336" s="42" t="s">
        <v>358</v>
      </c>
      <c r="BK1336" s="57">
        <v>44778</v>
      </c>
      <c r="BL1336" s="42" t="s">
        <v>356</v>
      </c>
      <c r="BM1336" s="42" t="s">
        <v>340</v>
      </c>
      <c r="BN1336" s="42"/>
      <c r="BO1336" s="42">
        <v>1</v>
      </c>
      <c r="BP1336" s="42" t="s">
        <v>359</v>
      </c>
      <c r="BQ1336" s="42" t="s">
        <v>359</v>
      </c>
      <c r="BR1336" s="42" t="s">
        <v>562</v>
      </c>
      <c r="BS1336" s="42"/>
      <c r="BT1336" s="42" t="s">
        <v>360</v>
      </c>
      <c r="BU1336" s="42" t="s">
        <v>317</v>
      </c>
      <c r="BV1336" s="42" t="s">
        <v>317</v>
      </c>
      <c r="BW1336" s="42"/>
      <c r="BX1336" s="42"/>
      <c r="BY1336" s="42" t="s">
        <v>353</v>
      </c>
      <c r="BZ1336" s="42" t="s">
        <v>353</v>
      </c>
      <c r="CA1336" s="42"/>
      <c r="CB1336" s="42" t="s">
        <v>353</v>
      </c>
      <c r="CC1336" s="42"/>
      <c r="CD1336" s="42"/>
      <c r="CE1336" s="42"/>
      <c r="CF1336" s="42"/>
      <c r="CG1336" s="26" t="s">
        <v>5142</v>
      </c>
    </row>
    <row r="1337" hidden="1" spans="1:85">
      <c r="A1337" s="39">
        <v>316</v>
      </c>
      <c r="B1337" s="42" t="s">
        <v>5144</v>
      </c>
      <c r="C1337" s="46" t="s">
        <v>5145</v>
      </c>
      <c r="D1337" s="42" t="s">
        <v>5146</v>
      </c>
      <c r="E1337" s="43">
        <v>25.9166</v>
      </c>
      <c r="F1337" s="43">
        <v>-12.2538</v>
      </c>
      <c r="G1337" s="42" t="s">
        <v>337</v>
      </c>
      <c r="H1337" s="37">
        <v>2</v>
      </c>
      <c r="I1337" s="42" t="s">
        <v>1192</v>
      </c>
      <c r="J1337" s="42" t="s">
        <v>5085</v>
      </c>
      <c r="K1337" s="42" t="s">
        <v>340</v>
      </c>
      <c r="L1337" s="42" t="s">
        <v>317</v>
      </c>
      <c r="M1337" s="42" t="s">
        <v>317</v>
      </c>
      <c r="N1337" s="42" t="s">
        <v>318</v>
      </c>
      <c r="O1337" s="42" t="s">
        <v>319</v>
      </c>
      <c r="P1337" s="42" t="s">
        <v>319</v>
      </c>
      <c r="Q1337" s="42" t="s">
        <v>320</v>
      </c>
      <c r="R1337" s="42" t="s">
        <v>320</v>
      </c>
      <c r="S1337" s="42" t="s">
        <v>1718</v>
      </c>
      <c r="T1337" s="42" t="s">
        <v>344</v>
      </c>
      <c r="U1337" s="42" t="s">
        <v>323</v>
      </c>
      <c r="V1337" s="52">
        <v>60</v>
      </c>
      <c r="W1337" s="42" t="s">
        <v>325</v>
      </c>
      <c r="X1337" s="42" t="s">
        <v>4858</v>
      </c>
      <c r="Y1337" s="42" t="s">
        <v>2</v>
      </c>
      <c r="Z1337" s="42" t="s">
        <v>2</v>
      </c>
      <c r="AA1337" s="42" t="s">
        <v>328</v>
      </c>
      <c r="AB1337" s="42" t="s">
        <v>347</v>
      </c>
      <c r="AC1337" s="42" t="s">
        <v>225</v>
      </c>
      <c r="AD1337" s="42" t="s">
        <v>225</v>
      </c>
      <c r="AE1337" s="42" t="s">
        <v>476</v>
      </c>
      <c r="AF1337" s="42" t="s">
        <v>476</v>
      </c>
      <c r="AG1337" s="42">
        <v>16</v>
      </c>
      <c r="AH1337" s="42" t="s">
        <v>5055</v>
      </c>
      <c r="AI1337" s="42">
        <v>0</v>
      </c>
      <c r="AJ1337" s="42" t="s">
        <v>351</v>
      </c>
      <c r="AK1337" s="42">
        <v>0</v>
      </c>
      <c r="AL1337" s="42">
        <v>600</v>
      </c>
      <c r="AM1337" s="42" t="s">
        <v>332</v>
      </c>
      <c r="AN1337" s="42" t="s">
        <v>352</v>
      </c>
      <c r="AO1337" s="42">
        <v>400</v>
      </c>
      <c r="AP1337" s="42" t="s">
        <v>439</v>
      </c>
      <c r="AQ1337" s="42">
        <v>600</v>
      </c>
      <c r="AR1337" s="42">
        <v>2</v>
      </c>
      <c r="AS1337" s="42">
        <v>600</v>
      </c>
      <c r="AT1337" s="42">
        <v>24</v>
      </c>
      <c r="AU1337" s="42" t="s">
        <v>327</v>
      </c>
      <c r="AV1337" s="42" t="s">
        <v>327</v>
      </c>
      <c r="AW1337" s="42" t="s">
        <v>327</v>
      </c>
      <c r="AX1337" s="42">
        <v>0</v>
      </c>
      <c r="AY1337" s="42" t="s">
        <v>327</v>
      </c>
      <c r="AZ1337" s="51">
        <v>111.1</v>
      </c>
      <c r="BA1337" s="42">
        <v>0</v>
      </c>
      <c r="BB1337" s="42">
        <v>5</v>
      </c>
      <c r="BC1337" s="42" t="s">
        <v>3178</v>
      </c>
      <c r="BD1337" s="49" t="s">
        <v>5147</v>
      </c>
      <c r="BE1337" s="49" t="s">
        <v>5144</v>
      </c>
      <c r="BF1337" s="42">
        <v>0</v>
      </c>
      <c r="BG1337" s="42"/>
      <c r="BH1337" s="42">
        <v>0</v>
      </c>
      <c r="BI1337" s="42" t="s">
        <v>357</v>
      </c>
      <c r="BJ1337" s="42" t="s">
        <v>358</v>
      </c>
      <c r="BK1337" s="57">
        <v>44778</v>
      </c>
      <c r="BL1337" s="42" t="s">
        <v>317</v>
      </c>
      <c r="BM1337" s="42" t="s">
        <v>317</v>
      </c>
      <c r="BN1337" s="42"/>
      <c r="BO1337" s="42"/>
      <c r="BP1337" s="42" t="s">
        <v>359</v>
      </c>
      <c r="BQ1337" s="42" t="s">
        <v>359</v>
      </c>
      <c r="BR1337" s="42" t="s">
        <v>359</v>
      </c>
      <c r="BS1337" s="42"/>
      <c r="BT1337" s="42" t="s">
        <v>360</v>
      </c>
      <c r="BU1337" s="42" t="s">
        <v>317</v>
      </c>
      <c r="BV1337" s="42" t="s">
        <v>317</v>
      </c>
      <c r="BW1337" s="42"/>
      <c r="BX1337" s="42"/>
      <c r="BY1337" s="42" t="s">
        <v>353</v>
      </c>
      <c r="BZ1337" s="42" t="s">
        <v>353</v>
      </c>
      <c r="CA1337" s="42"/>
      <c r="CB1337" s="42" t="s">
        <v>353</v>
      </c>
      <c r="CC1337" s="42"/>
      <c r="CD1337" s="42"/>
      <c r="CE1337" s="42"/>
      <c r="CF1337" s="42"/>
      <c r="CG1337" s="26" t="s">
        <v>5145</v>
      </c>
    </row>
    <row r="1338" hidden="1" spans="1:85">
      <c r="A1338" s="39">
        <v>1678</v>
      </c>
      <c r="B1338" s="42" t="s">
        <v>5148</v>
      </c>
      <c r="C1338" s="46" t="s">
        <v>5149</v>
      </c>
      <c r="D1338" s="42" t="s">
        <v>5150</v>
      </c>
      <c r="E1338" s="43">
        <v>26.3894</v>
      </c>
      <c r="F1338" s="43">
        <v>-12.1911</v>
      </c>
      <c r="G1338" s="42" t="s">
        <v>337</v>
      </c>
      <c r="H1338" s="37">
        <v>1.8</v>
      </c>
      <c r="I1338" s="42" t="s">
        <v>1192</v>
      </c>
      <c r="J1338" s="42" t="s">
        <v>5085</v>
      </c>
      <c r="K1338" s="42" t="s">
        <v>317</v>
      </c>
      <c r="L1338" s="42" t="s">
        <v>317</v>
      </c>
      <c r="M1338" s="42" t="s">
        <v>317</v>
      </c>
      <c r="N1338" s="42" t="s">
        <v>402</v>
      </c>
      <c r="O1338" s="42" t="s">
        <v>319</v>
      </c>
      <c r="P1338" s="42" t="s">
        <v>319</v>
      </c>
      <c r="Q1338" s="42" t="s">
        <v>390</v>
      </c>
      <c r="R1338" s="42" t="s">
        <v>320</v>
      </c>
      <c r="S1338" s="42" t="s">
        <v>1718</v>
      </c>
      <c r="T1338" s="42" t="s">
        <v>344</v>
      </c>
      <c r="U1338" s="42" t="s">
        <v>323</v>
      </c>
      <c r="V1338" s="52">
        <v>48</v>
      </c>
      <c r="W1338" s="42" t="s">
        <v>366</v>
      </c>
      <c r="X1338" s="42" t="s">
        <v>4858</v>
      </c>
      <c r="Y1338" s="42" t="s">
        <v>2</v>
      </c>
      <c r="Z1338" s="42" t="s">
        <v>2</v>
      </c>
      <c r="AA1338" s="42" t="s">
        <v>328</v>
      </c>
      <c r="AB1338" s="42" t="s">
        <v>347</v>
      </c>
      <c r="AC1338" s="42" t="s">
        <v>225</v>
      </c>
      <c r="AD1338" s="42" t="s">
        <v>225</v>
      </c>
      <c r="AE1338" s="42" t="s">
        <v>2474</v>
      </c>
      <c r="AF1338" s="42" t="s">
        <v>2474</v>
      </c>
      <c r="AG1338" s="42">
        <v>15</v>
      </c>
      <c r="AH1338" s="42" t="s">
        <v>350</v>
      </c>
      <c r="AI1338" s="42">
        <v>0</v>
      </c>
      <c r="AJ1338" s="42" t="s">
        <v>351</v>
      </c>
      <c r="AK1338" s="42">
        <v>0</v>
      </c>
      <c r="AL1338" s="42">
        <v>400</v>
      </c>
      <c r="AM1338" s="42" t="s">
        <v>332</v>
      </c>
      <c r="AN1338" s="42" t="s">
        <v>352</v>
      </c>
      <c r="AO1338" s="42">
        <v>400</v>
      </c>
      <c r="AP1338" s="42" t="s">
        <v>439</v>
      </c>
      <c r="AQ1338" s="42">
        <v>600</v>
      </c>
      <c r="AR1338" s="42">
        <v>2</v>
      </c>
      <c r="AS1338" s="42">
        <v>600</v>
      </c>
      <c r="AT1338" s="42">
        <v>24</v>
      </c>
      <c r="AU1338" s="42" t="s">
        <v>385</v>
      </c>
      <c r="AV1338" s="42" t="s">
        <v>385</v>
      </c>
      <c r="AW1338" s="42">
        <v>18000</v>
      </c>
      <c r="AX1338" s="42">
        <v>18000</v>
      </c>
      <c r="AY1338" s="42">
        <v>2</v>
      </c>
      <c r="AZ1338" s="51">
        <v>51.1</v>
      </c>
      <c r="BA1338" s="42">
        <v>0</v>
      </c>
      <c r="BB1338" s="42">
        <v>1</v>
      </c>
      <c r="BC1338" s="42" t="s">
        <v>525</v>
      </c>
      <c r="BD1338" s="49">
        <v>0</v>
      </c>
      <c r="BE1338" s="49" t="s">
        <v>5148</v>
      </c>
      <c r="BF1338" s="42">
        <v>0</v>
      </c>
      <c r="BG1338" s="42"/>
      <c r="BH1338" s="42">
        <v>0</v>
      </c>
      <c r="BI1338" s="42" t="s">
        <v>357</v>
      </c>
      <c r="BJ1338" s="42" t="s">
        <v>358</v>
      </c>
      <c r="BK1338" s="57">
        <v>44778</v>
      </c>
      <c r="BL1338" s="42" t="s">
        <v>317</v>
      </c>
      <c r="BM1338" s="42" t="s">
        <v>317</v>
      </c>
      <c r="BN1338" s="42"/>
      <c r="BO1338" s="42"/>
      <c r="BP1338" s="42" t="s">
        <v>359</v>
      </c>
      <c r="BQ1338" s="42" t="s">
        <v>359</v>
      </c>
      <c r="BR1338" s="42" t="s">
        <v>359</v>
      </c>
      <c r="BS1338" s="42"/>
      <c r="BT1338" s="42" t="s">
        <v>360</v>
      </c>
      <c r="BU1338" s="42" t="s">
        <v>317</v>
      </c>
      <c r="BV1338" s="42" t="s">
        <v>317</v>
      </c>
      <c r="BW1338" s="42"/>
      <c r="BX1338" s="42"/>
      <c r="BY1338" s="42" t="s">
        <v>353</v>
      </c>
      <c r="BZ1338" s="42" t="s">
        <v>353</v>
      </c>
      <c r="CA1338" s="42"/>
      <c r="CB1338" s="42" t="s">
        <v>353</v>
      </c>
      <c r="CC1338" s="42"/>
      <c r="CD1338" s="42"/>
      <c r="CE1338" s="42"/>
      <c r="CF1338" s="42"/>
      <c r="CG1338" s="26" t="s">
        <v>5149</v>
      </c>
    </row>
    <row r="1339" hidden="1" spans="1:85">
      <c r="A1339" s="39">
        <v>1794</v>
      </c>
      <c r="B1339" s="42" t="s">
        <v>5151</v>
      </c>
      <c r="C1339" s="46" t="s">
        <v>5152</v>
      </c>
      <c r="D1339" s="42" t="s">
        <v>5153</v>
      </c>
      <c r="E1339" s="43">
        <v>23.3144</v>
      </c>
      <c r="F1339" s="43">
        <v>-14.2193</v>
      </c>
      <c r="G1339" s="42" t="s">
        <v>337</v>
      </c>
      <c r="H1339" s="37">
        <v>2.5</v>
      </c>
      <c r="I1339" s="42" t="s">
        <v>1192</v>
      </c>
      <c r="J1339" s="42" t="s">
        <v>5154</v>
      </c>
      <c r="K1339" s="42" t="s">
        <v>317</v>
      </c>
      <c r="L1339" s="42" t="s">
        <v>317</v>
      </c>
      <c r="M1339" s="42" t="s">
        <v>317</v>
      </c>
      <c r="N1339" s="42" t="s">
        <v>318</v>
      </c>
      <c r="O1339" s="42" t="s">
        <v>319</v>
      </c>
      <c r="P1339" s="42" t="s">
        <v>319</v>
      </c>
      <c r="Q1339" s="42" t="s">
        <v>381</v>
      </c>
      <c r="R1339" s="42" t="s">
        <v>381</v>
      </c>
      <c r="S1339" s="42" t="s">
        <v>1718</v>
      </c>
      <c r="T1339" s="42" t="s">
        <v>782</v>
      </c>
      <c r="U1339" s="42" t="s">
        <v>323</v>
      </c>
      <c r="V1339" s="52">
        <v>80</v>
      </c>
      <c r="W1339" s="42" t="s">
        <v>325</v>
      </c>
      <c r="X1339" s="42" t="s">
        <v>4858</v>
      </c>
      <c r="Y1339" s="42" t="s">
        <v>2</v>
      </c>
      <c r="Z1339" s="42" t="s">
        <v>2</v>
      </c>
      <c r="AA1339" s="42" t="s">
        <v>328</v>
      </c>
      <c r="AB1339" s="42" t="s">
        <v>347</v>
      </c>
      <c r="AC1339" s="42" t="s">
        <v>225</v>
      </c>
      <c r="AD1339" s="42" t="s">
        <v>225</v>
      </c>
      <c r="AE1339" s="42" t="s">
        <v>382</v>
      </c>
      <c r="AF1339" s="42" t="s">
        <v>382</v>
      </c>
      <c r="AG1339" s="42">
        <v>20</v>
      </c>
      <c r="AH1339" s="42" t="s">
        <v>350</v>
      </c>
      <c r="AI1339" s="42" t="s">
        <v>4549</v>
      </c>
      <c r="AJ1339" s="42" t="s">
        <v>370</v>
      </c>
      <c r="AK1339" s="42">
        <v>0</v>
      </c>
      <c r="AL1339" s="42">
        <v>1000</v>
      </c>
      <c r="AM1339" s="42" t="s">
        <v>332</v>
      </c>
      <c r="AN1339" s="42" t="s">
        <v>352</v>
      </c>
      <c r="AO1339" s="42">
        <v>400</v>
      </c>
      <c r="AP1339" s="42" t="s">
        <v>333</v>
      </c>
      <c r="AQ1339" s="42">
        <v>400</v>
      </c>
      <c r="AR1339" s="42">
        <v>48</v>
      </c>
      <c r="AS1339" s="42">
        <v>100</v>
      </c>
      <c r="AT1339" s="42">
        <f>AQ1339/AS1339</f>
        <v>4</v>
      </c>
      <c r="AU1339" s="42" t="s">
        <v>327</v>
      </c>
      <c r="AV1339" s="42" t="s">
        <v>327</v>
      </c>
      <c r="AW1339" s="42" t="s">
        <v>327</v>
      </c>
      <c r="AX1339" s="42">
        <v>0</v>
      </c>
      <c r="AY1339" s="42" t="s">
        <v>327</v>
      </c>
      <c r="AZ1339" s="51">
        <v>82.7</v>
      </c>
      <c r="BA1339" s="42">
        <v>82</v>
      </c>
      <c r="BB1339" s="42">
        <v>2</v>
      </c>
      <c r="BC1339" s="42" t="s">
        <v>375</v>
      </c>
      <c r="BD1339" s="49" t="s">
        <v>5155</v>
      </c>
      <c r="BE1339" s="49" t="s">
        <v>5151</v>
      </c>
      <c r="BF1339" s="42">
        <v>0</v>
      </c>
      <c r="BG1339" s="42"/>
      <c r="BH1339" s="42">
        <v>0</v>
      </c>
      <c r="BI1339" s="42" t="s">
        <v>357</v>
      </c>
      <c r="BJ1339" s="42" t="s">
        <v>1872</v>
      </c>
      <c r="BK1339" s="57">
        <v>44778</v>
      </c>
      <c r="BL1339" s="42" t="s">
        <v>317</v>
      </c>
      <c r="BM1339" s="42" t="s">
        <v>317</v>
      </c>
      <c r="BN1339" s="42"/>
      <c r="BO1339" s="42"/>
      <c r="BP1339" s="42" t="s">
        <v>359</v>
      </c>
      <c r="BQ1339" s="42" t="s">
        <v>359</v>
      </c>
      <c r="BR1339" s="42" t="s">
        <v>359</v>
      </c>
      <c r="BS1339" s="42"/>
      <c r="BT1339" s="42" t="s">
        <v>360</v>
      </c>
      <c r="BU1339" s="42" t="s">
        <v>340</v>
      </c>
      <c r="BV1339" s="42" t="s">
        <v>317</v>
      </c>
      <c r="BW1339" s="42"/>
      <c r="BX1339" s="42"/>
      <c r="BY1339" s="42" t="s">
        <v>353</v>
      </c>
      <c r="BZ1339" s="42" t="s">
        <v>353</v>
      </c>
      <c r="CA1339" s="42"/>
      <c r="CB1339" s="42" t="s">
        <v>353</v>
      </c>
      <c r="CC1339" s="42"/>
      <c r="CD1339" s="42"/>
      <c r="CE1339" s="42"/>
      <c r="CF1339" s="42"/>
      <c r="CG1339" s="26" t="s">
        <v>5152</v>
      </c>
    </row>
    <row r="1340" hidden="1" spans="1:85">
      <c r="A1340" s="39">
        <v>1206</v>
      </c>
      <c r="B1340" s="42" t="s">
        <v>5156</v>
      </c>
      <c r="C1340" s="46" t="s">
        <v>5157</v>
      </c>
      <c r="D1340" s="42" t="s">
        <v>5158</v>
      </c>
      <c r="E1340" s="43">
        <v>24.6024</v>
      </c>
      <c r="F1340" s="43">
        <v>-13.2169</v>
      </c>
      <c r="G1340" s="42" t="s">
        <v>337</v>
      </c>
      <c r="H1340" s="37">
        <v>4.5</v>
      </c>
      <c r="I1340" s="42" t="s">
        <v>1192</v>
      </c>
      <c r="J1340" s="42" t="s">
        <v>5099</v>
      </c>
      <c r="K1340" s="42" t="s">
        <v>317</v>
      </c>
      <c r="L1340" s="42" t="s">
        <v>317</v>
      </c>
      <c r="M1340" s="42" t="s">
        <v>317</v>
      </c>
      <c r="N1340" s="42" t="s">
        <v>318</v>
      </c>
      <c r="O1340" s="42" t="s">
        <v>319</v>
      </c>
      <c r="P1340" s="42" t="s">
        <v>319</v>
      </c>
      <c r="Q1340" s="42" t="s">
        <v>381</v>
      </c>
      <c r="R1340" s="42" t="s">
        <v>1204</v>
      </c>
      <c r="S1340" s="42" t="s">
        <v>1718</v>
      </c>
      <c r="T1340" s="42" t="s">
        <v>782</v>
      </c>
      <c r="U1340" s="42" t="s">
        <v>323</v>
      </c>
      <c r="V1340" s="52">
        <v>80</v>
      </c>
      <c r="W1340" s="42" t="s">
        <v>325</v>
      </c>
      <c r="X1340" s="42" t="s">
        <v>4858</v>
      </c>
      <c r="Y1340" s="42" t="s">
        <v>2</v>
      </c>
      <c r="Z1340" s="42" t="s">
        <v>2</v>
      </c>
      <c r="AA1340" s="42" t="s">
        <v>328</v>
      </c>
      <c r="AB1340" s="42" t="s">
        <v>347</v>
      </c>
      <c r="AC1340" s="42" t="s">
        <v>225</v>
      </c>
      <c r="AD1340" s="42" t="s">
        <v>225</v>
      </c>
      <c r="AE1340" s="42" t="s">
        <v>453</v>
      </c>
      <c r="AF1340" s="42" t="s">
        <v>453</v>
      </c>
      <c r="AG1340" s="42">
        <v>30</v>
      </c>
      <c r="AH1340" s="42" t="s">
        <v>350</v>
      </c>
      <c r="AI1340" s="42">
        <v>0</v>
      </c>
      <c r="AJ1340" s="42" t="s">
        <v>351</v>
      </c>
      <c r="AK1340" s="42">
        <v>0</v>
      </c>
      <c r="AL1340" s="42">
        <v>1000</v>
      </c>
      <c r="AM1340" s="42" t="s">
        <v>332</v>
      </c>
      <c r="AN1340" s="42" t="s">
        <v>352</v>
      </c>
      <c r="AO1340" s="42">
        <v>400</v>
      </c>
      <c r="AP1340" s="42" t="s">
        <v>333</v>
      </c>
      <c r="AQ1340" s="42">
        <v>400</v>
      </c>
      <c r="AR1340" s="42">
        <v>48</v>
      </c>
      <c r="AS1340" s="42">
        <v>100</v>
      </c>
      <c r="AT1340" s="42">
        <f>AQ1340/AS1340</f>
        <v>4</v>
      </c>
      <c r="AU1340" s="42" t="s">
        <v>327</v>
      </c>
      <c r="AV1340" s="42" t="s">
        <v>327</v>
      </c>
      <c r="AW1340" s="42" t="s">
        <v>327</v>
      </c>
      <c r="AX1340" s="42">
        <v>0</v>
      </c>
      <c r="AY1340" s="42" t="s">
        <v>327</v>
      </c>
      <c r="AZ1340" s="51">
        <v>56</v>
      </c>
      <c r="BA1340" s="42">
        <v>0</v>
      </c>
      <c r="BB1340" s="42">
        <v>1</v>
      </c>
      <c r="BC1340" s="42" t="s">
        <v>525</v>
      </c>
      <c r="BD1340" s="49">
        <v>0</v>
      </c>
      <c r="BE1340" s="49" t="s">
        <v>5156</v>
      </c>
      <c r="BF1340" s="42">
        <v>0</v>
      </c>
      <c r="BG1340" s="42"/>
      <c r="BH1340" s="42">
        <v>0</v>
      </c>
      <c r="BI1340" s="42" t="s">
        <v>357</v>
      </c>
      <c r="BJ1340" s="42" t="s">
        <v>1872</v>
      </c>
      <c r="BK1340" s="57">
        <v>44778</v>
      </c>
      <c r="BL1340" s="42" t="s">
        <v>317</v>
      </c>
      <c r="BM1340" s="42" t="s">
        <v>317</v>
      </c>
      <c r="BN1340" s="42"/>
      <c r="BO1340" s="42"/>
      <c r="BP1340" s="42" t="s">
        <v>359</v>
      </c>
      <c r="BQ1340" s="42" t="s">
        <v>359</v>
      </c>
      <c r="BR1340" s="42" t="s">
        <v>359</v>
      </c>
      <c r="BS1340" s="42"/>
      <c r="BT1340" s="42" t="s">
        <v>360</v>
      </c>
      <c r="BU1340" s="42" t="s">
        <v>340</v>
      </c>
      <c r="BV1340" s="42" t="s">
        <v>317</v>
      </c>
      <c r="BW1340" s="42"/>
      <c r="BX1340" s="42"/>
      <c r="BY1340" s="42" t="s">
        <v>353</v>
      </c>
      <c r="BZ1340" s="42" t="s">
        <v>353</v>
      </c>
      <c r="CA1340" s="42"/>
      <c r="CB1340" s="42" t="s">
        <v>353</v>
      </c>
      <c r="CC1340" s="42"/>
      <c r="CD1340" s="42"/>
      <c r="CE1340" s="42"/>
      <c r="CF1340" s="42"/>
      <c r="CG1340" s="26" t="s">
        <v>5157</v>
      </c>
    </row>
    <row r="1341" hidden="1" spans="1:85">
      <c r="A1341" s="34">
        <v>1207</v>
      </c>
      <c r="B1341" s="42" t="s">
        <v>5159</v>
      </c>
      <c r="C1341" s="46" t="s">
        <v>5160</v>
      </c>
      <c r="D1341" s="42" t="s">
        <v>5161</v>
      </c>
      <c r="E1341" s="43">
        <v>24.8214</v>
      </c>
      <c r="F1341" s="43">
        <v>-13.1972</v>
      </c>
      <c r="G1341" s="42" t="s">
        <v>337</v>
      </c>
      <c r="H1341" s="37">
        <v>2.5</v>
      </c>
      <c r="I1341" s="42" t="s">
        <v>1192</v>
      </c>
      <c r="J1341" s="42" t="s">
        <v>5099</v>
      </c>
      <c r="K1341" s="42" t="s">
        <v>317</v>
      </c>
      <c r="L1341" s="42" t="s">
        <v>317</v>
      </c>
      <c r="M1341" s="42" t="s">
        <v>317</v>
      </c>
      <c r="N1341" s="42" t="s">
        <v>318</v>
      </c>
      <c r="O1341" s="42" t="s">
        <v>319</v>
      </c>
      <c r="P1341" s="42" t="s">
        <v>319</v>
      </c>
      <c r="Q1341" s="42" t="s">
        <v>381</v>
      </c>
      <c r="R1341" s="42" t="s">
        <v>381</v>
      </c>
      <c r="S1341" s="42" t="s">
        <v>1718</v>
      </c>
      <c r="T1341" s="42" t="s">
        <v>782</v>
      </c>
      <c r="U1341" s="42" t="s">
        <v>323</v>
      </c>
      <c r="V1341" s="52">
        <v>80</v>
      </c>
      <c r="W1341" s="42" t="s">
        <v>325</v>
      </c>
      <c r="X1341" s="42" t="s">
        <v>4858</v>
      </c>
      <c r="Y1341" s="42" t="s">
        <v>2</v>
      </c>
      <c r="Z1341" s="42" t="s">
        <v>2</v>
      </c>
      <c r="AA1341" s="42" t="s">
        <v>328</v>
      </c>
      <c r="AB1341" s="42" t="s">
        <v>347</v>
      </c>
      <c r="AC1341" s="42" t="s">
        <v>225</v>
      </c>
      <c r="AD1341" s="42" t="s">
        <v>225</v>
      </c>
      <c r="AE1341" s="42" t="s">
        <v>561</v>
      </c>
      <c r="AF1341" s="42" t="s">
        <v>561</v>
      </c>
      <c r="AG1341" s="42">
        <v>20</v>
      </c>
      <c r="AH1341" s="42" t="s">
        <v>350</v>
      </c>
      <c r="AI1341" s="42">
        <v>0</v>
      </c>
      <c r="AJ1341" s="42" t="s">
        <v>370</v>
      </c>
      <c r="AK1341" s="42">
        <v>0</v>
      </c>
      <c r="AL1341" s="42">
        <v>1000</v>
      </c>
      <c r="AM1341" s="42" t="s">
        <v>332</v>
      </c>
      <c r="AN1341" s="42" t="s">
        <v>352</v>
      </c>
      <c r="AO1341" s="42">
        <v>400</v>
      </c>
      <c r="AP1341" s="42" t="s">
        <v>333</v>
      </c>
      <c r="AQ1341" s="42">
        <v>500</v>
      </c>
      <c r="AR1341" s="42">
        <v>48</v>
      </c>
      <c r="AS1341" s="42">
        <v>100</v>
      </c>
      <c r="AT1341" s="42">
        <f>AQ1341/AS1341</f>
        <v>5</v>
      </c>
      <c r="AU1341" s="42" t="s">
        <v>327</v>
      </c>
      <c r="AV1341" s="42" t="s">
        <v>327</v>
      </c>
      <c r="AW1341" s="42" t="s">
        <v>327</v>
      </c>
      <c r="AX1341" s="42">
        <v>0</v>
      </c>
      <c r="AY1341" s="42" t="s">
        <v>327</v>
      </c>
      <c r="AZ1341" s="51">
        <v>59</v>
      </c>
      <c r="BA1341" s="42">
        <v>0</v>
      </c>
      <c r="BB1341" s="42">
        <v>1</v>
      </c>
      <c r="BC1341" s="42" t="s">
        <v>525</v>
      </c>
      <c r="BD1341" s="49">
        <v>0</v>
      </c>
      <c r="BE1341" s="49" t="s">
        <v>5159</v>
      </c>
      <c r="BF1341" s="42">
        <v>0</v>
      </c>
      <c r="BG1341" s="42"/>
      <c r="BH1341" s="42">
        <v>0</v>
      </c>
      <c r="BI1341" s="42" t="s">
        <v>357</v>
      </c>
      <c r="BJ1341" s="42" t="s">
        <v>1872</v>
      </c>
      <c r="BK1341" s="57">
        <v>44778</v>
      </c>
      <c r="BL1341" s="42" t="s">
        <v>317</v>
      </c>
      <c r="BM1341" s="42" t="s">
        <v>317</v>
      </c>
      <c r="BN1341" s="42"/>
      <c r="BO1341" s="42"/>
      <c r="BP1341" s="42" t="s">
        <v>359</v>
      </c>
      <c r="BQ1341" s="42" t="s">
        <v>359</v>
      </c>
      <c r="BR1341" s="42" t="s">
        <v>359</v>
      </c>
      <c r="BS1341" s="42"/>
      <c r="BT1341" s="42" t="s">
        <v>360</v>
      </c>
      <c r="BU1341" s="42" t="s">
        <v>317</v>
      </c>
      <c r="BV1341" s="42" t="s">
        <v>317</v>
      </c>
      <c r="BW1341" s="42"/>
      <c r="BX1341" s="42"/>
      <c r="BY1341" s="42" t="s">
        <v>353</v>
      </c>
      <c r="BZ1341" s="42" t="s">
        <v>353</v>
      </c>
      <c r="CA1341" s="42"/>
      <c r="CB1341" s="42" t="s">
        <v>353</v>
      </c>
      <c r="CC1341" s="42"/>
      <c r="CD1341" s="42"/>
      <c r="CE1341" s="42"/>
      <c r="CF1341" s="42"/>
      <c r="CG1341" s="26" t="s">
        <v>5160</v>
      </c>
    </row>
    <row r="1342" hidden="1" spans="1:85">
      <c r="A1342" s="39">
        <v>474</v>
      </c>
      <c r="B1342" s="42" t="s">
        <v>5162</v>
      </c>
      <c r="C1342" s="46" t="s">
        <v>5163</v>
      </c>
      <c r="D1342" s="42" t="s">
        <v>5164</v>
      </c>
      <c r="E1342" s="43">
        <v>23.674</v>
      </c>
      <c r="F1342" s="43">
        <v>-13.8611</v>
      </c>
      <c r="G1342" s="42" t="s">
        <v>337</v>
      </c>
      <c r="H1342" s="37">
        <v>1.8</v>
      </c>
      <c r="I1342" s="42" t="s">
        <v>1192</v>
      </c>
      <c r="J1342" s="42" t="s">
        <v>5096</v>
      </c>
      <c r="K1342" s="42" t="s">
        <v>317</v>
      </c>
      <c r="L1342" s="42" t="s">
        <v>317</v>
      </c>
      <c r="M1342" s="42" t="s">
        <v>317</v>
      </c>
      <c r="N1342" s="42" t="s">
        <v>318</v>
      </c>
      <c r="O1342" s="42" t="s">
        <v>319</v>
      </c>
      <c r="P1342" s="42" t="s">
        <v>319</v>
      </c>
      <c r="Q1342" s="42" t="s">
        <v>381</v>
      </c>
      <c r="R1342" s="42" t="s">
        <v>381</v>
      </c>
      <c r="S1342" s="42" t="s">
        <v>1718</v>
      </c>
      <c r="T1342" s="42" t="s">
        <v>2215</v>
      </c>
      <c r="U1342" s="42" t="s">
        <v>323</v>
      </c>
      <c r="V1342" s="52">
        <v>80</v>
      </c>
      <c r="W1342" s="42" t="s">
        <v>325</v>
      </c>
      <c r="X1342" s="42" t="s">
        <v>4858</v>
      </c>
      <c r="Y1342" s="42" t="s">
        <v>2</v>
      </c>
      <c r="Z1342" s="42" t="s">
        <v>2</v>
      </c>
      <c r="AA1342" s="42" t="s">
        <v>328</v>
      </c>
      <c r="AB1342" s="42" t="s">
        <v>347</v>
      </c>
      <c r="AC1342" s="42" t="s">
        <v>225</v>
      </c>
      <c r="AD1342" s="42" t="s">
        <v>225</v>
      </c>
      <c r="AE1342" s="42" t="s">
        <v>5165</v>
      </c>
      <c r="AF1342" s="42" t="s">
        <v>5165</v>
      </c>
      <c r="AG1342" s="42">
        <v>20</v>
      </c>
      <c r="AH1342" s="42" t="s">
        <v>350</v>
      </c>
      <c r="AI1342" s="42">
        <v>0</v>
      </c>
      <c r="AJ1342" s="42" t="s">
        <v>351</v>
      </c>
      <c r="AK1342" s="42">
        <v>0</v>
      </c>
      <c r="AL1342" s="42">
        <v>1000</v>
      </c>
      <c r="AM1342" s="42" t="s">
        <v>332</v>
      </c>
      <c r="AN1342" s="42" t="s">
        <v>352</v>
      </c>
      <c r="AO1342" s="42">
        <v>400</v>
      </c>
      <c r="AP1342" s="42" t="s">
        <v>439</v>
      </c>
      <c r="AQ1342" s="42">
        <v>600</v>
      </c>
      <c r="AR1342" s="42">
        <v>2</v>
      </c>
      <c r="AS1342" s="42">
        <v>600</v>
      </c>
      <c r="AT1342" s="42">
        <v>24</v>
      </c>
      <c r="AU1342" s="42" t="s">
        <v>327</v>
      </c>
      <c r="AV1342" s="42" t="s">
        <v>327</v>
      </c>
      <c r="AW1342" s="42" t="s">
        <v>327</v>
      </c>
      <c r="AX1342" s="42">
        <v>0</v>
      </c>
      <c r="AY1342" s="42" t="s">
        <v>327</v>
      </c>
      <c r="AZ1342" s="51">
        <v>61.6</v>
      </c>
      <c r="BA1342" s="42">
        <v>0</v>
      </c>
      <c r="BB1342" s="42">
        <v>1</v>
      </c>
      <c r="BC1342" s="42" t="s">
        <v>525</v>
      </c>
      <c r="BD1342" s="49">
        <v>0</v>
      </c>
      <c r="BE1342" s="49" t="s">
        <v>5162</v>
      </c>
      <c r="BF1342" s="42">
        <v>0</v>
      </c>
      <c r="BG1342" s="42"/>
      <c r="BH1342" s="42">
        <v>0</v>
      </c>
      <c r="BI1342" s="42" t="s">
        <v>357</v>
      </c>
      <c r="BJ1342" s="42" t="s">
        <v>1872</v>
      </c>
      <c r="BK1342" s="57">
        <v>44778</v>
      </c>
      <c r="BL1342" s="42" t="s">
        <v>317</v>
      </c>
      <c r="BM1342" s="42" t="s">
        <v>317</v>
      </c>
      <c r="BN1342" s="42"/>
      <c r="BO1342" s="42"/>
      <c r="BP1342" s="42" t="s">
        <v>359</v>
      </c>
      <c r="BQ1342" s="42" t="s">
        <v>359</v>
      </c>
      <c r="BR1342" s="42" t="s">
        <v>359</v>
      </c>
      <c r="BS1342" s="42"/>
      <c r="BT1342" s="42" t="s">
        <v>360</v>
      </c>
      <c r="BU1342" s="42" t="s">
        <v>340</v>
      </c>
      <c r="BV1342" s="42" t="s">
        <v>317</v>
      </c>
      <c r="BW1342" s="42"/>
      <c r="BX1342" s="42"/>
      <c r="BY1342" s="42" t="s">
        <v>353</v>
      </c>
      <c r="BZ1342" s="42" t="s">
        <v>353</v>
      </c>
      <c r="CA1342" s="42"/>
      <c r="CB1342" s="42" t="s">
        <v>353</v>
      </c>
      <c r="CC1342" s="42"/>
      <c r="CD1342" s="42"/>
      <c r="CE1342" s="42"/>
      <c r="CF1342" s="42"/>
      <c r="CG1342" s="26" t="s">
        <v>5163</v>
      </c>
    </row>
    <row r="1343" hidden="1" spans="1:85">
      <c r="A1343" s="34">
        <v>475</v>
      </c>
      <c r="B1343" s="42" t="s">
        <v>5166</v>
      </c>
      <c r="C1343" s="46" t="s">
        <v>5167</v>
      </c>
      <c r="D1343" s="42" t="s">
        <v>5168</v>
      </c>
      <c r="E1343" s="43">
        <v>24.082</v>
      </c>
      <c r="F1343" s="43">
        <v>-13.6562</v>
      </c>
      <c r="G1343" s="42" t="s">
        <v>337</v>
      </c>
      <c r="H1343" s="37">
        <v>4.5</v>
      </c>
      <c r="I1343" s="42" t="s">
        <v>1192</v>
      </c>
      <c r="J1343" s="42" t="s">
        <v>5102</v>
      </c>
      <c r="K1343" s="42" t="s">
        <v>317</v>
      </c>
      <c r="L1343" s="42" t="s">
        <v>317</v>
      </c>
      <c r="M1343" s="42" t="s">
        <v>317</v>
      </c>
      <c r="N1343" s="42" t="s">
        <v>318</v>
      </c>
      <c r="O1343" s="42" t="s">
        <v>319</v>
      </c>
      <c r="P1343" s="42" t="s">
        <v>319</v>
      </c>
      <c r="Q1343" s="42" t="s">
        <v>381</v>
      </c>
      <c r="R1343" s="42" t="s">
        <v>381</v>
      </c>
      <c r="S1343" s="42" t="s">
        <v>1718</v>
      </c>
      <c r="T1343" s="42" t="s">
        <v>782</v>
      </c>
      <c r="U1343" s="42" t="s">
        <v>323</v>
      </c>
      <c r="V1343" s="52">
        <v>80</v>
      </c>
      <c r="W1343" s="42" t="s">
        <v>325</v>
      </c>
      <c r="X1343" s="42" t="s">
        <v>4858</v>
      </c>
      <c r="Y1343" s="42" t="s">
        <v>2</v>
      </c>
      <c r="Z1343" s="42" t="s">
        <v>2</v>
      </c>
      <c r="AA1343" s="42" t="s">
        <v>328</v>
      </c>
      <c r="AB1343" s="42" t="s">
        <v>347</v>
      </c>
      <c r="AC1343" s="42" t="s">
        <v>225</v>
      </c>
      <c r="AD1343" s="42" t="s">
        <v>225</v>
      </c>
      <c r="AE1343" s="42" t="s">
        <v>382</v>
      </c>
      <c r="AF1343" s="42" t="s">
        <v>382</v>
      </c>
      <c r="AG1343" s="42">
        <v>30</v>
      </c>
      <c r="AH1343" s="42" t="s">
        <v>350</v>
      </c>
      <c r="AI1343" s="42">
        <v>0</v>
      </c>
      <c r="AJ1343" s="42" t="s">
        <v>351</v>
      </c>
      <c r="AK1343" s="42">
        <v>0</v>
      </c>
      <c r="AL1343" s="42">
        <v>1000</v>
      </c>
      <c r="AM1343" s="42" t="s">
        <v>332</v>
      </c>
      <c r="AN1343" s="42" t="s">
        <v>352</v>
      </c>
      <c r="AO1343" s="42">
        <v>400</v>
      </c>
      <c r="AP1343" s="42" t="s">
        <v>333</v>
      </c>
      <c r="AQ1343" s="42">
        <v>500</v>
      </c>
      <c r="AR1343" s="42">
        <v>48</v>
      </c>
      <c r="AS1343" s="42">
        <v>100</v>
      </c>
      <c r="AT1343" s="42">
        <f>AQ1343/AS1343</f>
        <v>5</v>
      </c>
      <c r="AU1343" s="42" t="s">
        <v>327</v>
      </c>
      <c r="AV1343" s="42" t="s">
        <v>327</v>
      </c>
      <c r="AW1343" s="42" t="s">
        <v>327</v>
      </c>
      <c r="AX1343" s="42">
        <v>0</v>
      </c>
      <c r="AY1343" s="42" t="s">
        <v>327</v>
      </c>
      <c r="AZ1343" s="51">
        <v>55.7</v>
      </c>
      <c r="BA1343" s="42">
        <v>56</v>
      </c>
      <c r="BB1343" s="42">
        <v>1</v>
      </c>
      <c r="BC1343" s="42" t="s">
        <v>525</v>
      </c>
      <c r="BD1343" s="49">
        <v>0</v>
      </c>
      <c r="BE1343" s="49" t="s">
        <v>5166</v>
      </c>
      <c r="BF1343" s="42" t="s">
        <v>356</v>
      </c>
      <c r="BG1343" s="42"/>
      <c r="BH1343" s="42">
        <v>0</v>
      </c>
      <c r="BI1343" s="42" t="s">
        <v>357</v>
      </c>
      <c r="BJ1343" s="42" t="s">
        <v>1872</v>
      </c>
      <c r="BK1343" s="57">
        <v>44778</v>
      </c>
      <c r="BL1343" s="42" t="s">
        <v>340</v>
      </c>
      <c r="BM1343" s="42" t="s">
        <v>340</v>
      </c>
      <c r="BN1343" s="42"/>
      <c r="BO1343" s="42">
        <v>2</v>
      </c>
      <c r="BP1343" s="42" t="s">
        <v>359</v>
      </c>
      <c r="BQ1343" s="42" t="s">
        <v>359</v>
      </c>
      <c r="BR1343" s="42" t="s">
        <v>562</v>
      </c>
      <c r="BS1343" s="42"/>
      <c r="BT1343" s="42" t="s">
        <v>360</v>
      </c>
      <c r="BU1343" s="42" t="s">
        <v>317</v>
      </c>
      <c r="BV1343" s="42" t="s">
        <v>317</v>
      </c>
      <c r="BW1343" s="42"/>
      <c r="BX1343" s="42"/>
      <c r="BY1343" s="42" t="s">
        <v>353</v>
      </c>
      <c r="BZ1343" s="42" t="s">
        <v>353</v>
      </c>
      <c r="CA1343" s="42"/>
      <c r="CB1343" s="42" t="s">
        <v>353</v>
      </c>
      <c r="CC1343" s="42"/>
      <c r="CD1343" s="42"/>
      <c r="CE1343" s="42"/>
      <c r="CF1343" s="42"/>
      <c r="CG1343" s="26" t="s">
        <v>5167</v>
      </c>
    </row>
    <row r="1344" hidden="1" spans="1:85">
      <c r="A1344" s="34">
        <v>631</v>
      </c>
      <c r="B1344" s="42" t="s">
        <v>5169</v>
      </c>
      <c r="C1344" s="46" t="s">
        <v>5170</v>
      </c>
      <c r="D1344" s="42" t="s">
        <v>5171</v>
      </c>
      <c r="E1344" s="43">
        <v>26.4051</v>
      </c>
      <c r="F1344" s="43">
        <v>-12.1156</v>
      </c>
      <c r="G1344" s="42" t="s">
        <v>337</v>
      </c>
      <c r="H1344" s="37">
        <v>2</v>
      </c>
      <c r="I1344" s="42" t="s">
        <v>1192</v>
      </c>
      <c r="J1344" s="42" t="s">
        <v>5085</v>
      </c>
      <c r="K1344" s="42" t="s">
        <v>317</v>
      </c>
      <c r="L1344" s="42" t="s">
        <v>317</v>
      </c>
      <c r="M1344" s="42" t="s">
        <v>317</v>
      </c>
      <c r="N1344" s="42" t="s">
        <v>402</v>
      </c>
      <c r="O1344" s="42" t="s">
        <v>319</v>
      </c>
      <c r="P1344" s="42" t="s">
        <v>319</v>
      </c>
      <c r="Q1344" s="42" t="s">
        <v>390</v>
      </c>
      <c r="R1344" s="42" t="s">
        <v>320</v>
      </c>
      <c r="S1344" s="42" t="s">
        <v>1718</v>
      </c>
      <c r="T1344" s="42" t="s">
        <v>344</v>
      </c>
      <c r="U1344" s="42" t="s">
        <v>323</v>
      </c>
      <c r="V1344" s="52">
        <v>60</v>
      </c>
      <c r="W1344" s="42" t="s">
        <v>325</v>
      </c>
      <c r="X1344" s="42" t="s">
        <v>4858</v>
      </c>
      <c r="Y1344" s="42" t="s">
        <v>2</v>
      </c>
      <c r="Z1344" s="42" t="s">
        <v>2</v>
      </c>
      <c r="AA1344" s="42" t="s">
        <v>328</v>
      </c>
      <c r="AB1344" s="42" t="s">
        <v>347</v>
      </c>
      <c r="AC1344" s="42" t="s">
        <v>225</v>
      </c>
      <c r="AD1344" s="42" t="s">
        <v>225</v>
      </c>
      <c r="AE1344" s="42" t="s">
        <v>476</v>
      </c>
      <c r="AF1344" s="42" t="s">
        <v>476</v>
      </c>
      <c r="AG1344" s="42">
        <v>13</v>
      </c>
      <c r="AH1344" s="42" t="s">
        <v>5055</v>
      </c>
      <c r="AI1344" s="42">
        <v>0</v>
      </c>
      <c r="AJ1344" s="42" t="s">
        <v>351</v>
      </c>
      <c r="AK1344" s="42">
        <v>0</v>
      </c>
      <c r="AL1344" s="42">
        <v>750</v>
      </c>
      <c r="AM1344" s="42" t="s">
        <v>332</v>
      </c>
      <c r="AN1344" s="42" t="s">
        <v>352</v>
      </c>
      <c r="AO1344" s="42">
        <v>400</v>
      </c>
      <c r="AP1344" s="42" t="s">
        <v>439</v>
      </c>
      <c r="AQ1344" s="42">
        <v>600</v>
      </c>
      <c r="AR1344" s="42">
        <v>2</v>
      </c>
      <c r="AS1344" s="42">
        <v>600</v>
      </c>
      <c r="AT1344" s="42">
        <v>24</v>
      </c>
      <c r="AU1344" s="42" t="s">
        <v>327</v>
      </c>
      <c r="AV1344" s="42" t="s">
        <v>327</v>
      </c>
      <c r="AW1344" s="42" t="s">
        <v>327</v>
      </c>
      <c r="AX1344" s="42">
        <v>0</v>
      </c>
      <c r="AY1344" s="42" t="s">
        <v>327</v>
      </c>
      <c r="AZ1344" s="51">
        <v>113.8</v>
      </c>
      <c r="BA1344" s="42">
        <v>0</v>
      </c>
      <c r="BB1344" s="42">
        <v>3</v>
      </c>
      <c r="BC1344" s="42" t="s">
        <v>5172</v>
      </c>
      <c r="BD1344" s="49" t="s">
        <v>5173</v>
      </c>
      <c r="BE1344" s="49" t="s">
        <v>5169</v>
      </c>
      <c r="BF1344" s="42">
        <v>0</v>
      </c>
      <c r="BG1344" s="42"/>
      <c r="BH1344" s="42">
        <v>0</v>
      </c>
      <c r="BI1344" s="42" t="s">
        <v>357</v>
      </c>
      <c r="BJ1344" s="42" t="s">
        <v>358</v>
      </c>
      <c r="BK1344" s="57">
        <v>44778</v>
      </c>
      <c r="BL1344" s="42" t="s">
        <v>317</v>
      </c>
      <c r="BM1344" s="42" t="s">
        <v>317</v>
      </c>
      <c r="BN1344" s="42"/>
      <c r="BO1344" s="42"/>
      <c r="BP1344" s="42" t="s">
        <v>359</v>
      </c>
      <c r="BQ1344" s="42" t="s">
        <v>359</v>
      </c>
      <c r="BR1344" s="42" t="s">
        <v>359</v>
      </c>
      <c r="BS1344" s="42"/>
      <c r="BT1344" s="42" t="s">
        <v>360</v>
      </c>
      <c r="BU1344" s="42" t="s">
        <v>317</v>
      </c>
      <c r="BV1344" s="42" t="s">
        <v>340</v>
      </c>
      <c r="BW1344" s="42"/>
      <c r="BX1344" s="42"/>
      <c r="BY1344" s="42" t="s">
        <v>356</v>
      </c>
      <c r="BZ1344" s="42">
        <v>20</v>
      </c>
      <c r="CA1344" s="42"/>
      <c r="CB1344" s="42" t="s">
        <v>472</v>
      </c>
      <c r="CC1344" s="42"/>
      <c r="CD1344" s="42"/>
      <c r="CE1344" s="42"/>
      <c r="CF1344" s="42"/>
      <c r="CG1344" s="26" t="s">
        <v>5170</v>
      </c>
    </row>
    <row r="1345" hidden="1" spans="1:85">
      <c r="A1345" s="34">
        <v>1205</v>
      </c>
      <c r="B1345" s="42" t="s">
        <v>5174</v>
      </c>
      <c r="C1345" s="46" t="s">
        <v>5175</v>
      </c>
      <c r="D1345" s="42" t="s">
        <v>5176</v>
      </c>
      <c r="E1345" s="43">
        <v>25.2399</v>
      </c>
      <c r="F1345" s="43">
        <v>-13.0977</v>
      </c>
      <c r="G1345" s="42" t="s">
        <v>337</v>
      </c>
      <c r="H1345" s="37">
        <v>2.5</v>
      </c>
      <c r="I1345" s="42" t="s">
        <v>1192</v>
      </c>
      <c r="J1345" s="42" t="s">
        <v>5099</v>
      </c>
      <c r="K1345" s="42" t="s">
        <v>317</v>
      </c>
      <c r="L1345" s="42" t="s">
        <v>317</v>
      </c>
      <c r="M1345" s="42" t="s">
        <v>317</v>
      </c>
      <c r="N1345" s="42" t="s">
        <v>318</v>
      </c>
      <c r="O1345" s="42" t="s">
        <v>319</v>
      </c>
      <c r="P1345" s="42" t="s">
        <v>319</v>
      </c>
      <c r="Q1345" s="42" t="s">
        <v>381</v>
      </c>
      <c r="R1345" s="42" t="s">
        <v>381</v>
      </c>
      <c r="S1345" s="42" t="s">
        <v>1718</v>
      </c>
      <c r="T1345" s="42" t="s">
        <v>782</v>
      </c>
      <c r="U1345" s="42" t="s">
        <v>323</v>
      </c>
      <c r="V1345" s="52">
        <v>70</v>
      </c>
      <c r="W1345" s="42" t="s">
        <v>325</v>
      </c>
      <c r="X1345" s="42" t="s">
        <v>4858</v>
      </c>
      <c r="Y1345" s="40" t="s">
        <v>2</v>
      </c>
      <c r="Z1345" s="42" t="s">
        <v>2</v>
      </c>
      <c r="AA1345" s="42" t="s">
        <v>328</v>
      </c>
      <c r="AB1345" s="42" t="s">
        <v>347</v>
      </c>
      <c r="AC1345" s="42" t="s">
        <v>225</v>
      </c>
      <c r="AD1345" s="42" t="s">
        <v>225</v>
      </c>
      <c r="AE1345" s="42" t="s">
        <v>382</v>
      </c>
      <c r="AF1345" s="42" t="s">
        <v>382</v>
      </c>
      <c r="AG1345" s="42">
        <v>20</v>
      </c>
      <c r="AH1345" s="42" t="s">
        <v>350</v>
      </c>
      <c r="AI1345" s="42">
        <v>0</v>
      </c>
      <c r="AJ1345" s="42" t="s">
        <v>1443</v>
      </c>
      <c r="AK1345" s="42">
        <v>0</v>
      </c>
      <c r="AL1345" s="42">
        <v>600</v>
      </c>
      <c r="AM1345" s="42" t="s">
        <v>327</v>
      </c>
      <c r="AN1345" s="42">
        <v>0</v>
      </c>
      <c r="AO1345" s="42">
        <v>0</v>
      </c>
      <c r="AP1345" s="42" t="s">
        <v>333</v>
      </c>
      <c r="AQ1345" s="42">
        <v>400</v>
      </c>
      <c r="AR1345" s="42">
        <v>48</v>
      </c>
      <c r="AS1345" s="42">
        <v>100</v>
      </c>
      <c r="AT1345" s="42">
        <f>AQ1345/AS1345</f>
        <v>4</v>
      </c>
      <c r="AU1345" s="42" t="s">
        <v>327</v>
      </c>
      <c r="AV1345" s="42" t="s">
        <v>327</v>
      </c>
      <c r="AW1345" s="42" t="s">
        <v>327</v>
      </c>
      <c r="AX1345" s="42">
        <v>0</v>
      </c>
      <c r="AY1345" s="42" t="s">
        <v>327</v>
      </c>
      <c r="AZ1345" s="51">
        <v>49</v>
      </c>
      <c r="BA1345" s="42">
        <v>0</v>
      </c>
      <c r="BB1345" s="42">
        <v>1</v>
      </c>
      <c r="BC1345" s="42" t="s">
        <v>525</v>
      </c>
      <c r="BD1345" s="49">
        <v>0</v>
      </c>
      <c r="BE1345" s="49" t="s">
        <v>5174</v>
      </c>
      <c r="BF1345" s="42">
        <v>0</v>
      </c>
      <c r="BG1345" s="42"/>
      <c r="BH1345" s="42">
        <v>0</v>
      </c>
      <c r="BI1345" s="42" t="s">
        <v>357</v>
      </c>
      <c r="BJ1345" s="42" t="s">
        <v>1872</v>
      </c>
      <c r="BK1345" s="57">
        <v>44778</v>
      </c>
      <c r="BL1345" s="42" t="s">
        <v>317</v>
      </c>
      <c r="BM1345" s="42" t="s">
        <v>317</v>
      </c>
      <c r="BN1345" s="42"/>
      <c r="BO1345" s="42"/>
      <c r="BP1345" s="42" t="s">
        <v>359</v>
      </c>
      <c r="BQ1345" s="42" t="s">
        <v>359</v>
      </c>
      <c r="BR1345" s="42" t="s">
        <v>359</v>
      </c>
      <c r="BS1345" s="42"/>
      <c r="BT1345" s="42" t="s">
        <v>360</v>
      </c>
      <c r="BU1345" s="42" t="s">
        <v>340</v>
      </c>
      <c r="BV1345" s="42" t="s">
        <v>317</v>
      </c>
      <c r="BW1345" s="42"/>
      <c r="BX1345" s="42"/>
      <c r="BY1345" s="42" t="s">
        <v>353</v>
      </c>
      <c r="BZ1345" s="42" t="s">
        <v>353</v>
      </c>
      <c r="CA1345" s="42"/>
      <c r="CB1345" s="42" t="s">
        <v>353</v>
      </c>
      <c r="CC1345" s="42"/>
      <c r="CD1345" s="42"/>
      <c r="CE1345" s="42"/>
      <c r="CF1345" s="42"/>
      <c r="CG1345" s="26" t="s">
        <v>5175</v>
      </c>
    </row>
    <row r="1346" hidden="1" spans="1:85">
      <c r="A1346" s="39">
        <v>1204</v>
      </c>
      <c r="B1346" s="42" t="s">
        <v>5177</v>
      </c>
      <c r="C1346" s="46" t="s">
        <v>5178</v>
      </c>
      <c r="D1346" s="42" t="s">
        <v>5179</v>
      </c>
      <c r="E1346" s="43">
        <v>25.5641</v>
      </c>
      <c r="F1346" s="43">
        <v>-12.9867</v>
      </c>
      <c r="G1346" s="42" t="s">
        <v>337</v>
      </c>
      <c r="H1346" s="37">
        <v>2.5</v>
      </c>
      <c r="I1346" s="42" t="s">
        <v>1192</v>
      </c>
      <c r="J1346" s="42" t="s">
        <v>5099</v>
      </c>
      <c r="K1346" s="42" t="s">
        <v>317</v>
      </c>
      <c r="L1346" s="42" t="s">
        <v>317</v>
      </c>
      <c r="M1346" s="42" t="s">
        <v>317</v>
      </c>
      <c r="N1346" s="42" t="s">
        <v>318</v>
      </c>
      <c r="O1346" s="42" t="s">
        <v>319</v>
      </c>
      <c r="P1346" s="42" t="s">
        <v>319</v>
      </c>
      <c r="Q1346" s="42" t="s">
        <v>381</v>
      </c>
      <c r="R1346" s="42" t="s">
        <v>381</v>
      </c>
      <c r="S1346" s="42" t="s">
        <v>1718</v>
      </c>
      <c r="T1346" s="42" t="s">
        <v>782</v>
      </c>
      <c r="U1346" s="42" t="s">
        <v>323</v>
      </c>
      <c r="V1346" s="52">
        <v>80</v>
      </c>
      <c r="W1346" s="42" t="s">
        <v>325</v>
      </c>
      <c r="X1346" s="42" t="s">
        <v>4858</v>
      </c>
      <c r="Y1346" s="42" t="s">
        <v>2</v>
      </c>
      <c r="Z1346" s="42" t="s">
        <v>2</v>
      </c>
      <c r="AA1346" s="42" t="s">
        <v>328</v>
      </c>
      <c r="AB1346" s="42" t="s">
        <v>347</v>
      </c>
      <c r="AC1346" s="42" t="s">
        <v>225</v>
      </c>
      <c r="AD1346" s="42" t="s">
        <v>225</v>
      </c>
      <c r="AE1346" s="42" t="s">
        <v>382</v>
      </c>
      <c r="AF1346" s="42" t="s">
        <v>382</v>
      </c>
      <c r="AG1346" s="42">
        <v>20</v>
      </c>
      <c r="AH1346" s="42" t="s">
        <v>350</v>
      </c>
      <c r="AI1346" s="42">
        <v>0</v>
      </c>
      <c r="AJ1346" s="42" t="s">
        <v>351</v>
      </c>
      <c r="AK1346" s="42">
        <v>0</v>
      </c>
      <c r="AL1346" s="42">
        <v>600</v>
      </c>
      <c r="AM1346" s="42" t="s">
        <v>332</v>
      </c>
      <c r="AN1346" s="42" t="s">
        <v>352</v>
      </c>
      <c r="AO1346" s="42">
        <v>400</v>
      </c>
      <c r="AP1346" s="42" t="s">
        <v>333</v>
      </c>
      <c r="AQ1346" s="42">
        <v>600</v>
      </c>
      <c r="AR1346" s="42">
        <v>48</v>
      </c>
      <c r="AS1346" s="42">
        <v>100</v>
      </c>
      <c r="AT1346" s="42">
        <f>AQ1346/AS1346</f>
        <v>6</v>
      </c>
      <c r="AU1346" s="42" t="s">
        <v>327</v>
      </c>
      <c r="AV1346" s="42" t="s">
        <v>327</v>
      </c>
      <c r="AW1346" s="42" t="s">
        <v>327</v>
      </c>
      <c r="AX1346" s="42">
        <v>0</v>
      </c>
      <c r="AY1346" s="42" t="s">
        <v>327</v>
      </c>
      <c r="AZ1346" s="51">
        <v>47.9</v>
      </c>
      <c r="BA1346" s="42">
        <v>0</v>
      </c>
      <c r="BB1346" s="42">
        <v>1</v>
      </c>
      <c r="BC1346" s="42" t="s">
        <v>525</v>
      </c>
      <c r="BD1346" s="49">
        <v>0</v>
      </c>
      <c r="BE1346" s="49" t="s">
        <v>5177</v>
      </c>
      <c r="BF1346" s="42">
        <v>0</v>
      </c>
      <c r="BG1346" s="42"/>
      <c r="BH1346" s="42">
        <v>0</v>
      </c>
      <c r="BI1346" s="42" t="s">
        <v>357</v>
      </c>
      <c r="BJ1346" s="42" t="s">
        <v>358</v>
      </c>
      <c r="BK1346" s="57">
        <v>44778</v>
      </c>
      <c r="BL1346" s="42" t="s">
        <v>340</v>
      </c>
      <c r="BM1346" s="42" t="s">
        <v>340</v>
      </c>
      <c r="BN1346" s="42"/>
      <c r="BO1346" s="42">
        <v>2</v>
      </c>
      <c r="BP1346" s="42" t="s">
        <v>359</v>
      </c>
      <c r="BQ1346" s="42" t="s">
        <v>359</v>
      </c>
      <c r="BR1346" s="42" t="s">
        <v>562</v>
      </c>
      <c r="BS1346" s="42"/>
      <c r="BT1346" s="42" t="s">
        <v>360</v>
      </c>
      <c r="BU1346" s="42" t="s">
        <v>340</v>
      </c>
      <c r="BV1346" s="42" t="s">
        <v>317</v>
      </c>
      <c r="BW1346" s="42"/>
      <c r="BX1346" s="42"/>
      <c r="BY1346" s="42" t="s">
        <v>353</v>
      </c>
      <c r="BZ1346" s="42" t="s">
        <v>353</v>
      </c>
      <c r="CA1346" s="42"/>
      <c r="CB1346" s="42" t="s">
        <v>353</v>
      </c>
      <c r="CC1346" s="42"/>
      <c r="CD1346" s="42"/>
      <c r="CE1346" s="42"/>
      <c r="CF1346" s="42"/>
      <c r="CG1346" s="26" t="s">
        <v>5178</v>
      </c>
    </row>
    <row r="1347" hidden="1" spans="1:85">
      <c r="A1347" s="34">
        <v>1037</v>
      </c>
      <c r="B1347" s="42" t="s">
        <v>5180</v>
      </c>
      <c r="C1347" s="46" t="s">
        <v>5181</v>
      </c>
      <c r="D1347" s="42" t="s">
        <v>5182</v>
      </c>
      <c r="E1347" s="43">
        <v>26.0108</v>
      </c>
      <c r="F1347" s="43">
        <v>-12.786</v>
      </c>
      <c r="G1347" s="42" t="s">
        <v>337</v>
      </c>
      <c r="H1347" s="37">
        <v>2.5</v>
      </c>
      <c r="I1347" s="42" t="s">
        <v>1192</v>
      </c>
      <c r="J1347" s="42" t="s">
        <v>5085</v>
      </c>
      <c r="K1347" s="42" t="s">
        <v>317</v>
      </c>
      <c r="L1347" s="42" t="s">
        <v>317</v>
      </c>
      <c r="M1347" s="42" t="s">
        <v>317</v>
      </c>
      <c r="N1347" s="42" t="s">
        <v>318</v>
      </c>
      <c r="O1347" s="42" t="s">
        <v>319</v>
      </c>
      <c r="P1347" s="42" t="s">
        <v>319</v>
      </c>
      <c r="Q1347" s="42" t="s">
        <v>381</v>
      </c>
      <c r="R1347" s="42" t="s">
        <v>381</v>
      </c>
      <c r="S1347" s="42" t="s">
        <v>1718</v>
      </c>
      <c r="T1347" s="42" t="s">
        <v>782</v>
      </c>
      <c r="U1347" s="42" t="s">
        <v>323</v>
      </c>
      <c r="V1347" s="52">
        <v>80</v>
      </c>
      <c r="W1347" s="42" t="s">
        <v>325</v>
      </c>
      <c r="X1347" s="42" t="s">
        <v>4858</v>
      </c>
      <c r="Y1347" s="42" t="s">
        <v>2</v>
      </c>
      <c r="Z1347" s="42" t="s">
        <v>2</v>
      </c>
      <c r="AA1347" s="42" t="s">
        <v>328</v>
      </c>
      <c r="AB1347" s="42" t="s">
        <v>347</v>
      </c>
      <c r="AC1347" s="42" t="s">
        <v>225</v>
      </c>
      <c r="AD1347" s="42" t="s">
        <v>225</v>
      </c>
      <c r="AE1347" s="42" t="s">
        <v>382</v>
      </c>
      <c r="AF1347" s="42" t="s">
        <v>382</v>
      </c>
      <c r="AG1347" s="42">
        <v>20</v>
      </c>
      <c r="AH1347" s="42" t="s">
        <v>1496</v>
      </c>
      <c r="AI1347" s="42" t="s">
        <v>1497</v>
      </c>
      <c r="AJ1347" s="42" t="s">
        <v>1443</v>
      </c>
      <c r="AK1347" s="42">
        <v>0</v>
      </c>
      <c r="AL1347" s="42">
        <v>600</v>
      </c>
      <c r="AM1347" s="42" t="s">
        <v>1616</v>
      </c>
      <c r="AN1347" s="42">
        <v>0</v>
      </c>
      <c r="AO1347" s="42">
        <v>0</v>
      </c>
      <c r="AP1347" s="42" t="s">
        <v>1320</v>
      </c>
      <c r="AQ1347" s="42">
        <v>1500</v>
      </c>
      <c r="AR1347" s="42">
        <v>2</v>
      </c>
      <c r="AS1347" s="42">
        <v>1500</v>
      </c>
      <c r="AT1347" s="42">
        <v>24</v>
      </c>
      <c r="AU1347" s="42" t="s">
        <v>327</v>
      </c>
      <c r="AV1347" s="42" t="s">
        <v>327</v>
      </c>
      <c r="AW1347" s="42" t="s">
        <v>327</v>
      </c>
      <c r="AX1347" s="42">
        <v>0</v>
      </c>
      <c r="AY1347" s="42" t="s">
        <v>327</v>
      </c>
      <c r="AZ1347" s="51">
        <v>61.1</v>
      </c>
      <c r="BA1347" s="42">
        <v>0</v>
      </c>
      <c r="BB1347" s="42">
        <v>1</v>
      </c>
      <c r="BC1347" s="42" t="s">
        <v>525</v>
      </c>
      <c r="BD1347" s="49">
        <v>0</v>
      </c>
      <c r="BE1347" s="49" t="s">
        <v>5180</v>
      </c>
      <c r="BF1347" s="42">
        <v>0</v>
      </c>
      <c r="BG1347" s="42"/>
      <c r="BH1347" s="42">
        <v>0</v>
      </c>
      <c r="BI1347" s="42" t="s">
        <v>357</v>
      </c>
      <c r="BJ1347" s="42" t="s">
        <v>358</v>
      </c>
      <c r="BK1347" s="57">
        <v>44778</v>
      </c>
      <c r="BL1347" s="42" t="s">
        <v>317</v>
      </c>
      <c r="BM1347" s="42" t="s">
        <v>317</v>
      </c>
      <c r="BN1347" s="42"/>
      <c r="BO1347" s="42"/>
      <c r="BP1347" s="42" t="s">
        <v>359</v>
      </c>
      <c r="BQ1347" s="42" t="s">
        <v>359</v>
      </c>
      <c r="BR1347" s="42" t="s">
        <v>359</v>
      </c>
      <c r="BS1347" s="42"/>
      <c r="BT1347" s="42" t="s">
        <v>360</v>
      </c>
      <c r="BU1347" s="42" t="s">
        <v>317</v>
      </c>
      <c r="BV1347" s="42" t="s">
        <v>317</v>
      </c>
      <c r="BW1347" s="42"/>
      <c r="BX1347" s="42"/>
      <c r="BY1347" s="42" t="s">
        <v>353</v>
      </c>
      <c r="BZ1347" s="42" t="s">
        <v>353</v>
      </c>
      <c r="CA1347" s="42"/>
      <c r="CB1347" s="42" t="s">
        <v>353</v>
      </c>
      <c r="CC1347" s="42"/>
      <c r="CD1347" s="42"/>
      <c r="CE1347" s="42"/>
      <c r="CF1347" s="42"/>
      <c r="CG1347" s="26" t="s">
        <v>5181</v>
      </c>
    </row>
    <row r="1348" hidden="1" spans="1:85">
      <c r="A1348" s="39">
        <v>696</v>
      </c>
      <c r="B1348" s="42" t="s">
        <v>5183</v>
      </c>
      <c r="C1348" s="46" t="s">
        <v>5184</v>
      </c>
      <c r="D1348" s="42" t="s">
        <v>5185</v>
      </c>
      <c r="E1348" s="43">
        <v>25.8961</v>
      </c>
      <c r="F1348" s="43">
        <v>-13.1715</v>
      </c>
      <c r="G1348" s="42" t="s">
        <v>337</v>
      </c>
      <c r="H1348" s="37">
        <v>1.8</v>
      </c>
      <c r="I1348" s="42" t="s">
        <v>1192</v>
      </c>
      <c r="J1348" s="42" t="s">
        <v>5091</v>
      </c>
      <c r="K1348" s="42" t="s">
        <v>317</v>
      </c>
      <c r="L1348" s="42" t="s">
        <v>317</v>
      </c>
      <c r="M1348" s="42" t="s">
        <v>317</v>
      </c>
      <c r="N1348" s="42" t="s">
        <v>318</v>
      </c>
      <c r="O1348" s="42" t="s">
        <v>319</v>
      </c>
      <c r="P1348" s="42" t="s">
        <v>319</v>
      </c>
      <c r="Q1348" s="42" t="s">
        <v>381</v>
      </c>
      <c r="R1348" s="42" t="s">
        <v>390</v>
      </c>
      <c r="S1348" s="42" t="s">
        <v>1718</v>
      </c>
      <c r="T1348" s="42" t="s">
        <v>782</v>
      </c>
      <c r="U1348" s="42" t="s">
        <v>323</v>
      </c>
      <c r="V1348" s="52">
        <v>70</v>
      </c>
      <c r="W1348" s="42" t="s">
        <v>325</v>
      </c>
      <c r="X1348" s="42" t="s">
        <v>4858</v>
      </c>
      <c r="Y1348" s="42" t="s">
        <v>2</v>
      </c>
      <c r="Z1348" s="42" t="s">
        <v>2</v>
      </c>
      <c r="AA1348" s="42" t="s">
        <v>328</v>
      </c>
      <c r="AB1348" s="42" t="s">
        <v>347</v>
      </c>
      <c r="AC1348" s="42" t="s">
        <v>225</v>
      </c>
      <c r="AD1348" s="42" t="s">
        <v>225</v>
      </c>
      <c r="AE1348" s="42" t="s">
        <v>382</v>
      </c>
      <c r="AF1348" s="42" t="s">
        <v>382</v>
      </c>
      <c r="AG1348" s="42">
        <v>20</v>
      </c>
      <c r="AH1348" s="42" t="s">
        <v>1496</v>
      </c>
      <c r="AI1348" s="42" t="s">
        <v>1497</v>
      </c>
      <c r="AJ1348" s="42" t="s">
        <v>1443</v>
      </c>
      <c r="AK1348" s="42">
        <v>0</v>
      </c>
      <c r="AL1348" s="42">
        <v>600</v>
      </c>
      <c r="AM1348" s="42" t="s">
        <v>1616</v>
      </c>
      <c r="AN1348" s="42">
        <v>0</v>
      </c>
      <c r="AO1348" s="42">
        <v>0</v>
      </c>
      <c r="AP1348" s="42" t="s">
        <v>1320</v>
      </c>
      <c r="AQ1348" s="42">
        <v>1500</v>
      </c>
      <c r="AR1348" s="42">
        <v>2</v>
      </c>
      <c r="AS1348" s="42">
        <v>1500</v>
      </c>
      <c r="AT1348" s="42">
        <v>24</v>
      </c>
      <c r="AU1348" s="42" t="s">
        <v>327</v>
      </c>
      <c r="AV1348" s="42" t="s">
        <v>327</v>
      </c>
      <c r="AW1348" s="42" t="s">
        <v>327</v>
      </c>
      <c r="AX1348" s="42">
        <v>0</v>
      </c>
      <c r="AY1348" s="42" t="s">
        <v>327</v>
      </c>
      <c r="AZ1348" s="51">
        <v>60.1</v>
      </c>
      <c r="BA1348" s="42">
        <v>0</v>
      </c>
      <c r="BB1348" s="42">
        <v>1</v>
      </c>
      <c r="BC1348" s="42" t="s">
        <v>525</v>
      </c>
      <c r="BD1348" s="49">
        <v>0</v>
      </c>
      <c r="BE1348" s="49" t="s">
        <v>5183</v>
      </c>
      <c r="BF1348" s="42">
        <v>0</v>
      </c>
      <c r="BG1348" s="42"/>
      <c r="BH1348" s="42">
        <v>0</v>
      </c>
      <c r="BI1348" s="42" t="s">
        <v>357</v>
      </c>
      <c r="BJ1348" s="42" t="s">
        <v>358</v>
      </c>
      <c r="BK1348" s="57">
        <v>44778</v>
      </c>
      <c r="BL1348" s="42" t="s">
        <v>317</v>
      </c>
      <c r="BM1348" s="42" t="s">
        <v>317</v>
      </c>
      <c r="BN1348" s="42"/>
      <c r="BO1348" s="42"/>
      <c r="BP1348" s="42" t="s">
        <v>359</v>
      </c>
      <c r="BQ1348" s="42" t="s">
        <v>359</v>
      </c>
      <c r="BR1348" s="42" t="s">
        <v>359</v>
      </c>
      <c r="BS1348" s="42"/>
      <c r="BT1348" s="42" t="s">
        <v>360</v>
      </c>
      <c r="BU1348" s="42" t="s">
        <v>317</v>
      </c>
      <c r="BV1348" s="42" t="s">
        <v>317</v>
      </c>
      <c r="BW1348" s="42"/>
      <c r="BX1348" s="42"/>
      <c r="BY1348" s="42" t="s">
        <v>353</v>
      </c>
      <c r="BZ1348" s="42" t="s">
        <v>353</v>
      </c>
      <c r="CA1348" s="42"/>
      <c r="CB1348" s="42" t="s">
        <v>353</v>
      </c>
      <c r="CC1348" s="42"/>
      <c r="CD1348" s="42"/>
      <c r="CE1348" s="42"/>
      <c r="CF1348" s="42"/>
      <c r="CG1348" s="26" t="s">
        <v>5184</v>
      </c>
    </row>
    <row r="1349" hidden="1" spans="1:85">
      <c r="A1349" s="39">
        <v>898</v>
      </c>
      <c r="B1349" s="42" t="s">
        <v>5186</v>
      </c>
      <c r="C1349" s="46" t="s">
        <v>5187</v>
      </c>
      <c r="D1349" s="42" t="s">
        <v>5188</v>
      </c>
      <c r="E1349" s="43">
        <v>25.986</v>
      </c>
      <c r="F1349" s="43">
        <v>-12.3679</v>
      </c>
      <c r="G1349" s="42" t="s">
        <v>337</v>
      </c>
      <c r="H1349" s="37">
        <v>2.5</v>
      </c>
      <c r="I1349" s="42" t="s">
        <v>1192</v>
      </c>
      <c r="J1349" s="42" t="s">
        <v>5085</v>
      </c>
      <c r="K1349" s="42" t="s">
        <v>317</v>
      </c>
      <c r="L1349" s="42" t="s">
        <v>317</v>
      </c>
      <c r="M1349" s="42" t="s">
        <v>317</v>
      </c>
      <c r="N1349" s="42" t="s">
        <v>318</v>
      </c>
      <c r="O1349" s="42" t="s">
        <v>319</v>
      </c>
      <c r="P1349" s="42" t="s">
        <v>319</v>
      </c>
      <c r="Q1349" s="42" t="s">
        <v>381</v>
      </c>
      <c r="R1349" s="42" t="s">
        <v>381</v>
      </c>
      <c r="S1349" s="42" t="s">
        <v>1718</v>
      </c>
      <c r="T1349" s="42" t="s">
        <v>782</v>
      </c>
      <c r="U1349" s="42" t="s">
        <v>323</v>
      </c>
      <c r="V1349" s="52">
        <v>70</v>
      </c>
      <c r="W1349" s="42" t="s">
        <v>325</v>
      </c>
      <c r="X1349" s="42" t="s">
        <v>4858</v>
      </c>
      <c r="Y1349" s="42" t="s">
        <v>2</v>
      </c>
      <c r="Z1349" s="42" t="s">
        <v>2</v>
      </c>
      <c r="AA1349" s="42" t="s">
        <v>328</v>
      </c>
      <c r="AB1349" s="42" t="s">
        <v>347</v>
      </c>
      <c r="AC1349" s="42" t="s">
        <v>225</v>
      </c>
      <c r="AD1349" s="42" t="s">
        <v>225</v>
      </c>
      <c r="AE1349" s="42" t="s">
        <v>382</v>
      </c>
      <c r="AF1349" s="42" t="s">
        <v>382</v>
      </c>
      <c r="AG1349" s="42">
        <v>20</v>
      </c>
      <c r="AH1349" s="42" t="s">
        <v>350</v>
      </c>
      <c r="AI1349" s="42">
        <v>4</v>
      </c>
      <c r="AJ1349" s="42" t="s">
        <v>351</v>
      </c>
      <c r="AK1349" s="42">
        <v>0</v>
      </c>
      <c r="AL1349" s="42">
        <v>1000</v>
      </c>
      <c r="AM1349" s="42" t="s">
        <v>332</v>
      </c>
      <c r="AN1349" s="42" t="s">
        <v>352</v>
      </c>
      <c r="AO1349" s="42">
        <v>750</v>
      </c>
      <c r="AP1349" s="42" t="s">
        <v>333</v>
      </c>
      <c r="AQ1349" s="42">
        <v>500</v>
      </c>
      <c r="AR1349" s="42">
        <v>48</v>
      </c>
      <c r="AS1349" s="42">
        <v>100</v>
      </c>
      <c r="AT1349" s="42">
        <f>AQ1349/AS1349</f>
        <v>5</v>
      </c>
      <c r="AU1349" s="42" t="s">
        <v>327</v>
      </c>
      <c r="AV1349" s="42" t="s">
        <v>327</v>
      </c>
      <c r="AW1349" s="42" t="s">
        <v>327</v>
      </c>
      <c r="AX1349" s="42">
        <v>0</v>
      </c>
      <c r="AY1349" s="42" t="s">
        <v>327</v>
      </c>
      <c r="AZ1349" s="51">
        <v>75</v>
      </c>
      <c r="BA1349" s="42">
        <v>0</v>
      </c>
      <c r="BB1349" s="42">
        <v>1</v>
      </c>
      <c r="BC1349" s="42" t="s">
        <v>525</v>
      </c>
      <c r="BD1349" s="49">
        <v>0</v>
      </c>
      <c r="BE1349" s="49" t="s">
        <v>5186</v>
      </c>
      <c r="BF1349" s="42" t="s">
        <v>356</v>
      </c>
      <c r="BG1349" s="42"/>
      <c r="BH1349" s="42" t="s">
        <v>5189</v>
      </c>
      <c r="BI1349" s="42" t="s">
        <v>357</v>
      </c>
      <c r="BJ1349" s="42" t="s">
        <v>358</v>
      </c>
      <c r="BK1349" s="57">
        <v>44778</v>
      </c>
      <c r="BL1349" s="42" t="s">
        <v>317</v>
      </c>
      <c r="BM1349" s="42" t="s">
        <v>317</v>
      </c>
      <c r="BN1349" s="42"/>
      <c r="BO1349" s="42"/>
      <c r="BP1349" s="42" t="s">
        <v>359</v>
      </c>
      <c r="BQ1349" s="42" t="s">
        <v>359</v>
      </c>
      <c r="BR1349" s="42" t="s">
        <v>359</v>
      </c>
      <c r="BS1349" s="42"/>
      <c r="BT1349" s="42" t="s">
        <v>360</v>
      </c>
      <c r="BU1349" s="42" t="s">
        <v>317</v>
      </c>
      <c r="BV1349" s="42" t="s">
        <v>317</v>
      </c>
      <c r="BW1349" s="42"/>
      <c r="BX1349" s="42"/>
      <c r="BY1349" s="42" t="s">
        <v>353</v>
      </c>
      <c r="BZ1349" s="42" t="s">
        <v>353</v>
      </c>
      <c r="CA1349" s="42"/>
      <c r="CB1349" s="42" t="s">
        <v>353</v>
      </c>
      <c r="CC1349" s="42"/>
      <c r="CD1349" s="42"/>
      <c r="CE1349" s="42"/>
      <c r="CF1349" s="42"/>
      <c r="CG1349" s="26" t="s">
        <v>5187</v>
      </c>
    </row>
    <row r="1350" hidden="1" spans="1:85">
      <c r="A1350" s="34">
        <v>899</v>
      </c>
      <c r="B1350" s="42" t="s">
        <v>5190</v>
      </c>
      <c r="C1350" s="46" t="s">
        <v>5191</v>
      </c>
      <c r="D1350" s="42" t="s">
        <v>5192</v>
      </c>
      <c r="E1350" s="43">
        <v>25.6543</v>
      </c>
      <c r="F1350" s="43">
        <v>-12.2595</v>
      </c>
      <c r="G1350" s="42" t="s">
        <v>337</v>
      </c>
      <c r="H1350" s="37">
        <v>2.5</v>
      </c>
      <c r="I1350" s="42" t="s">
        <v>1192</v>
      </c>
      <c r="J1350" s="42" t="s">
        <v>5085</v>
      </c>
      <c r="K1350" s="42" t="s">
        <v>317</v>
      </c>
      <c r="L1350" s="42" t="s">
        <v>317</v>
      </c>
      <c r="M1350" s="42" t="s">
        <v>317</v>
      </c>
      <c r="N1350" s="42" t="s">
        <v>318</v>
      </c>
      <c r="O1350" s="42" t="s">
        <v>319</v>
      </c>
      <c r="P1350" s="42" t="s">
        <v>319</v>
      </c>
      <c r="Q1350" s="42" t="s">
        <v>381</v>
      </c>
      <c r="R1350" s="42" t="s">
        <v>320</v>
      </c>
      <c r="S1350" s="42" t="s">
        <v>1718</v>
      </c>
      <c r="T1350" s="42" t="s">
        <v>2215</v>
      </c>
      <c r="U1350" s="42" t="s">
        <v>323</v>
      </c>
      <c r="V1350" s="52">
        <v>80</v>
      </c>
      <c r="W1350" s="42" t="s">
        <v>366</v>
      </c>
      <c r="X1350" s="42" t="s">
        <v>4858</v>
      </c>
      <c r="Y1350" s="42" t="s">
        <v>2</v>
      </c>
      <c r="Z1350" s="42" t="s">
        <v>2</v>
      </c>
      <c r="AA1350" s="42" t="s">
        <v>328</v>
      </c>
      <c r="AB1350" s="42" t="s">
        <v>347</v>
      </c>
      <c r="AC1350" s="42" t="s">
        <v>225</v>
      </c>
      <c r="AD1350" s="42" t="s">
        <v>225</v>
      </c>
      <c r="AE1350" s="42" t="s">
        <v>476</v>
      </c>
      <c r="AF1350" s="42" t="s">
        <v>476</v>
      </c>
      <c r="AG1350" s="42">
        <v>20</v>
      </c>
      <c r="AH1350" s="42" t="s">
        <v>350</v>
      </c>
      <c r="AI1350" s="42">
        <v>0</v>
      </c>
      <c r="AJ1350" s="42" t="s">
        <v>351</v>
      </c>
      <c r="AK1350" s="42">
        <v>0</v>
      </c>
      <c r="AL1350" s="42">
        <v>1000</v>
      </c>
      <c r="AM1350" s="42" t="s">
        <v>5103</v>
      </c>
      <c r="AN1350" s="42">
        <v>0</v>
      </c>
      <c r="AO1350" s="42">
        <v>190</v>
      </c>
      <c r="AP1350" s="42" t="s">
        <v>1320</v>
      </c>
      <c r="AQ1350" s="42">
        <v>1500</v>
      </c>
      <c r="AR1350" s="42">
        <v>2</v>
      </c>
      <c r="AS1350" s="42">
        <v>1500</v>
      </c>
      <c r="AT1350" s="42">
        <v>24</v>
      </c>
      <c r="AU1350" s="42" t="s">
        <v>385</v>
      </c>
      <c r="AV1350" s="42" t="s">
        <v>385</v>
      </c>
      <c r="AW1350" s="42">
        <v>18000</v>
      </c>
      <c r="AX1350" s="42">
        <v>18000</v>
      </c>
      <c r="AY1350" s="42">
        <v>2</v>
      </c>
      <c r="AZ1350" s="51">
        <v>45.7</v>
      </c>
      <c r="BA1350" s="42">
        <v>0</v>
      </c>
      <c r="BB1350" s="42">
        <v>1</v>
      </c>
      <c r="BC1350" s="42" t="s">
        <v>525</v>
      </c>
      <c r="BD1350" s="49">
        <v>0</v>
      </c>
      <c r="BE1350" s="49" t="s">
        <v>5190</v>
      </c>
      <c r="BF1350" s="42">
        <v>0</v>
      </c>
      <c r="BG1350" s="42"/>
      <c r="BH1350" s="42">
        <v>0</v>
      </c>
      <c r="BI1350" s="42" t="s">
        <v>357</v>
      </c>
      <c r="BJ1350" s="42" t="s">
        <v>358</v>
      </c>
      <c r="BK1350" s="57">
        <v>44778</v>
      </c>
      <c r="BL1350" s="42" t="s">
        <v>317</v>
      </c>
      <c r="BM1350" s="42" t="s">
        <v>317</v>
      </c>
      <c r="BN1350" s="42"/>
      <c r="BO1350" s="42"/>
      <c r="BP1350" s="42" t="s">
        <v>359</v>
      </c>
      <c r="BQ1350" s="42" t="s">
        <v>359</v>
      </c>
      <c r="BR1350" s="42" t="s">
        <v>359</v>
      </c>
      <c r="BS1350" s="42"/>
      <c r="BT1350" s="42" t="s">
        <v>360</v>
      </c>
      <c r="BU1350" s="42" t="s">
        <v>317</v>
      </c>
      <c r="BV1350" s="42" t="s">
        <v>317</v>
      </c>
      <c r="BW1350" s="42"/>
      <c r="BX1350" s="42"/>
      <c r="BY1350" s="42" t="s">
        <v>353</v>
      </c>
      <c r="BZ1350" s="42" t="s">
        <v>353</v>
      </c>
      <c r="CA1350" s="42"/>
      <c r="CB1350" s="42" t="s">
        <v>353</v>
      </c>
      <c r="CC1350" s="42"/>
      <c r="CD1350" s="42"/>
      <c r="CE1350" s="42"/>
      <c r="CF1350" s="42"/>
      <c r="CG1350" s="26" t="s">
        <v>5191</v>
      </c>
    </row>
    <row r="1351" hidden="1" spans="1:85">
      <c r="A1351" s="39">
        <v>1300</v>
      </c>
      <c r="B1351" s="42" t="s">
        <v>5193</v>
      </c>
      <c r="C1351" s="46" t="s">
        <v>5194</v>
      </c>
      <c r="D1351" s="42" t="s">
        <v>5195</v>
      </c>
      <c r="E1351" s="43">
        <v>26.2368</v>
      </c>
      <c r="F1351" s="43">
        <v>-12.4083</v>
      </c>
      <c r="G1351" s="42" t="s">
        <v>337</v>
      </c>
      <c r="H1351" s="37">
        <v>1.8</v>
      </c>
      <c r="I1351" s="42" t="s">
        <v>1192</v>
      </c>
      <c r="J1351" s="42" t="s">
        <v>5085</v>
      </c>
      <c r="K1351" s="42" t="s">
        <v>317</v>
      </c>
      <c r="L1351" s="42" t="s">
        <v>317</v>
      </c>
      <c r="M1351" s="42" t="s">
        <v>317</v>
      </c>
      <c r="N1351" s="42" t="s">
        <v>318</v>
      </c>
      <c r="O1351" s="42" t="s">
        <v>319</v>
      </c>
      <c r="P1351" s="42" t="s">
        <v>319</v>
      </c>
      <c r="Q1351" s="42" t="s">
        <v>381</v>
      </c>
      <c r="R1351" s="42" t="s">
        <v>320</v>
      </c>
      <c r="S1351" s="42" t="s">
        <v>1718</v>
      </c>
      <c r="T1351" s="42" t="s">
        <v>344</v>
      </c>
      <c r="U1351" s="42" t="s">
        <v>323</v>
      </c>
      <c r="V1351" s="52">
        <v>60</v>
      </c>
      <c r="W1351" s="42" t="s">
        <v>325</v>
      </c>
      <c r="X1351" s="42" t="s">
        <v>4858</v>
      </c>
      <c r="Y1351" s="42" t="s">
        <v>2</v>
      </c>
      <c r="Z1351" s="42" t="s">
        <v>2</v>
      </c>
      <c r="AA1351" s="42" t="s">
        <v>328</v>
      </c>
      <c r="AB1351" s="42" t="s">
        <v>347</v>
      </c>
      <c r="AC1351" s="42" t="s">
        <v>225</v>
      </c>
      <c r="AD1351" s="42" t="s">
        <v>225</v>
      </c>
      <c r="AE1351" s="42" t="s">
        <v>476</v>
      </c>
      <c r="AF1351" s="42" t="s">
        <v>476</v>
      </c>
      <c r="AG1351" s="42">
        <v>15</v>
      </c>
      <c r="AH1351" s="42" t="s">
        <v>368</v>
      </c>
      <c r="AI1351" s="42">
        <v>0</v>
      </c>
      <c r="AJ1351" s="42" t="s">
        <v>370</v>
      </c>
      <c r="AK1351" s="42">
        <v>0</v>
      </c>
      <c r="AL1351" s="42">
        <v>600</v>
      </c>
      <c r="AM1351" s="42" t="s">
        <v>332</v>
      </c>
      <c r="AN1351" s="42" t="s">
        <v>352</v>
      </c>
      <c r="AO1351" s="42">
        <v>400</v>
      </c>
      <c r="AP1351" s="42" t="s">
        <v>439</v>
      </c>
      <c r="AQ1351" s="42">
        <v>600</v>
      </c>
      <c r="AR1351" s="42">
        <v>2</v>
      </c>
      <c r="AS1351" s="42">
        <v>600</v>
      </c>
      <c r="AT1351" s="42">
        <v>24</v>
      </c>
      <c r="AU1351" s="42" t="s">
        <v>327</v>
      </c>
      <c r="AV1351" s="42" t="s">
        <v>327</v>
      </c>
      <c r="AW1351" s="42" t="s">
        <v>327</v>
      </c>
      <c r="AX1351" s="42">
        <v>0</v>
      </c>
      <c r="AY1351" s="42" t="s">
        <v>327</v>
      </c>
      <c r="AZ1351" s="51">
        <v>51.7</v>
      </c>
      <c r="BA1351" s="42">
        <v>0</v>
      </c>
      <c r="BB1351" s="42">
        <v>2</v>
      </c>
      <c r="BC1351" s="42" t="s">
        <v>5119</v>
      </c>
      <c r="BD1351" s="49">
        <v>0</v>
      </c>
      <c r="BE1351" s="49" t="s">
        <v>5193</v>
      </c>
      <c r="BF1351" s="42">
        <v>0</v>
      </c>
      <c r="BG1351" s="42"/>
      <c r="BH1351" s="42">
        <v>0</v>
      </c>
      <c r="BI1351" s="42" t="s">
        <v>357</v>
      </c>
      <c r="BJ1351" s="42" t="s">
        <v>358</v>
      </c>
      <c r="BK1351" s="57">
        <v>44778</v>
      </c>
      <c r="BL1351" s="42" t="s">
        <v>317</v>
      </c>
      <c r="BM1351" s="42" t="s">
        <v>317</v>
      </c>
      <c r="BN1351" s="42"/>
      <c r="BO1351" s="42"/>
      <c r="BP1351" s="42" t="s">
        <v>359</v>
      </c>
      <c r="BQ1351" s="42" t="s">
        <v>359</v>
      </c>
      <c r="BR1351" s="42" t="s">
        <v>359</v>
      </c>
      <c r="BS1351" s="42"/>
      <c r="BT1351" s="42" t="s">
        <v>360</v>
      </c>
      <c r="BU1351" s="42" t="s">
        <v>317</v>
      </c>
      <c r="BV1351" s="42" t="s">
        <v>317</v>
      </c>
      <c r="BW1351" s="42"/>
      <c r="BX1351" s="42"/>
      <c r="BY1351" s="42" t="s">
        <v>353</v>
      </c>
      <c r="BZ1351" s="42" t="s">
        <v>353</v>
      </c>
      <c r="CA1351" s="42"/>
      <c r="CB1351" s="42" t="s">
        <v>353</v>
      </c>
      <c r="CC1351" s="42"/>
      <c r="CD1351" s="42"/>
      <c r="CE1351" s="42"/>
      <c r="CF1351" s="42"/>
      <c r="CG1351" s="26" t="s">
        <v>5194</v>
      </c>
    </row>
    <row r="1352" hidden="1" spans="1:85">
      <c r="A1352" s="34">
        <v>1085</v>
      </c>
      <c r="B1352" s="42" t="s">
        <v>5196</v>
      </c>
      <c r="C1352" s="46" t="s">
        <v>5197</v>
      </c>
      <c r="D1352" s="42" t="s">
        <v>5198</v>
      </c>
      <c r="E1352" s="43">
        <v>26.8349</v>
      </c>
      <c r="F1352" s="43">
        <v>-12.277</v>
      </c>
      <c r="G1352" s="42" t="s">
        <v>337</v>
      </c>
      <c r="H1352" s="37">
        <v>1.5</v>
      </c>
      <c r="I1352" s="42" t="s">
        <v>1192</v>
      </c>
      <c r="J1352" s="42" t="s">
        <v>5085</v>
      </c>
      <c r="K1352" s="42" t="s">
        <v>317</v>
      </c>
      <c r="L1352" s="42" t="s">
        <v>317</v>
      </c>
      <c r="M1352" s="42" t="s">
        <v>317</v>
      </c>
      <c r="N1352" s="42" t="s">
        <v>318</v>
      </c>
      <c r="O1352" s="42" t="s">
        <v>319</v>
      </c>
      <c r="P1352" s="42" t="s">
        <v>319</v>
      </c>
      <c r="Q1352" s="42" t="s">
        <v>320</v>
      </c>
      <c r="R1352" s="42" t="s">
        <v>320</v>
      </c>
      <c r="S1352" s="42" t="s">
        <v>1718</v>
      </c>
      <c r="T1352" s="42" t="s">
        <v>344</v>
      </c>
      <c r="U1352" s="42" t="s">
        <v>323</v>
      </c>
      <c r="V1352" s="52">
        <v>64</v>
      </c>
      <c r="W1352" s="42" t="s">
        <v>325</v>
      </c>
      <c r="X1352" s="42" t="s">
        <v>4858</v>
      </c>
      <c r="Y1352" s="42" t="s">
        <v>2</v>
      </c>
      <c r="Z1352" s="42" t="s">
        <v>2</v>
      </c>
      <c r="AA1352" s="42" t="s">
        <v>328</v>
      </c>
      <c r="AB1352" s="42" t="s">
        <v>347</v>
      </c>
      <c r="AC1352" s="42" t="s">
        <v>225</v>
      </c>
      <c r="AD1352" s="42" t="s">
        <v>225</v>
      </c>
      <c r="AE1352" s="42" t="s">
        <v>414</v>
      </c>
      <c r="AF1352" s="42" t="s">
        <v>414</v>
      </c>
      <c r="AG1352" s="42">
        <v>12</v>
      </c>
      <c r="AH1352" s="42" t="s">
        <v>350</v>
      </c>
      <c r="AI1352" s="42">
        <v>0</v>
      </c>
      <c r="AJ1352" s="42" t="s">
        <v>5199</v>
      </c>
      <c r="AK1352" s="42">
        <v>0</v>
      </c>
      <c r="AL1352" s="42">
        <v>600</v>
      </c>
      <c r="AM1352" s="42" t="s">
        <v>332</v>
      </c>
      <c r="AN1352" s="42" t="s">
        <v>352</v>
      </c>
      <c r="AO1352" s="42">
        <v>400</v>
      </c>
      <c r="AP1352" s="42" t="s">
        <v>439</v>
      </c>
      <c r="AQ1352" s="42">
        <v>600</v>
      </c>
      <c r="AR1352" s="42">
        <v>2</v>
      </c>
      <c r="AS1352" s="42">
        <v>600</v>
      </c>
      <c r="AT1352" s="42">
        <v>24</v>
      </c>
      <c r="AU1352" s="42" t="s">
        <v>327</v>
      </c>
      <c r="AV1352" s="42" t="s">
        <v>327</v>
      </c>
      <c r="AW1352" s="42" t="s">
        <v>327</v>
      </c>
      <c r="AX1352" s="42">
        <v>0</v>
      </c>
      <c r="AY1352" s="42" t="s">
        <v>327</v>
      </c>
      <c r="AZ1352" s="51">
        <v>43.873</v>
      </c>
      <c r="BA1352" s="42">
        <v>0</v>
      </c>
      <c r="BB1352" s="42">
        <v>2</v>
      </c>
      <c r="BC1352" s="42" t="s">
        <v>375</v>
      </c>
      <c r="BD1352" s="49" t="s">
        <v>5200</v>
      </c>
      <c r="BE1352" s="49" t="s">
        <v>5196</v>
      </c>
      <c r="BF1352" s="42">
        <v>0</v>
      </c>
      <c r="BG1352" s="42"/>
      <c r="BH1352" s="42">
        <v>0</v>
      </c>
      <c r="BI1352" s="42" t="s">
        <v>357</v>
      </c>
      <c r="BJ1352" s="42" t="s">
        <v>358</v>
      </c>
      <c r="BK1352" s="57">
        <v>44778</v>
      </c>
      <c r="BL1352" s="42" t="s">
        <v>317</v>
      </c>
      <c r="BM1352" s="42" t="s">
        <v>317</v>
      </c>
      <c r="BN1352" s="42"/>
      <c r="BO1352" s="42"/>
      <c r="BP1352" s="42" t="s">
        <v>359</v>
      </c>
      <c r="BQ1352" s="42" t="s">
        <v>359</v>
      </c>
      <c r="BR1352" s="42" t="s">
        <v>359</v>
      </c>
      <c r="BS1352" s="42"/>
      <c r="BT1352" s="42" t="s">
        <v>360</v>
      </c>
      <c r="BU1352" s="42" t="s">
        <v>317</v>
      </c>
      <c r="BV1352" s="42" t="s">
        <v>317</v>
      </c>
      <c r="BW1352" s="42"/>
      <c r="BX1352" s="42"/>
      <c r="BY1352" s="42" t="s">
        <v>353</v>
      </c>
      <c r="BZ1352" s="42" t="s">
        <v>353</v>
      </c>
      <c r="CA1352" s="42"/>
      <c r="CB1352" s="42" t="s">
        <v>353</v>
      </c>
      <c r="CC1352" s="42"/>
      <c r="CD1352" s="42"/>
      <c r="CE1352" s="42"/>
      <c r="CF1352" s="42"/>
      <c r="CG1352" s="26" t="s">
        <v>5197</v>
      </c>
    </row>
    <row r="1353" hidden="1" spans="1:85">
      <c r="A1353" s="34">
        <v>723</v>
      </c>
      <c r="B1353" s="42" t="s">
        <v>5201</v>
      </c>
      <c r="C1353" s="46" t="s">
        <v>5202</v>
      </c>
      <c r="D1353" s="42" t="s">
        <v>5203</v>
      </c>
      <c r="E1353" s="43">
        <v>26.4314</v>
      </c>
      <c r="F1353" s="43">
        <v>-12.0168</v>
      </c>
      <c r="G1353" s="42" t="s">
        <v>337</v>
      </c>
      <c r="H1353" s="37">
        <v>2</v>
      </c>
      <c r="I1353" s="42" t="s">
        <v>1192</v>
      </c>
      <c r="J1353" s="42" t="s">
        <v>5085</v>
      </c>
      <c r="K1353" s="42" t="s">
        <v>317</v>
      </c>
      <c r="L1353" s="42" t="s">
        <v>317</v>
      </c>
      <c r="M1353" s="42" t="s">
        <v>317</v>
      </c>
      <c r="N1353" s="42" t="s">
        <v>318</v>
      </c>
      <c r="O1353" s="42" t="s">
        <v>319</v>
      </c>
      <c r="P1353" s="42" t="s">
        <v>319</v>
      </c>
      <c r="Q1353" s="42" t="s">
        <v>320</v>
      </c>
      <c r="R1353" s="42" t="s">
        <v>320</v>
      </c>
      <c r="S1353" s="42" t="s">
        <v>1718</v>
      </c>
      <c r="T1353" s="42" t="s">
        <v>344</v>
      </c>
      <c r="U1353" s="42" t="s">
        <v>323</v>
      </c>
      <c r="V1353" s="52">
        <v>40</v>
      </c>
      <c r="W1353" s="42" t="s">
        <v>325</v>
      </c>
      <c r="X1353" s="42" t="s">
        <v>4858</v>
      </c>
      <c r="Y1353" s="42" t="s">
        <v>2</v>
      </c>
      <c r="Z1353" s="42" t="s">
        <v>2</v>
      </c>
      <c r="AA1353" s="42" t="s">
        <v>328</v>
      </c>
      <c r="AB1353" s="42" t="s">
        <v>347</v>
      </c>
      <c r="AC1353" s="42" t="s">
        <v>225</v>
      </c>
      <c r="AD1353" s="42" t="s">
        <v>225</v>
      </c>
      <c r="AE1353" s="42" t="s">
        <v>349</v>
      </c>
      <c r="AF1353" s="42" t="s">
        <v>349</v>
      </c>
      <c r="AG1353" s="42">
        <v>15</v>
      </c>
      <c r="AH1353" s="42" t="s">
        <v>350</v>
      </c>
      <c r="AI1353" s="42">
        <v>0</v>
      </c>
      <c r="AJ1353" s="42" t="s">
        <v>351</v>
      </c>
      <c r="AK1353" s="42">
        <v>0</v>
      </c>
      <c r="AL1353" s="42">
        <v>600</v>
      </c>
      <c r="AM1353" s="42" t="s">
        <v>332</v>
      </c>
      <c r="AN1353" s="42" t="s">
        <v>352</v>
      </c>
      <c r="AO1353" s="42">
        <v>400</v>
      </c>
      <c r="AP1353" s="42" t="s">
        <v>439</v>
      </c>
      <c r="AQ1353" s="42">
        <v>600</v>
      </c>
      <c r="AR1353" s="42">
        <v>2</v>
      </c>
      <c r="AS1353" s="42">
        <v>600</v>
      </c>
      <c r="AT1353" s="42">
        <v>24</v>
      </c>
      <c r="AU1353" s="42" t="s">
        <v>327</v>
      </c>
      <c r="AV1353" s="42" t="s">
        <v>327</v>
      </c>
      <c r="AW1353" s="42" t="s">
        <v>327</v>
      </c>
      <c r="AX1353" s="42">
        <v>0</v>
      </c>
      <c r="AY1353" s="42" t="s">
        <v>327</v>
      </c>
      <c r="AZ1353" s="51">
        <v>56.8</v>
      </c>
      <c r="BA1353" s="42">
        <v>0</v>
      </c>
      <c r="BB1353" s="42">
        <v>2</v>
      </c>
      <c r="BC1353" s="42" t="s">
        <v>375</v>
      </c>
      <c r="BD1353" s="49" t="s">
        <v>5204</v>
      </c>
      <c r="BE1353" s="49" t="s">
        <v>5201</v>
      </c>
      <c r="BF1353" s="42">
        <v>0</v>
      </c>
      <c r="BG1353" s="42"/>
      <c r="BH1353" s="42">
        <v>0</v>
      </c>
      <c r="BI1353" s="42" t="s">
        <v>357</v>
      </c>
      <c r="BJ1353" s="42" t="s">
        <v>358</v>
      </c>
      <c r="BK1353" s="57">
        <v>44778</v>
      </c>
      <c r="BL1353" s="42" t="s">
        <v>317</v>
      </c>
      <c r="BM1353" s="42" t="s">
        <v>317</v>
      </c>
      <c r="BN1353" s="42"/>
      <c r="BO1353" s="42"/>
      <c r="BP1353" s="42" t="s">
        <v>359</v>
      </c>
      <c r="BQ1353" s="42" t="s">
        <v>359</v>
      </c>
      <c r="BR1353" s="42" t="s">
        <v>359</v>
      </c>
      <c r="BS1353" s="42"/>
      <c r="BT1353" s="42" t="s">
        <v>360</v>
      </c>
      <c r="BU1353" s="42" t="s">
        <v>317</v>
      </c>
      <c r="BV1353" s="42" t="s">
        <v>317</v>
      </c>
      <c r="BW1353" s="42"/>
      <c r="BX1353" s="42"/>
      <c r="BY1353" s="42" t="s">
        <v>353</v>
      </c>
      <c r="BZ1353" s="42" t="s">
        <v>353</v>
      </c>
      <c r="CA1353" s="42"/>
      <c r="CB1353" s="42" t="s">
        <v>353</v>
      </c>
      <c r="CC1353" s="42"/>
      <c r="CD1353" s="42"/>
      <c r="CE1353" s="42"/>
      <c r="CF1353" s="42"/>
      <c r="CG1353" s="26" t="s">
        <v>5202</v>
      </c>
    </row>
    <row r="1354" hidden="1" spans="1:85">
      <c r="A1354" s="39">
        <v>476</v>
      </c>
      <c r="B1354" s="42" t="s">
        <v>5205</v>
      </c>
      <c r="C1354" s="46" t="s">
        <v>5206</v>
      </c>
      <c r="D1354" s="42" t="s">
        <v>5207</v>
      </c>
      <c r="E1354" s="43">
        <v>24.0054</v>
      </c>
      <c r="F1354" s="43">
        <v>-13.8421</v>
      </c>
      <c r="G1354" s="42" t="s">
        <v>337</v>
      </c>
      <c r="H1354" s="37">
        <v>1.8</v>
      </c>
      <c r="I1354" s="42" t="s">
        <v>1192</v>
      </c>
      <c r="J1354" s="42" t="s">
        <v>5102</v>
      </c>
      <c r="K1354" s="42" t="s">
        <v>317</v>
      </c>
      <c r="L1354" s="42" t="s">
        <v>317</v>
      </c>
      <c r="M1354" s="42" t="s">
        <v>317</v>
      </c>
      <c r="N1354" s="42" t="s">
        <v>318</v>
      </c>
      <c r="O1354" s="42" t="s">
        <v>319</v>
      </c>
      <c r="P1354" s="42" t="s">
        <v>319</v>
      </c>
      <c r="Q1354" s="42" t="s">
        <v>320</v>
      </c>
      <c r="R1354" s="42" t="s">
        <v>320</v>
      </c>
      <c r="S1354" s="42" t="s">
        <v>1718</v>
      </c>
      <c r="T1354" s="42" t="s">
        <v>782</v>
      </c>
      <c r="U1354" s="42" t="s">
        <v>323</v>
      </c>
      <c r="V1354" s="52">
        <v>60</v>
      </c>
      <c r="W1354" s="42" t="s">
        <v>325</v>
      </c>
      <c r="X1354" s="42" t="s">
        <v>4858</v>
      </c>
      <c r="Y1354" s="42" t="s">
        <v>2</v>
      </c>
      <c r="Z1354" s="42" t="s">
        <v>2</v>
      </c>
      <c r="AA1354" s="42" t="s">
        <v>328</v>
      </c>
      <c r="AB1354" s="42" t="s">
        <v>347</v>
      </c>
      <c r="AC1354" s="42" t="s">
        <v>225</v>
      </c>
      <c r="AD1354" s="42" t="s">
        <v>225</v>
      </c>
      <c r="AE1354" s="42" t="s">
        <v>561</v>
      </c>
      <c r="AF1354" s="42" t="s">
        <v>561</v>
      </c>
      <c r="AG1354" s="42">
        <v>15</v>
      </c>
      <c r="AH1354" s="42" t="s">
        <v>350</v>
      </c>
      <c r="AI1354" s="42">
        <v>0</v>
      </c>
      <c r="AJ1354" s="42" t="s">
        <v>370</v>
      </c>
      <c r="AK1354" s="42">
        <v>0</v>
      </c>
      <c r="AL1354" s="42">
        <v>1000</v>
      </c>
      <c r="AM1354" s="42" t="s">
        <v>332</v>
      </c>
      <c r="AN1354" s="42" t="s">
        <v>352</v>
      </c>
      <c r="AO1354" s="42">
        <v>400</v>
      </c>
      <c r="AP1354" s="42" t="s">
        <v>439</v>
      </c>
      <c r="AQ1354" s="42">
        <v>600</v>
      </c>
      <c r="AR1354" s="42">
        <v>2</v>
      </c>
      <c r="AS1354" s="42">
        <v>600</v>
      </c>
      <c r="AT1354" s="42">
        <v>24</v>
      </c>
      <c r="AU1354" s="42" t="s">
        <v>327</v>
      </c>
      <c r="AV1354" s="42" t="s">
        <v>327</v>
      </c>
      <c r="AW1354" s="42" t="s">
        <v>327</v>
      </c>
      <c r="AX1354" s="42">
        <v>0</v>
      </c>
      <c r="AY1354" s="42" t="s">
        <v>327</v>
      </c>
      <c r="AZ1354" s="51">
        <v>35.7</v>
      </c>
      <c r="BA1354" s="42">
        <v>0</v>
      </c>
      <c r="BB1354" s="42">
        <v>1</v>
      </c>
      <c r="BC1354" s="42" t="s">
        <v>525</v>
      </c>
      <c r="BD1354" s="49">
        <v>0</v>
      </c>
      <c r="BE1354" s="49" t="s">
        <v>5205</v>
      </c>
      <c r="BF1354" s="42" t="s">
        <v>356</v>
      </c>
      <c r="BG1354" s="42"/>
      <c r="BH1354" s="42">
        <v>0</v>
      </c>
      <c r="BI1354" s="42" t="s">
        <v>357</v>
      </c>
      <c r="BJ1354" s="42" t="s">
        <v>358</v>
      </c>
      <c r="BK1354" s="57">
        <v>44778</v>
      </c>
      <c r="BL1354" s="42" t="s">
        <v>317</v>
      </c>
      <c r="BM1354" s="42" t="s">
        <v>317</v>
      </c>
      <c r="BN1354" s="42"/>
      <c r="BO1354" s="42"/>
      <c r="BP1354" s="42" t="s">
        <v>359</v>
      </c>
      <c r="BQ1354" s="42" t="s">
        <v>359</v>
      </c>
      <c r="BR1354" s="42" t="s">
        <v>359</v>
      </c>
      <c r="BS1354" s="42"/>
      <c r="BT1354" s="42" t="s">
        <v>360</v>
      </c>
      <c r="BU1354" s="42" t="s">
        <v>317</v>
      </c>
      <c r="BV1354" s="42" t="s">
        <v>317</v>
      </c>
      <c r="BW1354" s="42"/>
      <c r="BX1354" s="42"/>
      <c r="BY1354" s="42" t="s">
        <v>353</v>
      </c>
      <c r="BZ1354" s="42" t="s">
        <v>353</v>
      </c>
      <c r="CA1354" s="42"/>
      <c r="CB1354" s="42" t="s">
        <v>353</v>
      </c>
      <c r="CC1354" s="42"/>
      <c r="CD1354" s="42"/>
      <c r="CE1354" s="42"/>
      <c r="CF1354" s="42"/>
      <c r="CG1354" s="26" t="s">
        <v>5206</v>
      </c>
    </row>
    <row r="1355" hidden="1" spans="1:85">
      <c r="A1355" s="34">
        <v>545</v>
      </c>
      <c r="B1355" s="42" t="s">
        <v>5208</v>
      </c>
      <c r="C1355" s="46" t="s">
        <v>5209</v>
      </c>
      <c r="D1355" s="42" t="s">
        <v>5210</v>
      </c>
      <c r="E1355" s="43">
        <v>24.9928</v>
      </c>
      <c r="F1355" s="43">
        <v>-13.4578</v>
      </c>
      <c r="G1355" s="42" t="s">
        <v>337</v>
      </c>
      <c r="H1355" s="37">
        <v>2.5</v>
      </c>
      <c r="I1355" s="42" t="s">
        <v>1192</v>
      </c>
      <c r="J1355" s="42" t="s">
        <v>5099</v>
      </c>
      <c r="K1355" s="42" t="s">
        <v>317</v>
      </c>
      <c r="L1355" s="42" t="s">
        <v>317</v>
      </c>
      <c r="M1355" s="42" t="s">
        <v>317</v>
      </c>
      <c r="N1355" s="42" t="s">
        <v>318</v>
      </c>
      <c r="O1355" s="42" t="s">
        <v>319</v>
      </c>
      <c r="P1355" s="42" t="s">
        <v>319</v>
      </c>
      <c r="Q1355" s="42"/>
      <c r="R1355" s="42" t="s">
        <v>320</v>
      </c>
      <c r="S1355" s="42" t="s">
        <v>1718</v>
      </c>
      <c r="T1355" s="42" t="s">
        <v>782</v>
      </c>
      <c r="U1355" s="42" t="s">
        <v>323</v>
      </c>
      <c r="V1355" s="52">
        <v>60</v>
      </c>
      <c r="W1355" s="42" t="s">
        <v>325</v>
      </c>
      <c r="X1355" s="42" t="s">
        <v>4858</v>
      </c>
      <c r="Y1355" s="42" t="s">
        <v>2</v>
      </c>
      <c r="Z1355" s="42" t="s">
        <v>2</v>
      </c>
      <c r="AA1355" s="42" t="s">
        <v>328</v>
      </c>
      <c r="AB1355" s="42" t="s">
        <v>347</v>
      </c>
      <c r="AC1355" s="42" t="s">
        <v>225</v>
      </c>
      <c r="AD1355" s="42" t="s">
        <v>225</v>
      </c>
      <c r="AE1355" s="42" t="s">
        <v>382</v>
      </c>
      <c r="AF1355" s="42" t="s">
        <v>382</v>
      </c>
      <c r="AG1355" s="42">
        <v>20</v>
      </c>
      <c r="AH1355" s="42" t="s">
        <v>350</v>
      </c>
      <c r="AI1355" s="42">
        <v>0</v>
      </c>
      <c r="AJ1355" s="42" t="s">
        <v>351</v>
      </c>
      <c r="AK1355" s="42">
        <v>0</v>
      </c>
      <c r="AL1355" s="42">
        <v>1000</v>
      </c>
      <c r="AM1355" s="42" t="s">
        <v>408</v>
      </c>
      <c r="AN1355" s="42">
        <v>0</v>
      </c>
      <c r="AO1355" s="42">
        <v>150</v>
      </c>
      <c r="AP1355" s="42" t="s">
        <v>1320</v>
      </c>
      <c r="AQ1355" s="42">
        <v>1500</v>
      </c>
      <c r="AR1355" s="42">
        <v>2</v>
      </c>
      <c r="AS1355" s="42">
        <v>1500</v>
      </c>
      <c r="AT1355" s="42">
        <v>24</v>
      </c>
      <c r="AU1355" s="42" t="s">
        <v>327</v>
      </c>
      <c r="AV1355" s="42" t="s">
        <v>327</v>
      </c>
      <c r="AW1355" s="42" t="s">
        <v>327</v>
      </c>
      <c r="AX1355" s="42">
        <v>0</v>
      </c>
      <c r="AY1355" s="42" t="s">
        <v>327</v>
      </c>
      <c r="AZ1355" s="51">
        <v>30.1</v>
      </c>
      <c r="BA1355" s="42">
        <v>0</v>
      </c>
      <c r="BB1355" s="42">
        <v>2</v>
      </c>
      <c r="BC1355" s="42" t="s">
        <v>5211</v>
      </c>
      <c r="BD1355" s="49" t="s">
        <v>5212</v>
      </c>
      <c r="BE1355" s="49">
        <v>0</v>
      </c>
      <c r="BF1355" s="42">
        <v>0</v>
      </c>
      <c r="BG1355" s="42"/>
      <c r="BH1355" s="42">
        <v>0</v>
      </c>
      <c r="BI1355" s="42" t="s">
        <v>357</v>
      </c>
      <c r="BJ1355" s="42" t="s">
        <v>358</v>
      </c>
      <c r="BK1355" s="57">
        <v>44778</v>
      </c>
      <c r="BL1355" s="42" t="s">
        <v>317</v>
      </c>
      <c r="BM1355" s="42" t="s">
        <v>317</v>
      </c>
      <c r="BN1355" s="42"/>
      <c r="BO1355" s="42"/>
      <c r="BP1355" s="42" t="s">
        <v>359</v>
      </c>
      <c r="BQ1355" s="42" t="s">
        <v>359</v>
      </c>
      <c r="BR1355" s="42" t="s">
        <v>359</v>
      </c>
      <c r="BS1355" s="42"/>
      <c r="BT1355" s="42" t="s">
        <v>360</v>
      </c>
      <c r="BU1355" s="42" t="s">
        <v>317</v>
      </c>
      <c r="BV1355" s="42" t="s">
        <v>317</v>
      </c>
      <c r="BW1355" s="42"/>
      <c r="BX1355" s="42"/>
      <c r="BY1355" s="42" t="s">
        <v>353</v>
      </c>
      <c r="BZ1355" s="42" t="s">
        <v>353</v>
      </c>
      <c r="CA1355" s="42"/>
      <c r="CB1355" s="42" t="s">
        <v>353</v>
      </c>
      <c r="CC1355" s="42"/>
      <c r="CD1355" s="42"/>
      <c r="CE1355" s="42"/>
      <c r="CF1355" s="42"/>
      <c r="CG1355" s="26" t="s">
        <v>5209</v>
      </c>
    </row>
    <row r="1356" hidden="1" spans="1:85">
      <c r="A1356" s="34">
        <v>449</v>
      </c>
      <c r="B1356" s="42" t="s">
        <v>5213</v>
      </c>
      <c r="C1356" s="46" t="s">
        <v>5214</v>
      </c>
      <c r="D1356" s="42" t="s">
        <v>5215</v>
      </c>
      <c r="E1356" s="43">
        <v>24.0348</v>
      </c>
      <c r="F1356" s="43">
        <v>-11.1022</v>
      </c>
      <c r="G1356" s="42" t="s">
        <v>337</v>
      </c>
      <c r="H1356" s="37">
        <v>1.8</v>
      </c>
      <c r="I1356" s="42" t="s">
        <v>1192</v>
      </c>
      <c r="J1356" s="42" t="s">
        <v>5004</v>
      </c>
      <c r="K1356" s="42" t="s">
        <v>317</v>
      </c>
      <c r="L1356" s="42" t="s">
        <v>317</v>
      </c>
      <c r="M1356" s="42" t="s">
        <v>317</v>
      </c>
      <c r="N1356" s="42" t="s">
        <v>318</v>
      </c>
      <c r="O1356" s="42" t="s">
        <v>319</v>
      </c>
      <c r="P1356" s="42" t="s">
        <v>319</v>
      </c>
      <c r="Q1356" s="42" t="s">
        <v>320</v>
      </c>
      <c r="R1356" s="42" t="s">
        <v>320</v>
      </c>
      <c r="S1356" s="42" t="s">
        <v>1718</v>
      </c>
      <c r="T1356" s="42" t="s">
        <v>2215</v>
      </c>
      <c r="U1356" s="42" t="s">
        <v>323</v>
      </c>
      <c r="V1356" s="52">
        <v>50</v>
      </c>
      <c r="W1356" s="42" t="s">
        <v>325</v>
      </c>
      <c r="X1356" s="42" t="s">
        <v>4858</v>
      </c>
      <c r="Y1356" s="42" t="s">
        <v>2</v>
      </c>
      <c r="Z1356" s="42" t="s">
        <v>2</v>
      </c>
      <c r="AA1356" s="42" t="s">
        <v>328</v>
      </c>
      <c r="AB1356" s="42" t="s">
        <v>347</v>
      </c>
      <c r="AC1356" s="42" t="s">
        <v>225</v>
      </c>
      <c r="AD1356" s="42" t="s">
        <v>225</v>
      </c>
      <c r="AE1356" s="42" t="s">
        <v>403</v>
      </c>
      <c r="AF1356" s="42" t="s">
        <v>403</v>
      </c>
      <c r="AG1356" s="42">
        <v>15</v>
      </c>
      <c r="AH1356" s="42" t="s">
        <v>350</v>
      </c>
      <c r="AI1356" s="42">
        <v>0</v>
      </c>
      <c r="AJ1356" s="42" t="s">
        <v>351</v>
      </c>
      <c r="AK1356" s="42">
        <v>0</v>
      </c>
      <c r="AL1356" s="42">
        <v>600</v>
      </c>
      <c r="AM1356" s="42" t="s">
        <v>332</v>
      </c>
      <c r="AN1356" s="42" t="s">
        <v>352</v>
      </c>
      <c r="AO1356" s="42">
        <v>400</v>
      </c>
      <c r="AP1356" s="42" t="s">
        <v>439</v>
      </c>
      <c r="AQ1356" s="42">
        <v>600</v>
      </c>
      <c r="AR1356" s="42">
        <v>2</v>
      </c>
      <c r="AS1356" s="42">
        <v>600</v>
      </c>
      <c r="AT1356" s="42">
        <v>24</v>
      </c>
      <c r="AU1356" s="42" t="s">
        <v>327</v>
      </c>
      <c r="AV1356" s="42" t="s">
        <v>327</v>
      </c>
      <c r="AW1356" s="42" t="s">
        <v>327</v>
      </c>
      <c r="AX1356" s="42">
        <v>0</v>
      </c>
      <c r="AY1356" s="42" t="s">
        <v>327</v>
      </c>
      <c r="AZ1356" s="51">
        <v>55.6</v>
      </c>
      <c r="BA1356" s="42">
        <v>0</v>
      </c>
      <c r="BB1356" s="42">
        <v>2</v>
      </c>
      <c r="BC1356" s="42" t="s">
        <v>375</v>
      </c>
      <c r="BD1356" s="49" t="s">
        <v>5216</v>
      </c>
      <c r="BE1356" s="49" t="s">
        <v>5213</v>
      </c>
      <c r="BF1356" s="42">
        <v>0</v>
      </c>
      <c r="BG1356" s="42"/>
      <c r="BH1356" s="42">
        <v>0</v>
      </c>
      <c r="BI1356" s="42" t="s">
        <v>357</v>
      </c>
      <c r="BJ1356" s="42" t="s">
        <v>1872</v>
      </c>
      <c r="BK1356" s="57">
        <v>44778</v>
      </c>
      <c r="BL1356" s="42" t="s">
        <v>317</v>
      </c>
      <c r="BM1356" s="42" t="s">
        <v>317</v>
      </c>
      <c r="BN1356" s="42"/>
      <c r="BO1356" s="42"/>
      <c r="BP1356" s="42" t="s">
        <v>359</v>
      </c>
      <c r="BQ1356" s="42" t="s">
        <v>359</v>
      </c>
      <c r="BR1356" s="42" t="s">
        <v>359</v>
      </c>
      <c r="BS1356" s="42"/>
      <c r="BT1356" s="42" t="s">
        <v>360</v>
      </c>
      <c r="BU1356" s="42" t="s">
        <v>340</v>
      </c>
      <c r="BV1356" s="42" t="s">
        <v>317</v>
      </c>
      <c r="BW1356" s="42"/>
      <c r="BX1356" s="42"/>
      <c r="BY1356" s="42" t="s">
        <v>353</v>
      </c>
      <c r="BZ1356" s="42" t="s">
        <v>353</v>
      </c>
      <c r="CA1356" s="42"/>
      <c r="CB1356" s="42" t="s">
        <v>353</v>
      </c>
      <c r="CC1356" s="42"/>
      <c r="CD1356" s="42"/>
      <c r="CE1356" s="42"/>
      <c r="CF1356" s="42"/>
      <c r="CG1356" s="26" t="s">
        <v>5214</v>
      </c>
    </row>
    <row r="1357" hidden="1" spans="1:85">
      <c r="A1357" s="34">
        <v>755</v>
      </c>
      <c r="B1357" s="42" t="s">
        <v>5217</v>
      </c>
      <c r="C1357" s="46" t="s">
        <v>5218</v>
      </c>
      <c r="D1357" s="62" t="s">
        <v>5219</v>
      </c>
      <c r="E1357" s="43">
        <v>24.4845</v>
      </c>
      <c r="F1357" s="43">
        <v>-13.229</v>
      </c>
      <c r="G1357" s="42" t="s">
        <v>337</v>
      </c>
      <c r="H1357" s="37">
        <v>1.8</v>
      </c>
      <c r="I1357" s="42" t="s">
        <v>1192</v>
      </c>
      <c r="J1357" s="42" t="s">
        <v>5102</v>
      </c>
      <c r="K1357" s="42" t="s">
        <v>317</v>
      </c>
      <c r="L1357" s="42" t="s">
        <v>317</v>
      </c>
      <c r="M1357" s="42" t="s">
        <v>317</v>
      </c>
      <c r="N1357" s="42" t="s">
        <v>318</v>
      </c>
      <c r="O1357" s="42" t="s">
        <v>319</v>
      </c>
      <c r="P1357" s="42" t="s">
        <v>319</v>
      </c>
      <c r="Q1357" s="42" t="s">
        <v>381</v>
      </c>
      <c r="R1357" s="42" t="s">
        <v>320</v>
      </c>
      <c r="S1357" s="42" t="s">
        <v>1718</v>
      </c>
      <c r="T1357" s="42" t="s">
        <v>782</v>
      </c>
      <c r="U1357" s="42" t="s">
        <v>323</v>
      </c>
      <c r="V1357" s="52">
        <v>50</v>
      </c>
      <c r="W1357" s="42" t="s">
        <v>325</v>
      </c>
      <c r="X1357" s="42" t="s">
        <v>4858</v>
      </c>
      <c r="Y1357" s="42" t="s">
        <v>2</v>
      </c>
      <c r="Z1357" s="42" t="s">
        <v>2</v>
      </c>
      <c r="AA1357" s="42" t="s">
        <v>328</v>
      </c>
      <c r="AB1357" s="42" t="s">
        <v>347</v>
      </c>
      <c r="AC1357" s="42" t="s">
        <v>225</v>
      </c>
      <c r="AD1357" s="42" t="s">
        <v>225</v>
      </c>
      <c r="AE1357" s="42" t="s">
        <v>561</v>
      </c>
      <c r="AF1357" s="42" t="s">
        <v>561</v>
      </c>
      <c r="AG1357" s="42">
        <v>15</v>
      </c>
      <c r="AH1357" s="42" t="s">
        <v>350</v>
      </c>
      <c r="AI1357" s="42">
        <v>0</v>
      </c>
      <c r="AJ1357" s="42" t="s">
        <v>351</v>
      </c>
      <c r="AK1357" s="42">
        <v>0</v>
      </c>
      <c r="AL1357" s="42">
        <v>1000</v>
      </c>
      <c r="AM1357" s="42" t="s">
        <v>332</v>
      </c>
      <c r="AN1357" s="42" t="s">
        <v>352</v>
      </c>
      <c r="AO1357" s="42">
        <v>400</v>
      </c>
      <c r="AP1357" s="42" t="s">
        <v>439</v>
      </c>
      <c r="AQ1357" s="42">
        <v>600</v>
      </c>
      <c r="AR1357" s="42">
        <v>2</v>
      </c>
      <c r="AS1357" s="42">
        <v>600</v>
      </c>
      <c r="AT1357" s="42">
        <v>24</v>
      </c>
      <c r="AU1357" s="42" t="s">
        <v>327</v>
      </c>
      <c r="AV1357" s="42" t="s">
        <v>327</v>
      </c>
      <c r="AW1357" s="42" t="s">
        <v>327</v>
      </c>
      <c r="AX1357" s="42">
        <v>0</v>
      </c>
      <c r="AY1357" s="42" t="s">
        <v>327</v>
      </c>
      <c r="AZ1357" s="51">
        <v>35</v>
      </c>
      <c r="BA1357" s="42">
        <v>0</v>
      </c>
      <c r="BB1357" s="42">
        <v>1</v>
      </c>
      <c r="BC1357" s="42" t="s">
        <v>525</v>
      </c>
      <c r="BD1357" s="49">
        <v>0</v>
      </c>
      <c r="BE1357" s="49" t="s">
        <v>5217</v>
      </c>
      <c r="BF1357" s="42" t="s">
        <v>356</v>
      </c>
      <c r="BG1357" s="42"/>
      <c r="BH1357" s="42">
        <v>0</v>
      </c>
      <c r="BI1357" s="42" t="s">
        <v>357</v>
      </c>
      <c r="BJ1357" s="42" t="s">
        <v>1872</v>
      </c>
      <c r="BK1357" s="57">
        <v>44778</v>
      </c>
      <c r="BL1357" s="42" t="s">
        <v>317</v>
      </c>
      <c r="BM1357" s="42" t="s">
        <v>317</v>
      </c>
      <c r="BN1357" s="42"/>
      <c r="BO1357" s="42"/>
      <c r="BP1357" s="42" t="s">
        <v>359</v>
      </c>
      <c r="BQ1357" s="42" t="s">
        <v>359</v>
      </c>
      <c r="BR1357" s="42" t="s">
        <v>359</v>
      </c>
      <c r="BS1357" s="42"/>
      <c r="BT1357" s="42" t="s">
        <v>360</v>
      </c>
      <c r="BU1357" s="42" t="s">
        <v>340</v>
      </c>
      <c r="BV1357" s="42" t="s">
        <v>317</v>
      </c>
      <c r="BW1357" s="42"/>
      <c r="BX1357" s="42"/>
      <c r="BY1357" s="42" t="s">
        <v>353</v>
      </c>
      <c r="BZ1357" s="42" t="s">
        <v>353</v>
      </c>
      <c r="CA1357" s="42"/>
      <c r="CB1357" s="42" t="s">
        <v>353</v>
      </c>
      <c r="CC1357" s="42"/>
      <c r="CD1357" s="42"/>
      <c r="CE1357" s="42"/>
      <c r="CF1357" s="42"/>
      <c r="CG1357" s="26" t="s">
        <v>5218</v>
      </c>
    </row>
    <row r="1358" hidden="1" spans="1:85">
      <c r="A1358" s="34">
        <v>1491</v>
      </c>
      <c r="B1358" s="42" t="s">
        <v>5220</v>
      </c>
      <c r="C1358" s="46" t="s">
        <v>5221</v>
      </c>
      <c r="D1358" s="62" t="s">
        <v>5222</v>
      </c>
      <c r="E1358" s="43">
        <v>24.95</v>
      </c>
      <c r="F1358" s="43">
        <v>-12.3667</v>
      </c>
      <c r="G1358" s="42" t="s">
        <v>337</v>
      </c>
      <c r="H1358" s="37">
        <v>2.5</v>
      </c>
      <c r="I1358" s="42" t="s">
        <v>1192</v>
      </c>
      <c r="J1358" s="42" t="s">
        <v>5004</v>
      </c>
      <c r="K1358" s="42" t="s">
        <v>317</v>
      </c>
      <c r="L1358" s="42" t="s">
        <v>317</v>
      </c>
      <c r="M1358" s="42" t="s">
        <v>317</v>
      </c>
      <c r="N1358" s="42" t="s">
        <v>318</v>
      </c>
      <c r="O1358" s="42" t="s">
        <v>319</v>
      </c>
      <c r="P1358" s="42" t="s">
        <v>319</v>
      </c>
      <c r="Q1358" s="42" t="s">
        <v>320</v>
      </c>
      <c r="R1358" s="42" t="s">
        <v>320</v>
      </c>
      <c r="S1358" s="42" t="s">
        <v>1718</v>
      </c>
      <c r="T1358" s="42" t="s">
        <v>782</v>
      </c>
      <c r="U1358" s="42" t="s">
        <v>323</v>
      </c>
      <c r="V1358" s="52">
        <v>60</v>
      </c>
      <c r="W1358" s="42" t="s">
        <v>325</v>
      </c>
      <c r="X1358" s="42" t="s">
        <v>4858</v>
      </c>
      <c r="Y1358" s="42" t="s">
        <v>2</v>
      </c>
      <c r="Z1358" s="42" t="s">
        <v>2</v>
      </c>
      <c r="AA1358" s="42" t="s">
        <v>328</v>
      </c>
      <c r="AB1358" s="42" t="s">
        <v>347</v>
      </c>
      <c r="AC1358" s="42" t="s">
        <v>225</v>
      </c>
      <c r="AD1358" s="42" t="s">
        <v>225</v>
      </c>
      <c r="AE1358" s="42" t="s">
        <v>476</v>
      </c>
      <c r="AF1358" s="42" t="s">
        <v>476</v>
      </c>
      <c r="AG1358" s="42">
        <v>20</v>
      </c>
      <c r="AH1358" s="42" t="s">
        <v>350</v>
      </c>
      <c r="AI1358" s="42">
        <v>0</v>
      </c>
      <c r="AJ1358" s="42" t="s">
        <v>351</v>
      </c>
      <c r="AK1358" s="42">
        <v>0</v>
      </c>
      <c r="AL1358" s="42">
        <v>1000</v>
      </c>
      <c r="AM1358" s="42" t="s">
        <v>332</v>
      </c>
      <c r="AN1358" s="42" t="s">
        <v>352</v>
      </c>
      <c r="AO1358" s="42">
        <v>400</v>
      </c>
      <c r="AP1358" s="42" t="s">
        <v>427</v>
      </c>
      <c r="AQ1358" s="42">
        <v>1200</v>
      </c>
      <c r="AR1358" s="42">
        <v>2</v>
      </c>
      <c r="AS1358" s="42">
        <v>1200</v>
      </c>
      <c r="AT1358" s="42">
        <v>24</v>
      </c>
      <c r="AU1358" s="42" t="s">
        <v>327</v>
      </c>
      <c r="AV1358" s="42" t="s">
        <v>327</v>
      </c>
      <c r="AW1358" s="42" t="s">
        <v>327</v>
      </c>
      <c r="AX1358" s="42">
        <v>0</v>
      </c>
      <c r="AY1358" s="42" t="s">
        <v>327</v>
      </c>
      <c r="AZ1358" s="51">
        <v>60.1</v>
      </c>
      <c r="BA1358" s="42">
        <v>0</v>
      </c>
      <c r="BB1358" s="42">
        <v>2</v>
      </c>
      <c r="BC1358" s="42" t="s">
        <v>375</v>
      </c>
      <c r="BD1358" s="49" t="s">
        <v>5223</v>
      </c>
      <c r="BE1358" s="49" t="s">
        <v>5220</v>
      </c>
      <c r="BF1358" s="42">
        <v>0</v>
      </c>
      <c r="BG1358" s="42"/>
      <c r="BH1358" s="42">
        <v>0</v>
      </c>
      <c r="BI1358" s="42" t="s">
        <v>357</v>
      </c>
      <c r="BJ1358" s="42" t="s">
        <v>358</v>
      </c>
      <c r="BK1358" s="57">
        <v>44778</v>
      </c>
      <c r="BL1358" s="42" t="s">
        <v>317</v>
      </c>
      <c r="BM1358" s="42" t="s">
        <v>317</v>
      </c>
      <c r="BN1358" s="42"/>
      <c r="BO1358" s="42"/>
      <c r="BP1358" s="42" t="s">
        <v>359</v>
      </c>
      <c r="BQ1358" s="42" t="s">
        <v>359</v>
      </c>
      <c r="BR1358" s="42" t="s">
        <v>359</v>
      </c>
      <c r="BS1358" s="42"/>
      <c r="BT1358" s="42" t="s">
        <v>360</v>
      </c>
      <c r="BU1358" s="42" t="s">
        <v>317</v>
      </c>
      <c r="BV1358" s="42" t="s">
        <v>317</v>
      </c>
      <c r="BW1358" s="42"/>
      <c r="BX1358" s="42"/>
      <c r="BY1358" s="42" t="s">
        <v>353</v>
      </c>
      <c r="BZ1358" s="42" t="s">
        <v>353</v>
      </c>
      <c r="CA1358" s="42"/>
      <c r="CB1358" s="42" t="s">
        <v>353</v>
      </c>
      <c r="CC1358" s="42"/>
      <c r="CD1358" s="42"/>
      <c r="CE1358" s="42"/>
      <c r="CF1358" s="42"/>
      <c r="CG1358" s="26" t="s">
        <v>5221</v>
      </c>
    </row>
    <row r="1359" hidden="1" spans="1:85">
      <c r="A1359" s="34">
        <v>1591</v>
      </c>
      <c r="B1359" s="42" t="s">
        <v>5224</v>
      </c>
      <c r="C1359" s="46" t="s">
        <v>5225</v>
      </c>
      <c r="D1359" s="42" t="s">
        <v>5226</v>
      </c>
      <c r="E1359" s="43">
        <v>24.6667</v>
      </c>
      <c r="F1359" s="43">
        <v>-11.75</v>
      </c>
      <c r="G1359" s="42" t="s">
        <v>337</v>
      </c>
      <c r="H1359" s="37">
        <v>2.5</v>
      </c>
      <c r="I1359" s="42" t="s">
        <v>1192</v>
      </c>
      <c r="J1359" s="42" t="s">
        <v>5004</v>
      </c>
      <c r="K1359" s="42" t="s">
        <v>317</v>
      </c>
      <c r="L1359" s="42" t="s">
        <v>317</v>
      </c>
      <c r="M1359" s="42" t="s">
        <v>317</v>
      </c>
      <c r="N1359" s="42" t="s">
        <v>318</v>
      </c>
      <c r="O1359" s="42" t="s">
        <v>319</v>
      </c>
      <c r="P1359" s="42" t="s">
        <v>319</v>
      </c>
      <c r="Q1359" s="42" t="s">
        <v>381</v>
      </c>
      <c r="R1359" s="42" t="s">
        <v>381</v>
      </c>
      <c r="S1359" s="42" t="s">
        <v>1718</v>
      </c>
      <c r="T1359" s="42" t="s">
        <v>782</v>
      </c>
      <c r="U1359" s="42" t="s">
        <v>323</v>
      </c>
      <c r="V1359" s="52">
        <v>60</v>
      </c>
      <c r="W1359" s="42" t="s">
        <v>325</v>
      </c>
      <c r="X1359" s="42" t="s">
        <v>4858</v>
      </c>
      <c r="Y1359" s="42" t="s">
        <v>2</v>
      </c>
      <c r="Z1359" s="42" t="s">
        <v>2</v>
      </c>
      <c r="AA1359" s="42" t="s">
        <v>328</v>
      </c>
      <c r="AB1359" s="42" t="s">
        <v>347</v>
      </c>
      <c r="AC1359" s="42" t="s">
        <v>225</v>
      </c>
      <c r="AD1359" s="42" t="s">
        <v>225</v>
      </c>
      <c r="AE1359" s="42" t="s">
        <v>382</v>
      </c>
      <c r="AF1359" s="42" t="s">
        <v>382</v>
      </c>
      <c r="AG1359" s="42">
        <v>20</v>
      </c>
      <c r="AH1359" s="42" t="s">
        <v>350</v>
      </c>
      <c r="AI1359" s="42">
        <v>0</v>
      </c>
      <c r="AJ1359" s="42" t="s">
        <v>351</v>
      </c>
      <c r="AK1359" s="42">
        <v>0</v>
      </c>
      <c r="AL1359" s="42">
        <v>600</v>
      </c>
      <c r="AM1359" s="42" t="s">
        <v>332</v>
      </c>
      <c r="AN1359" s="42" t="s">
        <v>352</v>
      </c>
      <c r="AO1359" s="42">
        <v>0</v>
      </c>
      <c r="AP1359" s="42" t="s">
        <v>1320</v>
      </c>
      <c r="AQ1359" s="42">
        <v>1500</v>
      </c>
      <c r="AR1359" s="42">
        <v>2</v>
      </c>
      <c r="AS1359" s="42">
        <v>1500</v>
      </c>
      <c r="AT1359" s="42">
        <v>24</v>
      </c>
      <c r="AU1359" s="42" t="s">
        <v>327</v>
      </c>
      <c r="AV1359" s="42" t="s">
        <v>327</v>
      </c>
      <c r="AW1359" s="42" t="s">
        <v>327</v>
      </c>
      <c r="AX1359" s="42">
        <v>0</v>
      </c>
      <c r="AY1359" s="42" t="s">
        <v>327</v>
      </c>
      <c r="AZ1359" s="51">
        <v>88</v>
      </c>
      <c r="BA1359" s="42">
        <v>0</v>
      </c>
      <c r="BB1359" s="42">
        <v>2</v>
      </c>
      <c r="BC1359" s="42" t="s">
        <v>375</v>
      </c>
      <c r="BD1359" s="49" t="s">
        <v>2479</v>
      </c>
      <c r="BE1359" s="49" t="s">
        <v>5224</v>
      </c>
      <c r="BF1359" s="42">
        <v>0</v>
      </c>
      <c r="BG1359" s="42"/>
      <c r="BH1359" s="42">
        <v>0</v>
      </c>
      <c r="BI1359" s="42" t="s">
        <v>357</v>
      </c>
      <c r="BJ1359" s="42" t="s">
        <v>358</v>
      </c>
      <c r="BK1359" s="57">
        <v>44778</v>
      </c>
      <c r="BL1359" s="42" t="s">
        <v>317</v>
      </c>
      <c r="BM1359" s="42" t="s">
        <v>317</v>
      </c>
      <c r="BN1359" s="42"/>
      <c r="BO1359" s="42"/>
      <c r="BP1359" s="42" t="s">
        <v>359</v>
      </c>
      <c r="BQ1359" s="42" t="s">
        <v>359</v>
      </c>
      <c r="BR1359" s="42" t="s">
        <v>359</v>
      </c>
      <c r="BS1359" s="42"/>
      <c r="BT1359" s="42" t="s">
        <v>360</v>
      </c>
      <c r="BU1359" s="42" t="s">
        <v>317</v>
      </c>
      <c r="BV1359" s="42" t="s">
        <v>317</v>
      </c>
      <c r="BW1359" s="42"/>
      <c r="BX1359" s="42"/>
      <c r="BY1359" s="42" t="s">
        <v>353</v>
      </c>
      <c r="BZ1359" s="42" t="s">
        <v>353</v>
      </c>
      <c r="CA1359" s="42"/>
      <c r="CB1359" s="42" t="s">
        <v>353</v>
      </c>
      <c r="CC1359" s="42"/>
      <c r="CD1359" s="42"/>
      <c r="CE1359" s="42"/>
      <c r="CF1359" s="42"/>
      <c r="CG1359" s="26" t="s">
        <v>5225</v>
      </c>
    </row>
    <row r="1360" hidden="1" spans="1:85">
      <c r="A1360" s="34">
        <v>1777</v>
      </c>
      <c r="B1360" s="42" t="s">
        <v>5227</v>
      </c>
      <c r="C1360" s="46" t="s">
        <v>5228</v>
      </c>
      <c r="D1360" s="42" t="s">
        <v>5229</v>
      </c>
      <c r="E1360" s="43">
        <v>23.6307</v>
      </c>
      <c r="F1360" s="43">
        <v>-14.0322</v>
      </c>
      <c r="G1360" s="42" t="s">
        <v>337</v>
      </c>
      <c r="H1360" s="37">
        <v>2</v>
      </c>
      <c r="I1360" s="42" t="s">
        <v>1192</v>
      </c>
      <c r="J1360" s="42" t="s">
        <v>5096</v>
      </c>
      <c r="K1360" s="42" t="s">
        <v>317</v>
      </c>
      <c r="L1360" s="42" t="s">
        <v>317</v>
      </c>
      <c r="M1360" s="42" t="s">
        <v>317</v>
      </c>
      <c r="N1360" s="42" t="s">
        <v>318</v>
      </c>
      <c r="O1360" s="42" t="s">
        <v>319</v>
      </c>
      <c r="P1360" s="42" t="s">
        <v>319</v>
      </c>
      <c r="Q1360" s="42" t="s">
        <v>320</v>
      </c>
      <c r="R1360" s="42" t="s">
        <v>320</v>
      </c>
      <c r="S1360" s="42" t="s">
        <v>1718</v>
      </c>
      <c r="T1360" s="42" t="s">
        <v>2215</v>
      </c>
      <c r="U1360" s="42" t="s">
        <v>323</v>
      </c>
      <c r="V1360" s="52">
        <v>50</v>
      </c>
      <c r="W1360" s="42" t="s">
        <v>325</v>
      </c>
      <c r="X1360" s="42" t="s">
        <v>4858</v>
      </c>
      <c r="Y1360" s="42" t="s">
        <v>2</v>
      </c>
      <c r="Z1360" s="42" t="s">
        <v>2</v>
      </c>
      <c r="AA1360" s="42" t="s">
        <v>328</v>
      </c>
      <c r="AB1360" s="42" t="s">
        <v>347</v>
      </c>
      <c r="AC1360" s="42" t="s">
        <v>225</v>
      </c>
      <c r="AD1360" s="42" t="s">
        <v>225</v>
      </c>
      <c r="AE1360" s="42" t="s">
        <v>5230</v>
      </c>
      <c r="AF1360" s="42" t="s">
        <v>5230</v>
      </c>
      <c r="AG1360" s="42">
        <v>16</v>
      </c>
      <c r="AH1360" s="42" t="s">
        <v>368</v>
      </c>
      <c r="AI1360" s="42" t="s">
        <v>415</v>
      </c>
      <c r="AJ1360" s="42" t="s">
        <v>370</v>
      </c>
      <c r="AK1360" s="42">
        <v>0</v>
      </c>
      <c r="AL1360" s="42">
        <v>600</v>
      </c>
      <c r="AM1360" s="42" t="s">
        <v>332</v>
      </c>
      <c r="AN1360" s="42" t="s">
        <v>352</v>
      </c>
      <c r="AO1360" s="42">
        <v>400</v>
      </c>
      <c r="AP1360" s="42" t="s">
        <v>439</v>
      </c>
      <c r="AQ1360" s="42">
        <v>600</v>
      </c>
      <c r="AR1360" s="42">
        <v>2</v>
      </c>
      <c r="AS1360" s="42">
        <v>600</v>
      </c>
      <c r="AT1360" s="42">
        <v>24</v>
      </c>
      <c r="AU1360" s="42" t="s">
        <v>327</v>
      </c>
      <c r="AV1360" s="42" t="s">
        <v>327</v>
      </c>
      <c r="AW1360" s="42" t="s">
        <v>327</v>
      </c>
      <c r="AX1360" s="42">
        <v>0</v>
      </c>
      <c r="AY1360" s="42" t="s">
        <v>327</v>
      </c>
      <c r="AZ1360" s="51">
        <v>35</v>
      </c>
      <c r="BA1360" s="42">
        <v>0</v>
      </c>
      <c r="BB1360" s="42">
        <v>1</v>
      </c>
      <c r="BC1360" s="42" t="s">
        <v>525</v>
      </c>
      <c r="BD1360" s="49">
        <v>0</v>
      </c>
      <c r="BE1360" s="49" t="s">
        <v>5227</v>
      </c>
      <c r="BF1360" s="42" t="s">
        <v>356</v>
      </c>
      <c r="BG1360" s="42"/>
      <c r="BH1360" s="42">
        <v>0</v>
      </c>
      <c r="BI1360" s="42" t="s">
        <v>357</v>
      </c>
      <c r="BJ1360" s="42" t="s">
        <v>1872</v>
      </c>
      <c r="BK1360" s="57">
        <v>44778</v>
      </c>
      <c r="BL1360" s="42" t="s">
        <v>317</v>
      </c>
      <c r="BM1360" s="42" t="s">
        <v>317</v>
      </c>
      <c r="BN1360" s="42"/>
      <c r="BO1360" s="42"/>
      <c r="BP1360" s="42" t="s">
        <v>359</v>
      </c>
      <c r="BQ1360" s="42" t="s">
        <v>359</v>
      </c>
      <c r="BR1360" s="42" t="s">
        <v>359</v>
      </c>
      <c r="BS1360" s="42"/>
      <c r="BT1360" s="42" t="s">
        <v>360</v>
      </c>
      <c r="BU1360" s="42" t="s">
        <v>317</v>
      </c>
      <c r="BV1360" s="42" t="s">
        <v>317</v>
      </c>
      <c r="BW1360" s="42"/>
      <c r="BX1360" s="42"/>
      <c r="BY1360" s="42" t="s">
        <v>353</v>
      </c>
      <c r="BZ1360" s="42" t="s">
        <v>353</v>
      </c>
      <c r="CA1360" s="42"/>
      <c r="CB1360" s="42" t="s">
        <v>353</v>
      </c>
      <c r="CC1360" s="42"/>
      <c r="CD1360" s="42"/>
      <c r="CE1360" s="42"/>
      <c r="CF1360" s="42"/>
      <c r="CG1360" s="26" t="s">
        <v>5228</v>
      </c>
    </row>
    <row r="1361" hidden="1" spans="1:85">
      <c r="A1361" s="39">
        <v>1220</v>
      </c>
      <c r="B1361" s="42" t="s">
        <v>5231</v>
      </c>
      <c r="C1361" s="46" t="s">
        <v>5232</v>
      </c>
      <c r="D1361" s="42" t="s">
        <v>5233</v>
      </c>
      <c r="E1361" s="43">
        <v>25.7713</v>
      </c>
      <c r="F1361" s="43">
        <v>-12.0873</v>
      </c>
      <c r="G1361" s="42" t="s">
        <v>337</v>
      </c>
      <c r="H1361" s="37">
        <v>2.5</v>
      </c>
      <c r="I1361" s="42" t="s">
        <v>1192</v>
      </c>
      <c r="J1361" s="42" t="s">
        <v>5085</v>
      </c>
      <c r="K1361" s="42" t="s">
        <v>317</v>
      </c>
      <c r="L1361" s="42" t="s">
        <v>317</v>
      </c>
      <c r="M1361" s="42" t="s">
        <v>317</v>
      </c>
      <c r="N1361" s="42" t="s">
        <v>318</v>
      </c>
      <c r="O1361" s="42" t="s">
        <v>319</v>
      </c>
      <c r="P1361" s="42" t="s">
        <v>319</v>
      </c>
      <c r="Q1361" s="42" t="s">
        <v>320</v>
      </c>
      <c r="R1361" s="42" t="s">
        <v>320</v>
      </c>
      <c r="S1361" s="42" t="s">
        <v>1718</v>
      </c>
      <c r="T1361" s="42" t="s">
        <v>2215</v>
      </c>
      <c r="U1361" s="42" t="s">
        <v>323</v>
      </c>
      <c r="V1361" s="52">
        <v>70</v>
      </c>
      <c r="W1361" s="42" t="s">
        <v>325</v>
      </c>
      <c r="X1361" s="42" t="s">
        <v>4858</v>
      </c>
      <c r="Y1361" s="42" t="s">
        <v>2</v>
      </c>
      <c r="Z1361" s="42" t="s">
        <v>2</v>
      </c>
      <c r="AA1361" s="42" t="s">
        <v>328</v>
      </c>
      <c r="AB1361" s="42" t="s">
        <v>347</v>
      </c>
      <c r="AC1361" s="42" t="s">
        <v>225</v>
      </c>
      <c r="AD1361" s="42" t="s">
        <v>225</v>
      </c>
      <c r="AE1361" s="42" t="s">
        <v>331</v>
      </c>
      <c r="AF1361" s="42" t="s">
        <v>382</v>
      </c>
      <c r="AG1361" s="42">
        <v>20</v>
      </c>
      <c r="AH1361" s="42" t="s">
        <v>350</v>
      </c>
      <c r="AI1361" s="42">
        <v>0</v>
      </c>
      <c r="AJ1361" s="42" t="s">
        <v>351</v>
      </c>
      <c r="AK1361" s="42">
        <v>0</v>
      </c>
      <c r="AL1361" s="42">
        <v>1000</v>
      </c>
      <c r="AM1361" s="42" t="s">
        <v>332</v>
      </c>
      <c r="AN1361" s="42" t="s">
        <v>5234</v>
      </c>
      <c r="AO1361" s="42">
        <v>300</v>
      </c>
      <c r="AP1361" s="42" t="s">
        <v>333</v>
      </c>
      <c r="AQ1361" s="42">
        <v>400</v>
      </c>
      <c r="AR1361" s="42">
        <v>48</v>
      </c>
      <c r="AS1361" s="42">
        <v>100</v>
      </c>
      <c r="AT1361" s="42">
        <f>AQ1361/AS1361</f>
        <v>4</v>
      </c>
      <c r="AU1361" s="42" t="s">
        <v>327</v>
      </c>
      <c r="AV1361" s="42" t="s">
        <v>327</v>
      </c>
      <c r="AW1361" s="42" t="s">
        <v>327</v>
      </c>
      <c r="AX1361" s="42" t="s">
        <v>327</v>
      </c>
      <c r="AY1361" s="42" t="s">
        <v>327</v>
      </c>
      <c r="AZ1361" s="51">
        <v>60.1</v>
      </c>
      <c r="BA1361" s="42">
        <v>0</v>
      </c>
      <c r="BB1361" s="42">
        <v>1</v>
      </c>
      <c r="BC1361" s="42" t="s">
        <v>346</v>
      </c>
      <c r="BD1361" s="49" t="s">
        <v>5235</v>
      </c>
      <c r="BE1361" s="49">
        <v>0</v>
      </c>
      <c r="BF1361" s="42">
        <v>0</v>
      </c>
      <c r="BG1361" s="42"/>
      <c r="BH1361" s="42">
        <v>0</v>
      </c>
      <c r="BI1361" s="42" t="s">
        <v>357</v>
      </c>
      <c r="BJ1361" s="42" t="s">
        <v>358</v>
      </c>
      <c r="BK1361" s="57">
        <v>44778</v>
      </c>
      <c r="BL1361" s="42" t="s">
        <v>317</v>
      </c>
      <c r="BM1361" s="42" t="s">
        <v>317</v>
      </c>
      <c r="BN1361" s="42"/>
      <c r="BO1361" s="42"/>
      <c r="BP1361" s="42" t="s">
        <v>359</v>
      </c>
      <c r="BQ1361" s="42" t="s">
        <v>359</v>
      </c>
      <c r="BR1361" s="42" t="s">
        <v>359</v>
      </c>
      <c r="BS1361" s="42"/>
      <c r="BT1361" s="42" t="s">
        <v>360</v>
      </c>
      <c r="BU1361" s="42" t="s">
        <v>317</v>
      </c>
      <c r="BV1361" s="42" t="s">
        <v>317</v>
      </c>
      <c r="BW1361" s="42"/>
      <c r="BX1361" s="42"/>
      <c r="BY1361" s="42" t="s">
        <v>353</v>
      </c>
      <c r="BZ1361" s="42" t="s">
        <v>353</v>
      </c>
      <c r="CA1361" s="42"/>
      <c r="CB1361" s="42" t="s">
        <v>353</v>
      </c>
      <c r="CC1361" s="42"/>
      <c r="CD1361" s="42"/>
      <c r="CE1361" s="42"/>
      <c r="CF1361" s="42"/>
      <c r="CG1361" s="26" t="s">
        <v>5232</v>
      </c>
    </row>
    <row r="1362" hidden="1" spans="1:85">
      <c r="A1362" s="39">
        <v>1582</v>
      </c>
      <c r="B1362" s="42" t="s">
        <v>5236</v>
      </c>
      <c r="C1362" s="46" t="s">
        <v>5237</v>
      </c>
      <c r="D1362" s="42" t="s">
        <v>5238</v>
      </c>
      <c r="E1362" s="43">
        <v>24.4662</v>
      </c>
      <c r="F1362" s="43">
        <v>-11.5227</v>
      </c>
      <c r="G1362" s="42" t="s">
        <v>337</v>
      </c>
      <c r="H1362" s="37">
        <v>2.5</v>
      </c>
      <c r="I1362" s="42" t="s">
        <v>1192</v>
      </c>
      <c r="J1362" s="42" t="s">
        <v>5004</v>
      </c>
      <c r="K1362" s="42" t="s">
        <v>317</v>
      </c>
      <c r="L1362" s="42" t="s">
        <v>317</v>
      </c>
      <c r="M1362" s="42" t="s">
        <v>317</v>
      </c>
      <c r="N1362" s="42" t="s">
        <v>402</v>
      </c>
      <c r="O1362" s="42" t="s">
        <v>319</v>
      </c>
      <c r="P1362" s="42" t="s">
        <v>319</v>
      </c>
      <c r="Q1362" s="42"/>
      <c r="R1362" s="42" t="s">
        <v>320</v>
      </c>
      <c r="S1362" s="42" t="s">
        <v>1718</v>
      </c>
      <c r="T1362" s="42" t="s">
        <v>782</v>
      </c>
      <c r="U1362" s="42" t="s">
        <v>323</v>
      </c>
      <c r="V1362" s="52">
        <v>50</v>
      </c>
      <c r="W1362" s="42" t="s">
        <v>325</v>
      </c>
      <c r="X1362" s="42" t="s">
        <v>4858</v>
      </c>
      <c r="Y1362" s="42" t="s">
        <v>2</v>
      </c>
      <c r="Z1362" s="42" t="s">
        <v>2</v>
      </c>
      <c r="AA1362" s="42" t="s">
        <v>328</v>
      </c>
      <c r="AB1362" s="42" t="s">
        <v>347</v>
      </c>
      <c r="AC1362" s="42" t="s">
        <v>225</v>
      </c>
      <c r="AD1362" s="42" t="s">
        <v>225</v>
      </c>
      <c r="AE1362" s="42" t="s">
        <v>382</v>
      </c>
      <c r="AF1362" s="42" t="s">
        <v>382</v>
      </c>
      <c r="AG1362" s="42">
        <v>20</v>
      </c>
      <c r="AH1362" s="42" t="s">
        <v>350</v>
      </c>
      <c r="AI1362" s="42">
        <v>0</v>
      </c>
      <c r="AJ1362" s="42" t="s">
        <v>351</v>
      </c>
      <c r="AK1362" s="42">
        <v>0</v>
      </c>
      <c r="AL1362" s="42">
        <v>600</v>
      </c>
      <c r="AM1362" s="42" t="s">
        <v>408</v>
      </c>
      <c r="AN1362" s="42" t="s">
        <v>409</v>
      </c>
      <c r="AO1362" s="42">
        <v>300</v>
      </c>
      <c r="AP1362" s="42" t="s">
        <v>524</v>
      </c>
      <c r="AQ1362" s="42">
        <v>600</v>
      </c>
      <c r="AR1362" s="42">
        <v>2</v>
      </c>
      <c r="AS1362" s="42">
        <v>600</v>
      </c>
      <c r="AT1362" s="42">
        <v>24</v>
      </c>
      <c r="AU1362" s="42" t="s">
        <v>327</v>
      </c>
      <c r="AV1362" s="42" t="s">
        <v>327</v>
      </c>
      <c r="AW1362" s="42" t="s">
        <v>327</v>
      </c>
      <c r="AX1362" s="42">
        <v>0</v>
      </c>
      <c r="AY1362" s="42" t="s">
        <v>327</v>
      </c>
      <c r="AZ1362" s="51">
        <v>44.2</v>
      </c>
      <c r="BA1362" s="42">
        <v>0</v>
      </c>
      <c r="BB1362" s="42">
        <v>1</v>
      </c>
      <c r="BC1362" s="42" t="s">
        <v>525</v>
      </c>
      <c r="BD1362" s="49">
        <v>0</v>
      </c>
      <c r="BE1362" s="49" t="s">
        <v>5236</v>
      </c>
      <c r="BF1362" s="42">
        <v>0</v>
      </c>
      <c r="BG1362" s="42"/>
      <c r="BH1362" s="42">
        <v>0</v>
      </c>
      <c r="BI1362" s="42" t="s">
        <v>357</v>
      </c>
      <c r="BJ1362" s="42" t="s">
        <v>358</v>
      </c>
      <c r="BK1362" s="57">
        <v>44778</v>
      </c>
      <c r="BL1362" s="42" t="s">
        <v>317</v>
      </c>
      <c r="BM1362" s="42" t="s">
        <v>317</v>
      </c>
      <c r="BN1362" s="42"/>
      <c r="BO1362" s="42"/>
      <c r="BP1362" s="42" t="s">
        <v>359</v>
      </c>
      <c r="BQ1362" s="42" t="s">
        <v>359</v>
      </c>
      <c r="BR1362" s="42" t="s">
        <v>359</v>
      </c>
      <c r="BS1362" s="42"/>
      <c r="BT1362" s="42" t="s">
        <v>360</v>
      </c>
      <c r="BU1362" s="42" t="s">
        <v>317</v>
      </c>
      <c r="BV1362" s="42" t="s">
        <v>317</v>
      </c>
      <c r="BW1362" s="42"/>
      <c r="BX1362" s="42"/>
      <c r="BY1362" s="42" t="s">
        <v>353</v>
      </c>
      <c r="BZ1362" s="42" t="s">
        <v>353</v>
      </c>
      <c r="CA1362" s="42"/>
      <c r="CB1362" s="42" t="s">
        <v>353</v>
      </c>
      <c r="CC1362" s="42"/>
      <c r="CD1362" s="42"/>
      <c r="CE1362" s="42"/>
      <c r="CF1362" s="42"/>
      <c r="CG1362" s="26" t="s">
        <v>5237</v>
      </c>
    </row>
    <row r="1363" hidden="1" spans="1:85">
      <c r="A1363" s="34">
        <v>1209</v>
      </c>
      <c r="B1363" s="42" t="s">
        <v>5239</v>
      </c>
      <c r="C1363" s="46" t="s">
        <v>5240</v>
      </c>
      <c r="D1363" s="42" t="s">
        <v>5241</v>
      </c>
      <c r="E1363" s="43">
        <v>24.7891</v>
      </c>
      <c r="F1363" s="43">
        <v>-11.5208</v>
      </c>
      <c r="G1363" s="42" t="s">
        <v>337</v>
      </c>
      <c r="H1363" s="37">
        <v>2.5</v>
      </c>
      <c r="I1363" s="42" t="s">
        <v>1192</v>
      </c>
      <c r="J1363" s="42" t="s">
        <v>5004</v>
      </c>
      <c r="K1363" s="42" t="s">
        <v>317</v>
      </c>
      <c r="L1363" s="42" t="s">
        <v>317</v>
      </c>
      <c r="M1363" s="42" t="s">
        <v>317</v>
      </c>
      <c r="N1363" s="42" t="s">
        <v>402</v>
      </c>
      <c r="O1363" s="42" t="s">
        <v>319</v>
      </c>
      <c r="P1363" s="42" t="s">
        <v>319</v>
      </c>
      <c r="Q1363" s="42" t="s">
        <v>320</v>
      </c>
      <c r="R1363" s="42" t="s">
        <v>320</v>
      </c>
      <c r="S1363" s="42" t="s">
        <v>1718</v>
      </c>
      <c r="T1363" s="42" t="s">
        <v>2215</v>
      </c>
      <c r="U1363" s="42" t="s">
        <v>323</v>
      </c>
      <c r="V1363" s="52">
        <v>50</v>
      </c>
      <c r="W1363" s="42" t="s">
        <v>325</v>
      </c>
      <c r="X1363" s="42" t="s">
        <v>4858</v>
      </c>
      <c r="Y1363" s="42" t="s">
        <v>2</v>
      </c>
      <c r="Z1363" s="42" t="s">
        <v>2</v>
      </c>
      <c r="AA1363" s="42" t="s">
        <v>328</v>
      </c>
      <c r="AB1363" s="42" t="s">
        <v>347</v>
      </c>
      <c r="AC1363" s="42" t="s">
        <v>225</v>
      </c>
      <c r="AD1363" s="42" t="s">
        <v>225</v>
      </c>
      <c r="AE1363" s="42" t="s">
        <v>2075</v>
      </c>
      <c r="AF1363" s="42" t="s">
        <v>2075</v>
      </c>
      <c r="AG1363" s="42">
        <v>20</v>
      </c>
      <c r="AH1363" s="42" t="s">
        <v>1496</v>
      </c>
      <c r="AI1363" s="42" t="s">
        <v>1497</v>
      </c>
      <c r="AJ1363" s="42" t="s">
        <v>1443</v>
      </c>
      <c r="AK1363" s="42">
        <v>0</v>
      </c>
      <c r="AL1363" s="42">
        <v>600</v>
      </c>
      <c r="AM1363" s="42" t="s">
        <v>1616</v>
      </c>
      <c r="AN1363" s="42">
        <v>0</v>
      </c>
      <c r="AO1363" s="42">
        <v>0</v>
      </c>
      <c r="AP1363" s="42" t="s">
        <v>333</v>
      </c>
      <c r="AQ1363" s="42">
        <v>200</v>
      </c>
      <c r="AR1363" s="42">
        <v>48</v>
      </c>
      <c r="AS1363" s="42">
        <v>100</v>
      </c>
      <c r="AT1363" s="42">
        <f>AQ1363/AS1363</f>
        <v>2</v>
      </c>
      <c r="AU1363" s="42" t="s">
        <v>327</v>
      </c>
      <c r="AV1363" s="42" t="s">
        <v>327</v>
      </c>
      <c r="AW1363" s="42" t="s">
        <v>327</v>
      </c>
      <c r="AX1363" s="42">
        <v>0</v>
      </c>
      <c r="AY1363" s="42" t="s">
        <v>327</v>
      </c>
      <c r="AZ1363" s="51">
        <v>60.1</v>
      </c>
      <c r="BA1363" s="42">
        <v>0</v>
      </c>
      <c r="BB1363" s="42">
        <v>1</v>
      </c>
      <c r="BC1363" s="42" t="s">
        <v>525</v>
      </c>
      <c r="BD1363" s="49">
        <v>0</v>
      </c>
      <c r="BE1363" s="49" t="s">
        <v>5239</v>
      </c>
      <c r="BF1363" s="42">
        <v>0</v>
      </c>
      <c r="BG1363" s="42"/>
      <c r="BH1363" s="42">
        <v>0</v>
      </c>
      <c r="BI1363" s="42" t="s">
        <v>357</v>
      </c>
      <c r="BJ1363" s="42" t="s">
        <v>1872</v>
      </c>
      <c r="BK1363" s="57">
        <v>44778</v>
      </c>
      <c r="BL1363" s="42" t="s">
        <v>317</v>
      </c>
      <c r="BM1363" s="42" t="s">
        <v>317</v>
      </c>
      <c r="BN1363" s="42"/>
      <c r="BO1363" s="42"/>
      <c r="BP1363" s="42" t="s">
        <v>359</v>
      </c>
      <c r="BQ1363" s="42" t="s">
        <v>359</v>
      </c>
      <c r="BR1363" s="42" t="s">
        <v>359</v>
      </c>
      <c r="BS1363" s="42"/>
      <c r="BT1363" s="42" t="s">
        <v>360</v>
      </c>
      <c r="BU1363" s="42" t="s">
        <v>317</v>
      </c>
      <c r="BV1363" s="42" t="s">
        <v>317</v>
      </c>
      <c r="BW1363" s="42"/>
      <c r="BX1363" s="42"/>
      <c r="BY1363" s="42" t="s">
        <v>353</v>
      </c>
      <c r="BZ1363" s="42" t="s">
        <v>353</v>
      </c>
      <c r="CA1363" s="42"/>
      <c r="CB1363" s="42" t="s">
        <v>353</v>
      </c>
      <c r="CC1363" s="42"/>
      <c r="CD1363" s="42"/>
      <c r="CE1363" s="42"/>
      <c r="CF1363" s="42"/>
      <c r="CG1363" s="26" t="s">
        <v>5240</v>
      </c>
    </row>
    <row r="1364" hidden="1" spans="1:85">
      <c r="A1364" s="39">
        <v>150</v>
      </c>
      <c r="B1364" s="42" t="s">
        <v>5242</v>
      </c>
      <c r="C1364" s="46" t="s">
        <v>5243</v>
      </c>
      <c r="D1364" s="62" t="s">
        <v>5244</v>
      </c>
      <c r="E1364" s="43">
        <v>24.3017</v>
      </c>
      <c r="F1364" s="43">
        <v>-12.0674</v>
      </c>
      <c r="G1364" s="42" t="s">
        <v>337</v>
      </c>
      <c r="H1364" s="37">
        <v>2.5</v>
      </c>
      <c r="I1364" s="42" t="s">
        <v>1192</v>
      </c>
      <c r="J1364" s="42" t="s">
        <v>5004</v>
      </c>
      <c r="K1364" s="42" t="s">
        <v>317</v>
      </c>
      <c r="L1364" s="42" t="s">
        <v>317</v>
      </c>
      <c r="M1364" s="42" t="s">
        <v>317</v>
      </c>
      <c r="N1364" s="42" t="s">
        <v>318</v>
      </c>
      <c r="O1364" s="42" t="s">
        <v>319</v>
      </c>
      <c r="P1364" s="42" t="s">
        <v>319</v>
      </c>
      <c r="Q1364" s="42" t="s">
        <v>320</v>
      </c>
      <c r="R1364" s="42" t="s">
        <v>320</v>
      </c>
      <c r="S1364" s="42" t="s">
        <v>1718</v>
      </c>
      <c r="T1364" s="42" t="s">
        <v>782</v>
      </c>
      <c r="U1364" s="42" t="s">
        <v>323</v>
      </c>
      <c r="V1364" s="52">
        <v>60</v>
      </c>
      <c r="W1364" s="42" t="s">
        <v>325</v>
      </c>
      <c r="X1364" s="42" t="s">
        <v>4858</v>
      </c>
      <c r="Y1364" s="42" t="s">
        <v>2</v>
      </c>
      <c r="Z1364" s="42" t="s">
        <v>2</v>
      </c>
      <c r="AA1364" s="42" t="s">
        <v>328</v>
      </c>
      <c r="AB1364" s="42" t="s">
        <v>347</v>
      </c>
      <c r="AC1364" s="42" t="s">
        <v>225</v>
      </c>
      <c r="AD1364" s="42" t="s">
        <v>225</v>
      </c>
      <c r="AE1364" s="42" t="s">
        <v>382</v>
      </c>
      <c r="AF1364" s="42" t="s">
        <v>382</v>
      </c>
      <c r="AG1364" s="42">
        <v>20</v>
      </c>
      <c r="AH1364" s="42" t="s">
        <v>350</v>
      </c>
      <c r="AI1364" s="42">
        <v>0</v>
      </c>
      <c r="AJ1364" s="42" t="s">
        <v>351</v>
      </c>
      <c r="AK1364" s="42">
        <v>0</v>
      </c>
      <c r="AL1364" s="42">
        <v>600</v>
      </c>
      <c r="AM1364" s="42" t="s">
        <v>332</v>
      </c>
      <c r="AN1364" s="42" t="s">
        <v>404</v>
      </c>
      <c r="AO1364" s="42">
        <v>750</v>
      </c>
      <c r="AP1364" s="42" t="s">
        <v>333</v>
      </c>
      <c r="AQ1364" s="42">
        <v>400</v>
      </c>
      <c r="AR1364" s="42">
        <v>48</v>
      </c>
      <c r="AS1364" s="42">
        <v>100</v>
      </c>
      <c r="AT1364" s="42">
        <f>AQ1364/AS1364</f>
        <v>4</v>
      </c>
      <c r="AU1364" s="42" t="s">
        <v>327</v>
      </c>
      <c r="AV1364" s="42" t="s">
        <v>327</v>
      </c>
      <c r="AW1364" s="42" t="s">
        <v>327</v>
      </c>
      <c r="AX1364" s="42">
        <v>0</v>
      </c>
      <c r="AY1364" s="42" t="s">
        <v>327</v>
      </c>
      <c r="AZ1364" s="51">
        <v>43.1</v>
      </c>
      <c r="BA1364" s="42">
        <v>39</v>
      </c>
      <c r="BB1364" s="42">
        <v>1</v>
      </c>
      <c r="BC1364" s="42" t="s">
        <v>525</v>
      </c>
      <c r="BD1364" s="49">
        <v>0</v>
      </c>
      <c r="BE1364" s="49" t="s">
        <v>5242</v>
      </c>
      <c r="BF1364" s="42">
        <v>0</v>
      </c>
      <c r="BG1364" s="42"/>
      <c r="BH1364" s="42">
        <v>0</v>
      </c>
      <c r="BI1364" s="42" t="s">
        <v>357</v>
      </c>
      <c r="BJ1364" s="42" t="s">
        <v>358</v>
      </c>
      <c r="BK1364" s="57">
        <v>44778</v>
      </c>
      <c r="BL1364" s="42" t="s">
        <v>317</v>
      </c>
      <c r="BM1364" s="42" t="s">
        <v>317</v>
      </c>
      <c r="BN1364" s="42"/>
      <c r="BO1364" s="42"/>
      <c r="BP1364" s="42" t="s">
        <v>359</v>
      </c>
      <c r="BQ1364" s="42" t="s">
        <v>359</v>
      </c>
      <c r="BR1364" s="42" t="s">
        <v>359</v>
      </c>
      <c r="BS1364" s="42"/>
      <c r="BT1364" s="42" t="s">
        <v>360</v>
      </c>
      <c r="BU1364" s="42" t="s">
        <v>317</v>
      </c>
      <c r="BV1364" s="42" t="s">
        <v>340</v>
      </c>
      <c r="BW1364" s="42"/>
      <c r="BX1364" s="42"/>
      <c r="BY1364" s="42" t="s">
        <v>356</v>
      </c>
      <c r="BZ1364" s="42">
        <v>20</v>
      </c>
      <c r="CA1364" s="42"/>
      <c r="CB1364" s="42" t="s">
        <v>472</v>
      </c>
      <c r="CC1364" s="42"/>
      <c r="CD1364" s="42"/>
      <c r="CE1364" s="42"/>
      <c r="CF1364" s="42"/>
      <c r="CG1364" s="26" t="s">
        <v>5243</v>
      </c>
    </row>
    <row r="1365" hidden="1" spans="1:85">
      <c r="A1365" s="39">
        <v>418</v>
      </c>
      <c r="B1365" s="42" t="s">
        <v>5245</v>
      </c>
      <c r="C1365" s="46" t="s">
        <v>5246</v>
      </c>
      <c r="D1365" s="42" t="s">
        <v>5247</v>
      </c>
      <c r="E1365" s="43">
        <v>24.2702</v>
      </c>
      <c r="F1365" s="43">
        <v>-11.3815</v>
      </c>
      <c r="G1365" s="42" t="s">
        <v>337</v>
      </c>
      <c r="H1365" s="37">
        <v>2.5</v>
      </c>
      <c r="I1365" s="42" t="s">
        <v>1192</v>
      </c>
      <c r="J1365" s="42" t="s">
        <v>5004</v>
      </c>
      <c r="K1365" s="42" t="s">
        <v>317</v>
      </c>
      <c r="L1365" s="42" t="s">
        <v>317</v>
      </c>
      <c r="M1365" s="42" t="s">
        <v>317</v>
      </c>
      <c r="N1365" s="42" t="s">
        <v>318</v>
      </c>
      <c r="O1365" s="42" t="s">
        <v>319</v>
      </c>
      <c r="P1365" s="42" t="s">
        <v>319</v>
      </c>
      <c r="Q1365" s="42" t="s">
        <v>381</v>
      </c>
      <c r="R1365" s="42" t="s">
        <v>390</v>
      </c>
      <c r="S1365" s="42" t="s">
        <v>1718</v>
      </c>
      <c r="T1365" s="42" t="s">
        <v>2215</v>
      </c>
      <c r="U1365" s="42" t="s">
        <v>323</v>
      </c>
      <c r="V1365" s="52">
        <v>50</v>
      </c>
      <c r="W1365" s="42" t="s">
        <v>325</v>
      </c>
      <c r="X1365" s="42" t="s">
        <v>4858</v>
      </c>
      <c r="Y1365" s="42" t="s">
        <v>2</v>
      </c>
      <c r="Z1365" s="42" t="s">
        <v>2</v>
      </c>
      <c r="AA1365" s="42" t="s">
        <v>328</v>
      </c>
      <c r="AB1365" s="42" t="s">
        <v>347</v>
      </c>
      <c r="AC1365" s="42" t="s">
        <v>225</v>
      </c>
      <c r="AD1365" s="42" t="s">
        <v>225</v>
      </c>
      <c r="AE1365" s="42" t="s">
        <v>476</v>
      </c>
      <c r="AF1365" s="42" t="s">
        <v>476</v>
      </c>
      <c r="AG1365" s="42">
        <v>20</v>
      </c>
      <c r="AH1365" s="42" t="s">
        <v>350</v>
      </c>
      <c r="AI1365" s="42">
        <v>0</v>
      </c>
      <c r="AJ1365" s="42" t="s">
        <v>370</v>
      </c>
      <c r="AK1365" s="42">
        <v>0</v>
      </c>
      <c r="AL1365" s="42">
        <v>1000</v>
      </c>
      <c r="AM1365" s="42" t="s">
        <v>332</v>
      </c>
      <c r="AN1365" s="42" t="s">
        <v>352</v>
      </c>
      <c r="AO1365" s="42">
        <v>400</v>
      </c>
      <c r="AP1365" s="42" t="s">
        <v>439</v>
      </c>
      <c r="AQ1365" s="42">
        <v>600</v>
      </c>
      <c r="AR1365" s="42">
        <v>2</v>
      </c>
      <c r="AS1365" s="42">
        <v>600</v>
      </c>
      <c r="AT1365" s="42">
        <v>24</v>
      </c>
      <c r="AU1365" s="42" t="s">
        <v>327</v>
      </c>
      <c r="AV1365" s="42" t="s">
        <v>327</v>
      </c>
      <c r="AW1365" s="42" t="s">
        <v>327</v>
      </c>
      <c r="AX1365" s="42">
        <v>0</v>
      </c>
      <c r="AY1365" s="42" t="s">
        <v>327</v>
      </c>
      <c r="AZ1365" s="51">
        <v>70</v>
      </c>
      <c r="BA1365" s="42">
        <v>0</v>
      </c>
      <c r="BB1365" s="42">
        <v>2</v>
      </c>
      <c r="BC1365" s="42" t="s">
        <v>375</v>
      </c>
      <c r="BD1365" s="49" t="s">
        <v>5248</v>
      </c>
      <c r="BE1365" s="49" t="s">
        <v>5245</v>
      </c>
      <c r="BF1365" s="42">
        <v>0</v>
      </c>
      <c r="BG1365" s="42"/>
      <c r="BH1365" s="42">
        <v>0</v>
      </c>
      <c r="BI1365" s="42" t="s">
        <v>357</v>
      </c>
      <c r="BJ1365" s="42" t="s">
        <v>1872</v>
      </c>
      <c r="BK1365" s="57">
        <v>44778</v>
      </c>
      <c r="BL1365" s="42" t="s">
        <v>317</v>
      </c>
      <c r="BM1365" s="42" t="s">
        <v>317</v>
      </c>
      <c r="BN1365" s="42"/>
      <c r="BO1365" s="42"/>
      <c r="BP1365" s="42" t="s">
        <v>359</v>
      </c>
      <c r="BQ1365" s="42" t="s">
        <v>359</v>
      </c>
      <c r="BR1365" s="42" t="s">
        <v>359</v>
      </c>
      <c r="BS1365" s="42"/>
      <c r="BT1365" s="42" t="s">
        <v>360</v>
      </c>
      <c r="BU1365" s="42" t="s">
        <v>317</v>
      </c>
      <c r="BV1365" s="42" t="s">
        <v>317</v>
      </c>
      <c r="BW1365" s="42"/>
      <c r="BX1365" s="42"/>
      <c r="BY1365" s="42" t="s">
        <v>353</v>
      </c>
      <c r="BZ1365" s="42" t="s">
        <v>353</v>
      </c>
      <c r="CA1365" s="42"/>
      <c r="CB1365" s="42" t="s">
        <v>353</v>
      </c>
      <c r="CC1365" s="42"/>
      <c r="CD1365" s="42"/>
      <c r="CE1365" s="42"/>
      <c r="CF1365" s="42"/>
      <c r="CG1365" s="26" t="s">
        <v>5246</v>
      </c>
    </row>
    <row r="1366" hidden="1" spans="1:85">
      <c r="A1366" s="34">
        <v>419</v>
      </c>
      <c r="B1366" s="42" t="s">
        <v>5249</v>
      </c>
      <c r="C1366" s="46" t="s">
        <v>5250</v>
      </c>
      <c r="D1366" s="62" t="s">
        <v>5251</v>
      </c>
      <c r="E1366" s="43">
        <v>24.3899</v>
      </c>
      <c r="F1366" s="43">
        <v>-11.6138</v>
      </c>
      <c r="G1366" s="42" t="s">
        <v>337</v>
      </c>
      <c r="H1366" s="37">
        <v>2.5</v>
      </c>
      <c r="I1366" s="42" t="s">
        <v>1192</v>
      </c>
      <c r="J1366" s="42" t="s">
        <v>5004</v>
      </c>
      <c r="K1366" s="42" t="s">
        <v>317</v>
      </c>
      <c r="L1366" s="42" t="s">
        <v>317</v>
      </c>
      <c r="M1366" s="42" t="s">
        <v>317</v>
      </c>
      <c r="N1366" s="42" t="s">
        <v>318</v>
      </c>
      <c r="O1366" s="42" t="s">
        <v>319</v>
      </c>
      <c r="P1366" s="42" t="s">
        <v>319</v>
      </c>
      <c r="Q1366" s="42" t="s">
        <v>381</v>
      </c>
      <c r="R1366" s="42" t="s">
        <v>381</v>
      </c>
      <c r="S1366" s="42" t="s">
        <v>1718</v>
      </c>
      <c r="T1366" s="42" t="s">
        <v>782</v>
      </c>
      <c r="U1366" s="42" t="s">
        <v>323</v>
      </c>
      <c r="V1366" s="52">
        <v>60</v>
      </c>
      <c r="W1366" s="42" t="s">
        <v>325</v>
      </c>
      <c r="X1366" s="42" t="s">
        <v>4858</v>
      </c>
      <c r="Y1366" s="42" t="s">
        <v>2</v>
      </c>
      <c r="Z1366" s="42" t="s">
        <v>2</v>
      </c>
      <c r="AA1366" s="42" t="s">
        <v>328</v>
      </c>
      <c r="AB1366" s="42" t="s">
        <v>347</v>
      </c>
      <c r="AC1366" s="42" t="s">
        <v>225</v>
      </c>
      <c r="AD1366" s="42" t="s">
        <v>225</v>
      </c>
      <c r="AE1366" s="42" t="s">
        <v>5252</v>
      </c>
      <c r="AF1366" s="42" t="s">
        <v>5252</v>
      </c>
      <c r="AG1366" s="42">
        <v>15</v>
      </c>
      <c r="AH1366" s="42" t="s">
        <v>350</v>
      </c>
      <c r="AI1366" s="42">
        <v>0</v>
      </c>
      <c r="AJ1366" s="42" t="s">
        <v>351</v>
      </c>
      <c r="AK1366" s="42">
        <v>0</v>
      </c>
      <c r="AL1366" s="42">
        <v>700</v>
      </c>
      <c r="AM1366" s="42" t="s">
        <v>332</v>
      </c>
      <c r="AN1366" s="42" t="s">
        <v>352</v>
      </c>
      <c r="AO1366" s="42">
        <v>400</v>
      </c>
      <c r="AP1366" s="42" t="s">
        <v>333</v>
      </c>
      <c r="AQ1366" s="42">
        <v>600</v>
      </c>
      <c r="AR1366" s="42">
        <v>48</v>
      </c>
      <c r="AS1366" s="42">
        <v>100</v>
      </c>
      <c r="AT1366" s="42">
        <f t="shared" ref="AT1366:AT1371" si="1">AQ1366/AS1366</f>
        <v>6</v>
      </c>
      <c r="AU1366" s="42" t="s">
        <v>327</v>
      </c>
      <c r="AV1366" s="42" t="s">
        <v>327</v>
      </c>
      <c r="AW1366" s="42" t="s">
        <v>327</v>
      </c>
      <c r="AX1366" s="42">
        <v>0</v>
      </c>
      <c r="AY1366" s="42" t="s">
        <v>327</v>
      </c>
      <c r="AZ1366" s="51">
        <v>55</v>
      </c>
      <c r="BA1366" s="42">
        <v>0</v>
      </c>
      <c r="BB1366" s="42">
        <v>2</v>
      </c>
      <c r="BC1366" s="42" t="s">
        <v>375</v>
      </c>
      <c r="BD1366" s="49" t="s">
        <v>2479</v>
      </c>
      <c r="BE1366" s="49" t="s">
        <v>5249</v>
      </c>
      <c r="BF1366" s="42">
        <v>0</v>
      </c>
      <c r="BG1366" s="42"/>
      <c r="BH1366" s="42">
        <v>0</v>
      </c>
      <c r="BI1366" s="42" t="s">
        <v>357</v>
      </c>
      <c r="BJ1366" s="42" t="s">
        <v>1872</v>
      </c>
      <c r="BK1366" s="57">
        <v>44778</v>
      </c>
      <c r="BL1366" s="42" t="s">
        <v>340</v>
      </c>
      <c r="BM1366" s="42" t="s">
        <v>340</v>
      </c>
      <c r="BN1366" s="42"/>
      <c r="BO1366" s="42"/>
      <c r="BP1366" s="42" t="s">
        <v>359</v>
      </c>
      <c r="BQ1366" s="42" t="s">
        <v>359</v>
      </c>
      <c r="BR1366" s="42" t="s">
        <v>508</v>
      </c>
      <c r="BS1366" s="42"/>
      <c r="BT1366" s="42" t="s">
        <v>360</v>
      </c>
      <c r="BU1366" s="42" t="s">
        <v>317</v>
      </c>
      <c r="BV1366" s="42" t="s">
        <v>317</v>
      </c>
      <c r="BW1366" s="42"/>
      <c r="BX1366" s="42"/>
      <c r="BY1366" s="42" t="s">
        <v>353</v>
      </c>
      <c r="BZ1366" s="42" t="s">
        <v>353</v>
      </c>
      <c r="CA1366" s="42"/>
      <c r="CB1366" s="42" t="s">
        <v>353</v>
      </c>
      <c r="CC1366" s="42"/>
      <c r="CD1366" s="42"/>
      <c r="CE1366" s="42"/>
      <c r="CF1366" s="42"/>
      <c r="CG1366" s="26" t="s">
        <v>5250</v>
      </c>
    </row>
    <row r="1367" hidden="1" spans="1:85">
      <c r="A1367" s="34">
        <v>739</v>
      </c>
      <c r="B1367" s="42" t="s">
        <v>5253</v>
      </c>
      <c r="C1367" s="46" t="s">
        <v>5254</v>
      </c>
      <c r="D1367" s="42" t="s">
        <v>5255</v>
      </c>
      <c r="E1367" s="43">
        <v>24.5478</v>
      </c>
      <c r="F1367" s="43">
        <v>-11.7197</v>
      </c>
      <c r="G1367" s="42" t="s">
        <v>337</v>
      </c>
      <c r="H1367" s="37">
        <v>1.5</v>
      </c>
      <c r="I1367" s="42" t="s">
        <v>1192</v>
      </c>
      <c r="J1367" s="42" t="s">
        <v>5004</v>
      </c>
      <c r="K1367" s="42" t="s">
        <v>317</v>
      </c>
      <c r="L1367" s="42" t="s">
        <v>317</v>
      </c>
      <c r="M1367" s="42" t="s">
        <v>317</v>
      </c>
      <c r="N1367" s="42" t="s">
        <v>318</v>
      </c>
      <c r="O1367" s="42" t="s">
        <v>319</v>
      </c>
      <c r="P1367" s="42" t="s">
        <v>319</v>
      </c>
      <c r="Q1367" s="42" t="s">
        <v>381</v>
      </c>
      <c r="R1367" s="42" t="s">
        <v>381</v>
      </c>
      <c r="S1367" s="42" t="s">
        <v>1718</v>
      </c>
      <c r="T1367" s="42" t="s">
        <v>2215</v>
      </c>
      <c r="U1367" s="42" t="s">
        <v>323</v>
      </c>
      <c r="V1367" s="52">
        <v>40</v>
      </c>
      <c r="W1367" s="42" t="s">
        <v>325</v>
      </c>
      <c r="X1367" s="42" t="s">
        <v>4858</v>
      </c>
      <c r="Y1367" s="42" t="s">
        <v>2</v>
      </c>
      <c r="Z1367" s="42" t="s">
        <v>2</v>
      </c>
      <c r="AA1367" s="42" t="s">
        <v>328</v>
      </c>
      <c r="AB1367" s="42" t="s">
        <v>347</v>
      </c>
      <c r="AC1367" s="42" t="s">
        <v>225</v>
      </c>
      <c r="AD1367" s="42" t="s">
        <v>225</v>
      </c>
      <c r="AE1367" s="42" t="s">
        <v>2075</v>
      </c>
      <c r="AF1367" s="42" t="s">
        <v>2075</v>
      </c>
      <c r="AG1367" s="42">
        <v>20</v>
      </c>
      <c r="AH1367" s="42" t="s">
        <v>1496</v>
      </c>
      <c r="AI1367" s="42" t="s">
        <v>1497</v>
      </c>
      <c r="AJ1367" s="42" t="s">
        <v>1443</v>
      </c>
      <c r="AK1367" s="42">
        <v>0</v>
      </c>
      <c r="AL1367" s="42">
        <v>600</v>
      </c>
      <c r="AM1367" s="42" t="s">
        <v>1616</v>
      </c>
      <c r="AN1367" s="42">
        <v>0</v>
      </c>
      <c r="AO1367" s="42">
        <v>0</v>
      </c>
      <c r="AP1367" s="42" t="s">
        <v>333</v>
      </c>
      <c r="AQ1367" s="42">
        <v>300</v>
      </c>
      <c r="AR1367" s="42">
        <v>48</v>
      </c>
      <c r="AS1367" s="42">
        <v>100</v>
      </c>
      <c r="AT1367" s="42">
        <f t="shared" si="1"/>
        <v>3</v>
      </c>
      <c r="AU1367" s="42" t="s">
        <v>327</v>
      </c>
      <c r="AV1367" s="42" t="s">
        <v>327</v>
      </c>
      <c r="AW1367" s="42" t="s">
        <v>327</v>
      </c>
      <c r="AX1367" s="42">
        <v>0</v>
      </c>
      <c r="AY1367" s="42" t="s">
        <v>327</v>
      </c>
      <c r="AZ1367" s="51">
        <v>70</v>
      </c>
      <c r="BA1367" s="42">
        <v>0</v>
      </c>
      <c r="BB1367" s="42">
        <v>2</v>
      </c>
      <c r="BC1367" s="42" t="s">
        <v>375</v>
      </c>
      <c r="BD1367" s="49" t="s">
        <v>5256</v>
      </c>
      <c r="BE1367" s="49" t="s">
        <v>5253</v>
      </c>
      <c r="BF1367" s="42">
        <v>0</v>
      </c>
      <c r="BG1367" s="42"/>
      <c r="BH1367" s="42">
        <v>0</v>
      </c>
      <c r="BI1367" s="42" t="s">
        <v>357</v>
      </c>
      <c r="BJ1367" s="42" t="s">
        <v>1872</v>
      </c>
      <c r="BK1367" s="57">
        <v>44778</v>
      </c>
      <c r="BL1367" s="42" t="s">
        <v>317</v>
      </c>
      <c r="BM1367" s="42" t="s">
        <v>317</v>
      </c>
      <c r="BN1367" s="42"/>
      <c r="BO1367" s="42"/>
      <c r="BP1367" s="42" t="s">
        <v>359</v>
      </c>
      <c r="BQ1367" s="42" t="s">
        <v>359</v>
      </c>
      <c r="BR1367" s="42" t="s">
        <v>359</v>
      </c>
      <c r="BS1367" s="42"/>
      <c r="BT1367" s="42" t="s">
        <v>360</v>
      </c>
      <c r="BU1367" s="42" t="s">
        <v>317</v>
      </c>
      <c r="BV1367" s="42" t="s">
        <v>340</v>
      </c>
      <c r="BW1367" s="42"/>
      <c r="BX1367" s="42"/>
      <c r="BY1367" s="42" t="s">
        <v>356</v>
      </c>
      <c r="BZ1367" s="42">
        <v>20</v>
      </c>
      <c r="CA1367" s="42"/>
      <c r="CB1367" s="42" t="s">
        <v>472</v>
      </c>
      <c r="CC1367" s="42"/>
      <c r="CD1367" s="42"/>
      <c r="CE1367" s="42"/>
      <c r="CF1367" s="42"/>
      <c r="CG1367" s="26" t="s">
        <v>5254</v>
      </c>
    </row>
    <row r="1368" hidden="1" spans="1:85">
      <c r="A1368" s="39">
        <v>1046</v>
      </c>
      <c r="B1368" s="42" t="s">
        <v>5257</v>
      </c>
      <c r="C1368" s="46" t="s">
        <v>5258</v>
      </c>
      <c r="D1368" s="42" t="s">
        <v>5259</v>
      </c>
      <c r="E1368" s="43">
        <v>24.9739</v>
      </c>
      <c r="F1368" s="43">
        <v>-11.7323</v>
      </c>
      <c r="G1368" s="42" t="s">
        <v>337</v>
      </c>
      <c r="H1368" s="37">
        <v>2.5</v>
      </c>
      <c r="I1368" s="42" t="s">
        <v>1192</v>
      </c>
      <c r="J1368" s="42" t="s">
        <v>5004</v>
      </c>
      <c r="K1368" s="42" t="s">
        <v>317</v>
      </c>
      <c r="L1368" s="42" t="s">
        <v>317</v>
      </c>
      <c r="M1368" s="42" t="s">
        <v>317</v>
      </c>
      <c r="N1368" s="42" t="s">
        <v>318</v>
      </c>
      <c r="O1368" s="42" t="s">
        <v>319</v>
      </c>
      <c r="P1368" s="42" t="s">
        <v>319</v>
      </c>
      <c r="Q1368" s="42" t="s">
        <v>381</v>
      </c>
      <c r="R1368" s="42" t="s">
        <v>381</v>
      </c>
      <c r="S1368" s="42" t="s">
        <v>1718</v>
      </c>
      <c r="T1368" s="42" t="s">
        <v>782</v>
      </c>
      <c r="U1368" s="42" t="s">
        <v>323</v>
      </c>
      <c r="V1368" s="52">
        <v>70</v>
      </c>
      <c r="W1368" s="42" t="s">
        <v>325</v>
      </c>
      <c r="X1368" s="42" t="s">
        <v>4858</v>
      </c>
      <c r="Y1368" s="42" t="s">
        <v>2</v>
      </c>
      <c r="Z1368" s="42" t="s">
        <v>2</v>
      </c>
      <c r="AA1368" s="42" t="s">
        <v>328</v>
      </c>
      <c r="AB1368" s="42" t="s">
        <v>347</v>
      </c>
      <c r="AC1368" s="42" t="s">
        <v>225</v>
      </c>
      <c r="AD1368" s="42" t="s">
        <v>225</v>
      </c>
      <c r="AE1368" s="42" t="s">
        <v>476</v>
      </c>
      <c r="AF1368" s="42" t="s">
        <v>476</v>
      </c>
      <c r="AG1368" s="42">
        <v>20</v>
      </c>
      <c r="AH1368" s="42" t="s">
        <v>350</v>
      </c>
      <c r="AI1368" s="42">
        <v>0</v>
      </c>
      <c r="AJ1368" s="42" t="s">
        <v>370</v>
      </c>
      <c r="AK1368" s="42">
        <v>0</v>
      </c>
      <c r="AL1368" s="42">
        <v>1000</v>
      </c>
      <c r="AM1368" s="42" t="s">
        <v>332</v>
      </c>
      <c r="AN1368" s="42" t="s">
        <v>352</v>
      </c>
      <c r="AO1368" s="42">
        <v>400</v>
      </c>
      <c r="AP1368" s="42" t="s">
        <v>333</v>
      </c>
      <c r="AQ1368" s="42">
        <v>400</v>
      </c>
      <c r="AR1368" s="42">
        <v>48</v>
      </c>
      <c r="AS1368" s="42">
        <v>100</v>
      </c>
      <c r="AT1368" s="42">
        <f t="shared" si="1"/>
        <v>4</v>
      </c>
      <c r="AU1368" s="42" t="s">
        <v>327</v>
      </c>
      <c r="AV1368" s="42" t="s">
        <v>327</v>
      </c>
      <c r="AW1368" s="42" t="s">
        <v>327</v>
      </c>
      <c r="AX1368" s="42">
        <v>0</v>
      </c>
      <c r="AY1368" s="42" t="s">
        <v>327</v>
      </c>
      <c r="AZ1368" s="51">
        <v>60</v>
      </c>
      <c r="BA1368" s="42">
        <v>0</v>
      </c>
      <c r="BB1368" s="42">
        <v>2</v>
      </c>
      <c r="BC1368" s="42" t="s">
        <v>375</v>
      </c>
      <c r="BD1368" s="49" t="s">
        <v>2479</v>
      </c>
      <c r="BE1368" s="49" t="s">
        <v>5257</v>
      </c>
      <c r="BF1368" s="42">
        <v>0</v>
      </c>
      <c r="BG1368" s="42"/>
      <c r="BH1368" s="42">
        <v>0</v>
      </c>
      <c r="BI1368" s="42" t="s">
        <v>357</v>
      </c>
      <c r="BJ1368" s="42" t="s">
        <v>1872</v>
      </c>
      <c r="BK1368" s="57">
        <v>44778</v>
      </c>
      <c r="BL1368" s="42" t="s">
        <v>317</v>
      </c>
      <c r="BM1368" s="42" t="s">
        <v>317</v>
      </c>
      <c r="BN1368" s="42"/>
      <c r="BO1368" s="42"/>
      <c r="BP1368" s="42" t="s">
        <v>359</v>
      </c>
      <c r="BQ1368" s="42" t="s">
        <v>359</v>
      </c>
      <c r="BR1368" s="42" t="s">
        <v>359</v>
      </c>
      <c r="BS1368" s="42"/>
      <c r="BT1368" s="42" t="s">
        <v>360</v>
      </c>
      <c r="BU1368" s="42" t="s">
        <v>317</v>
      </c>
      <c r="BV1368" s="42" t="s">
        <v>317</v>
      </c>
      <c r="BW1368" s="42"/>
      <c r="BX1368" s="42"/>
      <c r="BY1368" s="42" t="s">
        <v>353</v>
      </c>
      <c r="BZ1368" s="42" t="s">
        <v>353</v>
      </c>
      <c r="CA1368" s="42"/>
      <c r="CB1368" s="42" t="s">
        <v>353</v>
      </c>
      <c r="CC1368" s="42"/>
      <c r="CD1368" s="42"/>
      <c r="CE1368" s="42"/>
      <c r="CF1368" s="42"/>
      <c r="CG1368" s="26" t="s">
        <v>5258</v>
      </c>
    </row>
    <row r="1369" hidden="1" spans="1:85">
      <c r="A1369" s="39">
        <v>906</v>
      </c>
      <c r="B1369" s="42" t="s">
        <v>5260</v>
      </c>
      <c r="C1369" s="46" t="s">
        <v>5261</v>
      </c>
      <c r="D1369" s="42" t="s">
        <v>5262</v>
      </c>
      <c r="E1369" s="43">
        <v>25.1443</v>
      </c>
      <c r="F1369" s="43">
        <v>-11.8191</v>
      </c>
      <c r="G1369" s="42" t="s">
        <v>337</v>
      </c>
      <c r="H1369" s="37">
        <v>1.8</v>
      </c>
      <c r="I1369" s="42" t="s">
        <v>1192</v>
      </c>
      <c r="J1369" s="42" t="s">
        <v>5004</v>
      </c>
      <c r="K1369" s="42" t="s">
        <v>317</v>
      </c>
      <c r="L1369" s="42" t="s">
        <v>317</v>
      </c>
      <c r="M1369" s="42" t="s">
        <v>317</v>
      </c>
      <c r="N1369" s="42" t="s">
        <v>318</v>
      </c>
      <c r="O1369" s="42" t="s">
        <v>319</v>
      </c>
      <c r="P1369" s="42" t="s">
        <v>319</v>
      </c>
      <c r="Q1369" s="42" t="s">
        <v>381</v>
      </c>
      <c r="R1369" s="42" t="s">
        <v>381</v>
      </c>
      <c r="S1369" s="42" t="s">
        <v>1718</v>
      </c>
      <c r="T1369" s="42" t="s">
        <v>782</v>
      </c>
      <c r="U1369" s="42" t="s">
        <v>323</v>
      </c>
      <c r="V1369" s="52">
        <v>60</v>
      </c>
      <c r="W1369" s="42" t="s">
        <v>325</v>
      </c>
      <c r="X1369" s="42" t="s">
        <v>4858</v>
      </c>
      <c r="Y1369" s="42" t="s">
        <v>2</v>
      </c>
      <c r="Z1369" s="42" t="s">
        <v>2</v>
      </c>
      <c r="AA1369" s="42" t="s">
        <v>328</v>
      </c>
      <c r="AB1369" s="42" t="s">
        <v>347</v>
      </c>
      <c r="AC1369" s="42" t="s">
        <v>225</v>
      </c>
      <c r="AD1369" s="42" t="s">
        <v>225</v>
      </c>
      <c r="AE1369" s="42" t="s">
        <v>654</v>
      </c>
      <c r="AF1369" s="42" t="s">
        <v>654</v>
      </c>
      <c r="AG1369" s="42">
        <v>15</v>
      </c>
      <c r="AH1369" s="42" t="s">
        <v>350</v>
      </c>
      <c r="AI1369" s="42">
        <v>0</v>
      </c>
      <c r="AJ1369" s="42" t="s">
        <v>351</v>
      </c>
      <c r="AK1369" s="42">
        <v>0</v>
      </c>
      <c r="AL1369" s="42">
        <v>400</v>
      </c>
      <c r="AM1369" s="42" t="s">
        <v>332</v>
      </c>
      <c r="AN1369" s="42" t="s">
        <v>352</v>
      </c>
      <c r="AO1369" s="42">
        <v>400</v>
      </c>
      <c r="AP1369" s="42" t="s">
        <v>333</v>
      </c>
      <c r="AQ1369" s="42">
        <v>500</v>
      </c>
      <c r="AR1369" s="42">
        <v>48</v>
      </c>
      <c r="AS1369" s="42">
        <v>100</v>
      </c>
      <c r="AT1369" s="42">
        <f t="shared" si="1"/>
        <v>5</v>
      </c>
      <c r="AU1369" s="42" t="s">
        <v>327</v>
      </c>
      <c r="AV1369" s="42" t="s">
        <v>327</v>
      </c>
      <c r="AW1369" s="42" t="s">
        <v>327</v>
      </c>
      <c r="AX1369" s="42">
        <v>0</v>
      </c>
      <c r="AY1369" s="42" t="s">
        <v>327</v>
      </c>
      <c r="AZ1369" s="51">
        <v>70</v>
      </c>
      <c r="BA1369" s="42">
        <v>0</v>
      </c>
      <c r="BB1369" s="42">
        <v>2</v>
      </c>
      <c r="BC1369" s="42" t="s">
        <v>375</v>
      </c>
      <c r="BD1369" s="49" t="s">
        <v>5263</v>
      </c>
      <c r="BE1369" s="49" t="s">
        <v>5260</v>
      </c>
      <c r="BF1369" s="42">
        <v>0</v>
      </c>
      <c r="BG1369" s="42"/>
      <c r="BH1369" s="42">
        <v>0</v>
      </c>
      <c r="BI1369" s="42" t="s">
        <v>357</v>
      </c>
      <c r="BJ1369" s="42" t="s">
        <v>1872</v>
      </c>
      <c r="BK1369" s="57">
        <v>44778</v>
      </c>
      <c r="BL1369" s="42" t="s">
        <v>340</v>
      </c>
      <c r="BM1369" s="42" t="s">
        <v>340</v>
      </c>
      <c r="BN1369" s="42"/>
      <c r="BO1369" s="42"/>
      <c r="BP1369" s="42" t="s">
        <v>359</v>
      </c>
      <c r="BQ1369" s="42" t="s">
        <v>359</v>
      </c>
      <c r="BR1369" s="42" t="s">
        <v>508</v>
      </c>
      <c r="BS1369" s="42"/>
      <c r="BT1369" s="42" t="s">
        <v>360</v>
      </c>
      <c r="BU1369" s="42" t="s">
        <v>340</v>
      </c>
      <c r="BV1369" s="42" t="s">
        <v>317</v>
      </c>
      <c r="BW1369" s="42"/>
      <c r="BX1369" s="42"/>
      <c r="BY1369" s="42" t="s">
        <v>353</v>
      </c>
      <c r="BZ1369" s="42" t="s">
        <v>353</v>
      </c>
      <c r="CA1369" s="42"/>
      <c r="CB1369" s="42" t="s">
        <v>353</v>
      </c>
      <c r="CC1369" s="42"/>
      <c r="CD1369" s="42"/>
      <c r="CE1369" s="42"/>
      <c r="CF1369" s="42" t="s">
        <v>5264</v>
      </c>
      <c r="CG1369" s="26" t="s">
        <v>5261</v>
      </c>
    </row>
    <row r="1370" hidden="1" spans="1:85">
      <c r="A1370" s="34">
        <v>281</v>
      </c>
      <c r="B1370" s="42" t="s">
        <v>5265</v>
      </c>
      <c r="C1370" s="46" t="s">
        <v>5266</v>
      </c>
      <c r="D1370" s="42" t="s">
        <v>5267</v>
      </c>
      <c r="E1370" s="43">
        <v>25.4011</v>
      </c>
      <c r="F1370" s="43">
        <v>-11.9506</v>
      </c>
      <c r="G1370" s="42" t="s">
        <v>337</v>
      </c>
      <c r="H1370" s="37">
        <v>2.5</v>
      </c>
      <c r="I1370" s="42" t="s">
        <v>1192</v>
      </c>
      <c r="J1370" s="42" t="s">
        <v>5085</v>
      </c>
      <c r="K1370" s="42" t="s">
        <v>317</v>
      </c>
      <c r="L1370" s="42" t="s">
        <v>317</v>
      </c>
      <c r="M1370" s="42" t="s">
        <v>317</v>
      </c>
      <c r="N1370" s="42" t="s">
        <v>318</v>
      </c>
      <c r="O1370" s="42" t="s">
        <v>319</v>
      </c>
      <c r="P1370" s="42" t="s">
        <v>319</v>
      </c>
      <c r="Q1370" s="42" t="s">
        <v>381</v>
      </c>
      <c r="R1370" s="42" t="s">
        <v>381</v>
      </c>
      <c r="S1370" s="42" t="s">
        <v>1718</v>
      </c>
      <c r="T1370" s="42" t="s">
        <v>782</v>
      </c>
      <c r="U1370" s="42" t="s">
        <v>323</v>
      </c>
      <c r="V1370" s="52">
        <v>70</v>
      </c>
      <c r="W1370" s="42" t="s">
        <v>325</v>
      </c>
      <c r="X1370" s="42" t="s">
        <v>4858</v>
      </c>
      <c r="Y1370" s="42" t="s">
        <v>2</v>
      </c>
      <c r="Z1370" s="42" t="s">
        <v>2</v>
      </c>
      <c r="AA1370" s="42" t="s">
        <v>328</v>
      </c>
      <c r="AB1370" s="42" t="s">
        <v>347</v>
      </c>
      <c r="AC1370" s="42" t="s">
        <v>225</v>
      </c>
      <c r="AD1370" s="42" t="s">
        <v>225</v>
      </c>
      <c r="AE1370" s="42" t="s">
        <v>453</v>
      </c>
      <c r="AF1370" s="42" t="s">
        <v>453</v>
      </c>
      <c r="AG1370" s="42">
        <v>20</v>
      </c>
      <c r="AH1370" s="42" t="s">
        <v>350</v>
      </c>
      <c r="AI1370" s="42">
        <v>0</v>
      </c>
      <c r="AJ1370" s="42" t="s">
        <v>351</v>
      </c>
      <c r="AK1370" s="42">
        <v>0</v>
      </c>
      <c r="AL1370" s="42">
        <v>600</v>
      </c>
      <c r="AM1370" s="42" t="s">
        <v>332</v>
      </c>
      <c r="AN1370" s="42" t="s">
        <v>352</v>
      </c>
      <c r="AO1370" s="42">
        <v>400</v>
      </c>
      <c r="AP1370" s="42" t="s">
        <v>333</v>
      </c>
      <c r="AQ1370" s="42">
        <v>500</v>
      </c>
      <c r="AR1370" s="42">
        <v>48</v>
      </c>
      <c r="AS1370" s="42">
        <v>100</v>
      </c>
      <c r="AT1370" s="42">
        <f t="shared" si="1"/>
        <v>5</v>
      </c>
      <c r="AU1370" s="42" t="s">
        <v>327</v>
      </c>
      <c r="AV1370" s="42" t="s">
        <v>327</v>
      </c>
      <c r="AW1370" s="42" t="s">
        <v>327</v>
      </c>
      <c r="AX1370" s="42">
        <v>0</v>
      </c>
      <c r="AY1370" s="42" t="s">
        <v>327</v>
      </c>
      <c r="AZ1370" s="51">
        <v>62.2</v>
      </c>
      <c r="BA1370" s="42">
        <v>0</v>
      </c>
      <c r="BB1370" s="42">
        <v>2</v>
      </c>
      <c r="BC1370" s="42" t="s">
        <v>375</v>
      </c>
      <c r="BD1370" s="49" t="s">
        <v>5268</v>
      </c>
      <c r="BE1370" s="49" t="s">
        <v>5265</v>
      </c>
      <c r="BF1370" s="42">
        <v>0</v>
      </c>
      <c r="BG1370" s="42"/>
      <c r="BH1370" s="42">
        <v>0</v>
      </c>
      <c r="BI1370" s="42" t="s">
        <v>357</v>
      </c>
      <c r="BJ1370" s="42" t="s">
        <v>1872</v>
      </c>
      <c r="BK1370" s="57">
        <v>44778</v>
      </c>
      <c r="BL1370" s="42" t="s">
        <v>317</v>
      </c>
      <c r="BM1370" s="42" t="s">
        <v>317</v>
      </c>
      <c r="BN1370" s="42"/>
      <c r="BO1370" s="42"/>
      <c r="BP1370" s="42" t="s">
        <v>359</v>
      </c>
      <c r="BQ1370" s="42" t="s">
        <v>359</v>
      </c>
      <c r="BR1370" s="42" t="s">
        <v>359</v>
      </c>
      <c r="BS1370" s="42"/>
      <c r="BT1370" s="42" t="s">
        <v>360</v>
      </c>
      <c r="BU1370" s="42" t="s">
        <v>340</v>
      </c>
      <c r="BV1370" s="42" t="s">
        <v>317</v>
      </c>
      <c r="BW1370" s="42"/>
      <c r="BX1370" s="42"/>
      <c r="BY1370" s="42" t="s">
        <v>353</v>
      </c>
      <c r="BZ1370" s="42" t="s">
        <v>353</v>
      </c>
      <c r="CA1370" s="42"/>
      <c r="CB1370" s="42" t="s">
        <v>353</v>
      </c>
      <c r="CC1370" s="42"/>
      <c r="CD1370" s="42"/>
      <c r="CE1370" s="42"/>
      <c r="CF1370" s="42"/>
      <c r="CG1370" s="26" t="s">
        <v>5266</v>
      </c>
    </row>
    <row r="1371" hidden="1" spans="1:85">
      <c r="A1371" s="39">
        <v>760</v>
      </c>
      <c r="B1371" s="42" t="s">
        <v>5269</v>
      </c>
      <c r="C1371" s="46" t="s">
        <v>5270</v>
      </c>
      <c r="D1371" s="42" t="s">
        <v>5271</v>
      </c>
      <c r="E1371" s="43">
        <v>25.4756</v>
      </c>
      <c r="F1371" s="43">
        <v>-12.0682</v>
      </c>
      <c r="G1371" s="42" t="s">
        <v>337</v>
      </c>
      <c r="H1371" s="37">
        <v>1.5</v>
      </c>
      <c r="I1371" s="42" t="s">
        <v>1192</v>
      </c>
      <c r="J1371" s="42" t="s">
        <v>5085</v>
      </c>
      <c r="K1371" s="42" t="s">
        <v>317</v>
      </c>
      <c r="L1371" s="42" t="s">
        <v>317</v>
      </c>
      <c r="M1371" s="42" t="s">
        <v>317</v>
      </c>
      <c r="N1371" s="42" t="s">
        <v>318</v>
      </c>
      <c r="O1371" s="42" t="s">
        <v>319</v>
      </c>
      <c r="P1371" s="42" t="s">
        <v>319</v>
      </c>
      <c r="Q1371" s="42" t="s">
        <v>381</v>
      </c>
      <c r="R1371" s="42" t="s">
        <v>381</v>
      </c>
      <c r="S1371" s="42" t="s">
        <v>1718</v>
      </c>
      <c r="T1371" s="42" t="s">
        <v>782</v>
      </c>
      <c r="U1371" s="42" t="s">
        <v>323</v>
      </c>
      <c r="V1371" s="52">
        <v>60</v>
      </c>
      <c r="W1371" s="42" t="s">
        <v>325</v>
      </c>
      <c r="X1371" s="42" t="s">
        <v>4858</v>
      </c>
      <c r="Y1371" s="42" t="s">
        <v>2</v>
      </c>
      <c r="Z1371" s="42" t="s">
        <v>2</v>
      </c>
      <c r="AA1371" s="42" t="s">
        <v>328</v>
      </c>
      <c r="AB1371" s="42" t="s">
        <v>347</v>
      </c>
      <c r="AC1371" s="42" t="s">
        <v>225</v>
      </c>
      <c r="AD1371" s="42" t="s">
        <v>225</v>
      </c>
      <c r="AE1371" s="42" t="s">
        <v>476</v>
      </c>
      <c r="AF1371" s="42" t="s">
        <v>476</v>
      </c>
      <c r="AG1371" s="42">
        <v>15</v>
      </c>
      <c r="AH1371" s="42" t="s">
        <v>350</v>
      </c>
      <c r="AI1371" s="42">
        <v>0</v>
      </c>
      <c r="AJ1371" s="42" t="s">
        <v>351</v>
      </c>
      <c r="AK1371" s="42">
        <v>0</v>
      </c>
      <c r="AL1371" s="42">
        <v>1000</v>
      </c>
      <c r="AM1371" s="42" t="s">
        <v>332</v>
      </c>
      <c r="AN1371" s="42" t="s">
        <v>352</v>
      </c>
      <c r="AO1371" s="42">
        <v>400</v>
      </c>
      <c r="AP1371" s="42" t="s">
        <v>333</v>
      </c>
      <c r="AQ1371" s="42">
        <v>400</v>
      </c>
      <c r="AR1371" s="42">
        <v>48</v>
      </c>
      <c r="AS1371" s="42">
        <v>100</v>
      </c>
      <c r="AT1371" s="42">
        <f t="shared" si="1"/>
        <v>4</v>
      </c>
      <c r="AU1371" s="42" t="s">
        <v>327</v>
      </c>
      <c r="AV1371" s="42" t="s">
        <v>327</v>
      </c>
      <c r="AW1371" s="42" t="s">
        <v>327</v>
      </c>
      <c r="AX1371" s="42">
        <v>0</v>
      </c>
      <c r="AY1371" s="42" t="s">
        <v>327</v>
      </c>
      <c r="AZ1371" s="51">
        <v>54.8</v>
      </c>
      <c r="BA1371" s="42">
        <v>0</v>
      </c>
      <c r="BB1371" s="42">
        <v>1</v>
      </c>
      <c r="BC1371" s="42" t="s">
        <v>525</v>
      </c>
      <c r="BD1371" s="49">
        <v>0</v>
      </c>
      <c r="BE1371" s="49" t="s">
        <v>5269</v>
      </c>
      <c r="BF1371" s="42">
        <v>0</v>
      </c>
      <c r="BG1371" s="42"/>
      <c r="BH1371" s="42">
        <v>0</v>
      </c>
      <c r="BI1371" s="42" t="s">
        <v>357</v>
      </c>
      <c r="BJ1371" s="42" t="s">
        <v>1872</v>
      </c>
      <c r="BK1371" s="57">
        <v>44778</v>
      </c>
      <c r="BL1371" s="42" t="s">
        <v>317</v>
      </c>
      <c r="BM1371" s="42" t="s">
        <v>317</v>
      </c>
      <c r="BN1371" s="42"/>
      <c r="BO1371" s="42"/>
      <c r="BP1371" s="42" t="s">
        <v>359</v>
      </c>
      <c r="BQ1371" s="42" t="s">
        <v>359</v>
      </c>
      <c r="BR1371" s="42" t="s">
        <v>359</v>
      </c>
      <c r="BS1371" s="42"/>
      <c r="BT1371" s="42" t="s">
        <v>360</v>
      </c>
      <c r="BU1371" s="42" t="s">
        <v>317</v>
      </c>
      <c r="BV1371" s="42" t="s">
        <v>317</v>
      </c>
      <c r="BW1371" s="42"/>
      <c r="BX1371" s="42"/>
      <c r="BY1371" s="42" t="s">
        <v>353</v>
      </c>
      <c r="BZ1371" s="42" t="s">
        <v>353</v>
      </c>
      <c r="CA1371" s="42"/>
      <c r="CB1371" s="42" t="s">
        <v>353</v>
      </c>
      <c r="CC1371" s="42"/>
      <c r="CD1371" s="42"/>
      <c r="CE1371" s="42"/>
      <c r="CF1371" s="42"/>
      <c r="CG1371" s="26" t="s">
        <v>5270</v>
      </c>
    </row>
    <row r="1372" hidden="1" spans="1:85">
      <c r="A1372" s="39">
        <v>1010</v>
      </c>
      <c r="B1372" s="42" t="s">
        <v>5272</v>
      </c>
      <c r="C1372" s="46" t="s">
        <v>5273</v>
      </c>
      <c r="D1372" s="42" t="s">
        <v>5274</v>
      </c>
      <c r="E1372" s="43">
        <v>24.3045</v>
      </c>
      <c r="F1372" s="43">
        <v>-13.5093</v>
      </c>
      <c r="G1372" s="42" t="s">
        <v>337</v>
      </c>
      <c r="H1372" s="37">
        <v>1.8</v>
      </c>
      <c r="I1372" s="42" t="s">
        <v>1192</v>
      </c>
      <c r="J1372" s="42" t="s">
        <v>5102</v>
      </c>
      <c r="K1372" s="42" t="s">
        <v>317</v>
      </c>
      <c r="L1372" s="42" t="s">
        <v>317</v>
      </c>
      <c r="M1372" s="42" t="s">
        <v>317</v>
      </c>
      <c r="N1372" s="42" t="s">
        <v>318</v>
      </c>
      <c r="O1372" s="42" t="s">
        <v>319</v>
      </c>
      <c r="P1372" s="42" t="s">
        <v>319</v>
      </c>
      <c r="Q1372" s="42" t="s">
        <v>320</v>
      </c>
      <c r="R1372" s="42" t="s">
        <v>320</v>
      </c>
      <c r="S1372" s="42" t="s">
        <v>1718</v>
      </c>
      <c r="T1372" s="42" t="s">
        <v>344</v>
      </c>
      <c r="U1372" s="42" t="s">
        <v>323</v>
      </c>
      <c r="V1372" s="52">
        <v>80</v>
      </c>
      <c r="W1372" s="42" t="s">
        <v>325</v>
      </c>
      <c r="X1372" s="42" t="s">
        <v>4858</v>
      </c>
      <c r="Y1372" s="42" t="s">
        <v>2</v>
      </c>
      <c r="Z1372" s="42" t="s">
        <v>2</v>
      </c>
      <c r="AA1372" s="42" t="s">
        <v>328</v>
      </c>
      <c r="AB1372" s="42" t="s">
        <v>347</v>
      </c>
      <c r="AC1372" s="42" t="s">
        <v>225</v>
      </c>
      <c r="AD1372" s="42" t="s">
        <v>225</v>
      </c>
      <c r="AE1372" s="42" t="s">
        <v>2075</v>
      </c>
      <c r="AF1372" s="42" t="s">
        <v>2075</v>
      </c>
      <c r="AG1372" s="42">
        <v>15</v>
      </c>
      <c r="AH1372" s="42" t="s">
        <v>1496</v>
      </c>
      <c r="AI1372" s="42" t="s">
        <v>1497</v>
      </c>
      <c r="AJ1372" s="42" t="s">
        <v>1443</v>
      </c>
      <c r="AK1372" s="42">
        <v>0</v>
      </c>
      <c r="AL1372" s="42">
        <v>600</v>
      </c>
      <c r="AM1372" s="42" t="s">
        <v>327</v>
      </c>
      <c r="AN1372" s="42">
        <v>0</v>
      </c>
      <c r="AO1372" s="42">
        <v>0</v>
      </c>
      <c r="AP1372" s="42" t="s">
        <v>1320</v>
      </c>
      <c r="AQ1372" s="42">
        <v>1500</v>
      </c>
      <c r="AR1372" s="42">
        <v>2</v>
      </c>
      <c r="AS1372" s="42">
        <v>1500</v>
      </c>
      <c r="AT1372" s="42">
        <v>24</v>
      </c>
      <c r="AU1372" s="42" t="s">
        <v>327</v>
      </c>
      <c r="AV1372" s="42" t="s">
        <v>327</v>
      </c>
      <c r="AW1372" s="42" t="s">
        <v>327</v>
      </c>
      <c r="AX1372" s="42">
        <v>0</v>
      </c>
      <c r="AY1372" s="42" t="s">
        <v>327</v>
      </c>
      <c r="AZ1372" s="51">
        <v>35.4</v>
      </c>
      <c r="BA1372" s="42">
        <v>0</v>
      </c>
      <c r="BB1372" s="42">
        <v>1</v>
      </c>
      <c r="BC1372" s="42" t="s">
        <v>525</v>
      </c>
      <c r="BD1372" s="49">
        <v>0</v>
      </c>
      <c r="BE1372" s="49" t="s">
        <v>5272</v>
      </c>
      <c r="BF1372" s="42">
        <v>0</v>
      </c>
      <c r="BG1372" s="42"/>
      <c r="BH1372" s="42">
        <v>0</v>
      </c>
      <c r="BI1372" s="42" t="s">
        <v>357</v>
      </c>
      <c r="BJ1372" s="42" t="s">
        <v>358</v>
      </c>
      <c r="BK1372" s="57">
        <v>44778</v>
      </c>
      <c r="BL1372" s="42" t="s">
        <v>317</v>
      </c>
      <c r="BM1372" s="42" t="s">
        <v>317</v>
      </c>
      <c r="BN1372" s="42"/>
      <c r="BO1372" s="42"/>
      <c r="BP1372" s="42" t="s">
        <v>359</v>
      </c>
      <c r="BQ1372" s="42" t="s">
        <v>359</v>
      </c>
      <c r="BR1372" s="42" t="s">
        <v>359</v>
      </c>
      <c r="BS1372" s="42"/>
      <c r="BT1372" s="42" t="s">
        <v>360</v>
      </c>
      <c r="BU1372" s="42" t="s">
        <v>317</v>
      </c>
      <c r="BV1372" s="42" t="s">
        <v>317</v>
      </c>
      <c r="BW1372" s="42"/>
      <c r="BX1372" s="42"/>
      <c r="BY1372" s="42" t="s">
        <v>353</v>
      </c>
      <c r="BZ1372" s="42" t="s">
        <v>353</v>
      </c>
      <c r="CA1372" s="42"/>
      <c r="CB1372" s="42" t="s">
        <v>353</v>
      </c>
      <c r="CC1372" s="42"/>
      <c r="CD1372" s="42"/>
      <c r="CE1372" s="42"/>
      <c r="CF1372" s="42"/>
      <c r="CG1372" s="26" t="s">
        <v>5273</v>
      </c>
    </row>
    <row r="1373" hidden="1" spans="1:85">
      <c r="A1373" s="39">
        <v>950</v>
      </c>
      <c r="B1373" s="42" t="s">
        <v>5275</v>
      </c>
      <c r="C1373" s="46" t="s">
        <v>5276</v>
      </c>
      <c r="D1373" s="42" t="s">
        <v>5277</v>
      </c>
      <c r="E1373" s="43">
        <v>25.8779</v>
      </c>
      <c r="F1373" s="43">
        <v>-12.4982</v>
      </c>
      <c r="G1373" s="42" t="s">
        <v>337</v>
      </c>
      <c r="H1373" s="37">
        <v>1.5</v>
      </c>
      <c r="I1373" s="42" t="s">
        <v>1192</v>
      </c>
      <c r="J1373" s="42" t="s">
        <v>5085</v>
      </c>
      <c r="K1373" s="42" t="s">
        <v>317</v>
      </c>
      <c r="L1373" s="42" t="s">
        <v>317</v>
      </c>
      <c r="M1373" s="42" t="s">
        <v>317</v>
      </c>
      <c r="N1373" s="42" t="s">
        <v>318</v>
      </c>
      <c r="O1373" s="42" t="s">
        <v>319</v>
      </c>
      <c r="P1373" s="42" t="s">
        <v>319</v>
      </c>
      <c r="Q1373" s="42" t="s">
        <v>320</v>
      </c>
      <c r="R1373" s="42" t="s">
        <v>320</v>
      </c>
      <c r="S1373" s="42" t="s">
        <v>1718</v>
      </c>
      <c r="T1373" s="42" t="s">
        <v>782</v>
      </c>
      <c r="U1373" s="42" t="s">
        <v>323</v>
      </c>
      <c r="V1373" s="52">
        <v>60</v>
      </c>
      <c r="W1373" s="42" t="s">
        <v>325</v>
      </c>
      <c r="X1373" s="42" t="s">
        <v>4858</v>
      </c>
      <c r="Y1373" s="42" t="s">
        <v>2</v>
      </c>
      <c r="Z1373" s="42" t="s">
        <v>2</v>
      </c>
      <c r="AA1373" s="42" t="s">
        <v>328</v>
      </c>
      <c r="AB1373" s="42" t="s">
        <v>347</v>
      </c>
      <c r="AC1373" s="42" t="s">
        <v>225</v>
      </c>
      <c r="AD1373" s="42" t="s">
        <v>225</v>
      </c>
      <c r="AE1373" s="42" t="s">
        <v>654</v>
      </c>
      <c r="AF1373" s="42" t="s">
        <v>654</v>
      </c>
      <c r="AG1373" s="42">
        <v>20</v>
      </c>
      <c r="AH1373" s="42" t="s">
        <v>350</v>
      </c>
      <c r="AI1373" s="42">
        <v>0</v>
      </c>
      <c r="AJ1373" s="42" t="s">
        <v>351</v>
      </c>
      <c r="AK1373" s="42">
        <v>0</v>
      </c>
      <c r="AL1373" s="42">
        <v>400</v>
      </c>
      <c r="AM1373" s="42" t="s">
        <v>332</v>
      </c>
      <c r="AN1373" s="42" t="s">
        <v>352</v>
      </c>
      <c r="AO1373" s="42">
        <v>400</v>
      </c>
      <c r="AP1373" s="42" t="s">
        <v>333</v>
      </c>
      <c r="AQ1373" s="42">
        <v>600</v>
      </c>
      <c r="AR1373" s="42">
        <v>48</v>
      </c>
      <c r="AS1373" s="42">
        <v>100</v>
      </c>
      <c r="AT1373" s="42">
        <f>AQ1373/AS1373</f>
        <v>6</v>
      </c>
      <c r="AU1373" s="42" t="s">
        <v>327</v>
      </c>
      <c r="AV1373" s="42" t="s">
        <v>327</v>
      </c>
      <c r="AW1373" s="42" t="s">
        <v>327</v>
      </c>
      <c r="AX1373" s="42">
        <v>0</v>
      </c>
      <c r="AY1373" s="42" t="s">
        <v>327</v>
      </c>
      <c r="AZ1373" s="51">
        <v>90.2</v>
      </c>
      <c r="BA1373" s="42">
        <v>0</v>
      </c>
      <c r="BB1373" s="42">
        <v>2</v>
      </c>
      <c r="BC1373" s="42" t="s">
        <v>375</v>
      </c>
      <c r="BD1373" s="49" t="s">
        <v>5278</v>
      </c>
      <c r="BE1373" s="49" t="s">
        <v>5275</v>
      </c>
      <c r="BF1373" s="42">
        <v>0</v>
      </c>
      <c r="BG1373" s="42"/>
      <c r="BH1373" s="42">
        <v>0</v>
      </c>
      <c r="BI1373" s="42" t="s">
        <v>357</v>
      </c>
      <c r="BJ1373" s="42" t="s">
        <v>358</v>
      </c>
      <c r="BK1373" s="57">
        <v>44778</v>
      </c>
      <c r="BL1373" s="42" t="s">
        <v>340</v>
      </c>
      <c r="BM1373" s="42" t="s">
        <v>340</v>
      </c>
      <c r="BN1373" s="42"/>
      <c r="BO1373" s="42"/>
      <c r="BP1373" s="42" t="s">
        <v>359</v>
      </c>
      <c r="BQ1373" s="42" t="s">
        <v>359</v>
      </c>
      <c r="BR1373" s="42" t="s">
        <v>508</v>
      </c>
      <c r="BS1373" s="42"/>
      <c r="BT1373" s="42" t="s">
        <v>360</v>
      </c>
      <c r="BU1373" s="42" t="s">
        <v>317</v>
      </c>
      <c r="BV1373" s="42" t="s">
        <v>317</v>
      </c>
      <c r="BW1373" s="42"/>
      <c r="BX1373" s="42"/>
      <c r="BY1373" s="42" t="s">
        <v>353</v>
      </c>
      <c r="BZ1373" s="42" t="s">
        <v>353</v>
      </c>
      <c r="CA1373" s="42"/>
      <c r="CB1373" s="42" t="s">
        <v>353</v>
      </c>
      <c r="CC1373" s="42"/>
      <c r="CD1373" s="42"/>
      <c r="CE1373" s="42"/>
      <c r="CF1373" s="42"/>
      <c r="CG1373" s="26" t="s">
        <v>5276</v>
      </c>
    </row>
    <row r="1374" hidden="1" spans="1:85">
      <c r="A1374" s="39">
        <v>1602</v>
      </c>
      <c r="B1374" s="42" t="s">
        <v>5279</v>
      </c>
      <c r="C1374" s="46" t="s">
        <v>5280</v>
      </c>
      <c r="D1374" s="42" t="s">
        <v>5281</v>
      </c>
      <c r="E1374" s="43">
        <v>25.3912</v>
      </c>
      <c r="F1374" s="43">
        <v>-12.1424</v>
      </c>
      <c r="G1374" s="42" t="s">
        <v>337</v>
      </c>
      <c r="H1374" s="37">
        <v>1.5</v>
      </c>
      <c r="I1374" s="42" t="s">
        <v>1192</v>
      </c>
      <c r="J1374" s="42" t="s">
        <v>5085</v>
      </c>
      <c r="K1374" s="42" t="s">
        <v>317</v>
      </c>
      <c r="L1374" s="42" t="s">
        <v>317</v>
      </c>
      <c r="M1374" s="42" t="s">
        <v>317</v>
      </c>
      <c r="N1374" s="42" t="s">
        <v>318</v>
      </c>
      <c r="O1374" s="42" t="s">
        <v>319</v>
      </c>
      <c r="P1374" s="42" t="s">
        <v>319</v>
      </c>
      <c r="Q1374" s="42" t="s">
        <v>320</v>
      </c>
      <c r="R1374" s="42" t="s">
        <v>320</v>
      </c>
      <c r="S1374" s="42" t="s">
        <v>1718</v>
      </c>
      <c r="T1374" s="42" t="s">
        <v>2215</v>
      </c>
      <c r="U1374" s="42" t="s">
        <v>323</v>
      </c>
      <c r="V1374" s="52">
        <v>70</v>
      </c>
      <c r="W1374" s="42" t="s">
        <v>325</v>
      </c>
      <c r="X1374" s="42" t="s">
        <v>4858</v>
      </c>
      <c r="Y1374" s="42" t="s">
        <v>2</v>
      </c>
      <c r="Z1374" s="42" t="s">
        <v>2</v>
      </c>
      <c r="AA1374" s="42" t="s">
        <v>328</v>
      </c>
      <c r="AB1374" s="42" t="s">
        <v>347</v>
      </c>
      <c r="AC1374" s="42" t="s">
        <v>225</v>
      </c>
      <c r="AD1374" s="42" t="s">
        <v>225</v>
      </c>
      <c r="AE1374" s="42" t="s">
        <v>2075</v>
      </c>
      <c r="AF1374" s="42" t="s">
        <v>2075</v>
      </c>
      <c r="AG1374" s="42">
        <v>20</v>
      </c>
      <c r="AH1374" s="42" t="s">
        <v>1496</v>
      </c>
      <c r="AI1374" s="42" t="s">
        <v>1497</v>
      </c>
      <c r="AJ1374" s="42" t="s">
        <v>1443</v>
      </c>
      <c r="AK1374" s="42">
        <v>0</v>
      </c>
      <c r="AL1374" s="42">
        <v>600</v>
      </c>
      <c r="AM1374" s="42" t="s">
        <v>1616</v>
      </c>
      <c r="AN1374" s="42">
        <v>0</v>
      </c>
      <c r="AO1374" s="42">
        <v>0</v>
      </c>
      <c r="AP1374" s="42" t="s">
        <v>333</v>
      </c>
      <c r="AQ1374" s="42">
        <v>400</v>
      </c>
      <c r="AR1374" s="42">
        <v>48</v>
      </c>
      <c r="AS1374" s="42">
        <v>100</v>
      </c>
      <c r="AT1374" s="42">
        <f>AQ1374/AS1374</f>
        <v>4</v>
      </c>
      <c r="AU1374" s="42" t="s">
        <v>327</v>
      </c>
      <c r="AV1374" s="42" t="s">
        <v>327</v>
      </c>
      <c r="AW1374" s="42" t="s">
        <v>327</v>
      </c>
      <c r="AX1374" s="42">
        <v>0</v>
      </c>
      <c r="AY1374" s="42" t="s">
        <v>327</v>
      </c>
      <c r="AZ1374" s="51">
        <v>60.2</v>
      </c>
      <c r="BA1374" s="42">
        <v>0</v>
      </c>
      <c r="BB1374" s="42">
        <v>1</v>
      </c>
      <c r="BC1374" s="42" t="s">
        <v>525</v>
      </c>
      <c r="BD1374" s="49">
        <v>0</v>
      </c>
      <c r="BE1374" s="49" t="s">
        <v>5279</v>
      </c>
      <c r="BF1374" s="42">
        <v>0</v>
      </c>
      <c r="BG1374" s="42"/>
      <c r="BH1374" s="42">
        <v>0</v>
      </c>
      <c r="BI1374" s="42" t="s">
        <v>357</v>
      </c>
      <c r="BJ1374" s="42" t="s">
        <v>358</v>
      </c>
      <c r="BK1374" s="57">
        <v>44778</v>
      </c>
      <c r="BL1374" s="42" t="s">
        <v>317</v>
      </c>
      <c r="BM1374" s="42" t="s">
        <v>317</v>
      </c>
      <c r="BN1374" s="42"/>
      <c r="BO1374" s="42"/>
      <c r="BP1374" s="42" t="s">
        <v>359</v>
      </c>
      <c r="BQ1374" s="42" t="s">
        <v>359</v>
      </c>
      <c r="BR1374" s="42" t="s">
        <v>359</v>
      </c>
      <c r="BS1374" s="42"/>
      <c r="BT1374" s="42" t="s">
        <v>360</v>
      </c>
      <c r="BU1374" s="42" t="s">
        <v>317</v>
      </c>
      <c r="BV1374" s="42" t="s">
        <v>317</v>
      </c>
      <c r="BW1374" s="42"/>
      <c r="BX1374" s="42"/>
      <c r="BY1374" s="42" t="s">
        <v>353</v>
      </c>
      <c r="BZ1374" s="42" t="s">
        <v>353</v>
      </c>
      <c r="CA1374" s="42"/>
      <c r="CB1374" s="42" t="s">
        <v>353</v>
      </c>
      <c r="CC1374" s="42"/>
      <c r="CD1374" s="42"/>
      <c r="CE1374" s="42"/>
      <c r="CF1374" s="42"/>
      <c r="CG1374" s="26" t="s">
        <v>5280</v>
      </c>
    </row>
    <row r="1375" hidden="1" spans="1:85">
      <c r="A1375" s="34">
        <v>155</v>
      </c>
      <c r="B1375" s="42" t="s">
        <v>5282</v>
      </c>
      <c r="C1375" s="46" t="s">
        <v>5283</v>
      </c>
      <c r="D1375" s="42" t="s">
        <v>5284</v>
      </c>
      <c r="E1375" s="43">
        <v>26.1523</v>
      </c>
      <c r="F1375" s="43">
        <v>-12.5471</v>
      </c>
      <c r="G1375" s="42" t="s">
        <v>337</v>
      </c>
      <c r="H1375" s="37">
        <v>2.5</v>
      </c>
      <c r="I1375" s="42" t="s">
        <v>1192</v>
      </c>
      <c r="J1375" s="42" t="s">
        <v>5085</v>
      </c>
      <c r="K1375" s="42" t="s">
        <v>317</v>
      </c>
      <c r="L1375" s="42" t="s">
        <v>317</v>
      </c>
      <c r="M1375" s="42" t="s">
        <v>317</v>
      </c>
      <c r="N1375" s="42" t="s">
        <v>318</v>
      </c>
      <c r="O1375" s="42" t="s">
        <v>319</v>
      </c>
      <c r="P1375" s="42" t="s">
        <v>319</v>
      </c>
      <c r="Q1375" s="42" t="s">
        <v>320</v>
      </c>
      <c r="R1375" s="42" t="s">
        <v>320</v>
      </c>
      <c r="S1375" s="42" t="s">
        <v>1718</v>
      </c>
      <c r="T1375" s="42" t="s">
        <v>344</v>
      </c>
      <c r="U1375" s="42" t="s">
        <v>323</v>
      </c>
      <c r="V1375" s="52">
        <v>60</v>
      </c>
      <c r="W1375" s="42" t="s">
        <v>325</v>
      </c>
      <c r="X1375" s="42" t="s">
        <v>4858</v>
      </c>
      <c r="Y1375" s="42" t="s">
        <v>2</v>
      </c>
      <c r="Z1375" s="42" t="s">
        <v>2</v>
      </c>
      <c r="AA1375" s="42" t="s">
        <v>328</v>
      </c>
      <c r="AB1375" s="42" t="s">
        <v>347</v>
      </c>
      <c r="AC1375" s="42" t="s">
        <v>225</v>
      </c>
      <c r="AD1375" s="42" t="s">
        <v>225</v>
      </c>
      <c r="AE1375" s="42" t="s">
        <v>476</v>
      </c>
      <c r="AF1375" s="42" t="s">
        <v>476</v>
      </c>
      <c r="AG1375" s="42">
        <v>20</v>
      </c>
      <c r="AH1375" s="42" t="s">
        <v>350</v>
      </c>
      <c r="AI1375" s="42">
        <v>0</v>
      </c>
      <c r="AJ1375" s="42" t="s">
        <v>351</v>
      </c>
      <c r="AK1375" s="42">
        <v>0</v>
      </c>
      <c r="AL1375" s="42">
        <v>1000</v>
      </c>
      <c r="AM1375" s="42" t="s">
        <v>332</v>
      </c>
      <c r="AN1375" s="42" t="s">
        <v>352</v>
      </c>
      <c r="AO1375" s="42">
        <v>400</v>
      </c>
      <c r="AP1375" s="42" t="s">
        <v>439</v>
      </c>
      <c r="AQ1375" s="42">
        <v>600</v>
      </c>
      <c r="AR1375" s="42">
        <v>2</v>
      </c>
      <c r="AS1375" s="42">
        <v>600</v>
      </c>
      <c r="AT1375" s="42">
        <v>24</v>
      </c>
      <c r="AU1375" s="42" t="s">
        <v>327</v>
      </c>
      <c r="AV1375" s="42" t="s">
        <v>327</v>
      </c>
      <c r="AW1375" s="42" t="s">
        <v>327</v>
      </c>
      <c r="AX1375" s="42">
        <v>0</v>
      </c>
      <c r="AY1375" s="42" t="s">
        <v>327</v>
      </c>
      <c r="AZ1375" s="51">
        <v>45.7</v>
      </c>
      <c r="BA1375" s="42">
        <v>0</v>
      </c>
      <c r="BB1375" s="42">
        <v>1</v>
      </c>
      <c r="BC1375" s="42" t="s">
        <v>525</v>
      </c>
      <c r="BD1375" s="49">
        <v>0</v>
      </c>
      <c r="BE1375" s="49" t="s">
        <v>5282</v>
      </c>
      <c r="BF1375" s="42">
        <v>0</v>
      </c>
      <c r="BG1375" s="42"/>
      <c r="BH1375" s="42">
        <v>0</v>
      </c>
      <c r="BI1375" s="42" t="s">
        <v>1142</v>
      </c>
      <c r="BJ1375" s="42" t="s">
        <v>358</v>
      </c>
      <c r="BK1375" s="57">
        <v>44778</v>
      </c>
      <c r="BL1375" s="42" t="s">
        <v>317</v>
      </c>
      <c r="BM1375" s="42" t="s">
        <v>317</v>
      </c>
      <c r="BN1375" s="42"/>
      <c r="BO1375" s="42"/>
      <c r="BP1375" s="42" t="s">
        <v>359</v>
      </c>
      <c r="BQ1375" s="42" t="s">
        <v>359</v>
      </c>
      <c r="BR1375" s="42" t="s">
        <v>359</v>
      </c>
      <c r="BS1375" s="42"/>
      <c r="BT1375" s="42" t="s">
        <v>360</v>
      </c>
      <c r="BU1375" s="42" t="s">
        <v>317</v>
      </c>
      <c r="BV1375" s="42" t="s">
        <v>317</v>
      </c>
      <c r="BW1375" s="42"/>
      <c r="BX1375" s="42"/>
      <c r="BY1375" s="42" t="s">
        <v>353</v>
      </c>
      <c r="BZ1375" s="42" t="s">
        <v>353</v>
      </c>
      <c r="CA1375" s="42"/>
      <c r="CB1375" s="42" t="s">
        <v>353</v>
      </c>
      <c r="CC1375" s="42"/>
      <c r="CD1375" s="42"/>
      <c r="CE1375" s="42"/>
      <c r="CF1375" s="42"/>
      <c r="CG1375" s="26" t="s">
        <v>5283</v>
      </c>
    </row>
    <row r="1376" hidden="1" spans="1:85">
      <c r="A1376" s="39">
        <v>1764</v>
      </c>
      <c r="B1376" s="86" t="s">
        <v>5285</v>
      </c>
      <c r="C1376" s="66" t="s">
        <v>5286</v>
      </c>
      <c r="D1376" s="66" t="s">
        <v>5287</v>
      </c>
      <c r="E1376" s="67">
        <v>26.40412154</v>
      </c>
      <c r="F1376" s="67">
        <v>-12.1935528</v>
      </c>
      <c r="G1376" s="46" t="s">
        <v>1723</v>
      </c>
      <c r="H1376" s="37">
        <v>2</v>
      </c>
      <c r="I1376" s="42" t="s">
        <v>1192</v>
      </c>
      <c r="J1376" s="46" t="s">
        <v>5085</v>
      </c>
      <c r="K1376" s="43" t="s">
        <v>317</v>
      </c>
      <c r="L1376" s="43" t="s">
        <v>317</v>
      </c>
      <c r="M1376" s="43" t="s">
        <v>317</v>
      </c>
      <c r="N1376" s="43" t="s">
        <v>341</v>
      </c>
      <c r="O1376" s="46"/>
      <c r="P1376" s="46" t="s">
        <v>319</v>
      </c>
      <c r="Q1376" s="43" t="s">
        <v>320</v>
      </c>
      <c r="R1376" s="43" t="s">
        <v>320</v>
      </c>
      <c r="S1376" s="43" t="s">
        <v>1718</v>
      </c>
      <c r="T1376" s="43" t="s">
        <v>344</v>
      </c>
      <c r="U1376" s="43" t="s">
        <v>323</v>
      </c>
      <c r="V1376" s="76">
        <v>50</v>
      </c>
      <c r="W1376" s="43" t="s">
        <v>325</v>
      </c>
      <c r="X1376" s="46" t="s">
        <v>4858</v>
      </c>
      <c r="Y1376" s="46" t="s">
        <v>2</v>
      </c>
      <c r="Z1376" s="46" t="s">
        <v>2</v>
      </c>
      <c r="AA1376" s="46" t="s">
        <v>328</v>
      </c>
      <c r="AB1376" s="42" t="s">
        <v>347</v>
      </c>
      <c r="AC1376" s="46" t="s">
        <v>225</v>
      </c>
      <c r="AD1376" s="46" t="s">
        <v>225</v>
      </c>
      <c r="AE1376" s="43" t="s">
        <v>331</v>
      </c>
      <c r="AF1376" s="43" t="s">
        <v>382</v>
      </c>
      <c r="AG1376" s="42">
        <v>20</v>
      </c>
      <c r="AH1376" s="46" t="s">
        <v>350</v>
      </c>
      <c r="AI1376" s="46"/>
      <c r="AJ1376" s="43" t="s">
        <v>351</v>
      </c>
      <c r="AK1376" s="46"/>
      <c r="AL1376" s="46">
        <v>1000</v>
      </c>
      <c r="AM1376" s="46" t="s">
        <v>332</v>
      </c>
      <c r="AN1376" s="42" t="s">
        <v>352</v>
      </c>
      <c r="AO1376" s="46"/>
      <c r="AP1376" s="46" t="s">
        <v>333</v>
      </c>
      <c r="AQ1376" s="43">
        <v>150</v>
      </c>
      <c r="AR1376" s="42">
        <v>48</v>
      </c>
      <c r="AS1376" s="42">
        <v>150</v>
      </c>
      <c r="AT1376" s="42">
        <f>AQ1376/AS1376</f>
        <v>1</v>
      </c>
      <c r="AU1376" s="46" t="s">
        <v>327</v>
      </c>
      <c r="AV1376" s="46" t="s">
        <v>327</v>
      </c>
      <c r="AW1376" s="46" t="s">
        <v>327</v>
      </c>
      <c r="AX1376" s="46" t="s">
        <v>327</v>
      </c>
      <c r="AY1376" s="46" t="s">
        <v>327</v>
      </c>
      <c r="AZ1376" s="51">
        <v>80</v>
      </c>
      <c r="BA1376" s="46"/>
      <c r="BB1376" s="42">
        <v>2</v>
      </c>
      <c r="BC1376" s="42" t="s">
        <v>375</v>
      </c>
      <c r="BD1376" s="49" t="s">
        <v>5288</v>
      </c>
      <c r="BE1376" s="49" t="s">
        <v>5285</v>
      </c>
      <c r="BF1376" s="46"/>
      <c r="BG1376" s="46"/>
      <c r="BH1376" s="46"/>
      <c r="BI1376" s="46"/>
      <c r="BJ1376" s="46" t="s">
        <v>358</v>
      </c>
      <c r="BK1376" s="57">
        <v>44778</v>
      </c>
      <c r="BL1376" s="46"/>
      <c r="BM1376" s="46"/>
      <c r="BN1376" s="46"/>
      <c r="BO1376" s="46"/>
      <c r="BP1376" s="46"/>
      <c r="BQ1376" s="46"/>
      <c r="BR1376" s="46"/>
      <c r="BS1376" s="46"/>
      <c r="BT1376" s="46"/>
      <c r="BU1376" s="46"/>
      <c r="BV1376" s="46"/>
      <c r="BW1376" s="46"/>
      <c r="BX1376" s="46"/>
      <c r="BY1376" s="46"/>
      <c r="BZ1376" s="46"/>
      <c r="CA1376" s="46"/>
      <c r="CB1376" s="46"/>
      <c r="CC1376" s="46"/>
      <c r="CD1376" s="46"/>
      <c r="CE1376" s="46"/>
      <c r="CF1376" s="46"/>
      <c r="CG1376" s="26" t="s">
        <v>5286</v>
      </c>
    </row>
    <row r="1377" hidden="1" spans="1:85">
      <c r="A1377" s="34">
        <v>363</v>
      </c>
      <c r="B1377" s="42" t="s">
        <v>5289</v>
      </c>
      <c r="C1377" s="46" t="s">
        <v>5290</v>
      </c>
      <c r="D1377" s="42" t="s">
        <v>5291</v>
      </c>
      <c r="E1377" s="43">
        <v>25.3793</v>
      </c>
      <c r="F1377" s="43">
        <v>-12.2739</v>
      </c>
      <c r="G1377" s="42" t="s">
        <v>337</v>
      </c>
      <c r="H1377" s="37">
        <v>2.5</v>
      </c>
      <c r="I1377" s="42" t="s">
        <v>1192</v>
      </c>
      <c r="J1377" s="42" t="s">
        <v>5085</v>
      </c>
      <c r="K1377" s="42" t="s">
        <v>317</v>
      </c>
      <c r="L1377" s="42" t="s">
        <v>317</v>
      </c>
      <c r="M1377" s="42" t="s">
        <v>317</v>
      </c>
      <c r="N1377" s="42" t="s">
        <v>318</v>
      </c>
      <c r="O1377" s="42" t="s">
        <v>319</v>
      </c>
      <c r="P1377" s="42" t="s">
        <v>319</v>
      </c>
      <c r="Q1377" s="42" t="s">
        <v>390</v>
      </c>
      <c r="R1377" s="42" t="s">
        <v>390</v>
      </c>
      <c r="S1377" s="42" t="s">
        <v>1718</v>
      </c>
      <c r="T1377" s="42" t="s">
        <v>344</v>
      </c>
      <c r="U1377" s="42" t="s">
        <v>323</v>
      </c>
      <c r="V1377" s="52">
        <v>60</v>
      </c>
      <c r="W1377" s="42" t="s">
        <v>325</v>
      </c>
      <c r="X1377" s="42" t="s">
        <v>4858</v>
      </c>
      <c r="Y1377" s="42" t="s">
        <v>2</v>
      </c>
      <c r="Z1377" s="42" t="s">
        <v>2</v>
      </c>
      <c r="AA1377" s="42" t="s">
        <v>328</v>
      </c>
      <c r="AB1377" s="42" t="s">
        <v>347</v>
      </c>
      <c r="AC1377" s="42" t="s">
        <v>225</v>
      </c>
      <c r="AD1377" s="42" t="s">
        <v>330</v>
      </c>
      <c r="AE1377" s="42" t="s">
        <v>476</v>
      </c>
      <c r="AF1377" s="42" t="s">
        <v>476</v>
      </c>
      <c r="AG1377" s="42">
        <v>20</v>
      </c>
      <c r="AH1377" s="42" t="s">
        <v>350</v>
      </c>
      <c r="AI1377" s="42">
        <v>0</v>
      </c>
      <c r="AJ1377" s="42" t="s">
        <v>370</v>
      </c>
      <c r="AK1377" s="42">
        <v>0</v>
      </c>
      <c r="AL1377" s="42">
        <v>1000</v>
      </c>
      <c r="AM1377" s="42" t="s">
        <v>408</v>
      </c>
      <c r="AN1377" s="42" t="s">
        <v>409</v>
      </c>
      <c r="AO1377" s="42">
        <v>300</v>
      </c>
      <c r="AP1377" s="42" t="s">
        <v>427</v>
      </c>
      <c r="AQ1377" s="42">
        <v>1200</v>
      </c>
      <c r="AR1377" s="42">
        <v>2</v>
      </c>
      <c r="AS1377" s="42">
        <v>1200</v>
      </c>
      <c r="AT1377" s="42">
        <v>24</v>
      </c>
      <c r="AU1377" s="42" t="s">
        <v>359</v>
      </c>
      <c r="AV1377" s="42" t="s">
        <v>327</v>
      </c>
      <c r="AW1377" s="42" t="s">
        <v>327</v>
      </c>
      <c r="AX1377" s="42">
        <v>0</v>
      </c>
      <c r="AY1377" s="42" t="s">
        <v>327</v>
      </c>
      <c r="AZ1377" s="51">
        <v>97</v>
      </c>
      <c r="BA1377" s="42">
        <v>0</v>
      </c>
      <c r="BB1377" s="42">
        <v>2</v>
      </c>
      <c r="BC1377" s="42" t="s">
        <v>375</v>
      </c>
      <c r="BD1377" s="49">
        <v>0</v>
      </c>
      <c r="BE1377" s="49" t="s">
        <v>5289</v>
      </c>
      <c r="BF1377" s="42">
        <v>0</v>
      </c>
      <c r="BG1377" s="42"/>
      <c r="BH1377" s="42">
        <v>0</v>
      </c>
      <c r="BI1377" s="42" t="s">
        <v>357</v>
      </c>
      <c r="BJ1377" s="42" t="s">
        <v>358</v>
      </c>
      <c r="BK1377" s="57">
        <v>44778</v>
      </c>
      <c r="BL1377" s="42" t="s">
        <v>317</v>
      </c>
      <c r="BM1377" s="42" t="s">
        <v>317</v>
      </c>
      <c r="BN1377" s="42"/>
      <c r="BO1377" s="42"/>
      <c r="BP1377" s="42" t="s">
        <v>359</v>
      </c>
      <c r="BQ1377" s="42" t="s">
        <v>359</v>
      </c>
      <c r="BR1377" s="42" t="s">
        <v>359</v>
      </c>
      <c r="BS1377" s="42"/>
      <c r="BT1377" s="42" t="s">
        <v>360</v>
      </c>
      <c r="BU1377" s="42" t="s">
        <v>317</v>
      </c>
      <c r="BV1377" s="42" t="s">
        <v>317</v>
      </c>
      <c r="BW1377" s="42"/>
      <c r="BX1377" s="42"/>
      <c r="BY1377" s="42" t="s">
        <v>353</v>
      </c>
      <c r="BZ1377" s="42" t="s">
        <v>353</v>
      </c>
      <c r="CA1377" s="42"/>
      <c r="CB1377" s="42" t="s">
        <v>353</v>
      </c>
      <c r="CC1377" s="42"/>
      <c r="CD1377" s="42"/>
      <c r="CE1377" s="42"/>
      <c r="CF1377" s="42"/>
      <c r="CG1377" s="26" t="s">
        <v>5290</v>
      </c>
    </row>
    <row r="1378" hidden="1" spans="1:85">
      <c r="A1378" s="39">
        <v>1576</v>
      </c>
      <c r="B1378" s="86" t="s">
        <v>5292</v>
      </c>
      <c r="C1378" s="66" t="s">
        <v>5293</v>
      </c>
      <c r="D1378" s="66" t="s">
        <v>5294</v>
      </c>
      <c r="E1378" s="67">
        <v>26.433926</v>
      </c>
      <c r="F1378" s="67">
        <v>-12.185012</v>
      </c>
      <c r="G1378" s="67" t="s">
        <v>1723</v>
      </c>
      <c r="H1378" s="37">
        <v>2</v>
      </c>
      <c r="I1378" s="42" t="s">
        <v>1192</v>
      </c>
      <c r="J1378" s="67" t="s">
        <v>5085</v>
      </c>
      <c r="K1378" s="43" t="s">
        <v>317</v>
      </c>
      <c r="L1378" s="43" t="s">
        <v>317</v>
      </c>
      <c r="M1378" s="43" t="s">
        <v>317</v>
      </c>
      <c r="N1378" s="43" t="s">
        <v>341</v>
      </c>
      <c r="O1378" s="43"/>
      <c r="P1378" s="43" t="s">
        <v>319</v>
      </c>
      <c r="Q1378" s="43" t="s">
        <v>320</v>
      </c>
      <c r="R1378" s="43" t="s">
        <v>320</v>
      </c>
      <c r="S1378" s="43" t="s">
        <v>1718</v>
      </c>
      <c r="T1378" s="43" t="s">
        <v>344</v>
      </c>
      <c r="U1378" s="43" t="s">
        <v>323</v>
      </c>
      <c r="V1378" s="76">
        <v>50</v>
      </c>
      <c r="W1378" s="43" t="s">
        <v>325</v>
      </c>
      <c r="X1378" s="43" t="s">
        <v>4858</v>
      </c>
      <c r="Y1378" s="43" t="s">
        <v>2</v>
      </c>
      <c r="Z1378" s="43" t="s">
        <v>2</v>
      </c>
      <c r="AA1378" s="43" t="s">
        <v>328</v>
      </c>
      <c r="AB1378" s="42" t="s">
        <v>347</v>
      </c>
      <c r="AC1378" s="67" t="s">
        <v>225</v>
      </c>
      <c r="AD1378" s="67" t="s">
        <v>225</v>
      </c>
      <c r="AE1378" s="43" t="s">
        <v>331</v>
      </c>
      <c r="AF1378" s="43" t="s">
        <v>382</v>
      </c>
      <c r="AG1378" s="42">
        <v>20</v>
      </c>
      <c r="AH1378" s="43" t="s">
        <v>350</v>
      </c>
      <c r="AI1378" s="43"/>
      <c r="AJ1378" s="43" t="s">
        <v>351</v>
      </c>
      <c r="AK1378" s="43"/>
      <c r="AL1378" s="43">
        <v>1000</v>
      </c>
      <c r="AM1378" s="43" t="s">
        <v>332</v>
      </c>
      <c r="AN1378" s="42" t="s">
        <v>352</v>
      </c>
      <c r="AO1378" s="43"/>
      <c r="AP1378" s="43" t="s">
        <v>333</v>
      </c>
      <c r="AQ1378" s="42">
        <v>300</v>
      </c>
      <c r="AR1378" s="42">
        <v>48</v>
      </c>
      <c r="AS1378" s="42">
        <v>150</v>
      </c>
      <c r="AT1378" s="42">
        <v>2</v>
      </c>
      <c r="AU1378" s="43" t="s">
        <v>327</v>
      </c>
      <c r="AV1378" s="43" t="s">
        <v>327</v>
      </c>
      <c r="AW1378" s="43" t="s">
        <v>327</v>
      </c>
      <c r="AX1378" s="43" t="s">
        <v>327</v>
      </c>
      <c r="AY1378" s="43" t="s">
        <v>327</v>
      </c>
      <c r="AZ1378" s="51">
        <v>72</v>
      </c>
      <c r="BA1378" s="43"/>
      <c r="BB1378" s="42">
        <v>2</v>
      </c>
      <c r="BC1378" s="42" t="s">
        <v>375</v>
      </c>
      <c r="BD1378" s="49" t="s">
        <v>5295</v>
      </c>
      <c r="BE1378" s="49" t="s">
        <v>5292</v>
      </c>
      <c r="BF1378" s="43"/>
      <c r="BG1378" s="43"/>
      <c r="BH1378" s="43"/>
      <c r="BI1378" s="43"/>
      <c r="BJ1378" s="46" t="s">
        <v>358</v>
      </c>
      <c r="BK1378" s="57">
        <v>44778</v>
      </c>
      <c r="BL1378" s="43"/>
      <c r="BM1378" s="43"/>
      <c r="BN1378" s="43"/>
      <c r="BO1378" s="43"/>
      <c r="BP1378" s="43"/>
      <c r="BQ1378" s="43"/>
      <c r="BR1378" s="43"/>
      <c r="BS1378" s="43"/>
      <c r="BT1378" s="43"/>
      <c r="BU1378" s="43"/>
      <c r="BV1378" s="43"/>
      <c r="BW1378" s="43"/>
      <c r="BX1378" s="43"/>
      <c r="BY1378" s="43"/>
      <c r="BZ1378" s="43"/>
      <c r="CA1378" s="43"/>
      <c r="CB1378" s="43"/>
      <c r="CC1378" s="43"/>
      <c r="CD1378" s="43"/>
      <c r="CE1378" s="43"/>
      <c r="CF1378" s="43"/>
      <c r="CG1378" s="26" t="s">
        <v>5293</v>
      </c>
    </row>
    <row r="1379" hidden="1" spans="1:85">
      <c r="A1379" s="39">
        <v>1294</v>
      </c>
      <c r="B1379" s="86" t="s">
        <v>5296</v>
      </c>
      <c r="C1379" s="66" t="s">
        <v>5297</v>
      </c>
      <c r="D1379" s="66" t="s">
        <v>5298</v>
      </c>
      <c r="E1379" s="67">
        <v>26.40860902</v>
      </c>
      <c r="F1379" s="67">
        <v>-12.1517658</v>
      </c>
      <c r="G1379" s="46" t="s">
        <v>1723</v>
      </c>
      <c r="H1379" s="37">
        <v>2</v>
      </c>
      <c r="I1379" s="42" t="s">
        <v>1192</v>
      </c>
      <c r="J1379" s="46" t="s">
        <v>5085</v>
      </c>
      <c r="K1379" s="43" t="s">
        <v>317</v>
      </c>
      <c r="L1379" s="43" t="s">
        <v>317</v>
      </c>
      <c r="M1379" s="43" t="s">
        <v>317</v>
      </c>
      <c r="N1379" s="43" t="s">
        <v>341</v>
      </c>
      <c r="O1379" s="46"/>
      <c r="P1379" s="46" t="s">
        <v>319</v>
      </c>
      <c r="Q1379" s="43" t="s">
        <v>320</v>
      </c>
      <c r="R1379" s="43" t="s">
        <v>320</v>
      </c>
      <c r="S1379" s="43" t="s">
        <v>1718</v>
      </c>
      <c r="T1379" s="43" t="s">
        <v>344</v>
      </c>
      <c r="U1379" s="43" t="s">
        <v>323</v>
      </c>
      <c r="V1379" s="76">
        <v>50</v>
      </c>
      <c r="W1379" s="43" t="s">
        <v>325</v>
      </c>
      <c r="X1379" s="46" t="s">
        <v>4858</v>
      </c>
      <c r="Y1379" s="46" t="s">
        <v>2</v>
      </c>
      <c r="Z1379" s="46" t="s">
        <v>2</v>
      </c>
      <c r="AA1379" s="46" t="s">
        <v>328</v>
      </c>
      <c r="AB1379" s="42" t="s">
        <v>347</v>
      </c>
      <c r="AC1379" s="46" t="s">
        <v>225</v>
      </c>
      <c r="AD1379" s="46" t="s">
        <v>225</v>
      </c>
      <c r="AE1379" s="43" t="s">
        <v>331</v>
      </c>
      <c r="AF1379" s="43" t="s">
        <v>382</v>
      </c>
      <c r="AG1379" s="42">
        <v>20</v>
      </c>
      <c r="AH1379" s="46" t="s">
        <v>350</v>
      </c>
      <c r="AI1379" s="46"/>
      <c r="AJ1379" s="43" t="s">
        <v>351</v>
      </c>
      <c r="AK1379" s="46"/>
      <c r="AL1379" s="46">
        <v>1000</v>
      </c>
      <c r="AM1379" s="46" t="s">
        <v>332</v>
      </c>
      <c r="AN1379" s="42" t="s">
        <v>352</v>
      </c>
      <c r="AO1379" s="46"/>
      <c r="AP1379" s="46" t="s">
        <v>333</v>
      </c>
      <c r="AQ1379" s="43">
        <v>150</v>
      </c>
      <c r="AR1379" s="42">
        <v>48</v>
      </c>
      <c r="AS1379" s="42">
        <v>150</v>
      </c>
      <c r="AT1379" s="42">
        <f>AQ1379/AS1379</f>
        <v>1</v>
      </c>
      <c r="AU1379" s="46" t="s">
        <v>327</v>
      </c>
      <c r="AV1379" s="46" t="s">
        <v>327</v>
      </c>
      <c r="AW1379" s="46" t="s">
        <v>327</v>
      </c>
      <c r="AX1379" s="46" t="s">
        <v>327</v>
      </c>
      <c r="AY1379" s="46" t="s">
        <v>327</v>
      </c>
      <c r="AZ1379" s="51">
        <v>86</v>
      </c>
      <c r="BA1379" s="46"/>
      <c r="BB1379" s="42">
        <v>2</v>
      </c>
      <c r="BC1379" s="42" t="s">
        <v>375</v>
      </c>
      <c r="BD1379" s="49" t="s">
        <v>5299</v>
      </c>
      <c r="BE1379" s="49" t="s">
        <v>5296</v>
      </c>
      <c r="BF1379" s="46"/>
      <c r="BG1379" s="46"/>
      <c r="BH1379" s="46"/>
      <c r="BI1379" s="46"/>
      <c r="BJ1379" s="46" t="s">
        <v>358</v>
      </c>
      <c r="BK1379" s="57">
        <v>44778</v>
      </c>
      <c r="BL1379" s="46"/>
      <c r="BM1379" s="46"/>
      <c r="BN1379" s="46"/>
      <c r="BO1379" s="46"/>
      <c r="BP1379" s="46"/>
      <c r="BQ1379" s="46"/>
      <c r="BR1379" s="46"/>
      <c r="BS1379" s="46"/>
      <c r="BT1379" s="46"/>
      <c r="BU1379" s="46"/>
      <c r="BV1379" s="46"/>
      <c r="BW1379" s="46"/>
      <c r="BX1379" s="46"/>
      <c r="BY1379" s="46"/>
      <c r="BZ1379" s="46"/>
      <c r="CA1379" s="46"/>
      <c r="CB1379" s="46"/>
      <c r="CC1379" s="46"/>
      <c r="CD1379" s="46"/>
      <c r="CE1379" s="46"/>
      <c r="CF1379" s="46"/>
      <c r="CG1379" s="26" t="s">
        <v>5297</v>
      </c>
    </row>
    <row r="1380" hidden="1" spans="1:85">
      <c r="A1380" s="34">
        <v>949</v>
      </c>
      <c r="B1380" s="86" t="s">
        <v>5300</v>
      </c>
      <c r="C1380" s="66" t="s">
        <v>5301</v>
      </c>
      <c r="D1380" s="66" t="s">
        <v>5302</v>
      </c>
      <c r="E1380" s="67">
        <v>26.407939</v>
      </c>
      <c r="F1380" s="67">
        <v>-12.170415</v>
      </c>
      <c r="G1380" s="67" t="s">
        <v>1723</v>
      </c>
      <c r="H1380" s="37">
        <v>2</v>
      </c>
      <c r="I1380" s="42" t="s">
        <v>1192</v>
      </c>
      <c r="J1380" s="67" t="s">
        <v>5085</v>
      </c>
      <c r="K1380" s="43" t="s">
        <v>317</v>
      </c>
      <c r="L1380" s="43" t="s">
        <v>317</v>
      </c>
      <c r="M1380" s="43" t="s">
        <v>317</v>
      </c>
      <c r="N1380" s="43" t="s">
        <v>341</v>
      </c>
      <c r="O1380" s="43"/>
      <c r="P1380" s="43" t="s">
        <v>319</v>
      </c>
      <c r="Q1380" s="43" t="s">
        <v>320</v>
      </c>
      <c r="R1380" s="43" t="s">
        <v>320</v>
      </c>
      <c r="S1380" s="43" t="s">
        <v>1718</v>
      </c>
      <c r="T1380" s="43" t="s">
        <v>344</v>
      </c>
      <c r="U1380" s="43" t="s">
        <v>323</v>
      </c>
      <c r="V1380" s="76">
        <v>50</v>
      </c>
      <c r="W1380" s="43" t="s">
        <v>325</v>
      </c>
      <c r="X1380" s="43" t="s">
        <v>4858</v>
      </c>
      <c r="Y1380" s="43" t="s">
        <v>2</v>
      </c>
      <c r="Z1380" s="43" t="s">
        <v>2</v>
      </c>
      <c r="AA1380" s="43" t="s">
        <v>328</v>
      </c>
      <c r="AB1380" s="42" t="s">
        <v>347</v>
      </c>
      <c r="AC1380" s="67" t="s">
        <v>225</v>
      </c>
      <c r="AD1380" s="67" t="s">
        <v>225</v>
      </c>
      <c r="AE1380" s="43" t="s">
        <v>331</v>
      </c>
      <c r="AF1380" s="43" t="s">
        <v>382</v>
      </c>
      <c r="AG1380" s="42">
        <v>20</v>
      </c>
      <c r="AH1380" s="43" t="s">
        <v>350</v>
      </c>
      <c r="AI1380" s="43"/>
      <c r="AJ1380" s="43" t="s">
        <v>351</v>
      </c>
      <c r="AK1380" s="43"/>
      <c r="AL1380" s="43">
        <v>1000</v>
      </c>
      <c r="AM1380" s="43" t="s">
        <v>332</v>
      </c>
      <c r="AN1380" s="42" t="s">
        <v>352</v>
      </c>
      <c r="AO1380" s="43"/>
      <c r="AP1380" s="43" t="s">
        <v>333</v>
      </c>
      <c r="AQ1380" s="43">
        <v>150</v>
      </c>
      <c r="AR1380" s="42">
        <v>48</v>
      </c>
      <c r="AS1380" s="42">
        <v>100</v>
      </c>
      <c r="AT1380" s="42">
        <v>1</v>
      </c>
      <c r="AU1380" s="43" t="s">
        <v>327</v>
      </c>
      <c r="AV1380" s="43" t="s">
        <v>327</v>
      </c>
      <c r="AW1380" s="43" t="s">
        <v>327</v>
      </c>
      <c r="AX1380" s="43" t="s">
        <v>327</v>
      </c>
      <c r="AY1380" s="43" t="s">
        <v>327</v>
      </c>
      <c r="AZ1380" s="51">
        <v>70</v>
      </c>
      <c r="BA1380" s="43"/>
      <c r="BB1380" s="42">
        <v>2</v>
      </c>
      <c r="BC1380" s="42" t="s">
        <v>375</v>
      </c>
      <c r="BD1380" s="49" t="s">
        <v>5303</v>
      </c>
      <c r="BE1380" s="49" t="s">
        <v>5300</v>
      </c>
      <c r="BF1380" s="43"/>
      <c r="BG1380" s="43"/>
      <c r="BH1380" s="43"/>
      <c r="BI1380" s="43"/>
      <c r="BJ1380" s="46" t="s">
        <v>358</v>
      </c>
      <c r="BK1380" s="57">
        <v>44778</v>
      </c>
      <c r="BL1380" s="43"/>
      <c r="BM1380" s="43"/>
      <c r="BN1380" s="43"/>
      <c r="BO1380" s="43"/>
      <c r="BP1380" s="43"/>
      <c r="BQ1380" s="43"/>
      <c r="BR1380" s="43"/>
      <c r="BS1380" s="43"/>
      <c r="BT1380" s="43"/>
      <c r="BU1380" s="43"/>
      <c r="BV1380" s="43"/>
      <c r="BW1380" s="43"/>
      <c r="BX1380" s="43"/>
      <c r="BY1380" s="43"/>
      <c r="BZ1380" s="43"/>
      <c r="CA1380" s="43"/>
      <c r="CB1380" s="43"/>
      <c r="CC1380" s="43"/>
      <c r="CD1380" s="43"/>
      <c r="CE1380" s="43"/>
      <c r="CF1380" s="43"/>
      <c r="CG1380" s="26" t="s">
        <v>5301</v>
      </c>
    </row>
    <row r="1381" hidden="1" spans="1:85">
      <c r="A1381" s="39">
        <v>1676</v>
      </c>
      <c r="B1381" s="86" t="s">
        <v>5304</v>
      </c>
      <c r="C1381" s="66" t="s">
        <v>5305</v>
      </c>
      <c r="D1381" s="66" t="s">
        <v>5306</v>
      </c>
      <c r="E1381" s="67">
        <v>26.4234468</v>
      </c>
      <c r="F1381" s="67">
        <v>-12.1881156</v>
      </c>
      <c r="G1381" s="67" t="s">
        <v>1723</v>
      </c>
      <c r="H1381" s="37">
        <v>2</v>
      </c>
      <c r="I1381" s="42" t="s">
        <v>1192</v>
      </c>
      <c r="J1381" s="67" t="s">
        <v>5085</v>
      </c>
      <c r="K1381" s="43" t="s">
        <v>317</v>
      </c>
      <c r="L1381" s="43" t="s">
        <v>317</v>
      </c>
      <c r="M1381" s="43" t="s">
        <v>317</v>
      </c>
      <c r="N1381" s="43" t="s">
        <v>341</v>
      </c>
      <c r="O1381" s="43"/>
      <c r="P1381" s="43" t="s">
        <v>319</v>
      </c>
      <c r="Q1381" s="43" t="s">
        <v>320</v>
      </c>
      <c r="R1381" s="43" t="s">
        <v>320</v>
      </c>
      <c r="S1381" s="43" t="s">
        <v>1718</v>
      </c>
      <c r="T1381" s="43" t="s">
        <v>344</v>
      </c>
      <c r="U1381" s="43" t="s">
        <v>323</v>
      </c>
      <c r="V1381" s="76">
        <v>50</v>
      </c>
      <c r="W1381" s="43" t="s">
        <v>325</v>
      </c>
      <c r="X1381" s="43" t="s">
        <v>4858</v>
      </c>
      <c r="Y1381" s="43" t="s">
        <v>2</v>
      </c>
      <c r="Z1381" s="43" t="s">
        <v>2</v>
      </c>
      <c r="AA1381" s="43" t="s">
        <v>328</v>
      </c>
      <c r="AB1381" s="42" t="s">
        <v>347</v>
      </c>
      <c r="AC1381" s="67" t="s">
        <v>225</v>
      </c>
      <c r="AD1381" s="67" t="s">
        <v>225</v>
      </c>
      <c r="AE1381" s="43" t="s">
        <v>331</v>
      </c>
      <c r="AF1381" s="43" t="s">
        <v>382</v>
      </c>
      <c r="AG1381" s="42">
        <v>20</v>
      </c>
      <c r="AH1381" s="43" t="s">
        <v>350</v>
      </c>
      <c r="AI1381" s="43"/>
      <c r="AJ1381" s="43" t="s">
        <v>351</v>
      </c>
      <c r="AK1381" s="43"/>
      <c r="AL1381" s="43">
        <v>1000</v>
      </c>
      <c r="AM1381" s="43" t="s">
        <v>332</v>
      </c>
      <c r="AN1381" s="42" t="s">
        <v>352</v>
      </c>
      <c r="AO1381" s="43"/>
      <c r="AP1381" s="43" t="s">
        <v>333</v>
      </c>
      <c r="AQ1381" s="42">
        <v>300</v>
      </c>
      <c r="AR1381" s="42">
        <v>48</v>
      </c>
      <c r="AS1381" s="42">
        <v>150</v>
      </c>
      <c r="AT1381" s="42">
        <v>2</v>
      </c>
      <c r="AU1381" s="43" t="s">
        <v>327</v>
      </c>
      <c r="AV1381" s="43" t="s">
        <v>327</v>
      </c>
      <c r="AW1381" s="43" t="s">
        <v>327</v>
      </c>
      <c r="AX1381" s="43" t="s">
        <v>327</v>
      </c>
      <c r="AY1381" s="43" t="s">
        <v>327</v>
      </c>
      <c r="AZ1381" s="51">
        <v>78</v>
      </c>
      <c r="BA1381" s="43"/>
      <c r="BB1381" s="42">
        <v>2</v>
      </c>
      <c r="BC1381" s="42" t="s">
        <v>375</v>
      </c>
      <c r="BD1381" s="49" t="s">
        <v>5307</v>
      </c>
      <c r="BE1381" s="49" t="s">
        <v>5304</v>
      </c>
      <c r="BF1381" s="43"/>
      <c r="BG1381" s="43"/>
      <c r="BH1381" s="43"/>
      <c r="BI1381" s="43"/>
      <c r="BJ1381" s="46" t="s">
        <v>358</v>
      </c>
      <c r="BK1381" s="57">
        <v>44778</v>
      </c>
      <c r="BL1381" s="43"/>
      <c r="BM1381" s="43"/>
      <c r="BN1381" s="43"/>
      <c r="BO1381" s="43"/>
      <c r="BP1381" s="43"/>
      <c r="BQ1381" s="43"/>
      <c r="BR1381" s="43"/>
      <c r="BS1381" s="43"/>
      <c r="BT1381" s="43"/>
      <c r="BU1381" s="43"/>
      <c r="BV1381" s="43"/>
      <c r="BW1381" s="43"/>
      <c r="BX1381" s="43"/>
      <c r="BY1381" s="43"/>
      <c r="BZ1381" s="43"/>
      <c r="CA1381" s="43"/>
      <c r="CB1381" s="43"/>
      <c r="CC1381" s="43"/>
      <c r="CD1381" s="43"/>
      <c r="CE1381" s="43"/>
      <c r="CF1381" s="43"/>
      <c r="CG1381" s="26" t="s">
        <v>5305</v>
      </c>
    </row>
    <row r="1382" hidden="1" spans="1:85">
      <c r="A1382" s="34">
        <v>687</v>
      </c>
      <c r="B1382" s="42" t="s">
        <v>5308</v>
      </c>
      <c r="C1382" s="46" t="s">
        <v>5309</v>
      </c>
      <c r="D1382" s="42" t="s">
        <v>5310</v>
      </c>
      <c r="E1382" s="43">
        <v>31.1813</v>
      </c>
      <c r="F1382" s="43">
        <v>-10.20611</v>
      </c>
      <c r="G1382" s="42" t="s">
        <v>4473</v>
      </c>
      <c r="H1382" s="37">
        <v>2.5</v>
      </c>
      <c r="I1382" s="42" t="s">
        <v>4530</v>
      </c>
      <c r="J1382" s="42" t="s">
        <v>5311</v>
      </c>
      <c r="K1382" s="42" t="s">
        <v>340</v>
      </c>
      <c r="L1382" s="42" t="s">
        <v>340</v>
      </c>
      <c r="M1382" s="42" t="s">
        <v>317</v>
      </c>
      <c r="N1382" s="42" t="s">
        <v>402</v>
      </c>
      <c r="O1382" s="42" t="s">
        <v>364</v>
      </c>
      <c r="P1382" s="42" t="s">
        <v>343</v>
      </c>
      <c r="Q1382" s="42" t="s">
        <v>381</v>
      </c>
      <c r="R1382" s="42" t="s">
        <v>320</v>
      </c>
      <c r="S1382" s="42" t="s">
        <v>1718</v>
      </c>
      <c r="T1382" s="42" t="s">
        <v>344</v>
      </c>
      <c r="U1382" s="42" t="s">
        <v>323</v>
      </c>
      <c r="V1382" s="52">
        <v>80</v>
      </c>
      <c r="W1382" s="42" t="s">
        <v>366</v>
      </c>
      <c r="X1382" s="42" t="s">
        <v>5312</v>
      </c>
      <c r="Y1382" s="42" t="s">
        <v>2</v>
      </c>
      <c r="Z1382" s="42" t="s">
        <v>2</v>
      </c>
      <c r="AA1382" s="42" t="s">
        <v>346</v>
      </c>
      <c r="AB1382" s="42" t="s">
        <v>4478</v>
      </c>
      <c r="AC1382" s="42" t="s">
        <v>348</v>
      </c>
      <c r="AD1382" s="42" t="s">
        <v>1780</v>
      </c>
      <c r="AE1382" s="42" t="s">
        <v>353</v>
      </c>
      <c r="AF1382" s="42" t="s">
        <v>353</v>
      </c>
      <c r="AG1382" s="42">
        <v>20</v>
      </c>
      <c r="AH1382" s="42" t="s">
        <v>353</v>
      </c>
      <c r="AI1382" s="42">
        <v>0</v>
      </c>
      <c r="AJ1382" s="42" t="s">
        <v>1845</v>
      </c>
      <c r="AK1382" s="42">
        <v>0</v>
      </c>
      <c r="AL1382" s="42" t="s">
        <v>5313</v>
      </c>
      <c r="AM1382" s="42" t="s">
        <v>353</v>
      </c>
      <c r="AN1382" s="42" t="s">
        <v>353</v>
      </c>
      <c r="AO1382" s="43" t="s">
        <v>353</v>
      </c>
      <c r="AP1382" s="42" t="s">
        <v>439</v>
      </c>
      <c r="AQ1382" s="42">
        <v>600</v>
      </c>
      <c r="AR1382" s="42">
        <v>2</v>
      </c>
      <c r="AS1382" s="42">
        <v>600</v>
      </c>
      <c r="AT1382" s="42">
        <v>24</v>
      </c>
      <c r="AU1382" s="42" t="s">
        <v>5314</v>
      </c>
      <c r="AV1382" s="42" t="s">
        <v>5314</v>
      </c>
      <c r="AW1382" s="42">
        <v>18000</v>
      </c>
      <c r="AX1382" s="42">
        <v>18000</v>
      </c>
      <c r="AY1382" s="42">
        <v>2</v>
      </c>
      <c r="AZ1382" s="51">
        <v>75</v>
      </c>
      <c r="BA1382" s="42"/>
      <c r="BB1382" s="42">
        <v>4</v>
      </c>
      <c r="BC1382" s="42" t="s">
        <v>5315</v>
      </c>
      <c r="BD1382" s="49" t="s">
        <v>5308</v>
      </c>
      <c r="BE1382" s="49">
        <v>0</v>
      </c>
      <c r="BF1382" s="42" t="s">
        <v>340</v>
      </c>
      <c r="BG1382" s="42"/>
      <c r="BH1382" s="42" t="s">
        <v>340</v>
      </c>
      <c r="BI1382" s="42" t="s">
        <v>357</v>
      </c>
      <c r="BJ1382" s="42" t="s">
        <v>358</v>
      </c>
      <c r="BK1382" s="57">
        <v>44778</v>
      </c>
      <c r="BL1382" s="42" t="s">
        <v>317</v>
      </c>
      <c r="BM1382" s="42" t="s">
        <v>317</v>
      </c>
      <c r="BN1382" s="42"/>
      <c r="BO1382" s="42"/>
      <c r="BP1382" s="42" t="s">
        <v>359</v>
      </c>
      <c r="BQ1382" s="42" t="s">
        <v>359</v>
      </c>
      <c r="BR1382" s="42" t="s">
        <v>359</v>
      </c>
      <c r="BS1382" s="42"/>
      <c r="BT1382" s="42" t="s">
        <v>360</v>
      </c>
      <c r="BU1382" s="42" t="s">
        <v>317</v>
      </c>
      <c r="BV1382" s="42" t="s">
        <v>317</v>
      </c>
      <c r="BW1382" s="42"/>
      <c r="BX1382" s="42"/>
      <c r="BY1382" s="42" t="s">
        <v>353</v>
      </c>
      <c r="BZ1382" s="42" t="s">
        <v>353</v>
      </c>
      <c r="CA1382" s="42"/>
      <c r="CB1382" s="42" t="s">
        <v>353</v>
      </c>
      <c r="CC1382" s="42"/>
      <c r="CD1382" s="42"/>
      <c r="CE1382" s="42"/>
      <c r="CF1382" s="42"/>
      <c r="CG1382" s="26" t="s">
        <v>5309</v>
      </c>
    </row>
    <row r="1383" hidden="1" spans="1:85">
      <c r="A1383" s="39">
        <v>1444</v>
      </c>
      <c r="B1383" s="42" t="s">
        <v>5316</v>
      </c>
      <c r="C1383" s="46" t="s">
        <v>5317</v>
      </c>
      <c r="D1383" s="42" t="s">
        <v>5318</v>
      </c>
      <c r="E1383" s="43">
        <v>31.17257</v>
      </c>
      <c r="F1383" s="43">
        <v>-10.21185</v>
      </c>
      <c r="G1383" s="42" t="s">
        <v>4473</v>
      </c>
      <c r="H1383" s="37">
        <v>1.8</v>
      </c>
      <c r="I1383" s="42" t="s">
        <v>4530</v>
      </c>
      <c r="J1383" s="42" t="s">
        <v>5311</v>
      </c>
      <c r="K1383" s="42" t="s">
        <v>340</v>
      </c>
      <c r="L1383" s="42" t="s">
        <v>317</v>
      </c>
      <c r="M1383" s="42" t="s">
        <v>317</v>
      </c>
      <c r="N1383" s="42" t="s">
        <v>318</v>
      </c>
      <c r="O1383" s="42" t="s">
        <v>364</v>
      </c>
      <c r="P1383" s="42" t="s">
        <v>343</v>
      </c>
      <c r="Q1383" s="42" t="s">
        <v>320</v>
      </c>
      <c r="R1383" s="42" t="s">
        <v>320</v>
      </c>
      <c r="S1383" s="42" t="s">
        <v>1718</v>
      </c>
      <c r="T1383" s="42" t="s">
        <v>344</v>
      </c>
      <c r="U1383" s="42" t="s">
        <v>323</v>
      </c>
      <c r="V1383" s="52">
        <v>36</v>
      </c>
      <c r="W1383" s="42" t="s">
        <v>325</v>
      </c>
      <c r="X1383" s="42" t="s">
        <v>5312</v>
      </c>
      <c r="Y1383" s="42" t="s">
        <v>2</v>
      </c>
      <c r="Z1383" s="42" t="s">
        <v>2</v>
      </c>
      <c r="AA1383" s="42" t="s">
        <v>346</v>
      </c>
      <c r="AB1383" s="42" t="s">
        <v>4478</v>
      </c>
      <c r="AC1383" s="42" t="s">
        <v>348</v>
      </c>
      <c r="AD1383" s="42" t="s">
        <v>1780</v>
      </c>
      <c r="AE1383" s="42" t="s">
        <v>5319</v>
      </c>
      <c r="AF1383" s="42" t="s">
        <v>5319</v>
      </c>
      <c r="AG1383" s="42">
        <v>15</v>
      </c>
      <c r="AH1383" s="42" t="s">
        <v>350</v>
      </c>
      <c r="AI1383" s="42">
        <v>0</v>
      </c>
      <c r="AJ1383" s="42" t="s">
        <v>351</v>
      </c>
      <c r="AK1383" s="42">
        <v>0</v>
      </c>
      <c r="AL1383" s="42">
        <v>600</v>
      </c>
      <c r="AM1383" s="42" t="s">
        <v>371</v>
      </c>
      <c r="AN1383" s="42" t="s">
        <v>1909</v>
      </c>
      <c r="AO1383" s="43">
        <v>250</v>
      </c>
      <c r="AP1383" s="42" t="s">
        <v>384</v>
      </c>
      <c r="AQ1383" s="42">
        <v>600</v>
      </c>
      <c r="AR1383" s="42">
        <v>2</v>
      </c>
      <c r="AS1383" s="42">
        <v>600</v>
      </c>
      <c r="AT1383" s="42">
        <v>24</v>
      </c>
      <c r="AU1383" s="42" t="s">
        <v>327</v>
      </c>
      <c r="AV1383" s="42" t="s">
        <v>327</v>
      </c>
      <c r="AW1383" s="42" t="s">
        <v>327</v>
      </c>
      <c r="AX1383" s="42" t="s">
        <v>353</v>
      </c>
      <c r="AY1383" s="42" t="s">
        <v>327</v>
      </c>
      <c r="AZ1383" s="51">
        <v>178</v>
      </c>
      <c r="BA1383" s="42"/>
      <c r="BB1383" s="42">
        <v>2</v>
      </c>
      <c r="BC1383" s="42" t="s">
        <v>398</v>
      </c>
      <c r="BD1383" s="49" t="s">
        <v>5316</v>
      </c>
      <c r="BE1383" s="49">
        <v>0</v>
      </c>
      <c r="BF1383" s="42" t="s">
        <v>340</v>
      </c>
      <c r="BG1383" s="42"/>
      <c r="BH1383" s="42" t="s">
        <v>340</v>
      </c>
      <c r="BI1383" s="42" t="s">
        <v>357</v>
      </c>
      <c r="BJ1383" s="42" t="s">
        <v>358</v>
      </c>
      <c r="BK1383" s="57">
        <v>44778</v>
      </c>
      <c r="BL1383" s="42" t="s">
        <v>340</v>
      </c>
      <c r="BM1383" s="42" t="s">
        <v>340</v>
      </c>
      <c r="BN1383" s="42"/>
      <c r="BO1383" s="42"/>
      <c r="BP1383" s="42" t="s">
        <v>359</v>
      </c>
      <c r="BQ1383" s="42" t="s">
        <v>359</v>
      </c>
      <c r="BR1383" s="42" t="s">
        <v>508</v>
      </c>
      <c r="BS1383" s="42"/>
      <c r="BT1383" s="42" t="s">
        <v>360</v>
      </c>
      <c r="BU1383" s="42" t="s">
        <v>317</v>
      </c>
      <c r="BV1383" s="42" t="s">
        <v>317</v>
      </c>
      <c r="BW1383" s="42"/>
      <c r="BX1383" s="42"/>
      <c r="BY1383" s="42" t="s">
        <v>353</v>
      </c>
      <c r="BZ1383" s="42" t="s">
        <v>353</v>
      </c>
      <c r="CA1383" s="42"/>
      <c r="CB1383" s="42" t="s">
        <v>353</v>
      </c>
      <c r="CC1383" s="42"/>
      <c r="CD1383" s="42"/>
      <c r="CE1383" s="42"/>
      <c r="CF1383" s="42"/>
      <c r="CG1383" s="26" t="s">
        <v>5317</v>
      </c>
    </row>
    <row r="1384" hidden="1" spans="1:85">
      <c r="A1384" s="34">
        <v>1717</v>
      </c>
      <c r="B1384" s="42" t="s">
        <v>5320</v>
      </c>
      <c r="C1384" s="46" t="s">
        <v>5321</v>
      </c>
      <c r="D1384" s="42" t="s">
        <v>5322</v>
      </c>
      <c r="E1384" s="43">
        <v>31.2031</v>
      </c>
      <c r="F1384" s="43">
        <v>-10.2177</v>
      </c>
      <c r="G1384" s="42" t="s">
        <v>4473</v>
      </c>
      <c r="H1384" s="37">
        <v>1.8</v>
      </c>
      <c r="I1384" s="42" t="s">
        <v>4530</v>
      </c>
      <c r="J1384" s="42" t="s">
        <v>5311</v>
      </c>
      <c r="K1384" s="42" t="s">
        <v>340</v>
      </c>
      <c r="L1384" s="42" t="s">
        <v>317</v>
      </c>
      <c r="M1384" s="42" t="s">
        <v>317</v>
      </c>
      <c r="N1384" s="42" t="s">
        <v>318</v>
      </c>
      <c r="O1384" s="42" t="s">
        <v>364</v>
      </c>
      <c r="P1384" s="42" t="s">
        <v>343</v>
      </c>
      <c r="Q1384" s="42" t="s">
        <v>320</v>
      </c>
      <c r="R1384" s="42" t="s">
        <v>516</v>
      </c>
      <c r="S1384" s="42" t="s">
        <v>1718</v>
      </c>
      <c r="T1384" s="42" t="s">
        <v>344</v>
      </c>
      <c r="U1384" s="42" t="s">
        <v>323</v>
      </c>
      <c r="V1384" s="52">
        <v>60</v>
      </c>
      <c r="W1384" s="42" t="s">
        <v>325</v>
      </c>
      <c r="X1384" s="42" t="s">
        <v>5312</v>
      </c>
      <c r="Y1384" s="42" t="s">
        <v>2</v>
      </c>
      <c r="Z1384" s="42" t="s">
        <v>2</v>
      </c>
      <c r="AA1384" s="42" t="s">
        <v>346</v>
      </c>
      <c r="AB1384" s="42" t="s">
        <v>4478</v>
      </c>
      <c r="AC1384" s="42" t="s">
        <v>348</v>
      </c>
      <c r="AD1384" s="42" t="s">
        <v>1780</v>
      </c>
      <c r="AE1384" s="42" t="s">
        <v>5319</v>
      </c>
      <c r="AF1384" s="42" t="s">
        <v>5319</v>
      </c>
      <c r="AG1384" s="42">
        <v>15</v>
      </c>
      <c r="AH1384" s="42" t="s">
        <v>350</v>
      </c>
      <c r="AI1384" s="42">
        <v>0</v>
      </c>
      <c r="AJ1384" s="42" t="s">
        <v>351</v>
      </c>
      <c r="AK1384" s="42">
        <v>0</v>
      </c>
      <c r="AL1384" s="42">
        <v>600</v>
      </c>
      <c r="AM1384" s="42" t="s">
        <v>371</v>
      </c>
      <c r="AN1384" s="42" t="s">
        <v>1909</v>
      </c>
      <c r="AO1384" s="43">
        <v>250</v>
      </c>
      <c r="AP1384" s="42" t="s">
        <v>333</v>
      </c>
      <c r="AQ1384" s="42">
        <v>600</v>
      </c>
      <c r="AR1384" s="42">
        <v>48</v>
      </c>
      <c r="AS1384" s="42">
        <v>100</v>
      </c>
      <c r="AT1384" s="42">
        <f>AQ1384/AS1384</f>
        <v>6</v>
      </c>
      <c r="AU1384" s="42" t="s">
        <v>327</v>
      </c>
      <c r="AV1384" s="42" t="s">
        <v>327</v>
      </c>
      <c r="AW1384" s="42" t="s">
        <v>327</v>
      </c>
      <c r="AX1384" s="42" t="s">
        <v>353</v>
      </c>
      <c r="AY1384" s="42" t="s">
        <v>327</v>
      </c>
      <c r="AZ1384" s="51">
        <v>93</v>
      </c>
      <c r="BA1384" s="42"/>
      <c r="BB1384" s="42">
        <v>2</v>
      </c>
      <c r="BC1384" s="42" t="s">
        <v>375</v>
      </c>
      <c r="BD1384" s="49" t="s">
        <v>5320</v>
      </c>
      <c r="BE1384" s="49" t="s">
        <v>5323</v>
      </c>
      <c r="BF1384" s="42" t="s">
        <v>340</v>
      </c>
      <c r="BG1384" s="42"/>
      <c r="BH1384" s="42" t="s">
        <v>340</v>
      </c>
      <c r="BI1384" s="42" t="s">
        <v>357</v>
      </c>
      <c r="BJ1384" s="42" t="s">
        <v>358</v>
      </c>
      <c r="BK1384" s="57">
        <v>44778</v>
      </c>
      <c r="BL1384" s="42" t="s">
        <v>340</v>
      </c>
      <c r="BM1384" s="42" t="s">
        <v>340</v>
      </c>
      <c r="BN1384" s="42"/>
      <c r="BO1384" s="42"/>
      <c r="BP1384" s="42" t="s">
        <v>359</v>
      </c>
      <c r="BQ1384" s="42" t="s">
        <v>359</v>
      </c>
      <c r="BR1384" s="42" t="s">
        <v>508</v>
      </c>
      <c r="BS1384" s="42"/>
      <c r="BT1384" s="42" t="s">
        <v>360</v>
      </c>
      <c r="BU1384" s="42" t="s">
        <v>317</v>
      </c>
      <c r="BV1384" s="42" t="s">
        <v>317</v>
      </c>
      <c r="BW1384" s="42"/>
      <c r="BX1384" s="42"/>
      <c r="BY1384" s="42" t="s">
        <v>353</v>
      </c>
      <c r="BZ1384" s="42" t="s">
        <v>353</v>
      </c>
      <c r="CA1384" s="42"/>
      <c r="CB1384" s="42" t="s">
        <v>353</v>
      </c>
      <c r="CC1384" s="42"/>
      <c r="CD1384" s="42"/>
      <c r="CE1384" s="42"/>
      <c r="CF1384" s="42"/>
      <c r="CG1384" s="26" t="s">
        <v>5321</v>
      </c>
    </row>
    <row r="1385" hidden="1" spans="1:85">
      <c r="A1385" s="34">
        <v>269</v>
      </c>
      <c r="B1385" s="42" t="s">
        <v>5324</v>
      </c>
      <c r="C1385" s="46" t="s">
        <v>5325</v>
      </c>
      <c r="D1385" s="42" t="s">
        <v>5326</v>
      </c>
      <c r="E1385" s="43">
        <v>31.167</v>
      </c>
      <c r="F1385" s="43">
        <v>-10.26276</v>
      </c>
      <c r="G1385" s="42" t="s">
        <v>4473</v>
      </c>
      <c r="H1385" s="37">
        <v>2.5</v>
      </c>
      <c r="I1385" s="42" t="s">
        <v>4530</v>
      </c>
      <c r="J1385" s="42" t="s">
        <v>5311</v>
      </c>
      <c r="K1385" s="42" t="s">
        <v>317</v>
      </c>
      <c r="L1385" s="42" t="s">
        <v>317</v>
      </c>
      <c r="M1385" s="42" t="s">
        <v>317</v>
      </c>
      <c r="N1385" s="42" t="s">
        <v>318</v>
      </c>
      <c r="O1385" s="42" t="s">
        <v>364</v>
      </c>
      <c r="P1385" s="42" t="s">
        <v>365</v>
      </c>
      <c r="Q1385" s="42" t="s">
        <v>320</v>
      </c>
      <c r="R1385" s="42" t="s">
        <v>320</v>
      </c>
      <c r="S1385" s="42" t="s">
        <v>1718</v>
      </c>
      <c r="T1385" s="42" t="s">
        <v>344</v>
      </c>
      <c r="U1385" s="42" t="s">
        <v>323</v>
      </c>
      <c r="V1385" s="52">
        <v>60</v>
      </c>
      <c r="W1385" s="42" t="s">
        <v>325</v>
      </c>
      <c r="X1385" s="42" t="s">
        <v>5312</v>
      </c>
      <c r="Y1385" s="42" t="s">
        <v>2</v>
      </c>
      <c r="Z1385" s="42" t="s">
        <v>2</v>
      </c>
      <c r="AA1385" s="42" t="s">
        <v>346</v>
      </c>
      <c r="AB1385" s="42" t="s">
        <v>4478</v>
      </c>
      <c r="AC1385" s="42" t="s">
        <v>348</v>
      </c>
      <c r="AD1385" s="42" t="s">
        <v>1780</v>
      </c>
      <c r="AE1385" s="42" t="s">
        <v>664</v>
      </c>
      <c r="AF1385" s="42" t="s">
        <v>664</v>
      </c>
      <c r="AG1385" s="42">
        <v>20</v>
      </c>
      <c r="AH1385" s="42" t="s">
        <v>350</v>
      </c>
      <c r="AI1385" s="42" t="s">
        <v>1301</v>
      </c>
      <c r="AJ1385" s="42" t="s">
        <v>351</v>
      </c>
      <c r="AK1385" s="42">
        <v>0</v>
      </c>
      <c r="AL1385" s="42">
        <v>600</v>
      </c>
      <c r="AM1385" s="42" t="s">
        <v>371</v>
      </c>
      <c r="AN1385" s="42" t="s">
        <v>1909</v>
      </c>
      <c r="AO1385" s="43">
        <v>250</v>
      </c>
      <c r="AP1385" s="42" t="s">
        <v>384</v>
      </c>
      <c r="AQ1385" s="42">
        <v>600</v>
      </c>
      <c r="AR1385" s="42">
        <v>2</v>
      </c>
      <c r="AS1385" s="42">
        <v>600</v>
      </c>
      <c r="AT1385" s="42">
        <v>24</v>
      </c>
      <c r="AU1385" s="42" t="s">
        <v>327</v>
      </c>
      <c r="AV1385" s="42" t="s">
        <v>327</v>
      </c>
      <c r="AW1385" s="42" t="s">
        <v>327</v>
      </c>
      <c r="AX1385" s="42" t="s">
        <v>353</v>
      </c>
      <c r="AY1385" s="42" t="s">
        <v>327</v>
      </c>
      <c r="AZ1385" s="51">
        <v>35</v>
      </c>
      <c r="BA1385" s="42"/>
      <c r="BB1385" s="42">
        <v>1</v>
      </c>
      <c r="BC1385" s="42" t="s">
        <v>346</v>
      </c>
      <c r="BD1385" s="49" t="s">
        <v>5324</v>
      </c>
      <c r="BE1385" s="49">
        <v>0</v>
      </c>
      <c r="BF1385" s="42" t="s">
        <v>340</v>
      </c>
      <c r="BG1385" s="42"/>
      <c r="BH1385" s="42" t="s">
        <v>340</v>
      </c>
      <c r="BI1385" s="42" t="s">
        <v>357</v>
      </c>
      <c r="BJ1385" s="42" t="s">
        <v>358</v>
      </c>
      <c r="BK1385" s="57">
        <v>44778</v>
      </c>
      <c r="BL1385" s="42" t="s">
        <v>340</v>
      </c>
      <c r="BM1385" s="42" t="s">
        <v>340</v>
      </c>
      <c r="BN1385" s="42"/>
      <c r="BO1385" s="42"/>
      <c r="BP1385" s="42" t="s">
        <v>359</v>
      </c>
      <c r="BQ1385" s="42" t="s">
        <v>359</v>
      </c>
      <c r="BR1385" s="42" t="s">
        <v>508</v>
      </c>
      <c r="BS1385" s="42"/>
      <c r="BT1385" s="42" t="s">
        <v>360</v>
      </c>
      <c r="BU1385" s="42" t="s">
        <v>317</v>
      </c>
      <c r="BV1385" s="42" t="s">
        <v>317</v>
      </c>
      <c r="BW1385" s="42"/>
      <c r="BX1385" s="42"/>
      <c r="BY1385" s="42" t="s">
        <v>353</v>
      </c>
      <c r="BZ1385" s="42" t="s">
        <v>353</v>
      </c>
      <c r="CA1385" s="42"/>
      <c r="CB1385" s="42" t="s">
        <v>353</v>
      </c>
      <c r="CC1385" s="42"/>
      <c r="CD1385" s="42"/>
      <c r="CE1385" s="42"/>
      <c r="CF1385" s="42"/>
      <c r="CG1385" s="26" t="s">
        <v>5325</v>
      </c>
    </row>
    <row r="1386" hidden="1" spans="1:85">
      <c r="A1386" s="39">
        <v>686</v>
      </c>
      <c r="B1386" s="42" t="s">
        <v>5327</v>
      </c>
      <c r="C1386" s="46" t="s">
        <v>5328</v>
      </c>
      <c r="D1386" s="42" t="s">
        <v>5329</v>
      </c>
      <c r="E1386" s="43">
        <v>31.2085</v>
      </c>
      <c r="F1386" s="43">
        <v>-10.3066</v>
      </c>
      <c r="G1386" s="42" t="s">
        <v>4473</v>
      </c>
      <c r="H1386" s="37">
        <v>1.8</v>
      </c>
      <c r="I1386" s="42" t="s">
        <v>4530</v>
      </c>
      <c r="J1386" s="42" t="s">
        <v>5311</v>
      </c>
      <c r="K1386" s="42" t="s">
        <v>317</v>
      </c>
      <c r="L1386" s="42" t="s">
        <v>340</v>
      </c>
      <c r="M1386" s="42" t="s">
        <v>317</v>
      </c>
      <c r="N1386" s="42" t="s">
        <v>318</v>
      </c>
      <c r="O1386" s="42" t="s">
        <v>364</v>
      </c>
      <c r="P1386" s="42" t="s">
        <v>365</v>
      </c>
      <c r="Q1386" s="42" t="s">
        <v>320</v>
      </c>
      <c r="R1386" s="42" t="s">
        <v>320</v>
      </c>
      <c r="S1386" s="42" t="s">
        <v>1718</v>
      </c>
      <c r="T1386" s="42" t="s">
        <v>344</v>
      </c>
      <c r="U1386" s="42" t="s">
        <v>323</v>
      </c>
      <c r="V1386" s="52">
        <v>42</v>
      </c>
      <c r="W1386" s="42" t="s">
        <v>325</v>
      </c>
      <c r="X1386" s="42" t="s">
        <v>5312</v>
      </c>
      <c r="Y1386" s="42" t="s">
        <v>2</v>
      </c>
      <c r="Z1386" s="42" t="s">
        <v>2</v>
      </c>
      <c r="AA1386" s="42" t="s">
        <v>346</v>
      </c>
      <c r="AB1386" s="42" t="s">
        <v>4478</v>
      </c>
      <c r="AC1386" s="42" t="s">
        <v>348</v>
      </c>
      <c r="AD1386" s="42" t="s">
        <v>1780</v>
      </c>
      <c r="AE1386" s="42" t="s">
        <v>453</v>
      </c>
      <c r="AF1386" s="42" t="s">
        <v>453</v>
      </c>
      <c r="AG1386" s="42">
        <v>15</v>
      </c>
      <c r="AH1386" s="42" t="s">
        <v>350</v>
      </c>
      <c r="AI1386" s="42">
        <v>0</v>
      </c>
      <c r="AJ1386" s="42" t="s">
        <v>351</v>
      </c>
      <c r="AK1386" s="42">
        <v>0</v>
      </c>
      <c r="AL1386" s="42">
        <v>1000</v>
      </c>
      <c r="AM1386" s="42" t="s">
        <v>371</v>
      </c>
      <c r="AN1386" s="42" t="s">
        <v>1909</v>
      </c>
      <c r="AO1386" s="43">
        <v>250</v>
      </c>
      <c r="AP1386" s="42" t="s">
        <v>333</v>
      </c>
      <c r="AQ1386" s="42">
        <v>100</v>
      </c>
      <c r="AR1386" s="42">
        <v>48</v>
      </c>
      <c r="AS1386" s="42">
        <v>100</v>
      </c>
      <c r="AT1386" s="42">
        <v>2</v>
      </c>
      <c r="AU1386" s="42" t="s">
        <v>327</v>
      </c>
      <c r="AV1386" s="42" t="s">
        <v>327</v>
      </c>
      <c r="AW1386" s="42" t="s">
        <v>327</v>
      </c>
      <c r="AX1386" s="42" t="s">
        <v>353</v>
      </c>
      <c r="AY1386" s="42" t="s">
        <v>327</v>
      </c>
      <c r="AZ1386" s="51">
        <v>97</v>
      </c>
      <c r="BA1386" s="42"/>
      <c r="BB1386" s="42">
        <v>2</v>
      </c>
      <c r="BC1386" s="42" t="s">
        <v>375</v>
      </c>
      <c r="BD1386" s="49" t="s">
        <v>5327</v>
      </c>
      <c r="BE1386" s="49" t="s">
        <v>5330</v>
      </c>
      <c r="BF1386" s="42" t="s">
        <v>340</v>
      </c>
      <c r="BG1386" s="42"/>
      <c r="BH1386" s="42" t="s">
        <v>340</v>
      </c>
      <c r="BI1386" s="42" t="s">
        <v>357</v>
      </c>
      <c r="BJ1386" s="42" t="s">
        <v>358</v>
      </c>
      <c r="BK1386" s="57">
        <v>44778</v>
      </c>
      <c r="BL1386" s="42" t="s">
        <v>340</v>
      </c>
      <c r="BM1386" s="42" t="s">
        <v>340</v>
      </c>
      <c r="BN1386" s="42"/>
      <c r="BO1386" s="42"/>
      <c r="BP1386" s="42" t="s">
        <v>359</v>
      </c>
      <c r="BQ1386" s="42" t="s">
        <v>359</v>
      </c>
      <c r="BR1386" s="42" t="s">
        <v>508</v>
      </c>
      <c r="BS1386" s="42"/>
      <c r="BT1386" s="42" t="s">
        <v>360</v>
      </c>
      <c r="BU1386" s="42" t="s">
        <v>317</v>
      </c>
      <c r="BV1386" s="42" t="s">
        <v>317</v>
      </c>
      <c r="BW1386" s="42"/>
      <c r="BX1386" s="42"/>
      <c r="BY1386" s="42" t="s">
        <v>353</v>
      </c>
      <c r="BZ1386" s="42" t="s">
        <v>353</v>
      </c>
      <c r="CA1386" s="42"/>
      <c r="CB1386" s="42" t="s">
        <v>353</v>
      </c>
      <c r="CC1386" s="42"/>
      <c r="CD1386" s="42"/>
      <c r="CE1386" s="42"/>
      <c r="CF1386" s="42"/>
      <c r="CG1386" s="26" t="s">
        <v>5328</v>
      </c>
    </row>
    <row r="1387" hidden="1" spans="1:85">
      <c r="A1387" s="39">
        <v>1268</v>
      </c>
      <c r="B1387" s="42" t="s">
        <v>5331</v>
      </c>
      <c r="C1387" s="46" t="s">
        <v>5332</v>
      </c>
      <c r="D1387" s="42" t="s">
        <v>5333</v>
      </c>
      <c r="E1387" s="43">
        <v>31.36938333</v>
      </c>
      <c r="F1387" s="43">
        <v>-10.1722</v>
      </c>
      <c r="G1387" s="42" t="s">
        <v>4473</v>
      </c>
      <c r="H1387" s="37">
        <v>2.5</v>
      </c>
      <c r="I1387" s="42" t="s">
        <v>4530</v>
      </c>
      <c r="J1387" s="42" t="s">
        <v>5334</v>
      </c>
      <c r="K1387" s="42" t="s">
        <v>317</v>
      </c>
      <c r="L1387" s="42" t="s">
        <v>317</v>
      </c>
      <c r="M1387" s="42" t="s">
        <v>317</v>
      </c>
      <c r="N1387" s="42" t="s">
        <v>318</v>
      </c>
      <c r="O1387" s="42" t="s">
        <v>364</v>
      </c>
      <c r="P1387" s="42" t="s">
        <v>365</v>
      </c>
      <c r="Q1387" s="42" t="s">
        <v>320</v>
      </c>
      <c r="R1387" s="42" t="s">
        <v>320</v>
      </c>
      <c r="S1387" s="42" t="s">
        <v>1718</v>
      </c>
      <c r="T1387" s="42" t="s">
        <v>344</v>
      </c>
      <c r="U1387" s="42" t="s">
        <v>323</v>
      </c>
      <c r="V1387" s="52">
        <v>80</v>
      </c>
      <c r="W1387" s="42" t="s">
        <v>366</v>
      </c>
      <c r="X1387" s="42" t="s">
        <v>5312</v>
      </c>
      <c r="Y1387" s="42" t="s">
        <v>2</v>
      </c>
      <c r="Z1387" s="42" t="s">
        <v>2</v>
      </c>
      <c r="AA1387" s="42" t="s">
        <v>346</v>
      </c>
      <c r="AB1387" s="42" t="s">
        <v>4478</v>
      </c>
      <c r="AC1387" s="42" t="s">
        <v>348</v>
      </c>
      <c r="AD1387" s="42" t="s">
        <v>1780</v>
      </c>
      <c r="AE1387" s="42" t="s">
        <v>664</v>
      </c>
      <c r="AF1387" s="42" t="s">
        <v>664</v>
      </c>
      <c r="AG1387" s="42">
        <v>20</v>
      </c>
      <c r="AH1387" s="42" t="s">
        <v>350</v>
      </c>
      <c r="AI1387" s="42">
        <v>0</v>
      </c>
      <c r="AJ1387" s="42" t="s">
        <v>351</v>
      </c>
      <c r="AK1387" s="42">
        <v>0</v>
      </c>
      <c r="AL1387" s="42">
        <v>1000</v>
      </c>
      <c r="AM1387" s="42" t="s">
        <v>371</v>
      </c>
      <c r="AN1387" s="42" t="s">
        <v>1909</v>
      </c>
      <c r="AO1387" s="43">
        <v>250</v>
      </c>
      <c r="AP1387" s="42" t="s">
        <v>524</v>
      </c>
      <c r="AQ1387" s="42">
        <v>600</v>
      </c>
      <c r="AR1387" s="42">
        <v>2</v>
      </c>
      <c r="AS1387" s="42">
        <v>600</v>
      </c>
      <c r="AT1387" s="42">
        <v>24</v>
      </c>
      <c r="AU1387" s="42" t="s">
        <v>5335</v>
      </c>
      <c r="AV1387" s="42" t="s">
        <v>5335</v>
      </c>
      <c r="AW1387" s="42">
        <v>18000</v>
      </c>
      <c r="AX1387" s="42">
        <v>18000</v>
      </c>
      <c r="AY1387" s="42">
        <v>2</v>
      </c>
      <c r="AZ1387" s="51">
        <v>82</v>
      </c>
      <c r="BA1387" s="42"/>
      <c r="BB1387" s="42">
        <v>2</v>
      </c>
      <c r="BC1387" s="42" t="s">
        <v>5211</v>
      </c>
      <c r="BD1387" s="49" t="s">
        <v>5331</v>
      </c>
      <c r="BE1387" s="49">
        <v>0</v>
      </c>
      <c r="BF1387" s="42" t="s">
        <v>340</v>
      </c>
      <c r="BG1387" s="42"/>
      <c r="BH1387" s="42" t="s">
        <v>340</v>
      </c>
      <c r="BI1387" s="42" t="s">
        <v>357</v>
      </c>
      <c r="BJ1387" s="42" t="s">
        <v>358</v>
      </c>
      <c r="BK1387" s="57">
        <v>44778</v>
      </c>
      <c r="BL1387" s="42" t="s">
        <v>317</v>
      </c>
      <c r="BM1387" s="42" t="s">
        <v>317</v>
      </c>
      <c r="BN1387" s="42"/>
      <c r="BO1387" s="42"/>
      <c r="BP1387" s="42" t="s">
        <v>359</v>
      </c>
      <c r="BQ1387" s="42" t="s">
        <v>359</v>
      </c>
      <c r="BR1387" s="42" t="s">
        <v>359</v>
      </c>
      <c r="BS1387" s="42"/>
      <c r="BT1387" s="42" t="s">
        <v>360</v>
      </c>
      <c r="BU1387" s="42" t="s">
        <v>317</v>
      </c>
      <c r="BV1387" s="42" t="s">
        <v>317</v>
      </c>
      <c r="BW1387" s="42"/>
      <c r="BX1387" s="42"/>
      <c r="BY1387" s="42" t="s">
        <v>353</v>
      </c>
      <c r="BZ1387" s="42" t="s">
        <v>353</v>
      </c>
      <c r="CA1387" s="42"/>
      <c r="CB1387" s="42" t="s">
        <v>353</v>
      </c>
      <c r="CC1387" s="42"/>
      <c r="CD1387" s="42"/>
      <c r="CE1387" s="42"/>
      <c r="CF1387" s="42"/>
      <c r="CG1387" s="26" t="s">
        <v>5332</v>
      </c>
    </row>
    <row r="1388" hidden="1" spans="1:85">
      <c r="A1388" s="34">
        <v>315</v>
      </c>
      <c r="B1388" s="42" t="s">
        <v>5336</v>
      </c>
      <c r="C1388" s="46" t="s">
        <v>5337</v>
      </c>
      <c r="D1388" s="42" t="s">
        <v>5338</v>
      </c>
      <c r="E1388" s="43">
        <v>31.22786</v>
      </c>
      <c r="F1388" s="43">
        <v>-10.01889</v>
      </c>
      <c r="G1388" s="42" t="s">
        <v>4473</v>
      </c>
      <c r="H1388" s="37">
        <v>1.8</v>
      </c>
      <c r="I1388" s="42" t="s">
        <v>4530</v>
      </c>
      <c r="J1388" s="42" t="s">
        <v>5311</v>
      </c>
      <c r="K1388" s="42" t="s">
        <v>317</v>
      </c>
      <c r="L1388" s="42" t="s">
        <v>340</v>
      </c>
      <c r="M1388" s="42" t="s">
        <v>317</v>
      </c>
      <c r="N1388" s="42" t="s">
        <v>318</v>
      </c>
      <c r="O1388" s="42" t="s">
        <v>364</v>
      </c>
      <c r="P1388" s="42" t="s">
        <v>365</v>
      </c>
      <c r="Q1388" s="42" t="s">
        <v>381</v>
      </c>
      <c r="R1388" s="42" t="s">
        <v>320</v>
      </c>
      <c r="S1388" s="42" t="s">
        <v>1718</v>
      </c>
      <c r="T1388" s="42" t="s">
        <v>344</v>
      </c>
      <c r="U1388" s="42" t="s">
        <v>323</v>
      </c>
      <c r="V1388" s="52">
        <v>54</v>
      </c>
      <c r="W1388" s="42" t="s">
        <v>366</v>
      </c>
      <c r="X1388" s="42" t="s">
        <v>5312</v>
      </c>
      <c r="Y1388" s="42" t="s">
        <v>2</v>
      </c>
      <c r="Z1388" s="42" t="s">
        <v>2</v>
      </c>
      <c r="AA1388" s="42" t="s">
        <v>346</v>
      </c>
      <c r="AB1388" s="42" t="s">
        <v>4478</v>
      </c>
      <c r="AC1388" s="42" t="s">
        <v>348</v>
      </c>
      <c r="AD1388" s="42" t="s">
        <v>1780</v>
      </c>
      <c r="AE1388" s="42" t="s">
        <v>403</v>
      </c>
      <c r="AF1388" s="42" t="s">
        <v>403</v>
      </c>
      <c r="AG1388" s="42">
        <v>15</v>
      </c>
      <c r="AH1388" s="42" t="s">
        <v>350</v>
      </c>
      <c r="AI1388" s="42" t="s">
        <v>4589</v>
      </c>
      <c r="AJ1388" s="42" t="s">
        <v>351</v>
      </c>
      <c r="AK1388" s="42">
        <v>0</v>
      </c>
      <c r="AL1388" s="42">
        <v>600</v>
      </c>
      <c r="AM1388" s="42" t="s">
        <v>371</v>
      </c>
      <c r="AN1388" s="42" t="s">
        <v>1909</v>
      </c>
      <c r="AO1388" s="43">
        <v>250</v>
      </c>
      <c r="AP1388" s="42" t="s">
        <v>439</v>
      </c>
      <c r="AQ1388" s="42">
        <v>600</v>
      </c>
      <c r="AR1388" s="42">
        <v>2</v>
      </c>
      <c r="AS1388" s="42">
        <v>600</v>
      </c>
      <c r="AT1388" s="42">
        <v>24</v>
      </c>
      <c r="AU1388" s="42" t="s">
        <v>385</v>
      </c>
      <c r="AV1388" s="42" t="s">
        <v>385</v>
      </c>
      <c r="AW1388" s="42">
        <v>18000</v>
      </c>
      <c r="AX1388" s="42">
        <v>18000</v>
      </c>
      <c r="AY1388" s="42">
        <v>2</v>
      </c>
      <c r="AZ1388" s="51">
        <v>41</v>
      </c>
      <c r="BA1388" s="42"/>
      <c r="BB1388" s="42">
        <v>1</v>
      </c>
      <c r="BC1388" s="42" t="s">
        <v>346</v>
      </c>
      <c r="BD1388" s="49" t="s">
        <v>5336</v>
      </c>
      <c r="BE1388" s="49">
        <v>0</v>
      </c>
      <c r="BF1388" s="42" t="s">
        <v>340</v>
      </c>
      <c r="BG1388" s="42"/>
      <c r="BH1388" s="42" t="s">
        <v>340</v>
      </c>
      <c r="BI1388" s="42" t="s">
        <v>357</v>
      </c>
      <c r="BJ1388" s="42" t="s">
        <v>358</v>
      </c>
      <c r="BK1388" s="57">
        <v>44778</v>
      </c>
      <c r="BL1388" s="42" t="s">
        <v>340</v>
      </c>
      <c r="BM1388" s="42" t="s">
        <v>340</v>
      </c>
      <c r="BN1388" s="42"/>
      <c r="BO1388" s="42"/>
      <c r="BP1388" s="42" t="s">
        <v>359</v>
      </c>
      <c r="BQ1388" s="42" t="s">
        <v>359</v>
      </c>
      <c r="BR1388" s="42" t="s">
        <v>508</v>
      </c>
      <c r="BS1388" s="42"/>
      <c r="BT1388" s="42" t="s">
        <v>360</v>
      </c>
      <c r="BU1388" s="42" t="s">
        <v>317</v>
      </c>
      <c r="BV1388" s="42" t="s">
        <v>317</v>
      </c>
      <c r="BW1388" s="42"/>
      <c r="BX1388" s="42"/>
      <c r="BY1388" s="42" t="s">
        <v>353</v>
      </c>
      <c r="BZ1388" s="42" t="s">
        <v>353</v>
      </c>
      <c r="CA1388" s="42"/>
      <c r="CB1388" s="42" t="s">
        <v>353</v>
      </c>
      <c r="CC1388" s="42"/>
      <c r="CD1388" s="42"/>
      <c r="CE1388" s="42"/>
      <c r="CF1388" s="42"/>
      <c r="CG1388" s="26" t="s">
        <v>5337</v>
      </c>
    </row>
    <row r="1389" hidden="1" spans="1:85">
      <c r="A1389" s="39">
        <v>1466</v>
      </c>
      <c r="B1389" s="42" t="s">
        <v>5339</v>
      </c>
      <c r="C1389" s="46" t="s">
        <v>5340</v>
      </c>
      <c r="D1389" s="42" t="s">
        <v>5341</v>
      </c>
      <c r="E1389" s="43">
        <v>31.18601</v>
      </c>
      <c r="F1389" s="43">
        <v>-10.57961</v>
      </c>
      <c r="G1389" s="42" t="s">
        <v>4473</v>
      </c>
      <c r="H1389" s="37">
        <v>4.5</v>
      </c>
      <c r="I1389" s="42" t="s">
        <v>4530</v>
      </c>
      <c r="J1389" s="42" t="s">
        <v>5311</v>
      </c>
      <c r="K1389" s="42" t="s">
        <v>317</v>
      </c>
      <c r="L1389" s="42" t="s">
        <v>340</v>
      </c>
      <c r="M1389" s="42" t="s">
        <v>317</v>
      </c>
      <c r="N1389" s="42" t="s">
        <v>318</v>
      </c>
      <c r="O1389" s="42" t="s">
        <v>554</v>
      </c>
      <c r="P1389" s="42" t="s">
        <v>365</v>
      </c>
      <c r="Q1389" s="42" t="s">
        <v>381</v>
      </c>
      <c r="R1389" s="42" t="s">
        <v>320</v>
      </c>
      <c r="S1389" s="42" t="s">
        <v>1718</v>
      </c>
      <c r="T1389" s="42" t="s">
        <v>344</v>
      </c>
      <c r="U1389" s="42" t="s">
        <v>323</v>
      </c>
      <c r="V1389" s="52">
        <v>54</v>
      </c>
      <c r="W1389" s="42" t="s">
        <v>366</v>
      </c>
      <c r="X1389" s="42" t="s">
        <v>5312</v>
      </c>
      <c r="Y1389" s="42" t="s">
        <v>2</v>
      </c>
      <c r="Z1389" s="42" t="s">
        <v>2</v>
      </c>
      <c r="AA1389" s="42" t="s">
        <v>346</v>
      </c>
      <c r="AB1389" s="42" t="s">
        <v>4478</v>
      </c>
      <c r="AC1389" s="42" t="s">
        <v>348</v>
      </c>
      <c r="AD1389" s="42" t="s">
        <v>1780</v>
      </c>
      <c r="AE1389" s="42" t="s">
        <v>476</v>
      </c>
      <c r="AF1389" s="42" t="s">
        <v>476</v>
      </c>
      <c r="AG1389" s="42">
        <v>30</v>
      </c>
      <c r="AH1389" s="42" t="s">
        <v>350</v>
      </c>
      <c r="AI1389" s="42">
        <v>0</v>
      </c>
      <c r="AJ1389" s="42" t="s">
        <v>351</v>
      </c>
      <c r="AK1389" s="42">
        <v>0</v>
      </c>
      <c r="AL1389" s="42">
        <v>1000</v>
      </c>
      <c r="AM1389" s="42" t="s">
        <v>371</v>
      </c>
      <c r="AN1389" s="42" t="s">
        <v>1909</v>
      </c>
      <c r="AO1389" s="43">
        <v>250</v>
      </c>
      <c r="AP1389" s="42" t="s">
        <v>384</v>
      </c>
      <c r="AQ1389" s="42">
        <v>600</v>
      </c>
      <c r="AR1389" s="42">
        <v>2</v>
      </c>
      <c r="AS1389" s="42">
        <v>600</v>
      </c>
      <c r="AT1389" s="42">
        <v>24</v>
      </c>
      <c r="AU1389" s="42" t="s">
        <v>5335</v>
      </c>
      <c r="AV1389" s="42" t="s">
        <v>5335</v>
      </c>
      <c r="AW1389" s="42">
        <v>18000</v>
      </c>
      <c r="AX1389" s="42">
        <v>18000</v>
      </c>
      <c r="AY1389" s="42">
        <v>2</v>
      </c>
      <c r="AZ1389" s="51">
        <v>67</v>
      </c>
      <c r="BA1389" s="42"/>
      <c r="BB1389" s="42">
        <v>2</v>
      </c>
      <c r="BC1389" s="42" t="s">
        <v>375</v>
      </c>
      <c r="BD1389" s="49" t="s">
        <v>5339</v>
      </c>
      <c r="BE1389" s="49" t="s">
        <v>5342</v>
      </c>
      <c r="BF1389" s="42" t="s">
        <v>340</v>
      </c>
      <c r="BG1389" s="42"/>
      <c r="BH1389" s="42" t="s">
        <v>340</v>
      </c>
      <c r="BI1389" s="42" t="s">
        <v>357</v>
      </c>
      <c r="BJ1389" s="42" t="s">
        <v>358</v>
      </c>
      <c r="BK1389" s="57">
        <v>44778</v>
      </c>
      <c r="BL1389" s="42" t="s">
        <v>317</v>
      </c>
      <c r="BM1389" s="42" t="s">
        <v>317</v>
      </c>
      <c r="BN1389" s="42"/>
      <c r="BO1389" s="42">
        <v>6</v>
      </c>
      <c r="BP1389" s="42"/>
      <c r="BQ1389" s="42" t="s">
        <v>4481</v>
      </c>
      <c r="BR1389" s="42" t="s">
        <v>359</v>
      </c>
      <c r="BS1389" s="42"/>
      <c r="BT1389" s="42" t="s">
        <v>360</v>
      </c>
      <c r="BU1389" s="42" t="s">
        <v>317</v>
      </c>
      <c r="BV1389" s="42" t="s">
        <v>317</v>
      </c>
      <c r="BW1389" s="42"/>
      <c r="BX1389" s="42"/>
      <c r="BY1389" s="42" t="s">
        <v>353</v>
      </c>
      <c r="BZ1389" s="42" t="s">
        <v>353</v>
      </c>
      <c r="CA1389" s="42"/>
      <c r="CB1389" s="42" t="s">
        <v>353</v>
      </c>
      <c r="CC1389" s="42"/>
      <c r="CD1389" s="42"/>
      <c r="CE1389" s="42"/>
      <c r="CF1389" s="42"/>
      <c r="CG1389" s="26" t="s">
        <v>5340</v>
      </c>
    </row>
    <row r="1390" hidden="1" spans="1:85">
      <c r="A1390" s="34">
        <v>983</v>
      </c>
      <c r="B1390" s="42" t="s">
        <v>5343</v>
      </c>
      <c r="C1390" s="46" t="s">
        <v>5344</v>
      </c>
      <c r="D1390" s="42" t="s">
        <v>5345</v>
      </c>
      <c r="E1390" s="43">
        <v>31.57313333</v>
      </c>
      <c r="F1390" s="43">
        <v>-10.12461667</v>
      </c>
      <c r="G1390" s="42" t="s">
        <v>4473</v>
      </c>
      <c r="H1390" s="37">
        <v>0</v>
      </c>
      <c r="I1390" s="42" t="s">
        <v>4530</v>
      </c>
      <c r="J1390" s="42" t="s">
        <v>5334</v>
      </c>
      <c r="K1390" s="42" t="s">
        <v>317</v>
      </c>
      <c r="L1390" s="42" t="s">
        <v>317</v>
      </c>
      <c r="M1390" s="42" t="s">
        <v>317</v>
      </c>
      <c r="N1390" s="42" t="s">
        <v>318</v>
      </c>
      <c r="O1390" s="42" t="s">
        <v>364</v>
      </c>
      <c r="P1390" s="42" t="s">
        <v>365</v>
      </c>
      <c r="Q1390" s="42" t="s">
        <v>320</v>
      </c>
      <c r="R1390" s="42" t="s">
        <v>320</v>
      </c>
      <c r="S1390" s="42" t="s">
        <v>1718</v>
      </c>
      <c r="T1390" s="42" t="s">
        <v>344</v>
      </c>
      <c r="U1390" s="42" t="s">
        <v>323</v>
      </c>
      <c r="V1390" s="52">
        <v>80</v>
      </c>
      <c r="W1390" s="42" t="s">
        <v>366</v>
      </c>
      <c r="X1390" s="42" t="s">
        <v>5312</v>
      </c>
      <c r="Y1390" s="42" t="s">
        <v>2</v>
      </c>
      <c r="Z1390" s="42" t="s">
        <v>2</v>
      </c>
      <c r="AA1390" s="42" t="s">
        <v>346</v>
      </c>
      <c r="AB1390" s="42" t="s">
        <v>4478</v>
      </c>
      <c r="AC1390" s="42" t="s">
        <v>348</v>
      </c>
      <c r="AD1390" s="42" t="s">
        <v>1780</v>
      </c>
      <c r="AE1390" s="42">
        <v>0</v>
      </c>
      <c r="AF1390" s="42">
        <v>0</v>
      </c>
      <c r="AG1390" s="42">
        <v>0</v>
      </c>
      <c r="AH1390" s="42">
        <v>0</v>
      </c>
      <c r="AI1390" s="42">
        <v>0</v>
      </c>
      <c r="AJ1390" s="42">
        <v>0</v>
      </c>
      <c r="AK1390" s="42">
        <v>0</v>
      </c>
      <c r="AL1390" s="42">
        <v>0</v>
      </c>
      <c r="AM1390" s="42" t="s">
        <v>371</v>
      </c>
      <c r="AN1390" s="42" t="s">
        <v>1909</v>
      </c>
      <c r="AO1390" s="43">
        <v>250</v>
      </c>
      <c r="AP1390" s="42" t="s">
        <v>524</v>
      </c>
      <c r="AQ1390" s="42">
        <v>600</v>
      </c>
      <c r="AR1390" s="42">
        <v>2</v>
      </c>
      <c r="AS1390" s="42">
        <v>600</v>
      </c>
      <c r="AT1390" s="42">
        <v>24</v>
      </c>
      <c r="AU1390" s="42" t="s">
        <v>385</v>
      </c>
      <c r="AV1390" s="42" t="s">
        <v>385</v>
      </c>
      <c r="AW1390" s="42">
        <v>18000</v>
      </c>
      <c r="AX1390" s="42">
        <v>18000</v>
      </c>
      <c r="AY1390" s="42">
        <v>2</v>
      </c>
      <c r="AZ1390" s="51">
        <v>56</v>
      </c>
      <c r="BA1390" s="42"/>
      <c r="BB1390" s="42">
        <v>1</v>
      </c>
      <c r="BC1390" s="42" t="s">
        <v>346</v>
      </c>
      <c r="BD1390" s="49" t="s">
        <v>5343</v>
      </c>
      <c r="BE1390" s="49">
        <v>0</v>
      </c>
      <c r="BF1390" s="42" t="s">
        <v>340</v>
      </c>
      <c r="BG1390" s="42"/>
      <c r="BH1390" s="42" t="s">
        <v>340</v>
      </c>
      <c r="BI1390" s="42" t="s">
        <v>357</v>
      </c>
      <c r="BJ1390" s="42" t="s">
        <v>358</v>
      </c>
      <c r="BK1390" s="57">
        <v>44778</v>
      </c>
      <c r="BL1390" s="42" t="s">
        <v>317</v>
      </c>
      <c r="BM1390" s="42" t="s">
        <v>317</v>
      </c>
      <c r="BN1390" s="42"/>
      <c r="BO1390" s="42"/>
      <c r="BP1390" s="42" t="s">
        <v>359</v>
      </c>
      <c r="BQ1390" s="42" t="s">
        <v>359</v>
      </c>
      <c r="BR1390" s="42" t="s">
        <v>359</v>
      </c>
      <c r="BS1390" s="42"/>
      <c r="BT1390" s="42" t="s">
        <v>360</v>
      </c>
      <c r="BU1390" s="42" t="s">
        <v>317</v>
      </c>
      <c r="BV1390" s="42" t="s">
        <v>317</v>
      </c>
      <c r="BW1390" s="42"/>
      <c r="BX1390" s="42"/>
      <c r="BY1390" s="42" t="s">
        <v>353</v>
      </c>
      <c r="BZ1390" s="42" t="s">
        <v>353</v>
      </c>
      <c r="CA1390" s="42"/>
      <c r="CB1390" s="42" t="s">
        <v>353</v>
      </c>
      <c r="CC1390" s="42"/>
      <c r="CD1390" s="42"/>
      <c r="CE1390" s="42"/>
      <c r="CF1390" s="42"/>
      <c r="CG1390" s="26" t="s">
        <v>5344</v>
      </c>
    </row>
    <row r="1391" hidden="1" spans="1:85">
      <c r="A1391" s="39">
        <v>1272</v>
      </c>
      <c r="B1391" s="42" t="s">
        <v>5346</v>
      </c>
      <c r="C1391" s="46" t="s">
        <v>5347</v>
      </c>
      <c r="D1391" s="42" t="s">
        <v>5348</v>
      </c>
      <c r="E1391" s="43">
        <v>30.73375</v>
      </c>
      <c r="F1391" s="43">
        <v>-10.30835</v>
      </c>
      <c r="G1391" s="42" t="s">
        <v>4473</v>
      </c>
      <c r="H1391" s="37">
        <v>0</v>
      </c>
      <c r="I1391" s="42" t="s">
        <v>4530</v>
      </c>
      <c r="J1391" s="42" t="s">
        <v>5311</v>
      </c>
      <c r="K1391" s="42" t="s">
        <v>317</v>
      </c>
      <c r="L1391" s="42" t="s">
        <v>317</v>
      </c>
      <c r="M1391" s="42" t="s">
        <v>317</v>
      </c>
      <c r="N1391" s="42" t="s">
        <v>318</v>
      </c>
      <c r="O1391" s="42" t="s">
        <v>554</v>
      </c>
      <c r="P1391" s="42" t="s">
        <v>365</v>
      </c>
      <c r="Q1391" s="42" t="s">
        <v>381</v>
      </c>
      <c r="R1391" s="42" t="s">
        <v>320</v>
      </c>
      <c r="S1391" s="42" t="s">
        <v>1718</v>
      </c>
      <c r="T1391" s="42" t="s">
        <v>782</v>
      </c>
      <c r="U1391" s="42" t="s">
        <v>323</v>
      </c>
      <c r="V1391" s="52">
        <v>66</v>
      </c>
      <c r="W1391" s="42" t="s">
        <v>366</v>
      </c>
      <c r="X1391" s="42" t="s">
        <v>5312</v>
      </c>
      <c r="Y1391" s="42" t="s">
        <v>2</v>
      </c>
      <c r="Z1391" s="42" t="s">
        <v>2</v>
      </c>
      <c r="AA1391" s="42" t="s">
        <v>346</v>
      </c>
      <c r="AB1391" s="42" t="s">
        <v>4478</v>
      </c>
      <c r="AC1391" s="42" t="s">
        <v>348</v>
      </c>
      <c r="AD1391" s="42" t="s">
        <v>1780</v>
      </c>
      <c r="AE1391" s="42">
        <v>0</v>
      </c>
      <c r="AF1391" s="42">
        <v>0</v>
      </c>
      <c r="AG1391" s="42">
        <v>0</v>
      </c>
      <c r="AH1391" s="42">
        <v>0</v>
      </c>
      <c r="AI1391" s="42">
        <v>0</v>
      </c>
      <c r="AJ1391" s="42">
        <v>0</v>
      </c>
      <c r="AK1391" s="42">
        <v>0</v>
      </c>
      <c r="AL1391" s="42">
        <v>0</v>
      </c>
      <c r="AM1391" s="42" t="s">
        <v>2702</v>
      </c>
      <c r="AN1391" s="42" t="s">
        <v>4541</v>
      </c>
      <c r="AO1391" s="43">
        <v>350</v>
      </c>
      <c r="AP1391" s="42" t="s">
        <v>384</v>
      </c>
      <c r="AQ1391" s="42">
        <v>600</v>
      </c>
      <c r="AR1391" s="42">
        <v>2</v>
      </c>
      <c r="AS1391" s="42">
        <v>600</v>
      </c>
      <c r="AT1391" s="42">
        <v>24</v>
      </c>
      <c r="AU1391" s="42" t="s">
        <v>385</v>
      </c>
      <c r="AV1391" s="42" t="s">
        <v>385</v>
      </c>
      <c r="AW1391" s="42">
        <v>18000</v>
      </c>
      <c r="AX1391" s="42">
        <v>18000</v>
      </c>
      <c r="AY1391" s="42">
        <v>2</v>
      </c>
      <c r="AZ1391" s="51">
        <v>84</v>
      </c>
      <c r="BA1391" s="42"/>
      <c r="BB1391" s="42">
        <v>1</v>
      </c>
      <c r="BC1391" s="42" t="s">
        <v>346</v>
      </c>
      <c r="BD1391" s="49" t="s">
        <v>5346</v>
      </c>
      <c r="BE1391" s="49">
        <v>0</v>
      </c>
      <c r="BF1391" s="42" t="s">
        <v>340</v>
      </c>
      <c r="BG1391" s="42"/>
      <c r="BH1391" s="42" t="s">
        <v>340</v>
      </c>
      <c r="BI1391" s="42" t="s">
        <v>357</v>
      </c>
      <c r="BJ1391" s="42" t="s">
        <v>358</v>
      </c>
      <c r="BK1391" s="57">
        <v>44778</v>
      </c>
      <c r="BL1391" s="42" t="s">
        <v>340</v>
      </c>
      <c r="BM1391" s="42" t="s">
        <v>340</v>
      </c>
      <c r="BN1391" s="42"/>
      <c r="BO1391" s="42"/>
      <c r="BP1391" s="42" t="s">
        <v>359</v>
      </c>
      <c r="BQ1391" s="42" t="s">
        <v>359</v>
      </c>
      <c r="BR1391" s="42" t="s">
        <v>508</v>
      </c>
      <c r="BS1391" s="42"/>
      <c r="BT1391" s="42" t="s">
        <v>360</v>
      </c>
      <c r="BU1391" s="42" t="s">
        <v>317</v>
      </c>
      <c r="BV1391" s="42" t="s">
        <v>317</v>
      </c>
      <c r="BW1391" s="42"/>
      <c r="BX1391" s="42"/>
      <c r="BY1391" s="42" t="s">
        <v>353</v>
      </c>
      <c r="BZ1391" s="42" t="s">
        <v>353</v>
      </c>
      <c r="CA1391" s="42"/>
      <c r="CB1391" s="42" t="s">
        <v>353</v>
      </c>
      <c r="CC1391" s="42"/>
      <c r="CD1391" s="42"/>
      <c r="CE1391" s="42"/>
      <c r="CF1391" s="42" t="s">
        <v>5349</v>
      </c>
      <c r="CG1391" s="26" t="s">
        <v>5347</v>
      </c>
    </row>
    <row r="1392" spans="1:85">
      <c r="A1392" s="39">
        <v>430</v>
      </c>
      <c r="B1392" s="42" t="s">
        <v>5350</v>
      </c>
      <c r="C1392" s="46" t="s">
        <v>5351</v>
      </c>
      <c r="D1392" s="42" t="s">
        <v>5352</v>
      </c>
      <c r="E1392" s="43">
        <v>31.18037</v>
      </c>
      <c r="F1392" s="43">
        <v>-9.73745</v>
      </c>
      <c r="G1392" s="42" t="s">
        <v>4473</v>
      </c>
      <c r="H1392" s="37">
        <v>2</v>
      </c>
      <c r="I1392" s="42" t="s">
        <v>4530</v>
      </c>
      <c r="J1392" s="42" t="s">
        <v>5333</v>
      </c>
      <c r="K1392" s="42" t="s">
        <v>317</v>
      </c>
      <c r="L1392" s="42" t="s">
        <v>317</v>
      </c>
      <c r="M1392" s="42" t="s">
        <v>317</v>
      </c>
      <c r="N1392" s="42" t="s">
        <v>318</v>
      </c>
      <c r="O1392" s="42" t="s">
        <v>554</v>
      </c>
      <c r="P1392" s="42" t="s">
        <v>365</v>
      </c>
      <c r="Q1392" s="42" t="s">
        <v>381</v>
      </c>
      <c r="R1392" s="42" t="s">
        <v>320</v>
      </c>
      <c r="S1392" s="42" t="s">
        <v>1718</v>
      </c>
      <c r="T1392" s="42" t="s">
        <v>344</v>
      </c>
      <c r="U1392" s="42" t="s">
        <v>323</v>
      </c>
      <c r="V1392" s="52">
        <v>54</v>
      </c>
      <c r="W1392" s="42" t="s">
        <v>366</v>
      </c>
      <c r="X1392" s="42" t="s">
        <v>5312</v>
      </c>
      <c r="Y1392" s="42" t="s">
        <v>2</v>
      </c>
      <c r="Z1392" s="42" t="s">
        <v>2</v>
      </c>
      <c r="AA1392" s="42" t="s">
        <v>346</v>
      </c>
      <c r="AB1392" s="42" t="s">
        <v>4478</v>
      </c>
      <c r="AC1392" s="42" t="s">
        <v>348</v>
      </c>
      <c r="AD1392" s="42" t="s">
        <v>1780</v>
      </c>
      <c r="AE1392" s="42" t="s">
        <v>476</v>
      </c>
      <c r="AF1392" s="42" t="s">
        <v>476</v>
      </c>
      <c r="AG1392" s="42">
        <v>16</v>
      </c>
      <c r="AH1392" s="42" t="s">
        <v>368</v>
      </c>
      <c r="AI1392" s="42" t="s">
        <v>5353</v>
      </c>
      <c r="AJ1392" s="42" t="s">
        <v>370</v>
      </c>
      <c r="AK1392" s="42">
        <v>0</v>
      </c>
      <c r="AL1392" s="42">
        <v>600</v>
      </c>
      <c r="AM1392" s="42" t="s">
        <v>371</v>
      </c>
      <c r="AN1392" s="42" t="s">
        <v>1909</v>
      </c>
      <c r="AO1392" s="43">
        <v>250</v>
      </c>
      <c r="AP1392" s="42" t="s">
        <v>524</v>
      </c>
      <c r="AQ1392" s="42">
        <v>600</v>
      </c>
      <c r="AR1392" s="42">
        <v>2</v>
      </c>
      <c r="AS1392" s="42">
        <v>600</v>
      </c>
      <c r="AT1392" s="42">
        <v>24</v>
      </c>
      <c r="AU1392" s="42" t="s">
        <v>5335</v>
      </c>
      <c r="AV1392" s="42" t="s">
        <v>5335</v>
      </c>
      <c r="AW1392" s="42">
        <v>18000</v>
      </c>
      <c r="AX1392" s="42">
        <v>18000</v>
      </c>
      <c r="AY1392" s="42">
        <v>2</v>
      </c>
      <c r="AZ1392" s="51">
        <v>37</v>
      </c>
      <c r="BA1392" s="42"/>
      <c r="BB1392" s="42">
        <v>1</v>
      </c>
      <c r="BC1392" s="42" t="s">
        <v>346</v>
      </c>
      <c r="BD1392" s="49" t="s">
        <v>5350</v>
      </c>
      <c r="BE1392" s="49">
        <v>0</v>
      </c>
      <c r="BF1392" s="42" t="s">
        <v>340</v>
      </c>
      <c r="BG1392" s="42"/>
      <c r="BH1392" s="42" t="s">
        <v>340</v>
      </c>
      <c r="BI1392" s="42" t="s">
        <v>357</v>
      </c>
      <c r="BJ1392" s="42" t="s">
        <v>358</v>
      </c>
      <c r="BK1392" s="57">
        <v>44778</v>
      </c>
      <c r="BL1392" s="42" t="s">
        <v>317</v>
      </c>
      <c r="BM1392" s="42" t="s">
        <v>317</v>
      </c>
      <c r="BN1392" s="42"/>
      <c r="BO1392" s="42"/>
      <c r="BP1392" s="42" t="s">
        <v>359</v>
      </c>
      <c r="BQ1392" s="42" t="s">
        <v>359</v>
      </c>
      <c r="BR1392" s="42" t="s">
        <v>359</v>
      </c>
      <c r="BS1392" s="42"/>
      <c r="BT1392" s="42" t="s">
        <v>360</v>
      </c>
      <c r="BU1392" s="42" t="s">
        <v>317</v>
      </c>
      <c r="BV1392" s="42" t="s">
        <v>317</v>
      </c>
      <c r="BW1392" s="42"/>
      <c r="BX1392" s="42"/>
      <c r="BY1392" s="42" t="s">
        <v>353</v>
      </c>
      <c r="BZ1392" s="42" t="s">
        <v>353</v>
      </c>
      <c r="CA1392" s="42"/>
      <c r="CB1392" s="42" t="s">
        <v>353</v>
      </c>
      <c r="CC1392" s="42"/>
      <c r="CD1392" s="42"/>
      <c r="CE1392" s="42"/>
      <c r="CF1392" s="42"/>
      <c r="CG1392" s="26" t="s">
        <v>5351</v>
      </c>
    </row>
    <row r="1393" hidden="1" spans="1:85">
      <c r="A1393" s="34">
        <v>105</v>
      </c>
      <c r="B1393" s="42" t="s">
        <v>5354</v>
      </c>
      <c r="C1393" s="46" t="s">
        <v>5355</v>
      </c>
      <c r="D1393" s="42" t="s">
        <v>5356</v>
      </c>
      <c r="E1393" s="43">
        <v>31.11541</v>
      </c>
      <c r="F1393" s="43">
        <v>-10.84436</v>
      </c>
      <c r="G1393" s="42" t="s">
        <v>4473</v>
      </c>
      <c r="H1393" s="37">
        <v>2.5</v>
      </c>
      <c r="I1393" s="42" t="s">
        <v>4530</v>
      </c>
      <c r="J1393" s="42" t="s">
        <v>5311</v>
      </c>
      <c r="K1393" s="42" t="s">
        <v>317</v>
      </c>
      <c r="L1393" s="42" t="s">
        <v>340</v>
      </c>
      <c r="M1393" s="42" t="s">
        <v>317</v>
      </c>
      <c r="N1393" s="42" t="s">
        <v>318</v>
      </c>
      <c r="O1393" s="42" t="s">
        <v>554</v>
      </c>
      <c r="P1393" s="42" t="s">
        <v>365</v>
      </c>
      <c r="Q1393" s="42" t="s">
        <v>381</v>
      </c>
      <c r="R1393" s="42" t="s">
        <v>381</v>
      </c>
      <c r="S1393" s="42" t="s">
        <v>1718</v>
      </c>
      <c r="T1393" s="42" t="s">
        <v>344</v>
      </c>
      <c r="U1393" s="42" t="s">
        <v>323</v>
      </c>
      <c r="V1393" s="52">
        <v>66</v>
      </c>
      <c r="W1393" s="42" t="s">
        <v>366</v>
      </c>
      <c r="X1393" s="42" t="s">
        <v>5312</v>
      </c>
      <c r="Y1393" s="42" t="s">
        <v>2</v>
      </c>
      <c r="Z1393" s="42" t="s">
        <v>2</v>
      </c>
      <c r="AA1393" s="42" t="s">
        <v>346</v>
      </c>
      <c r="AB1393" s="42" t="s">
        <v>4478</v>
      </c>
      <c r="AC1393" s="42" t="s">
        <v>348</v>
      </c>
      <c r="AD1393" s="42" t="s">
        <v>1780</v>
      </c>
      <c r="AE1393" s="42" t="s">
        <v>664</v>
      </c>
      <c r="AF1393" s="42" t="s">
        <v>664</v>
      </c>
      <c r="AG1393" s="42">
        <v>20</v>
      </c>
      <c r="AH1393" s="42" t="s">
        <v>350</v>
      </c>
      <c r="AI1393" s="42">
        <v>0</v>
      </c>
      <c r="AJ1393" s="42" t="s">
        <v>351</v>
      </c>
      <c r="AK1393" s="42">
        <v>0</v>
      </c>
      <c r="AL1393" s="42">
        <v>750</v>
      </c>
      <c r="AM1393" s="42" t="s">
        <v>332</v>
      </c>
      <c r="AN1393" s="42" t="s">
        <v>352</v>
      </c>
      <c r="AO1393" s="43">
        <v>400</v>
      </c>
      <c r="AP1393" s="42" t="s">
        <v>524</v>
      </c>
      <c r="AQ1393" s="42">
        <v>1200</v>
      </c>
      <c r="AR1393" s="42">
        <v>2</v>
      </c>
      <c r="AS1393" s="42">
        <v>600</v>
      </c>
      <c r="AT1393" s="42">
        <v>48</v>
      </c>
      <c r="AU1393" s="42" t="s">
        <v>385</v>
      </c>
      <c r="AV1393" s="42" t="s">
        <v>385</v>
      </c>
      <c r="AW1393" s="42">
        <v>18000</v>
      </c>
      <c r="AX1393" s="42">
        <v>18000</v>
      </c>
      <c r="AY1393" s="42">
        <v>2</v>
      </c>
      <c r="AZ1393" s="51">
        <v>34</v>
      </c>
      <c r="BA1393" s="42"/>
      <c r="BB1393" s="42">
        <v>1</v>
      </c>
      <c r="BC1393" s="42" t="s">
        <v>346</v>
      </c>
      <c r="BD1393" s="49" t="s">
        <v>5354</v>
      </c>
      <c r="BE1393" s="49">
        <v>0</v>
      </c>
      <c r="BF1393" s="42" t="s">
        <v>340</v>
      </c>
      <c r="BG1393" s="42"/>
      <c r="BH1393" s="42" t="s">
        <v>340</v>
      </c>
      <c r="BI1393" s="42" t="s">
        <v>357</v>
      </c>
      <c r="BJ1393" s="42" t="s">
        <v>358</v>
      </c>
      <c r="BK1393" s="57">
        <v>44778</v>
      </c>
      <c r="BL1393" s="42" t="s">
        <v>317</v>
      </c>
      <c r="BM1393" s="42" t="s">
        <v>317</v>
      </c>
      <c r="BN1393" s="42"/>
      <c r="BO1393" s="42"/>
      <c r="BP1393" s="42" t="s">
        <v>359</v>
      </c>
      <c r="BQ1393" s="42" t="s">
        <v>359</v>
      </c>
      <c r="BR1393" s="42" t="s">
        <v>359</v>
      </c>
      <c r="BS1393" s="42"/>
      <c r="BT1393" s="42" t="s">
        <v>360</v>
      </c>
      <c r="BU1393" s="42" t="s">
        <v>317</v>
      </c>
      <c r="BV1393" s="42" t="s">
        <v>317</v>
      </c>
      <c r="BW1393" s="42"/>
      <c r="BX1393" s="42"/>
      <c r="BY1393" s="42" t="s">
        <v>353</v>
      </c>
      <c r="BZ1393" s="42" t="s">
        <v>353</v>
      </c>
      <c r="CA1393" s="42"/>
      <c r="CB1393" s="42" t="s">
        <v>353</v>
      </c>
      <c r="CC1393" s="42"/>
      <c r="CD1393" s="42"/>
      <c r="CE1393" s="42"/>
      <c r="CF1393" s="42"/>
      <c r="CG1393" s="26" t="s">
        <v>5355</v>
      </c>
    </row>
    <row r="1394" hidden="1" spans="1:85">
      <c r="A1394" s="34">
        <v>97</v>
      </c>
      <c r="B1394" s="42" t="s">
        <v>5357</v>
      </c>
      <c r="C1394" s="46" t="s">
        <v>5358</v>
      </c>
      <c r="D1394" s="42" t="s">
        <v>975</v>
      </c>
      <c r="E1394" s="43">
        <v>31.07307</v>
      </c>
      <c r="F1394" s="43">
        <v>-10.96362</v>
      </c>
      <c r="G1394" s="42" t="s">
        <v>4473</v>
      </c>
      <c r="H1394" s="37">
        <v>1.8</v>
      </c>
      <c r="I1394" s="42" t="s">
        <v>4530</v>
      </c>
      <c r="J1394" s="42" t="s">
        <v>5311</v>
      </c>
      <c r="K1394" s="42" t="s">
        <v>317</v>
      </c>
      <c r="L1394" s="42" t="s">
        <v>340</v>
      </c>
      <c r="M1394" s="42" t="s">
        <v>317</v>
      </c>
      <c r="N1394" s="42" t="s">
        <v>318</v>
      </c>
      <c r="O1394" s="42" t="s">
        <v>364</v>
      </c>
      <c r="P1394" s="42" t="s">
        <v>365</v>
      </c>
      <c r="Q1394" s="42" t="s">
        <v>320</v>
      </c>
      <c r="R1394" s="42" t="s">
        <v>320</v>
      </c>
      <c r="S1394" s="42" t="s">
        <v>1718</v>
      </c>
      <c r="T1394" s="42" t="s">
        <v>344</v>
      </c>
      <c r="U1394" s="42" t="s">
        <v>323</v>
      </c>
      <c r="V1394" s="52">
        <v>54</v>
      </c>
      <c r="W1394" s="42" t="s">
        <v>325</v>
      </c>
      <c r="X1394" s="42" t="s">
        <v>5359</v>
      </c>
      <c r="Y1394" s="42" t="s">
        <v>2</v>
      </c>
      <c r="Z1394" s="42" t="s">
        <v>2</v>
      </c>
      <c r="AA1394" s="42" t="s">
        <v>346</v>
      </c>
      <c r="AB1394" s="42" t="s">
        <v>4478</v>
      </c>
      <c r="AC1394" s="42" t="s">
        <v>348</v>
      </c>
      <c r="AD1394" s="42" t="s">
        <v>1780</v>
      </c>
      <c r="AE1394" s="42" t="s">
        <v>403</v>
      </c>
      <c r="AF1394" s="42" t="s">
        <v>403</v>
      </c>
      <c r="AG1394" s="42">
        <v>15</v>
      </c>
      <c r="AH1394" s="42" t="s">
        <v>350</v>
      </c>
      <c r="AI1394" s="42" t="s">
        <v>5360</v>
      </c>
      <c r="AJ1394" s="42" t="s">
        <v>351</v>
      </c>
      <c r="AK1394" s="42" t="s">
        <v>1895</v>
      </c>
      <c r="AL1394" s="42">
        <v>600</v>
      </c>
      <c r="AM1394" s="42" t="s">
        <v>371</v>
      </c>
      <c r="AN1394" s="42" t="s">
        <v>1909</v>
      </c>
      <c r="AO1394" s="43">
        <v>250</v>
      </c>
      <c r="AP1394" s="42" t="s">
        <v>384</v>
      </c>
      <c r="AQ1394" s="42">
        <v>600</v>
      </c>
      <c r="AR1394" s="42">
        <v>2</v>
      </c>
      <c r="AS1394" s="42">
        <v>600</v>
      </c>
      <c r="AT1394" s="42">
        <v>24</v>
      </c>
      <c r="AU1394" s="42" t="s">
        <v>327</v>
      </c>
      <c r="AV1394" s="42" t="s">
        <v>327</v>
      </c>
      <c r="AW1394" s="42" t="s">
        <v>327</v>
      </c>
      <c r="AX1394" s="42" t="s">
        <v>353</v>
      </c>
      <c r="AY1394" s="42" t="s">
        <v>327</v>
      </c>
      <c r="AZ1394" s="51">
        <v>42</v>
      </c>
      <c r="BA1394" s="42"/>
      <c r="BB1394" s="42">
        <v>1</v>
      </c>
      <c r="BC1394" s="42" t="s">
        <v>346</v>
      </c>
      <c r="BD1394" s="49" t="s">
        <v>5357</v>
      </c>
      <c r="BE1394" s="49">
        <v>0</v>
      </c>
      <c r="BF1394" s="42" t="s">
        <v>340</v>
      </c>
      <c r="BG1394" s="42"/>
      <c r="BH1394" s="42" t="s">
        <v>340</v>
      </c>
      <c r="BI1394" s="42" t="s">
        <v>357</v>
      </c>
      <c r="BJ1394" s="42" t="s">
        <v>358</v>
      </c>
      <c r="BK1394" s="57">
        <v>44778</v>
      </c>
      <c r="BL1394" s="42" t="s">
        <v>317</v>
      </c>
      <c r="BM1394" s="42" t="s">
        <v>317</v>
      </c>
      <c r="BN1394" s="42"/>
      <c r="BO1394" s="42"/>
      <c r="BP1394" s="42" t="s">
        <v>359</v>
      </c>
      <c r="BQ1394" s="42" t="s">
        <v>359</v>
      </c>
      <c r="BR1394" s="42" t="s">
        <v>359</v>
      </c>
      <c r="BS1394" s="42"/>
      <c r="BT1394" s="42" t="s">
        <v>360</v>
      </c>
      <c r="BU1394" s="42" t="s">
        <v>317</v>
      </c>
      <c r="BV1394" s="42" t="s">
        <v>317</v>
      </c>
      <c r="BW1394" s="42"/>
      <c r="BX1394" s="42"/>
      <c r="BY1394" s="42" t="s">
        <v>353</v>
      </c>
      <c r="BZ1394" s="42" t="s">
        <v>353</v>
      </c>
      <c r="CA1394" s="42"/>
      <c r="CB1394" s="42" t="s">
        <v>353</v>
      </c>
      <c r="CC1394" s="42"/>
      <c r="CD1394" s="42"/>
      <c r="CE1394" s="42"/>
      <c r="CF1394" s="42"/>
      <c r="CG1394" s="26" t="s">
        <v>5358</v>
      </c>
    </row>
    <row r="1395" hidden="1" spans="1:85">
      <c r="A1395" s="34">
        <v>1587</v>
      </c>
      <c r="B1395" s="42" t="s">
        <v>5361</v>
      </c>
      <c r="C1395" s="46" t="s">
        <v>5362</v>
      </c>
      <c r="D1395" s="42" t="s">
        <v>5363</v>
      </c>
      <c r="E1395" s="43">
        <v>30.41491</v>
      </c>
      <c r="F1395" s="43">
        <v>-10.23738</v>
      </c>
      <c r="G1395" s="42" t="s">
        <v>4473</v>
      </c>
      <c r="H1395" s="37">
        <v>2</v>
      </c>
      <c r="I1395" s="42" t="s">
        <v>4530</v>
      </c>
      <c r="J1395" s="42" t="s">
        <v>4531</v>
      </c>
      <c r="K1395" s="42" t="s">
        <v>317</v>
      </c>
      <c r="L1395" s="42" t="s">
        <v>317</v>
      </c>
      <c r="M1395" s="42" t="s">
        <v>317</v>
      </c>
      <c r="N1395" s="42" t="s">
        <v>318</v>
      </c>
      <c r="O1395" s="42" t="s">
        <v>554</v>
      </c>
      <c r="P1395" s="42" t="s">
        <v>365</v>
      </c>
      <c r="Q1395" s="42" t="s">
        <v>381</v>
      </c>
      <c r="R1395" s="42" t="s">
        <v>320</v>
      </c>
      <c r="S1395" s="42" t="s">
        <v>1718</v>
      </c>
      <c r="T1395" s="42" t="s">
        <v>344</v>
      </c>
      <c r="U1395" s="42" t="s">
        <v>323</v>
      </c>
      <c r="V1395" s="52">
        <v>70</v>
      </c>
      <c r="W1395" s="42" t="s">
        <v>366</v>
      </c>
      <c r="X1395" s="42" t="s">
        <v>5312</v>
      </c>
      <c r="Y1395" s="42" t="s">
        <v>2</v>
      </c>
      <c r="Z1395" s="42" t="s">
        <v>2</v>
      </c>
      <c r="AA1395" s="42" t="s">
        <v>346</v>
      </c>
      <c r="AB1395" s="42" t="s">
        <v>4478</v>
      </c>
      <c r="AC1395" s="42" t="s">
        <v>348</v>
      </c>
      <c r="AD1395" s="42" t="s">
        <v>1780</v>
      </c>
      <c r="AE1395" s="42" t="s">
        <v>5364</v>
      </c>
      <c r="AF1395" s="42" t="s">
        <v>5364</v>
      </c>
      <c r="AG1395" s="42">
        <v>16</v>
      </c>
      <c r="AH1395" s="42" t="s">
        <v>350</v>
      </c>
      <c r="AI1395" s="42">
        <v>0</v>
      </c>
      <c r="AJ1395" s="42" t="s">
        <v>351</v>
      </c>
      <c r="AK1395" s="42">
        <v>0</v>
      </c>
      <c r="AL1395" s="42">
        <v>1000</v>
      </c>
      <c r="AM1395" s="42" t="s">
        <v>371</v>
      </c>
      <c r="AN1395" s="42" t="s">
        <v>1909</v>
      </c>
      <c r="AO1395" s="43">
        <v>250</v>
      </c>
      <c r="AP1395" s="42" t="s">
        <v>524</v>
      </c>
      <c r="AQ1395" s="42">
        <v>600</v>
      </c>
      <c r="AR1395" s="42">
        <v>2</v>
      </c>
      <c r="AS1395" s="42">
        <v>600</v>
      </c>
      <c r="AT1395" s="42">
        <v>24</v>
      </c>
      <c r="AU1395" s="42" t="s">
        <v>5335</v>
      </c>
      <c r="AV1395" s="42" t="s">
        <v>5335</v>
      </c>
      <c r="AW1395" s="42">
        <v>18000</v>
      </c>
      <c r="AX1395" s="42">
        <v>18000</v>
      </c>
      <c r="AY1395" s="42">
        <v>2</v>
      </c>
      <c r="AZ1395" s="51">
        <v>43</v>
      </c>
      <c r="BA1395" s="42"/>
      <c r="BB1395" s="42">
        <v>1</v>
      </c>
      <c r="BC1395" s="42" t="s">
        <v>346</v>
      </c>
      <c r="BD1395" s="49" t="s">
        <v>5361</v>
      </c>
      <c r="BE1395" s="49">
        <v>0</v>
      </c>
      <c r="BF1395" s="42" t="s">
        <v>340</v>
      </c>
      <c r="BG1395" s="42"/>
      <c r="BH1395" s="42" t="s">
        <v>340</v>
      </c>
      <c r="BI1395" s="42" t="s">
        <v>357</v>
      </c>
      <c r="BJ1395" s="42" t="s">
        <v>358</v>
      </c>
      <c r="BK1395" s="57">
        <v>44778</v>
      </c>
      <c r="BL1395" s="42" t="s">
        <v>317</v>
      </c>
      <c r="BM1395" s="42" t="s">
        <v>317</v>
      </c>
      <c r="BN1395" s="42"/>
      <c r="BO1395" s="42"/>
      <c r="BP1395" s="42" t="s">
        <v>359</v>
      </c>
      <c r="BQ1395" s="42" t="s">
        <v>359</v>
      </c>
      <c r="BR1395" s="42" t="s">
        <v>359</v>
      </c>
      <c r="BS1395" s="42"/>
      <c r="BT1395" s="42" t="s">
        <v>360</v>
      </c>
      <c r="BU1395" s="42" t="s">
        <v>317</v>
      </c>
      <c r="BV1395" s="42" t="s">
        <v>317</v>
      </c>
      <c r="BW1395" s="42"/>
      <c r="BX1395" s="42"/>
      <c r="BY1395" s="42" t="s">
        <v>353</v>
      </c>
      <c r="BZ1395" s="42" t="s">
        <v>353</v>
      </c>
      <c r="CA1395" s="42"/>
      <c r="CB1395" s="42" t="s">
        <v>353</v>
      </c>
      <c r="CC1395" s="42"/>
      <c r="CD1395" s="42"/>
      <c r="CE1395" s="42"/>
      <c r="CF1395" s="42"/>
      <c r="CG1395" s="26" t="s">
        <v>5362</v>
      </c>
    </row>
    <row r="1396" hidden="1" spans="1:85">
      <c r="A1396" s="39">
        <v>828</v>
      </c>
      <c r="B1396" s="42" t="s">
        <v>5365</v>
      </c>
      <c r="C1396" s="46" t="s">
        <v>5366</v>
      </c>
      <c r="D1396" s="42" t="s">
        <v>5367</v>
      </c>
      <c r="E1396" s="43">
        <v>31.22654</v>
      </c>
      <c r="F1396" s="43">
        <v>-9.43495</v>
      </c>
      <c r="G1396" s="42" t="s">
        <v>4473</v>
      </c>
      <c r="H1396" s="37">
        <v>1.8</v>
      </c>
      <c r="I1396" s="42" t="s">
        <v>4530</v>
      </c>
      <c r="J1396" s="42" t="s">
        <v>5368</v>
      </c>
      <c r="K1396" s="42" t="s">
        <v>317</v>
      </c>
      <c r="L1396" s="42" t="s">
        <v>317</v>
      </c>
      <c r="M1396" s="42" t="s">
        <v>317</v>
      </c>
      <c r="N1396" s="42" t="s">
        <v>318</v>
      </c>
      <c r="O1396" s="42" t="s">
        <v>554</v>
      </c>
      <c r="P1396" s="42" t="s">
        <v>365</v>
      </c>
      <c r="Q1396" s="42" t="s">
        <v>381</v>
      </c>
      <c r="R1396" s="42" t="s">
        <v>320</v>
      </c>
      <c r="S1396" s="42" t="s">
        <v>1718</v>
      </c>
      <c r="T1396" s="42" t="s">
        <v>344</v>
      </c>
      <c r="U1396" s="42" t="s">
        <v>323</v>
      </c>
      <c r="V1396" s="52">
        <v>54</v>
      </c>
      <c r="W1396" s="42" t="s">
        <v>366</v>
      </c>
      <c r="X1396" s="42" t="s">
        <v>5312</v>
      </c>
      <c r="Y1396" s="42" t="s">
        <v>2</v>
      </c>
      <c r="Z1396" s="42" t="s">
        <v>2</v>
      </c>
      <c r="AA1396" s="42" t="s">
        <v>346</v>
      </c>
      <c r="AB1396" s="42" t="s">
        <v>4478</v>
      </c>
      <c r="AC1396" s="42" t="s">
        <v>348</v>
      </c>
      <c r="AD1396" s="42" t="s">
        <v>1780</v>
      </c>
      <c r="AE1396" s="42" t="s">
        <v>368</v>
      </c>
      <c r="AF1396" s="42" t="s">
        <v>368</v>
      </c>
      <c r="AG1396" s="42">
        <v>15</v>
      </c>
      <c r="AH1396" s="42" t="s">
        <v>368</v>
      </c>
      <c r="AI1396" s="42" t="s">
        <v>5369</v>
      </c>
      <c r="AJ1396" s="42" t="s">
        <v>370</v>
      </c>
      <c r="AK1396" s="42">
        <v>0</v>
      </c>
      <c r="AL1396" s="42">
        <v>600</v>
      </c>
      <c r="AM1396" s="42" t="s">
        <v>371</v>
      </c>
      <c r="AN1396" s="42" t="s">
        <v>1909</v>
      </c>
      <c r="AO1396" s="43">
        <v>250</v>
      </c>
      <c r="AP1396" s="42" t="s">
        <v>439</v>
      </c>
      <c r="AQ1396" s="42">
        <v>600</v>
      </c>
      <c r="AR1396" s="42">
        <v>2</v>
      </c>
      <c r="AS1396" s="42">
        <v>600</v>
      </c>
      <c r="AT1396" s="42">
        <v>24</v>
      </c>
      <c r="AU1396" s="42" t="s">
        <v>385</v>
      </c>
      <c r="AV1396" s="42" t="s">
        <v>385</v>
      </c>
      <c r="AW1396" s="42">
        <v>18000</v>
      </c>
      <c r="AX1396" s="42">
        <v>18000</v>
      </c>
      <c r="AY1396" s="42">
        <v>2</v>
      </c>
      <c r="AZ1396" s="51">
        <v>54</v>
      </c>
      <c r="BA1396" s="42"/>
      <c r="BB1396" s="42">
        <v>1</v>
      </c>
      <c r="BC1396" s="42" t="s">
        <v>346</v>
      </c>
      <c r="BD1396" s="49" t="s">
        <v>5365</v>
      </c>
      <c r="BE1396" s="49">
        <v>0</v>
      </c>
      <c r="BF1396" s="42" t="s">
        <v>340</v>
      </c>
      <c r="BG1396" s="42"/>
      <c r="BH1396" s="42" t="s">
        <v>340</v>
      </c>
      <c r="BI1396" s="42" t="s">
        <v>357</v>
      </c>
      <c r="BJ1396" s="42" t="s">
        <v>358</v>
      </c>
      <c r="BK1396" s="57">
        <v>44778</v>
      </c>
      <c r="BL1396" s="42" t="s">
        <v>317</v>
      </c>
      <c r="BM1396" s="42" t="s">
        <v>317</v>
      </c>
      <c r="BN1396" s="42"/>
      <c r="BO1396" s="42"/>
      <c r="BP1396" s="42" t="s">
        <v>359</v>
      </c>
      <c r="BQ1396" s="42" t="s">
        <v>359</v>
      </c>
      <c r="BR1396" s="42" t="s">
        <v>359</v>
      </c>
      <c r="BS1396" s="42"/>
      <c r="BT1396" s="42" t="s">
        <v>360</v>
      </c>
      <c r="BU1396" s="42" t="s">
        <v>317</v>
      </c>
      <c r="BV1396" s="42" t="s">
        <v>317</v>
      </c>
      <c r="BW1396" s="42"/>
      <c r="BX1396" s="42"/>
      <c r="BY1396" s="42" t="s">
        <v>353</v>
      </c>
      <c r="BZ1396" s="42" t="s">
        <v>353</v>
      </c>
      <c r="CA1396" s="42"/>
      <c r="CB1396" s="42" t="s">
        <v>353</v>
      </c>
      <c r="CC1396" s="42"/>
      <c r="CD1396" s="42"/>
      <c r="CE1396" s="42"/>
      <c r="CF1396" s="42"/>
      <c r="CG1396" s="26" t="s">
        <v>5366</v>
      </c>
    </row>
    <row r="1397" hidden="1" spans="1:85">
      <c r="A1397" s="34">
        <v>423</v>
      </c>
      <c r="B1397" s="42" t="s">
        <v>5370</v>
      </c>
      <c r="C1397" s="46" t="s">
        <v>5371</v>
      </c>
      <c r="D1397" s="42" t="s">
        <v>5372</v>
      </c>
      <c r="E1397" s="43">
        <v>31.80363</v>
      </c>
      <c r="F1397" s="43">
        <v>-10.71346</v>
      </c>
      <c r="G1397" s="42" t="s">
        <v>4473</v>
      </c>
      <c r="H1397" s="37">
        <v>1.8</v>
      </c>
      <c r="I1397" s="42" t="s">
        <v>4530</v>
      </c>
      <c r="J1397" s="42" t="s">
        <v>5373</v>
      </c>
      <c r="K1397" s="42" t="s">
        <v>317</v>
      </c>
      <c r="L1397" s="42" t="s">
        <v>317</v>
      </c>
      <c r="M1397" s="42" t="s">
        <v>317</v>
      </c>
      <c r="N1397" s="42" t="s">
        <v>318</v>
      </c>
      <c r="O1397" s="42" t="s">
        <v>364</v>
      </c>
      <c r="P1397" s="42" t="s">
        <v>365</v>
      </c>
      <c r="Q1397" s="42" t="s">
        <v>320</v>
      </c>
      <c r="R1397" s="42" t="s">
        <v>320</v>
      </c>
      <c r="S1397" s="42" t="s">
        <v>1718</v>
      </c>
      <c r="T1397" s="42" t="s">
        <v>344</v>
      </c>
      <c r="U1397" s="42" t="s">
        <v>323</v>
      </c>
      <c r="V1397" s="52">
        <v>70</v>
      </c>
      <c r="W1397" s="42" t="s">
        <v>325</v>
      </c>
      <c r="X1397" s="42" t="s">
        <v>5359</v>
      </c>
      <c r="Y1397" s="42" t="s">
        <v>2</v>
      </c>
      <c r="Z1397" s="42" t="s">
        <v>2</v>
      </c>
      <c r="AA1397" s="42" t="s">
        <v>346</v>
      </c>
      <c r="AB1397" s="42" t="s">
        <v>4478</v>
      </c>
      <c r="AC1397" s="42" t="s">
        <v>348</v>
      </c>
      <c r="AD1397" s="42" t="s">
        <v>1780</v>
      </c>
      <c r="AE1397" s="42" t="s">
        <v>368</v>
      </c>
      <c r="AF1397" s="42" t="s">
        <v>368</v>
      </c>
      <c r="AG1397" s="42">
        <v>15</v>
      </c>
      <c r="AH1397" s="42" t="s">
        <v>368</v>
      </c>
      <c r="AI1397" s="42" t="s">
        <v>369</v>
      </c>
      <c r="AJ1397" s="42" t="s">
        <v>370</v>
      </c>
      <c r="AK1397" s="42">
        <v>0</v>
      </c>
      <c r="AL1397" s="42">
        <v>600</v>
      </c>
      <c r="AM1397" s="42" t="s">
        <v>371</v>
      </c>
      <c r="AN1397" s="42" t="s">
        <v>1909</v>
      </c>
      <c r="AO1397" s="43">
        <v>250</v>
      </c>
      <c r="AP1397" s="42" t="s">
        <v>384</v>
      </c>
      <c r="AQ1397" s="42">
        <v>600</v>
      </c>
      <c r="AR1397" s="42">
        <v>2</v>
      </c>
      <c r="AS1397" s="42">
        <v>600</v>
      </c>
      <c r="AT1397" s="42">
        <v>24</v>
      </c>
      <c r="AU1397" s="42" t="s">
        <v>327</v>
      </c>
      <c r="AV1397" s="42" t="s">
        <v>327</v>
      </c>
      <c r="AW1397" s="42" t="s">
        <v>327</v>
      </c>
      <c r="AX1397" s="42" t="s">
        <v>353</v>
      </c>
      <c r="AY1397" s="42" t="s">
        <v>327</v>
      </c>
      <c r="AZ1397" s="51">
        <v>36</v>
      </c>
      <c r="BA1397" s="42"/>
      <c r="BB1397" s="42">
        <v>1</v>
      </c>
      <c r="BC1397" s="42" t="s">
        <v>346</v>
      </c>
      <c r="BD1397" s="49" t="s">
        <v>5370</v>
      </c>
      <c r="BE1397" s="49">
        <v>0</v>
      </c>
      <c r="BF1397" s="42" t="s">
        <v>340</v>
      </c>
      <c r="BG1397" s="42"/>
      <c r="BH1397" s="42" t="s">
        <v>340</v>
      </c>
      <c r="BI1397" s="42" t="s">
        <v>357</v>
      </c>
      <c r="BJ1397" s="42" t="s">
        <v>358</v>
      </c>
      <c r="BK1397" s="57">
        <v>44778</v>
      </c>
      <c r="BL1397" s="42" t="s">
        <v>317</v>
      </c>
      <c r="BM1397" s="42" t="s">
        <v>317</v>
      </c>
      <c r="BN1397" s="42"/>
      <c r="BO1397" s="42">
        <v>24</v>
      </c>
      <c r="BP1397" s="42"/>
      <c r="BQ1397" s="42" t="s">
        <v>4506</v>
      </c>
      <c r="BR1397" s="42" t="s">
        <v>359</v>
      </c>
      <c r="BS1397" s="42"/>
      <c r="BT1397" s="42" t="s">
        <v>360</v>
      </c>
      <c r="BU1397" s="42" t="s">
        <v>317</v>
      </c>
      <c r="BV1397" s="42" t="s">
        <v>317</v>
      </c>
      <c r="BW1397" s="42"/>
      <c r="BX1397" s="42"/>
      <c r="BY1397" s="42" t="s">
        <v>353</v>
      </c>
      <c r="BZ1397" s="42" t="s">
        <v>353</v>
      </c>
      <c r="CA1397" s="42"/>
      <c r="CB1397" s="42" t="s">
        <v>353</v>
      </c>
      <c r="CC1397" s="42"/>
      <c r="CD1397" s="42"/>
      <c r="CE1397" s="42"/>
      <c r="CF1397" s="42"/>
      <c r="CG1397" s="26" t="s">
        <v>5371</v>
      </c>
    </row>
    <row r="1398" hidden="1" spans="1:85">
      <c r="A1398" s="39">
        <v>1156</v>
      </c>
      <c r="B1398" s="42" t="s">
        <v>5374</v>
      </c>
      <c r="C1398" s="46" t="s">
        <v>5375</v>
      </c>
      <c r="D1398" s="42" t="s">
        <v>5376</v>
      </c>
      <c r="E1398" s="43">
        <v>31.13026</v>
      </c>
      <c r="F1398" s="43">
        <v>-11.10386</v>
      </c>
      <c r="G1398" s="42" t="s">
        <v>4473</v>
      </c>
      <c r="H1398" s="37">
        <v>2.5</v>
      </c>
      <c r="I1398" s="42" t="s">
        <v>4530</v>
      </c>
      <c r="J1398" s="42" t="s">
        <v>5377</v>
      </c>
      <c r="K1398" s="42" t="s">
        <v>317</v>
      </c>
      <c r="L1398" s="42" t="s">
        <v>340</v>
      </c>
      <c r="M1398" s="42" t="s">
        <v>317</v>
      </c>
      <c r="N1398" s="42" t="s">
        <v>318</v>
      </c>
      <c r="O1398" s="42" t="s">
        <v>554</v>
      </c>
      <c r="P1398" s="42" t="s">
        <v>365</v>
      </c>
      <c r="Q1398" s="42" t="s">
        <v>381</v>
      </c>
      <c r="R1398" s="42" t="s">
        <v>320</v>
      </c>
      <c r="S1398" s="42" t="s">
        <v>1718</v>
      </c>
      <c r="T1398" s="42" t="s">
        <v>344</v>
      </c>
      <c r="U1398" s="42" t="s">
        <v>323</v>
      </c>
      <c r="V1398" s="52">
        <v>66</v>
      </c>
      <c r="W1398" s="42" t="s">
        <v>366</v>
      </c>
      <c r="X1398" s="42" t="s">
        <v>5359</v>
      </c>
      <c r="Y1398" s="42" t="s">
        <v>2</v>
      </c>
      <c r="Z1398" s="42" t="s">
        <v>2</v>
      </c>
      <c r="AA1398" s="42" t="s">
        <v>346</v>
      </c>
      <c r="AB1398" s="42" t="s">
        <v>4478</v>
      </c>
      <c r="AC1398" s="42" t="s">
        <v>348</v>
      </c>
      <c r="AD1398" s="42" t="s">
        <v>1780</v>
      </c>
      <c r="AE1398" s="42" t="s">
        <v>382</v>
      </c>
      <c r="AF1398" s="42" t="s">
        <v>382</v>
      </c>
      <c r="AG1398" s="42">
        <v>20</v>
      </c>
      <c r="AH1398" s="42" t="s">
        <v>350</v>
      </c>
      <c r="AI1398" s="42" t="s">
        <v>5378</v>
      </c>
      <c r="AJ1398" s="42" t="s">
        <v>351</v>
      </c>
      <c r="AK1398" s="42" t="s">
        <v>5379</v>
      </c>
      <c r="AL1398" s="42">
        <v>750</v>
      </c>
      <c r="AM1398" s="42" t="s">
        <v>2702</v>
      </c>
      <c r="AN1398" s="42" t="s">
        <v>4541</v>
      </c>
      <c r="AO1398" s="43">
        <v>350</v>
      </c>
      <c r="AP1398" s="42" t="s">
        <v>384</v>
      </c>
      <c r="AQ1398" s="42">
        <v>600</v>
      </c>
      <c r="AR1398" s="42">
        <v>2</v>
      </c>
      <c r="AS1398" s="42">
        <v>600</v>
      </c>
      <c r="AT1398" s="42">
        <v>24</v>
      </c>
      <c r="AU1398" s="42" t="s">
        <v>385</v>
      </c>
      <c r="AV1398" s="42" t="s">
        <v>385</v>
      </c>
      <c r="AW1398" s="42">
        <v>18000</v>
      </c>
      <c r="AX1398" s="42">
        <v>18000</v>
      </c>
      <c r="AY1398" s="42">
        <v>2</v>
      </c>
      <c r="AZ1398" s="51">
        <v>42</v>
      </c>
      <c r="BA1398" s="42"/>
      <c r="BB1398" s="42">
        <v>1</v>
      </c>
      <c r="BC1398" s="42" t="s">
        <v>346</v>
      </c>
      <c r="BD1398" s="49" t="s">
        <v>5374</v>
      </c>
      <c r="BE1398" s="49">
        <v>0</v>
      </c>
      <c r="BF1398" s="42" t="s">
        <v>340</v>
      </c>
      <c r="BG1398" s="42"/>
      <c r="BH1398" s="42" t="s">
        <v>340</v>
      </c>
      <c r="BI1398" s="42" t="s">
        <v>357</v>
      </c>
      <c r="BJ1398" s="42" t="s">
        <v>358</v>
      </c>
      <c r="BK1398" s="57">
        <v>44778</v>
      </c>
      <c r="BL1398" s="42" t="s">
        <v>340</v>
      </c>
      <c r="BM1398" s="42" t="s">
        <v>340</v>
      </c>
      <c r="BN1398" s="42"/>
      <c r="BO1398" s="42"/>
      <c r="BP1398" s="42" t="s">
        <v>359</v>
      </c>
      <c r="BQ1398" s="42" t="s">
        <v>359</v>
      </c>
      <c r="BR1398" s="42" t="s">
        <v>508</v>
      </c>
      <c r="BS1398" s="42"/>
      <c r="BT1398" s="42" t="s">
        <v>360</v>
      </c>
      <c r="BU1398" s="42" t="s">
        <v>317</v>
      </c>
      <c r="BV1398" s="42" t="s">
        <v>340</v>
      </c>
      <c r="BW1398" s="42"/>
      <c r="BX1398" s="42"/>
      <c r="BY1398" s="42" t="s">
        <v>356</v>
      </c>
      <c r="BZ1398" s="42">
        <v>30</v>
      </c>
      <c r="CA1398" s="42"/>
      <c r="CB1398" s="42" t="s">
        <v>472</v>
      </c>
      <c r="CC1398" s="42"/>
      <c r="CD1398" s="42"/>
      <c r="CE1398" s="42"/>
      <c r="CF1398" s="42"/>
      <c r="CG1398" s="26" t="s">
        <v>5375</v>
      </c>
    </row>
    <row r="1399" hidden="1" spans="1:85">
      <c r="A1399" s="34">
        <v>215</v>
      </c>
      <c r="B1399" s="42" t="s">
        <v>5380</v>
      </c>
      <c r="C1399" s="46" t="s">
        <v>5381</v>
      </c>
      <c r="D1399" s="42" t="s">
        <v>5382</v>
      </c>
      <c r="E1399" s="43">
        <v>32.0658</v>
      </c>
      <c r="F1399" s="43">
        <v>-10.55247</v>
      </c>
      <c r="G1399" s="42" t="s">
        <v>4473</v>
      </c>
      <c r="H1399" s="37">
        <v>2.5</v>
      </c>
      <c r="I1399" s="42" t="s">
        <v>4530</v>
      </c>
      <c r="J1399" s="42" t="s">
        <v>5373</v>
      </c>
      <c r="K1399" s="42" t="s">
        <v>340</v>
      </c>
      <c r="L1399" s="42" t="s">
        <v>317</v>
      </c>
      <c r="M1399" s="42" t="s">
        <v>317</v>
      </c>
      <c r="N1399" s="42" t="s">
        <v>318</v>
      </c>
      <c r="O1399" s="42" t="s">
        <v>364</v>
      </c>
      <c r="P1399" s="42" t="s">
        <v>380</v>
      </c>
      <c r="Q1399" s="42" t="s">
        <v>320</v>
      </c>
      <c r="R1399" s="42" t="s">
        <v>381</v>
      </c>
      <c r="S1399" s="42" t="s">
        <v>1718</v>
      </c>
      <c r="T1399" s="42" t="s">
        <v>344</v>
      </c>
      <c r="U1399" s="42" t="s">
        <v>323</v>
      </c>
      <c r="V1399" s="52">
        <v>54</v>
      </c>
      <c r="W1399" s="42" t="s">
        <v>366</v>
      </c>
      <c r="X1399" s="42" t="s">
        <v>5359</v>
      </c>
      <c r="Y1399" s="42" t="s">
        <v>2</v>
      </c>
      <c r="Z1399" s="42" t="s">
        <v>2</v>
      </c>
      <c r="AA1399" s="42" t="s">
        <v>346</v>
      </c>
      <c r="AB1399" s="42" t="s">
        <v>4478</v>
      </c>
      <c r="AC1399" s="42" t="s">
        <v>348</v>
      </c>
      <c r="AD1399" s="42" t="s">
        <v>1780</v>
      </c>
      <c r="AE1399" s="42" t="s">
        <v>2619</v>
      </c>
      <c r="AF1399" s="42" t="s">
        <v>2619</v>
      </c>
      <c r="AG1399" s="42">
        <v>20</v>
      </c>
      <c r="AH1399" s="42" t="s">
        <v>350</v>
      </c>
      <c r="AI1399" s="42">
        <v>0</v>
      </c>
      <c r="AJ1399" s="42" t="s">
        <v>351</v>
      </c>
      <c r="AK1399" s="42">
        <v>0</v>
      </c>
      <c r="AL1399" s="42">
        <v>600</v>
      </c>
      <c r="AM1399" s="42" t="s">
        <v>371</v>
      </c>
      <c r="AN1399" s="42" t="s">
        <v>1909</v>
      </c>
      <c r="AO1399" s="43">
        <v>250</v>
      </c>
      <c r="AP1399" s="42" t="s">
        <v>439</v>
      </c>
      <c r="AQ1399" s="42">
        <v>1200</v>
      </c>
      <c r="AR1399" s="42">
        <v>2</v>
      </c>
      <c r="AS1399" s="42">
        <v>600</v>
      </c>
      <c r="AT1399" s="42">
        <v>48</v>
      </c>
      <c r="AU1399" s="42" t="s">
        <v>5335</v>
      </c>
      <c r="AV1399" s="42" t="s">
        <v>5335</v>
      </c>
      <c r="AW1399" s="42">
        <v>18000</v>
      </c>
      <c r="AX1399" s="42">
        <v>18000</v>
      </c>
      <c r="AY1399" s="42">
        <v>2</v>
      </c>
      <c r="AZ1399" s="51">
        <v>42</v>
      </c>
      <c r="BA1399" s="42"/>
      <c r="BB1399" s="42">
        <v>1</v>
      </c>
      <c r="BC1399" s="42" t="s">
        <v>346</v>
      </c>
      <c r="BD1399" s="49" t="s">
        <v>5380</v>
      </c>
      <c r="BE1399" s="49">
        <v>0</v>
      </c>
      <c r="BF1399" s="42" t="s">
        <v>340</v>
      </c>
      <c r="BG1399" s="42"/>
      <c r="BH1399" s="42" t="s">
        <v>340</v>
      </c>
      <c r="BI1399" s="42" t="s">
        <v>357</v>
      </c>
      <c r="BJ1399" s="42" t="s">
        <v>358</v>
      </c>
      <c r="BK1399" s="57">
        <v>44778</v>
      </c>
      <c r="BL1399" s="42" t="s">
        <v>317</v>
      </c>
      <c r="BM1399" s="42" t="s">
        <v>317</v>
      </c>
      <c r="BN1399" s="42"/>
      <c r="BO1399" s="42"/>
      <c r="BP1399" s="42" t="s">
        <v>359</v>
      </c>
      <c r="BQ1399" s="42" t="s">
        <v>359</v>
      </c>
      <c r="BR1399" s="42" t="s">
        <v>359</v>
      </c>
      <c r="BS1399" s="42"/>
      <c r="BT1399" s="42" t="s">
        <v>360</v>
      </c>
      <c r="BU1399" s="42" t="s">
        <v>317</v>
      </c>
      <c r="BV1399" s="42" t="s">
        <v>317</v>
      </c>
      <c r="BW1399" s="42"/>
      <c r="BX1399" s="42"/>
      <c r="BY1399" s="42" t="s">
        <v>353</v>
      </c>
      <c r="BZ1399" s="42" t="s">
        <v>353</v>
      </c>
      <c r="CA1399" s="42"/>
      <c r="CB1399" s="42" t="s">
        <v>353</v>
      </c>
      <c r="CC1399" s="42"/>
      <c r="CD1399" s="42"/>
      <c r="CE1399" s="42"/>
      <c r="CF1399" s="42"/>
      <c r="CG1399" s="26" t="s">
        <v>5381</v>
      </c>
    </row>
    <row r="1400" hidden="1" spans="1:85">
      <c r="A1400" s="39">
        <v>1600</v>
      </c>
      <c r="B1400" s="42" t="s">
        <v>5383</v>
      </c>
      <c r="C1400" s="46" t="s">
        <v>5384</v>
      </c>
      <c r="D1400" s="42" t="s">
        <v>5385</v>
      </c>
      <c r="E1400" s="43">
        <v>31.30745</v>
      </c>
      <c r="F1400" s="43">
        <v>-9.24731</v>
      </c>
      <c r="G1400" s="42" t="s">
        <v>4473</v>
      </c>
      <c r="H1400" s="37">
        <v>2.5</v>
      </c>
      <c r="I1400" s="42" t="s">
        <v>4530</v>
      </c>
      <c r="J1400" s="42" t="s">
        <v>5368</v>
      </c>
      <c r="K1400" s="42" t="s">
        <v>317</v>
      </c>
      <c r="L1400" s="42" t="s">
        <v>317</v>
      </c>
      <c r="M1400" s="42" t="s">
        <v>317</v>
      </c>
      <c r="N1400" s="42" t="s">
        <v>318</v>
      </c>
      <c r="O1400" s="42" t="s">
        <v>554</v>
      </c>
      <c r="P1400" s="42" t="s">
        <v>365</v>
      </c>
      <c r="Q1400" s="42" t="s">
        <v>381</v>
      </c>
      <c r="R1400" s="42" t="s">
        <v>381</v>
      </c>
      <c r="S1400" s="42" t="s">
        <v>1718</v>
      </c>
      <c r="T1400" s="42" t="s">
        <v>344</v>
      </c>
      <c r="U1400" s="42" t="s">
        <v>323</v>
      </c>
      <c r="V1400" s="52">
        <v>66</v>
      </c>
      <c r="W1400" s="42" t="s">
        <v>366</v>
      </c>
      <c r="X1400" s="42" t="s">
        <v>5312</v>
      </c>
      <c r="Y1400" s="42" t="s">
        <v>2</v>
      </c>
      <c r="Z1400" s="42" t="s">
        <v>2</v>
      </c>
      <c r="AA1400" s="42" t="s">
        <v>346</v>
      </c>
      <c r="AB1400" s="42" t="s">
        <v>4478</v>
      </c>
      <c r="AC1400" s="42" t="s">
        <v>348</v>
      </c>
      <c r="AD1400" s="42" t="s">
        <v>1780</v>
      </c>
      <c r="AE1400" s="42" t="s">
        <v>403</v>
      </c>
      <c r="AF1400" s="42" t="s">
        <v>403</v>
      </c>
      <c r="AG1400" s="42">
        <v>20</v>
      </c>
      <c r="AH1400" s="42" t="s">
        <v>350</v>
      </c>
      <c r="AI1400" s="42" t="s">
        <v>4589</v>
      </c>
      <c r="AJ1400" s="42" t="s">
        <v>351</v>
      </c>
      <c r="AK1400" s="42" t="s">
        <v>5379</v>
      </c>
      <c r="AL1400" s="42">
        <v>600</v>
      </c>
      <c r="AM1400" s="42" t="s">
        <v>371</v>
      </c>
      <c r="AN1400" s="42" t="s">
        <v>1909</v>
      </c>
      <c r="AO1400" s="43">
        <v>250</v>
      </c>
      <c r="AP1400" s="42" t="s">
        <v>384</v>
      </c>
      <c r="AQ1400" s="42">
        <v>1200</v>
      </c>
      <c r="AR1400" s="42">
        <v>2</v>
      </c>
      <c r="AS1400" s="42">
        <v>600</v>
      </c>
      <c r="AT1400" s="42">
        <v>48</v>
      </c>
      <c r="AU1400" s="42" t="s">
        <v>5335</v>
      </c>
      <c r="AV1400" s="42" t="s">
        <v>5335</v>
      </c>
      <c r="AW1400" s="42">
        <v>18000</v>
      </c>
      <c r="AX1400" s="42">
        <v>18000</v>
      </c>
      <c r="AY1400" s="42">
        <v>2</v>
      </c>
      <c r="AZ1400" s="51">
        <v>40</v>
      </c>
      <c r="BA1400" s="42"/>
      <c r="BB1400" s="42">
        <v>2</v>
      </c>
      <c r="BC1400" s="42" t="s">
        <v>375</v>
      </c>
      <c r="BD1400" s="49" t="s">
        <v>5383</v>
      </c>
      <c r="BE1400" s="49" t="s">
        <v>5386</v>
      </c>
      <c r="BF1400" s="42" t="s">
        <v>340</v>
      </c>
      <c r="BG1400" s="42"/>
      <c r="BH1400" s="42" t="s">
        <v>340</v>
      </c>
      <c r="BI1400" s="42" t="s">
        <v>357</v>
      </c>
      <c r="BJ1400" s="42" t="s">
        <v>358</v>
      </c>
      <c r="BK1400" s="57">
        <v>44778</v>
      </c>
      <c r="BL1400" s="42" t="s">
        <v>317</v>
      </c>
      <c r="BM1400" s="42" t="s">
        <v>317</v>
      </c>
      <c r="BN1400" s="42"/>
      <c r="BO1400" s="42"/>
      <c r="BP1400" s="42" t="s">
        <v>359</v>
      </c>
      <c r="BQ1400" s="42" t="s">
        <v>359</v>
      </c>
      <c r="BR1400" s="42" t="s">
        <v>359</v>
      </c>
      <c r="BS1400" s="42"/>
      <c r="BT1400" s="42" t="s">
        <v>360</v>
      </c>
      <c r="BU1400" s="42" t="s">
        <v>317</v>
      </c>
      <c r="BV1400" s="42" t="s">
        <v>317</v>
      </c>
      <c r="BW1400" s="42"/>
      <c r="BX1400" s="42"/>
      <c r="BY1400" s="42" t="s">
        <v>353</v>
      </c>
      <c r="BZ1400" s="42" t="s">
        <v>353</v>
      </c>
      <c r="CA1400" s="42"/>
      <c r="CB1400" s="42" t="s">
        <v>353</v>
      </c>
      <c r="CC1400" s="42"/>
      <c r="CD1400" s="42"/>
      <c r="CE1400" s="42"/>
      <c r="CF1400" s="42"/>
      <c r="CG1400" s="26" t="s">
        <v>5384</v>
      </c>
    </row>
    <row r="1401" hidden="1" spans="1:85">
      <c r="A1401" s="39">
        <v>862</v>
      </c>
      <c r="B1401" s="42" t="s">
        <v>5387</v>
      </c>
      <c r="C1401" s="46" t="s">
        <v>5388</v>
      </c>
      <c r="D1401" s="42" t="s">
        <v>5389</v>
      </c>
      <c r="E1401" s="43">
        <v>30.17813</v>
      </c>
      <c r="F1401" s="43">
        <v>-10.22109</v>
      </c>
      <c r="G1401" s="42" t="s">
        <v>4473</v>
      </c>
      <c r="H1401" s="37">
        <v>2</v>
      </c>
      <c r="I1401" s="42" t="s">
        <v>4530</v>
      </c>
      <c r="J1401" s="42" t="s">
        <v>4531</v>
      </c>
      <c r="K1401" s="42" t="s">
        <v>317</v>
      </c>
      <c r="L1401" s="42" t="s">
        <v>317</v>
      </c>
      <c r="M1401" s="42" t="s">
        <v>317</v>
      </c>
      <c r="N1401" s="42" t="s">
        <v>318</v>
      </c>
      <c r="O1401" s="42" t="s">
        <v>554</v>
      </c>
      <c r="P1401" s="42" t="s">
        <v>365</v>
      </c>
      <c r="Q1401" s="42" t="s">
        <v>320</v>
      </c>
      <c r="R1401" s="42" t="s">
        <v>320</v>
      </c>
      <c r="S1401" s="42" t="s">
        <v>1718</v>
      </c>
      <c r="T1401" s="42" t="s">
        <v>344</v>
      </c>
      <c r="U1401" s="42" t="s">
        <v>323</v>
      </c>
      <c r="V1401" s="52">
        <v>60</v>
      </c>
      <c r="W1401" s="42" t="s">
        <v>325</v>
      </c>
      <c r="X1401" s="42" t="s">
        <v>5312</v>
      </c>
      <c r="Y1401" s="42" t="s">
        <v>2</v>
      </c>
      <c r="Z1401" s="42" t="s">
        <v>2</v>
      </c>
      <c r="AA1401" s="42" t="s">
        <v>346</v>
      </c>
      <c r="AB1401" s="42" t="s">
        <v>4478</v>
      </c>
      <c r="AC1401" s="42" t="s">
        <v>348</v>
      </c>
      <c r="AD1401" s="42" t="s">
        <v>1780</v>
      </c>
      <c r="AE1401" s="42" t="s">
        <v>4510</v>
      </c>
      <c r="AF1401" s="42" t="s">
        <v>4510</v>
      </c>
      <c r="AG1401" s="42">
        <v>16</v>
      </c>
      <c r="AH1401" s="42" t="s">
        <v>350</v>
      </c>
      <c r="AI1401" s="42" t="s">
        <v>1146</v>
      </c>
      <c r="AJ1401" s="42" t="s">
        <v>351</v>
      </c>
      <c r="AK1401" s="42">
        <v>0</v>
      </c>
      <c r="AL1401" s="42">
        <v>600</v>
      </c>
      <c r="AM1401" s="42" t="s">
        <v>371</v>
      </c>
      <c r="AN1401" s="42" t="s">
        <v>1909</v>
      </c>
      <c r="AO1401" s="43">
        <v>250</v>
      </c>
      <c r="AP1401" s="42" t="s">
        <v>439</v>
      </c>
      <c r="AQ1401" s="42">
        <v>600</v>
      </c>
      <c r="AR1401" s="42">
        <v>2</v>
      </c>
      <c r="AS1401" s="42">
        <v>600</v>
      </c>
      <c r="AT1401" s="42">
        <v>24</v>
      </c>
      <c r="AU1401" s="42" t="s">
        <v>327</v>
      </c>
      <c r="AV1401" s="42" t="s">
        <v>327</v>
      </c>
      <c r="AW1401" s="42" t="s">
        <v>327</v>
      </c>
      <c r="AX1401" s="42" t="s">
        <v>353</v>
      </c>
      <c r="AY1401" s="42" t="s">
        <v>327</v>
      </c>
      <c r="AZ1401" s="51">
        <v>65</v>
      </c>
      <c r="BA1401" s="42"/>
      <c r="BB1401" s="42">
        <v>1</v>
      </c>
      <c r="BC1401" s="42" t="s">
        <v>346</v>
      </c>
      <c r="BD1401" s="49" t="s">
        <v>5387</v>
      </c>
      <c r="BE1401" s="49">
        <v>0</v>
      </c>
      <c r="BF1401" s="42" t="s">
        <v>340</v>
      </c>
      <c r="BG1401" s="42"/>
      <c r="BH1401" s="42" t="s">
        <v>340</v>
      </c>
      <c r="BI1401" s="42" t="s">
        <v>357</v>
      </c>
      <c r="BJ1401" s="42" t="s">
        <v>358</v>
      </c>
      <c r="BK1401" s="57">
        <v>44778</v>
      </c>
      <c r="BL1401" s="42" t="s">
        <v>317</v>
      </c>
      <c r="BM1401" s="42" t="s">
        <v>317</v>
      </c>
      <c r="BN1401" s="42"/>
      <c r="BO1401" s="42"/>
      <c r="BP1401" s="42" t="s">
        <v>359</v>
      </c>
      <c r="BQ1401" s="42" t="s">
        <v>359</v>
      </c>
      <c r="BR1401" s="42" t="s">
        <v>359</v>
      </c>
      <c r="BS1401" s="42"/>
      <c r="BT1401" s="42" t="s">
        <v>360</v>
      </c>
      <c r="BU1401" s="42" t="s">
        <v>317</v>
      </c>
      <c r="BV1401" s="42" t="s">
        <v>317</v>
      </c>
      <c r="BW1401" s="42"/>
      <c r="BX1401" s="42"/>
      <c r="BY1401" s="42" t="s">
        <v>353</v>
      </c>
      <c r="BZ1401" s="42" t="s">
        <v>353</v>
      </c>
      <c r="CA1401" s="42"/>
      <c r="CB1401" s="42" t="s">
        <v>353</v>
      </c>
      <c r="CC1401" s="42"/>
      <c r="CD1401" s="42"/>
      <c r="CE1401" s="42"/>
      <c r="CF1401" s="42"/>
      <c r="CG1401" s="26" t="s">
        <v>5388</v>
      </c>
    </row>
    <row r="1402" hidden="1" spans="1:85">
      <c r="A1402" s="34">
        <v>711</v>
      </c>
      <c r="B1402" s="42" t="s">
        <v>5390</v>
      </c>
      <c r="C1402" s="46" t="s">
        <v>5391</v>
      </c>
      <c r="D1402" s="42" t="s">
        <v>5392</v>
      </c>
      <c r="E1402" s="43">
        <v>31.24231</v>
      </c>
      <c r="F1402" s="43">
        <v>-11.30635</v>
      </c>
      <c r="G1402" s="42" t="s">
        <v>4473</v>
      </c>
      <c r="H1402" s="37">
        <v>2.5</v>
      </c>
      <c r="I1402" s="42" t="s">
        <v>4530</v>
      </c>
      <c r="J1402" s="42" t="s">
        <v>5377</v>
      </c>
      <c r="K1402" s="42" t="s">
        <v>317</v>
      </c>
      <c r="L1402" s="42" t="s">
        <v>340</v>
      </c>
      <c r="M1402" s="42" t="s">
        <v>317</v>
      </c>
      <c r="N1402" s="42" t="s">
        <v>318</v>
      </c>
      <c r="O1402" s="42" t="s">
        <v>554</v>
      </c>
      <c r="P1402" s="42" t="s">
        <v>365</v>
      </c>
      <c r="Q1402" s="42" t="s">
        <v>381</v>
      </c>
      <c r="R1402" s="42" t="s">
        <v>381</v>
      </c>
      <c r="S1402" s="42" t="s">
        <v>1718</v>
      </c>
      <c r="T1402" s="42" t="s">
        <v>344</v>
      </c>
      <c r="U1402" s="42" t="s">
        <v>323</v>
      </c>
      <c r="V1402" s="52">
        <v>66</v>
      </c>
      <c r="W1402" s="42" t="s">
        <v>366</v>
      </c>
      <c r="X1402" s="42" t="s">
        <v>5359</v>
      </c>
      <c r="Y1402" s="42" t="s">
        <v>2</v>
      </c>
      <c r="Z1402" s="42" t="s">
        <v>2</v>
      </c>
      <c r="AA1402" s="42" t="s">
        <v>346</v>
      </c>
      <c r="AB1402" s="42" t="s">
        <v>4478</v>
      </c>
      <c r="AC1402" s="42" t="s">
        <v>348</v>
      </c>
      <c r="AD1402" s="42" t="s">
        <v>1780</v>
      </c>
      <c r="AE1402" s="42" t="s">
        <v>476</v>
      </c>
      <c r="AF1402" s="42" t="s">
        <v>476</v>
      </c>
      <c r="AG1402" s="42">
        <v>30</v>
      </c>
      <c r="AH1402" s="42" t="s">
        <v>350</v>
      </c>
      <c r="AI1402" s="42" t="s">
        <v>5393</v>
      </c>
      <c r="AJ1402" s="42" t="s">
        <v>351</v>
      </c>
      <c r="AK1402" s="42" t="s">
        <v>1895</v>
      </c>
      <c r="AL1402" s="42">
        <v>1000</v>
      </c>
      <c r="AM1402" s="42" t="s">
        <v>371</v>
      </c>
      <c r="AN1402" s="42" t="s">
        <v>1909</v>
      </c>
      <c r="AO1402" s="43">
        <v>250</v>
      </c>
      <c r="AP1402" s="42" t="s">
        <v>439</v>
      </c>
      <c r="AQ1402" s="42">
        <v>1200</v>
      </c>
      <c r="AR1402" s="42">
        <v>2</v>
      </c>
      <c r="AS1402" s="42">
        <v>600</v>
      </c>
      <c r="AT1402" s="42">
        <v>48</v>
      </c>
      <c r="AU1402" s="42" t="s">
        <v>5335</v>
      </c>
      <c r="AV1402" s="42" t="s">
        <v>5335</v>
      </c>
      <c r="AW1402" s="42">
        <v>18000</v>
      </c>
      <c r="AX1402" s="42">
        <v>18000</v>
      </c>
      <c r="AY1402" s="42">
        <v>2</v>
      </c>
      <c r="AZ1402" s="51">
        <v>54</v>
      </c>
      <c r="BA1402" s="42"/>
      <c r="BB1402" s="42">
        <v>1</v>
      </c>
      <c r="BC1402" s="42" t="s">
        <v>346</v>
      </c>
      <c r="BD1402" s="49" t="s">
        <v>5390</v>
      </c>
      <c r="BE1402" s="49">
        <v>0</v>
      </c>
      <c r="BF1402" s="42" t="s">
        <v>340</v>
      </c>
      <c r="BG1402" s="42"/>
      <c r="BH1402" s="42" t="s">
        <v>340</v>
      </c>
      <c r="BI1402" s="42" t="s">
        <v>357</v>
      </c>
      <c r="BJ1402" s="42" t="s">
        <v>358</v>
      </c>
      <c r="BK1402" s="57">
        <v>44778</v>
      </c>
      <c r="BL1402" s="42" t="s">
        <v>317</v>
      </c>
      <c r="BM1402" s="42" t="s">
        <v>317</v>
      </c>
      <c r="BN1402" s="42"/>
      <c r="BO1402" s="42"/>
      <c r="BP1402" s="42" t="s">
        <v>359</v>
      </c>
      <c r="BQ1402" s="42" t="s">
        <v>359</v>
      </c>
      <c r="BR1402" s="42" t="s">
        <v>359</v>
      </c>
      <c r="BS1402" s="42"/>
      <c r="BT1402" s="42" t="s">
        <v>360</v>
      </c>
      <c r="BU1402" s="42" t="s">
        <v>317</v>
      </c>
      <c r="BV1402" s="42" t="s">
        <v>317</v>
      </c>
      <c r="BW1402" s="42"/>
      <c r="BX1402" s="42"/>
      <c r="BY1402" s="42" t="s">
        <v>353</v>
      </c>
      <c r="BZ1402" s="42" t="s">
        <v>353</v>
      </c>
      <c r="CA1402" s="42"/>
      <c r="CB1402" s="42" t="s">
        <v>353</v>
      </c>
      <c r="CC1402" s="42"/>
      <c r="CD1402" s="42"/>
      <c r="CE1402" s="42"/>
      <c r="CF1402" s="42"/>
      <c r="CG1402" s="26" t="s">
        <v>5391</v>
      </c>
    </row>
    <row r="1403" hidden="1" spans="1:85">
      <c r="A1403" s="39">
        <v>1036</v>
      </c>
      <c r="B1403" s="42" t="s">
        <v>5394</v>
      </c>
      <c r="C1403" s="46" t="s">
        <v>5395</v>
      </c>
      <c r="D1403" s="42" t="s">
        <v>5396</v>
      </c>
      <c r="E1403" s="43">
        <v>31.39175</v>
      </c>
      <c r="F1403" s="43">
        <v>-9.07135</v>
      </c>
      <c r="G1403" s="42" t="s">
        <v>4473</v>
      </c>
      <c r="H1403" s="37">
        <v>2</v>
      </c>
      <c r="I1403" s="42" t="s">
        <v>4530</v>
      </c>
      <c r="J1403" s="42" t="s">
        <v>5368</v>
      </c>
      <c r="K1403" s="42" t="s">
        <v>317</v>
      </c>
      <c r="L1403" s="42" t="s">
        <v>317</v>
      </c>
      <c r="M1403" s="42" t="s">
        <v>317</v>
      </c>
      <c r="N1403" s="42" t="s">
        <v>318</v>
      </c>
      <c r="O1403" s="42" t="s">
        <v>554</v>
      </c>
      <c r="P1403" s="42" t="s">
        <v>365</v>
      </c>
      <c r="Q1403" s="42" t="s">
        <v>381</v>
      </c>
      <c r="R1403" s="42" t="s">
        <v>381</v>
      </c>
      <c r="S1403" s="42" t="s">
        <v>1718</v>
      </c>
      <c r="T1403" s="42" t="s">
        <v>344</v>
      </c>
      <c r="U1403" s="42" t="s">
        <v>323</v>
      </c>
      <c r="V1403" s="52">
        <v>70</v>
      </c>
      <c r="W1403" s="42" t="s">
        <v>325</v>
      </c>
      <c r="X1403" s="42" t="s">
        <v>5312</v>
      </c>
      <c r="Y1403" s="42" t="s">
        <v>2</v>
      </c>
      <c r="Z1403" s="42" t="s">
        <v>2</v>
      </c>
      <c r="AA1403" s="42" t="s">
        <v>346</v>
      </c>
      <c r="AB1403" s="42" t="s">
        <v>4478</v>
      </c>
      <c r="AC1403" s="42" t="s">
        <v>348</v>
      </c>
      <c r="AD1403" s="42" t="s">
        <v>1780</v>
      </c>
      <c r="AE1403" s="42" t="s">
        <v>382</v>
      </c>
      <c r="AF1403" s="42" t="s">
        <v>382</v>
      </c>
      <c r="AG1403" s="42">
        <v>16</v>
      </c>
      <c r="AH1403" s="42" t="s">
        <v>350</v>
      </c>
      <c r="AI1403" s="42">
        <v>0</v>
      </c>
      <c r="AJ1403" s="42" t="s">
        <v>351</v>
      </c>
      <c r="AK1403" s="42">
        <v>0</v>
      </c>
      <c r="AL1403" s="42">
        <v>600</v>
      </c>
      <c r="AM1403" s="42" t="s">
        <v>371</v>
      </c>
      <c r="AN1403" s="42" t="s">
        <v>1909</v>
      </c>
      <c r="AO1403" s="43">
        <v>250</v>
      </c>
      <c r="AP1403" s="42" t="s">
        <v>439</v>
      </c>
      <c r="AQ1403" s="42">
        <v>600</v>
      </c>
      <c r="AR1403" s="42">
        <v>2</v>
      </c>
      <c r="AS1403" s="42">
        <v>600</v>
      </c>
      <c r="AT1403" s="42">
        <v>24</v>
      </c>
      <c r="AU1403" s="42" t="s">
        <v>327</v>
      </c>
      <c r="AV1403" s="42" t="s">
        <v>327</v>
      </c>
      <c r="AW1403" s="42" t="s">
        <v>327</v>
      </c>
      <c r="AX1403" s="42" t="s">
        <v>353</v>
      </c>
      <c r="AY1403" s="42" t="s">
        <v>327</v>
      </c>
      <c r="AZ1403" s="51">
        <v>40</v>
      </c>
      <c r="BA1403" s="42"/>
      <c r="BB1403" s="42">
        <v>1</v>
      </c>
      <c r="BC1403" s="42" t="s">
        <v>346</v>
      </c>
      <c r="BD1403" s="49" t="s">
        <v>5394</v>
      </c>
      <c r="BE1403" s="49">
        <v>0</v>
      </c>
      <c r="BF1403" s="42" t="s">
        <v>340</v>
      </c>
      <c r="BG1403" s="42"/>
      <c r="BH1403" s="42" t="s">
        <v>340</v>
      </c>
      <c r="BI1403" s="42" t="s">
        <v>357</v>
      </c>
      <c r="BJ1403" s="42" t="s">
        <v>358</v>
      </c>
      <c r="BK1403" s="57">
        <v>44778</v>
      </c>
      <c r="BL1403" s="42" t="s">
        <v>317</v>
      </c>
      <c r="BM1403" s="42" t="s">
        <v>317</v>
      </c>
      <c r="BN1403" s="42"/>
      <c r="BO1403" s="42"/>
      <c r="BP1403" s="42" t="s">
        <v>359</v>
      </c>
      <c r="BQ1403" s="42" t="s">
        <v>359</v>
      </c>
      <c r="BR1403" s="42" t="s">
        <v>359</v>
      </c>
      <c r="BS1403" s="42"/>
      <c r="BT1403" s="42" t="s">
        <v>360</v>
      </c>
      <c r="BU1403" s="42" t="s">
        <v>317</v>
      </c>
      <c r="BV1403" s="42" t="s">
        <v>317</v>
      </c>
      <c r="BW1403" s="42"/>
      <c r="BX1403" s="42"/>
      <c r="BY1403" s="42" t="s">
        <v>353</v>
      </c>
      <c r="BZ1403" s="42" t="s">
        <v>353</v>
      </c>
      <c r="CA1403" s="42"/>
      <c r="CB1403" s="42" t="s">
        <v>353</v>
      </c>
      <c r="CC1403" s="42"/>
      <c r="CD1403" s="42"/>
      <c r="CE1403" s="42"/>
      <c r="CF1403" s="42"/>
      <c r="CG1403" s="26" t="s">
        <v>5395</v>
      </c>
    </row>
    <row r="1404" hidden="1" spans="1:85">
      <c r="A1404" s="39">
        <v>1048</v>
      </c>
      <c r="B1404" s="42" t="s">
        <v>5397</v>
      </c>
      <c r="C1404" s="46" t="s">
        <v>5398</v>
      </c>
      <c r="D1404" s="42" t="s">
        <v>5399</v>
      </c>
      <c r="E1404" s="43">
        <v>32.04992</v>
      </c>
      <c r="F1404" s="43">
        <v>-10.98207</v>
      </c>
      <c r="G1404" s="42" t="s">
        <v>4473</v>
      </c>
      <c r="H1404" s="37">
        <v>2.5</v>
      </c>
      <c r="I1404" s="42" t="s">
        <v>4530</v>
      </c>
      <c r="J1404" s="42" t="s">
        <v>5373</v>
      </c>
      <c r="K1404" s="42" t="s">
        <v>317</v>
      </c>
      <c r="L1404" s="42" t="s">
        <v>317</v>
      </c>
      <c r="M1404" s="42" t="s">
        <v>317</v>
      </c>
      <c r="N1404" s="42" t="s">
        <v>318</v>
      </c>
      <c r="O1404" s="42" t="s">
        <v>554</v>
      </c>
      <c r="P1404" s="42" t="s">
        <v>365</v>
      </c>
      <c r="Q1404" s="42" t="s">
        <v>381</v>
      </c>
      <c r="R1404" s="42" t="s">
        <v>381</v>
      </c>
      <c r="S1404" s="42" t="s">
        <v>1718</v>
      </c>
      <c r="T1404" s="42" t="s">
        <v>344</v>
      </c>
      <c r="U1404" s="42" t="s">
        <v>323</v>
      </c>
      <c r="V1404" s="52">
        <v>66</v>
      </c>
      <c r="W1404" s="42" t="s">
        <v>366</v>
      </c>
      <c r="X1404" s="42" t="s">
        <v>5359</v>
      </c>
      <c r="Y1404" s="42" t="s">
        <v>2</v>
      </c>
      <c r="Z1404" s="42" t="s">
        <v>2</v>
      </c>
      <c r="AA1404" s="42" t="s">
        <v>346</v>
      </c>
      <c r="AB1404" s="42" t="s">
        <v>4478</v>
      </c>
      <c r="AC1404" s="42" t="s">
        <v>348</v>
      </c>
      <c r="AD1404" s="42" t="s">
        <v>1780</v>
      </c>
      <c r="AE1404" s="42" t="s">
        <v>382</v>
      </c>
      <c r="AF1404" s="42" t="s">
        <v>382</v>
      </c>
      <c r="AG1404" s="42">
        <v>20</v>
      </c>
      <c r="AH1404" s="42" t="s">
        <v>350</v>
      </c>
      <c r="AI1404" s="42">
        <v>0</v>
      </c>
      <c r="AJ1404" s="42" t="s">
        <v>351</v>
      </c>
      <c r="AK1404" s="42">
        <v>0</v>
      </c>
      <c r="AL1404" s="42">
        <v>600</v>
      </c>
      <c r="AM1404" s="42" t="s">
        <v>371</v>
      </c>
      <c r="AN1404" s="42" t="s">
        <v>1909</v>
      </c>
      <c r="AO1404" s="43">
        <v>250</v>
      </c>
      <c r="AP1404" s="42" t="s">
        <v>384</v>
      </c>
      <c r="AQ1404" s="42">
        <v>1200</v>
      </c>
      <c r="AR1404" s="42">
        <v>2</v>
      </c>
      <c r="AS1404" s="42">
        <v>600</v>
      </c>
      <c r="AT1404" s="42">
        <v>48</v>
      </c>
      <c r="AU1404" s="42" t="s">
        <v>385</v>
      </c>
      <c r="AV1404" s="42" t="s">
        <v>385</v>
      </c>
      <c r="AW1404" s="42">
        <v>18000</v>
      </c>
      <c r="AX1404" s="42">
        <v>18000</v>
      </c>
      <c r="AY1404" s="42">
        <v>2</v>
      </c>
      <c r="AZ1404" s="51">
        <v>54</v>
      </c>
      <c r="BA1404" s="42"/>
      <c r="BB1404" s="42">
        <v>1</v>
      </c>
      <c r="BC1404" s="42" t="s">
        <v>346</v>
      </c>
      <c r="BD1404" s="49" t="s">
        <v>5397</v>
      </c>
      <c r="BE1404" s="49">
        <v>0</v>
      </c>
      <c r="BF1404" s="42" t="s">
        <v>340</v>
      </c>
      <c r="BG1404" s="42"/>
      <c r="BH1404" s="42" t="s">
        <v>340</v>
      </c>
      <c r="BI1404" s="42" t="s">
        <v>357</v>
      </c>
      <c r="BJ1404" s="42" t="s">
        <v>358</v>
      </c>
      <c r="BK1404" s="57">
        <v>44778</v>
      </c>
      <c r="BL1404" s="42" t="s">
        <v>317</v>
      </c>
      <c r="BM1404" s="42" t="s">
        <v>317</v>
      </c>
      <c r="BN1404" s="42"/>
      <c r="BO1404" s="42">
        <v>24</v>
      </c>
      <c r="BP1404" s="42"/>
      <c r="BQ1404" s="42" t="s">
        <v>4506</v>
      </c>
      <c r="BR1404" s="42" t="s">
        <v>359</v>
      </c>
      <c r="BS1404" s="42"/>
      <c r="BT1404" s="42" t="s">
        <v>360</v>
      </c>
      <c r="BU1404" s="42" t="s">
        <v>317</v>
      </c>
      <c r="BV1404" s="42" t="s">
        <v>340</v>
      </c>
      <c r="BW1404" s="42"/>
      <c r="BX1404" s="42"/>
      <c r="BY1404" s="42" t="s">
        <v>356</v>
      </c>
      <c r="BZ1404" s="42">
        <v>20</v>
      </c>
      <c r="CA1404" s="42"/>
      <c r="CB1404" s="42" t="s">
        <v>472</v>
      </c>
      <c r="CC1404" s="42"/>
      <c r="CD1404" s="42"/>
      <c r="CE1404" s="42"/>
      <c r="CF1404" s="42"/>
      <c r="CG1404" s="26" t="s">
        <v>5398</v>
      </c>
    </row>
    <row r="1405" hidden="1" spans="1:85">
      <c r="A1405" s="34">
        <v>1307</v>
      </c>
      <c r="B1405" s="42" t="s">
        <v>5400</v>
      </c>
      <c r="C1405" s="46" t="s">
        <v>5401</v>
      </c>
      <c r="D1405" s="42" t="s">
        <v>5402</v>
      </c>
      <c r="E1405" s="43">
        <v>31.62022</v>
      </c>
      <c r="F1405" s="43">
        <v>-9.1139</v>
      </c>
      <c r="G1405" s="42" t="s">
        <v>4473</v>
      </c>
      <c r="H1405" s="37">
        <v>1.8</v>
      </c>
      <c r="I1405" s="42" t="s">
        <v>4530</v>
      </c>
      <c r="J1405" s="42" t="s">
        <v>5368</v>
      </c>
      <c r="K1405" s="42" t="s">
        <v>317</v>
      </c>
      <c r="L1405" s="42" t="s">
        <v>317</v>
      </c>
      <c r="M1405" s="42" t="s">
        <v>317</v>
      </c>
      <c r="N1405" s="42" t="s">
        <v>318</v>
      </c>
      <c r="O1405" s="42" t="s">
        <v>364</v>
      </c>
      <c r="P1405" s="42" t="s">
        <v>365</v>
      </c>
      <c r="Q1405" s="42" t="s">
        <v>381</v>
      </c>
      <c r="R1405" s="42" t="s">
        <v>381</v>
      </c>
      <c r="S1405" s="42" t="s">
        <v>1718</v>
      </c>
      <c r="T1405" s="42" t="s">
        <v>344</v>
      </c>
      <c r="U1405" s="42" t="s">
        <v>323</v>
      </c>
      <c r="V1405" s="52">
        <v>70</v>
      </c>
      <c r="W1405" s="42" t="s">
        <v>325</v>
      </c>
      <c r="X1405" s="42" t="s">
        <v>5403</v>
      </c>
      <c r="Y1405" s="42" t="s">
        <v>2</v>
      </c>
      <c r="Z1405" s="42" t="s">
        <v>2</v>
      </c>
      <c r="AA1405" s="42" t="s">
        <v>346</v>
      </c>
      <c r="AB1405" s="42" t="s">
        <v>4478</v>
      </c>
      <c r="AC1405" s="42" t="s">
        <v>348</v>
      </c>
      <c r="AD1405" s="42" t="s">
        <v>1780</v>
      </c>
      <c r="AE1405" s="42" t="s">
        <v>5364</v>
      </c>
      <c r="AF1405" s="42" t="s">
        <v>5364</v>
      </c>
      <c r="AG1405" s="42">
        <v>15</v>
      </c>
      <c r="AH1405" s="42" t="s">
        <v>350</v>
      </c>
      <c r="AI1405" s="42" t="s">
        <v>4549</v>
      </c>
      <c r="AJ1405" s="42" t="s">
        <v>351</v>
      </c>
      <c r="AK1405" s="42" t="s">
        <v>5404</v>
      </c>
      <c r="AL1405" s="42">
        <v>600</v>
      </c>
      <c r="AM1405" s="42" t="s">
        <v>371</v>
      </c>
      <c r="AN1405" s="42" t="s">
        <v>1909</v>
      </c>
      <c r="AO1405" s="43">
        <v>250</v>
      </c>
      <c r="AP1405" s="42" t="s">
        <v>427</v>
      </c>
      <c r="AQ1405" s="42">
        <v>1200</v>
      </c>
      <c r="AR1405" s="42">
        <v>2</v>
      </c>
      <c r="AS1405" s="42">
        <v>1200</v>
      </c>
      <c r="AT1405" s="42">
        <v>24</v>
      </c>
      <c r="AU1405" s="42" t="s">
        <v>327</v>
      </c>
      <c r="AV1405" s="42" t="s">
        <v>327</v>
      </c>
      <c r="AW1405" s="42" t="s">
        <v>327</v>
      </c>
      <c r="AX1405" s="42" t="s">
        <v>353</v>
      </c>
      <c r="AY1405" s="42" t="s">
        <v>327</v>
      </c>
      <c r="AZ1405" s="51">
        <v>56</v>
      </c>
      <c r="BA1405" s="42"/>
      <c r="BB1405" s="42">
        <v>1</v>
      </c>
      <c r="BC1405" s="42" t="s">
        <v>346</v>
      </c>
      <c r="BD1405" s="49" t="s">
        <v>5400</v>
      </c>
      <c r="BE1405" s="49">
        <v>0</v>
      </c>
      <c r="BF1405" s="42" t="s">
        <v>340</v>
      </c>
      <c r="BG1405" s="42"/>
      <c r="BH1405" s="42" t="s">
        <v>340</v>
      </c>
      <c r="BI1405" s="42" t="s">
        <v>357</v>
      </c>
      <c r="BJ1405" s="42" t="s">
        <v>358</v>
      </c>
      <c r="BK1405" s="57">
        <v>44778</v>
      </c>
      <c r="BL1405" s="42" t="s">
        <v>340</v>
      </c>
      <c r="BM1405" s="42" t="s">
        <v>340</v>
      </c>
      <c r="BN1405" s="42"/>
      <c r="BO1405" s="42">
        <v>20</v>
      </c>
      <c r="BP1405" s="42"/>
      <c r="BQ1405" s="42" t="s">
        <v>4481</v>
      </c>
      <c r="BR1405" s="42" t="s">
        <v>508</v>
      </c>
      <c r="BS1405" s="42"/>
      <c r="BT1405" s="42" t="s">
        <v>360</v>
      </c>
      <c r="BU1405" s="42" t="s">
        <v>317</v>
      </c>
      <c r="BV1405" s="42" t="s">
        <v>317</v>
      </c>
      <c r="BW1405" s="42"/>
      <c r="BX1405" s="42"/>
      <c r="BY1405" s="42" t="s">
        <v>353</v>
      </c>
      <c r="BZ1405" s="42" t="s">
        <v>353</v>
      </c>
      <c r="CA1405" s="42"/>
      <c r="CB1405" s="42" t="s">
        <v>353</v>
      </c>
      <c r="CC1405" s="42"/>
      <c r="CD1405" s="42"/>
      <c r="CE1405" s="42"/>
      <c r="CF1405" s="42"/>
      <c r="CG1405" s="26" t="s">
        <v>5401</v>
      </c>
    </row>
    <row r="1406" hidden="1" spans="1:85">
      <c r="A1406" s="39">
        <v>542</v>
      </c>
      <c r="B1406" s="42" t="s">
        <v>5405</v>
      </c>
      <c r="C1406" s="46" t="s">
        <v>5406</v>
      </c>
      <c r="D1406" s="42" t="s">
        <v>5407</v>
      </c>
      <c r="E1406" s="43">
        <v>31.82913</v>
      </c>
      <c r="F1406" s="43">
        <v>-11.20135</v>
      </c>
      <c r="G1406" s="42" t="s">
        <v>4473</v>
      </c>
      <c r="H1406" s="37">
        <v>1.8</v>
      </c>
      <c r="I1406" s="42" t="s">
        <v>4530</v>
      </c>
      <c r="J1406" s="42" t="s">
        <v>5377</v>
      </c>
      <c r="K1406" s="42" t="s">
        <v>317</v>
      </c>
      <c r="L1406" s="42" t="s">
        <v>317</v>
      </c>
      <c r="M1406" s="42" t="s">
        <v>317</v>
      </c>
      <c r="N1406" s="42" t="s">
        <v>318</v>
      </c>
      <c r="O1406" s="42" t="s">
        <v>364</v>
      </c>
      <c r="P1406" s="42" t="s">
        <v>365</v>
      </c>
      <c r="Q1406" s="42" t="s">
        <v>381</v>
      </c>
      <c r="R1406" s="42" t="s">
        <v>320</v>
      </c>
      <c r="S1406" s="42" t="s">
        <v>1718</v>
      </c>
      <c r="T1406" s="42" t="s">
        <v>344</v>
      </c>
      <c r="U1406" s="42" t="s">
        <v>323</v>
      </c>
      <c r="V1406" s="52">
        <v>54</v>
      </c>
      <c r="W1406" s="42" t="s">
        <v>366</v>
      </c>
      <c r="X1406" s="42" t="s">
        <v>5359</v>
      </c>
      <c r="Y1406" s="42" t="s">
        <v>2</v>
      </c>
      <c r="Z1406" s="42" t="s">
        <v>2</v>
      </c>
      <c r="AA1406" s="42" t="s">
        <v>346</v>
      </c>
      <c r="AB1406" s="42" t="s">
        <v>4478</v>
      </c>
      <c r="AC1406" s="42" t="s">
        <v>348</v>
      </c>
      <c r="AD1406" s="42" t="s">
        <v>1780</v>
      </c>
      <c r="AE1406" s="42" t="s">
        <v>5319</v>
      </c>
      <c r="AF1406" s="42" t="s">
        <v>5319</v>
      </c>
      <c r="AG1406" s="42">
        <v>15</v>
      </c>
      <c r="AH1406" s="42" t="s">
        <v>350</v>
      </c>
      <c r="AI1406" s="42" t="s">
        <v>5408</v>
      </c>
      <c r="AJ1406" s="42" t="s">
        <v>351</v>
      </c>
      <c r="AK1406" s="42" t="s">
        <v>3096</v>
      </c>
      <c r="AL1406" s="42">
        <v>600</v>
      </c>
      <c r="AM1406" s="42" t="s">
        <v>371</v>
      </c>
      <c r="AN1406" s="42" t="s">
        <v>1909</v>
      </c>
      <c r="AO1406" s="43">
        <v>250</v>
      </c>
      <c r="AP1406" s="42" t="s">
        <v>384</v>
      </c>
      <c r="AQ1406" s="42">
        <v>600</v>
      </c>
      <c r="AR1406" s="42">
        <v>2</v>
      </c>
      <c r="AS1406" s="42">
        <v>600</v>
      </c>
      <c r="AT1406" s="42">
        <v>24</v>
      </c>
      <c r="AU1406" s="42" t="s">
        <v>5335</v>
      </c>
      <c r="AV1406" s="42" t="s">
        <v>5335</v>
      </c>
      <c r="AW1406" s="42">
        <v>18000</v>
      </c>
      <c r="AX1406" s="42">
        <v>18000</v>
      </c>
      <c r="AY1406" s="42">
        <v>2</v>
      </c>
      <c r="AZ1406" s="51">
        <v>43</v>
      </c>
      <c r="BA1406" s="42"/>
      <c r="BB1406" s="42">
        <v>1</v>
      </c>
      <c r="BC1406" s="42" t="s">
        <v>346</v>
      </c>
      <c r="BD1406" s="49" t="s">
        <v>5405</v>
      </c>
      <c r="BE1406" s="49">
        <v>0</v>
      </c>
      <c r="BF1406" s="42" t="s">
        <v>340</v>
      </c>
      <c r="BG1406" s="42"/>
      <c r="BH1406" s="42" t="s">
        <v>340</v>
      </c>
      <c r="BI1406" s="42" t="s">
        <v>357</v>
      </c>
      <c r="BJ1406" s="42" t="s">
        <v>358</v>
      </c>
      <c r="BK1406" s="57">
        <v>44778</v>
      </c>
      <c r="BL1406" s="42" t="s">
        <v>317</v>
      </c>
      <c r="BM1406" s="42" t="s">
        <v>317</v>
      </c>
      <c r="BN1406" s="42"/>
      <c r="BO1406" s="42">
        <v>46</v>
      </c>
      <c r="BP1406" s="42"/>
      <c r="BQ1406" s="42" t="s">
        <v>4506</v>
      </c>
      <c r="BR1406" s="42" t="s">
        <v>359</v>
      </c>
      <c r="BS1406" s="42"/>
      <c r="BT1406" s="42" t="s">
        <v>360</v>
      </c>
      <c r="BU1406" s="42" t="s">
        <v>317</v>
      </c>
      <c r="BV1406" s="42" t="s">
        <v>317</v>
      </c>
      <c r="BW1406" s="42"/>
      <c r="BX1406" s="42"/>
      <c r="BY1406" s="42" t="s">
        <v>353</v>
      </c>
      <c r="BZ1406" s="42" t="s">
        <v>353</v>
      </c>
      <c r="CA1406" s="42"/>
      <c r="CB1406" s="42" t="s">
        <v>353</v>
      </c>
      <c r="CC1406" s="42"/>
      <c r="CD1406" s="42"/>
      <c r="CE1406" s="42"/>
      <c r="CF1406" s="42"/>
      <c r="CG1406" s="26" t="s">
        <v>5406</v>
      </c>
    </row>
    <row r="1407" hidden="1" spans="1:85">
      <c r="A1407" s="34">
        <v>1493</v>
      </c>
      <c r="B1407" s="42" t="s">
        <v>5409</v>
      </c>
      <c r="C1407" s="46" t="s">
        <v>5410</v>
      </c>
      <c r="D1407" s="42" t="s">
        <v>5411</v>
      </c>
      <c r="E1407" s="43">
        <v>31.3729</v>
      </c>
      <c r="F1407" s="43">
        <v>-9.00366</v>
      </c>
      <c r="G1407" s="42" t="s">
        <v>4473</v>
      </c>
      <c r="H1407" s="37">
        <v>1.8</v>
      </c>
      <c r="I1407" s="42" t="s">
        <v>4530</v>
      </c>
      <c r="J1407" s="42" t="s">
        <v>5368</v>
      </c>
      <c r="K1407" s="42" t="s">
        <v>317</v>
      </c>
      <c r="L1407" s="42" t="s">
        <v>317</v>
      </c>
      <c r="M1407" s="42" t="s">
        <v>317</v>
      </c>
      <c r="N1407" s="42" t="s">
        <v>318</v>
      </c>
      <c r="O1407" s="42" t="s">
        <v>554</v>
      </c>
      <c r="P1407" s="42" t="s">
        <v>365</v>
      </c>
      <c r="Q1407" s="42" t="s">
        <v>381</v>
      </c>
      <c r="R1407" s="42" t="s">
        <v>320</v>
      </c>
      <c r="S1407" s="42" t="s">
        <v>1718</v>
      </c>
      <c r="T1407" s="42" t="s">
        <v>344</v>
      </c>
      <c r="U1407" s="42" t="s">
        <v>323</v>
      </c>
      <c r="V1407" s="52">
        <v>70</v>
      </c>
      <c r="W1407" s="42" t="s">
        <v>366</v>
      </c>
      <c r="X1407" s="42" t="s">
        <v>5312</v>
      </c>
      <c r="Y1407" s="42" t="s">
        <v>2</v>
      </c>
      <c r="Z1407" s="42" t="s">
        <v>2</v>
      </c>
      <c r="AA1407" s="42" t="s">
        <v>346</v>
      </c>
      <c r="AB1407" s="42" t="s">
        <v>4478</v>
      </c>
      <c r="AC1407" s="42" t="s">
        <v>348</v>
      </c>
      <c r="AD1407" s="42" t="s">
        <v>1780</v>
      </c>
      <c r="AE1407" s="42" t="s">
        <v>368</v>
      </c>
      <c r="AF1407" s="42" t="s">
        <v>368</v>
      </c>
      <c r="AG1407" s="42">
        <v>15</v>
      </c>
      <c r="AH1407" s="42" t="s">
        <v>368</v>
      </c>
      <c r="AI1407" s="42" t="s">
        <v>369</v>
      </c>
      <c r="AJ1407" s="42" t="s">
        <v>370</v>
      </c>
      <c r="AK1407" s="42">
        <v>0</v>
      </c>
      <c r="AL1407" s="42">
        <v>600</v>
      </c>
      <c r="AM1407" s="42" t="s">
        <v>371</v>
      </c>
      <c r="AN1407" s="42" t="s">
        <v>1909</v>
      </c>
      <c r="AO1407" s="43">
        <v>250</v>
      </c>
      <c r="AP1407" s="42" t="s">
        <v>439</v>
      </c>
      <c r="AQ1407" s="42">
        <v>1200</v>
      </c>
      <c r="AR1407" s="42">
        <v>2</v>
      </c>
      <c r="AS1407" s="42">
        <v>600</v>
      </c>
      <c r="AT1407" s="42">
        <v>48</v>
      </c>
      <c r="AU1407" s="42" t="s">
        <v>385</v>
      </c>
      <c r="AV1407" s="42" t="s">
        <v>385</v>
      </c>
      <c r="AW1407" s="42">
        <v>18000</v>
      </c>
      <c r="AX1407" s="42">
        <v>18000</v>
      </c>
      <c r="AY1407" s="42">
        <v>2</v>
      </c>
      <c r="AZ1407" s="51">
        <v>52</v>
      </c>
      <c r="BA1407" s="42"/>
      <c r="BB1407" s="42">
        <v>1</v>
      </c>
      <c r="BC1407" s="42" t="s">
        <v>346</v>
      </c>
      <c r="BD1407" s="49" t="s">
        <v>5409</v>
      </c>
      <c r="BE1407" s="49">
        <v>0</v>
      </c>
      <c r="BF1407" s="42" t="s">
        <v>340</v>
      </c>
      <c r="BG1407" s="42"/>
      <c r="BH1407" s="42" t="s">
        <v>340</v>
      </c>
      <c r="BI1407" s="42" t="s">
        <v>357</v>
      </c>
      <c r="BJ1407" s="42" t="s">
        <v>358</v>
      </c>
      <c r="BK1407" s="57">
        <v>44778</v>
      </c>
      <c r="BL1407" s="42" t="s">
        <v>317</v>
      </c>
      <c r="BM1407" s="42" t="s">
        <v>317</v>
      </c>
      <c r="BN1407" s="42"/>
      <c r="BO1407" s="42"/>
      <c r="BP1407" s="42" t="s">
        <v>359</v>
      </c>
      <c r="BQ1407" s="42" t="s">
        <v>359</v>
      </c>
      <c r="BR1407" s="42" t="s">
        <v>359</v>
      </c>
      <c r="BS1407" s="42"/>
      <c r="BT1407" s="42" t="s">
        <v>360</v>
      </c>
      <c r="BU1407" s="42" t="s">
        <v>317</v>
      </c>
      <c r="BV1407" s="42" t="s">
        <v>317</v>
      </c>
      <c r="BW1407" s="42"/>
      <c r="BX1407" s="42"/>
      <c r="BY1407" s="42" t="s">
        <v>353</v>
      </c>
      <c r="BZ1407" s="42" t="s">
        <v>353</v>
      </c>
      <c r="CA1407" s="42"/>
      <c r="CB1407" s="42" t="s">
        <v>353</v>
      </c>
      <c r="CC1407" s="42"/>
      <c r="CD1407" s="42"/>
      <c r="CE1407" s="42"/>
      <c r="CF1407" s="42"/>
      <c r="CG1407" s="26" t="s">
        <v>5410</v>
      </c>
    </row>
    <row r="1408" hidden="1" spans="1:85">
      <c r="A1408" s="34">
        <v>1265</v>
      </c>
      <c r="B1408" s="42" t="s">
        <v>5412</v>
      </c>
      <c r="C1408" s="46" t="s">
        <v>5413</v>
      </c>
      <c r="D1408" s="42" t="s">
        <v>5414</v>
      </c>
      <c r="E1408" s="43">
        <v>32.40378</v>
      </c>
      <c r="F1408" s="43">
        <v>-10.27285</v>
      </c>
      <c r="G1408" s="42" t="s">
        <v>4473</v>
      </c>
      <c r="H1408" s="37">
        <v>4.5</v>
      </c>
      <c r="I1408" s="42" t="s">
        <v>4530</v>
      </c>
      <c r="J1408" s="42" t="s">
        <v>5415</v>
      </c>
      <c r="K1408" s="42" t="s">
        <v>317</v>
      </c>
      <c r="L1408" s="42" t="s">
        <v>317</v>
      </c>
      <c r="M1408" s="42" t="s">
        <v>317</v>
      </c>
      <c r="N1408" s="42" t="s">
        <v>318</v>
      </c>
      <c r="O1408" s="42" t="s">
        <v>554</v>
      </c>
      <c r="P1408" s="42" t="s">
        <v>365</v>
      </c>
      <c r="Q1408" s="42" t="s">
        <v>381</v>
      </c>
      <c r="R1408" s="42" t="s">
        <v>381</v>
      </c>
      <c r="S1408" s="42" t="s">
        <v>1718</v>
      </c>
      <c r="T1408" s="42" t="s">
        <v>782</v>
      </c>
      <c r="U1408" s="42" t="s">
        <v>323</v>
      </c>
      <c r="V1408" s="52">
        <v>60</v>
      </c>
      <c r="W1408" s="42" t="s">
        <v>366</v>
      </c>
      <c r="X1408" s="42" t="s">
        <v>5403</v>
      </c>
      <c r="Y1408" s="42" t="s">
        <v>2</v>
      </c>
      <c r="Z1408" s="42" t="s">
        <v>2</v>
      </c>
      <c r="AA1408" s="42" t="s">
        <v>346</v>
      </c>
      <c r="AB1408" s="42" t="s">
        <v>4478</v>
      </c>
      <c r="AC1408" s="42" t="s">
        <v>348</v>
      </c>
      <c r="AD1408" s="42" t="s">
        <v>1780</v>
      </c>
      <c r="AE1408" s="42" t="s">
        <v>382</v>
      </c>
      <c r="AF1408" s="42" t="s">
        <v>382</v>
      </c>
      <c r="AG1408" s="42">
        <v>30</v>
      </c>
      <c r="AH1408" s="42" t="s">
        <v>350</v>
      </c>
      <c r="AI1408" s="42">
        <v>0</v>
      </c>
      <c r="AJ1408" s="42" t="s">
        <v>351</v>
      </c>
      <c r="AK1408" s="42">
        <v>0</v>
      </c>
      <c r="AL1408" s="42">
        <v>1000</v>
      </c>
      <c r="AM1408" s="42" t="s">
        <v>2702</v>
      </c>
      <c r="AN1408" s="42" t="s">
        <v>4541</v>
      </c>
      <c r="AO1408" s="43">
        <v>350</v>
      </c>
      <c r="AP1408" s="42" t="s">
        <v>333</v>
      </c>
      <c r="AQ1408" s="42">
        <v>200</v>
      </c>
      <c r="AR1408" s="42">
        <v>48</v>
      </c>
      <c r="AS1408" s="42">
        <v>100</v>
      </c>
      <c r="AT1408" s="42">
        <v>2</v>
      </c>
      <c r="AU1408" s="42" t="s">
        <v>385</v>
      </c>
      <c r="AV1408" s="42" t="s">
        <v>385</v>
      </c>
      <c r="AW1408" s="42">
        <v>18000</v>
      </c>
      <c r="AX1408" s="42">
        <v>18000</v>
      </c>
      <c r="AY1408" s="42">
        <v>2</v>
      </c>
      <c r="AZ1408" s="51">
        <v>78</v>
      </c>
      <c r="BA1408" s="42"/>
      <c r="BB1408" s="42">
        <v>1</v>
      </c>
      <c r="BC1408" s="42" t="s">
        <v>346</v>
      </c>
      <c r="BD1408" s="49" t="s">
        <v>5412</v>
      </c>
      <c r="BE1408" s="49">
        <v>0</v>
      </c>
      <c r="BF1408" s="42" t="s">
        <v>340</v>
      </c>
      <c r="BG1408" s="42"/>
      <c r="BH1408" s="42" t="s">
        <v>340</v>
      </c>
      <c r="BI1408" s="42" t="s">
        <v>357</v>
      </c>
      <c r="BJ1408" s="42" t="s">
        <v>358</v>
      </c>
      <c r="BK1408" s="57">
        <v>44778</v>
      </c>
      <c r="BL1408" s="42" t="s">
        <v>317</v>
      </c>
      <c r="BM1408" s="42" t="s">
        <v>317</v>
      </c>
      <c r="BN1408" s="42"/>
      <c r="BO1408" s="42"/>
      <c r="BP1408" s="42" t="s">
        <v>359</v>
      </c>
      <c r="BQ1408" s="42" t="s">
        <v>359</v>
      </c>
      <c r="BR1408" s="42" t="s">
        <v>359</v>
      </c>
      <c r="BS1408" s="42"/>
      <c r="BT1408" s="42" t="s">
        <v>360</v>
      </c>
      <c r="BU1408" s="42" t="s">
        <v>317</v>
      </c>
      <c r="BV1408" s="42" t="s">
        <v>317</v>
      </c>
      <c r="BW1408" s="42"/>
      <c r="BX1408" s="42"/>
      <c r="BY1408" s="42" t="s">
        <v>353</v>
      </c>
      <c r="BZ1408" s="42" t="s">
        <v>353</v>
      </c>
      <c r="CA1408" s="42"/>
      <c r="CB1408" s="42" t="s">
        <v>353</v>
      </c>
      <c r="CC1408" s="42"/>
      <c r="CD1408" s="42"/>
      <c r="CE1408" s="42"/>
      <c r="CF1408" s="42"/>
      <c r="CG1408" s="26" t="s">
        <v>5413</v>
      </c>
    </row>
    <row r="1409" hidden="1" spans="1:85">
      <c r="A1409" s="39">
        <v>866</v>
      </c>
      <c r="B1409" s="42" t="s">
        <v>5416</v>
      </c>
      <c r="C1409" s="46" t="s">
        <v>5417</v>
      </c>
      <c r="D1409" s="42" t="s">
        <v>5418</v>
      </c>
      <c r="E1409" s="43">
        <v>32.37623</v>
      </c>
      <c r="F1409" s="43">
        <v>-10.54279</v>
      </c>
      <c r="G1409" s="42" t="s">
        <v>4473</v>
      </c>
      <c r="H1409" s="37">
        <v>4.5</v>
      </c>
      <c r="I1409" s="42" t="s">
        <v>4530</v>
      </c>
      <c r="J1409" s="42" t="s">
        <v>5373</v>
      </c>
      <c r="K1409" s="42" t="s">
        <v>317</v>
      </c>
      <c r="L1409" s="42" t="s">
        <v>317</v>
      </c>
      <c r="M1409" s="42" t="s">
        <v>317</v>
      </c>
      <c r="N1409" s="42" t="s">
        <v>318</v>
      </c>
      <c r="O1409" s="42" t="s">
        <v>554</v>
      </c>
      <c r="P1409" s="42" t="s">
        <v>365</v>
      </c>
      <c r="Q1409" s="42" t="s">
        <v>381</v>
      </c>
      <c r="R1409" s="42" t="s">
        <v>381</v>
      </c>
      <c r="S1409" s="42" t="s">
        <v>1718</v>
      </c>
      <c r="T1409" s="42" t="s">
        <v>782</v>
      </c>
      <c r="U1409" s="42" t="s">
        <v>323</v>
      </c>
      <c r="V1409" s="52">
        <v>54</v>
      </c>
      <c r="W1409" s="42" t="s">
        <v>366</v>
      </c>
      <c r="X1409" s="42" t="s">
        <v>5403</v>
      </c>
      <c r="Y1409" s="42" t="s">
        <v>2</v>
      </c>
      <c r="Z1409" s="42" t="s">
        <v>2</v>
      </c>
      <c r="AA1409" s="42" t="s">
        <v>346</v>
      </c>
      <c r="AB1409" s="42" t="s">
        <v>4478</v>
      </c>
      <c r="AC1409" s="42" t="s">
        <v>348</v>
      </c>
      <c r="AD1409" s="42" t="s">
        <v>1780</v>
      </c>
      <c r="AE1409" s="42" t="s">
        <v>476</v>
      </c>
      <c r="AF1409" s="42" t="s">
        <v>476</v>
      </c>
      <c r="AG1409" s="42">
        <v>30</v>
      </c>
      <c r="AH1409" s="42" t="s">
        <v>350</v>
      </c>
      <c r="AI1409" s="42" t="s">
        <v>1301</v>
      </c>
      <c r="AJ1409" s="42" t="s">
        <v>351</v>
      </c>
      <c r="AK1409" s="42" t="s">
        <v>5419</v>
      </c>
      <c r="AL1409" s="42">
        <v>600</v>
      </c>
      <c r="AM1409" s="42" t="s">
        <v>2702</v>
      </c>
      <c r="AN1409" s="42" t="s">
        <v>4541</v>
      </c>
      <c r="AO1409" s="43">
        <v>350</v>
      </c>
      <c r="AP1409" s="42" t="s">
        <v>333</v>
      </c>
      <c r="AQ1409" s="42">
        <v>200</v>
      </c>
      <c r="AR1409" s="42">
        <v>48</v>
      </c>
      <c r="AS1409" s="42">
        <v>100</v>
      </c>
      <c r="AT1409" s="42">
        <v>2</v>
      </c>
      <c r="AU1409" s="42" t="s">
        <v>385</v>
      </c>
      <c r="AV1409" s="42" t="s">
        <v>385</v>
      </c>
      <c r="AW1409" s="42">
        <v>18000</v>
      </c>
      <c r="AX1409" s="42">
        <v>18000</v>
      </c>
      <c r="AY1409" s="42">
        <v>2</v>
      </c>
      <c r="AZ1409" s="51">
        <v>74</v>
      </c>
      <c r="BA1409" s="42"/>
      <c r="BB1409" s="42">
        <v>1</v>
      </c>
      <c r="BC1409" s="42" t="s">
        <v>346</v>
      </c>
      <c r="BD1409" s="49" t="s">
        <v>5416</v>
      </c>
      <c r="BE1409" s="49">
        <v>0</v>
      </c>
      <c r="BF1409" s="42" t="s">
        <v>340</v>
      </c>
      <c r="BG1409" s="42"/>
      <c r="BH1409" s="42" t="s">
        <v>340</v>
      </c>
      <c r="BI1409" s="42" t="s">
        <v>357</v>
      </c>
      <c r="BJ1409" s="42" t="s">
        <v>358</v>
      </c>
      <c r="BK1409" s="57">
        <v>44778</v>
      </c>
      <c r="BL1409" s="42" t="s">
        <v>340</v>
      </c>
      <c r="BM1409" s="42" t="s">
        <v>340</v>
      </c>
      <c r="BN1409" s="42"/>
      <c r="BO1409" s="42"/>
      <c r="BP1409" s="42" t="s">
        <v>359</v>
      </c>
      <c r="BQ1409" s="42" t="s">
        <v>359</v>
      </c>
      <c r="BR1409" s="42" t="s">
        <v>508</v>
      </c>
      <c r="BS1409" s="42"/>
      <c r="BT1409" s="42" t="s">
        <v>360</v>
      </c>
      <c r="BU1409" s="42" t="s">
        <v>317</v>
      </c>
      <c r="BV1409" s="42" t="s">
        <v>317</v>
      </c>
      <c r="BW1409" s="42"/>
      <c r="BX1409" s="42"/>
      <c r="BY1409" s="42" t="s">
        <v>353</v>
      </c>
      <c r="BZ1409" s="42" t="s">
        <v>353</v>
      </c>
      <c r="CA1409" s="42"/>
      <c r="CB1409" s="42" t="s">
        <v>353</v>
      </c>
      <c r="CC1409" s="42"/>
      <c r="CD1409" s="42"/>
      <c r="CE1409" s="42"/>
      <c r="CF1409" s="42"/>
      <c r="CG1409" s="26" t="s">
        <v>5417</v>
      </c>
    </row>
    <row r="1410" hidden="1" spans="1:85">
      <c r="A1410" s="34">
        <v>929</v>
      </c>
      <c r="B1410" s="42" t="s">
        <v>5420</v>
      </c>
      <c r="C1410" s="46" t="s">
        <v>5421</v>
      </c>
      <c r="D1410" s="42" t="s">
        <v>4662</v>
      </c>
      <c r="E1410" s="43">
        <v>29.91365</v>
      </c>
      <c r="F1410" s="43">
        <v>-10.25072</v>
      </c>
      <c r="G1410" s="42" t="s">
        <v>4473</v>
      </c>
      <c r="H1410" s="37">
        <v>2</v>
      </c>
      <c r="I1410" s="42" t="s">
        <v>4530</v>
      </c>
      <c r="J1410" s="42" t="s">
        <v>4531</v>
      </c>
      <c r="K1410" s="42" t="s">
        <v>340</v>
      </c>
      <c r="L1410" s="42" t="s">
        <v>317</v>
      </c>
      <c r="M1410" s="42" t="s">
        <v>317</v>
      </c>
      <c r="N1410" s="42" t="s">
        <v>318</v>
      </c>
      <c r="O1410" s="42" t="s">
        <v>364</v>
      </c>
      <c r="P1410" s="42" t="s">
        <v>343</v>
      </c>
      <c r="Q1410" s="42" t="s">
        <v>381</v>
      </c>
      <c r="R1410" s="42" t="s">
        <v>381</v>
      </c>
      <c r="S1410" s="42" t="s">
        <v>1718</v>
      </c>
      <c r="T1410" s="42" t="s">
        <v>344</v>
      </c>
      <c r="U1410" s="42" t="s">
        <v>323</v>
      </c>
      <c r="V1410" s="52">
        <v>54</v>
      </c>
      <c r="W1410" s="42" t="s">
        <v>366</v>
      </c>
      <c r="X1410" s="42" t="s">
        <v>5312</v>
      </c>
      <c r="Y1410" s="42" t="s">
        <v>2</v>
      </c>
      <c r="Z1410" s="42" t="s">
        <v>2</v>
      </c>
      <c r="AA1410" s="42" t="s">
        <v>346</v>
      </c>
      <c r="AB1410" s="42" t="s">
        <v>4478</v>
      </c>
      <c r="AC1410" s="42" t="s">
        <v>348</v>
      </c>
      <c r="AD1410" s="42" t="s">
        <v>1780</v>
      </c>
      <c r="AE1410" s="42" t="s">
        <v>476</v>
      </c>
      <c r="AF1410" s="42" t="s">
        <v>476</v>
      </c>
      <c r="AG1410" s="42">
        <v>16</v>
      </c>
      <c r="AH1410" s="42" t="s">
        <v>350</v>
      </c>
      <c r="AI1410" s="42">
        <v>0</v>
      </c>
      <c r="AJ1410" s="42" t="s">
        <v>351</v>
      </c>
      <c r="AK1410" s="42">
        <v>0</v>
      </c>
      <c r="AL1410" s="42">
        <v>600</v>
      </c>
      <c r="AM1410" s="42" t="s">
        <v>371</v>
      </c>
      <c r="AN1410" s="42" t="s">
        <v>1909</v>
      </c>
      <c r="AO1410" s="43">
        <v>250</v>
      </c>
      <c r="AP1410" s="42" t="s">
        <v>524</v>
      </c>
      <c r="AQ1410" s="42">
        <v>600</v>
      </c>
      <c r="AR1410" s="42">
        <v>2</v>
      </c>
      <c r="AS1410" s="42">
        <v>600</v>
      </c>
      <c r="AT1410" s="42">
        <v>24</v>
      </c>
      <c r="AU1410" s="42" t="s">
        <v>5335</v>
      </c>
      <c r="AV1410" s="42" t="s">
        <v>5335</v>
      </c>
      <c r="AW1410" s="42">
        <v>18000</v>
      </c>
      <c r="AX1410" s="42">
        <v>18000</v>
      </c>
      <c r="AY1410" s="42">
        <v>2</v>
      </c>
      <c r="AZ1410" s="51">
        <v>78</v>
      </c>
      <c r="BA1410" s="42"/>
      <c r="BB1410" s="42">
        <v>1</v>
      </c>
      <c r="BC1410" s="42" t="s">
        <v>346</v>
      </c>
      <c r="BD1410" s="49" t="s">
        <v>5420</v>
      </c>
      <c r="BE1410" s="49">
        <v>0</v>
      </c>
      <c r="BF1410" s="42" t="s">
        <v>340</v>
      </c>
      <c r="BG1410" s="42"/>
      <c r="BH1410" s="42" t="s">
        <v>340</v>
      </c>
      <c r="BI1410" s="42" t="s">
        <v>357</v>
      </c>
      <c r="BJ1410" s="42" t="s">
        <v>358</v>
      </c>
      <c r="BK1410" s="57">
        <v>44778</v>
      </c>
      <c r="BL1410" s="42" t="s">
        <v>317</v>
      </c>
      <c r="BM1410" s="42" t="s">
        <v>317</v>
      </c>
      <c r="BN1410" s="42"/>
      <c r="BO1410" s="42"/>
      <c r="BP1410" s="42" t="s">
        <v>359</v>
      </c>
      <c r="BQ1410" s="42" t="s">
        <v>359</v>
      </c>
      <c r="BR1410" s="42" t="s">
        <v>359</v>
      </c>
      <c r="BS1410" s="42"/>
      <c r="BT1410" s="42" t="s">
        <v>360</v>
      </c>
      <c r="BU1410" s="42" t="s">
        <v>317</v>
      </c>
      <c r="BV1410" s="42" t="s">
        <v>317</v>
      </c>
      <c r="BW1410" s="42"/>
      <c r="BX1410" s="42"/>
      <c r="BY1410" s="42" t="s">
        <v>353</v>
      </c>
      <c r="BZ1410" s="42" t="s">
        <v>353</v>
      </c>
      <c r="CA1410" s="42"/>
      <c r="CB1410" s="42" t="s">
        <v>353</v>
      </c>
      <c r="CC1410" s="42"/>
      <c r="CD1410" s="42"/>
      <c r="CE1410" s="42"/>
      <c r="CF1410" s="42"/>
      <c r="CG1410" s="26" t="s">
        <v>5421</v>
      </c>
    </row>
    <row r="1411" hidden="1" spans="1:85">
      <c r="A1411" s="34">
        <v>1275</v>
      </c>
      <c r="B1411" s="42" t="s">
        <v>5422</v>
      </c>
      <c r="C1411" s="46" t="s">
        <v>5423</v>
      </c>
      <c r="D1411" s="42" t="s">
        <v>5424</v>
      </c>
      <c r="E1411" s="43">
        <v>31.27185</v>
      </c>
      <c r="F1411" s="43">
        <v>-8.91635</v>
      </c>
      <c r="G1411" s="42" t="s">
        <v>4473</v>
      </c>
      <c r="H1411" s="37">
        <v>2</v>
      </c>
      <c r="I1411" s="42" t="s">
        <v>4530</v>
      </c>
      <c r="J1411" s="42" t="s">
        <v>5368</v>
      </c>
      <c r="K1411" s="42" t="s">
        <v>317</v>
      </c>
      <c r="L1411" s="42" t="s">
        <v>317</v>
      </c>
      <c r="M1411" s="42" t="s">
        <v>317</v>
      </c>
      <c r="N1411" s="42" t="s">
        <v>318</v>
      </c>
      <c r="O1411" s="42" t="s">
        <v>364</v>
      </c>
      <c r="P1411" s="42" t="s">
        <v>365</v>
      </c>
      <c r="Q1411" s="42" t="s">
        <v>320</v>
      </c>
      <c r="R1411" s="42" t="s">
        <v>381</v>
      </c>
      <c r="S1411" s="42" t="s">
        <v>1718</v>
      </c>
      <c r="T1411" s="42" t="s">
        <v>344</v>
      </c>
      <c r="U1411" s="42" t="s">
        <v>323</v>
      </c>
      <c r="V1411" s="52">
        <v>54</v>
      </c>
      <c r="W1411" s="42" t="s">
        <v>366</v>
      </c>
      <c r="X1411" s="42" t="s">
        <v>5312</v>
      </c>
      <c r="Y1411" s="42" t="s">
        <v>2</v>
      </c>
      <c r="Z1411" s="42" t="s">
        <v>2</v>
      </c>
      <c r="AA1411" s="42" t="s">
        <v>346</v>
      </c>
      <c r="AB1411" s="42" t="s">
        <v>4478</v>
      </c>
      <c r="AC1411" s="42" t="s">
        <v>348</v>
      </c>
      <c r="AD1411" s="42" t="s">
        <v>1780</v>
      </c>
      <c r="AE1411" s="42" t="s">
        <v>476</v>
      </c>
      <c r="AF1411" s="42" t="s">
        <v>476</v>
      </c>
      <c r="AG1411" s="42">
        <v>16</v>
      </c>
      <c r="AH1411" s="42" t="s">
        <v>368</v>
      </c>
      <c r="AI1411" s="42">
        <v>0</v>
      </c>
      <c r="AJ1411" s="42" t="s">
        <v>370</v>
      </c>
      <c r="AK1411" s="42">
        <v>0</v>
      </c>
      <c r="AL1411" s="42">
        <v>600</v>
      </c>
      <c r="AM1411" s="42" t="s">
        <v>371</v>
      </c>
      <c r="AN1411" s="42" t="s">
        <v>1909</v>
      </c>
      <c r="AO1411" s="43">
        <v>250</v>
      </c>
      <c r="AP1411" s="42" t="s">
        <v>439</v>
      </c>
      <c r="AQ1411" s="42">
        <v>600</v>
      </c>
      <c r="AR1411" s="42">
        <v>2</v>
      </c>
      <c r="AS1411" s="42">
        <v>600</v>
      </c>
      <c r="AT1411" s="42">
        <v>24</v>
      </c>
      <c r="AU1411" s="42" t="s">
        <v>5335</v>
      </c>
      <c r="AV1411" s="42" t="s">
        <v>5335</v>
      </c>
      <c r="AW1411" s="42">
        <v>18000</v>
      </c>
      <c r="AX1411" s="42">
        <v>18000</v>
      </c>
      <c r="AY1411" s="42">
        <v>2</v>
      </c>
      <c r="AZ1411" s="51">
        <v>42</v>
      </c>
      <c r="BA1411" s="42"/>
      <c r="BB1411" s="42">
        <v>1</v>
      </c>
      <c r="BC1411" s="42" t="s">
        <v>346</v>
      </c>
      <c r="BD1411" s="49" t="s">
        <v>5422</v>
      </c>
      <c r="BE1411" s="49">
        <v>0</v>
      </c>
      <c r="BF1411" s="42" t="s">
        <v>340</v>
      </c>
      <c r="BG1411" s="42"/>
      <c r="BH1411" s="42" t="s">
        <v>340</v>
      </c>
      <c r="BI1411" s="42" t="s">
        <v>357</v>
      </c>
      <c r="BJ1411" s="42" t="s">
        <v>358</v>
      </c>
      <c r="BK1411" s="57">
        <v>44778</v>
      </c>
      <c r="BL1411" s="42" t="s">
        <v>340</v>
      </c>
      <c r="BM1411" s="42" t="s">
        <v>340</v>
      </c>
      <c r="BN1411" s="42"/>
      <c r="BO1411" s="42"/>
      <c r="BP1411" s="42" t="s">
        <v>359</v>
      </c>
      <c r="BQ1411" s="42" t="s">
        <v>359</v>
      </c>
      <c r="BR1411" s="42" t="s">
        <v>508</v>
      </c>
      <c r="BS1411" s="42"/>
      <c r="BT1411" s="42" t="s">
        <v>360</v>
      </c>
      <c r="BU1411" s="42" t="s">
        <v>317</v>
      </c>
      <c r="BV1411" s="42" t="s">
        <v>317</v>
      </c>
      <c r="BW1411" s="42"/>
      <c r="BX1411" s="42"/>
      <c r="BY1411" s="42" t="s">
        <v>353</v>
      </c>
      <c r="BZ1411" s="42" t="s">
        <v>353</v>
      </c>
      <c r="CA1411" s="42"/>
      <c r="CB1411" s="42" t="s">
        <v>353</v>
      </c>
      <c r="CC1411" s="42"/>
      <c r="CD1411" s="42"/>
      <c r="CE1411" s="42"/>
      <c r="CF1411" s="42"/>
      <c r="CG1411" s="26" t="s">
        <v>5423</v>
      </c>
    </row>
    <row r="1412" hidden="1" spans="1:85">
      <c r="A1412" s="34">
        <v>913</v>
      </c>
      <c r="B1412" s="42" t="s">
        <v>5425</v>
      </c>
      <c r="C1412" s="46" t="s">
        <v>5426</v>
      </c>
      <c r="D1412" s="42" t="s">
        <v>5427</v>
      </c>
      <c r="E1412" s="43">
        <v>31.16577</v>
      </c>
      <c r="F1412" s="43">
        <v>-8.90728</v>
      </c>
      <c r="G1412" s="42" t="s">
        <v>4473</v>
      </c>
      <c r="H1412" s="37">
        <v>2</v>
      </c>
      <c r="I1412" s="42" t="s">
        <v>4530</v>
      </c>
      <c r="J1412" s="42" t="s">
        <v>5428</v>
      </c>
      <c r="K1412" s="42" t="s">
        <v>317</v>
      </c>
      <c r="L1412" s="42" t="s">
        <v>317</v>
      </c>
      <c r="M1412" s="42" t="s">
        <v>317</v>
      </c>
      <c r="N1412" s="42" t="s">
        <v>318</v>
      </c>
      <c r="O1412" s="42" t="s">
        <v>364</v>
      </c>
      <c r="P1412" s="42" t="s">
        <v>365</v>
      </c>
      <c r="Q1412" s="42" t="s">
        <v>320</v>
      </c>
      <c r="R1412" s="42" t="s">
        <v>320</v>
      </c>
      <c r="S1412" s="42" t="s">
        <v>1718</v>
      </c>
      <c r="T1412" s="42" t="s">
        <v>344</v>
      </c>
      <c r="U1412" s="42" t="s">
        <v>323</v>
      </c>
      <c r="V1412" s="52">
        <v>36</v>
      </c>
      <c r="W1412" s="42" t="s">
        <v>325</v>
      </c>
      <c r="X1412" s="42" t="s">
        <v>5312</v>
      </c>
      <c r="Y1412" s="42" t="s">
        <v>2</v>
      </c>
      <c r="Z1412" s="42" t="s">
        <v>2</v>
      </c>
      <c r="AA1412" s="42" t="s">
        <v>346</v>
      </c>
      <c r="AB1412" s="42" t="s">
        <v>4478</v>
      </c>
      <c r="AC1412" s="42" t="s">
        <v>348</v>
      </c>
      <c r="AD1412" s="42" t="s">
        <v>1780</v>
      </c>
      <c r="AE1412" s="42" t="s">
        <v>403</v>
      </c>
      <c r="AF1412" s="42" t="s">
        <v>403</v>
      </c>
      <c r="AG1412" s="42">
        <v>16</v>
      </c>
      <c r="AH1412" s="42" t="s">
        <v>350</v>
      </c>
      <c r="AI1412" s="42" t="s">
        <v>5429</v>
      </c>
      <c r="AJ1412" s="42" t="s">
        <v>351</v>
      </c>
      <c r="AK1412" s="42" t="s">
        <v>5430</v>
      </c>
      <c r="AL1412" s="42">
        <v>600</v>
      </c>
      <c r="AM1412" s="42" t="s">
        <v>371</v>
      </c>
      <c r="AN1412" s="42" t="s">
        <v>1909</v>
      </c>
      <c r="AO1412" s="43">
        <v>250</v>
      </c>
      <c r="AP1412" s="42" t="s">
        <v>503</v>
      </c>
      <c r="AQ1412" s="42">
        <v>1056</v>
      </c>
      <c r="AR1412" s="42">
        <v>12</v>
      </c>
      <c r="AS1412" s="42">
        <v>176</v>
      </c>
      <c r="AT1412" s="42">
        <v>24</v>
      </c>
      <c r="AU1412" s="42" t="s">
        <v>327</v>
      </c>
      <c r="AV1412" s="42" t="s">
        <v>327</v>
      </c>
      <c r="AW1412" s="42" t="s">
        <v>327</v>
      </c>
      <c r="AX1412" s="42" t="s">
        <v>353</v>
      </c>
      <c r="AY1412" s="42" t="s">
        <v>327</v>
      </c>
      <c r="AZ1412" s="51">
        <v>30</v>
      </c>
      <c r="BA1412" s="42"/>
      <c r="BB1412" s="42">
        <v>1</v>
      </c>
      <c r="BC1412" s="42" t="s">
        <v>346</v>
      </c>
      <c r="BD1412" s="49" t="s">
        <v>5425</v>
      </c>
      <c r="BE1412" s="49">
        <v>0</v>
      </c>
      <c r="BF1412" s="42" t="s">
        <v>340</v>
      </c>
      <c r="BG1412" s="42"/>
      <c r="BH1412" s="42" t="s">
        <v>340</v>
      </c>
      <c r="BI1412" s="42" t="s">
        <v>357</v>
      </c>
      <c r="BJ1412" s="42" t="s">
        <v>358</v>
      </c>
      <c r="BK1412" s="57">
        <v>44778</v>
      </c>
      <c r="BL1412" s="42" t="s">
        <v>317</v>
      </c>
      <c r="BM1412" s="42" t="s">
        <v>317</v>
      </c>
      <c r="BN1412" s="42"/>
      <c r="BO1412" s="42"/>
      <c r="BP1412" s="42" t="s">
        <v>359</v>
      </c>
      <c r="BQ1412" s="42" t="s">
        <v>359</v>
      </c>
      <c r="BR1412" s="42" t="s">
        <v>359</v>
      </c>
      <c r="BS1412" s="42"/>
      <c r="BT1412" s="42" t="s">
        <v>360</v>
      </c>
      <c r="BU1412" s="42" t="s">
        <v>317</v>
      </c>
      <c r="BV1412" s="42" t="s">
        <v>317</v>
      </c>
      <c r="BW1412" s="42"/>
      <c r="BX1412" s="42"/>
      <c r="BY1412" s="42" t="s">
        <v>353</v>
      </c>
      <c r="BZ1412" s="42" t="s">
        <v>353</v>
      </c>
      <c r="CA1412" s="42"/>
      <c r="CB1412" s="42" t="s">
        <v>353</v>
      </c>
      <c r="CC1412" s="42"/>
      <c r="CD1412" s="42"/>
      <c r="CE1412" s="42"/>
      <c r="CF1412" s="42"/>
      <c r="CG1412" s="26" t="s">
        <v>5426</v>
      </c>
    </row>
    <row r="1413" hidden="1" spans="1:85">
      <c r="A1413" s="39">
        <v>302</v>
      </c>
      <c r="B1413" s="42" t="s">
        <v>5431</v>
      </c>
      <c r="C1413" s="46" t="s">
        <v>5432</v>
      </c>
      <c r="D1413" s="42" t="s">
        <v>5433</v>
      </c>
      <c r="E1413" s="43">
        <v>32.22821</v>
      </c>
      <c r="F1413" s="43">
        <v>-9.38748</v>
      </c>
      <c r="G1413" s="42" t="s">
        <v>4473</v>
      </c>
      <c r="H1413" s="37">
        <v>2.5</v>
      </c>
      <c r="I1413" s="42" t="s">
        <v>4530</v>
      </c>
      <c r="J1413" s="42" t="s">
        <v>5434</v>
      </c>
      <c r="K1413" s="42" t="s">
        <v>317</v>
      </c>
      <c r="L1413" s="42" t="s">
        <v>340</v>
      </c>
      <c r="M1413" s="42" t="s">
        <v>317</v>
      </c>
      <c r="N1413" s="42" t="s">
        <v>318</v>
      </c>
      <c r="O1413" s="42" t="s">
        <v>364</v>
      </c>
      <c r="P1413" s="42" t="s">
        <v>365</v>
      </c>
      <c r="Q1413" s="42" t="s">
        <v>381</v>
      </c>
      <c r="R1413" s="42" t="s">
        <v>320</v>
      </c>
      <c r="S1413" s="42" t="s">
        <v>1718</v>
      </c>
      <c r="T1413" s="42" t="s">
        <v>344</v>
      </c>
      <c r="U1413" s="42" t="s">
        <v>323</v>
      </c>
      <c r="V1413" s="52">
        <v>66</v>
      </c>
      <c r="W1413" s="42" t="s">
        <v>366</v>
      </c>
      <c r="X1413" s="42" t="s">
        <v>5403</v>
      </c>
      <c r="Y1413" s="42" t="s">
        <v>2</v>
      </c>
      <c r="Z1413" s="42" t="s">
        <v>2</v>
      </c>
      <c r="AA1413" s="42" t="s">
        <v>346</v>
      </c>
      <c r="AB1413" s="42" t="s">
        <v>4478</v>
      </c>
      <c r="AC1413" s="42" t="s">
        <v>348</v>
      </c>
      <c r="AD1413" s="42" t="s">
        <v>1780</v>
      </c>
      <c r="AE1413" s="42" t="s">
        <v>382</v>
      </c>
      <c r="AF1413" s="42" t="s">
        <v>382</v>
      </c>
      <c r="AG1413" s="42">
        <v>20</v>
      </c>
      <c r="AH1413" s="42" t="s">
        <v>350</v>
      </c>
      <c r="AI1413" s="42" t="s">
        <v>444</v>
      </c>
      <c r="AJ1413" s="42" t="s">
        <v>351</v>
      </c>
      <c r="AK1413" s="42" t="s">
        <v>5435</v>
      </c>
      <c r="AL1413" s="42">
        <v>1000</v>
      </c>
      <c r="AM1413" s="42" t="s">
        <v>371</v>
      </c>
      <c r="AN1413" s="42" t="s">
        <v>1909</v>
      </c>
      <c r="AO1413" s="43">
        <v>250</v>
      </c>
      <c r="AP1413" s="42" t="s">
        <v>439</v>
      </c>
      <c r="AQ1413" s="42">
        <v>1200</v>
      </c>
      <c r="AR1413" s="42">
        <v>2</v>
      </c>
      <c r="AS1413" s="42">
        <v>600</v>
      </c>
      <c r="AT1413" s="42">
        <v>48</v>
      </c>
      <c r="AU1413" s="42" t="s">
        <v>385</v>
      </c>
      <c r="AV1413" s="42" t="s">
        <v>385</v>
      </c>
      <c r="AW1413" s="42">
        <v>18000</v>
      </c>
      <c r="AX1413" s="42">
        <v>18000</v>
      </c>
      <c r="AY1413" s="42">
        <v>2</v>
      </c>
      <c r="AZ1413" s="51">
        <v>70</v>
      </c>
      <c r="BA1413" s="42"/>
      <c r="BB1413" s="42">
        <v>1</v>
      </c>
      <c r="BC1413" s="42" t="s">
        <v>346</v>
      </c>
      <c r="BD1413" s="49" t="s">
        <v>5431</v>
      </c>
      <c r="BE1413" s="49">
        <v>0</v>
      </c>
      <c r="BF1413" s="42" t="s">
        <v>340</v>
      </c>
      <c r="BG1413" s="42"/>
      <c r="BH1413" s="42" t="s">
        <v>340</v>
      </c>
      <c r="BI1413" s="42" t="s">
        <v>357</v>
      </c>
      <c r="BJ1413" s="42" t="s">
        <v>358</v>
      </c>
      <c r="BK1413" s="57">
        <v>44778</v>
      </c>
      <c r="BL1413" s="42" t="s">
        <v>317</v>
      </c>
      <c r="BM1413" s="42" t="s">
        <v>317</v>
      </c>
      <c r="BN1413" s="42"/>
      <c r="BO1413" s="42"/>
      <c r="BP1413" s="42" t="s">
        <v>359</v>
      </c>
      <c r="BQ1413" s="42" t="s">
        <v>359</v>
      </c>
      <c r="BR1413" s="42" t="s">
        <v>359</v>
      </c>
      <c r="BS1413" s="42"/>
      <c r="BT1413" s="42" t="s">
        <v>360</v>
      </c>
      <c r="BU1413" s="42" t="s">
        <v>317</v>
      </c>
      <c r="BV1413" s="42" t="s">
        <v>317</v>
      </c>
      <c r="BW1413" s="42"/>
      <c r="BX1413" s="42"/>
      <c r="BY1413" s="42" t="s">
        <v>353</v>
      </c>
      <c r="BZ1413" s="42" t="s">
        <v>353</v>
      </c>
      <c r="CA1413" s="42"/>
      <c r="CB1413" s="42" t="s">
        <v>353</v>
      </c>
      <c r="CC1413" s="42"/>
      <c r="CD1413" s="42"/>
      <c r="CE1413" s="42"/>
      <c r="CF1413" s="42"/>
      <c r="CG1413" s="26" t="s">
        <v>5432</v>
      </c>
    </row>
    <row r="1414" hidden="1" spans="1:85">
      <c r="A1414" s="34">
        <v>185</v>
      </c>
      <c r="B1414" s="42" t="s">
        <v>5436</v>
      </c>
      <c r="C1414" s="46" t="s">
        <v>5437</v>
      </c>
      <c r="D1414" s="42" t="s">
        <v>5438</v>
      </c>
      <c r="E1414" s="43">
        <v>31.88082</v>
      </c>
      <c r="F1414" s="43">
        <v>-9.06596</v>
      </c>
      <c r="G1414" s="42" t="s">
        <v>4473</v>
      </c>
      <c r="H1414" s="37">
        <v>1.8</v>
      </c>
      <c r="I1414" s="42" t="s">
        <v>4530</v>
      </c>
      <c r="J1414" s="42" t="s">
        <v>5368</v>
      </c>
      <c r="K1414" s="42" t="s">
        <v>317</v>
      </c>
      <c r="L1414" s="42" t="s">
        <v>317</v>
      </c>
      <c r="M1414" s="42" t="s">
        <v>317</v>
      </c>
      <c r="N1414" s="42" t="s">
        <v>318</v>
      </c>
      <c r="O1414" s="42" t="s">
        <v>364</v>
      </c>
      <c r="P1414" s="42" t="s">
        <v>365</v>
      </c>
      <c r="Q1414" s="42" t="s">
        <v>381</v>
      </c>
      <c r="R1414" s="42" t="s">
        <v>381</v>
      </c>
      <c r="S1414" s="42" t="s">
        <v>1718</v>
      </c>
      <c r="T1414" s="42" t="s">
        <v>782</v>
      </c>
      <c r="U1414" s="42" t="s">
        <v>323</v>
      </c>
      <c r="V1414" s="52">
        <v>42</v>
      </c>
      <c r="W1414" s="42" t="s">
        <v>325</v>
      </c>
      <c r="X1414" s="42" t="s">
        <v>5403</v>
      </c>
      <c r="Y1414" s="42" t="s">
        <v>2</v>
      </c>
      <c r="Z1414" s="42" t="s">
        <v>2</v>
      </c>
      <c r="AA1414" s="42" t="s">
        <v>346</v>
      </c>
      <c r="AB1414" s="42" t="s">
        <v>4478</v>
      </c>
      <c r="AC1414" s="42" t="s">
        <v>348</v>
      </c>
      <c r="AD1414" s="42" t="s">
        <v>1780</v>
      </c>
      <c r="AE1414" s="42" t="s">
        <v>2075</v>
      </c>
      <c r="AF1414" s="42" t="s">
        <v>2075</v>
      </c>
      <c r="AG1414" s="42">
        <v>20</v>
      </c>
      <c r="AH1414" s="42" t="s">
        <v>1496</v>
      </c>
      <c r="AI1414" s="42" t="s">
        <v>2817</v>
      </c>
      <c r="AJ1414" s="42" t="s">
        <v>1443</v>
      </c>
      <c r="AK1414" s="42" t="s">
        <v>2715</v>
      </c>
      <c r="AL1414" s="42">
        <v>600</v>
      </c>
      <c r="AM1414" s="42" t="s">
        <v>1930</v>
      </c>
      <c r="AN1414" s="42" t="s">
        <v>4734</v>
      </c>
      <c r="AO1414" s="43">
        <v>80</v>
      </c>
      <c r="AP1414" s="42" t="s">
        <v>2026</v>
      </c>
      <c r="AQ1414" s="42">
        <v>1410</v>
      </c>
      <c r="AR1414" s="42">
        <v>4</v>
      </c>
      <c r="AS1414" s="42">
        <v>1460</v>
      </c>
      <c r="AT1414" s="42">
        <v>12</v>
      </c>
      <c r="AU1414" s="42" t="s">
        <v>327</v>
      </c>
      <c r="AV1414" s="42" t="s">
        <v>327</v>
      </c>
      <c r="AW1414" s="42" t="s">
        <v>327</v>
      </c>
      <c r="AX1414" s="42" t="s">
        <v>353</v>
      </c>
      <c r="AY1414" s="42" t="s">
        <v>327</v>
      </c>
      <c r="AZ1414" s="51">
        <v>89</v>
      </c>
      <c r="BA1414" s="42"/>
      <c r="BB1414" s="42">
        <v>1</v>
      </c>
      <c r="BC1414" s="42" t="s">
        <v>346</v>
      </c>
      <c r="BD1414" s="49" t="s">
        <v>5436</v>
      </c>
      <c r="BE1414" s="49">
        <v>0</v>
      </c>
      <c r="BF1414" s="42" t="s">
        <v>340</v>
      </c>
      <c r="BG1414" s="42"/>
      <c r="BH1414" s="42" t="s">
        <v>340</v>
      </c>
      <c r="BI1414" s="42" t="s">
        <v>357</v>
      </c>
      <c r="BJ1414" s="42" t="s">
        <v>358</v>
      </c>
      <c r="BK1414" s="57">
        <v>44778</v>
      </c>
      <c r="BL1414" s="42" t="s">
        <v>317</v>
      </c>
      <c r="BM1414" s="42" t="s">
        <v>317</v>
      </c>
      <c r="BN1414" s="42"/>
      <c r="BO1414" s="42"/>
      <c r="BP1414" s="42" t="s">
        <v>359</v>
      </c>
      <c r="BQ1414" s="42" t="s">
        <v>359</v>
      </c>
      <c r="BR1414" s="42" t="s">
        <v>359</v>
      </c>
      <c r="BS1414" s="42"/>
      <c r="BT1414" s="42" t="s">
        <v>360</v>
      </c>
      <c r="BU1414" s="42" t="s">
        <v>317</v>
      </c>
      <c r="BV1414" s="42" t="s">
        <v>317</v>
      </c>
      <c r="BW1414" s="42"/>
      <c r="BX1414" s="42"/>
      <c r="BY1414" s="42" t="s">
        <v>353</v>
      </c>
      <c r="BZ1414" s="42" t="s">
        <v>353</v>
      </c>
      <c r="CA1414" s="42"/>
      <c r="CB1414" s="42" t="s">
        <v>353</v>
      </c>
      <c r="CC1414" s="42"/>
      <c r="CD1414" s="42"/>
      <c r="CE1414" s="42"/>
      <c r="CF1414" s="42"/>
      <c r="CG1414" s="26" t="s">
        <v>5437</v>
      </c>
    </row>
    <row r="1415" hidden="1" spans="1:85">
      <c r="A1415" s="34">
        <v>1725</v>
      </c>
      <c r="B1415" s="42" t="s">
        <v>5439</v>
      </c>
      <c r="C1415" s="46" t="s">
        <v>5440</v>
      </c>
      <c r="D1415" s="42" t="s">
        <v>5441</v>
      </c>
      <c r="E1415" s="43">
        <v>30.08464</v>
      </c>
      <c r="F1415" s="43">
        <v>-10.97952</v>
      </c>
      <c r="G1415" s="42" t="s">
        <v>4473</v>
      </c>
      <c r="H1415" s="37">
        <v>2.5</v>
      </c>
      <c r="I1415" s="42" t="s">
        <v>4530</v>
      </c>
      <c r="J1415" s="42" t="s">
        <v>5442</v>
      </c>
      <c r="K1415" s="42" t="s">
        <v>317</v>
      </c>
      <c r="L1415" s="42" t="s">
        <v>317</v>
      </c>
      <c r="M1415" s="42" t="s">
        <v>317</v>
      </c>
      <c r="N1415" s="42" t="s">
        <v>318</v>
      </c>
      <c r="O1415" s="42" t="s">
        <v>554</v>
      </c>
      <c r="P1415" s="42" t="s">
        <v>365</v>
      </c>
      <c r="Q1415" s="42" t="s">
        <v>320</v>
      </c>
      <c r="R1415" s="42" t="s">
        <v>320</v>
      </c>
      <c r="S1415" s="42" t="s">
        <v>1718</v>
      </c>
      <c r="T1415" s="42" t="s">
        <v>782</v>
      </c>
      <c r="U1415" s="42" t="s">
        <v>323</v>
      </c>
      <c r="V1415" s="52">
        <v>70</v>
      </c>
      <c r="W1415" s="42" t="s">
        <v>366</v>
      </c>
      <c r="X1415" s="42" t="s">
        <v>5312</v>
      </c>
      <c r="Y1415" s="42" t="s">
        <v>2</v>
      </c>
      <c r="Z1415" s="42" t="s">
        <v>2</v>
      </c>
      <c r="AA1415" s="42" t="s">
        <v>346</v>
      </c>
      <c r="AB1415" s="42" t="s">
        <v>4478</v>
      </c>
      <c r="AC1415" s="42" t="s">
        <v>348</v>
      </c>
      <c r="AD1415" s="42" t="s">
        <v>1780</v>
      </c>
      <c r="AE1415" s="42" t="s">
        <v>664</v>
      </c>
      <c r="AF1415" s="42" t="s">
        <v>664</v>
      </c>
      <c r="AG1415" s="42">
        <v>20</v>
      </c>
      <c r="AH1415" s="42" t="s">
        <v>350</v>
      </c>
      <c r="AI1415" s="42">
        <v>0</v>
      </c>
      <c r="AJ1415" s="42" t="s">
        <v>351</v>
      </c>
      <c r="AK1415" s="42">
        <v>0</v>
      </c>
      <c r="AL1415" s="42">
        <v>750</v>
      </c>
      <c r="AM1415" s="42" t="s">
        <v>2702</v>
      </c>
      <c r="AN1415" s="42" t="s">
        <v>4541</v>
      </c>
      <c r="AO1415" s="43">
        <v>350</v>
      </c>
      <c r="AP1415" s="42" t="s">
        <v>333</v>
      </c>
      <c r="AQ1415" s="42">
        <v>300</v>
      </c>
      <c r="AR1415" s="42">
        <v>48</v>
      </c>
      <c r="AS1415" s="42">
        <v>100</v>
      </c>
      <c r="AT1415" s="42">
        <v>3</v>
      </c>
      <c r="AU1415" s="42" t="s">
        <v>385</v>
      </c>
      <c r="AV1415" s="42" t="s">
        <v>385</v>
      </c>
      <c r="AW1415" s="42">
        <v>18000</v>
      </c>
      <c r="AX1415" s="42">
        <v>18000</v>
      </c>
      <c r="AY1415" s="42">
        <v>2</v>
      </c>
      <c r="AZ1415" s="51">
        <v>66</v>
      </c>
      <c r="BA1415" s="42"/>
      <c r="BB1415" s="42">
        <v>2</v>
      </c>
      <c r="BC1415" s="42" t="s">
        <v>375</v>
      </c>
      <c r="BD1415" s="49" t="s">
        <v>5439</v>
      </c>
      <c r="BE1415" s="49" t="s">
        <v>5443</v>
      </c>
      <c r="BF1415" s="42" t="s">
        <v>340</v>
      </c>
      <c r="BG1415" s="42"/>
      <c r="BH1415" s="42" t="s">
        <v>340</v>
      </c>
      <c r="BI1415" s="42" t="s">
        <v>357</v>
      </c>
      <c r="BJ1415" s="42" t="s">
        <v>358</v>
      </c>
      <c r="BK1415" s="57">
        <v>44778</v>
      </c>
      <c r="BL1415" s="42" t="s">
        <v>340</v>
      </c>
      <c r="BM1415" s="42" t="s">
        <v>340</v>
      </c>
      <c r="BN1415" s="42"/>
      <c r="BO1415" s="42">
        <v>24</v>
      </c>
      <c r="BP1415" s="42"/>
      <c r="BQ1415" s="42" t="s">
        <v>4481</v>
      </c>
      <c r="BR1415" s="42" t="s">
        <v>508</v>
      </c>
      <c r="BS1415" s="42"/>
      <c r="BT1415" s="42" t="s">
        <v>360</v>
      </c>
      <c r="BU1415" s="42" t="s">
        <v>317</v>
      </c>
      <c r="BV1415" s="42" t="s">
        <v>317</v>
      </c>
      <c r="BW1415" s="42"/>
      <c r="BX1415" s="42"/>
      <c r="BY1415" s="42" t="s">
        <v>353</v>
      </c>
      <c r="BZ1415" s="42" t="s">
        <v>353</v>
      </c>
      <c r="CA1415" s="42"/>
      <c r="CB1415" s="42" t="s">
        <v>353</v>
      </c>
      <c r="CC1415" s="42"/>
      <c r="CD1415" s="42"/>
      <c r="CE1415" s="42"/>
      <c r="CF1415" s="42"/>
      <c r="CG1415" s="26" t="s">
        <v>5440</v>
      </c>
    </row>
    <row r="1416" hidden="1" spans="1:85">
      <c r="A1416" s="39">
        <v>1172</v>
      </c>
      <c r="B1416" s="42" t="s">
        <v>5444</v>
      </c>
      <c r="C1416" s="46" t="s">
        <v>5445</v>
      </c>
      <c r="D1416" s="42" t="s">
        <v>5446</v>
      </c>
      <c r="E1416" s="43">
        <v>30.12235</v>
      </c>
      <c r="F1416" s="43">
        <v>-9.36608333</v>
      </c>
      <c r="G1416" s="42" t="s">
        <v>4473</v>
      </c>
      <c r="H1416" s="37">
        <v>2</v>
      </c>
      <c r="I1416" s="42" t="s">
        <v>4530</v>
      </c>
      <c r="J1416" s="42" t="s">
        <v>2123</v>
      </c>
      <c r="K1416" s="42" t="s">
        <v>317</v>
      </c>
      <c r="L1416" s="42" t="s">
        <v>317</v>
      </c>
      <c r="M1416" s="42" t="s">
        <v>317</v>
      </c>
      <c r="N1416" s="42" t="s">
        <v>318</v>
      </c>
      <c r="O1416" s="42" t="s">
        <v>364</v>
      </c>
      <c r="P1416" s="42" t="s">
        <v>365</v>
      </c>
      <c r="Q1416" s="42" t="s">
        <v>320</v>
      </c>
      <c r="R1416" s="42" t="s">
        <v>381</v>
      </c>
      <c r="S1416" s="42" t="s">
        <v>1718</v>
      </c>
      <c r="T1416" s="42" t="s">
        <v>344</v>
      </c>
      <c r="U1416" s="42" t="s">
        <v>323</v>
      </c>
      <c r="V1416" s="52">
        <v>54</v>
      </c>
      <c r="W1416" s="42" t="s">
        <v>366</v>
      </c>
      <c r="X1416" s="42" t="s">
        <v>5312</v>
      </c>
      <c r="Y1416" s="42" t="s">
        <v>2</v>
      </c>
      <c r="Z1416" s="42" t="s">
        <v>2</v>
      </c>
      <c r="AA1416" s="42" t="s">
        <v>346</v>
      </c>
      <c r="AB1416" s="42" t="s">
        <v>4478</v>
      </c>
      <c r="AC1416" s="42" t="s">
        <v>348</v>
      </c>
      <c r="AD1416" s="42" t="s">
        <v>1780</v>
      </c>
      <c r="AE1416" s="42" t="s">
        <v>2619</v>
      </c>
      <c r="AF1416" s="42" t="s">
        <v>2619</v>
      </c>
      <c r="AG1416" s="42">
        <v>16</v>
      </c>
      <c r="AH1416" s="42" t="s">
        <v>350</v>
      </c>
      <c r="AI1416" s="42">
        <v>0</v>
      </c>
      <c r="AJ1416" s="42" t="s">
        <v>351</v>
      </c>
      <c r="AK1416" s="42">
        <v>0</v>
      </c>
      <c r="AL1416" s="42">
        <v>600</v>
      </c>
      <c r="AM1416" s="42" t="s">
        <v>371</v>
      </c>
      <c r="AN1416" s="42" t="s">
        <v>1909</v>
      </c>
      <c r="AO1416" s="43">
        <v>250</v>
      </c>
      <c r="AP1416" s="42" t="s">
        <v>384</v>
      </c>
      <c r="AQ1416" s="42">
        <v>600</v>
      </c>
      <c r="AR1416" s="42">
        <v>2</v>
      </c>
      <c r="AS1416" s="42">
        <v>600</v>
      </c>
      <c r="AT1416" s="42">
        <v>24</v>
      </c>
      <c r="AU1416" s="42" t="s">
        <v>5335</v>
      </c>
      <c r="AV1416" s="42" t="s">
        <v>5335</v>
      </c>
      <c r="AW1416" s="42">
        <v>18000</v>
      </c>
      <c r="AX1416" s="42">
        <v>18000</v>
      </c>
      <c r="AY1416" s="42">
        <v>2</v>
      </c>
      <c r="AZ1416" s="51">
        <v>52</v>
      </c>
      <c r="BA1416" s="42"/>
      <c r="BB1416" s="42">
        <v>1</v>
      </c>
      <c r="BC1416" s="42" t="s">
        <v>346</v>
      </c>
      <c r="BD1416" s="49" t="s">
        <v>5444</v>
      </c>
      <c r="BE1416" s="49">
        <v>0</v>
      </c>
      <c r="BF1416" s="42" t="s">
        <v>340</v>
      </c>
      <c r="BG1416" s="42"/>
      <c r="BH1416" s="42" t="s">
        <v>340</v>
      </c>
      <c r="BI1416" s="42" t="s">
        <v>357</v>
      </c>
      <c r="BJ1416" s="42" t="s">
        <v>358</v>
      </c>
      <c r="BK1416" s="57">
        <v>44778</v>
      </c>
      <c r="BL1416" s="42" t="s">
        <v>340</v>
      </c>
      <c r="BM1416" s="42" t="s">
        <v>340</v>
      </c>
      <c r="BN1416" s="42"/>
      <c r="BO1416" s="42">
        <v>2</v>
      </c>
      <c r="BP1416" s="42" t="s">
        <v>359</v>
      </c>
      <c r="BQ1416" s="42" t="s">
        <v>359</v>
      </c>
      <c r="BR1416" s="42" t="s">
        <v>508</v>
      </c>
      <c r="BS1416" s="42"/>
      <c r="BT1416" s="42" t="s">
        <v>360</v>
      </c>
      <c r="BU1416" s="42" t="s">
        <v>317</v>
      </c>
      <c r="BV1416" s="42" t="s">
        <v>317</v>
      </c>
      <c r="BW1416" s="42"/>
      <c r="BX1416" s="42"/>
      <c r="BY1416" s="42" t="s">
        <v>353</v>
      </c>
      <c r="BZ1416" s="42" t="s">
        <v>353</v>
      </c>
      <c r="CA1416" s="42"/>
      <c r="CB1416" s="42" t="s">
        <v>353</v>
      </c>
      <c r="CC1416" s="42"/>
      <c r="CD1416" s="42"/>
      <c r="CE1416" s="42"/>
      <c r="CF1416" s="42"/>
      <c r="CG1416" s="26" t="s">
        <v>5445</v>
      </c>
    </row>
    <row r="1417" hidden="1" spans="1:85">
      <c r="A1417" s="39">
        <v>618</v>
      </c>
      <c r="B1417" s="42" t="s">
        <v>5447</v>
      </c>
      <c r="C1417" s="46" t="s">
        <v>5448</v>
      </c>
      <c r="D1417" s="42" t="s">
        <v>5449</v>
      </c>
      <c r="E1417" s="43">
        <v>31.29228</v>
      </c>
      <c r="F1417" s="43">
        <v>-11.55655</v>
      </c>
      <c r="G1417" s="42" t="s">
        <v>4473</v>
      </c>
      <c r="H1417" s="37">
        <v>2.5</v>
      </c>
      <c r="I1417" s="42" t="s">
        <v>4530</v>
      </c>
      <c r="J1417" s="42" t="s">
        <v>5377</v>
      </c>
      <c r="K1417" s="42" t="s">
        <v>317</v>
      </c>
      <c r="L1417" s="42" t="s">
        <v>340</v>
      </c>
      <c r="M1417" s="42" t="s">
        <v>317</v>
      </c>
      <c r="N1417" s="42" t="s">
        <v>318</v>
      </c>
      <c r="O1417" s="42" t="s">
        <v>554</v>
      </c>
      <c r="P1417" s="42" t="s">
        <v>365</v>
      </c>
      <c r="Q1417" s="42" t="s">
        <v>381</v>
      </c>
      <c r="R1417" s="42" t="s">
        <v>381</v>
      </c>
      <c r="S1417" s="42" t="s">
        <v>1718</v>
      </c>
      <c r="T1417" s="42" t="s">
        <v>344</v>
      </c>
      <c r="U1417" s="42" t="s">
        <v>323</v>
      </c>
      <c r="V1417" s="52">
        <v>54</v>
      </c>
      <c r="W1417" s="42" t="s">
        <v>366</v>
      </c>
      <c r="X1417" s="42" t="s">
        <v>5359</v>
      </c>
      <c r="Y1417" s="42" t="s">
        <v>2</v>
      </c>
      <c r="Z1417" s="42" t="s">
        <v>2</v>
      </c>
      <c r="AA1417" s="42" t="s">
        <v>346</v>
      </c>
      <c r="AB1417" s="42" t="s">
        <v>4478</v>
      </c>
      <c r="AC1417" s="42" t="s">
        <v>348</v>
      </c>
      <c r="AD1417" s="42" t="s">
        <v>1780</v>
      </c>
      <c r="AE1417" s="42" t="s">
        <v>664</v>
      </c>
      <c r="AF1417" s="42" t="s">
        <v>664</v>
      </c>
      <c r="AG1417" s="42">
        <v>20</v>
      </c>
      <c r="AH1417" s="42" t="s">
        <v>350</v>
      </c>
      <c r="AI1417" s="42">
        <v>0</v>
      </c>
      <c r="AJ1417" s="42" t="s">
        <v>351</v>
      </c>
      <c r="AK1417" s="42">
        <v>0</v>
      </c>
      <c r="AL1417" s="42">
        <v>750</v>
      </c>
      <c r="AM1417" s="42" t="s">
        <v>2702</v>
      </c>
      <c r="AN1417" s="42" t="s">
        <v>4541</v>
      </c>
      <c r="AO1417" s="43">
        <v>350</v>
      </c>
      <c r="AP1417" s="42" t="s">
        <v>384</v>
      </c>
      <c r="AQ1417" s="42">
        <v>1200</v>
      </c>
      <c r="AR1417" s="42">
        <v>2</v>
      </c>
      <c r="AS1417" s="42">
        <v>600</v>
      </c>
      <c r="AT1417" s="42">
        <v>48</v>
      </c>
      <c r="AU1417" s="42" t="s">
        <v>385</v>
      </c>
      <c r="AV1417" s="42" t="s">
        <v>385</v>
      </c>
      <c r="AW1417" s="42">
        <v>18000</v>
      </c>
      <c r="AX1417" s="42">
        <v>18000</v>
      </c>
      <c r="AY1417" s="42">
        <v>2</v>
      </c>
      <c r="AZ1417" s="51">
        <v>65</v>
      </c>
      <c r="BA1417" s="42"/>
      <c r="BB1417" s="42">
        <v>1</v>
      </c>
      <c r="BC1417" s="42" t="s">
        <v>346</v>
      </c>
      <c r="BD1417" s="49" t="s">
        <v>5447</v>
      </c>
      <c r="BE1417" s="49">
        <v>0</v>
      </c>
      <c r="BF1417" s="42" t="s">
        <v>340</v>
      </c>
      <c r="BG1417" s="42"/>
      <c r="BH1417" s="42" t="s">
        <v>340</v>
      </c>
      <c r="BI1417" s="42" t="s">
        <v>357</v>
      </c>
      <c r="BJ1417" s="42" t="s">
        <v>358</v>
      </c>
      <c r="BK1417" s="57">
        <v>44778</v>
      </c>
      <c r="BL1417" s="42" t="s">
        <v>340</v>
      </c>
      <c r="BM1417" s="42" t="s">
        <v>340</v>
      </c>
      <c r="BN1417" s="42"/>
      <c r="BO1417" s="42"/>
      <c r="BP1417" s="42" t="s">
        <v>359</v>
      </c>
      <c r="BQ1417" s="42" t="s">
        <v>359</v>
      </c>
      <c r="BR1417" s="42" t="s">
        <v>562</v>
      </c>
      <c r="BS1417" s="42"/>
      <c r="BT1417" s="42" t="s">
        <v>360</v>
      </c>
      <c r="BU1417" s="42" t="s">
        <v>317</v>
      </c>
      <c r="BV1417" s="42" t="s">
        <v>317</v>
      </c>
      <c r="BW1417" s="42"/>
      <c r="BX1417" s="42"/>
      <c r="BY1417" s="42" t="s">
        <v>353</v>
      </c>
      <c r="BZ1417" s="42" t="s">
        <v>353</v>
      </c>
      <c r="CA1417" s="42"/>
      <c r="CB1417" s="42" t="s">
        <v>353</v>
      </c>
      <c r="CC1417" s="42"/>
      <c r="CD1417" s="42"/>
      <c r="CE1417" s="42"/>
      <c r="CF1417" s="42"/>
      <c r="CG1417" s="26" t="s">
        <v>5448</v>
      </c>
    </row>
    <row r="1418" hidden="1" spans="1:85">
      <c r="A1418" s="39">
        <v>530</v>
      </c>
      <c r="B1418" s="42" t="s">
        <v>5450</v>
      </c>
      <c r="C1418" s="46" t="s">
        <v>5451</v>
      </c>
      <c r="D1418" s="42" t="s">
        <v>5452</v>
      </c>
      <c r="E1418" s="43">
        <v>32.54052</v>
      </c>
      <c r="F1418" s="43">
        <v>-10.17523</v>
      </c>
      <c r="G1418" s="42" t="s">
        <v>4473</v>
      </c>
      <c r="H1418" s="37">
        <v>1.8</v>
      </c>
      <c r="I1418" s="42" t="s">
        <v>4530</v>
      </c>
      <c r="J1418" s="42" t="s">
        <v>5415</v>
      </c>
      <c r="K1418" s="42" t="s">
        <v>317</v>
      </c>
      <c r="L1418" s="42" t="s">
        <v>317</v>
      </c>
      <c r="M1418" s="42" t="s">
        <v>317</v>
      </c>
      <c r="N1418" s="42" t="s">
        <v>318</v>
      </c>
      <c r="O1418" s="42" t="s">
        <v>554</v>
      </c>
      <c r="P1418" s="42" t="s">
        <v>365</v>
      </c>
      <c r="Q1418" s="42" t="s">
        <v>381</v>
      </c>
      <c r="R1418" s="42" t="s">
        <v>381</v>
      </c>
      <c r="S1418" s="42" t="s">
        <v>1718</v>
      </c>
      <c r="T1418" s="42" t="s">
        <v>344</v>
      </c>
      <c r="U1418" s="42" t="s">
        <v>323</v>
      </c>
      <c r="V1418" s="52">
        <v>80</v>
      </c>
      <c r="W1418" s="42" t="s">
        <v>366</v>
      </c>
      <c r="X1418" s="42" t="s">
        <v>5403</v>
      </c>
      <c r="Y1418" s="42" t="s">
        <v>2</v>
      </c>
      <c r="Z1418" s="42" t="s">
        <v>2</v>
      </c>
      <c r="AA1418" s="42" t="s">
        <v>346</v>
      </c>
      <c r="AB1418" s="42" t="s">
        <v>4478</v>
      </c>
      <c r="AC1418" s="42" t="s">
        <v>348</v>
      </c>
      <c r="AD1418" s="42" t="s">
        <v>1780</v>
      </c>
      <c r="AE1418" s="42" t="s">
        <v>2382</v>
      </c>
      <c r="AF1418" s="42" t="s">
        <v>2382</v>
      </c>
      <c r="AG1418" s="42">
        <v>15</v>
      </c>
      <c r="AH1418" s="42" t="s">
        <v>350</v>
      </c>
      <c r="AI1418" s="42" t="s">
        <v>5453</v>
      </c>
      <c r="AJ1418" s="42" t="s">
        <v>351</v>
      </c>
      <c r="AK1418" s="42">
        <v>0</v>
      </c>
      <c r="AL1418" s="42">
        <v>600</v>
      </c>
      <c r="AM1418" s="42" t="s">
        <v>371</v>
      </c>
      <c r="AN1418" s="42" t="s">
        <v>1909</v>
      </c>
      <c r="AO1418" s="43">
        <v>250</v>
      </c>
      <c r="AP1418" s="42" t="s">
        <v>384</v>
      </c>
      <c r="AQ1418" s="42">
        <v>600</v>
      </c>
      <c r="AR1418" s="42">
        <v>2</v>
      </c>
      <c r="AS1418" s="42">
        <v>600</v>
      </c>
      <c r="AT1418" s="42">
        <v>24</v>
      </c>
      <c r="AU1418" s="42" t="s">
        <v>385</v>
      </c>
      <c r="AV1418" s="42" t="s">
        <v>385</v>
      </c>
      <c r="AW1418" s="42">
        <v>18000</v>
      </c>
      <c r="AX1418" s="42">
        <v>18000</v>
      </c>
      <c r="AY1418" s="42">
        <v>2</v>
      </c>
      <c r="AZ1418" s="51">
        <v>89</v>
      </c>
      <c r="BA1418" s="42"/>
      <c r="BB1418" s="42">
        <v>1</v>
      </c>
      <c r="BC1418" s="42" t="s">
        <v>346</v>
      </c>
      <c r="BD1418" s="49" t="s">
        <v>5450</v>
      </c>
      <c r="BE1418" s="49">
        <v>0</v>
      </c>
      <c r="BF1418" s="42" t="s">
        <v>340</v>
      </c>
      <c r="BG1418" s="42"/>
      <c r="BH1418" s="42" t="s">
        <v>340</v>
      </c>
      <c r="BI1418" s="42" t="s">
        <v>357</v>
      </c>
      <c r="BJ1418" s="42" t="s">
        <v>358</v>
      </c>
      <c r="BK1418" s="57">
        <v>44778</v>
      </c>
      <c r="BL1418" s="42" t="s">
        <v>317</v>
      </c>
      <c r="BM1418" s="42" t="s">
        <v>317</v>
      </c>
      <c r="BN1418" s="42"/>
      <c r="BO1418" s="42"/>
      <c r="BP1418" s="42" t="s">
        <v>359</v>
      </c>
      <c r="BQ1418" s="42" t="s">
        <v>359</v>
      </c>
      <c r="BR1418" s="42" t="s">
        <v>359</v>
      </c>
      <c r="BS1418" s="42"/>
      <c r="BT1418" s="42" t="s">
        <v>360</v>
      </c>
      <c r="BU1418" s="42" t="s">
        <v>317</v>
      </c>
      <c r="BV1418" s="42" t="s">
        <v>317</v>
      </c>
      <c r="BW1418" s="42"/>
      <c r="BX1418" s="42"/>
      <c r="BY1418" s="42" t="s">
        <v>353</v>
      </c>
      <c r="BZ1418" s="42" t="s">
        <v>353</v>
      </c>
      <c r="CA1418" s="42"/>
      <c r="CB1418" s="42" t="s">
        <v>353</v>
      </c>
      <c r="CC1418" s="42"/>
      <c r="CD1418" s="42"/>
      <c r="CE1418" s="42"/>
      <c r="CF1418" s="42"/>
      <c r="CG1418" s="26" t="s">
        <v>5451</v>
      </c>
    </row>
    <row r="1419" hidden="1" spans="1:85">
      <c r="A1419" s="34">
        <v>1065</v>
      </c>
      <c r="B1419" s="42" t="s">
        <v>5454</v>
      </c>
      <c r="C1419" s="46" t="s">
        <v>5455</v>
      </c>
      <c r="D1419" s="42" t="s">
        <v>5456</v>
      </c>
      <c r="E1419" s="43">
        <v>31.37835</v>
      </c>
      <c r="F1419" s="43">
        <v>-8.85153</v>
      </c>
      <c r="G1419" s="42" t="s">
        <v>4473</v>
      </c>
      <c r="H1419" s="37">
        <v>2.5</v>
      </c>
      <c r="I1419" s="42" t="s">
        <v>4530</v>
      </c>
      <c r="J1419" s="42" t="s">
        <v>5368</v>
      </c>
      <c r="K1419" s="42" t="s">
        <v>317</v>
      </c>
      <c r="L1419" s="42" t="s">
        <v>317</v>
      </c>
      <c r="M1419" s="42" t="s">
        <v>317</v>
      </c>
      <c r="N1419" s="42" t="s">
        <v>318</v>
      </c>
      <c r="O1419" s="42" t="s">
        <v>364</v>
      </c>
      <c r="P1419" s="42" t="s">
        <v>380</v>
      </c>
      <c r="Q1419" s="42" t="s">
        <v>320</v>
      </c>
      <c r="R1419" s="42" t="s">
        <v>320</v>
      </c>
      <c r="S1419" s="42" t="s">
        <v>1718</v>
      </c>
      <c r="T1419" s="42" t="s">
        <v>344</v>
      </c>
      <c r="U1419" s="42" t="s">
        <v>323</v>
      </c>
      <c r="V1419" s="52">
        <v>54</v>
      </c>
      <c r="W1419" s="42" t="s">
        <v>366</v>
      </c>
      <c r="X1419" s="42" t="s">
        <v>5312</v>
      </c>
      <c r="Y1419" s="42" t="s">
        <v>2</v>
      </c>
      <c r="Z1419" s="42" t="s">
        <v>2</v>
      </c>
      <c r="AA1419" s="42" t="s">
        <v>346</v>
      </c>
      <c r="AB1419" s="42" t="s">
        <v>4478</v>
      </c>
      <c r="AC1419" s="42" t="s">
        <v>348</v>
      </c>
      <c r="AD1419" s="42" t="s">
        <v>1780</v>
      </c>
      <c r="AE1419" s="42" t="s">
        <v>476</v>
      </c>
      <c r="AF1419" s="42" t="s">
        <v>476</v>
      </c>
      <c r="AG1419" s="42">
        <v>20</v>
      </c>
      <c r="AH1419" s="42" t="s">
        <v>350</v>
      </c>
      <c r="AI1419" s="42">
        <v>0</v>
      </c>
      <c r="AJ1419" s="42" t="s">
        <v>351</v>
      </c>
      <c r="AK1419" s="42">
        <v>0</v>
      </c>
      <c r="AL1419" s="42">
        <v>1000</v>
      </c>
      <c r="AM1419" s="42" t="s">
        <v>371</v>
      </c>
      <c r="AN1419" s="42" t="s">
        <v>1909</v>
      </c>
      <c r="AO1419" s="43">
        <v>250</v>
      </c>
      <c r="AP1419" s="42" t="s">
        <v>384</v>
      </c>
      <c r="AQ1419" s="42">
        <v>600</v>
      </c>
      <c r="AR1419" s="42">
        <v>2</v>
      </c>
      <c r="AS1419" s="42">
        <v>600</v>
      </c>
      <c r="AT1419" s="42">
        <v>24</v>
      </c>
      <c r="AU1419" s="42" t="s">
        <v>385</v>
      </c>
      <c r="AV1419" s="42" t="s">
        <v>385</v>
      </c>
      <c r="AW1419" s="42">
        <v>18000</v>
      </c>
      <c r="AX1419" s="42">
        <v>18000</v>
      </c>
      <c r="AY1419" s="42">
        <v>2</v>
      </c>
      <c r="AZ1419" s="51">
        <v>88</v>
      </c>
      <c r="BA1419" s="42"/>
      <c r="BB1419" s="42">
        <v>2</v>
      </c>
      <c r="BC1419" s="42" t="s">
        <v>615</v>
      </c>
      <c r="BD1419" s="49" t="s">
        <v>5454</v>
      </c>
      <c r="BE1419" s="49">
        <v>0</v>
      </c>
      <c r="BF1419" s="42" t="s">
        <v>340</v>
      </c>
      <c r="BG1419" s="42"/>
      <c r="BH1419" s="42" t="s">
        <v>340</v>
      </c>
      <c r="BI1419" s="42" t="s">
        <v>357</v>
      </c>
      <c r="BJ1419" s="42" t="s">
        <v>358</v>
      </c>
      <c r="BK1419" s="57">
        <v>44778</v>
      </c>
      <c r="BL1419" s="42" t="s">
        <v>317</v>
      </c>
      <c r="BM1419" s="42" t="s">
        <v>317</v>
      </c>
      <c r="BN1419" s="42"/>
      <c r="BO1419" s="42"/>
      <c r="BP1419" s="42" t="s">
        <v>359</v>
      </c>
      <c r="BQ1419" s="42" t="s">
        <v>359</v>
      </c>
      <c r="BR1419" s="42" t="s">
        <v>359</v>
      </c>
      <c r="BS1419" s="42"/>
      <c r="BT1419" s="42" t="s">
        <v>360</v>
      </c>
      <c r="BU1419" s="42" t="s">
        <v>317</v>
      </c>
      <c r="BV1419" s="42" t="s">
        <v>317</v>
      </c>
      <c r="BW1419" s="42"/>
      <c r="BX1419" s="42"/>
      <c r="BY1419" s="42" t="s">
        <v>353</v>
      </c>
      <c r="BZ1419" s="42" t="s">
        <v>353</v>
      </c>
      <c r="CA1419" s="42"/>
      <c r="CB1419" s="42" t="s">
        <v>353</v>
      </c>
      <c r="CC1419" s="42"/>
      <c r="CD1419" s="42"/>
      <c r="CE1419" s="42"/>
      <c r="CF1419" s="42"/>
      <c r="CG1419" s="26" t="s">
        <v>5455</v>
      </c>
    </row>
    <row r="1420" hidden="1" spans="1:85">
      <c r="A1420" s="34">
        <v>541</v>
      </c>
      <c r="B1420" s="42" t="s">
        <v>5457</v>
      </c>
      <c r="C1420" s="46" t="s">
        <v>5458</v>
      </c>
      <c r="D1420" s="42" t="s">
        <v>5459</v>
      </c>
      <c r="E1420" s="43">
        <v>31.62662</v>
      </c>
      <c r="F1420" s="43">
        <v>-11.50496</v>
      </c>
      <c r="G1420" s="42" t="s">
        <v>4473</v>
      </c>
      <c r="H1420" s="37">
        <v>2.5</v>
      </c>
      <c r="I1420" s="42" t="s">
        <v>4530</v>
      </c>
      <c r="J1420" s="42" t="s">
        <v>5377</v>
      </c>
      <c r="K1420" s="42" t="s">
        <v>317</v>
      </c>
      <c r="L1420" s="42" t="s">
        <v>317</v>
      </c>
      <c r="M1420" s="42" t="s">
        <v>317</v>
      </c>
      <c r="N1420" s="42" t="s">
        <v>318</v>
      </c>
      <c r="O1420" s="42" t="s">
        <v>554</v>
      </c>
      <c r="P1420" s="42" t="s">
        <v>365</v>
      </c>
      <c r="Q1420" s="42" t="s">
        <v>381</v>
      </c>
      <c r="R1420" s="42" t="s">
        <v>320</v>
      </c>
      <c r="S1420" s="42" t="s">
        <v>1718</v>
      </c>
      <c r="T1420" s="42" t="s">
        <v>782</v>
      </c>
      <c r="U1420" s="42" t="s">
        <v>323</v>
      </c>
      <c r="V1420" s="52">
        <v>66</v>
      </c>
      <c r="W1420" s="42" t="s">
        <v>366</v>
      </c>
      <c r="X1420" s="42" t="s">
        <v>5359</v>
      </c>
      <c r="Y1420" s="42" t="s">
        <v>2</v>
      </c>
      <c r="Z1420" s="42" t="s">
        <v>2</v>
      </c>
      <c r="AA1420" s="42" t="s">
        <v>346</v>
      </c>
      <c r="AB1420" s="42" t="s">
        <v>4478</v>
      </c>
      <c r="AC1420" s="42" t="s">
        <v>348</v>
      </c>
      <c r="AD1420" s="42" t="s">
        <v>1780</v>
      </c>
      <c r="AE1420" s="42" t="s">
        <v>476</v>
      </c>
      <c r="AF1420" s="42" t="s">
        <v>476</v>
      </c>
      <c r="AG1420" s="42">
        <v>20</v>
      </c>
      <c r="AH1420" s="42" t="s">
        <v>350</v>
      </c>
      <c r="AI1420" s="42">
        <v>0</v>
      </c>
      <c r="AJ1420" s="42" t="s">
        <v>351</v>
      </c>
      <c r="AK1420" s="42">
        <v>0</v>
      </c>
      <c r="AL1420" s="42">
        <v>750</v>
      </c>
      <c r="AM1420" s="42" t="s">
        <v>2702</v>
      </c>
      <c r="AN1420" s="42" t="s">
        <v>4541</v>
      </c>
      <c r="AO1420" s="43">
        <v>350</v>
      </c>
      <c r="AP1420" s="42" t="s">
        <v>2026</v>
      </c>
      <c r="AQ1420" s="42">
        <v>1410</v>
      </c>
      <c r="AR1420" s="42">
        <v>4</v>
      </c>
      <c r="AS1420" s="42">
        <v>1410</v>
      </c>
      <c r="AT1420" s="42">
        <v>12</v>
      </c>
      <c r="AU1420" s="42" t="s">
        <v>385</v>
      </c>
      <c r="AV1420" s="42" t="s">
        <v>385</v>
      </c>
      <c r="AW1420" s="42">
        <v>18000</v>
      </c>
      <c r="AX1420" s="42">
        <v>18000</v>
      </c>
      <c r="AY1420" s="42">
        <v>2</v>
      </c>
      <c r="AZ1420" s="51">
        <v>61</v>
      </c>
      <c r="BA1420" s="42"/>
      <c r="BB1420" s="42">
        <v>1</v>
      </c>
      <c r="BC1420" s="42" t="s">
        <v>346</v>
      </c>
      <c r="BD1420" s="49" t="s">
        <v>5457</v>
      </c>
      <c r="BE1420" s="49">
        <v>0</v>
      </c>
      <c r="BF1420" s="42" t="s">
        <v>340</v>
      </c>
      <c r="BG1420" s="42"/>
      <c r="BH1420" s="42" t="s">
        <v>340</v>
      </c>
      <c r="BI1420" s="42" t="s">
        <v>357</v>
      </c>
      <c r="BJ1420" s="42" t="s">
        <v>358</v>
      </c>
      <c r="BK1420" s="57">
        <v>44778</v>
      </c>
      <c r="BL1420" s="42" t="s">
        <v>317</v>
      </c>
      <c r="BM1420" s="42" t="s">
        <v>317</v>
      </c>
      <c r="BN1420" s="42"/>
      <c r="BO1420" s="42"/>
      <c r="BP1420" s="42" t="s">
        <v>359</v>
      </c>
      <c r="BQ1420" s="42" t="s">
        <v>359</v>
      </c>
      <c r="BR1420" s="42" t="s">
        <v>359</v>
      </c>
      <c r="BS1420" s="42"/>
      <c r="BT1420" s="42" t="s">
        <v>360</v>
      </c>
      <c r="BU1420" s="42" t="s">
        <v>317</v>
      </c>
      <c r="BV1420" s="42" t="s">
        <v>317</v>
      </c>
      <c r="BW1420" s="42"/>
      <c r="BX1420" s="42"/>
      <c r="BY1420" s="42" t="s">
        <v>353</v>
      </c>
      <c r="BZ1420" s="42" t="s">
        <v>353</v>
      </c>
      <c r="CA1420" s="42"/>
      <c r="CB1420" s="42" t="s">
        <v>353</v>
      </c>
      <c r="CC1420" s="42"/>
      <c r="CD1420" s="42"/>
      <c r="CE1420" s="42"/>
      <c r="CF1420" s="42"/>
      <c r="CG1420" s="26" t="s">
        <v>5458</v>
      </c>
    </row>
    <row r="1421" hidden="1" spans="1:85">
      <c r="A1421" s="34">
        <v>435</v>
      </c>
      <c r="B1421" s="42" t="s">
        <v>5460</v>
      </c>
      <c r="C1421" s="46" t="s">
        <v>5461</v>
      </c>
      <c r="D1421" s="42" t="s">
        <v>5462</v>
      </c>
      <c r="E1421" s="43">
        <v>31.32895</v>
      </c>
      <c r="F1421" s="43">
        <v>-8.82372</v>
      </c>
      <c r="G1421" s="42" t="s">
        <v>4473</v>
      </c>
      <c r="H1421" s="37">
        <v>1.8</v>
      </c>
      <c r="I1421" s="42" t="s">
        <v>4530</v>
      </c>
      <c r="J1421" s="42" t="s">
        <v>5368</v>
      </c>
      <c r="K1421" s="42" t="s">
        <v>317</v>
      </c>
      <c r="L1421" s="42" t="s">
        <v>317</v>
      </c>
      <c r="M1421" s="42" t="s">
        <v>317</v>
      </c>
      <c r="N1421" s="42" t="s">
        <v>318</v>
      </c>
      <c r="O1421" s="42" t="s">
        <v>554</v>
      </c>
      <c r="P1421" s="42" t="s">
        <v>365</v>
      </c>
      <c r="Q1421" s="42" t="s">
        <v>320</v>
      </c>
      <c r="R1421" s="42" t="s">
        <v>320</v>
      </c>
      <c r="S1421" s="42" t="s">
        <v>1718</v>
      </c>
      <c r="T1421" s="42" t="s">
        <v>344</v>
      </c>
      <c r="U1421" s="42" t="s">
        <v>323</v>
      </c>
      <c r="V1421" s="52">
        <v>66</v>
      </c>
      <c r="W1421" s="42" t="s">
        <v>325</v>
      </c>
      <c r="X1421" s="42" t="s">
        <v>5312</v>
      </c>
      <c r="Y1421" s="42" t="s">
        <v>2</v>
      </c>
      <c r="Z1421" s="42" t="s">
        <v>2</v>
      </c>
      <c r="AA1421" s="42" t="s">
        <v>346</v>
      </c>
      <c r="AB1421" s="42" t="s">
        <v>4478</v>
      </c>
      <c r="AC1421" s="42" t="s">
        <v>348</v>
      </c>
      <c r="AD1421" s="42" t="s">
        <v>1780</v>
      </c>
      <c r="AE1421" s="42" t="s">
        <v>403</v>
      </c>
      <c r="AF1421" s="42" t="s">
        <v>403</v>
      </c>
      <c r="AG1421" s="42">
        <v>15</v>
      </c>
      <c r="AH1421" s="42" t="s">
        <v>350</v>
      </c>
      <c r="AI1421" s="42" t="s">
        <v>4589</v>
      </c>
      <c r="AJ1421" s="42" t="s">
        <v>351</v>
      </c>
      <c r="AK1421" s="42">
        <v>0</v>
      </c>
      <c r="AL1421" s="42">
        <v>600</v>
      </c>
      <c r="AM1421" s="42" t="s">
        <v>371</v>
      </c>
      <c r="AN1421" s="42" t="s">
        <v>1909</v>
      </c>
      <c r="AO1421" s="43">
        <v>250</v>
      </c>
      <c r="AP1421" s="42" t="s">
        <v>384</v>
      </c>
      <c r="AQ1421" s="42">
        <v>600</v>
      </c>
      <c r="AR1421" s="42">
        <v>2</v>
      </c>
      <c r="AS1421" s="42">
        <v>600</v>
      </c>
      <c r="AT1421" s="42">
        <v>24</v>
      </c>
      <c r="AU1421" s="42" t="s">
        <v>327</v>
      </c>
      <c r="AV1421" s="42" t="s">
        <v>327</v>
      </c>
      <c r="AW1421" s="42" t="s">
        <v>327</v>
      </c>
      <c r="AX1421" s="42" t="s">
        <v>353</v>
      </c>
      <c r="AY1421" s="42" t="s">
        <v>327</v>
      </c>
      <c r="AZ1421" s="51">
        <v>64</v>
      </c>
      <c r="BA1421" s="42"/>
      <c r="BB1421" s="42">
        <v>2</v>
      </c>
      <c r="BC1421" s="42" t="s">
        <v>375</v>
      </c>
      <c r="BD1421" s="49" t="s">
        <v>5460</v>
      </c>
      <c r="BE1421" s="49" t="s">
        <v>5463</v>
      </c>
      <c r="BF1421" s="42" t="s">
        <v>340</v>
      </c>
      <c r="BG1421" s="42"/>
      <c r="BH1421" s="42" t="s">
        <v>340</v>
      </c>
      <c r="BI1421" s="42" t="s">
        <v>357</v>
      </c>
      <c r="BJ1421" s="42" t="s">
        <v>358</v>
      </c>
      <c r="BK1421" s="57">
        <v>44778</v>
      </c>
      <c r="BL1421" s="42" t="s">
        <v>340</v>
      </c>
      <c r="BM1421" s="42" t="s">
        <v>340</v>
      </c>
      <c r="BN1421" s="42"/>
      <c r="BO1421" s="42"/>
      <c r="BP1421" s="42" t="s">
        <v>359</v>
      </c>
      <c r="BQ1421" s="42" t="s">
        <v>359</v>
      </c>
      <c r="BR1421" s="42" t="s">
        <v>508</v>
      </c>
      <c r="BS1421" s="42"/>
      <c r="BT1421" s="42" t="s">
        <v>360</v>
      </c>
      <c r="BU1421" s="42" t="s">
        <v>317</v>
      </c>
      <c r="BV1421" s="42" t="s">
        <v>317</v>
      </c>
      <c r="BW1421" s="42"/>
      <c r="BX1421" s="42"/>
      <c r="BY1421" s="42" t="s">
        <v>353</v>
      </c>
      <c r="BZ1421" s="42" t="s">
        <v>353</v>
      </c>
      <c r="CA1421" s="42"/>
      <c r="CB1421" s="42" t="s">
        <v>353</v>
      </c>
      <c r="CC1421" s="42"/>
      <c r="CD1421" s="42"/>
      <c r="CE1421" s="42"/>
      <c r="CF1421" s="42"/>
      <c r="CG1421" s="26" t="s">
        <v>5461</v>
      </c>
    </row>
    <row r="1422" hidden="1" spans="1:85">
      <c r="A1422" s="34">
        <v>1177</v>
      </c>
      <c r="B1422" s="42" t="s">
        <v>5464</v>
      </c>
      <c r="C1422" s="46" t="s">
        <v>5465</v>
      </c>
      <c r="D1422" s="42" t="s">
        <v>5466</v>
      </c>
      <c r="E1422" s="43">
        <v>31.11185</v>
      </c>
      <c r="F1422" s="43">
        <v>-8.76385</v>
      </c>
      <c r="G1422" s="42" t="s">
        <v>4473</v>
      </c>
      <c r="H1422" s="37">
        <v>2</v>
      </c>
      <c r="I1422" s="42" t="s">
        <v>4530</v>
      </c>
      <c r="J1422" s="42" t="s">
        <v>5428</v>
      </c>
      <c r="K1422" s="42" t="s">
        <v>340</v>
      </c>
      <c r="L1422" s="42" t="s">
        <v>317</v>
      </c>
      <c r="M1422" s="42" t="s">
        <v>317</v>
      </c>
      <c r="N1422" s="42" t="s">
        <v>318</v>
      </c>
      <c r="O1422" s="42" t="s">
        <v>364</v>
      </c>
      <c r="P1422" s="42" t="s">
        <v>413</v>
      </c>
      <c r="Q1422" s="42" t="s">
        <v>320</v>
      </c>
      <c r="R1422" s="42" t="s">
        <v>516</v>
      </c>
      <c r="S1422" s="42" t="s">
        <v>1718</v>
      </c>
      <c r="T1422" s="42" t="s">
        <v>344</v>
      </c>
      <c r="U1422" s="42" t="s">
        <v>323</v>
      </c>
      <c r="V1422" s="52">
        <v>50</v>
      </c>
      <c r="W1422" s="42" t="s">
        <v>366</v>
      </c>
      <c r="X1422" s="42" t="s">
        <v>5312</v>
      </c>
      <c r="Y1422" s="42" t="s">
        <v>2</v>
      </c>
      <c r="Z1422" s="42" t="s">
        <v>2</v>
      </c>
      <c r="AA1422" s="42" t="s">
        <v>346</v>
      </c>
      <c r="AB1422" s="42" t="s">
        <v>4478</v>
      </c>
      <c r="AC1422" s="42" t="s">
        <v>348</v>
      </c>
      <c r="AD1422" s="42" t="s">
        <v>1780</v>
      </c>
      <c r="AE1422" s="42" t="s">
        <v>382</v>
      </c>
      <c r="AF1422" s="42" t="s">
        <v>382</v>
      </c>
      <c r="AG1422" s="42">
        <v>15</v>
      </c>
      <c r="AH1422" s="42" t="s">
        <v>350</v>
      </c>
      <c r="AI1422" s="42" t="s">
        <v>5467</v>
      </c>
      <c r="AJ1422" s="42" t="s">
        <v>351</v>
      </c>
      <c r="AK1422" s="42" t="s">
        <v>5468</v>
      </c>
      <c r="AL1422" s="42">
        <v>600</v>
      </c>
      <c r="AM1422" s="42" t="s">
        <v>371</v>
      </c>
      <c r="AN1422" s="42" t="s">
        <v>1909</v>
      </c>
      <c r="AO1422" s="43">
        <v>250</v>
      </c>
      <c r="AP1422" s="42" t="s">
        <v>524</v>
      </c>
      <c r="AQ1422" s="42">
        <v>1200</v>
      </c>
      <c r="AR1422" s="42">
        <v>2</v>
      </c>
      <c r="AS1422" s="42">
        <v>600</v>
      </c>
      <c r="AT1422" s="42">
        <v>48</v>
      </c>
      <c r="AU1422" s="42" t="s">
        <v>385</v>
      </c>
      <c r="AV1422" s="42" t="s">
        <v>385</v>
      </c>
      <c r="AW1422" s="42">
        <v>18000</v>
      </c>
      <c r="AX1422" s="42">
        <v>18000</v>
      </c>
      <c r="AY1422" s="42">
        <v>2</v>
      </c>
      <c r="AZ1422" s="51">
        <v>109</v>
      </c>
      <c r="BA1422" s="42"/>
      <c r="BB1422" s="42">
        <v>1</v>
      </c>
      <c r="BC1422" s="42" t="s">
        <v>346</v>
      </c>
      <c r="BD1422" s="49" t="s">
        <v>5464</v>
      </c>
      <c r="BE1422" s="49">
        <v>0</v>
      </c>
      <c r="BF1422" s="42" t="s">
        <v>340</v>
      </c>
      <c r="BG1422" s="42"/>
      <c r="BH1422" s="42" t="s">
        <v>340</v>
      </c>
      <c r="BI1422" s="42" t="s">
        <v>357</v>
      </c>
      <c r="BJ1422" s="42" t="s">
        <v>358</v>
      </c>
      <c r="BK1422" s="57">
        <v>44778</v>
      </c>
      <c r="BL1422" s="42" t="s">
        <v>340</v>
      </c>
      <c r="BM1422" s="42" t="s">
        <v>340</v>
      </c>
      <c r="BN1422" s="42"/>
      <c r="BO1422" s="42">
        <v>24</v>
      </c>
      <c r="BP1422" s="42"/>
      <c r="BQ1422" s="42" t="s">
        <v>4481</v>
      </c>
      <c r="BR1422" s="42" t="s">
        <v>508</v>
      </c>
      <c r="BS1422" s="42"/>
      <c r="BT1422" s="42" t="s">
        <v>360</v>
      </c>
      <c r="BU1422" s="42" t="s">
        <v>317</v>
      </c>
      <c r="BV1422" s="42" t="s">
        <v>317</v>
      </c>
      <c r="BW1422" s="42"/>
      <c r="BX1422" s="42"/>
      <c r="BY1422" s="42" t="s">
        <v>353</v>
      </c>
      <c r="BZ1422" s="42" t="s">
        <v>353</v>
      </c>
      <c r="CA1422" s="42"/>
      <c r="CB1422" s="42" t="s">
        <v>353</v>
      </c>
      <c r="CC1422" s="42"/>
      <c r="CD1422" s="42"/>
      <c r="CE1422" s="42"/>
      <c r="CF1422" s="42"/>
      <c r="CG1422" s="26" t="s">
        <v>5465</v>
      </c>
    </row>
    <row r="1423" hidden="1" spans="1:85">
      <c r="A1423" s="34">
        <v>681</v>
      </c>
      <c r="B1423" s="42" t="s">
        <v>5469</v>
      </c>
      <c r="C1423" s="46" t="s">
        <v>5470</v>
      </c>
      <c r="D1423" s="42" t="s">
        <v>5471</v>
      </c>
      <c r="E1423" s="43">
        <v>32.48005</v>
      </c>
      <c r="F1423" s="43">
        <v>-9.30814</v>
      </c>
      <c r="G1423" s="42" t="s">
        <v>4473</v>
      </c>
      <c r="H1423" s="37">
        <v>1.8</v>
      </c>
      <c r="I1423" s="42" t="s">
        <v>4530</v>
      </c>
      <c r="J1423" s="42" t="s">
        <v>5434</v>
      </c>
      <c r="K1423" s="42" t="s">
        <v>317</v>
      </c>
      <c r="L1423" s="42" t="s">
        <v>340</v>
      </c>
      <c r="M1423" s="42" t="s">
        <v>317</v>
      </c>
      <c r="N1423" s="42" t="s">
        <v>318</v>
      </c>
      <c r="O1423" s="42" t="s">
        <v>364</v>
      </c>
      <c r="P1423" s="42" t="s">
        <v>365</v>
      </c>
      <c r="Q1423" s="42" t="s">
        <v>381</v>
      </c>
      <c r="R1423" s="42" t="s">
        <v>381</v>
      </c>
      <c r="S1423" s="42" t="s">
        <v>1718</v>
      </c>
      <c r="T1423" s="42" t="s">
        <v>344</v>
      </c>
      <c r="U1423" s="42" t="s">
        <v>323</v>
      </c>
      <c r="V1423" s="52">
        <v>54</v>
      </c>
      <c r="W1423" s="42" t="s">
        <v>366</v>
      </c>
      <c r="X1423" s="42" t="s">
        <v>5403</v>
      </c>
      <c r="Y1423" s="42" t="s">
        <v>2</v>
      </c>
      <c r="Z1423" s="42" t="s">
        <v>2</v>
      </c>
      <c r="AA1423" s="42" t="s">
        <v>346</v>
      </c>
      <c r="AB1423" s="42" t="s">
        <v>4478</v>
      </c>
      <c r="AC1423" s="42" t="s">
        <v>348</v>
      </c>
      <c r="AD1423" s="42" t="s">
        <v>1780</v>
      </c>
      <c r="AE1423" s="42" t="s">
        <v>476</v>
      </c>
      <c r="AF1423" s="42" t="s">
        <v>476</v>
      </c>
      <c r="AG1423" s="42">
        <v>15</v>
      </c>
      <c r="AH1423" s="42" t="s">
        <v>368</v>
      </c>
      <c r="AI1423" s="42">
        <v>0</v>
      </c>
      <c r="AJ1423" s="42" t="s">
        <v>370</v>
      </c>
      <c r="AK1423" s="42">
        <v>0</v>
      </c>
      <c r="AL1423" s="42">
        <v>600</v>
      </c>
      <c r="AM1423" s="42" t="s">
        <v>371</v>
      </c>
      <c r="AN1423" s="42" t="s">
        <v>1909</v>
      </c>
      <c r="AO1423" s="43">
        <v>250</v>
      </c>
      <c r="AP1423" s="42" t="s">
        <v>333</v>
      </c>
      <c r="AQ1423" s="42">
        <v>200</v>
      </c>
      <c r="AR1423" s="42">
        <v>48</v>
      </c>
      <c r="AS1423" s="42">
        <v>100</v>
      </c>
      <c r="AT1423" s="42">
        <v>2</v>
      </c>
      <c r="AU1423" s="42" t="s">
        <v>385</v>
      </c>
      <c r="AV1423" s="42" t="s">
        <v>385</v>
      </c>
      <c r="AW1423" s="42">
        <v>18000</v>
      </c>
      <c r="AX1423" s="42">
        <v>18000</v>
      </c>
      <c r="AY1423" s="42">
        <v>2</v>
      </c>
      <c r="AZ1423" s="51">
        <v>89</v>
      </c>
      <c r="BA1423" s="42"/>
      <c r="BB1423" s="42">
        <v>2</v>
      </c>
      <c r="BC1423" s="42" t="s">
        <v>375</v>
      </c>
      <c r="BD1423" s="49" t="s">
        <v>5469</v>
      </c>
      <c r="BE1423" s="49" t="s">
        <v>5472</v>
      </c>
      <c r="BF1423" s="42" t="s">
        <v>340</v>
      </c>
      <c r="BG1423" s="42"/>
      <c r="BH1423" s="42" t="s">
        <v>340</v>
      </c>
      <c r="BI1423" s="42" t="s">
        <v>357</v>
      </c>
      <c r="BJ1423" s="42" t="s">
        <v>358</v>
      </c>
      <c r="BK1423" s="57">
        <v>44778</v>
      </c>
      <c r="BL1423" s="42" t="s">
        <v>317</v>
      </c>
      <c r="BM1423" s="42" t="s">
        <v>317</v>
      </c>
      <c r="BN1423" s="42"/>
      <c r="BO1423" s="42"/>
      <c r="BP1423" s="42" t="s">
        <v>359</v>
      </c>
      <c r="BQ1423" s="42" t="s">
        <v>359</v>
      </c>
      <c r="BR1423" s="42" t="s">
        <v>359</v>
      </c>
      <c r="BS1423" s="42"/>
      <c r="BT1423" s="42" t="s">
        <v>360</v>
      </c>
      <c r="BU1423" s="42" t="s">
        <v>317</v>
      </c>
      <c r="BV1423" s="42" t="s">
        <v>340</v>
      </c>
      <c r="BW1423" s="42"/>
      <c r="BX1423" s="42"/>
      <c r="BY1423" s="42" t="s">
        <v>356</v>
      </c>
      <c r="BZ1423" s="42">
        <v>20</v>
      </c>
      <c r="CA1423" s="42"/>
      <c r="CB1423" s="42" t="s">
        <v>472</v>
      </c>
      <c r="CC1423" s="42"/>
      <c r="CD1423" s="42"/>
      <c r="CE1423" s="42"/>
      <c r="CF1423" s="42"/>
      <c r="CG1423" s="26" t="s">
        <v>5470</v>
      </c>
    </row>
    <row r="1424" hidden="1" spans="1:85">
      <c r="A1424" s="34">
        <v>1249</v>
      </c>
      <c r="B1424" s="42" t="s">
        <v>5473</v>
      </c>
      <c r="C1424" s="46" t="s">
        <v>5474</v>
      </c>
      <c r="D1424" s="42" t="s">
        <v>5475</v>
      </c>
      <c r="E1424" s="43">
        <v>29.58811</v>
      </c>
      <c r="F1424" s="43">
        <v>-10.34558</v>
      </c>
      <c r="G1424" s="42" t="s">
        <v>4473</v>
      </c>
      <c r="H1424" s="37">
        <v>2.5</v>
      </c>
      <c r="I1424" s="42" t="s">
        <v>4530</v>
      </c>
      <c r="J1424" s="42" t="s">
        <v>4662</v>
      </c>
      <c r="K1424" s="42" t="s">
        <v>317</v>
      </c>
      <c r="L1424" s="42" t="s">
        <v>317</v>
      </c>
      <c r="M1424" s="42" t="s">
        <v>317</v>
      </c>
      <c r="N1424" s="42" t="s">
        <v>318</v>
      </c>
      <c r="O1424" s="42" t="s">
        <v>554</v>
      </c>
      <c r="P1424" s="42" t="s">
        <v>365</v>
      </c>
      <c r="Q1424" s="42" t="s">
        <v>381</v>
      </c>
      <c r="R1424" s="42" t="s">
        <v>320</v>
      </c>
      <c r="S1424" s="42" t="s">
        <v>1718</v>
      </c>
      <c r="T1424" s="42" t="s">
        <v>782</v>
      </c>
      <c r="U1424" s="42" t="s">
        <v>323</v>
      </c>
      <c r="V1424" s="52">
        <v>70</v>
      </c>
      <c r="W1424" s="42" t="s">
        <v>366</v>
      </c>
      <c r="X1424" s="42" t="s">
        <v>326</v>
      </c>
      <c r="Y1424" s="42" t="s">
        <v>4497</v>
      </c>
      <c r="Z1424" s="42" t="s">
        <v>4477</v>
      </c>
      <c r="AA1424" s="42" t="s">
        <v>346</v>
      </c>
      <c r="AB1424" s="42" t="s">
        <v>4478</v>
      </c>
      <c r="AC1424" s="42" t="s">
        <v>348</v>
      </c>
      <c r="AD1424" s="42" t="s">
        <v>1780</v>
      </c>
      <c r="AE1424" s="42" t="s">
        <v>664</v>
      </c>
      <c r="AF1424" s="42" t="s">
        <v>664</v>
      </c>
      <c r="AG1424" s="42">
        <v>20</v>
      </c>
      <c r="AH1424" s="42" t="s">
        <v>350</v>
      </c>
      <c r="AI1424" s="42">
        <v>0</v>
      </c>
      <c r="AJ1424" s="42" t="s">
        <v>351</v>
      </c>
      <c r="AK1424" s="42">
        <v>0</v>
      </c>
      <c r="AL1424" s="42">
        <v>750</v>
      </c>
      <c r="AM1424" s="42" t="s">
        <v>2702</v>
      </c>
      <c r="AN1424" s="42" t="s">
        <v>4541</v>
      </c>
      <c r="AO1424" s="43">
        <v>350</v>
      </c>
      <c r="AP1424" s="42" t="s">
        <v>2026</v>
      </c>
      <c r="AQ1424" s="42">
        <v>1410</v>
      </c>
      <c r="AR1424" s="42">
        <v>4</v>
      </c>
      <c r="AS1424" s="42">
        <v>1460</v>
      </c>
      <c r="AT1424" s="42">
        <v>12</v>
      </c>
      <c r="AU1424" s="42" t="s">
        <v>385</v>
      </c>
      <c r="AV1424" s="42" t="s">
        <v>385</v>
      </c>
      <c r="AW1424" s="42">
        <v>18000</v>
      </c>
      <c r="AX1424" s="42">
        <v>18000</v>
      </c>
      <c r="AY1424" s="42">
        <v>2</v>
      </c>
      <c r="AZ1424" s="51">
        <v>61</v>
      </c>
      <c r="BA1424" s="42"/>
      <c r="BB1424" s="42">
        <v>1</v>
      </c>
      <c r="BC1424" s="42" t="s">
        <v>346</v>
      </c>
      <c r="BD1424" s="49" t="s">
        <v>5473</v>
      </c>
      <c r="BE1424" s="49">
        <v>0</v>
      </c>
      <c r="BF1424" s="42" t="s">
        <v>340</v>
      </c>
      <c r="BG1424" s="42"/>
      <c r="BH1424" s="42" t="s">
        <v>340</v>
      </c>
      <c r="BI1424" s="42" t="s">
        <v>357</v>
      </c>
      <c r="BJ1424" s="42" t="s">
        <v>358</v>
      </c>
      <c r="BK1424" s="57">
        <v>44778</v>
      </c>
      <c r="BL1424" s="42" t="s">
        <v>340</v>
      </c>
      <c r="BM1424" s="42" t="s">
        <v>317</v>
      </c>
      <c r="BN1424" s="42"/>
      <c r="BO1424" s="42">
        <v>2</v>
      </c>
      <c r="BP1424" s="42" t="s">
        <v>359</v>
      </c>
      <c r="BQ1424" s="42" t="s">
        <v>359</v>
      </c>
      <c r="BR1424" s="42" t="s">
        <v>508</v>
      </c>
      <c r="BS1424" s="42"/>
      <c r="BT1424" s="42" t="s">
        <v>360</v>
      </c>
      <c r="BU1424" s="42" t="s">
        <v>317</v>
      </c>
      <c r="BV1424" s="42" t="s">
        <v>317</v>
      </c>
      <c r="BW1424" s="42"/>
      <c r="BX1424" s="42"/>
      <c r="BY1424" s="42" t="s">
        <v>353</v>
      </c>
      <c r="BZ1424" s="42" t="s">
        <v>353</v>
      </c>
      <c r="CA1424" s="42"/>
      <c r="CB1424" s="42" t="s">
        <v>353</v>
      </c>
      <c r="CC1424" s="42"/>
      <c r="CD1424" s="42"/>
      <c r="CE1424" s="42"/>
      <c r="CF1424" s="42"/>
      <c r="CG1424" s="26" t="s">
        <v>5474</v>
      </c>
    </row>
    <row r="1425" hidden="1" spans="1:85">
      <c r="A1425" s="39">
        <v>1486</v>
      </c>
      <c r="B1425" s="42" t="s">
        <v>5476</v>
      </c>
      <c r="C1425" s="46" t="s">
        <v>5477</v>
      </c>
      <c r="D1425" s="42" t="s">
        <v>5478</v>
      </c>
      <c r="E1425" s="43">
        <v>32.75083</v>
      </c>
      <c r="F1425" s="43">
        <v>-9.83195</v>
      </c>
      <c r="G1425" s="42" t="s">
        <v>4473</v>
      </c>
      <c r="H1425" s="37">
        <v>2.5</v>
      </c>
      <c r="I1425" s="42" t="s">
        <v>4530</v>
      </c>
      <c r="J1425" s="42" t="s">
        <v>5434</v>
      </c>
      <c r="K1425" s="42" t="s">
        <v>317</v>
      </c>
      <c r="L1425" s="42" t="s">
        <v>317</v>
      </c>
      <c r="M1425" s="42" t="s">
        <v>317</v>
      </c>
      <c r="N1425" s="42" t="s">
        <v>318</v>
      </c>
      <c r="O1425" s="42" t="s">
        <v>554</v>
      </c>
      <c r="P1425" s="42" t="s">
        <v>365</v>
      </c>
      <c r="Q1425" s="42" t="s">
        <v>381</v>
      </c>
      <c r="R1425" s="42" t="s">
        <v>381</v>
      </c>
      <c r="S1425" s="42" t="s">
        <v>1718</v>
      </c>
      <c r="T1425" s="42" t="s">
        <v>2215</v>
      </c>
      <c r="U1425" s="42" t="s">
        <v>323</v>
      </c>
      <c r="V1425" s="52">
        <v>70</v>
      </c>
      <c r="W1425" s="42" t="s">
        <v>366</v>
      </c>
      <c r="X1425" s="42" t="s">
        <v>5403</v>
      </c>
      <c r="Y1425" s="42" t="s">
        <v>2</v>
      </c>
      <c r="Z1425" s="42" t="s">
        <v>2</v>
      </c>
      <c r="AA1425" s="42" t="s">
        <v>346</v>
      </c>
      <c r="AB1425" s="42" t="s">
        <v>4478</v>
      </c>
      <c r="AC1425" s="42" t="s">
        <v>348</v>
      </c>
      <c r="AD1425" s="42" t="s">
        <v>1780</v>
      </c>
      <c r="AE1425" s="42" t="s">
        <v>664</v>
      </c>
      <c r="AF1425" s="42" t="s">
        <v>664</v>
      </c>
      <c r="AG1425" s="42">
        <v>20</v>
      </c>
      <c r="AH1425" s="42" t="s">
        <v>350</v>
      </c>
      <c r="AI1425" s="42" t="s">
        <v>1301</v>
      </c>
      <c r="AJ1425" s="42" t="s">
        <v>351</v>
      </c>
      <c r="AK1425" s="42" t="s">
        <v>5479</v>
      </c>
      <c r="AL1425" s="42">
        <v>750</v>
      </c>
      <c r="AM1425" s="42" t="s">
        <v>2702</v>
      </c>
      <c r="AN1425" s="42" t="s">
        <v>4541</v>
      </c>
      <c r="AO1425" s="43">
        <v>350</v>
      </c>
      <c r="AP1425" s="42" t="s">
        <v>333</v>
      </c>
      <c r="AQ1425" s="42">
        <v>200</v>
      </c>
      <c r="AR1425" s="42">
        <v>48</v>
      </c>
      <c r="AS1425" s="42">
        <v>100</v>
      </c>
      <c r="AT1425" s="42">
        <v>2</v>
      </c>
      <c r="AU1425" s="42" t="s">
        <v>385</v>
      </c>
      <c r="AV1425" s="42" t="s">
        <v>385</v>
      </c>
      <c r="AW1425" s="42">
        <v>18000</v>
      </c>
      <c r="AX1425" s="42">
        <v>18000</v>
      </c>
      <c r="AY1425" s="42">
        <v>2</v>
      </c>
      <c r="AZ1425" s="51">
        <v>114</v>
      </c>
      <c r="BA1425" s="42"/>
      <c r="BB1425" s="42">
        <v>1</v>
      </c>
      <c r="BC1425" s="42" t="s">
        <v>346</v>
      </c>
      <c r="BD1425" s="49" t="s">
        <v>5476</v>
      </c>
      <c r="BE1425" s="49">
        <v>0</v>
      </c>
      <c r="BF1425" s="42" t="s">
        <v>340</v>
      </c>
      <c r="BG1425" s="42"/>
      <c r="BH1425" s="42" t="s">
        <v>340</v>
      </c>
      <c r="BI1425" s="42" t="s">
        <v>357</v>
      </c>
      <c r="BJ1425" s="42" t="s">
        <v>358</v>
      </c>
      <c r="BK1425" s="57">
        <v>44778</v>
      </c>
      <c r="BL1425" s="42" t="s">
        <v>340</v>
      </c>
      <c r="BM1425" s="42" t="s">
        <v>340</v>
      </c>
      <c r="BN1425" s="42"/>
      <c r="BO1425" s="42">
        <v>12</v>
      </c>
      <c r="BP1425" s="42"/>
      <c r="BQ1425" s="42" t="s">
        <v>4481</v>
      </c>
      <c r="BR1425" s="42" t="s">
        <v>508</v>
      </c>
      <c r="BS1425" s="42"/>
      <c r="BT1425" s="42" t="s">
        <v>360</v>
      </c>
      <c r="BU1425" s="42" t="s">
        <v>317</v>
      </c>
      <c r="BV1425" s="42" t="s">
        <v>317</v>
      </c>
      <c r="BW1425" s="42"/>
      <c r="BX1425" s="42"/>
      <c r="BY1425" s="42" t="s">
        <v>353</v>
      </c>
      <c r="BZ1425" s="42" t="s">
        <v>353</v>
      </c>
      <c r="CA1425" s="42"/>
      <c r="CB1425" s="42" t="s">
        <v>353</v>
      </c>
      <c r="CC1425" s="42"/>
      <c r="CD1425" s="42"/>
      <c r="CE1425" s="42"/>
      <c r="CF1425" s="42"/>
      <c r="CG1425" s="26" t="s">
        <v>5477</v>
      </c>
    </row>
    <row r="1426" hidden="1" spans="1:85">
      <c r="A1426" s="34">
        <v>421</v>
      </c>
      <c r="B1426" s="42" t="s">
        <v>5480</v>
      </c>
      <c r="C1426" s="46" t="s">
        <v>5481</v>
      </c>
      <c r="D1426" s="42" t="s">
        <v>5482</v>
      </c>
      <c r="E1426" s="43">
        <v>32.67909</v>
      </c>
      <c r="F1426" s="43">
        <v>-9.55575</v>
      </c>
      <c r="G1426" s="42" t="s">
        <v>4473</v>
      </c>
      <c r="H1426" s="37">
        <v>0</v>
      </c>
      <c r="I1426" s="42" t="s">
        <v>4530</v>
      </c>
      <c r="J1426" s="42" t="s">
        <v>5434</v>
      </c>
      <c r="K1426" s="42" t="s">
        <v>317</v>
      </c>
      <c r="L1426" s="42" t="s">
        <v>317</v>
      </c>
      <c r="M1426" s="42" t="s">
        <v>317</v>
      </c>
      <c r="N1426" s="42" t="s">
        <v>318</v>
      </c>
      <c r="O1426" s="42" t="s">
        <v>364</v>
      </c>
      <c r="P1426" s="42" t="s">
        <v>365</v>
      </c>
      <c r="Q1426" s="42" t="s">
        <v>381</v>
      </c>
      <c r="R1426" s="42" t="s">
        <v>320</v>
      </c>
      <c r="S1426" s="42" t="s">
        <v>1718</v>
      </c>
      <c r="T1426" s="42" t="s">
        <v>782</v>
      </c>
      <c r="U1426" s="42" t="s">
        <v>323</v>
      </c>
      <c r="V1426" s="52">
        <v>54</v>
      </c>
      <c r="W1426" s="42" t="s">
        <v>366</v>
      </c>
      <c r="X1426" s="42" t="s">
        <v>5403</v>
      </c>
      <c r="Y1426" s="42" t="s">
        <v>2</v>
      </c>
      <c r="Z1426" s="42" t="s">
        <v>2</v>
      </c>
      <c r="AA1426" s="42" t="s">
        <v>346</v>
      </c>
      <c r="AB1426" s="42" t="s">
        <v>4478</v>
      </c>
      <c r="AC1426" s="42" t="s">
        <v>348</v>
      </c>
      <c r="AD1426" s="42" t="s">
        <v>1780</v>
      </c>
      <c r="AE1426" s="42">
        <v>0</v>
      </c>
      <c r="AF1426" s="42">
        <v>0</v>
      </c>
      <c r="AG1426" s="42">
        <v>0</v>
      </c>
      <c r="AH1426" s="42">
        <v>0</v>
      </c>
      <c r="AI1426" s="42">
        <v>0</v>
      </c>
      <c r="AJ1426" s="42">
        <v>0</v>
      </c>
      <c r="AK1426" s="42">
        <v>0</v>
      </c>
      <c r="AL1426" s="42">
        <v>0</v>
      </c>
      <c r="AM1426" s="42" t="s">
        <v>2702</v>
      </c>
      <c r="AN1426" s="42" t="s">
        <v>4541</v>
      </c>
      <c r="AO1426" s="43">
        <v>350</v>
      </c>
      <c r="AP1426" s="42" t="s">
        <v>333</v>
      </c>
      <c r="AQ1426" s="42">
        <v>200</v>
      </c>
      <c r="AR1426" s="42">
        <v>48</v>
      </c>
      <c r="AS1426" s="42">
        <v>100</v>
      </c>
      <c r="AT1426" s="42">
        <v>2</v>
      </c>
      <c r="AU1426" s="42" t="s">
        <v>385</v>
      </c>
      <c r="AV1426" s="42" t="s">
        <v>385</v>
      </c>
      <c r="AW1426" s="42">
        <v>18000</v>
      </c>
      <c r="AX1426" s="42">
        <v>18000</v>
      </c>
      <c r="AY1426" s="42">
        <v>2</v>
      </c>
      <c r="AZ1426" s="51">
        <v>72</v>
      </c>
      <c r="BA1426" s="42"/>
      <c r="BB1426" s="42">
        <v>1</v>
      </c>
      <c r="BC1426" s="42" t="s">
        <v>346</v>
      </c>
      <c r="BD1426" s="49" t="s">
        <v>5480</v>
      </c>
      <c r="BE1426" s="49">
        <v>0</v>
      </c>
      <c r="BF1426" s="42" t="s">
        <v>340</v>
      </c>
      <c r="BG1426" s="42"/>
      <c r="BH1426" s="42" t="s">
        <v>340</v>
      </c>
      <c r="BI1426" s="42" t="s">
        <v>357</v>
      </c>
      <c r="BJ1426" s="42" t="s">
        <v>358</v>
      </c>
      <c r="BK1426" s="57">
        <v>44778</v>
      </c>
      <c r="BL1426" s="42" t="s">
        <v>340</v>
      </c>
      <c r="BM1426" s="42" t="s">
        <v>340</v>
      </c>
      <c r="BN1426" s="42"/>
      <c r="BO1426" s="42">
        <v>12</v>
      </c>
      <c r="BP1426" s="42"/>
      <c r="BQ1426" s="42" t="s">
        <v>5483</v>
      </c>
      <c r="BR1426" s="42" t="s">
        <v>508</v>
      </c>
      <c r="BS1426" s="42"/>
      <c r="BT1426" s="42" t="s">
        <v>360</v>
      </c>
      <c r="BU1426" s="42" t="s">
        <v>317</v>
      </c>
      <c r="BV1426" s="42" t="s">
        <v>317</v>
      </c>
      <c r="BW1426" s="42"/>
      <c r="BX1426" s="42"/>
      <c r="BY1426" s="42" t="s">
        <v>353</v>
      </c>
      <c r="BZ1426" s="42" t="s">
        <v>353</v>
      </c>
      <c r="CA1426" s="42"/>
      <c r="CB1426" s="42" t="s">
        <v>353</v>
      </c>
      <c r="CC1426" s="42"/>
      <c r="CD1426" s="42"/>
      <c r="CE1426" s="42"/>
      <c r="CF1426" s="42" t="s">
        <v>5484</v>
      </c>
      <c r="CG1426" s="26" t="s">
        <v>5481</v>
      </c>
    </row>
    <row r="1427" hidden="1" spans="1:85">
      <c r="A1427" s="39">
        <v>1162</v>
      </c>
      <c r="B1427" s="42" t="s">
        <v>5485</v>
      </c>
      <c r="C1427" s="46" t="s">
        <v>5486</v>
      </c>
      <c r="D1427" s="42" t="s">
        <v>5487</v>
      </c>
      <c r="E1427" s="43">
        <v>31.37705</v>
      </c>
      <c r="F1427" s="43">
        <v>-11.83004</v>
      </c>
      <c r="G1427" s="42" t="s">
        <v>4473</v>
      </c>
      <c r="H1427" s="37">
        <v>1.8</v>
      </c>
      <c r="I1427" s="42" t="s">
        <v>4530</v>
      </c>
      <c r="J1427" s="42" t="s">
        <v>5377</v>
      </c>
      <c r="K1427" s="42" t="s">
        <v>317</v>
      </c>
      <c r="L1427" s="42" t="s">
        <v>340</v>
      </c>
      <c r="M1427" s="42" t="s">
        <v>317</v>
      </c>
      <c r="N1427" s="42" t="s">
        <v>318</v>
      </c>
      <c r="O1427" s="42" t="s">
        <v>364</v>
      </c>
      <c r="P1427" s="42" t="s">
        <v>365</v>
      </c>
      <c r="Q1427" s="42" t="s">
        <v>320</v>
      </c>
      <c r="R1427" s="42" t="s">
        <v>320</v>
      </c>
      <c r="S1427" s="42" t="s">
        <v>1718</v>
      </c>
      <c r="T1427" s="42" t="s">
        <v>344</v>
      </c>
      <c r="U1427" s="42" t="s">
        <v>323</v>
      </c>
      <c r="V1427" s="52">
        <v>36</v>
      </c>
      <c r="W1427" s="42" t="s">
        <v>325</v>
      </c>
      <c r="X1427" s="42" t="s">
        <v>5359</v>
      </c>
      <c r="Y1427" s="42" t="s">
        <v>2</v>
      </c>
      <c r="Z1427" s="42" t="s">
        <v>2</v>
      </c>
      <c r="AA1427" s="42" t="s">
        <v>346</v>
      </c>
      <c r="AB1427" s="42" t="s">
        <v>4478</v>
      </c>
      <c r="AC1427" s="42" t="s">
        <v>348</v>
      </c>
      <c r="AD1427" s="42" t="s">
        <v>1780</v>
      </c>
      <c r="AE1427" s="42" t="s">
        <v>476</v>
      </c>
      <c r="AF1427" s="42" t="s">
        <v>476</v>
      </c>
      <c r="AG1427" s="42">
        <v>15</v>
      </c>
      <c r="AH1427" s="42" t="s">
        <v>350</v>
      </c>
      <c r="AI1427" s="42" t="s">
        <v>2115</v>
      </c>
      <c r="AJ1427" s="42" t="s">
        <v>351</v>
      </c>
      <c r="AK1427" s="42" t="s">
        <v>5488</v>
      </c>
      <c r="AL1427" s="42">
        <v>600</v>
      </c>
      <c r="AM1427" s="42" t="s">
        <v>371</v>
      </c>
      <c r="AN1427" s="42" t="s">
        <v>1909</v>
      </c>
      <c r="AO1427" s="43">
        <v>250</v>
      </c>
      <c r="AP1427" s="42" t="s">
        <v>384</v>
      </c>
      <c r="AQ1427" s="42">
        <v>600</v>
      </c>
      <c r="AR1427" s="42">
        <v>2</v>
      </c>
      <c r="AS1427" s="42">
        <v>600</v>
      </c>
      <c r="AT1427" s="42">
        <v>24</v>
      </c>
      <c r="AU1427" s="42" t="s">
        <v>327</v>
      </c>
      <c r="AV1427" s="42" t="s">
        <v>327</v>
      </c>
      <c r="AW1427" s="42" t="s">
        <v>327</v>
      </c>
      <c r="AX1427" s="42" t="s">
        <v>353</v>
      </c>
      <c r="AY1427" s="42" t="s">
        <v>327</v>
      </c>
      <c r="AZ1427" s="51">
        <v>72</v>
      </c>
      <c r="BA1427" s="42"/>
      <c r="BB1427" s="42">
        <v>1</v>
      </c>
      <c r="BC1427" s="42" t="s">
        <v>346</v>
      </c>
      <c r="BD1427" s="49" t="s">
        <v>5485</v>
      </c>
      <c r="BE1427" s="49">
        <v>0</v>
      </c>
      <c r="BF1427" s="42" t="s">
        <v>340</v>
      </c>
      <c r="BG1427" s="42"/>
      <c r="BH1427" s="42" t="s">
        <v>340</v>
      </c>
      <c r="BI1427" s="42" t="s">
        <v>357</v>
      </c>
      <c r="BJ1427" s="42" t="s">
        <v>358</v>
      </c>
      <c r="BK1427" s="57">
        <v>44778</v>
      </c>
      <c r="BL1427" s="42" t="s">
        <v>317</v>
      </c>
      <c r="BM1427" s="42" t="s">
        <v>317</v>
      </c>
      <c r="BN1427" s="42"/>
      <c r="BO1427" s="42"/>
      <c r="BP1427" s="42" t="s">
        <v>359</v>
      </c>
      <c r="BQ1427" s="42" t="s">
        <v>359</v>
      </c>
      <c r="BR1427" s="42" t="s">
        <v>359</v>
      </c>
      <c r="BS1427" s="42"/>
      <c r="BT1427" s="42" t="s">
        <v>360</v>
      </c>
      <c r="BU1427" s="42" t="s">
        <v>317</v>
      </c>
      <c r="BV1427" s="42" t="s">
        <v>317</v>
      </c>
      <c r="BW1427" s="42"/>
      <c r="BX1427" s="42"/>
      <c r="BY1427" s="42" t="s">
        <v>353</v>
      </c>
      <c r="BZ1427" s="42" t="s">
        <v>353</v>
      </c>
      <c r="CA1427" s="42"/>
      <c r="CB1427" s="42" t="s">
        <v>353</v>
      </c>
      <c r="CC1427" s="42"/>
      <c r="CD1427" s="42"/>
      <c r="CE1427" s="42"/>
      <c r="CF1427" s="42"/>
      <c r="CG1427" s="26" t="s">
        <v>5486</v>
      </c>
    </row>
    <row r="1428" hidden="1" spans="1:85">
      <c r="A1428" s="34">
        <v>1163</v>
      </c>
      <c r="B1428" s="42" t="s">
        <v>5489</v>
      </c>
      <c r="C1428" s="46" t="s">
        <v>5490</v>
      </c>
      <c r="D1428" s="42" t="s">
        <v>5491</v>
      </c>
      <c r="E1428" s="43">
        <v>31.40561</v>
      </c>
      <c r="F1428" s="43">
        <v>-11.84539</v>
      </c>
      <c r="G1428" s="42" t="s">
        <v>4473</v>
      </c>
      <c r="H1428" s="37">
        <v>2</v>
      </c>
      <c r="I1428" s="42" t="s">
        <v>4530</v>
      </c>
      <c r="J1428" s="42" t="s">
        <v>5377</v>
      </c>
      <c r="K1428" s="42" t="s">
        <v>340</v>
      </c>
      <c r="L1428" s="42" t="s">
        <v>317</v>
      </c>
      <c r="M1428" s="42" t="s">
        <v>317</v>
      </c>
      <c r="N1428" s="42" t="s">
        <v>318</v>
      </c>
      <c r="O1428" s="42" t="s">
        <v>364</v>
      </c>
      <c r="P1428" s="42" t="s">
        <v>343</v>
      </c>
      <c r="Q1428" s="42" t="s">
        <v>320</v>
      </c>
      <c r="R1428" s="42" t="s">
        <v>320</v>
      </c>
      <c r="S1428" s="42" t="s">
        <v>1718</v>
      </c>
      <c r="T1428" s="42" t="s">
        <v>344</v>
      </c>
      <c r="U1428" s="42" t="s">
        <v>323</v>
      </c>
      <c r="V1428" s="52">
        <v>36</v>
      </c>
      <c r="W1428" s="42" t="s">
        <v>325</v>
      </c>
      <c r="X1428" s="42" t="s">
        <v>5359</v>
      </c>
      <c r="Y1428" s="42" t="s">
        <v>2</v>
      </c>
      <c r="Z1428" s="42" t="s">
        <v>2</v>
      </c>
      <c r="AA1428" s="42" t="s">
        <v>346</v>
      </c>
      <c r="AB1428" s="42" t="s">
        <v>4478</v>
      </c>
      <c r="AC1428" s="42" t="s">
        <v>348</v>
      </c>
      <c r="AD1428" s="42" t="s">
        <v>1780</v>
      </c>
      <c r="AE1428" s="42" t="s">
        <v>382</v>
      </c>
      <c r="AF1428" s="42" t="s">
        <v>382</v>
      </c>
      <c r="AG1428" s="42">
        <v>16</v>
      </c>
      <c r="AH1428" s="42" t="s">
        <v>350</v>
      </c>
      <c r="AI1428" s="42">
        <v>0</v>
      </c>
      <c r="AJ1428" s="42" t="s">
        <v>351</v>
      </c>
      <c r="AK1428" s="42">
        <v>0</v>
      </c>
      <c r="AL1428" s="42">
        <v>1000</v>
      </c>
      <c r="AM1428" s="42" t="s">
        <v>371</v>
      </c>
      <c r="AN1428" s="42" t="s">
        <v>1909</v>
      </c>
      <c r="AO1428" s="43">
        <v>250</v>
      </c>
      <c r="AP1428" s="42" t="s">
        <v>439</v>
      </c>
      <c r="AQ1428" s="42">
        <v>1200</v>
      </c>
      <c r="AR1428" s="42">
        <v>2</v>
      </c>
      <c r="AS1428" s="42">
        <v>600</v>
      </c>
      <c r="AT1428" s="42">
        <v>48</v>
      </c>
      <c r="AU1428" s="42" t="s">
        <v>327</v>
      </c>
      <c r="AV1428" s="42" t="s">
        <v>327</v>
      </c>
      <c r="AW1428" s="42" t="s">
        <v>327</v>
      </c>
      <c r="AX1428" s="42" t="s">
        <v>353</v>
      </c>
      <c r="AY1428" s="42" t="s">
        <v>327</v>
      </c>
      <c r="AZ1428" s="51">
        <v>39</v>
      </c>
      <c r="BA1428" s="42"/>
      <c r="BB1428" s="42">
        <v>2</v>
      </c>
      <c r="BC1428" s="42" t="s">
        <v>398</v>
      </c>
      <c r="BD1428" s="49" t="s">
        <v>5489</v>
      </c>
      <c r="BE1428" s="49">
        <v>0</v>
      </c>
      <c r="BF1428" s="42" t="s">
        <v>340</v>
      </c>
      <c r="BG1428" s="42"/>
      <c r="BH1428" s="42" t="s">
        <v>340</v>
      </c>
      <c r="BI1428" s="42" t="s">
        <v>357</v>
      </c>
      <c r="BJ1428" s="42" t="s">
        <v>358</v>
      </c>
      <c r="BK1428" s="57">
        <v>44778</v>
      </c>
      <c r="BL1428" s="42" t="s">
        <v>317</v>
      </c>
      <c r="BM1428" s="42" t="s">
        <v>317</v>
      </c>
      <c r="BN1428" s="42"/>
      <c r="BO1428" s="42"/>
      <c r="BP1428" s="42" t="s">
        <v>359</v>
      </c>
      <c r="BQ1428" s="42" t="s">
        <v>359</v>
      </c>
      <c r="BR1428" s="42" t="s">
        <v>359</v>
      </c>
      <c r="BS1428" s="42"/>
      <c r="BT1428" s="42" t="s">
        <v>360</v>
      </c>
      <c r="BU1428" s="42" t="s">
        <v>317</v>
      </c>
      <c r="BV1428" s="42" t="s">
        <v>317</v>
      </c>
      <c r="BW1428" s="42"/>
      <c r="BX1428" s="42"/>
      <c r="BY1428" s="42" t="s">
        <v>353</v>
      </c>
      <c r="BZ1428" s="42" t="s">
        <v>353</v>
      </c>
      <c r="CA1428" s="42"/>
      <c r="CB1428" s="42" t="s">
        <v>353</v>
      </c>
      <c r="CC1428" s="42"/>
      <c r="CD1428" s="42"/>
      <c r="CE1428" s="42"/>
      <c r="CF1428" s="42"/>
      <c r="CG1428" s="26" t="s">
        <v>5490</v>
      </c>
    </row>
    <row r="1429" hidden="1" spans="1:85">
      <c r="A1429" s="39">
        <v>1160</v>
      </c>
      <c r="B1429" s="42" t="s">
        <v>5492</v>
      </c>
      <c r="C1429" s="46" t="s">
        <v>5493</v>
      </c>
      <c r="D1429" s="42" t="s">
        <v>5494</v>
      </c>
      <c r="E1429" s="43">
        <v>31.46703</v>
      </c>
      <c r="F1429" s="43">
        <v>-11.84426</v>
      </c>
      <c r="G1429" s="42" t="s">
        <v>4473</v>
      </c>
      <c r="H1429" s="37">
        <v>2</v>
      </c>
      <c r="I1429" s="42" t="s">
        <v>4530</v>
      </c>
      <c r="J1429" s="42" t="s">
        <v>5377</v>
      </c>
      <c r="K1429" s="42" t="s">
        <v>317</v>
      </c>
      <c r="L1429" s="42" t="s">
        <v>340</v>
      </c>
      <c r="M1429" s="42" t="s">
        <v>317</v>
      </c>
      <c r="N1429" s="42" t="s">
        <v>318</v>
      </c>
      <c r="O1429" s="42" t="s">
        <v>364</v>
      </c>
      <c r="P1429" s="42" t="s">
        <v>343</v>
      </c>
      <c r="Q1429" s="42" t="s">
        <v>320</v>
      </c>
      <c r="R1429" s="42" t="s">
        <v>320</v>
      </c>
      <c r="S1429" s="42" t="s">
        <v>1718</v>
      </c>
      <c r="T1429" s="42" t="s">
        <v>344</v>
      </c>
      <c r="U1429" s="42" t="s">
        <v>323</v>
      </c>
      <c r="V1429" s="52">
        <v>54</v>
      </c>
      <c r="W1429" s="42" t="s">
        <v>366</v>
      </c>
      <c r="X1429" s="42" t="s">
        <v>5359</v>
      </c>
      <c r="Y1429" s="42" t="s">
        <v>2</v>
      </c>
      <c r="Z1429" s="42" t="s">
        <v>2</v>
      </c>
      <c r="AA1429" s="42" t="s">
        <v>346</v>
      </c>
      <c r="AB1429" s="42" t="s">
        <v>4478</v>
      </c>
      <c r="AC1429" s="42" t="s">
        <v>348</v>
      </c>
      <c r="AD1429" s="42" t="s">
        <v>1780</v>
      </c>
      <c r="AE1429" s="42" t="s">
        <v>476</v>
      </c>
      <c r="AF1429" s="42" t="s">
        <v>476</v>
      </c>
      <c r="AG1429" s="42">
        <v>30</v>
      </c>
      <c r="AH1429" s="42" t="s">
        <v>350</v>
      </c>
      <c r="AI1429" s="42">
        <v>0</v>
      </c>
      <c r="AJ1429" s="42" t="s">
        <v>351</v>
      </c>
      <c r="AK1429" s="42">
        <v>0</v>
      </c>
      <c r="AL1429" s="42">
        <v>1000</v>
      </c>
      <c r="AM1429" s="42" t="s">
        <v>332</v>
      </c>
      <c r="AN1429" s="42" t="s">
        <v>352</v>
      </c>
      <c r="AO1429" s="43">
        <v>400</v>
      </c>
      <c r="AP1429" s="42" t="s">
        <v>439</v>
      </c>
      <c r="AQ1429" s="42">
        <v>1200</v>
      </c>
      <c r="AR1429" s="42">
        <v>2</v>
      </c>
      <c r="AS1429" s="42">
        <v>600</v>
      </c>
      <c r="AT1429" s="42">
        <v>48</v>
      </c>
      <c r="AU1429" s="42" t="s">
        <v>385</v>
      </c>
      <c r="AV1429" s="42" t="s">
        <v>385</v>
      </c>
      <c r="AW1429" s="42">
        <v>18000</v>
      </c>
      <c r="AX1429" s="42">
        <v>18000</v>
      </c>
      <c r="AY1429" s="42">
        <v>2</v>
      </c>
      <c r="AZ1429" s="51">
        <v>74</v>
      </c>
      <c r="BA1429" s="42"/>
      <c r="BB1429" s="42">
        <v>1</v>
      </c>
      <c r="BC1429" s="42" t="s">
        <v>346</v>
      </c>
      <c r="BD1429" s="49" t="s">
        <v>5492</v>
      </c>
      <c r="BE1429" s="49">
        <v>0</v>
      </c>
      <c r="BF1429" s="42" t="s">
        <v>340</v>
      </c>
      <c r="BG1429" s="42"/>
      <c r="BH1429" s="42" t="s">
        <v>340</v>
      </c>
      <c r="BI1429" s="42" t="s">
        <v>357</v>
      </c>
      <c r="BJ1429" s="42" t="s">
        <v>358</v>
      </c>
      <c r="BK1429" s="57">
        <v>44778</v>
      </c>
      <c r="BL1429" s="42" t="s">
        <v>317</v>
      </c>
      <c r="BM1429" s="42" t="s">
        <v>317</v>
      </c>
      <c r="BN1429" s="42"/>
      <c r="BO1429" s="42"/>
      <c r="BP1429" s="42" t="s">
        <v>359</v>
      </c>
      <c r="BQ1429" s="42" t="s">
        <v>359</v>
      </c>
      <c r="BR1429" s="42" t="s">
        <v>359</v>
      </c>
      <c r="BS1429" s="42"/>
      <c r="BT1429" s="42" t="s">
        <v>360</v>
      </c>
      <c r="BU1429" s="42" t="s">
        <v>317</v>
      </c>
      <c r="BV1429" s="42" t="s">
        <v>317</v>
      </c>
      <c r="BW1429" s="42"/>
      <c r="BX1429" s="42"/>
      <c r="BY1429" s="42" t="s">
        <v>353</v>
      </c>
      <c r="BZ1429" s="42" t="s">
        <v>353</v>
      </c>
      <c r="CA1429" s="42"/>
      <c r="CB1429" s="42" t="s">
        <v>353</v>
      </c>
      <c r="CC1429" s="42"/>
      <c r="CD1429" s="42"/>
      <c r="CE1429" s="42"/>
      <c r="CF1429" s="42"/>
      <c r="CG1429" s="26" t="s">
        <v>5493</v>
      </c>
    </row>
    <row r="1430" hidden="1" spans="1:85">
      <c r="A1430" s="39">
        <v>1342</v>
      </c>
      <c r="B1430" s="42" t="s">
        <v>5495</v>
      </c>
      <c r="C1430" s="46" t="s">
        <v>5496</v>
      </c>
      <c r="D1430" s="42" t="s">
        <v>5497</v>
      </c>
      <c r="E1430" s="43">
        <v>32.67303</v>
      </c>
      <c r="F1430" s="43">
        <v>-9.33381</v>
      </c>
      <c r="G1430" s="42" t="s">
        <v>4473</v>
      </c>
      <c r="H1430" s="37">
        <v>1.8</v>
      </c>
      <c r="I1430" s="42" t="s">
        <v>4530</v>
      </c>
      <c r="J1430" s="42" t="s">
        <v>5434</v>
      </c>
      <c r="K1430" s="42" t="s">
        <v>317</v>
      </c>
      <c r="L1430" s="42" t="s">
        <v>340</v>
      </c>
      <c r="M1430" s="42" t="s">
        <v>317</v>
      </c>
      <c r="N1430" s="42" t="s">
        <v>318</v>
      </c>
      <c r="O1430" s="42" t="s">
        <v>364</v>
      </c>
      <c r="P1430" s="42" t="s">
        <v>365</v>
      </c>
      <c r="Q1430" s="42" t="s">
        <v>320</v>
      </c>
      <c r="R1430" s="42" t="s">
        <v>320</v>
      </c>
      <c r="S1430" s="42" t="s">
        <v>1718</v>
      </c>
      <c r="T1430" s="42" t="s">
        <v>344</v>
      </c>
      <c r="U1430" s="42" t="s">
        <v>323</v>
      </c>
      <c r="V1430" s="52">
        <v>60</v>
      </c>
      <c r="W1430" s="42" t="s">
        <v>325</v>
      </c>
      <c r="X1430" s="42" t="s">
        <v>5403</v>
      </c>
      <c r="Y1430" s="42" t="s">
        <v>2</v>
      </c>
      <c r="Z1430" s="42" t="s">
        <v>2</v>
      </c>
      <c r="AA1430" s="42" t="s">
        <v>346</v>
      </c>
      <c r="AB1430" s="42" t="s">
        <v>4478</v>
      </c>
      <c r="AC1430" s="42" t="s">
        <v>348</v>
      </c>
      <c r="AD1430" s="42" t="s">
        <v>1780</v>
      </c>
      <c r="AE1430" s="42" t="s">
        <v>476</v>
      </c>
      <c r="AF1430" s="42" t="s">
        <v>476</v>
      </c>
      <c r="AG1430" s="42">
        <v>15</v>
      </c>
      <c r="AH1430" s="42" t="s">
        <v>350</v>
      </c>
      <c r="AI1430" s="42" t="s">
        <v>4549</v>
      </c>
      <c r="AJ1430" s="42" t="s">
        <v>351</v>
      </c>
      <c r="AK1430" s="42" t="s">
        <v>5498</v>
      </c>
      <c r="AL1430" s="42">
        <v>600</v>
      </c>
      <c r="AM1430" s="42" t="s">
        <v>371</v>
      </c>
      <c r="AN1430" s="42" t="s">
        <v>1909</v>
      </c>
      <c r="AO1430" s="43">
        <v>250</v>
      </c>
      <c r="AP1430" s="42" t="s">
        <v>373</v>
      </c>
      <c r="AQ1430" s="42">
        <v>1200</v>
      </c>
      <c r="AR1430" s="42">
        <v>2</v>
      </c>
      <c r="AS1430" s="42">
        <v>600</v>
      </c>
      <c r="AT1430" s="42">
        <v>48</v>
      </c>
      <c r="AU1430" s="42" t="s">
        <v>327</v>
      </c>
      <c r="AV1430" s="42" t="s">
        <v>327</v>
      </c>
      <c r="AW1430" s="42" t="s">
        <v>327</v>
      </c>
      <c r="AX1430" s="42" t="s">
        <v>353</v>
      </c>
      <c r="AY1430" s="42" t="s">
        <v>327</v>
      </c>
      <c r="AZ1430" s="51">
        <v>47</v>
      </c>
      <c r="BA1430" s="42"/>
      <c r="BB1430" s="42">
        <v>1</v>
      </c>
      <c r="BC1430" s="42" t="s">
        <v>346</v>
      </c>
      <c r="BD1430" s="49" t="s">
        <v>5495</v>
      </c>
      <c r="BE1430" s="49">
        <v>0</v>
      </c>
      <c r="BF1430" s="42" t="s">
        <v>340</v>
      </c>
      <c r="BG1430" s="42"/>
      <c r="BH1430" s="42" t="s">
        <v>340</v>
      </c>
      <c r="BI1430" s="42" t="s">
        <v>357</v>
      </c>
      <c r="BJ1430" s="42" t="s">
        <v>358</v>
      </c>
      <c r="BK1430" s="57">
        <v>44778</v>
      </c>
      <c r="BL1430" s="42" t="s">
        <v>317</v>
      </c>
      <c r="BM1430" s="42" t="s">
        <v>317</v>
      </c>
      <c r="BN1430" s="42"/>
      <c r="BO1430" s="42"/>
      <c r="BP1430" s="42" t="s">
        <v>359</v>
      </c>
      <c r="BQ1430" s="42" t="s">
        <v>359</v>
      </c>
      <c r="BR1430" s="42" t="s">
        <v>359</v>
      </c>
      <c r="BS1430" s="42"/>
      <c r="BT1430" s="42" t="s">
        <v>360</v>
      </c>
      <c r="BU1430" s="42" t="s">
        <v>317</v>
      </c>
      <c r="BV1430" s="42" t="s">
        <v>317</v>
      </c>
      <c r="BW1430" s="42"/>
      <c r="BX1430" s="42"/>
      <c r="BY1430" s="42" t="s">
        <v>353</v>
      </c>
      <c r="BZ1430" s="42" t="s">
        <v>353</v>
      </c>
      <c r="CA1430" s="42"/>
      <c r="CB1430" s="42" t="s">
        <v>353</v>
      </c>
      <c r="CC1430" s="42"/>
      <c r="CD1430" s="42"/>
      <c r="CE1430" s="42"/>
      <c r="CF1430" s="42"/>
      <c r="CG1430" s="26" t="s">
        <v>5496</v>
      </c>
    </row>
    <row r="1431" hidden="1" spans="1:85">
      <c r="A1431" s="39">
        <v>1488</v>
      </c>
      <c r="B1431" s="42" t="s">
        <v>5499</v>
      </c>
      <c r="C1431" s="46" t="s">
        <v>5500</v>
      </c>
      <c r="D1431" s="42" t="s">
        <v>5501</v>
      </c>
      <c r="E1431" s="43">
        <v>30.6464</v>
      </c>
      <c r="F1431" s="43">
        <v>-8.55097</v>
      </c>
      <c r="G1431" s="42" t="s">
        <v>4473</v>
      </c>
      <c r="H1431" s="37">
        <v>1.8</v>
      </c>
      <c r="I1431" s="42" t="s">
        <v>4530</v>
      </c>
      <c r="J1431" s="42" t="s">
        <v>5502</v>
      </c>
      <c r="K1431" s="42" t="s">
        <v>317</v>
      </c>
      <c r="L1431" s="42" t="s">
        <v>317</v>
      </c>
      <c r="M1431" s="42" t="s">
        <v>317</v>
      </c>
      <c r="N1431" s="42" t="s">
        <v>318</v>
      </c>
      <c r="O1431" s="42" t="s">
        <v>364</v>
      </c>
      <c r="P1431" s="42" t="s">
        <v>365</v>
      </c>
      <c r="Q1431" s="42" t="s">
        <v>320</v>
      </c>
      <c r="R1431" s="42" t="s">
        <v>320</v>
      </c>
      <c r="S1431" s="42" t="s">
        <v>1718</v>
      </c>
      <c r="T1431" s="42" t="s">
        <v>344</v>
      </c>
      <c r="U1431" s="42" t="s">
        <v>323</v>
      </c>
      <c r="V1431" s="52">
        <v>36</v>
      </c>
      <c r="W1431" s="42" t="s">
        <v>366</v>
      </c>
      <c r="X1431" s="42" t="s">
        <v>5312</v>
      </c>
      <c r="Y1431" s="42" t="s">
        <v>2</v>
      </c>
      <c r="Z1431" s="42" t="s">
        <v>2</v>
      </c>
      <c r="AA1431" s="42" t="s">
        <v>346</v>
      </c>
      <c r="AB1431" s="42" t="s">
        <v>4478</v>
      </c>
      <c r="AC1431" s="42" t="s">
        <v>348</v>
      </c>
      <c r="AD1431" s="42" t="s">
        <v>1780</v>
      </c>
      <c r="AE1431" s="42" t="s">
        <v>368</v>
      </c>
      <c r="AF1431" s="42" t="s">
        <v>368</v>
      </c>
      <c r="AG1431" s="42">
        <v>15</v>
      </c>
      <c r="AH1431" s="42" t="s">
        <v>368</v>
      </c>
      <c r="AI1431" s="42" t="s">
        <v>5369</v>
      </c>
      <c r="AJ1431" s="42" t="s">
        <v>370</v>
      </c>
      <c r="AK1431" s="42">
        <v>0</v>
      </c>
      <c r="AL1431" s="42">
        <v>600</v>
      </c>
      <c r="AM1431" s="42" t="s">
        <v>371</v>
      </c>
      <c r="AN1431" s="42" t="s">
        <v>1909</v>
      </c>
      <c r="AO1431" s="43">
        <v>250</v>
      </c>
      <c r="AP1431" s="42" t="s">
        <v>384</v>
      </c>
      <c r="AQ1431" s="42">
        <v>600</v>
      </c>
      <c r="AR1431" s="42">
        <v>2</v>
      </c>
      <c r="AS1431" s="42">
        <v>600</v>
      </c>
      <c r="AT1431" s="42">
        <v>24</v>
      </c>
      <c r="AU1431" s="42" t="s">
        <v>385</v>
      </c>
      <c r="AV1431" s="42" t="s">
        <v>385</v>
      </c>
      <c r="AW1431" s="42">
        <v>18000</v>
      </c>
      <c r="AX1431" s="42">
        <v>18000</v>
      </c>
      <c r="AY1431" s="42">
        <v>2</v>
      </c>
      <c r="AZ1431" s="51">
        <v>32</v>
      </c>
      <c r="BA1431" s="42"/>
      <c r="BB1431" s="42">
        <v>1</v>
      </c>
      <c r="BC1431" s="42" t="s">
        <v>346</v>
      </c>
      <c r="BD1431" s="49" t="s">
        <v>5499</v>
      </c>
      <c r="BE1431" s="49">
        <v>0</v>
      </c>
      <c r="BF1431" s="42" t="s">
        <v>340</v>
      </c>
      <c r="BG1431" s="42"/>
      <c r="BH1431" s="42" t="s">
        <v>340</v>
      </c>
      <c r="BI1431" s="42" t="s">
        <v>357</v>
      </c>
      <c r="BJ1431" s="42" t="s">
        <v>358</v>
      </c>
      <c r="BK1431" s="57">
        <v>44778</v>
      </c>
      <c r="BL1431" s="42" t="s">
        <v>317</v>
      </c>
      <c r="BM1431" s="42" t="s">
        <v>317</v>
      </c>
      <c r="BN1431" s="42"/>
      <c r="BO1431" s="42">
        <v>24</v>
      </c>
      <c r="BP1431" s="42"/>
      <c r="BQ1431" s="42" t="s">
        <v>4481</v>
      </c>
      <c r="BR1431" s="42" t="s">
        <v>359</v>
      </c>
      <c r="BS1431" s="42"/>
      <c r="BT1431" s="42" t="s">
        <v>360</v>
      </c>
      <c r="BU1431" s="42" t="s">
        <v>317</v>
      </c>
      <c r="BV1431" s="42" t="s">
        <v>317</v>
      </c>
      <c r="BW1431" s="42"/>
      <c r="BX1431" s="42"/>
      <c r="BY1431" s="42" t="s">
        <v>353</v>
      </c>
      <c r="BZ1431" s="42" t="s">
        <v>353</v>
      </c>
      <c r="CA1431" s="42"/>
      <c r="CB1431" s="42" t="s">
        <v>353</v>
      </c>
      <c r="CC1431" s="42"/>
      <c r="CD1431" s="42"/>
      <c r="CE1431" s="42"/>
      <c r="CF1431" s="42"/>
      <c r="CG1431" s="26" t="s">
        <v>5500</v>
      </c>
    </row>
    <row r="1432" hidden="1" spans="1:85">
      <c r="A1432" s="39">
        <v>1360</v>
      </c>
      <c r="B1432" s="42" t="s">
        <v>5503</v>
      </c>
      <c r="C1432" s="46" t="s">
        <v>5504</v>
      </c>
      <c r="D1432" s="42" t="s">
        <v>5505</v>
      </c>
      <c r="E1432" s="43">
        <v>32.7035</v>
      </c>
      <c r="F1432" s="43">
        <v>-9.35803</v>
      </c>
      <c r="G1432" s="42" t="s">
        <v>4473</v>
      </c>
      <c r="H1432" s="37">
        <v>1.8</v>
      </c>
      <c r="I1432" s="42" t="s">
        <v>4530</v>
      </c>
      <c r="J1432" s="42" t="s">
        <v>5434</v>
      </c>
      <c r="K1432" s="42" t="s">
        <v>317</v>
      </c>
      <c r="L1432" s="42" t="s">
        <v>340</v>
      </c>
      <c r="M1432" s="42" t="s">
        <v>317</v>
      </c>
      <c r="N1432" s="42" t="s">
        <v>318</v>
      </c>
      <c r="O1432" s="42" t="s">
        <v>364</v>
      </c>
      <c r="P1432" s="42" t="s">
        <v>365</v>
      </c>
      <c r="Q1432" s="42" t="s">
        <v>320</v>
      </c>
      <c r="R1432" s="42" t="s">
        <v>516</v>
      </c>
      <c r="S1432" s="42" t="s">
        <v>1718</v>
      </c>
      <c r="T1432" s="42" t="s">
        <v>344</v>
      </c>
      <c r="U1432" s="42" t="s">
        <v>323</v>
      </c>
      <c r="V1432" s="52">
        <v>60</v>
      </c>
      <c r="W1432" s="42" t="s">
        <v>325</v>
      </c>
      <c r="X1432" s="42" t="s">
        <v>5403</v>
      </c>
      <c r="Y1432" s="42" t="s">
        <v>2</v>
      </c>
      <c r="Z1432" s="42" t="s">
        <v>2</v>
      </c>
      <c r="AA1432" s="42" t="s">
        <v>346</v>
      </c>
      <c r="AB1432" s="42" t="s">
        <v>4478</v>
      </c>
      <c r="AC1432" s="42" t="s">
        <v>348</v>
      </c>
      <c r="AD1432" s="42" t="s">
        <v>1780</v>
      </c>
      <c r="AE1432" s="42" t="s">
        <v>476</v>
      </c>
      <c r="AF1432" s="42" t="s">
        <v>476</v>
      </c>
      <c r="AG1432" s="42">
        <v>15</v>
      </c>
      <c r="AH1432" s="42" t="s">
        <v>350</v>
      </c>
      <c r="AI1432" s="42" t="s">
        <v>4549</v>
      </c>
      <c r="AJ1432" s="42" t="s">
        <v>351</v>
      </c>
      <c r="AK1432" s="42" t="s">
        <v>5404</v>
      </c>
      <c r="AL1432" s="42">
        <v>600</v>
      </c>
      <c r="AM1432" s="42" t="s">
        <v>371</v>
      </c>
      <c r="AN1432" s="42" t="s">
        <v>1909</v>
      </c>
      <c r="AO1432" s="43">
        <v>250</v>
      </c>
      <c r="AP1432" s="42" t="s">
        <v>439</v>
      </c>
      <c r="AQ1432" s="42">
        <v>600</v>
      </c>
      <c r="AR1432" s="42">
        <v>2</v>
      </c>
      <c r="AS1432" s="42">
        <v>600</v>
      </c>
      <c r="AT1432" s="42">
        <v>24</v>
      </c>
      <c r="AU1432" s="42" t="s">
        <v>327</v>
      </c>
      <c r="AV1432" s="42" t="s">
        <v>327</v>
      </c>
      <c r="AW1432" s="42" t="s">
        <v>327</v>
      </c>
      <c r="AX1432" s="42" t="s">
        <v>353</v>
      </c>
      <c r="AY1432" s="42" t="s">
        <v>327</v>
      </c>
      <c r="AZ1432" s="51">
        <v>48</v>
      </c>
      <c r="BA1432" s="42"/>
      <c r="BB1432" s="42">
        <v>1</v>
      </c>
      <c r="BC1432" s="42" t="s">
        <v>346</v>
      </c>
      <c r="BD1432" s="49" t="s">
        <v>5503</v>
      </c>
      <c r="BE1432" s="49">
        <v>0</v>
      </c>
      <c r="BF1432" s="42" t="s">
        <v>340</v>
      </c>
      <c r="BG1432" s="42"/>
      <c r="BH1432" s="42" t="s">
        <v>340</v>
      </c>
      <c r="BI1432" s="42" t="s">
        <v>357</v>
      </c>
      <c r="BJ1432" s="42" t="s">
        <v>358</v>
      </c>
      <c r="BK1432" s="57">
        <v>44778</v>
      </c>
      <c r="BL1432" s="42" t="s">
        <v>340</v>
      </c>
      <c r="BM1432" s="42" t="s">
        <v>340</v>
      </c>
      <c r="BN1432" s="42"/>
      <c r="BO1432" s="42">
        <v>10</v>
      </c>
      <c r="BP1432" s="42"/>
      <c r="BQ1432" s="42" t="s">
        <v>4481</v>
      </c>
      <c r="BR1432" s="42" t="s">
        <v>508</v>
      </c>
      <c r="BS1432" s="42"/>
      <c r="BT1432" s="42" t="s">
        <v>360</v>
      </c>
      <c r="BU1432" s="42" t="s">
        <v>317</v>
      </c>
      <c r="BV1432" s="42" t="s">
        <v>317</v>
      </c>
      <c r="BW1432" s="42"/>
      <c r="BX1432" s="42"/>
      <c r="BY1432" s="42" t="s">
        <v>353</v>
      </c>
      <c r="BZ1432" s="42" t="s">
        <v>353</v>
      </c>
      <c r="CA1432" s="42"/>
      <c r="CB1432" s="42" t="s">
        <v>353</v>
      </c>
      <c r="CC1432" s="42"/>
      <c r="CD1432" s="42"/>
      <c r="CE1432" s="42"/>
      <c r="CF1432" s="42"/>
      <c r="CG1432" s="26" t="s">
        <v>5504</v>
      </c>
    </row>
    <row r="1433" hidden="1" spans="1:85">
      <c r="A1433" s="34">
        <v>1357</v>
      </c>
      <c r="B1433" s="42" t="s">
        <v>5506</v>
      </c>
      <c r="C1433" s="46" t="s">
        <v>5507</v>
      </c>
      <c r="D1433" s="42" t="s">
        <v>5508</v>
      </c>
      <c r="E1433" s="43">
        <v>32.75301</v>
      </c>
      <c r="F1433" s="43">
        <v>-9.3371</v>
      </c>
      <c r="G1433" s="42" t="s">
        <v>4473</v>
      </c>
      <c r="H1433" s="37">
        <v>2</v>
      </c>
      <c r="I1433" s="42" t="s">
        <v>4530</v>
      </c>
      <c r="J1433" s="42" t="s">
        <v>5434</v>
      </c>
      <c r="K1433" s="42" t="s">
        <v>340</v>
      </c>
      <c r="L1433" s="42" t="s">
        <v>340</v>
      </c>
      <c r="M1433" s="42" t="s">
        <v>317</v>
      </c>
      <c r="N1433" s="42" t="s">
        <v>318</v>
      </c>
      <c r="O1433" s="42" t="s">
        <v>364</v>
      </c>
      <c r="P1433" s="42" t="s">
        <v>343</v>
      </c>
      <c r="Q1433" s="42" t="s">
        <v>320</v>
      </c>
      <c r="R1433" s="42" t="s">
        <v>320</v>
      </c>
      <c r="S1433" s="42" t="s">
        <v>1718</v>
      </c>
      <c r="T1433" s="42" t="s">
        <v>344</v>
      </c>
      <c r="U1433" s="42" t="s">
        <v>323</v>
      </c>
      <c r="V1433" s="52">
        <v>36</v>
      </c>
      <c r="W1433" s="42" t="s">
        <v>325</v>
      </c>
      <c r="X1433" s="42" t="s">
        <v>5403</v>
      </c>
      <c r="Y1433" s="42" t="s">
        <v>2</v>
      </c>
      <c r="Z1433" s="42" t="s">
        <v>2</v>
      </c>
      <c r="AA1433" s="42" t="s">
        <v>346</v>
      </c>
      <c r="AB1433" s="42" t="s">
        <v>4478</v>
      </c>
      <c r="AC1433" s="42" t="s">
        <v>348</v>
      </c>
      <c r="AD1433" s="42" t="s">
        <v>1780</v>
      </c>
      <c r="AE1433" s="42" t="s">
        <v>5509</v>
      </c>
      <c r="AF1433" s="42" t="s">
        <v>5509</v>
      </c>
      <c r="AG1433" s="42">
        <v>20</v>
      </c>
      <c r="AH1433" s="42" t="s">
        <v>2583</v>
      </c>
      <c r="AI1433" s="42">
        <v>0</v>
      </c>
      <c r="AJ1433" s="42" t="s">
        <v>5199</v>
      </c>
      <c r="AK1433" s="42">
        <v>0</v>
      </c>
      <c r="AL1433" s="42">
        <v>600</v>
      </c>
      <c r="AM1433" s="42" t="s">
        <v>371</v>
      </c>
      <c r="AN1433" s="42" t="s">
        <v>1909</v>
      </c>
      <c r="AO1433" s="43">
        <v>250</v>
      </c>
      <c r="AP1433" s="42" t="s">
        <v>439</v>
      </c>
      <c r="AQ1433" s="42">
        <v>1200</v>
      </c>
      <c r="AR1433" s="42">
        <v>2</v>
      </c>
      <c r="AS1433" s="42">
        <v>600</v>
      </c>
      <c r="AT1433" s="42">
        <v>48</v>
      </c>
      <c r="AU1433" s="42" t="s">
        <v>327</v>
      </c>
      <c r="AV1433" s="42" t="s">
        <v>327</v>
      </c>
      <c r="AW1433" s="42" t="s">
        <v>327</v>
      </c>
      <c r="AX1433" s="42" t="s">
        <v>353</v>
      </c>
      <c r="AY1433" s="42" t="s">
        <v>327</v>
      </c>
      <c r="AZ1433" s="51">
        <v>67</v>
      </c>
      <c r="BA1433" s="42"/>
      <c r="BB1433" s="42">
        <v>1</v>
      </c>
      <c r="BC1433" s="42" t="s">
        <v>346</v>
      </c>
      <c r="BD1433" s="49" t="s">
        <v>5506</v>
      </c>
      <c r="BE1433" s="49">
        <v>0</v>
      </c>
      <c r="BF1433" s="42" t="s">
        <v>340</v>
      </c>
      <c r="BG1433" s="42"/>
      <c r="BH1433" s="42" t="s">
        <v>340</v>
      </c>
      <c r="BI1433" s="42" t="s">
        <v>357</v>
      </c>
      <c r="BJ1433" s="42" t="s">
        <v>358</v>
      </c>
      <c r="BK1433" s="57">
        <v>44778</v>
      </c>
      <c r="BL1433" s="42" t="s">
        <v>317</v>
      </c>
      <c r="BM1433" s="42" t="s">
        <v>317</v>
      </c>
      <c r="BN1433" s="42"/>
      <c r="BO1433" s="42">
        <v>18</v>
      </c>
      <c r="BP1433" s="42"/>
      <c r="BQ1433" s="42" t="s">
        <v>4481</v>
      </c>
      <c r="BR1433" s="42" t="s">
        <v>359</v>
      </c>
      <c r="BS1433" s="42"/>
      <c r="BT1433" s="42" t="s">
        <v>360</v>
      </c>
      <c r="BU1433" s="42" t="s">
        <v>317</v>
      </c>
      <c r="BV1433" s="42" t="s">
        <v>340</v>
      </c>
      <c r="BW1433" s="42"/>
      <c r="BX1433" s="42"/>
      <c r="BY1433" s="42" t="s">
        <v>356</v>
      </c>
      <c r="BZ1433" s="42">
        <v>20</v>
      </c>
      <c r="CA1433" s="42"/>
      <c r="CB1433" s="42" t="s">
        <v>472</v>
      </c>
      <c r="CC1433" s="42"/>
      <c r="CD1433" s="42"/>
      <c r="CE1433" s="42"/>
      <c r="CF1433" s="42"/>
      <c r="CG1433" s="26" t="s">
        <v>5507</v>
      </c>
    </row>
    <row r="1434" hidden="1" spans="1:85">
      <c r="A1434" s="34">
        <v>1355</v>
      </c>
      <c r="B1434" s="42" t="s">
        <v>5510</v>
      </c>
      <c r="C1434" s="46" t="s">
        <v>5511</v>
      </c>
      <c r="D1434" s="42" t="s">
        <v>5512</v>
      </c>
      <c r="E1434" s="43">
        <v>32.76212</v>
      </c>
      <c r="F1434" s="43">
        <v>-9.32268</v>
      </c>
      <c r="G1434" s="42" t="s">
        <v>4473</v>
      </c>
      <c r="H1434" s="37">
        <v>2.5</v>
      </c>
      <c r="I1434" s="42" t="s">
        <v>4530</v>
      </c>
      <c r="J1434" s="42" t="s">
        <v>5434</v>
      </c>
      <c r="K1434" s="42" t="s">
        <v>340</v>
      </c>
      <c r="L1434" s="42" t="s">
        <v>340</v>
      </c>
      <c r="M1434" s="42" t="s">
        <v>317</v>
      </c>
      <c r="N1434" s="42" t="s">
        <v>318</v>
      </c>
      <c r="O1434" s="42" t="s">
        <v>364</v>
      </c>
      <c r="P1434" s="42" t="s">
        <v>343</v>
      </c>
      <c r="Q1434" s="42" t="s">
        <v>320</v>
      </c>
      <c r="R1434" s="42" t="s">
        <v>320</v>
      </c>
      <c r="S1434" s="42" t="s">
        <v>1718</v>
      </c>
      <c r="T1434" s="42" t="s">
        <v>344</v>
      </c>
      <c r="U1434" s="42" t="s">
        <v>323</v>
      </c>
      <c r="V1434" s="52">
        <v>48</v>
      </c>
      <c r="W1434" s="42" t="s">
        <v>366</v>
      </c>
      <c r="X1434" s="42" t="s">
        <v>5403</v>
      </c>
      <c r="Y1434" s="42" t="s">
        <v>2</v>
      </c>
      <c r="Z1434" s="42" t="s">
        <v>2</v>
      </c>
      <c r="AA1434" s="42" t="s">
        <v>346</v>
      </c>
      <c r="AB1434" s="42" t="s">
        <v>4478</v>
      </c>
      <c r="AC1434" s="42" t="s">
        <v>348</v>
      </c>
      <c r="AD1434" s="42" t="s">
        <v>1780</v>
      </c>
      <c r="AE1434" s="42" t="s">
        <v>476</v>
      </c>
      <c r="AF1434" s="42" t="s">
        <v>476</v>
      </c>
      <c r="AG1434" s="42">
        <v>20</v>
      </c>
      <c r="AH1434" s="42" t="s">
        <v>350</v>
      </c>
      <c r="AI1434" s="42">
        <v>0</v>
      </c>
      <c r="AJ1434" s="42" t="s">
        <v>351</v>
      </c>
      <c r="AK1434" s="42">
        <v>0</v>
      </c>
      <c r="AL1434" s="42">
        <v>1000</v>
      </c>
      <c r="AM1434" s="42" t="s">
        <v>332</v>
      </c>
      <c r="AN1434" s="42" t="s">
        <v>352</v>
      </c>
      <c r="AO1434" s="43">
        <v>400</v>
      </c>
      <c r="AP1434" s="42" t="s">
        <v>333</v>
      </c>
      <c r="AQ1434" s="42">
        <v>400</v>
      </c>
      <c r="AR1434" s="42">
        <v>48</v>
      </c>
      <c r="AS1434" s="42">
        <v>100</v>
      </c>
      <c r="AT1434" s="42">
        <v>4</v>
      </c>
      <c r="AU1434" s="42" t="s">
        <v>385</v>
      </c>
      <c r="AV1434" s="42" t="s">
        <v>385</v>
      </c>
      <c r="AW1434" s="42">
        <v>18000</v>
      </c>
      <c r="AX1434" s="42">
        <v>18000</v>
      </c>
      <c r="AY1434" s="42">
        <v>2</v>
      </c>
      <c r="AZ1434" s="51">
        <v>147</v>
      </c>
      <c r="BA1434" s="42"/>
      <c r="BB1434" s="42">
        <v>1</v>
      </c>
      <c r="BC1434" s="42" t="s">
        <v>346</v>
      </c>
      <c r="BD1434" s="49" t="s">
        <v>5510</v>
      </c>
      <c r="BE1434" s="49">
        <v>0</v>
      </c>
      <c r="BF1434" s="42" t="s">
        <v>340</v>
      </c>
      <c r="BG1434" s="42"/>
      <c r="BH1434" s="42" t="s">
        <v>340</v>
      </c>
      <c r="BI1434" s="42" t="s">
        <v>357</v>
      </c>
      <c r="BJ1434" s="42" t="s">
        <v>358</v>
      </c>
      <c r="BK1434" s="57">
        <v>44778</v>
      </c>
      <c r="BL1434" s="42" t="s">
        <v>317</v>
      </c>
      <c r="BM1434" s="42" t="s">
        <v>317</v>
      </c>
      <c r="BN1434" s="42"/>
      <c r="BO1434" s="42"/>
      <c r="BP1434" s="42" t="s">
        <v>359</v>
      </c>
      <c r="BQ1434" s="42" t="s">
        <v>359</v>
      </c>
      <c r="BR1434" s="42" t="s">
        <v>359</v>
      </c>
      <c r="BS1434" s="42"/>
      <c r="BT1434" s="42" t="s">
        <v>360</v>
      </c>
      <c r="BU1434" s="42" t="s">
        <v>317</v>
      </c>
      <c r="BV1434" s="42" t="s">
        <v>317</v>
      </c>
      <c r="BW1434" s="42"/>
      <c r="BX1434" s="42"/>
      <c r="BY1434" s="42" t="s">
        <v>353</v>
      </c>
      <c r="BZ1434" s="42" t="s">
        <v>353</v>
      </c>
      <c r="CA1434" s="42"/>
      <c r="CB1434" s="42" t="s">
        <v>353</v>
      </c>
      <c r="CC1434" s="42"/>
      <c r="CD1434" s="42"/>
      <c r="CE1434" s="42"/>
      <c r="CF1434" s="42"/>
      <c r="CG1434" s="26" t="s">
        <v>5511</v>
      </c>
    </row>
    <row r="1435" hidden="1" spans="1:85">
      <c r="A1435" s="34">
        <v>195</v>
      </c>
      <c r="B1435" s="42" t="s">
        <v>5513</v>
      </c>
      <c r="C1435" s="46" t="s">
        <v>5514</v>
      </c>
      <c r="D1435" s="42" t="s">
        <v>5515</v>
      </c>
      <c r="E1435" s="43">
        <v>31.33678333</v>
      </c>
      <c r="F1435" s="43">
        <v>-12.034</v>
      </c>
      <c r="G1435" s="42" t="s">
        <v>4473</v>
      </c>
      <c r="H1435" s="37">
        <v>2.5</v>
      </c>
      <c r="I1435" s="42" t="s">
        <v>4530</v>
      </c>
      <c r="J1435" s="42" t="s">
        <v>5377</v>
      </c>
      <c r="K1435" s="42" t="s">
        <v>317</v>
      </c>
      <c r="L1435" s="42" t="s">
        <v>340</v>
      </c>
      <c r="M1435" s="42" t="s">
        <v>317</v>
      </c>
      <c r="N1435" s="42" t="s">
        <v>318</v>
      </c>
      <c r="O1435" s="42" t="s">
        <v>364</v>
      </c>
      <c r="P1435" s="42" t="s">
        <v>365</v>
      </c>
      <c r="Q1435" s="42" t="s">
        <v>320</v>
      </c>
      <c r="R1435" s="42" t="s">
        <v>320</v>
      </c>
      <c r="S1435" s="42" t="s">
        <v>1718</v>
      </c>
      <c r="T1435" s="42" t="s">
        <v>344</v>
      </c>
      <c r="U1435" s="42" t="s">
        <v>323</v>
      </c>
      <c r="V1435" s="52">
        <v>50</v>
      </c>
      <c r="W1435" s="42" t="s">
        <v>366</v>
      </c>
      <c r="X1435" s="42" t="s">
        <v>5359</v>
      </c>
      <c r="Y1435" s="42" t="s">
        <v>2</v>
      </c>
      <c r="Z1435" s="42" t="s">
        <v>2</v>
      </c>
      <c r="AA1435" s="42" t="s">
        <v>346</v>
      </c>
      <c r="AB1435" s="42" t="s">
        <v>4478</v>
      </c>
      <c r="AC1435" s="42" t="s">
        <v>348</v>
      </c>
      <c r="AD1435" s="42" t="s">
        <v>1780</v>
      </c>
      <c r="AE1435" s="42" t="s">
        <v>476</v>
      </c>
      <c r="AF1435" s="42" t="s">
        <v>476</v>
      </c>
      <c r="AG1435" s="42">
        <v>20</v>
      </c>
      <c r="AH1435" s="42" t="s">
        <v>350</v>
      </c>
      <c r="AI1435" s="42">
        <v>0</v>
      </c>
      <c r="AJ1435" s="42" t="s">
        <v>351</v>
      </c>
      <c r="AK1435" s="42">
        <v>0</v>
      </c>
      <c r="AL1435" s="42">
        <v>1000</v>
      </c>
      <c r="AM1435" s="42" t="s">
        <v>371</v>
      </c>
      <c r="AN1435" s="42" t="s">
        <v>1909</v>
      </c>
      <c r="AO1435" s="43">
        <v>250</v>
      </c>
      <c r="AP1435" s="42" t="s">
        <v>384</v>
      </c>
      <c r="AQ1435" s="42">
        <v>1200</v>
      </c>
      <c r="AR1435" s="42">
        <v>2</v>
      </c>
      <c r="AS1435" s="42">
        <v>600</v>
      </c>
      <c r="AT1435" s="42">
        <v>48</v>
      </c>
      <c r="AU1435" s="42" t="s">
        <v>385</v>
      </c>
      <c r="AV1435" s="42" t="s">
        <v>385</v>
      </c>
      <c r="AW1435" s="42">
        <v>18000</v>
      </c>
      <c r="AX1435" s="42">
        <v>18000</v>
      </c>
      <c r="AY1435" s="42">
        <v>2</v>
      </c>
      <c r="AZ1435" s="51">
        <v>65</v>
      </c>
      <c r="BA1435" s="42"/>
      <c r="BB1435" s="42">
        <v>2</v>
      </c>
      <c r="BC1435" s="42" t="s">
        <v>375</v>
      </c>
      <c r="BD1435" s="49" t="s">
        <v>5513</v>
      </c>
      <c r="BE1435" s="49" t="s">
        <v>5516</v>
      </c>
      <c r="BF1435" s="42" t="s">
        <v>340</v>
      </c>
      <c r="BG1435" s="42"/>
      <c r="BH1435" s="42" t="s">
        <v>340</v>
      </c>
      <c r="BI1435" s="42" t="s">
        <v>357</v>
      </c>
      <c r="BJ1435" s="42" t="s">
        <v>358</v>
      </c>
      <c r="BK1435" s="57">
        <v>44778</v>
      </c>
      <c r="BL1435" s="42" t="s">
        <v>317</v>
      </c>
      <c r="BM1435" s="42" t="s">
        <v>317</v>
      </c>
      <c r="BN1435" s="42"/>
      <c r="BO1435" s="42"/>
      <c r="BP1435" s="42" t="s">
        <v>359</v>
      </c>
      <c r="BQ1435" s="42" t="s">
        <v>359</v>
      </c>
      <c r="BR1435" s="42" t="s">
        <v>359</v>
      </c>
      <c r="BS1435" s="42"/>
      <c r="BT1435" s="42" t="s">
        <v>360</v>
      </c>
      <c r="BU1435" s="42" t="s">
        <v>317</v>
      </c>
      <c r="BV1435" s="42" t="s">
        <v>317</v>
      </c>
      <c r="BW1435" s="42"/>
      <c r="BX1435" s="42"/>
      <c r="BY1435" s="42" t="s">
        <v>353</v>
      </c>
      <c r="BZ1435" s="42" t="s">
        <v>353</v>
      </c>
      <c r="CA1435" s="42"/>
      <c r="CB1435" s="42" t="s">
        <v>353</v>
      </c>
      <c r="CC1435" s="42"/>
      <c r="CD1435" s="42"/>
      <c r="CE1435" s="42"/>
      <c r="CF1435" s="42"/>
      <c r="CG1435" s="26" t="s">
        <v>5514</v>
      </c>
    </row>
    <row r="1436" hidden="1" spans="1:85">
      <c r="A1436" s="34">
        <v>1175</v>
      </c>
      <c r="B1436" s="42" t="s">
        <v>5517</v>
      </c>
      <c r="C1436" s="46" t="s">
        <v>5518</v>
      </c>
      <c r="D1436" s="42" t="s">
        <v>5519</v>
      </c>
      <c r="E1436" s="43">
        <v>31.16119</v>
      </c>
      <c r="F1436" s="43">
        <v>-12.19914</v>
      </c>
      <c r="G1436" s="42" t="s">
        <v>4473</v>
      </c>
      <c r="H1436" s="37" t="s">
        <v>5520</v>
      </c>
      <c r="I1436" s="42" t="s">
        <v>652</v>
      </c>
      <c r="J1436" s="42" t="s">
        <v>2081</v>
      </c>
      <c r="K1436" s="42" t="s">
        <v>317</v>
      </c>
      <c r="L1436" s="42" t="s">
        <v>340</v>
      </c>
      <c r="M1436" s="42" t="s">
        <v>317</v>
      </c>
      <c r="N1436" s="42" t="s">
        <v>318</v>
      </c>
      <c r="O1436" s="42" t="s">
        <v>554</v>
      </c>
      <c r="P1436" s="42" t="s">
        <v>365</v>
      </c>
      <c r="Q1436" s="42" t="s">
        <v>381</v>
      </c>
      <c r="R1436" s="42" t="s">
        <v>381</v>
      </c>
      <c r="S1436" s="42" t="s">
        <v>1718</v>
      </c>
      <c r="T1436" s="42" t="s">
        <v>782</v>
      </c>
      <c r="U1436" s="42" t="s">
        <v>323</v>
      </c>
      <c r="V1436" s="52">
        <v>66</v>
      </c>
      <c r="W1436" s="42" t="s">
        <v>366</v>
      </c>
      <c r="X1436" s="42" t="s">
        <v>5359</v>
      </c>
      <c r="Y1436" s="42" t="s">
        <v>2</v>
      </c>
      <c r="Z1436" s="42" t="s">
        <v>2</v>
      </c>
      <c r="AA1436" s="42" t="s">
        <v>346</v>
      </c>
      <c r="AB1436" s="42" t="s">
        <v>4478</v>
      </c>
      <c r="AC1436" s="42" t="s">
        <v>348</v>
      </c>
      <c r="AD1436" s="42" t="s">
        <v>1780</v>
      </c>
      <c r="AE1436" s="42" t="s">
        <v>453</v>
      </c>
      <c r="AF1436" s="42" t="s">
        <v>453</v>
      </c>
      <c r="AG1436" s="42">
        <v>30</v>
      </c>
      <c r="AH1436" s="42" t="s">
        <v>350</v>
      </c>
      <c r="AI1436" s="42" t="s">
        <v>5521</v>
      </c>
      <c r="AJ1436" s="42" t="s">
        <v>351</v>
      </c>
      <c r="AK1436" s="42" t="s">
        <v>5379</v>
      </c>
      <c r="AL1436" s="42">
        <v>750</v>
      </c>
      <c r="AM1436" s="42" t="s">
        <v>371</v>
      </c>
      <c r="AN1436" s="42" t="s">
        <v>5522</v>
      </c>
      <c r="AO1436" s="43">
        <v>250</v>
      </c>
      <c r="AP1436" s="42" t="s">
        <v>333</v>
      </c>
      <c r="AQ1436" s="42">
        <v>400</v>
      </c>
      <c r="AR1436" s="42">
        <v>48</v>
      </c>
      <c r="AS1436" s="42">
        <v>100</v>
      </c>
      <c r="AT1436" s="42">
        <v>4</v>
      </c>
      <c r="AU1436" s="42" t="s">
        <v>385</v>
      </c>
      <c r="AV1436" s="42" t="s">
        <v>385</v>
      </c>
      <c r="AW1436" s="42">
        <v>18000</v>
      </c>
      <c r="AX1436" s="42">
        <v>18000</v>
      </c>
      <c r="AY1436" s="42">
        <v>2</v>
      </c>
      <c r="AZ1436" s="51">
        <v>64</v>
      </c>
      <c r="BA1436" s="42"/>
      <c r="BB1436" s="42">
        <v>1</v>
      </c>
      <c r="BC1436" s="42" t="s">
        <v>346</v>
      </c>
      <c r="BD1436" s="49" t="s">
        <v>5517</v>
      </c>
      <c r="BE1436" s="49">
        <v>0</v>
      </c>
      <c r="BF1436" s="42" t="s">
        <v>340</v>
      </c>
      <c r="BG1436" s="42"/>
      <c r="BH1436" s="42" t="s">
        <v>340</v>
      </c>
      <c r="BI1436" s="42" t="s">
        <v>357</v>
      </c>
      <c r="BJ1436" s="42" t="s">
        <v>358</v>
      </c>
      <c r="BK1436" s="57">
        <v>44778</v>
      </c>
      <c r="BL1436" s="42" t="s">
        <v>340</v>
      </c>
      <c r="BM1436" s="42" t="s">
        <v>340</v>
      </c>
      <c r="BN1436" s="42"/>
      <c r="BO1436" s="42"/>
      <c r="BP1436" s="42" t="s">
        <v>359</v>
      </c>
      <c r="BQ1436" s="42" t="s">
        <v>359</v>
      </c>
      <c r="BR1436" s="42" t="s">
        <v>508</v>
      </c>
      <c r="BS1436" s="42"/>
      <c r="BT1436" s="42" t="s">
        <v>360</v>
      </c>
      <c r="BU1436" s="42" t="s">
        <v>317</v>
      </c>
      <c r="BV1436" s="42" t="s">
        <v>317</v>
      </c>
      <c r="BW1436" s="42"/>
      <c r="BX1436" s="42"/>
      <c r="BY1436" s="42" t="s">
        <v>353</v>
      </c>
      <c r="BZ1436" s="42" t="s">
        <v>353</v>
      </c>
      <c r="CA1436" s="42"/>
      <c r="CB1436" s="42" t="s">
        <v>353</v>
      </c>
      <c r="CC1436" s="42"/>
      <c r="CD1436" s="42"/>
      <c r="CE1436" s="42"/>
      <c r="CF1436" s="42"/>
      <c r="CG1436" s="26" t="s">
        <v>5518</v>
      </c>
    </row>
    <row r="1437" hidden="1" spans="1:85">
      <c r="A1437" s="34">
        <v>563</v>
      </c>
      <c r="B1437" s="42" t="s">
        <v>5523</v>
      </c>
      <c r="C1437" s="46" t="s">
        <v>5524</v>
      </c>
      <c r="D1437" s="42" t="s">
        <v>5525</v>
      </c>
      <c r="E1437" s="43">
        <v>31.08011</v>
      </c>
      <c r="F1437" s="43">
        <v>-12.41794</v>
      </c>
      <c r="G1437" s="42" t="s">
        <v>4473</v>
      </c>
      <c r="H1437" s="37">
        <v>0</v>
      </c>
      <c r="I1437" s="42" t="s">
        <v>4530</v>
      </c>
      <c r="J1437" s="42" t="s">
        <v>5377</v>
      </c>
      <c r="K1437" s="42" t="s">
        <v>317</v>
      </c>
      <c r="L1437" s="42" t="s">
        <v>340</v>
      </c>
      <c r="M1437" s="42" t="s">
        <v>317</v>
      </c>
      <c r="N1437" s="42" t="s">
        <v>318</v>
      </c>
      <c r="O1437" s="42" t="s">
        <v>554</v>
      </c>
      <c r="P1437" s="42" t="s">
        <v>365</v>
      </c>
      <c r="Q1437" s="42" t="s">
        <v>381</v>
      </c>
      <c r="R1437" s="42" t="s">
        <v>381</v>
      </c>
      <c r="S1437" s="42" t="s">
        <v>1718</v>
      </c>
      <c r="T1437" s="42" t="s">
        <v>782</v>
      </c>
      <c r="U1437" s="42" t="s">
        <v>323</v>
      </c>
      <c r="V1437" s="52">
        <v>66</v>
      </c>
      <c r="W1437" s="42" t="s">
        <v>366</v>
      </c>
      <c r="X1437" s="42" t="s">
        <v>5359</v>
      </c>
      <c r="Y1437" s="42" t="s">
        <v>2</v>
      </c>
      <c r="Z1437" s="42" t="s">
        <v>2</v>
      </c>
      <c r="AA1437" s="42" t="s">
        <v>346</v>
      </c>
      <c r="AB1437" s="42" t="s">
        <v>4478</v>
      </c>
      <c r="AC1437" s="42" t="s">
        <v>348</v>
      </c>
      <c r="AD1437" s="42" t="s">
        <v>1780</v>
      </c>
      <c r="AE1437" s="42">
        <v>0</v>
      </c>
      <c r="AF1437" s="42">
        <v>0</v>
      </c>
      <c r="AG1437" s="42">
        <v>0</v>
      </c>
      <c r="AH1437" s="42">
        <v>0</v>
      </c>
      <c r="AI1437" s="42">
        <v>0</v>
      </c>
      <c r="AJ1437" s="42">
        <v>0</v>
      </c>
      <c r="AK1437" s="42">
        <v>0</v>
      </c>
      <c r="AL1437" s="42">
        <v>0</v>
      </c>
      <c r="AM1437" s="42" t="s">
        <v>2702</v>
      </c>
      <c r="AN1437" s="42" t="s">
        <v>4541</v>
      </c>
      <c r="AO1437" s="43">
        <v>350</v>
      </c>
      <c r="AP1437" s="42" t="s">
        <v>333</v>
      </c>
      <c r="AQ1437" s="42">
        <v>300</v>
      </c>
      <c r="AR1437" s="42">
        <v>48</v>
      </c>
      <c r="AS1437" s="42">
        <v>100</v>
      </c>
      <c r="AT1437" s="42">
        <f>AQ1437/AS1437</f>
        <v>3</v>
      </c>
      <c r="AU1437" s="42" t="s">
        <v>385</v>
      </c>
      <c r="AV1437" s="42" t="s">
        <v>385</v>
      </c>
      <c r="AW1437" s="42">
        <v>18000</v>
      </c>
      <c r="AX1437" s="42">
        <v>18000</v>
      </c>
      <c r="AY1437" s="42">
        <v>2</v>
      </c>
      <c r="AZ1437" s="51">
        <v>82</v>
      </c>
      <c r="BA1437" s="42"/>
      <c r="BB1437" s="42">
        <v>2</v>
      </c>
      <c r="BC1437" s="42" t="s">
        <v>398</v>
      </c>
      <c r="BD1437" s="49" t="s">
        <v>5523</v>
      </c>
      <c r="BE1437" s="49">
        <v>0</v>
      </c>
      <c r="BF1437" s="42" t="s">
        <v>340</v>
      </c>
      <c r="BG1437" s="42"/>
      <c r="BH1437" s="42" t="s">
        <v>340</v>
      </c>
      <c r="BI1437" s="42" t="s">
        <v>357</v>
      </c>
      <c r="BJ1437" s="42" t="s">
        <v>358</v>
      </c>
      <c r="BK1437" s="57">
        <v>44778</v>
      </c>
      <c r="BL1437" s="42" t="s">
        <v>1883</v>
      </c>
      <c r="BM1437" s="42" t="s">
        <v>1883</v>
      </c>
      <c r="BN1437" s="42"/>
      <c r="BO1437" s="42"/>
      <c r="BP1437" s="42" t="s">
        <v>359</v>
      </c>
      <c r="BQ1437" s="42" t="s">
        <v>359</v>
      </c>
      <c r="BR1437" s="42" t="s">
        <v>359</v>
      </c>
      <c r="BS1437" s="42"/>
      <c r="BT1437" s="42" t="s">
        <v>360</v>
      </c>
      <c r="BU1437" s="42" t="s">
        <v>317</v>
      </c>
      <c r="BV1437" s="42" t="s">
        <v>317</v>
      </c>
      <c r="BW1437" s="42"/>
      <c r="BX1437" s="42"/>
      <c r="BY1437" s="42" t="s">
        <v>353</v>
      </c>
      <c r="BZ1437" s="42" t="s">
        <v>353</v>
      </c>
      <c r="CA1437" s="42"/>
      <c r="CB1437" s="42" t="s">
        <v>353</v>
      </c>
      <c r="CC1437" s="42"/>
      <c r="CD1437" s="42"/>
      <c r="CE1437" s="42"/>
      <c r="CF1437" s="42" t="s">
        <v>5526</v>
      </c>
      <c r="CG1437" s="26" t="s">
        <v>5524</v>
      </c>
    </row>
    <row r="1438" hidden="1" spans="1:85">
      <c r="A1438" s="34">
        <v>679</v>
      </c>
      <c r="B1438" s="42" t="s">
        <v>5527</v>
      </c>
      <c r="C1438" s="46" t="s">
        <v>5528</v>
      </c>
      <c r="D1438" s="42" t="s">
        <v>4618</v>
      </c>
      <c r="E1438" s="43">
        <v>29.66508</v>
      </c>
      <c r="F1438" s="43">
        <v>-8.4762</v>
      </c>
      <c r="G1438" s="42" t="s">
        <v>4473</v>
      </c>
      <c r="H1438" s="37">
        <v>2</v>
      </c>
      <c r="I1438" s="42" t="s">
        <v>4530</v>
      </c>
      <c r="J1438" s="42" t="s">
        <v>5502</v>
      </c>
      <c r="K1438" s="42" t="s">
        <v>317</v>
      </c>
      <c r="L1438" s="42" t="s">
        <v>317</v>
      </c>
      <c r="M1438" s="42" t="s">
        <v>317</v>
      </c>
      <c r="N1438" s="42" t="s">
        <v>318</v>
      </c>
      <c r="O1438" s="42" t="s">
        <v>364</v>
      </c>
      <c r="P1438" s="42" t="s">
        <v>365</v>
      </c>
      <c r="Q1438" s="42" t="s">
        <v>320</v>
      </c>
      <c r="R1438" s="42" t="s">
        <v>320</v>
      </c>
      <c r="S1438" s="42" t="s">
        <v>1718</v>
      </c>
      <c r="T1438" s="42" t="s">
        <v>344</v>
      </c>
      <c r="U1438" s="42" t="s">
        <v>323</v>
      </c>
      <c r="V1438" s="52">
        <v>54</v>
      </c>
      <c r="W1438" s="42" t="s">
        <v>366</v>
      </c>
      <c r="X1438" s="42" t="s">
        <v>326</v>
      </c>
      <c r="Y1438" s="42" t="s">
        <v>4585</v>
      </c>
      <c r="Z1438" s="42" t="s">
        <v>4554</v>
      </c>
      <c r="AA1438" s="42" t="s">
        <v>346</v>
      </c>
      <c r="AB1438" s="42" t="s">
        <v>4478</v>
      </c>
      <c r="AC1438" s="42" t="s">
        <v>348</v>
      </c>
      <c r="AD1438" s="42" t="s">
        <v>1780</v>
      </c>
      <c r="AE1438" s="42" t="s">
        <v>5529</v>
      </c>
      <c r="AF1438" s="42" t="s">
        <v>403</v>
      </c>
      <c r="AG1438" s="42">
        <v>16</v>
      </c>
      <c r="AH1438" s="42" t="s">
        <v>350</v>
      </c>
      <c r="AI1438" s="42">
        <v>0</v>
      </c>
      <c r="AJ1438" s="42" t="s">
        <v>351</v>
      </c>
      <c r="AK1438" s="42">
        <v>0</v>
      </c>
      <c r="AL1438" s="42">
        <v>600</v>
      </c>
      <c r="AM1438" s="42" t="s">
        <v>371</v>
      </c>
      <c r="AN1438" s="42" t="s">
        <v>1909</v>
      </c>
      <c r="AO1438" s="43">
        <v>250</v>
      </c>
      <c r="AP1438" s="42" t="s">
        <v>427</v>
      </c>
      <c r="AQ1438" s="42">
        <v>600</v>
      </c>
      <c r="AR1438" s="42">
        <v>2</v>
      </c>
      <c r="AS1438" s="42">
        <v>600</v>
      </c>
      <c r="AT1438" s="42">
        <v>24</v>
      </c>
      <c r="AU1438" s="42" t="s">
        <v>385</v>
      </c>
      <c r="AV1438" s="42" t="s">
        <v>385</v>
      </c>
      <c r="AW1438" s="42">
        <v>18000</v>
      </c>
      <c r="AX1438" s="42">
        <v>18000</v>
      </c>
      <c r="AY1438" s="42">
        <v>2</v>
      </c>
      <c r="AZ1438" s="51">
        <v>40</v>
      </c>
      <c r="BA1438" s="42"/>
      <c r="BB1438" s="42">
        <v>1</v>
      </c>
      <c r="BC1438" s="42" t="s">
        <v>346</v>
      </c>
      <c r="BD1438" s="49" t="s">
        <v>5527</v>
      </c>
      <c r="BE1438" s="49">
        <v>0</v>
      </c>
      <c r="BF1438" s="42" t="s">
        <v>340</v>
      </c>
      <c r="BG1438" s="42"/>
      <c r="BH1438" s="42" t="s">
        <v>340</v>
      </c>
      <c r="BI1438" s="42" t="s">
        <v>357</v>
      </c>
      <c r="BJ1438" s="42" t="s">
        <v>358</v>
      </c>
      <c r="BK1438" s="57">
        <v>44778</v>
      </c>
      <c r="BL1438" s="42" t="s">
        <v>340</v>
      </c>
      <c r="BM1438" s="42" t="s">
        <v>340</v>
      </c>
      <c r="BN1438" s="42"/>
      <c r="BO1438" s="42"/>
      <c r="BP1438" s="132">
        <v>14</v>
      </c>
      <c r="BQ1438" s="132" t="s">
        <v>4560</v>
      </c>
      <c r="BR1438" s="42" t="s">
        <v>508</v>
      </c>
      <c r="BS1438" s="42"/>
      <c r="BT1438" s="42" t="s">
        <v>360</v>
      </c>
      <c r="BU1438" s="42" t="s">
        <v>317</v>
      </c>
      <c r="BV1438" s="42" t="s">
        <v>317</v>
      </c>
      <c r="BW1438" s="42"/>
      <c r="BX1438" s="42"/>
      <c r="BY1438" s="42" t="s">
        <v>353</v>
      </c>
      <c r="BZ1438" s="42" t="s">
        <v>353</v>
      </c>
      <c r="CA1438" s="42"/>
      <c r="CB1438" s="42" t="s">
        <v>353</v>
      </c>
      <c r="CC1438" s="42"/>
      <c r="CD1438" s="42"/>
      <c r="CE1438" s="42"/>
      <c r="CF1438" s="42"/>
      <c r="CG1438" s="26" t="s">
        <v>5528</v>
      </c>
    </row>
    <row r="1439" hidden="1" spans="1:85">
      <c r="A1439" s="39">
        <v>564</v>
      </c>
      <c r="B1439" s="42" t="s">
        <v>5530</v>
      </c>
      <c r="C1439" s="46" t="s">
        <v>5531</v>
      </c>
      <c r="D1439" s="42" t="s">
        <v>5532</v>
      </c>
      <c r="E1439" s="43">
        <v>31.00558</v>
      </c>
      <c r="F1439" s="43">
        <v>-12.60912</v>
      </c>
      <c r="G1439" s="42" t="s">
        <v>4473</v>
      </c>
      <c r="H1439" s="37">
        <v>2</v>
      </c>
      <c r="I1439" s="42" t="s">
        <v>4530</v>
      </c>
      <c r="J1439" s="42" t="s">
        <v>5377</v>
      </c>
      <c r="K1439" s="42" t="s">
        <v>317</v>
      </c>
      <c r="L1439" s="42" t="s">
        <v>340</v>
      </c>
      <c r="M1439" s="42" t="s">
        <v>317</v>
      </c>
      <c r="N1439" s="42" t="s">
        <v>318</v>
      </c>
      <c r="O1439" s="42" t="s">
        <v>554</v>
      </c>
      <c r="P1439" s="42" t="s">
        <v>365</v>
      </c>
      <c r="Q1439" s="42" t="s">
        <v>381</v>
      </c>
      <c r="R1439" s="42" t="s">
        <v>381</v>
      </c>
      <c r="S1439" s="42" t="s">
        <v>1718</v>
      </c>
      <c r="T1439" s="42" t="s">
        <v>344</v>
      </c>
      <c r="U1439" s="42" t="s">
        <v>323</v>
      </c>
      <c r="V1439" s="52">
        <v>66</v>
      </c>
      <c r="W1439" s="42" t="s">
        <v>366</v>
      </c>
      <c r="X1439" s="42" t="s">
        <v>5359</v>
      </c>
      <c r="Y1439" s="42" t="s">
        <v>2</v>
      </c>
      <c r="Z1439" s="42" t="s">
        <v>2</v>
      </c>
      <c r="AA1439" s="42" t="s">
        <v>346</v>
      </c>
      <c r="AB1439" s="42" t="s">
        <v>4478</v>
      </c>
      <c r="AC1439" s="42" t="s">
        <v>348</v>
      </c>
      <c r="AD1439" s="42" t="s">
        <v>1780</v>
      </c>
      <c r="AE1439" s="42" t="s">
        <v>476</v>
      </c>
      <c r="AF1439" s="42" t="s">
        <v>476</v>
      </c>
      <c r="AG1439" s="42">
        <v>16</v>
      </c>
      <c r="AH1439" s="42" t="s">
        <v>368</v>
      </c>
      <c r="AI1439" s="42">
        <v>0</v>
      </c>
      <c r="AJ1439" s="42" t="s">
        <v>370</v>
      </c>
      <c r="AK1439" s="42">
        <v>0</v>
      </c>
      <c r="AL1439" s="42">
        <v>600</v>
      </c>
      <c r="AM1439" s="42" t="s">
        <v>371</v>
      </c>
      <c r="AN1439" s="42" t="s">
        <v>1909</v>
      </c>
      <c r="AO1439" s="43">
        <v>250</v>
      </c>
      <c r="AP1439" s="42" t="s">
        <v>439</v>
      </c>
      <c r="AQ1439" s="42">
        <v>1200</v>
      </c>
      <c r="AR1439" s="42">
        <v>2</v>
      </c>
      <c r="AS1439" s="42">
        <v>600</v>
      </c>
      <c r="AT1439" s="42">
        <v>48</v>
      </c>
      <c r="AU1439" s="42" t="s">
        <v>5335</v>
      </c>
      <c r="AV1439" s="42" t="s">
        <v>5335</v>
      </c>
      <c r="AW1439" s="42">
        <v>18000</v>
      </c>
      <c r="AX1439" s="42">
        <v>18000</v>
      </c>
      <c r="AY1439" s="42">
        <v>2</v>
      </c>
      <c r="AZ1439" s="51">
        <v>72</v>
      </c>
      <c r="BA1439" s="42"/>
      <c r="BB1439" s="42">
        <v>2</v>
      </c>
      <c r="BC1439" s="42" t="s">
        <v>5533</v>
      </c>
      <c r="BD1439" s="49" t="s">
        <v>5530</v>
      </c>
      <c r="BE1439" s="49">
        <v>0</v>
      </c>
      <c r="BF1439" s="42" t="s">
        <v>340</v>
      </c>
      <c r="BG1439" s="42"/>
      <c r="BH1439" s="42" t="s">
        <v>340</v>
      </c>
      <c r="BI1439" s="42" t="s">
        <v>357</v>
      </c>
      <c r="BJ1439" s="42" t="s">
        <v>358</v>
      </c>
      <c r="BK1439" s="57">
        <v>44778</v>
      </c>
      <c r="BL1439" s="42" t="s">
        <v>317</v>
      </c>
      <c r="BM1439" s="42" t="s">
        <v>317</v>
      </c>
      <c r="BN1439" s="42"/>
      <c r="BO1439" s="42"/>
      <c r="BP1439" s="42" t="s">
        <v>359</v>
      </c>
      <c r="BQ1439" s="42" t="s">
        <v>359</v>
      </c>
      <c r="BR1439" s="42" t="s">
        <v>359</v>
      </c>
      <c r="BS1439" s="42"/>
      <c r="BT1439" s="42" t="s">
        <v>360</v>
      </c>
      <c r="BU1439" s="42" t="s">
        <v>317</v>
      </c>
      <c r="BV1439" s="42" t="s">
        <v>317</v>
      </c>
      <c r="BW1439" s="42"/>
      <c r="BX1439" s="42"/>
      <c r="BY1439" s="42" t="s">
        <v>353</v>
      </c>
      <c r="BZ1439" s="42" t="s">
        <v>353</v>
      </c>
      <c r="CA1439" s="42"/>
      <c r="CB1439" s="42" t="s">
        <v>353</v>
      </c>
      <c r="CC1439" s="42"/>
      <c r="CD1439" s="42"/>
      <c r="CE1439" s="42"/>
      <c r="CF1439" s="42"/>
      <c r="CG1439" s="26" t="s">
        <v>5531</v>
      </c>
    </row>
    <row r="1440" hidden="1" spans="1:85">
      <c r="A1440" s="34">
        <v>1297</v>
      </c>
      <c r="B1440" s="42" t="s">
        <v>5534</v>
      </c>
      <c r="C1440" s="46" t="s">
        <v>5535</v>
      </c>
      <c r="D1440" s="42" t="s">
        <v>5536</v>
      </c>
      <c r="E1440" s="43">
        <v>30.9342</v>
      </c>
      <c r="F1440" s="43">
        <v>-12.75897</v>
      </c>
      <c r="G1440" s="42" t="s">
        <v>4473</v>
      </c>
      <c r="H1440" s="37">
        <v>2</v>
      </c>
      <c r="I1440" s="42" t="s">
        <v>652</v>
      </c>
      <c r="J1440" s="42" t="s">
        <v>2081</v>
      </c>
      <c r="K1440" s="42" t="s">
        <v>317</v>
      </c>
      <c r="L1440" s="42" t="s">
        <v>340</v>
      </c>
      <c r="M1440" s="42" t="s">
        <v>317</v>
      </c>
      <c r="N1440" s="42" t="s">
        <v>318</v>
      </c>
      <c r="O1440" s="42" t="s">
        <v>554</v>
      </c>
      <c r="P1440" s="42" t="s">
        <v>365</v>
      </c>
      <c r="Q1440" s="42" t="s">
        <v>381</v>
      </c>
      <c r="R1440" s="42" t="s">
        <v>381</v>
      </c>
      <c r="S1440" s="42" t="s">
        <v>1718</v>
      </c>
      <c r="T1440" s="42" t="s">
        <v>344</v>
      </c>
      <c r="U1440" s="42" t="s">
        <v>323</v>
      </c>
      <c r="V1440" s="52">
        <v>66</v>
      </c>
      <c r="W1440" s="42" t="s">
        <v>366</v>
      </c>
      <c r="X1440" s="42" t="s">
        <v>5359</v>
      </c>
      <c r="Y1440" s="42" t="s">
        <v>2</v>
      </c>
      <c r="Z1440" s="42" t="s">
        <v>2</v>
      </c>
      <c r="AA1440" s="42" t="s">
        <v>346</v>
      </c>
      <c r="AB1440" s="42" t="s">
        <v>4478</v>
      </c>
      <c r="AC1440" s="42" t="s">
        <v>348</v>
      </c>
      <c r="AD1440" s="42" t="s">
        <v>1780</v>
      </c>
      <c r="AE1440" s="42" t="s">
        <v>382</v>
      </c>
      <c r="AF1440" s="42" t="s">
        <v>382</v>
      </c>
      <c r="AG1440" s="42">
        <v>16</v>
      </c>
      <c r="AH1440" s="42" t="s">
        <v>368</v>
      </c>
      <c r="AI1440" s="42" t="s">
        <v>5537</v>
      </c>
      <c r="AJ1440" s="42" t="s">
        <v>370</v>
      </c>
      <c r="AK1440" s="42" t="s">
        <v>5538</v>
      </c>
      <c r="AL1440" s="42">
        <v>600</v>
      </c>
      <c r="AM1440" s="42" t="s">
        <v>371</v>
      </c>
      <c r="AN1440" s="42" t="s">
        <v>1909</v>
      </c>
      <c r="AO1440" s="43">
        <v>250</v>
      </c>
      <c r="AP1440" s="42" t="s">
        <v>333</v>
      </c>
      <c r="AQ1440" s="42">
        <v>100</v>
      </c>
      <c r="AR1440" s="42">
        <v>48</v>
      </c>
      <c r="AS1440" s="42">
        <v>100</v>
      </c>
      <c r="AT1440" s="42">
        <v>1</v>
      </c>
      <c r="AU1440" s="42" t="s">
        <v>385</v>
      </c>
      <c r="AV1440" s="42" t="s">
        <v>385</v>
      </c>
      <c r="AW1440" s="42">
        <v>18000</v>
      </c>
      <c r="AX1440" s="42">
        <v>18000</v>
      </c>
      <c r="AY1440" s="42">
        <v>2</v>
      </c>
      <c r="AZ1440" s="51">
        <v>52</v>
      </c>
      <c r="BA1440" s="42"/>
      <c r="BB1440" s="42">
        <v>1</v>
      </c>
      <c r="BC1440" s="42" t="s">
        <v>346</v>
      </c>
      <c r="BD1440" s="49" t="s">
        <v>5534</v>
      </c>
      <c r="BE1440" s="49">
        <v>0</v>
      </c>
      <c r="BF1440" s="42" t="s">
        <v>340</v>
      </c>
      <c r="BG1440" s="42"/>
      <c r="BH1440" s="42" t="s">
        <v>340</v>
      </c>
      <c r="BI1440" s="42" t="s">
        <v>357</v>
      </c>
      <c r="BJ1440" s="42" t="s">
        <v>358</v>
      </c>
      <c r="BK1440" s="57">
        <v>44778</v>
      </c>
      <c r="BL1440" s="42" t="s">
        <v>317</v>
      </c>
      <c r="BM1440" s="42" t="s">
        <v>317</v>
      </c>
      <c r="BN1440" s="42"/>
      <c r="BO1440" s="42"/>
      <c r="BP1440" s="42" t="s">
        <v>359</v>
      </c>
      <c r="BQ1440" s="42" t="s">
        <v>359</v>
      </c>
      <c r="BR1440" s="42" t="s">
        <v>359</v>
      </c>
      <c r="BS1440" s="42"/>
      <c r="BT1440" s="42" t="s">
        <v>360</v>
      </c>
      <c r="BU1440" s="42" t="s">
        <v>317</v>
      </c>
      <c r="BV1440" s="42" t="s">
        <v>317</v>
      </c>
      <c r="BW1440" s="42"/>
      <c r="BX1440" s="42"/>
      <c r="BY1440" s="42" t="s">
        <v>353</v>
      </c>
      <c r="BZ1440" s="42" t="s">
        <v>353</v>
      </c>
      <c r="CA1440" s="42"/>
      <c r="CB1440" s="42" t="s">
        <v>353</v>
      </c>
      <c r="CC1440" s="42"/>
      <c r="CD1440" s="42"/>
      <c r="CE1440" s="42"/>
      <c r="CF1440" s="42"/>
      <c r="CG1440" s="26" t="s">
        <v>5535</v>
      </c>
    </row>
    <row r="1441" hidden="1" spans="1:85">
      <c r="A1441" s="34">
        <v>1687</v>
      </c>
      <c r="B1441" s="42" t="s">
        <v>5539</v>
      </c>
      <c r="C1441" s="46" t="s">
        <v>189</v>
      </c>
      <c r="D1441" s="42" t="s">
        <v>5540</v>
      </c>
      <c r="E1441" s="43">
        <v>31.6198</v>
      </c>
      <c r="F1441" s="43">
        <v>-13.1194</v>
      </c>
      <c r="G1441" s="42" t="s">
        <v>2577</v>
      </c>
      <c r="H1441" s="37">
        <v>4.5</v>
      </c>
      <c r="I1441" s="42" t="s">
        <v>2578</v>
      </c>
      <c r="J1441" s="42" t="s">
        <v>2701</v>
      </c>
      <c r="K1441" s="42" t="s">
        <v>317</v>
      </c>
      <c r="L1441" s="42" t="s">
        <v>317</v>
      </c>
      <c r="M1441" s="42" t="s">
        <v>317</v>
      </c>
      <c r="N1441" s="42" t="s">
        <v>318</v>
      </c>
      <c r="O1441" s="42" t="s">
        <v>364</v>
      </c>
      <c r="P1441" s="42" t="s">
        <v>365</v>
      </c>
      <c r="Q1441" s="42" t="s">
        <v>381</v>
      </c>
      <c r="R1441" s="42" t="s">
        <v>381</v>
      </c>
      <c r="S1441" s="42" t="s">
        <v>1718</v>
      </c>
      <c r="T1441" s="42" t="s">
        <v>782</v>
      </c>
      <c r="U1441" s="42" t="s">
        <v>323</v>
      </c>
      <c r="V1441" s="52">
        <v>42</v>
      </c>
      <c r="W1441" s="42" t="s">
        <v>325</v>
      </c>
      <c r="X1441" s="42" t="s">
        <v>2580</v>
      </c>
      <c r="Y1441" s="42" t="s">
        <v>2</v>
      </c>
      <c r="Z1441" s="42" t="s">
        <v>2</v>
      </c>
      <c r="AA1441" s="42" t="s">
        <v>346</v>
      </c>
      <c r="AB1441" s="42" t="s">
        <v>2580</v>
      </c>
      <c r="AC1441" s="42" t="s">
        <v>225</v>
      </c>
      <c r="AD1441" s="42" t="s">
        <v>225</v>
      </c>
      <c r="AE1441" s="42" t="s">
        <v>561</v>
      </c>
      <c r="AF1441" s="42" t="s">
        <v>561</v>
      </c>
      <c r="AG1441" s="42">
        <v>30</v>
      </c>
      <c r="AH1441" s="42" t="s">
        <v>350</v>
      </c>
      <c r="AI1441" s="42">
        <v>0</v>
      </c>
      <c r="AJ1441" s="42" t="s">
        <v>370</v>
      </c>
      <c r="AK1441" s="42">
        <v>0</v>
      </c>
      <c r="AL1441" s="42">
        <v>600</v>
      </c>
      <c r="AM1441" s="42" t="s">
        <v>408</v>
      </c>
      <c r="AN1441" s="42" t="s">
        <v>2755</v>
      </c>
      <c r="AO1441" s="42">
        <v>250</v>
      </c>
      <c r="AP1441" s="42" t="s">
        <v>333</v>
      </c>
      <c r="AQ1441" s="42">
        <v>800</v>
      </c>
      <c r="AR1441" s="42">
        <v>48</v>
      </c>
      <c r="AS1441" s="42">
        <v>100</v>
      </c>
      <c r="AT1441" s="42">
        <f>AQ1441/AS1441</f>
        <v>8</v>
      </c>
      <c r="AU1441" s="42"/>
      <c r="AV1441" s="42">
        <v>0</v>
      </c>
      <c r="AW1441" s="42" t="s">
        <v>327</v>
      </c>
      <c r="AX1441" s="42"/>
      <c r="AY1441" s="42">
        <v>0</v>
      </c>
      <c r="AZ1441" s="51">
        <v>100</v>
      </c>
      <c r="BA1441" s="42"/>
      <c r="BB1441" s="42">
        <v>2</v>
      </c>
      <c r="BC1441" s="42" t="s">
        <v>375</v>
      </c>
      <c r="BD1441" s="49" t="s">
        <v>5539</v>
      </c>
      <c r="BE1441" s="49" t="s">
        <v>5541</v>
      </c>
      <c r="BF1441" s="42" t="s">
        <v>356</v>
      </c>
      <c r="BG1441" s="42"/>
      <c r="BH1441" s="42" t="s">
        <v>2600</v>
      </c>
      <c r="BI1441" s="42" t="s">
        <v>357</v>
      </c>
      <c r="BJ1441" s="42" t="s">
        <v>358</v>
      </c>
      <c r="BK1441" s="57">
        <v>44778</v>
      </c>
      <c r="BL1441" s="42" t="s">
        <v>340</v>
      </c>
      <c r="BM1441" s="42" t="s">
        <v>340</v>
      </c>
      <c r="BN1441" s="42"/>
      <c r="BO1441" s="42"/>
      <c r="BP1441" s="42" t="s">
        <v>359</v>
      </c>
      <c r="BQ1441" s="42" t="s">
        <v>359</v>
      </c>
      <c r="BR1441" s="42" t="s">
        <v>562</v>
      </c>
      <c r="BS1441" s="42"/>
      <c r="BT1441" s="42" t="s">
        <v>360</v>
      </c>
      <c r="BU1441" s="42" t="s">
        <v>317</v>
      </c>
      <c r="BV1441" s="42" t="s">
        <v>317</v>
      </c>
      <c r="BW1441" s="42"/>
      <c r="BX1441" s="42"/>
      <c r="BY1441" s="42" t="s">
        <v>353</v>
      </c>
      <c r="BZ1441" s="42" t="s">
        <v>353</v>
      </c>
      <c r="CA1441" s="42"/>
      <c r="CB1441" s="42" t="s">
        <v>353</v>
      </c>
      <c r="CC1441" s="42"/>
      <c r="CD1441" s="42"/>
      <c r="CE1441" s="42"/>
      <c r="CF1441" s="42"/>
      <c r="CG1441" s="26" t="s">
        <v>189</v>
      </c>
    </row>
    <row r="1442" hidden="1" spans="1:85">
      <c r="A1442" s="39">
        <v>710</v>
      </c>
      <c r="B1442" s="42" t="s">
        <v>5542</v>
      </c>
      <c r="C1442" s="46" t="s">
        <v>5543</v>
      </c>
      <c r="D1442" s="42" t="s">
        <v>5544</v>
      </c>
      <c r="E1442" s="43">
        <v>30.5835</v>
      </c>
      <c r="F1442" s="43">
        <v>-10.2392</v>
      </c>
      <c r="G1442" s="42" t="s">
        <v>4473</v>
      </c>
      <c r="H1442" s="37">
        <v>1.8</v>
      </c>
      <c r="I1442" s="42" t="s">
        <v>4530</v>
      </c>
      <c r="J1442" s="42" t="s">
        <v>5311</v>
      </c>
      <c r="K1442" s="42" t="s">
        <v>317</v>
      </c>
      <c r="L1442" s="42" t="s">
        <v>317</v>
      </c>
      <c r="M1442" s="42" t="s">
        <v>317</v>
      </c>
      <c r="N1442" s="42" t="s">
        <v>318</v>
      </c>
      <c r="O1442" s="42" t="s">
        <v>554</v>
      </c>
      <c r="P1442" s="42" t="s">
        <v>365</v>
      </c>
      <c r="Q1442" s="42" t="s">
        <v>320</v>
      </c>
      <c r="R1442" s="42" t="s">
        <v>320</v>
      </c>
      <c r="S1442" s="42" t="s">
        <v>1718</v>
      </c>
      <c r="T1442" s="42" t="s">
        <v>782</v>
      </c>
      <c r="U1442" s="42" t="s">
        <v>323</v>
      </c>
      <c r="V1442" s="52">
        <v>55</v>
      </c>
      <c r="W1442" s="42" t="s">
        <v>325</v>
      </c>
      <c r="X1442" s="42" t="s">
        <v>5312</v>
      </c>
      <c r="Y1442" s="42" t="s">
        <v>2</v>
      </c>
      <c r="Z1442" s="42" t="s">
        <v>2</v>
      </c>
      <c r="AA1442" s="42" t="s">
        <v>346</v>
      </c>
      <c r="AB1442" s="42" t="s">
        <v>4478</v>
      </c>
      <c r="AC1442" s="42" t="s">
        <v>348</v>
      </c>
      <c r="AD1442" s="42" t="s">
        <v>1780</v>
      </c>
      <c r="AE1442" s="42" t="s">
        <v>2075</v>
      </c>
      <c r="AF1442" s="42" t="s">
        <v>2075</v>
      </c>
      <c r="AG1442" s="42">
        <v>15</v>
      </c>
      <c r="AH1442" s="42" t="s">
        <v>1496</v>
      </c>
      <c r="AI1442" s="42" t="s">
        <v>2817</v>
      </c>
      <c r="AJ1442" s="42" t="s">
        <v>1443</v>
      </c>
      <c r="AK1442" s="42" t="s">
        <v>2715</v>
      </c>
      <c r="AL1442" s="42">
        <v>200</v>
      </c>
      <c r="AM1442" s="42" t="s">
        <v>1930</v>
      </c>
      <c r="AN1442" s="42" t="s">
        <v>4734</v>
      </c>
      <c r="AO1442" s="43">
        <v>80</v>
      </c>
      <c r="AP1442" s="42" t="s">
        <v>2026</v>
      </c>
      <c r="AQ1442" s="42">
        <v>1410</v>
      </c>
      <c r="AR1442" s="42">
        <v>4</v>
      </c>
      <c r="AS1442" s="42">
        <v>1460</v>
      </c>
      <c r="AT1442" s="42">
        <v>12</v>
      </c>
      <c r="AU1442" s="42" t="s">
        <v>327</v>
      </c>
      <c r="AV1442" s="42" t="s">
        <v>327</v>
      </c>
      <c r="AW1442" s="42" t="s">
        <v>327</v>
      </c>
      <c r="AX1442" s="42" t="s">
        <v>353</v>
      </c>
      <c r="AY1442" s="42" t="s">
        <v>327</v>
      </c>
      <c r="AZ1442" s="51">
        <v>22</v>
      </c>
      <c r="BA1442" s="42"/>
      <c r="BB1442" s="42">
        <v>1</v>
      </c>
      <c r="BC1442" s="42" t="s">
        <v>346</v>
      </c>
      <c r="BD1442" s="49" t="s">
        <v>5542</v>
      </c>
      <c r="BE1442" s="49">
        <v>0</v>
      </c>
      <c r="BF1442" s="42" t="s">
        <v>340</v>
      </c>
      <c r="BG1442" s="42"/>
      <c r="BH1442" s="42" t="s">
        <v>340</v>
      </c>
      <c r="BI1442" s="42" t="s">
        <v>357</v>
      </c>
      <c r="BJ1442" s="42" t="s">
        <v>358</v>
      </c>
      <c r="BK1442" s="57">
        <v>44778</v>
      </c>
      <c r="BL1442" s="42" t="s">
        <v>317</v>
      </c>
      <c r="BM1442" s="42" t="s">
        <v>317</v>
      </c>
      <c r="BN1442" s="42"/>
      <c r="BO1442" s="42"/>
      <c r="BP1442" s="42" t="s">
        <v>359</v>
      </c>
      <c r="BQ1442" s="42" t="s">
        <v>359</v>
      </c>
      <c r="BR1442" s="42" t="s">
        <v>359</v>
      </c>
      <c r="BS1442" s="42"/>
      <c r="BT1442" s="42" t="s">
        <v>360</v>
      </c>
      <c r="BU1442" s="42" t="s">
        <v>317</v>
      </c>
      <c r="BV1442" s="42" t="s">
        <v>317</v>
      </c>
      <c r="BW1442" s="42"/>
      <c r="BX1442" s="42"/>
      <c r="BY1442" s="42" t="s">
        <v>353</v>
      </c>
      <c r="BZ1442" s="42" t="s">
        <v>353</v>
      </c>
      <c r="CA1442" s="42"/>
      <c r="CB1442" s="42" t="s">
        <v>353</v>
      </c>
      <c r="CC1442" s="42"/>
      <c r="CD1442" s="42"/>
      <c r="CE1442" s="42"/>
      <c r="CF1442" s="42"/>
      <c r="CG1442" s="26" t="s">
        <v>5543</v>
      </c>
    </row>
    <row r="1443" hidden="1" spans="1:85">
      <c r="A1443" s="34">
        <v>1101</v>
      </c>
      <c r="B1443" s="42" t="s">
        <v>5545</v>
      </c>
      <c r="C1443" s="46" t="s">
        <v>5546</v>
      </c>
      <c r="D1443" s="42" t="s">
        <v>5547</v>
      </c>
      <c r="E1443" s="43">
        <v>31.1381</v>
      </c>
      <c r="F1443" s="43">
        <v>-10.1907</v>
      </c>
      <c r="G1443" s="42" t="s">
        <v>4473</v>
      </c>
      <c r="H1443" s="37">
        <v>2.5</v>
      </c>
      <c r="I1443" s="42" t="s">
        <v>4530</v>
      </c>
      <c r="J1443" s="42" t="s">
        <v>5311</v>
      </c>
      <c r="K1443" s="42" t="s">
        <v>317</v>
      </c>
      <c r="L1443" s="42" t="s">
        <v>317</v>
      </c>
      <c r="M1443" s="42" t="s">
        <v>317</v>
      </c>
      <c r="N1443" s="42" t="s">
        <v>318</v>
      </c>
      <c r="O1443" s="42" t="s">
        <v>554</v>
      </c>
      <c r="P1443" s="42" t="s">
        <v>365</v>
      </c>
      <c r="Q1443" s="42" t="s">
        <v>320</v>
      </c>
      <c r="R1443" s="42" t="s">
        <v>320</v>
      </c>
      <c r="S1443" s="42" t="s">
        <v>1718</v>
      </c>
      <c r="T1443" s="42" t="s">
        <v>782</v>
      </c>
      <c r="U1443" s="42" t="s">
        <v>323</v>
      </c>
      <c r="V1443" s="52">
        <v>55</v>
      </c>
      <c r="W1443" s="42" t="s">
        <v>325</v>
      </c>
      <c r="X1443" s="42" t="s">
        <v>5312</v>
      </c>
      <c r="Y1443" s="42" t="s">
        <v>2</v>
      </c>
      <c r="Z1443" s="42" t="s">
        <v>2</v>
      </c>
      <c r="AA1443" s="42" t="s">
        <v>346</v>
      </c>
      <c r="AB1443" s="42" t="s">
        <v>4478</v>
      </c>
      <c r="AC1443" s="42" t="s">
        <v>348</v>
      </c>
      <c r="AD1443" s="42" t="s">
        <v>1780</v>
      </c>
      <c r="AE1443" s="42" t="s">
        <v>476</v>
      </c>
      <c r="AF1443" s="42" t="s">
        <v>476</v>
      </c>
      <c r="AG1443" s="42">
        <v>20</v>
      </c>
      <c r="AH1443" s="42" t="s">
        <v>350</v>
      </c>
      <c r="AI1443" s="42" t="s">
        <v>5548</v>
      </c>
      <c r="AJ1443" s="42" t="s">
        <v>1443</v>
      </c>
      <c r="AK1443" s="42" t="s">
        <v>2715</v>
      </c>
      <c r="AL1443" s="42">
        <v>200</v>
      </c>
      <c r="AM1443" s="42" t="s">
        <v>1930</v>
      </c>
      <c r="AN1443" s="42" t="s">
        <v>4734</v>
      </c>
      <c r="AO1443" s="43">
        <v>80</v>
      </c>
      <c r="AP1443" s="42" t="s">
        <v>2026</v>
      </c>
      <c r="AQ1443" s="42">
        <v>1410</v>
      </c>
      <c r="AR1443" s="42">
        <v>4</v>
      </c>
      <c r="AS1443" s="42">
        <v>1460</v>
      </c>
      <c r="AT1443" s="42">
        <v>12</v>
      </c>
      <c r="AU1443" s="42" t="s">
        <v>327</v>
      </c>
      <c r="AV1443" s="42" t="s">
        <v>327</v>
      </c>
      <c r="AW1443" s="42" t="s">
        <v>327</v>
      </c>
      <c r="AX1443" s="42" t="s">
        <v>353</v>
      </c>
      <c r="AY1443" s="42" t="s">
        <v>327</v>
      </c>
      <c r="AZ1443" s="51">
        <v>56</v>
      </c>
      <c r="BA1443" s="42"/>
      <c r="BB1443" s="42">
        <v>1</v>
      </c>
      <c r="BC1443" s="42" t="s">
        <v>346</v>
      </c>
      <c r="BD1443" s="49" t="s">
        <v>5545</v>
      </c>
      <c r="BE1443" s="49">
        <v>0</v>
      </c>
      <c r="BF1443" s="42" t="s">
        <v>340</v>
      </c>
      <c r="BG1443" s="42"/>
      <c r="BH1443" s="42" t="s">
        <v>340</v>
      </c>
      <c r="BI1443" s="42" t="s">
        <v>357</v>
      </c>
      <c r="BJ1443" s="42" t="s">
        <v>358</v>
      </c>
      <c r="BK1443" s="57">
        <v>44778</v>
      </c>
      <c r="BL1443" s="42" t="s">
        <v>317</v>
      </c>
      <c r="BM1443" s="42" t="s">
        <v>317</v>
      </c>
      <c r="BN1443" s="42"/>
      <c r="BO1443" s="42"/>
      <c r="BP1443" s="42" t="s">
        <v>359</v>
      </c>
      <c r="BQ1443" s="42" t="s">
        <v>359</v>
      </c>
      <c r="BR1443" s="42" t="s">
        <v>359</v>
      </c>
      <c r="BS1443" s="42"/>
      <c r="BT1443" s="42" t="s">
        <v>360</v>
      </c>
      <c r="BU1443" s="42" t="s">
        <v>317</v>
      </c>
      <c r="BV1443" s="42" t="s">
        <v>317</v>
      </c>
      <c r="BW1443" s="42"/>
      <c r="BX1443" s="42"/>
      <c r="BY1443" s="42" t="s">
        <v>353</v>
      </c>
      <c r="BZ1443" s="42" t="s">
        <v>353</v>
      </c>
      <c r="CA1443" s="42"/>
      <c r="CB1443" s="42" t="s">
        <v>353</v>
      </c>
      <c r="CC1443" s="42"/>
      <c r="CD1443" s="42"/>
      <c r="CE1443" s="42"/>
      <c r="CF1443" s="42"/>
      <c r="CG1443" s="26" t="s">
        <v>5546</v>
      </c>
    </row>
    <row r="1444" hidden="1" spans="1:85">
      <c r="A1444" s="34">
        <v>217</v>
      </c>
      <c r="B1444" s="42" t="s">
        <v>5549</v>
      </c>
      <c r="C1444" s="46" t="s">
        <v>5550</v>
      </c>
      <c r="D1444" s="42" t="s">
        <v>5551</v>
      </c>
      <c r="E1444" s="43">
        <v>32.15128</v>
      </c>
      <c r="F1444" s="43">
        <v>-10.63107</v>
      </c>
      <c r="G1444" s="42" t="s">
        <v>4473</v>
      </c>
      <c r="H1444" s="37">
        <v>1.8</v>
      </c>
      <c r="I1444" s="42" t="s">
        <v>4530</v>
      </c>
      <c r="J1444" s="42" t="s">
        <v>5373</v>
      </c>
      <c r="K1444" s="42" t="s">
        <v>317</v>
      </c>
      <c r="L1444" s="42" t="s">
        <v>317</v>
      </c>
      <c r="M1444" s="42" t="s">
        <v>317</v>
      </c>
      <c r="N1444" s="42" t="s">
        <v>318</v>
      </c>
      <c r="O1444" s="42" t="s">
        <v>364</v>
      </c>
      <c r="P1444" s="42" t="s">
        <v>365</v>
      </c>
      <c r="Q1444" s="42" t="s">
        <v>320</v>
      </c>
      <c r="R1444" s="42" t="s">
        <v>320</v>
      </c>
      <c r="S1444" s="42" t="s">
        <v>1718</v>
      </c>
      <c r="T1444" s="42" t="s">
        <v>344</v>
      </c>
      <c r="U1444" s="42" t="s">
        <v>323</v>
      </c>
      <c r="V1444" s="52">
        <v>55</v>
      </c>
      <c r="W1444" s="42" t="s">
        <v>325</v>
      </c>
      <c r="X1444" s="42" t="s">
        <v>5359</v>
      </c>
      <c r="Y1444" s="42" t="s">
        <v>2</v>
      </c>
      <c r="Z1444" s="42" t="s">
        <v>2</v>
      </c>
      <c r="AA1444" s="42" t="s">
        <v>346</v>
      </c>
      <c r="AB1444" s="42" t="s">
        <v>4478</v>
      </c>
      <c r="AC1444" s="42" t="s">
        <v>348</v>
      </c>
      <c r="AD1444" s="42" t="s">
        <v>1780</v>
      </c>
      <c r="AE1444" s="42" t="s">
        <v>382</v>
      </c>
      <c r="AF1444" s="42" t="s">
        <v>382</v>
      </c>
      <c r="AG1444" s="42">
        <v>15</v>
      </c>
      <c r="AH1444" s="42" t="s">
        <v>350</v>
      </c>
      <c r="AI1444" s="42">
        <v>0</v>
      </c>
      <c r="AJ1444" s="42" t="s">
        <v>351</v>
      </c>
      <c r="AK1444" s="42">
        <v>0</v>
      </c>
      <c r="AL1444" s="42">
        <v>600</v>
      </c>
      <c r="AM1444" s="42" t="s">
        <v>371</v>
      </c>
      <c r="AN1444" s="42" t="s">
        <v>1909</v>
      </c>
      <c r="AO1444" s="43">
        <v>250</v>
      </c>
      <c r="AP1444" s="42" t="s">
        <v>439</v>
      </c>
      <c r="AQ1444" s="42">
        <v>1200</v>
      </c>
      <c r="AR1444" s="42">
        <v>2</v>
      </c>
      <c r="AS1444" s="42">
        <v>600</v>
      </c>
      <c r="AT1444" s="42">
        <v>48</v>
      </c>
      <c r="AU1444" s="42" t="s">
        <v>327</v>
      </c>
      <c r="AV1444" s="42" t="s">
        <v>327</v>
      </c>
      <c r="AW1444" s="42" t="s">
        <v>327</v>
      </c>
      <c r="AX1444" s="42" t="s">
        <v>353</v>
      </c>
      <c r="AY1444" s="42" t="s">
        <v>327</v>
      </c>
      <c r="AZ1444" s="51">
        <v>83</v>
      </c>
      <c r="BA1444" s="42"/>
      <c r="BB1444" s="42">
        <v>2</v>
      </c>
      <c r="BC1444" s="42" t="s">
        <v>5533</v>
      </c>
      <c r="BD1444" s="49" t="s">
        <v>5549</v>
      </c>
      <c r="BE1444" s="49">
        <v>0</v>
      </c>
      <c r="BF1444" s="42" t="s">
        <v>340</v>
      </c>
      <c r="BG1444" s="42"/>
      <c r="BH1444" s="42" t="s">
        <v>340</v>
      </c>
      <c r="BI1444" s="42" t="s">
        <v>357</v>
      </c>
      <c r="BJ1444" s="42" t="s">
        <v>358</v>
      </c>
      <c r="BK1444" s="57">
        <v>44778</v>
      </c>
      <c r="BL1444" s="42" t="s">
        <v>317</v>
      </c>
      <c r="BM1444" s="42" t="s">
        <v>317</v>
      </c>
      <c r="BN1444" s="42"/>
      <c r="BO1444" s="42"/>
      <c r="BP1444" s="42" t="s">
        <v>359</v>
      </c>
      <c r="BQ1444" s="42" t="s">
        <v>359</v>
      </c>
      <c r="BR1444" s="42" t="s">
        <v>359</v>
      </c>
      <c r="BS1444" s="42"/>
      <c r="BT1444" s="42" t="s">
        <v>360</v>
      </c>
      <c r="BU1444" s="42" t="s">
        <v>317</v>
      </c>
      <c r="BV1444" s="42" t="s">
        <v>317</v>
      </c>
      <c r="BW1444" s="42"/>
      <c r="BX1444" s="42"/>
      <c r="BY1444" s="42" t="s">
        <v>353</v>
      </c>
      <c r="BZ1444" s="42" t="s">
        <v>353</v>
      </c>
      <c r="CA1444" s="42"/>
      <c r="CB1444" s="42" t="s">
        <v>353</v>
      </c>
      <c r="CC1444" s="42"/>
      <c r="CD1444" s="42"/>
      <c r="CE1444" s="42"/>
      <c r="CF1444" s="42"/>
      <c r="CG1444" s="26" t="s">
        <v>5550</v>
      </c>
    </row>
    <row r="1445" hidden="1" spans="1:85">
      <c r="A1445" s="39">
        <v>954</v>
      </c>
      <c r="B1445" s="42" t="s">
        <v>5552</v>
      </c>
      <c r="C1445" s="46" t="s">
        <v>5553</v>
      </c>
      <c r="D1445" s="42" t="s">
        <v>5554</v>
      </c>
      <c r="E1445" s="43">
        <v>31.8719</v>
      </c>
      <c r="F1445" s="43">
        <v>-9.674</v>
      </c>
      <c r="G1445" s="42" t="s">
        <v>4473</v>
      </c>
      <c r="H1445" s="37">
        <v>1.8</v>
      </c>
      <c r="I1445" s="42" t="s">
        <v>4530</v>
      </c>
      <c r="J1445" s="42" t="s">
        <v>5334</v>
      </c>
      <c r="K1445" s="42" t="s">
        <v>317</v>
      </c>
      <c r="L1445" s="42" t="s">
        <v>317</v>
      </c>
      <c r="M1445" s="42" t="s">
        <v>317</v>
      </c>
      <c r="N1445" s="42" t="s">
        <v>318</v>
      </c>
      <c r="O1445" s="42" t="s">
        <v>554</v>
      </c>
      <c r="P1445" s="42" t="s">
        <v>365</v>
      </c>
      <c r="Q1445" s="42" t="s">
        <v>320</v>
      </c>
      <c r="R1445" s="42" t="s">
        <v>320</v>
      </c>
      <c r="S1445" s="42" t="s">
        <v>1718</v>
      </c>
      <c r="T1445" s="42" t="s">
        <v>344</v>
      </c>
      <c r="U1445" s="42" t="s">
        <v>323</v>
      </c>
      <c r="V1445" s="52">
        <v>55</v>
      </c>
      <c r="W1445" s="42" t="s">
        <v>325</v>
      </c>
      <c r="X1445" s="42" t="s">
        <v>5403</v>
      </c>
      <c r="Y1445" s="42" t="s">
        <v>2</v>
      </c>
      <c r="Z1445" s="42" t="s">
        <v>2</v>
      </c>
      <c r="AA1445" s="42" t="s">
        <v>346</v>
      </c>
      <c r="AB1445" s="42" t="s">
        <v>4478</v>
      </c>
      <c r="AC1445" s="42" t="s">
        <v>348</v>
      </c>
      <c r="AD1445" s="42" t="s">
        <v>1780</v>
      </c>
      <c r="AE1445" s="42" t="s">
        <v>476</v>
      </c>
      <c r="AF1445" s="42" t="s">
        <v>476</v>
      </c>
      <c r="AG1445" s="42">
        <v>15</v>
      </c>
      <c r="AH1445" s="42" t="s">
        <v>350</v>
      </c>
      <c r="AI1445" s="42">
        <v>0</v>
      </c>
      <c r="AJ1445" s="42" t="s">
        <v>351</v>
      </c>
      <c r="AK1445" s="42">
        <v>0</v>
      </c>
      <c r="AL1445" s="42">
        <v>600</v>
      </c>
      <c r="AM1445" s="42" t="s">
        <v>371</v>
      </c>
      <c r="AN1445" s="42" t="s">
        <v>1909</v>
      </c>
      <c r="AO1445" s="43">
        <v>250</v>
      </c>
      <c r="AP1445" s="42" t="s">
        <v>384</v>
      </c>
      <c r="AQ1445" s="42">
        <v>600</v>
      </c>
      <c r="AR1445" s="42">
        <v>2</v>
      </c>
      <c r="AS1445" s="42">
        <v>600</v>
      </c>
      <c r="AT1445" s="42">
        <v>24</v>
      </c>
      <c r="AU1445" s="42" t="s">
        <v>327</v>
      </c>
      <c r="AV1445" s="42" t="s">
        <v>327</v>
      </c>
      <c r="AW1445" s="42" t="s">
        <v>327</v>
      </c>
      <c r="AX1445" s="42" t="s">
        <v>353</v>
      </c>
      <c r="AY1445" s="42" t="s">
        <v>327</v>
      </c>
      <c r="AZ1445" s="51">
        <v>73</v>
      </c>
      <c r="BA1445" s="42"/>
      <c r="BB1445" s="42">
        <v>2</v>
      </c>
      <c r="BC1445" s="42" t="s">
        <v>375</v>
      </c>
      <c r="BD1445" s="49" t="s">
        <v>5552</v>
      </c>
      <c r="BE1445" s="49" t="s">
        <v>5555</v>
      </c>
      <c r="BF1445" s="42" t="s">
        <v>340</v>
      </c>
      <c r="BG1445" s="42"/>
      <c r="BH1445" s="42" t="s">
        <v>340</v>
      </c>
      <c r="BI1445" s="42" t="s">
        <v>357</v>
      </c>
      <c r="BJ1445" s="42" t="s">
        <v>358</v>
      </c>
      <c r="BK1445" s="57">
        <v>44778</v>
      </c>
      <c r="BL1445" s="42" t="s">
        <v>317</v>
      </c>
      <c r="BM1445" s="42" t="s">
        <v>317</v>
      </c>
      <c r="BN1445" s="42"/>
      <c r="BO1445" s="42"/>
      <c r="BP1445" s="42" t="s">
        <v>359</v>
      </c>
      <c r="BQ1445" s="42" t="s">
        <v>359</v>
      </c>
      <c r="BR1445" s="42" t="s">
        <v>359</v>
      </c>
      <c r="BS1445" s="42"/>
      <c r="BT1445" s="42" t="s">
        <v>360</v>
      </c>
      <c r="BU1445" s="42" t="s">
        <v>317</v>
      </c>
      <c r="BV1445" s="42" t="s">
        <v>317</v>
      </c>
      <c r="BW1445" s="42"/>
      <c r="BX1445" s="42"/>
      <c r="BY1445" s="42" t="s">
        <v>353</v>
      </c>
      <c r="BZ1445" s="42" t="s">
        <v>353</v>
      </c>
      <c r="CA1445" s="42"/>
      <c r="CB1445" s="42" t="s">
        <v>353</v>
      </c>
      <c r="CC1445" s="42"/>
      <c r="CD1445" s="42"/>
      <c r="CE1445" s="42"/>
      <c r="CF1445" s="42"/>
      <c r="CG1445" s="26" t="s">
        <v>5553</v>
      </c>
    </row>
    <row r="1446" hidden="1" spans="1:85">
      <c r="A1446" s="34">
        <v>437</v>
      </c>
      <c r="B1446" s="42" t="s">
        <v>5556</v>
      </c>
      <c r="C1446" s="46" t="s">
        <v>5557</v>
      </c>
      <c r="D1446" s="42" t="s">
        <v>5558</v>
      </c>
      <c r="E1446" s="43">
        <v>32.6683</v>
      </c>
      <c r="F1446" s="43">
        <v>-10.1554</v>
      </c>
      <c r="G1446" s="42" t="s">
        <v>4473</v>
      </c>
      <c r="H1446" s="37">
        <v>1.8</v>
      </c>
      <c r="I1446" s="42" t="s">
        <v>4530</v>
      </c>
      <c r="J1446" s="42" t="s">
        <v>5415</v>
      </c>
      <c r="K1446" s="42" t="s">
        <v>317</v>
      </c>
      <c r="L1446" s="42" t="s">
        <v>317</v>
      </c>
      <c r="M1446" s="42" t="s">
        <v>317</v>
      </c>
      <c r="N1446" s="42" t="s">
        <v>318</v>
      </c>
      <c r="O1446" s="42" t="s">
        <v>364</v>
      </c>
      <c r="P1446" s="42" t="s">
        <v>365</v>
      </c>
      <c r="Q1446" s="42" t="s">
        <v>320</v>
      </c>
      <c r="R1446" s="42" t="s">
        <v>320</v>
      </c>
      <c r="S1446" s="42" t="s">
        <v>1718</v>
      </c>
      <c r="T1446" s="42" t="s">
        <v>344</v>
      </c>
      <c r="U1446" s="42" t="s">
        <v>323</v>
      </c>
      <c r="V1446" s="52">
        <v>55</v>
      </c>
      <c r="W1446" s="42" t="s">
        <v>325</v>
      </c>
      <c r="X1446" s="42" t="s">
        <v>5403</v>
      </c>
      <c r="Y1446" s="42" t="s">
        <v>2</v>
      </c>
      <c r="Z1446" s="42" t="s">
        <v>2</v>
      </c>
      <c r="AA1446" s="42" t="s">
        <v>346</v>
      </c>
      <c r="AB1446" s="42" t="s">
        <v>4478</v>
      </c>
      <c r="AC1446" s="42" t="s">
        <v>348</v>
      </c>
      <c r="AD1446" s="42" t="s">
        <v>1780</v>
      </c>
      <c r="AE1446" s="42" t="s">
        <v>499</v>
      </c>
      <c r="AF1446" s="42" t="s">
        <v>499</v>
      </c>
      <c r="AG1446" s="42">
        <v>15</v>
      </c>
      <c r="AH1446" s="42" t="s">
        <v>350</v>
      </c>
      <c r="AI1446" s="42">
        <v>0</v>
      </c>
      <c r="AJ1446" s="42" t="s">
        <v>351</v>
      </c>
      <c r="AK1446" s="42">
        <v>0</v>
      </c>
      <c r="AL1446" s="42">
        <v>600</v>
      </c>
      <c r="AM1446" s="42" t="s">
        <v>371</v>
      </c>
      <c r="AN1446" s="42" t="s">
        <v>1909</v>
      </c>
      <c r="AO1446" s="43">
        <v>250</v>
      </c>
      <c r="AP1446" s="42" t="s">
        <v>384</v>
      </c>
      <c r="AQ1446" s="42">
        <v>600</v>
      </c>
      <c r="AR1446" s="42">
        <v>2</v>
      </c>
      <c r="AS1446" s="42">
        <v>600</v>
      </c>
      <c r="AT1446" s="42">
        <v>24</v>
      </c>
      <c r="AU1446" s="42" t="s">
        <v>327</v>
      </c>
      <c r="AV1446" s="42" t="s">
        <v>327</v>
      </c>
      <c r="AW1446" s="42" t="s">
        <v>327</v>
      </c>
      <c r="AX1446" s="42" t="s">
        <v>353</v>
      </c>
      <c r="AY1446" s="42" t="s">
        <v>327</v>
      </c>
      <c r="AZ1446" s="51">
        <v>104</v>
      </c>
      <c r="BA1446" s="42"/>
      <c r="BB1446" s="42">
        <v>2</v>
      </c>
      <c r="BC1446" s="42" t="s">
        <v>375</v>
      </c>
      <c r="BD1446" s="49" t="s">
        <v>5556</v>
      </c>
      <c r="BE1446" s="49" t="s">
        <v>5559</v>
      </c>
      <c r="BF1446" s="42" t="s">
        <v>340</v>
      </c>
      <c r="BG1446" s="42"/>
      <c r="BH1446" s="42" t="s">
        <v>340</v>
      </c>
      <c r="BI1446" s="42" t="s">
        <v>357</v>
      </c>
      <c r="BJ1446" s="42" t="s">
        <v>358</v>
      </c>
      <c r="BK1446" s="57">
        <v>44778</v>
      </c>
      <c r="BL1446" s="42" t="s">
        <v>317</v>
      </c>
      <c r="BM1446" s="42" t="s">
        <v>317</v>
      </c>
      <c r="BN1446" s="42"/>
      <c r="BO1446" s="42"/>
      <c r="BP1446" s="42" t="s">
        <v>359</v>
      </c>
      <c r="BQ1446" s="42" t="s">
        <v>359</v>
      </c>
      <c r="BR1446" s="42" t="s">
        <v>359</v>
      </c>
      <c r="BS1446" s="42"/>
      <c r="BT1446" s="42" t="s">
        <v>360</v>
      </c>
      <c r="BU1446" s="42" t="s">
        <v>317</v>
      </c>
      <c r="BV1446" s="42" t="s">
        <v>317</v>
      </c>
      <c r="BW1446" s="42"/>
      <c r="BX1446" s="42"/>
      <c r="BY1446" s="42" t="s">
        <v>353</v>
      </c>
      <c r="BZ1446" s="42" t="s">
        <v>353</v>
      </c>
      <c r="CA1446" s="42"/>
      <c r="CB1446" s="42" t="s">
        <v>353</v>
      </c>
      <c r="CC1446" s="42"/>
      <c r="CD1446" s="42"/>
      <c r="CE1446" s="42"/>
      <c r="CF1446" s="42"/>
      <c r="CG1446" s="26" t="s">
        <v>5557</v>
      </c>
    </row>
    <row r="1447" hidden="1" spans="1:85">
      <c r="A1447" s="34">
        <v>267</v>
      </c>
      <c r="B1447" s="42" t="s">
        <v>5560</v>
      </c>
      <c r="C1447" s="46" t="s">
        <v>5561</v>
      </c>
      <c r="D1447" s="42" t="s">
        <v>5562</v>
      </c>
      <c r="E1447" s="43">
        <v>31.458628</v>
      </c>
      <c r="F1447" s="43">
        <v>-11.817476</v>
      </c>
      <c r="G1447" s="42" t="s">
        <v>4473</v>
      </c>
      <c r="H1447" s="37">
        <v>2</v>
      </c>
      <c r="I1447" s="42" t="s">
        <v>4530</v>
      </c>
      <c r="J1447" s="42" t="s">
        <v>5377</v>
      </c>
      <c r="K1447" s="42" t="s">
        <v>317</v>
      </c>
      <c r="L1447" s="42" t="s">
        <v>317</v>
      </c>
      <c r="M1447" s="42" t="s">
        <v>317</v>
      </c>
      <c r="N1447" s="42" t="s">
        <v>318</v>
      </c>
      <c r="O1447" s="42" t="s">
        <v>554</v>
      </c>
      <c r="P1447" s="42" t="s">
        <v>365</v>
      </c>
      <c r="Q1447" s="42" t="s">
        <v>320</v>
      </c>
      <c r="R1447" s="42" t="s">
        <v>320</v>
      </c>
      <c r="S1447" s="42" t="s">
        <v>1718</v>
      </c>
      <c r="T1447" s="42" t="s">
        <v>344</v>
      </c>
      <c r="U1447" s="42" t="s">
        <v>323</v>
      </c>
      <c r="V1447" s="52">
        <v>55</v>
      </c>
      <c r="W1447" s="42" t="s">
        <v>325</v>
      </c>
      <c r="X1447" s="42" t="s">
        <v>5359</v>
      </c>
      <c r="Y1447" s="42" t="s">
        <v>2</v>
      </c>
      <c r="Z1447" s="42" t="s">
        <v>2</v>
      </c>
      <c r="AA1447" s="42" t="s">
        <v>346</v>
      </c>
      <c r="AB1447" s="42" t="s">
        <v>4478</v>
      </c>
      <c r="AC1447" s="42" t="s">
        <v>348</v>
      </c>
      <c r="AD1447" s="42" t="s">
        <v>1780</v>
      </c>
      <c r="AE1447" s="42" t="s">
        <v>403</v>
      </c>
      <c r="AF1447" s="42" t="s">
        <v>403</v>
      </c>
      <c r="AG1447" s="42">
        <v>15</v>
      </c>
      <c r="AH1447" s="42" t="s">
        <v>350</v>
      </c>
      <c r="AI1447" s="42">
        <v>0</v>
      </c>
      <c r="AJ1447" s="42" t="s">
        <v>351</v>
      </c>
      <c r="AK1447" s="42">
        <v>0</v>
      </c>
      <c r="AL1447" s="42">
        <v>600</v>
      </c>
      <c r="AM1447" s="42" t="s">
        <v>371</v>
      </c>
      <c r="AN1447" s="42" t="s">
        <v>1909</v>
      </c>
      <c r="AO1447" s="43">
        <v>250</v>
      </c>
      <c r="AP1447" s="42" t="s">
        <v>384</v>
      </c>
      <c r="AQ1447" s="42">
        <v>600</v>
      </c>
      <c r="AR1447" s="42">
        <v>2</v>
      </c>
      <c r="AS1447" s="42">
        <v>600</v>
      </c>
      <c r="AT1447" s="42">
        <v>24</v>
      </c>
      <c r="AU1447" s="42" t="s">
        <v>327</v>
      </c>
      <c r="AV1447" s="42" t="s">
        <v>327</v>
      </c>
      <c r="AW1447" s="42" t="s">
        <v>327</v>
      </c>
      <c r="AX1447" s="42" t="s">
        <v>353</v>
      </c>
      <c r="AY1447" s="42" t="s">
        <v>327</v>
      </c>
      <c r="AZ1447" s="51">
        <v>35</v>
      </c>
      <c r="BA1447" s="42"/>
      <c r="BB1447" s="42">
        <v>1</v>
      </c>
      <c r="BC1447" s="42" t="s">
        <v>346</v>
      </c>
      <c r="BD1447" s="49" t="s">
        <v>5560</v>
      </c>
      <c r="BE1447" s="49">
        <v>0</v>
      </c>
      <c r="BF1447" s="42" t="s">
        <v>340</v>
      </c>
      <c r="BG1447" s="42"/>
      <c r="BH1447" s="42" t="s">
        <v>340</v>
      </c>
      <c r="BI1447" s="42" t="s">
        <v>357</v>
      </c>
      <c r="BJ1447" s="42" t="s">
        <v>358</v>
      </c>
      <c r="BK1447" s="57">
        <v>44778</v>
      </c>
      <c r="BL1447" s="42" t="s">
        <v>317</v>
      </c>
      <c r="BM1447" s="42" t="s">
        <v>317</v>
      </c>
      <c r="BN1447" s="42"/>
      <c r="BO1447" s="42"/>
      <c r="BP1447" s="42" t="s">
        <v>359</v>
      </c>
      <c r="BQ1447" s="42" t="s">
        <v>359</v>
      </c>
      <c r="BR1447" s="42" t="s">
        <v>359</v>
      </c>
      <c r="BS1447" s="42"/>
      <c r="BT1447" s="42" t="s">
        <v>360</v>
      </c>
      <c r="BU1447" s="42" t="s">
        <v>317</v>
      </c>
      <c r="BV1447" s="42" t="s">
        <v>317</v>
      </c>
      <c r="BW1447" s="42"/>
      <c r="BX1447" s="42"/>
      <c r="BY1447" s="42" t="s">
        <v>353</v>
      </c>
      <c r="BZ1447" s="42" t="s">
        <v>353</v>
      </c>
      <c r="CA1447" s="42"/>
      <c r="CB1447" s="42" t="s">
        <v>353</v>
      </c>
      <c r="CC1447" s="42"/>
      <c r="CD1447" s="42"/>
      <c r="CE1447" s="42"/>
      <c r="CF1447" s="42"/>
      <c r="CG1447" s="26" t="s">
        <v>5561</v>
      </c>
    </row>
    <row r="1448" hidden="1" spans="1:85">
      <c r="A1448" s="39">
        <v>1808</v>
      </c>
      <c r="B1448" s="42" t="s">
        <v>5563</v>
      </c>
      <c r="C1448" s="46" t="s">
        <v>5564</v>
      </c>
      <c r="D1448" s="42" t="s">
        <v>5565</v>
      </c>
      <c r="E1448" s="43">
        <v>31.4333</v>
      </c>
      <c r="F1448" s="43">
        <v>-8.7333</v>
      </c>
      <c r="G1448" s="42" t="s">
        <v>4473</v>
      </c>
      <c r="H1448" s="37">
        <v>2</v>
      </c>
      <c r="I1448" s="42" t="s">
        <v>4530</v>
      </c>
      <c r="J1448" s="42" t="s">
        <v>5368</v>
      </c>
      <c r="K1448" s="42" t="s">
        <v>317</v>
      </c>
      <c r="L1448" s="42" t="s">
        <v>317</v>
      </c>
      <c r="M1448" s="42" t="s">
        <v>317</v>
      </c>
      <c r="N1448" s="42" t="s">
        <v>318</v>
      </c>
      <c r="O1448" s="42" t="s">
        <v>554</v>
      </c>
      <c r="P1448" s="42" t="s">
        <v>365</v>
      </c>
      <c r="Q1448" s="42" t="s">
        <v>320</v>
      </c>
      <c r="R1448" s="42" t="s">
        <v>320</v>
      </c>
      <c r="S1448" s="42" t="s">
        <v>1718</v>
      </c>
      <c r="T1448" s="42" t="s">
        <v>782</v>
      </c>
      <c r="U1448" s="42" t="s">
        <v>323</v>
      </c>
      <c r="V1448" s="52">
        <v>55</v>
      </c>
      <c r="W1448" s="42" t="s">
        <v>325</v>
      </c>
      <c r="X1448" s="42" t="s">
        <v>5312</v>
      </c>
      <c r="Y1448" s="42" t="s">
        <v>2</v>
      </c>
      <c r="Z1448" s="42" t="s">
        <v>2</v>
      </c>
      <c r="AA1448" s="42" t="s">
        <v>346</v>
      </c>
      <c r="AB1448" s="42" t="s">
        <v>4478</v>
      </c>
      <c r="AC1448" s="42" t="s">
        <v>348</v>
      </c>
      <c r="AD1448" s="42" t="s">
        <v>1780</v>
      </c>
      <c r="AE1448" s="42" t="s">
        <v>2075</v>
      </c>
      <c r="AF1448" s="42" t="s">
        <v>2075</v>
      </c>
      <c r="AG1448" s="42">
        <v>16</v>
      </c>
      <c r="AH1448" s="42" t="s">
        <v>1496</v>
      </c>
      <c r="AI1448" s="42" t="s">
        <v>2817</v>
      </c>
      <c r="AJ1448" s="42" t="s">
        <v>1443</v>
      </c>
      <c r="AK1448" s="42" t="s">
        <v>2715</v>
      </c>
      <c r="AL1448" s="42">
        <v>200</v>
      </c>
      <c r="AM1448" s="42" t="s">
        <v>1930</v>
      </c>
      <c r="AN1448" s="42" t="s">
        <v>4734</v>
      </c>
      <c r="AO1448" s="43">
        <v>80</v>
      </c>
      <c r="AP1448" s="42" t="s">
        <v>333</v>
      </c>
      <c r="AQ1448" s="42">
        <v>200</v>
      </c>
      <c r="AR1448" s="42">
        <v>48</v>
      </c>
      <c r="AS1448" s="42">
        <v>100</v>
      </c>
      <c r="AT1448" s="42">
        <f>AQ1448/AS1448</f>
        <v>2</v>
      </c>
      <c r="AU1448" s="42" t="s">
        <v>327</v>
      </c>
      <c r="AV1448" s="42" t="s">
        <v>327</v>
      </c>
      <c r="AW1448" s="42" t="s">
        <v>327</v>
      </c>
      <c r="AX1448" s="42" t="s">
        <v>353</v>
      </c>
      <c r="AY1448" s="42" t="s">
        <v>327</v>
      </c>
      <c r="AZ1448" s="51">
        <v>29</v>
      </c>
      <c r="BA1448" s="42"/>
      <c r="BB1448" s="42">
        <v>1</v>
      </c>
      <c r="BC1448" s="42" t="s">
        <v>346</v>
      </c>
      <c r="BD1448" s="49" t="s">
        <v>5563</v>
      </c>
      <c r="BE1448" s="49">
        <v>0</v>
      </c>
      <c r="BF1448" s="42" t="s">
        <v>340</v>
      </c>
      <c r="BG1448" s="42"/>
      <c r="BH1448" s="42" t="s">
        <v>340</v>
      </c>
      <c r="BI1448" s="42" t="s">
        <v>357</v>
      </c>
      <c r="BJ1448" s="42" t="s">
        <v>358</v>
      </c>
      <c r="BK1448" s="57">
        <v>44778</v>
      </c>
      <c r="BL1448" s="42" t="s">
        <v>317</v>
      </c>
      <c r="BM1448" s="42" t="s">
        <v>317</v>
      </c>
      <c r="BN1448" s="42"/>
      <c r="BO1448" s="42"/>
      <c r="BP1448" s="42" t="s">
        <v>359</v>
      </c>
      <c r="BQ1448" s="42" t="s">
        <v>359</v>
      </c>
      <c r="BR1448" s="42" t="s">
        <v>359</v>
      </c>
      <c r="BS1448" s="42"/>
      <c r="BT1448" s="42" t="s">
        <v>360</v>
      </c>
      <c r="BU1448" s="42" t="s">
        <v>317</v>
      </c>
      <c r="BV1448" s="42" t="s">
        <v>317</v>
      </c>
      <c r="BW1448" s="42"/>
      <c r="BX1448" s="42"/>
      <c r="BY1448" s="42" t="s">
        <v>353</v>
      </c>
      <c r="BZ1448" s="42" t="s">
        <v>353</v>
      </c>
      <c r="CA1448" s="42"/>
      <c r="CB1448" s="42" t="s">
        <v>353</v>
      </c>
      <c r="CC1448" s="42"/>
      <c r="CD1448" s="42"/>
      <c r="CE1448" s="42"/>
      <c r="CF1448" s="42"/>
      <c r="CG1448" s="26" t="s">
        <v>5564</v>
      </c>
    </row>
    <row r="1449" hidden="1" spans="1:85">
      <c r="A1449" s="34">
        <v>1217</v>
      </c>
      <c r="B1449" s="42" t="s">
        <v>5566</v>
      </c>
      <c r="C1449" s="46" t="s">
        <v>5567</v>
      </c>
      <c r="D1449" s="42" t="s">
        <v>5568</v>
      </c>
      <c r="E1449" s="43">
        <v>31.557381</v>
      </c>
      <c r="F1449" s="43">
        <v>-10.180793</v>
      </c>
      <c r="G1449" s="42" t="s">
        <v>4473</v>
      </c>
      <c r="H1449" s="37">
        <v>2</v>
      </c>
      <c r="I1449" s="42" t="s">
        <v>4530</v>
      </c>
      <c r="J1449" s="42" t="s">
        <v>5334</v>
      </c>
      <c r="K1449" s="42" t="s">
        <v>317</v>
      </c>
      <c r="L1449" s="42" t="s">
        <v>317</v>
      </c>
      <c r="M1449" s="42" t="s">
        <v>317</v>
      </c>
      <c r="N1449" s="42" t="s">
        <v>318</v>
      </c>
      <c r="O1449" s="42" t="s">
        <v>554</v>
      </c>
      <c r="P1449" s="42" t="s">
        <v>365</v>
      </c>
      <c r="Q1449" s="42" t="s">
        <v>320</v>
      </c>
      <c r="R1449" s="42" t="s">
        <v>320</v>
      </c>
      <c r="S1449" s="42" t="s">
        <v>1718</v>
      </c>
      <c r="T1449" s="42" t="s">
        <v>344</v>
      </c>
      <c r="U1449" s="42" t="s">
        <v>323</v>
      </c>
      <c r="V1449" s="52">
        <v>75</v>
      </c>
      <c r="W1449" s="42" t="s">
        <v>325</v>
      </c>
      <c r="X1449" s="42" t="s">
        <v>5312</v>
      </c>
      <c r="Y1449" s="42" t="s">
        <v>2</v>
      </c>
      <c r="Z1449" s="42" t="s">
        <v>2</v>
      </c>
      <c r="AA1449" s="42" t="s">
        <v>346</v>
      </c>
      <c r="AB1449" s="42" t="s">
        <v>4478</v>
      </c>
      <c r="AC1449" s="42" t="s">
        <v>348</v>
      </c>
      <c r="AD1449" s="42" t="s">
        <v>1780</v>
      </c>
      <c r="AE1449" s="42" t="s">
        <v>499</v>
      </c>
      <c r="AF1449" s="42" t="s">
        <v>499</v>
      </c>
      <c r="AG1449" s="42">
        <v>16</v>
      </c>
      <c r="AH1449" s="42" t="s">
        <v>350</v>
      </c>
      <c r="AI1449" s="42">
        <v>0</v>
      </c>
      <c r="AJ1449" s="42" t="s">
        <v>351</v>
      </c>
      <c r="AK1449" s="42">
        <v>0</v>
      </c>
      <c r="AL1449" s="42">
        <v>600</v>
      </c>
      <c r="AM1449" s="42" t="s">
        <v>1930</v>
      </c>
      <c r="AN1449" s="42" t="s">
        <v>4734</v>
      </c>
      <c r="AO1449" s="43">
        <v>80</v>
      </c>
      <c r="AP1449" s="42" t="s">
        <v>2026</v>
      </c>
      <c r="AQ1449" s="42">
        <v>1410</v>
      </c>
      <c r="AR1449" s="42">
        <v>4</v>
      </c>
      <c r="AS1449" s="42">
        <v>1460</v>
      </c>
      <c r="AT1449" s="42">
        <v>12</v>
      </c>
      <c r="AU1449" s="42" t="s">
        <v>327</v>
      </c>
      <c r="AV1449" s="42" t="s">
        <v>327</v>
      </c>
      <c r="AW1449" s="42" t="s">
        <v>327</v>
      </c>
      <c r="AX1449" s="42" t="s">
        <v>353</v>
      </c>
      <c r="AY1449" s="42" t="s">
        <v>327</v>
      </c>
      <c r="AZ1449" s="51">
        <v>58</v>
      </c>
      <c r="BA1449" s="42"/>
      <c r="BB1449" s="42">
        <v>1</v>
      </c>
      <c r="BC1449" s="42" t="s">
        <v>346</v>
      </c>
      <c r="BD1449" s="49" t="s">
        <v>5566</v>
      </c>
      <c r="BE1449" s="49">
        <v>0</v>
      </c>
      <c r="BF1449" s="42" t="s">
        <v>340</v>
      </c>
      <c r="BG1449" s="42"/>
      <c r="BH1449" s="42" t="s">
        <v>340</v>
      </c>
      <c r="BI1449" s="42" t="s">
        <v>357</v>
      </c>
      <c r="BJ1449" s="42" t="s">
        <v>358</v>
      </c>
      <c r="BK1449" s="57">
        <v>44778</v>
      </c>
      <c r="BL1449" s="42" t="s">
        <v>340</v>
      </c>
      <c r="BM1449" s="42" t="s">
        <v>340</v>
      </c>
      <c r="BN1449" s="42"/>
      <c r="BO1449" s="42"/>
      <c r="BP1449" s="42" t="s">
        <v>359</v>
      </c>
      <c r="BQ1449" s="42" t="s">
        <v>359</v>
      </c>
      <c r="BR1449" s="42" t="s">
        <v>508</v>
      </c>
      <c r="BS1449" s="42"/>
      <c r="BT1449" s="42" t="s">
        <v>360</v>
      </c>
      <c r="BU1449" s="42" t="s">
        <v>317</v>
      </c>
      <c r="BV1449" s="42" t="s">
        <v>317</v>
      </c>
      <c r="BW1449" s="42"/>
      <c r="BX1449" s="42"/>
      <c r="BY1449" s="42" t="s">
        <v>353</v>
      </c>
      <c r="BZ1449" s="42" t="s">
        <v>353</v>
      </c>
      <c r="CA1449" s="42"/>
      <c r="CB1449" s="42" t="s">
        <v>353</v>
      </c>
      <c r="CC1449" s="42"/>
      <c r="CD1449" s="42"/>
      <c r="CE1449" s="42"/>
      <c r="CF1449" s="42"/>
      <c r="CG1449" s="26" t="s">
        <v>5567</v>
      </c>
    </row>
    <row r="1450" hidden="1" spans="1:85">
      <c r="A1450" s="34">
        <v>1797</v>
      </c>
      <c r="B1450" s="42" t="s">
        <v>5569</v>
      </c>
      <c r="C1450" s="46" t="s">
        <v>5570</v>
      </c>
      <c r="D1450" s="42" t="s">
        <v>5571</v>
      </c>
      <c r="E1450" s="43">
        <v>30.6999</v>
      </c>
      <c r="F1450" s="43">
        <v>-11.6724</v>
      </c>
      <c r="G1450" s="42" t="s">
        <v>4473</v>
      </c>
      <c r="H1450" s="37">
        <v>2</v>
      </c>
      <c r="I1450" s="42" t="s">
        <v>4530</v>
      </c>
      <c r="J1450" s="42" t="s">
        <v>5377</v>
      </c>
      <c r="K1450" s="42" t="s">
        <v>317</v>
      </c>
      <c r="L1450" s="42" t="s">
        <v>317</v>
      </c>
      <c r="M1450" s="42" t="s">
        <v>317</v>
      </c>
      <c r="N1450" s="42" t="s">
        <v>318</v>
      </c>
      <c r="O1450" s="42" t="s">
        <v>364</v>
      </c>
      <c r="P1450" s="42" t="s">
        <v>365</v>
      </c>
      <c r="Q1450" s="42" t="s">
        <v>320</v>
      </c>
      <c r="R1450" s="42" t="s">
        <v>320</v>
      </c>
      <c r="S1450" s="42" t="s">
        <v>1718</v>
      </c>
      <c r="T1450" s="42" t="s">
        <v>782</v>
      </c>
      <c r="U1450" s="42" t="s">
        <v>323</v>
      </c>
      <c r="V1450" s="52">
        <v>55</v>
      </c>
      <c r="W1450" s="42" t="s">
        <v>325</v>
      </c>
      <c r="X1450" s="42" t="s">
        <v>5359</v>
      </c>
      <c r="Y1450" s="42" t="s">
        <v>2</v>
      </c>
      <c r="Z1450" s="42" t="s">
        <v>2</v>
      </c>
      <c r="AA1450" s="42" t="s">
        <v>346</v>
      </c>
      <c r="AB1450" s="42" t="s">
        <v>4478</v>
      </c>
      <c r="AC1450" s="42" t="s">
        <v>348</v>
      </c>
      <c r="AD1450" s="42" t="s">
        <v>1780</v>
      </c>
      <c r="AE1450" s="42" t="s">
        <v>2075</v>
      </c>
      <c r="AF1450" s="42" t="s">
        <v>2075</v>
      </c>
      <c r="AG1450" s="42">
        <v>16</v>
      </c>
      <c r="AH1450" s="42" t="s">
        <v>1496</v>
      </c>
      <c r="AI1450" s="42" t="s">
        <v>2817</v>
      </c>
      <c r="AJ1450" s="42" t="s">
        <v>1443</v>
      </c>
      <c r="AK1450" s="42" t="s">
        <v>2715</v>
      </c>
      <c r="AL1450" s="42">
        <v>200</v>
      </c>
      <c r="AM1450" s="42" t="s">
        <v>1930</v>
      </c>
      <c r="AN1450" s="42" t="s">
        <v>4734</v>
      </c>
      <c r="AO1450" s="43">
        <v>80</v>
      </c>
      <c r="AP1450" s="42" t="s">
        <v>333</v>
      </c>
      <c r="AQ1450" s="42">
        <v>200</v>
      </c>
      <c r="AR1450" s="42">
        <v>48</v>
      </c>
      <c r="AS1450" s="42">
        <v>100</v>
      </c>
      <c r="AT1450" s="42">
        <v>2</v>
      </c>
      <c r="AU1450" s="42" t="s">
        <v>327</v>
      </c>
      <c r="AV1450" s="42" t="s">
        <v>327</v>
      </c>
      <c r="AW1450" s="42" t="s">
        <v>327</v>
      </c>
      <c r="AX1450" s="42" t="s">
        <v>353</v>
      </c>
      <c r="AY1450" s="42" t="s">
        <v>327</v>
      </c>
      <c r="AZ1450" s="51">
        <v>25</v>
      </c>
      <c r="BA1450" s="42"/>
      <c r="BB1450" s="42">
        <v>2</v>
      </c>
      <c r="BC1450" s="42" t="s">
        <v>984</v>
      </c>
      <c r="BD1450" s="49" t="s">
        <v>5569</v>
      </c>
      <c r="BE1450" s="49">
        <v>0</v>
      </c>
      <c r="BF1450" s="42" t="s">
        <v>340</v>
      </c>
      <c r="BG1450" s="42"/>
      <c r="BH1450" s="42" t="s">
        <v>340</v>
      </c>
      <c r="BI1450" s="42" t="s">
        <v>357</v>
      </c>
      <c r="BJ1450" s="42" t="s">
        <v>358</v>
      </c>
      <c r="BK1450" s="57">
        <v>44778</v>
      </c>
      <c r="BL1450" s="42" t="s">
        <v>317</v>
      </c>
      <c r="BM1450" s="42" t="s">
        <v>317</v>
      </c>
      <c r="BN1450" s="42"/>
      <c r="BO1450" s="42"/>
      <c r="BP1450" s="42" t="s">
        <v>359</v>
      </c>
      <c r="BQ1450" s="42" t="s">
        <v>359</v>
      </c>
      <c r="BR1450" s="42" t="s">
        <v>359</v>
      </c>
      <c r="BS1450" s="42"/>
      <c r="BT1450" s="42" t="s">
        <v>360</v>
      </c>
      <c r="BU1450" s="42" t="s">
        <v>317</v>
      </c>
      <c r="BV1450" s="42" t="s">
        <v>317</v>
      </c>
      <c r="BW1450" s="42"/>
      <c r="BX1450" s="42"/>
      <c r="BY1450" s="42" t="s">
        <v>353</v>
      </c>
      <c r="BZ1450" s="42" t="s">
        <v>353</v>
      </c>
      <c r="CA1450" s="42"/>
      <c r="CB1450" s="42" t="s">
        <v>353</v>
      </c>
      <c r="CC1450" s="42"/>
      <c r="CD1450" s="42"/>
      <c r="CE1450" s="42"/>
      <c r="CF1450" s="42"/>
      <c r="CG1450" s="26" t="s">
        <v>5570</v>
      </c>
    </row>
    <row r="1451" hidden="1" spans="1:85">
      <c r="A1451" s="34">
        <v>1429</v>
      </c>
      <c r="B1451" s="42" t="s">
        <v>5572</v>
      </c>
      <c r="C1451" s="46" t="s">
        <v>5573</v>
      </c>
      <c r="D1451" s="42" t="s">
        <v>5574</v>
      </c>
      <c r="E1451" s="43">
        <v>32.0896</v>
      </c>
      <c r="F1451" s="43">
        <v>-10.5724</v>
      </c>
      <c r="G1451" s="42" t="s">
        <v>4473</v>
      </c>
      <c r="H1451" s="37">
        <v>2.5</v>
      </c>
      <c r="I1451" s="42" t="s">
        <v>4530</v>
      </c>
      <c r="J1451" s="42" t="s">
        <v>5382</v>
      </c>
      <c r="K1451" s="42" t="s">
        <v>340</v>
      </c>
      <c r="L1451" s="42" t="s">
        <v>317</v>
      </c>
      <c r="M1451" s="42" t="s">
        <v>317</v>
      </c>
      <c r="N1451" s="42" t="s">
        <v>402</v>
      </c>
      <c r="O1451" s="42" t="s">
        <v>365</v>
      </c>
      <c r="P1451" s="42" t="s">
        <v>365</v>
      </c>
      <c r="Q1451" s="42" t="s">
        <v>320</v>
      </c>
      <c r="R1451" s="42" t="s">
        <v>320</v>
      </c>
      <c r="S1451" s="42" t="s">
        <v>1718</v>
      </c>
      <c r="T1451" s="42" t="s">
        <v>344</v>
      </c>
      <c r="U1451" s="42" t="s">
        <v>323</v>
      </c>
      <c r="V1451" s="52">
        <v>50</v>
      </c>
      <c r="W1451" s="42" t="s">
        <v>325</v>
      </c>
      <c r="X1451" s="42" t="s">
        <v>5359</v>
      </c>
      <c r="Y1451" s="42" t="s">
        <v>2</v>
      </c>
      <c r="Z1451" s="42" t="s">
        <v>2</v>
      </c>
      <c r="AA1451" s="42" t="s">
        <v>346</v>
      </c>
      <c r="AB1451" s="42" t="s">
        <v>4478</v>
      </c>
      <c r="AC1451" s="42" t="s">
        <v>348</v>
      </c>
      <c r="AD1451" s="42" t="s">
        <v>1780</v>
      </c>
      <c r="AE1451" s="42" t="s">
        <v>382</v>
      </c>
      <c r="AF1451" s="42" t="s">
        <v>382</v>
      </c>
      <c r="AG1451" s="42">
        <v>15</v>
      </c>
      <c r="AH1451" s="42" t="s">
        <v>350</v>
      </c>
      <c r="AI1451" s="42">
        <v>0</v>
      </c>
      <c r="AJ1451" s="42" t="s">
        <v>351</v>
      </c>
      <c r="AK1451" s="42">
        <v>0</v>
      </c>
      <c r="AL1451" s="42">
        <v>600</v>
      </c>
      <c r="AM1451" s="42" t="s">
        <v>332</v>
      </c>
      <c r="AN1451" s="42" t="s">
        <v>352</v>
      </c>
      <c r="AO1451" s="43">
        <v>400</v>
      </c>
      <c r="AP1451" s="42" t="s">
        <v>333</v>
      </c>
      <c r="AQ1451" s="42">
        <v>100</v>
      </c>
      <c r="AR1451" s="42">
        <v>48</v>
      </c>
      <c r="AS1451" s="42">
        <v>100</v>
      </c>
      <c r="AT1451" s="42">
        <v>1</v>
      </c>
      <c r="AU1451" s="42" t="s">
        <v>327</v>
      </c>
      <c r="AV1451" s="42" t="s">
        <v>327</v>
      </c>
      <c r="AW1451" s="42" t="s">
        <v>327</v>
      </c>
      <c r="AX1451" s="42" t="s">
        <v>353</v>
      </c>
      <c r="AY1451" s="42" t="s">
        <v>327</v>
      </c>
      <c r="AZ1451" s="51">
        <v>69</v>
      </c>
      <c r="BA1451" s="42"/>
      <c r="BB1451" s="42">
        <v>1</v>
      </c>
      <c r="BC1451" s="42" t="s">
        <v>346</v>
      </c>
      <c r="BD1451" s="49" t="s">
        <v>5572</v>
      </c>
      <c r="BE1451" s="49">
        <v>0</v>
      </c>
      <c r="BF1451" s="42" t="s">
        <v>340</v>
      </c>
      <c r="BG1451" s="42"/>
      <c r="BH1451" s="42" t="s">
        <v>340</v>
      </c>
      <c r="BI1451" s="42" t="s">
        <v>357</v>
      </c>
      <c r="BJ1451" s="42" t="s">
        <v>358</v>
      </c>
      <c r="BK1451" s="57">
        <v>44778</v>
      </c>
      <c r="BL1451" s="42" t="s">
        <v>317</v>
      </c>
      <c r="BM1451" s="42" t="s">
        <v>317</v>
      </c>
      <c r="BN1451" s="42"/>
      <c r="BO1451" s="42"/>
      <c r="BP1451" s="42" t="s">
        <v>359</v>
      </c>
      <c r="BQ1451" s="42" t="s">
        <v>359</v>
      </c>
      <c r="BR1451" s="42" t="s">
        <v>359</v>
      </c>
      <c r="BS1451" s="42"/>
      <c r="BT1451" s="42" t="s">
        <v>360</v>
      </c>
      <c r="BU1451" s="42" t="s">
        <v>317</v>
      </c>
      <c r="BV1451" s="42" t="s">
        <v>317</v>
      </c>
      <c r="BW1451" s="42"/>
      <c r="BX1451" s="42"/>
      <c r="BY1451" s="42" t="s">
        <v>353</v>
      </c>
      <c r="BZ1451" s="42" t="s">
        <v>353</v>
      </c>
      <c r="CA1451" s="42"/>
      <c r="CB1451" s="42" t="s">
        <v>353</v>
      </c>
      <c r="CC1451" s="42"/>
      <c r="CD1451" s="42"/>
      <c r="CE1451" s="42"/>
      <c r="CF1451" s="42"/>
      <c r="CG1451" s="26" t="s">
        <v>5573</v>
      </c>
    </row>
    <row r="1452" hidden="1" spans="1:85">
      <c r="A1452" s="39">
        <v>1566</v>
      </c>
      <c r="B1452" s="42" t="s">
        <v>5575</v>
      </c>
      <c r="C1452" s="46" t="s">
        <v>5576</v>
      </c>
      <c r="D1452" s="42" t="s">
        <v>5577</v>
      </c>
      <c r="E1452" s="43">
        <v>32.2213</v>
      </c>
      <c r="F1452" s="43">
        <v>-10.6054</v>
      </c>
      <c r="G1452" s="42" t="s">
        <v>4473</v>
      </c>
      <c r="H1452" s="37">
        <v>2.5</v>
      </c>
      <c r="I1452" s="42" t="s">
        <v>4530</v>
      </c>
      <c r="J1452" s="42" t="s">
        <v>5382</v>
      </c>
      <c r="K1452" s="42" t="s">
        <v>317</v>
      </c>
      <c r="L1452" s="42" t="s">
        <v>317</v>
      </c>
      <c r="M1452" s="42" t="s">
        <v>317</v>
      </c>
      <c r="N1452" s="42" t="s">
        <v>341</v>
      </c>
      <c r="O1452" s="42" t="s">
        <v>365</v>
      </c>
      <c r="P1452" s="42" t="s">
        <v>365</v>
      </c>
      <c r="Q1452" s="42" t="s">
        <v>320</v>
      </c>
      <c r="R1452" s="42" t="s">
        <v>320</v>
      </c>
      <c r="S1452" s="42" t="s">
        <v>1718</v>
      </c>
      <c r="T1452" s="42" t="s">
        <v>344</v>
      </c>
      <c r="U1452" s="42" t="s">
        <v>397</v>
      </c>
      <c r="V1452" s="52">
        <v>25</v>
      </c>
      <c r="W1452" s="42" t="s">
        <v>325</v>
      </c>
      <c r="X1452" s="42" t="s">
        <v>5403</v>
      </c>
      <c r="Y1452" s="42" t="s">
        <v>2</v>
      </c>
      <c r="Z1452" s="42" t="s">
        <v>2</v>
      </c>
      <c r="AA1452" s="42" t="s">
        <v>346</v>
      </c>
      <c r="AB1452" s="42" t="s">
        <v>4478</v>
      </c>
      <c r="AC1452" s="42" t="s">
        <v>348</v>
      </c>
      <c r="AD1452" s="42" t="s">
        <v>1780</v>
      </c>
      <c r="AE1452" s="42" t="s">
        <v>382</v>
      </c>
      <c r="AF1452" s="42" t="s">
        <v>382</v>
      </c>
      <c r="AG1452" s="42">
        <v>20</v>
      </c>
      <c r="AH1452" s="42" t="s">
        <v>350</v>
      </c>
      <c r="AI1452" s="42">
        <v>0</v>
      </c>
      <c r="AJ1452" s="42" t="s">
        <v>351</v>
      </c>
      <c r="AK1452" s="42">
        <v>0</v>
      </c>
      <c r="AL1452" s="42">
        <v>600</v>
      </c>
      <c r="AM1452" s="42" t="s">
        <v>332</v>
      </c>
      <c r="AN1452" s="42" t="s">
        <v>352</v>
      </c>
      <c r="AO1452" s="43">
        <v>400</v>
      </c>
      <c r="AP1452" s="42" t="s">
        <v>384</v>
      </c>
      <c r="AQ1452" s="42">
        <v>600</v>
      </c>
      <c r="AR1452" s="42">
        <v>2</v>
      </c>
      <c r="AS1452" s="42">
        <v>600</v>
      </c>
      <c r="AT1452" s="42">
        <v>24</v>
      </c>
      <c r="AU1452" s="42" t="s">
        <v>327</v>
      </c>
      <c r="AV1452" s="42" t="s">
        <v>327</v>
      </c>
      <c r="AW1452" s="42" t="s">
        <v>327</v>
      </c>
      <c r="AX1452" s="42" t="s">
        <v>353</v>
      </c>
      <c r="AY1452" s="42" t="s">
        <v>327</v>
      </c>
      <c r="AZ1452" s="51">
        <v>89</v>
      </c>
      <c r="BA1452" s="42"/>
      <c r="BB1452" s="42">
        <v>1</v>
      </c>
      <c r="BC1452" s="42" t="s">
        <v>346</v>
      </c>
      <c r="BD1452" s="49" t="s">
        <v>5575</v>
      </c>
      <c r="BE1452" s="49">
        <v>0</v>
      </c>
      <c r="BF1452" s="42" t="s">
        <v>340</v>
      </c>
      <c r="BG1452" s="42"/>
      <c r="BH1452" s="42" t="s">
        <v>340</v>
      </c>
      <c r="BI1452" s="42" t="s">
        <v>357</v>
      </c>
      <c r="BJ1452" s="42" t="s">
        <v>358</v>
      </c>
      <c r="BK1452" s="57">
        <v>44778</v>
      </c>
      <c r="BL1452" s="42" t="s">
        <v>317</v>
      </c>
      <c r="BM1452" s="42" t="s">
        <v>317</v>
      </c>
      <c r="BN1452" s="42"/>
      <c r="BO1452" s="42"/>
      <c r="BP1452" s="42" t="s">
        <v>359</v>
      </c>
      <c r="BQ1452" s="42" t="s">
        <v>359</v>
      </c>
      <c r="BR1452" s="42" t="s">
        <v>359</v>
      </c>
      <c r="BS1452" s="42"/>
      <c r="BT1452" s="42" t="s">
        <v>360</v>
      </c>
      <c r="BU1452" s="42" t="s">
        <v>317</v>
      </c>
      <c r="BV1452" s="42" t="s">
        <v>317</v>
      </c>
      <c r="BW1452" s="42"/>
      <c r="BX1452" s="42"/>
      <c r="BY1452" s="42" t="s">
        <v>353</v>
      </c>
      <c r="BZ1452" s="42" t="s">
        <v>353</v>
      </c>
      <c r="CA1452" s="42"/>
      <c r="CB1452" s="42" t="s">
        <v>353</v>
      </c>
      <c r="CC1452" s="42"/>
      <c r="CD1452" s="42"/>
      <c r="CE1452" s="42"/>
      <c r="CF1452" s="42"/>
      <c r="CG1452" s="26" t="s">
        <v>5576</v>
      </c>
    </row>
    <row r="1453" hidden="1" spans="1:85">
      <c r="A1453" s="39">
        <v>1066</v>
      </c>
      <c r="B1453" s="42" t="s">
        <v>5578</v>
      </c>
      <c r="C1453" s="46" t="s">
        <v>5579</v>
      </c>
      <c r="D1453" s="42" t="s">
        <v>5580</v>
      </c>
      <c r="E1453" s="43">
        <v>31.3696</v>
      </c>
      <c r="F1453" s="43">
        <v>-8.8482</v>
      </c>
      <c r="G1453" s="42" t="s">
        <v>4473</v>
      </c>
      <c r="H1453" s="37">
        <v>2</v>
      </c>
      <c r="I1453" s="42" t="s">
        <v>4530</v>
      </c>
      <c r="J1453" s="42" t="s">
        <v>5466</v>
      </c>
      <c r="K1453" s="42" t="s">
        <v>340</v>
      </c>
      <c r="L1453" s="42" t="s">
        <v>317</v>
      </c>
      <c r="M1453" s="42" t="s">
        <v>317</v>
      </c>
      <c r="N1453" s="42" t="s">
        <v>318</v>
      </c>
      <c r="O1453" s="42" t="s">
        <v>319</v>
      </c>
      <c r="P1453" s="42" t="s">
        <v>319</v>
      </c>
      <c r="Q1453" s="42" t="s">
        <v>390</v>
      </c>
      <c r="R1453" s="42" t="s">
        <v>390</v>
      </c>
      <c r="S1453" s="42" t="s">
        <v>1718</v>
      </c>
      <c r="T1453" s="42" t="s">
        <v>344</v>
      </c>
      <c r="U1453" s="42" t="s">
        <v>323</v>
      </c>
      <c r="V1453" s="52">
        <v>60</v>
      </c>
      <c r="W1453" s="42" t="s">
        <v>366</v>
      </c>
      <c r="X1453" s="42" t="s">
        <v>5312</v>
      </c>
      <c r="Y1453" s="42" t="s">
        <v>2</v>
      </c>
      <c r="Z1453" s="42" t="s">
        <v>2</v>
      </c>
      <c r="AA1453" s="42" t="s">
        <v>328</v>
      </c>
      <c r="AB1453" s="42" t="s">
        <v>4478</v>
      </c>
      <c r="AC1453" s="42" t="s">
        <v>348</v>
      </c>
      <c r="AD1453" s="42" t="s">
        <v>1780</v>
      </c>
      <c r="AE1453" s="42" t="s">
        <v>476</v>
      </c>
      <c r="AF1453" s="42" t="s">
        <v>476</v>
      </c>
      <c r="AG1453" s="42">
        <v>16</v>
      </c>
      <c r="AH1453" s="42" t="s">
        <v>350</v>
      </c>
      <c r="AI1453" s="42">
        <v>0</v>
      </c>
      <c r="AJ1453" s="42" t="s">
        <v>351</v>
      </c>
      <c r="AK1453" s="42">
        <v>0</v>
      </c>
      <c r="AL1453" s="42">
        <v>1000</v>
      </c>
      <c r="AM1453" s="42" t="s">
        <v>332</v>
      </c>
      <c r="AN1453" s="42" t="s">
        <v>352</v>
      </c>
      <c r="AO1453" s="43">
        <v>400</v>
      </c>
      <c r="AP1453" s="42" t="s">
        <v>439</v>
      </c>
      <c r="AQ1453" s="42">
        <v>1200</v>
      </c>
      <c r="AR1453" s="42">
        <v>2</v>
      </c>
      <c r="AS1453" s="42">
        <v>600</v>
      </c>
      <c r="AT1453" s="42">
        <v>48</v>
      </c>
      <c r="AU1453" s="42" t="s">
        <v>5335</v>
      </c>
      <c r="AV1453" s="42" t="s">
        <v>5335</v>
      </c>
      <c r="AW1453" s="42">
        <v>18000</v>
      </c>
      <c r="AX1453" s="42">
        <v>18000</v>
      </c>
      <c r="AY1453" s="42">
        <v>2</v>
      </c>
      <c r="AZ1453" s="51">
        <v>91</v>
      </c>
      <c r="BA1453" s="42"/>
      <c r="BB1453" s="42">
        <v>1</v>
      </c>
      <c r="BC1453" s="42" t="s">
        <v>525</v>
      </c>
      <c r="BD1453" s="49">
        <v>0</v>
      </c>
      <c r="BE1453" s="49" t="s">
        <v>5578</v>
      </c>
      <c r="BF1453" s="42" t="s">
        <v>340</v>
      </c>
      <c r="BG1453" s="42"/>
      <c r="BH1453" s="42" t="s">
        <v>340</v>
      </c>
      <c r="BI1453" s="42" t="s">
        <v>357</v>
      </c>
      <c r="BJ1453" s="42" t="s">
        <v>358</v>
      </c>
      <c r="BK1453" s="57">
        <v>44778</v>
      </c>
      <c r="BL1453" s="42" t="s">
        <v>317</v>
      </c>
      <c r="BM1453" s="42" t="s">
        <v>317</v>
      </c>
      <c r="BN1453" s="42"/>
      <c r="BO1453" s="42"/>
      <c r="BP1453" s="42" t="s">
        <v>359</v>
      </c>
      <c r="BQ1453" s="42" t="s">
        <v>359</v>
      </c>
      <c r="BR1453" s="42" t="s">
        <v>359</v>
      </c>
      <c r="BS1453" s="42"/>
      <c r="BT1453" s="42" t="s">
        <v>360</v>
      </c>
      <c r="BU1453" s="42" t="s">
        <v>317</v>
      </c>
      <c r="BV1453" s="42" t="s">
        <v>317</v>
      </c>
      <c r="BW1453" s="42"/>
      <c r="BX1453" s="42"/>
      <c r="BY1453" s="42" t="s">
        <v>353</v>
      </c>
      <c r="BZ1453" s="42" t="s">
        <v>353</v>
      </c>
      <c r="CA1453" s="42"/>
      <c r="CB1453" s="42" t="s">
        <v>353</v>
      </c>
      <c r="CC1453" s="42"/>
      <c r="CD1453" s="42"/>
      <c r="CE1453" s="42"/>
      <c r="CF1453" s="42"/>
      <c r="CG1453" s="26" t="s">
        <v>5579</v>
      </c>
    </row>
    <row r="1454" hidden="1" spans="1:85">
      <c r="A1454" s="39">
        <v>1178</v>
      </c>
      <c r="B1454" s="42" t="s">
        <v>5581</v>
      </c>
      <c r="C1454" s="46" t="s">
        <v>5582</v>
      </c>
      <c r="D1454" s="42" t="s">
        <v>5428</v>
      </c>
      <c r="E1454" s="43">
        <v>31.1124</v>
      </c>
      <c r="F1454" s="43">
        <v>-8.7641</v>
      </c>
      <c r="G1454" s="42" t="s">
        <v>4473</v>
      </c>
      <c r="H1454" s="37">
        <v>2.5</v>
      </c>
      <c r="I1454" s="42" t="s">
        <v>4530</v>
      </c>
      <c r="J1454" s="42" t="s">
        <v>5466</v>
      </c>
      <c r="K1454" s="42" t="s">
        <v>317</v>
      </c>
      <c r="L1454" s="42" t="s">
        <v>317</v>
      </c>
      <c r="M1454" s="42" t="s">
        <v>317</v>
      </c>
      <c r="N1454" s="42" t="s">
        <v>318</v>
      </c>
      <c r="O1454" s="42" t="s">
        <v>319</v>
      </c>
      <c r="P1454" s="42" t="s">
        <v>319</v>
      </c>
      <c r="Q1454" s="42" t="s">
        <v>320</v>
      </c>
      <c r="R1454" s="42" t="s">
        <v>320</v>
      </c>
      <c r="S1454" s="42" t="s">
        <v>1718</v>
      </c>
      <c r="T1454" s="42" t="s">
        <v>344</v>
      </c>
      <c r="U1454" s="42" t="s">
        <v>323</v>
      </c>
      <c r="V1454" s="52">
        <v>70</v>
      </c>
      <c r="W1454" s="42" t="s">
        <v>366</v>
      </c>
      <c r="X1454" s="42" t="s">
        <v>5312</v>
      </c>
      <c r="Y1454" s="42" t="s">
        <v>2</v>
      </c>
      <c r="Z1454" s="42" t="s">
        <v>2</v>
      </c>
      <c r="AA1454" s="42" t="s">
        <v>328</v>
      </c>
      <c r="AB1454" s="42" t="s">
        <v>4478</v>
      </c>
      <c r="AC1454" s="42" t="s">
        <v>348</v>
      </c>
      <c r="AD1454" s="42" t="s">
        <v>1780</v>
      </c>
      <c r="AE1454" s="42" t="s">
        <v>476</v>
      </c>
      <c r="AF1454" s="42" t="s">
        <v>476</v>
      </c>
      <c r="AG1454" s="42">
        <v>20</v>
      </c>
      <c r="AH1454" s="42" t="s">
        <v>350</v>
      </c>
      <c r="AI1454" s="42" t="s">
        <v>1301</v>
      </c>
      <c r="AJ1454" s="42" t="s">
        <v>351</v>
      </c>
      <c r="AK1454" s="42" t="s">
        <v>5583</v>
      </c>
      <c r="AL1454" s="42">
        <v>1000</v>
      </c>
      <c r="AM1454" s="42" t="s">
        <v>332</v>
      </c>
      <c r="AN1454" s="42" t="s">
        <v>352</v>
      </c>
      <c r="AO1454" s="43">
        <v>400</v>
      </c>
      <c r="AP1454" s="42" t="s">
        <v>439</v>
      </c>
      <c r="AQ1454" s="42">
        <v>1200</v>
      </c>
      <c r="AR1454" s="42">
        <v>2</v>
      </c>
      <c r="AS1454" s="42">
        <v>600</v>
      </c>
      <c r="AT1454" s="42">
        <v>48</v>
      </c>
      <c r="AU1454" s="42" t="s">
        <v>5335</v>
      </c>
      <c r="AV1454" s="42" t="s">
        <v>5335</v>
      </c>
      <c r="AW1454" s="42">
        <v>18000</v>
      </c>
      <c r="AX1454" s="42">
        <v>18000</v>
      </c>
      <c r="AY1454" s="42">
        <v>2</v>
      </c>
      <c r="AZ1454" s="51">
        <v>47</v>
      </c>
      <c r="BA1454" s="42"/>
      <c r="BB1454" s="42">
        <v>2</v>
      </c>
      <c r="BC1454" s="42" t="s">
        <v>1422</v>
      </c>
      <c r="BD1454" s="49">
        <v>0</v>
      </c>
      <c r="BE1454" s="49" t="s">
        <v>5581</v>
      </c>
      <c r="BF1454" s="42" t="s">
        <v>340</v>
      </c>
      <c r="BG1454" s="42"/>
      <c r="BH1454" s="42" t="s">
        <v>340</v>
      </c>
      <c r="BI1454" s="42" t="s">
        <v>357</v>
      </c>
      <c r="BJ1454" s="42" t="s">
        <v>358</v>
      </c>
      <c r="BK1454" s="57">
        <v>44778</v>
      </c>
      <c r="BL1454" s="42" t="s">
        <v>317</v>
      </c>
      <c r="BM1454" s="42" t="s">
        <v>317</v>
      </c>
      <c r="BN1454" s="42"/>
      <c r="BO1454" s="42"/>
      <c r="BP1454" s="42" t="s">
        <v>359</v>
      </c>
      <c r="BQ1454" s="42" t="s">
        <v>359</v>
      </c>
      <c r="BR1454" s="42" t="s">
        <v>359</v>
      </c>
      <c r="BS1454" s="42"/>
      <c r="BT1454" s="42" t="s">
        <v>360</v>
      </c>
      <c r="BU1454" s="42" t="s">
        <v>317</v>
      </c>
      <c r="BV1454" s="42" t="s">
        <v>317</v>
      </c>
      <c r="BW1454" s="42"/>
      <c r="BX1454" s="42"/>
      <c r="BY1454" s="42" t="s">
        <v>353</v>
      </c>
      <c r="BZ1454" s="42" t="s">
        <v>353</v>
      </c>
      <c r="CA1454" s="42"/>
      <c r="CB1454" s="42" t="s">
        <v>353</v>
      </c>
      <c r="CC1454" s="42"/>
      <c r="CD1454" s="42"/>
      <c r="CE1454" s="42"/>
      <c r="CF1454" s="42"/>
      <c r="CG1454" s="26" t="s">
        <v>5582</v>
      </c>
    </row>
    <row r="1455" hidden="1" spans="1:85">
      <c r="A1455" s="39">
        <v>1356</v>
      </c>
      <c r="B1455" s="42" t="s">
        <v>5584</v>
      </c>
      <c r="C1455" s="46" t="s">
        <v>5585</v>
      </c>
      <c r="D1455" s="42" t="s">
        <v>5434</v>
      </c>
      <c r="E1455" s="43">
        <v>32.7623</v>
      </c>
      <c r="F1455" s="43">
        <v>-9.3214</v>
      </c>
      <c r="G1455" s="42" t="s">
        <v>4473</v>
      </c>
      <c r="H1455" s="37">
        <v>4.5</v>
      </c>
      <c r="I1455" s="42" t="s">
        <v>4530</v>
      </c>
      <c r="J1455" s="42" t="s">
        <v>5512</v>
      </c>
      <c r="K1455" s="42" t="s">
        <v>317</v>
      </c>
      <c r="L1455" s="42" t="s">
        <v>317</v>
      </c>
      <c r="M1455" s="42" t="s">
        <v>317</v>
      </c>
      <c r="N1455" s="42" t="s">
        <v>318</v>
      </c>
      <c r="O1455" s="42" t="s">
        <v>319</v>
      </c>
      <c r="P1455" s="42" t="s">
        <v>319</v>
      </c>
      <c r="Q1455" s="42" t="s">
        <v>381</v>
      </c>
      <c r="R1455" s="42" t="s">
        <v>381</v>
      </c>
      <c r="S1455" s="42" t="s">
        <v>1718</v>
      </c>
      <c r="T1455" s="42" t="s">
        <v>344</v>
      </c>
      <c r="U1455" s="42" t="s">
        <v>323</v>
      </c>
      <c r="V1455" s="52">
        <v>60</v>
      </c>
      <c r="W1455" s="42" t="s">
        <v>366</v>
      </c>
      <c r="X1455" s="42" t="s">
        <v>5403</v>
      </c>
      <c r="Y1455" s="42" t="s">
        <v>2</v>
      </c>
      <c r="Z1455" s="42" t="s">
        <v>2</v>
      </c>
      <c r="AA1455" s="42" t="s">
        <v>328</v>
      </c>
      <c r="AB1455" s="42" t="s">
        <v>4478</v>
      </c>
      <c r="AC1455" s="42" t="s">
        <v>348</v>
      </c>
      <c r="AD1455" s="42" t="s">
        <v>1780</v>
      </c>
      <c r="AE1455" s="42" t="s">
        <v>453</v>
      </c>
      <c r="AF1455" s="42" t="s">
        <v>453</v>
      </c>
      <c r="AG1455" s="42">
        <v>30</v>
      </c>
      <c r="AH1455" s="42" t="s">
        <v>350</v>
      </c>
      <c r="AI1455" s="42" t="s">
        <v>5586</v>
      </c>
      <c r="AJ1455" s="42" t="s">
        <v>351</v>
      </c>
      <c r="AK1455" s="42" t="s">
        <v>5587</v>
      </c>
      <c r="AL1455" s="42">
        <v>1000</v>
      </c>
      <c r="AM1455" s="42" t="s">
        <v>332</v>
      </c>
      <c r="AN1455" s="42" t="s">
        <v>352</v>
      </c>
      <c r="AO1455" s="43">
        <v>400</v>
      </c>
      <c r="AP1455" s="42" t="s">
        <v>333</v>
      </c>
      <c r="AQ1455" s="42">
        <v>400</v>
      </c>
      <c r="AR1455" s="42">
        <v>48</v>
      </c>
      <c r="AS1455" s="42">
        <v>100</v>
      </c>
      <c r="AT1455" s="42">
        <v>4</v>
      </c>
      <c r="AU1455" s="42" t="s">
        <v>5588</v>
      </c>
      <c r="AV1455" s="42" t="s">
        <v>5588</v>
      </c>
      <c r="AW1455" s="42">
        <v>18000</v>
      </c>
      <c r="AX1455" s="42">
        <v>18000</v>
      </c>
      <c r="AY1455" s="42">
        <v>2</v>
      </c>
      <c r="AZ1455" s="51">
        <v>220</v>
      </c>
      <c r="BA1455" s="42"/>
      <c r="BB1455" s="42">
        <v>2</v>
      </c>
      <c r="BC1455" s="42" t="s">
        <v>375</v>
      </c>
      <c r="BD1455" s="49" t="s">
        <v>5589</v>
      </c>
      <c r="BE1455" s="49" t="s">
        <v>5584</v>
      </c>
      <c r="BF1455" s="42" t="s">
        <v>340</v>
      </c>
      <c r="BG1455" s="42"/>
      <c r="BH1455" s="42" t="s">
        <v>340</v>
      </c>
      <c r="BI1455" s="42" t="s">
        <v>357</v>
      </c>
      <c r="BJ1455" s="42" t="s">
        <v>358</v>
      </c>
      <c r="BK1455" s="57">
        <v>44778</v>
      </c>
      <c r="BL1455" s="42" t="s">
        <v>317</v>
      </c>
      <c r="BM1455" s="42" t="s">
        <v>317</v>
      </c>
      <c r="BN1455" s="42"/>
      <c r="BO1455" s="42">
        <v>32</v>
      </c>
      <c r="BP1455" s="42"/>
      <c r="BQ1455" s="42" t="s">
        <v>4481</v>
      </c>
      <c r="BR1455" s="42" t="s">
        <v>359</v>
      </c>
      <c r="BS1455" s="42"/>
      <c r="BT1455" s="42" t="s">
        <v>360</v>
      </c>
      <c r="BU1455" s="42" t="s">
        <v>317</v>
      </c>
      <c r="BV1455" s="42" t="s">
        <v>317</v>
      </c>
      <c r="BW1455" s="42"/>
      <c r="BX1455" s="42"/>
      <c r="BY1455" s="42" t="s">
        <v>353</v>
      </c>
      <c r="BZ1455" s="42" t="s">
        <v>353</v>
      </c>
      <c r="CA1455" s="42"/>
      <c r="CB1455" s="42" t="s">
        <v>353</v>
      </c>
      <c r="CC1455" s="42"/>
      <c r="CD1455" s="42"/>
      <c r="CE1455" s="42"/>
      <c r="CF1455" s="42"/>
      <c r="CG1455" s="26" t="s">
        <v>5585</v>
      </c>
    </row>
    <row r="1456" hidden="1" spans="1:85">
      <c r="A1456" s="39">
        <v>216</v>
      </c>
      <c r="B1456" s="42" t="s">
        <v>5590</v>
      </c>
      <c r="C1456" s="46" t="s">
        <v>5591</v>
      </c>
      <c r="D1456" s="42" t="s">
        <v>5373</v>
      </c>
      <c r="E1456" s="43">
        <v>32.0609</v>
      </c>
      <c r="F1456" s="43">
        <v>-10.5427</v>
      </c>
      <c r="G1456" s="42" t="s">
        <v>4473</v>
      </c>
      <c r="H1456" s="37">
        <v>4.5</v>
      </c>
      <c r="I1456" s="42" t="s">
        <v>4530</v>
      </c>
      <c r="J1456" s="42" t="s">
        <v>5382</v>
      </c>
      <c r="K1456" s="42" t="s">
        <v>317</v>
      </c>
      <c r="L1456" s="42" t="s">
        <v>317</v>
      </c>
      <c r="M1456" s="42" t="s">
        <v>317</v>
      </c>
      <c r="N1456" s="42" t="s">
        <v>318</v>
      </c>
      <c r="O1456" s="42" t="s">
        <v>319</v>
      </c>
      <c r="P1456" s="42" t="s">
        <v>319</v>
      </c>
      <c r="Q1456" s="42" t="s">
        <v>381</v>
      </c>
      <c r="R1456" s="42" t="s">
        <v>381</v>
      </c>
      <c r="S1456" s="42" t="s">
        <v>1718</v>
      </c>
      <c r="T1456" s="42" t="s">
        <v>344</v>
      </c>
      <c r="U1456" s="42" t="s">
        <v>323</v>
      </c>
      <c r="V1456" s="52">
        <v>50</v>
      </c>
      <c r="W1456" s="42" t="s">
        <v>366</v>
      </c>
      <c r="X1456" s="42" t="s">
        <v>5359</v>
      </c>
      <c r="Y1456" s="42" t="s">
        <v>2</v>
      </c>
      <c r="Z1456" s="42" t="s">
        <v>2</v>
      </c>
      <c r="AA1456" s="42" t="s">
        <v>328</v>
      </c>
      <c r="AB1456" s="42" t="s">
        <v>4478</v>
      </c>
      <c r="AC1456" s="42" t="s">
        <v>348</v>
      </c>
      <c r="AD1456" s="42" t="s">
        <v>1780</v>
      </c>
      <c r="AE1456" s="42" t="s">
        <v>476</v>
      </c>
      <c r="AF1456" s="42" t="s">
        <v>476</v>
      </c>
      <c r="AG1456" s="42">
        <v>20</v>
      </c>
      <c r="AH1456" s="42" t="s">
        <v>350</v>
      </c>
      <c r="AI1456" s="42" t="s">
        <v>1989</v>
      </c>
      <c r="AJ1456" s="42" t="s">
        <v>351</v>
      </c>
      <c r="AK1456" s="42" t="s">
        <v>5592</v>
      </c>
      <c r="AL1456" s="42">
        <v>1000</v>
      </c>
      <c r="AM1456" s="42" t="s">
        <v>332</v>
      </c>
      <c r="AN1456" s="42" t="s">
        <v>352</v>
      </c>
      <c r="AO1456" s="43">
        <v>400</v>
      </c>
      <c r="AP1456" s="42" t="s">
        <v>439</v>
      </c>
      <c r="AQ1456" s="42">
        <v>1200</v>
      </c>
      <c r="AR1456" s="42">
        <v>2</v>
      </c>
      <c r="AS1456" s="42">
        <v>600</v>
      </c>
      <c r="AT1456" s="42">
        <v>48</v>
      </c>
      <c r="AU1456" s="42" t="s">
        <v>5588</v>
      </c>
      <c r="AV1456" s="42" t="s">
        <v>5588</v>
      </c>
      <c r="AW1456" s="42">
        <v>18000</v>
      </c>
      <c r="AX1456" s="42">
        <v>18000</v>
      </c>
      <c r="AY1456" s="42">
        <v>2</v>
      </c>
      <c r="AZ1456" s="51">
        <v>64</v>
      </c>
      <c r="BA1456" s="42"/>
      <c r="BB1456" s="42">
        <v>1</v>
      </c>
      <c r="BC1456" s="42" t="s">
        <v>525</v>
      </c>
      <c r="BD1456" s="49">
        <v>0</v>
      </c>
      <c r="BE1456" s="49" t="s">
        <v>5590</v>
      </c>
      <c r="BF1456" s="42" t="s">
        <v>340</v>
      </c>
      <c r="BG1456" s="42"/>
      <c r="BH1456" s="42" t="s">
        <v>340</v>
      </c>
      <c r="BI1456" s="42" t="s">
        <v>357</v>
      </c>
      <c r="BJ1456" s="42" t="s">
        <v>358</v>
      </c>
      <c r="BK1456" s="57">
        <v>44778</v>
      </c>
      <c r="BL1456" s="42" t="s">
        <v>317</v>
      </c>
      <c r="BM1456" s="42" t="s">
        <v>317</v>
      </c>
      <c r="BN1456" s="42"/>
      <c r="BO1456" s="42"/>
      <c r="BP1456" s="42" t="s">
        <v>359</v>
      </c>
      <c r="BQ1456" s="42" t="s">
        <v>359</v>
      </c>
      <c r="BR1456" s="42" t="s">
        <v>359</v>
      </c>
      <c r="BS1456" s="42"/>
      <c r="BT1456" s="42" t="s">
        <v>360</v>
      </c>
      <c r="BU1456" s="42" t="s">
        <v>317</v>
      </c>
      <c r="BV1456" s="42" t="s">
        <v>317</v>
      </c>
      <c r="BW1456" s="42"/>
      <c r="BX1456" s="42"/>
      <c r="BY1456" s="42" t="s">
        <v>353</v>
      </c>
      <c r="BZ1456" s="42" t="s">
        <v>353</v>
      </c>
      <c r="CA1456" s="42"/>
      <c r="CB1456" s="42" t="s">
        <v>353</v>
      </c>
      <c r="CC1456" s="42"/>
      <c r="CD1456" s="42"/>
      <c r="CE1456" s="42"/>
      <c r="CF1456" s="42"/>
      <c r="CG1456" s="26" t="s">
        <v>5591</v>
      </c>
    </row>
    <row r="1457" hidden="1" spans="1:85">
      <c r="A1457" s="39">
        <v>436</v>
      </c>
      <c r="B1457" s="42" t="s">
        <v>5593</v>
      </c>
      <c r="C1457" s="46" t="s">
        <v>5594</v>
      </c>
      <c r="D1457" s="42" t="s">
        <v>5415</v>
      </c>
      <c r="E1457" s="43">
        <v>32.6454</v>
      </c>
      <c r="F1457" s="43">
        <v>-10.181</v>
      </c>
      <c r="G1457" s="42" t="s">
        <v>4473</v>
      </c>
      <c r="H1457" s="37">
        <v>2</v>
      </c>
      <c r="I1457" s="42" t="s">
        <v>4530</v>
      </c>
      <c r="J1457" s="42" t="s">
        <v>5595</v>
      </c>
      <c r="K1457" s="42" t="s">
        <v>317</v>
      </c>
      <c r="L1457" s="42" t="s">
        <v>317</v>
      </c>
      <c r="M1457" s="42" t="s">
        <v>317</v>
      </c>
      <c r="N1457" s="42" t="s">
        <v>318</v>
      </c>
      <c r="O1457" s="42" t="s">
        <v>319</v>
      </c>
      <c r="P1457" s="42" t="s">
        <v>319</v>
      </c>
      <c r="Q1457" s="42" t="s">
        <v>320</v>
      </c>
      <c r="R1457" s="42" t="s">
        <v>320</v>
      </c>
      <c r="S1457" s="42" t="s">
        <v>1718</v>
      </c>
      <c r="T1457" s="42" t="s">
        <v>344</v>
      </c>
      <c r="U1457" s="42" t="s">
        <v>323</v>
      </c>
      <c r="V1457" s="52">
        <v>50</v>
      </c>
      <c r="W1457" s="42" t="s">
        <v>366</v>
      </c>
      <c r="X1457" s="42" t="s">
        <v>5403</v>
      </c>
      <c r="Y1457" s="42" t="s">
        <v>2</v>
      </c>
      <c r="Z1457" s="42" t="s">
        <v>2</v>
      </c>
      <c r="AA1457" s="42" t="s">
        <v>328</v>
      </c>
      <c r="AB1457" s="42" t="s">
        <v>4478</v>
      </c>
      <c r="AC1457" s="42" t="s">
        <v>348</v>
      </c>
      <c r="AD1457" s="42" t="s">
        <v>1780</v>
      </c>
      <c r="AE1457" s="42" t="s">
        <v>476</v>
      </c>
      <c r="AF1457" s="42" t="s">
        <v>476</v>
      </c>
      <c r="AG1457" s="42">
        <v>16</v>
      </c>
      <c r="AH1457" s="42" t="s">
        <v>350</v>
      </c>
      <c r="AI1457" s="42">
        <v>0</v>
      </c>
      <c r="AJ1457" s="42" t="s">
        <v>351</v>
      </c>
      <c r="AK1457" s="42">
        <v>0</v>
      </c>
      <c r="AL1457" s="42">
        <v>1000</v>
      </c>
      <c r="AM1457" s="42" t="s">
        <v>332</v>
      </c>
      <c r="AN1457" s="42" t="s">
        <v>352</v>
      </c>
      <c r="AO1457" s="43">
        <v>400</v>
      </c>
      <c r="AP1457" s="42" t="s">
        <v>439</v>
      </c>
      <c r="AQ1457" s="42">
        <v>1200</v>
      </c>
      <c r="AR1457" s="42">
        <v>2</v>
      </c>
      <c r="AS1457" s="42">
        <v>600</v>
      </c>
      <c r="AT1457" s="42">
        <v>48</v>
      </c>
      <c r="AU1457" s="42" t="s">
        <v>5335</v>
      </c>
      <c r="AV1457" s="42" t="s">
        <v>5335</v>
      </c>
      <c r="AW1457" s="42">
        <v>18000</v>
      </c>
      <c r="AX1457" s="42">
        <v>18000</v>
      </c>
      <c r="AY1457" s="42">
        <v>2</v>
      </c>
      <c r="AZ1457" s="51">
        <v>140</v>
      </c>
      <c r="BA1457" s="42"/>
      <c r="BB1457" s="42">
        <v>3</v>
      </c>
      <c r="BC1457" s="42" t="s">
        <v>5596</v>
      </c>
      <c r="BD1457" s="49" t="s">
        <v>5597</v>
      </c>
      <c r="BE1457" s="49" t="s">
        <v>5593</v>
      </c>
      <c r="BF1457" s="42" t="s">
        <v>340</v>
      </c>
      <c r="BG1457" s="42"/>
      <c r="BH1457" s="42" t="s">
        <v>340</v>
      </c>
      <c r="BI1457" s="42" t="s">
        <v>357</v>
      </c>
      <c r="BJ1457" s="42" t="s">
        <v>358</v>
      </c>
      <c r="BK1457" s="57">
        <v>44778</v>
      </c>
      <c r="BL1457" s="42" t="s">
        <v>317</v>
      </c>
      <c r="BM1457" s="42" t="s">
        <v>317</v>
      </c>
      <c r="BN1457" s="42"/>
      <c r="BO1457" s="42"/>
      <c r="BP1457" s="42" t="s">
        <v>359</v>
      </c>
      <c r="BQ1457" s="42" t="s">
        <v>359</v>
      </c>
      <c r="BR1457" s="42" t="s">
        <v>359</v>
      </c>
      <c r="BS1457" s="42"/>
      <c r="BT1457" s="42" t="s">
        <v>360</v>
      </c>
      <c r="BU1457" s="42" t="s">
        <v>317</v>
      </c>
      <c r="BV1457" s="42" t="s">
        <v>317</v>
      </c>
      <c r="BW1457" s="42"/>
      <c r="BX1457" s="42"/>
      <c r="BY1457" s="42" t="s">
        <v>353</v>
      </c>
      <c r="BZ1457" s="42" t="s">
        <v>353</v>
      </c>
      <c r="CA1457" s="42"/>
      <c r="CB1457" s="42" t="s">
        <v>353</v>
      </c>
      <c r="CC1457" s="42"/>
      <c r="CD1457" s="42"/>
      <c r="CE1457" s="42"/>
      <c r="CF1457" s="42"/>
      <c r="CG1457" s="26" t="s">
        <v>5594</v>
      </c>
    </row>
    <row r="1458" hidden="1" spans="1:85">
      <c r="A1458" s="39">
        <v>930</v>
      </c>
      <c r="B1458" s="42" t="s">
        <v>5598</v>
      </c>
      <c r="C1458" s="46" t="s">
        <v>5599</v>
      </c>
      <c r="D1458" s="42" t="s">
        <v>4531</v>
      </c>
      <c r="E1458" s="43">
        <v>29.924</v>
      </c>
      <c r="F1458" s="43">
        <v>-10.2628</v>
      </c>
      <c r="G1458" s="42" t="s">
        <v>4473</v>
      </c>
      <c r="H1458" s="37">
        <v>4.5</v>
      </c>
      <c r="I1458" s="42" t="s">
        <v>4530</v>
      </c>
      <c r="J1458" s="42" t="s">
        <v>4662</v>
      </c>
      <c r="K1458" s="42" t="s">
        <v>317</v>
      </c>
      <c r="L1458" s="42" t="s">
        <v>317</v>
      </c>
      <c r="M1458" s="42" t="s">
        <v>317</v>
      </c>
      <c r="N1458" s="42" t="s">
        <v>318</v>
      </c>
      <c r="O1458" s="42" t="s">
        <v>319</v>
      </c>
      <c r="P1458" s="42" t="s">
        <v>319</v>
      </c>
      <c r="Q1458" s="42" t="s">
        <v>381</v>
      </c>
      <c r="R1458" s="42" t="s">
        <v>381</v>
      </c>
      <c r="S1458" s="42" t="s">
        <v>1718</v>
      </c>
      <c r="T1458" s="42" t="s">
        <v>344</v>
      </c>
      <c r="U1458" s="42" t="s">
        <v>323</v>
      </c>
      <c r="V1458" s="52">
        <v>50</v>
      </c>
      <c r="W1458" s="42" t="s">
        <v>366</v>
      </c>
      <c r="X1458" s="42" t="s">
        <v>5312</v>
      </c>
      <c r="Y1458" s="42" t="s">
        <v>2</v>
      </c>
      <c r="Z1458" s="42" t="s">
        <v>2</v>
      </c>
      <c r="AA1458" s="42" t="s">
        <v>328</v>
      </c>
      <c r="AB1458" s="42" t="s">
        <v>4478</v>
      </c>
      <c r="AC1458" s="42" t="s">
        <v>348</v>
      </c>
      <c r="AD1458" s="42" t="s">
        <v>1780</v>
      </c>
      <c r="AE1458" s="42" t="s">
        <v>476</v>
      </c>
      <c r="AF1458" s="42" t="s">
        <v>476</v>
      </c>
      <c r="AG1458" s="42">
        <v>30</v>
      </c>
      <c r="AH1458" s="42" t="s">
        <v>350</v>
      </c>
      <c r="AI1458" s="42" t="s">
        <v>5600</v>
      </c>
      <c r="AJ1458" s="42" t="s">
        <v>351</v>
      </c>
      <c r="AK1458" s="42">
        <v>0</v>
      </c>
      <c r="AL1458" s="42">
        <v>1000</v>
      </c>
      <c r="AM1458" s="42" t="s">
        <v>332</v>
      </c>
      <c r="AN1458" s="42" t="s">
        <v>352</v>
      </c>
      <c r="AO1458" s="43">
        <v>400</v>
      </c>
      <c r="AP1458" s="42" t="s">
        <v>439</v>
      </c>
      <c r="AQ1458" s="42">
        <v>1200</v>
      </c>
      <c r="AR1458" s="42">
        <v>2</v>
      </c>
      <c r="AS1458" s="42">
        <v>600</v>
      </c>
      <c r="AT1458" s="42">
        <v>48</v>
      </c>
      <c r="AU1458" s="42" t="s">
        <v>385</v>
      </c>
      <c r="AV1458" s="42" t="s">
        <v>385</v>
      </c>
      <c r="AW1458" s="42">
        <v>18000</v>
      </c>
      <c r="AX1458" s="42">
        <v>18000</v>
      </c>
      <c r="AY1458" s="42">
        <v>2</v>
      </c>
      <c r="AZ1458" s="51">
        <v>85</v>
      </c>
      <c r="BA1458" s="42"/>
      <c r="BB1458" s="42">
        <v>1</v>
      </c>
      <c r="BC1458" s="42" t="s">
        <v>525</v>
      </c>
      <c r="BD1458" s="49">
        <v>0</v>
      </c>
      <c r="BE1458" s="49" t="s">
        <v>5598</v>
      </c>
      <c r="BF1458" s="42" t="s">
        <v>340</v>
      </c>
      <c r="BG1458" s="42"/>
      <c r="BH1458" s="42" t="s">
        <v>340</v>
      </c>
      <c r="BI1458" s="42" t="s">
        <v>357</v>
      </c>
      <c r="BJ1458" s="42" t="s">
        <v>358</v>
      </c>
      <c r="BK1458" s="57">
        <v>44778</v>
      </c>
      <c r="BL1458" s="42" t="s">
        <v>317</v>
      </c>
      <c r="BM1458" s="42" t="s">
        <v>317</v>
      </c>
      <c r="BN1458" s="42"/>
      <c r="BO1458" s="42"/>
      <c r="BP1458" s="42" t="s">
        <v>359</v>
      </c>
      <c r="BQ1458" s="42" t="s">
        <v>359</v>
      </c>
      <c r="BR1458" s="42" t="s">
        <v>359</v>
      </c>
      <c r="BS1458" s="42"/>
      <c r="BT1458" s="42" t="s">
        <v>360</v>
      </c>
      <c r="BU1458" s="42" t="s">
        <v>317</v>
      </c>
      <c r="BV1458" s="42" t="s">
        <v>317</v>
      </c>
      <c r="BW1458" s="42"/>
      <c r="BX1458" s="42"/>
      <c r="BY1458" s="42" t="s">
        <v>353</v>
      </c>
      <c r="BZ1458" s="42" t="s">
        <v>353</v>
      </c>
      <c r="CA1458" s="42"/>
      <c r="CB1458" s="42" t="s">
        <v>353</v>
      </c>
      <c r="CC1458" s="42"/>
      <c r="CD1458" s="42"/>
      <c r="CE1458" s="42"/>
      <c r="CF1458" s="42"/>
      <c r="CG1458" s="26" t="s">
        <v>5599</v>
      </c>
    </row>
    <row r="1459" hidden="1" spans="1:85">
      <c r="A1459" s="34">
        <v>1161</v>
      </c>
      <c r="B1459" s="42" t="s">
        <v>5601</v>
      </c>
      <c r="C1459" s="46" t="s">
        <v>5602</v>
      </c>
      <c r="D1459" s="42" t="s">
        <v>5377</v>
      </c>
      <c r="E1459" s="43">
        <v>31.4088</v>
      </c>
      <c r="F1459" s="43">
        <v>-11.8395</v>
      </c>
      <c r="G1459" s="42" t="s">
        <v>4473</v>
      </c>
      <c r="H1459" s="37">
        <v>4.5</v>
      </c>
      <c r="I1459" s="42" t="s">
        <v>4530</v>
      </c>
      <c r="J1459" s="42" t="s">
        <v>5494</v>
      </c>
      <c r="K1459" s="42" t="s">
        <v>340</v>
      </c>
      <c r="L1459" s="42" t="s">
        <v>317</v>
      </c>
      <c r="M1459" s="42" t="s">
        <v>340</v>
      </c>
      <c r="N1459" s="42" t="s">
        <v>318</v>
      </c>
      <c r="O1459" s="42" t="s">
        <v>319</v>
      </c>
      <c r="P1459" s="42" t="s">
        <v>319</v>
      </c>
      <c r="Q1459" s="42" t="s">
        <v>381</v>
      </c>
      <c r="R1459" s="42" t="s">
        <v>381</v>
      </c>
      <c r="S1459" s="42" t="s">
        <v>1718</v>
      </c>
      <c r="T1459" s="42" t="s">
        <v>344</v>
      </c>
      <c r="U1459" s="42" t="s">
        <v>323</v>
      </c>
      <c r="V1459" s="52">
        <v>60</v>
      </c>
      <c r="W1459" s="42" t="s">
        <v>366</v>
      </c>
      <c r="X1459" s="42" t="s">
        <v>5359</v>
      </c>
      <c r="Y1459" s="42" t="s">
        <v>2</v>
      </c>
      <c r="Z1459" s="42" t="s">
        <v>2</v>
      </c>
      <c r="AA1459" s="42" t="s">
        <v>328</v>
      </c>
      <c r="AB1459" s="42" t="s">
        <v>4478</v>
      </c>
      <c r="AC1459" s="42" t="s">
        <v>348</v>
      </c>
      <c r="AD1459" s="42" t="s">
        <v>1780</v>
      </c>
      <c r="AE1459" s="42" t="s">
        <v>476</v>
      </c>
      <c r="AF1459" s="42" t="s">
        <v>476</v>
      </c>
      <c r="AG1459" s="42">
        <v>30</v>
      </c>
      <c r="AH1459" s="42" t="s">
        <v>350</v>
      </c>
      <c r="AI1459" s="42" t="s">
        <v>5603</v>
      </c>
      <c r="AJ1459" s="42" t="s">
        <v>351</v>
      </c>
      <c r="AK1459" s="42">
        <v>0</v>
      </c>
      <c r="AL1459" s="42">
        <v>1000</v>
      </c>
      <c r="AM1459" s="42" t="s">
        <v>332</v>
      </c>
      <c r="AN1459" s="42" t="s">
        <v>352</v>
      </c>
      <c r="AO1459" s="43">
        <v>400</v>
      </c>
      <c r="AP1459" s="42" t="s">
        <v>439</v>
      </c>
      <c r="AQ1459" s="42">
        <v>1200</v>
      </c>
      <c r="AR1459" s="42">
        <v>2</v>
      </c>
      <c r="AS1459" s="42">
        <v>600</v>
      </c>
      <c r="AT1459" s="42">
        <v>48</v>
      </c>
      <c r="AU1459" s="42" t="s">
        <v>385</v>
      </c>
      <c r="AV1459" s="42" t="s">
        <v>385</v>
      </c>
      <c r="AW1459" s="42">
        <v>18000</v>
      </c>
      <c r="AX1459" s="42">
        <v>18000</v>
      </c>
      <c r="AY1459" s="42">
        <v>2</v>
      </c>
      <c r="AZ1459" s="51">
        <v>120</v>
      </c>
      <c r="BA1459" s="42"/>
      <c r="BB1459" s="42">
        <v>1</v>
      </c>
      <c r="BC1459" s="42" t="s">
        <v>525</v>
      </c>
      <c r="BD1459" s="49">
        <v>0</v>
      </c>
      <c r="BE1459" s="49" t="s">
        <v>5601</v>
      </c>
      <c r="BF1459" s="42" t="s">
        <v>340</v>
      </c>
      <c r="BG1459" s="42"/>
      <c r="BH1459" s="42" t="s">
        <v>340</v>
      </c>
      <c r="BI1459" s="42" t="s">
        <v>357</v>
      </c>
      <c r="BJ1459" s="42" t="s">
        <v>358</v>
      </c>
      <c r="BK1459" s="57">
        <v>44778</v>
      </c>
      <c r="BL1459" s="42" t="s">
        <v>317</v>
      </c>
      <c r="BM1459" s="42" t="s">
        <v>317</v>
      </c>
      <c r="BN1459" s="42"/>
      <c r="BO1459" s="42"/>
      <c r="BP1459" s="42" t="s">
        <v>359</v>
      </c>
      <c r="BQ1459" s="42" t="s">
        <v>359</v>
      </c>
      <c r="BR1459" s="42" t="s">
        <v>359</v>
      </c>
      <c r="BS1459" s="42"/>
      <c r="BT1459" s="42" t="s">
        <v>360</v>
      </c>
      <c r="BU1459" s="42" t="s">
        <v>317</v>
      </c>
      <c r="BV1459" s="42" t="s">
        <v>317</v>
      </c>
      <c r="BW1459" s="42"/>
      <c r="BX1459" s="42"/>
      <c r="BY1459" s="42" t="s">
        <v>353</v>
      </c>
      <c r="BZ1459" s="42" t="s">
        <v>353</v>
      </c>
      <c r="CA1459" s="42"/>
      <c r="CB1459" s="42" t="s">
        <v>353</v>
      </c>
      <c r="CC1459" s="42"/>
      <c r="CD1459" s="42"/>
      <c r="CE1459" s="42"/>
      <c r="CF1459" s="42"/>
      <c r="CG1459" s="26" t="s">
        <v>5602</v>
      </c>
    </row>
    <row r="1460" hidden="1" spans="1:85">
      <c r="A1460" s="34">
        <v>429</v>
      </c>
      <c r="B1460" s="42" t="s">
        <v>5604</v>
      </c>
      <c r="C1460" s="46" t="s">
        <v>5605</v>
      </c>
      <c r="D1460" s="42" t="s">
        <v>5606</v>
      </c>
      <c r="E1460" s="43">
        <v>31.1802</v>
      </c>
      <c r="F1460" s="43">
        <v>-9.7371</v>
      </c>
      <c r="G1460" s="42" t="s">
        <v>4473</v>
      </c>
      <c r="H1460" s="37">
        <v>1.8</v>
      </c>
      <c r="I1460" s="42" t="s">
        <v>4530</v>
      </c>
      <c r="J1460" s="42" t="s">
        <v>5333</v>
      </c>
      <c r="K1460" s="42" t="s">
        <v>317</v>
      </c>
      <c r="L1460" s="42" t="s">
        <v>317</v>
      </c>
      <c r="M1460" s="42" t="s">
        <v>317</v>
      </c>
      <c r="N1460" s="42" t="s">
        <v>318</v>
      </c>
      <c r="O1460" s="42" t="s">
        <v>319</v>
      </c>
      <c r="P1460" s="42" t="s">
        <v>319</v>
      </c>
      <c r="Q1460" s="42" t="s">
        <v>381</v>
      </c>
      <c r="R1460" s="42" t="s">
        <v>381</v>
      </c>
      <c r="S1460" s="42" t="s">
        <v>1718</v>
      </c>
      <c r="T1460" s="42" t="s">
        <v>344</v>
      </c>
      <c r="U1460" s="42" t="s">
        <v>323</v>
      </c>
      <c r="V1460" s="52">
        <v>60</v>
      </c>
      <c r="W1460" s="42" t="s">
        <v>366</v>
      </c>
      <c r="X1460" s="42" t="s">
        <v>5312</v>
      </c>
      <c r="Y1460" s="42" t="s">
        <v>2</v>
      </c>
      <c r="Z1460" s="42" t="s">
        <v>2</v>
      </c>
      <c r="AA1460" s="42" t="s">
        <v>328</v>
      </c>
      <c r="AB1460" s="42" t="s">
        <v>4478</v>
      </c>
      <c r="AC1460" s="42" t="s">
        <v>348</v>
      </c>
      <c r="AD1460" s="42" t="s">
        <v>1780</v>
      </c>
      <c r="AE1460" s="42" t="s">
        <v>403</v>
      </c>
      <c r="AF1460" s="42" t="s">
        <v>403</v>
      </c>
      <c r="AG1460" s="42">
        <v>15</v>
      </c>
      <c r="AH1460" s="42" t="s">
        <v>350</v>
      </c>
      <c r="AI1460" s="42" t="s">
        <v>2115</v>
      </c>
      <c r="AJ1460" s="42" t="s">
        <v>351</v>
      </c>
      <c r="AK1460" s="42">
        <v>0</v>
      </c>
      <c r="AL1460" s="42">
        <v>600</v>
      </c>
      <c r="AM1460" s="42" t="s">
        <v>332</v>
      </c>
      <c r="AN1460" s="42" t="s">
        <v>352</v>
      </c>
      <c r="AO1460" s="43">
        <v>400</v>
      </c>
      <c r="AP1460" s="42" t="s">
        <v>439</v>
      </c>
      <c r="AQ1460" s="42">
        <v>1200</v>
      </c>
      <c r="AR1460" s="42">
        <v>2</v>
      </c>
      <c r="AS1460" s="42">
        <v>600</v>
      </c>
      <c r="AT1460" s="42">
        <v>48</v>
      </c>
      <c r="AU1460" s="42" t="s">
        <v>385</v>
      </c>
      <c r="AV1460" s="42" t="s">
        <v>385</v>
      </c>
      <c r="AW1460" s="42">
        <v>18000</v>
      </c>
      <c r="AX1460" s="42">
        <v>18000</v>
      </c>
      <c r="AY1460" s="42">
        <v>2</v>
      </c>
      <c r="AZ1460" s="51">
        <v>63</v>
      </c>
      <c r="BA1460" s="42"/>
      <c r="BB1460" s="42">
        <v>1</v>
      </c>
      <c r="BC1460" s="42" t="s">
        <v>525</v>
      </c>
      <c r="BD1460" s="49">
        <v>0</v>
      </c>
      <c r="BE1460" s="49" t="s">
        <v>5604</v>
      </c>
      <c r="BF1460" s="42" t="s">
        <v>340</v>
      </c>
      <c r="BG1460" s="42"/>
      <c r="BH1460" s="42" t="s">
        <v>340</v>
      </c>
      <c r="BI1460" s="42" t="s">
        <v>357</v>
      </c>
      <c r="BJ1460" s="42" t="s">
        <v>358</v>
      </c>
      <c r="BK1460" s="57">
        <v>44778</v>
      </c>
      <c r="BL1460" s="42" t="s">
        <v>317</v>
      </c>
      <c r="BM1460" s="42" t="s">
        <v>317</v>
      </c>
      <c r="BN1460" s="42"/>
      <c r="BO1460" s="42"/>
      <c r="BP1460" s="42" t="s">
        <v>359</v>
      </c>
      <c r="BQ1460" s="42" t="s">
        <v>359</v>
      </c>
      <c r="BR1460" s="42" t="s">
        <v>359</v>
      </c>
      <c r="BS1460" s="42"/>
      <c r="BT1460" s="42" t="s">
        <v>360</v>
      </c>
      <c r="BU1460" s="42" t="s">
        <v>317</v>
      </c>
      <c r="BV1460" s="42" t="s">
        <v>317</v>
      </c>
      <c r="BW1460" s="42"/>
      <c r="BX1460" s="42"/>
      <c r="BY1460" s="42" t="s">
        <v>353</v>
      </c>
      <c r="BZ1460" s="42" t="s">
        <v>353</v>
      </c>
      <c r="CA1460" s="42"/>
      <c r="CB1460" s="42" t="s">
        <v>353</v>
      </c>
      <c r="CC1460" s="42"/>
      <c r="CD1460" s="42"/>
      <c r="CE1460" s="42"/>
      <c r="CF1460" s="42"/>
      <c r="CG1460" s="26" t="s">
        <v>5605</v>
      </c>
    </row>
    <row r="1461" hidden="1" spans="1:85">
      <c r="A1461" s="34">
        <v>1269</v>
      </c>
      <c r="B1461" s="42" t="s">
        <v>5607</v>
      </c>
      <c r="C1461" s="46" t="s">
        <v>5608</v>
      </c>
      <c r="D1461" s="42" t="s">
        <v>5334</v>
      </c>
      <c r="E1461" s="43">
        <v>31.3697</v>
      </c>
      <c r="F1461" s="43">
        <v>-10.1739</v>
      </c>
      <c r="G1461" s="42" t="s">
        <v>4473</v>
      </c>
      <c r="H1461" s="37">
        <v>1.8</v>
      </c>
      <c r="I1461" s="42" t="s">
        <v>4530</v>
      </c>
      <c r="J1461" s="42" t="s">
        <v>5333</v>
      </c>
      <c r="K1461" s="42" t="s">
        <v>317</v>
      </c>
      <c r="L1461" s="42" t="s">
        <v>317</v>
      </c>
      <c r="M1461" s="42" t="s">
        <v>317</v>
      </c>
      <c r="N1461" s="42" t="s">
        <v>318</v>
      </c>
      <c r="O1461" s="42" t="s">
        <v>319</v>
      </c>
      <c r="P1461" s="42" t="s">
        <v>319</v>
      </c>
      <c r="Q1461" s="42" t="s">
        <v>320</v>
      </c>
      <c r="R1461" s="42" t="s">
        <v>320</v>
      </c>
      <c r="S1461" s="42" t="s">
        <v>1718</v>
      </c>
      <c r="T1461" s="42" t="s">
        <v>344</v>
      </c>
      <c r="U1461" s="42" t="s">
        <v>323</v>
      </c>
      <c r="V1461" s="52">
        <v>50</v>
      </c>
      <c r="W1461" s="42" t="s">
        <v>366</v>
      </c>
      <c r="X1461" s="42" t="s">
        <v>5312</v>
      </c>
      <c r="Y1461" s="42" t="s">
        <v>2</v>
      </c>
      <c r="Z1461" s="42" t="s">
        <v>2</v>
      </c>
      <c r="AA1461" s="42" t="s">
        <v>328</v>
      </c>
      <c r="AB1461" s="42" t="s">
        <v>4478</v>
      </c>
      <c r="AC1461" s="42" t="s">
        <v>348</v>
      </c>
      <c r="AD1461" s="42" t="s">
        <v>1780</v>
      </c>
      <c r="AE1461" s="42" t="s">
        <v>403</v>
      </c>
      <c r="AF1461" s="42" t="s">
        <v>403</v>
      </c>
      <c r="AG1461" s="42">
        <v>15</v>
      </c>
      <c r="AH1461" s="42" t="s">
        <v>350</v>
      </c>
      <c r="AI1461" s="42">
        <v>0</v>
      </c>
      <c r="AJ1461" s="42" t="s">
        <v>351</v>
      </c>
      <c r="AK1461" s="42">
        <v>0</v>
      </c>
      <c r="AL1461" s="42">
        <v>600</v>
      </c>
      <c r="AM1461" s="42" t="s">
        <v>408</v>
      </c>
      <c r="AN1461" s="42" t="s">
        <v>4686</v>
      </c>
      <c r="AO1461" s="43">
        <v>192</v>
      </c>
      <c r="AP1461" s="42" t="s">
        <v>524</v>
      </c>
      <c r="AQ1461" s="42">
        <v>600</v>
      </c>
      <c r="AR1461" s="42">
        <v>2</v>
      </c>
      <c r="AS1461" s="42">
        <v>600</v>
      </c>
      <c r="AT1461" s="42">
        <v>24</v>
      </c>
      <c r="AU1461" s="42" t="s">
        <v>5335</v>
      </c>
      <c r="AV1461" s="42" t="s">
        <v>5335</v>
      </c>
      <c r="AW1461" s="42">
        <v>18000</v>
      </c>
      <c r="AX1461" s="42">
        <v>18000</v>
      </c>
      <c r="AY1461" s="42">
        <v>2</v>
      </c>
      <c r="AZ1461" s="51">
        <v>79</v>
      </c>
      <c r="BA1461" s="42"/>
      <c r="BB1461" s="42">
        <v>1</v>
      </c>
      <c r="BC1461" s="42" t="s">
        <v>525</v>
      </c>
      <c r="BD1461" s="49">
        <v>0</v>
      </c>
      <c r="BE1461" s="49" t="s">
        <v>5607</v>
      </c>
      <c r="BF1461" s="42" t="s">
        <v>340</v>
      </c>
      <c r="BG1461" s="42"/>
      <c r="BH1461" s="42" t="s">
        <v>340</v>
      </c>
      <c r="BI1461" s="42" t="s">
        <v>357</v>
      </c>
      <c r="BJ1461" s="42" t="s">
        <v>358</v>
      </c>
      <c r="BK1461" s="57">
        <v>44778</v>
      </c>
      <c r="BL1461" s="42" t="s">
        <v>317</v>
      </c>
      <c r="BM1461" s="42" t="s">
        <v>317</v>
      </c>
      <c r="BN1461" s="42"/>
      <c r="BO1461" s="42"/>
      <c r="BP1461" s="42" t="s">
        <v>359</v>
      </c>
      <c r="BQ1461" s="42" t="s">
        <v>359</v>
      </c>
      <c r="BR1461" s="42" t="s">
        <v>359</v>
      </c>
      <c r="BS1461" s="42"/>
      <c r="BT1461" s="42" t="s">
        <v>360</v>
      </c>
      <c r="BU1461" s="42" t="s">
        <v>317</v>
      </c>
      <c r="BV1461" s="42" t="s">
        <v>317</v>
      </c>
      <c r="BW1461" s="42"/>
      <c r="BX1461" s="42"/>
      <c r="BY1461" s="42" t="s">
        <v>353</v>
      </c>
      <c r="BZ1461" s="42" t="s">
        <v>353</v>
      </c>
      <c r="CA1461" s="42"/>
      <c r="CB1461" s="42" t="s">
        <v>353</v>
      </c>
      <c r="CC1461" s="42"/>
      <c r="CD1461" s="42"/>
      <c r="CE1461" s="42"/>
      <c r="CF1461" s="42"/>
      <c r="CG1461" s="26" t="s">
        <v>5608</v>
      </c>
    </row>
    <row r="1462" hidden="1" spans="1:85">
      <c r="A1462" s="34">
        <v>1599</v>
      </c>
      <c r="B1462" s="42" t="s">
        <v>5609</v>
      </c>
      <c r="C1462" s="46" t="s">
        <v>5610</v>
      </c>
      <c r="D1462" s="42" t="s">
        <v>5611</v>
      </c>
      <c r="E1462" s="43">
        <v>31.2469</v>
      </c>
      <c r="F1462" s="43">
        <v>-9.3589</v>
      </c>
      <c r="G1462" s="42" t="s">
        <v>4473</v>
      </c>
      <c r="H1462" s="37">
        <v>1.8</v>
      </c>
      <c r="I1462" s="42" t="s">
        <v>4530</v>
      </c>
      <c r="J1462" s="42" t="s">
        <v>5466</v>
      </c>
      <c r="K1462" s="42" t="s">
        <v>317</v>
      </c>
      <c r="L1462" s="42" t="s">
        <v>317</v>
      </c>
      <c r="M1462" s="42" t="s">
        <v>317</v>
      </c>
      <c r="N1462" s="42" t="s">
        <v>318</v>
      </c>
      <c r="O1462" s="42" t="s">
        <v>319</v>
      </c>
      <c r="P1462" s="42" t="s">
        <v>319</v>
      </c>
      <c r="Q1462" s="42" t="s">
        <v>381</v>
      </c>
      <c r="R1462" s="42" t="s">
        <v>381</v>
      </c>
      <c r="S1462" s="42" t="s">
        <v>1718</v>
      </c>
      <c r="T1462" s="42" t="s">
        <v>344</v>
      </c>
      <c r="U1462" s="42" t="s">
        <v>323</v>
      </c>
      <c r="V1462" s="52">
        <v>70</v>
      </c>
      <c r="W1462" s="42" t="s">
        <v>325</v>
      </c>
      <c r="X1462" s="42" t="s">
        <v>5312</v>
      </c>
      <c r="Y1462" s="42" t="s">
        <v>2</v>
      </c>
      <c r="Z1462" s="42" t="s">
        <v>2</v>
      </c>
      <c r="AA1462" s="42" t="s">
        <v>328</v>
      </c>
      <c r="AB1462" s="42" t="s">
        <v>4478</v>
      </c>
      <c r="AC1462" s="42" t="s">
        <v>348</v>
      </c>
      <c r="AD1462" s="42" t="s">
        <v>1780</v>
      </c>
      <c r="AE1462" s="42" t="s">
        <v>403</v>
      </c>
      <c r="AF1462" s="42" t="s">
        <v>403</v>
      </c>
      <c r="AG1462" s="42">
        <v>15</v>
      </c>
      <c r="AH1462" s="42" t="s">
        <v>350</v>
      </c>
      <c r="AI1462" s="42" t="s">
        <v>2115</v>
      </c>
      <c r="AJ1462" s="42" t="s">
        <v>351</v>
      </c>
      <c r="AK1462" s="42" t="s">
        <v>5379</v>
      </c>
      <c r="AL1462" s="42">
        <v>600</v>
      </c>
      <c r="AM1462" s="42" t="s">
        <v>332</v>
      </c>
      <c r="AN1462" s="42" t="s">
        <v>352</v>
      </c>
      <c r="AO1462" s="43">
        <v>400</v>
      </c>
      <c r="AP1462" s="42" t="s">
        <v>439</v>
      </c>
      <c r="AQ1462" s="42">
        <v>1200</v>
      </c>
      <c r="AR1462" s="42">
        <v>2</v>
      </c>
      <c r="AS1462" s="42">
        <v>600</v>
      </c>
      <c r="AT1462" s="42">
        <v>48</v>
      </c>
      <c r="AU1462" s="42" t="s">
        <v>327</v>
      </c>
      <c r="AV1462" s="42" t="s">
        <v>327</v>
      </c>
      <c r="AW1462" s="42" t="s">
        <v>327</v>
      </c>
      <c r="AX1462" s="42" t="s">
        <v>353</v>
      </c>
      <c r="AY1462" s="42" t="s">
        <v>327</v>
      </c>
      <c r="AZ1462" s="51">
        <v>54</v>
      </c>
      <c r="BA1462" s="42"/>
      <c r="BB1462" s="42">
        <v>2</v>
      </c>
      <c r="BC1462" s="42" t="s">
        <v>1422</v>
      </c>
      <c r="BD1462" s="49">
        <v>0</v>
      </c>
      <c r="BE1462" s="49" t="s">
        <v>5609</v>
      </c>
      <c r="BF1462" s="42" t="s">
        <v>340</v>
      </c>
      <c r="BG1462" s="42"/>
      <c r="BH1462" s="42" t="s">
        <v>340</v>
      </c>
      <c r="BI1462" s="42" t="s">
        <v>357</v>
      </c>
      <c r="BJ1462" s="42" t="s">
        <v>358</v>
      </c>
      <c r="BK1462" s="57">
        <v>44778</v>
      </c>
      <c r="BL1462" s="42" t="s">
        <v>317</v>
      </c>
      <c r="BM1462" s="42" t="s">
        <v>317</v>
      </c>
      <c r="BN1462" s="42"/>
      <c r="BO1462" s="42"/>
      <c r="BP1462" s="42" t="s">
        <v>359</v>
      </c>
      <c r="BQ1462" s="42" t="s">
        <v>359</v>
      </c>
      <c r="BR1462" s="42" t="s">
        <v>359</v>
      </c>
      <c r="BS1462" s="42"/>
      <c r="BT1462" s="42" t="s">
        <v>360</v>
      </c>
      <c r="BU1462" s="42" t="s">
        <v>317</v>
      </c>
      <c r="BV1462" s="42" t="s">
        <v>317</v>
      </c>
      <c r="BW1462" s="42"/>
      <c r="BX1462" s="42"/>
      <c r="BY1462" s="42" t="s">
        <v>353</v>
      </c>
      <c r="BZ1462" s="42" t="s">
        <v>353</v>
      </c>
      <c r="CA1462" s="42"/>
      <c r="CB1462" s="42" t="s">
        <v>353</v>
      </c>
      <c r="CC1462" s="42"/>
      <c r="CD1462" s="42"/>
      <c r="CE1462" s="42"/>
      <c r="CF1462" s="42"/>
      <c r="CG1462" s="26" t="s">
        <v>5610</v>
      </c>
    </row>
    <row r="1463" hidden="1" spans="1:85">
      <c r="A1463" s="39">
        <v>422</v>
      </c>
      <c r="B1463" s="42" t="s">
        <v>5612</v>
      </c>
      <c r="C1463" s="46" t="s">
        <v>5613</v>
      </c>
      <c r="D1463" s="42" t="s">
        <v>5614</v>
      </c>
      <c r="E1463" s="43">
        <v>32.6797</v>
      </c>
      <c r="F1463" s="43">
        <v>-9.5565</v>
      </c>
      <c r="G1463" s="42" t="s">
        <v>4473</v>
      </c>
      <c r="H1463" s="37">
        <v>4.5</v>
      </c>
      <c r="I1463" s="42" t="s">
        <v>4530</v>
      </c>
      <c r="J1463" s="42" t="s">
        <v>5512</v>
      </c>
      <c r="K1463" s="42" t="s">
        <v>317</v>
      </c>
      <c r="L1463" s="42" t="s">
        <v>317</v>
      </c>
      <c r="M1463" s="42" t="s">
        <v>317</v>
      </c>
      <c r="N1463" s="42" t="s">
        <v>318</v>
      </c>
      <c r="O1463" s="42" t="s">
        <v>319</v>
      </c>
      <c r="P1463" s="42" t="s">
        <v>319</v>
      </c>
      <c r="Q1463" s="42" t="s">
        <v>381</v>
      </c>
      <c r="R1463" s="42" t="s">
        <v>381</v>
      </c>
      <c r="S1463" s="42" t="s">
        <v>1718</v>
      </c>
      <c r="T1463" s="42" t="s">
        <v>782</v>
      </c>
      <c r="U1463" s="42" t="s">
        <v>323</v>
      </c>
      <c r="V1463" s="52">
        <v>80</v>
      </c>
      <c r="W1463" s="42" t="s">
        <v>366</v>
      </c>
      <c r="X1463" s="42" t="s">
        <v>5403</v>
      </c>
      <c r="Y1463" s="42" t="s">
        <v>2</v>
      </c>
      <c r="Z1463" s="42" t="s">
        <v>2</v>
      </c>
      <c r="AA1463" s="42" t="s">
        <v>328</v>
      </c>
      <c r="AB1463" s="42" t="s">
        <v>4478</v>
      </c>
      <c r="AC1463" s="42" t="s">
        <v>348</v>
      </c>
      <c r="AD1463" s="42" t="s">
        <v>1780</v>
      </c>
      <c r="AE1463" s="42" t="s">
        <v>382</v>
      </c>
      <c r="AF1463" s="42" t="s">
        <v>382</v>
      </c>
      <c r="AG1463" s="42">
        <v>30</v>
      </c>
      <c r="AH1463" s="42" t="s">
        <v>350</v>
      </c>
      <c r="AI1463" s="42">
        <v>0</v>
      </c>
      <c r="AJ1463" s="42" t="s">
        <v>351</v>
      </c>
      <c r="AK1463" s="42">
        <v>0</v>
      </c>
      <c r="AL1463" s="42">
        <v>1000</v>
      </c>
      <c r="AM1463" s="42" t="s">
        <v>332</v>
      </c>
      <c r="AN1463" s="42" t="s">
        <v>352</v>
      </c>
      <c r="AO1463" s="43">
        <v>400</v>
      </c>
      <c r="AP1463" s="42" t="s">
        <v>333</v>
      </c>
      <c r="AQ1463" s="42">
        <v>400</v>
      </c>
      <c r="AR1463" s="42">
        <v>48</v>
      </c>
      <c r="AS1463" s="42">
        <v>100</v>
      </c>
      <c r="AT1463" s="42">
        <f>AQ1463/AS1463</f>
        <v>4</v>
      </c>
      <c r="AU1463" s="42" t="s">
        <v>2581</v>
      </c>
      <c r="AV1463" s="42" t="s">
        <v>2581</v>
      </c>
      <c r="AW1463" s="42">
        <v>18000</v>
      </c>
      <c r="AX1463" s="42">
        <v>18000</v>
      </c>
      <c r="AY1463" s="42">
        <v>2</v>
      </c>
      <c r="AZ1463" s="51">
        <v>146</v>
      </c>
      <c r="BA1463" s="42"/>
      <c r="BB1463" s="42">
        <v>1</v>
      </c>
      <c r="BC1463" s="42" t="s">
        <v>525</v>
      </c>
      <c r="BD1463" s="49">
        <v>0</v>
      </c>
      <c r="BE1463" s="49" t="s">
        <v>5612</v>
      </c>
      <c r="BF1463" s="42" t="s">
        <v>340</v>
      </c>
      <c r="BG1463" s="42"/>
      <c r="BH1463" s="42" t="s">
        <v>340</v>
      </c>
      <c r="BI1463" s="42" t="s">
        <v>357</v>
      </c>
      <c r="BJ1463" s="42" t="s">
        <v>358</v>
      </c>
      <c r="BK1463" s="57">
        <v>44778</v>
      </c>
      <c r="BL1463" s="42" t="s">
        <v>1883</v>
      </c>
      <c r="BM1463" s="42" t="s">
        <v>1883</v>
      </c>
      <c r="BN1463" s="42"/>
      <c r="BO1463" s="42"/>
      <c r="BP1463" s="42" t="s">
        <v>359</v>
      </c>
      <c r="BQ1463" s="42" t="s">
        <v>359</v>
      </c>
      <c r="BR1463" s="42" t="s">
        <v>508</v>
      </c>
      <c r="BS1463" s="42"/>
      <c r="BT1463" s="42" t="s">
        <v>360</v>
      </c>
      <c r="BU1463" s="42" t="s">
        <v>317</v>
      </c>
      <c r="BV1463" s="42" t="s">
        <v>340</v>
      </c>
      <c r="BW1463" s="42"/>
      <c r="BX1463" s="42"/>
      <c r="BY1463" s="42" t="s">
        <v>356</v>
      </c>
      <c r="BZ1463" s="42">
        <v>30</v>
      </c>
      <c r="CA1463" s="42"/>
      <c r="CB1463" s="42" t="s">
        <v>472</v>
      </c>
      <c r="CC1463" s="42"/>
      <c r="CD1463" s="42"/>
      <c r="CE1463" s="42"/>
      <c r="CF1463" s="42"/>
      <c r="CG1463" s="26" t="s">
        <v>5613</v>
      </c>
    </row>
    <row r="1464" hidden="1" spans="1:85">
      <c r="A1464" s="34">
        <v>303</v>
      </c>
      <c r="B1464" s="42" t="s">
        <v>5615</v>
      </c>
      <c r="C1464" s="46" t="s">
        <v>5616</v>
      </c>
      <c r="D1464" s="42" t="s">
        <v>5617</v>
      </c>
      <c r="E1464" s="43">
        <v>32.2311</v>
      </c>
      <c r="F1464" s="43">
        <v>-9.3936</v>
      </c>
      <c r="G1464" s="42" t="s">
        <v>4473</v>
      </c>
      <c r="H1464" s="37">
        <v>2</v>
      </c>
      <c r="I1464" s="42" t="s">
        <v>4530</v>
      </c>
      <c r="J1464" s="42" t="s">
        <v>5456</v>
      </c>
      <c r="K1464" s="42" t="s">
        <v>317</v>
      </c>
      <c r="L1464" s="42" t="s">
        <v>317</v>
      </c>
      <c r="M1464" s="42" t="s">
        <v>317</v>
      </c>
      <c r="N1464" s="42" t="s">
        <v>318</v>
      </c>
      <c r="O1464" s="42" t="s">
        <v>319</v>
      </c>
      <c r="P1464" s="42" t="s">
        <v>319</v>
      </c>
      <c r="Q1464" s="42" t="s">
        <v>381</v>
      </c>
      <c r="R1464" s="42" t="s">
        <v>381</v>
      </c>
      <c r="S1464" s="42" t="s">
        <v>1718</v>
      </c>
      <c r="T1464" s="42" t="s">
        <v>344</v>
      </c>
      <c r="U1464" s="42" t="s">
        <v>323</v>
      </c>
      <c r="V1464" s="52">
        <v>80</v>
      </c>
      <c r="W1464" s="42" t="s">
        <v>366</v>
      </c>
      <c r="X1464" s="42" t="s">
        <v>5403</v>
      </c>
      <c r="Y1464" s="42" t="s">
        <v>2</v>
      </c>
      <c r="Z1464" s="42" t="s">
        <v>2</v>
      </c>
      <c r="AA1464" s="42" t="s">
        <v>328</v>
      </c>
      <c r="AB1464" s="42" t="s">
        <v>4478</v>
      </c>
      <c r="AC1464" s="42" t="s">
        <v>348</v>
      </c>
      <c r="AD1464" s="42" t="s">
        <v>1780</v>
      </c>
      <c r="AE1464" s="42" t="s">
        <v>403</v>
      </c>
      <c r="AF1464" s="42" t="s">
        <v>403</v>
      </c>
      <c r="AG1464" s="42">
        <v>16</v>
      </c>
      <c r="AH1464" s="42" t="s">
        <v>350</v>
      </c>
      <c r="AI1464" s="42" t="s">
        <v>5618</v>
      </c>
      <c r="AJ1464" s="42" t="s">
        <v>351</v>
      </c>
      <c r="AK1464" s="42" t="s">
        <v>5404</v>
      </c>
      <c r="AL1464" s="42">
        <v>600</v>
      </c>
      <c r="AM1464" s="42" t="s">
        <v>332</v>
      </c>
      <c r="AN1464" s="42" t="s">
        <v>352</v>
      </c>
      <c r="AO1464" s="43">
        <v>400</v>
      </c>
      <c r="AP1464" s="42" t="s">
        <v>439</v>
      </c>
      <c r="AQ1464" s="42">
        <v>1200</v>
      </c>
      <c r="AR1464" s="42">
        <v>2</v>
      </c>
      <c r="AS1464" s="42">
        <v>600</v>
      </c>
      <c r="AT1464" s="42">
        <v>48</v>
      </c>
      <c r="AU1464" s="42" t="s">
        <v>385</v>
      </c>
      <c r="AV1464" s="42" t="s">
        <v>385</v>
      </c>
      <c r="AW1464" s="42">
        <v>18000</v>
      </c>
      <c r="AX1464" s="42">
        <v>18000</v>
      </c>
      <c r="AY1464" s="42">
        <v>2</v>
      </c>
      <c r="AZ1464" s="51">
        <v>103</v>
      </c>
      <c r="BA1464" s="42"/>
      <c r="BB1464" s="42">
        <v>1</v>
      </c>
      <c r="BC1464" s="42" t="s">
        <v>525</v>
      </c>
      <c r="BD1464" s="49">
        <v>0</v>
      </c>
      <c r="BE1464" s="49" t="s">
        <v>5615</v>
      </c>
      <c r="BF1464" s="42" t="s">
        <v>340</v>
      </c>
      <c r="BG1464" s="42"/>
      <c r="BH1464" s="42" t="s">
        <v>340</v>
      </c>
      <c r="BI1464" s="42" t="s">
        <v>357</v>
      </c>
      <c r="BJ1464" s="42" t="s">
        <v>358</v>
      </c>
      <c r="BK1464" s="57">
        <v>44778</v>
      </c>
      <c r="BL1464" s="42" t="s">
        <v>317</v>
      </c>
      <c r="BM1464" s="42" t="s">
        <v>317</v>
      </c>
      <c r="BN1464" s="42"/>
      <c r="BO1464" s="42"/>
      <c r="BP1464" s="42" t="s">
        <v>359</v>
      </c>
      <c r="BQ1464" s="42" t="s">
        <v>359</v>
      </c>
      <c r="BR1464" s="42" t="s">
        <v>359</v>
      </c>
      <c r="BS1464" s="42"/>
      <c r="BT1464" s="42" t="s">
        <v>360</v>
      </c>
      <c r="BU1464" s="42" t="s">
        <v>317</v>
      </c>
      <c r="BV1464" s="42" t="s">
        <v>317</v>
      </c>
      <c r="BW1464" s="42"/>
      <c r="BX1464" s="42"/>
      <c r="BY1464" s="42" t="s">
        <v>353</v>
      </c>
      <c r="BZ1464" s="42" t="s">
        <v>353</v>
      </c>
      <c r="CA1464" s="42"/>
      <c r="CB1464" s="42" t="s">
        <v>353</v>
      </c>
      <c r="CC1464" s="42"/>
      <c r="CD1464" s="42"/>
      <c r="CE1464" s="42"/>
      <c r="CF1464" s="42"/>
      <c r="CG1464" s="26" t="s">
        <v>5616</v>
      </c>
    </row>
    <row r="1465" hidden="1" spans="1:85">
      <c r="A1465" s="34">
        <v>1487</v>
      </c>
      <c r="B1465" s="42" t="s">
        <v>5619</v>
      </c>
      <c r="C1465" s="46" t="s">
        <v>5620</v>
      </c>
      <c r="D1465" s="42" t="s">
        <v>5621</v>
      </c>
      <c r="E1465" s="43">
        <v>31.2546</v>
      </c>
      <c r="F1465" s="43">
        <v>-9.9343</v>
      </c>
      <c r="G1465" s="42" t="s">
        <v>4473</v>
      </c>
      <c r="H1465" s="37">
        <v>2.5</v>
      </c>
      <c r="I1465" s="42" t="s">
        <v>4530</v>
      </c>
      <c r="J1465" s="42" t="s">
        <v>5333</v>
      </c>
      <c r="K1465" s="42" t="s">
        <v>317</v>
      </c>
      <c r="L1465" s="42" t="s">
        <v>340</v>
      </c>
      <c r="M1465" s="42" t="s">
        <v>317</v>
      </c>
      <c r="N1465" s="42" t="s">
        <v>318</v>
      </c>
      <c r="O1465" s="42" t="s">
        <v>319</v>
      </c>
      <c r="P1465" s="42" t="s">
        <v>319</v>
      </c>
      <c r="Q1465" s="42" t="s">
        <v>381</v>
      </c>
      <c r="R1465" s="42" t="s">
        <v>381</v>
      </c>
      <c r="S1465" s="42" t="s">
        <v>1718</v>
      </c>
      <c r="T1465" s="42" t="s">
        <v>344</v>
      </c>
      <c r="U1465" s="42" t="s">
        <v>323</v>
      </c>
      <c r="V1465" s="52">
        <v>62</v>
      </c>
      <c r="W1465" s="42" t="s">
        <v>366</v>
      </c>
      <c r="X1465" s="42" t="s">
        <v>5312</v>
      </c>
      <c r="Y1465" s="42" t="s">
        <v>2</v>
      </c>
      <c r="Z1465" s="42" t="s">
        <v>2</v>
      </c>
      <c r="AA1465" s="42" t="s">
        <v>328</v>
      </c>
      <c r="AB1465" s="42" t="s">
        <v>4478</v>
      </c>
      <c r="AC1465" s="42" t="s">
        <v>348</v>
      </c>
      <c r="AD1465" s="42" t="s">
        <v>1780</v>
      </c>
      <c r="AE1465" s="42" t="s">
        <v>403</v>
      </c>
      <c r="AF1465" s="42" t="s">
        <v>403</v>
      </c>
      <c r="AG1465" s="42">
        <v>20</v>
      </c>
      <c r="AH1465" s="42" t="s">
        <v>350</v>
      </c>
      <c r="AI1465" s="42" t="s">
        <v>5622</v>
      </c>
      <c r="AJ1465" s="42" t="s">
        <v>351</v>
      </c>
      <c r="AK1465" s="42">
        <v>0</v>
      </c>
      <c r="AL1465" s="42">
        <v>600</v>
      </c>
      <c r="AM1465" s="42" t="s">
        <v>332</v>
      </c>
      <c r="AN1465" s="42" t="s">
        <v>352</v>
      </c>
      <c r="AO1465" s="43">
        <v>400</v>
      </c>
      <c r="AP1465" s="42" t="s">
        <v>439</v>
      </c>
      <c r="AQ1465" s="42">
        <v>1200</v>
      </c>
      <c r="AR1465" s="42">
        <v>2</v>
      </c>
      <c r="AS1465" s="42">
        <v>600</v>
      </c>
      <c r="AT1465" s="42">
        <v>48</v>
      </c>
      <c r="AU1465" s="42" t="s">
        <v>385</v>
      </c>
      <c r="AV1465" s="42" t="s">
        <v>385</v>
      </c>
      <c r="AW1465" s="42">
        <v>18000</v>
      </c>
      <c r="AX1465" s="42">
        <v>18000</v>
      </c>
      <c r="AY1465" s="42">
        <v>2</v>
      </c>
      <c r="AZ1465" s="51">
        <v>140</v>
      </c>
      <c r="BA1465" s="42"/>
      <c r="BB1465" s="42">
        <v>2</v>
      </c>
      <c r="BC1465" s="42" t="s">
        <v>375</v>
      </c>
      <c r="BD1465" s="49" t="s">
        <v>5623</v>
      </c>
      <c r="BE1465" s="49" t="s">
        <v>5619</v>
      </c>
      <c r="BF1465" s="42" t="s">
        <v>340</v>
      </c>
      <c r="BG1465" s="42"/>
      <c r="BH1465" s="42" t="s">
        <v>340</v>
      </c>
      <c r="BI1465" s="42" t="s">
        <v>357</v>
      </c>
      <c r="BJ1465" s="42" t="s">
        <v>358</v>
      </c>
      <c r="BK1465" s="57">
        <v>44778</v>
      </c>
      <c r="BL1465" s="42" t="s">
        <v>317</v>
      </c>
      <c r="BM1465" s="42" t="s">
        <v>317</v>
      </c>
      <c r="BN1465" s="42"/>
      <c r="BO1465" s="42"/>
      <c r="BP1465" s="42" t="s">
        <v>359</v>
      </c>
      <c r="BQ1465" s="42" t="s">
        <v>359</v>
      </c>
      <c r="BR1465" s="42" t="s">
        <v>359</v>
      </c>
      <c r="BS1465" s="42"/>
      <c r="BT1465" s="42" t="s">
        <v>360</v>
      </c>
      <c r="BU1465" s="42" t="s">
        <v>317</v>
      </c>
      <c r="BV1465" s="42" t="s">
        <v>317</v>
      </c>
      <c r="BW1465" s="42"/>
      <c r="BX1465" s="42"/>
      <c r="BY1465" s="42" t="s">
        <v>353</v>
      </c>
      <c r="BZ1465" s="42" t="s">
        <v>353</v>
      </c>
      <c r="CA1465" s="42"/>
      <c r="CB1465" s="42" t="s">
        <v>353</v>
      </c>
      <c r="CC1465" s="42"/>
      <c r="CD1465" s="42"/>
      <c r="CE1465" s="42"/>
      <c r="CF1465" s="42"/>
      <c r="CG1465" s="26" t="s">
        <v>5620</v>
      </c>
    </row>
    <row r="1466" hidden="1" spans="1:85">
      <c r="A1466" s="34">
        <v>617</v>
      </c>
      <c r="B1466" s="42" t="s">
        <v>5624</v>
      </c>
      <c r="C1466" s="46" t="s">
        <v>5625</v>
      </c>
      <c r="D1466" s="42" t="s">
        <v>5626</v>
      </c>
      <c r="E1466" s="43">
        <v>31.2959</v>
      </c>
      <c r="F1466" s="43">
        <v>-11.5487</v>
      </c>
      <c r="G1466" s="42" t="s">
        <v>4473</v>
      </c>
      <c r="H1466" s="37">
        <v>1.8</v>
      </c>
      <c r="I1466" s="42" t="s">
        <v>4530</v>
      </c>
      <c r="J1466" s="42" t="s">
        <v>5494</v>
      </c>
      <c r="K1466" s="42" t="s">
        <v>317</v>
      </c>
      <c r="L1466" s="42" t="s">
        <v>317</v>
      </c>
      <c r="M1466" s="42" t="s">
        <v>317</v>
      </c>
      <c r="N1466" s="42" t="s">
        <v>318</v>
      </c>
      <c r="O1466" s="42" t="s">
        <v>319</v>
      </c>
      <c r="P1466" s="42" t="s">
        <v>319</v>
      </c>
      <c r="Q1466" s="42" t="s">
        <v>381</v>
      </c>
      <c r="R1466" s="42" t="s">
        <v>381</v>
      </c>
      <c r="S1466" s="42" t="s">
        <v>1718</v>
      </c>
      <c r="T1466" s="79" t="s">
        <v>344</v>
      </c>
      <c r="U1466" s="42" t="s">
        <v>323</v>
      </c>
      <c r="V1466" s="52">
        <v>80</v>
      </c>
      <c r="W1466" s="42" t="s">
        <v>366</v>
      </c>
      <c r="X1466" s="42" t="s">
        <v>5359</v>
      </c>
      <c r="Y1466" s="42" t="s">
        <v>2</v>
      </c>
      <c r="Z1466" s="42" t="s">
        <v>2</v>
      </c>
      <c r="AA1466" s="42" t="s">
        <v>328</v>
      </c>
      <c r="AB1466" s="42" t="s">
        <v>4478</v>
      </c>
      <c r="AC1466" s="42" t="s">
        <v>348</v>
      </c>
      <c r="AD1466" s="42" t="s">
        <v>1780</v>
      </c>
      <c r="AE1466" s="42" t="s">
        <v>349</v>
      </c>
      <c r="AF1466" s="42" t="s">
        <v>349</v>
      </c>
      <c r="AG1466" s="42">
        <v>15</v>
      </c>
      <c r="AH1466" s="42" t="s">
        <v>350</v>
      </c>
      <c r="AI1466" s="42">
        <v>0</v>
      </c>
      <c r="AJ1466" s="42" t="s">
        <v>351</v>
      </c>
      <c r="AK1466" s="42">
        <v>0</v>
      </c>
      <c r="AL1466" s="42">
        <v>600</v>
      </c>
      <c r="AM1466" s="42" t="s">
        <v>332</v>
      </c>
      <c r="AN1466" s="42" t="s">
        <v>352</v>
      </c>
      <c r="AO1466" s="43">
        <v>400</v>
      </c>
      <c r="AP1466" s="42" t="s">
        <v>333</v>
      </c>
      <c r="AQ1466" s="42">
        <v>100</v>
      </c>
      <c r="AR1466" s="42">
        <v>48</v>
      </c>
      <c r="AS1466" s="42">
        <v>100</v>
      </c>
      <c r="AT1466" s="42">
        <f>AQ1466/AS1466</f>
        <v>1</v>
      </c>
      <c r="AU1466" s="42" t="s">
        <v>385</v>
      </c>
      <c r="AV1466" s="42" t="s">
        <v>385</v>
      </c>
      <c r="AW1466" s="42">
        <v>18000</v>
      </c>
      <c r="AX1466" s="42">
        <v>18000</v>
      </c>
      <c r="AY1466" s="42">
        <v>2</v>
      </c>
      <c r="AZ1466" s="51">
        <v>44</v>
      </c>
      <c r="BA1466" s="42"/>
      <c r="BB1466" s="42">
        <v>1</v>
      </c>
      <c r="BC1466" s="42" t="s">
        <v>525</v>
      </c>
      <c r="BD1466" s="49">
        <v>0</v>
      </c>
      <c r="BE1466" s="49" t="s">
        <v>5624</v>
      </c>
      <c r="BF1466" s="42" t="s">
        <v>340</v>
      </c>
      <c r="BG1466" s="42"/>
      <c r="BH1466" s="42" t="s">
        <v>340</v>
      </c>
      <c r="BI1466" s="42" t="s">
        <v>357</v>
      </c>
      <c r="BJ1466" s="42" t="s">
        <v>1872</v>
      </c>
      <c r="BK1466" s="57">
        <v>44778</v>
      </c>
      <c r="BL1466" s="42" t="s">
        <v>1883</v>
      </c>
      <c r="BM1466" s="42" t="s">
        <v>1883</v>
      </c>
      <c r="BN1466" s="42"/>
      <c r="BO1466" s="42"/>
      <c r="BP1466" s="42" t="s">
        <v>359</v>
      </c>
      <c r="BQ1466" s="42" t="s">
        <v>359</v>
      </c>
      <c r="BR1466" s="42" t="s">
        <v>508</v>
      </c>
      <c r="BS1466" s="42"/>
      <c r="BT1466" s="42" t="s">
        <v>360</v>
      </c>
      <c r="BU1466" s="42" t="s">
        <v>317</v>
      </c>
      <c r="BV1466" s="42" t="s">
        <v>317</v>
      </c>
      <c r="BW1466" s="42"/>
      <c r="BX1466" s="42"/>
      <c r="BY1466" s="42" t="s">
        <v>353</v>
      </c>
      <c r="BZ1466" s="42" t="s">
        <v>353</v>
      </c>
      <c r="CA1466" s="42"/>
      <c r="CB1466" s="42" t="s">
        <v>353</v>
      </c>
      <c r="CC1466" s="42"/>
      <c r="CD1466" s="42"/>
      <c r="CE1466" s="42"/>
      <c r="CF1466" s="42"/>
      <c r="CG1466" s="26" t="s">
        <v>5625</v>
      </c>
    </row>
    <row r="1467" hidden="1" spans="1:85">
      <c r="A1467" s="39">
        <v>984</v>
      </c>
      <c r="B1467" s="42" t="s">
        <v>5627</v>
      </c>
      <c r="C1467" s="46" t="s">
        <v>5628</v>
      </c>
      <c r="D1467" s="42" t="s">
        <v>5629</v>
      </c>
      <c r="E1467" s="43">
        <v>31.5708</v>
      </c>
      <c r="F1467" s="43">
        <v>-10.1256</v>
      </c>
      <c r="G1467" s="42" t="s">
        <v>4473</v>
      </c>
      <c r="H1467" s="37">
        <v>2</v>
      </c>
      <c r="I1467" s="42" t="s">
        <v>4530</v>
      </c>
      <c r="J1467" s="42" t="s">
        <v>5333</v>
      </c>
      <c r="K1467" s="42" t="s">
        <v>317</v>
      </c>
      <c r="L1467" s="42" t="s">
        <v>317</v>
      </c>
      <c r="M1467" s="42" t="s">
        <v>317</v>
      </c>
      <c r="N1467" s="42" t="s">
        <v>318</v>
      </c>
      <c r="O1467" s="42" t="s">
        <v>319</v>
      </c>
      <c r="P1467" s="42" t="s">
        <v>319</v>
      </c>
      <c r="Q1467" s="42" t="s">
        <v>381</v>
      </c>
      <c r="R1467" s="42" t="s">
        <v>381</v>
      </c>
      <c r="S1467" s="42" t="s">
        <v>1718</v>
      </c>
      <c r="T1467" s="42" t="s">
        <v>344</v>
      </c>
      <c r="U1467" s="42" t="s">
        <v>323</v>
      </c>
      <c r="V1467" s="52">
        <v>60</v>
      </c>
      <c r="W1467" s="42" t="s">
        <v>366</v>
      </c>
      <c r="X1467" s="42" t="s">
        <v>5312</v>
      </c>
      <c r="Y1467" s="42" t="s">
        <v>2</v>
      </c>
      <c r="Z1467" s="42" t="s">
        <v>2</v>
      </c>
      <c r="AA1467" s="42" t="s">
        <v>328</v>
      </c>
      <c r="AB1467" s="42" t="s">
        <v>4478</v>
      </c>
      <c r="AC1467" s="42" t="s">
        <v>348</v>
      </c>
      <c r="AD1467" s="42" t="s">
        <v>1780</v>
      </c>
      <c r="AE1467" s="42" t="s">
        <v>476</v>
      </c>
      <c r="AF1467" s="42" t="s">
        <v>476</v>
      </c>
      <c r="AG1467" s="42">
        <v>16</v>
      </c>
      <c r="AH1467" s="42" t="s">
        <v>350</v>
      </c>
      <c r="AI1467" s="42">
        <v>0</v>
      </c>
      <c r="AJ1467" s="42" t="s">
        <v>351</v>
      </c>
      <c r="AK1467" s="42">
        <v>0</v>
      </c>
      <c r="AL1467" s="42">
        <v>1000</v>
      </c>
      <c r="AM1467" s="42" t="s">
        <v>332</v>
      </c>
      <c r="AN1467" s="42" t="s">
        <v>352</v>
      </c>
      <c r="AO1467" s="43">
        <v>400</v>
      </c>
      <c r="AP1467" s="42" t="s">
        <v>439</v>
      </c>
      <c r="AQ1467" s="42">
        <v>1200</v>
      </c>
      <c r="AR1467" s="42">
        <v>2</v>
      </c>
      <c r="AS1467" s="42">
        <v>600</v>
      </c>
      <c r="AT1467" s="42">
        <v>48</v>
      </c>
      <c r="AU1467" s="42" t="s">
        <v>5588</v>
      </c>
      <c r="AV1467" s="42" t="s">
        <v>5588</v>
      </c>
      <c r="AW1467" s="42">
        <v>18000</v>
      </c>
      <c r="AX1467" s="42">
        <v>18000</v>
      </c>
      <c r="AY1467" s="42">
        <v>2</v>
      </c>
      <c r="AZ1467" s="51">
        <v>55</v>
      </c>
      <c r="BA1467" s="42"/>
      <c r="BB1467" s="42">
        <v>1</v>
      </c>
      <c r="BC1467" s="42" t="s">
        <v>525</v>
      </c>
      <c r="BD1467" s="49">
        <v>0</v>
      </c>
      <c r="BE1467" s="49" t="s">
        <v>5627</v>
      </c>
      <c r="BF1467" s="42" t="s">
        <v>340</v>
      </c>
      <c r="BG1467" s="42"/>
      <c r="BH1467" s="42" t="s">
        <v>340</v>
      </c>
      <c r="BI1467" s="42" t="s">
        <v>357</v>
      </c>
      <c r="BJ1467" s="42" t="s">
        <v>358</v>
      </c>
      <c r="BK1467" s="57">
        <v>44778</v>
      </c>
      <c r="BL1467" s="42" t="s">
        <v>317</v>
      </c>
      <c r="BM1467" s="42" t="s">
        <v>317</v>
      </c>
      <c r="BN1467" s="42"/>
      <c r="BO1467" s="42"/>
      <c r="BP1467" s="42" t="s">
        <v>359</v>
      </c>
      <c r="BQ1467" s="42" t="s">
        <v>359</v>
      </c>
      <c r="BR1467" s="42" t="s">
        <v>359</v>
      </c>
      <c r="BS1467" s="42"/>
      <c r="BT1467" s="42" t="s">
        <v>360</v>
      </c>
      <c r="BU1467" s="42" t="s">
        <v>317</v>
      </c>
      <c r="BV1467" s="42" t="s">
        <v>317</v>
      </c>
      <c r="BW1467" s="42"/>
      <c r="BX1467" s="42"/>
      <c r="BY1467" s="42" t="s">
        <v>353</v>
      </c>
      <c r="BZ1467" s="42" t="s">
        <v>353</v>
      </c>
      <c r="CA1467" s="42"/>
      <c r="CB1467" s="42" t="s">
        <v>353</v>
      </c>
      <c r="CC1467" s="42"/>
      <c r="CD1467" s="42"/>
      <c r="CE1467" s="42"/>
      <c r="CF1467" s="42"/>
      <c r="CG1467" s="26" t="s">
        <v>5628</v>
      </c>
    </row>
    <row r="1468" hidden="1" spans="1:85">
      <c r="A1468" s="34">
        <v>1477</v>
      </c>
      <c r="B1468" s="42" t="s">
        <v>5630</v>
      </c>
      <c r="C1468" s="46" t="s">
        <v>5631</v>
      </c>
      <c r="D1468" s="42" t="s">
        <v>5632</v>
      </c>
      <c r="E1468" s="43">
        <v>31.208</v>
      </c>
      <c r="F1468" s="43">
        <v>-9.5294</v>
      </c>
      <c r="G1468" s="42" t="s">
        <v>4473</v>
      </c>
      <c r="H1468" s="37">
        <v>1.8</v>
      </c>
      <c r="I1468" s="42" t="s">
        <v>4530</v>
      </c>
      <c r="J1468" s="42" t="s">
        <v>5456</v>
      </c>
      <c r="K1468" s="42" t="s">
        <v>317</v>
      </c>
      <c r="L1468" s="42" t="s">
        <v>317</v>
      </c>
      <c r="M1468" s="42" t="s">
        <v>317</v>
      </c>
      <c r="N1468" s="42" t="s">
        <v>318</v>
      </c>
      <c r="O1468" s="42" t="s">
        <v>319</v>
      </c>
      <c r="P1468" s="42" t="s">
        <v>319</v>
      </c>
      <c r="Q1468" s="42" t="s">
        <v>381</v>
      </c>
      <c r="R1468" s="42" t="s">
        <v>381</v>
      </c>
      <c r="S1468" s="42" t="s">
        <v>1718</v>
      </c>
      <c r="T1468" s="42" t="s">
        <v>344</v>
      </c>
      <c r="U1468" s="42" t="s">
        <v>323</v>
      </c>
      <c r="V1468" s="52">
        <v>60</v>
      </c>
      <c r="W1468" s="42" t="s">
        <v>366</v>
      </c>
      <c r="X1468" s="42" t="s">
        <v>5312</v>
      </c>
      <c r="Y1468" s="42" t="s">
        <v>2</v>
      </c>
      <c r="Z1468" s="42" t="s">
        <v>2</v>
      </c>
      <c r="AA1468" s="42" t="s">
        <v>328</v>
      </c>
      <c r="AB1468" s="42" t="s">
        <v>4478</v>
      </c>
      <c r="AC1468" s="42" t="s">
        <v>348</v>
      </c>
      <c r="AD1468" s="42" t="s">
        <v>1780</v>
      </c>
      <c r="AE1468" s="42" t="s">
        <v>5364</v>
      </c>
      <c r="AF1468" s="42" t="s">
        <v>5364</v>
      </c>
      <c r="AG1468" s="42">
        <v>15</v>
      </c>
      <c r="AH1468" s="42" t="s">
        <v>350</v>
      </c>
      <c r="AI1468" s="42" t="s">
        <v>5633</v>
      </c>
      <c r="AJ1468" s="42" t="s">
        <v>351</v>
      </c>
      <c r="AK1468" s="42">
        <v>0</v>
      </c>
      <c r="AL1468" s="42">
        <v>600</v>
      </c>
      <c r="AM1468" s="42" t="s">
        <v>332</v>
      </c>
      <c r="AN1468" s="42" t="s">
        <v>352</v>
      </c>
      <c r="AO1468" s="43">
        <v>400</v>
      </c>
      <c r="AP1468" s="42" t="s">
        <v>439</v>
      </c>
      <c r="AQ1468" s="42">
        <v>1200</v>
      </c>
      <c r="AR1468" s="42">
        <v>2</v>
      </c>
      <c r="AS1468" s="42">
        <v>600</v>
      </c>
      <c r="AT1468" s="42">
        <v>48</v>
      </c>
      <c r="AU1468" s="42" t="s">
        <v>5335</v>
      </c>
      <c r="AV1468" s="42" t="s">
        <v>5335</v>
      </c>
      <c r="AW1468" s="42">
        <v>18000</v>
      </c>
      <c r="AX1468" s="42">
        <v>18000</v>
      </c>
      <c r="AY1468" s="42">
        <v>2</v>
      </c>
      <c r="AZ1468" s="51">
        <v>67</v>
      </c>
      <c r="BA1468" s="42"/>
      <c r="BB1468" s="42">
        <v>2</v>
      </c>
      <c r="BC1468" s="42" t="s">
        <v>375</v>
      </c>
      <c r="BD1468" s="49" t="s">
        <v>5634</v>
      </c>
      <c r="BE1468" s="49" t="s">
        <v>5630</v>
      </c>
      <c r="BF1468" s="42" t="s">
        <v>340</v>
      </c>
      <c r="BG1468" s="42"/>
      <c r="BH1468" s="42" t="s">
        <v>340</v>
      </c>
      <c r="BI1468" s="42" t="s">
        <v>357</v>
      </c>
      <c r="BJ1468" s="42" t="s">
        <v>358</v>
      </c>
      <c r="BK1468" s="57">
        <v>44778</v>
      </c>
      <c r="BL1468" s="42" t="s">
        <v>317</v>
      </c>
      <c r="BM1468" s="42" t="s">
        <v>317</v>
      </c>
      <c r="BN1468" s="42"/>
      <c r="BO1468" s="42"/>
      <c r="BP1468" s="42" t="s">
        <v>359</v>
      </c>
      <c r="BQ1468" s="42" t="s">
        <v>359</v>
      </c>
      <c r="BR1468" s="42" t="s">
        <v>359</v>
      </c>
      <c r="BS1468" s="42"/>
      <c r="BT1468" s="42" t="s">
        <v>360</v>
      </c>
      <c r="BU1468" s="42" t="s">
        <v>317</v>
      </c>
      <c r="BV1468" s="42" t="s">
        <v>317</v>
      </c>
      <c r="BW1468" s="42"/>
      <c r="BX1468" s="42"/>
      <c r="BY1468" s="42" t="s">
        <v>353</v>
      </c>
      <c r="BZ1468" s="42" t="s">
        <v>353</v>
      </c>
      <c r="CA1468" s="42"/>
      <c r="CB1468" s="42" t="s">
        <v>353</v>
      </c>
      <c r="CC1468" s="42"/>
      <c r="CD1468" s="42"/>
      <c r="CE1468" s="42"/>
      <c r="CF1468" s="42"/>
      <c r="CG1468" s="26" t="s">
        <v>5631</v>
      </c>
    </row>
    <row r="1469" hidden="1" spans="1:85">
      <c r="A1469" s="34">
        <v>199</v>
      </c>
      <c r="B1469" s="42" t="s">
        <v>5635</v>
      </c>
      <c r="C1469" s="46" t="s">
        <v>5636</v>
      </c>
      <c r="D1469" s="42" t="s">
        <v>5637</v>
      </c>
      <c r="E1469" s="43">
        <v>31.5368</v>
      </c>
      <c r="F1469" s="43">
        <v>-9.8924</v>
      </c>
      <c r="G1469" s="42" t="s">
        <v>4473</v>
      </c>
      <c r="H1469" s="37">
        <v>2.5</v>
      </c>
      <c r="I1469" s="42" t="s">
        <v>4530</v>
      </c>
      <c r="J1469" s="42" t="s">
        <v>5333</v>
      </c>
      <c r="K1469" s="42" t="s">
        <v>317</v>
      </c>
      <c r="L1469" s="42" t="s">
        <v>340</v>
      </c>
      <c r="M1469" s="42" t="s">
        <v>317</v>
      </c>
      <c r="N1469" s="42" t="s">
        <v>318</v>
      </c>
      <c r="O1469" s="42" t="s">
        <v>319</v>
      </c>
      <c r="P1469" s="42" t="s">
        <v>319</v>
      </c>
      <c r="Q1469" s="42" t="s">
        <v>381</v>
      </c>
      <c r="R1469" s="42" t="s">
        <v>320</v>
      </c>
      <c r="S1469" s="42" t="s">
        <v>1718</v>
      </c>
      <c r="T1469" s="42" t="s">
        <v>782</v>
      </c>
      <c r="U1469" s="42" t="s">
        <v>323</v>
      </c>
      <c r="V1469" s="52">
        <v>60</v>
      </c>
      <c r="W1469" s="42" t="s">
        <v>366</v>
      </c>
      <c r="X1469" s="42" t="s">
        <v>5312</v>
      </c>
      <c r="Y1469" s="42" t="s">
        <v>2</v>
      </c>
      <c r="Z1469" s="42" t="s">
        <v>2</v>
      </c>
      <c r="AA1469" s="42" t="s">
        <v>328</v>
      </c>
      <c r="AB1469" s="42" t="s">
        <v>4478</v>
      </c>
      <c r="AC1469" s="42" t="s">
        <v>348</v>
      </c>
      <c r="AD1469" s="42" t="s">
        <v>1780</v>
      </c>
      <c r="AE1469" s="42" t="s">
        <v>382</v>
      </c>
      <c r="AF1469" s="42" t="s">
        <v>382</v>
      </c>
      <c r="AG1469" s="42">
        <v>20</v>
      </c>
      <c r="AH1469" s="42" t="s">
        <v>350</v>
      </c>
      <c r="AI1469" s="42">
        <v>0</v>
      </c>
      <c r="AJ1469" s="42" t="s">
        <v>351</v>
      </c>
      <c r="AK1469" s="42">
        <v>0</v>
      </c>
      <c r="AL1469" s="42">
        <v>1000</v>
      </c>
      <c r="AM1469" s="42" t="s">
        <v>408</v>
      </c>
      <c r="AN1469" s="42" t="s">
        <v>4686</v>
      </c>
      <c r="AO1469" s="43" t="s">
        <v>4687</v>
      </c>
      <c r="AP1469" s="42" t="s">
        <v>384</v>
      </c>
      <c r="AQ1469" s="42">
        <v>1200</v>
      </c>
      <c r="AR1469" s="42">
        <v>2</v>
      </c>
      <c r="AS1469" s="42">
        <v>600</v>
      </c>
      <c r="AT1469" s="42">
        <v>48</v>
      </c>
      <c r="AU1469" s="42" t="s">
        <v>385</v>
      </c>
      <c r="AV1469" s="42" t="s">
        <v>385</v>
      </c>
      <c r="AW1469" s="42">
        <v>18000</v>
      </c>
      <c r="AX1469" s="42">
        <v>18000</v>
      </c>
      <c r="AY1469" s="42">
        <v>2</v>
      </c>
      <c r="AZ1469" s="51">
        <v>72</v>
      </c>
      <c r="BA1469" s="42"/>
      <c r="BB1469" s="42">
        <v>2</v>
      </c>
      <c r="BC1469" s="42" t="s">
        <v>375</v>
      </c>
      <c r="BD1469" s="49" t="s">
        <v>5638</v>
      </c>
      <c r="BE1469" s="49" t="s">
        <v>5635</v>
      </c>
      <c r="BF1469" s="42" t="s">
        <v>340</v>
      </c>
      <c r="BG1469" s="42"/>
      <c r="BH1469" s="42" t="s">
        <v>340</v>
      </c>
      <c r="BI1469" s="42" t="s">
        <v>357</v>
      </c>
      <c r="BJ1469" s="42" t="s">
        <v>358</v>
      </c>
      <c r="BK1469" s="57">
        <v>44778</v>
      </c>
      <c r="BL1469" s="42" t="s">
        <v>340</v>
      </c>
      <c r="BM1469" s="42" t="s">
        <v>340</v>
      </c>
      <c r="BN1469" s="42"/>
      <c r="BO1469" s="42"/>
      <c r="BP1469" s="42" t="s">
        <v>359</v>
      </c>
      <c r="BQ1469" s="42" t="s">
        <v>359</v>
      </c>
      <c r="BR1469" s="42" t="s">
        <v>562</v>
      </c>
      <c r="BS1469" s="42"/>
      <c r="BT1469" s="42" t="s">
        <v>340</v>
      </c>
      <c r="BU1469" s="42" t="s">
        <v>317</v>
      </c>
      <c r="BV1469" s="42" t="s">
        <v>340</v>
      </c>
      <c r="BW1469" s="42"/>
      <c r="BX1469" s="42"/>
      <c r="BY1469" s="42" t="s">
        <v>356</v>
      </c>
      <c r="BZ1469" s="42">
        <v>20</v>
      </c>
      <c r="CA1469" s="42"/>
      <c r="CB1469" s="42" t="s">
        <v>472</v>
      </c>
      <c r="CC1469" s="42"/>
      <c r="CD1469" s="42"/>
      <c r="CE1469" s="42"/>
      <c r="CF1469" s="42"/>
      <c r="CG1469" s="26" t="s">
        <v>5636</v>
      </c>
    </row>
    <row r="1470" hidden="1" spans="1:85">
      <c r="A1470" s="34">
        <v>1049</v>
      </c>
      <c r="B1470" s="42" t="s">
        <v>5639</v>
      </c>
      <c r="C1470" s="46" t="s">
        <v>5640</v>
      </c>
      <c r="D1470" s="42" t="s">
        <v>5641</v>
      </c>
      <c r="E1470" s="43">
        <v>32.0506</v>
      </c>
      <c r="F1470" s="43">
        <v>-10.9806</v>
      </c>
      <c r="G1470" s="42" t="s">
        <v>4473</v>
      </c>
      <c r="H1470" s="37">
        <v>4.5</v>
      </c>
      <c r="I1470" s="42" t="s">
        <v>4530</v>
      </c>
      <c r="J1470" s="42" t="s">
        <v>5382</v>
      </c>
      <c r="K1470" s="42" t="s">
        <v>317</v>
      </c>
      <c r="L1470" s="42" t="s">
        <v>317</v>
      </c>
      <c r="M1470" s="42" t="s">
        <v>317</v>
      </c>
      <c r="N1470" s="42" t="s">
        <v>318</v>
      </c>
      <c r="O1470" s="42" t="s">
        <v>319</v>
      </c>
      <c r="P1470" s="42" t="s">
        <v>319</v>
      </c>
      <c r="Q1470" s="42" t="s">
        <v>381</v>
      </c>
      <c r="R1470" s="42" t="s">
        <v>381</v>
      </c>
      <c r="S1470" s="42" t="s">
        <v>1718</v>
      </c>
      <c r="T1470" s="42" t="s">
        <v>344</v>
      </c>
      <c r="U1470" s="42" t="s">
        <v>323</v>
      </c>
      <c r="V1470" s="52">
        <v>80</v>
      </c>
      <c r="W1470" s="42" t="s">
        <v>366</v>
      </c>
      <c r="X1470" s="42" t="s">
        <v>5359</v>
      </c>
      <c r="Y1470" s="42" t="s">
        <v>2</v>
      </c>
      <c r="Z1470" s="42" t="s">
        <v>2</v>
      </c>
      <c r="AA1470" s="42" t="s">
        <v>328</v>
      </c>
      <c r="AB1470" s="42" t="s">
        <v>4478</v>
      </c>
      <c r="AC1470" s="42" t="s">
        <v>348</v>
      </c>
      <c r="AD1470" s="42" t="s">
        <v>1780</v>
      </c>
      <c r="AE1470" s="42" t="s">
        <v>476</v>
      </c>
      <c r="AF1470" s="42" t="s">
        <v>476</v>
      </c>
      <c r="AG1470" s="42">
        <v>30</v>
      </c>
      <c r="AH1470" s="42" t="s">
        <v>350</v>
      </c>
      <c r="AI1470" s="42" t="s">
        <v>5642</v>
      </c>
      <c r="AJ1470" s="42" t="s">
        <v>351</v>
      </c>
      <c r="AK1470" s="42" t="s">
        <v>5643</v>
      </c>
      <c r="AL1470" s="42">
        <v>1000</v>
      </c>
      <c r="AM1470" s="42" t="s">
        <v>332</v>
      </c>
      <c r="AN1470" s="42" t="s">
        <v>352</v>
      </c>
      <c r="AO1470" s="43">
        <v>400</v>
      </c>
      <c r="AP1470" s="42" t="s">
        <v>439</v>
      </c>
      <c r="AQ1470" s="42">
        <v>1200</v>
      </c>
      <c r="AR1470" s="42">
        <v>2</v>
      </c>
      <c r="AS1470" s="42">
        <v>600</v>
      </c>
      <c r="AT1470" s="42">
        <v>48</v>
      </c>
      <c r="AU1470" s="42" t="s">
        <v>385</v>
      </c>
      <c r="AV1470" s="42" t="s">
        <v>385</v>
      </c>
      <c r="AW1470" s="42">
        <v>18000</v>
      </c>
      <c r="AX1470" s="42">
        <v>18000</v>
      </c>
      <c r="AY1470" s="42">
        <v>2</v>
      </c>
      <c r="AZ1470" s="51">
        <v>54</v>
      </c>
      <c r="BA1470" s="42"/>
      <c r="BB1470" s="42">
        <v>1</v>
      </c>
      <c r="BC1470" s="42" t="s">
        <v>525</v>
      </c>
      <c r="BD1470" s="49">
        <v>0</v>
      </c>
      <c r="BE1470" s="49" t="s">
        <v>5639</v>
      </c>
      <c r="BF1470" s="42" t="s">
        <v>340</v>
      </c>
      <c r="BG1470" s="42"/>
      <c r="BH1470" s="42" t="s">
        <v>340</v>
      </c>
      <c r="BI1470" s="42" t="s">
        <v>357</v>
      </c>
      <c r="BJ1470" s="42" t="s">
        <v>358</v>
      </c>
      <c r="BK1470" s="57">
        <v>44778</v>
      </c>
      <c r="BL1470" s="42" t="s">
        <v>317</v>
      </c>
      <c r="BM1470" s="42" t="s">
        <v>317</v>
      </c>
      <c r="BN1470" s="42"/>
      <c r="BO1470" s="42"/>
      <c r="BP1470" s="42" t="s">
        <v>359</v>
      </c>
      <c r="BQ1470" s="42" t="s">
        <v>359</v>
      </c>
      <c r="BR1470" s="42" t="s">
        <v>359</v>
      </c>
      <c r="BS1470" s="42"/>
      <c r="BT1470" s="42" t="s">
        <v>360</v>
      </c>
      <c r="BU1470" s="42" t="s">
        <v>317</v>
      </c>
      <c r="BV1470" s="42" t="s">
        <v>317</v>
      </c>
      <c r="BW1470" s="42"/>
      <c r="BX1470" s="42"/>
      <c r="BY1470" s="42" t="s">
        <v>353</v>
      </c>
      <c r="BZ1470" s="42" t="s">
        <v>353</v>
      </c>
      <c r="CA1470" s="42"/>
      <c r="CB1470" s="42" t="s">
        <v>353</v>
      </c>
      <c r="CC1470" s="42"/>
      <c r="CD1470" s="42"/>
      <c r="CE1470" s="42"/>
      <c r="CF1470" s="42"/>
      <c r="CG1470" s="26" t="s">
        <v>5640</v>
      </c>
    </row>
    <row r="1471" hidden="1" spans="1:85">
      <c r="A1471" s="34">
        <v>979</v>
      </c>
      <c r="B1471" s="42" t="s">
        <v>5644</v>
      </c>
      <c r="C1471" s="46" t="s">
        <v>5645</v>
      </c>
      <c r="D1471" s="42" t="s">
        <v>5646</v>
      </c>
      <c r="E1471" s="43">
        <v>30.4017</v>
      </c>
      <c r="F1471" s="43">
        <v>-10.235</v>
      </c>
      <c r="G1471" s="42" t="s">
        <v>4473</v>
      </c>
      <c r="H1471" s="37">
        <v>1.8</v>
      </c>
      <c r="I1471" s="42" t="s">
        <v>4530</v>
      </c>
      <c r="J1471" s="42" t="s">
        <v>5446</v>
      </c>
      <c r="K1471" s="42" t="s">
        <v>317</v>
      </c>
      <c r="L1471" s="42" t="s">
        <v>317</v>
      </c>
      <c r="M1471" s="42" t="s">
        <v>317</v>
      </c>
      <c r="N1471" s="42" t="s">
        <v>318</v>
      </c>
      <c r="O1471" s="42" t="s">
        <v>319</v>
      </c>
      <c r="P1471" s="42" t="s">
        <v>319</v>
      </c>
      <c r="Q1471" s="42" t="s">
        <v>381</v>
      </c>
      <c r="R1471" s="42" t="s">
        <v>381</v>
      </c>
      <c r="S1471" s="42" t="s">
        <v>1718</v>
      </c>
      <c r="T1471" s="42" t="s">
        <v>344</v>
      </c>
      <c r="U1471" s="42" t="s">
        <v>323</v>
      </c>
      <c r="V1471" s="52">
        <v>70</v>
      </c>
      <c r="W1471" s="42" t="s">
        <v>366</v>
      </c>
      <c r="X1471" s="42" t="s">
        <v>5312</v>
      </c>
      <c r="Y1471" s="42" t="s">
        <v>2</v>
      </c>
      <c r="Z1471" s="42" t="s">
        <v>2</v>
      </c>
      <c r="AA1471" s="42" t="s">
        <v>328</v>
      </c>
      <c r="AB1471" s="42" t="s">
        <v>4478</v>
      </c>
      <c r="AC1471" s="42" t="s">
        <v>348</v>
      </c>
      <c r="AD1471" s="42" t="s">
        <v>1780</v>
      </c>
      <c r="AE1471" s="42" t="s">
        <v>403</v>
      </c>
      <c r="AF1471" s="42" t="s">
        <v>403</v>
      </c>
      <c r="AG1471" s="42">
        <v>15</v>
      </c>
      <c r="AH1471" s="42" t="s">
        <v>350</v>
      </c>
      <c r="AI1471" s="42" t="s">
        <v>5647</v>
      </c>
      <c r="AJ1471" s="42" t="s">
        <v>351</v>
      </c>
      <c r="AK1471" s="42" t="s">
        <v>5488</v>
      </c>
      <c r="AL1471" s="42">
        <v>600</v>
      </c>
      <c r="AM1471" s="42" t="s">
        <v>332</v>
      </c>
      <c r="AN1471" s="42" t="s">
        <v>352</v>
      </c>
      <c r="AO1471" s="43">
        <v>400</v>
      </c>
      <c r="AP1471" s="42" t="s">
        <v>439</v>
      </c>
      <c r="AQ1471" s="42">
        <v>1200</v>
      </c>
      <c r="AR1471" s="42">
        <v>2</v>
      </c>
      <c r="AS1471" s="42">
        <v>600</v>
      </c>
      <c r="AT1471" s="42">
        <v>48</v>
      </c>
      <c r="AU1471" s="42" t="s">
        <v>5335</v>
      </c>
      <c r="AV1471" s="42" t="s">
        <v>5335</v>
      </c>
      <c r="AW1471" s="42">
        <v>18000</v>
      </c>
      <c r="AX1471" s="42">
        <v>18000</v>
      </c>
      <c r="AY1471" s="42">
        <v>2</v>
      </c>
      <c r="AZ1471" s="51">
        <v>50</v>
      </c>
      <c r="BA1471" s="42"/>
      <c r="BB1471" s="42">
        <v>1</v>
      </c>
      <c r="BC1471" s="42" t="s">
        <v>525</v>
      </c>
      <c r="BD1471" s="49">
        <v>0</v>
      </c>
      <c r="BE1471" s="49" t="s">
        <v>5644</v>
      </c>
      <c r="BF1471" s="42" t="s">
        <v>340</v>
      </c>
      <c r="BG1471" s="42"/>
      <c r="BH1471" s="42" t="s">
        <v>340</v>
      </c>
      <c r="BI1471" s="42" t="s">
        <v>357</v>
      </c>
      <c r="BJ1471" s="42" t="s">
        <v>358</v>
      </c>
      <c r="BK1471" s="57">
        <v>44778</v>
      </c>
      <c r="BL1471" s="42" t="s">
        <v>317</v>
      </c>
      <c r="BM1471" s="42" t="s">
        <v>317</v>
      </c>
      <c r="BN1471" s="42"/>
      <c r="BO1471" s="42"/>
      <c r="BP1471" s="42" t="s">
        <v>359</v>
      </c>
      <c r="BQ1471" s="42" t="s">
        <v>359</v>
      </c>
      <c r="BR1471" s="42" t="s">
        <v>359</v>
      </c>
      <c r="BS1471" s="42"/>
      <c r="BT1471" s="42" t="s">
        <v>360</v>
      </c>
      <c r="BU1471" s="42" t="s">
        <v>317</v>
      </c>
      <c r="BV1471" s="42" t="s">
        <v>317</v>
      </c>
      <c r="BW1471" s="42"/>
      <c r="BX1471" s="42"/>
      <c r="BY1471" s="42" t="s">
        <v>353</v>
      </c>
      <c r="BZ1471" s="42" t="s">
        <v>353</v>
      </c>
      <c r="CA1471" s="42"/>
      <c r="CB1471" s="42" t="s">
        <v>353</v>
      </c>
      <c r="CC1471" s="42"/>
      <c r="CD1471" s="42"/>
      <c r="CE1471" s="42"/>
      <c r="CF1471" s="42"/>
      <c r="CG1471" s="26" t="s">
        <v>5645</v>
      </c>
    </row>
    <row r="1472" hidden="1" spans="1:85">
      <c r="A1472" s="34">
        <v>1271</v>
      </c>
      <c r="B1472" s="42" t="s">
        <v>5648</v>
      </c>
      <c r="C1472" s="46" t="s">
        <v>5649</v>
      </c>
      <c r="D1472" s="42" t="s">
        <v>5650</v>
      </c>
      <c r="E1472" s="43">
        <v>30.7335</v>
      </c>
      <c r="F1472" s="43">
        <v>-10.3081</v>
      </c>
      <c r="G1472" s="42" t="s">
        <v>4473</v>
      </c>
      <c r="H1472" s="37">
        <v>4.5</v>
      </c>
      <c r="I1472" s="42" t="s">
        <v>4530</v>
      </c>
      <c r="J1472" s="42" t="s">
        <v>5651</v>
      </c>
      <c r="K1472" s="42" t="s">
        <v>317</v>
      </c>
      <c r="L1472" s="42" t="s">
        <v>317</v>
      </c>
      <c r="M1472" s="42" t="s">
        <v>317</v>
      </c>
      <c r="N1472" s="42" t="s">
        <v>318</v>
      </c>
      <c r="O1472" s="42" t="s">
        <v>319</v>
      </c>
      <c r="P1472" s="42" t="s">
        <v>319</v>
      </c>
      <c r="Q1472" s="42" t="s">
        <v>381</v>
      </c>
      <c r="R1472" s="42" t="s">
        <v>381</v>
      </c>
      <c r="S1472" s="42" t="s">
        <v>1718</v>
      </c>
      <c r="T1472" s="42" t="s">
        <v>782</v>
      </c>
      <c r="U1472" s="42" t="s">
        <v>323</v>
      </c>
      <c r="V1472" s="52">
        <v>80</v>
      </c>
      <c r="W1472" s="42" t="s">
        <v>366</v>
      </c>
      <c r="X1472" s="42" t="s">
        <v>5312</v>
      </c>
      <c r="Y1472" s="42" t="s">
        <v>2</v>
      </c>
      <c r="Z1472" s="42" t="s">
        <v>2</v>
      </c>
      <c r="AA1472" s="42" t="s">
        <v>328</v>
      </c>
      <c r="AB1472" s="42" t="s">
        <v>4478</v>
      </c>
      <c r="AC1472" s="42" t="s">
        <v>348</v>
      </c>
      <c r="AD1472" s="42" t="s">
        <v>1780</v>
      </c>
      <c r="AE1472" s="42" t="s">
        <v>476</v>
      </c>
      <c r="AF1472" s="42" t="s">
        <v>476</v>
      </c>
      <c r="AG1472" s="42">
        <v>30</v>
      </c>
      <c r="AH1472" s="42" t="s">
        <v>350</v>
      </c>
      <c r="AI1472" s="42">
        <v>0</v>
      </c>
      <c r="AJ1472" s="42" t="s">
        <v>351</v>
      </c>
      <c r="AK1472" s="42">
        <v>0</v>
      </c>
      <c r="AL1472" s="42">
        <v>1000</v>
      </c>
      <c r="AM1472" s="42" t="s">
        <v>332</v>
      </c>
      <c r="AN1472" s="42" t="s">
        <v>352</v>
      </c>
      <c r="AO1472" s="43">
        <v>400</v>
      </c>
      <c r="AP1472" s="42" t="s">
        <v>439</v>
      </c>
      <c r="AQ1472" s="42">
        <v>1200</v>
      </c>
      <c r="AR1472" s="42">
        <v>2</v>
      </c>
      <c r="AS1472" s="42">
        <v>600</v>
      </c>
      <c r="AT1472" s="42">
        <v>48</v>
      </c>
      <c r="AU1472" s="42" t="s">
        <v>385</v>
      </c>
      <c r="AV1472" s="42" t="s">
        <v>385</v>
      </c>
      <c r="AW1472" s="42">
        <v>18000</v>
      </c>
      <c r="AX1472" s="42">
        <v>18000</v>
      </c>
      <c r="AY1472" s="42">
        <v>2</v>
      </c>
      <c r="AZ1472" s="51">
        <v>45</v>
      </c>
      <c r="BA1472" s="42"/>
      <c r="BB1472" s="42">
        <v>1</v>
      </c>
      <c r="BC1472" s="42" t="s">
        <v>525</v>
      </c>
      <c r="BD1472" s="49">
        <v>0</v>
      </c>
      <c r="BE1472" s="49" t="s">
        <v>5648</v>
      </c>
      <c r="BF1472" s="42" t="s">
        <v>340</v>
      </c>
      <c r="BG1472" s="42"/>
      <c r="BH1472" s="42" t="s">
        <v>340</v>
      </c>
      <c r="BI1472" s="42" t="s">
        <v>357</v>
      </c>
      <c r="BJ1472" s="42" t="s">
        <v>1872</v>
      </c>
      <c r="BK1472" s="57">
        <v>44778</v>
      </c>
      <c r="BL1472" s="42" t="s">
        <v>317</v>
      </c>
      <c r="BM1472" s="42" t="s">
        <v>317</v>
      </c>
      <c r="BN1472" s="42"/>
      <c r="BO1472" s="42"/>
      <c r="BP1472" s="42" t="s">
        <v>359</v>
      </c>
      <c r="BQ1472" s="42" t="s">
        <v>359</v>
      </c>
      <c r="BR1472" s="42" t="s">
        <v>359</v>
      </c>
      <c r="BS1472" s="42"/>
      <c r="BT1472" s="42" t="s">
        <v>360</v>
      </c>
      <c r="BU1472" s="42" t="s">
        <v>317</v>
      </c>
      <c r="BV1472" s="42" t="s">
        <v>317</v>
      </c>
      <c r="BW1472" s="42"/>
      <c r="BX1472" s="42"/>
      <c r="BY1472" s="42" t="s">
        <v>353</v>
      </c>
      <c r="BZ1472" s="42" t="s">
        <v>353</v>
      </c>
      <c r="CA1472" s="42"/>
      <c r="CB1472" s="42" t="s">
        <v>353</v>
      </c>
      <c r="CC1472" s="42"/>
      <c r="CD1472" s="42"/>
      <c r="CE1472" s="42"/>
      <c r="CF1472" s="42"/>
      <c r="CG1472" s="26" t="s">
        <v>5649</v>
      </c>
    </row>
    <row r="1473" hidden="1" spans="1:85">
      <c r="A1473" s="39">
        <v>698</v>
      </c>
      <c r="B1473" s="42" t="s">
        <v>5652</v>
      </c>
      <c r="C1473" s="46" t="s">
        <v>5653</v>
      </c>
      <c r="D1473" s="42" t="s">
        <v>5654</v>
      </c>
      <c r="E1473" s="43">
        <v>30.8674</v>
      </c>
      <c r="F1473" s="43">
        <v>-10.0461</v>
      </c>
      <c r="G1473" s="42" t="s">
        <v>4473</v>
      </c>
      <c r="H1473" s="37">
        <v>2</v>
      </c>
      <c r="I1473" s="42" t="s">
        <v>4530</v>
      </c>
      <c r="J1473" s="42" t="s">
        <v>5651</v>
      </c>
      <c r="K1473" s="42" t="s">
        <v>317</v>
      </c>
      <c r="L1473" s="42" t="s">
        <v>317</v>
      </c>
      <c r="M1473" s="42" t="s">
        <v>317</v>
      </c>
      <c r="N1473" s="42" t="s">
        <v>318</v>
      </c>
      <c r="O1473" s="42" t="s">
        <v>319</v>
      </c>
      <c r="P1473" s="42" t="s">
        <v>319</v>
      </c>
      <c r="Q1473" s="42" t="s">
        <v>381</v>
      </c>
      <c r="R1473" s="42" t="s">
        <v>381</v>
      </c>
      <c r="S1473" s="42" t="s">
        <v>1718</v>
      </c>
      <c r="T1473" s="42" t="s">
        <v>344</v>
      </c>
      <c r="U1473" s="42" t="s">
        <v>323</v>
      </c>
      <c r="V1473" s="52">
        <v>80</v>
      </c>
      <c r="W1473" s="42" t="s">
        <v>366</v>
      </c>
      <c r="X1473" s="42" t="s">
        <v>5312</v>
      </c>
      <c r="Y1473" s="42" t="s">
        <v>2</v>
      </c>
      <c r="Z1473" s="42" t="s">
        <v>2</v>
      </c>
      <c r="AA1473" s="42" t="s">
        <v>328</v>
      </c>
      <c r="AB1473" s="42" t="s">
        <v>4478</v>
      </c>
      <c r="AC1473" s="42" t="s">
        <v>348</v>
      </c>
      <c r="AD1473" s="42" t="s">
        <v>1780</v>
      </c>
      <c r="AE1473" s="42" t="s">
        <v>476</v>
      </c>
      <c r="AF1473" s="42" t="s">
        <v>476</v>
      </c>
      <c r="AG1473" s="42">
        <v>16</v>
      </c>
      <c r="AH1473" s="42" t="s">
        <v>350</v>
      </c>
      <c r="AI1473" s="42" t="s">
        <v>1301</v>
      </c>
      <c r="AJ1473" s="42" t="s">
        <v>351</v>
      </c>
      <c r="AK1473" s="42" t="s">
        <v>5583</v>
      </c>
      <c r="AL1473" s="42">
        <v>1000</v>
      </c>
      <c r="AM1473" s="42" t="s">
        <v>332</v>
      </c>
      <c r="AN1473" s="42" t="s">
        <v>352</v>
      </c>
      <c r="AO1473" s="43">
        <v>400</v>
      </c>
      <c r="AP1473" s="42" t="s">
        <v>439</v>
      </c>
      <c r="AQ1473" s="42">
        <v>1200</v>
      </c>
      <c r="AR1473" s="42">
        <v>2</v>
      </c>
      <c r="AS1473" s="42">
        <v>600</v>
      </c>
      <c r="AT1473" s="42">
        <v>48</v>
      </c>
      <c r="AU1473" s="42" t="s">
        <v>385</v>
      </c>
      <c r="AV1473" s="42" t="s">
        <v>385</v>
      </c>
      <c r="AW1473" s="42">
        <v>18000</v>
      </c>
      <c r="AX1473" s="42">
        <v>18000</v>
      </c>
      <c r="AY1473" s="42">
        <v>2</v>
      </c>
      <c r="AZ1473" s="51">
        <v>50</v>
      </c>
      <c r="BA1473" s="42"/>
      <c r="BB1473" s="42">
        <v>1</v>
      </c>
      <c r="BC1473" s="42" t="s">
        <v>525</v>
      </c>
      <c r="BD1473" s="49">
        <v>0</v>
      </c>
      <c r="BE1473" s="49" t="s">
        <v>5652</v>
      </c>
      <c r="BF1473" s="42" t="s">
        <v>340</v>
      </c>
      <c r="BG1473" s="42"/>
      <c r="BH1473" s="42" t="s">
        <v>340</v>
      </c>
      <c r="BI1473" s="42" t="s">
        <v>357</v>
      </c>
      <c r="BJ1473" s="42" t="s">
        <v>358</v>
      </c>
      <c r="BK1473" s="57">
        <v>44778</v>
      </c>
      <c r="BL1473" s="42" t="s">
        <v>317</v>
      </c>
      <c r="BM1473" s="42" t="s">
        <v>317</v>
      </c>
      <c r="BN1473" s="42"/>
      <c r="BO1473" s="42"/>
      <c r="BP1473" s="42" t="s">
        <v>359</v>
      </c>
      <c r="BQ1473" s="42" t="s">
        <v>359</v>
      </c>
      <c r="BR1473" s="42" t="s">
        <v>359</v>
      </c>
      <c r="BS1473" s="42"/>
      <c r="BT1473" s="42" t="s">
        <v>360</v>
      </c>
      <c r="BU1473" s="42" t="s">
        <v>317</v>
      </c>
      <c r="BV1473" s="42" t="s">
        <v>317</v>
      </c>
      <c r="BW1473" s="42"/>
      <c r="BX1473" s="42"/>
      <c r="BY1473" s="42" t="s">
        <v>353</v>
      </c>
      <c r="BZ1473" s="42" t="s">
        <v>353</v>
      </c>
      <c r="CA1473" s="42"/>
      <c r="CB1473" s="42" t="s">
        <v>353</v>
      </c>
      <c r="CC1473" s="42"/>
      <c r="CD1473" s="42"/>
      <c r="CE1473" s="42"/>
      <c r="CF1473" s="42"/>
      <c r="CG1473" s="26" t="s">
        <v>5653</v>
      </c>
    </row>
    <row r="1474" hidden="1" spans="1:85">
      <c r="A1474" s="34">
        <v>1067</v>
      </c>
      <c r="B1474" s="42" t="s">
        <v>5655</v>
      </c>
      <c r="C1474" s="46" t="s">
        <v>5656</v>
      </c>
      <c r="D1474" s="42" t="s">
        <v>5657</v>
      </c>
      <c r="E1474" s="43">
        <v>31.3735</v>
      </c>
      <c r="F1474" s="43">
        <v>-9.0034</v>
      </c>
      <c r="G1474" s="42" t="s">
        <v>4473</v>
      </c>
      <c r="H1474" s="37">
        <v>1.8</v>
      </c>
      <c r="I1474" s="42" t="s">
        <v>4530</v>
      </c>
      <c r="J1474" s="42" t="s">
        <v>5456</v>
      </c>
      <c r="K1474" s="42" t="s">
        <v>317</v>
      </c>
      <c r="L1474" s="42" t="s">
        <v>317</v>
      </c>
      <c r="M1474" s="42" t="s">
        <v>317</v>
      </c>
      <c r="N1474" s="42" t="s">
        <v>318</v>
      </c>
      <c r="O1474" s="42" t="s">
        <v>319</v>
      </c>
      <c r="P1474" s="42" t="s">
        <v>319</v>
      </c>
      <c r="Q1474" s="42" t="s">
        <v>381</v>
      </c>
      <c r="R1474" s="42" t="s">
        <v>381</v>
      </c>
      <c r="S1474" s="42" t="s">
        <v>1718</v>
      </c>
      <c r="T1474" s="42" t="s">
        <v>344</v>
      </c>
      <c r="U1474" s="42" t="s">
        <v>323</v>
      </c>
      <c r="V1474" s="52">
        <v>80</v>
      </c>
      <c r="W1474" s="42" t="s">
        <v>325</v>
      </c>
      <c r="X1474" s="42" t="s">
        <v>5312</v>
      </c>
      <c r="Y1474" s="42" t="s">
        <v>2</v>
      </c>
      <c r="Z1474" s="42" t="s">
        <v>2</v>
      </c>
      <c r="AA1474" s="42" t="s">
        <v>328</v>
      </c>
      <c r="AB1474" s="42" t="s">
        <v>4478</v>
      </c>
      <c r="AC1474" s="42" t="s">
        <v>348</v>
      </c>
      <c r="AD1474" s="42" t="s">
        <v>1780</v>
      </c>
      <c r="AE1474" s="42" t="s">
        <v>403</v>
      </c>
      <c r="AF1474" s="42" t="s">
        <v>403</v>
      </c>
      <c r="AG1474" s="42">
        <v>15</v>
      </c>
      <c r="AH1474" s="42" t="s">
        <v>350</v>
      </c>
      <c r="AI1474" s="42" t="s">
        <v>5658</v>
      </c>
      <c r="AJ1474" s="42" t="s">
        <v>351</v>
      </c>
      <c r="AK1474" s="42" t="s">
        <v>5659</v>
      </c>
      <c r="AL1474" s="42">
        <v>600</v>
      </c>
      <c r="AM1474" s="42" t="s">
        <v>332</v>
      </c>
      <c r="AN1474" s="42" t="s">
        <v>352</v>
      </c>
      <c r="AO1474" s="43">
        <v>400</v>
      </c>
      <c r="AP1474" s="42" t="s">
        <v>439</v>
      </c>
      <c r="AQ1474" s="42">
        <v>1200</v>
      </c>
      <c r="AR1474" s="42">
        <v>2</v>
      </c>
      <c r="AS1474" s="42">
        <v>600</v>
      </c>
      <c r="AT1474" s="42">
        <v>48</v>
      </c>
      <c r="AU1474" s="42" t="s">
        <v>327</v>
      </c>
      <c r="AV1474" s="42" t="s">
        <v>327</v>
      </c>
      <c r="AW1474" s="42" t="s">
        <v>327</v>
      </c>
      <c r="AX1474" s="42" t="s">
        <v>353</v>
      </c>
      <c r="AY1474" s="42" t="s">
        <v>327</v>
      </c>
      <c r="AZ1474" s="51">
        <v>69</v>
      </c>
      <c r="BA1474" s="42"/>
      <c r="BB1474" s="42">
        <v>1</v>
      </c>
      <c r="BC1474" s="42" t="s">
        <v>525</v>
      </c>
      <c r="BD1474" s="49">
        <v>0</v>
      </c>
      <c r="BE1474" s="49" t="s">
        <v>5655</v>
      </c>
      <c r="BF1474" s="42" t="s">
        <v>340</v>
      </c>
      <c r="BG1474" s="42"/>
      <c r="BH1474" s="42" t="s">
        <v>340</v>
      </c>
      <c r="BI1474" s="42" t="s">
        <v>357</v>
      </c>
      <c r="BJ1474" s="42" t="s">
        <v>358</v>
      </c>
      <c r="BK1474" s="57">
        <v>44778</v>
      </c>
      <c r="BL1474" s="42" t="s">
        <v>317</v>
      </c>
      <c r="BM1474" s="42" t="s">
        <v>317</v>
      </c>
      <c r="BN1474" s="42"/>
      <c r="BO1474" s="42"/>
      <c r="BP1474" s="42" t="s">
        <v>359</v>
      </c>
      <c r="BQ1474" s="42" t="s">
        <v>359</v>
      </c>
      <c r="BR1474" s="42" t="s">
        <v>359</v>
      </c>
      <c r="BS1474" s="42"/>
      <c r="BT1474" s="42" t="s">
        <v>360</v>
      </c>
      <c r="BU1474" s="42" t="s">
        <v>317</v>
      </c>
      <c r="BV1474" s="42" t="s">
        <v>317</v>
      </c>
      <c r="BW1474" s="42"/>
      <c r="BX1474" s="42"/>
      <c r="BY1474" s="42" t="s">
        <v>353</v>
      </c>
      <c r="BZ1474" s="42" t="s">
        <v>353</v>
      </c>
      <c r="CA1474" s="42"/>
      <c r="CB1474" s="42" t="s">
        <v>353</v>
      </c>
      <c r="CC1474" s="42"/>
      <c r="CD1474" s="42"/>
      <c r="CE1474" s="42"/>
      <c r="CF1474" s="42"/>
      <c r="CG1474" s="26" t="s">
        <v>5656</v>
      </c>
    </row>
    <row r="1475" hidden="1" spans="1:85">
      <c r="A1475" s="39">
        <v>1574</v>
      </c>
      <c r="B1475" s="42" t="s">
        <v>5660</v>
      </c>
      <c r="C1475" s="46" t="s">
        <v>5661</v>
      </c>
      <c r="D1475" s="42" t="s">
        <v>5662</v>
      </c>
      <c r="E1475" s="43">
        <v>31.3633</v>
      </c>
      <c r="F1475" s="43">
        <v>-9.6325</v>
      </c>
      <c r="G1475" s="42" t="s">
        <v>4473</v>
      </c>
      <c r="H1475" s="37">
        <v>1.8</v>
      </c>
      <c r="I1475" s="42" t="s">
        <v>4530</v>
      </c>
      <c r="J1475" s="42" t="s">
        <v>5333</v>
      </c>
      <c r="K1475" s="42" t="s">
        <v>317</v>
      </c>
      <c r="L1475" s="42" t="s">
        <v>317</v>
      </c>
      <c r="M1475" s="42" t="s">
        <v>317</v>
      </c>
      <c r="N1475" s="42" t="s">
        <v>318</v>
      </c>
      <c r="O1475" s="42" t="s">
        <v>319</v>
      </c>
      <c r="P1475" s="42" t="s">
        <v>319</v>
      </c>
      <c r="Q1475" s="42" t="s">
        <v>320</v>
      </c>
      <c r="R1475" s="42" t="s">
        <v>320</v>
      </c>
      <c r="S1475" s="42" t="s">
        <v>1718</v>
      </c>
      <c r="T1475" s="42" t="s">
        <v>782</v>
      </c>
      <c r="U1475" s="42" t="s">
        <v>323</v>
      </c>
      <c r="V1475" s="52">
        <v>70</v>
      </c>
      <c r="W1475" s="42" t="s">
        <v>366</v>
      </c>
      <c r="X1475" s="42" t="s">
        <v>5312</v>
      </c>
      <c r="Y1475" s="42" t="s">
        <v>2</v>
      </c>
      <c r="Z1475" s="42" t="s">
        <v>2</v>
      </c>
      <c r="AA1475" s="42" t="s">
        <v>328</v>
      </c>
      <c r="AB1475" s="42" t="s">
        <v>4478</v>
      </c>
      <c r="AC1475" s="42" t="s">
        <v>348</v>
      </c>
      <c r="AD1475" s="42" t="s">
        <v>1780</v>
      </c>
      <c r="AE1475" s="42" t="s">
        <v>2075</v>
      </c>
      <c r="AF1475" s="42" t="s">
        <v>2075</v>
      </c>
      <c r="AG1475" s="42">
        <v>15</v>
      </c>
      <c r="AH1475" s="42" t="s">
        <v>1496</v>
      </c>
      <c r="AI1475" s="42" t="s">
        <v>5663</v>
      </c>
      <c r="AJ1475" s="42" t="s">
        <v>1443</v>
      </c>
      <c r="AK1475" s="42" t="s">
        <v>2077</v>
      </c>
      <c r="AL1475" s="42">
        <v>600</v>
      </c>
      <c r="AM1475" s="42" t="s">
        <v>1930</v>
      </c>
      <c r="AN1475" s="42" t="s">
        <v>4734</v>
      </c>
      <c r="AO1475" s="43">
        <v>80</v>
      </c>
      <c r="AP1475" s="42" t="s">
        <v>333</v>
      </c>
      <c r="AQ1475" s="42">
        <v>300</v>
      </c>
      <c r="AR1475" s="42">
        <v>48</v>
      </c>
      <c r="AS1475" s="42">
        <v>100</v>
      </c>
      <c r="AT1475" s="42">
        <f>AQ1475/AS1475</f>
        <v>3</v>
      </c>
      <c r="AU1475" s="42" t="s">
        <v>385</v>
      </c>
      <c r="AV1475" s="42" t="s">
        <v>385</v>
      </c>
      <c r="AW1475" s="42">
        <v>18000</v>
      </c>
      <c r="AX1475" s="42">
        <v>18000</v>
      </c>
      <c r="AY1475" s="42">
        <v>2</v>
      </c>
      <c r="AZ1475" s="51">
        <v>48</v>
      </c>
      <c r="BA1475" s="42"/>
      <c r="BB1475" s="42">
        <v>1</v>
      </c>
      <c r="BC1475" s="42" t="s">
        <v>525</v>
      </c>
      <c r="BD1475" s="49">
        <v>0</v>
      </c>
      <c r="BE1475" s="49" t="s">
        <v>5660</v>
      </c>
      <c r="BF1475" s="42" t="s">
        <v>340</v>
      </c>
      <c r="BG1475" s="42"/>
      <c r="BH1475" s="42" t="s">
        <v>340</v>
      </c>
      <c r="BI1475" s="42" t="s">
        <v>357</v>
      </c>
      <c r="BJ1475" s="42" t="s">
        <v>358</v>
      </c>
      <c r="BK1475" s="57">
        <v>44778</v>
      </c>
      <c r="BL1475" s="42" t="s">
        <v>1883</v>
      </c>
      <c r="BM1475" s="42" t="s">
        <v>1883</v>
      </c>
      <c r="BN1475" s="42"/>
      <c r="BO1475" s="42"/>
      <c r="BP1475" s="42"/>
      <c r="BQ1475" s="42" t="s">
        <v>4481</v>
      </c>
      <c r="BR1475" s="42" t="s">
        <v>359</v>
      </c>
      <c r="BS1475" s="42"/>
      <c r="BT1475" s="42" t="s">
        <v>360</v>
      </c>
      <c r="BU1475" s="42" t="s">
        <v>317</v>
      </c>
      <c r="BV1475" s="42" t="s">
        <v>317</v>
      </c>
      <c r="BW1475" s="42"/>
      <c r="BX1475" s="42"/>
      <c r="BY1475" s="42" t="s">
        <v>353</v>
      </c>
      <c r="BZ1475" s="42" t="s">
        <v>353</v>
      </c>
      <c r="CA1475" s="42"/>
      <c r="CB1475" s="42" t="s">
        <v>353</v>
      </c>
      <c r="CC1475" s="42"/>
      <c r="CD1475" s="42"/>
      <c r="CE1475" s="42"/>
      <c r="CF1475" s="42"/>
      <c r="CG1475" s="26" t="s">
        <v>5661</v>
      </c>
    </row>
    <row r="1476" hidden="1" spans="1:85">
      <c r="A1476" s="39">
        <v>756</v>
      </c>
      <c r="B1476" s="42" t="s">
        <v>5664</v>
      </c>
      <c r="C1476" s="46" t="s">
        <v>5665</v>
      </c>
      <c r="D1476" s="42" t="s">
        <v>5666</v>
      </c>
      <c r="E1476" s="43">
        <v>31.9967</v>
      </c>
      <c r="F1476" s="43">
        <v>-9.4569</v>
      </c>
      <c r="G1476" s="42" t="s">
        <v>4473</v>
      </c>
      <c r="H1476" s="37">
        <v>2</v>
      </c>
      <c r="I1476" s="42" t="s">
        <v>4530</v>
      </c>
      <c r="J1476" s="42" t="s">
        <v>5333</v>
      </c>
      <c r="K1476" s="42" t="s">
        <v>317</v>
      </c>
      <c r="L1476" s="42" t="s">
        <v>340</v>
      </c>
      <c r="M1476" s="42" t="s">
        <v>317</v>
      </c>
      <c r="N1476" s="42" t="s">
        <v>318</v>
      </c>
      <c r="O1476" s="42" t="s">
        <v>319</v>
      </c>
      <c r="P1476" s="42" t="s">
        <v>319</v>
      </c>
      <c r="Q1476" s="42" t="s">
        <v>390</v>
      </c>
      <c r="R1476" s="42" t="s">
        <v>320</v>
      </c>
      <c r="S1476" s="42" t="s">
        <v>1718</v>
      </c>
      <c r="T1476" s="42" t="s">
        <v>344</v>
      </c>
      <c r="U1476" s="42" t="s">
        <v>323</v>
      </c>
      <c r="V1476" s="52">
        <v>80</v>
      </c>
      <c r="W1476" s="42" t="s">
        <v>366</v>
      </c>
      <c r="X1476" s="42" t="s">
        <v>5403</v>
      </c>
      <c r="Y1476" s="42" t="s">
        <v>2</v>
      </c>
      <c r="Z1476" s="42" t="s">
        <v>2</v>
      </c>
      <c r="AA1476" s="42" t="s">
        <v>328</v>
      </c>
      <c r="AB1476" s="42" t="s">
        <v>4478</v>
      </c>
      <c r="AC1476" s="42" t="s">
        <v>348</v>
      </c>
      <c r="AD1476" s="42" t="s">
        <v>1780</v>
      </c>
      <c r="AE1476" s="42" t="s">
        <v>476</v>
      </c>
      <c r="AF1476" s="42" t="s">
        <v>476</v>
      </c>
      <c r="AG1476" s="42">
        <v>16</v>
      </c>
      <c r="AH1476" s="42" t="s">
        <v>350</v>
      </c>
      <c r="AI1476" s="42">
        <v>0</v>
      </c>
      <c r="AJ1476" s="42" t="s">
        <v>351</v>
      </c>
      <c r="AK1476" s="42">
        <v>0</v>
      </c>
      <c r="AL1476" s="42">
        <v>1000</v>
      </c>
      <c r="AM1476" s="42" t="s">
        <v>332</v>
      </c>
      <c r="AN1476" s="42" t="s">
        <v>352</v>
      </c>
      <c r="AO1476" s="43">
        <v>400</v>
      </c>
      <c r="AP1476" s="42" t="s">
        <v>439</v>
      </c>
      <c r="AQ1476" s="42">
        <v>1200</v>
      </c>
      <c r="AR1476" s="42">
        <v>2</v>
      </c>
      <c r="AS1476" s="42">
        <v>600</v>
      </c>
      <c r="AT1476" s="42">
        <v>48</v>
      </c>
      <c r="AU1476" s="42" t="s">
        <v>385</v>
      </c>
      <c r="AV1476" s="42" t="s">
        <v>385</v>
      </c>
      <c r="AW1476" s="42">
        <v>18000</v>
      </c>
      <c r="AX1476" s="42">
        <v>18000</v>
      </c>
      <c r="AY1476" s="42">
        <v>2</v>
      </c>
      <c r="AZ1476" s="51">
        <v>94</v>
      </c>
      <c r="BA1476" s="42"/>
      <c r="BB1476" s="42">
        <v>2</v>
      </c>
      <c r="BC1476" s="42" t="s">
        <v>375</v>
      </c>
      <c r="BD1476" s="49" t="s">
        <v>5667</v>
      </c>
      <c r="BE1476" s="49" t="s">
        <v>5664</v>
      </c>
      <c r="BF1476" s="42" t="s">
        <v>340</v>
      </c>
      <c r="BG1476" s="42"/>
      <c r="BH1476" s="42" t="s">
        <v>340</v>
      </c>
      <c r="BI1476" s="42" t="s">
        <v>357</v>
      </c>
      <c r="BJ1476" s="42" t="s">
        <v>358</v>
      </c>
      <c r="BK1476" s="57">
        <v>44778</v>
      </c>
      <c r="BL1476" s="42" t="s">
        <v>317</v>
      </c>
      <c r="BM1476" s="42" t="s">
        <v>317</v>
      </c>
      <c r="BN1476" s="42"/>
      <c r="BO1476" s="42"/>
      <c r="BP1476" s="42" t="s">
        <v>359</v>
      </c>
      <c r="BQ1476" s="42" t="s">
        <v>359</v>
      </c>
      <c r="BR1476" s="42" t="s">
        <v>359</v>
      </c>
      <c r="BS1476" s="42"/>
      <c r="BT1476" s="42" t="s">
        <v>360</v>
      </c>
      <c r="BU1476" s="42" t="s">
        <v>317</v>
      </c>
      <c r="BV1476" s="42" t="s">
        <v>317</v>
      </c>
      <c r="BW1476" s="42"/>
      <c r="BX1476" s="42"/>
      <c r="BY1476" s="42" t="s">
        <v>353</v>
      </c>
      <c r="BZ1476" s="42" t="s">
        <v>353</v>
      </c>
      <c r="CA1476" s="42"/>
      <c r="CB1476" s="42" t="s">
        <v>353</v>
      </c>
      <c r="CC1476" s="42"/>
      <c r="CD1476" s="42"/>
      <c r="CE1476" s="42"/>
      <c r="CF1476" s="42"/>
      <c r="CG1476" s="26" t="s">
        <v>5665</v>
      </c>
    </row>
    <row r="1477" hidden="1" spans="1:85">
      <c r="A1477" s="39">
        <v>1592</v>
      </c>
      <c r="B1477" s="42" t="s">
        <v>5668</v>
      </c>
      <c r="C1477" s="46" t="s">
        <v>5669</v>
      </c>
      <c r="D1477" s="42" t="s">
        <v>5670</v>
      </c>
      <c r="E1477" s="43">
        <v>32.7571</v>
      </c>
      <c r="F1477" s="43">
        <v>-9.8187</v>
      </c>
      <c r="G1477" s="42" t="s">
        <v>4473</v>
      </c>
      <c r="H1477" s="37">
        <v>2.5</v>
      </c>
      <c r="I1477" s="42" t="s">
        <v>4530</v>
      </c>
      <c r="J1477" s="42" t="s">
        <v>5595</v>
      </c>
      <c r="K1477" s="42" t="s">
        <v>317</v>
      </c>
      <c r="L1477" s="42" t="s">
        <v>317</v>
      </c>
      <c r="M1477" s="42" t="s">
        <v>317</v>
      </c>
      <c r="N1477" s="42" t="s">
        <v>318</v>
      </c>
      <c r="O1477" s="42" t="s">
        <v>319</v>
      </c>
      <c r="P1477" s="42" t="s">
        <v>319</v>
      </c>
      <c r="Q1477" s="42" t="s">
        <v>381</v>
      </c>
      <c r="R1477" s="42" t="s">
        <v>381</v>
      </c>
      <c r="S1477" s="42" t="s">
        <v>1718</v>
      </c>
      <c r="T1477" s="42" t="s">
        <v>2215</v>
      </c>
      <c r="U1477" s="42" t="s">
        <v>323</v>
      </c>
      <c r="V1477" s="52">
        <v>60</v>
      </c>
      <c r="W1477" s="42" t="s">
        <v>366</v>
      </c>
      <c r="X1477" s="42" t="s">
        <v>5403</v>
      </c>
      <c r="Y1477" s="42" t="s">
        <v>2</v>
      </c>
      <c r="Z1477" s="42" t="s">
        <v>2</v>
      </c>
      <c r="AA1477" s="42" t="s">
        <v>328</v>
      </c>
      <c r="AB1477" s="42" t="s">
        <v>4478</v>
      </c>
      <c r="AC1477" s="42" t="s">
        <v>348</v>
      </c>
      <c r="AD1477" s="42" t="s">
        <v>1780</v>
      </c>
      <c r="AE1477" s="42" t="s">
        <v>382</v>
      </c>
      <c r="AF1477" s="42" t="s">
        <v>382</v>
      </c>
      <c r="AG1477" s="42">
        <v>20</v>
      </c>
      <c r="AH1477" s="42" t="s">
        <v>350</v>
      </c>
      <c r="AI1477" s="42" t="s">
        <v>5378</v>
      </c>
      <c r="AJ1477" s="42" t="s">
        <v>351</v>
      </c>
      <c r="AK1477" s="42" t="s">
        <v>5379</v>
      </c>
      <c r="AL1477" s="42">
        <v>600</v>
      </c>
      <c r="AM1477" s="42" t="s">
        <v>332</v>
      </c>
      <c r="AN1477" s="42" t="s">
        <v>4734</v>
      </c>
      <c r="AO1477" s="52">
        <v>400</v>
      </c>
      <c r="AP1477" s="42" t="s">
        <v>333</v>
      </c>
      <c r="AQ1477" s="42">
        <v>1500</v>
      </c>
      <c r="AR1477" s="42">
        <v>48</v>
      </c>
      <c r="AS1477" s="42">
        <v>100</v>
      </c>
      <c r="AT1477" s="42">
        <v>15</v>
      </c>
      <c r="AU1477" s="42" t="s">
        <v>385</v>
      </c>
      <c r="AV1477" s="42" t="s">
        <v>385</v>
      </c>
      <c r="AW1477" s="42">
        <v>18000</v>
      </c>
      <c r="AX1477" s="42">
        <v>18000</v>
      </c>
      <c r="AY1477" s="42">
        <v>2</v>
      </c>
      <c r="AZ1477" s="51">
        <v>89</v>
      </c>
      <c r="BA1477" s="42"/>
      <c r="BB1477" s="42">
        <v>1</v>
      </c>
      <c r="BC1477" s="42" t="s">
        <v>525</v>
      </c>
      <c r="BD1477" s="49">
        <v>0</v>
      </c>
      <c r="BE1477" s="49" t="s">
        <v>5668</v>
      </c>
      <c r="BF1477" s="42" t="s">
        <v>340</v>
      </c>
      <c r="BG1477" s="42"/>
      <c r="BH1477" s="42" t="s">
        <v>340</v>
      </c>
      <c r="BI1477" s="42" t="s">
        <v>357</v>
      </c>
      <c r="BJ1477" s="42" t="s">
        <v>358</v>
      </c>
      <c r="BK1477" s="57">
        <v>44778</v>
      </c>
      <c r="BL1477" s="42" t="s">
        <v>317</v>
      </c>
      <c r="BM1477" s="42" t="s">
        <v>317</v>
      </c>
      <c r="BN1477" s="42"/>
      <c r="BO1477" s="42"/>
      <c r="BP1477" s="42" t="s">
        <v>359</v>
      </c>
      <c r="BQ1477" s="42" t="s">
        <v>359</v>
      </c>
      <c r="BR1477" s="42" t="s">
        <v>359</v>
      </c>
      <c r="BS1477" s="42"/>
      <c r="BT1477" s="42" t="s">
        <v>360</v>
      </c>
      <c r="BU1477" s="42" t="s">
        <v>317</v>
      </c>
      <c r="BV1477" s="42" t="s">
        <v>317</v>
      </c>
      <c r="BW1477" s="42"/>
      <c r="BX1477" s="42"/>
      <c r="BY1477" s="42" t="s">
        <v>353</v>
      </c>
      <c r="BZ1477" s="42" t="s">
        <v>353</v>
      </c>
      <c r="CA1477" s="42"/>
      <c r="CB1477" s="42" t="s">
        <v>353</v>
      </c>
      <c r="CC1477" s="42"/>
      <c r="CD1477" s="42"/>
      <c r="CE1477" s="42"/>
      <c r="CF1477" s="42"/>
      <c r="CG1477" s="26" t="s">
        <v>5669</v>
      </c>
    </row>
    <row r="1478" hidden="1" spans="1:85">
      <c r="A1478" s="34">
        <v>277</v>
      </c>
      <c r="B1478" s="42" t="s">
        <v>5671</v>
      </c>
      <c r="C1478" s="46" t="s">
        <v>5672</v>
      </c>
      <c r="D1478" s="42" t="s">
        <v>5673</v>
      </c>
      <c r="E1478" s="43">
        <v>30.7799</v>
      </c>
      <c r="F1478" s="43">
        <v>-12.8528</v>
      </c>
      <c r="G1478" s="42" t="s">
        <v>4473</v>
      </c>
      <c r="H1478" s="37">
        <v>2.5</v>
      </c>
      <c r="I1478" s="42" t="s">
        <v>4530</v>
      </c>
      <c r="J1478" s="42" t="s">
        <v>5494</v>
      </c>
      <c r="K1478" s="42" t="s">
        <v>317</v>
      </c>
      <c r="L1478" s="42" t="s">
        <v>317</v>
      </c>
      <c r="M1478" s="42" t="s">
        <v>317</v>
      </c>
      <c r="N1478" s="42" t="s">
        <v>318</v>
      </c>
      <c r="O1478" s="42" t="s">
        <v>319</v>
      </c>
      <c r="P1478" s="42" t="s">
        <v>319</v>
      </c>
      <c r="Q1478" s="42" t="s">
        <v>381</v>
      </c>
      <c r="R1478" s="42" t="s">
        <v>320</v>
      </c>
      <c r="S1478" s="42" t="s">
        <v>1718</v>
      </c>
      <c r="T1478" s="42" t="s">
        <v>782</v>
      </c>
      <c r="U1478" s="42" t="s">
        <v>323</v>
      </c>
      <c r="V1478" s="52">
        <v>60</v>
      </c>
      <c r="W1478" s="42" t="s">
        <v>366</v>
      </c>
      <c r="X1478" s="42" t="s">
        <v>5359</v>
      </c>
      <c r="Y1478" s="42" t="s">
        <v>2</v>
      </c>
      <c r="Z1478" s="42" t="s">
        <v>2</v>
      </c>
      <c r="AA1478" s="42" t="s">
        <v>328</v>
      </c>
      <c r="AB1478" s="42" t="s">
        <v>4478</v>
      </c>
      <c r="AC1478" s="42" t="s">
        <v>348</v>
      </c>
      <c r="AD1478" s="42" t="s">
        <v>1780</v>
      </c>
      <c r="AE1478" s="42" t="s">
        <v>3694</v>
      </c>
      <c r="AF1478" s="42" t="s">
        <v>403</v>
      </c>
      <c r="AG1478" s="42">
        <v>20</v>
      </c>
      <c r="AH1478" s="42" t="s">
        <v>350</v>
      </c>
      <c r="AI1478" s="42">
        <v>0</v>
      </c>
      <c r="AJ1478" s="42" t="s">
        <v>351</v>
      </c>
      <c r="AK1478" s="42">
        <v>0</v>
      </c>
      <c r="AL1478" s="42">
        <v>600</v>
      </c>
      <c r="AM1478" s="42" t="s">
        <v>332</v>
      </c>
      <c r="AN1478" s="42" t="s">
        <v>352</v>
      </c>
      <c r="AO1478" s="43" t="s">
        <v>4725</v>
      </c>
      <c r="AP1478" s="42" t="s">
        <v>333</v>
      </c>
      <c r="AQ1478" s="42">
        <v>300</v>
      </c>
      <c r="AR1478" s="42">
        <v>48</v>
      </c>
      <c r="AS1478" s="42">
        <v>100</v>
      </c>
      <c r="AT1478" s="42">
        <f>AQ1478/AS1478</f>
        <v>3</v>
      </c>
      <c r="AU1478" s="42" t="s">
        <v>385</v>
      </c>
      <c r="AV1478" s="42" t="s">
        <v>385</v>
      </c>
      <c r="AW1478" s="42">
        <v>18000</v>
      </c>
      <c r="AX1478" s="42">
        <v>18000</v>
      </c>
      <c r="AY1478" s="42">
        <v>2</v>
      </c>
      <c r="AZ1478" s="51">
        <v>75</v>
      </c>
      <c r="BA1478" s="42"/>
      <c r="BB1478" s="42">
        <v>2</v>
      </c>
      <c r="BC1478" s="42" t="s">
        <v>375</v>
      </c>
      <c r="BD1478" s="49" t="s">
        <v>5674</v>
      </c>
      <c r="BE1478" s="49" t="s">
        <v>5671</v>
      </c>
      <c r="BF1478" s="42" t="s">
        <v>340</v>
      </c>
      <c r="BG1478" s="42"/>
      <c r="BH1478" s="42" t="s">
        <v>340</v>
      </c>
      <c r="BI1478" s="42" t="s">
        <v>357</v>
      </c>
      <c r="BJ1478" s="42" t="s">
        <v>358</v>
      </c>
      <c r="BK1478" s="57">
        <v>44778</v>
      </c>
      <c r="BL1478" s="42" t="s">
        <v>1883</v>
      </c>
      <c r="BM1478" s="42" t="s">
        <v>1883</v>
      </c>
      <c r="BN1478" s="42"/>
      <c r="BO1478" s="42"/>
      <c r="BP1478" s="42"/>
      <c r="BQ1478" s="42" t="s">
        <v>4506</v>
      </c>
      <c r="BR1478" s="42" t="s">
        <v>359</v>
      </c>
      <c r="BS1478" s="42"/>
      <c r="BT1478" s="42" t="s">
        <v>340</v>
      </c>
      <c r="BU1478" s="42" t="s">
        <v>317</v>
      </c>
      <c r="BV1478" s="42" t="s">
        <v>317</v>
      </c>
      <c r="BW1478" s="42"/>
      <c r="BX1478" s="42"/>
      <c r="BY1478" s="42" t="s">
        <v>353</v>
      </c>
      <c r="BZ1478" s="42" t="s">
        <v>353</v>
      </c>
      <c r="CA1478" s="42"/>
      <c r="CB1478" s="42" t="s">
        <v>353</v>
      </c>
      <c r="CC1478" s="42"/>
      <c r="CD1478" s="42"/>
      <c r="CE1478" s="42"/>
      <c r="CF1478" s="42"/>
      <c r="CG1478" s="26" t="s">
        <v>5672</v>
      </c>
    </row>
    <row r="1479" hidden="1" spans="1:85">
      <c r="A1479" s="39">
        <v>1274</v>
      </c>
      <c r="B1479" s="42" t="s">
        <v>5675</v>
      </c>
      <c r="C1479" s="46" t="s">
        <v>5676</v>
      </c>
      <c r="D1479" s="42" t="s">
        <v>5677</v>
      </c>
      <c r="E1479" s="43">
        <v>31.0124</v>
      </c>
      <c r="F1479" s="43">
        <v>-12.6618</v>
      </c>
      <c r="G1479" s="42" t="s">
        <v>4473</v>
      </c>
      <c r="H1479" s="37">
        <v>1.8</v>
      </c>
      <c r="I1479" s="42" t="s">
        <v>4530</v>
      </c>
      <c r="J1479" s="42" t="s">
        <v>5494</v>
      </c>
      <c r="K1479" s="42" t="s">
        <v>317</v>
      </c>
      <c r="L1479" s="42" t="s">
        <v>317</v>
      </c>
      <c r="M1479" s="42" t="s">
        <v>317</v>
      </c>
      <c r="N1479" s="42" t="s">
        <v>318</v>
      </c>
      <c r="O1479" s="42" t="s">
        <v>319</v>
      </c>
      <c r="P1479" s="42" t="s">
        <v>319</v>
      </c>
      <c r="Q1479" s="42" t="s">
        <v>381</v>
      </c>
      <c r="R1479" s="42" t="s">
        <v>320</v>
      </c>
      <c r="S1479" s="42" t="s">
        <v>1718</v>
      </c>
      <c r="T1479" s="42" t="s">
        <v>344</v>
      </c>
      <c r="U1479" s="42" t="s">
        <v>323</v>
      </c>
      <c r="V1479" s="52">
        <v>60</v>
      </c>
      <c r="W1479" s="42" t="s">
        <v>366</v>
      </c>
      <c r="X1479" s="42" t="s">
        <v>5359</v>
      </c>
      <c r="Y1479" s="42" t="s">
        <v>2</v>
      </c>
      <c r="Z1479" s="42" t="s">
        <v>2</v>
      </c>
      <c r="AA1479" s="42" t="s">
        <v>328</v>
      </c>
      <c r="AB1479" s="42" t="s">
        <v>4478</v>
      </c>
      <c r="AC1479" s="42" t="s">
        <v>348</v>
      </c>
      <c r="AD1479" s="42" t="s">
        <v>1780</v>
      </c>
      <c r="AE1479" s="42" t="s">
        <v>403</v>
      </c>
      <c r="AF1479" s="42" t="s">
        <v>403</v>
      </c>
      <c r="AG1479" s="42">
        <v>15</v>
      </c>
      <c r="AH1479" s="42" t="s">
        <v>350</v>
      </c>
      <c r="AI1479" s="42">
        <v>0</v>
      </c>
      <c r="AJ1479" s="42" t="s">
        <v>351</v>
      </c>
      <c r="AK1479" s="42">
        <v>0</v>
      </c>
      <c r="AL1479" s="42">
        <v>600</v>
      </c>
      <c r="AM1479" s="42" t="s">
        <v>332</v>
      </c>
      <c r="AN1479" s="42" t="s">
        <v>352</v>
      </c>
      <c r="AO1479" s="43">
        <v>400</v>
      </c>
      <c r="AP1479" s="42" t="s">
        <v>439</v>
      </c>
      <c r="AQ1479" s="42">
        <v>1200</v>
      </c>
      <c r="AR1479" s="42">
        <v>2</v>
      </c>
      <c r="AS1479" s="42">
        <v>600</v>
      </c>
      <c r="AT1479" s="42">
        <v>48</v>
      </c>
      <c r="AU1479" s="42" t="s">
        <v>385</v>
      </c>
      <c r="AV1479" s="42" t="s">
        <v>385</v>
      </c>
      <c r="AW1479" s="42">
        <v>18000</v>
      </c>
      <c r="AX1479" s="42">
        <v>18000</v>
      </c>
      <c r="AY1479" s="42">
        <v>2</v>
      </c>
      <c r="AZ1479" s="51">
        <v>150</v>
      </c>
      <c r="BA1479" s="42"/>
      <c r="BB1479" s="42">
        <v>1</v>
      </c>
      <c r="BC1479" s="42" t="s">
        <v>525</v>
      </c>
      <c r="BD1479" s="49">
        <v>0</v>
      </c>
      <c r="BE1479" s="49" t="s">
        <v>5675</v>
      </c>
      <c r="BF1479" s="42" t="s">
        <v>340</v>
      </c>
      <c r="BG1479" s="42"/>
      <c r="BH1479" s="42" t="s">
        <v>340</v>
      </c>
      <c r="BI1479" s="42" t="s">
        <v>357</v>
      </c>
      <c r="BJ1479" s="42" t="s">
        <v>358</v>
      </c>
      <c r="BK1479" s="57">
        <v>44778</v>
      </c>
      <c r="BL1479" s="42" t="s">
        <v>317</v>
      </c>
      <c r="BM1479" s="42" t="s">
        <v>317</v>
      </c>
      <c r="BN1479" s="42"/>
      <c r="BO1479" s="42"/>
      <c r="BP1479" s="42" t="s">
        <v>359</v>
      </c>
      <c r="BQ1479" s="42" t="s">
        <v>359</v>
      </c>
      <c r="BR1479" s="42" t="s">
        <v>359</v>
      </c>
      <c r="BS1479" s="42"/>
      <c r="BT1479" s="42" t="s">
        <v>360</v>
      </c>
      <c r="BU1479" s="42" t="s">
        <v>317</v>
      </c>
      <c r="BV1479" s="42" t="s">
        <v>317</v>
      </c>
      <c r="BW1479" s="42"/>
      <c r="BX1479" s="42"/>
      <c r="BY1479" s="42" t="s">
        <v>353</v>
      </c>
      <c r="BZ1479" s="42" t="s">
        <v>353</v>
      </c>
      <c r="CA1479" s="42"/>
      <c r="CB1479" s="42" t="s">
        <v>353</v>
      </c>
      <c r="CC1479" s="42"/>
      <c r="CD1479" s="42"/>
      <c r="CE1479" s="42"/>
      <c r="CF1479" s="42"/>
      <c r="CG1479" s="26" t="s">
        <v>5676</v>
      </c>
    </row>
    <row r="1480" hidden="1" spans="1:85">
      <c r="A1480" s="34">
        <v>1739</v>
      </c>
      <c r="B1480" s="42" t="s">
        <v>5678</v>
      </c>
      <c r="C1480" s="46" t="s">
        <v>5679</v>
      </c>
      <c r="D1480" s="42" t="s">
        <v>5680</v>
      </c>
      <c r="E1480" s="43">
        <v>33.2028</v>
      </c>
      <c r="F1480" s="43">
        <v>-10.2905</v>
      </c>
      <c r="G1480" s="42" t="s">
        <v>4473</v>
      </c>
      <c r="H1480" s="37">
        <v>2.5</v>
      </c>
      <c r="I1480" s="42" t="s">
        <v>4530</v>
      </c>
      <c r="J1480" s="42" t="s">
        <v>5595</v>
      </c>
      <c r="K1480" s="42" t="s">
        <v>317</v>
      </c>
      <c r="L1480" s="42" t="s">
        <v>317</v>
      </c>
      <c r="M1480" s="42" t="s">
        <v>317</v>
      </c>
      <c r="N1480" s="42" t="s">
        <v>318</v>
      </c>
      <c r="O1480" s="42" t="s">
        <v>319</v>
      </c>
      <c r="P1480" s="42" t="s">
        <v>319</v>
      </c>
      <c r="Q1480" s="42" t="s">
        <v>390</v>
      </c>
      <c r="R1480" s="42" t="s">
        <v>320</v>
      </c>
      <c r="S1480" s="42" t="s">
        <v>1718</v>
      </c>
      <c r="T1480" s="42" t="s">
        <v>782</v>
      </c>
      <c r="U1480" s="42" t="s">
        <v>323</v>
      </c>
      <c r="V1480" s="52">
        <v>80</v>
      </c>
      <c r="W1480" s="42" t="s">
        <v>366</v>
      </c>
      <c r="X1480" s="42" t="s">
        <v>5403</v>
      </c>
      <c r="Y1480" s="42" t="s">
        <v>2</v>
      </c>
      <c r="Z1480" s="42" t="s">
        <v>2</v>
      </c>
      <c r="AA1480" s="42" t="s">
        <v>328</v>
      </c>
      <c r="AB1480" s="42" t="s">
        <v>4478</v>
      </c>
      <c r="AC1480" s="42" t="s">
        <v>348</v>
      </c>
      <c r="AD1480" s="42" t="s">
        <v>1780</v>
      </c>
      <c r="AE1480" s="42" t="s">
        <v>476</v>
      </c>
      <c r="AF1480" s="42" t="s">
        <v>476</v>
      </c>
      <c r="AG1480" s="42">
        <v>20</v>
      </c>
      <c r="AH1480" s="42" t="s">
        <v>350</v>
      </c>
      <c r="AI1480" s="42">
        <v>0</v>
      </c>
      <c r="AJ1480" s="42" t="s">
        <v>351</v>
      </c>
      <c r="AK1480" s="42" t="s">
        <v>1895</v>
      </c>
      <c r="AL1480" s="42">
        <v>1000</v>
      </c>
      <c r="AM1480" s="42" t="s">
        <v>408</v>
      </c>
      <c r="AN1480" s="42" t="s">
        <v>4686</v>
      </c>
      <c r="AO1480" s="43">
        <v>80</v>
      </c>
      <c r="AP1480" s="42" t="s">
        <v>1320</v>
      </c>
      <c r="AQ1480" s="42">
        <v>1500</v>
      </c>
      <c r="AR1480" s="42">
        <v>2</v>
      </c>
      <c r="AS1480" s="42">
        <v>1500</v>
      </c>
      <c r="AT1480" s="42">
        <v>24</v>
      </c>
      <c r="AU1480" s="42" t="s">
        <v>385</v>
      </c>
      <c r="AV1480" s="42" t="s">
        <v>385</v>
      </c>
      <c r="AW1480" s="42">
        <v>18000</v>
      </c>
      <c r="AX1480" s="42">
        <v>18000</v>
      </c>
      <c r="AY1480" s="42">
        <v>2</v>
      </c>
      <c r="AZ1480" s="51">
        <v>90</v>
      </c>
      <c r="BA1480" s="42"/>
      <c r="BB1480" s="42">
        <v>2</v>
      </c>
      <c r="BC1480" s="42" t="s">
        <v>375</v>
      </c>
      <c r="BD1480" s="49" t="s">
        <v>2479</v>
      </c>
      <c r="BE1480" s="49" t="s">
        <v>5678</v>
      </c>
      <c r="BF1480" s="42" t="s">
        <v>340</v>
      </c>
      <c r="BG1480" s="42"/>
      <c r="BH1480" s="42" t="s">
        <v>340</v>
      </c>
      <c r="BI1480" s="42" t="s">
        <v>357</v>
      </c>
      <c r="BJ1480" s="42" t="s">
        <v>358</v>
      </c>
      <c r="BK1480" s="57">
        <v>44778</v>
      </c>
      <c r="BL1480" s="42" t="s">
        <v>317</v>
      </c>
      <c r="BM1480" s="42" t="s">
        <v>317</v>
      </c>
      <c r="BN1480" s="42"/>
      <c r="BO1480" s="42">
        <v>24</v>
      </c>
      <c r="BP1480" s="42"/>
      <c r="BQ1480" s="42" t="s">
        <v>5483</v>
      </c>
      <c r="BR1480" s="42" t="s">
        <v>359</v>
      </c>
      <c r="BS1480" s="42"/>
      <c r="BT1480" s="42" t="s">
        <v>360</v>
      </c>
      <c r="BU1480" s="42" t="s">
        <v>317</v>
      </c>
      <c r="BV1480" s="42" t="s">
        <v>317</v>
      </c>
      <c r="BW1480" s="42"/>
      <c r="BX1480" s="42"/>
      <c r="BY1480" s="42" t="s">
        <v>353</v>
      </c>
      <c r="BZ1480" s="42" t="s">
        <v>353</v>
      </c>
      <c r="CA1480" s="42"/>
      <c r="CB1480" s="42" t="s">
        <v>353</v>
      </c>
      <c r="CC1480" s="42"/>
      <c r="CD1480" s="42"/>
      <c r="CE1480" s="42"/>
      <c r="CF1480" s="42"/>
      <c r="CG1480" s="26" t="s">
        <v>5679</v>
      </c>
    </row>
    <row r="1481" hidden="1" spans="1:85">
      <c r="A1481" s="39">
        <v>1738</v>
      </c>
      <c r="B1481" s="42" t="s">
        <v>5681</v>
      </c>
      <c r="C1481" s="46" t="s">
        <v>5682</v>
      </c>
      <c r="D1481" s="42" t="s">
        <v>5683</v>
      </c>
      <c r="E1481" s="43">
        <v>33.34</v>
      </c>
      <c r="F1481" s="43">
        <v>-10.27</v>
      </c>
      <c r="G1481" s="42" t="s">
        <v>4473</v>
      </c>
      <c r="H1481" s="37">
        <v>1.8</v>
      </c>
      <c r="I1481" s="42" t="s">
        <v>4530</v>
      </c>
      <c r="J1481" s="42" t="s">
        <v>5595</v>
      </c>
      <c r="K1481" s="42" t="s">
        <v>317</v>
      </c>
      <c r="L1481" s="42" t="s">
        <v>317</v>
      </c>
      <c r="M1481" s="42" t="s">
        <v>317</v>
      </c>
      <c r="N1481" s="42" t="s">
        <v>318</v>
      </c>
      <c r="O1481" s="42" t="s">
        <v>319</v>
      </c>
      <c r="P1481" s="42" t="s">
        <v>319</v>
      </c>
      <c r="Q1481" s="42" t="s">
        <v>390</v>
      </c>
      <c r="R1481" s="42" t="s">
        <v>381</v>
      </c>
      <c r="S1481" s="42" t="s">
        <v>1718</v>
      </c>
      <c r="T1481" s="42" t="s">
        <v>782</v>
      </c>
      <c r="U1481" s="42" t="s">
        <v>323</v>
      </c>
      <c r="V1481" s="52">
        <v>80</v>
      </c>
      <c r="W1481" s="42" t="s">
        <v>325</v>
      </c>
      <c r="X1481" s="42" t="s">
        <v>5403</v>
      </c>
      <c r="Y1481" s="42" t="s">
        <v>2</v>
      </c>
      <c r="Z1481" s="42" t="s">
        <v>2</v>
      </c>
      <c r="AA1481" s="42" t="s">
        <v>328</v>
      </c>
      <c r="AB1481" s="42" t="s">
        <v>4478</v>
      </c>
      <c r="AC1481" s="42" t="s">
        <v>348</v>
      </c>
      <c r="AD1481" s="42" t="s">
        <v>1780</v>
      </c>
      <c r="AE1481" s="42" t="s">
        <v>453</v>
      </c>
      <c r="AF1481" s="42" t="s">
        <v>453</v>
      </c>
      <c r="AG1481" s="42">
        <v>15</v>
      </c>
      <c r="AH1481" s="42" t="s">
        <v>350</v>
      </c>
      <c r="AI1481" s="42" t="s">
        <v>5684</v>
      </c>
      <c r="AJ1481" s="42" t="s">
        <v>351</v>
      </c>
      <c r="AK1481" s="42" t="s">
        <v>1895</v>
      </c>
      <c r="AL1481" s="42">
        <v>1000</v>
      </c>
      <c r="AM1481" s="42" t="s">
        <v>408</v>
      </c>
      <c r="AN1481" s="42" t="s">
        <v>4686</v>
      </c>
      <c r="AO1481" s="43" t="s">
        <v>4687</v>
      </c>
      <c r="AP1481" s="42" t="s">
        <v>1320</v>
      </c>
      <c r="AQ1481" s="42">
        <v>1500</v>
      </c>
      <c r="AR1481" s="42">
        <v>2</v>
      </c>
      <c r="AS1481" s="42">
        <v>1500</v>
      </c>
      <c r="AT1481" s="42">
        <v>24</v>
      </c>
      <c r="AU1481" s="42" t="s">
        <v>327</v>
      </c>
      <c r="AV1481" s="42" t="s">
        <v>327</v>
      </c>
      <c r="AW1481" s="42" t="s">
        <v>327</v>
      </c>
      <c r="AX1481" s="42" t="s">
        <v>353</v>
      </c>
      <c r="AY1481" s="42" t="s">
        <v>327</v>
      </c>
      <c r="AZ1481" s="51">
        <v>114</v>
      </c>
      <c r="BA1481" s="42"/>
      <c r="BB1481" s="42">
        <v>2</v>
      </c>
      <c r="BC1481" s="42" t="s">
        <v>375</v>
      </c>
      <c r="BD1481" s="49" t="s">
        <v>5685</v>
      </c>
      <c r="BE1481" s="49" t="s">
        <v>5681</v>
      </c>
      <c r="BF1481" s="42" t="s">
        <v>340</v>
      </c>
      <c r="BG1481" s="42"/>
      <c r="BH1481" s="42" t="s">
        <v>340</v>
      </c>
      <c r="BI1481" s="42" t="s">
        <v>357</v>
      </c>
      <c r="BJ1481" s="42" t="s">
        <v>358</v>
      </c>
      <c r="BK1481" s="57">
        <v>44778</v>
      </c>
      <c r="BL1481" s="42" t="s">
        <v>317</v>
      </c>
      <c r="BM1481" s="42" t="s">
        <v>317</v>
      </c>
      <c r="BN1481" s="42"/>
      <c r="BO1481" s="42">
        <v>24</v>
      </c>
      <c r="BP1481" s="42"/>
      <c r="BQ1481" s="42" t="s">
        <v>5483</v>
      </c>
      <c r="BR1481" s="42" t="s">
        <v>359</v>
      </c>
      <c r="BS1481" s="42"/>
      <c r="BT1481" s="42" t="s">
        <v>340</v>
      </c>
      <c r="BU1481" s="42" t="s">
        <v>317</v>
      </c>
      <c r="BV1481" s="42" t="s">
        <v>317</v>
      </c>
      <c r="BW1481" s="42"/>
      <c r="BX1481" s="42"/>
      <c r="BY1481" s="42" t="s">
        <v>353</v>
      </c>
      <c r="BZ1481" s="42" t="s">
        <v>353</v>
      </c>
      <c r="CA1481" s="42"/>
      <c r="CB1481" s="42" t="s">
        <v>353</v>
      </c>
      <c r="CC1481" s="42"/>
      <c r="CD1481" s="42"/>
      <c r="CE1481" s="42"/>
      <c r="CF1481" s="42"/>
      <c r="CG1481" s="26" t="s">
        <v>5682</v>
      </c>
    </row>
    <row r="1482" hidden="1" spans="1:85">
      <c r="A1482" s="34">
        <v>1311</v>
      </c>
      <c r="B1482" s="42" t="s">
        <v>5686</v>
      </c>
      <c r="C1482" s="46" t="s">
        <v>5687</v>
      </c>
      <c r="D1482" s="42" t="s">
        <v>5688</v>
      </c>
      <c r="E1482" s="43">
        <v>33.4534</v>
      </c>
      <c r="F1482" s="43">
        <v>-10.5739</v>
      </c>
      <c r="G1482" s="42" t="s">
        <v>4473</v>
      </c>
      <c r="H1482" s="37">
        <v>2.5</v>
      </c>
      <c r="I1482" s="42" t="s">
        <v>4530</v>
      </c>
      <c r="J1482" s="42" t="s">
        <v>5595</v>
      </c>
      <c r="K1482" s="42" t="s">
        <v>317</v>
      </c>
      <c r="L1482" s="42" t="s">
        <v>317</v>
      </c>
      <c r="M1482" s="42" t="s">
        <v>317</v>
      </c>
      <c r="N1482" s="42" t="s">
        <v>318</v>
      </c>
      <c r="O1482" s="42" t="s">
        <v>319</v>
      </c>
      <c r="P1482" s="42" t="s">
        <v>319</v>
      </c>
      <c r="Q1482" s="42" t="s">
        <v>390</v>
      </c>
      <c r="R1482" s="42" t="s">
        <v>390</v>
      </c>
      <c r="S1482" s="42" t="s">
        <v>1718</v>
      </c>
      <c r="T1482" s="42" t="s">
        <v>2215</v>
      </c>
      <c r="U1482" s="42" t="s">
        <v>323</v>
      </c>
      <c r="V1482" s="52">
        <v>50</v>
      </c>
      <c r="W1482" s="42" t="s">
        <v>325</v>
      </c>
      <c r="X1482" s="42" t="s">
        <v>5403</v>
      </c>
      <c r="Y1482" s="42" t="s">
        <v>2</v>
      </c>
      <c r="Z1482" s="42" t="s">
        <v>2</v>
      </c>
      <c r="AA1482" s="42" t="s">
        <v>328</v>
      </c>
      <c r="AB1482" s="42" t="s">
        <v>4478</v>
      </c>
      <c r="AC1482" s="42" t="s">
        <v>348</v>
      </c>
      <c r="AD1482" s="42" t="s">
        <v>1780</v>
      </c>
      <c r="AE1482" s="42" t="s">
        <v>403</v>
      </c>
      <c r="AF1482" s="42" t="s">
        <v>403</v>
      </c>
      <c r="AG1482" s="42">
        <v>20</v>
      </c>
      <c r="AH1482" s="42" t="s">
        <v>350</v>
      </c>
      <c r="AI1482" s="42" t="s">
        <v>5689</v>
      </c>
      <c r="AJ1482" s="42" t="s">
        <v>351</v>
      </c>
      <c r="AK1482" s="42">
        <v>0</v>
      </c>
      <c r="AL1482" s="42">
        <v>600</v>
      </c>
      <c r="AM1482" s="42" t="s">
        <v>332</v>
      </c>
      <c r="AN1482" s="42">
        <v>0</v>
      </c>
      <c r="AO1482" s="43">
        <v>150</v>
      </c>
      <c r="AP1482" s="42" t="s">
        <v>333</v>
      </c>
      <c r="AQ1482" s="42">
        <v>300</v>
      </c>
      <c r="AR1482" s="42">
        <v>48</v>
      </c>
      <c r="AS1482" s="42">
        <v>100</v>
      </c>
      <c r="AT1482" s="42">
        <f>AQ1482/AS1482</f>
        <v>3</v>
      </c>
      <c r="AU1482" s="42" t="s">
        <v>327</v>
      </c>
      <c r="AV1482" s="42" t="s">
        <v>327</v>
      </c>
      <c r="AW1482" s="42" t="s">
        <v>327</v>
      </c>
      <c r="AX1482" s="42" t="s">
        <v>353</v>
      </c>
      <c r="AY1482" s="42" t="s">
        <v>327</v>
      </c>
      <c r="AZ1482" s="51">
        <v>174</v>
      </c>
      <c r="BA1482" s="42"/>
      <c r="BB1482" s="42">
        <v>2</v>
      </c>
      <c r="BC1482" s="42" t="s">
        <v>375</v>
      </c>
      <c r="BD1482" s="49" t="s">
        <v>5690</v>
      </c>
      <c r="BE1482" s="49" t="s">
        <v>5686</v>
      </c>
      <c r="BF1482" s="42" t="s">
        <v>340</v>
      </c>
      <c r="BG1482" s="42"/>
      <c r="BH1482" s="42" t="s">
        <v>340</v>
      </c>
      <c r="BI1482" s="42" t="s">
        <v>357</v>
      </c>
      <c r="BJ1482" s="42" t="s">
        <v>1872</v>
      </c>
      <c r="BK1482" s="57">
        <v>44778</v>
      </c>
      <c r="BL1482" s="42" t="s">
        <v>317</v>
      </c>
      <c r="BM1482" s="42" t="s">
        <v>317</v>
      </c>
      <c r="BN1482" s="42"/>
      <c r="BO1482" s="42"/>
      <c r="BP1482" s="42" t="s">
        <v>359</v>
      </c>
      <c r="BQ1482" s="42" t="s">
        <v>359</v>
      </c>
      <c r="BR1482" s="42" t="s">
        <v>359</v>
      </c>
      <c r="BS1482" s="42"/>
      <c r="BT1482" s="42" t="s">
        <v>360</v>
      </c>
      <c r="BU1482" s="42" t="s">
        <v>340</v>
      </c>
      <c r="BV1482" s="42" t="s">
        <v>317</v>
      </c>
      <c r="BW1482" s="42"/>
      <c r="BX1482" s="42"/>
      <c r="BY1482" s="42" t="s">
        <v>353</v>
      </c>
      <c r="BZ1482" s="42" t="s">
        <v>353</v>
      </c>
      <c r="CA1482" s="42"/>
      <c r="CB1482" s="42" t="s">
        <v>353</v>
      </c>
      <c r="CC1482" s="42"/>
      <c r="CD1482" s="42"/>
      <c r="CE1482" s="42"/>
      <c r="CF1482" s="42"/>
      <c r="CG1482" s="26" t="s">
        <v>5687</v>
      </c>
    </row>
    <row r="1483" hidden="1" spans="1:85">
      <c r="A1483" s="39">
        <v>264</v>
      </c>
      <c r="B1483" s="42" t="s">
        <v>5691</v>
      </c>
      <c r="C1483" s="46" t="s">
        <v>5692</v>
      </c>
      <c r="D1483" s="42" t="s">
        <v>5693</v>
      </c>
      <c r="E1483" s="43">
        <v>30.9285</v>
      </c>
      <c r="F1483" s="43">
        <v>-10.1025</v>
      </c>
      <c r="G1483" s="42" t="s">
        <v>4473</v>
      </c>
      <c r="H1483" s="37">
        <v>2</v>
      </c>
      <c r="I1483" s="42" t="s">
        <v>4530</v>
      </c>
      <c r="J1483" s="42" t="s">
        <v>5651</v>
      </c>
      <c r="K1483" s="42" t="s">
        <v>317</v>
      </c>
      <c r="L1483" s="42" t="s">
        <v>317</v>
      </c>
      <c r="M1483" s="42" t="s">
        <v>317</v>
      </c>
      <c r="N1483" s="42" t="s">
        <v>318</v>
      </c>
      <c r="O1483" s="42" t="s">
        <v>319</v>
      </c>
      <c r="P1483" s="42" t="s">
        <v>319</v>
      </c>
      <c r="Q1483" s="42" t="s">
        <v>320</v>
      </c>
      <c r="R1483" s="42" t="s">
        <v>320</v>
      </c>
      <c r="S1483" s="42" t="s">
        <v>1718</v>
      </c>
      <c r="T1483" s="42" t="s">
        <v>344</v>
      </c>
      <c r="U1483" s="42" t="s">
        <v>323</v>
      </c>
      <c r="V1483" s="52">
        <v>60</v>
      </c>
      <c r="W1483" s="42" t="s">
        <v>366</v>
      </c>
      <c r="X1483" s="42" t="s">
        <v>5312</v>
      </c>
      <c r="Y1483" s="42" t="s">
        <v>2</v>
      </c>
      <c r="Z1483" s="42" t="s">
        <v>2</v>
      </c>
      <c r="AA1483" s="42" t="s">
        <v>328</v>
      </c>
      <c r="AB1483" s="42" t="s">
        <v>4478</v>
      </c>
      <c r="AC1483" s="42" t="s">
        <v>348</v>
      </c>
      <c r="AD1483" s="42" t="s">
        <v>1780</v>
      </c>
      <c r="AE1483" s="42" t="s">
        <v>476</v>
      </c>
      <c r="AF1483" s="42" t="s">
        <v>476</v>
      </c>
      <c r="AG1483" s="42">
        <v>16</v>
      </c>
      <c r="AH1483" s="42" t="s">
        <v>368</v>
      </c>
      <c r="AI1483" s="42" t="s">
        <v>5694</v>
      </c>
      <c r="AJ1483" s="42" t="s">
        <v>370</v>
      </c>
      <c r="AK1483" s="42">
        <v>0</v>
      </c>
      <c r="AL1483" s="42">
        <v>600</v>
      </c>
      <c r="AM1483" s="42" t="s">
        <v>332</v>
      </c>
      <c r="AN1483" s="42" t="s">
        <v>352</v>
      </c>
      <c r="AO1483" s="43">
        <v>400</v>
      </c>
      <c r="AP1483" s="42" t="s">
        <v>439</v>
      </c>
      <c r="AQ1483" s="42">
        <v>1200</v>
      </c>
      <c r="AR1483" s="42">
        <v>2</v>
      </c>
      <c r="AS1483" s="42">
        <v>600</v>
      </c>
      <c r="AT1483" s="42">
        <v>48</v>
      </c>
      <c r="AU1483" s="42" t="s">
        <v>385</v>
      </c>
      <c r="AV1483" s="42" t="s">
        <v>385</v>
      </c>
      <c r="AW1483" s="42">
        <v>18000</v>
      </c>
      <c r="AX1483" s="42">
        <v>18000</v>
      </c>
      <c r="AY1483" s="42">
        <v>2</v>
      </c>
      <c r="AZ1483" s="51">
        <v>200</v>
      </c>
      <c r="BA1483" s="42"/>
      <c r="BB1483" s="42">
        <v>2</v>
      </c>
      <c r="BC1483" s="42" t="s">
        <v>375</v>
      </c>
      <c r="BD1483" s="49" t="s">
        <v>5695</v>
      </c>
      <c r="BE1483" s="49" t="s">
        <v>5691</v>
      </c>
      <c r="BF1483" s="42" t="s">
        <v>340</v>
      </c>
      <c r="BG1483" s="42"/>
      <c r="BH1483" s="42" t="s">
        <v>340</v>
      </c>
      <c r="BI1483" s="42" t="s">
        <v>357</v>
      </c>
      <c r="BJ1483" s="42" t="s">
        <v>358</v>
      </c>
      <c r="BK1483" s="57">
        <v>44778</v>
      </c>
      <c r="BL1483" s="42" t="s">
        <v>340</v>
      </c>
      <c r="BM1483" s="42" t="s">
        <v>340</v>
      </c>
      <c r="BN1483" s="42"/>
      <c r="BO1483" s="42"/>
      <c r="BP1483" s="42" t="s">
        <v>359</v>
      </c>
      <c r="BQ1483" s="42" t="s">
        <v>359</v>
      </c>
      <c r="BR1483" s="42" t="s">
        <v>508</v>
      </c>
      <c r="BS1483" s="42"/>
      <c r="BT1483" s="42" t="s">
        <v>360</v>
      </c>
      <c r="BU1483" s="42" t="s">
        <v>317</v>
      </c>
      <c r="BV1483" s="42" t="s">
        <v>317</v>
      </c>
      <c r="BW1483" s="42"/>
      <c r="BX1483" s="42"/>
      <c r="BY1483" s="42" t="s">
        <v>353</v>
      </c>
      <c r="BZ1483" s="42" t="s">
        <v>353</v>
      </c>
      <c r="CA1483" s="42"/>
      <c r="CB1483" s="42" t="s">
        <v>353</v>
      </c>
      <c r="CC1483" s="42"/>
      <c r="CD1483" s="42"/>
      <c r="CE1483" s="42"/>
      <c r="CF1483" s="42"/>
      <c r="CG1483" s="26" t="s">
        <v>5692</v>
      </c>
    </row>
    <row r="1484" hidden="1" spans="1:85">
      <c r="A1484" s="34">
        <v>1233</v>
      </c>
      <c r="B1484" s="42" t="s">
        <v>5696</v>
      </c>
      <c r="C1484" s="46" t="s">
        <v>5697</v>
      </c>
      <c r="D1484" s="42" t="s">
        <v>5698</v>
      </c>
      <c r="E1484" s="43">
        <v>31.2003</v>
      </c>
      <c r="F1484" s="43">
        <v>-10.2206</v>
      </c>
      <c r="G1484" s="42" t="s">
        <v>4473</v>
      </c>
      <c r="H1484" s="37">
        <v>4.5</v>
      </c>
      <c r="I1484" s="42" t="s">
        <v>4530</v>
      </c>
      <c r="J1484" s="42" t="s">
        <v>5651</v>
      </c>
      <c r="K1484" s="42" t="s">
        <v>340</v>
      </c>
      <c r="L1484" s="42" t="s">
        <v>317</v>
      </c>
      <c r="M1484" s="42" t="s">
        <v>317</v>
      </c>
      <c r="N1484" s="42" t="s">
        <v>402</v>
      </c>
      <c r="O1484" s="42" t="s">
        <v>319</v>
      </c>
      <c r="P1484" s="42" t="s">
        <v>319</v>
      </c>
      <c r="Q1484" s="42" t="s">
        <v>381</v>
      </c>
      <c r="R1484" s="42" t="s">
        <v>381</v>
      </c>
      <c r="S1484" s="42" t="s">
        <v>1718</v>
      </c>
      <c r="T1484" s="42" t="s">
        <v>344</v>
      </c>
      <c r="U1484" s="42" t="s">
        <v>323</v>
      </c>
      <c r="V1484" s="52">
        <v>50</v>
      </c>
      <c r="W1484" s="42" t="s">
        <v>366</v>
      </c>
      <c r="X1484" s="42" t="s">
        <v>5312</v>
      </c>
      <c r="Y1484" s="42" t="s">
        <v>2</v>
      </c>
      <c r="Z1484" s="42" t="s">
        <v>2</v>
      </c>
      <c r="AA1484" s="42" t="s">
        <v>328</v>
      </c>
      <c r="AB1484" s="42" t="s">
        <v>4478</v>
      </c>
      <c r="AC1484" s="42" t="s">
        <v>348</v>
      </c>
      <c r="AD1484" s="42" t="s">
        <v>1780</v>
      </c>
      <c r="AE1484" s="42" t="s">
        <v>476</v>
      </c>
      <c r="AF1484" s="42" t="s">
        <v>476</v>
      </c>
      <c r="AG1484" s="42">
        <v>30</v>
      </c>
      <c r="AH1484" s="42" t="s">
        <v>350</v>
      </c>
      <c r="AI1484" s="42">
        <v>0</v>
      </c>
      <c r="AJ1484" s="42" t="s">
        <v>351</v>
      </c>
      <c r="AK1484" s="42">
        <v>0</v>
      </c>
      <c r="AL1484" s="42">
        <v>1000</v>
      </c>
      <c r="AM1484" s="42" t="s">
        <v>332</v>
      </c>
      <c r="AN1484" s="42" t="s">
        <v>352</v>
      </c>
      <c r="AO1484" s="43">
        <v>400</v>
      </c>
      <c r="AP1484" s="42" t="s">
        <v>439</v>
      </c>
      <c r="AQ1484" s="42">
        <v>1200</v>
      </c>
      <c r="AR1484" s="42">
        <v>2</v>
      </c>
      <c r="AS1484" s="42">
        <v>600</v>
      </c>
      <c r="AT1484" s="42">
        <v>48</v>
      </c>
      <c r="AU1484" s="42" t="s">
        <v>5335</v>
      </c>
      <c r="AV1484" s="42" t="s">
        <v>5335</v>
      </c>
      <c r="AW1484" s="42">
        <v>18000</v>
      </c>
      <c r="AX1484" s="42">
        <v>18000</v>
      </c>
      <c r="AY1484" s="42">
        <v>2</v>
      </c>
      <c r="AZ1484" s="51">
        <v>198</v>
      </c>
      <c r="BA1484" s="42"/>
      <c r="BB1484" s="42">
        <v>2</v>
      </c>
      <c r="BC1484" s="42" t="s">
        <v>375</v>
      </c>
      <c r="BD1484" s="49" t="s">
        <v>5699</v>
      </c>
      <c r="BE1484" s="49" t="s">
        <v>5696</v>
      </c>
      <c r="BF1484" s="42" t="s">
        <v>340</v>
      </c>
      <c r="BG1484" s="42"/>
      <c r="BH1484" s="42" t="s">
        <v>340</v>
      </c>
      <c r="BI1484" s="42" t="s">
        <v>357</v>
      </c>
      <c r="BJ1484" s="42" t="s">
        <v>358</v>
      </c>
      <c r="BK1484" s="57">
        <v>44778</v>
      </c>
      <c r="BL1484" s="42" t="s">
        <v>340</v>
      </c>
      <c r="BM1484" s="42" t="s">
        <v>340</v>
      </c>
      <c r="BN1484" s="42"/>
      <c r="BO1484" s="42"/>
      <c r="BP1484" s="42" t="s">
        <v>359</v>
      </c>
      <c r="BQ1484" s="42" t="s">
        <v>359</v>
      </c>
      <c r="BR1484" s="42" t="s">
        <v>508</v>
      </c>
      <c r="BS1484" s="42"/>
      <c r="BT1484" s="42" t="s">
        <v>360</v>
      </c>
      <c r="BU1484" s="42" t="s">
        <v>317</v>
      </c>
      <c r="BV1484" s="42" t="s">
        <v>317</v>
      </c>
      <c r="BW1484" s="42"/>
      <c r="BX1484" s="42"/>
      <c r="BY1484" s="42" t="s">
        <v>353</v>
      </c>
      <c r="BZ1484" s="42" t="s">
        <v>353</v>
      </c>
      <c r="CA1484" s="42"/>
      <c r="CB1484" s="42" t="s">
        <v>353</v>
      </c>
      <c r="CC1484" s="42"/>
      <c r="CD1484" s="42"/>
      <c r="CE1484" s="42"/>
      <c r="CF1484" s="42"/>
      <c r="CG1484" s="26" t="s">
        <v>5697</v>
      </c>
    </row>
    <row r="1485" hidden="1" spans="1:85">
      <c r="A1485" s="34">
        <v>805</v>
      </c>
      <c r="B1485" s="42" t="s">
        <v>5700</v>
      </c>
      <c r="C1485" s="46" t="s">
        <v>5701</v>
      </c>
      <c r="D1485" s="42" t="s">
        <v>5702</v>
      </c>
      <c r="E1485" s="43">
        <v>31.1712</v>
      </c>
      <c r="F1485" s="43">
        <v>-10.2134</v>
      </c>
      <c r="G1485" s="42" t="s">
        <v>4473</v>
      </c>
      <c r="H1485" s="37">
        <v>2</v>
      </c>
      <c r="I1485" s="42" t="s">
        <v>4530</v>
      </c>
      <c r="J1485" s="42" t="s">
        <v>5651</v>
      </c>
      <c r="K1485" s="42" t="s">
        <v>317</v>
      </c>
      <c r="L1485" s="42" t="s">
        <v>317</v>
      </c>
      <c r="M1485" s="42" t="s">
        <v>317</v>
      </c>
      <c r="N1485" s="42" t="s">
        <v>402</v>
      </c>
      <c r="O1485" s="42" t="s">
        <v>319</v>
      </c>
      <c r="P1485" s="42" t="s">
        <v>319</v>
      </c>
      <c r="Q1485" s="42" t="s">
        <v>390</v>
      </c>
      <c r="R1485" s="42" t="s">
        <v>320</v>
      </c>
      <c r="S1485" s="42" t="s">
        <v>1718</v>
      </c>
      <c r="T1485" s="42" t="s">
        <v>344</v>
      </c>
      <c r="U1485" s="42" t="s">
        <v>323</v>
      </c>
      <c r="V1485" s="52">
        <v>40</v>
      </c>
      <c r="W1485" s="42" t="s">
        <v>366</v>
      </c>
      <c r="X1485" s="42" t="s">
        <v>5312</v>
      </c>
      <c r="Y1485" s="42" t="s">
        <v>2</v>
      </c>
      <c r="Z1485" s="42" t="s">
        <v>2</v>
      </c>
      <c r="AA1485" s="42" t="s">
        <v>328</v>
      </c>
      <c r="AB1485" s="42" t="s">
        <v>4478</v>
      </c>
      <c r="AC1485" s="42" t="s">
        <v>348</v>
      </c>
      <c r="AD1485" s="42" t="s">
        <v>1780</v>
      </c>
      <c r="AE1485" s="42" t="s">
        <v>476</v>
      </c>
      <c r="AF1485" s="42" t="s">
        <v>476</v>
      </c>
      <c r="AG1485" s="42">
        <v>16</v>
      </c>
      <c r="AH1485" s="42" t="s">
        <v>350</v>
      </c>
      <c r="AI1485" s="42">
        <v>0</v>
      </c>
      <c r="AJ1485" s="42" t="s">
        <v>351</v>
      </c>
      <c r="AK1485" s="42">
        <v>0</v>
      </c>
      <c r="AL1485" s="42">
        <v>1000</v>
      </c>
      <c r="AM1485" s="42" t="s">
        <v>332</v>
      </c>
      <c r="AN1485" s="42" t="s">
        <v>352</v>
      </c>
      <c r="AO1485" s="52">
        <v>400</v>
      </c>
      <c r="AP1485" s="42" t="s">
        <v>333</v>
      </c>
      <c r="AQ1485" s="42">
        <v>1200</v>
      </c>
      <c r="AR1485" s="42">
        <v>48</v>
      </c>
      <c r="AS1485" s="42">
        <v>100</v>
      </c>
      <c r="AT1485" s="42">
        <v>12</v>
      </c>
      <c r="AU1485" s="42" t="s">
        <v>385</v>
      </c>
      <c r="AV1485" s="42" t="s">
        <v>385</v>
      </c>
      <c r="AW1485" s="42">
        <v>18000</v>
      </c>
      <c r="AX1485" s="42">
        <v>18000</v>
      </c>
      <c r="AY1485" s="42">
        <v>2</v>
      </c>
      <c r="AZ1485" s="51">
        <v>107</v>
      </c>
      <c r="BA1485" s="42"/>
      <c r="BB1485" s="42">
        <v>2</v>
      </c>
      <c r="BC1485" s="42" t="s">
        <v>375</v>
      </c>
      <c r="BD1485" s="49" t="s">
        <v>5703</v>
      </c>
      <c r="BE1485" s="49" t="s">
        <v>5700</v>
      </c>
      <c r="BF1485" s="42" t="s">
        <v>340</v>
      </c>
      <c r="BG1485" s="42"/>
      <c r="BH1485" s="42" t="s">
        <v>340</v>
      </c>
      <c r="BI1485" s="42" t="s">
        <v>357</v>
      </c>
      <c r="BJ1485" s="42" t="s">
        <v>358</v>
      </c>
      <c r="BK1485" s="57">
        <v>44778</v>
      </c>
      <c r="BL1485" s="42" t="s">
        <v>317</v>
      </c>
      <c r="BM1485" s="42" t="s">
        <v>317</v>
      </c>
      <c r="BN1485" s="42"/>
      <c r="BO1485" s="42"/>
      <c r="BP1485" s="42" t="s">
        <v>359</v>
      </c>
      <c r="BQ1485" s="42" t="s">
        <v>359</v>
      </c>
      <c r="BR1485" s="42" t="s">
        <v>359</v>
      </c>
      <c r="BS1485" s="42"/>
      <c r="BT1485" s="42" t="s">
        <v>360</v>
      </c>
      <c r="BU1485" s="42" t="s">
        <v>317</v>
      </c>
      <c r="BV1485" s="42" t="s">
        <v>317</v>
      </c>
      <c r="BW1485" s="42"/>
      <c r="BX1485" s="42"/>
      <c r="BY1485" s="42" t="s">
        <v>353</v>
      </c>
      <c r="BZ1485" s="42" t="s">
        <v>353</v>
      </c>
      <c r="CA1485" s="42"/>
      <c r="CB1485" s="42" t="s">
        <v>353</v>
      </c>
      <c r="CC1485" s="42"/>
      <c r="CD1485" s="42"/>
      <c r="CE1485" s="42"/>
      <c r="CF1485" s="42"/>
      <c r="CG1485" s="26" t="s">
        <v>5701</v>
      </c>
    </row>
    <row r="1486" hidden="1" spans="1:85">
      <c r="A1486" s="34">
        <v>1629</v>
      </c>
      <c r="B1486" s="42" t="s">
        <v>5704</v>
      </c>
      <c r="C1486" s="46" t="s">
        <v>5705</v>
      </c>
      <c r="D1486" s="42" t="s">
        <v>5706</v>
      </c>
      <c r="E1486" s="43">
        <v>31.8289</v>
      </c>
      <c r="F1486" s="43">
        <v>-11.2018</v>
      </c>
      <c r="G1486" s="42" t="s">
        <v>4473</v>
      </c>
      <c r="H1486" s="37">
        <v>2.5</v>
      </c>
      <c r="I1486" s="42" t="s">
        <v>4530</v>
      </c>
      <c r="J1486" s="42" t="s">
        <v>5382</v>
      </c>
      <c r="K1486" s="42" t="s">
        <v>317</v>
      </c>
      <c r="L1486" s="42" t="s">
        <v>317</v>
      </c>
      <c r="M1486" s="42" t="s">
        <v>317</v>
      </c>
      <c r="N1486" s="42" t="s">
        <v>318</v>
      </c>
      <c r="O1486" s="42" t="s">
        <v>319</v>
      </c>
      <c r="P1486" s="42" t="s">
        <v>319</v>
      </c>
      <c r="Q1486" s="42" t="s">
        <v>381</v>
      </c>
      <c r="R1486" s="42" t="s">
        <v>381</v>
      </c>
      <c r="S1486" s="42" t="s">
        <v>1718</v>
      </c>
      <c r="T1486" s="42" t="s">
        <v>344</v>
      </c>
      <c r="U1486" s="42" t="s">
        <v>323</v>
      </c>
      <c r="V1486" s="52">
        <v>80</v>
      </c>
      <c r="W1486" s="42" t="s">
        <v>366</v>
      </c>
      <c r="X1486" s="42" t="s">
        <v>5359</v>
      </c>
      <c r="Y1486" s="42" t="s">
        <v>2</v>
      </c>
      <c r="Z1486" s="42" t="s">
        <v>2</v>
      </c>
      <c r="AA1486" s="42" t="s">
        <v>328</v>
      </c>
      <c r="AB1486" s="42" t="s">
        <v>4478</v>
      </c>
      <c r="AC1486" s="42" t="s">
        <v>348</v>
      </c>
      <c r="AD1486" s="42" t="s">
        <v>1780</v>
      </c>
      <c r="AE1486" s="42" t="s">
        <v>453</v>
      </c>
      <c r="AF1486" s="42" t="s">
        <v>453</v>
      </c>
      <c r="AG1486" s="42">
        <v>20</v>
      </c>
      <c r="AH1486" s="42" t="s">
        <v>350</v>
      </c>
      <c r="AI1486" s="42" t="s">
        <v>5707</v>
      </c>
      <c r="AJ1486" s="42" t="s">
        <v>351</v>
      </c>
      <c r="AK1486" s="42" t="s">
        <v>5708</v>
      </c>
      <c r="AL1486" s="42">
        <v>1000</v>
      </c>
      <c r="AM1486" s="42" t="s">
        <v>332</v>
      </c>
      <c r="AN1486" s="42" t="s">
        <v>352</v>
      </c>
      <c r="AO1486" s="43">
        <v>400</v>
      </c>
      <c r="AP1486" s="42" t="s">
        <v>439</v>
      </c>
      <c r="AQ1486" s="42">
        <v>1200</v>
      </c>
      <c r="AR1486" s="42">
        <v>2</v>
      </c>
      <c r="AS1486" s="42">
        <v>600</v>
      </c>
      <c r="AT1486" s="42">
        <v>48</v>
      </c>
      <c r="AU1486" s="42" t="s">
        <v>5335</v>
      </c>
      <c r="AV1486" s="42" t="s">
        <v>5335</v>
      </c>
      <c r="AW1486" s="42">
        <v>18000</v>
      </c>
      <c r="AX1486" s="42">
        <v>18000</v>
      </c>
      <c r="AY1486" s="42">
        <v>2</v>
      </c>
      <c r="AZ1486" s="51">
        <v>75</v>
      </c>
      <c r="BA1486" s="42"/>
      <c r="BB1486" s="42">
        <v>2</v>
      </c>
      <c r="BC1486" s="42" t="s">
        <v>5709</v>
      </c>
      <c r="BD1486" s="49">
        <v>0</v>
      </c>
      <c r="BE1486" s="49" t="s">
        <v>5704</v>
      </c>
      <c r="BF1486" s="42" t="s">
        <v>340</v>
      </c>
      <c r="BG1486" s="42"/>
      <c r="BH1486" s="42" t="s">
        <v>340</v>
      </c>
      <c r="BI1486" s="42" t="s">
        <v>357</v>
      </c>
      <c r="BJ1486" s="42" t="s">
        <v>358</v>
      </c>
      <c r="BK1486" s="57">
        <v>44778</v>
      </c>
      <c r="BL1486" s="42" t="s">
        <v>317</v>
      </c>
      <c r="BM1486" s="42" t="s">
        <v>317</v>
      </c>
      <c r="BN1486" s="42"/>
      <c r="BO1486" s="42">
        <v>24</v>
      </c>
      <c r="BP1486" s="42"/>
      <c r="BQ1486" s="42" t="s">
        <v>5483</v>
      </c>
      <c r="BR1486" s="42" t="s">
        <v>359</v>
      </c>
      <c r="BS1486" s="42"/>
      <c r="BT1486" s="42" t="s">
        <v>360</v>
      </c>
      <c r="BU1486" s="42" t="s">
        <v>317</v>
      </c>
      <c r="BV1486" s="42" t="s">
        <v>317</v>
      </c>
      <c r="BW1486" s="42"/>
      <c r="BX1486" s="42"/>
      <c r="BY1486" s="42" t="s">
        <v>353</v>
      </c>
      <c r="BZ1486" s="42" t="s">
        <v>353</v>
      </c>
      <c r="CA1486" s="42"/>
      <c r="CB1486" s="42" t="s">
        <v>353</v>
      </c>
      <c r="CC1486" s="42"/>
      <c r="CD1486" s="42"/>
      <c r="CE1486" s="42"/>
      <c r="CF1486" s="42"/>
      <c r="CG1486" s="26" t="s">
        <v>5705</v>
      </c>
    </row>
    <row r="1487" hidden="1" spans="1:85">
      <c r="A1487" s="34">
        <v>539</v>
      </c>
      <c r="B1487" s="42" t="s">
        <v>5710</v>
      </c>
      <c r="C1487" s="46" t="s">
        <v>5711</v>
      </c>
      <c r="D1487" s="42" t="s">
        <v>5712</v>
      </c>
      <c r="E1487" s="43">
        <v>31.6267</v>
      </c>
      <c r="F1487" s="43">
        <v>-11.5044</v>
      </c>
      <c r="G1487" s="42" t="s">
        <v>4473</v>
      </c>
      <c r="H1487" s="37">
        <v>0</v>
      </c>
      <c r="I1487" s="42" t="s">
        <v>4530</v>
      </c>
      <c r="J1487" s="42" t="s">
        <v>5382</v>
      </c>
      <c r="K1487" s="42" t="s">
        <v>317</v>
      </c>
      <c r="L1487" s="42" t="s">
        <v>317</v>
      </c>
      <c r="M1487" s="42" t="s">
        <v>317</v>
      </c>
      <c r="N1487" s="42" t="s">
        <v>318</v>
      </c>
      <c r="O1487" s="42" t="s">
        <v>319</v>
      </c>
      <c r="P1487" s="42" t="s">
        <v>319</v>
      </c>
      <c r="Q1487" s="42" t="s">
        <v>381</v>
      </c>
      <c r="R1487" s="42" t="s">
        <v>381</v>
      </c>
      <c r="S1487" s="42" t="s">
        <v>1718</v>
      </c>
      <c r="T1487" s="42" t="s">
        <v>782</v>
      </c>
      <c r="U1487" s="42" t="s">
        <v>323</v>
      </c>
      <c r="V1487" s="52">
        <v>80</v>
      </c>
      <c r="W1487" s="42" t="s">
        <v>366</v>
      </c>
      <c r="X1487" s="42" t="s">
        <v>5359</v>
      </c>
      <c r="Y1487" s="42" t="s">
        <v>2</v>
      </c>
      <c r="Z1487" s="42" t="s">
        <v>2</v>
      </c>
      <c r="AA1487" s="42" t="s">
        <v>328</v>
      </c>
      <c r="AB1487" s="42" t="s">
        <v>4478</v>
      </c>
      <c r="AC1487" s="42" t="s">
        <v>348</v>
      </c>
      <c r="AD1487" s="42" t="s">
        <v>1780</v>
      </c>
      <c r="AE1487" s="42">
        <v>0</v>
      </c>
      <c r="AF1487" s="42">
        <v>0</v>
      </c>
      <c r="AG1487" s="42">
        <v>0</v>
      </c>
      <c r="AH1487" s="42">
        <v>0</v>
      </c>
      <c r="AI1487" s="42">
        <v>0</v>
      </c>
      <c r="AJ1487" s="42">
        <v>0</v>
      </c>
      <c r="AK1487" s="42">
        <v>0</v>
      </c>
      <c r="AL1487" s="42">
        <v>600</v>
      </c>
      <c r="AM1487" s="42" t="s">
        <v>408</v>
      </c>
      <c r="AN1487" s="42" t="s">
        <v>4686</v>
      </c>
      <c r="AO1487" s="43" t="s">
        <v>4687</v>
      </c>
      <c r="AP1487" s="42" t="s">
        <v>333</v>
      </c>
      <c r="AQ1487" s="42">
        <v>200</v>
      </c>
      <c r="AR1487" s="42">
        <v>48</v>
      </c>
      <c r="AS1487" s="42">
        <v>100</v>
      </c>
      <c r="AT1487" s="42">
        <v>2</v>
      </c>
      <c r="AU1487" s="42" t="s">
        <v>385</v>
      </c>
      <c r="AV1487" s="42" t="s">
        <v>385</v>
      </c>
      <c r="AW1487" s="42">
        <v>18000</v>
      </c>
      <c r="AX1487" s="42">
        <v>18000</v>
      </c>
      <c r="AY1487" s="42">
        <v>2</v>
      </c>
      <c r="AZ1487" s="51">
        <v>54</v>
      </c>
      <c r="BA1487" s="42"/>
      <c r="BB1487" s="42">
        <v>1</v>
      </c>
      <c r="BC1487" s="42" t="s">
        <v>525</v>
      </c>
      <c r="BD1487" s="49">
        <v>0</v>
      </c>
      <c r="BE1487" s="49" t="s">
        <v>5710</v>
      </c>
      <c r="BF1487" s="42" t="s">
        <v>340</v>
      </c>
      <c r="BG1487" s="42"/>
      <c r="BH1487" s="42" t="s">
        <v>340</v>
      </c>
      <c r="BI1487" s="42" t="s">
        <v>357</v>
      </c>
      <c r="BJ1487" s="42" t="s">
        <v>358</v>
      </c>
      <c r="BK1487" s="57">
        <v>44778</v>
      </c>
      <c r="BL1487" s="42" t="s">
        <v>317</v>
      </c>
      <c r="BM1487" s="42" t="s">
        <v>317</v>
      </c>
      <c r="BN1487" s="42"/>
      <c r="BO1487" s="42"/>
      <c r="BP1487" s="42" t="s">
        <v>359</v>
      </c>
      <c r="BQ1487" s="42" t="s">
        <v>359</v>
      </c>
      <c r="BR1487" s="42" t="s">
        <v>359</v>
      </c>
      <c r="BS1487" s="42"/>
      <c r="BT1487" s="42" t="s">
        <v>360</v>
      </c>
      <c r="BU1487" s="42" t="s">
        <v>317</v>
      </c>
      <c r="BV1487" s="42" t="s">
        <v>317</v>
      </c>
      <c r="BW1487" s="42"/>
      <c r="BX1487" s="42"/>
      <c r="BY1487" s="42" t="s">
        <v>353</v>
      </c>
      <c r="BZ1487" s="42" t="s">
        <v>353</v>
      </c>
      <c r="CA1487" s="42"/>
      <c r="CB1487" s="42" t="s">
        <v>353</v>
      </c>
      <c r="CC1487" s="42"/>
      <c r="CD1487" s="42"/>
      <c r="CE1487" s="42"/>
      <c r="CF1487" s="42" t="s">
        <v>5713</v>
      </c>
      <c r="CG1487" s="26" t="s">
        <v>5711</v>
      </c>
    </row>
    <row r="1488" hidden="1" spans="1:85">
      <c r="A1488" s="39">
        <v>1176</v>
      </c>
      <c r="B1488" s="42" t="s">
        <v>5714</v>
      </c>
      <c r="C1488" s="46" t="s">
        <v>5715</v>
      </c>
      <c r="D1488" s="42" t="s">
        <v>5716</v>
      </c>
      <c r="E1488" s="43">
        <v>31.161</v>
      </c>
      <c r="F1488" s="43">
        <v>-12.1985</v>
      </c>
      <c r="G1488" s="42" t="s">
        <v>4473</v>
      </c>
      <c r="H1488" s="37">
        <v>0</v>
      </c>
      <c r="I1488" s="42" t="s">
        <v>4530</v>
      </c>
      <c r="J1488" s="42" t="s">
        <v>5494</v>
      </c>
      <c r="K1488" s="42" t="s">
        <v>317</v>
      </c>
      <c r="L1488" s="42" t="s">
        <v>317</v>
      </c>
      <c r="M1488" s="42" t="s">
        <v>317</v>
      </c>
      <c r="N1488" s="42" t="s">
        <v>318</v>
      </c>
      <c r="O1488" s="42" t="s">
        <v>319</v>
      </c>
      <c r="P1488" s="42" t="s">
        <v>319</v>
      </c>
      <c r="Q1488" s="42" t="s">
        <v>381</v>
      </c>
      <c r="R1488" s="42" t="s">
        <v>320</v>
      </c>
      <c r="S1488" s="42" t="s">
        <v>1718</v>
      </c>
      <c r="T1488" s="42" t="s">
        <v>782</v>
      </c>
      <c r="U1488" s="42" t="s">
        <v>323</v>
      </c>
      <c r="V1488" s="52">
        <v>60</v>
      </c>
      <c r="W1488" s="42" t="s">
        <v>366</v>
      </c>
      <c r="X1488" s="42" t="s">
        <v>5359</v>
      </c>
      <c r="Y1488" s="42" t="s">
        <v>2</v>
      </c>
      <c r="Z1488" s="42" t="s">
        <v>2</v>
      </c>
      <c r="AA1488" s="42" t="s">
        <v>328</v>
      </c>
      <c r="AB1488" s="42" t="s">
        <v>4478</v>
      </c>
      <c r="AC1488" s="42" t="s">
        <v>348</v>
      </c>
      <c r="AD1488" s="42" t="s">
        <v>1780</v>
      </c>
      <c r="AE1488" s="42">
        <v>0</v>
      </c>
      <c r="AF1488" s="42">
        <v>0</v>
      </c>
      <c r="AG1488" s="42">
        <v>0</v>
      </c>
      <c r="AH1488" s="42">
        <v>0</v>
      </c>
      <c r="AI1488" s="42">
        <v>0</v>
      </c>
      <c r="AJ1488" s="42">
        <v>0</v>
      </c>
      <c r="AK1488" s="42">
        <v>0</v>
      </c>
      <c r="AL1488" s="42">
        <v>0</v>
      </c>
      <c r="AM1488" s="42" t="s">
        <v>2702</v>
      </c>
      <c r="AN1488" s="42">
        <v>0</v>
      </c>
      <c r="AO1488" s="43">
        <v>320</v>
      </c>
      <c r="AP1488" s="42" t="s">
        <v>333</v>
      </c>
      <c r="AQ1488" s="42">
        <v>300</v>
      </c>
      <c r="AR1488" s="42">
        <v>48</v>
      </c>
      <c r="AS1488" s="42">
        <v>100</v>
      </c>
      <c r="AT1488" s="42">
        <f>AQ1488/AS1488</f>
        <v>3</v>
      </c>
      <c r="AU1488" s="42" t="s">
        <v>385</v>
      </c>
      <c r="AV1488" s="42" t="s">
        <v>385</v>
      </c>
      <c r="AW1488" s="42">
        <v>18000</v>
      </c>
      <c r="AX1488" s="42">
        <v>18000</v>
      </c>
      <c r="AY1488" s="42">
        <v>2</v>
      </c>
      <c r="AZ1488" s="51">
        <v>45</v>
      </c>
      <c r="BA1488" s="42"/>
      <c r="BB1488" s="42">
        <v>1</v>
      </c>
      <c r="BC1488" s="42" t="s">
        <v>525</v>
      </c>
      <c r="BD1488" s="49">
        <v>0</v>
      </c>
      <c r="BE1488" s="49" t="s">
        <v>5714</v>
      </c>
      <c r="BF1488" s="42" t="s">
        <v>340</v>
      </c>
      <c r="BG1488" s="42"/>
      <c r="BH1488" s="42" t="s">
        <v>340</v>
      </c>
      <c r="BI1488" s="42" t="s">
        <v>357</v>
      </c>
      <c r="BJ1488" s="42" t="s">
        <v>358</v>
      </c>
      <c r="BK1488" s="57">
        <v>44778</v>
      </c>
      <c r="BL1488" s="42" t="s">
        <v>1883</v>
      </c>
      <c r="BM1488" s="42" t="s">
        <v>1883</v>
      </c>
      <c r="BN1488" s="42"/>
      <c r="BO1488" s="42"/>
      <c r="BP1488" s="42"/>
      <c r="BQ1488" s="42" t="s">
        <v>4506</v>
      </c>
      <c r="BR1488" s="42" t="s">
        <v>359</v>
      </c>
      <c r="BS1488" s="42"/>
      <c r="BT1488" s="42" t="s">
        <v>360</v>
      </c>
      <c r="BU1488" s="42" t="s">
        <v>317</v>
      </c>
      <c r="BV1488" s="42" t="s">
        <v>317</v>
      </c>
      <c r="BW1488" s="42"/>
      <c r="BX1488" s="42"/>
      <c r="BY1488" s="42" t="s">
        <v>353</v>
      </c>
      <c r="BZ1488" s="42" t="s">
        <v>353</v>
      </c>
      <c r="CA1488" s="42"/>
      <c r="CB1488" s="42" t="s">
        <v>353</v>
      </c>
      <c r="CC1488" s="42"/>
      <c r="CD1488" s="42"/>
      <c r="CE1488" s="42"/>
      <c r="CF1488" s="42" t="s">
        <v>5717</v>
      </c>
      <c r="CG1488" s="26" t="s">
        <v>5715</v>
      </c>
    </row>
    <row r="1489" hidden="1" spans="1:85">
      <c r="A1489" s="39">
        <v>562</v>
      </c>
      <c r="B1489" s="42" t="s">
        <v>5718</v>
      </c>
      <c r="C1489" s="46" t="s">
        <v>5719</v>
      </c>
      <c r="D1489" s="42" t="s">
        <v>5720</v>
      </c>
      <c r="E1489" s="43">
        <v>31.0804</v>
      </c>
      <c r="F1489" s="43">
        <v>-12.4179</v>
      </c>
      <c r="G1489" s="42" t="s">
        <v>4473</v>
      </c>
      <c r="H1489" s="37">
        <v>4.5</v>
      </c>
      <c r="I1489" s="42" t="s">
        <v>4530</v>
      </c>
      <c r="J1489" s="42" t="s">
        <v>5494</v>
      </c>
      <c r="K1489" s="42" t="s">
        <v>317</v>
      </c>
      <c r="L1489" s="42" t="s">
        <v>317</v>
      </c>
      <c r="M1489" s="42" t="s">
        <v>340</v>
      </c>
      <c r="N1489" s="42" t="s">
        <v>318</v>
      </c>
      <c r="O1489" s="42" t="s">
        <v>319</v>
      </c>
      <c r="P1489" s="42" t="s">
        <v>319</v>
      </c>
      <c r="Q1489" s="42" t="s">
        <v>381</v>
      </c>
      <c r="R1489" s="42" t="s">
        <v>320</v>
      </c>
      <c r="S1489" s="42" t="s">
        <v>1718</v>
      </c>
      <c r="T1489" s="42" t="s">
        <v>782</v>
      </c>
      <c r="U1489" s="42" t="s">
        <v>323</v>
      </c>
      <c r="V1489" s="52">
        <v>60</v>
      </c>
      <c r="W1489" s="42" t="s">
        <v>366</v>
      </c>
      <c r="X1489" s="42" t="s">
        <v>5359</v>
      </c>
      <c r="Y1489" s="42" t="s">
        <v>2</v>
      </c>
      <c r="Z1489" s="42" t="s">
        <v>2</v>
      </c>
      <c r="AA1489" s="42" t="s">
        <v>328</v>
      </c>
      <c r="AB1489" s="42" t="s">
        <v>4478</v>
      </c>
      <c r="AC1489" s="42" t="s">
        <v>348</v>
      </c>
      <c r="AD1489" s="42" t="s">
        <v>1780</v>
      </c>
      <c r="AE1489" s="42" t="s">
        <v>476</v>
      </c>
      <c r="AF1489" s="42" t="s">
        <v>476</v>
      </c>
      <c r="AG1489" s="42">
        <v>30</v>
      </c>
      <c r="AH1489" s="42" t="s">
        <v>350</v>
      </c>
      <c r="AI1489" s="42" t="s">
        <v>5721</v>
      </c>
      <c r="AJ1489" s="42" t="s">
        <v>351</v>
      </c>
      <c r="AK1489" s="42" t="s">
        <v>5587</v>
      </c>
      <c r="AL1489" s="42">
        <v>1000</v>
      </c>
      <c r="AM1489" s="42" t="s">
        <v>332</v>
      </c>
      <c r="AN1489" s="42" t="s">
        <v>352</v>
      </c>
      <c r="AO1489" s="43">
        <v>400</v>
      </c>
      <c r="AP1489" s="42" t="s">
        <v>333</v>
      </c>
      <c r="AQ1489" s="42">
        <v>400</v>
      </c>
      <c r="AR1489" s="42">
        <v>48</v>
      </c>
      <c r="AS1489" s="42">
        <v>100</v>
      </c>
      <c r="AT1489" s="42">
        <f>AQ1489/AS1489</f>
        <v>4</v>
      </c>
      <c r="AU1489" s="42" t="s">
        <v>385</v>
      </c>
      <c r="AV1489" s="42" t="s">
        <v>385</v>
      </c>
      <c r="AW1489" s="42">
        <v>18000</v>
      </c>
      <c r="AX1489" s="42">
        <v>18000</v>
      </c>
      <c r="AY1489" s="42">
        <v>2</v>
      </c>
      <c r="AZ1489" s="51">
        <v>105</v>
      </c>
      <c r="BA1489" s="42"/>
      <c r="BB1489" s="42">
        <v>1</v>
      </c>
      <c r="BC1489" s="42" t="s">
        <v>525</v>
      </c>
      <c r="BD1489" s="49">
        <v>0</v>
      </c>
      <c r="BE1489" s="49" t="s">
        <v>5718</v>
      </c>
      <c r="BF1489" s="42" t="s">
        <v>340</v>
      </c>
      <c r="BG1489" s="42"/>
      <c r="BH1489" s="42" t="s">
        <v>340</v>
      </c>
      <c r="BI1489" s="42" t="s">
        <v>357</v>
      </c>
      <c r="BJ1489" s="42" t="s">
        <v>1872</v>
      </c>
      <c r="BK1489" s="57">
        <v>44778</v>
      </c>
      <c r="BL1489" s="42" t="s">
        <v>1883</v>
      </c>
      <c r="BM1489" s="42" t="s">
        <v>1883</v>
      </c>
      <c r="BN1489" s="42"/>
      <c r="BO1489" s="42"/>
      <c r="BP1489" s="42" t="s">
        <v>359</v>
      </c>
      <c r="BQ1489" s="42" t="s">
        <v>359</v>
      </c>
      <c r="BR1489" s="42" t="s">
        <v>508</v>
      </c>
      <c r="BS1489" s="42"/>
      <c r="BT1489" s="42" t="s">
        <v>360</v>
      </c>
      <c r="BU1489" s="42" t="s">
        <v>317</v>
      </c>
      <c r="BV1489" s="42" t="s">
        <v>317</v>
      </c>
      <c r="BW1489" s="42"/>
      <c r="BX1489" s="42"/>
      <c r="BY1489" s="42" t="s">
        <v>353</v>
      </c>
      <c r="BZ1489" s="42" t="s">
        <v>353</v>
      </c>
      <c r="CA1489" s="42"/>
      <c r="CB1489" s="42" t="s">
        <v>353</v>
      </c>
      <c r="CC1489" s="42"/>
      <c r="CD1489" s="42"/>
      <c r="CE1489" s="42"/>
      <c r="CF1489" s="42"/>
      <c r="CG1489" s="26" t="s">
        <v>5719</v>
      </c>
    </row>
    <row r="1490" hidden="1" spans="1:85">
      <c r="A1490" s="34">
        <v>873</v>
      </c>
      <c r="B1490" s="42" t="s">
        <v>5722</v>
      </c>
      <c r="C1490" s="46" t="s">
        <v>5723</v>
      </c>
      <c r="D1490" s="42" t="s">
        <v>5724</v>
      </c>
      <c r="E1490" s="43">
        <v>31.981</v>
      </c>
      <c r="F1490" s="43">
        <v>-10.5998</v>
      </c>
      <c r="G1490" s="42" t="s">
        <v>4473</v>
      </c>
      <c r="H1490" s="37">
        <v>2</v>
      </c>
      <c r="I1490" s="42" t="s">
        <v>4530</v>
      </c>
      <c r="J1490" s="42" t="s">
        <v>5382</v>
      </c>
      <c r="K1490" s="42" t="s">
        <v>317</v>
      </c>
      <c r="L1490" s="42" t="s">
        <v>317</v>
      </c>
      <c r="M1490" s="42" t="s">
        <v>317</v>
      </c>
      <c r="N1490" s="42" t="s">
        <v>318</v>
      </c>
      <c r="O1490" s="42" t="s">
        <v>319</v>
      </c>
      <c r="P1490" s="42" t="s">
        <v>319</v>
      </c>
      <c r="Q1490" s="42" t="s">
        <v>381</v>
      </c>
      <c r="R1490" s="42" t="s">
        <v>381</v>
      </c>
      <c r="S1490" s="42" t="s">
        <v>1718</v>
      </c>
      <c r="T1490" s="42" t="s">
        <v>344</v>
      </c>
      <c r="U1490" s="42" t="s">
        <v>323</v>
      </c>
      <c r="V1490" s="52">
        <v>80</v>
      </c>
      <c r="W1490" s="42" t="s">
        <v>366</v>
      </c>
      <c r="X1490" s="42" t="s">
        <v>5359</v>
      </c>
      <c r="Y1490" s="42" t="s">
        <v>2</v>
      </c>
      <c r="Z1490" s="42" t="s">
        <v>2</v>
      </c>
      <c r="AA1490" s="42" t="s">
        <v>328</v>
      </c>
      <c r="AB1490" s="42" t="s">
        <v>4478</v>
      </c>
      <c r="AC1490" s="42" t="s">
        <v>348</v>
      </c>
      <c r="AD1490" s="42" t="s">
        <v>1780</v>
      </c>
      <c r="AE1490" s="42" t="s">
        <v>476</v>
      </c>
      <c r="AF1490" s="42" t="s">
        <v>476</v>
      </c>
      <c r="AG1490" s="42">
        <v>20</v>
      </c>
      <c r="AH1490" s="42" t="s">
        <v>350</v>
      </c>
      <c r="AI1490" s="42" t="s">
        <v>5684</v>
      </c>
      <c r="AJ1490" s="42" t="s">
        <v>351</v>
      </c>
      <c r="AK1490" s="42" t="s">
        <v>5725</v>
      </c>
      <c r="AL1490" s="42">
        <v>1000</v>
      </c>
      <c r="AM1490" s="42" t="s">
        <v>332</v>
      </c>
      <c r="AN1490" s="42" t="s">
        <v>352</v>
      </c>
      <c r="AO1490" s="43">
        <v>400</v>
      </c>
      <c r="AP1490" s="42" t="s">
        <v>439</v>
      </c>
      <c r="AQ1490" s="42">
        <v>1200</v>
      </c>
      <c r="AR1490" s="42">
        <v>2</v>
      </c>
      <c r="AS1490" s="42">
        <v>600</v>
      </c>
      <c r="AT1490" s="42">
        <v>48</v>
      </c>
      <c r="AU1490" s="42" t="s">
        <v>5335</v>
      </c>
      <c r="AV1490" s="42" t="s">
        <v>5335</v>
      </c>
      <c r="AW1490" s="42">
        <v>18000</v>
      </c>
      <c r="AX1490" s="42">
        <v>18000</v>
      </c>
      <c r="AY1490" s="42">
        <v>2</v>
      </c>
      <c r="AZ1490" s="51">
        <v>75</v>
      </c>
      <c r="BA1490" s="42"/>
      <c r="BB1490" s="42">
        <v>2</v>
      </c>
      <c r="BC1490" s="42" t="s">
        <v>375</v>
      </c>
      <c r="BD1490" s="49" t="s">
        <v>5726</v>
      </c>
      <c r="BE1490" s="49" t="s">
        <v>5722</v>
      </c>
      <c r="BF1490" s="42" t="s">
        <v>340</v>
      </c>
      <c r="BG1490" s="42"/>
      <c r="BH1490" s="42" t="s">
        <v>340</v>
      </c>
      <c r="BI1490" s="42" t="s">
        <v>357</v>
      </c>
      <c r="BJ1490" s="42" t="s">
        <v>358</v>
      </c>
      <c r="BK1490" s="57">
        <v>44778</v>
      </c>
      <c r="BL1490" s="42" t="s">
        <v>317</v>
      </c>
      <c r="BM1490" s="42" t="s">
        <v>317</v>
      </c>
      <c r="BN1490" s="42"/>
      <c r="BO1490" s="42"/>
      <c r="BP1490" s="42" t="s">
        <v>359</v>
      </c>
      <c r="BQ1490" s="42" t="s">
        <v>359</v>
      </c>
      <c r="BR1490" s="42" t="s">
        <v>359</v>
      </c>
      <c r="BS1490" s="42"/>
      <c r="BT1490" s="42" t="s">
        <v>360</v>
      </c>
      <c r="BU1490" s="42" t="s">
        <v>317</v>
      </c>
      <c r="BV1490" s="42" t="s">
        <v>317</v>
      </c>
      <c r="BW1490" s="42"/>
      <c r="BX1490" s="42"/>
      <c r="BY1490" s="42" t="s">
        <v>353</v>
      </c>
      <c r="BZ1490" s="42" t="s">
        <v>353</v>
      </c>
      <c r="CA1490" s="42"/>
      <c r="CB1490" s="42" t="s">
        <v>353</v>
      </c>
      <c r="CC1490" s="42"/>
      <c r="CD1490" s="42"/>
      <c r="CE1490" s="42"/>
      <c r="CF1490" s="42"/>
      <c r="CG1490" s="26" t="s">
        <v>5723</v>
      </c>
    </row>
    <row r="1491" hidden="1" spans="1:85">
      <c r="A1491" s="34">
        <v>565</v>
      </c>
      <c r="B1491" s="42" t="s">
        <v>5727</v>
      </c>
      <c r="C1491" s="46" t="s">
        <v>5728</v>
      </c>
      <c r="D1491" s="42" t="s">
        <v>5729</v>
      </c>
      <c r="E1491" s="43">
        <v>31.2276</v>
      </c>
      <c r="F1491" s="43">
        <v>-9.4283</v>
      </c>
      <c r="G1491" s="42" t="s">
        <v>4473</v>
      </c>
      <c r="H1491" s="37">
        <v>2</v>
      </c>
      <c r="I1491" s="42" t="s">
        <v>4530</v>
      </c>
      <c r="J1491" s="42" t="s">
        <v>5466</v>
      </c>
      <c r="K1491" s="42" t="s">
        <v>317</v>
      </c>
      <c r="L1491" s="42" t="s">
        <v>317</v>
      </c>
      <c r="M1491" s="42" t="s">
        <v>317</v>
      </c>
      <c r="N1491" s="42" t="s">
        <v>318</v>
      </c>
      <c r="O1491" s="42" t="s">
        <v>319</v>
      </c>
      <c r="P1491" s="42" t="s">
        <v>319</v>
      </c>
      <c r="Q1491" s="42" t="s">
        <v>381</v>
      </c>
      <c r="R1491" s="42" t="s">
        <v>381</v>
      </c>
      <c r="S1491" s="42" t="s">
        <v>1718</v>
      </c>
      <c r="T1491" s="42" t="s">
        <v>344</v>
      </c>
      <c r="U1491" s="42" t="s">
        <v>323</v>
      </c>
      <c r="V1491" s="52">
        <v>50</v>
      </c>
      <c r="W1491" s="42" t="s">
        <v>325</v>
      </c>
      <c r="X1491" s="42" t="s">
        <v>5312</v>
      </c>
      <c r="Y1491" s="42" t="s">
        <v>2</v>
      </c>
      <c r="Z1491" s="42" t="s">
        <v>2</v>
      </c>
      <c r="AA1491" s="42" t="s">
        <v>328</v>
      </c>
      <c r="AB1491" s="42" t="s">
        <v>4478</v>
      </c>
      <c r="AC1491" s="42" t="s">
        <v>348</v>
      </c>
      <c r="AD1491" s="42" t="s">
        <v>1780</v>
      </c>
      <c r="AE1491" s="42" t="s">
        <v>403</v>
      </c>
      <c r="AF1491" s="42" t="s">
        <v>403</v>
      </c>
      <c r="AG1491" s="42">
        <v>16</v>
      </c>
      <c r="AH1491" s="42" t="s">
        <v>350</v>
      </c>
      <c r="AI1491" s="42" t="s">
        <v>2115</v>
      </c>
      <c r="AJ1491" s="42" t="s">
        <v>351</v>
      </c>
      <c r="AK1491" s="42" t="s">
        <v>3498</v>
      </c>
      <c r="AL1491" s="42">
        <v>600</v>
      </c>
      <c r="AM1491" s="42" t="s">
        <v>408</v>
      </c>
      <c r="AN1491" s="42" t="s">
        <v>4686</v>
      </c>
      <c r="AO1491" s="43">
        <v>192</v>
      </c>
      <c r="AP1491" s="42" t="s">
        <v>333</v>
      </c>
      <c r="AQ1491" s="42">
        <v>200</v>
      </c>
      <c r="AR1491" s="42">
        <v>48</v>
      </c>
      <c r="AS1491" s="42">
        <v>100</v>
      </c>
      <c r="AT1491" s="42">
        <f>AQ1491/AS1491</f>
        <v>2</v>
      </c>
      <c r="AU1491" s="42" t="s">
        <v>327</v>
      </c>
      <c r="AV1491" s="42" t="s">
        <v>327</v>
      </c>
      <c r="AW1491" s="42" t="s">
        <v>327</v>
      </c>
      <c r="AX1491" s="42" t="s">
        <v>353</v>
      </c>
      <c r="AY1491" s="42" t="s">
        <v>327</v>
      </c>
      <c r="AZ1491" s="51">
        <v>50</v>
      </c>
      <c r="BA1491" s="42"/>
      <c r="BB1491" s="42">
        <v>1</v>
      </c>
      <c r="BC1491" s="42" t="s">
        <v>525</v>
      </c>
      <c r="BD1491" s="49">
        <v>0</v>
      </c>
      <c r="BE1491" s="49" t="s">
        <v>5727</v>
      </c>
      <c r="BF1491" s="42" t="s">
        <v>340</v>
      </c>
      <c r="BG1491" s="42"/>
      <c r="BH1491" s="42" t="s">
        <v>340</v>
      </c>
      <c r="BI1491" s="42" t="s">
        <v>357</v>
      </c>
      <c r="BJ1491" s="42" t="s">
        <v>358</v>
      </c>
      <c r="BK1491" s="57">
        <v>44778</v>
      </c>
      <c r="BL1491" s="42" t="s">
        <v>1883</v>
      </c>
      <c r="BM1491" s="42" t="s">
        <v>1883</v>
      </c>
      <c r="BN1491" s="42"/>
      <c r="BO1491" s="42"/>
      <c r="BP1491" s="42" t="s">
        <v>359</v>
      </c>
      <c r="BQ1491" s="42" t="s">
        <v>359</v>
      </c>
      <c r="BR1491" s="42" t="s">
        <v>359</v>
      </c>
      <c r="BS1491" s="42"/>
      <c r="BT1491" s="42" t="s">
        <v>360</v>
      </c>
      <c r="BU1491" s="42" t="s">
        <v>317</v>
      </c>
      <c r="BV1491" s="42" t="s">
        <v>317</v>
      </c>
      <c r="BW1491" s="42"/>
      <c r="BX1491" s="42"/>
      <c r="BY1491" s="42" t="s">
        <v>353</v>
      </c>
      <c r="BZ1491" s="42" t="s">
        <v>353</v>
      </c>
      <c r="CA1491" s="42"/>
      <c r="CB1491" s="42" t="s">
        <v>353</v>
      </c>
      <c r="CC1491" s="42"/>
      <c r="CD1491" s="42"/>
      <c r="CE1491" s="42"/>
      <c r="CF1491" s="42"/>
      <c r="CG1491" s="26" t="s">
        <v>5728</v>
      </c>
    </row>
    <row r="1492" hidden="1" spans="1:85">
      <c r="A1492" s="39">
        <v>660</v>
      </c>
      <c r="B1492" s="42" t="s">
        <v>5730</v>
      </c>
      <c r="C1492" s="46" t="s">
        <v>5731</v>
      </c>
      <c r="D1492" s="42" t="s">
        <v>5732</v>
      </c>
      <c r="E1492" s="43">
        <v>30.2881</v>
      </c>
      <c r="F1492" s="43">
        <v>-9.4178</v>
      </c>
      <c r="G1492" s="42" t="s">
        <v>4473</v>
      </c>
      <c r="H1492" s="37">
        <v>2.5</v>
      </c>
      <c r="I1492" s="42" t="s">
        <v>4530</v>
      </c>
      <c r="J1492" s="42" t="s">
        <v>5446</v>
      </c>
      <c r="K1492" s="42" t="s">
        <v>317</v>
      </c>
      <c r="L1492" s="42" t="s">
        <v>317</v>
      </c>
      <c r="M1492" s="42" t="s">
        <v>317</v>
      </c>
      <c r="N1492" s="42" t="s">
        <v>318</v>
      </c>
      <c r="O1492" s="42" t="s">
        <v>319</v>
      </c>
      <c r="P1492" s="42" t="s">
        <v>319</v>
      </c>
      <c r="Q1492" s="42" t="s">
        <v>390</v>
      </c>
      <c r="R1492" s="42" t="s">
        <v>320</v>
      </c>
      <c r="S1492" s="42" t="s">
        <v>1718</v>
      </c>
      <c r="T1492" s="42" t="s">
        <v>782</v>
      </c>
      <c r="U1492" s="42" t="s">
        <v>323</v>
      </c>
      <c r="V1492" s="52">
        <v>80</v>
      </c>
      <c r="W1492" s="42" t="s">
        <v>325</v>
      </c>
      <c r="X1492" s="42" t="s">
        <v>5312</v>
      </c>
      <c r="Y1492" s="42" t="s">
        <v>2</v>
      </c>
      <c r="Z1492" s="42" t="s">
        <v>2</v>
      </c>
      <c r="AA1492" s="42" t="s">
        <v>328</v>
      </c>
      <c r="AB1492" s="42" t="s">
        <v>4478</v>
      </c>
      <c r="AC1492" s="42" t="s">
        <v>348</v>
      </c>
      <c r="AD1492" s="42" t="s">
        <v>1780</v>
      </c>
      <c r="AE1492" s="42" t="s">
        <v>476</v>
      </c>
      <c r="AF1492" s="42" t="s">
        <v>476</v>
      </c>
      <c r="AG1492" s="42">
        <v>20</v>
      </c>
      <c r="AH1492" s="42" t="s">
        <v>350</v>
      </c>
      <c r="AI1492" s="42" t="s">
        <v>5378</v>
      </c>
      <c r="AJ1492" s="42" t="s">
        <v>351</v>
      </c>
      <c r="AK1492" s="42" t="s">
        <v>5379</v>
      </c>
      <c r="AL1492" s="42">
        <v>600</v>
      </c>
      <c r="AM1492" s="42" t="s">
        <v>408</v>
      </c>
      <c r="AN1492" s="42" t="s">
        <v>4734</v>
      </c>
      <c r="AO1492" s="43">
        <v>80</v>
      </c>
      <c r="AP1492" s="42" t="s">
        <v>1320</v>
      </c>
      <c r="AQ1492" s="42">
        <v>1500</v>
      </c>
      <c r="AR1492" s="42">
        <v>2</v>
      </c>
      <c r="AS1492" s="42">
        <v>1500</v>
      </c>
      <c r="AT1492" s="42">
        <v>24</v>
      </c>
      <c r="AU1492" s="42" t="s">
        <v>327</v>
      </c>
      <c r="AV1492" s="42" t="s">
        <v>327</v>
      </c>
      <c r="AW1492" s="42" t="s">
        <v>327</v>
      </c>
      <c r="AX1492" s="42" t="s">
        <v>353</v>
      </c>
      <c r="AY1492" s="42" t="s">
        <v>327</v>
      </c>
      <c r="AZ1492" s="51">
        <v>65</v>
      </c>
      <c r="BA1492" s="42"/>
      <c r="BB1492" s="42">
        <v>2</v>
      </c>
      <c r="BC1492" s="42" t="s">
        <v>375</v>
      </c>
      <c r="BD1492" s="49" t="s">
        <v>5733</v>
      </c>
      <c r="BE1492" s="49" t="s">
        <v>5730</v>
      </c>
      <c r="BF1492" s="42" t="s">
        <v>340</v>
      </c>
      <c r="BG1492" s="42"/>
      <c r="BH1492" s="42" t="s">
        <v>340</v>
      </c>
      <c r="BI1492" s="42" t="s">
        <v>357</v>
      </c>
      <c r="BJ1492" s="42" t="s">
        <v>358</v>
      </c>
      <c r="BK1492" s="57">
        <v>44778</v>
      </c>
      <c r="BL1492" s="42" t="s">
        <v>340</v>
      </c>
      <c r="BM1492" s="42" t="s">
        <v>340</v>
      </c>
      <c r="BN1492" s="42"/>
      <c r="BO1492" s="42">
        <v>24</v>
      </c>
      <c r="BP1492" s="42"/>
      <c r="BQ1492" s="42" t="s">
        <v>4481</v>
      </c>
      <c r="BR1492" s="42" t="s">
        <v>508</v>
      </c>
      <c r="BS1492" s="42"/>
      <c r="BT1492" s="42" t="s">
        <v>360</v>
      </c>
      <c r="BU1492" s="42" t="s">
        <v>317</v>
      </c>
      <c r="BV1492" s="42" t="s">
        <v>317</v>
      </c>
      <c r="BW1492" s="42"/>
      <c r="BX1492" s="42"/>
      <c r="BY1492" s="42" t="s">
        <v>353</v>
      </c>
      <c r="BZ1492" s="42" t="s">
        <v>353</v>
      </c>
      <c r="CA1492" s="42"/>
      <c r="CB1492" s="42" t="s">
        <v>353</v>
      </c>
      <c r="CC1492" s="42"/>
      <c r="CD1492" s="42"/>
      <c r="CE1492" s="42"/>
      <c r="CF1492" s="42"/>
      <c r="CG1492" s="26" t="s">
        <v>5731</v>
      </c>
    </row>
    <row r="1493" hidden="1" spans="1:85">
      <c r="A1493" s="34">
        <v>529</v>
      </c>
      <c r="B1493" s="42" t="s">
        <v>5734</v>
      </c>
      <c r="C1493" s="46" t="s">
        <v>5735</v>
      </c>
      <c r="D1493" s="42" t="s">
        <v>5736</v>
      </c>
      <c r="E1493" s="43">
        <v>30.7083</v>
      </c>
      <c r="F1493" s="43">
        <v>-9.6926</v>
      </c>
      <c r="G1493" s="42" t="s">
        <v>4473</v>
      </c>
      <c r="H1493" s="37">
        <v>1.8</v>
      </c>
      <c r="I1493" s="42" t="s">
        <v>4530</v>
      </c>
      <c r="J1493" s="42" t="s">
        <v>5446</v>
      </c>
      <c r="K1493" s="42" t="s">
        <v>317</v>
      </c>
      <c r="L1493" s="42" t="s">
        <v>317</v>
      </c>
      <c r="M1493" s="42" t="s">
        <v>317</v>
      </c>
      <c r="N1493" s="42" t="s">
        <v>318</v>
      </c>
      <c r="O1493" s="42" t="s">
        <v>319</v>
      </c>
      <c r="P1493" s="42" t="s">
        <v>319</v>
      </c>
      <c r="Q1493" s="42" t="s">
        <v>320</v>
      </c>
      <c r="R1493" s="42" t="s">
        <v>320</v>
      </c>
      <c r="S1493" s="42" t="s">
        <v>1718</v>
      </c>
      <c r="T1493" s="42" t="s">
        <v>782</v>
      </c>
      <c r="U1493" s="42" t="s">
        <v>323</v>
      </c>
      <c r="V1493" s="52">
        <v>80</v>
      </c>
      <c r="W1493" s="42" t="s">
        <v>325</v>
      </c>
      <c r="X1493" s="42" t="s">
        <v>5312</v>
      </c>
      <c r="Y1493" s="42" t="s">
        <v>2</v>
      </c>
      <c r="Z1493" s="42" t="s">
        <v>2</v>
      </c>
      <c r="AA1493" s="42" t="s">
        <v>328</v>
      </c>
      <c r="AB1493" s="42" t="s">
        <v>4478</v>
      </c>
      <c r="AC1493" s="42" t="s">
        <v>348</v>
      </c>
      <c r="AD1493" s="42" t="s">
        <v>1780</v>
      </c>
      <c r="AE1493" s="42" t="s">
        <v>453</v>
      </c>
      <c r="AF1493" s="42" t="s">
        <v>453</v>
      </c>
      <c r="AG1493" s="42">
        <v>15</v>
      </c>
      <c r="AH1493" s="42" t="s">
        <v>350</v>
      </c>
      <c r="AI1493" s="42" t="s">
        <v>1301</v>
      </c>
      <c r="AJ1493" s="42" t="s">
        <v>351</v>
      </c>
      <c r="AK1493" s="42" t="s">
        <v>5737</v>
      </c>
      <c r="AL1493" s="42">
        <v>1000</v>
      </c>
      <c r="AM1493" s="42" t="s">
        <v>408</v>
      </c>
      <c r="AN1493" s="42" t="s">
        <v>4686</v>
      </c>
      <c r="AO1493" s="43" t="s">
        <v>4687</v>
      </c>
      <c r="AP1493" s="42" t="s">
        <v>1320</v>
      </c>
      <c r="AQ1493" s="42">
        <v>1500</v>
      </c>
      <c r="AR1493" s="42">
        <v>2</v>
      </c>
      <c r="AS1493" s="42">
        <v>1500</v>
      </c>
      <c r="AT1493" s="42">
        <v>24</v>
      </c>
      <c r="AU1493" s="42" t="s">
        <v>327</v>
      </c>
      <c r="AV1493" s="42" t="s">
        <v>327</v>
      </c>
      <c r="AW1493" s="42" t="s">
        <v>327</v>
      </c>
      <c r="AX1493" s="42" t="s">
        <v>353</v>
      </c>
      <c r="AY1493" s="42" t="s">
        <v>327</v>
      </c>
      <c r="AZ1493" s="51">
        <v>39</v>
      </c>
      <c r="BA1493" s="42"/>
      <c r="BB1493" s="42">
        <v>2</v>
      </c>
      <c r="BC1493" s="42" t="s">
        <v>375</v>
      </c>
      <c r="BD1493" s="49" t="s">
        <v>5738</v>
      </c>
      <c r="BE1493" s="49" t="s">
        <v>5734</v>
      </c>
      <c r="BF1493" s="42" t="s">
        <v>340</v>
      </c>
      <c r="BG1493" s="42"/>
      <c r="BH1493" s="42" t="s">
        <v>340</v>
      </c>
      <c r="BI1493" s="42" t="s">
        <v>357</v>
      </c>
      <c r="BJ1493" s="42" t="s">
        <v>358</v>
      </c>
      <c r="BK1493" s="57">
        <v>44778</v>
      </c>
      <c r="BL1493" s="42" t="s">
        <v>317</v>
      </c>
      <c r="BM1493" s="42" t="s">
        <v>317</v>
      </c>
      <c r="BN1493" s="42"/>
      <c r="BO1493" s="42"/>
      <c r="BP1493" s="42" t="s">
        <v>359</v>
      </c>
      <c r="BQ1493" s="42" t="s">
        <v>359</v>
      </c>
      <c r="BR1493" s="42" t="s">
        <v>359</v>
      </c>
      <c r="BS1493" s="42"/>
      <c r="BT1493" s="42" t="s">
        <v>360</v>
      </c>
      <c r="BU1493" s="42" t="s">
        <v>317</v>
      </c>
      <c r="BV1493" s="42" t="s">
        <v>317</v>
      </c>
      <c r="BW1493" s="42"/>
      <c r="BX1493" s="42"/>
      <c r="BY1493" s="42" t="s">
        <v>353</v>
      </c>
      <c r="BZ1493" s="42" t="s">
        <v>353</v>
      </c>
      <c r="CA1493" s="42"/>
      <c r="CB1493" s="42" t="s">
        <v>353</v>
      </c>
      <c r="CC1493" s="42"/>
      <c r="CD1493" s="42"/>
      <c r="CE1493" s="42"/>
      <c r="CF1493" s="42"/>
      <c r="CG1493" s="26" t="s">
        <v>5735</v>
      </c>
    </row>
    <row r="1494" hidden="1" spans="1:85">
      <c r="A1494" s="34">
        <v>1339</v>
      </c>
      <c r="B1494" s="42" t="s">
        <v>5739</v>
      </c>
      <c r="C1494" s="46" t="s">
        <v>5740</v>
      </c>
      <c r="D1494" s="42" t="s">
        <v>5741</v>
      </c>
      <c r="E1494" s="43">
        <v>33.1428</v>
      </c>
      <c r="F1494" s="43">
        <v>-10.0848</v>
      </c>
      <c r="G1494" s="42" t="s">
        <v>4473</v>
      </c>
      <c r="H1494" s="37">
        <v>1.8</v>
      </c>
      <c r="I1494" s="42" t="s">
        <v>4530</v>
      </c>
      <c r="J1494" s="42" t="s">
        <v>5595</v>
      </c>
      <c r="K1494" s="42" t="s">
        <v>317</v>
      </c>
      <c r="L1494" s="42" t="s">
        <v>317</v>
      </c>
      <c r="M1494" s="42" t="s">
        <v>317</v>
      </c>
      <c r="N1494" s="42" t="s">
        <v>318</v>
      </c>
      <c r="O1494" s="42" t="s">
        <v>319</v>
      </c>
      <c r="P1494" s="42" t="s">
        <v>319</v>
      </c>
      <c r="Q1494" s="42" t="s">
        <v>320</v>
      </c>
      <c r="R1494" s="42" t="s">
        <v>320</v>
      </c>
      <c r="S1494" s="42" t="s">
        <v>1718</v>
      </c>
      <c r="T1494" s="42" t="s">
        <v>782</v>
      </c>
      <c r="U1494" s="42" t="s">
        <v>323</v>
      </c>
      <c r="V1494" s="52">
        <v>60</v>
      </c>
      <c r="W1494" s="42" t="s">
        <v>325</v>
      </c>
      <c r="X1494" s="42" t="s">
        <v>5403</v>
      </c>
      <c r="Y1494" s="42" t="s">
        <v>2</v>
      </c>
      <c r="Z1494" s="42" t="s">
        <v>2</v>
      </c>
      <c r="AA1494" s="42" t="s">
        <v>328</v>
      </c>
      <c r="AB1494" s="42" t="s">
        <v>4478</v>
      </c>
      <c r="AC1494" s="42" t="s">
        <v>348</v>
      </c>
      <c r="AD1494" s="42" t="s">
        <v>1780</v>
      </c>
      <c r="AE1494" s="42" t="s">
        <v>403</v>
      </c>
      <c r="AF1494" s="42" t="s">
        <v>403</v>
      </c>
      <c r="AG1494" s="42">
        <v>15</v>
      </c>
      <c r="AH1494" s="42" t="s">
        <v>350</v>
      </c>
      <c r="AI1494" s="42" t="s">
        <v>4549</v>
      </c>
      <c r="AJ1494" s="42" t="s">
        <v>351</v>
      </c>
      <c r="AK1494" s="42" t="s">
        <v>5404</v>
      </c>
      <c r="AL1494" s="42">
        <v>600</v>
      </c>
      <c r="AM1494" s="42" t="s">
        <v>332</v>
      </c>
      <c r="AN1494" s="42">
        <v>0</v>
      </c>
      <c r="AO1494" s="43">
        <v>250</v>
      </c>
      <c r="AP1494" s="42" t="s">
        <v>333</v>
      </c>
      <c r="AQ1494" s="42">
        <v>300</v>
      </c>
      <c r="AR1494" s="42">
        <v>48</v>
      </c>
      <c r="AS1494" s="42">
        <v>100</v>
      </c>
      <c r="AT1494" s="42">
        <v>3</v>
      </c>
      <c r="AU1494" s="42" t="s">
        <v>327</v>
      </c>
      <c r="AV1494" s="42" t="s">
        <v>327</v>
      </c>
      <c r="AW1494" s="42" t="s">
        <v>327</v>
      </c>
      <c r="AX1494" s="42" t="s">
        <v>353</v>
      </c>
      <c r="AY1494" s="42" t="s">
        <v>327</v>
      </c>
      <c r="AZ1494" s="51">
        <v>58</v>
      </c>
      <c r="BA1494" s="42"/>
      <c r="BB1494" s="42">
        <v>1</v>
      </c>
      <c r="BC1494" s="42" t="s">
        <v>525</v>
      </c>
      <c r="BD1494" s="49">
        <v>0</v>
      </c>
      <c r="BE1494" s="49" t="s">
        <v>5739</v>
      </c>
      <c r="BF1494" s="42" t="s">
        <v>340</v>
      </c>
      <c r="BG1494" s="42"/>
      <c r="BH1494" s="42" t="s">
        <v>340</v>
      </c>
      <c r="BI1494" s="42" t="s">
        <v>357</v>
      </c>
      <c r="BJ1494" s="42" t="s">
        <v>1872</v>
      </c>
      <c r="BK1494" s="57">
        <v>44778</v>
      </c>
      <c r="BL1494" s="42" t="s">
        <v>317</v>
      </c>
      <c r="BM1494" s="42" t="s">
        <v>317</v>
      </c>
      <c r="BN1494" s="42"/>
      <c r="BO1494" s="42"/>
      <c r="BP1494" s="42" t="s">
        <v>359</v>
      </c>
      <c r="BQ1494" s="42" t="s">
        <v>359</v>
      </c>
      <c r="BR1494" s="42" t="s">
        <v>359</v>
      </c>
      <c r="BS1494" s="42"/>
      <c r="BT1494" s="42" t="s">
        <v>360</v>
      </c>
      <c r="BU1494" s="42" t="s">
        <v>317</v>
      </c>
      <c r="BV1494" s="42" t="s">
        <v>317</v>
      </c>
      <c r="BW1494" s="42"/>
      <c r="BX1494" s="42"/>
      <c r="BY1494" s="42" t="s">
        <v>353</v>
      </c>
      <c r="BZ1494" s="42" t="s">
        <v>353</v>
      </c>
      <c r="CA1494" s="42"/>
      <c r="CB1494" s="42" t="s">
        <v>353</v>
      </c>
      <c r="CC1494" s="42"/>
      <c r="CD1494" s="42"/>
      <c r="CE1494" s="42"/>
      <c r="CF1494" s="42"/>
      <c r="CG1494" s="26" t="s">
        <v>5740</v>
      </c>
    </row>
    <row r="1495" hidden="1" spans="1:85">
      <c r="A1495" s="34">
        <v>1299</v>
      </c>
      <c r="B1495" s="42" t="s">
        <v>5742</v>
      </c>
      <c r="C1495" s="46" t="s">
        <v>5743</v>
      </c>
      <c r="D1495" s="42" t="s">
        <v>5744</v>
      </c>
      <c r="E1495" s="43">
        <v>31.265</v>
      </c>
      <c r="F1495" s="43">
        <v>-8.8016</v>
      </c>
      <c r="G1495" s="42" t="s">
        <v>4473</v>
      </c>
      <c r="H1495" s="37">
        <v>2</v>
      </c>
      <c r="I1495" s="42" t="s">
        <v>4530</v>
      </c>
      <c r="J1495" s="42" t="s">
        <v>5466</v>
      </c>
      <c r="K1495" s="42" t="s">
        <v>317</v>
      </c>
      <c r="L1495" s="42" t="s">
        <v>317</v>
      </c>
      <c r="M1495" s="42" t="s">
        <v>317</v>
      </c>
      <c r="N1495" s="42" t="s">
        <v>318</v>
      </c>
      <c r="O1495" s="42" t="s">
        <v>319</v>
      </c>
      <c r="P1495" s="42" t="s">
        <v>319</v>
      </c>
      <c r="Q1495" s="42" t="s">
        <v>320</v>
      </c>
      <c r="R1495" s="42" t="s">
        <v>320</v>
      </c>
      <c r="S1495" s="42" t="s">
        <v>1718</v>
      </c>
      <c r="T1495" s="42" t="s">
        <v>782</v>
      </c>
      <c r="U1495" s="42" t="s">
        <v>323</v>
      </c>
      <c r="V1495" s="52">
        <v>70</v>
      </c>
      <c r="W1495" s="42" t="s">
        <v>325</v>
      </c>
      <c r="X1495" s="42" t="s">
        <v>5312</v>
      </c>
      <c r="Y1495" s="42" t="s">
        <v>2</v>
      </c>
      <c r="Z1495" s="42" t="s">
        <v>2</v>
      </c>
      <c r="AA1495" s="42" t="s">
        <v>328</v>
      </c>
      <c r="AB1495" s="42" t="s">
        <v>4478</v>
      </c>
      <c r="AC1495" s="42" t="s">
        <v>348</v>
      </c>
      <c r="AD1495" s="42" t="s">
        <v>1780</v>
      </c>
      <c r="AE1495" s="42" t="s">
        <v>476</v>
      </c>
      <c r="AF1495" s="42" t="s">
        <v>476</v>
      </c>
      <c r="AG1495" s="42">
        <v>16</v>
      </c>
      <c r="AH1495" s="42" t="s">
        <v>350</v>
      </c>
      <c r="AI1495" s="42" t="s">
        <v>5684</v>
      </c>
      <c r="AJ1495" s="42" t="s">
        <v>351</v>
      </c>
      <c r="AK1495" s="42">
        <v>0</v>
      </c>
      <c r="AL1495" s="42">
        <v>600</v>
      </c>
      <c r="AM1495" s="42" t="s">
        <v>408</v>
      </c>
      <c r="AN1495" s="42" t="s">
        <v>4734</v>
      </c>
      <c r="AO1495" s="43">
        <v>80</v>
      </c>
      <c r="AP1495" s="42" t="s">
        <v>1320</v>
      </c>
      <c r="AQ1495" s="42">
        <v>1500</v>
      </c>
      <c r="AR1495" s="42">
        <v>2</v>
      </c>
      <c r="AS1495" s="42">
        <v>1500</v>
      </c>
      <c r="AT1495" s="42">
        <v>24</v>
      </c>
      <c r="AU1495" s="42" t="s">
        <v>327</v>
      </c>
      <c r="AV1495" s="42" t="s">
        <v>327</v>
      </c>
      <c r="AW1495" s="42" t="s">
        <v>327</v>
      </c>
      <c r="AX1495" s="42" t="s">
        <v>353</v>
      </c>
      <c r="AY1495" s="42" t="s">
        <v>327</v>
      </c>
      <c r="AZ1495" s="51">
        <v>52</v>
      </c>
      <c r="BA1495" s="42"/>
      <c r="BB1495" s="42">
        <v>2</v>
      </c>
      <c r="BC1495" s="42" t="s">
        <v>375</v>
      </c>
      <c r="BD1495" s="49" t="s">
        <v>5745</v>
      </c>
      <c r="BE1495" s="49" t="s">
        <v>5742</v>
      </c>
      <c r="BF1495" s="42" t="s">
        <v>340</v>
      </c>
      <c r="BG1495" s="42"/>
      <c r="BH1495" s="42" t="s">
        <v>340</v>
      </c>
      <c r="BI1495" s="42" t="s">
        <v>357</v>
      </c>
      <c r="BJ1495" s="42" t="s">
        <v>358</v>
      </c>
      <c r="BK1495" s="57">
        <v>44778</v>
      </c>
      <c r="BL1495" s="42" t="s">
        <v>317</v>
      </c>
      <c r="BM1495" s="42" t="s">
        <v>317</v>
      </c>
      <c r="BN1495" s="42"/>
      <c r="BO1495" s="42">
        <v>12</v>
      </c>
      <c r="BP1495" s="42"/>
      <c r="BQ1495" s="42" t="s">
        <v>4481</v>
      </c>
      <c r="BR1495" s="42" t="s">
        <v>359</v>
      </c>
      <c r="BS1495" s="42"/>
      <c r="BT1495" s="42" t="s">
        <v>360</v>
      </c>
      <c r="BU1495" s="42" t="s">
        <v>317</v>
      </c>
      <c r="BV1495" s="42" t="s">
        <v>317</v>
      </c>
      <c r="BW1495" s="42"/>
      <c r="BX1495" s="42"/>
      <c r="BY1495" s="42" t="s">
        <v>353</v>
      </c>
      <c r="BZ1495" s="42" t="s">
        <v>353</v>
      </c>
      <c r="CA1495" s="42"/>
      <c r="CB1495" s="42" t="s">
        <v>353</v>
      </c>
      <c r="CC1495" s="42"/>
      <c r="CD1495" s="42"/>
      <c r="CE1495" s="42"/>
      <c r="CF1495" s="42"/>
      <c r="CG1495" s="26" t="s">
        <v>5743</v>
      </c>
    </row>
    <row r="1496" hidden="1" spans="1:85">
      <c r="A1496" s="39">
        <v>276</v>
      </c>
      <c r="B1496" s="42" t="s">
        <v>5746</v>
      </c>
      <c r="C1496" s="46" t="s">
        <v>5747</v>
      </c>
      <c r="D1496" s="42" t="s">
        <v>5748</v>
      </c>
      <c r="E1496" s="43">
        <v>31.6331</v>
      </c>
      <c r="F1496" s="43">
        <v>-10.0072</v>
      </c>
      <c r="G1496" s="42" t="s">
        <v>4473</v>
      </c>
      <c r="H1496" s="37">
        <v>2</v>
      </c>
      <c r="I1496" s="42" t="s">
        <v>4530</v>
      </c>
      <c r="J1496" s="42" t="s">
        <v>5333</v>
      </c>
      <c r="K1496" s="42" t="s">
        <v>317</v>
      </c>
      <c r="L1496" s="42" t="s">
        <v>317</v>
      </c>
      <c r="M1496" s="42" t="s">
        <v>317</v>
      </c>
      <c r="N1496" s="42" t="s">
        <v>318</v>
      </c>
      <c r="O1496" s="42" t="s">
        <v>319</v>
      </c>
      <c r="P1496" s="42" t="s">
        <v>319</v>
      </c>
      <c r="Q1496" s="42" t="s">
        <v>320</v>
      </c>
      <c r="R1496" s="42" t="s">
        <v>320</v>
      </c>
      <c r="S1496" s="42" t="s">
        <v>1718</v>
      </c>
      <c r="T1496" s="42" t="s">
        <v>344</v>
      </c>
      <c r="U1496" s="42" t="s">
        <v>323</v>
      </c>
      <c r="V1496" s="52">
        <v>60</v>
      </c>
      <c r="W1496" s="42" t="s">
        <v>325</v>
      </c>
      <c r="X1496" s="42" t="s">
        <v>5312</v>
      </c>
      <c r="Y1496" s="42" t="s">
        <v>2</v>
      </c>
      <c r="Z1496" s="42" t="s">
        <v>2</v>
      </c>
      <c r="AA1496" s="42" t="s">
        <v>328</v>
      </c>
      <c r="AB1496" s="42" t="s">
        <v>4478</v>
      </c>
      <c r="AC1496" s="42" t="s">
        <v>348</v>
      </c>
      <c r="AD1496" s="42" t="s">
        <v>1780</v>
      </c>
      <c r="AE1496" s="42" t="s">
        <v>476</v>
      </c>
      <c r="AF1496" s="42" t="s">
        <v>476</v>
      </c>
      <c r="AG1496" s="42">
        <v>16</v>
      </c>
      <c r="AH1496" s="42" t="s">
        <v>368</v>
      </c>
      <c r="AI1496" s="42">
        <v>0</v>
      </c>
      <c r="AJ1496" s="42" t="s">
        <v>370</v>
      </c>
      <c r="AK1496" s="42">
        <v>0</v>
      </c>
      <c r="AL1496" s="42">
        <v>600</v>
      </c>
      <c r="AM1496" s="42" t="s">
        <v>332</v>
      </c>
      <c r="AN1496" s="42" t="s">
        <v>352</v>
      </c>
      <c r="AO1496" s="43">
        <v>400</v>
      </c>
      <c r="AP1496" s="42" t="s">
        <v>439</v>
      </c>
      <c r="AQ1496" s="42">
        <v>1200</v>
      </c>
      <c r="AR1496" s="42">
        <v>2</v>
      </c>
      <c r="AS1496" s="42">
        <v>600</v>
      </c>
      <c r="AT1496" s="42">
        <v>48</v>
      </c>
      <c r="AU1496" s="42" t="s">
        <v>327</v>
      </c>
      <c r="AV1496" s="42" t="s">
        <v>327</v>
      </c>
      <c r="AW1496" s="42" t="s">
        <v>327</v>
      </c>
      <c r="AX1496" s="42" t="s">
        <v>353</v>
      </c>
      <c r="AY1496" s="42" t="s">
        <v>327</v>
      </c>
      <c r="AZ1496" s="51">
        <v>74</v>
      </c>
      <c r="BA1496" s="42"/>
      <c r="BB1496" s="42">
        <v>2</v>
      </c>
      <c r="BC1496" s="42" t="s">
        <v>375</v>
      </c>
      <c r="BD1496" s="49" t="s">
        <v>5749</v>
      </c>
      <c r="BE1496" s="49" t="s">
        <v>5746</v>
      </c>
      <c r="BF1496" s="42" t="s">
        <v>340</v>
      </c>
      <c r="BG1496" s="42"/>
      <c r="BH1496" s="42" t="s">
        <v>340</v>
      </c>
      <c r="BI1496" s="42" t="s">
        <v>357</v>
      </c>
      <c r="BJ1496" s="42" t="s">
        <v>358</v>
      </c>
      <c r="BK1496" s="57">
        <v>44778</v>
      </c>
      <c r="BL1496" s="42" t="s">
        <v>317</v>
      </c>
      <c r="BM1496" s="42" t="s">
        <v>317</v>
      </c>
      <c r="BN1496" s="42"/>
      <c r="BO1496" s="42"/>
      <c r="BP1496" s="42" t="s">
        <v>359</v>
      </c>
      <c r="BQ1496" s="42" t="s">
        <v>359</v>
      </c>
      <c r="BR1496" s="42" t="s">
        <v>359</v>
      </c>
      <c r="BS1496" s="42"/>
      <c r="BT1496" s="42" t="s">
        <v>360</v>
      </c>
      <c r="BU1496" s="42" t="s">
        <v>317</v>
      </c>
      <c r="BV1496" s="42" t="s">
        <v>317</v>
      </c>
      <c r="BW1496" s="42"/>
      <c r="BX1496" s="42"/>
      <c r="BY1496" s="42" t="s">
        <v>353</v>
      </c>
      <c r="BZ1496" s="42" t="s">
        <v>353</v>
      </c>
      <c r="CA1496" s="42"/>
      <c r="CB1496" s="42" t="s">
        <v>353</v>
      </c>
      <c r="CC1496" s="42"/>
      <c r="CD1496" s="42"/>
      <c r="CE1496" s="42"/>
      <c r="CF1496" s="42"/>
      <c r="CG1496" s="26" t="s">
        <v>5747</v>
      </c>
    </row>
    <row r="1497" hidden="1" spans="1:85">
      <c r="A1497" s="39">
        <v>980</v>
      </c>
      <c r="B1497" s="42" t="s">
        <v>5750</v>
      </c>
      <c r="C1497" s="46" t="s">
        <v>5751</v>
      </c>
      <c r="D1497" s="42" t="s">
        <v>5752</v>
      </c>
      <c r="E1497" s="43">
        <v>30.1805</v>
      </c>
      <c r="F1497" s="43">
        <v>-10.2231</v>
      </c>
      <c r="G1497" s="42" t="s">
        <v>4473</v>
      </c>
      <c r="H1497" s="37">
        <v>2</v>
      </c>
      <c r="I1497" s="42" t="s">
        <v>4530</v>
      </c>
      <c r="J1497" s="42" t="s">
        <v>4662</v>
      </c>
      <c r="K1497" s="42" t="s">
        <v>317</v>
      </c>
      <c r="L1497" s="42" t="s">
        <v>317</v>
      </c>
      <c r="M1497" s="42" t="s">
        <v>317</v>
      </c>
      <c r="N1497" s="42" t="s">
        <v>318</v>
      </c>
      <c r="O1497" s="42" t="s">
        <v>319</v>
      </c>
      <c r="P1497" s="42" t="s">
        <v>319</v>
      </c>
      <c r="Q1497" s="42" t="s">
        <v>381</v>
      </c>
      <c r="R1497" s="42" t="s">
        <v>320</v>
      </c>
      <c r="S1497" s="42" t="s">
        <v>1718</v>
      </c>
      <c r="T1497" s="42" t="s">
        <v>344</v>
      </c>
      <c r="U1497" s="42" t="s">
        <v>323</v>
      </c>
      <c r="V1497" s="52">
        <v>60</v>
      </c>
      <c r="W1497" s="42" t="s">
        <v>325</v>
      </c>
      <c r="X1497" s="42" t="s">
        <v>5312</v>
      </c>
      <c r="Y1497" s="42" t="s">
        <v>2</v>
      </c>
      <c r="Z1497" s="42" t="s">
        <v>2</v>
      </c>
      <c r="AA1497" s="42" t="s">
        <v>328</v>
      </c>
      <c r="AB1497" s="42" t="s">
        <v>4478</v>
      </c>
      <c r="AC1497" s="42" t="s">
        <v>348</v>
      </c>
      <c r="AD1497" s="42" t="s">
        <v>1780</v>
      </c>
      <c r="AE1497" s="42" t="s">
        <v>476</v>
      </c>
      <c r="AF1497" s="42" t="s">
        <v>476</v>
      </c>
      <c r="AG1497" s="42">
        <v>16</v>
      </c>
      <c r="AH1497" s="42" t="s">
        <v>350</v>
      </c>
      <c r="AI1497" s="42" t="s">
        <v>5753</v>
      </c>
      <c r="AJ1497" s="42" t="s">
        <v>351</v>
      </c>
      <c r="AK1497" s="42">
        <v>0</v>
      </c>
      <c r="AL1497" s="42">
        <v>600</v>
      </c>
      <c r="AM1497" s="42" t="s">
        <v>332</v>
      </c>
      <c r="AN1497" s="42" t="s">
        <v>352</v>
      </c>
      <c r="AO1497" s="43">
        <v>400</v>
      </c>
      <c r="AP1497" s="42" t="s">
        <v>439</v>
      </c>
      <c r="AQ1497" s="42">
        <v>1200</v>
      </c>
      <c r="AR1497" s="42">
        <v>2</v>
      </c>
      <c r="AS1497" s="42">
        <v>600</v>
      </c>
      <c r="AT1497" s="42">
        <v>48</v>
      </c>
      <c r="AU1497" s="42" t="s">
        <v>327</v>
      </c>
      <c r="AV1497" s="42" t="s">
        <v>327</v>
      </c>
      <c r="AW1497" s="42" t="s">
        <v>327</v>
      </c>
      <c r="AX1497" s="42" t="s">
        <v>353</v>
      </c>
      <c r="AY1497" s="42" t="s">
        <v>327</v>
      </c>
      <c r="AZ1497" s="51">
        <v>48</v>
      </c>
      <c r="BA1497" s="42"/>
      <c r="BB1497" s="42">
        <v>1</v>
      </c>
      <c r="BC1497" s="42" t="s">
        <v>525</v>
      </c>
      <c r="BD1497" s="49">
        <v>0</v>
      </c>
      <c r="BE1497" s="49" t="s">
        <v>5750</v>
      </c>
      <c r="BF1497" s="42" t="s">
        <v>340</v>
      </c>
      <c r="BG1497" s="42"/>
      <c r="BH1497" s="42" t="s">
        <v>340</v>
      </c>
      <c r="BI1497" s="42" t="s">
        <v>357</v>
      </c>
      <c r="BJ1497" s="42" t="s">
        <v>358</v>
      </c>
      <c r="BK1497" s="57">
        <v>44778</v>
      </c>
      <c r="BL1497" s="42" t="s">
        <v>317</v>
      </c>
      <c r="BM1497" s="42" t="s">
        <v>317</v>
      </c>
      <c r="BN1497" s="42"/>
      <c r="BO1497" s="42">
        <v>12</v>
      </c>
      <c r="BP1497" s="42"/>
      <c r="BQ1497" s="42" t="s">
        <v>5754</v>
      </c>
      <c r="BR1497" s="42" t="s">
        <v>359</v>
      </c>
      <c r="BS1497" s="42"/>
      <c r="BT1497" s="42" t="s">
        <v>360</v>
      </c>
      <c r="BU1497" s="42" t="s">
        <v>317</v>
      </c>
      <c r="BV1497" s="42" t="s">
        <v>317</v>
      </c>
      <c r="BW1497" s="42"/>
      <c r="BX1497" s="42"/>
      <c r="BY1497" s="42" t="s">
        <v>353</v>
      </c>
      <c r="BZ1497" s="42" t="s">
        <v>353</v>
      </c>
      <c r="CA1497" s="42"/>
      <c r="CB1497" s="42" t="s">
        <v>353</v>
      </c>
      <c r="CC1497" s="42"/>
      <c r="CD1497" s="42"/>
      <c r="CE1497" s="42"/>
      <c r="CF1497" s="42"/>
      <c r="CG1497" s="26" t="s">
        <v>5751</v>
      </c>
    </row>
    <row r="1498" hidden="1" spans="1:85">
      <c r="A1498" s="34">
        <v>1619</v>
      </c>
      <c r="B1498" s="42" t="s">
        <v>5755</v>
      </c>
      <c r="C1498" s="46" t="s">
        <v>5756</v>
      </c>
      <c r="D1498" s="42" t="s">
        <v>5757</v>
      </c>
      <c r="E1498" s="43">
        <v>32.2494</v>
      </c>
      <c r="F1498" s="43">
        <v>-10.3579</v>
      </c>
      <c r="G1498" s="42" t="s">
        <v>4473</v>
      </c>
      <c r="H1498" s="37">
        <v>2</v>
      </c>
      <c r="I1498" s="42" t="s">
        <v>4530</v>
      </c>
      <c r="J1498" s="42" t="s">
        <v>5382</v>
      </c>
      <c r="K1498" s="42" t="s">
        <v>317</v>
      </c>
      <c r="L1498" s="42" t="s">
        <v>317</v>
      </c>
      <c r="M1498" s="42" t="s">
        <v>317</v>
      </c>
      <c r="N1498" s="42" t="s">
        <v>318</v>
      </c>
      <c r="O1498" s="42" t="s">
        <v>319</v>
      </c>
      <c r="P1498" s="42" t="s">
        <v>319</v>
      </c>
      <c r="Q1498" s="42" t="s">
        <v>320</v>
      </c>
      <c r="R1498" s="42" t="s">
        <v>320</v>
      </c>
      <c r="S1498" s="42" t="s">
        <v>1718</v>
      </c>
      <c r="T1498" s="42" t="s">
        <v>2215</v>
      </c>
      <c r="U1498" s="42" t="s">
        <v>323</v>
      </c>
      <c r="V1498" s="52">
        <v>60</v>
      </c>
      <c r="W1498" s="42" t="s">
        <v>325</v>
      </c>
      <c r="X1498" s="42" t="s">
        <v>5359</v>
      </c>
      <c r="Y1498" s="42" t="s">
        <v>2</v>
      </c>
      <c r="Z1498" s="42" t="s">
        <v>2</v>
      </c>
      <c r="AA1498" s="42" t="s">
        <v>328</v>
      </c>
      <c r="AB1498" s="42" t="s">
        <v>4478</v>
      </c>
      <c r="AC1498" s="42" t="s">
        <v>348</v>
      </c>
      <c r="AD1498" s="42" t="s">
        <v>1780</v>
      </c>
      <c r="AE1498" s="42" t="s">
        <v>453</v>
      </c>
      <c r="AF1498" s="42" t="s">
        <v>453</v>
      </c>
      <c r="AG1498" s="42">
        <v>16</v>
      </c>
      <c r="AH1498" s="42" t="s">
        <v>350</v>
      </c>
      <c r="AI1498" s="42">
        <v>0</v>
      </c>
      <c r="AJ1498" s="42" t="s">
        <v>351</v>
      </c>
      <c r="AK1498" s="42">
        <v>0</v>
      </c>
      <c r="AL1498" s="42">
        <v>1000</v>
      </c>
      <c r="AM1498" s="42" t="s">
        <v>408</v>
      </c>
      <c r="AN1498" s="42" t="s">
        <v>4686</v>
      </c>
      <c r="AO1498" s="43" t="s">
        <v>4687</v>
      </c>
      <c r="AP1498" s="42" t="s">
        <v>1320</v>
      </c>
      <c r="AQ1498" s="42">
        <v>1500</v>
      </c>
      <c r="AR1498" s="42">
        <v>2</v>
      </c>
      <c r="AS1498" s="42">
        <v>1500</v>
      </c>
      <c r="AT1498" s="42">
        <v>24</v>
      </c>
      <c r="AU1498" s="42" t="s">
        <v>327</v>
      </c>
      <c r="AV1498" s="42" t="s">
        <v>327</v>
      </c>
      <c r="AW1498" s="42" t="s">
        <v>327</v>
      </c>
      <c r="AX1498" s="42" t="s">
        <v>353</v>
      </c>
      <c r="AY1498" s="42" t="s">
        <v>327</v>
      </c>
      <c r="AZ1498" s="51">
        <v>54</v>
      </c>
      <c r="BA1498" s="42"/>
      <c r="BB1498" s="42">
        <v>2</v>
      </c>
      <c r="BC1498" s="42" t="s">
        <v>375</v>
      </c>
      <c r="BD1498" s="49" t="s">
        <v>5758</v>
      </c>
      <c r="BE1498" s="49" t="s">
        <v>5755</v>
      </c>
      <c r="BF1498" s="42" t="s">
        <v>340</v>
      </c>
      <c r="BG1498" s="42"/>
      <c r="BH1498" s="42" t="s">
        <v>340</v>
      </c>
      <c r="BI1498" s="42" t="s">
        <v>357</v>
      </c>
      <c r="BJ1498" s="42" t="s">
        <v>358</v>
      </c>
      <c r="BK1498" s="57">
        <v>44778</v>
      </c>
      <c r="BL1498" s="42" t="s">
        <v>317</v>
      </c>
      <c r="BM1498" s="42" t="s">
        <v>317</v>
      </c>
      <c r="BN1498" s="42"/>
      <c r="BO1498" s="42"/>
      <c r="BP1498" s="42" t="s">
        <v>359</v>
      </c>
      <c r="BQ1498" s="42" t="s">
        <v>359</v>
      </c>
      <c r="BR1498" s="42" t="s">
        <v>359</v>
      </c>
      <c r="BS1498" s="42"/>
      <c r="BT1498" s="42" t="s">
        <v>360</v>
      </c>
      <c r="BU1498" s="42" t="s">
        <v>317</v>
      </c>
      <c r="BV1498" s="42" t="s">
        <v>317</v>
      </c>
      <c r="BW1498" s="42"/>
      <c r="BX1498" s="42"/>
      <c r="BY1498" s="42" t="s">
        <v>353</v>
      </c>
      <c r="BZ1498" s="42" t="s">
        <v>353</v>
      </c>
      <c r="CA1498" s="42"/>
      <c r="CB1498" s="42" t="s">
        <v>353</v>
      </c>
      <c r="CC1498" s="42"/>
      <c r="CD1498" s="42"/>
      <c r="CE1498" s="42"/>
      <c r="CF1498" s="42"/>
      <c r="CG1498" s="26" t="s">
        <v>5756</v>
      </c>
    </row>
    <row r="1499" hidden="1" spans="1:85">
      <c r="A1499" s="34">
        <v>1157</v>
      </c>
      <c r="B1499" s="42" t="s">
        <v>5759</v>
      </c>
      <c r="C1499" s="46" t="s">
        <v>5760</v>
      </c>
      <c r="D1499" s="42" t="s">
        <v>5761</v>
      </c>
      <c r="E1499" s="43">
        <v>31.1299</v>
      </c>
      <c r="F1499" s="43">
        <v>-11.1028</v>
      </c>
      <c r="G1499" s="42" t="s">
        <v>4473</v>
      </c>
      <c r="H1499" s="37">
        <v>0</v>
      </c>
      <c r="I1499" s="42" t="s">
        <v>4530</v>
      </c>
      <c r="J1499" s="42" t="s">
        <v>5494</v>
      </c>
      <c r="K1499" s="42" t="s">
        <v>317</v>
      </c>
      <c r="L1499" s="42" t="s">
        <v>317</v>
      </c>
      <c r="M1499" s="42" t="s">
        <v>317</v>
      </c>
      <c r="N1499" s="42" t="s">
        <v>318</v>
      </c>
      <c r="O1499" s="42" t="s">
        <v>319</v>
      </c>
      <c r="P1499" s="42" t="s">
        <v>319</v>
      </c>
      <c r="Q1499" s="42" t="s">
        <v>381</v>
      </c>
      <c r="R1499" s="42" t="s">
        <v>320</v>
      </c>
      <c r="S1499" s="42" t="s">
        <v>1718</v>
      </c>
      <c r="T1499" s="42" t="s">
        <v>344</v>
      </c>
      <c r="U1499" s="42" t="s">
        <v>323</v>
      </c>
      <c r="V1499" s="52">
        <v>60</v>
      </c>
      <c r="W1499" s="42" t="s">
        <v>325</v>
      </c>
      <c r="X1499" s="42" t="s">
        <v>5359</v>
      </c>
      <c r="Y1499" s="42" t="s">
        <v>2</v>
      </c>
      <c r="Z1499" s="42" t="s">
        <v>2</v>
      </c>
      <c r="AA1499" s="42" t="s">
        <v>328</v>
      </c>
      <c r="AB1499" s="42" t="s">
        <v>4478</v>
      </c>
      <c r="AC1499" s="42" t="s">
        <v>348</v>
      </c>
      <c r="AD1499" s="42" t="s">
        <v>1780</v>
      </c>
      <c r="AE1499" s="42">
        <v>0</v>
      </c>
      <c r="AF1499" s="42">
        <v>0</v>
      </c>
      <c r="AG1499" s="42">
        <v>0</v>
      </c>
      <c r="AH1499" s="42">
        <v>0</v>
      </c>
      <c r="AI1499" s="42">
        <v>0</v>
      </c>
      <c r="AJ1499" s="42">
        <v>0</v>
      </c>
      <c r="AK1499" s="42">
        <v>0</v>
      </c>
      <c r="AL1499" s="42">
        <v>0</v>
      </c>
      <c r="AM1499" s="42" t="s">
        <v>332</v>
      </c>
      <c r="AN1499" s="42" t="s">
        <v>352</v>
      </c>
      <c r="AO1499" s="43">
        <v>192</v>
      </c>
      <c r="AP1499" s="42" t="s">
        <v>384</v>
      </c>
      <c r="AQ1499" s="42">
        <v>600</v>
      </c>
      <c r="AR1499" s="42">
        <v>2</v>
      </c>
      <c r="AS1499" s="42">
        <v>600</v>
      </c>
      <c r="AT1499" s="42">
        <v>24</v>
      </c>
      <c r="AU1499" s="42" t="s">
        <v>327</v>
      </c>
      <c r="AV1499" s="42" t="s">
        <v>327</v>
      </c>
      <c r="AW1499" s="42" t="s">
        <v>327</v>
      </c>
      <c r="AX1499" s="42" t="s">
        <v>353</v>
      </c>
      <c r="AY1499" s="42" t="s">
        <v>327</v>
      </c>
      <c r="AZ1499" s="51">
        <v>42</v>
      </c>
      <c r="BA1499" s="42"/>
      <c r="BB1499" s="42">
        <v>1</v>
      </c>
      <c r="BC1499" s="42" t="s">
        <v>525</v>
      </c>
      <c r="BD1499" s="49">
        <v>0</v>
      </c>
      <c r="BE1499" s="49" t="s">
        <v>5759</v>
      </c>
      <c r="BF1499" s="42" t="s">
        <v>340</v>
      </c>
      <c r="BG1499" s="42"/>
      <c r="BH1499" s="42" t="s">
        <v>340</v>
      </c>
      <c r="BI1499" s="42" t="s">
        <v>357</v>
      </c>
      <c r="BJ1499" s="42" t="s">
        <v>358</v>
      </c>
      <c r="BK1499" s="57">
        <v>44778</v>
      </c>
      <c r="BL1499" s="42" t="s">
        <v>317</v>
      </c>
      <c r="BM1499" s="42" t="s">
        <v>317</v>
      </c>
      <c r="BN1499" s="42"/>
      <c r="BO1499" s="42"/>
      <c r="BP1499" s="42" t="s">
        <v>359</v>
      </c>
      <c r="BQ1499" s="42" t="s">
        <v>359</v>
      </c>
      <c r="BR1499" s="42" t="s">
        <v>359</v>
      </c>
      <c r="BS1499" s="42"/>
      <c r="BT1499" s="42" t="s">
        <v>360</v>
      </c>
      <c r="BU1499" s="42" t="s">
        <v>317</v>
      </c>
      <c r="BV1499" s="42" t="s">
        <v>317</v>
      </c>
      <c r="BW1499" s="42"/>
      <c r="BX1499" s="42"/>
      <c r="BY1499" s="42" t="s">
        <v>353</v>
      </c>
      <c r="BZ1499" s="42" t="s">
        <v>353</v>
      </c>
      <c r="CA1499" s="42"/>
      <c r="CB1499" s="42" t="s">
        <v>353</v>
      </c>
      <c r="CC1499" s="42"/>
      <c r="CD1499" s="42"/>
      <c r="CE1499" s="42"/>
      <c r="CF1499" s="42"/>
      <c r="CG1499" s="26" t="s">
        <v>5760</v>
      </c>
    </row>
    <row r="1500" hidden="1" spans="1:85">
      <c r="A1500" s="39">
        <v>1308</v>
      </c>
      <c r="B1500" s="42" t="s">
        <v>5762</v>
      </c>
      <c r="C1500" s="46" t="s">
        <v>5763</v>
      </c>
      <c r="D1500" s="42" t="s">
        <v>5764</v>
      </c>
      <c r="E1500" s="43">
        <v>31.6224</v>
      </c>
      <c r="F1500" s="43">
        <v>-9.1116</v>
      </c>
      <c r="G1500" s="42" t="s">
        <v>4473</v>
      </c>
      <c r="H1500" s="37">
        <v>1.8</v>
      </c>
      <c r="I1500" s="42" t="s">
        <v>4530</v>
      </c>
      <c r="J1500" s="42" t="s">
        <v>5456</v>
      </c>
      <c r="K1500" s="42" t="s">
        <v>317</v>
      </c>
      <c r="L1500" s="42" t="s">
        <v>317</v>
      </c>
      <c r="M1500" s="42" t="s">
        <v>317</v>
      </c>
      <c r="N1500" s="42" t="s">
        <v>318</v>
      </c>
      <c r="O1500" s="42" t="s">
        <v>319</v>
      </c>
      <c r="P1500" s="42" t="s">
        <v>319</v>
      </c>
      <c r="Q1500" s="42" t="s">
        <v>320</v>
      </c>
      <c r="R1500" s="42" t="s">
        <v>320</v>
      </c>
      <c r="S1500" s="42" t="s">
        <v>1718</v>
      </c>
      <c r="T1500" s="42" t="s">
        <v>344</v>
      </c>
      <c r="U1500" s="42" t="s">
        <v>323</v>
      </c>
      <c r="V1500" s="52">
        <v>70</v>
      </c>
      <c r="W1500" s="42" t="s">
        <v>325</v>
      </c>
      <c r="X1500" s="42" t="s">
        <v>5403</v>
      </c>
      <c r="Y1500" s="42" t="s">
        <v>2</v>
      </c>
      <c r="Z1500" s="42" t="s">
        <v>2</v>
      </c>
      <c r="AA1500" s="42" t="s">
        <v>328</v>
      </c>
      <c r="AB1500" s="42" t="s">
        <v>4478</v>
      </c>
      <c r="AC1500" s="42" t="s">
        <v>348</v>
      </c>
      <c r="AD1500" s="42" t="s">
        <v>1780</v>
      </c>
      <c r="AE1500" s="42" t="s">
        <v>403</v>
      </c>
      <c r="AF1500" s="42" t="s">
        <v>403</v>
      </c>
      <c r="AG1500" s="42">
        <v>15</v>
      </c>
      <c r="AH1500" s="42" t="s">
        <v>350</v>
      </c>
      <c r="AI1500" s="42" t="s">
        <v>4549</v>
      </c>
      <c r="AJ1500" s="42" t="s">
        <v>351</v>
      </c>
      <c r="AK1500" s="42" t="s">
        <v>5404</v>
      </c>
      <c r="AL1500" s="42">
        <v>600</v>
      </c>
      <c r="AM1500" s="42" t="s">
        <v>332</v>
      </c>
      <c r="AN1500" s="42" t="s">
        <v>352</v>
      </c>
      <c r="AO1500" s="43">
        <v>400</v>
      </c>
      <c r="AP1500" s="42" t="s">
        <v>439</v>
      </c>
      <c r="AQ1500" s="42">
        <v>1200</v>
      </c>
      <c r="AR1500" s="42">
        <v>2</v>
      </c>
      <c r="AS1500" s="42">
        <v>600</v>
      </c>
      <c r="AT1500" s="42">
        <v>48</v>
      </c>
      <c r="AU1500" s="42" t="s">
        <v>327</v>
      </c>
      <c r="AV1500" s="42" t="s">
        <v>327</v>
      </c>
      <c r="AW1500" s="42" t="s">
        <v>327</v>
      </c>
      <c r="AX1500" s="42" t="s">
        <v>353</v>
      </c>
      <c r="AY1500" s="42" t="s">
        <v>327</v>
      </c>
      <c r="AZ1500" s="51">
        <v>45</v>
      </c>
      <c r="BA1500" s="42"/>
      <c r="BB1500" s="42">
        <v>1</v>
      </c>
      <c r="BC1500" s="42" t="s">
        <v>525</v>
      </c>
      <c r="BD1500" s="49">
        <v>0</v>
      </c>
      <c r="BE1500" s="49" t="s">
        <v>5762</v>
      </c>
      <c r="BF1500" s="42" t="s">
        <v>340</v>
      </c>
      <c r="BG1500" s="42"/>
      <c r="BH1500" s="42" t="s">
        <v>340</v>
      </c>
      <c r="BI1500" s="42" t="s">
        <v>357</v>
      </c>
      <c r="BJ1500" s="42" t="s">
        <v>358</v>
      </c>
      <c r="BK1500" s="57">
        <v>44778</v>
      </c>
      <c r="BL1500" s="42" t="s">
        <v>317</v>
      </c>
      <c r="BM1500" s="42" t="s">
        <v>317</v>
      </c>
      <c r="BN1500" s="42"/>
      <c r="BO1500" s="42"/>
      <c r="BP1500" s="42" t="s">
        <v>359</v>
      </c>
      <c r="BQ1500" s="42" t="s">
        <v>359</v>
      </c>
      <c r="BR1500" s="42" t="s">
        <v>359</v>
      </c>
      <c r="BS1500" s="42"/>
      <c r="BT1500" s="42" t="s">
        <v>360</v>
      </c>
      <c r="BU1500" s="42" t="s">
        <v>317</v>
      </c>
      <c r="BV1500" s="42" t="s">
        <v>317</v>
      </c>
      <c r="BW1500" s="42"/>
      <c r="BX1500" s="42"/>
      <c r="BY1500" s="42" t="s">
        <v>353</v>
      </c>
      <c r="BZ1500" s="42" t="s">
        <v>353</v>
      </c>
      <c r="CA1500" s="42"/>
      <c r="CB1500" s="42" t="s">
        <v>353</v>
      </c>
      <c r="CC1500" s="42"/>
      <c r="CD1500" s="42"/>
      <c r="CE1500" s="42"/>
      <c r="CF1500" s="42"/>
      <c r="CG1500" s="26" t="s">
        <v>5763</v>
      </c>
    </row>
    <row r="1501" hidden="1" spans="1:85">
      <c r="A1501" s="39">
        <v>186</v>
      </c>
      <c r="B1501" s="42" t="s">
        <v>5765</v>
      </c>
      <c r="C1501" s="46" t="s">
        <v>5766</v>
      </c>
      <c r="D1501" s="42" t="s">
        <v>5767</v>
      </c>
      <c r="E1501" s="43">
        <v>31.8773</v>
      </c>
      <c r="F1501" s="43">
        <v>-9.0633</v>
      </c>
      <c r="G1501" s="42" t="s">
        <v>4473</v>
      </c>
      <c r="H1501" s="37">
        <v>1.8</v>
      </c>
      <c r="I1501" s="42" t="s">
        <v>4530</v>
      </c>
      <c r="J1501" s="42" t="s">
        <v>5456</v>
      </c>
      <c r="K1501" s="42" t="s">
        <v>317</v>
      </c>
      <c r="L1501" s="42" t="s">
        <v>317</v>
      </c>
      <c r="M1501" s="42" t="s">
        <v>317</v>
      </c>
      <c r="N1501" s="42" t="s">
        <v>318</v>
      </c>
      <c r="O1501" s="42" t="s">
        <v>319</v>
      </c>
      <c r="P1501" s="42" t="s">
        <v>319</v>
      </c>
      <c r="Q1501" s="42" t="s">
        <v>320</v>
      </c>
      <c r="R1501" s="42" t="s">
        <v>320</v>
      </c>
      <c r="S1501" s="42" t="s">
        <v>1718</v>
      </c>
      <c r="T1501" s="42" t="s">
        <v>782</v>
      </c>
      <c r="U1501" s="42" t="s">
        <v>323</v>
      </c>
      <c r="V1501" s="52">
        <v>60</v>
      </c>
      <c r="W1501" s="42" t="s">
        <v>325</v>
      </c>
      <c r="X1501" s="42" t="s">
        <v>5403</v>
      </c>
      <c r="Y1501" s="42" t="s">
        <v>2</v>
      </c>
      <c r="Z1501" s="42" t="s">
        <v>2</v>
      </c>
      <c r="AA1501" s="42" t="s">
        <v>328</v>
      </c>
      <c r="AB1501" s="42" t="s">
        <v>4478</v>
      </c>
      <c r="AC1501" s="42" t="s">
        <v>348</v>
      </c>
      <c r="AD1501" s="42" t="s">
        <v>1780</v>
      </c>
      <c r="AE1501" s="42" t="s">
        <v>476</v>
      </c>
      <c r="AF1501" s="42" t="s">
        <v>476</v>
      </c>
      <c r="AG1501" s="42">
        <v>15</v>
      </c>
      <c r="AH1501" s="42" t="s">
        <v>350</v>
      </c>
      <c r="AI1501" s="42" t="s">
        <v>5378</v>
      </c>
      <c r="AJ1501" s="42" t="s">
        <v>351</v>
      </c>
      <c r="AK1501" s="42" t="s">
        <v>5379</v>
      </c>
      <c r="AL1501" s="42">
        <v>600</v>
      </c>
      <c r="AM1501" s="42" t="s">
        <v>408</v>
      </c>
      <c r="AN1501" s="42" t="s">
        <v>4734</v>
      </c>
      <c r="AO1501" s="43" t="s">
        <v>4739</v>
      </c>
      <c r="AP1501" s="42" t="s">
        <v>1320</v>
      </c>
      <c r="AQ1501" s="42">
        <v>1500</v>
      </c>
      <c r="AR1501" s="42">
        <v>2</v>
      </c>
      <c r="AS1501" s="42">
        <v>1500</v>
      </c>
      <c r="AT1501" s="42">
        <v>24</v>
      </c>
      <c r="AU1501" s="42" t="s">
        <v>327</v>
      </c>
      <c r="AV1501" s="42" t="s">
        <v>327</v>
      </c>
      <c r="AW1501" s="42" t="s">
        <v>327</v>
      </c>
      <c r="AX1501" s="42" t="s">
        <v>353</v>
      </c>
      <c r="AY1501" s="42" t="s">
        <v>327</v>
      </c>
      <c r="AZ1501" s="51">
        <v>93</v>
      </c>
      <c r="BA1501" s="42"/>
      <c r="BB1501" s="42">
        <v>1</v>
      </c>
      <c r="BC1501" s="42" t="s">
        <v>525</v>
      </c>
      <c r="BD1501" s="49">
        <v>0</v>
      </c>
      <c r="BE1501" s="49" t="s">
        <v>5765</v>
      </c>
      <c r="BF1501" s="42" t="s">
        <v>340</v>
      </c>
      <c r="BG1501" s="42"/>
      <c r="BH1501" s="42" t="s">
        <v>340</v>
      </c>
      <c r="BI1501" s="42" t="s">
        <v>357</v>
      </c>
      <c r="BJ1501" s="42" t="s">
        <v>358</v>
      </c>
      <c r="BK1501" s="57">
        <v>44778</v>
      </c>
      <c r="BL1501" s="42" t="s">
        <v>317</v>
      </c>
      <c r="BM1501" s="42" t="s">
        <v>317</v>
      </c>
      <c r="BN1501" s="42"/>
      <c r="BO1501" s="42"/>
      <c r="BP1501" s="42" t="s">
        <v>359</v>
      </c>
      <c r="BQ1501" s="42" t="s">
        <v>359</v>
      </c>
      <c r="BR1501" s="42" t="s">
        <v>359</v>
      </c>
      <c r="BS1501" s="42"/>
      <c r="BT1501" s="42" t="s">
        <v>360</v>
      </c>
      <c r="BU1501" s="42" t="s">
        <v>317</v>
      </c>
      <c r="BV1501" s="42" t="s">
        <v>317</v>
      </c>
      <c r="BW1501" s="42"/>
      <c r="BX1501" s="42"/>
      <c r="BY1501" s="42" t="s">
        <v>353</v>
      </c>
      <c r="BZ1501" s="42" t="s">
        <v>353</v>
      </c>
      <c r="CA1501" s="42"/>
      <c r="CB1501" s="42" t="s">
        <v>353</v>
      </c>
      <c r="CC1501" s="42"/>
      <c r="CD1501" s="42"/>
      <c r="CE1501" s="42"/>
      <c r="CF1501" s="42"/>
      <c r="CG1501" s="26" t="s">
        <v>5766</v>
      </c>
    </row>
    <row r="1502" hidden="1" spans="1:85">
      <c r="A1502" s="34">
        <v>867</v>
      </c>
      <c r="B1502" s="42" t="s">
        <v>5768</v>
      </c>
      <c r="C1502" s="46" t="s">
        <v>5769</v>
      </c>
      <c r="D1502" s="42" t="s">
        <v>5770</v>
      </c>
      <c r="E1502" s="43">
        <v>32.3755</v>
      </c>
      <c r="F1502" s="43">
        <v>-10.5414</v>
      </c>
      <c r="G1502" s="42" t="s">
        <v>4473</v>
      </c>
      <c r="H1502" s="37">
        <v>0</v>
      </c>
      <c r="I1502" s="42" t="s">
        <v>4530</v>
      </c>
      <c r="J1502" s="42" t="s">
        <v>5382</v>
      </c>
      <c r="K1502" s="42" t="s">
        <v>317</v>
      </c>
      <c r="L1502" s="42" t="s">
        <v>317</v>
      </c>
      <c r="M1502" s="42" t="s">
        <v>317</v>
      </c>
      <c r="N1502" s="42" t="s">
        <v>318</v>
      </c>
      <c r="O1502" s="42" t="s">
        <v>319</v>
      </c>
      <c r="P1502" s="42" t="s">
        <v>319</v>
      </c>
      <c r="Q1502" s="42" t="s">
        <v>381</v>
      </c>
      <c r="R1502" s="42" t="s">
        <v>381</v>
      </c>
      <c r="S1502" s="42" t="s">
        <v>1718</v>
      </c>
      <c r="T1502" s="42" t="s">
        <v>782</v>
      </c>
      <c r="U1502" s="42" t="s">
        <v>323</v>
      </c>
      <c r="V1502" s="52">
        <v>60</v>
      </c>
      <c r="W1502" s="42" t="s">
        <v>325</v>
      </c>
      <c r="X1502" s="42" t="s">
        <v>5403</v>
      </c>
      <c r="Y1502" s="42" t="s">
        <v>2</v>
      </c>
      <c r="Z1502" s="42" t="s">
        <v>2</v>
      </c>
      <c r="AA1502" s="42" t="s">
        <v>328</v>
      </c>
      <c r="AB1502" s="42" t="s">
        <v>4478</v>
      </c>
      <c r="AC1502" s="42" t="s">
        <v>348</v>
      </c>
      <c r="AD1502" s="42" t="s">
        <v>1780</v>
      </c>
      <c r="AE1502" s="42">
        <v>0</v>
      </c>
      <c r="AF1502" s="42">
        <v>0</v>
      </c>
      <c r="AG1502" s="42">
        <v>0</v>
      </c>
      <c r="AH1502" s="42">
        <v>0</v>
      </c>
      <c r="AI1502" s="42">
        <v>0</v>
      </c>
      <c r="AJ1502" s="42">
        <v>0</v>
      </c>
      <c r="AK1502" s="42">
        <v>0</v>
      </c>
      <c r="AL1502" s="42">
        <v>0</v>
      </c>
      <c r="AM1502" s="42" t="s">
        <v>408</v>
      </c>
      <c r="AN1502" s="42" t="s">
        <v>4686</v>
      </c>
      <c r="AO1502" s="43" t="s">
        <v>4687</v>
      </c>
      <c r="AP1502" s="42" t="s">
        <v>333</v>
      </c>
      <c r="AQ1502" s="42">
        <v>200</v>
      </c>
      <c r="AR1502" s="42">
        <v>48</v>
      </c>
      <c r="AS1502" s="42">
        <v>100</v>
      </c>
      <c r="AT1502" s="42">
        <v>2</v>
      </c>
      <c r="AU1502" s="42" t="s">
        <v>327</v>
      </c>
      <c r="AV1502" s="42" t="s">
        <v>327</v>
      </c>
      <c r="AW1502" s="42" t="s">
        <v>327</v>
      </c>
      <c r="AX1502" s="42" t="s">
        <v>353</v>
      </c>
      <c r="AY1502" s="42" t="s">
        <v>327</v>
      </c>
      <c r="AZ1502" s="51">
        <v>112</v>
      </c>
      <c r="BA1502" s="42"/>
      <c r="BB1502" s="42">
        <v>1</v>
      </c>
      <c r="BC1502" s="42" t="s">
        <v>525</v>
      </c>
      <c r="BD1502" s="49">
        <v>0</v>
      </c>
      <c r="BE1502" s="49" t="s">
        <v>5768</v>
      </c>
      <c r="BF1502" s="42" t="s">
        <v>340</v>
      </c>
      <c r="BG1502" s="42"/>
      <c r="BH1502" s="42" t="s">
        <v>340</v>
      </c>
      <c r="BI1502" s="42" t="s">
        <v>357</v>
      </c>
      <c r="BJ1502" s="42" t="s">
        <v>358</v>
      </c>
      <c r="BK1502" s="57">
        <v>44778</v>
      </c>
      <c r="BL1502" s="42" t="s">
        <v>317</v>
      </c>
      <c r="BM1502" s="42" t="s">
        <v>317</v>
      </c>
      <c r="BN1502" s="42"/>
      <c r="BO1502" s="42"/>
      <c r="BP1502" s="42" t="s">
        <v>359</v>
      </c>
      <c r="BQ1502" s="42" t="s">
        <v>359</v>
      </c>
      <c r="BR1502" s="42" t="s">
        <v>359</v>
      </c>
      <c r="BS1502" s="42"/>
      <c r="BT1502" s="42" t="s">
        <v>360</v>
      </c>
      <c r="BU1502" s="42" t="s">
        <v>317</v>
      </c>
      <c r="BV1502" s="42" t="s">
        <v>317</v>
      </c>
      <c r="BW1502" s="42"/>
      <c r="BX1502" s="42"/>
      <c r="BY1502" s="42" t="s">
        <v>353</v>
      </c>
      <c r="BZ1502" s="42" t="s">
        <v>353</v>
      </c>
      <c r="CA1502" s="42"/>
      <c r="CB1502" s="42" t="s">
        <v>353</v>
      </c>
      <c r="CC1502" s="42"/>
      <c r="CD1502" s="42"/>
      <c r="CE1502" s="42"/>
      <c r="CF1502" s="42" t="s">
        <v>5771</v>
      </c>
      <c r="CG1502" s="26" t="s">
        <v>5769</v>
      </c>
    </row>
    <row r="1503" hidden="1" spans="1:85">
      <c r="A1503" s="39">
        <v>1266</v>
      </c>
      <c r="B1503" s="42" t="s">
        <v>5772</v>
      </c>
      <c r="C1503" s="46" t="s">
        <v>5773</v>
      </c>
      <c r="D1503" s="42" t="s">
        <v>5774</v>
      </c>
      <c r="E1503" s="43">
        <v>32.4042</v>
      </c>
      <c r="F1503" s="43">
        <v>-10.2703</v>
      </c>
      <c r="G1503" s="42" t="s">
        <v>4473</v>
      </c>
      <c r="H1503" s="37">
        <v>0</v>
      </c>
      <c r="I1503" s="42" t="s">
        <v>4530</v>
      </c>
      <c r="J1503" s="42" t="s">
        <v>5382</v>
      </c>
      <c r="K1503" s="42" t="s">
        <v>317</v>
      </c>
      <c r="L1503" s="42" t="s">
        <v>317</v>
      </c>
      <c r="M1503" s="42" t="s">
        <v>317</v>
      </c>
      <c r="N1503" s="42" t="s">
        <v>318</v>
      </c>
      <c r="O1503" s="42" t="s">
        <v>319</v>
      </c>
      <c r="P1503" s="42" t="s">
        <v>319</v>
      </c>
      <c r="Q1503" s="42" t="s">
        <v>381</v>
      </c>
      <c r="R1503" s="42" t="s">
        <v>320</v>
      </c>
      <c r="S1503" s="42" t="s">
        <v>1718</v>
      </c>
      <c r="T1503" s="42" t="s">
        <v>782</v>
      </c>
      <c r="U1503" s="42" t="s">
        <v>323</v>
      </c>
      <c r="V1503" s="52">
        <v>80</v>
      </c>
      <c r="W1503" s="42" t="s">
        <v>325</v>
      </c>
      <c r="X1503" s="42" t="s">
        <v>5403</v>
      </c>
      <c r="Y1503" s="42" t="s">
        <v>2</v>
      </c>
      <c r="Z1503" s="42" t="s">
        <v>2</v>
      </c>
      <c r="AA1503" s="42" t="s">
        <v>328</v>
      </c>
      <c r="AB1503" s="42" t="s">
        <v>4478</v>
      </c>
      <c r="AC1503" s="42" t="s">
        <v>348</v>
      </c>
      <c r="AD1503" s="42" t="s">
        <v>1780</v>
      </c>
      <c r="AE1503" s="42">
        <v>0</v>
      </c>
      <c r="AF1503" s="42">
        <v>0</v>
      </c>
      <c r="AG1503" s="42">
        <v>0</v>
      </c>
      <c r="AH1503" s="42">
        <v>0</v>
      </c>
      <c r="AI1503" s="42">
        <v>0</v>
      </c>
      <c r="AJ1503" s="42">
        <v>0</v>
      </c>
      <c r="AK1503" s="42">
        <v>0</v>
      </c>
      <c r="AL1503" s="42">
        <v>0</v>
      </c>
      <c r="AM1503" s="42" t="s">
        <v>408</v>
      </c>
      <c r="AN1503" s="42" t="s">
        <v>4686</v>
      </c>
      <c r="AO1503" s="43" t="s">
        <v>5775</v>
      </c>
      <c r="AP1503" s="42" t="s">
        <v>439</v>
      </c>
      <c r="AQ1503" s="42">
        <v>600</v>
      </c>
      <c r="AR1503" s="42">
        <v>2</v>
      </c>
      <c r="AS1503" s="42">
        <v>600</v>
      </c>
      <c r="AT1503" s="42">
        <v>24</v>
      </c>
      <c r="AU1503" s="42" t="s">
        <v>327</v>
      </c>
      <c r="AV1503" s="42" t="s">
        <v>327</v>
      </c>
      <c r="AW1503" s="42" t="s">
        <v>327</v>
      </c>
      <c r="AX1503" s="42" t="s">
        <v>353</v>
      </c>
      <c r="AY1503" s="42" t="s">
        <v>327</v>
      </c>
      <c r="AZ1503" s="51">
        <v>53</v>
      </c>
      <c r="BA1503" s="42"/>
      <c r="BB1503" s="42">
        <v>1</v>
      </c>
      <c r="BC1503" s="42" t="s">
        <v>525</v>
      </c>
      <c r="BD1503" s="49">
        <v>0</v>
      </c>
      <c r="BE1503" s="49" t="s">
        <v>5772</v>
      </c>
      <c r="BF1503" s="42" t="s">
        <v>340</v>
      </c>
      <c r="BG1503" s="42"/>
      <c r="BH1503" s="42" t="s">
        <v>340</v>
      </c>
      <c r="BI1503" s="42" t="s">
        <v>357</v>
      </c>
      <c r="BJ1503" s="42" t="s">
        <v>358</v>
      </c>
      <c r="BK1503" s="57">
        <v>44778</v>
      </c>
      <c r="BL1503" s="42" t="s">
        <v>317</v>
      </c>
      <c r="BM1503" s="42" t="s">
        <v>317</v>
      </c>
      <c r="BN1503" s="42"/>
      <c r="BO1503" s="42"/>
      <c r="BP1503" s="42" t="s">
        <v>359</v>
      </c>
      <c r="BQ1503" s="42" t="s">
        <v>359</v>
      </c>
      <c r="BR1503" s="42" t="s">
        <v>359</v>
      </c>
      <c r="BS1503" s="42"/>
      <c r="BT1503" s="42" t="s">
        <v>360</v>
      </c>
      <c r="BU1503" s="42" t="s">
        <v>317</v>
      </c>
      <c r="BV1503" s="42" t="s">
        <v>317</v>
      </c>
      <c r="BW1503" s="42"/>
      <c r="BX1503" s="42"/>
      <c r="BY1503" s="42" t="s">
        <v>353</v>
      </c>
      <c r="BZ1503" s="42" t="s">
        <v>353</v>
      </c>
      <c r="CA1503" s="42"/>
      <c r="CB1503" s="42" t="s">
        <v>353</v>
      </c>
      <c r="CC1503" s="42"/>
      <c r="CD1503" s="42"/>
      <c r="CE1503" s="42"/>
      <c r="CF1503" s="42" t="s">
        <v>5776</v>
      </c>
      <c r="CG1503" s="26" t="s">
        <v>5773</v>
      </c>
    </row>
    <row r="1504" hidden="1" spans="1:85">
      <c r="A1504" s="39">
        <v>712</v>
      </c>
      <c r="B1504" s="42" t="s">
        <v>5777</v>
      </c>
      <c r="C1504" s="46" t="s">
        <v>5778</v>
      </c>
      <c r="D1504" s="42" t="s">
        <v>5779</v>
      </c>
      <c r="E1504" s="43">
        <v>31.242</v>
      </c>
      <c r="F1504" s="43">
        <v>-11.3065</v>
      </c>
      <c r="G1504" s="42" t="s">
        <v>4473</v>
      </c>
      <c r="H1504" s="37">
        <v>2</v>
      </c>
      <c r="I1504" s="42" t="s">
        <v>4530</v>
      </c>
      <c r="J1504" s="42" t="s">
        <v>5494</v>
      </c>
      <c r="K1504" s="42" t="s">
        <v>317</v>
      </c>
      <c r="L1504" s="42" t="s">
        <v>317</v>
      </c>
      <c r="M1504" s="42" t="s">
        <v>340</v>
      </c>
      <c r="N1504" s="42" t="s">
        <v>318</v>
      </c>
      <c r="O1504" s="42" t="s">
        <v>319</v>
      </c>
      <c r="P1504" s="42" t="s">
        <v>319</v>
      </c>
      <c r="Q1504" s="42" t="s">
        <v>381</v>
      </c>
      <c r="R1504" s="42" t="s">
        <v>320</v>
      </c>
      <c r="S1504" s="42" t="s">
        <v>1718</v>
      </c>
      <c r="T1504" s="42" t="s">
        <v>344</v>
      </c>
      <c r="U1504" s="42" t="s">
        <v>323</v>
      </c>
      <c r="V1504" s="52">
        <v>70</v>
      </c>
      <c r="W1504" s="42" t="s">
        <v>325</v>
      </c>
      <c r="X1504" s="42" t="s">
        <v>5359</v>
      </c>
      <c r="Y1504" s="42" t="s">
        <v>2</v>
      </c>
      <c r="Z1504" s="42" t="s">
        <v>2</v>
      </c>
      <c r="AA1504" s="42" t="s">
        <v>328</v>
      </c>
      <c r="AB1504" s="42" t="s">
        <v>4478</v>
      </c>
      <c r="AC1504" s="42" t="s">
        <v>348</v>
      </c>
      <c r="AD1504" s="42" t="s">
        <v>1780</v>
      </c>
      <c r="AE1504" s="42" t="s">
        <v>349</v>
      </c>
      <c r="AF1504" s="42" t="s">
        <v>349</v>
      </c>
      <c r="AG1504" s="42">
        <v>16</v>
      </c>
      <c r="AH1504" s="42" t="s">
        <v>350</v>
      </c>
      <c r="AI1504" s="42" t="s">
        <v>2115</v>
      </c>
      <c r="AJ1504" s="42" t="s">
        <v>351</v>
      </c>
      <c r="AK1504" s="42" t="s">
        <v>1895</v>
      </c>
      <c r="AL1504" s="42">
        <v>600</v>
      </c>
      <c r="AM1504" s="42" t="s">
        <v>332</v>
      </c>
      <c r="AN1504" s="42" t="s">
        <v>352</v>
      </c>
      <c r="AO1504" s="43">
        <v>400</v>
      </c>
      <c r="AP1504" s="42" t="s">
        <v>439</v>
      </c>
      <c r="AQ1504" s="42">
        <v>1200</v>
      </c>
      <c r="AR1504" s="42">
        <v>2</v>
      </c>
      <c r="AS1504" s="42">
        <v>600</v>
      </c>
      <c r="AT1504" s="42">
        <v>48</v>
      </c>
      <c r="AU1504" s="42" t="s">
        <v>327</v>
      </c>
      <c r="AV1504" s="42" t="s">
        <v>327</v>
      </c>
      <c r="AW1504" s="42" t="s">
        <v>327</v>
      </c>
      <c r="AX1504" s="42" t="s">
        <v>353</v>
      </c>
      <c r="AY1504" s="42" t="s">
        <v>327</v>
      </c>
      <c r="AZ1504" s="51">
        <v>45</v>
      </c>
      <c r="BA1504" s="42"/>
      <c r="BB1504" s="42">
        <v>1</v>
      </c>
      <c r="BC1504" s="42" t="s">
        <v>525</v>
      </c>
      <c r="BD1504" s="49">
        <v>0</v>
      </c>
      <c r="BE1504" s="49" t="s">
        <v>5777</v>
      </c>
      <c r="BF1504" s="42" t="s">
        <v>340</v>
      </c>
      <c r="BG1504" s="42"/>
      <c r="BH1504" s="42" t="s">
        <v>340</v>
      </c>
      <c r="BI1504" s="42" t="s">
        <v>357</v>
      </c>
      <c r="BJ1504" s="42" t="s">
        <v>358</v>
      </c>
      <c r="BK1504" s="57">
        <v>44778</v>
      </c>
      <c r="BL1504" s="42" t="s">
        <v>317</v>
      </c>
      <c r="BM1504" s="42" t="s">
        <v>317</v>
      </c>
      <c r="BN1504" s="42"/>
      <c r="BO1504" s="42"/>
      <c r="BP1504" s="42" t="s">
        <v>359</v>
      </c>
      <c r="BQ1504" s="42" t="s">
        <v>359</v>
      </c>
      <c r="BR1504" s="42" t="s">
        <v>359</v>
      </c>
      <c r="BS1504" s="42"/>
      <c r="BT1504" s="42" t="s">
        <v>360</v>
      </c>
      <c r="BU1504" s="42" t="s">
        <v>317</v>
      </c>
      <c r="BV1504" s="42" t="s">
        <v>317</v>
      </c>
      <c r="BW1504" s="42"/>
      <c r="BX1504" s="42"/>
      <c r="BY1504" s="42" t="s">
        <v>353</v>
      </c>
      <c r="BZ1504" s="42" t="s">
        <v>353</v>
      </c>
      <c r="CA1504" s="42"/>
      <c r="CB1504" s="42" t="s">
        <v>353</v>
      </c>
      <c r="CC1504" s="42"/>
      <c r="CD1504" s="42"/>
      <c r="CE1504" s="42"/>
      <c r="CF1504" s="42"/>
      <c r="CG1504" s="26" t="s">
        <v>5778</v>
      </c>
    </row>
    <row r="1505" hidden="1" spans="1:85">
      <c r="A1505" s="39">
        <v>100</v>
      </c>
      <c r="B1505" s="42" t="s">
        <v>5780</v>
      </c>
      <c r="C1505" s="46" t="s">
        <v>5781</v>
      </c>
      <c r="D1505" s="42" t="s">
        <v>5782</v>
      </c>
      <c r="E1505" s="43">
        <v>31.0684</v>
      </c>
      <c r="F1505" s="43">
        <v>-10.9512</v>
      </c>
      <c r="G1505" s="42" t="s">
        <v>4473</v>
      </c>
      <c r="H1505" s="37">
        <v>2</v>
      </c>
      <c r="I1505" s="42" t="s">
        <v>4530</v>
      </c>
      <c r="J1505" s="42" t="s">
        <v>5494</v>
      </c>
      <c r="K1505" s="42" t="s">
        <v>317</v>
      </c>
      <c r="L1505" s="42" t="s">
        <v>317</v>
      </c>
      <c r="M1505" s="42" t="s">
        <v>317</v>
      </c>
      <c r="N1505" s="42" t="s">
        <v>318</v>
      </c>
      <c r="O1505" s="42" t="s">
        <v>319</v>
      </c>
      <c r="P1505" s="42" t="s">
        <v>319</v>
      </c>
      <c r="Q1505" s="42" t="s">
        <v>390</v>
      </c>
      <c r="R1505" s="42" t="s">
        <v>320</v>
      </c>
      <c r="S1505" s="42" t="s">
        <v>1718</v>
      </c>
      <c r="T1505" s="42" t="s">
        <v>344</v>
      </c>
      <c r="U1505" s="42" t="s">
        <v>323</v>
      </c>
      <c r="V1505" s="52">
        <v>62</v>
      </c>
      <c r="W1505" s="42" t="s">
        <v>325</v>
      </c>
      <c r="X1505" s="42" t="s">
        <v>5359</v>
      </c>
      <c r="Y1505" s="42" t="s">
        <v>2</v>
      </c>
      <c r="Z1505" s="42" t="s">
        <v>2</v>
      </c>
      <c r="AA1505" s="42" t="s">
        <v>328</v>
      </c>
      <c r="AB1505" s="42" t="s">
        <v>4478</v>
      </c>
      <c r="AC1505" s="42" t="s">
        <v>348</v>
      </c>
      <c r="AD1505" s="42" t="s">
        <v>1780</v>
      </c>
      <c r="AE1505" s="42" t="s">
        <v>403</v>
      </c>
      <c r="AF1505" s="42" t="s">
        <v>403</v>
      </c>
      <c r="AG1505" s="42">
        <v>16</v>
      </c>
      <c r="AH1505" s="42" t="s">
        <v>350</v>
      </c>
      <c r="AI1505" s="42" t="s">
        <v>2115</v>
      </c>
      <c r="AJ1505" s="42" t="s">
        <v>351</v>
      </c>
      <c r="AK1505" s="42" t="s">
        <v>3498</v>
      </c>
      <c r="AL1505" s="42">
        <v>600</v>
      </c>
      <c r="AM1505" s="42" t="s">
        <v>332</v>
      </c>
      <c r="AN1505" s="42" t="s">
        <v>352</v>
      </c>
      <c r="AO1505" s="43">
        <v>400</v>
      </c>
      <c r="AP1505" s="42" t="s">
        <v>439</v>
      </c>
      <c r="AQ1505" s="42">
        <v>1200</v>
      </c>
      <c r="AR1505" s="42">
        <v>2</v>
      </c>
      <c r="AS1505" s="42">
        <v>600</v>
      </c>
      <c r="AT1505" s="42">
        <v>48</v>
      </c>
      <c r="AU1505" s="42" t="s">
        <v>327</v>
      </c>
      <c r="AV1505" s="42" t="s">
        <v>327</v>
      </c>
      <c r="AW1505" s="42" t="s">
        <v>327</v>
      </c>
      <c r="AX1505" s="42" t="s">
        <v>353</v>
      </c>
      <c r="AY1505" s="42" t="s">
        <v>327</v>
      </c>
      <c r="AZ1505" s="51">
        <v>65</v>
      </c>
      <c r="BA1505" s="42"/>
      <c r="BB1505" s="42">
        <v>1</v>
      </c>
      <c r="BC1505" s="42" t="s">
        <v>525</v>
      </c>
      <c r="BD1505" s="49">
        <v>0</v>
      </c>
      <c r="BE1505" s="49" t="s">
        <v>5780</v>
      </c>
      <c r="BF1505" s="42" t="s">
        <v>340</v>
      </c>
      <c r="BG1505" s="42"/>
      <c r="BH1505" s="42" t="s">
        <v>340</v>
      </c>
      <c r="BI1505" s="42" t="s">
        <v>357</v>
      </c>
      <c r="BJ1505" s="42" t="s">
        <v>358</v>
      </c>
      <c r="BK1505" s="57">
        <v>44778</v>
      </c>
      <c r="BL1505" s="42" t="s">
        <v>317</v>
      </c>
      <c r="BM1505" s="42" t="s">
        <v>317</v>
      </c>
      <c r="BN1505" s="42"/>
      <c r="BO1505" s="42"/>
      <c r="BP1505" s="42" t="s">
        <v>359</v>
      </c>
      <c r="BQ1505" s="42" t="s">
        <v>359</v>
      </c>
      <c r="BR1505" s="42" t="s">
        <v>359</v>
      </c>
      <c r="BS1505" s="42"/>
      <c r="BT1505" s="42" t="s">
        <v>360</v>
      </c>
      <c r="BU1505" s="42" t="s">
        <v>317</v>
      </c>
      <c r="BV1505" s="42" t="s">
        <v>317</v>
      </c>
      <c r="BW1505" s="42"/>
      <c r="BX1505" s="42"/>
      <c r="BY1505" s="42" t="s">
        <v>353</v>
      </c>
      <c r="BZ1505" s="42" t="s">
        <v>353</v>
      </c>
      <c r="CA1505" s="42"/>
      <c r="CB1505" s="42" t="s">
        <v>353</v>
      </c>
      <c r="CC1505" s="42"/>
      <c r="CD1505" s="42"/>
      <c r="CE1505" s="42"/>
      <c r="CF1505" s="42"/>
      <c r="CG1505" s="26" t="s">
        <v>5781</v>
      </c>
    </row>
    <row r="1506" hidden="1" spans="1:85">
      <c r="A1506" s="34">
        <v>1601</v>
      </c>
      <c r="B1506" s="42" t="s">
        <v>5783</v>
      </c>
      <c r="C1506" s="46" t="s">
        <v>5784</v>
      </c>
      <c r="D1506" s="42" t="s">
        <v>5785</v>
      </c>
      <c r="E1506" s="43">
        <v>31.3598</v>
      </c>
      <c r="F1506" s="43">
        <v>-9.1912</v>
      </c>
      <c r="G1506" s="42" t="s">
        <v>4473</v>
      </c>
      <c r="H1506" s="37">
        <v>2</v>
      </c>
      <c r="I1506" s="42" t="s">
        <v>4530</v>
      </c>
      <c r="J1506" s="42" t="s">
        <v>5466</v>
      </c>
      <c r="K1506" s="42" t="s">
        <v>317</v>
      </c>
      <c r="L1506" s="42" t="s">
        <v>317</v>
      </c>
      <c r="M1506" s="42" t="s">
        <v>317</v>
      </c>
      <c r="N1506" s="42" t="s">
        <v>318</v>
      </c>
      <c r="O1506" s="42" t="s">
        <v>319</v>
      </c>
      <c r="P1506" s="42" t="s">
        <v>319</v>
      </c>
      <c r="Q1506" s="42" t="s">
        <v>320</v>
      </c>
      <c r="R1506" s="42" t="s">
        <v>320</v>
      </c>
      <c r="S1506" s="42" t="s">
        <v>1718</v>
      </c>
      <c r="T1506" s="42" t="s">
        <v>782</v>
      </c>
      <c r="U1506" s="42" t="s">
        <v>323</v>
      </c>
      <c r="V1506" s="52">
        <v>50</v>
      </c>
      <c r="W1506" s="42" t="s">
        <v>325</v>
      </c>
      <c r="X1506" s="42" t="s">
        <v>5312</v>
      </c>
      <c r="Y1506" s="42" t="s">
        <v>2</v>
      </c>
      <c r="Z1506" s="42" t="s">
        <v>2</v>
      </c>
      <c r="AA1506" s="42" t="s">
        <v>328</v>
      </c>
      <c r="AB1506" s="42" t="s">
        <v>4478</v>
      </c>
      <c r="AC1506" s="42" t="s">
        <v>348</v>
      </c>
      <c r="AD1506" s="42" t="s">
        <v>1780</v>
      </c>
      <c r="AE1506" s="42" t="s">
        <v>476</v>
      </c>
      <c r="AF1506" s="42" t="s">
        <v>476</v>
      </c>
      <c r="AG1506" s="42">
        <v>16</v>
      </c>
      <c r="AH1506" s="42" t="s">
        <v>350</v>
      </c>
      <c r="AI1506" s="42" t="s">
        <v>5786</v>
      </c>
      <c r="AJ1506" s="42" t="s">
        <v>351</v>
      </c>
      <c r="AK1506" s="42">
        <v>0</v>
      </c>
      <c r="AL1506" s="42">
        <v>1000</v>
      </c>
      <c r="AM1506" s="42" t="s">
        <v>408</v>
      </c>
      <c r="AN1506" s="42" t="s">
        <v>4686</v>
      </c>
      <c r="AO1506" s="43" t="s">
        <v>4687</v>
      </c>
      <c r="AP1506" s="42" t="s">
        <v>1320</v>
      </c>
      <c r="AQ1506" s="42">
        <v>1500</v>
      </c>
      <c r="AR1506" s="42">
        <v>2</v>
      </c>
      <c r="AS1506" s="42">
        <v>1500</v>
      </c>
      <c r="AT1506" s="42">
        <v>24</v>
      </c>
      <c r="AU1506" s="42" t="s">
        <v>327</v>
      </c>
      <c r="AV1506" s="42" t="s">
        <v>327</v>
      </c>
      <c r="AW1506" s="42" t="s">
        <v>327</v>
      </c>
      <c r="AX1506" s="42" t="s">
        <v>353</v>
      </c>
      <c r="AY1506" s="42" t="s">
        <v>327</v>
      </c>
      <c r="AZ1506" s="51">
        <v>70.8</v>
      </c>
      <c r="BA1506" s="42"/>
      <c r="BB1506" s="42">
        <v>2</v>
      </c>
      <c r="BC1506" s="42" t="s">
        <v>375</v>
      </c>
      <c r="BD1506" s="49" t="s">
        <v>5787</v>
      </c>
      <c r="BE1506" s="49" t="s">
        <v>5783</v>
      </c>
      <c r="BF1506" s="42" t="s">
        <v>340</v>
      </c>
      <c r="BG1506" s="42"/>
      <c r="BH1506" s="42" t="s">
        <v>340</v>
      </c>
      <c r="BI1506" s="42" t="s">
        <v>357</v>
      </c>
      <c r="BJ1506" s="42" t="s">
        <v>358</v>
      </c>
      <c r="BK1506" s="57">
        <v>44778</v>
      </c>
      <c r="BL1506" s="42" t="s">
        <v>317</v>
      </c>
      <c r="BM1506" s="42" t="s">
        <v>317</v>
      </c>
      <c r="BN1506" s="42"/>
      <c r="BO1506" s="42"/>
      <c r="BP1506" s="42" t="s">
        <v>359</v>
      </c>
      <c r="BQ1506" s="42" t="s">
        <v>359</v>
      </c>
      <c r="BR1506" s="42" t="s">
        <v>359</v>
      </c>
      <c r="BS1506" s="42"/>
      <c r="BT1506" s="42" t="s">
        <v>360</v>
      </c>
      <c r="BU1506" s="42" t="s">
        <v>317</v>
      </c>
      <c r="BV1506" s="42" t="s">
        <v>317</v>
      </c>
      <c r="BW1506" s="42"/>
      <c r="BX1506" s="42"/>
      <c r="BY1506" s="42" t="s">
        <v>353</v>
      </c>
      <c r="BZ1506" s="42" t="s">
        <v>353</v>
      </c>
      <c r="CA1506" s="42"/>
      <c r="CB1506" s="42" t="s">
        <v>353</v>
      </c>
      <c r="CC1506" s="42"/>
      <c r="CD1506" s="42"/>
      <c r="CE1506" s="42"/>
      <c r="CF1506" s="42"/>
      <c r="CG1506" s="26" t="s">
        <v>5784</v>
      </c>
    </row>
    <row r="1507" hidden="1" spans="1:85">
      <c r="A1507" s="39">
        <v>82</v>
      </c>
      <c r="B1507" s="42" t="s">
        <v>5788</v>
      </c>
      <c r="C1507" s="46" t="s">
        <v>5789</v>
      </c>
      <c r="D1507" s="42" t="s">
        <v>5790</v>
      </c>
      <c r="E1507" s="43">
        <v>31.0177</v>
      </c>
      <c r="F1507" s="43">
        <v>-11.3793</v>
      </c>
      <c r="G1507" s="42" t="s">
        <v>4473</v>
      </c>
      <c r="H1507" s="37">
        <v>2</v>
      </c>
      <c r="I1507" s="42" t="s">
        <v>4530</v>
      </c>
      <c r="J1507" s="42" t="s">
        <v>5494</v>
      </c>
      <c r="K1507" s="42" t="s">
        <v>317</v>
      </c>
      <c r="L1507" s="42" t="s">
        <v>317</v>
      </c>
      <c r="M1507" s="42" t="s">
        <v>317</v>
      </c>
      <c r="N1507" s="42" t="s">
        <v>318</v>
      </c>
      <c r="O1507" s="42" t="s">
        <v>319</v>
      </c>
      <c r="P1507" s="42" t="s">
        <v>319</v>
      </c>
      <c r="Q1507" s="42" t="s">
        <v>320</v>
      </c>
      <c r="R1507" s="42" t="s">
        <v>320</v>
      </c>
      <c r="S1507" s="42" t="s">
        <v>1718</v>
      </c>
      <c r="T1507" s="42" t="s">
        <v>344</v>
      </c>
      <c r="U1507" s="42" t="s">
        <v>323</v>
      </c>
      <c r="V1507" s="52">
        <v>72</v>
      </c>
      <c r="W1507" s="42" t="s">
        <v>325</v>
      </c>
      <c r="X1507" s="42" t="s">
        <v>5359</v>
      </c>
      <c r="Y1507" s="42" t="s">
        <v>2</v>
      </c>
      <c r="Z1507" s="42" t="s">
        <v>2</v>
      </c>
      <c r="AA1507" s="42" t="s">
        <v>328</v>
      </c>
      <c r="AB1507" s="42" t="s">
        <v>4478</v>
      </c>
      <c r="AC1507" s="42" t="s">
        <v>348</v>
      </c>
      <c r="AD1507" s="42" t="s">
        <v>1780</v>
      </c>
      <c r="AE1507" s="42" t="s">
        <v>403</v>
      </c>
      <c r="AF1507" s="42" t="s">
        <v>403</v>
      </c>
      <c r="AG1507" s="42">
        <v>16</v>
      </c>
      <c r="AH1507" s="42" t="s">
        <v>350</v>
      </c>
      <c r="AI1507" s="42" t="s">
        <v>5408</v>
      </c>
      <c r="AJ1507" s="42" t="s">
        <v>351</v>
      </c>
      <c r="AK1507" s="42" t="s">
        <v>5791</v>
      </c>
      <c r="AL1507" s="42">
        <v>600</v>
      </c>
      <c r="AM1507" s="42" t="s">
        <v>332</v>
      </c>
      <c r="AN1507" s="42" t="s">
        <v>352</v>
      </c>
      <c r="AO1507" s="43">
        <v>400</v>
      </c>
      <c r="AP1507" s="42" t="s">
        <v>439</v>
      </c>
      <c r="AQ1507" s="42">
        <v>1200</v>
      </c>
      <c r="AR1507" s="42">
        <v>2</v>
      </c>
      <c r="AS1507" s="42">
        <v>600</v>
      </c>
      <c r="AT1507" s="42">
        <v>48</v>
      </c>
      <c r="AU1507" s="42" t="s">
        <v>327</v>
      </c>
      <c r="AV1507" s="42" t="s">
        <v>327</v>
      </c>
      <c r="AW1507" s="42" t="s">
        <v>327</v>
      </c>
      <c r="AX1507" s="42" t="s">
        <v>353</v>
      </c>
      <c r="AY1507" s="42" t="s">
        <v>327</v>
      </c>
      <c r="AZ1507" s="51">
        <v>75</v>
      </c>
      <c r="BA1507" s="42"/>
      <c r="BB1507" s="42">
        <v>2</v>
      </c>
      <c r="BC1507" s="42" t="s">
        <v>375</v>
      </c>
      <c r="BD1507" s="49" t="s">
        <v>5792</v>
      </c>
      <c r="BE1507" s="49" t="s">
        <v>5788</v>
      </c>
      <c r="BF1507" s="42" t="s">
        <v>340</v>
      </c>
      <c r="BG1507" s="42"/>
      <c r="BH1507" s="42" t="s">
        <v>340</v>
      </c>
      <c r="BI1507" s="42" t="s">
        <v>357</v>
      </c>
      <c r="BJ1507" s="42" t="s">
        <v>358</v>
      </c>
      <c r="BK1507" s="57">
        <v>44778</v>
      </c>
      <c r="BL1507" s="42" t="s">
        <v>317</v>
      </c>
      <c r="BM1507" s="42" t="s">
        <v>317</v>
      </c>
      <c r="BN1507" s="42"/>
      <c r="BO1507" s="42"/>
      <c r="BP1507" s="42" t="s">
        <v>359</v>
      </c>
      <c r="BQ1507" s="42" t="s">
        <v>359</v>
      </c>
      <c r="BR1507" s="42" t="s">
        <v>359</v>
      </c>
      <c r="BS1507" s="42"/>
      <c r="BT1507" s="42" t="s">
        <v>360</v>
      </c>
      <c r="BU1507" s="42" t="s">
        <v>317</v>
      </c>
      <c r="BV1507" s="42" t="s">
        <v>317</v>
      </c>
      <c r="BW1507" s="42"/>
      <c r="BX1507" s="42"/>
      <c r="BY1507" s="42" t="s">
        <v>353</v>
      </c>
      <c r="BZ1507" s="42" t="s">
        <v>353</v>
      </c>
      <c r="CA1507" s="42"/>
      <c r="CB1507" s="42" t="s">
        <v>353</v>
      </c>
      <c r="CC1507" s="42"/>
      <c r="CD1507" s="42"/>
      <c r="CE1507" s="42"/>
      <c r="CF1507" s="42"/>
      <c r="CG1507" s="26" t="s">
        <v>5789</v>
      </c>
    </row>
    <row r="1508" hidden="1" spans="1:85">
      <c r="A1508" s="39">
        <v>200</v>
      </c>
      <c r="B1508" s="42" t="s">
        <v>5793</v>
      </c>
      <c r="C1508" s="46" t="s">
        <v>5794</v>
      </c>
      <c r="D1508" s="42" t="s">
        <v>5795</v>
      </c>
      <c r="E1508" s="43">
        <v>29.9966</v>
      </c>
      <c r="F1508" s="43">
        <v>-8.4021</v>
      </c>
      <c r="G1508" s="42" t="s">
        <v>4473</v>
      </c>
      <c r="H1508" s="37">
        <v>2.5</v>
      </c>
      <c r="I1508" s="42" t="s">
        <v>4530</v>
      </c>
      <c r="J1508" s="42" t="s">
        <v>4618</v>
      </c>
      <c r="K1508" s="42" t="s">
        <v>317</v>
      </c>
      <c r="L1508" s="42" t="s">
        <v>317</v>
      </c>
      <c r="M1508" s="42" t="s">
        <v>317</v>
      </c>
      <c r="N1508" s="42" t="s">
        <v>318</v>
      </c>
      <c r="O1508" s="42" t="s">
        <v>319</v>
      </c>
      <c r="P1508" s="42" t="s">
        <v>319</v>
      </c>
      <c r="Q1508" s="42" t="s">
        <v>390</v>
      </c>
      <c r="R1508" s="42" t="s">
        <v>390</v>
      </c>
      <c r="S1508" s="42" t="s">
        <v>1718</v>
      </c>
      <c r="T1508" s="42" t="s">
        <v>782</v>
      </c>
      <c r="U1508" s="42" t="s">
        <v>323</v>
      </c>
      <c r="V1508" s="52">
        <v>80</v>
      </c>
      <c r="W1508" s="42" t="s">
        <v>325</v>
      </c>
      <c r="X1508" s="42" t="s">
        <v>326</v>
      </c>
      <c r="Y1508" s="42" t="s">
        <v>4585</v>
      </c>
      <c r="Z1508" s="42" t="s">
        <v>4554</v>
      </c>
      <c r="AA1508" s="42" t="s">
        <v>328</v>
      </c>
      <c r="AB1508" s="42" t="s">
        <v>4478</v>
      </c>
      <c r="AC1508" s="42" t="s">
        <v>348</v>
      </c>
      <c r="AD1508" s="42" t="s">
        <v>1780</v>
      </c>
      <c r="AE1508" s="42" t="s">
        <v>382</v>
      </c>
      <c r="AF1508" s="42" t="s">
        <v>382</v>
      </c>
      <c r="AG1508" s="42">
        <v>20</v>
      </c>
      <c r="AH1508" s="42" t="s">
        <v>350</v>
      </c>
      <c r="AI1508" s="42">
        <v>0</v>
      </c>
      <c r="AJ1508" s="42" t="s">
        <v>351</v>
      </c>
      <c r="AK1508" s="42">
        <v>0</v>
      </c>
      <c r="AL1508" s="42">
        <v>600</v>
      </c>
      <c r="AM1508" s="42" t="s">
        <v>332</v>
      </c>
      <c r="AN1508" s="42" t="s">
        <v>5796</v>
      </c>
      <c r="AO1508" s="43" t="s">
        <v>5775</v>
      </c>
      <c r="AP1508" s="42" t="s">
        <v>333</v>
      </c>
      <c r="AQ1508" s="42">
        <v>400</v>
      </c>
      <c r="AR1508" s="42">
        <v>48</v>
      </c>
      <c r="AS1508" s="42">
        <v>100</v>
      </c>
      <c r="AT1508" s="42">
        <f>AQ1508/AS1508</f>
        <v>4</v>
      </c>
      <c r="AU1508" s="42" t="s">
        <v>327</v>
      </c>
      <c r="AV1508" s="42" t="s">
        <v>327</v>
      </c>
      <c r="AW1508" s="42" t="s">
        <v>327</v>
      </c>
      <c r="AX1508" s="42" t="s">
        <v>353</v>
      </c>
      <c r="AY1508" s="42" t="s">
        <v>327</v>
      </c>
      <c r="AZ1508" s="51">
        <v>48</v>
      </c>
      <c r="BA1508" s="42"/>
      <c r="BB1508" s="42">
        <v>2</v>
      </c>
      <c r="BC1508" s="42" t="s">
        <v>375</v>
      </c>
      <c r="BD1508" s="49" t="s">
        <v>2479</v>
      </c>
      <c r="BE1508" s="49" t="s">
        <v>5793</v>
      </c>
      <c r="BF1508" s="42" t="s">
        <v>340</v>
      </c>
      <c r="BG1508" s="42"/>
      <c r="BH1508" s="42" t="s">
        <v>340</v>
      </c>
      <c r="BI1508" s="42" t="s">
        <v>357</v>
      </c>
      <c r="BJ1508" s="42" t="s">
        <v>358</v>
      </c>
      <c r="BK1508" s="57">
        <v>44778</v>
      </c>
      <c r="BL1508" s="42" t="s">
        <v>317</v>
      </c>
      <c r="BM1508" s="42" t="s">
        <v>317</v>
      </c>
      <c r="BN1508" s="42"/>
      <c r="BO1508" s="42"/>
      <c r="BP1508" s="132">
        <v>18</v>
      </c>
      <c r="BQ1508" s="132" t="s">
        <v>4560</v>
      </c>
      <c r="BR1508" s="42" t="s">
        <v>359</v>
      </c>
      <c r="BS1508" s="42"/>
      <c r="BT1508" s="42" t="s">
        <v>360</v>
      </c>
      <c r="BU1508" s="42" t="s">
        <v>317</v>
      </c>
      <c r="BV1508" s="42" t="s">
        <v>317</v>
      </c>
      <c r="BW1508" s="42"/>
      <c r="BX1508" s="42"/>
      <c r="BY1508" s="42" t="s">
        <v>353</v>
      </c>
      <c r="BZ1508" s="42" t="s">
        <v>353</v>
      </c>
      <c r="CA1508" s="42"/>
      <c r="CB1508" s="42" t="s">
        <v>353</v>
      </c>
      <c r="CC1508" s="42"/>
      <c r="CD1508" s="42"/>
      <c r="CE1508" s="42"/>
      <c r="CF1508" s="42"/>
      <c r="CG1508" s="26" t="s">
        <v>5794</v>
      </c>
    </row>
    <row r="1509" hidden="1" spans="1:85">
      <c r="A1509" s="39">
        <v>1746</v>
      </c>
      <c r="B1509" s="42" t="s">
        <v>5797</v>
      </c>
      <c r="C1509" s="46" t="s">
        <v>5798</v>
      </c>
      <c r="D1509" s="42" t="s">
        <v>5799</v>
      </c>
      <c r="E1509" s="43">
        <v>29.3057</v>
      </c>
      <c r="F1509" s="43">
        <v>-8.5518</v>
      </c>
      <c r="G1509" s="42" t="s">
        <v>4473</v>
      </c>
      <c r="H1509" s="37">
        <v>2.5</v>
      </c>
      <c r="I1509" s="42" t="s">
        <v>4530</v>
      </c>
      <c r="J1509" s="42" t="s">
        <v>4610</v>
      </c>
      <c r="K1509" s="42" t="s">
        <v>317</v>
      </c>
      <c r="L1509" s="42" t="s">
        <v>317</v>
      </c>
      <c r="M1509" s="42" t="s">
        <v>317</v>
      </c>
      <c r="N1509" s="42" t="s">
        <v>318</v>
      </c>
      <c r="O1509" s="42" t="s">
        <v>319</v>
      </c>
      <c r="P1509" s="42" t="s">
        <v>319</v>
      </c>
      <c r="Q1509" s="42" t="s">
        <v>320</v>
      </c>
      <c r="R1509" s="42" t="s">
        <v>320</v>
      </c>
      <c r="S1509" s="42" t="s">
        <v>1718</v>
      </c>
      <c r="T1509" s="42" t="s">
        <v>782</v>
      </c>
      <c r="U1509" s="42" t="s">
        <v>323</v>
      </c>
      <c r="V1509" s="52">
        <v>70</v>
      </c>
      <c r="W1509" s="42" t="s">
        <v>325</v>
      </c>
      <c r="X1509" s="42" t="s">
        <v>5312</v>
      </c>
      <c r="Y1509" s="42" t="s">
        <v>2</v>
      </c>
      <c r="Z1509" s="42" t="s">
        <v>2</v>
      </c>
      <c r="AA1509" s="42" t="s">
        <v>328</v>
      </c>
      <c r="AB1509" s="42" t="s">
        <v>4478</v>
      </c>
      <c r="AC1509" s="42" t="s">
        <v>348</v>
      </c>
      <c r="AD1509" s="42" t="s">
        <v>1780</v>
      </c>
      <c r="AE1509" s="42" t="s">
        <v>476</v>
      </c>
      <c r="AF1509" s="42" t="s">
        <v>476</v>
      </c>
      <c r="AG1509" s="42">
        <v>20</v>
      </c>
      <c r="AH1509" s="42" t="s">
        <v>350</v>
      </c>
      <c r="AI1509" s="42" t="s">
        <v>5378</v>
      </c>
      <c r="AJ1509" s="42" t="s">
        <v>351</v>
      </c>
      <c r="AK1509" s="42" t="s">
        <v>5379</v>
      </c>
      <c r="AL1509" s="42">
        <v>600</v>
      </c>
      <c r="AM1509" s="42" t="s">
        <v>332</v>
      </c>
      <c r="AN1509" s="42" t="s">
        <v>4734</v>
      </c>
      <c r="AO1509" s="43" t="s">
        <v>4739</v>
      </c>
      <c r="AP1509" s="42" t="s">
        <v>384</v>
      </c>
      <c r="AQ1509" s="42">
        <v>600</v>
      </c>
      <c r="AR1509" s="42">
        <v>2</v>
      </c>
      <c r="AS1509" s="42">
        <v>600</v>
      </c>
      <c r="AT1509" s="42">
        <v>24</v>
      </c>
      <c r="AU1509" s="42" t="s">
        <v>327</v>
      </c>
      <c r="AV1509" s="42" t="s">
        <v>327</v>
      </c>
      <c r="AW1509" s="42" t="s">
        <v>327</v>
      </c>
      <c r="AX1509" s="42" t="s">
        <v>353</v>
      </c>
      <c r="AY1509" s="42" t="s">
        <v>327</v>
      </c>
      <c r="AZ1509" s="51">
        <v>90</v>
      </c>
      <c r="BA1509" s="42"/>
      <c r="BB1509" s="42">
        <v>2</v>
      </c>
      <c r="BC1509" s="42" t="s">
        <v>375</v>
      </c>
      <c r="BD1509" s="49" t="s">
        <v>5800</v>
      </c>
      <c r="BE1509" s="49" t="s">
        <v>5797</v>
      </c>
      <c r="BF1509" s="42" t="s">
        <v>340</v>
      </c>
      <c r="BG1509" s="42"/>
      <c r="BH1509" s="42" t="s">
        <v>340</v>
      </c>
      <c r="BI1509" s="42" t="s">
        <v>357</v>
      </c>
      <c r="BJ1509" s="42" t="s">
        <v>358</v>
      </c>
      <c r="BK1509" s="57">
        <v>44778</v>
      </c>
      <c r="BL1509" s="42" t="s">
        <v>317</v>
      </c>
      <c r="BM1509" s="42" t="s">
        <v>317</v>
      </c>
      <c r="BN1509" s="42"/>
      <c r="BO1509" s="42">
        <v>48</v>
      </c>
      <c r="BP1509" s="42"/>
      <c r="BQ1509" s="42" t="s">
        <v>4481</v>
      </c>
      <c r="BR1509" s="42" t="s">
        <v>359</v>
      </c>
      <c r="BS1509" s="42"/>
      <c r="BT1509" s="42" t="s">
        <v>360</v>
      </c>
      <c r="BU1509" s="42" t="s">
        <v>317</v>
      </c>
      <c r="BV1509" s="42" t="s">
        <v>317</v>
      </c>
      <c r="BW1509" s="42"/>
      <c r="BX1509" s="42"/>
      <c r="BY1509" s="42" t="s">
        <v>353</v>
      </c>
      <c r="BZ1509" s="42" t="s">
        <v>353</v>
      </c>
      <c r="CA1509" s="42"/>
      <c r="CB1509" s="42" t="s">
        <v>353</v>
      </c>
      <c r="CC1509" s="42"/>
      <c r="CD1509" s="42"/>
      <c r="CE1509" s="42"/>
      <c r="CF1509" s="42"/>
      <c r="CG1509" s="26" t="s">
        <v>5798</v>
      </c>
    </row>
    <row r="1510" hidden="1" spans="1:85">
      <c r="A1510" s="39">
        <v>600</v>
      </c>
      <c r="B1510" s="42" t="s">
        <v>5801</v>
      </c>
      <c r="C1510" s="46" t="s">
        <v>5802</v>
      </c>
      <c r="D1510" s="42" t="s">
        <v>5803</v>
      </c>
      <c r="E1510" s="43">
        <v>32.8641</v>
      </c>
      <c r="F1510" s="43">
        <v>-10.3081</v>
      </c>
      <c r="G1510" s="42" t="s">
        <v>4473</v>
      </c>
      <c r="H1510" s="37">
        <v>1.8</v>
      </c>
      <c r="I1510" s="42" t="s">
        <v>4530</v>
      </c>
      <c r="J1510" s="42" t="s">
        <v>5595</v>
      </c>
      <c r="K1510" s="42" t="s">
        <v>317</v>
      </c>
      <c r="L1510" s="42" t="s">
        <v>317</v>
      </c>
      <c r="M1510" s="42" t="s">
        <v>317</v>
      </c>
      <c r="N1510" s="42" t="s">
        <v>318</v>
      </c>
      <c r="O1510" s="42" t="s">
        <v>319</v>
      </c>
      <c r="P1510" s="42" t="s">
        <v>319</v>
      </c>
      <c r="Q1510" s="42" t="s">
        <v>320</v>
      </c>
      <c r="R1510" s="42" t="s">
        <v>830</v>
      </c>
      <c r="S1510" s="42" t="s">
        <v>1718</v>
      </c>
      <c r="T1510" s="42" t="s">
        <v>782</v>
      </c>
      <c r="U1510" s="42" t="s">
        <v>323</v>
      </c>
      <c r="V1510" s="52">
        <v>60</v>
      </c>
      <c r="W1510" s="42" t="s">
        <v>325</v>
      </c>
      <c r="X1510" s="42" t="s">
        <v>5403</v>
      </c>
      <c r="Y1510" s="42" t="s">
        <v>2</v>
      </c>
      <c r="Z1510" s="42" t="s">
        <v>2</v>
      </c>
      <c r="AA1510" s="42" t="s">
        <v>328</v>
      </c>
      <c r="AB1510" s="42" t="s">
        <v>4478</v>
      </c>
      <c r="AC1510" s="42" t="s">
        <v>348</v>
      </c>
      <c r="AD1510" s="42" t="s">
        <v>1780</v>
      </c>
      <c r="AE1510" s="42" t="s">
        <v>2075</v>
      </c>
      <c r="AF1510" s="42" t="s">
        <v>2075</v>
      </c>
      <c r="AG1510" s="42">
        <v>20</v>
      </c>
      <c r="AH1510" s="42" t="s">
        <v>1496</v>
      </c>
      <c r="AI1510" s="42" t="s">
        <v>2817</v>
      </c>
      <c r="AJ1510" s="42" t="s">
        <v>1443</v>
      </c>
      <c r="AK1510" s="42" t="s">
        <v>2077</v>
      </c>
      <c r="AL1510" s="42">
        <v>600</v>
      </c>
      <c r="AM1510" s="42" t="s">
        <v>1930</v>
      </c>
      <c r="AN1510" s="42" t="s">
        <v>4734</v>
      </c>
      <c r="AO1510" s="43">
        <v>80</v>
      </c>
      <c r="AP1510" s="42" t="s">
        <v>333</v>
      </c>
      <c r="AQ1510" s="42">
        <v>300</v>
      </c>
      <c r="AR1510" s="42">
        <v>48</v>
      </c>
      <c r="AS1510" s="42">
        <v>100</v>
      </c>
      <c r="AT1510" s="42">
        <v>3</v>
      </c>
      <c r="AU1510" s="42" t="s">
        <v>327</v>
      </c>
      <c r="AV1510" s="42" t="s">
        <v>327</v>
      </c>
      <c r="AW1510" s="42" t="s">
        <v>327</v>
      </c>
      <c r="AX1510" s="42" t="s">
        <v>353</v>
      </c>
      <c r="AY1510" s="42" t="s">
        <v>327</v>
      </c>
      <c r="AZ1510" s="51">
        <v>138</v>
      </c>
      <c r="BA1510" s="42"/>
      <c r="BB1510" s="42">
        <v>1</v>
      </c>
      <c r="BC1510" s="42" t="s">
        <v>525</v>
      </c>
      <c r="BD1510" s="49">
        <v>0</v>
      </c>
      <c r="BE1510" s="49" t="s">
        <v>5801</v>
      </c>
      <c r="BF1510" s="42" t="s">
        <v>340</v>
      </c>
      <c r="BG1510" s="42"/>
      <c r="BH1510" s="42" t="s">
        <v>340</v>
      </c>
      <c r="BI1510" s="42" t="s">
        <v>357</v>
      </c>
      <c r="BJ1510" s="42" t="s">
        <v>358</v>
      </c>
      <c r="BK1510" s="57">
        <v>44778</v>
      </c>
      <c r="BL1510" s="42" t="s">
        <v>340</v>
      </c>
      <c r="BM1510" s="42" t="s">
        <v>340</v>
      </c>
      <c r="BN1510" s="42"/>
      <c r="BO1510" s="42">
        <v>2</v>
      </c>
      <c r="BP1510" s="42" t="s">
        <v>359</v>
      </c>
      <c r="BQ1510" s="42" t="s">
        <v>359</v>
      </c>
      <c r="BR1510" s="42" t="s">
        <v>508</v>
      </c>
      <c r="BS1510" s="42"/>
      <c r="BT1510" s="42" t="s">
        <v>360</v>
      </c>
      <c r="BU1510" s="42" t="s">
        <v>317</v>
      </c>
      <c r="BV1510" s="42" t="s">
        <v>317</v>
      </c>
      <c r="BW1510" s="42"/>
      <c r="BX1510" s="42"/>
      <c r="BY1510" s="42" t="s">
        <v>353</v>
      </c>
      <c r="BZ1510" s="42" t="s">
        <v>353</v>
      </c>
      <c r="CA1510" s="42"/>
      <c r="CB1510" s="42" t="s">
        <v>353</v>
      </c>
      <c r="CC1510" s="42"/>
      <c r="CD1510" s="42"/>
      <c r="CE1510" s="42"/>
      <c r="CF1510" s="42"/>
      <c r="CG1510" s="26" t="s">
        <v>5802</v>
      </c>
    </row>
    <row r="1511" hidden="1" spans="1:85">
      <c r="A1511" s="39">
        <v>424</v>
      </c>
      <c r="B1511" s="42" t="s">
        <v>5804</v>
      </c>
      <c r="C1511" s="46" t="s">
        <v>5805</v>
      </c>
      <c r="D1511" s="42" t="s">
        <v>5806</v>
      </c>
      <c r="E1511" s="43">
        <v>31.7892</v>
      </c>
      <c r="F1511" s="43">
        <v>-10.7405</v>
      </c>
      <c r="G1511" s="42" t="s">
        <v>4473</v>
      </c>
      <c r="H1511" s="37">
        <v>1.8</v>
      </c>
      <c r="I1511" s="42" t="s">
        <v>4530</v>
      </c>
      <c r="J1511" s="42" t="s">
        <v>5382</v>
      </c>
      <c r="K1511" s="42" t="s">
        <v>317</v>
      </c>
      <c r="L1511" s="42" t="s">
        <v>317</v>
      </c>
      <c r="M1511" s="42" t="s">
        <v>317</v>
      </c>
      <c r="N1511" s="42" t="s">
        <v>318</v>
      </c>
      <c r="O1511" s="42" t="s">
        <v>319</v>
      </c>
      <c r="P1511" s="42" t="s">
        <v>319</v>
      </c>
      <c r="Q1511" s="42" t="s">
        <v>320</v>
      </c>
      <c r="R1511" s="42" t="s">
        <v>320</v>
      </c>
      <c r="S1511" s="42" t="s">
        <v>1718</v>
      </c>
      <c r="T1511" s="42" t="s">
        <v>344</v>
      </c>
      <c r="U1511" s="42" t="s">
        <v>323</v>
      </c>
      <c r="V1511" s="52">
        <v>50</v>
      </c>
      <c r="W1511" s="42" t="s">
        <v>325</v>
      </c>
      <c r="X1511" s="42" t="s">
        <v>5359</v>
      </c>
      <c r="Y1511" s="42" t="s">
        <v>2</v>
      </c>
      <c r="Z1511" s="42" t="s">
        <v>2</v>
      </c>
      <c r="AA1511" s="42" t="s">
        <v>328</v>
      </c>
      <c r="AB1511" s="42" t="s">
        <v>4478</v>
      </c>
      <c r="AC1511" s="42" t="s">
        <v>348</v>
      </c>
      <c r="AD1511" s="42" t="s">
        <v>1780</v>
      </c>
      <c r="AE1511" s="42" t="s">
        <v>476</v>
      </c>
      <c r="AF1511" s="42" t="s">
        <v>476</v>
      </c>
      <c r="AG1511" s="42">
        <v>20</v>
      </c>
      <c r="AH1511" s="42" t="s">
        <v>350</v>
      </c>
      <c r="AI1511" s="42">
        <v>0</v>
      </c>
      <c r="AJ1511" s="42" t="s">
        <v>351</v>
      </c>
      <c r="AK1511" s="42">
        <v>0</v>
      </c>
      <c r="AL1511" s="42">
        <v>1000</v>
      </c>
      <c r="AM1511" s="42" t="s">
        <v>332</v>
      </c>
      <c r="AN1511" s="42" t="s">
        <v>352</v>
      </c>
      <c r="AO1511" s="43">
        <v>400</v>
      </c>
      <c r="AP1511" s="42" t="s">
        <v>439</v>
      </c>
      <c r="AQ1511" s="42">
        <v>1200</v>
      </c>
      <c r="AR1511" s="42">
        <v>2</v>
      </c>
      <c r="AS1511" s="42">
        <v>600</v>
      </c>
      <c r="AT1511" s="42">
        <v>48</v>
      </c>
      <c r="AU1511" s="42" t="s">
        <v>327</v>
      </c>
      <c r="AV1511" s="42" t="s">
        <v>327</v>
      </c>
      <c r="AW1511" s="42" t="s">
        <v>327</v>
      </c>
      <c r="AX1511" s="42" t="s">
        <v>353</v>
      </c>
      <c r="AY1511" s="42" t="s">
        <v>327</v>
      </c>
      <c r="AZ1511" s="51">
        <v>45</v>
      </c>
      <c r="BA1511" s="42"/>
      <c r="BB1511" s="42">
        <v>1</v>
      </c>
      <c r="BC1511" s="42" t="s">
        <v>525</v>
      </c>
      <c r="BD1511" s="49">
        <v>0</v>
      </c>
      <c r="BE1511" s="49" t="s">
        <v>5804</v>
      </c>
      <c r="BF1511" s="42" t="s">
        <v>340</v>
      </c>
      <c r="BG1511" s="42"/>
      <c r="BH1511" s="42" t="s">
        <v>340</v>
      </c>
      <c r="BI1511" s="42" t="s">
        <v>357</v>
      </c>
      <c r="BJ1511" s="42" t="s">
        <v>358</v>
      </c>
      <c r="BK1511" s="57">
        <v>44778</v>
      </c>
      <c r="BL1511" s="42" t="s">
        <v>317</v>
      </c>
      <c r="BM1511" s="42" t="s">
        <v>317</v>
      </c>
      <c r="BN1511" s="42"/>
      <c r="BO1511" s="42"/>
      <c r="BP1511" s="42" t="s">
        <v>359</v>
      </c>
      <c r="BQ1511" s="42" t="s">
        <v>359</v>
      </c>
      <c r="BR1511" s="42" t="s">
        <v>359</v>
      </c>
      <c r="BS1511" s="42"/>
      <c r="BT1511" s="42" t="s">
        <v>360</v>
      </c>
      <c r="BU1511" s="42" t="s">
        <v>317</v>
      </c>
      <c r="BV1511" s="42" t="s">
        <v>317</v>
      </c>
      <c r="BW1511" s="42"/>
      <c r="BX1511" s="42"/>
      <c r="BY1511" s="42" t="s">
        <v>353</v>
      </c>
      <c r="BZ1511" s="42" t="s">
        <v>353</v>
      </c>
      <c r="CA1511" s="42"/>
      <c r="CB1511" s="42" t="s">
        <v>353</v>
      </c>
      <c r="CC1511" s="42"/>
      <c r="CD1511" s="42"/>
      <c r="CE1511" s="42"/>
      <c r="CF1511" s="42"/>
      <c r="CG1511" s="26" t="s">
        <v>5805</v>
      </c>
    </row>
    <row r="1512" hidden="1" spans="1:85">
      <c r="A1512" s="39">
        <v>270</v>
      </c>
      <c r="B1512" s="42" t="s">
        <v>5807</v>
      </c>
      <c r="C1512" s="46" t="s">
        <v>5808</v>
      </c>
      <c r="D1512" s="42" t="s">
        <v>5809</v>
      </c>
      <c r="E1512" s="43">
        <v>31.1688</v>
      </c>
      <c r="F1512" s="43">
        <v>-10.2674</v>
      </c>
      <c r="G1512" s="42" t="s">
        <v>4473</v>
      </c>
      <c r="H1512" s="37">
        <v>1.8</v>
      </c>
      <c r="I1512" s="42" t="s">
        <v>4530</v>
      </c>
      <c r="J1512" s="42" t="s">
        <v>5651</v>
      </c>
      <c r="K1512" s="42" t="s">
        <v>317</v>
      </c>
      <c r="L1512" s="42" t="s">
        <v>317</v>
      </c>
      <c r="M1512" s="42" t="s">
        <v>317</v>
      </c>
      <c r="N1512" s="42" t="s">
        <v>318</v>
      </c>
      <c r="O1512" s="42" t="s">
        <v>319</v>
      </c>
      <c r="P1512" s="42" t="s">
        <v>319</v>
      </c>
      <c r="Q1512" s="42" t="s">
        <v>320</v>
      </c>
      <c r="R1512" s="42" t="s">
        <v>320</v>
      </c>
      <c r="S1512" s="42" t="s">
        <v>1718</v>
      </c>
      <c r="T1512" s="42" t="s">
        <v>344</v>
      </c>
      <c r="U1512" s="42" t="s">
        <v>323</v>
      </c>
      <c r="V1512" s="52">
        <v>50</v>
      </c>
      <c r="W1512" s="42" t="s">
        <v>325</v>
      </c>
      <c r="X1512" s="42" t="s">
        <v>5312</v>
      </c>
      <c r="Y1512" s="42" t="s">
        <v>2</v>
      </c>
      <c r="Z1512" s="42" t="s">
        <v>2</v>
      </c>
      <c r="AA1512" s="42" t="s">
        <v>328</v>
      </c>
      <c r="AB1512" s="42" t="s">
        <v>4478</v>
      </c>
      <c r="AC1512" s="42" t="s">
        <v>348</v>
      </c>
      <c r="AD1512" s="42" t="s">
        <v>1780</v>
      </c>
      <c r="AE1512" s="42" t="s">
        <v>5364</v>
      </c>
      <c r="AF1512" s="42" t="s">
        <v>5364</v>
      </c>
      <c r="AG1512" s="42">
        <v>15</v>
      </c>
      <c r="AH1512" s="42" t="s">
        <v>350</v>
      </c>
      <c r="AI1512" s="42" t="s">
        <v>2115</v>
      </c>
      <c r="AJ1512" s="42" t="s">
        <v>351</v>
      </c>
      <c r="AK1512" s="42">
        <v>0</v>
      </c>
      <c r="AL1512" s="42">
        <v>600</v>
      </c>
      <c r="AM1512" s="42" t="s">
        <v>332</v>
      </c>
      <c r="AN1512" s="42" t="s">
        <v>352</v>
      </c>
      <c r="AO1512" s="43">
        <v>400</v>
      </c>
      <c r="AP1512" s="42" t="s">
        <v>439</v>
      </c>
      <c r="AQ1512" s="42">
        <v>1200</v>
      </c>
      <c r="AR1512" s="42">
        <v>2</v>
      </c>
      <c r="AS1512" s="42">
        <v>600</v>
      </c>
      <c r="AT1512" s="42">
        <v>48</v>
      </c>
      <c r="AU1512" s="42" t="s">
        <v>327</v>
      </c>
      <c r="AV1512" s="42" t="s">
        <v>327</v>
      </c>
      <c r="AW1512" s="42" t="s">
        <v>327</v>
      </c>
      <c r="AX1512" s="42" t="s">
        <v>353</v>
      </c>
      <c r="AY1512" s="42" t="s">
        <v>327</v>
      </c>
      <c r="AZ1512" s="51">
        <v>44</v>
      </c>
      <c r="BA1512" s="42"/>
      <c r="BB1512" s="42">
        <v>1</v>
      </c>
      <c r="BC1512" s="42" t="s">
        <v>525</v>
      </c>
      <c r="BD1512" s="49">
        <v>0</v>
      </c>
      <c r="BE1512" s="49" t="s">
        <v>5807</v>
      </c>
      <c r="BF1512" s="42" t="s">
        <v>340</v>
      </c>
      <c r="BG1512" s="42"/>
      <c r="BH1512" s="42" t="s">
        <v>340</v>
      </c>
      <c r="BI1512" s="42" t="s">
        <v>357</v>
      </c>
      <c r="BJ1512" s="42" t="s">
        <v>358</v>
      </c>
      <c r="BK1512" s="57">
        <v>44778</v>
      </c>
      <c r="BL1512" s="42" t="s">
        <v>317</v>
      </c>
      <c r="BM1512" s="42" t="s">
        <v>317</v>
      </c>
      <c r="BN1512" s="42"/>
      <c r="BO1512" s="42"/>
      <c r="BP1512" s="42" t="s">
        <v>359</v>
      </c>
      <c r="BQ1512" s="42" t="s">
        <v>359</v>
      </c>
      <c r="BR1512" s="42" t="s">
        <v>359</v>
      </c>
      <c r="BS1512" s="42"/>
      <c r="BT1512" s="42" t="s">
        <v>360</v>
      </c>
      <c r="BU1512" s="42" t="s">
        <v>317</v>
      </c>
      <c r="BV1512" s="42" t="s">
        <v>317</v>
      </c>
      <c r="BW1512" s="42"/>
      <c r="BX1512" s="42"/>
      <c r="BY1512" s="42" t="s">
        <v>353</v>
      </c>
      <c r="BZ1512" s="42" t="s">
        <v>353</v>
      </c>
      <c r="CA1512" s="42"/>
      <c r="CB1512" s="42" t="s">
        <v>353</v>
      </c>
      <c r="CC1512" s="42"/>
      <c r="CD1512" s="42"/>
      <c r="CE1512" s="42"/>
      <c r="CF1512" s="42"/>
      <c r="CG1512" s="26" t="s">
        <v>5808</v>
      </c>
    </row>
    <row r="1513" hidden="1" spans="1:85">
      <c r="A1513" s="39">
        <v>1484</v>
      </c>
      <c r="B1513" s="42" t="s">
        <v>5810</v>
      </c>
      <c r="C1513" s="46" t="s">
        <v>5811</v>
      </c>
      <c r="D1513" s="42" t="s">
        <v>5812</v>
      </c>
      <c r="E1513" s="43">
        <v>29.9473</v>
      </c>
      <c r="F1513" s="43">
        <v>-10.8074</v>
      </c>
      <c r="G1513" s="42" t="s">
        <v>4473</v>
      </c>
      <c r="H1513" s="37">
        <v>2</v>
      </c>
      <c r="I1513" s="42" t="s">
        <v>4530</v>
      </c>
      <c r="J1513" s="42" t="s">
        <v>5813</v>
      </c>
      <c r="K1513" s="42" t="s">
        <v>317</v>
      </c>
      <c r="L1513" s="42" t="s">
        <v>317</v>
      </c>
      <c r="M1513" s="42" t="s">
        <v>317</v>
      </c>
      <c r="N1513" s="42" t="s">
        <v>318</v>
      </c>
      <c r="O1513" s="42" t="s">
        <v>319</v>
      </c>
      <c r="P1513" s="42" t="s">
        <v>319</v>
      </c>
      <c r="Q1513" s="42" t="s">
        <v>320</v>
      </c>
      <c r="R1513" s="42" t="s">
        <v>320</v>
      </c>
      <c r="S1513" s="42" t="s">
        <v>1718</v>
      </c>
      <c r="T1513" s="42" t="s">
        <v>782</v>
      </c>
      <c r="U1513" s="42" t="s">
        <v>323</v>
      </c>
      <c r="V1513" s="52">
        <v>80</v>
      </c>
      <c r="W1513" s="42" t="s">
        <v>325</v>
      </c>
      <c r="X1513" s="42" t="s">
        <v>5312</v>
      </c>
      <c r="Y1513" s="42" t="s">
        <v>2</v>
      </c>
      <c r="Z1513" s="42" t="s">
        <v>2</v>
      </c>
      <c r="AA1513" s="42" t="s">
        <v>328</v>
      </c>
      <c r="AB1513" s="42" t="s">
        <v>4478</v>
      </c>
      <c r="AC1513" s="42" t="s">
        <v>348</v>
      </c>
      <c r="AD1513" s="42" t="s">
        <v>1780</v>
      </c>
      <c r="AE1513" s="42" t="s">
        <v>349</v>
      </c>
      <c r="AF1513" s="42" t="s">
        <v>349</v>
      </c>
      <c r="AG1513" s="42">
        <v>16</v>
      </c>
      <c r="AH1513" s="42" t="s">
        <v>350</v>
      </c>
      <c r="AI1513" s="42" t="s">
        <v>2115</v>
      </c>
      <c r="AJ1513" s="42" t="s">
        <v>351</v>
      </c>
      <c r="AK1513" s="42" t="s">
        <v>1895</v>
      </c>
      <c r="AL1513" s="42">
        <v>600</v>
      </c>
      <c r="AM1513" s="42" t="s">
        <v>332</v>
      </c>
      <c r="AN1513" s="42" t="s">
        <v>4734</v>
      </c>
      <c r="AO1513" s="43" t="s">
        <v>4739</v>
      </c>
      <c r="AP1513" s="42" t="s">
        <v>1320</v>
      </c>
      <c r="AQ1513" s="42">
        <v>1500</v>
      </c>
      <c r="AR1513" s="42">
        <v>2</v>
      </c>
      <c r="AS1513" s="42">
        <v>1500</v>
      </c>
      <c r="AT1513" s="42">
        <v>24</v>
      </c>
      <c r="AU1513" s="42" t="s">
        <v>327</v>
      </c>
      <c r="AV1513" s="42" t="s">
        <v>327</v>
      </c>
      <c r="AW1513" s="42" t="s">
        <v>327</v>
      </c>
      <c r="AX1513" s="42" t="s">
        <v>353</v>
      </c>
      <c r="AY1513" s="42" t="s">
        <v>327</v>
      </c>
      <c r="AZ1513" s="51">
        <v>38</v>
      </c>
      <c r="BA1513" s="42"/>
      <c r="BB1513" s="42">
        <v>2</v>
      </c>
      <c r="BC1513" s="42" t="s">
        <v>375</v>
      </c>
      <c r="BD1513" s="49" t="s">
        <v>5814</v>
      </c>
      <c r="BE1513" s="49" t="s">
        <v>5810</v>
      </c>
      <c r="BF1513" s="42" t="s">
        <v>340</v>
      </c>
      <c r="BG1513" s="42"/>
      <c r="BH1513" s="42" t="s">
        <v>340</v>
      </c>
      <c r="BI1513" s="42" t="s">
        <v>357</v>
      </c>
      <c r="BJ1513" s="42" t="s">
        <v>358</v>
      </c>
      <c r="BK1513" s="57">
        <v>44778</v>
      </c>
      <c r="BL1513" s="42" t="s">
        <v>317</v>
      </c>
      <c r="BM1513" s="42" t="s">
        <v>317</v>
      </c>
      <c r="BN1513" s="42"/>
      <c r="BO1513" s="42">
        <v>24</v>
      </c>
      <c r="BP1513" s="42"/>
      <c r="BQ1513" s="42" t="s">
        <v>4481</v>
      </c>
      <c r="BR1513" s="42" t="s">
        <v>359</v>
      </c>
      <c r="BS1513" s="42"/>
      <c r="BT1513" s="42" t="s">
        <v>360</v>
      </c>
      <c r="BU1513" s="42" t="s">
        <v>317</v>
      </c>
      <c r="BV1513" s="42" t="s">
        <v>317</v>
      </c>
      <c r="BW1513" s="42"/>
      <c r="BX1513" s="42"/>
      <c r="BY1513" s="42" t="s">
        <v>353</v>
      </c>
      <c r="BZ1513" s="42" t="s">
        <v>353</v>
      </c>
      <c r="CA1513" s="42"/>
      <c r="CB1513" s="42" t="s">
        <v>353</v>
      </c>
      <c r="CC1513" s="42"/>
      <c r="CD1513" s="42"/>
      <c r="CE1513" s="42"/>
      <c r="CF1513" s="42"/>
      <c r="CG1513" s="26" t="s">
        <v>5811</v>
      </c>
    </row>
    <row r="1514" hidden="1" spans="1:85">
      <c r="A1514" s="39">
        <v>1102</v>
      </c>
      <c r="B1514" s="42" t="s">
        <v>5815</v>
      </c>
      <c r="C1514" s="46" t="s">
        <v>5816</v>
      </c>
      <c r="D1514" s="42" t="s">
        <v>5817</v>
      </c>
      <c r="E1514" s="43">
        <v>31.2673</v>
      </c>
      <c r="F1514" s="43">
        <v>-10.1241</v>
      </c>
      <c r="G1514" s="42" t="s">
        <v>4473</v>
      </c>
      <c r="H1514" s="37">
        <v>1.8</v>
      </c>
      <c r="I1514" s="42" t="s">
        <v>4530</v>
      </c>
      <c r="J1514" s="42" t="s">
        <v>5333</v>
      </c>
      <c r="K1514" s="42" t="s">
        <v>317</v>
      </c>
      <c r="L1514" s="42" t="s">
        <v>317</v>
      </c>
      <c r="M1514" s="42" t="s">
        <v>317</v>
      </c>
      <c r="N1514" s="42" t="s">
        <v>318</v>
      </c>
      <c r="O1514" s="42" t="s">
        <v>319</v>
      </c>
      <c r="P1514" s="42" t="s">
        <v>319</v>
      </c>
      <c r="Q1514" s="42" t="s">
        <v>320</v>
      </c>
      <c r="R1514" s="42" t="s">
        <v>320</v>
      </c>
      <c r="S1514" s="42" t="s">
        <v>1718</v>
      </c>
      <c r="T1514" s="42" t="s">
        <v>344</v>
      </c>
      <c r="U1514" s="42" t="s">
        <v>323</v>
      </c>
      <c r="V1514" s="52">
        <v>60</v>
      </c>
      <c r="W1514" s="42" t="s">
        <v>325</v>
      </c>
      <c r="X1514" s="42" t="s">
        <v>5312</v>
      </c>
      <c r="Y1514" s="42" t="s">
        <v>2</v>
      </c>
      <c r="Z1514" s="42" t="s">
        <v>2</v>
      </c>
      <c r="AA1514" s="42" t="s">
        <v>328</v>
      </c>
      <c r="AB1514" s="42" t="s">
        <v>4478</v>
      </c>
      <c r="AC1514" s="42" t="s">
        <v>348</v>
      </c>
      <c r="AD1514" s="42" t="s">
        <v>1780</v>
      </c>
      <c r="AE1514" s="42" t="s">
        <v>499</v>
      </c>
      <c r="AF1514" s="42" t="s">
        <v>499</v>
      </c>
      <c r="AG1514" s="42">
        <v>15</v>
      </c>
      <c r="AH1514" s="42" t="s">
        <v>350</v>
      </c>
      <c r="AI1514" s="42">
        <v>0</v>
      </c>
      <c r="AJ1514" s="42" t="s">
        <v>351</v>
      </c>
      <c r="AK1514" s="42">
        <v>0</v>
      </c>
      <c r="AL1514" s="42">
        <v>600</v>
      </c>
      <c r="AM1514" s="42" t="s">
        <v>371</v>
      </c>
      <c r="AN1514" s="42" t="s">
        <v>1909</v>
      </c>
      <c r="AO1514" s="43">
        <v>250</v>
      </c>
      <c r="AP1514" s="42" t="s">
        <v>384</v>
      </c>
      <c r="AQ1514" s="42">
        <v>600</v>
      </c>
      <c r="AR1514" s="42">
        <v>2</v>
      </c>
      <c r="AS1514" s="42">
        <v>600</v>
      </c>
      <c r="AT1514" s="42">
        <v>24</v>
      </c>
      <c r="AU1514" s="42" t="s">
        <v>327</v>
      </c>
      <c r="AV1514" s="42" t="s">
        <v>327</v>
      </c>
      <c r="AW1514" s="42" t="s">
        <v>327</v>
      </c>
      <c r="AX1514" s="42" t="s">
        <v>353</v>
      </c>
      <c r="AY1514" s="42" t="s">
        <v>327</v>
      </c>
      <c r="AZ1514" s="51">
        <v>71</v>
      </c>
      <c r="BA1514" s="42"/>
      <c r="BB1514" s="42">
        <v>2</v>
      </c>
      <c r="BC1514" s="42" t="s">
        <v>375</v>
      </c>
      <c r="BD1514" s="49" t="s">
        <v>5818</v>
      </c>
      <c r="BE1514" s="49" t="s">
        <v>5815</v>
      </c>
      <c r="BF1514" s="42" t="s">
        <v>340</v>
      </c>
      <c r="BG1514" s="42"/>
      <c r="BH1514" s="42" t="s">
        <v>340</v>
      </c>
      <c r="BI1514" s="42" t="s">
        <v>357</v>
      </c>
      <c r="BJ1514" s="42" t="s">
        <v>358</v>
      </c>
      <c r="BK1514" s="57">
        <v>44778</v>
      </c>
      <c r="BL1514" s="42" t="s">
        <v>317</v>
      </c>
      <c r="BM1514" s="42" t="s">
        <v>317</v>
      </c>
      <c r="BN1514" s="42"/>
      <c r="BO1514" s="42"/>
      <c r="BP1514" s="42" t="s">
        <v>359</v>
      </c>
      <c r="BQ1514" s="42" t="s">
        <v>359</v>
      </c>
      <c r="BR1514" s="42" t="s">
        <v>359</v>
      </c>
      <c r="BS1514" s="42"/>
      <c r="BT1514" s="42" t="s">
        <v>360</v>
      </c>
      <c r="BU1514" s="42" t="s">
        <v>317</v>
      </c>
      <c r="BV1514" s="42" t="s">
        <v>317</v>
      </c>
      <c r="BW1514" s="42"/>
      <c r="BX1514" s="42"/>
      <c r="BY1514" s="42" t="s">
        <v>353</v>
      </c>
      <c r="BZ1514" s="42" t="s">
        <v>353</v>
      </c>
      <c r="CA1514" s="42"/>
      <c r="CB1514" s="42" t="s">
        <v>353</v>
      </c>
      <c r="CC1514" s="42"/>
      <c r="CD1514" s="42"/>
      <c r="CE1514" s="42"/>
      <c r="CF1514" s="42"/>
      <c r="CG1514" s="26" t="s">
        <v>5816</v>
      </c>
    </row>
    <row r="1515" hidden="1" spans="1:85">
      <c r="A1515" s="34">
        <v>1341</v>
      </c>
      <c r="B1515" s="42" t="s">
        <v>5819</v>
      </c>
      <c r="C1515" s="46" t="s">
        <v>5820</v>
      </c>
      <c r="D1515" s="42" t="s">
        <v>5821</v>
      </c>
      <c r="E1515" s="43">
        <v>32.666</v>
      </c>
      <c r="F1515" s="43">
        <v>-9.3276</v>
      </c>
      <c r="G1515" s="42" t="s">
        <v>4473</v>
      </c>
      <c r="H1515" s="37">
        <v>1.8</v>
      </c>
      <c r="I1515" s="42" t="s">
        <v>4530</v>
      </c>
      <c r="J1515" s="42" t="s">
        <v>5512</v>
      </c>
      <c r="K1515" s="42" t="s">
        <v>317</v>
      </c>
      <c r="L1515" s="42" t="s">
        <v>317</v>
      </c>
      <c r="M1515" s="42" t="s">
        <v>317</v>
      </c>
      <c r="N1515" s="42" t="s">
        <v>318</v>
      </c>
      <c r="O1515" s="42" t="s">
        <v>319</v>
      </c>
      <c r="P1515" s="42" t="s">
        <v>319</v>
      </c>
      <c r="Q1515" s="42" t="s">
        <v>320</v>
      </c>
      <c r="R1515" s="42" t="s">
        <v>320</v>
      </c>
      <c r="S1515" s="42" t="s">
        <v>1718</v>
      </c>
      <c r="T1515" s="42" t="s">
        <v>344</v>
      </c>
      <c r="U1515" s="42" t="s">
        <v>323</v>
      </c>
      <c r="V1515" s="52">
        <v>50</v>
      </c>
      <c r="W1515" s="42" t="s">
        <v>325</v>
      </c>
      <c r="X1515" s="42" t="s">
        <v>5403</v>
      </c>
      <c r="Y1515" s="42" t="s">
        <v>2</v>
      </c>
      <c r="Z1515" s="42" t="s">
        <v>2</v>
      </c>
      <c r="AA1515" s="42" t="s">
        <v>328</v>
      </c>
      <c r="AB1515" s="42" t="s">
        <v>4478</v>
      </c>
      <c r="AC1515" s="42" t="s">
        <v>348</v>
      </c>
      <c r="AD1515" s="42" t="s">
        <v>1780</v>
      </c>
      <c r="AE1515" s="42" t="s">
        <v>403</v>
      </c>
      <c r="AF1515" s="42" t="s">
        <v>403</v>
      </c>
      <c r="AG1515" s="42">
        <v>15</v>
      </c>
      <c r="AH1515" s="42" t="s">
        <v>350</v>
      </c>
      <c r="AI1515" s="42" t="s">
        <v>4549</v>
      </c>
      <c r="AJ1515" s="42" t="s">
        <v>351</v>
      </c>
      <c r="AK1515" s="42" t="s">
        <v>5498</v>
      </c>
      <c r="AL1515" s="42">
        <v>600</v>
      </c>
      <c r="AM1515" s="42" t="s">
        <v>332</v>
      </c>
      <c r="AN1515" s="42" t="s">
        <v>352</v>
      </c>
      <c r="AO1515" s="43">
        <v>400</v>
      </c>
      <c r="AP1515" s="42" t="s">
        <v>439</v>
      </c>
      <c r="AQ1515" s="42">
        <v>1200</v>
      </c>
      <c r="AR1515" s="42">
        <v>2</v>
      </c>
      <c r="AS1515" s="42">
        <v>600</v>
      </c>
      <c r="AT1515" s="42">
        <v>48</v>
      </c>
      <c r="AU1515" s="42" t="s">
        <v>327</v>
      </c>
      <c r="AV1515" s="42" t="s">
        <v>327</v>
      </c>
      <c r="AW1515" s="42" t="s">
        <v>327</v>
      </c>
      <c r="AX1515" s="42" t="s">
        <v>353</v>
      </c>
      <c r="AY1515" s="42" t="s">
        <v>327</v>
      </c>
      <c r="AZ1515" s="51">
        <v>64</v>
      </c>
      <c r="BA1515" s="42"/>
      <c r="BB1515" s="42">
        <v>1</v>
      </c>
      <c r="BC1515" s="42" t="s">
        <v>525</v>
      </c>
      <c r="BD1515" s="49">
        <v>0</v>
      </c>
      <c r="BE1515" s="49" t="s">
        <v>5819</v>
      </c>
      <c r="BF1515" s="42" t="s">
        <v>340</v>
      </c>
      <c r="BG1515" s="42"/>
      <c r="BH1515" s="42" t="s">
        <v>340</v>
      </c>
      <c r="BI1515" s="42" t="s">
        <v>357</v>
      </c>
      <c r="BJ1515" s="42" t="s">
        <v>358</v>
      </c>
      <c r="BK1515" s="57">
        <v>44778</v>
      </c>
      <c r="BL1515" s="42" t="s">
        <v>317</v>
      </c>
      <c r="BM1515" s="42" t="s">
        <v>317</v>
      </c>
      <c r="BN1515" s="42"/>
      <c r="BO1515" s="42"/>
      <c r="BP1515" s="42" t="s">
        <v>359</v>
      </c>
      <c r="BQ1515" s="42" t="s">
        <v>359</v>
      </c>
      <c r="BR1515" s="42" t="s">
        <v>359</v>
      </c>
      <c r="BS1515" s="42"/>
      <c r="BT1515" s="42" t="s">
        <v>360</v>
      </c>
      <c r="BU1515" s="42" t="s">
        <v>317</v>
      </c>
      <c r="BV1515" s="42" t="s">
        <v>317</v>
      </c>
      <c r="BW1515" s="42"/>
      <c r="BX1515" s="42"/>
      <c r="BY1515" s="42" t="s">
        <v>353</v>
      </c>
      <c r="BZ1515" s="42" t="s">
        <v>353</v>
      </c>
      <c r="CA1515" s="42"/>
      <c r="CB1515" s="42" t="s">
        <v>353</v>
      </c>
      <c r="CC1515" s="42"/>
      <c r="CD1515" s="42"/>
      <c r="CE1515" s="42"/>
      <c r="CF1515" s="42"/>
      <c r="CG1515" s="26" t="s">
        <v>5820</v>
      </c>
    </row>
    <row r="1516" hidden="1" spans="1:85">
      <c r="A1516" s="39">
        <v>1068</v>
      </c>
      <c r="B1516" s="42" t="s">
        <v>5822</v>
      </c>
      <c r="C1516" s="46" t="s">
        <v>5823</v>
      </c>
      <c r="D1516" s="42" t="s">
        <v>5824</v>
      </c>
      <c r="E1516" s="43">
        <v>31.3357</v>
      </c>
      <c r="F1516" s="43">
        <v>-8.8663</v>
      </c>
      <c r="G1516" s="42" t="s">
        <v>4473</v>
      </c>
      <c r="H1516" s="37">
        <v>1.8</v>
      </c>
      <c r="I1516" s="42" t="s">
        <v>4530</v>
      </c>
      <c r="J1516" s="42" t="s">
        <v>5466</v>
      </c>
      <c r="K1516" s="42" t="s">
        <v>317</v>
      </c>
      <c r="L1516" s="42" t="s">
        <v>317</v>
      </c>
      <c r="M1516" s="42" t="s">
        <v>317</v>
      </c>
      <c r="N1516" s="42" t="s">
        <v>318</v>
      </c>
      <c r="O1516" s="42" t="s">
        <v>319</v>
      </c>
      <c r="P1516" s="42" t="s">
        <v>319</v>
      </c>
      <c r="Q1516" s="42" t="s">
        <v>390</v>
      </c>
      <c r="R1516" s="42" t="s">
        <v>320</v>
      </c>
      <c r="S1516" s="42" t="s">
        <v>1718</v>
      </c>
      <c r="T1516" s="42" t="s">
        <v>344</v>
      </c>
      <c r="U1516" s="42" t="s">
        <v>323</v>
      </c>
      <c r="V1516" s="52">
        <v>36</v>
      </c>
      <c r="W1516" s="42" t="s">
        <v>325</v>
      </c>
      <c r="X1516" s="42" t="s">
        <v>5312</v>
      </c>
      <c r="Y1516" s="42" t="s">
        <v>2</v>
      </c>
      <c r="Z1516" s="42" t="s">
        <v>2</v>
      </c>
      <c r="AA1516" s="42" t="s">
        <v>328</v>
      </c>
      <c r="AB1516" s="42" t="s">
        <v>4478</v>
      </c>
      <c r="AC1516" s="42" t="s">
        <v>348</v>
      </c>
      <c r="AD1516" s="42" t="s">
        <v>1780</v>
      </c>
      <c r="AE1516" s="42" t="s">
        <v>2075</v>
      </c>
      <c r="AF1516" s="42" t="s">
        <v>2075</v>
      </c>
      <c r="AG1516" s="42">
        <v>15</v>
      </c>
      <c r="AH1516" s="42" t="s">
        <v>1496</v>
      </c>
      <c r="AI1516" s="42" t="s">
        <v>5825</v>
      </c>
      <c r="AJ1516" s="42" t="s">
        <v>1443</v>
      </c>
      <c r="AK1516" s="42" t="s">
        <v>2715</v>
      </c>
      <c r="AL1516" s="42">
        <v>600</v>
      </c>
      <c r="AM1516" s="42" t="s">
        <v>408</v>
      </c>
      <c r="AN1516" s="42" t="s">
        <v>4686</v>
      </c>
      <c r="AO1516" s="43">
        <v>192</v>
      </c>
      <c r="AP1516" s="42" t="s">
        <v>1320</v>
      </c>
      <c r="AQ1516" s="42">
        <v>1500</v>
      </c>
      <c r="AR1516" s="42">
        <v>2</v>
      </c>
      <c r="AS1516" s="42">
        <v>1500</v>
      </c>
      <c r="AT1516" s="42">
        <v>24</v>
      </c>
      <c r="AU1516" s="42" t="s">
        <v>327</v>
      </c>
      <c r="AV1516" s="42" t="s">
        <v>327</v>
      </c>
      <c r="AW1516" s="42" t="s">
        <v>327</v>
      </c>
      <c r="AX1516" s="42" t="s">
        <v>353</v>
      </c>
      <c r="AY1516" s="42" t="s">
        <v>327</v>
      </c>
      <c r="AZ1516" s="51">
        <v>82</v>
      </c>
      <c r="BA1516" s="42"/>
      <c r="BB1516" s="42">
        <v>2</v>
      </c>
      <c r="BC1516" s="42" t="s">
        <v>375</v>
      </c>
      <c r="BD1516" s="49" t="s">
        <v>5826</v>
      </c>
      <c r="BE1516" s="49" t="s">
        <v>5822</v>
      </c>
      <c r="BF1516" s="42" t="s">
        <v>340</v>
      </c>
      <c r="BG1516" s="42"/>
      <c r="BH1516" s="42" t="s">
        <v>340</v>
      </c>
      <c r="BI1516" s="42" t="s">
        <v>357</v>
      </c>
      <c r="BJ1516" s="42" t="s">
        <v>358</v>
      </c>
      <c r="BK1516" s="57">
        <v>44778</v>
      </c>
      <c r="BL1516" s="42" t="s">
        <v>317</v>
      </c>
      <c r="BM1516" s="42" t="s">
        <v>317</v>
      </c>
      <c r="BN1516" s="42"/>
      <c r="BO1516" s="42"/>
      <c r="BP1516" s="42" t="s">
        <v>359</v>
      </c>
      <c r="BQ1516" s="42" t="s">
        <v>359</v>
      </c>
      <c r="BR1516" s="42" t="s">
        <v>359</v>
      </c>
      <c r="BS1516" s="42"/>
      <c r="BT1516" s="42" t="s">
        <v>360</v>
      </c>
      <c r="BU1516" s="42" t="s">
        <v>317</v>
      </c>
      <c r="BV1516" s="42" t="s">
        <v>317</v>
      </c>
      <c r="BW1516" s="42"/>
      <c r="BX1516" s="42"/>
      <c r="BY1516" s="42" t="s">
        <v>353</v>
      </c>
      <c r="BZ1516" s="42" t="s">
        <v>353</v>
      </c>
      <c r="CA1516" s="42"/>
      <c r="CB1516" s="42" t="s">
        <v>353</v>
      </c>
      <c r="CC1516" s="42"/>
      <c r="CD1516" s="42"/>
      <c r="CE1516" s="42"/>
      <c r="CF1516" s="42"/>
      <c r="CG1516" s="26" t="s">
        <v>5823</v>
      </c>
    </row>
    <row r="1517" hidden="1" spans="1:85">
      <c r="A1517" s="39">
        <v>218</v>
      </c>
      <c r="B1517" s="42" t="s">
        <v>5827</v>
      </c>
      <c r="C1517" s="46" t="s">
        <v>5828</v>
      </c>
      <c r="D1517" s="42" t="s">
        <v>5829</v>
      </c>
      <c r="E1517" s="43">
        <v>32.1121</v>
      </c>
      <c r="F1517" s="43">
        <v>-10.5703</v>
      </c>
      <c r="G1517" s="42" t="s">
        <v>4473</v>
      </c>
      <c r="H1517" s="37">
        <v>2</v>
      </c>
      <c r="I1517" s="42" t="s">
        <v>4530</v>
      </c>
      <c r="J1517" s="42" t="s">
        <v>5382</v>
      </c>
      <c r="K1517" s="42" t="s">
        <v>317</v>
      </c>
      <c r="L1517" s="42" t="s">
        <v>317</v>
      </c>
      <c r="M1517" s="42" t="s">
        <v>317</v>
      </c>
      <c r="N1517" s="42" t="s">
        <v>318</v>
      </c>
      <c r="O1517" s="42" t="s">
        <v>319</v>
      </c>
      <c r="P1517" s="42" t="s">
        <v>319</v>
      </c>
      <c r="Q1517" s="42" t="s">
        <v>320</v>
      </c>
      <c r="R1517" s="42" t="s">
        <v>320</v>
      </c>
      <c r="S1517" s="42" t="s">
        <v>1718</v>
      </c>
      <c r="T1517" s="42" t="s">
        <v>344</v>
      </c>
      <c r="U1517" s="42" t="s">
        <v>323</v>
      </c>
      <c r="V1517" s="52">
        <v>70</v>
      </c>
      <c r="W1517" s="42" t="s">
        <v>325</v>
      </c>
      <c r="X1517" s="42" t="s">
        <v>5359</v>
      </c>
      <c r="Y1517" s="42" t="s">
        <v>2</v>
      </c>
      <c r="Z1517" s="42" t="s">
        <v>2</v>
      </c>
      <c r="AA1517" s="42" t="s">
        <v>328</v>
      </c>
      <c r="AB1517" s="42" t="s">
        <v>4478</v>
      </c>
      <c r="AC1517" s="42" t="s">
        <v>348</v>
      </c>
      <c r="AD1517" s="42" t="s">
        <v>1780</v>
      </c>
      <c r="AE1517" s="42" t="s">
        <v>403</v>
      </c>
      <c r="AF1517" s="42" t="s">
        <v>403</v>
      </c>
      <c r="AG1517" s="42">
        <v>20</v>
      </c>
      <c r="AH1517" s="42" t="s">
        <v>350</v>
      </c>
      <c r="AI1517" s="42" t="s">
        <v>5830</v>
      </c>
      <c r="AJ1517" s="42" t="s">
        <v>351</v>
      </c>
      <c r="AK1517" s="42" t="s">
        <v>5831</v>
      </c>
      <c r="AL1517" s="42">
        <v>600</v>
      </c>
      <c r="AM1517" s="42" t="s">
        <v>332</v>
      </c>
      <c r="AN1517" s="42" t="s">
        <v>352</v>
      </c>
      <c r="AO1517" s="43">
        <v>400</v>
      </c>
      <c r="AP1517" s="42" t="s">
        <v>333</v>
      </c>
      <c r="AQ1517" s="42">
        <v>100</v>
      </c>
      <c r="AR1517" s="42">
        <v>48</v>
      </c>
      <c r="AS1517" s="42">
        <v>100</v>
      </c>
      <c r="AT1517" s="42">
        <f>AQ1517/AS1517</f>
        <v>1</v>
      </c>
      <c r="AU1517" s="42" t="s">
        <v>327</v>
      </c>
      <c r="AV1517" s="42" t="s">
        <v>327</v>
      </c>
      <c r="AW1517" s="42" t="s">
        <v>327</v>
      </c>
      <c r="AX1517" s="42" t="s">
        <v>353</v>
      </c>
      <c r="AY1517" s="42" t="s">
        <v>327</v>
      </c>
      <c r="AZ1517" s="51">
        <v>75</v>
      </c>
      <c r="BA1517" s="42"/>
      <c r="BB1517" s="42">
        <v>2</v>
      </c>
      <c r="BC1517" s="42" t="s">
        <v>375</v>
      </c>
      <c r="BD1517" s="49" t="s">
        <v>5832</v>
      </c>
      <c r="BE1517" s="49" t="s">
        <v>5827</v>
      </c>
      <c r="BF1517" s="42" t="s">
        <v>340</v>
      </c>
      <c r="BG1517" s="42"/>
      <c r="BH1517" s="42" t="s">
        <v>340</v>
      </c>
      <c r="BI1517" s="42" t="s">
        <v>357</v>
      </c>
      <c r="BJ1517" s="42" t="s">
        <v>358</v>
      </c>
      <c r="BK1517" s="57">
        <v>44778</v>
      </c>
      <c r="BL1517" s="42" t="s">
        <v>1883</v>
      </c>
      <c r="BM1517" s="42" t="s">
        <v>1883</v>
      </c>
      <c r="BN1517" s="42"/>
      <c r="BO1517" s="42"/>
      <c r="BP1517" s="42" t="s">
        <v>359</v>
      </c>
      <c r="BQ1517" s="42" t="s">
        <v>359</v>
      </c>
      <c r="BR1517" s="42" t="s">
        <v>359</v>
      </c>
      <c r="BS1517" s="42"/>
      <c r="BT1517" s="42" t="s">
        <v>360</v>
      </c>
      <c r="BU1517" s="42" t="s">
        <v>317</v>
      </c>
      <c r="BV1517" s="42" t="s">
        <v>317</v>
      </c>
      <c r="BW1517" s="42"/>
      <c r="BX1517" s="42"/>
      <c r="BY1517" s="42" t="s">
        <v>353</v>
      </c>
      <c r="BZ1517" s="42" t="s">
        <v>353</v>
      </c>
      <c r="CA1517" s="42"/>
      <c r="CB1517" s="42" t="s">
        <v>353</v>
      </c>
      <c r="CC1517" s="42"/>
      <c r="CD1517" s="42"/>
      <c r="CE1517" s="42"/>
      <c r="CF1517" s="42"/>
      <c r="CG1517" s="26" t="s">
        <v>5828</v>
      </c>
    </row>
    <row r="1518" hidden="1" spans="1:85">
      <c r="A1518" s="34">
        <v>933</v>
      </c>
      <c r="B1518" s="42" t="s">
        <v>5833</v>
      </c>
      <c r="C1518" s="46" t="s">
        <v>5834</v>
      </c>
      <c r="D1518" s="42" t="s">
        <v>5835</v>
      </c>
      <c r="E1518" s="43">
        <v>31.4774</v>
      </c>
      <c r="F1518" s="43">
        <v>-11.7073</v>
      </c>
      <c r="G1518" s="42" t="s">
        <v>4473</v>
      </c>
      <c r="H1518" s="37">
        <v>2</v>
      </c>
      <c r="I1518" s="42" t="s">
        <v>4530</v>
      </c>
      <c r="J1518" s="42" t="s">
        <v>5494</v>
      </c>
      <c r="K1518" s="42" t="s">
        <v>317</v>
      </c>
      <c r="L1518" s="42" t="s">
        <v>317</v>
      </c>
      <c r="M1518" s="42" t="s">
        <v>317</v>
      </c>
      <c r="N1518" s="42" t="s">
        <v>318</v>
      </c>
      <c r="O1518" s="42" t="s">
        <v>319</v>
      </c>
      <c r="P1518" s="42" t="s">
        <v>319</v>
      </c>
      <c r="Q1518" s="42" t="s">
        <v>320</v>
      </c>
      <c r="R1518" s="42" t="s">
        <v>320</v>
      </c>
      <c r="S1518" s="42" t="s">
        <v>1718</v>
      </c>
      <c r="T1518" s="42" t="s">
        <v>344</v>
      </c>
      <c r="U1518" s="42" t="s">
        <v>323</v>
      </c>
      <c r="V1518" s="52">
        <v>50</v>
      </c>
      <c r="W1518" s="42" t="s">
        <v>325</v>
      </c>
      <c r="X1518" s="42" t="s">
        <v>5359</v>
      </c>
      <c r="Y1518" s="42" t="s">
        <v>2</v>
      </c>
      <c r="Z1518" s="42" t="s">
        <v>2</v>
      </c>
      <c r="AA1518" s="42" t="s">
        <v>328</v>
      </c>
      <c r="AB1518" s="42" t="s">
        <v>4478</v>
      </c>
      <c r="AC1518" s="42" t="s">
        <v>348</v>
      </c>
      <c r="AD1518" s="42" t="s">
        <v>1780</v>
      </c>
      <c r="AE1518" s="42" t="s">
        <v>476</v>
      </c>
      <c r="AF1518" s="42" t="s">
        <v>476</v>
      </c>
      <c r="AG1518" s="42">
        <v>16</v>
      </c>
      <c r="AH1518" s="42" t="s">
        <v>350</v>
      </c>
      <c r="AI1518" s="42">
        <v>0</v>
      </c>
      <c r="AJ1518" s="42" t="s">
        <v>351</v>
      </c>
      <c r="AK1518" s="42">
        <v>0</v>
      </c>
      <c r="AL1518" s="42">
        <v>1000</v>
      </c>
      <c r="AM1518" s="42" t="s">
        <v>371</v>
      </c>
      <c r="AN1518" s="42" t="s">
        <v>1909</v>
      </c>
      <c r="AO1518" s="43">
        <v>250</v>
      </c>
      <c r="AP1518" s="42" t="s">
        <v>333</v>
      </c>
      <c r="AQ1518" s="42">
        <v>100</v>
      </c>
      <c r="AR1518" s="42">
        <v>48</v>
      </c>
      <c r="AS1518" s="42">
        <v>100</v>
      </c>
      <c r="AT1518" s="42">
        <v>1</v>
      </c>
      <c r="AU1518" s="42" t="s">
        <v>327</v>
      </c>
      <c r="AV1518" s="42" t="s">
        <v>327</v>
      </c>
      <c r="AW1518" s="42" t="s">
        <v>327</v>
      </c>
      <c r="AX1518" s="42" t="s">
        <v>353</v>
      </c>
      <c r="AY1518" s="42" t="s">
        <v>327</v>
      </c>
      <c r="AZ1518" s="51">
        <v>72</v>
      </c>
      <c r="BA1518" s="42"/>
      <c r="BB1518" s="42">
        <v>2</v>
      </c>
      <c r="BC1518" s="42" t="s">
        <v>375</v>
      </c>
      <c r="BD1518" s="49" t="s">
        <v>5836</v>
      </c>
      <c r="BE1518" s="49" t="s">
        <v>5833</v>
      </c>
      <c r="BF1518" s="42" t="s">
        <v>340</v>
      </c>
      <c r="BG1518" s="42"/>
      <c r="BH1518" s="42" t="s">
        <v>340</v>
      </c>
      <c r="BI1518" s="42" t="s">
        <v>357</v>
      </c>
      <c r="BJ1518" s="42" t="s">
        <v>358</v>
      </c>
      <c r="BK1518" s="57">
        <v>44778</v>
      </c>
      <c r="BL1518" s="42" t="s">
        <v>317</v>
      </c>
      <c r="BM1518" s="42" t="s">
        <v>317</v>
      </c>
      <c r="BN1518" s="42"/>
      <c r="BO1518" s="42"/>
      <c r="BP1518" s="42" t="s">
        <v>359</v>
      </c>
      <c r="BQ1518" s="42" t="s">
        <v>359</v>
      </c>
      <c r="BR1518" s="42" t="s">
        <v>359</v>
      </c>
      <c r="BS1518" s="42"/>
      <c r="BT1518" s="42" t="s">
        <v>360</v>
      </c>
      <c r="BU1518" s="42" t="s">
        <v>317</v>
      </c>
      <c r="BV1518" s="42" t="s">
        <v>317</v>
      </c>
      <c r="BW1518" s="42"/>
      <c r="BX1518" s="42"/>
      <c r="BY1518" s="42" t="s">
        <v>353</v>
      </c>
      <c r="BZ1518" s="42" t="s">
        <v>353</v>
      </c>
      <c r="CA1518" s="42"/>
      <c r="CB1518" s="42" t="s">
        <v>353</v>
      </c>
      <c r="CC1518" s="42"/>
      <c r="CD1518" s="42"/>
      <c r="CE1518" s="42"/>
      <c r="CF1518" s="42"/>
      <c r="CG1518" s="26" t="s">
        <v>5834</v>
      </c>
    </row>
    <row r="1519" hidden="1" spans="1:85">
      <c r="A1519" s="34">
        <v>1359</v>
      </c>
      <c r="B1519" s="42" t="s">
        <v>5837</v>
      </c>
      <c r="C1519" s="46" t="s">
        <v>5838</v>
      </c>
      <c r="D1519" s="42" t="s">
        <v>5839</v>
      </c>
      <c r="E1519" s="43">
        <v>32.6852</v>
      </c>
      <c r="F1519" s="43">
        <v>-9.3623</v>
      </c>
      <c r="G1519" s="42" t="s">
        <v>4473</v>
      </c>
      <c r="H1519" s="37">
        <v>1.8</v>
      </c>
      <c r="I1519" s="42" t="s">
        <v>4530</v>
      </c>
      <c r="J1519" s="42" t="s">
        <v>5512</v>
      </c>
      <c r="K1519" s="42" t="s">
        <v>317</v>
      </c>
      <c r="L1519" s="42" t="s">
        <v>317</v>
      </c>
      <c r="M1519" s="42" t="s">
        <v>317</v>
      </c>
      <c r="N1519" s="42" t="s">
        <v>318</v>
      </c>
      <c r="O1519" s="42" t="s">
        <v>319</v>
      </c>
      <c r="P1519" s="42" t="s">
        <v>319</v>
      </c>
      <c r="Q1519" s="42" t="s">
        <v>320</v>
      </c>
      <c r="R1519" s="42" t="s">
        <v>320</v>
      </c>
      <c r="S1519" s="42" t="s">
        <v>1718</v>
      </c>
      <c r="T1519" s="42" t="s">
        <v>344</v>
      </c>
      <c r="U1519" s="42" t="s">
        <v>323</v>
      </c>
      <c r="V1519" s="52">
        <v>50</v>
      </c>
      <c r="W1519" s="42" t="s">
        <v>325</v>
      </c>
      <c r="X1519" s="42" t="s">
        <v>5403</v>
      </c>
      <c r="Y1519" s="42" t="s">
        <v>2</v>
      </c>
      <c r="Z1519" s="42" t="s">
        <v>2</v>
      </c>
      <c r="AA1519" s="42" t="s">
        <v>328</v>
      </c>
      <c r="AB1519" s="42" t="s">
        <v>4478</v>
      </c>
      <c r="AC1519" s="42" t="s">
        <v>348</v>
      </c>
      <c r="AD1519" s="42" t="s">
        <v>1780</v>
      </c>
      <c r="AE1519" s="42" t="s">
        <v>476</v>
      </c>
      <c r="AF1519" s="42" t="s">
        <v>476</v>
      </c>
      <c r="AG1519" s="42">
        <v>15</v>
      </c>
      <c r="AH1519" s="42" t="s">
        <v>350</v>
      </c>
      <c r="AI1519" s="42">
        <v>0</v>
      </c>
      <c r="AJ1519" s="42" t="s">
        <v>351</v>
      </c>
      <c r="AK1519" s="42">
        <v>0</v>
      </c>
      <c r="AL1519" s="42">
        <v>600</v>
      </c>
      <c r="AM1519" s="42" t="s">
        <v>332</v>
      </c>
      <c r="AN1519" s="42" t="s">
        <v>352</v>
      </c>
      <c r="AO1519" s="43">
        <v>400</v>
      </c>
      <c r="AP1519" s="42" t="s">
        <v>333</v>
      </c>
      <c r="AQ1519" s="42">
        <v>100</v>
      </c>
      <c r="AR1519" s="42">
        <v>48</v>
      </c>
      <c r="AS1519" s="42">
        <v>100</v>
      </c>
      <c r="AT1519" s="42">
        <v>1</v>
      </c>
      <c r="AU1519" s="42" t="s">
        <v>327</v>
      </c>
      <c r="AV1519" s="42" t="s">
        <v>327</v>
      </c>
      <c r="AW1519" s="42" t="s">
        <v>327</v>
      </c>
      <c r="AX1519" s="42" t="s">
        <v>353</v>
      </c>
      <c r="AY1519" s="42" t="s">
        <v>327</v>
      </c>
      <c r="AZ1519" s="51">
        <v>48</v>
      </c>
      <c r="BA1519" s="42"/>
      <c r="BB1519" s="42">
        <v>1</v>
      </c>
      <c r="BC1519" s="42" t="s">
        <v>525</v>
      </c>
      <c r="BD1519" s="49">
        <v>0</v>
      </c>
      <c r="BE1519" s="49" t="s">
        <v>5837</v>
      </c>
      <c r="BF1519" s="42" t="s">
        <v>340</v>
      </c>
      <c r="BG1519" s="42"/>
      <c r="BH1519" s="42" t="s">
        <v>340</v>
      </c>
      <c r="BI1519" s="42" t="s">
        <v>357</v>
      </c>
      <c r="BJ1519" s="42" t="s">
        <v>358</v>
      </c>
      <c r="BK1519" s="57">
        <v>44778</v>
      </c>
      <c r="BL1519" s="42" t="s">
        <v>317</v>
      </c>
      <c r="BM1519" s="42" t="s">
        <v>317</v>
      </c>
      <c r="BN1519" s="42"/>
      <c r="BO1519" s="42"/>
      <c r="BP1519" s="42" t="s">
        <v>359</v>
      </c>
      <c r="BQ1519" s="42" t="s">
        <v>359</v>
      </c>
      <c r="BR1519" s="42" t="s">
        <v>359</v>
      </c>
      <c r="BS1519" s="42"/>
      <c r="BT1519" s="42" t="s">
        <v>360</v>
      </c>
      <c r="BU1519" s="42" t="s">
        <v>317</v>
      </c>
      <c r="BV1519" s="42" t="s">
        <v>317</v>
      </c>
      <c r="BW1519" s="42"/>
      <c r="BX1519" s="42"/>
      <c r="BY1519" s="42" t="s">
        <v>353</v>
      </c>
      <c r="BZ1519" s="42" t="s">
        <v>353</v>
      </c>
      <c r="CA1519" s="42"/>
      <c r="CB1519" s="42" t="s">
        <v>353</v>
      </c>
      <c r="CC1519" s="42"/>
      <c r="CD1519" s="42"/>
      <c r="CE1519" s="42"/>
      <c r="CF1519" s="42"/>
      <c r="CG1519" s="26" t="s">
        <v>5838</v>
      </c>
    </row>
    <row r="1520" hidden="1" spans="1:85">
      <c r="A1520" s="34">
        <v>689</v>
      </c>
      <c r="B1520" s="42" t="s">
        <v>5840</v>
      </c>
      <c r="C1520" s="46" t="s">
        <v>5841</v>
      </c>
      <c r="D1520" s="42" t="s">
        <v>5842</v>
      </c>
      <c r="E1520" s="43">
        <v>31.0906</v>
      </c>
      <c r="F1520" s="43">
        <v>-10.2247</v>
      </c>
      <c r="G1520" s="42" t="s">
        <v>4473</v>
      </c>
      <c r="H1520" s="37">
        <v>1.8</v>
      </c>
      <c r="I1520" s="42" t="s">
        <v>4530</v>
      </c>
      <c r="J1520" s="42" t="s">
        <v>5651</v>
      </c>
      <c r="K1520" s="42" t="s">
        <v>317</v>
      </c>
      <c r="L1520" s="42" t="s">
        <v>317</v>
      </c>
      <c r="M1520" s="42" t="s">
        <v>317</v>
      </c>
      <c r="N1520" s="42" t="s">
        <v>318</v>
      </c>
      <c r="O1520" s="42" t="s">
        <v>319</v>
      </c>
      <c r="P1520" s="42" t="s">
        <v>319</v>
      </c>
      <c r="Q1520" s="42" t="s">
        <v>320</v>
      </c>
      <c r="R1520" s="42" t="s">
        <v>320</v>
      </c>
      <c r="S1520" s="42" t="s">
        <v>1718</v>
      </c>
      <c r="T1520" s="42" t="s">
        <v>344</v>
      </c>
      <c r="U1520" s="42" t="s">
        <v>323</v>
      </c>
      <c r="V1520" s="52">
        <v>54</v>
      </c>
      <c r="W1520" s="42" t="s">
        <v>325</v>
      </c>
      <c r="X1520" s="42" t="s">
        <v>5312</v>
      </c>
      <c r="Y1520" s="42" t="s">
        <v>2</v>
      </c>
      <c r="Z1520" s="42" t="s">
        <v>2</v>
      </c>
      <c r="AA1520" s="42" t="s">
        <v>328</v>
      </c>
      <c r="AB1520" s="42" t="s">
        <v>4478</v>
      </c>
      <c r="AC1520" s="42" t="s">
        <v>348</v>
      </c>
      <c r="AD1520" s="42" t="s">
        <v>1780</v>
      </c>
      <c r="AE1520" s="42" t="s">
        <v>382</v>
      </c>
      <c r="AF1520" s="42" t="s">
        <v>382</v>
      </c>
      <c r="AG1520" s="42">
        <v>15</v>
      </c>
      <c r="AH1520" s="42" t="s">
        <v>350</v>
      </c>
      <c r="AI1520" s="42">
        <v>0</v>
      </c>
      <c r="AJ1520" s="42" t="s">
        <v>351</v>
      </c>
      <c r="AK1520" s="42">
        <v>0</v>
      </c>
      <c r="AL1520" s="42">
        <v>600</v>
      </c>
      <c r="AM1520" s="42" t="s">
        <v>332</v>
      </c>
      <c r="AN1520" s="42" t="s">
        <v>352</v>
      </c>
      <c r="AO1520" s="43">
        <v>400</v>
      </c>
      <c r="AP1520" s="42" t="s">
        <v>439</v>
      </c>
      <c r="AQ1520" s="42">
        <v>1200</v>
      </c>
      <c r="AR1520" s="42">
        <v>2</v>
      </c>
      <c r="AS1520" s="42">
        <v>600</v>
      </c>
      <c r="AT1520" s="42">
        <v>48</v>
      </c>
      <c r="AU1520" s="42" t="s">
        <v>327</v>
      </c>
      <c r="AV1520" s="42" t="s">
        <v>327</v>
      </c>
      <c r="AW1520" s="42" t="s">
        <v>327</v>
      </c>
      <c r="AX1520" s="42" t="s">
        <v>353</v>
      </c>
      <c r="AY1520" s="42" t="s">
        <v>327</v>
      </c>
      <c r="AZ1520" s="51">
        <v>49</v>
      </c>
      <c r="BA1520" s="42"/>
      <c r="BB1520" s="42">
        <v>1</v>
      </c>
      <c r="BC1520" s="42" t="s">
        <v>525</v>
      </c>
      <c r="BD1520" s="49">
        <v>0</v>
      </c>
      <c r="BE1520" s="49" t="s">
        <v>5840</v>
      </c>
      <c r="BF1520" s="42" t="s">
        <v>340</v>
      </c>
      <c r="BG1520" s="42"/>
      <c r="BH1520" s="42" t="s">
        <v>340</v>
      </c>
      <c r="BI1520" s="42" t="s">
        <v>357</v>
      </c>
      <c r="BJ1520" s="42" t="s">
        <v>358</v>
      </c>
      <c r="BK1520" s="57">
        <v>44778</v>
      </c>
      <c r="BL1520" s="42" t="s">
        <v>317</v>
      </c>
      <c r="BM1520" s="42" t="s">
        <v>317</v>
      </c>
      <c r="BN1520" s="42"/>
      <c r="BO1520" s="42"/>
      <c r="BP1520" s="42" t="s">
        <v>359</v>
      </c>
      <c r="BQ1520" s="42" t="s">
        <v>359</v>
      </c>
      <c r="BR1520" s="42" t="s">
        <v>359</v>
      </c>
      <c r="BS1520" s="42"/>
      <c r="BT1520" s="42" t="s">
        <v>360</v>
      </c>
      <c r="BU1520" s="42" t="s">
        <v>317</v>
      </c>
      <c r="BV1520" s="42" t="s">
        <v>317</v>
      </c>
      <c r="BW1520" s="42"/>
      <c r="BX1520" s="42"/>
      <c r="BY1520" s="42" t="s">
        <v>353</v>
      </c>
      <c r="BZ1520" s="42" t="s">
        <v>353</v>
      </c>
      <c r="CA1520" s="42"/>
      <c r="CB1520" s="42" t="s">
        <v>353</v>
      </c>
      <c r="CC1520" s="42"/>
      <c r="CD1520" s="42"/>
      <c r="CE1520" s="42"/>
      <c r="CF1520" s="42"/>
      <c r="CG1520" s="26" t="s">
        <v>5841</v>
      </c>
    </row>
    <row r="1521" hidden="1" spans="1:85">
      <c r="A1521" s="34">
        <v>175</v>
      </c>
      <c r="B1521" s="42" t="s">
        <v>5843</v>
      </c>
      <c r="C1521" s="46" t="s">
        <v>5844</v>
      </c>
      <c r="D1521" s="42" t="s">
        <v>5845</v>
      </c>
      <c r="E1521" s="43">
        <v>31.3833</v>
      </c>
      <c r="F1521" s="43">
        <v>-8.8144</v>
      </c>
      <c r="G1521" s="42" t="s">
        <v>4473</v>
      </c>
      <c r="H1521" s="37">
        <v>1.8</v>
      </c>
      <c r="I1521" s="42" t="s">
        <v>4530</v>
      </c>
      <c r="J1521" s="42" t="s">
        <v>5466</v>
      </c>
      <c r="K1521" s="42" t="s">
        <v>317</v>
      </c>
      <c r="L1521" s="42" t="s">
        <v>317</v>
      </c>
      <c r="M1521" s="42" t="s">
        <v>317</v>
      </c>
      <c r="N1521" s="42" t="s">
        <v>318</v>
      </c>
      <c r="O1521" s="42" t="s">
        <v>319</v>
      </c>
      <c r="P1521" s="42" t="s">
        <v>319</v>
      </c>
      <c r="Q1521" s="42" t="s">
        <v>320</v>
      </c>
      <c r="R1521" s="42" t="s">
        <v>320</v>
      </c>
      <c r="S1521" s="42" t="s">
        <v>1718</v>
      </c>
      <c r="T1521" s="79" t="s">
        <v>344</v>
      </c>
      <c r="U1521" s="42" t="s">
        <v>323</v>
      </c>
      <c r="V1521" s="52">
        <v>50</v>
      </c>
      <c r="W1521" s="42" t="s">
        <v>325</v>
      </c>
      <c r="X1521" s="42" t="s">
        <v>5312</v>
      </c>
      <c r="Y1521" s="42" t="s">
        <v>2</v>
      </c>
      <c r="Z1521" s="42" t="s">
        <v>2</v>
      </c>
      <c r="AA1521" s="42" t="s">
        <v>328</v>
      </c>
      <c r="AB1521" s="42" t="s">
        <v>4478</v>
      </c>
      <c r="AC1521" s="42" t="s">
        <v>348</v>
      </c>
      <c r="AD1521" s="42" t="s">
        <v>1780</v>
      </c>
      <c r="AE1521" s="42" t="s">
        <v>2075</v>
      </c>
      <c r="AF1521" s="42" t="s">
        <v>2075</v>
      </c>
      <c r="AG1521" s="42">
        <v>15</v>
      </c>
      <c r="AH1521" s="42" t="s">
        <v>1496</v>
      </c>
      <c r="AI1521" s="42">
        <v>0</v>
      </c>
      <c r="AJ1521" s="42" t="s">
        <v>1443</v>
      </c>
      <c r="AK1521" s="42">
        <v>0</v>
      </c>
      <c r="AL1521" s="42">
        <v>600</v>
      </c>
      <c r="AM1521" s="42" t="s">
        <v>408</v>
      </c>
      <c r="AN1521" s="42" t="s">
        <v>4686</v>
      </c>
      <c r="AO1521" s="43">
        <v>192</v>
      </c>
      <c r="AP1521" s="42" t="s">
        <v>1320</v>
      </c>
      <c r="AQ1521" s="42">
        <v>1500</v>
      </c>
      <c r="AR1521" s="42">
        <v>2</v>
      </c>
      <c r="AS1521" s="42">
        <v>1500</v>
      </c>
      <c r="AT1521" s="42">
        <v>24</v>
      </c>
      <c r="AU1521" s="42" t="s">
        <v>327</v>
      </c>
      <c r="AV1521" s="42" t="s">
        <v>327</v>
      </c>
      <c r="AW1521" s="42" t="s">
        <v>327</v>
      </c>
      <c r="AX1521" s="42" t="s">
        <v>353</v>
      </c>
      <c r="AY1521" s="42" t="s">
        <v>327</v>
      </c>
      <c r="AZ1521" s="51">
        <v>68.2</v>
      </c>
      <c r="BA1521" s="42"/>
      <c r="BB1521" s="42">
        <v>2</v>
      </c>
      <c r="BC1521" s="42" t="s">
        <v>375</v>
      </c>
      <c r="BD1521" s="49" t="s">
        <v>5846</v>
      </c>
      <c r="BE1521" s="49" t="s">
        <v>5843</v>
      </c>
      <c r="BF1521" s="42" t="s">
        <v>340</v>
      </c>
      <c r="BG1521" s="42"/>
      <c r="BH1521" s="42" t="s">
        <v>340</v>
      </c>
      <c r="BI1521" s="42" t="s">
        <v>357</v>
      </c>
      <c r="BJ1521" s="42" t="s">
        <v>358</v>
      </c>
      <c r="BK1521" s="57">
        <v>44778</v>
      </c>
      <c r="BL1521" s="42" t="s">
        <v>317</v>
      </c>
      <c r="BM1521" s="42" t="s">
        <v>317</v>
      </c>
      <c r="BN1521" s="42"/>
      <c r="BO1521" s="42"/>
      <c r="BP1521" s="42" t="s">
        <v>359</v>
      </c>
      <c r="BQ1521" s="42" t="s">
        <v>359</v>
      </c>
      <c r="BR1521" s="42" t="s">
        <v>359</v>
      </c>
      <c r="BS1521" s="42"/>
      <c r="BT1521" s="42" t="s">
        <v>360</v>
      </c>
      <c r="BU1521" s="42" t="s">
        <v>317</v>
      </c>
      <c r="BV1521" s="42" t="s">
        <v>317</v>
      </c>
      <c r="BW1521" s="42"/>
      <c r="BX1521" s="42"/>
      <c r="BY1521" s="42" t="s">
        <v>353</v>
      </c>
      <c r="BZ1521" s="42" t="s">
        <v>353</v>
      </c>
      <c r="CA1521" s="42"/>
      <c r="CB1521" s="42" t="s">
        <v>353</v>
      </c>
      <c r="CC1521" s="42"/>
      <c r="CD1521" s="42"/>
      <c r="CE1521" s="42"/>
      <c r="CF1521" s="42"/>
      <c r="CG1521" s="26" t="s">
        <v>5844</v>
      </c>
    </row>
    <row r="1522" hidden="1" spans="1:85">
      <c r="A1522" s="39">
        <v>884</v>
      </c>
      <c r="B1522" s="42" t="s">
        <v>5847</v>
      </c>
      <c r="C1522" s="46" t="s">
        <v>5848</v>
      </c>
      <c r="D1522" s="42" t="s">
        <v>5849</v>
      </c>
      <c r="E1522" s="43">
        <v>31.2692</v>
      </c>
      <c r="F1522" s="43">
        <v>-10.2383</v>
      </c>
      <c r="G1522" s="42" t="s">
        <v>4473</v>
      </c>
      <c r="H1522" s="37">
        <v>1.8</v>
      </c>
      <c r="I1522" s="42" t="s">
        <v>4530</v>
      </c>
      <c r="J1522" s="42" t="s">
        <v>5333</v>
      </c>
      <c r="K1522" s="42" t="s">
        <v>317</v>
      </c>
      <c r="L1522" s="42" t="s">
        <v>317</v>
      </c>
      <c r="M1522" s="42" t="s">
        <v>317</v>
      </c>
      <c r="N1522" s="42" t="s">
        <v>318</v>
      </c>
      <c r="O1522" s="42" t="s">
        <v>319</v>
      </c>
      <c r="P1522" s="42" t="s">
        <v>319</v>
      </c>
      <c r="Q1522" s="42" t="s">
        <v>320</v>
      </c>
      <c r="R1522" s="42" t="s">
        <v>320</v>
      </c>
      <c r="S1522" s="42" t="s">
        <v>1718</v>
      </c>
      <c r="T1522" s="42" t="s">
        <v>344</v>
      </c>
      <c r="U1522" s="42" t="s">
        <v>323</v>
      </c>
      <c r="V1522" s="52">
        <v>50</v>
      </c>
      <c r="W1522" s="42" t="s">
        <v>325</v>
      </c>
      <c r="X1522" s="42" t="s">
        <v>5312</v>
      </c>
      <c r="Y1522" s="42" t="s">
        <v>2</v>
      </c>
      <c r="Z1522" s="42" t="s">
        <v>2</v>
      </c>
      <c r="AA1522" s="42" t="s">
        <v>328</v>
      </c>
      <c r="AB1522" s="42" t="s">
        <v>4478</v>
      </c>
      <c r="AC1522" s="42" t="s">
        <v>348</v>
      </c>
      <c r="AD1522" s="42" t="s">
        <v>1780</v>
      </c>
      <c r="AE1522" s="42" t="s">
        <v>5364</v>
      </c>
      <c r="AF1522" s="42" t="s">
        <v>5364</v>
      </c>
      <c r="AG1522" s="42">
        <v>15</v>
      </c>
      <c r="AH1522" s="42" t="s">
        <v>350</v>
      </c>
      <c r="AI1522" s="42">
        <v>0</v>
      </c>
      <c r="AJ1522" s="42" t="s">
        <v>351</v>
      </c>
      <c r="AK1522" s="42">
        <v>0</v>
      </c>
      <c r="AL1522" s="42">
        <v>600</v>
      </c>
      <c r="AM1522" s="42" t="s">
        <v>371</v>
      </c>
      <c r="AN1522" s="42" t="s">
        <v>1909</v>
      </c>
      <c r="AO1522" s="43">
        <v>250</v>
      </c>
      <c r="AP1522" s="42" t="s">
        <v>427</v>
      </c>
      <c r="AQ1522" s="42">
        <v>1200</v>
      </c>
      <c r="AR1522" s="42">
        <v>2</v>
      </c>
      <c r="AS1522" s="42">
        <v>1200</v>
      </c>
      <c r="AT1522" s="42">
        <v>24</v>
      </c>
      <c r="AU1522" s="42" t="s">
        <v>327</v>
      </c>
      <c r="AV1522" s="42" t="s">
        <v>327</v>
      </c>
      <c r="AW1522" s="42" t="s">
        <v>327</v>
      </c>
      <c r="AX1522" s="42" t="s">
        <v>353</v>
      </c>
      <c r="AY1522" s="42" t="s">
        <v>327</v>
      </c>
      <c r="AZ1522" s="51">
        <v>45</v>
      </c>
      <c r="BA1522" s="42"/>
      <c r="BB1522" s="42">
        <v>1</v>
      </c>
      <c r="BC1522" s="42" t="s">
        <v>525</v>
      </c>
      <c r="BD1522" s="49">
        <v>0</v>
      </c>
      <c r="BE1522" s="49" t="s">
        <v>5847</v>
      </c>
      <c r="BF1522" s="42" t="s">
        <v>340</v>
      </c>
      <c r="BG1522" s="42"/>
      <c r="BH1522" s="42" t="s">
        <v>340</v>
      </c>
      <c r="BI1522" s="42" t="s">
        <v>357</v>
      </c>
      <c r="BJ1522" s="42" t="s">
        <v>358</v>
      </c>
      <c r="BK1522" s="57">
        <v>44778</v>
      </c>
      <c r="BL1522" s="42" t="s">
        <v>317</v>
      </c>
      <c r="BM1522" s="42" t="s">
        <v>317</v>
      </c>
      <c r="BN1522" s="42"/>
      <c r="BO1522" s="42"/>
      <c r="BP1522" s="42" t="s">
        <v>359</v>
      </c>
      <c r="BQ1522" s="42" t="s">
        <v>359</v>
      </c>
      <c r="BR1522" s="42" t="s">
        <v>359</v>
      </c>
      <c r="BS1522" s="42"/>
      <c r="BT1522" s="42" t="s">
        <v>360</v>
      </c>
      <c r="BU1522" s="42" t="s">
        <v>317</v>
      </c>
      <c r="BV1522" s="42" t="s">
        <v>317</v>
      </c>
      <c r="BW1522" s="42"/>
      <c r="BX1522" s="42"/>
      <c r="BY1522" s="42" t="s">
        <v>353</v>
      </c>
      <c r="BZ1522" s="42" t="s">
        <v>353</v>
      </c>
      <c r="CA1522" s="42"/>
      <c r="CB1522" s="42" t="s">
        <v>353</v>
      </c>
      <c r="CC1522" s="42"/>
      <c r="CD1522" s="42"/>
      <c r="CE1522" s="42"/>
      <c r="CF1522" s="42"/>
      <c r="CG1522" s="26" t="s">
        <v>5848</v>
      </c>
    </row>
    <row r="1523" hidden="1" spans="1:85">
      <c r="A1523" s="34">
        <v>685</v>
      </c>
      <c r="B1523" s="42" t="s">
        <v>5850</v>
      </c>
      <c r="C1523" s="46" t="s">
        <v>5851</v>
      </c>
      <c r="D1523" s="42" t="s">
        <v>5852</v>
      </c>
      <c r="E1523" s="43">
        <v>31.1569</v>
      </c>
      <c r="F1523" s="43">
        <v>-10.1351</v>
      </c>
      <c r="G1523" s="42" t="s">
        <v>4473</v>
      </c>
      <c r="H1523" s="37">
        <v>2</v>
      </c>
      <c r="I1523" s="42" t="s">
        <v>4530</v>
      </c>
      <c r="J1523" s="42" t="s">
        <v>5651</v>
      </c>
      <c r="K1523" s="42" t="s">
        <v>317</v>
      </c>
      <c r="L1523" s="42" t="s">
        <v>317</v>
      </c>
      <c r="M1523" s="42" t="s">
        <v>317</v>
      </c>
      <c r="N1523" s="42" t="s">
        <v>318</v>
      </c>
      <c r="O1523" s="42" t="s">
        <v>319</v>
      </c>
      <c r="P1523" s="42" t="s">
        <v>319</v>
      </c>
      <c r="Q1523" s="42" t="s">
        <v>320</v>
      </c>
      <c r="R1523" s="42" t="s">
        <v>320</v>
      </c>
      <c r="S1523" s="42" t="s">
        <v>1718</v>
      </c>
      <c r="T1523" s="42" t="s">
        <v>344</v>
      </c>
      <c r="U1523" s="42" t="s">
        <v>323</v>
      </c>
      <c r="V1523" s="52">
        <v>50</v>
      </c>
      <c r="W1523" s="42" t="s">
        <v>325</v>
      </c>
      <c r="X1523" s="42" t="s">
        <v>5312</v>
      </c>
      <c r="Y1523" s="42" t="s">
        <v>2</v>
      </c>
      <c r="Z1523" s="42" t="s">
        <v>2</v>
      </c>
      <c r="AA1523" s="42" t="s">
        <v>328</v>
      </c>
      <c r="AB1523" s="42" t="s">
        <v>4478</v>
      </c>
      <c r="AC1523" s="42" t="s">
        <v>348</v>
      </c>
      <c r="AD1523" s="42" t="s">
        <v>1780</v>
      </c>
      <c r="AE1523" s="42" t="s">
        <v>5319</v>
      </c>
      <c r="AF1523" s="42" t="s">
        <v>5319</v>
      </c>
      <c r="AG1523" s="42">
        <v>16</v>
      </c>
      <c r="AH1523" s="42" t="s">
        <v>350</v>
      </c>
      <c r="AI1523" s="42">
        <v>0</v>
      </c>
      <c r="AJ1523" s="42" t="s">
        <v>351</v>
      </c>
      <c r="AK1523" s="42">
        <v>0</v>
      </c>
      <c r="AL1523" s="42">
        <v>600</v>
      </c>
      <c r="AM1523" s="42" t="s">
        <v>332</v>
      </c>
      <c r="AN1523" s="42" t="s">
        <v>352</v>
      </c>
      <c r="AO1523" s="43">
        <v>400</v>
      </c>
      <c r="AP1523" s="42" t="s">
        <v>439</v>
      </c>
      <c r="AQ1523" s="42">
        <v>1200</v>
      </c>
      <c r="AR1523" s="42">
        <v>2</v>
      </c>
      <c r="AS1523" s="42">
        <v>600</v>
      </c>
      <c r="AT1523" s="42">
        <v>48</v>
      </c>
      <c r="AU1523" s="42" t="s">
        <v>327</v>
      </c>
      <c r="AV1523" s="42" t="s">
        <v>327</v>
      </c>
      <c r="AW1523" s="42" t="s">
        <v>327</v>
      </c>
      <c r="AX1523" s="42" t="s">
        <v>353</v>
      </c>
      <c r="AY1523" s="42" t="s">
        <v>327</v>
      </c>
      <c r="AZ1523" s="51">
        <v>84</v>
      </c>
      <c r="BA1523" s="42"/>
      <c r="BB1523" s="42">
        <v>1</v>
      </c>
      <c r="BC1523" s="42" t="s">
        <v>525</v>
      </c>
      <c r="BD1523" s="49">
        <v>0</v>
      </c>
      <c r="BE1523" s="49" t="s">
        <v>5850</v>
      </c>
      <c r="BF1523" s="42" t="s">
        <v>340</v>
      </c>
      <c r="BG1523" s="42"/>
      <c r="BH1523" s="42" t="s">
        <v>340</v>
      </c>
      <c r="BI1523" s="42" t="s">
        <v>357</v>
      </c>
      <c r="BJ1523" s="42" t="s">
        <v>358</v>
      </c>
      <c r="BK1523" s="57">
        <v>44778</v>
      </c>
      <c r="BL1523" s="42" t="s">
        <v>340</v>
      </c>
      <c r="BM1523" s="42" t="s">
        <v>317</v>
      </c>
      <c r="BN1523" s="42"/>
      <c r="BO1523" s="42">
        <v>2</v>
      </c>
      <c r="BP1523" s="42" t="s">
        <v>359</v>
      </c>
      <c r="BQ1523" s="42" t="s">
        <v>359</v>
      </c>
      <c r="BR1523" s="42" t="s">
        <v>508</v>
      </c>
      <c r="BS1523" s="42"/>
      <c r="BT1523" s="42" t="s">
        <v>360</v>
      </c>
      <c r="BU1523" s="42" t="s">
        <v>317</v>
      </c>
      <c r="BV1523" s="42" t="s">
        <v>317</v>
      </c>
      <c r="BW1523" s="42"/>
      <c r="BX1523" s="42"/>
      <c r="BY1523" s="42" t="s">
        <v>353</v>
      </c>
      <c r="BZ1523" s="42" t="s">
        <v>353</v>
      </c>
      <c r="CA1523" s="42"/>
      <c r="CB1523" s="42" t="s">
        <v>353</v>
      </c>
      <c r="CC1523" s="42"/>
      <c r="CD1523" s="42"/>
      <c r="CE1523" s="42"/>
      <c r="CF1523" s="42"/>
      <c r="CG1523" s="26" t="s">
        <v>5851</v>
      </c>
    </row>
    <row r="1524" hidden="1" spans="1:85">
      <c r="A1524" s="39">
        <v>1164</v>
      </c>
      <c r="B1524" s="42" t="s">
        <v>5853</v>
      </c>
      <c r="C1524" s="46" t="s">
        <v>5854</v>
      </c>
      <c r="D1524" s="42" t="s">
        <v>5855</v>
      </c>
      <c r="E1524" s="43">
        <v>31.4538</v>
      </c>
      <c r="F1524" s="43">
        <v>-11.8562</v>
      </c>
      <c r="G1524" s="42" t="s">
        <v>4473</v>
      </c>
      <c r="H1524" s="37">
        <v>2</v>
      </c>
      <c r="I1524" s="42" t="s">
        <v>4530</v>
      </c>
      <c r="J1524" s="42" t="s">
        <v>5494</v>
      </c>
      <c r="K1524" s="42" t="s">
        <v>340</v>
      </c>
      <c r="L1524" s="42" t="s">
        <v>317</v>
      </c>
      <c r="M1524" s="42" t="s">
        <v>317</v>
      </c>
      <c r="N1524" s="42" t="s">
        <v>318</v>
      </c>
      <c r="O1524" s="42" t="s">
        <v>319</v>
      </c>
      <c r="P1524" s="42" t="s">
        <v>319</v>
      </c>
      <c r="Q1524" s="42" t="s">
        <v>320</v>
      </c>
      <c r="R1524" s="42" t="s">
        <v>320</v>
      </c>
      <c r="S1524" s="42" t="s">
        <v>1718</v>
      </c>
      <c r="T1524" s="42" t="s">
        <v>344</v>
      </c>
      <c r="U1524" s="42" t="s">
        <v>323</v>
      </c>
      <c r="V1524" s="52">
        <v>60</v>
      </c>
      <c r="W1524" s="42" t="s">
        <v>325</v>
      </c>
      <c r="X1524" s="42" t="s">
        <v>5359</v>
      </c>
      <c r="Y1524" s="42" t="s">
        <v>2</v>
      </c>
      <c r="Z1524" s="42" t="s">
        <v>2</v>
      </c>
      <c r="AA1524" s="42" t="s">
        <v>328</v>
      </c>
      <c r="AB1524" s="42" t="s">
        <v>4478</v>
      </c>
      <c r="AC1524" s="42" t="s">
        <v>348</v>
      </c>
      <c r="AD1524" s="42" t="s">
        <v>1780</v>
      </c>
      <c r="AE1524" s="42" t="s">
        <v>476</v>
      </c>
      <c r="AF1524" s="42" t="s">
        <v>476</v>
      </c>
      <c r="AG1524" s="42">
        <v>16</v>
      </c>
      <c r="AH1524" s="42" t="s">
        <v>350</v>
      </c>
      <c r="AI1524" s="42">
        <v>0</v>
      </c>
      <c r="AJ1524" s="42" t="s">
        <v>351</v>
      </c>
      <c r="AK1524" s="42">
        <v>0</v>
      </c>
      <c r="AL1524" s="42">
        <v>1000</v>
      </c>
      <c r="AM1524" s="42" t="s">
        <v>332</v>
      </c>
      <c r="AN1524" s="42" t="s">
        <v>352</v>
      </c>
      <c r="AO1524" s="43">
        <v>400</v>
      </c>
      <c r="AP1524" s="42" t="s">
        <v>439</v>
      </c>
      <c r="AQ1524" s="42">
        <v>1200</v>
      </c>
      <c r="AR1524" s="42">
        <v>2</v>
      </c>
      <c r="AS1524" s="42">
        <v>600</v>
      </c>
      <c r="AT1524" s="42">
        <v>48</v>
      </c>
      <c r="AU1524" s="42" t="s">
        <v>327</v>
      </c>
      <c r="AV1524" s="42" t="s">
        <v>327</v>
      </c>
      <c r="AW1524" s="42" t="s">
        <v>327</v>
      </c>
      <c r="AX1524" s="42" t="s">
        <v>353</v>
      </c>
      <c r="AY1524" s="42" t="s">
        <v>327</v>
      </c>
      <c r="AZ1524" s="51">
        <v>115</v>
      </c>
      <c r="BA1524" s="42"/>
      <c r="BB1524" s="42">
        <v>3</v>
      </c>
      <c r="BC1524" s="42" t="s">
        <v>354</v>
      </c>
      <c r="BD1524" s="49" t="s">
        <v>5856</v>
      </c>
      <c r="BE1524" s="49" t="s">
        <v>5853</v>
      </c>
      <c r="BF1524" s="42" t="s">
        <v>340</v>
      </c>
      <c r="BG1524" s="42"/>
      <c r="BH1524" s="42" t="s">
        <v>340</v>
      </c>
      <c r="BI1524" s="42" t="s">
        <v>357</v>
      </c>
      <c r="BJ1524" s="42" t="s">
        <v>358</v>
      </c>
      <c r="BK1524" s="57">
        <v>44778</v>
      </c>
      <c r="BL1524" s="42" t="s">
        <v>317</v>
      </c>
      <c r="BM1524" s="42" t="s">
        <v>317</v>
      </c>
      <c r="BN1524" s="42"/>
      <c r="BO1524" s="42"/>
      <c r="BP1524" s="42" t="s">
        <v>359</v>
      </c>
      <c r="BQ1524" s="42" t="s">
        <v>359</v>
      </c>
      <c r="BR1524" s="42" t="s">
        <v>359</v>
      </c>
      <c r="BS1524" s="42"/>
      <c r="BT1524" s="42" t="s">
        <v>360</v>
      </c>
      <c r="BU1524" s="42" t="s">
        <v>317</v>
      </c>
      <c r="BV1524" s="42" t="s">
        <v>317</v>
      </c>
      <c r="BW1524" s="42"/>
      <c r="BX1524" s="42"/>
      <c r="BY1524" s="42" t="s">
        <v>353</v>
      </c>
      <c r="BZ1524" s="42" t="s">
        <v>353</v>
      </c>
      <c r="CA1524" s="42"/>
      <c r="CB1524" s="42" t="s">
        <v>353</v>
      </c>
      <c r="CC1524" s="42"/>
      <c r="CD1524" s="42"/>
      <c r="CE1524" s="42"/>
      <c r="CF1524" s="42"/>
      <c r="CG1524" s="26" t="s">
        <v>5854</v>
      </c>
    </row>
    <row r="1525" hidden="1" spans="1:85">
      <c r="A1525" s="34">
        <v>991</v>
      </c>
      <c r="B1525" s="42" t="s">
        <v>5857</v>
      </c>
      <c r="C1525" s="46" t="s">
        <v>5858</v>
      </c>
      <c r="D1525" s="42" t="s">
        <v>5859</v>
      </c>
      <c r="E1525" s="43">
        <v>31.6951</v>
      </c>
      <c r="F1525" s="43">
        <v>-9.1899</v>
      </c>
      <c r="G1525" s="42" t="s">
        <v>4473</v>
      </c>
      <c r="H1525" s="37">
        <v>1.8</v>
      </c>
      <c r="I1525" s="42" t="s">
        <v>4530</v>
      </c>
      <c r="J1525" s="42" t="s">
        <v>5456</v>
      </c>
      <c r="K1525" s="42" t="s">
        <v>317</v>
      </c>
      <c r="L1525" s="42" t="s">
        <v>317</v>
      </c>
      <c r="M1525" s="42" t="s">
        <v>317</v>
      </c>
      <c r="N1525" s="42" t="s">
        <v>318</v>
      </c>
      <c r="O1525" s="42" t="s">
        <v>319</v>
      </c>
      <c r="P1525" s="42" t="s">
        <v>319</v>
      </c>
      <c r="Q1525" s="42" t="s">
        <v>320</v>
      </c>
      <c r="R1525" s="42" t="s">
        <v>320</v>
      </c>
      <c r="S1525" s="42" t="s">
        <v>1718</v>
      </c>
      <c r="T1525" s="42" t="s">
        <v>2215</v>
      </c>
      <c r="U1525" s="42" t="s">
        <v>323</v>
      </c>
      <c r="V1525" s="52">
        <v>80</v>
      </c>
      <c r="W1525" s="42" t="s">
        <v>325</v>
      </c>
      <c r="X1525" s="42" t="s">
        <v>5403</v>
      </c>
      <c r="Y1525" s="42" t="s">
        <v>2</v>
      </c>
      <c r="Z1525" s="42" t="s">
        <v>2</v>
      </c>
      <c r="AA1525" s="42" t="s">
        <v>328</v>
      </c>
      <c r="AB1525" s="42" t="s">
        <v>4478</v>
      </c>
      <c r="AC1525" s="42" t="s">
        <v>348</v>
      </c>
      <c r="AD1525" s="42" t="s">
        <v>1780</v>
      </c>
      <c r="AE1525" s="42" t="s">
        <v>403</v>
      </c>
      <c r="AF1525" s="42" t="s">
        <v>403</v>
      </c>
      <c r="AG1525" s="42">
        <v>15</v>
      </c>
      <c r="AH1525" s="42" t="s">
        <v>350</v>
      </c>
      <c r="AI1525" s="42" t="s">
        <v>4549</v>
      </c>
      <c r="AJ1525" s="42" t="s">
        <v>351</v>
      </c>
      <c r="AK1525" s="42" t="s">
        <v>5404</v>
      </c>
      <c r="AL1525" s="42">
        <v>600</v>
      </c>
      <c r="AM1525" s="42" t="s">
        <v>332</v>
      </c>
      <c r="AN1525" s="42" t="s">
        <v>352</v>
      </c>
      <c r="AO1525" s="43">
        <v>400</v>
      </c>
      <c r="AP1525" s="42" t="s">
        <v>333</v>
      </c>
      <c r="AQ1525" s="42">
        <v>200</v>
      </c>
      <c r="AR1525" s="42">
        <v>48</v>
      </c>
      <c r="AS1525" s="42">
        <v>100</v>
      </c>
      <c r="AT1525" s="42">
        <v>2</v>
      </c>
      <c r="AU1525" s="42" t="s">
        <v>327</v>
      </c>
      <c r="AV1525" s="42" t="s">
        <v>327</v>
      </c>
      <c r="AW1525" s="42" t="s">
        <v>327</v>
      </c>
      <c r="AX1525" s="42" t="s">
        <v>353</v>
      </c>
      <c r="AY1525" s="42" t="s">
        <v>327</v>
      </c>
      <c r="AZ1525" s="51">
        <v>89</v>
      </c>
      <c r="BA1525" s="42"/>
      <c r="BB1525" s="42">
        <v>2</v>
      </c>
      <c r="BC1525" s="42" t="s">
        <v>375</v>
      </c>
      <c r="BD1525" s="49" t="s">
        <v>5860</v>
      </c>
      <c r="BE1525" s="49" t="s">
        <v>5857</v>
      </c>
      <c r="BF1525" s="42" t="s">
        <v>340</v>
      </c>
      <c r="BG1525" s="42"/>
      <c r="BH1525" s="42" t="s">
        <v>340</v>
      </c>
      <c r="BI1525" s="42" t="s">
        <v>357</v>
      </c>
      <c r="BJ1525" s="42" t="s">
        <v>1872</v>
      </c>
      <c r="BK1525" s="57">
        <v>44778</v>
      </c>
      <c r="BL1525" s="42" t="s">
        <v>317</v>
      </c>
      <c r="BM1525" s="42" t="s">
        <v>317</v>
      </c>
      <c r="BN1525" s="42"/>
      <c r="BO1525" s="42"/>
      <c r="BP1525" s="42" t="s">
        <v>359</v>
      </c>
      <c r="BQ1525" s="42" t="s">
        <v>359</v>
      </c>
      <c r="BR1525" s="42" t="s">
        <v>359</v>
      </c>
      <c r="BS1525" s="42"/>
      <c r="BT1525" s="42" t="s">
        <v>360</v>
      </c>
      <c r="BU1525" s="42" t="s">
        <v>317</v>
      </c>
      <c r="BV1525" s="42" t="s">
        <v>317</v>
      </c>
      <c r="BW1525" s="42"/>
      <c r="BX1525" s="42"/>
      <c r="BY1525" s="42" t="s">
        <v>353</v>
      </c>
      <c r="BZ1525" s="42" t="s">
        <v>353</v>
      </c>
      <c r="CA1525" s="42"/>
      <c r="CB1525" s="42" t="s">
        <v>353</v>
      </c>
      <c r="CC1525" s="42"/>
      <c r="CD1525" s="42"/>
      <c r="CE1525" s="42"/>
      <c r="CF1525" s="42"/>
      <c r="CG1525" s="26" t="s">
        <v>5858</v>
      </c>
    </row>
    <row r="1526" hidden="1" spans="1:85">
      <c r="A1526" s="39">
        <v>466</v>
      </c>
      <c r="B1526" s="42" t="s">
        <v>5861</v>
      </c>
      <c r="C1526" s="46" t="s">
        <v>5862</v>
      </c>
      <c r="D1526" s="42" t="s">
        <v>5863</v>
      </c>
      <c r="E1526" s="43">
        <v>31.2859</v>
      </c>
      <c r="F1526" s="43">
        <v>-10.8657</v>
      </c>
      <c r="G1526" s="42" t="s">
        <v>4473</v>
      </c>
      <c r="H1526" s="37">
        <v>1.8</v>
      </c>
      <c r="I1526" s="42" t="s">
        <v>4530</v>
      </c>
      <c r="J1526" s="42" t="s">
        <v>5382</v>
      </c>
      <c r="K1526" s="42" t="s">
        <v>317</v>
      </c>
      <c r="L1526" s="42" t="s">
        <v>317</v>
      </c>
      <c r="M1526" s="42" t="s">
        <v>317</v>
      </c>
      <c r="N1526" s="42" t="s">
        <v>318</v>
      </c>
      <c r="O1526" s="42" t="s">
        <v>319</v>
      </c>
      <c r="P1526" s="42" t="s">
        <v>319</v>
      </c>
      <c r="Q1526" s="42" t="s">
        <v>320</v>
      </c>
      <c r="R1526" s="42" t="s">
        <v>320</v>
      </c>
      <c r="S1526" s="42" t="s">
        <v>1718</v>
      </c>
      <c r="T1526" s="42" t="s">
        <v>2215</v>
      </c>
      <c r="U1526" s="42" t="s">
        <v>323</v>
      </c>
      <c r="V1526" s="52">
        <v>60</v>
      </c>
      <c r="W1526" s="42" t="s">
        <v>325</v>
      </c>
      <c r="X1526" s="42" t="s">
        <v>5359</v>
      </c>
      <c r="Y1526" s="42" t="s">
        <v>2</v>
      </c>
      <c r="Z1526" s="42" t="s">
        <v>2</v>
      </c>
      <c r="AA1526" s="42" t="s">
        <v>328</v>
      </c>
      <c r="AB1526" s="42" t="s">
        <v>4478</v>
      </c>
      <c r="AC1526" s="42" t="s">
        <v>348</v>
      </c>
      <c r="AD1526" s="42" t="s">
        <v>1780</v>
      </c>
      <c r="AE1526" s="42" t="s">
        <v>426</v>
      </c>
      <c r="AF1526" s="42" t="s">
        <v>426</v>
      </c>
      <c r="AG1526" s="42">
        <v>15</v>
      </c>
      <c r="AH1526" s="42" t="s">
        <v>350</v>
      </c>
      <c r="AI1526" s="42">
        <v>0</v>
      </c>
      <c r="AJ1526" s="42" t="s">
        <v>351</v>
      </c>
      <c r="AK1526" s="42">
        <v>0</v>
      </c>
      <c r="AL1526" s="42">
        <v>600</v>
      </c>
      <c r="AM1526" s="42" t="s">
        <v>408</v>
      </c>
      <c r="AN1526" s="42" t="s">
        <v>4734</v>
      </c>
      <c r="AO1526" s="43" t="s">
        <v>5864</v>
      </c>
      <c r="AP1526" s="42" t="s">
        <v>1320</v>
      </c>
      <c r="AQ1526" s="42">
        <v>1500</v>
      </c>
      <c r="AR1526" s="42">
        <v>2</v>
      </c>
      <c r="AS1526" s="42">
        <v>1500</v>
      </c>
      <c r="AT1526" s="42">
        <v>24</v>
      </c>
      <c r="AU1526" s="42" t="s">
        <v>327</v>
      </c>
      <c r="AV1526" s="42" t="s">
        <v>327</v>
      </c>
      <c r="AW1526" s="42" t="s">
        <v>327</v>
      </c>
      <c r="AX1526" s="42" t="s">
        <v>353</v>
      </c>
      <c r="AY1526" s="42" t="s">
        <v>327</v>
      </c>
      <c r="AZ1526" s="51">
        <v>36</v>
      </c>
      <c r="BA1526" s="42"/>
      <c r="BB1526" s="42">
        <v>1</v>
      </c>
      <c r="BC1526" s="42" t="s">
        <v>525</v>
      </c>
      <c r="BD1526" s="49">
        <v>0</v>
      </c>
      <c r="BE1526" s="49" t="s">
        <v>5861</v>
      </c>
      <c r="BF1526" s="42" t="s">
        <v>340</v>
      </c>
      <c r="BG1526" s="42"/>
      <c r="BH1526" s="42" t="s">
        <v>340</v>
      </c>
      <c r="BI1526" s="42" t="s">
        <v>357</v>
      </c>
      <c r="BJ1526" s="42" t="s">
        <v>358</v>
      </c>
      <c r="BK1526" s="57">
        <v>44778</v>
      </c>
      <c r="BL1526" s="42" t="s">
        <v>317</v>
      </c>
      <c r="BM1526" s="42" t="s">
        <v>317</v>
      </c>
      <c r="BN1526" s="42"/>
      <c r="BO1526" s="42"/>
      <c r="BP1526" s="42" t="s">
        <v>359</v>
      </c>
      <c r="BQ1526" s="42" t="s">
        <v>359</v>
      </c>
      <c r="BR1526" s="42" t="s">
        <v>359</v>
      </c>
      <c r="BS1526" s="42"/>
      <c r="BT1526" s="42" t="s">
        <v>360</v>
      </c>
      <c r="BU1526" s="42" t="s">
        <v>317</v>
      </c>
      <c r="BV1526" s="42" t="s">
        <v>317</v>
      </c>
      <c r="BW1526" s="42"/>
      <c r="BX1526" s="42"/>
      <c r="BY1526" s="42" t="s">
        <v>353</v>
      </c>
      <c r="BZ1526" s="42" t="s">
        <v>353</v>
      </c>
      <c r="CA1526" s="42"/>
      <c r="CB1526" s="42" t="s">
        <v>353</v>
      </c>
      <c r="CC1526" s="42"/>
      <c r="CD1526" s="42"/>
      <c r="CE1526" s="42"/>
      <c r="CF1526" s="42"/>
      <c r="CG1526" s="26" t="s">
        <v>5862</v>
      </c>
    </row>
    <row r="1527" hidden="1" spans="1:85">
      <c r="A1527" s="39">
        <v>786</v>
      </c>
      <c r="B1527" s="42" t="s">
        <v>5865</v>
      </c>
      <c r="C1527" s="46" t="s">
        <v>5866</v>
      </c>
      <c r="D1527" s="42" t="s">
        <v>5867</v>
      </c>
      <c r="E1527" s="43">
        <v>30.7826</v>
      </c>
      <c r="F1527" s="43">
        <v>-11.7333</v>
      </c>
      <c r="G1527" s="42" t="s">
        <v>4473</v>
      </c>
      <c r="H1527" s="37">
        <v>1.8</v>
      </c>
      <c r="I1527" s="42" t="s">
        <v>4530</v>
      </c>
      <c r="J1527" s="42" t="s">
        <v>5494</v>
      </c>
      <c r="K1527" s="42" t="s">
        <v>317</v>
      </c>
      <c r="L1527" s="42" t="s">
        <v>317</v>
      </c>
      <c r="M1527" s="42" t="s">
        <v>317</v>
      </c>
      <c r="N1527" s="42" t="s">
        <v>318</v>
      </c>
      <c r="O1527" s="42" t="s">
        <v>319</v>
      </c>
      <c r="P1527" s="42" t="s">
        <v>319</v>
      </c>
      <c r="Q1527" s="42" t="s">
        <v>320</v>
      </c>
      <c r="R1527" s="42" t="s">
        <v>320</v>
      </c>
      <c r="S1527" s="42" t="s">
        <v>1718</v>
      </c>
      <c r="T1527" s="42" t="s">
        <v>782</v>
      </c>
      <c r="U1527" s="42" t="s">
        <v>323</v>
      </c>
      <c r="V1527" s="52">
        <v>60</v>
      </c>
      <c r="W1527" s="42" t="s">
        <v>325</v>
      </c>
      <c r="X1527" s="42" t="s">
        <v>5359</v>
      </c>
      <c r="Y1527" s="42" t="s">
        <v>2</v>
      </c>
      <c r="Z1527" s="42" t="s">
        <v>2</v>
      </c>
      <c r="AA1527" s="42" t="s">
        <v>328</v>
      </c>
      <c r="AB1527" s="42" t="s">
        <v>4478</v>
      </c>
      <c r="AC1527" s="42" t="s">
        <v>348</v>
      </c>
      <c r="AD1527" s="42" t="s">
        <v>1780</v>
      </c>
      <c r="AE1527" s="42" t="s">
        <v>348</v>
      </c>
      <c r="AF1527" s="42" t="s">
        <v>348</v>
      </c>
      <c r="AG1527" s="42">
        <v>20</v>
      </c>
      <c r="AH1527" s="42" t="s">
        <v>350</v>
      </c>
      <c r="AI1527" s="42">
        <v>0</v>
      </c>
      <c r="AJ1527" s="42" t="s">
        <v>351</v>
      </c>
      <c r="AK1527" s="42">
        <v>0</v>
      </c>
      <c r="AL1527" s="42">
        <v>600</v>
      </c>
      <c r="AM1527" s="42" t="s">
        <v>332</v>
      </c>
      <c r="AN1527" s="42" t="s">
        <v>4734</v>
      </c>
      <c r="AO1527" s="43" t="s">
        <v>4725</v>
      </c>
      <c r="AP1527" s="42" t="s">
        <v>333</v>
      </c>
      <c r="AQ1527" s="42">
        <v>200</v>
      </c>
      <c r="AR1527" s="42">
        <v>48</v>
      </c>
      <c r="AS1527" s="42">
        <v>100</v>
      </c>
      <c r="AT1527" s="42">
        <v>2</v>
      </c>
      <c r="AU1527" s="42" t="s">
        <v>327</v>
      </c>
      <c r="AV1527" s="42" t="s">
        <v>327</v>
      </c>
      <c r="AW1527" s="42" t="s">
        <v>327</v>
      </c>
      <c r="AX1527" s="42" t="s">
        <v>353</v>
      </c>
      <c r="AY1527" s="42" t="s">
        <v>327</v>
      </c>
      <c r="AZ1527" s="51">
        <v>74</v>
      </c>
      <c r="BA1527" s="42"/>
      <c r="BB1527" s="42">
        <v>2</v>
      </c>
      <c r="BC1527" s="42" t="s">
        <v>375</v>
      </c>
      <c r="BD1527" s="49" t="s">
        <v>5868</v>
      </c>
      <c r="BE1527" s="49" t="s">
        <v>5865</v>
      </c>
      <c r="BF1527" s="42" t="s">
        <v>340</v>
      </c>
      <c r="BG1527" s="42"/>
      <c r="BH1527" s="42" t="s">
        <v>340</v>
      </c>
      <c r="BI1527" s="42" t="s">
        <v>357</v>
      </c>
      <c r="BJ1527" s="42" t="s">
        <v>358</v>
      </c>
      <c r="BK1527" s="57">
        <v>44778</v>
      </c>
      <c r="BL1527" s="42" t="s">
        <v>317</v>
      </c>
      <c r="BM1527" s="42" t="s">
        <v>317</v>
      </c>
      <c r="BN1527" s="42"/>
      <c r="BO1527" s="42">
        <v>24</v>
      </c>
      <c r="BP1527" s="42"/>
      <c r="BQ1527" s="42" t="s">
        <v>4506</v>
      </c>
      <c r="BR1527" s="42" t="s">
        <v>359</v>
      </c>
      <c r="BS1527" s="42"/>
      <c r="BT1527" s="42" t="s">
        <v>360</v>
      </c>
      <c r="BU1527" s="42" t="s">
        <v>317</v>
      </c>
      <c r="BV1527" s="42" t="s">
        <v>317</v>
      </c>
      <c r="BW1527" s="42"/>
      <c r="BX1527" s="42"/>
      <c r="BY1527" s="42" t="s">
        <v>353</v>
      </c>
      <c r="BZ1527" s="42" t="s">
        <v>353</v>
      </c>
      <c r="CA1527" s="42"/>
      <c r="CB1527" s="42" t="s">
        <v>353</v>
      </c>
      <c r="CC1527" s="42"/>
      <c r="CD1527" s="42"/>
      <c r="CE1527" s="42"/>
      <c r="CF1527" s="42"/>
      <c r="CG1527" s="26" t="s">
        <v>5866</v>
      </c>
    </row>
    <row r="1528" hidden="1" spans="1:85">
      <c r="A1528" s="39">
        <v>1624</v>
      </c>
      <c r="B1528" s="42" t="s">
        <v>5869</v>
      </c>
      <c r="C1528" s="46" t="s">
        <v>5870</v>
      </c>
      <c r="D1528" s="42" t="s">
        <v>5871</v>
      </c>
      <c r="E1528" s="43">
        <v>31.0607</v>
      </c>
      <c r="F1528" s="43">
        <v>-9.5543</v>
      </c>
      <c r="G1528" s="42" t="s">
        <v>4473</v>
      </c>
      <c r="H1528" s="37">
        <v>1.8</v>
      </c>
      <c r="I1528" s="42" t="s">
        <v>4530</v>
      </c>
      <c r="J1528" s="42" t="s">
        <v>5456</v>
      </c>
      <c r="K1528" s="42" t="s">
        <v>317</v>
      </c>
      <c r="L1528" s="42" t="s">
        <v>317</v>
      </c>
      <c r="M1528" s="42" t="s">
        <v>317</v>
      </c>
      <c r="N1528" s="42" t="s">
        <v>318</v>
      </c>
      <c r="O1528" s="42" t="s">
        <v>319</v>
      </c>
      <c r="P1528" s="42" t="s">
        <v>319</v>
      </c>
      <c r="Q1528" s="42" t="s">
        <v>320</v>
      </c>
      <c r="R1528" s="42" t="s">
        <v>320</v>
      </c>
      <c r="S1528" s="42" t="s">
        <v>1718</v>
      </c>
      <c r="T1528" s="42" t="s">
        <v>782</v>
      </c>
      <c r="U1528" s="42" t="s">
        <v>323</v>
      </c>
      <c r="V1528" s="52">
        <v>50</v>
      </c>
      <c r="W1528" s="42" t="s">
        <v>325</v>
      </c>
      <c r="X1528" s="42" t="s">
        <v>5312</v>
      </c>
      <c r="Y1528" s="42" t="s">
        <v>2</v>
      </c>
      <c r="Z1528" s="42" t="s">
        <v>2</v>
      </c>
      <c r="AA1528" s="42" t="s">
        <v>328</v>
      </c>
      <c r="AB1528" s="42" t="s">
        <v>4478</v>
      </c>
      <c r="AC1528" s="42" t="s">
        <v>348</v>
      </c>
      <c r="AD1528" s="42" t="s">
        <v>1780</v>
      </c>
      <c r="AE1528" s="42" t="s">
        <v>382</v>
      </c>
      <c r="AF1528" s="42" t="s">
        <v>382</v>
      </c>
      <c r="AG1528" s="42">
        <v>15</v>
      </c>
      <c r="AH1528" s="42" t="s">
        <v>350</v>
      </c>
      <c r="AI1528" s="42">
        <v>0</v>
      </c>
      <c r="AJ1528" s="42" t="s">
        <v>351</v>
      </c>
      <c r="AK1528" s="42">
        <v>0</v>
      </c>
      <c r="AL1528" s="42">
        <v>600</v>
      </c>
      <c r="AM1528" s="42" t="s">
        <v>332</v>
      </c>
      <c r="AN1528" s="42" t="s">
        <v>352</v>
      </c>
      <c r="AO1528" s="43">
        <v>400</v>
      </c>
      <c r="AP1528" s="42" t="s">
        <v>439</v>
      </c>
      <c r="AQ1528" s="42">
        <v>600</v>
      </c>
      <c r="AR1528" s="42">
        <v>2</v>
      </c>
      <c r="AS1528" s="42">
        <v>600</v>
      </c>
      <c r="AT1528" s="42">
        <v>24</v>
      </c>
      <c r="AU1528" s="42" t="s">
        <v>327</v>
      </c>
      <c r="AV1528" s="42" t="s">
        <v>327</v>
      </c>
      <c r="AW1528" s="42" t="s">
        <v>327</v>
      </c>
      <c r="AX1528" s="42" t="s">
        <v>353</v>
      </c>
      <c r="AY1528" s="42" t="s">
        <v>327</v>
      </c>
      <c r="AZ1528" s="51">
        <v>42</v>
      </c>
      <c r="BA1528" s="42"/>
      <c r="BB1528" s="42">
        <v>1</v>
      </c>
      <c r="BC1528" s="42" t="s">
        <v>525</v>
      </c>
      <c r="BD1528" s="49">
        <v>0</v>
      </c>
      <c r="BE1528" s="49" t="s">
        <v>5869</v>
      </c>
      <c r="BF1528" s="42" t="s">
        <v>340</v>
      </c>
      <c r="BG1528" s="42"/>
      <c r="BH1528" s="42" t="s">
        <v>340</v>
      </c>
      <c r="BI1528" s="42" t="s">
        <v>357</v>
      </c>
      <c r="BJ1528" s="42" t="s">
        <v>1872</v>
      </c>
      <c r="BK1528" s="57">
        <v>44778</v>
      </c>
      <c r="BL1528" s="42" t="s">
        <v>317</v>
      </c>
      <c r="BM1528" s="42" t="s">
        <v>317</v>
      </c>
      <c r="BN1528" s="42"/>
      <c r="BO1528" s="42"/>
      <c r="BP1528" s="42" t="s">
        <v>359</v>
      </c>
      <c r="BQ1528" s="42" t="s">
        <v>359</v>
      </c>
      <c r="BR1528" s="42" t="s">
        <v>359</v>
      </c>
      <c r="BS1528" s="42"/>
      <c r="BT1528" s="42" t="s">
        <v>360</v>
      </c>
      <c r="BU1528" s="42" t="s">
        <v>317</v>
      </c>
      <c r="BV1528" s="42" t="s">
        <v>317</v>
      </c>
      <c r="BW1528" s="42"/>
      <c r="BX1528" s="42"/>
      <c r="BY1528" s="42" t="s">
        <v>353</v>
      </c>
      <c r="BZ1528" s="42" t="s">
        <v>353</v>
      </c>
      <c r="CA1528" s="42"/>
      <c r="CB1528" s="42" t="s">
        <v>353</v>
      </c>
      <c r="CC1528" s="42"/>
      <c r="CD1528" s="42"/>
      <c r="CE1528" s="42"/>
      <c r="CF1528" s="42"/>
      <c r="CG1528" s="26" t="s">
        <v>5870</v>
      </c>
    </row>
    <row r="1529" hidden="1" spans="1:85">
      <c r="A1529" s="39">
        <v>1234</v>
      </c>
      <c r="B1529" s="42" t="s">
        <v>5872</v>
      </c>
      <c r="C1529" s="46" t="s">
        <v>5873</v>
      </c>
      <c r="D1529" s="42" t="s">
        <v>5874</v>
      </c>
      <c r="E1529" s="43">
        <v>32.2489</v>
      </c>
      <c r="F1529" s="43">
        <v>-10.0684</v>
      </c>
      <c r="G1529" s="42" t="s">
        <v>4473</v>
      </c>
      <c r="H1529" s="37">
        <v>1.5</v>
      </c>
      <c r="I1529" s="42" t="s">
        <v>4530</v>
      </c>
      <c r="J1529" s="42" t="s">
        <v>5382</v>
      </c>
      <c r="K1529" s="42" t="s">
        <v>317</v>
      </c>
      <c r="L1529" s="42" t="s">
        <v>317</v>
      </c>
      <c r="M1529" s="42" t="s">
        <v>317</v>
      </c>
      <c r="N1529" s="42" t="s">
        <v>318</v>
      </c>
      <c r="O1529" s="42" t="s">
        <v>319</v>
      </c>
      <c r="P1529" s="42" t="s">
        <v>319</v>
      </c>
      <c r="Q1529" s="42" t="s">
        <v>320</v>
      </c>
      <c r="R1529" s="42" t="s">
        <v>320</v>
      </c>
      <c r="S1529" s="42" t="s">
        <v>1718</v>
      </c>
      <c r="T1529" s="42" t="s">
        <v>344</v>
      </c>
      <c r="U1529" s="42" t="s">
        <v>323</v>
      </c>
      <c r="V1529" s="52">
        <v>60</v>
      </c>
      <c r="W1529" s="42" t="s">
        <v>325</v>
      </c>
      <c r="X1529" s="42" t="s">
        <v>5403</v>
      </c>
      <c r="Y1529" s="42" t="s">
        <v>2</v>
      </c>
      <c r="Z1529" s="42" t="s">
        <v>2</v>
      </c>
      <c r="AA1529" s="42" t="s">
        <v>328</v>
      </c>
      <c r="AB1529" s="42" t="s">
        <v>4478</v>
      </c>
      <c r="AC1529" s="42" t="s">
        <v>348</v>
      </c>
      <c r="AD1529" s="42" t="s">
        <v>1780</v>
      </c>
      <c r="AE1529" s="42" t="s">
        <v>2619</v>
      </c>
      <c r="AF1529" s="42" t="s">
        <v>2619</v>
      </c>
      <c r="AG1529" s="42">
        <v>12</v>
      </c>
      <c r="AH1529" s="42" t="s">
        <v>350</v>
      </c>
      <c r="AI1529" s="42">
        <v>0</v>
      </c>
      <c r="AJ1529" s="42" t="s">
        <v>351</v>
      </c>
      <c r="AK1529" s="42">
        <v>0</v>
      </c>
      <c r="AL1529" s="42">
        <v>600</v>
      </c>
      <c r="AM1529" s="42" t="s">
        <v>332</v>
      </c>
      <c r="AN1529" s="42" t="s">
        <v>352</v>
      </c>
      <c r="AO1529" s="43">
        <v>400</v>
      </c>
      <c r="AP1529" s="42" t="s">
        <v>439</v>
      </c>
      <c r="AQ1529" s="42">
        <v>1200</v>
      </c>
      <c r="AR1529" s="42">
        <v>2</v>
      </c>
      <c r="AS1529" s="42">
        <v>600</v>
      </c>
      <c r="AT1529" s="42">
        <v>48</v>
      </c>
      <c r="AU1529" s="42" t="s">
        <v>327</v>
      </c>
      <c r="AV1529" s="42" t="s">
        <v>327</v>
      </c>
      <c r="AW1529" s="42" t="s">
        <v>327</v>
      </c>
      <c r="AX1529" s="42" t="s">
        <v>353</v>
      </c>
      <c r="AY1529" s="42" t="s">
        <v>327</v>
      </c>
      <c r="AZ1529" s="51">
        <v>45</v>
      </c>
      <c r="BA1529" s="42"/>
      <c r="BB1529" s="42">
        <v>1</v>
      </c>
      <c r="BC1529" s="42" t="s">
        <v>346</v>
      </c>
      <c r="BD1529" s="49" t="s">
        <v>5875</v>
      </c>
      <c r="BE1529" s="49">
        <v>0</v>
      </c>
      <c r="BF1529" s="42" t="s">
        <v>340</v>
      </c>
      <c r="BG1529" s="42"/>
      <c r="BH1529" s="42" t="s">
        <v>340</v>
      </c>
      <c r="BI1529" s="42" t="s">
        <v>357</v>
      </c>
      <c r="BJ1529" s="42" t="s">
        <v>358</v>
      </c>
      <c r="BK1529" s="57">
        <v>44778</v>
      </c>
      <c r="BL1529" s="42" t="s">
        <v>317</v>
      </c>
      <c r="BM1529" s="42" t="s">
        <v>317</v>
      </c>
      <c r="BN1529" s="42"/>
      <c r="BO1529" s="42"/>
      <c r="BP1529" s="42" t="s">
        <v>359</v>
      </c>
      <c r="BQ1529" s="42" t="s">
        <v>359</v>
      </c>
      <c r="BR1529" s="42" t="s">
        <v>359</v>
      </c>
      <c r="BS1529" s="42"/>
      <c r="BT1529" s="42" t="s">
        <v>360</v>
      </c>
      <c r="BU1529" s="42" t="s">
        <v>317</v>
      </c>
      <c r="BV1529" s="42" t="s">
        <v>317</v>
      </c>
      <c r="BW1529" s="42"/>
      <c r="BX1529" s="42"/>
      <c r="BY1529" s="42" t="s">
        <v>353</v>
      </c>
      <c r="BZ1529" s="42" t="s">
        <v>353</v>
      </c>
      <c r="CA1529" s="42"/>
      <c r="CB1529" s="42" t="s">
        <v>353</v>
      </c>
      <c r="CC1529" s="42"/>
      <c r="CD1529" s="42"/>
      <c r="CE1529" s="42"/>
      <c r="CF1529" s="42"/>
      <c r="CG1529" s="26" t="s">
        <v>5873</v>
      </c>
    </row>
    <row r="1530" hidden="1" spans="1:85">
      <c r="A1530" s="34">
        <v>787</v>
      </c>
      <c r="B1530" s="42" t="s">
        <v>5876</v>
      </c>
      <c r="C1530" s="46" t="s">
        <v>5877</v>
      </c>
      <c r="D1530" s="42" t="s">
        <v>5878</v>
      </c>
      <c r="E1530" s="43">
        <v>31.1785</v>
      </c>
      <c r="F1530" s="43">
        <v>-11.7617</v>
      </c>
      <c r="G1530" s="42" t="s">
        <v>4473</v>
      </c>
      <c r="H1530" s="37">
        <v>1.8</v>
      </c>
      <c r="I1530" s="42" t="s">
        <v>4530</v>
      </c>
      <c r="J1530" s="42" t="s">
        <v>5494</v>
      </c>
      <c r="K1530" s="42" t="s">
        <v>317</v>
      </c>
      <c r="L1530" s="42" t="s">
        <v>317</v>
      </c>
      <c r="M1530" s="42" t="s">
        <v>317</v>
      </c>
      <c r="N1530" s="42" t="s">
        <v>318</v>
      </c>
      <c r="O1530" s="42" t="s">
        <v>319</v>
      </c>
      <c r="P1530" s="42" t="s">
        <v>319</v>
      </c>
      <c r="Q1530" s="42" t="s">
        <v>390</v>
      </c>
      <c r="R1530" s="42" t="s">
        <v>320</v>
      </c>
      <c r="S1530" s="42" t="s">
        <v>1718</v>
      </c>
      <c r="T1530" s="42" t="s">
        <v>782</v>
      </c>
      <c r="U1530" s="42" t="s">
        <v>323</v>
      </c>
      <c r="V1530" s="52">
        <v>60</v>
      </c>
      <c r="W1530" s="42" t="s">
        <v>325</v>
      </c>
      <c r="X1530" s="42" t="s">
        <v>5359</v>
      </c>
      <c r="Y1530" s="42" t="s">
        <v>2</v>
      </c>
      <c r="Z1530" s="42" t="s">
        <v>2</v>
      </c>
      <c r="AA1530" s="42" t="s">
        <v>328</v>
      </c>
      <c r="AB1530" s="42" t="s">
        <v>4478</v>
      </c>
      <c r="AC1530" s="42" t="s">
        <v>348</v>
      </c>
      <c r="AD1530" s="42" t="s">
        <v>1780</v>
      </c>
      <c r="AE1530" s="42" t="s">
        <v>348</v>
      </c>
      <c r="AF1530" s="42" t="s">
        <v>348</v>
      </c>
      <c r="AG1530" s="42">
        <v>20</v>
      </c>
      <c r="AH1530" s="42" t="s">
        <v>350</v>
      </c>
      <c r="AI1530" s="42">
        <v>0</v>
      </c>
      <c r="AJ1530" s="42" t="s">
        <v>351</v>
      </c>
      <c r="AK1530" s="42">
        <v>0</v>
      </c>
      <c r="AL1530" s="42">
        <v>600</v>
      </c>
      <c r="AM1530" s="42" t="s">
        <v>332</v>
      </c>
      <c r="AN1530" s="42" t="s">
        <v>4734</v>
      </c>
      <c r="AO1530" s="43" t="s">
        <v>5775</v>
      </c>
      <c r="AP1530" s="42" t="s">
        <v>333</v>
      </c>
      <c r="AQ1530" s="42">
        <v>100</v>
      </c>
      <c r="AR1530" s="42">
        <v>48</v>
      </c>
      <c r="AS1530" s="42">
        <v>100</v>
      </c>
      <c r="AT1530" s="42">
        <v>1</v>
      </c>
      <c r="AU1530" s="42" t="s">
        <v>327</v>
      </c>
      <c r="AV1530" s="42" t="s">
        <v>327</v>
      </c>
      <c r="AW1530" s="42" t="s">
        <v>327</v>
      </c>
      <c r="AX1530" s="42" t="s">
        <v>353</v>
      </c>
      <c r="AY1530" s="42" t="s">
        <v>327</v>
      </c>
      <c r="AZ1530" s="51">
        <v>44</v>
      </c>
      <c r="BA1530" s="42"/>
      <c r="BB1530" s="42">
        <v>2</v>
      </c>
      <c r="BC1530" s="42" t="s">
        <v>375</v>
      </c>
      <c r="BD1530" s="49" t="s">
        <v>2479</v>
      </c>
      <c r="BE1530" s="49" t="s">
        <v>5876</v>
      </c>
      <c r="BF1530" s="42" t="s">
        <v>340</v>
      </c>
      <c r="BG1530" s="42"/>
      <c r="BH1530" s="42" t="s">
        <v>340</v>
      </c>
      <c r="BI1530" s="42" t="s">
        <v>357</v>
      </c>
      <c r="BJ1530" s="42" t="s">
        <v>358</v>
      </c>
      <c r="BK1530" s="57">
        <v>44778</v>
      </c>
      <c r="BL1530" s="42" t="s">
        <v>317</v>
      </c>
      <c r="BM1530" s="42" t="s">
        <v>317</v>
      </c>
      <c r="BN1530" s="42"/>
      <c r="BO1530" s="42">
        <v>24</v>
      </c>
      <c r="BP1530" s="42"/>
      <c r="BQ1530" s="42" t="s">
        <v>4506</v>
      </c>
      <c r="BR1530" s="42" t="s">
        <v>359</v>
      </c>
      <c r="BS1530" s="42"/>
      <c r="BT1530" s="42" t="s">
        <v>360</v>
      </c>
      <c r="BU1530" s="42" t="s">
        <v>317</v>
      </c>
      <c r="BV1530" s="42" t="s">
        <v>317</v>
      </c>
      <c r="BW1530" s="42"/>
      <c r="BX1530" s="42"/>
      <c r="BY1530" s="42" t="s">
        <v>353</v>
      </c>
      <c r="BZ1530" s="42" t="s">
        <v>353</v>
      </c>
      <c r="CA1530" s="42"/>
      <c r="CB1530" s="42" t="s">
        <v>353</v>
      </c>
      <c r="CC1530" s="42"/>
      <c r="CD1530" s="42"/>
      <c r="CE1530" s="42"/>
      <c r="CF1530" s="42"/>
      <c r="CG1530" s="26" t="s">
        <v>5877</v>
      </c>
    </row>
    <row r="1531" hidden="1" spans="1:85">
      <c r="A1531" s="34">
        <v>671</v>
      </c>
      <c r="B1531" s="42" t="s">
        <v>5879</v>
      </c>
      <c r="C1531" s="46" t="s">
        <v>5880</v>
      </c>
      <c r="D1531" s="42" t="s">
        <v>5881</v>
      </c>
      <c r="E1531" s="43">
        <v>31.5805</v>
      </c>
      <c r="F1531" s="43">
        <v>-11.1856</v>
      </c>
      <c r="G1531" s="42" t="s">
        <v>4473</v>
      </c>
      <c r="H1531" s="37">
        <v>2</v>
      </c>
      <c r="I1531" s="42" t="s">
        <v>4530</v>
      </c>
      <c r="J1531" s="42" t="s">
        <v>5382</v>
      </c>
      <c r="K1531" s="42" t="s">
        <v>317</v>
      </c>
      <c r="L1531" s="42" t="s">
        <v>317</v>
      </c>
      <c r="M1531" s="42" t="s">
        <v>317</v>
      </c>
      <c r="N1531" s="42" t="s">
        <v>318</v>
      </c>
      <c r="O1531" s="42" t="s">
        <v>319</v>
      </c>
      <c r="P1531" s="42" t="s">
        <v>319</v>
      </c>
      <c r="Q1531" s="42" t="s">
        <v>320</v>
      </c>
      <c r="R1531" s="42" t="s">
        <v>320</v>
      </c>
      <c r="S1531" s="42" t="s">
        <v>1718</v>
      </c>
      <c r="T1531" s="42" t="s">
        <v>344</v>
      </c>
      <c r="U1531" s="42" t="s">
        <v>323</v>
      </c>
      <c r="V1531" s="52">
        <v>60</v>
      </c>
      <c r="W1531" s="42" t="s">
        <v>325</v>
      </c>
      <c r="X1531" s="42" t="s">
        <v>5359</v>
      </c>
      <c r="Y1531" s="42" t="s">
        <v>2</v>
      </c>
      <c r="Z1531" s="42" t="s">
        <v>2</v>
      </c>
      <c r="AA1531" s="42" t="s">
        <v>328</v>
      </c>
      <c r="AB1531" s="42" t="s">
        <v>4478</v>
      </c>
      <c r="AC1531" s="42" t="s">
        <v>348</v>
      </c>
      <c r="AD1531" s="42" t="s">
        <v>1780</v>
      </c>
      <c r="AE1531" s="42" t="s">
        <v>476</v>
      </c>
      <c r="AF1531" s="42" t="s">
        <v>476</v>
      </c>
      <c r="AG1531" s="42">
        <v>16</v>
      </c>
      <c r="AH1531" s="42" t="s">
        <v>350</v>
      </c>
      <c r="AI1531" s="42">
        <v>0</v>
      </c>
      <c r="AJ1531" s="42" t="s">
        <v>351</v>
      </c>
      <c r="AK1531" s="42">
        <v>0</v>
      </c>
      <c r="AL1531" s="42">
        <v>1000</v>
      </c>
      <c r="AM1531" s="42" t="s">
        <v>332</v>
      </c>
      <c r="AN1531" s="42" t="s">
        <v>352</v>
      </c>
      <c r="AO1531" s="43">
        <v>400</v>
      </c>
      <c r="AP1531" s="42" t="s">
        <v>439</v>
      </c>
      <c r="AQ1531" s="42">
        <v>1200</v>
      </c>
      <c r="AR1531" s="42">
        <v>2</v>
      </c>
      <c r="AS1531" s="42">
        <v>600</v>
      </c>
      <c r="AT1531" s="42">
        <v>48</v>
      </c>
      <c r="AU1531" s="42" t="s">
        <v>327</v>
      </c>
      <c r="AV1531" s="42" t="s">
        <v>327</v>
      </c>
      <c r="AW1531" s="42" t="s">
        <v>327</v>
      </c>
      <c r="AX1531" s="42" t="s">
        <v>353</v>
      </c>
      <c r="AY1531" s="42" t="s">
        <v>327</v>
      </c>
      <c r="AZ1531" s="51">
        <v>52</v>
      </c>
      <c r="BA1531" s="42"/>
      <c r="BB1531" s="42">
        <v>1</v>
      </c>
      <c r="BC1531" s="42" t="s">
        <v>525</v>
      </c>
      <c r="BD1531" s="49">
        <v>0</v>
      </c>
      <c r="BE1531" s="49" t="s">
        <v>5879</v>
      </c>
      <c r="BF1531" s="42" t="s">
        <v>340</v>
      </c>
      <c r="BG1531" s="42"/>
      <c r="BH1531" s="42" t="s">
        <v>340</v>
      </c>
      <c r="BI1531" s="42" t="s">
        <v>357</v>
      </c>
      <c r="BJ1531" s="42" t="s">
        <v>358</v>
      </c>
      <c r="BK1531" s="57">
        <v>44778</v>
      </c>
      <c r="BL1531" s="42" t="s">
        <v>317</v>
      </c>
      <c r="BM1531" s="42" t="s">
        <v>317</v>
      </c>
      <c r="BN1531" s="42"/>
      <c r="BO1531" s="42"/>
      <c r="BP1531" s="42" t="s">
        <v>359</v>
      </c>
      <c r="BQ1531" s="42" t="s">
        <v>359</v>
      </c>
      <c r="BR1531" s="42" t="s">
        <v>359</v>
      </c>
      <c r="BS1531" s="42"/>
      <c r="BT1531" s="42" t="s">
        <v>360</v>
      </c>
      <c r="BU1531" s="42" t="s">
        <v>317</v>
      </c>
      <c r="BV1531" s="42" t="s">
        <v>317</v>
      </c>
      <c r="BW1531" s="42"/>
      <c r="BX1531" s="42"/>
      <c r="BY1531" s="42" t="s">
        <v>353</v>
      </c>
      <c r="BZ1531" s="42" t="s">
        <v>353</v>
      </c>
      <c r="CA1531" s="42"/>
      <c r="CB1531" s="42" t="s">
        <v>353</v>
      </c>
      <c r="CC1531" s="42"/>
      <c r="CD1531" s="42"/>
      <c r="CE1531" s="42"/>
      <c r="CF1531" s="42"/>
      <c r="CG1531" s="26" t="s">
        <v>5880</v>
      </c>
    </row>
    <row r="1532" hidden="1" spans="1:85">
      <c r="A1532" s="34">
        <v>309</v>
      </c>
      <c r="B1532" s="42" t="s">
        <v>5882</v>
      </c>
      <c r="C1532" s="46" t="s">
        <v>5883</v>
      </c>
      <c r="D1532" s="42" t="s">
        <v>5884</v>
      </c>
      <c r="E1532" s="43">
        <v>32.4849</v>
      </c>
      <c r="F1532" s="43">
        <v>-9.8225</v>
      </c>
      <c r="G1532" s="42" t="s">
        <v>4473</v>
      </c>
      <c r="H1532" s="37">
        <v>2.5</v>
      </c>
      <c r="I1532" s="42" t="s">
        <v>4530</v>
      </c>
      <c r="J1532" s="42" t="s">
        <v>5382</v>
      </c>
      <c r="K1532" s="42" t="s">
        <v>317</v>
      </c>
      <c r="L1532" s="42" t="s">
        <v>317</v>
      </c>
      <c r="M1532" s="42" t="s">
        <v>317</v>
      </c>
      <c r="N1532" s="42" t="s">
        <v>318</v>
      </c>
      <c r="O1532" s="42" t="s">
        <v>319</v>
      </c>
      <c r="P1532" s="42" t="s">
        <v>319</v>
      </c>
      <c r="Q1532" s="42" t="s">
        <v>320</v>
      </c>
      <c r="R1532" s="42" t="s">
        <v>320</v>
      </c>
      <c r="S1532" s="42" t="s">
        <v>1718</v>
      </c>
      <c r="T1532" s="42" t="s">
        <v>782</v>
      </c>
      <c r="U1532" s="42" t="s">
        <v>323</v>
      </c>
      <c r="V1532" s="52">
        <v>50</v>
      </c>
      <c r="W1532" s="42" t="s">
        <v>325</v>
      </c>
      <c r="X1532" s="42" t="s">
        <v>5403</v>
      </c>
      <c r="Y1532" s="42" t="s">
        <v>2</v>
      </c>
      <c r="Z1532" s="42" t="s">
        <v>2</v>
      </c>
      <c r="AA1532" s="42" t="s">
        <v>328</v>
      </c>
      <c r="AB1532" s="42" t="s">
        <v>4478</v>
      </c>
      <c r="AC1532" s="42" t="s">
        <v>348</v>
      </c>
      <c r="AD1532" s="42" t="s">
        <v>1780</v>
      </c>
      <c r="AE1532" s="42" t="s">
        <v>382</v>
      </c>
      <c r="AF1532" s="42" t="s">
        <v>382</v>
      </c>
      <c r="AG1532" s="42">
        <v>20</v>
      </c>
      <c r="AH1532" s="42" t="s">
        <v>350</v>
      </c>
      <c r="AI1532" s="42">
        <v>0</v>
      </c>
      <c r="AJ1532" s="42" t="s">
        <v>351</v>
      </c>
      <c r="AK1532" s="42" t="s">
        <v>5885</v>
      </c>
      <c r="AL1532" s="42">
        <v>600</v>
      </c>
      <c r="AM1532" s="42" t="s">
        <v>332</v>
      </c>
      <c r="AN1532" s="42" t="s">
        <v>352</v>
      </c>
      <c r="AO1532" s="43">
        <v>400</v>
      </c>
      <c r="AP1532" s="42" t="s">
        <v>439</v>
      </c>
      <c r="AQ1532" s="42">
        <v>1200</v>
      </c>
      <c r="AR1532" s="42">
        <v>2</v>
      </c>
      <c r="AS1532" s="42">
        <v>600</v>
      </c>
      <c r="AT1532" s="42">
        <v>48</v>
      </c>
      <c r="AU1532" s="42" t="s">
        <v>327</v>
      </c>
      <c r="AV1532" s="42" t="s">
        <v>327</v>
      </c>
      <c r="AW1532" s="42" t="s">
        <v>327</v>
      </c>
      <c r="AX1532" s="42" t="s">
        <v>353</v>
      </c>
      <c r="AY1532" s="42" t="s">
        <v>327</v>
      </c>
      <c r="AZ1532" s="51">
        <v>45</v>
      </c>
      <c r="BA1532" s="42"/>
      <c r="BB1532" s="42">
        <v>1</v>
      </c>
      <c r="BC1532" s="42" t="s">
        <v>346</v>
      </c>
      <c r="BD1532" s="49" t="s">
        <v>5886</v>
      </c>
      <c r="BE1532" s="49">
        <v>0</v>
      </c>
      <c r="BF1532" s="42" t="s">
        <v>340</v>
      </c>
      <c r="BG1532" s="42"/>
      <c r="BH1532" s="42" t="s">
        <v>340</v>
      </c>
      <c r="BI1532" s="42" t="s">
        <v>357</v>
      </c>
      <c r="BJ1532" s="42" t="s">
        <v>1872</v>
      </c>
      <c r="BK1532" s="57">
        <v>44778</v>
      </c>
      <c r="BL1532" s="42" t="s">
        <v>340</v>
      </c>
      <c r="BM1532" s="42" t="s">
        <v>340</v>
      </c>
      <c r="BN1532" s="42"/>
      <c r="BO1532" s="42">
        <v>2</v>
      </c>
      <c r="BP1532" s="42" t="s">
        <v>359</v>
      </c>
      <c r="BQ1532" s="42" t="s">
        <v>359</v>
      </c>
      <c r="BR1532" s="42" t="s">
        <v>508</v>
      </c>
      <c r="BS1532" s="42"/>
      <c r="BT1532" s="42" t="s">
        <v>360</v>
      </c>
      <c r="BU1532" s="42" t="s">
        <v>317</v>
      </c>
      <c r="BV1532" s="42" t="s">
        <v>317</v>
      </c>
      <c r="BW1532" s="42"/>
      <c r="BX1532" s="42"/>
      <c r="BY1532" s="42" t="s">
        <v>353</v>
      </c>
      <c r="BZ1532" s="42" t="s">
        <v>353</v>
      </c>
      <c r="CA1532" s="42"/>
      <c r="CB1532" s="42" t="s">
        <v>353</v>
      </c>
      <c r="CC1532" s="42"/>
      <c r="CD1532" s="42"/>
      <c r="CE1532" s="42"/>
      <c r="CF1532" s="42"/>
      <c r="CG1532" s="26" t="s">
        <v>5883</v>
      </c>
    </row>
    <row r="1533" hidden="1" spans="1:85">
      <c r="A1533" s="34">
        <v>725</v>
      </c>
      <c r="B1533" s="42" t="s">
        <v>5887</v>
      </c>
      <c r="C1533" s="46" t="s">
        <v>5888</v>
      </c>
      <c r="D1533" s="42" t="s">
        <v>5889</v>
      </c>
      <c r="E1533" s="43">
        <v>31.0598</v>
      </c>
      <c r="F1533" s="43">
        <v>-9.64</v>
      </c>
      <c r="G1533" s="42" t="s">
        <v>4473</v>
      </c>
      <c r="H1533" s="37">
        <v>1.8</v>
      </c>
      <c r="I1533" s="42" t="s">
        <v>4530</v>
      </c>
      <c r="J1533" s="42" t="s">
        <v>5446</v>
      </c>
      <c r="K1533" s="42" t="s">
        <v>317</v>
      </c>
      <c r="L1533" s="42" t="s">
        <v>317</v>
      </c>
      <c r="M1533" s="42" t="s">
        <v>317</v>
      </c>
      <c r="N1533" s="42" t="s">
        <v>318</v>
      </c>
      <c r="O1533" s="42" t="s">
        <v>319</v>
      </c>
      <c r="P1533" s="42" t="s">
        <v>319</v>
      </c>
      <c r="Q1533" s="42" t="s">
        <v>320</v>
      </c>
      <c r="R1533" s="42" t="s">
        <v>320</v>
      </c>
      <c r="S1533" s="42" t="s">
        <v>1718</v>
      </c>
      <c r="T1533" s="42" t="s">
        <v>782</v>
      </c>
      <c r="U1533" s="42" t="s">
        <v>323</v>
      </c>
      <c r="V1533" s="52">
        <v>60</v>
      </c>
      <c r="W1533" s="42" t="s">
        <v>325</v>
      </c>
      <c r="X1533" s="42" t="s">
        <v>5403</v>
      </c>
      <c r="Y1533" s="42" t="s">
        <v>2</v>
      </c>
      <c r="Z1533" s="42" t="s">
        <v>2</v>
      </c>
      <c r="AA1533" s="42" t="s">
        <v>328</v>
      </c>
      <c r="AB1533" s="42" t="s">
        <v>4478</v>
      </c>
      <c r="AC1533" s="42" t="s">
        <v>348</v>
      </c>
      <c r="AD1533" s="42" t="s">
        <v>1780</v>
      </c>
      <c r="AE1533" s="42" t="s">
        <v>2382</v>
      </c>
      <c r="AF1533" s="42" t="s">
        <v>2382</v>
      </c>
      <c r="AG1533" s="42">
        <v>15</v>
      </c>
      <c r="AH1533" s="42" t="s">
        <v>350</v>
      </c>
      <c r="AI1533" s="42" t="s">
        <v>2817</v>
      </c>
      <c r="AJ1533" s="42" t="s">
        <v>351</v>
      </c>
      <c r="AK1533" s="42" t="s">
        <v>2077</v>
      </c>
      <c r="AL1533" s="42">
        <v>600</v>
      </c>
      <c r="AM1533" s="42" t="s">
        <v>408</v>
      </c>
      <c r="AN1533" s="42" t="s">
        <v>4686</v>
      </c>
      <c r="AO1533" s="43">
        <v>192</v>
      </c>
      <c r="AP1533" s="42" t="s">
        <v>384</v>
      </c>
      <c r="AQ1533" s="42">
        <v>600</v>
      </c>
      <c r="AR1533" s="42">
        <v>2</v>
      </c>
      <c r="AS1533" s="42">
        <v>600</v>
      </c>
      <c r="AT1533" s="42">
        <v>24</v>
      </c>
      <c r="AU1533" s="42" t="s">
        <v>327</v>
      </c>
      <c r="AV1533" s="42" t="s">
        <v>327</v>
      </c>
      <c r="AW1533" s="42" t="s">
        <v>327</v>
      </c>
      <c r="AX1533" s="42" t="s">
        <v>353</v>
      </c>
      <c r="AY1533" s="42" t="s">
        <v>327</v>
      </c>
      <c r="AZ1533" s="51">
        <v>42</v>
      </c>
      <c r="BA1533" s="42"/>
      <c r="BB1533" s="42">
        <v>1</v>
      </c>
      <c r="BC1533" s="42" t="s">
        <v>346</v>
      </c>
      <c r="BD1533" s="49" t="s">
        <v>5890</v>
      </c>
      <c r="BE1533" s="49">
        <v>0</v>
      </c>
      <c r="BF1533" s="42" t="s">
        <v>340</v>
      </c>
      <c r="BG1533" s="42"/>
      <c r="BH1533" s="42" t="s">
        <v>340</v>
      </c>
      <c r="BI1533" s="42" t="s">
        <v>357</v>
      </c>
      <c r="BJ1533" s="42" t="s">
        <v>1872</v>
      </c>
      <c r="BK1533" s="57">
        <v>44778</v>
      </c>
      <c r="BL1533" s="42" t="s">
        <v>317</v>
      </c>
      <c r="BM1533" s="42" t="s">
        <v>317</v>
      </c>
      <c r="BN1533" s="42"/>
      <c r="BO1533" s="42"/>
      <c r="BP1533" s="42" t="s">
        <v>359</v>
      </c>
      <c r="BQ1533" s="42" t="s">
        <v>359</v>
      </c>
      <c r="BR1533" s="42" t="s">
        <v>359</v>
      </c>
      <c r="BS1533" s="42"/>
      <c r="BT1533" s="42" t="s">
        <v>360</v>
      </c>
      <c r="BU1533" s="42" t="s">
        <v>317</v>
      </c>
      <c r="BV1533" s="42" t="s">
        <v>317</v>
      </c>
      <c r="BW1533" s="42"/>
      <c r="BX1533" s="42"/>
      <c r="BY1533" s="42" t="s">
        <v>353</v>
      </c>
      <c r="BZ1533" s="42" t="s">
        <v>353</v>
      </c>
      <c r="CA1533" s="42"/>
      <c r="CB1533" s="42" t="s">
        <v>353</v>
      </c>
      <c r="CC1533" s="42"/>
      <c r="CD1533" s="42"/>
      <c r="CE1533" s="42"/>
      <c r="CF1533" s="42"/>
      <c r="CG1533" s="26" t="s">
        <v>5888</v>
      </c>
    </row>
    <row r="1534" hidden="1" spans="1:85">
      <c r="A1534" s="39">
        <v>654</v>
      </c>
      <c r="B1534" s="42" t="s">
        <v>5891</v>
      </c>
      <c r="C1534" s="46" t="s">
        <v>5892</v>
      </c>
      <c r="D1534" s="42" t="s">
        <v>5893</v>
      </c>
      <c r="E1534" s="43">
        <v>32.8829</v>
      </c>
      <c r="F1534" s="43">
        <v>-9.478</v>
      </c>
      <c r="G1534" s="42" t="s">
        <v>4473</v>
      </c>
      <c r="H1534" s="37">
        <v>2</v>
      </c>
      <c r="I1534" s="42" t="s">
        <v>4530</v>
      </c>
      <c r="J1534" s="42" t="s">
        <v>5512</v>
      </c>
      <c r="K1534" s="42" t="s">
        <v>317</v>
      </c>
      <c r="L1534" s="42" t="s">
        <v>317</v>
      </c>
      <c r="M1534" s="42" t="s">
        <v>317</v>
      </c>
      <c r="N1534" s="42" t="s">
        <v>318</v>
      </c>
      <c r="O1534" s="42" t="s">
        <v>319</v>
      </c>
      <c r="P1534" s="42" t="s">
        <v>319</v>
      </c>
      <c r="Q1534" s="42" t="s">
        <v>320</v>
      </c>
      <c r="R1534" s="42" t="s">
        <v>320</v>
      </c>
      <c r="S1534" s="42" t="s">
        <v>1718</v>
      </c>
      <c r="T1534" s="42" t="s">
        <v>782</v>
      </c>
      <c r="U1534" s="42" t="s">
        <v>323</v>
      </c>
      <c r="V1534" s="52">
        <v>50</v>
      </c>
      <c r="W1534" s="42" t="s">
        <v>325</v>
      </c>
      <c r="X1534" s="42" t="s">
        <v>5403</v>
      </c>
      <c r="Y1534" s="42" t="s">
        <v>2</v>
      </c>
      <c r="Z1534" s="42" t="s">
        <v>2</v>
      </c>
      <c r="AA1534" s="42" t="s">
        <v>328</v>
      </c>
      <c r="AB1534" s="42" t="s">
        <v>4478</v>
      </c>
      <c r="AC1534" s="42" t="s">
        <v>348</v>
      </c>
      <c r="AD1534" s="42" t="s">
        <v>1780</v>
      </c>
      <c r="AE1534" s="42" t="s">
        <v>476</v>
      </c>
      <c r="AF1534" s="42" t="s">
        <v>476</v>
      </c>
      <c r="AG1534" s="42">
        <v>20</v>
      </c>
      <c r="AH1534" s="42" t="s">
        <v>350</v>
      </c>
      <c r="AI1534" s="42" t="s">
        <v>5894</v>
      </c>
      <c r="AJ1534" s="42" t="s">
        <v>351</v>
      </c>
      <c r="AK1534" s="42" t="s">
        <v>5895</v>
      </c>
      <c r="AL1534" s="42">
        <v>1000</v>
      </c>
      <c r="AM1534" s="42" t="s">
        <v>332</v>
      </c>
      <c r="AN1534" s="42">
        <v>0</v>
      </c>
      <c r="AO1534" s="43">
        <v>150</v>
      </c>
      <c r="AP1534" s="42" t="s">
        <v>333</v>
      </c>
      <c r="AQ1534" s="42">
        <v>300</v>
      </c>
      <c r="AR1534" s="42">
        <v>48</v>
      </c>
      <c r="AS1534" s="42">
        <v>100</v>
      </c>
      <c r="AT1534" s="42">
        <f>AQ1534/AS1534</f>
        <v>3</v>
      </c>
      <c r="AU1534" s="42" t="s">
        <v>327</v>
      </c>
      <c r="AV1534" s="42" t="s">
        <v>327</v>
      </c>
      <c r="AW1534" s="42" t="s">
        <v>327</v>
      </c>
      <c r="AX1534" s="42" t="s">
        <v>353</v>
      </c>
      <c r="AY1534" s="42" t="s">
        <v>327</v>
      </c>
      <c r="AZ1534" s="51">
        <v>38</v>
      </c>
      <c r="BA1534" s="42"/>
      <c r="BB1534" s="42">
        <v>1</v>
      </c>
      <c r="BC1534" s="42" t="s">
        <v>346</v>
      </c>
      <c r="BD1534" s="49" t="s">
        <v>5896</v>
      </c>
      <c r="BE1534" s="49">
        <v>0</v>
      </c>
      <c r="BF1534" s="42" t="s">
        <v>340</v>
      </c>
      <c r="BG1534" s="42"/>
      <c r="BH1534" s="42" t="s">
        <v>340</v>
      </c>
      <c r="BI1534" s="42" t="s">
        <v>357</v>
      </c>
      <c r="BJ1534" s="42" t="s">
        <v>1872</v>
      </c>
      <c r="BK1534" s="57">
        <v>44778</v>
      </c>
      <c r="BL1534" s="42" t="s">
        <v>317</v>
      </c>
      <c r="BM1534" s="42" t="s">
        <v>317</v>
      </c>
      <c r="BN1534" s="42"/>
      <c r="BO1534" s="42"/>
      <c r="BP1534" s="42" t="s">
        <v>359</v>
      </c>
      <c r="BQ1534" s="42" t="s">
        <v>359</v>
      </c>
      <c r="BR1534" s="42" t="s">
        <v>359</v>
      </c>
      <c r="BS1534" s="42"/>
      <c r="BT1534" s="42" t="s">
        <v>360</v>
      </c>
      <c r="BU1534" s="42" t="s">
        <v>340</v>
      </c>
      <c r="BV1534" s="42" t="s">
        <v>317</v>
      </c>
      <c r="BW1534" s="42"/>
      <c r="BX1534" s="42"/>
      <c r="BY1534" s="42" t="s">
        <v>353</v>
      </c>
      <c r="BZ1534" s="42" t="s">
        <v>353</v>
      </c>
      <c r="CA1534" s="42"/>
      <c r="CB1534" s="42" t="s">
        <v>353</v>
      </c>
      <c r="CC1534" s="42"/>
      <c r="CD1534" s="42"/>
      <c r="CE1534" s="42"/>
      <c r="CF1534" s="42"/>
      <c r="CG1534" s="26" t="s">
        <v>5892</v>
      </c>
    </row>
    <row r="1535" hidden="1" spans="1:85">
      <c r="A1535" s="39">
        <v>1286</v>
      </c>
      <c r="B1535" s="42" t="s">
        <v>5897</v>
      </c>
      <c r="C1535" s="46" t="s">
        <v>5898</v>
      </c>
      <c r="D1535" s="42" t="s">
        <v>5899</v>
      </c>
      <c r="E1535" s="43">
        <v>32.5572</v>
      </c>
      <c r="F1535" s="43">
        <v>-9.2881</v>
      </c>
      <c r="G1535" s="42" t="s">
        <v>4473</v>
      </c>
      <c r="H1535" s="37">
        <v>2</v>
      </c>
      <c r="I1535" s="42" t="s">
        <v>4530</v>
      </c>
      <c r="J1535" s="42" t="s">
        <v>5512</v>
      </c>
      <c r="K1535" s="42" t="s">
        <v>317</v>
      </c>
      <c r="L1535" s="42" t="s">
        <v>317</v>
      </c>
      <c r="M1535" s="42" t="s">
        <v>317</v>
      </c>
      <c r="N1535" s="42" t="s">
        <v>318</v>
      </c>
      <c r="O1535" s="42" t="s">
        <v>319</v>
      </c>
      <c r="P1535" s="42" t="s">
        <v>319</v>
      </c>
      <c r="Q1535" s="42" t="s">
        <v>381</v>
      </c>
      <c r="R1535" s="42" t="s">
        <v>320</v>
      </c>
      <c r="S1535" s="42" t="s">
        <v>1718</v>
      </c>
      <c r="T1535" s="42" t="s">
        <v>782</v>
      </c>
      <c r="U1535" s="42" t="s">
        <v>323</v>
      </c>
      <c r="V1535" s="52">
        <v>50</v>
      </c>
      <c r="W1535" s="42" t="s">
        <v>325</v>
      </c>
      <c r="X1535" s="42" t="s">
        <v>5403</v>
      </c>
      <c r="Y1535" s="42" t="s">
        <v>2</v>
      </c>
      <c r="Z1535" s="42" t="s">
        <v>2</v>
      </c>
      <c r="AA1535" s="42" t="s">
        <v>328</v>
      </c>
      <c r="AB1535" s="42" t="s">
        <v>4478</v>
      </c>
      <c r="AC1535" s="42" t="s">
        <v>348</v>
      </c>
      <c r="AD1535" s="42" t="s">
        <v>1780</v>
      </c>
      <c r="AE1535" s="42" t="s">
        <v>476</v>
      </c>
      <c r="AF1535" s="42" t="s">
        <v>476</v>
      </c>
      <c r="AG1535" s="42">
        <v>16</v>
      </c>
      <c r="AH1535" s="42" t="s">
        <v>350</v>
      </c>
      <c r="AI1535" s="42" t="s">
        <v>1301</v>
      </c>
      <c r="AJ1535" s="42" t="s">
        <v>351</v>
      </c>
      <c r="AK1535" s="42" t="s">
        <v>5900</v>
      </c>
      <c r="AL1535" s="42">
        <v>1000</v>
      </c>
      <c r="AM1535" s="42" t="s">
        <v>332</v>
      </c>
      <c r="AN1535" s="42" t="s">
        <v>352</v>
      </c>
      <c r="AO1535" s="43">
        <v>400</v>
      </c>
      <c r="AP1535" s="42" t="s">
        <v>333</v>
      </c>
      <c r="AQ1535" s="42">
        <v>300</v>
      </c>
      <c r="AR1535" s="42">
        <v>48</v>
      </c>
      <c r="AS1535" s="42">
        <v>100</v>
      </c>
      <c r="AT1535" s="42">
        <f>AQ1535/AS1535</f>
        <v>3</v>
      </c>
      <c r="AU1535" s="42" t="s">
        <v>327</v>
      </c>
      <c r="AV1535" s="42" t="s">
        <v>327</v>
      </c>
      <c r="AW1535" s="42" t="s">
        <v>327</v>
      </c>
      <c r="AX1535" s="42" t="s">
        <v>353</v>
      </c>
      <c r="AY1535" s="42" t="s">
        <v>327</v>
      </c>
      <c r="AZ1535" s="51">
        <v>79</v>
      </c>
      <c r="BA1535" s="42"/>
      <c r="BB1535" s="42">
        <v>1</v>
      </c>
      <c r="BC1535" s="42" t="s">
        <v>525</v>
      </c>
      <c r="BD1535" s="49">
        <v>0</v>
      </c>
      <c r="BE1535" s="49" t="s">
        <v>5897</v>
      </c>
      <c r="BF1535" s="42" t="s">
        <v>340</v>
      </c>
      <c r="BG1535" s="42"/>
      <c r="BH1535" s="42" t="s">
        <v>340</v>
      </c>
      <c r="BI1535" s="42" t="s">
        <v>357</v>
      </c>
      <c r="BJ1535" s="42" t="s">
        <v>1872</v>
      </c>
      <c r="BK1535" s="57">
        <v>44778</v>
      </c>
      <c r="BL1535" s="42" t="s">
        <v>317</v>
      </c>
      <c r="BM1535" s="42" t="s">
        <v>317</v>
      </c>
      <c r="BN1535" s="42"/>
      <c r="BO1535" s="42"/>
      <c r="BP1535" s="42" t="s">
        <v>359</v>
      </c>
      <c r="BQ1535" s="42" t="s">
        <v>359</v>
      </c>
      <c r="BR1535" s="42" t="s">
        <v>359</v>
      </c>
      <c r="BS1535" s="42"/>
      <c r="BT1535" s="42" t="s">
        <v>360</v>
      </c>
      <c r="BU1535" s="42" t="s">
        <v>317</v>
      </c>
      <c r="BV1535" s="42" t="s">
        <v>317</v>
      </c>
      <c r="BW1535" s="42"/>
      <c r="BX1535" s="42"/>
      <c r="BY1535" s="42" t="s">
        <v>353</v>
      </c>
      <c r="BZ1535" s="42" t="s">
        <v>353</v>
      </c>
      <c r="CA1535" s="42"/>
      <c r="CB1535" s="42" t="s">
        <v>353</v>
      </c>
      <c r="CC1535" s="42"/>
      <c r="CD1535" s="42"/>
      <c r="CE1535" s="42"/>
      <c r="CF1535" s="42"/>
      <c r="CG1535" s="26" t="s">
        <v>5898</v>
      </c>
    </row>
    <row r="1536" hidden="1" spans="1:85">
      <c r="A1536" s="34">
        <v>1435</v>
      </c>
      <c r="B1536" s="42" t="s">
        <v>5901</v>
      </c>
      <c r="C1536" s="46" t="s">
        <v>5902</v>
      </c>
      <c r="D1536" s="42" t="s">
        <v>5903</v>
      </c>
      <c r="E1536" s="43">
        <v>30.7674</v>
      </c>
      <c r="F1536" s="43">
        <v>-11.1895</v>
      </c>
      <c r="G1536" s="42" t="s">
        <v>4473</v>
      </c>
      <c r="H1536" s="37">
        <v>1.8</v>
      </c>
      <c r="I1536" s="42" t="s">
        <v>4530</v>
      </c>
      <c r="J1536" s="42" t="s">
        <v>5651</v>
      </c>
      <c r="K1536" s="42" t="s">
        <v>317</v>
      </c>
      <c r="L1536" s="42" t="s">
        <v>317</v>
      </c>
      <c r="M1536" s="42" t="s">
        <v>317</v>
      </c>
      <c r="N1536" s="42" t="s">
        <v>318</v>
      </c>
      <c r="O1536" s="42" t="s">
        <v>319</v>
      </c>
      <c r="P1536" s="42" t="s">
        <v>319</v>
      </c>
      <c r="Q1536" s="42" t="s">
        <v>320</v>
      </c>
      <c r="R1536" s="42" t="s">
        <v>320</v>
      </c>
      <c r="S1536" s="42" t="s">
        <v>1718</v>
      </c>
      <c r="T1536" s="42" t="s">
        <v>782</v>
      </c>
      <c r="U1536" s="42" t="s">
        <v>323</v>
      </c>
      <c r="V1536" s="52">
        <v>70</v>
      </c>
      <c r="W1536" s="42" t="s">
        <v>325</v>
      </c>
      <c r="X1536" s="42" t="s">
        <v>5359</v>
      </c>
      <c r="Y1536" s="42" t="s">
        <v>2</v>
      </c>
      <c r="Z1536" s="42" t="s">
        <v>2</v>
      </c>
      <c r="AA1536" s="42" t="s">
        <v>328</v>
      </c>
      <c r="AB1536" s="42" t="s">
        <v>4478</v>
      </c>
      <c r="AC1536" s="42" t="s">
        <v>348</v>
      </c>
      <c r="AD1536" s="42" t="s">
        <v>1780</v>
      </c>
      <c r="AE1536" s="42" t="s">
        <v>476</v>
      </c>
      <c r="AF1536" s="42" t="s">
        <v>476</v>
      </c>
      <c r="AG1536" s="42">
        <v>15</v>
      </c>
      <c r="AH1536" s="42" t="s">
        <v>350</v>
      </c>
      <c r="AI1536" s="42">
        <v>0</v>
      </c>
      <c r="AJ1536" s="42" t="s">
        <v>351</v>
      </c>
      <c r="AK1536" s="42">
        <v>0</v>
      </c>
      <c r="AL1536" s="42">
        <v>600</v>
      </c>
      <c r="AM1536" s="42" t="s">
        <v>332</v>
      </c>
      <c r="AN1536" s="42" t="s">
        <v>352</v>
      </c>
      <c r="AO1536" s="43">
        <v>400</v>
      </c>
      <c r="AP1536" s="42" t="s">
        <v>333</v>
      </c>
      <c r="AQ1536" s="42">
        <v>300</v>
      </c>
      <c r="AR1536" s="42">
        <v>48</v>
      </c>
      <c r="AS1536" s="42">
        <v>100</v>
      </c>
      <c r="AT1536" s="42">
        <f>AQ1536/AS1536</f>
        <v>3</v>
      </c>
      <c r="AU1536" s="42" t="s">
        <v>327</v>
      </c>
      <c r="AV1536" s="42" t="s">
        <v>327</v>
      </c>
      <c r="AW1536" s="42" t="s">
        <v>327</v>
      </c>
      <c r="AX1536" s="42" t="s">
        <v>353</v>
      </c>
      <c r="AY1536" s="42" t="s">
        <v>327</v>
      </c>
      <c r="AZ1536" s="51">
        <v>36</v>
      </c>
      <c r="BA1536" s="42"/>
      <c r="BB1536" s="42">
        <v>1</v>
      </c>
      <c r="BC1536" s="42" t="s">
        <v>346</v>
      </c>
      <c r="BD1536" s="49" t="s">
        <v>5904</v>
      </c>
      <c r="BE1536" s="49">
        <v>0</v>
      </c>
      <c r="BF1536" s="42" t="s">
        <v>340</v>
      </c>
      <c r="BG1536" s="42"/>
      <c r="BH1536" s="42" t="s">
        <v>340</v>
      </c>
      <c r="BI1536" s="42" t="s">
        <v>357</v>
      </c>
      <c r="BJ1536" s="42" t="s">
        <v>358</v>
      </c>
      <c r="BK1536" s="57">
        <v>44778</v>
      </c>
      <c r="BL1536" s="42" t="s">
        <v>1883</v>
      </c>
      <c r="BM1536" s="42" t="s">
        <v>1883</v>
      </c>
      <c r="BN1536" s="42"/>
      <c r="BO1536" s="42"/>
      <c r="BP1536" s="42" t="s">
        <v>359</v>
      </c>
      <c r="BQ1536" s="42" t="s">
        <v>359</v>
      </c>
      <c r="BR1536" s="42" t="s">
        <v>359</v>
      </c>
      <c r="BS1536" s="42"/>
      <c r="BT1536" s="42" t="s">
        <v>360</v>
      </c>
      <c r="BU1536" s="42" t="s">
        <v>317</v>
      </c>
      <c r="BV1536" s="42" t="s">
        <v>317</v>
      </c>
      <c r="BW1536" s="42"/>
      <c r="BX1536" s="42"/>
      <c r="BY1536" s="42" t="s">
        <v>353</v>
      </c>
      <c r="BZ1536" s="42" t="s">
        <v>353</v>
      </c>
      <c r="CA1536" s="42"/>
      <c r="CB1536" s="42" t="s">
        <v>353</v>
      </c>
      <c r="CC1536" s="42"/>
      <c r="CD1536" s="42"/>
      <c r="CE1536" s="42"/>
      <c r="CF1536" s="42"/>
      <c r="CG1536" s="26" t="s">
        <v>5902</v>
      </c>
    </row>
    <row r="1537" hidden="1" spans="1:85">
      <c r="A1537" s="39">
        <v>1312</v>
      </c>
      <c r="B1537" s="42" t="s">
        <v>5905</v>
      </c>
      <c r="C1537" s="46" t="s">
        <v>5906</v>
      </c>
      <c r="D1537" s="42" t="s">
        <v>5907</v>
      </c>
      <c r="E1537" s="43">
        <v>32.7274</v>
      </c>
      <c r="F1537" s="43">
        <v>-9.9927</v>
      </c>
      <c r="G1537" s="42" t="s">
        <v>4473</v>
      </c>
      <c r="H1537" s="37">
        <v>1.8</v>
      </c>
      <c r="I1537" s="42" t="s">
        <v>4530</v>
      </c>
      <c r="J1537" s="42" t="s">
        <v>5595</v>
      </c>
      <c r="K1537" s="42" t="s">
        <v>317</v>
      </c>
      <c r="L1537" s="42" t="s">
        <v>317</v>
      </c>
      <c r="M1537" s="42" t="s">
        <v>317</v>
      </c>
      <c r="N1537" s="42" t="s">
        <v>318</v>
      </c>
      <c r="O1537" s="42" t="s">
        <v>319</v>
      </c>
      <c r="P1537" s="42" t="s">
        <v>319</v>
      </c>
      <c r="Q1537" s="42" t="s">
        <v>320</v>
      </c>
      <c r="R1537" s="42" t="s">
        <v>381</v>
      </c>
      <c r="S1537" s="42" t="s">
        <v>1718</v>
      </c>
      <c r="T1537" s="42" t="s">
        <v>782</v>
      </c>
      <c r="U1537" s="42" t="s">
        <v>323</v>
      </c>
      <c r="V1537" s="52">
        <v>50</v>
      </c>
      <c r="W1537" s="42" t="s">
        <v>325</v>
      </c>
      <c r="X1537" s="42" t="s">
        <v>5403</v>
      </c>
      <c r="Y1537" s="42" t="s">
        <v>2</v>
      </c>
      <c r="Z1537" s="42" t="s">
        <v>2</v>
      </c>
      <c r="AA1537" s="42" t="s">
        <v>328</v>
      </c>
      <c r="AB1537" s="42" t="s">
        <v>4478</v>
      </c>
      <c r="AC1537" s="42" t="s">
        <v>348</v>
      </c>
      <c r="AD1537" s="42" t="s">
        <v>1780</v>
      </c>
      <c r="AE1537" s="42" t="s">
        <v>382</v>
      </c>
      <c r="AF1537" s="42" t="s">
        <v>382</v>
      </c>
      <c r="AG1537" s="42">
        <v>15</v>
      </c>
      <c r="AH1537" s="42" t="s">
        <v>350</v>
      </c>
      <c r="AI1537" s="42">
        <v>0</v>
      </c>
      <c r="AJ1537" s="42" t="s">
        <v>351</v>
      </c>
      <c r="AK1537" s="42">
        <v>0</v>
      </c>
      <c r="AL1537" s="42">
        <v>600</v>
      </c>
      <c r="AM1537" s="42" t="s">
        <v>408</v>
      </c>
      <c r="AN1537" s="42" t="s">
        <v>4686</v>
      </c>
      <c r="AO1537" s="43" t="s">
        <v>4687</v>
      </c>
      <c r="AP1537" s="42" t="s">
        <v>333</v>
      </c>
      <c r="AQ1537" s="42">
        <v>100</v>
      </c>
      <c r="AR1537" s="42">
        <v>48</v>
      </c>
      <c r="AS1537" s="42">
        <v>100</v>
      </c>
      <c r="AT1537" s="42">
        <v>1</v>
      </c>
      <c r="AU1537" s="42" t="s">
        <v>327</v>
      </c>
      <c r="AV1537" s="42" t="s">
        <v>327</v>
      </c>
      <c r="AW1537" s="42" t="s">
        <v>327</v>
      </c>
      <c r="AX1537" s="42" t="s">
        <v>353</v>
      </c>
      <c r="AY1537" s="42" t="s">
        <v>327</v>
      </c>
      <c r="AZ1537" s="51">
        <v>92</v>
      </c>
      <c r="BA1537" s="42"/>
      <c r="BB1537" s="42">
        <v>2</v>
      </c>
      <c r="BC1537" s="42" t="s">
        <v>375</v>
      </c>
      <c r="BD1537" s="49" t="s">
        <v>5908</v>
      </c>
      <c r="BE1537" s="49" t="s">
        <v>5905</v>
      </c>
      <c r="BF1537" s="42" t="s">
        <v>340</v>
      </c>
      <c r="BG1537" s="42"/>
      <c r="BH1537" s="42" t="s">
        <v>340</v>
      </c>
      <c r="BI1537" s="42" t="s">
        <v>357</v>
      </c>
      <c r="BJ1537" s="42" t="s">
        <v>358</v>
      </c>
      <c r="BK1537" s="57">
        <v>44778</v>
      </c>
      <c r="BL1537" s="42" t="s">
        <v>317</v>
      </c>
      <c r="BM1537" s="42" t="s">
        <v>317</v>
      </c>
      <c r="BN1537" s="42"/>
      <c r="BO1537" s="42"/>
      <c r="BP1537" s="42" t="s">
        <v>359</v>
      </c>
      <c r="BQ1537" s="42" t="s">
        <v>359</v>
      </c>
      <c r="BR1537" s="42" t="s">
        <v>359</v>
      </c>
      <c r="BS1537" s="42"/>
      <c r="BT1537" s="42" t="s">
        <v>360</v>
      </c>
      <c r="BU1537" s="42" t="s">
        <v>317</v>
      </c>
      <c r="BV1537" s="42" t="s">
        <v>317</v>
      </c>
      <c r="BW1537" s="42"/>
      <c r="BX1537" s="42"/>
      <c r="BY1537" s="42" t="s">
        <v>353</v>
      </c>
      <c r="BZ1537" s="42" t="s">
        <v>353</v>
      </c>
      <c r="CA1537" s="42"/>
      <c r="CB1537" s="42" t="s">
        <v>353</v>
      </c>
      <c r="CC1537" s="42"/>
      <c r="CD1537" s="42"/>
      <c r="CE1537" s="42"/>
      <c r="CF1537" s="42"/>
      <c r="CG1537" s="26" t="s">
        <v>5906</v>
      </c>
    </row>
    <row r="1538" hidden="1" spans="1:85">
      <c r="A1538" s="34">
        <v>953</v>
      </c>
      <c r="B1538" s="42" t="s">
        <v>5909</v>
      </c>
      <c r="C1538" s="46" t="s">
        <v>5910</v>
      </c>
      <c r="D1538" s="42" t="s">
        <v>5911</v>
      </c>
      <c r="E1538" s="43">
        <v>29.9339</v>
      </c>
      <c r="F1538" s="43">
        <v>-8.3771</v>
      </c>
      <c r="G1538" s="42" t="s">
        <v>4473</v>
      </c>
      <c r="H1538" s="37">
        <v>1.8</v>
      </c>
      <c r="I1538" s="42" t="s">
        <v>4530</v>
      </c>
      <c r="J1538" s="42" t="s">
        <v>4618</v>
      </c>
      <c r="K1538" s="42" t="s">
        <v>317</v>
      </c>
      <c r="L1538" s="42" t="s">
        <v>317</v>
      </c>
      <c r="M1538" s="42" t="s">
        <v>317</v>
      </c>
      <c r="N1538" s="42" t="s">
        <v>318</v>
      </c>
      <c r="O1538" s="42" t="s">
        <v>319</v>
      </c>
      <c r="P1538" s="42" t="s">
        <v>319</v>
      </c>
      <c r="Q1538" s="42" t="s">
        <v>320</v>
      </c>
      <c r="R1538" s="42" t="s">
        <v>320</v>
      </c>
      <c r="S1538" s="42" t="s">
        <v>1718</v>
      </c>
      <c r="T1538" s="42" t="s">
        <v>782</v>
      </c>
      <c r="U1538" s="42" t="s">
        <v>323</v>
      </c>
      <c r="V1538" s="52">
        <v>50</v>
      </c>
      <c r="W1538" s="42" t="s">
        <v>325</v>
      </c>
      <c r="X1538" s="42" t="s">
        <v>326</v>
      </c>
      <c r="Y1538" s="42" t="s">
        <v>4585</v>
      </c>
      <c r="Z1538" s="42" t="s">
        <v>4554</v>
      </c>
      <c r="AA1538" s="42" t="s">
        <v>328</v>
      </c>
      <c r="AB1538" s="42" t="s">
        <v>4478</v>
      </c>
      <c r="AC1538" s="42" t="s">
        <v>348</v>
      </c>
      <c r="AD1538" s="42" t="s">
        <v>1780</v>
      </c>
      <c r="AE1538" s="42" t="s">
        <v>2075</v>
      </c>
      <c r="AF1538" s="42" t="s">
        <v>2075</v>
      </c>
      <c r="AG1538" s="42">
        <v>15</v>
      </c>
      <c r="AH1538" s="42" t="s">
        <v>1496</v>
      </c>
      <c r="AI1538" s="42">
        <v>0</v>
      </c>
      <c r="AJ1538" s="42" t="s">
        <v>1443</v>
      </c>
      <c r="AK1538" s="42">
        <v>0</v>
      </c>
      <c r="AL1538" s="42">
        <v>600</v>
      </c>
      <c r="AM1538" s="42" t="s">
        <v>1930</v>
      </c>
      <c r="AN1538" s="42" t="s">
        <v>4734</v>
      </c>
      <c r="AO1538" s="43" t="s">
        <v>4687</v>
      </c>
      <c r="AP1538" s="42" t="s">
        <v>1320</v>
      </c>
      <c r="AQ1538" s="42">
        <v>1500</v>
      </c>
      <c r="AR1538" s="42">
        <v>2</v>
      </c>
      <c r="AS1538" s="42">
        <v>1500</v>
      </c>
      <c r="AT1538" s="42">
        <v>24</v>
      </c>
      <c r="AU1538" s="42" t="s">
        <v>327</v>
      </c>
      <c r="AV1538" s="42" t="s">
        <v>327</v>
      </c>
      <c r="AW1538" s="42" t="s">
        <v>327</v>
      </c>
      <c r="AX1538" s="42" t="s">
        <v>353</v>
      </c>
      <c r="AY1538" s="42" t="s">
        <v>327</v>
      </c>
      <c r="AZ1538" s="51">
        <v>35</v>
      </c>
      <c r="BA1538" s="42"/>
      <c r="BB1538" s="42">
        <v>1</v>
      </c>
      <c r="BC1538" s="42" t="s">
        <v>525</v>
      </c>
      <c r="BD1538" s="49">
        <v>0</v>
      </c>
      <c r="BE1538" s="49" t="s">
        <v>5909</v>
      </c>
      <c r="BF1538" s="42" t="s">
        <v>340</v>
      </c>
      <c r="BG1538" s="42"/>
      <c r="BH1538" s="42" t="s">
        <v>340</v>
      </c>
      <c r="BI1538" s="42" t="s">
        <v>357</v>
      </c>
      <c r="BJ1538" s="42" t="s">
        <v>358</v>
      </c>
      <c r="BK1538" s="57">
        <v>44778</v>
      </c>
      <c r="BL1538" s="42" t="s">
        <v>317</v>
      </c>
      <c r="BM1538" s="42" t="s">
        <v>317</v>
      </c>
      <c r="BN1538" s="42"/>
      <c r="BO1538" s="42"/>
      <c r="BP1538" s="42" t="s">
        <v>359</v>
      </c>
      <c r="BQ1538" s="42" t="s">
        <v>359</v>
      </c>
      <c r="BR1538" s="42" t="s">
        <v>359</v>
      </c>
      <c r="BS1538" s="42"/>
      <c r="BT1538" s="42" t="s">
        <v>360</v>
      </c>
      <c r="BU1538" s="42" t="s">
        <v>317</v>
      </c>
      <c r="BV1538" s="42" t="s">
        <v>317</v>
      </c>
      <c r="BW1538" s="42"/>
      <c r="BX1538" s="42"/>
      <c r="BY1538" s="42" t="s">
        <v>353</v>
      </c>
      <c r="BZ1538" s="42" t="s">
        <v>353</v>
      </c>
      <c r="CA1538" s="42"/>
      <c r="CB1538" s="42" t="s">
        <v>353</v>
      </c>
      <c r="CC1538" s="42"/>
      <c r="CD1538" s="42"/>
      <c r="CE1538" s="42"/>
      <c r="CF1538" s="42"/>
      <c r="CG1538" s="26" t="s">
        <v>5910</v>
      </c>
    </row>
    <row r="1539" hidden="1" spans="1:85">
      <c r="A1539" s="34">
        <v>39</v>
      </c>
      <c r="B1539" s="42" t="s">
        <v>5912</v>
      </c>
      <c r="C1539" s="46" t="s">
        <v>5913</v>
      </c>
      <c r="D1539" s="42" t="s">
        <v>5914</v>
      </c>
      <c r="E1539" s="43">
        <v>30.0102</v>
      </c>
      <c r="F1539" s="43">
        <v>-10.4543</v>
      </c>
      <c r="G1539" s="42" t="s">
        <v>4473</v>
      </c>
      <c r="H1539" s="37">
        <v>1.8</v>
      </c>
      <c r="I1539" s="42" t="s">
        <v>4530</v>
      </c>
      <c r="J1539" s="42" t="s">
        <v>4662</v>
      </c>
      <c r="K1539" s="42" t="s">
        <v>317</v>
      </c>
      <c r="L1539" s="42" t="s">
        <v>317</v>
      </c>
      <c r="M1539" s="42" t="s">
        <v>317</v>
      </c>
      <c r="N1539" s="42" t="s">
        <v>318</v>
      </c>
      <c r="O1539" s="42" t="s">
        <v>319</v>
      </c>
      <c r="P1539" s="42" t="s">
        <v>319</v>
      </c>
      <c r="Q1539" s="42" t="s">
        <v>390</v>
      </c>
      <c r="R1539" s="42" t="s">
        <v>320</v>
      </c>
      <c r="S1539" s="42" t="s">
        <v>1718</v>
      </c>
      <c r="T1539" s="42" t="s">
        <v>782</v>
      </c>
      <c r="U1539" s="42" t="s">
        <v>323</v>
      </c>
      <c r="V1539" s="52">
        <v>50</v>
      </c>
      <c r="W1539" s="42" t="s">
        <v>325</v>
      </c>
      <c r="X1539" s="42" t="s">
        <v>5312</v>
      </c>
      <c r="Y1539" s="42" t="s">
        <v>2</v>
      </c>
      <c r="Z1539" s="42" t="s">
        <v>2</v>
      </c>
      <c r="AA1539" s="42" t="s">
        <v>328</v>
      </c>
      <c r="AB1539" s="42" t="s">
        <v>4478</v>
      </c>
      <c r="AC1539" s="42" t="s">
        <v>348</v>
      </c>
      <c r="AD1539" s="42" t="s">
        <v>1780</v>
      </c>
      <c r="AE1539" s="42" t="s">
        <v>2075</v>
      </c>
      <c r="AF1539" s="42" t="s">
        <v>2075</v>
      </c>
      <c r="AG1539" s="42">
        <v>15</v>
      </c>
      <c r="AH1539" s="42" t="s">
        <v>1496</v>
      </c>
      <c r="AI1539" s="42" t="s">
        <v>5915</v>
      </c>
      <c r="AJ1539" s="42" t="s">
        <v>1443</v>
      </c>
      <c r="AK1539" s="42" t="s">
        <v>2715</v>
      </c>
      <c r="AL1539" s="42">
        <v>600</v>
      </c>
      <c r="AM1539" s="42" t="s">
        <v>1930</v>
      </c>
      <c r="AN1539" s="42" t="s">
        <v>4734</v>
      </c>
      <c r="AO1539" s="43" t="s">
        <v>4687</v>
      </c>
      <c r="AP1539" s="42" t="s">
        <v>1320</v>
      </c>
      <c r="AQ1539" s="42">
        <v>1500</v>
      </c>
      <c r="AR1539" s="42">
        <v>2</v>
      </c>
      <c r="AS1539" s="42">
        <v>1500</v>
      </c>
      <c r="AT1539" s="42">
        <v>24</v>
      </c>
      <c r="AU1539" s="42" t="s">
        <v>327</v>
      </c>
      <c r="AV1539" s="42" t="s">
        <v>327</v>
      </c>
      <c r="AW1539" s="42" t="s">
        <v>327</v>
      </c>
      <c r="AX1539" s="42" t="s">
        <v>353</v>
      </c>
      <c r="AY1539" s="42" t="s">
        <v>327</v>
      </c>
      <c r="AZ1539" s="51">
        <v>38</v>
      </c>
      <c r="BA1539" s="42"/>
      <c r="BB1539" s="42">
        <v>1</v>
      </c>
      <c r="BC1539" s="42" t="s">
        <v>525</v>
      </c>
      <c r="BD1539" s="49" t="s">
        <v>5916</v>
      </c>
      <c r="BE1539" s="49" t="s">
        <v>5912</v>
      </c>
      <c r="BF1539" s="42" t="s">
        <v>340</v>
      </c>
      <c r="BG1539" s="42"/>
      <c r="BH1539" s="42" t="s">
        <v>340</v>
      </c>
      <c r="BI1539" s="42" t="s">
        <v>357</v>
      </c>
      <c r="BJ1539" s="42" t="s">
        <v>358</v>
      </c>
      <c r="BK1539" s="57">
        <v>44778</v>
      </c>
      <c r="BL1539" s="42" t="s">
        <v>317</v>
      </c>
      <c r="BM1539" s="42" t="s">
        <v>317</v>
      </c>
      <c r="BN1539" s="42"/>
      <c r="BO1539" s="42"/>
      <c r="BP1539" s="42" t="s">
        <v>359</v>
      </c>
      <c r="BQ1539" s="42" t="s">
        <v>359</v>
      </c>
      <c r="BR1539" s="42" t="s">
        <v>359</v>
      </c>
      <c r="BS1539" s="42"/>
      <c r="BT1539" s="42" t="s">
        <v>360</v>
      </c>
      <c r="BU1539" s="42" t="s">
        <v>317</v>
      </c>
      <c r="BV1539" s="42" t="s">
        <v>317</v>
      </c>
      <c r="BW1539" s="42"/>
      <c r="BX1539" s="42"/>
      <c r="BY1539" s="42" t="s">
        <v>353</v>
      </c>
      <c r="BZ1539" s="42" t="s">
        <v>353</v>
      </c>
      <c r="CA1539" s="42"/>
      <c r="CB1539" s="42" t="s">
        <v>353</v>
      </c>
      <c r="CC1539" s="42"/>
      <c r="CD1539" s="42"/>
      <c r="CE1539" s="42"/>
      <c r="CF1539" s="42"/>
      <c r="CG1539" s="26" t="s">
        <v>5913</v>
      </c>
    </row>
    <row r="1540" hidden="1" spans="1:85">
      <c r="A1540" s="39">
        <v>1490</v>
      </c>
      <c r="B1540" s="42" t="s">
        <v>5917</v>
      </c>
      <c r="C1540" s="46" t="s">
        <v>5918</v>
      </c>
      <c r="D1540" s="42" t="s">
        <v>5919</v>
      </c>
      <c r="E1540" s="43">
        <v>30.1381</v>
      </c>
      <c r="F1540" s="43">
        <v>-10.6874</v>
      </c>
      <c r="G1540" s="42" t="s">
        <v>4473</v>
      </c>
      <c r="H1540" s="37">
        <v>1.8</v>
      </c>
      <c r="I1540" s="42" t="s">
        <v>4530</v>
      </c>
      <c r="J1540" s="42" t="s">
        <v>4662</v>
      </c>
      <c r="K1540" s="42" t="s">
        <v>317</v>
      </c>
      <c r="L1540" s="42" t="s">
        <v>317</v>
      </c>
      <c r="M1540" s="42" t="s">
        <v>317</v>
      </c>
      <c r="N1540" s="42" t="s">
        <v>318</v>
      </c>
      <c r="O1540" s="42" t="s">
        <v>319</v>
      </c>
      <c r="P1540" s="42" t="s">
        <v>319</v>
      </c>
      <c r="Q1540" s="42" t="s">
        <v>390</v>
      </c>
      <c r="R1540" s="42" t="s">
        <v>320</v>
      </c>
      <c r="S1540" s="42" t="s">
        <v>1718</v>
      </c>
      <c r="T1540" s="42" t="s">
        <v>782</v>
      </c>
      <c r="U1540" s="42" t="s">
        <v>323</v>
      </c>
      <c r="V1540" s="52">
        <v>60</v>
      </c>
      <c r="W1540" s="42" t="s">
        <v>325</v>
      </c>
      <c r="X1540" s="42" t="s">
        <v>5312</v>
      </c>
      <c r="Y1540" s="42" t="s">
        <v>2</v>
      </c>
      <c r="Z1540" s="42" t="s">
        <v>2</v>
      </c>
      <c r="AA1540" s="42" t="s">
        <v>328</v>
      </c>
      <c r="AB1540" s="42" t="s">
        <v>4478</v>
      </c>
      <c r="AC1540" s="42" t="s">
        <v>348</v>
      </c>
      <c r="AD1540" s="42" t="s">
        <v>1780</v>
      </c>
      <c r="AE1540" s="42" t="s">
        <v>2075</v>
      </c>
      <c r="AF1540" s="42" t="s">
        <v>2075</v>
      </c>
      <c r="AG1540" s="42">
        <v>15</v>
      </c>
      <c r="AH1540" s="42" t="s">
        <v>1496</v>
      </c>
      <c r="AI1540" s="42">
        <v>0</v>
      </c>
      <c r="AJ1540" s="42" t="s">
        <v>1443</v>
      </c>
      <c r="AK1540" s="42">
        <v>0</v>
      </c>
      <c r="AL1540" s="42">
        <v>600</v>
      </c>
      <c r="AM1540" s="42" t="s">
        <v>1930</v>
      </c>
      <c r="AN1540" s="42" t="s">
        <v>4734</v>
      </c>
      <c r="AO1540" s="43" t="s">
        <v>4687</v>
      </c>
      <c r="AP1540" s="42" t="s">
        <v>333</v>
      </c>
      <c r="AQ1540" s="42">
        <v>400</v>
      </c>
      <c r="AR1540" s="42">
        <v>48</v>
      </c>
      <c r="AS1540" s="42">
        <v>100</v>
      </c>
      <c r="AT1540" s="42">
        <v>4</v>
      </c>
      <c r="AU1540" s="42" t="s">
        <v>327</v>
      </c>
      <c r="AV1540" s="42" t="s">
        <v>327</v>
      </c>
      <c r="AW1540" s="42" t="s">
        <v>327</v>
      </c>
      <c r="AX1540" s="42" t="s">
        <v>353</v>
      </c>
      <c r="AY1540" s="42" t="s">
        <v>327</v>
      </c>
      <c r="AZ1540" s="51">
        <v>38</v>
      </c>
      <c r="BA1540" s="42"/>
      <c r="BB1540" s="42">
        <v>1</v>
      </c>
      <c r="BC1540" s="42" t="s">
        <v>525</v>
      </c>
      <c r="BD1540" s="49">
        <v>0</v>
      </c>
      <c r="BE1540" s="49" t="s">
        <v>5917</v>
      </c>
      <c r="BF1540" s="42" t="s">
        <v>340</v>
      </c>
      <c r="BG1540" s="42"/>
      <c r="BH1540" s="42" t="s">
        <v>340</v>
      </c>
      <c r="BI1540" s="42" t="s">
        <v>357</v>
      </c>
      <c r="BJ1540" s="42" t="s">
        <v>358</v>
      </c>
      <c r="BK1540" s="57">
        <v>44778</v>
      </c>
      <c r="BL1540" s="42" t="s">
        <v>317</v>
      </c>
      <c r="BM1540" s="42" t="s">
        <v>317</v>
      </c>
      <c r="BN1540" s="42"/>
      <c r="BO1540" s="42"/>
      <c r="BP1540" s="42" t="s">
        <v>359</v>
      </c>
      <c r="BQ1540" s="42" t="s">
        <v>359</v>
      </c>
      <c r="BR1540" s="42" t="s">
        <v>359</v>
      </c>
      <c r="BS1540" s="42"/>
      <c r="BT1540" s="42" t="s">
        <v>360</v>
      </c>
      <c r="BU1540" s="42" t="s">
        <v>317</v>
      </c>
      <c r="BV1540" s="42" t="s">
        <v>317</v>
      </c>
      <c r="BW1540" s="42"/>
      <c r="BX1540" s="42"/>
      <c r="BY1540" s="42" t="s">
        <v>353</v>
      </c>
      <c r="BZ1540" s="42" t="s">
        <v>353</v>
      </c>
      <c r="CA1540" s="42"/>
      <c r="CB1540" s="42" t="s">
        <v>353</v>
      </c>
      <c r="CC1540" s="42"/>
      <c r="CD1540" s="42"/>
      <c r="CE1540" s="42"/>
      <c r="CF1540" s="42"/>
      <c r="CG1540" s="26" t="s">
        <v>5918</v>
      </c>
    </row>
    <row r="1541" hidden="1" spans="1:85">
      <c r="A1541" s="34">
        <v>37</v>
      </c>
      <c r="B1541" s="42" t="s">
        <v>5920</v>
      </c>
      <c r="C1541" s="46" t="s">
        <v>5921</v>
      </c>
      <c r="D1541" s="42" t="s">
        <v>5922</v>
      </c>
      <c r="E1541" s="43">
        <v>30.2308</v>
      </c>
      <c r="F1541" s="43">
        <v>-8.3768</v>
      </c>
      <c r="G1541" s="42" t="s">
        <v>4473</v>
      </c>
      <c r="H1541" s="37">
        <v>1.8</v>
      </c>
      <c r="I1541" s="42" t="s">
        <v>4530</v>
      </c>
      <c r="J1541" s="42" t="s">
        <v>4618</v>
      </c>
      <c r="K1541" s="42" t="s">
        <v>317</v>
      </c>
      <c r="L1541" s="42" t="s">
        <v>317</v>
      </c>
      <c r="M1541" s="42" t="s">
        <v>317</v>
      </c>
      <c r="N1541" s="42" t="s">
        <v>318</v>
      </c>
      <c r="O1541" s="42" t="s">
        <v>319</v>
      </c>
      <c r="P1541" s="42" t="s">
        <v>319</v>
      </c>
      <c r="Q1541" s="42" t="s">
        <v>320</v>
      </c>
      <c r="R1541" s="42" t="s">
        <v>320</v>
      </c>
      <c r="S1541" s="42" t="s">
        <v>1718</v>
      </c>
      <c r="T1541" s="42" t="s">
        <v>782</v>
      </c>
      <c r="U1541" s="42" t="s">
        <v>323</v>
      </c>
      <c r="V1541" s="52">
        <v>50</v>
      </c>
      <c r="W1541" s="42" t="s">
        <v>325</v>
      </c>
      <c r="X1541" s="42" t="s">
        <v>5312</v>
      </c>
      <c r="Y1541" s="42" t="s">
        <v>2</v>
      </c>
      <c r="Z1541" s="42" t="s">
        <v>2</v>
      </c>
      <c r="AA1541" s="42" t="s">
        <v>328</v>
      </c>
      <c r="AB1541" s="42" t="s">
        <v>4478</v>
      </c>
      <c r="AC1541" s="42" t="s">
        <v>348</v>
      </c>
      <c r="AD1541" s="42" t="s">
        <v>1780</v>
      </c>
      <c r="AE1541" s="42" t="s">
        <v>403</v>
      </c>
      <c r="AF1541" s="42" t="s">
        <v>403</v>
      </c>
      <c r="AG1541" s="42">
        <v>15</v>
      </c>
      <c r="AH1541" s="42" t="s">
        <v>350</v>
      </c>
      <c r="AI1541" s="42" t="s">
        <v>4549</v>
      </c>
      <c r="AJ1541" s="42" t="s">
        <v>351</v>
      </c>
      <c r="AK1541" s="42" t="s">
        <v>5923</v>
      </c>
      <c r="AL1541" s="42">
        <v>600</v>
      </c>
      <c r="AM1541" s="42" t="s">
        <v>332</v>
      </c>
      <c r="AN1541" s="42" t="s">
        <v>4734</v>
      </c>
      <c r="AO1541" s="43" t="s">
        <v>4739</v>
      </c>
      <c r="AP1541" s="42" t="s">
        <v>333</v>
      </c>
      <c r="AQ1541" s="42">
        <v>200</v>
      </c>
      <c r="AR1541" s="42">
        <v>48</v>
      </c>
      <c r="AS1541" s="42">
        <v>100</v>
      </c>
      <c r="AT1541" s="42">
        <v>2</v>
      </c>
      <c r="AU1541" s="42" t="s">
        <v>327</v>
      </c>
      <c r="AV1541" s="42" t="s">
        <v>327</v>
      </c>
      <c r="AW1541" s="42" t="s">
        <v>327</v>
      </c>
      <c r="AX1541" s="42" t="s">
        <v>353</v>
      </c>
      <c r="AY1541" s="42" t="s">
        <v>327</v>
      </c>
      <c r="AZ1541" s="51">
        <v>35</v>
      </c>
      <c r="BA1541" s="42"/>
      <c r="BB1541" s="42">
        <v>1</v>
      </c>
      <c r="BC1541" s="42" t="s">
        <v>525</v>
      </c>
      <c r="BD1541" s="49">
        <v>0</v>
      </c>
      <c r="BE1541" s="49" t="s">
        <v>5920</v>
      </c>
      <c r="BF1541" s="42" t="s">
        <v>340</v>
      </c>
      <c r="BG1541" s="42"/>
      <c r="BH1541" s="42" t="s">
        <v>340</v>
      </c>
      <c r="BI1541" s="42" t="s">
        <v>357</v>
      </c>
      <c r="BJ1541" s="42" t="s">
        <v>358</v>
      </c>
      <c r="BK1541" s="57">
        <v>44778</v>
      </c>
      <c r="BL1541" s="42" t="s">
        <v>317</v>
      </c>
      <c r="BM1541" s="42" t="s">
        <v>317</v>
      </c>
      <c r="BN1541" s="42"/>
      <c r="BO1541" s="42">
        <v>24</v>
      </c>
      <c r="BP1541" s="42"/>
      <c r="BQ1541" s="42" t="s">
        <v>4481</v>
      </c>
      <c r="BR1541" s="42" t="s">
        <v>359</v>
      </c>
      <c r="BS1541" s="42"/>
      <c r="BT1541" s="42" t="s">
        <v>360</v>
      </c>
      <c r="BU1541" s="42" t="s">
        <v>317</v>
      </c>
      <c r="BV1541" s="42" t="s">
        <v>317</v>
      </c>
      <c r="BW1541" s="42"/>
      <c r="BX1541" s="42"/>
      <c r="BY1541" s="42" t="s">
        <v>353</v>
      </c>
      <c r="BZ1541" s="42" t="s">
        <v>353</v>
      </c>
      <c r="CA1541" s="42"/>
      <c r="CB1541" s="42" t="s">
        <v>353</v>
      </c>
      <c r="CC1541" s="42"/>
      <c r="CD1541" s="42"/>
      <c r="CE1541" s="42"/>
      <c r="CF1541" s="42"/>
      <c r="CG1541" s="26" t="s">
        <v>5921</v>
      </c>
    </row>
    <row r="1542" hidden="1" spans="1:85">
      <c r="A1542" s="34">
        <v>1789</v>
      </c>
      <c r="B1542" s="42" t="s">
        <v>5924</v>
      </c>
      <c r="C1542" s="46" t="s">
        <v>5925</v>
      </c>
      <c r="D1542" s="42" t="s">
        <v>5926</v>
      </c>
      <c r="E1542" s="43">
        <v>29.8771</v>
      </c>
      <c r="F1542" s="43">
        <v>-8.7987</v>
      </c>
      <c r="G1542" s="42" t="s">
        <v>4473</v>
      </c>
      <c r="H1542" s="37">
        <v>1.8</v>
      </c>
      <c r="I1542" s="42" t="s">
        <v>4530</v>
      </c>
      <c r="J1542" s="42" t="s">
        <v>4618</v>
      </c>
      <c r="K1542" s="42" t="s">
        <v>317</v>
      </c>
      <c r="L1542" s="42" t="s">
        <v>317</v>
      </c>
      <c r="M1542" s="42" t="s">
        <v>317</v>
      </c>
      <c r="N1542" s="42" t="s">
        <v>318</v>
      </c>
      <c r="O1542" s="42" t="s">
        <v>319</v>
      </c>
      <c r="P1542" s="42" t="s">
        <v>319</v>
      </c>
      <c r="Q1542" s="42" t="s">
        <v>320</v>
      </c>
      <c r="R1542" s="42" t="s">
        <v>320</v>
      </c>
      <c r="S1542" s="42" t="s">
        <v>1718</v>
      </c>
      <c r="T1542" s="42" t="s">
        <v>782</v>
      </c>
      <c r="U1542" s="42" t="s">
        <v>323</v>
      </c>
      <c r="V1542" s="52">
        <v>50</v>
      </c>
      <c r="W1542" s="42" t="s">
        <v>325</v>
      </c>
      <c r="X1542" s="42" t="s">
        <v>5312</v>
      </c>
      <c r="Y1542" s="42" t="s">
        <v>2</v>
      </c>
      <c r="Z1542" s="42" t="s">
        <v>2</v>
      </c>
      <c r="AA1542" s="42" t="s">
        <v>328</v>
      </c>
      <c r="AB1542" s="42" t="s">
        <v>4478</v>
      </c>
      <c r="AC1542" s="42" t="s">
        <v>348</v>
      </c>
      <c r="AD1542" s="42" t="s">
        <v>1780</v>
      </c>
      <c r="AE1542" s="42" t="s">
        <v>476</v>
      </c>
      <c r="AF1542" s="42" t="s">
        <v>476</v>
      </c>
      <c r="AG1542" s="42">
        <v>15</v>
      </c>
      <c r="AH1542" s="42" t="s">
        <v>350</v>
      </c>
      <c r="AI1542" s="42" t="s">
        <v>392</v>
      </c>
      <c r="AJ1542" s="42" t="s">
        <v>351</v>
      </c>
      <c r="AK1542" s="42" t="s">
        <v>5583</v>
      </c>
      <c r="AL1542" s="42">
        <v>1000</v>
      </c>
      <c r="AM1542" s="42" t="s">
        <v>408</v>
      </c>
      <c r="AN1542" s="42" t="s">
        <v>4686</v>
      </c>
      <c r="AO1542" s="43" t="s">
        <v>4687</v>
      </c>
      <c r="AP1542" s="42" t="s">
        <v>384</v>
      </c>
      <c r="AQ1542" s="42">
        <v>600</v>
      </c>
      <c r="AR1542" s="42">
        <v>2</v>
      </c>
      <c r="AS1542" s="42">
        <v>600</v>
      </c>
      <c r="AT1542" s="42">
        <v>24</v>
      </c>
      <c r="AU1542" s="42" t="s">
        <v>327</v>
      </c>
      <c r="AV1542" s="42" t="s">
        <v>327</v>
      </c>
      <c r="AW1542" s="42" t="s">
        <v>327</v>
      </c>
      <c r="AX1542" s="42" t="s">
        <v>353</v>
      </c>
      <c r="AY1542" s="42" t="s">
        <v>327</v>
      </c>
      <c r="AZ1542" s="51">
        <v>64</v>
      </c>
      <c r="BA1542" s="42"/>
      <c r="BB1542" s="42">
        <v>1</v>
      </c>
      <c r="BC1542" s="42" t="s">
        <v>525</v>
      </c>
      <c r="BD1542" s="49">
        <v>0</v>
      </c>
      <c r="BE1542" s="49" t="s">
        <v>5924</v>
      </c>
      <c r="BF1542" s="42" t="s">
        <v>340</v>
      </c>
      <c r="BG1542" s="42"/>
      <c r="BH1542" s="42" t="s">
        <v>340</v>
      </c>
      <c r="BI1542" s="42" t="s">
        <v>357</v>
      </c>
      <c r="BJ1542" s="42" t="s">
        <v>358</v>
      </c>
      <c r="BK1542" s="57">
        <v>44778</v>
      </c>
      <c r="BL1542" s="42" t="s">
        <v>317</v>
      </c>
      <c r="BM1542" s="42" t="s">
        <v>317</v>
      </c>
      <c r="BN1542" s="42"/>
      <c r="BO1542" s="42"/>
      <c r="BP1542" s="42" t="s">
        <v>359</v>
      </c>
      <c r="BQ1542" s="42" t="s">
        <v>359</v>
      </c>
      <c r="BR1542" s="42" t="s">
        <v>359</v>
      </c>
      <c r="BS1542" s="42"/>
      <c r="BT1542" s="42" t="s">
        <v>360</v>
      </c>
      <c r="BU1542" s="42" t="s">
        <v>317</v>
      </c>
      <c r="BV1542" s="42" t="s">
        <v>317</v>
      </c>
      <c r="BW1542" s="42"/>
      <c r="BX1542" s="42"/>
      <c r="BY1542" s="42" t="s">
        <v>353</v>
      </c>
      <c r="BZ1542" s="42" t="s">
        <v>353</v>
      </c>
      <c r="CA1542" s="42"/>
      <c r="CB1542" s="42" t="s">
        <v>353</v>
      </c>
      <c r="CC1542" s="42"/>
      <c r="CD1542" s="42"/>
      <c r="CE1542" s="42"/>
      <c r="CF1542" s="42"/>
      <c r="CG1542" s="26" t="s">
        <v>5925</v>
      </c>
    </row>
    <row r="1543" hidden="1" spans="1:85">
      <c r="A1543" s="34">
        <v>1361</v>
      </c>
      <c r="B1543" s="42" t="s">
        <v>5927</v>
      </c>
      <c r="C1543" s="46" t="s">
        <v>5928</v>
      </c>
      <c r="D1543" s="42" t="s">
        <v>5929</v>
      </c>
      <c r="E1543" s="43">
        <v>32.7635</v>
      </c>
      <c r="F1543" s="43">
        <v>-9.3073</v>
      </c>
      <c r="G1543" s="42" t="s">
        <v>4473</v>
      </c>
      <c r="H1543" s="37">
        <v>2</v>
      </c>
      <c r="I1543" s="42" t="s">
        <v>4530</v>
      </c>
      <c r="J1543" s="42" t="s">
        <v>5512</v>
      </c>
      <c r="K1543" s="42" t="s">
        <v>317</v>
      </c>
      <c r="L1543" s="42" t="s">
        <v>317</v>
      </c>
      <c r="M1543" s="42" t="s">
        <v>317</v>
      </c>
      <c r="N1543" s="42" t="s">
        <v>318</v>
      </c>
      <c r="O1543" s="42" t="s">
        <v>319</v>
      </c>
      <c r="P1543" s="42" t="s">
        <v>319</v>
      </c>
      <c r="Q1543" s="42" t="s">
        <v>320</v>
      </c>
      <c r="R1543" s="42" t="s">
        <v>320</v>
      </c>
      <c r="S1543" s="42" t="s">
        <v>1718</v>
      </c>
      <c r="T1543" s="42" t="s">
        <v>344</v>
      </c>
      <c r="U1543" s="42" t="s">
        <v>323</v>
      </c>
      <c r="V1543" s="52">
        <v>50</v>
      </c>
      <c r="W1543" s="42" t="s">
        <v>325</v>
      </c>
      <c r="X1543" s="42" t="s">
        <v>5403</v>
      </c>
      <c r="Y1543" s="42" t="s">
        <v>2</v>
      </c>
      <c r="Z1543" s="42" t="s">
        <v>2</v>
      </c>
      <c r="AA1543" s="42" t="s">
        <v>328</v>
      </c>
      <c r="AB1543" s="42" t="s">
        <v>4478</v>
      </c>
      <c r="AC1543" s="42" t="s">
        <v>348</v>
      </c>
      <c r="AD1543" s="42" t="s">
        <v>1780</v>
      </c>
      <c r="AE1543" s="42" t="s">
        <v>476</v>
      </c>
      <c r="AF1543" s="42" t="s">
        <v>476</v>
      </c>
      <c r="AG1543" s="42">
        <v>16</v>
      </c>
      <c r="AH1543" s="42" t="s">
        <v>350</v>
      </c>
      <c r="AI1543" s="42" t="s">
        <v>4549</v>
      </c>
      <c r="AJ1543" s="42" t="s">
        <v>351</v>
      </c>
      <c r="AK1543" s="42" t="s">
        <v>2077</v>
      </c>
      <c r="AL1543" s="42">
        <v>1000</v>
      </c>
      <c r="AM1543" s="42" t="s">
        <v>332</v>
      </c>
      <c r="AN1543" s="42" t="s">
        <v>352</v>
      </c>
      <c r="AO1543" s="43">
        <v>400</v>
      </c>
      <c r="AP1543" s="42" t="s">
        <v>439</v>
      </c>
      <c r="AQ1543" s="42">
        <v>600</v>
      </c>
      <c r="AR1543" s="42">
        <v>2</v>
      </c>
      <c r="AS1543" s="42">
        <v>600</v>
      </c>
      <c r="AT1543" s="42">
        <v>24</v>
      </c>
      <c r="AU1543" s="42" t="s">
        <v>327</v>
      </c>
      <c r="AV1543" s="42" t="s">
        <v>327</v>
      </c>
      <c r="AW1543" s="42" t="s">
        <v>327</v>
      </c>
      <c r="AX1543" s="42" t="s">
        <v>353</v>
      </c>
      <c r="AY1543" s="42" t="s">
        <v>327</v>
      </c>
      <c r="AZ1543" s="51">
        <v>104</v>
      </c>
      <c r="BA1543" s="42"/>
      <c r="BB1543" s="42">
        <v>2</v>
      </c>
      <c r="BC1543" s="42" t="s">
        <v>375</v>
      </c>
      <c r="BD1543" s="49" t="s">
        <v>5930</v>
      </c>
      <c r="BE1543" s="49" t="s">
        <v>5927</v>
      </c>
      <c r="BF1543" s="42" t="s">
        <v>340</v>
      </c>
      <c r="BG1543" s="42"/>
      <c r="BH1543" s="42" t="s">
        <v>340</v>
      </c>
      <c r="BI1543" s="42" t="s">
        <v>357</v>
      </c>
      <c r="BJ1543" s="42" t="s">
        <v>358</v>
      </c>
      <c r="BK1543" s="57">
        <v>44778</v>
      </c>
      <c r="BL1543" s="42" t="s">
        <v>317</v>
      </c>
      <c r="BM1543" s="42" t="s">
        <v>317</v>
      </c>
      <c r="BN1543" s="42"/>
      <c r="BO1543" s="42"/>
      <c r="BP1543" s="42" t="s">
        <v>359</v>
      </c>
      <c r="BQ1543" s="42" t="s">
        <v>359</v>
      </c>
      <c r="BR1543" s="42" t="s">
        <v>359</v>
      </c>
      <c r="BS1543" s="42"/>
      <c r="BT1543" s="42" t="s">
        <v>360</v>
      </c>
      <c r="BU1543" s="42" t="s">
        <v>317</v>
      </c>
      <c r="BV1543" s="42" t="s">
        <v>317</v>
      </c>
      <c r="BW1543" s="42"/>
      <c r="BX1543" s="42"/>
      <c r="BY1543" s="42" t="s">
        <v>353</v>
      </c>
      <c r="BZ1543" s="42" t="s">
        <v>353</v>
      </c>
      <c r="CA1543" s="42"/>
      <c r="CB1543" s="42" t="s">
        <v>353</v>
      </c>
      <c r="CC1543" s="42"/>
      <c r="CD1543" s="42"/>
      <c r="CE1543" s="42"/>
      <c r="CF1543" s="42"/>
      <c r="CG1543" s="26" t="s">
        <v>5928</v>
      </c>
    </row>
    <row r="1544" hidden="1" spans="1:85">
      <c r="A1544" s="39">
        <v>1362</v>
      </c>
      <c r="B1544" s="42" t="s">
        <v>5931</v>
      </c>
      <c r="C1544" s="46" t="s">
        <v>5932</v>
      </c>
      <c r="D1544" s="42" t="s">
        <v>5933</v>
      </c>
      <c r="E1544" s="43">
        <v>32.7523</v>
      </c>
      <c r="F1544" s="43">
        <v>-9.3331</v>
      </c>
      <c r="G1544" s="42" t="s">
        <v>4473</v>
      </c>
      <c r="H1544" s="37">
        <v>2</v>
      </c>
      <c r="I1544" s="42" t="s">
        <v>4530</v>
      </c>
      <c r="J1544" s="42" t="s">
        <v>5512</v>
      </c>
      <c r="K1544" s="42" t="s">
        <v>317</v>
      </c>
      <c r="L1544" s="42" t="s">
        <v>317</v>
      </c>
      <c r="M1544" s="42" t="s">
        <v>317</v>
      </c>
      <c r="N1544" s="42" t="s">
        <v>318</v>
      </c>
      <c r="O1544" s="42" t="s">
        <v>319</v>
      </c>
      <c r="P1544" s="42" t="s">
        <v>319</v>
      </c>
      <c r="Q1544" s="42" t="s">
        <v>320</v>
      </c>
      <c r="R1544" s="42" t="s">
        <v>320</v>
      </c>
      <c r="S1544" s="42" t="s">
        <v>1718</v>
      </c>
      <c r="T1544" s="42" t="s">
        <v>344</v>
      </c>
      <c r="U1544" s="42" t="s">
        <v>323</v>
      </c>
      <c r="V1544" s="52">
        <v>40</v>
      </c>
      <c r="W1544" s="42" t="s">
        <v>325</v>
      </c>
      <c r="X1544" s="42" t="s">
        <v>5403</v>
      </c>
      <c r="Y1544" s="42" t="s">
        <v>2</v>
      </c>
      <c r="Z1544" s="42" t="s">
        <v>2</v>
      </c>
      <c r="AA1544" s="42" t="s">
        <v>328</v>
      </c>
      <c r="AB1544" s="42" t="s">
        <v>4478</v>
      </c>
      <c r="AC1544" s="42" t="s">
        <v>348</v>
      </c>
      <c r="AD1544" s="42" t="s">
        <v>1780</v>
      </c>
      <c r="AE1544" s="42" t="s">
        <v>476</v>
      </c>
      <c r="AF1544" s="42" t="s">
        <v>476</v>
      </c>
      <c r="AG1544" s="42">
        <v>16</v>
      </c>
      <c r="AH1544" s="42" t="s">
        <v>350</v>
      </c>
      <c r="AI1544" s="42" t="s">
        <v>1301</v>
      </c>
      <c r="AJ1544" s="42" t="s">
        <v>351</v>
      </c>
      <c r="AK1544" s="42" t="s">
        <v>3214</v>
      </c>
      <c r="AL1544" s="42">
        <v>1000</v>
      </c>
      <c r="AM1544" s="42" t="s">
        <v>332</v>
      </c>
      <c r="AN1544" s="42" t="s">
        <v>352</v>
      </c>
      <c r="AO1544" s="43">
        <v>400</v>
      </c>
      <c r="AP1544" s="42" t="s">
        <v>333</v>
      </c>
      <c r="AQ1544" s="42">
        <v>100</v>
      </c>
      <c r="AR1544" s="42">
        <v>48</v>
      </c>
      <c r="AS1544" s="42">
        <v>100</v>
      </c>
      <c r="AT1544" s="42">
        <v>1</v>
      </c>
      <c r="AU1544" s="42" t="s">
        <v>327</v>
      </c>
      <c r="AV1544" s="42" t="s">
        <v>327</v>
      </c>
      <c r="AW1544" s="42" t="s">
        <v>327</v>
      </c>
      <c r="AX1544" s="42" t="s">
        <v>353</v>
      </c>
      <c r="AY1544" s="42" t="s">
        <v>327</v>
      </c>
      <c r="AZ1544" s="51">
        <v>89</v>
      </c>
      <c r="BA1544" s="42"/>
      <c r="BB1544" s="42">
        <v>1</v>
      </c>
      <c r="BC1544" s="42" t="s">
        <v>525</v>
      </c>
      <c r="BD1544" s="49">
        <v>0</v>
      </c>
      <c r="BE1544" s="49" t="s">
        <v>5931</v>
      </c>
      <c r="BF1544" s="42" t="s">
        <v>340</v>
      </c>
      <c r="BG1544" s="42"/>
      <c r="BH1544" s="42" t="s">
        <v>340</v>
      </c>
      <c r="BI1544" s="42" t="s">
        <v>357</v>
      </c>
      <c r="BJ1544" s="42" t="s">
        <v>358</v>
      </c>
      <c r="BK1544" s="57">
        <v>44778</v>
      </c>
      <c r="BL1544" s="42" t="s">
        <v>317</v>
      </c>
      <c r="BM1544" s="42" t="s">
        <v>317</v>
      </c>
      <c r="BN1544" s="42"/>
      <c r="BO1544" s="42"/>
      <c r="BP1544" s="42" t="s">
        <v>359</v>
      </c>
      <c r="BQ1544" s="42" t="s">
        <v>359</v>
      </c>
      <c r="BR1544" s="42" t="s">
        <v>359</v>
      </c>
      <c r="BS1544" s="42"/>
      <c r="BT1544" s="42" t="s">
        <v>360</v>
      </c>
      <c r="BU1544" s="42" t="s">
        <v>317</v>
      </c>
      <c r="BV1544" s="42" t="s">
        <v>317</v>
      </c>
      <c r="BW1544" s="42"/>
      <c r="BX1544" s="42"/>
      <c r="BY1544" s="42" t="s">
        <v>353</v>
      </c>
      <c r="BZ1544" s="42" t="s">
        <v>353</v>
      </c>
      <c r="CA1544" s="42"/>
      <c r="CB1544" s="42" t="s">
        <v>353</v>
      </c>
      <c r="CC1544" s="42"/>
      <c r="CD1544" s="42"/>
      <c r="CE1544" s="42"/>
      <c r="CF1544" s="42"/>
      <c r="CG1544" s="26" t="s">
        <v>5932</v>
      </c>
    </row>
    <row r="1545" hidden="1" spans="1:85">
      <c r="A1545" s="39">
        <v>680</v>
      </c>
      <c r="B1545" s="42" t="s">
        <v>5934</v>
      </c>
      <c r="C1545" s="46" t="s">
        <v>5935</v>
      </c>
      <c r="D1545" s="42" t="s">
        <v>5936</v>
      </c>
      <c r="E1545" s="43">
        <v>29.6401</v>
      </c>
      <c r="F1545" s="43">
        <v>-8.996</v>
      </c>
      <c r="G1545" s="42" t="s">
        <v>4473</v>
      </c>
      <c r="H1545" s="37">
        <v>1.8</v>
      </c>
      <c r="I1545" s="42" t="s">
        <v>4530</v>
      </c>
      <c r="J1545" s="42" t="s">
        <v>4618</v>
      </c>
      <c r="K1545" s="42" t="s">
        <v>317</v>
      </c>
      <c r="L1545" s="42" t="s">
        <v>317</v>
      </c>
      <c r="M1545" s="42" t="s">
        <v>317</v>
      </c>
      <c r="N1545" s="42" t="s">
        <v>318</v>
      </c>
      <c r="O1545" s="42" t="s">
        <v>319</v>
      </c>
      <c r="P1545" s="42" t="s">
        <v>319</v>
      </c>
      <c r="Q1545" s="42" t="s">
        <v>390</v>
      </c>
      <c r="R1545" s="42" t="s">
        <v>320</v>
      </c>
      <c r="S1545" s="42" t="s">
        <v>1718</v>
      </c>
      <c r="T1545" s="42" t="s">
        <v>782</v>
      </c>
      <c r="U1545" s="42" t="s">
        <v>323</v>
      </c>
      <c r="V1545" s="52">
        <v>60</v>
      </c>
      <c r="W1545" s="42" t="s">
        <v>325</v>
      </c>
      <c r="X1545" s="42" t="s">
        <v>5312</v>
      </c>
      <c r="Y1545" s="42" t="s">
        <v>2</v>
      </c>
      <c r="Z1545" s="42" t="s">
        <v>2</v>
      </c>
      <c r="AA1545" s="42" t="s">
        <v>328</v>
      </c>
      <c r="AB1545" s="42" t="s">
        <v>4478</v>
      </c>
      <c r="AC1545" s="42" t="s">
        <v>348</v>
      </c>
      <c r="AD1545" s="42" t="s">
        <v>1780</v>
      </c>
      <c r="AE1545" s="42" t="s">
        <v>403</v>
      </c>
      <c r="AF1545" s="42" t="s">
        <v>403</v>
      </c>
      <c r="AG1545" s="42">
        <v>15</v>
      </c>
      <c r="AH1545" s="42" t="s">
        <v>350</v>
      </c>
      <c r="AI1545" s="42">
        <v>0</v>
      </c>
      <c r="AJ1545" s="42" t="s">
        <v>351</v>
      </c>
      <c r="AK1545" s="42">
        <v>0</v>
      </c>
      <c r="AL1545" s="42">
        <v>600</v>
      </c>
      <c r="AM1545" s="42" t="s">
        <v>332</v>
      </c>
      <c r="AN1545" s="42">
        <v>0</v>
      </c>
      <c r="AO1545" s="43">
        <v>150</v>
      </c>
      <c r="AP1545" s="42" t="s">
        <v>384</v>
      </c>
      <c r="AQ1545" s="42">
        <v>600</v>
      </c>
      <c r="AR1545" s="42">
        <v>2</v>
      </c>
      <c r="AS1545" s="42">
        <v>600</v>
      </c>
      <c r="AT1545" s="42">
        <v>24</v>
      </c>
      <c r="AU1545" s="42" t="s">
        <v>327</v>
      </c>
      <c r="AV1545" s="42" t="s">
        <v>327</v>
      </c>
      <c r="AW1545" s="42" t="s">
        <v>327</v>
      </c>
      <c r="AX1545" s="42" t="s">
        <v>353</v>
      </c>
      <c r="AY1545" s="42" t="s">
        <v>327</v>
      </c>
      <c r="AZ1545" s="51">
        <v>55</v>
      </c>
      <c r="BA1545" s="42"/>
      <c r="BB1545" s="42">
        <v>1</v>
      </c>
      <c r="BC1545" s="42" t="s">
        <v>525</v>
      </c>
      <c r="BD1545" s="49">
        <v>0</v>
      </c>
      <c r="BE1545" s="49" t="s">
        <v>5934</v>
      </c>
      <c r="BF1545" s="42" t="s">
        <v>340</v>
      </c>
      <c r="BG1545" s="42"/>
      <c r="BH1545" s="42" t="s">
        <v>340</v>
      </c>
      <c r="BI1545" s="42" t="s">
        <v>357</v>
      </c>
      <c r="BJ1545" s="42" t="s">
        <v>1872</v>
      </c>
      <c r="BK1545" s="57">
        <v>44778</v>
      </c>
      <c r="BL1545" s="42" t="s">
        <v>317</v>
      </c>
      <c r="BM1545" s="42" t="s">
        <v>317</v>
      </c>
      <c r="BN1545" s="42"/>
      <c r="BO1545" s="42">
        <v>20</v>
      </c>
      <c r="BP1545" s="42"/>
      <c r="BQ1545" s="42" t="s">
        <v>4481</v>
      </c>
      <c r="BR1545" s="42" t="s">
        <v>359</v>
      </c>
      <c r="BS1545" s="42"/>
      <c r="BT1545" s="42" t="s">
        <v>360</v>
      </c>
      <c r="BU1545" s="42" t="s">
        <v>317</v>
      </c>
      <c r="BV1545" s="42" t="s">
        <v>317</v>
      </c>
      <c r="BW1545" s="42"/>
      <c r="BX1545" s="42"/>
      <c r="BY1545" s="42" t="s">
        <v>353</v>
      </c>
      <c r="BZ1545" s="42" t="s">
        <v>353</v>
      </c>
      <c r="CA1545" s="42"/>
      <c r="CB1545" s="42" t="s">
        <v>353</v>
      </c>
      <c r="CC1545" s="42"/>
      <c r="CD1545" s="42"/>
      <c r="CE1545" s="42"/>
      <c r="CF1545" s="42"/>
      <c r="CG1545" s="26" t="s">
        <v>5935</v>
      </c>
    </row>
    <row r="1546" hidden="1" spans="1:85">
      <c r="A1546" s="34">
        <v>201</v>
      </c>
      <c r="B1546" s="42" t="s">
        <v>5937</v>
      </c>
      <c r="C1546" s="46" t="s">
        <v>5938</v>
      </c>
      <c r="D1546" s="42" t="s">
        <v>5939</v>
      </c>
      <c r="E1546" s="43">
        <v>30.397</v>
      </c>
      <c r="F1546" s="43">
        <v>-8.5058</v>
      </c>
      <c r="G1546" s="42" t="s">
        <v>4473</v>
      </c>
      <c r="H1546" s="37">
        <v>1.8</v>
      </c>
      <c r="I1546" s="42" t="s">
        <v>4530</v>
      </c>
      <c r="J1546" s="42" t="s">
        <v>4618</v>
      </c>
      <c r="K1546" s="42" t="s">
        <v>317</v>
      </c>
      <c r="L1546" s="42" t="s">
        <v>317</v>
      </c>
      <c r="M1546" s="42" t="s">
        <v>317</v>
      </c>
      <c r="N1546" s="42" t="s">
        <v>318</v>
      </c>
      <c r="O1546" s="42" t="s">
        <v>319</v>
      </c>
      <c r="P1546" s="42" t="s">
        <v>319</v>
      </c>
      <c r="Q1546" s="42" t="s">
        <v>390</v>
      </c>
      <c r="R1546" s="42" t="s">
        <v>320</v>
      </c>
      <c r="S1546" s="42" t="s">
        <v>1718</v>
      </c>
      <c r="T1546" s="42" t="s">
        <v>782</v>
      </c>
      <c r="U1546" s="42" t="s">
        <v>323</v>
      </c>
      <c r="V1546" s="52">
        <v>80</v>
      </c>
      <c r="W1546" s="42" t="s">
        <v>325</v>
      </c>
      <c r="X1546" s="42" t="s">
        <v>5312</v>
      </c>
      <c r="Y1546" s="42" t="s">
        <v>2</v>
      </c>
      <c r="Z1546" s="42" t="s">
        <v>2</v>
      </c>
      <c r="AA1546" s="42" t="s">
        <v>328</v>
      </c>
      <c r="AB1546" s="42" t="s">
        <v>4478</v>
      </c>
      <c r="AC1546" s="42" t="s">
        <v>348</v>
      </c>
      <c r="AD1546" s="42" t="s">
        <v>1780</v>
      </c>
      <c r="AE1546" s="42" t="s">
        <v>2075</v>
      </c>
      <c r="AF1546" s="42" t="s">
        <v>2075</v>
      </c>
      <c r="AG1546" s="42">
        <v>15</v>
      </c>
      <c r="AH1546" s="42" t="s">
        <v>1496</v>
      </c>
      <c r="AI1546" s="42" t="s">
        <v>5825</v>
      </c>
      <c r="AJ1546" s="42" t="s">
        <v>1443</v>
      </c>
      <c r="AK1546" s="42" t="s">
        <v>2715</v>
      </c>
      <c r="AL1546" s="42">
        <v>600</v>
      </c>
      <c r="AM1546" s="42" t="s">
        <v>1930</v>
      </c>
      <c r="AN1546" s="42" t="s">
        <v>4734</v>
      </c>
      <c r="AO1546" s="43">
        <v>80</v>
      </c>
      <c r="AP1546" s="42" t="s">
        <v>1320</v>
      </c>
      <c r="AQ1546" s="42">
        <v>1500</v>
      </c>
      <c r="AR1546" s="42">
        <v>2</v>
      </c>
      <c r="AS1546" s="42">
        <v>1500</v>
      </c>
      <c r="AT1546" s="42">
        <v>24</v>
      </c>
      <c r="AU1546" s="42" t="s">
        <v>327</v>
      </c>
      <c r="AV1546" s="42" t="s">
        <v>327</v>
      </c>
      <c r="AW1546" s="42" t="s">
        <v>327</v>
      </c>
      <c r="AX1546" s="42" t="s">
        <v>353</v>
      </c>
      <c r="AY1546" s="42" t="s">
        <v>327</v>
      </c>
      <c r="AZ1546" s="51">
        <v>55</v>
      </c>
      <c r="BA1546" s="42"/>
      <c r="BB1546" s="42">
        <v>3</v>
      </c>
      <c r="BC1546" s="42" t="s">
        <v>5940</v>
      </c>
      <c r="BD1546" s="49" t="s">
        <v>5941</v>
      </c>
      <c r="BE1546" s="49" t="s">
        <v>5937</v>
      </c>
      <c r="BF1546" s="42" t="s">
        <v>340</v>
      </c>
      <c r="BG1546" s="42"/>
      <c r="BH1546" s="42" t="s">
        <v>340</v>
      </c>
      <c r="BI1546" s="42" t="s">
        <v>357</v>
      </c>
      <c r="BJ1546" s="42" t="s">
        <v>358</v>
      </c>
      <c r="BK1546" s="57">
        <v>44778</v>
      </c>
      <c r="BL1546" s="42" t="s">
        <v>317</v>
      </c>
      <c r="BM1546" s="42" t="s">
        <v>317</v>
      </c>
      <c r="BN1546" s="42"/>
      <c r="BO1546" s="42">
        <v>48</v>
      </c>
      <c r="BP1546" s="42"/>
      <c r="BQ1546" s="42" t="s">
        <v>4481</v>
      </c>
      <c r="BR1546" s="42" t="s">
        <v>359</v>
      </c>
      <c r="BS1546" s="42"/>
      <c r="BT1546" s="42" t="s">
        <v>360</v>
      </c>
      <c r="BU1546" s="42" t="s">
        <v>317</v>
      </c>
      <c r="BV1546" s="42" t="s">
        <v>317</v>
      </c>
      <c r="BW1546" s="42"/>
      <c r="BX1546" s="42"/>
      <c r="BY1546" s="42" t="s">
        <v>353</v>
      </c>
      <c r="BZ1546" s="42" t="s">
        <v>353</v>
      </c>
      <c r="CA1546" s="42"/>
      <c r="CB1546" s="42" t="s">
        <v>353</v>
      </c>
      <c r="CC1546" s="42"/>
      <c r="CD1546" s="42"/>
      <c r="CE1546" s="42"/>
      <c r="CF1546" s="42"/>
      <c r="CG1546" s="26" t="s">
        <v>5938</v>
      </c>
    </row>
    <row r="1547" hidden="1" spans="1:85">
      <c r="A1547" s="34">
        <v>263</v>
      </c>
      <c r="B1547" s="42" t="s">
        <v>5942</v>
      </c>
      <c r="C1547" s="46" t="s">
        <v>5943</v>
      </c>
      <c r="D1547" s="42" t="s">
        <v>5944</v>
      </c>
      <c r="E1547" s="43">
        <v>29.9464</v>
      </c>
      <c r="F1547" s="43">
        <v>-8.6383</v>
      </c>
      <c r="G1547" s="42" t="s">
        <v>4473</v>
      </c>
      <c r="H1547" s="37">
        <v>1.8</v>
      </c>
      <c r="I1547" s="42" t="s">
        <v>4530</v>
      </c>
      <c r="J1547" s="42" t="s">
        <v>4618</v>
      </c>
      <c r="K1547" s="42" t="s">
        <v>317</v>
      </c>
      <c r="L1547" s="42" t="s">
        <v>317</v>
      </c>
      <c r="M1547" s="42" t="s">
        <v>317</v>
      </c>
      <c r="N1547" s="42" t="s">
        <v>318</v>
      </c>
      <c r="O1547" s="42" t="s">
        <v>319</v>
      </c>
      <c r="P1547" s="42" t="s">
        <v>319</v>
      </c>
      <c r="Q1547" s="42" t="s">
        <v>390</v>
      </c>
      <c r="R1547" s="42" t="s">
        <v>390</v>
      </c>
      <c r="S1547" s="42" t="s">
        <v>1718</v>
      </c>
      <c r="T1547" s="42" t="s">
        <v>782</v>
      </c>
      <c r="U1547" s="42" t="s">
        <v>323</v>
      </c>
      <c r="V1547" s="52">
        <v>60</v>
      </c>
      <c r="W1547" s="42" t="s">
        <v>325</v>
      </c>
      <c r="X1547" s="42" t="s">
        <v>5312</v>
      </c>
      <c r="Y1547" s="42" t="s">
        <v>2</v>
      </c>
      <c r="Z1547" s="42" t="s">
        <v>2</v>
      </c>
      <c r="AA1547" s="42" t="s">
        <v>328</v>
      </c>
      <c r="AB1547" s="42" t="s">
        <v>4478</v>
      </c>
      <c r="AC1547" s="42" t="s">
        <v>348</v>
      </c>
      <c r="AD1547" s="42" t="s">
        <v>1780</v>
      </c>
      <c r="AE1547" s="42" t="s">
        <v>426</v>
      </c>
      <c r="AF1547" s="42" t="s">
        <v>426</v>
      </c>
      <c r="AG1547" s="42">
        <v>15</v>
      </c>
      <c r="AH1547" s="42" t="s">
        <v>350</v>
      </c>
      <c r="AI1547" s="42" t="s">
        <v>5378</v>
      </c>
      <c r="AJ1547" s="42" t="s">
        <v>351</v>
      </c>
      <c r="AK1547" s="42" t="s">
        <v>5379</v>
      </c>
      <c r="AL1547" s="42">
        <v>600</v>
      </c>
      <c r="AM1547" s="42" t="s">
        <v>332</v>
      </c>
      <c r="AN1547" s="42" t="s">
        <v>4734</v>
      </c>
      <c r="AO1547" s="43" t="s">
        <v>4725</v>
      </c>
      <c r="AP1547" s="42" t="s">
        <v>333</v>
      </c>
      <c r="AQ1547" s="42">
        <v>300</v>
      </c>
      <c r="AR1547" s="42">
        <v>48</v>
      </c>
      <c r="AS1547" s="42">
        <v>100</v>
      </c>
      <c r="AT1547" s="42">
        <f>AQ1547/AS1547</f>
        <v>3</v>
      </c>
      <c r="AU1547" s="42" t="s">
        <v>327</v>
      </c>
      <c r="AV1547" s="42" t="s">
        <v>327</v>
      </c>
      <c r="AW1547" s="42" t="s">
        <v>327</v>
      </c>
      <c r="AX1547" s="42" t="s">
        <v>353</v>
      </c>
      <c r="AY1547" s="42" t="s">
        <v>327</v>
      </c>
      <c r="AZ1547" s="51">
        <v>45</v>
      </c>
      <c r="BA1547" s="42"/>
      <c r="BB1547" s="42">
        <v>1</v>
      </c>
      <c r="BC1547" s="42" t="s">
        <v>525</v>
      </c>
      <c r="BD1547" s="49">
        <v>0</v>
      </c>
      <c r="BE1547" s="49" t="s">
        <v>5942</v>
      </c>
      <c r="BF1547" s="42" t="s">
        <v>340</v>
      </c>
      <c r="BG1547" s="42"/>
      <c r="BH1547" s="42" t="s">
        <v>340</v>
      </c>
      <c r="BI1547" s="42" t="s">
        <v>357</v>
      </c>
      <c r="BJ1547" s="42" t="s">
        <v>358</v>
      </c>
      <c r="BK1547" s="57">
        <v>44778</v>
      </c>
      <c r="BL1547" s="42" t="s">
        <v>1883</v>
      </c>
      <c r="BM1547" s="42" t="s">
        <v>1883</v>
      </c>
      <c r="BN1547" s="42"/>
      <c r="BO1547" s="42"/>
      <c r="BP1547" s="42" t="s">
        <v>359</v>
      </c>
      <c r="BQ1547" s="42" t="s">
        <v>359</v>
      </c>
      <c r="BR1547" s="42" t="s">
        <v>359</v>
      </c>
      <c r="BS1547" s="42"/>
      <c r="BT1547" s="42" t="s">
        <v>360</v>
      </c>
      <c r="BU1547" s="42" t="s">
        <v>317</v>
      </c>
      <c r="BV1547" s="42" t="s">
        <v>340</v>
      </c>
      <c r="BW1547" s="42"/>
      <c r="BX1547" s="42"/>
      <c r="BY1547" s="42" t="s">
        <v>356</v>
      </c>
      <c r="BZ1547" s="42">
        <v>20</v>
      </c>
      <c r="CA1547" s="42"/>
      <c r="CB1547" s="42" t="s">
        <v>472</v>
      </c>
      <c r="CC1547" s="42"/>
      <c r="CD1547" s="42"/>
      <c r="CE1547" s="42"/>
      <c r="CF1547" s="42"/>
      <c r="CG1547" s="26" t="s">
        <v>5943</v>
      </c>
    </row>
    <row r="1548" hidden="1" spans="1:85">
      <c r="A1548" s="39">
        <v>280</v>
      </c>
      <c r="B1548" s="42" t="s">
        <v>5945</v>
      </c>
      <c r="C1548" s="46" t="s">
        <v>5946</v>
      </c>
      <c r="D1548" s="42" t="s">
        <v>5947</v>
      </c>
      <c r="E1548" s="43">
        <v>30.1986</v>
      </c>
      <c r="F1548" s="43">
        <v>-10.1031</v>
      </c>
      <c r="G1548" s="42" t="s">
        <v>4473</v>
      </c>
      <c r="H1548" s="37">
        <v>1.8</v>
      </c>
      <c r="I1548" s="42" t="s">
        <v>4530</v>
      </c>
      <c r="J1548" s="42" t="s">
        <v>5446</v>
      </c>
      <c r="K1548" s="42" t="s">
        <v>317</v>
      </c>
      <c r="L1548" s="42" t="s">
        <v>317</v>
      </c>
      <c r="M1548" s="42" t="s">
        <v>317</v>
      </c>
      <c r="N1548" s="42" t="s">
        <v>318</v>
      </c>
      <c r="O1548" s="42" t="s">
        <v>319</v>
      </c>
      <c r="P1548" s="42" t="s">
        <v>319</v>
      </c>
      <c r="Q1548" s="42" t="s">
        <v>320</v>
      </c>
      <c r="R1548" s="42" t="s">
        <v>320</v>
      </c>
      <c r="S1548" s="42" t="s">
        <v>1718</v>
      </c>
      <c r="T1548" s="42" t="s">
        <v>344</v>
      </c>
      <c r="U1548" s="42" t="s">
        <v>323</v>
      </c>
      <c r="V1548" s="52">
        <v>80</v>
      </c>
      <c r="W1548" s="42" t="s">
        <v>325</v>
      </c>
      <c r="X1548" s="42" t="s">
        <v>5312</v>
      </c>
      <c r="Y1548" s="42" t="s">
        <v>2</v>
      </c>
      <c r="Z1548" s="42" t="s">
        <v>2</v>
      </c>
      <c r="AA1548" s="42" t="s">
        <v>328</v>
      </c>
      <c r="AB1548" s="42" t="s">
        <v>4478</v>
      </c>
      <c r="AC1548" s="42" t="s">
        <v>348</v>
      </c>
      <c r="AD1548" s="42" t="s">
        <v>1780</v>
      </c>
      <c r="AE1548" s="42" t="s">
        <v>476</v>
      </c>
      <c r="AF1548" s="42" t="s">
        <v>476</v>
      </c>
      <c r="AG1548" s="42">
        <v>15</v>
      </c>
      <c r="AH1548" s="42" t="s">
        <v>350</v>
      </c>
      <c r="AI1548" s="42">
        <v>0</v>
      </c>
      <c r="AJ1548" s="42" t="s">
        <v>351</v>
      </c>
      <c r="AK1548" s="42">
        <v>0</v>
      </c>
      <c r="AL1548" s="42">
        <v>1000</v>
      </c>
      <c r="AM1548" s="42" t="s">
        <v>408</v>
      </c>
      <c r="AN1548" s="42" t="s">
        <v>4686</v>
      </c>
      <c r="AO1548" s="43">
        <v>192</v>
      </c>
      <c r="AP1548" s="42" t="s">
        <v>1320</v>
      </c>
      <c r="AQ1548" s="42">
        <v>1500</v>
      </c>
      <c r="AR1548" s="42">
        <v>2</v>
      </c>
      <c r="AS1548" s="42">
        <v>1500</v>
      </c>
      <c r="AT1548" s="42">
        <v>24</v>
      </c>
      <c r="AU1548" s="42" t="s">
        <v>327</v>
      </c>
      <c r="AV1548" s="42" t="s">
        <v>327</v>
      </c>
      <c r="AW1548" s="42" t="s">
        <v>327</v>
      </c>
      <c r="AX1548" s="42" t="s">
        <v>353</v>
      </c>
      <c r="AY1548" s="42" t="s">
        <v>327</v>
      </c>
      <c r="AZ1548" s="51">
        <v>58</v>
      </c>
      <c r="BA1548" s="42"/>
      <c r="BB1548" s="42">
        <v>2</v>
      </c>
      <c r="BC1548" s="42" t="s">
        <v>375</v>
      </c>
      <c r="BD1548" s="49" t="s">
        <v>5948</v>
      </c>
      <c r="BE1548" s="49" t="s">
        <v>5945</v>
      </c>
      <c r="BF1548" s="42" t="s">
        <v>340</v>
      </c>
      <c r="BG1548" s="42"/>
      <c r="BH1548" s="42" t="s">
        <v>340</v>
      </c>
      <c r="BI1548" s="42" t="s">
        <v>357</v>
      </c>
      <c r="BJ1548" s="42" t="s">
        <v>358</v>
      </c>
      <c r="BK1548" s="57">
        <v>44778</v>
      </c>
      <c r="BL1548" s="42" t="s">
        <v>317</v>
      </c>
      <c r="BM1548" s="42" t="s">
        <v>317</v>
      </c>
      <c r="BN1548" s="42"/>
      <c r="BO1548" s="42"/>
      <c r="BP1548" s="42" t="s">
        <v>359</v>
      </c>
      <c r="BQ1548" s="42" t="s">
        <v>359</v>
      </c>
      <c r="BR1548" s="42" t="s">
        <v>359</v>
      </c>
      <c r="BS1548" s="42"/>
      <c r="BT1548" s="42" t="s">
        <v>360</v>
      </c>
      <c r="BU1548" s="42" t="s">
        <v>317</v>
      </c>
      <c r="BV1548" s="42" t="s">
        <v>317</v>
      </c>
      <c r="BW1548" s="42"/>
      <c r="BX1548" s="42"/>
      <c r="BY1548" s="42" t="s">
        <v>353</v>
      </c>
      <c r="BZ1548" s="42" t="s">
        <v>353</v>
      </c>
      <c r="CA1548" s="42"/>
      <c r="CB1548" s="42" t="s">
        <v>353</v>
      </c>
      <c r="CC1548" s="42"/>
      <c r="CD1548" s="42"/>
      <c r="CE1548" s="42"/>
      <c r="CF1548" s="42"/>
      <c r="CG1548" s="26" t="s">
        <v>5946</v>
      </c>
    </row>
    <row r="1549" hidden="1" spans="1:85">
      <c r="A1549" s="34">
        <v>1483</v>
      </c>
      <c r="B1549" s="42" t="s">
        <v>5949</v>
      </c>
      <c r="C1549" s="46" t="s">
        <v>5950</v>
      </c>
      <c r="D1549" s="42" t="s">
        <v>5951</v>
      </c>
      <c r="E1549" s="43">
        <v>29.9584</v>
      </c>
      <c r="F1549" s="43">
        <v>-8.8929</v>
      </c>
      <c r="G1549" s="42" t="s">
        <v>4473</v>
      </c>
      <c r="H1549" s="37">
        <v>1.8</v>
      </c>
      <c r="I1549" s="42" t="s">
        <v>4530</v>
      </c>
      <c r="J1549" s="42" t="s">
        <v>4618</v>
      </c>
      <c r="K1549" s="42" t="s">
        <v>317</v>
      </c>
      <c r="L1549" s="42" t="s">
        <v>317</v>
      </c>
      <c r="M1549" s="42" t="s">
        <v>317</v>
      </c>
      <c r="N1549" s="42" t="s">
        <v>318</v>
      </c>
      <c r="O1549" s="42" t="s">
        <v>319</v>
      </c>
      <c r="P1549" s="42" t="s">
        <v>319</v>
      </c>
      <c r="Q1549" s="42" t="s">
        <v>390</v>
      </c>
      <c r="R1549" s="42" t="s">
        <v>320</v>
      </c>
      <c r="S1549" s="42" t="s">
        <v>1718</v>
      </c>
      <c r="T1549" s="42" t="s">
        <v>782</v>
      </c>
      <c r="U1549" s="42" t="s">
        <v>323</v>
      </c>
      <c r="V1549" s="52">
        <v>80</v>
      </c>
      <c r="W1549" s="42" t="s">
        <v>325</v>
      </c>
      <c r="X1549" s="42" t="s">
        <v>5312</v>
      </c>
      <c r="Y1549" s="42" t="s">
        <v>2</v>
      </c>
      <c r="Z1549" s="42" t="s">
        <v>2</v>
      </c>
      <c r="AA1549" s="42" t="s">
        <v>328</v>
      </c>
      <c r="AB1549" s="42" t="s">
        <v>4478</v>
      </c>
      <c r="AC1549" s="42" t="s">
        <v>348</v>
      </c>
      <c r="AD1549" s="42" t="s">
        <v>1780</v>
      </c>
      <c r="AE1549" s="42" t="s">
        <v>476</v>
      </c>
      <c r="AF1549" s="42" t="s">
        <v>476</v>
      </c>
      <c r="AG1549" s="42">
        <v>15</v>
      </c>
      <c r="AH1549" s="42" t="s">
        <v>350</v>
      </c>
      <c r="AI1549" s="42" t="s">
        <v>5952</v>
      </c>
      <c r="AJ1549" s="42" t="s">
        <v>351</v>
      </c>
      <c r="AK1549" s="42" t="s">
        <v>5953</v>
      </c>
      <c r="AL1549" s="42">
        <v>1000</v>
      </c>
      <c r="AM1549" s="42" t="s">
        <v>332</v>
      </c>
      <c r="AN1549" s="42">
        <v>0</v>
      </c>
      <c r="AO1549" s="43">
        <v>150</v>
      </c>
      <c r="AP1549" s="42" t="s">
        <v>333</v>
      </c>
      <c r="AQ1549" s="42">
        <v>300</v>
      </c>
      <c r="AR1549" s="42">
        <v>48</v>
      </c>
      <c r="AS1549" s="42">
        <v>100</v>
      </c>
      <c r="AT1549" s="42">
        <v>3</v>
      </c>
      <c r="AU1549" s="42" t="s">
        <v>327</v>
      </c>
      <c r="AV1549" s="42" t="s">
        <v>327</v>
      </c>
      <c r="AW1549" s="42" t="s">
        <v>327</v>
      </c>
      <c r="AX1549" s="42" t="s">
        <v>353</v>
      </c>
      <c r="AY1549" s="42" t="s">
        <v>327</v>
      </c>
      <c r="AZ1549" s="51">
        <v>57</v>
      </c>
      <c r="BA1549" s="42"/>
      <c r="BB1549" s="42">
        <v>2</v>
      </c>
      <c r="BC1549" s="42" t="s">
        <v>375</v>
      </c>
      <c r="BD1549" s="49" t="s">
        <v>5954</v>
      </c>
      <c r="BE1549" s="49" t="s">
        <v>5949</v>
      </c>
      <c r="BF1549" s="42" t="s">
        <v>340</v>
      </c>
      <c r="BG1549" s="42"/>
      <c r="BH1549" s="42" t="s">
        <v>340</v>
      </c>
      <c r="BI1549" s="42" t="s">
        <v>357</v>
      </c>
      <c r="BJ1549" s="42" t="s">
        <v>1872</v>
      </c>
      <c r="BK1549" s="57">
        <v>44778</v>
      </c>
      <c r="BL1549" s="42" t="s">
        <v>317</v>
      </c>
      <c r="BM1549" s="42" t="s">
        <v>317</v>
      </c>
      <c r="BN1549" s="42"/>
      <c r="BO1549" s="42">
        <v>24</v>
      </c>
      <c r="BP1549" s="42"/>
      <c r="BQ1549" s="42" t="s">
        <v>4481</v>
      </c>
      <c r="BR1549" s="42" t="s">
        <v>359</v>
      </c>
      <c r="BS1549" s="42"/>
      <c r="BT1549" s="42" t="s">
        <v>360</v>
      </c>
      <c r="BU1549" s="42" t="s">
        <v>340</v>
      </c>
      <c r="BV1549" s="42" t="s">
        <v>317</v>
      </c>
      <c r="BW1549" s="42"/>
      <c r="BX1549" s="42"/>
      <c r="BY1549" s="42" t="s">
        <v>353</v>
      </c>
      <c r="BZ1549" s="42" t="s">
        <v>353</v>
      </c>
      <c r="CA1549" s="42"/>
      <c r="CB1549" s="42" t="s">
        <v>353</v>
      </c>
      <c r="CC1549" s="42"/>
      <c r="CD1549" s="42"/>
      <c r="CE1549" s="42"/>
      <c r="CF1549" s="42"/>
      <c r="CG1549" s="26" t="s">
        <v>5950</v>
      </c>
    </row>
    <row r="1550" hidden="1" spans="1:85">
      <c r="A1550" s="39">
        <v>262</v>
      </c>
      <c r="B1550" s="42" t="s">
        <v>5955</v>
      </c>
      <c r="C1550" s="46" t="s">
        <v>5956</v>
      </c>
      <c r="D1550" s="42" t="s">
        <v>5957</v>
      </c>
      <c r="E1550" s="43">
        <v>30.1421</v>
      </c>
      <c r="F1550" s="43">
        <v>-8.5381</v>
      </c>
      <c r="G1550" s="42" t="s">
        <v>4473</v>
      </c>
      <c r="H1550" s="37">
        <v>1.8</v>
      </c>
      <c r="I1550" s="42" t="s">
        <v>4530</v>
      </c>
      <c r="J1550" s="42" t="s">
        <v>4618</v>
      </c>
      <c r="K1550" s="42" t="s">
        <v>317</v>
      </c>
      <c r="L1550" s="42" t="s">
        <v>317</v>
      </c>
      <c r="M1550" s="42" t="s">
        <v>317</v>
      </c>
      <c r="N1550" s="42" t="s">
        <v>318</v>
      </c>
      <c r="O1550" s="42" t="s">
        <v>319</v>
      </c>
      <c r="P1550" s="42" t="s">
        <v>319</v>
      </c>
      <c r="Q1550" s="42" t="s">
        <v>381</v>
      </c>
      <c r="R1550" s="42" t="s">
        <v>320</v>
      </c>
      <c r="S1550" s="42" t="s">
        <v>1718</v>
      </c>
      <c r="T1550" s="42" t="s">
        <v>782</v>
      </c>
      <c r="U1550" s="42" t="s">
        <v>323</v>
      </c>
      <c r="V1550" s="52">
        <v>60</v>
      </c>
      <c r="W1550" s="42" t="s">
        <v>325</v>
      </c>
      <c r="X1550" s="42" t="s">
        <v>5312</v>
      </c>
      <c r="Y1550" s="42" t="s">
        <v>2</v>
      </c>
      <c r="Z1550" s="42" t="s">
        <v>2</v>
      </c>
      <c r="AA1550" s="42" t="s">
        <v>328</v>
      </c>
      <c r="AB1550" s="42" t="s">
        <v>4478</v>
      </c>
      <c r="AC1550" s="42" t="s">
        <v>348</v>
      </c>
      <c r="AD1550" s="42" t="s">
        <v>1780</v>
      </c>
      <c r="AE1550" s="42" t="s">
        <v>453</v>
      </c>
      <c r="AF1550" s="42" t="s">
        <v>453</v>
      </c>
      <c r="AG1550" s="42">
        <v>15</v>
      </c>
      <c r="AH1550" s="42" t="s">
        <v>350</v>
      </c>
      <c r="AI1550" s="42" t="s">
        <v>5958</v>
      </c>
      <c r="AJ1550" s="42" t="s">
        <v>351</v>
      </c>
      <c r="AK1550" s="42" t="s">
        <v>4756</v>
      </c>
      <c r="AL1550" s="42">
        <v>600</v>
      </c>
      <c r="AM1550" s="42" t="s">
        <v>332</v>
      </c>
      <c r="AN1550" s="42">
        <v>0</v>
      </c>
      <c r="AO1550" s="43">
        <v>150</v>
      </c>
      <c r="AP1550" s="42" t="s">
        <v>333</v>
      </c>
      <c r="AQ1550" s="42">
        <v>300</v>
      </c>
      <c r="AR1550" s="42">
        <v>48</v>
      </c>
      <c r="AS1550" s="42">
        <v>100</v>
      </c>
      <c r="AT1550" s="42">
        <f>AQ1550/AS1550</f>
        <v>3</v>
      </c>
      <c r="AU1550" s="42" t="s">
        <v>327</v>
      </c>
      <c r="AV1550" s="42" t="s">
        <v>327</v>
      </c>
      <c r="AW1550" s="42" t="s">
        <v>327</v>
      </c>
      <c r="AX1550" s="42" t="s">
        <v>353</v>
      </c>
      <c r="AY1550" s="42" t="s">
        <v>327</v>
      </c>
      <c r="AZ1550" s="51">
        <v>74</v>
      </c>
      <c r="BA1550" s="42"/>
      <c r="BB1550" s="42">
        <v>2</v>
      </c>
      <c r="BC1550" s="42" t="s">
        <v>375</v>
      </c>
      <c r="BD1550" s="49" t="s">
        <v>5959</v>
      </c>
      <c r="BE1550" s="49" t="s">
        <v>5955</v>
      </c>
      <c r="BF1550" s="42" t="s">
        <v>340</v>
      </c>
      <c r="BG1550" s="42"/>
      <c r="BH1550" s="42" t="s">
        <v>340</v>
      </c>
      <c r="BI1550" s="42" t="s">
        <v>357</v>
      </c>
      <c r="BJ1550" s="42" t="s">
        <v>1872</v>
      </c>
      <c r="BK1550" s="57">
        <v>44778</v>
      </c>
      <c r="BL1550" s="42" t="s">
        <v>317</v>
      </c>
      <c r="BM1550" s="42" t="s">
        <v>317</v>
      </c>
      <c r="BN1550" s="42"/>
      <c r="BO1550" s="42">
        <v>24</v>
      </c>
      <c r="BP1550" s="42"/>
      <c r="BQ1550" s="42" t="s">
        <v>4481</v>
      </c>
      <c r="BR1550" s="42" t="s">
        <v>359</v>
      </c>
      <c r="BS1550" s="42"/>
      <c r="BT1550" s="42" t="s">
        <v>360</v>
      </c>
      <c r="BU1550" s="42" t="s">
        <v>340</v>
      </c>
      <c r="BV1550" s="42" t="s">
        <v>317</v>
      </c>
      <c r="BW1550" s="42"/>
      <c r="BX1550" s="42"/>
      <c r="BY1550" s="42" t="s">
        <v>353</v>
      </c>
      <c r="BZ1550" s="42" t="s">
        <v>353</v>
      </c>
      <c r="CA1550" s="42"/>
      <c r="CB1550" s="42" t="s">
        <v>353</v>
      </c>
      <c r="CC1550" s="42"/>
      <c r="CD1550" s="42"/>
      <c r="CE1550" s="42"/>
      <c r="CF1550" s="42"/>
      <c r="CG1550" s="26" t="s">
        <v>5956</v>
      </c>
    </row>
    <row r="1551" hidden="1" spans="1:85">
      <c r="A1551" s="34">
        <v>597</v>
      </c>
      <c r="B1551" s="42" t="s">
        <v>5960</v>
      </c>
      <c r="C1551" s="46" t="s">
        <v>5961</v>
      </c>
      <c r="D1551" s="42" t="s">
        <v>5962</v>
      </c>
      <c r="E1551" s="43">
        <v>29.7667</v>
      </c>
      <c r="F1551" s="43">
        <v>-8.7833</v>
      </c>
      <c r="G1551" s="42" t="s">
        <v>4473</v>
      </c>
      <c r="H1551" s="37">
        <v>2.5</v>
      </c>
      <c r="I1551" s="42" t="s">
        <v>4530</v>
      </c>
      <c r="J1551" s="42" t="s">
        <v>4618</v>
      </c>
      <c r="K1551" s="42" t="s">
        <v>317</v>
      </c>
      <c r="L1551" s="42" t="s">
        <v>317</v>
      </c>
      <c r="M1551" s="42" t="s">
        <v>317</v>
      </c>
      <c r="N1551" s="42" t="s">
        <v>318</v>
      </c>
      <c r="O1551" s="42" t="s">
        <v>319</v>
      </c>
      <c r="P1551" s="42" t="s">
        <v>319</v>
      </c>
      <c r="Q1551" s="42" t="s">
        <v>381</v>
      </c>
      <c r="R1551" s="42" t="s">
        <v>381</v>
      </c>
      <c r="S1551" s="42" t="s">
        <v>1718</v>
      </c>
      <c r="T1551" s="42" t="s">
        <v>782</v>
      </c>
      <c r="U1551" s="42" t="s">
        <v>323</v>
      </c>
      <c r="V1551" s="52">
        <v>80</v>
      </c>
      <c r="W1551" s="42" t="s">
        <v>325</v>
      </c>
      <c r="X1551" s="42" t="s">
        <v>5312</v>
      </c>
      <c r="Y1551" s="42" t="s">
        <v>2</v>
      </c>
      <c r="Z1551" s="42" t="s">
        <v>2</v>
      </c>
      <c r="AA1551" s="42" t="s">
        <v>328</v>
      </c>
      <c r="AB1551" s="42" t="s">
        <v>4478</v>
      </c>
      <c r="AC1551" s="42" t="s">
        <v>348</v>
      </c>
      <c r="AD1551" s="42" t="s">
        <v>1780</v>
      </c>
      <c r="AE1551" s="42" t="s">
        <v>476</v>
      </c>
      <c r="AF1551" s="42" t="s">
        <v>476</v>
      </c>
      <c r="AG1551" s="42">
        <v>20</v>
      </c>
      <c r="AH1551" s="42" t="s">
        <v>350</v>
      </c>
      <c r="AI1551" s="42" t="s">
        <v>5963</v>
      </c>
      <c r="AJ1551" s="42" t="s">
        <v>351</v>
      </c>
      <c r="AK1551" s="42" t="s">
        <v>5964</v>
      </c>
      <c r="AL1551" s="42">
        <v>1000</v>
      </c>
      <c r="AM1551" s="42" t="s">
        <v>332</v>
      </c>
      <c r="AN1551" s="42">
        <v>0</v>
      </c>
      <c r="AO1551" s="43">
        <v>150</v>
      </c>
      <c r="AP1551" s="42" t="s">
        <v>333</v>
      </c>
      <c r="AQ1551" s="42">
        <v>300</v>
      </c>
      <c r="AR1551" s="42">
        <v>48</v>
      </c>
      <c r="AS1551" s="42">
        <v>100</v>
      </c>
      <c r="AT1551" s="42">
        <f>AQ1551/AS1551</f>
        <v>3</v>
      </c>
      <c r="AU1551" s="42" t="s">
        <v>327</v>
      </c>
      <c r="AV1551" s="42" t="s">
        <v>327</v>
      </c>
      <c r="AW1551" s="42" t="s">
        <v>327</v>
      </c>
      <c r="AX1551" s="42" t="s">
        <v>353</v>
      </c>
      <c r="AY1551" s="42" t="s">
        <v>327</v>
      </c>
      <c r="AZ1551" s="51">
        <v>78</v>
      </c>
      <c r="BA1551" s="42"/>
      <c r="BB1551" s="42">
        <v>2</v>
      </c>
      <c r="BC1551" s="42" t="s">
        <v>375</v>
      </c>
      <c r="BD1551" s="49" t="s">
        <v>5965</v>
      </c>
      <c r="BE1551" s="49" t="s">
        <v>5960</v>
      </c>
      <c r="BF1551" s="42" t="s">
        <v>340</v>
      </c>
      <c r="BG1551" s="42"/>
      <c r="BH1551" s="42" t="s">
        <v>340</v>
      </c>
      <c r="BI1551" s="42" t="s">
        <v>357</v>
      </c>
      <c r="BJ1551" s="42" t="s">
        <v>1872</v>
      </c>
      <c r="BK1551" s="57">
        <v>44778</v>
      </c>
      <c r="BL1551" s="42" t="s">
        <v>340</v>
      </c>
      <c r="BM1551" s="42" t="s">
        <v>340</v>
      </c>
      <c r="BN1551" s="42"/>
      <c r="BO1551" s="42">
        <v>24</v>
      </c>
      <c r="BP1551" s="42"/>
      <c r="BQ1551" s="42" t="s">
        <v>4481</v>
      </c>
      <c r="BR1551" s="42" t="s">
        <v>508</v>
      </c>
      <c r="BS1551" s="42"/>
      <c r="BT1551" s="42" t="s">
        <v>360</v>
      </c>
      <c r="BU1551" s="42" t="s">
        <v>340</v>
      </c>
      <c r="BV1551" s="42" t="s">
        <v>317</v>
      </c>
      <c r="BW1551" s="42"/>
      <c r="BX1551" s="42"/>
      <c r="BY1551" s="42" t="s">
        <v>353</v>
      </c>
      <c r="BZ1551" s="42" t="s">
        <v>353</v>
      </c>
      <c r="CA1551" s="42"/>
      <c r="CB1551" s="42" t="s">
        <v>353</v>
      </c>
      <c r="CC1551" s="42"/>
      <c r="CD1551" s="42"/>
      <c r="CE1551" s="42"/>
      <c r="CF1551" s="42"/>
      <c r="CG1551" s="26" t="s">
        <v>5961</v>
      </c>
    </row>
    <row r="1552" hidden="1" spans="1:85">
      <c r="A1552" s="34">
        <v>1489</v>
      </c>
      <c r="B1552" s="42" t="s">
        <v>5966</v>
      </c>
      <c r="C1552" s="46" t="s">
        <v>5967</v>
      </c>
      <c r="D1552" s="42" t="s">
        <v>5501</v>
      </c>
      <c r="E1552" s="43">
        <v>30.448</v>
      </c>
      <c r="F1552" s="43">
        <v>-8.5164</v>
      </c>
      <c r="G1552" s="42" t="s">
        <v>4473</v>
      </c>
      <c r="H1552" s="37">
        <v>2</v>
      </c>
      <c r="I1552" s="42" t="s">
        <v>4530</v>
      </c>
      <c r="J1552" s="42" t="s">
        <v>4618</v>
      </c>
      <c r="K1552" s="42" t="s">
        <v>317</v>
      </c>
      <c r="L1552" s="42" t="s">
        <v>317</v>
      </c>
      <c r="M1552" s="42" t="s">
        <v>317</v>
      </c>
      <c r="N1552" s="42" t="s">
        <v>318</v>
      </c>
      <c r="O1552" s="42" t="s">
        <v>319</v>
      </c>
      <c r="P1552" s="42" t="s">
        <v>319</v>
      </c>
      <c r="Q1552" s="42" t="s">
        <v>320</v>
      </c>
      <c r="R1552" s="42" t="s">
        <v>320</v>
      </c>
      <c r="S1552" s="42" t="s">
        <v>1718</v>
      </c>
      <c r="T1552" s="42" t="s">
        <v>782</v>
      </c>
      <c r="U1552" s="42" t="s">
        <v>323</v>
      </c>
      <c r="V1552" s="52">
        <v>80</v>
      </c>
      <c r="W1552" s="42" t="s">
        <v>325</v>
      </c>
      <c r="X1552" s="42" t="s">
        <v>5312</v>
      </c>
      <c r="Y1552" s="42" t="s">
        <v>2</v>
      </c>
      <c r="Z1552" s="42" t="s">
        <v>2</v>
      </c>
      <c r="AA1552" s="42" t="s">
        <v>328</v>
      </c>
      <c r="AB1552" s="42" t="s">
        <v>4478</v>
      </c>
      <c r="AC1552" s="42" t="s">
        <v>348</v>
      </c>
      <c r="AD1552" s="42" t="s">
        <v>1780</v>
      </c>
      <c r="AE1552" s="42" t="s">
        <v>476</v>
      </c>
      <c r="AF1552" s="42" t="s">
        <v>476</v>
      </c>
      <c r="AG1552" s="42">
        <v>16</v>
      </c>
      <c r="AH1552" s="42" t="s">
        <v>350</v>
      </c>
      <c r="AI1552" s="42">
        <v>0</v>
      </c>
      <c r="AJ1552" s="42" t="s">
        <v>351</v>
      </c>
      <c r="AK1552" s="42">
        <v>0</v>
      </c>
      <c r="AL1552" s="42">
        <v>1000</v>
      </c>
      <c r="AM1552" s="42" t="s">
        <v>332</v>
      </c>
      <c r="AN1552" s="42" t="s">
        <v>352</v>
      </c>
      <c r="AO1552" s="43">
        <v>400</v>
      </c>
      <c r="AP1552" s="42" t="s">
        <v>333</v>
      </c>
      <c r="AQ1552" s="42">
        <v>300</v>
      </c>
      <c r="AR1552" s="42">
        <v>48</v>
      </c>
      <c r="AS1552" s="42">
        <v>100</v>
      </c>
      <c r="AT1552" s="42">
        <f>AQ1552/AS1552</f>
        <v>3</v>
      </c>
      <c r="AU1552" s="42" t="s">
        <v>327</v>
      </c>
      <c r="AV1552" s="42" t="s">
        <v>327</v>
      </c>
      <c r="AW1552" s="42" t="s">
        <v>327</v>
      </c>
      <c r="AX1552" s="42" t="s">
        <v>353</v>
      </c>
      <c r="AY1552" s="42" t="s">
        <v>327</v>
      </c>
      <c r="AZ1552" s="51">
        <v>62</v>
      </c>
      <c r="BA1552" s="42"/>
      <c r="BB1552" s="42">
        <v>2</v>
      </c>
      <c r="BC1552" s="42" t="s">
        <v>375</v>
      </c>
      <c r="BD1552" s="49" t="s">
        <v>2479</v>
      </c>
      <c r="BE1552" s="49" t="s">
        <v>5966</v>
      </c>
      <c r="BF1552" s="42" t="s">
        <v>340</v>
      </c>
      <c r="BG1552" s="42"/>
      <c r="BH1552" s="42" t="s">
        <v>340</v>
      </c>
      <c r="BI1552" s="42" t="s">
        <v>357</v>
      </c>
      <c r="BJ1552" s="42" t="s">
        <v>1872</v>
      </c>
      <c r="BK1552" s="57">
        <v>44778</v>
      </c>
      <c r="BL1552" s="42" t="s">
        <v>317</v>
      </c>
      <c r="BM1552" s="42" t="s">
        <v>317</v>
      </c>
      <c r="BN1552" s="42"/>
      <c r="BO1552" s="42">
        <v>24</v>
      </c>
      <c r="BP1552" s="42"/>
      <c r="BQ1552" s="42" t="s">
        <v>4481</v>
      </c>
      <c r="BR1552" s="42" t="s">
        <v>359</v>
      </c>
      <c r="BS1552" s="42"/>
      <c r="BT1552" s="42" t="s">
        <v>360</v>
      </c>
      <c r="BU1552" s="42" t="s">
        <v>317</v>
      </c>
      <c r="BV1552" s="42" t="s">
        <v>317</v>
      </c>
      <c r="BW1552" s="42"/>
      <c r="BX1552" s="42"/>
      <c r="BY1552" s="42" t="s">
        <v>353</v>
      </c>
      <c r="BZ1552" s="42" t="s">
        <v>353</v>
      </c>
      <c r="CA1552" s="42"/>
      <c r="CB1552" s="42" t="s">
        <v>353</v>
      </c>
      <c r="CC1552" s="42"/>
      <c r="CD1552" s="42"/>
      <c r="CE1552" s="42"/>
      <c r="CF1552" s="42"/>
      <c r="CG1552" s="26" t="s">
        <v>5967</v>
      </c>
    </row>
    <row r="1553" hidden="1" spans="1:85">
      <c r="A1553" s="39">
        <v>550</v>
      </c>
      <c r="B1553" s="42" t="s">
        <v>5968</v>
      </c>
      <c r="C1553" s="46" t="s">
        <v>5969</v>
      </c>
      <c r="D1553" s="42" t="s">
        <v>5970</v>
      </c>
      <c r="E1553" s="43">
        <v>33.45</v>
      </c>
      <c r="F1553" s="43">
        <v>-10.4667</v>
      </c>
      <c r="G1553" s="42" t="s">
        <v>4473</v>
      </c>
      <c r="H1553" s="37">
        <v>1.8</v>
      </c>
      <c r="I1553" s="42" t="s">
        <v>4530</v>
      </c>
      <c r="J1553" s="42" t="s">
        <v>5595</v>
      </c>
      <c r="K1553" s="42" t="s">
        <v>317</v>
      </c>
      <c r="L1553" s="42" t="s">
        <v>317</v>
      </c>
      <c r="M1553" s="42" t="s">
        <v>317</v>
      </c>
      <c r="N1553" s="42" t="s">
        <v>318</v>
      </c>
      <c r="O1553" s="42" t="s">
        <v>319</v>
      </c>
      <c r="P1553" s="42" t="s">
        <v>319</v>
      </c>
      <c r="Q1553" s="42" t="s">
        <v>390</v>
      </c>
      <c r="R1553" s="42" t="s">
        <v>320</v>
      </c>
      <c r="S1553" s="42" t="s">
        <v>1718</v>
      </c>
      <c r="T1553" s="42" t="s">
        <v>2215</v>
      </c>
      <c r="U1553" s="42" t="s">
        <v>323</v>
      </c>
      <c r="V1553" s="52">
        <v>80</v>
      </c>
      <c r="W1553" s="42" t="s">
        <v>325</v>
      </c>
      <c r="X1553" s="42" t="s">
        <v>5403</v>
      </c>
      <c r="Y1553" s="42" t="s">
        <v>2</v>
      </c>
      <c r="Z1553" s="42" t="s">
        <v>2</v>
      </c>
      <c r="AA1553" s="42" t="s">
        <v>328</v>
      </c>
      <c r="AB1553" s="42" t="s">
        <v>4478</v>
      </c>
      <c r="AC1553" s="42" t="s">
        <v>348</v>
      </c>
      <c r="AD1553" s="42" t="s">
        <v>1780</v>
      </c>
      <c r="AE1553" s="42" t="s">
        <v>2075</v>
      </c>
      <c r="AF1553" s="42" t="s">
        <v>2075</v>
      </c>
      <c r="AG1553" s="42">
        <v>15</v>
      </c>
      <c r="AH1553" s="42" t="s">
        <v>1496</v>
      </c>
      <c r="AI1553" s="42" t="s">
        <v>2817</v>
      </c>
      <c r="AJ1553" s="42" t="s">
        <v>1443</v>
      </c>
      <c r="AK1553" s="42" t="s">
        <v>2077</v>
      </c>
      <c r="AL1553" s="42">
        <v>600</v>
      </c>
      <c r="AM1553" s="42" t="s">
        <v>1930</v>
      </c>
      <c r="AN1553" s="42" t="s">
        <v>4734</v>
      </c>
      <c r="AO1553" s="43">
        <v>80</v>
      </c>
      <c r="AP1553" s="42" t="s">
        <v>333</v>
      </c>
      <c r="AQ1553" s="42">
        <v>200</v>
      </c>
      <c r="AR1553" s="42">
        <v>48</v>
      </c>
      <c r="AS1553" s="42">
        <v>100</v>
      </c>
      <c r="AT1553" s="42">
        <v>2</v>
      </c>
      <c r="AU1553" s="42" t="s">
        <v>327</v>
      </c>
      <c r="AV1553" s="42" t="s">
        <v>327</v>
      </c>
      <c r="AW1553" s="42" t="s">
        <v>327</v>
      </c>
      <c r="AX1553" s="42" t="s">
        <v>353</v>
      </c>
      <c r="AY1553" s="42" t="s">
        <v>327</v>
      </c>
      <c r="AZ1553" s="51">
        <v>67</v>
      </c>
      <c r="BA1553" s="42"/>
      <c r="BB1553" s="42">
        <v>2</v>
      </c>
      <c r="BC1553" s="42" t="s">
        <v>375</v>
      </c>
      <c r="BD1553" s="49" t="s">
        <v>2479</v>
      </c>
      <c r="BE1553" s="49" t="s">
        <v>5968</v>
      </c>
      <c r="BF1553" s="42" t="s">
        <v>340</v>
      </c>
      <c r="BG1553" s="42"/>
      <c r="BH1553" s="42" t="s">
        <v>340</v>
      </c>
      <c r="BI1553" s="42" t="s">
        <v>357</v>
      </c>
      <c r="BJ1553" s="42" t="s">
        <v>358</v>
      </c>
      <c r="BK1553" s="57">
        <v>44778</v>
      </c>
      <c r="BL1553" s="42" t="s">
        <v>317</v>
      </c>
      <c r="BM1553" s="42" t="s">
        <v>317</v>
      </c>
      <c r="BN1553" s="42"/>
      <c r="BO1553" s="42"/>
      <c r="BP1553" s="42" t="s">
        <v>359</v>
      </c>
      <c r="BQ1553" s="42" t="s">
        <v>359</v>
      </c>
      <c r="BR1553" s="42" t="s">
        <v>359</v>
      </c>
      <c r="BS1553" s="42"/>
      <c r="BT1553" s="42" t="s">
        <v>360</v>
      </c>
      <c r="BU1553" s="42" t="s">
        <v>317</v>
      </c>
      <c r="BV1553" s="42" t="s">
        <v>317</v>
      </c>
      <c r="BW1553" s="42"/>
      <c r="BX1553" s="42"/>
      <c r="BY1553" s="42" t="s">
        <v>353</v>
      </c>
      <c r="BZ1553" s="42" t="s">
        <v>353</v>
      </c>
      <c r="CA1553" s="42"/>
      <c r="CB1553" s="42" t="s">
        <v>353</v>
      </c>
      <c r="CC1553" s="42"/>
      <c r="CD1553" s="42"/>
      <c r="CE1553" s="42"/>
      <c r="CF1553" s="42"/>
      <c r="CG1553" s="26" t="s">
        <v>5969</v>
      </c>
    </row>
    <row r="1554" hidden="1" spans="1:85">
      <c r="A1554" s="39">
        <v>1154</v>
      </c>
      <c r="B1554" s="42" t="s">
        <v>5971</v>
      </c>
      <c r="C1554" s="46" t="s">
        <v>5972</v>
      </c>
      <c r="D1554" s="42" t="s">
        <v>5973</v>
      </c>
      <c r="E1554" s="43">
        <v>33.2902</v>
      </c>
      <c r="F1554" s="43">
        <v>-10.5394</v>
      </c>
      <c r="G1554" s="42" t="s">
        <v>4473</v>
      </c>
      <c r="H1554" s="37">
        <v>1.8</v>
      </c>
      <c r="I1554" s="42" t="s">
        <v>4530</v>
      </c>
      <c r="J1554" s="42" t="s">
        <v>5595</v>
      </c>
      <c r="K1554" s="42" t="s">
        <v>317</v>
      </c>
      <c r="L1554" s="42" t="s">
        <v>317</v>
      </c>
      <c r="M1554" s="42" t="s">
        <v>317</v>
      </c>
      <c r="N1554" s="42" t="s">
        <v>318</v>
      </c>
      <c r="O1554" s="42" t="s">
        <v>319</v>
      </c>
      <c r="P1554" s="42" t="s">
        <v>319</v>
      </c>
      <c r="Q1554" s="42" t="s">
        <v>320</v>
      </c>
      <c r="R1554" s="42" t="s">
        <v>320</v>
      </c>
      <c r="S1554" s="42" t="s">
        <v>1718</v>
      </c>
      <c r="T1554" s="42" t="s">
        <v>782</v>
      </c>
      <c r="U1554" s="42" t="s">
        <v>323</v>
      </c>
      <c r="V1554" s="52">
        <v>70</v>
      </c>
      <c r="W1554" s="42" t="s">
        <v>325</v>
      </c>
      <c r="X1554" s="42" t="s">
        <v>5403</v>
      </c>
      <c r="Y1554" s="42" t="s">
        <v>2</v>
      </c>
      <c r="Z1554" s="42" t="s">
        <v>2</v>
      </c>
      <c r="AA1554" s="42" t="s">
        <v>328</v>
      </c>
      <c r="AB1554" s="42" t="s">
        <v>4478</v>
      </c>
      <c r="AC1554" s="42" t="s">
        <v>348</v>
      </c>
      <c r="AD1554" s="42" t="s">
        <v>1780</v>
      </c>
      <c r="AE1554" s="42" t="s">
        <v>382</v>
      </c>
      <c r="AF1554" s="42" t="s">
        <v>382</v>
      </c>
      <c r="AG1554" s="42">
        <v>15</v>
      </c>
      <c r="AH1554" s="42" t="s">
        <v>350</v>
      </c>
      <c r="AI1554" s="42">
        <v>0</v>
      </c>
      <c r="AJ1554" s="42" t="s">
        <v>351</v>
      </c>
      <c r="AK1554" s="42">
        <v>0</v>
      </c>
      <c r="AL1554" s="42">
        <v>600</v>
      </c>
      <c r="AM1554" s="42" t="s">
        <v>332</v>
      </c>
      <c r="AN1554" s="42">
        <v>0</v>
      </c>
      <c r="AO1554" s="43">
        <v>150</v>
      </c>
      <c r="AP1554" s="42" t="s">
        <v>333</v>
      </c>
      <c r="AQ1554" s="42">
        <v>300</v>
      </c>
      <c r="AR1554" s="42">
        <v>48</v>
      </c>
      <c r="AS1554" s="42">
        <v>100</v>
      </c>
      <c r="AT1554" s="42">
        <f>AQ1554/AS1554</f>
        <v>3</v>
      </c>
      <c r="AU1554" s="42" t="s">
        <v>327</v>
      </c>
      <c r="AV1554" s="42" t="s">
        <v>327</v>
      </c>
      <c r="AW1554" s="42" t="s">
        <v>327</v>
      </c>
      <c r="AX1554" s="42" t="s">
        <v>353</v>
      </c>
      <c r="AY1554" s="42" t="s">
        <v>327</v>
      </c>
      <c r="AZ1554" s="51">
        <v>89</v>
      </c>
      <c r="BA1554" s="42"/>
      <c r="BB1554" s="42">
        <v>2</v>
      </c>
      <c r="BC1554" s="42" t="s">
        <v>375</v>
      </c>
      <c r="BD1554" s="49" t="s">
        <v>5974</v>
      </c>
      <c r="BE1554" s="49" t="s">
        <v>5971</v>
      </c>
      <c r="BF1554" s="42" t="s">
        <v>340</v>
      </c>
      <c r="BG1554" s="42"/>
      <c r="BH1554" s="42" t="s">
        <v>340</v>
      </c>
      <c r="BI1554" s="42" t="s">
        <v>357</v>
      </c>
      <c r="BJ1554" s="42" t="s">
        <v>1872</v>
      </c>
      <c r="BK1554" s="57">
        <v>44778</v>
      </c>
      <c r="BL1554" s="42" t="s">
        <v>340</v>
      </c>
      <c r="BM1554" s="42" t="s">
        <v>340</v>
      </c>
      <c r="BN1554" s="42"/>
      <c r="BO1554" s="42">
        <v>2</v>
      </c>
      <c r="BP1554" s="42" t="s">
        <v>359</v>
      </c>
      <c r="BQ1554" s="42" t="s">
        <v>359</v>
      </c>
      <c r="BR1554" s="42" t="s">
        <v>562</v>
      </c>
      <c r="BS1554" s="42"/>
      <c r="BT1554" s="42" t="s">
        <v>360</v>
      </c>
      <c r="BU1554" s="42" t="s">
        <v>317</v>
      </c>
      <c r="BV1554" s="42" t="s">
        <v>317</v>
      </c>
      <c r="BW1554" s="42"/>
      <c r="BX1554" s="42"/>
      <c r="BY1554" s="42" t="s">
        <v>353</v>
      </c>
      <c r="BZ1554" s="42" t="s">
        <v>353</v>
      </c>
      <c r="CA1554" s="42"/>
      <c r="CB1554" s="42" t="s">
        <v>353</v>
      </c>
      <c r="CC1554" s="42"/>
      <c r="CD1554" s="42"/>
      <c r="CE1554" s="42"/>
      <c r="CF1554" s="42"/>
      <c r="CG1554" s="26" t="s">
        <v>5972</v>
      </c>
    </row>
    <row r="1555" hidden="1" spans="1:85">
      <c r="A1555" s="34">
        <v>931</v>
      </c>
      <c r="B1555" s="42" t="s">
        <v>5975</v>
      </c>
      <c r="C1555" s="46" t="s">
        <v>5976</v>
      </c>
      <c r="D1555" s="42" t="s">
        <v>5977</v>
      </c>
      <c r="E1555" s="43">
        <v>30.2</v>
      </c>
      <c r="F1555" s="43">
        <v>-10.65</v>
      </c>
      <c r="G1555" s="42" t="s">
        <v>4473</v>
      </c>
      <c r="H1555" s="37">
        <v>2</v>
      </c>
      <c r="I1555" s="42" t="s">
        <v>4530</v>
      </c>
      <c r="J1555" s="42" t="s">
        <v>4662</v>
      </c>
      <c r="K1555" s="42" t="s">
        <v>317</v>
      </c>
      <c r="L1555" s="42" t="s">
        <v>317</v>
      </c>
      <c r="M1555" s="42" t="s">
        <v>317</v>
      </c>
      <c r="N1555" s="42" t="s">
        <v>318</v>
      </c>
      <c r="O1555" s="42" t="s">
        <v>319</v>
      </c>
      <c r="P1555" s="42" t="s">
        <v>319</v>
      </c>
      <c r="Q1555" s="42" t="s">
        <v>320</v>
      </c>
      <c r="R1555" s="42" t="s">
        <v>320</v>
      </c>
      <c r="S1555" s="42" t="s">
        <v>1718</v>
      </c>
      <c r="T1555" s="42" t="s">
        <v>782</v>
      </c>
      <c r="U1555" s="42" t="s">
        <v>323</v>
      </c>
      <c r="V1555" s="52">
        <v>50</v>
      </c>
      <c r="W1555" s="42" t="s">
        <v>325</v>
      </c>
      <c r="X1555" s="42" t="s">
        <v>5312</v>
      </c>
      <c r="Y1555" s="42" t="s">
        <v>2</v>
      </c>
      <c r="Z1555" s="42" t="s">
        <v>2</v>
      </c>
      <c r="AA1555" s="42" t="s">
        <v>328</v>
      </c>
      <c r="AB1555" s="42" t="s">
        <v>4478</v>
      </c>
      <c r="AC1555" s="42" t="s">
        <v>348</v>
      </c>
      <c r="AD1555" s="42" t="s">
        <v>1780</v>
      </c>
      <c r="AE1555" s="42" t="s">
        <v>476</v>
      </c>
      <c r="AF1555" s="42" t="s">
        <v>476</v>
      </c>
      <c r="AG1555" s="42">
        <v>16</v>
      </c>
      <c r="AH1555" s="42" t="s">
        <v>350</v>
      </c>
      <c r="AI1555" s="42" t="s">
        <v>5978</v>
      </c>
      <c r="AJ1555" s="42" t="s">
        <v>351</v>
      </c>
      <c r="AK1555" s="42">
        <v>0</v>
      </c>
      <c r="AL1555" s="42">
        <v>1000</v>
      </c>
      <c r="AM1555" s="42" t="s">
        <v>332</v>
      </c>
      <c r="AN1555" s="42" t="s">
        <v>352</v>
      </c>
      <c r="AO1555" s="43">
        <v>400</v>
      </c>
      <c r="AP1555" s="42" t="s">
        <v>439</v>
      </c>
      <c r="AQ1555" s="42">
        <v>600</v>
      </c>
      <c r="AR1555" s="42">
        <v>2</v>
      </c>
      <c r="AS1555" s="42">
        <v>600</v>
      </c>
      <c r="AT1555" s="42">
        <v>24</v>
      </c>
      <c r="AU1555" s="42" t="s">
        <v>327</v>
      </c>
      <c r="AV1555" s="42" t="s">
        <v>327</v>
      </c>
      <c r="AW1555" s="42" t="s">
        <v>327</v>
      </c>
      <c r="AX1555" s="42" t="s">
        <v>353</v>
      </c>
      <c r="AY1555" s="42" t="s">
        <v>327</v>
      </c>
      <c r="AZ1555" s="51">
        <v>25</v>
      </c>
      <c r="BA1555" s="42"/>
      <c r="BB1555" s="42">
        <v>1</v>
      </c>
      <c r="BC1555" s="42" t="s">
        <v>525</v>
      </c>
      <c r="BD1555" s="49">
        <v>0</v>
      </c>
      <c r="BE1555" s="49" t="s">
        <v>5975</v>
      </c>
      <c r="BF1555" s="42" t="s">
        <v>340</v>
      </c>
      <c r="BG1555" s="42"/>
      <c r="BH1555" s="42" t="s">
        <v>340</v>
      </c>
      <c r="BI1555" s="42" t="s">
        <v>1142</v>
      </c>
      <c r="BJ1555" s="42" t="s">
        <v>1872</v>
      </c>
      <c r="BK1555" s="57">
        <v>44778</v>
      </c>
      <c r="BL1555" s="42" t="s">
        <v>340</v>
      </c>
      <c r="BM1555" s="42" t="s">
        <v>340</v>
      </c>
      <c r="BN1555" s="42"/>
      <c r="BO1555" s="42"/>
      <c r="BP1555" s="42" t="s">
        <v>359</v>
      </c>
      <c r="BQ1555" s="42" t="s">
        <v>359</v>
      </c>
      <c r="BR1555" s="42" t="s">
        <v>508</v>
      </c>
      <c r="BS1555" s="42"/>
      <c r="BT1555" s="42" t="s">
        <v>360</v>
      </c>
      <c r="BU1555" s="42" t="s">
        <v>317</v>
      </c>
      <c r="BV1555" s="42" t="s">
        <v>317</v>
      </c>
      <c r="BW1555" s="42"/>
      <c r="BX1555" s="42"/>
      <c r="BY1555" s="42" t="s">
        <v>353</v>
      </c>
      <c r="BZ1555" s="42" t="s">
        <v>353</v>
      </c>
      <c r="CA1555" s="42"/>
      <c r="CB1555" s="42" t="s">
        <v>353</v>
      </c>
      <c r="CC1555" s="42"/>
      <c r="CD1555" s="42"/>
      <c r="CE1555" s="42"/>
      <c r="CF1555" s="42"/>
      <c r="CG1555" s="26" t="s">
        <v>5976</v>
      </c>
    </row>
    <row r="1556" hidden="1" spans="1:85">
      <c r="A1556" s="34">
        <v>1471</v>
      </c>
      <c r="B1556" s="42" t="s">
        <v>5979</v>
      </c>
      <c r="C1556" s="46" t="s">
        <v>5980</v>
      </c>
      <c r="D1556" s="42" t="s">
        <v>5981</v>
      </c>
      <c r="E1556" s="43">
        <v>31.9178</v>
      </c>
      <c r="F1556" s="43">
        <v>-10.6402</v>
      </c>
      <c r="G1556" s="42" t="s">
        <v>4473</v>
      </c>
      <c r="H1556" s="37">
        <v>2.5</v>
      </c>
      <c r="I1556" s="42" t="s">
        <v>4530</v>
      </c>
      <c r="J1556" s="42" t="s">
        <v>5382</v>
      </c>
      <c r="K1556" s="42" t="s">
        <v>317</v>
      </c>
      <c r="L1556" s="42" t="s">
        <v>317</v>
      </c>
      <c r="M1556" s="42" t="s">
        <v>317</v>
      </c>
      <c r="N1556" s="42" t="s">
        <v>318</v>
      </c>
      <c r="O1556" s="42" t="s">
        <v>319</v>
      </c>
      <c r="P1556" s="42" t="s">
        <v>319</v>
      </c>
      <c r="Q1556" s="42" t="s">
        <v>320</v>
      </c>
      <c r="R1556" s="42" t="s">
        <v>320</v>
      </c>
      <c r="S1556" s="42" t="s">
        <v>1718</v>
      </c>
      <c r="T1556" s="42" t="s">
        <v>344</v>
      </c>
      <c r="U1556" s="42" t="s">
        <v>323</v>
      </c>
      <c r="V1556" s="52">
        <v>70</v>
      </c>
      <c r="W1556" s="42" t="s">
        <v>325</v>
      </c>
      <c r="X1556" s="42" t="s">
        <v>5359</v>
      </c>
      <c r="Y1556" s="42" t="s">
        <v>2</v>
      </c>
      <c r="Z1556" s="42" t="s">
        <v>2</v>
      </c>
      <c r="AA1556" s="42" t="s">
        <v>328</v>
      </c>
      <c r="AB1556" s="42" t="s">
        <v>4478</v>
      </c>
      <c r="AC1556" s="42" t="s">
        <v>348</v>
      </c>
      <c r="AD1556" s="42" t="s">
        <v>1780</v>
      </c>
      <c r="AE1556" s="42" t="s">
        <v>403</v>
      </c>
      <c r="AF1556" s="42" t="s">
        <v>403</v>
      </c>
      <c r="AG1556" s="42">
        <v>20</v>
      </c>
      <c r="AH1556" s="42" t="s">
        <v>350</v>
      </c>
      <c r="AI1556" s="42" t="s">
        <v>5982</v>
      </c>
      <c r="AJ1556" s="42" t="s">
        <v>351</v>
      </c>
      <c r="AK1556" s="42" t="s">
        <v>3498</v>
      </c>
      <c r="AL1556" s="42">
        <v>600</v>
      </c>
      <c r="AM1556" s="42" t="s">
        <v>332</v>
      </c>
      <c r="AN1556" s="42" t="s">
        <v>352</v>
      </c>
      <c r="AO1556" s="43">
        <v>400</v>
      </c>
      <c r="AP1556" s="42" t="s">
        <v>439</v>
      </c>
      <c r="AQ1556" s="42">
        <v>1200</v>
      </c>
      <c r="AR1556" s="42">
        <v>2</v>
      </c>
      <c r="AS1556" s="42">
        <v>600</v>
      </c>
      <c r="AT1556" s="42">
        <v>48</v>
      </c>
      <c r="AU1556" s="42" t="s">
        <v>327</v>
      </c>
      <c r="AV1556" s="42" t="s">
        <v>327</v>
      </c>
      <c r="AW1556" s="42" t="s">
        <v>327</v>
      </c>
      <c r="AX1556" s="42" t="s">
        <v>353</v>
      </c>
      <c r="AY1556" s="42" t="s">
        <v>327</v>
      </c>
      <c r="AZ1556" s="51">
        <v>32</v>
      </c>
      <c r="BA1556" s="42"/>
      <c r="BB1556" s="42">
        <v>1</v>
      </c>
      <c r="BC1556" s="42" t="s">
        <v>346</v>
      </c>
      <c r="BD1556" s="49" t="s">
        <v>5983</v>
      </c>
      <c r="BE1556" s="49">
        <v>0</v>
      </c>
      <c r="BF1556" s="42" t="s">
        <v>340</v>
      </c>
      <c r="BG1556" s="42"/>
      <c r="BH1556" s="42" t="s">
        <v>340</v>
      </c>
      <c r="BI1556" s="42" t="s">
        <v>357</v>
      </c>
      <c r="BJ1556" s="42" t="s">
        <v>358</v>
      </c>
      <c r="BK1556" s="57">
        <v>44778</v>
      </c>
      <c r="BL1556" s="42" t="s">
        <v>317</v>
      </c>
      <c r="BM1556" s="42" t="s">
        <v>317</v>
      </c>
      <c r="BN1556" s="42"/>
      <c r="BO1556" s="42"/>
      <c r="BP1556" s="42" t="s">
        <v>359</v>
      </c>
      <c r="BQ1556" s="42" t="s">
        <v>359</v>
      </c>
      <c r="BR1556" s="42" t="s">
        <v>359</v>
      </c>
      <c r="BS1556" s="42"/>
      <c r="BT1556" s="42" t="s">
        <v>360</v>
      </c>
      <c r="BU1556" s="42" t="s">
        <v>317</v>
      </c>
      <c r="BV1556" s="42" t="s">
        <v>317</v>
      </c>
      <c r="BW1556" s="42"/>
      <c r="BX1556" s="42"/>
      <c r="BY1556" s="42" t="s">
        <v>353</v>
      </c>
      <c r="BZ1556" s="42" t="s">
        <v>353</v>
      </c>
      <c r="CA1556" s="42"/>
      <c r="CB1556" s="42" t="s">
        <v>353</v>
      </c>
      <c r="CC1556" s="42"/>
      <c r="CD1556" s="42"/>
      <c r="CE1556" s="42"/>
      <c r="CF1556" s="42"/>
      <c r="CG1556" s="26" t="s">
        <v>5980</v>
      </c>
    </row>
    <row r="1557" hidden="1" spans="1:85">
      <c r="A1557" s="39">
        <v>202</v>
      </c>
      <c r="B1557" s="42" t="s">
        <v>5984</v>
      </c>
      <c r="C1557" s="46" t="s">
        <v>5985</v>
      </c>
      <c r="D1557" s="42" t="s">
        <v>5986</v>
      </c>
      <c r="E1557" s="43">
        <v>32.05</v>
      </c>
      <c r="F1557" s="43">
        <v>-10.7833</v>
      </c>
      <c r="G1557" s="42" t="s">
        <v>4473</v>
      </c>
      <c r="H1557" s="37">
        <v>1.8</v>
      </c>
      <c r="I1557" s="42" t="s">
        <v>4530</v>
      </c>
      <c r="J1557" s="42" t="s">
        <v>5382</v>
      </c>
      <c r="K1557" s="42" t="s">
        <v>317</v>
      </c>
      <c r="L1557" s="42" t="s">
        <v>317</v>
      </c>
      <c r="M1557" s="42" t="s">
        <v>317</v>
      </c>
      <c r="N1557" s="42" t="s">
        <v>318</v>
      </c>
      <c r="O1557" s="42" t="s">
        <v>319</v>
      </c>
      <c r="P1557" s="42" t="s">
        <v>319</v>
      </c>
      <c r="Q1557" s="42" t="s">
        <v>320</v>
      </c>
      <c r="R1557" s="42" t="s">
        <v>320</v>
      </c>
      <c r="S1557" s="42" t="s">
        <v>1718</v>
      </c>
      <c r="T1557" s="42" t="s">
        <v>344</v>
      </c>
      <c r="U1557" s="42" t="s">
        <v>323</v>
      </c>
      <c r="V1557" s="52">
        <v>80</v>
      </c>
      <c r="W1557" s="42" t="s">
        <v>325</v>
      </c>
      <c r="X1557" s="42" t="s">
        <v>5359</v>
      </c>
      <c r="Y1557" s="42" t="s">
        <v>2</v>
      </c>
      <c r="Z1557" s="42" t="s">
        <v>2</v>
      </c>
      <c r="AA1557" s="42" t="s">
        <v>328</v>
      </c>
      <c r="AB1557" s="42" t="s">
        <v>4478</v>
      </c>
      <c r="AC1557" s="42" t="s">
        <v>348</v>
      </c>
      <c r="AD1557" s="42" t="s">
        <v>1780</v>
      </c>
      <c r="AE1557" s="42" t="s">
        <v>499</v>
      </c>
      <c r="AF1557" s="42" t="s">
        <v>499</v>
      </c>
      <c r="AG1557" s="42">
        <v>15</v>
      </c>
      <c r="AH1557" s="42" t="s">
        <v>350</v>
      </c>
      <c r="AI1557" s="42">
        <v>0</v>
      </c>
      <c r="AJ1557" s="42" t="s">
        <v>351</v>
      </c>
      <c r="AK1557" s="42">
        <v>0</v>
      </c>
      <c r="AL1557" s="42">
        <v>600</v>
      </c>
      <c r="AM1557" s="42" t="s">
        <v>408</v>
      </c>
      <c r="AN1557" s="42" t="s">
        <v>4686</v>
      </c>
      <c r="AO1557" s="43">
        <v>192</v>
      </c>
      <c r="AP1557" s="42" t="s">
        <v>427</v>
      </c>
      <c r="AQ1557" s="42">
        <v>1200</v>
      </c>
      <c r="AR1557" s="42">
        <v>2</v>
      </c>
      <c r="AS1557" s="42">
        <v>1200</v>
      </c>
      <c r="AT1557" s="42">
        <v>24</v>
      </c>
      <c r="AU1557" s="42" t="s">
        <v>327</v>
      </c>
      <c r="AV1557" s="42" t="s">
        <v>327</v>
      </c>
      <c r="AW1557" s="42" t="s">
        <v>327</v>
      </c>
      <c r="AX1557" s="42" t="s">
        <v>353</v>
      </c>
      <c r="AY1557" s="42" t="s">
        <v>327</v>
      </c>
      <c r="AZ1557" s="51">
        <v>45</v>
      </c>
      <c r="BA1557" s="42"/>
      <c r="BB1557" s="42">
        <v>1</v>
      </c>
      <c r="BC1557" s="42" t="s">
        <v>525</v>
      </c>
      <c r="BD1557" s="49">
        <v>0</v>
      </c>
      <c r="BE1557" s="49" t="s">
        <v>5984</v>
      </c>
      <c r="BF1557" s="42" t="s">
        <v>340</v>
      </c>
      <c r="BG1557" s="42"/>
      <c r="BH1557" s="42" t="s">
        <v>340</v>
      </c>
      <c r="BI1557" s="42" t="s">
        <v>357</v>
      </c>
      <c r="BJ1557" s="42" t="s">
        <v>358</v>
      </c>
      <c r="BK1557" s="57">
        <v>44778</v>
      </c>
      <c r="BL1557" s="42" t="s">
        <v>317</v>
      </c>
      <c r="BM1557" s="42" t="s">
        <v>317</v>
      </c>
      <c r="BN1557" s="42"/>
      <c r="BO1557" s="42"/>
      <c r="BP1557" s="42" t="s">
        <v>359</v>
      </c>
      <c r="BQ1557" s="42" t="s">
        <v>359</v>
      </c>
      <c r="BR1557" s="42" t="s">
        <v>359</v>
      </c>
      <c r="BS1557" s="42"/>
      <c r="BT1557" s="42" t="s">
        <v>360</v>
      </c>
      <c r="BU1557" s="42" t="s">
        <v>317</v>
      </c>
      <c r="BV1557" s="42" t="s">
        <v>317</v>
      </c>
      <c r="BW1557" s="42"/>
      <c r="BX1557" s="42"/>
      <c r="BY1557" s="42" t="s">
        <v>353</v>
      </c>
      <c r="BZ1557" s="42" t="s">
        <v>353</v>
      </c>
      <c r="CA1557" s="42"/>
      <c r="CB1557" s="42" t="s">
        <v>353</v>
      </c>
      <c r="CC1557" s="42"/>
      <c r="CD1557" s="42"/>
      <c r="CE1557" s="42"/>
      <c r="CF1557" s="42"/>
      <c r="CG1557" s="26" t="s">
        <v>5985</v>
      </c>
    </row>
    <row r="1558" hidden="1" spans="1:85">
      <c r="A1558" s="34">
        <v>1237</v>
      </c>
      <c r="B1558" s="42" t="s">
        <v>5987</v>
      </c>
      <c r="C1558" s="46" t="s">
        <v>5988</v>
      </c>
      <c r="D1558" s="42" t="s">
        <v>5989</v>
      </c>
      <c r="E1558" s="43">
        <v>33.0294</v>
      </c>
      <c r="F1558" s="43">
        <v>-10.5759</v>
      </c>
      <c r="G1558" s="42" t="s">
        <v>4473</v>
      </c>
      <c r="H1558" s="37">
        <v>2</v>
      </c>
      <c r="I1558" s="42" t="s">
        <v>4530</v>
      </c>
      <c r="J1558" s="42" t="s">
        <v>2735</v>
      </c>
      <c r="K1558" s="42" t="s">
        <v>317</v>
      </c>
      <c r="L1558" s="42" t="s">
        <v>317</v>
      </c>
      <c r="M1558" s="42" t="s">
        <v>317</v>
      </c>
      <c r="N1558" s="42" t="s">
        <v>318</v>
      </c>
      <c r="O1558" s="42" t="s">
        <v>319</v>
      </c>
      <c r="P1558" s="42" t="s">
        <v>319</v>
      </c>
      <c r="Q1558" s="42" t="s">
        <v>320</v>
      </c>
      <c r="R1558" s="42" t="s">
        <v>320</v>
      </c>
      <c r="S1558" s="42" t="s">
        <v>1718</v>
      </c>
      <c r="T1558" s="42" t="s">
        <v>782</v>
      </c>
      <c r="U1558" s="42" t="s">
        <v>323</v>
      </c>
      <c r="V1558" s="52">
        <v>50</v>
      </c>
      <c r="W1558" s="42" t="s">
        <v>325</v>
      </c>
      <c r="X1558" s="42" t="s">
        <v>5403</v>
      </c>
      <c r="Y1558" s="42" t="s">
        <v>2</v>
      </c>
      <c r="Z1558" s="42" t="s">
        <v>2</v>
      </c>
      <c r="AA1558" s="42" t="s">
        <v>328</v>
      </c>
      <c r="AB1558" s="42" t="s">
        <v>4478</v>
      </c>
      <c r="AC1558" s="42" t="s">
        <v>348</v>
      </c>
      <c r="AD1558" s="42" t="s">
        <v>1780</v>
      </c>
      <c r="AE1558" s="42" t="s">
        <v>382</v>
      </c>
      <c r="AF1558" s="42" t="s">
        <v>382</v>
      </c>
      <c r="AG1558" s="42">
        <v>16</v>
      </c>
      <c r="AH1558" s="42" t="s">
        <v>350</v>
      </c>
      <c r="AI1558" s="42">
        <v>0</v>
      </c>
      <c r="AJ1558" s="42" t="s">
        <v>351</v>
      </c>
      <c r="AK1558" s="42">
        <v>0</v>
      </c>
      <c r="AL1558" s="42">
        <v>600</v>
      </c>
      <c r="AM1558" s="42" t="s">
        <v>332</v>
      </c>
      <c r="AN1558" s="42">
        <v>0</v>
      </c>
      <c r="AO1558" s="43">
        <v>150</v>
      </c>
      <c r="AP1558" s="42" t="s">
        <v>333</v>
      </c>
      <c r="AQ1558" s="42">
        <v>300</v>
      </c>
      <c r="AR1558" s="42">
        <v>48</v>
      </c>
      <c r="AS1558" s="42">
        <v>100</v>
      </c>
      <c r="AT1558" s="42">
        <v>3</v>
      </c>
      <c r="AU1558" s="42" t="s">
        <v>327</v>
      </c>
      <c r="AV1558" s="42" t="s">
        <v>327</v>
      </c>
      <c r="AW1558" s="42" t="s">
        <v>327</v>
      </c>
      <c r="AX1558" s="42" t="s">
        <v>353</v>
      </c>
      <c r="AY1558" s="42" t="s">
        <v>327</v>
      </c>
      <c r="AZ1558" s="51">
        <v>52</v>
      </c>
      <c r="BA1558" s="42"/>
      <c r="BB1558" s="42">
        <v>1</v>
      </c>
      <c r="BC1558" s="42" t="s">
        <v>525</v>
      </c>
      <c r="BD1558" s="49">
        <v>0</v>
      </c>
      <c r="BE1558" s="49" t="s">
        <v>5987</v>
      </c>
      <c r="BF1558" s="42" t="s">
        <v>340</v>
      </c>
      <c r="BG1558" s="42"/>
      <c r="BH1558" s="42" t="s">
        <v>340</v>
      </c>
      <c r="BI1558" s="42" t="s">
        <v>357</v>
      </c>
      <c r="BJ1558" s="42" t="s">
        <v>1872</v>
      </c>
      <c r="BK1558" s="57">
        <v>44778</v>
      </c>
      <c r="BL1558" s="42" t="s">
        <v>317</v>
      </c>
      <c r="BM1558" s="42" t="s">
        <v>317</v>
      </c>
      <c r="BN1558" s="42"/>
      <c r="BO1558" s="42"/>
      <c r="BP1558" s="42" t="s">
        <v>359</v>
      </c>
      <c r="BQ1558" s="42" t="s">
        <v>359</v>
      </c>
      <c r="BR1558" s="42" t="s">
        <v>359</v>
      </c>
      <c r="BS1558" s="42"/>
      <c r="BT1558" s="42" t="s">
        <v>360</v>
      </c>
      <c r="BU1558" s="42" t="s">
        <v>340</v>
      </c>
      <c r="BV1558" s="42" t="s">
        <v>317</v>
      </c>
      <c r="BW1558" s="42"/>
      <c r="BX1558" s="42"/>
      <c r="BY1558" s="42" t="s">
        <v>353</v>
      </c>
      <c r="BZ1558" s="42" t="s">
        <v>353</v>
      </c>
      <c r="CA1558" s="42"/>
      <c r="CB1558" s="42" t="s">
        <v>353</v>
      </c>
      <c r="CC1558" s="42"/>
      <c r="CD1558" s="42"/>
      <c r="CE1558" s="42"/>
      <c r="CF1558" s="42"/>
      <c r="CG1558" s="26" t="s">
        <v>5988</v>
      </c>
    </row>
    <row r="1559" hidden="1" spans="1:85">
      <c r="A1559" s="39">
        <v>688</v>
      </c>
      <c r="B1559" s="42" t="s">
        <v>5990</v>
      </c>
      <c r="C1559" s="46" t="s">
        <v>5991</v>
      </c>
      <c r="D1559" s="42" t="s">
        <v>5992</v>
      </c>
      <c r="E1559" s="43">
        <v>31.1819</v>
      </c>
      <c r="F1559" s="43">
        <v>-10.2225</v>
      </c>
      <c r="G1559" s="42" t="s">
        <v>4473</v>
      </c>
      <c r="H1559" s="37">
        <v>2</v>
      </c>
      <c r="I1559" s="42" t="s">
        <v>4530</v>
      </c>
      <c r="J1559" s="42" t="s">
        <v>5651</v>
      </c>
      <c r="K1559" s="42" t="s">
        <v>317</v>
      </c>
      <c r="L1559" s="42" t="s">
        <v>317</v>
      </c>
      <c r="M1559" s="42" t="s">
        <v>317</v>
      </c>
      <c r="N1559" s="42" t="s">
        <v>402</v>
      </c>
      <c r="O1559" s="42" t="s">
        <v>319</v>
      </c>
      <c r="P1559" s="42" t="s">
        <v>319</v>
      </c>
      <c r="Q1559" s="42" t="s">
        <v>320</v>
      </c>
      <c r="R1559" s="42" t="s">
        <v>320</v>
      </c>
      <c r="S1559" s="42" t="s">
        <v>1718</v>
      </c>
      <c r="T1559" s="42" t="s">
        <v>344</v>
      </c>
      <c r="U1559" s="42" t="s">
        <v>323</v>
      </c>
      <c r="V1559" s="52">
        <v>50</v>
      </c>
      <c r="W1559" s="42" t="s">
        <v>325</v>
      </c>
      <c r="X1559" s="42" t="s">
        <v>5312</v>
      </c>
      <c r="Y1559" s="42" t="s">
        <v>2</v>
      </c>
      <c r="Z1559" s="42" t="s">
        <v>2</v>
      </c>
      <c r="AA1559" s="42" t="s">
        <v>328</v>
      </c>
      <c r="AB1559" s="42" t="s">
        <v>4478</v>
      </c>
      <c r="AC1559" s="42" t="s">
        <v>348</v>
      </c>
      <c r="AD1559" s="42" t="s">
        <v>1780</v>
      </c>
      <c r="AE1559" s="42" t="s">
        <v>476</v>
      </c>
      <c r="AF1559" s="42" t="s">
        <v>476</v>
      </c>
      <c r="AG1559" s="42">
        <v>16</v>
      </c>
      <c r="AH1559" s="42" t="s">
        <v>350</v>
      </c>
      <c r="AI1559" s="42">
        <v>0</v>
      </c>
      <c r="AJ1559" s="42" t="s">
        <v>351</v>
      </c>
      <c r="AK1559" s="42">
        <v>0</v>
      </c>
      <c r="AL1559" s="42">
        <v>1000</v>
      </c>
      <c r="AM1559" s="42" t="s">
        <v>332</v>
      </c>
      <c r="AN1559" s="42" t="s">
        <v>352</v>
      </c>
      <c r="AO1559" s="43">
        <v>400</v>
      </c>
      <c r="AP1559" s="42" t="s">
        <v>439</v>
      </c>
      <c r="AQ1559" s="42">
        <v>1200</v>
      </c>
      <c r="AR1559" s="42">
        <v>2</v>
      </c>
      <c r="AS1559" s="42">
        <v>600</v>
      </c>
      <c r="AT1559" s="42">
        <v>48</v>
      </c>
      <c r="AU1559" s="42" t="s">
        <v>327</v>
      </c>
      <c r="AV1559" s="42" t="s">
        <v>327</v>
      </c>
      <c r="AW1559" s="42" t="s">
        <v>327</v>
      </c>
      <c r="AX1559" s="42" t="s">
        <v>353</v>
      </c>
      <c r="AY1559" s="42" t="s">
        <v>327</v>
      </c>
      <c r="AZ1559" s="51">
        <v>37</v>
      </c>
      <c r="BA1559" s="42"/>
      <c r="BB1559" s="42">
        <v>1</v>
      </c>
      <c r="BC1559" s="42" t="s">
        <v>525</v>
      </c>
      <c r="BD1559" s="49">
        <v>0</v>
      </c>
      <c r="BE1559" s="49" t="s">
        <v>5990</v>
      </c>
      <c r="BF1559" s="42" t="s">
        <v>340</v>
      </c>
      <c r="BG1559" s="42"/>
      <c r="BH1559" s="42" t="s">
        <v>340</v>
      </c>
      <c r="BI1559" s="42" t="s">
        <v>1142</v>
      </c>
      <c r="BJ1559" s="42" t="s">
        <v>358</v>
      </c>
      <c r="BK1559" s="57">
        <v>44778</v>
      </c>
      <c r="BL1559" s="42" t="s">
        <v>340</v>
      </c>
      <c r="BM1559" s="42" t="s">
        <v>340</v>
      </c>
      <c r="BN1559" s="42"/>
      <c r="BO1559" s="42"/>
      <c r="BP1559" s="42" t="s">
        <v>359</v>
      </c>
      <c r="BQ1559" s="42" t="s">
        <v>359</v>
      </c>
      <c r="BR1559" s="42" t="s">
        <v>508</v>
      </c>
      <c r="BS1559" s="42"/>
      <c r="BT1559" s="42" t="s">
        <v>360</v>
      </c>
      <c r="BU1559" s="42" t="s">
        <v>317</v>
      </c>
      <c r="BV1559" s="42" t="s">
        <v>317</v>
      </c>
      <c r="BW1559" s="42"/>
      <c r="BX1559" s="42"/>
      <c r="BY1559" s="42" t="s">
        <v>353</v>
      </c>
      <c r="BZ1559" s="42" t="s">
        <v>353</v>
      </c>
      <c r="CA1559" s="42"/>
      <c r="CB1559" s="42" t="s">
        <v>353</v>
      </c>
      <c r="CC1559" s="42"/>
      <c r="CD1559" s="42"/>
      <c r="CE1559" s="42"/>
      <c r="CF1559" s="42"/>
      <c r="CG1559" s="26" t="s">
        <v>5991</v>
      </c>
    </row>
    <row r="1560" hidden="1" spans="1:85">
      <c r="A1560" s="34">
        <v>1047</v>
      </c>
      <c r="B1560" s="42" t="s">
        <v>5993</v>
      </c>
      <c r="C1560" s="46" t="s">
        <v>5994</v>
      </c>
      <c r="D1560" s="42" t="s">
        <v>5995</v>
      </c>
      <c r="E1560" s="43">
        <v>30.3</v>
      </c>
      <c r="F1560" s="43">
        <v>-10.85</v>
      </c>
      <c r="G1560" s="42" t="s">
        <v>4473</v>
      </c>
      <c r="H1560" s="37">
        <v>1.8</v>
      </c>
      <c r="I1560" s="42" t="s">
        <v>4530</v>
      </c>
      <c r="J1560" s="42" t="s">
        <v>5813</v>
      </c>
      <c r="K1560" s="42" t="s">
        <v>317</v>
      </c>
      <c r="L1560" s="42" t="s">
        <v>317</v>
      </c>
      <c r="M1560" s="42" t="s">
        <v>317</v>
      </c>
      <c r="N1560" s="42" t="s">
        <v>318</v>
      </c>
      <c r="O1560" s="42" t="s">
        <v>319</v>
      </c>
      <c r="P1560" s="42" t="s">
        <v>319</v>
      </c>
      <c r="Q1560" s="42" t="s">
        <v>320</v>
      </c>
      <c r="R1560" s="42" t="s">
        <v>320</v>
      </c>
      <c r="S1560" s="42" t="s">
        <v>1718</v>
      </c>
      <c r="T1560" s="42" t="s">
        <v>782</v>
      </c>
      <c r="U1560" s="42" t="s">
        <v>323</v>
      </c>
      <c r="V1560" s="52">
        <v>50</v>
      </c>
      <c r="W1560" s="42" t="s">
        <v>325</v>
      </c>
      <c r="X1560" s="42" t="s">
        <v>5312</v>
      </c>
      <c r="Y1560" s="42" t="s">
        <v>2</v>
      </c>
      <c r="Z1560" s="42" t="s">
        <v>2</v>
      </c>
      <c r="AA1560" s="42" t="s">
        <v>328</v>
      </c>
      <c r="AB1560" s="42" t="s">
        <v>4478</v>
      </c>
      <c r="AC1560" s="42" t="s">
        <v>348</v>
      </c>
      <c r="AD1560" s="42" t="s">
        <v>1780</v>
      </c>
      <c r="AE1560" s="42" t="s">
        <v>2075</v>
      </c>
      <c r="AF1560" s="42" t="s">
        <v>2075</v>
      </c>
      <c r="AG1560" s="42">
        <v>15</v>
      </c>
      <c r="AH1560" s="42" t="s">
        <v>1496</v>
      </c>
      <c r="AI1560" s="42">
        <v>0</v>
      </c>
      <c r="AJ1560" s="42" t="s">
        <v>1443</v>
      </c>
      <c r="AK1560" s="42">
        <v>0</v>
      </c>
      <c r="AL1560" s="42">
        <v>600</v>
      </c>
      <c r="AM1560" s="42" t="s">
        <v>332</v>
      </c>
      <c r="AN1560" s="42" t="s">
        <v>352</v>
      </c>
      <c r="AO1560" s="43">
        <v>400</v>
      </c>
      <c r="AP1560" s="42" t="s">
        <v>333</v>
      </c>
      <c r="AQ1560" s="42">
        <v>200</v>
      </c>
      <c r="AR1560" s="42">
        <v>48</v>
      </c>
      <c r="AS1560" s="42">
        <v>100</v>
      </c>
      <c r="AT1560" s="42">
        <f>AQ1560/AS1560</f>
        <v>2</v>
      </c>
      <c r="AU1560" s="42" t="s">
        <v>327</v>
      </c>
      <c r="AV1560" s="42" t="s">
        <v>327</v>
      </c>
      <c r="AW1560" s="42" t="s">
        <v>327</v>
      </c>
      <c r="AX1560" s="42" t="s">
        <v>353</v>
      </c>
      <c r="AY1560" s="42" t="s">
        <v>327</v>
      </c>
      <c r="AZ1560" s="51">
        <v>35</v>
      </c>
      <c r="BA1560" s="42"/>
      <c r="BB1560" s="42">
        <v>1</v>
      </c>
      <c r="BC1560" s="42" t="s">
        <v>525</v>
      </c>
      <c r="BD1560" s="49">
        <v>0</v>
      </c>
      <c r="BE1560" s="49" t="s">
        <v>5993</v>
      </c>
      <c r="BF1560" s="42" t="s">
        <v>340</v>
      </c>
      <c r="BG1560" s="42"/>
      <c r="BH1560" s="42" t="s">
        <v>340</v>
      </c>
      <c r="BI1560" s="42" t="s">
        <v>357</v>
      </c>
      <c r="BJ1560" s="42" t="s">
        <v>358</v>
      </c>
      <c r="BK1560" s="57">
        <v>44778</v>
      </c>
      <c r="BL1560" s="42" t="s">
        <v>1883</v>
      </c>
      <c r="BM1560" s="42" t="s">
        <v>1883</v>
      </c>
      <c r="BN1560" s="42"/>
      <c r="BO1560" s="42"/>
      <c r="BP1560" s="42" t="s">
        <v>359</v>
      </c>
      <c r="BQ1560" s="42" t="s">
        <v>359</v>
      </c>
      <c r="BR1560" s="42" t="s">
        <v>359</v>
      </c>
      <c r="BS1560" s="42"/>
      <c r="BT1560" s="42" t="s">
        <v>360</v>
      </c>
      <c r="BU1560" s="42" t="s">
        <v>317</v>
      </c>
      <c r="BV1560" s="42" t="s">
        <v>317</v>
      </c>
      <c r="BW1560" s="42"/>
      <c r="BX1560" s="42"/>
      <c r="BY1560" s="42" t="s">
        <v>353</v>
      </c>
      <c r="BZ1560" s="42" t="s">
        <v>353</v>
      </c>
      <c r="CA1560" s="42"/>
      <c r="CB1560" s="42" t="s">
        <v>353</v>
      </c>
      <c r="CC1560" s="42"/>
      <c r="CD1560" s="42"/>
      <c r="CE1560" s="42"/>
      <c r="CF1560" s="42"/>
      <c r="CG1560" s="26" t="s">
        <v>5994</v>
      </c>
    </row>
    <row r="1561" hidden="1" spans="1:85">
      <c r="A1561" s="39">
        <v>1226</v>
      </c>
      <c r="B1561" s="42" t="s">
        <v>5996</v>
      </c>
      <c r="C1561" s="46" t="s">
        <v>5997</v>
      </c>
      <c r="D1561" s="42" t="s">
        <v>5998</v>
      </c>
      <c r="E1561" s="43">
        <v>31.5681</v>
      </c>
      <c r="F1561" s="43">
        <v>-9.1726</v>
      </c>
      <c r="G1561" s="42" t="s">
        <v>4473</v>
      </c>
      <c r="H1561" s="37">
        <v>1.8</v>
      </c>
      <c r="I1561" s="42" t="s">
        <v>4530</v>
      </c>
      <c r="J1561" s="42" t="s">
        <v>5651</v>
      </c>
      <c r="K1561" s="42" t="s">
        <v>317</v>
      </c>
      <c r="L1561" s="42" t="s">
        <v>317</v>
      </c>
      <c r="M1561" s="42" t="s">
        <v>317</v>
      </c>
      <c r="N1561" s="42" t="s">
        <v>318</v>
      </c>
      <c r="O1561" s="42" t="s">
        <v>319</v>
      </c>
      <c r="P1561" s="42" t="s">
        <v>319</v>
      </c>
      <c r="Q1561" s="42" t="s">
        <v>390</v>
      </c>
      <c r="R1561" s="42" t="s">
        <v>320</v>
      </c>
      <c r="S1561" s="42" t="s">
        <v>1718</v>
      </c>
      <c r="T1561" s="42" t="s">
        <v>782</v>
      </c>
      <c r="U1561" s="42" t="s">
        <v>323</v>
      </c>
      <c r="V1561" s="52">
        <v>60</v>
      </c>
      <c r="W1561" s="42" t="s">
        <v>325</v>
      </c>
      <c r="X1561" s="42" t="s">
        <v>5403</v>
      </c>
      <c r="Y1561" s="42" t="s">
        <v>2</v>
      </c>
      <c r="Z1561" s="42" t="s">
        <v>2</v>
      </c>
      <c r="AA1561" s="42" t="s">
        <v>328</v>
      </c>
      <c r="AB1561" s="42" t="s">
        <v>4478</v>
      </c>
      <c r="AC1561" s="42" t="s">
        <v>348</v>
      </c>
      <c r="AD1561" s="42" t="s">
        <v>1780</v>
      </c>
      <c r="AE1561" s="42" t="s">
        <v>403</v>
      </c>
      <c r="AF1561" s="42" t="s">
        <v>403</v>
      </c>
      <c r="AG1561" s="42">
        <v>15</v>
      </c>
      <c r="AH1561" s="42" t="s">
        <v>350</v>
      </c>
      <c r="AI1561" s="42" t="s">
        <v>4549</v>
      </c>
      <c r="AJ1561" s="42" t="s">
        <v>351</v>
      </c>
      <c r="AK1561" s="42" t="s">
        <v>5404</v>
      </c>
      <c r="AL1561" s="42">
        <v>600</v>
      </c>
      <c r="AM1561" s="42" t="s">
        <v>332</v>
      </c>
      <c r="AN1561" s="42" t="s">
        <v>352</v>
      </c>
      <c r="AO1561" s="43">
        <v>400</v>
      </c>
      <c r="AP1561" s="42" t="s">
        <v>333</v>
      </c>
      <c r="AQ1561" s="42">
        <v>200</v>
      </c>
      <c r="AR1561" s="42">
        <v>48</v>
      </c>
      <c r="AS1561" s="42">
        <v>100</v>
      </c>
      <c r="AT1561" s="42">
        <v>2</v>
      </c>
      <c r="AU1561" s="42" t="s">
        <v>327</v>
      </c>
      <c r="AV1561" s="42" t="s">
        <v>327</v>
      </c>
      <c r="AW1561" s="42" t="s">
        <v>327</v>
      </c>
      <c r="AX1561" s="42" t="s">
        <v>353</v>
      </c>
      <c r="AY1561" s="42" t="s">
        <v>327</v>
      </c>
      <c r="AZ1561" s="51">
        <v>79</v>
      </c>
      <c r="BA1561" s="42"/>
      <c r="BB1561" s="42">
        <v>2</v>
      </c>
      <c r="BC1561" s="42" t="s">
        <v>375</v>
      </c>
      <c r="BD1561" s="49" t="s">
        <v>2479</v>
      </c>
      <c r="BE1561" s="49" t="s">
        <v>5996</v>
      </c>
      <c r="BF1561" s="42" t="s">
        <v>340</v>
      </c>
      <c r="BG1561" s="42"/>
      <c r="BH1561" s="42" t="s">
        <v>340</v>
      </c>
      <c r="BI1561" s="42" t="s">
        <v>357</v>
      </c>
      <c r="BJ1561" s="42" t="s">
        <v>1872</v>
      </c>
      <c r="BK1561" s="57">
        <v>44778</v>
      </c>
      <c r="BL1561" s="42" t="s">
        <v>317</v>
      </c>
      <c r="BM1561" s="42" t="s">
        <v>317</v>
      </c>
      <c r="BN1561" s="42"/>
      <c r="BO1561" s="42"/>
      <c r="BP1561" s="42" t="s">
        <v>359</v>
      </c>
      <c r="BQ1561" s="42" t="s">
        <v>359</v>
      </c>
      <c r="BR1561" s="42" t="s">
        <v>359</v>
      </c>
      <c r="BS1561" s="42"/>
      <c r="BT1561" s="42" t="s">
        <v>360</v>
      </c>
      <c r="BU1561" s="42" t="s">
        <v>317</v>
      </c>
      <c r="BV1561" s="42" t="s">
        <v>317</v>
      </c>
      <c r="BW1561" s="42"/>
      <c r="BX1561" s="42"/>
      <c r="BY1561" s="42" t="s">
        <v>353</v>
      </c>
      <c r="BZ1561" s="42" t="s">
        <v>353</v>
      </c>
      <c r="CA1561" s="42"/>
      <c r="CB1561" s="42" t="s">
        <v>353</v>
      </c>
      <c r="CC1561" s="42"/>
      <c r="CD1561" s="42"/>
      <c r="CE1561" s="42"/>
      <c r="CF1561" s="42"/>
      <c r="CG1561" s="26" t="s">
        <v>5997</v>
      </c>
    </row>
    <row r="1562" hidden="1" spans="1:85">
      <c r="A1562" s="39">
        <v>134</v>
      </c>
      <c r="B1562" s="42" t="s">
        <v>5999</v>
      </c>
      <c r="C1562" s="46" t="s">
        <v>6000</v>
      </c>
      <c r="D1562" s="42" t="s">
        <v>6001</v>
      </c>
      <c r="E1562" s="43">
        <v>31.1801666666666</v>
      </c>
      <c r="F1562" s="43">
        <v>-10.2356944</v>
      </c>
      <c r="G1562" s="42" t="s">
        <v>4473</v>
      </c>
      <c r="H1562" s="37">
        <v>2</v>
      </c>
      <c r="I1562" s="42" t="s">
        <v>4530</v>
      </c>
      <c r="J1562" s="42" t="s">
        <v>5651</v>
      </c>
      <c r="K1562" s="42" t="s">
        <v>317</v>
      </c>
      <c r="L1562" s="42" t="s">
        <v>317</v>
      </c>
      <c r="M1562" s="42" t="s">
        <v>317</v>
      </c>
      <c r="N1562" s="42" t="s">
        <v>318</v>
      </c>
      <c r="O1562" s="42" t="s">
        <v>319</v>
      </c>
      <c r="P1562" s="42" t="s">
        <v>319</v>
      </c>
      <c r="Q1562" s="42" t="s">
        <v>320</v>
      </c>
      <c r="R1562" s="42" t="s">
        <v>320</v>
      </c>
      <c r="S1562" s="42" t="s">
        <v>1718</v>
      </c>
      <c r="T1562" s="42" t="s">
        <v>344</v>
      </c>
      <c r="U1562" s="42" t="s">
        <v>323</v>
      </c>
      <c r="V1562" s="52">
        <v>50</v>
      </c>
      <c r="W1562" s="42" t="s">
        <v>325</v>
      </c>
      <c r="X1562" s="42" t="s">
        <v>5312</v>
      </c>
      <c r="Y1562" s="42" t="s">
        <v>2</v>
      </c>
      <c r="Z1562" s="42" t="s">
        <v>2</v>
      </c>
      <c r="AA1562" s="42" t="s">
        <v>328</v>
      </c>
      <c r="AB1562" s="42" t="s">
        <v>4478</v>
      </c>
      <c r="AC1562" s="42" t="s">
        <v>348</v>
      </c>
      <c r="AD1562" s="42" t="s">
        <v>1780</v>
      </c>
      <c r="AE1562" s="42" t="s">
        <v>476</v>
      </c>
      <c r="AF1562" s="42" t="s">
        <v>476</v>
      </c>
      <c r="AG1562" s="42">
        <v>16</v>
      </c>
      <c r="AH1562" s="42" t="s">
        <v>350</v>
      </c>
      <c r="AI1562" s="42" t="s">
        <v>1301</v>
      </c>
      <c r="AJ1562" s="42" t="s">
        <v>351</v>
      </c>
      <c r="AK1562" s="42">
        <v>0</v>
      </c>
      <c r="AL1562" s="42">
        <v>1000</v>
      </c>
      <c r="AM1562" s="42" t="s">
        <v>332</v>
      </c>
      <c r="AN1562" s="42" t="s">
        <v>352</v>
      </c>
      <c r="AO1562" s="43">
        <v>400</v>
      </c>
      <c r="AP1562" s="42" t="s">
        <v>439</v>
      </c>
      <c r="AQ1562" s="42">
        <v>1200</v>
      </c>
      <c r="AR1562" s="42">
        <v>2</v>
      </c>
      <c r="AS1562" s="42">
        <v>600</v>
      </c>
      <c r="AT1562" s="42">
        <v>48</v>
      </c>
      <c r="AU1562" s="42" t="s">
        <v>327</v>
      </c>
      <c r="AV1562" s="42" t="s">
        <v>327</v>
      </c>
      <c r="AW1562" s="42" t="s">
        <v>327</v>
      </c>
      <c r="AX1562" s="42" t="s">
        <v>353</v>
      </c>
      <c r="AY1562" s="42" t="s">
        <v>327</v>
      </c>
      <c r="AZ1562" s="51">
        <v>66</v>
      </c>
      <c r="BA1562" s="42"/>
      <c r="BB1562" s="42">
        <v>2</v>
      </c>
      <c r="BC1562" s="42" t="s">
        <v>375</v>
      </c>
      <c r="BD1562" s="49" t="s">
        <v>6002</v>
      </c>
      <c r="BE1562" s="49" t="s">
        <v>5999</v>
      </c>
      <c r="BF1562" s="42" t="s">
        <v>340</v>
      </c>
      <c r="BG1562" s="42"/>
      <c r="BH1562" s="42" t="s">
        <v>340</v>
      </c>
      <c r="BI1562" s="42" t="s">
        <v>357</v>
      </c>
      <c r="BJ1562" s="42" t="s">
        <v>358</v>
      </c>
      <c r="BK1562" s="57">
        <v>44778</v>
      </c>
      <c r="BL1562" s="42" t="s">
        <v>317</v>
      </c>
      <c r="BM1562" s="42" t="s">
        <v>317</v>
      </c>
      <c r="BN1562" s="42"/>
      <c r="BO1562" s="42"/>
      <c r="BP1562" s="42" t="s">
        <v>359</v>
      </c>
      <c r="BQ1562" s="42" t="s">
        <v>359</v>
      </c>
      <c r="BR1562" s="42" t="s">
        <v>359</v>
      </c>
      <c r="BS1562" s="42"/>
      <c r="BT1562" s="42" t="s">
        <v>360</v>
      </c>
      <c r="BU1562" s="42" t="s">
        <v>317</v>
      </c>
      <c r="BV1562" s="42" t="s">
        <v>317</v>
      </c>
      <c r="BW1562" s="42"/>
      <c r="BX1562" s="42"/>
      <c r="BY1562" s="42" t="s">
        <v>353</v>
      </c>
      <c r="BZ1562" s="42" t="s">
        <v>353</v>
      </c>
      <c r="CA1562" s="42"/>
      <c r="CB1562" s="42" t="s">
        <v>353</v>
      </c>
      <c r="CC1562" s="42"/>
      <c r="CD1562" s="42"/>
      <c r="CE1562" s="42"/>
      <c r="CF1562" s="42"/>
      <c r="CG1562" s="26" t="s">
        <v>6000</v>
      </c>
    </row>
    <row r="1563" hidden="1" spans="1:85">
      <c r="A1563" s="34">
        <v>697</v>
      </c>
      <c r="B1563" s="86" t="s">
        <v>2535</v>
      </c>
      <c r="C1563" s="72" t="s">
        <v>6003</v>
      </c>
      <c r="D1563" s="66" t="s">
        <v>6004</v>
      </c>
      <c r="E1563" s="67">
        <v>31.18632</v>
      </c>
      <c r="F1563" s="67">
        <v>-10.2138</v>
      </c>
      <c r="G1563" s="67" t="s">
        <v>4816</v>
      </c>
      <c r="H1563" s="37">
        <v>2</v>
      </c>
      <c r="I1563" s="42" t="s">
        <v>4530</v>
      </c>
      <c r="J1563" s="67" t="s">
        <v>5651</v>
      </c>
      <c r="K1563" s="43" t="s">
        <v>317</v>
      </c>
      <c r="L1563" s="43" t="s">
        <v>317</v>
      </c>
      <c r="M1563" s="43" t="s">
        <v>317</v>
      </c>
      <c r="N1563" s="43" t="s">
        <v>341</v>
      </c>
      <c r="O1563" s="43"/>
      <c r="P1563" s="43" t="s">
        <v>319</v>
      </c>
      <c r="Q1563" s="43" t="s">
        <v>320</v>
      </c>
      <c r="R1563" s="43" t="s">
        <v>320</v>
      </c>
      <c r="S1563" s="42" t="s">
        <v>1718</v>
      </c>
      <c r="T1563" s="42" t="s">
        <v>344</v>
      </c>
      <c r="U1563" s="43" t="s">
        <v>323</v>
      </c>
      <c r="V1563" s="96">
        <v>50</v>
      </c>
      <c r="W1563" s="43" t="s">
        <v>325</v>
      </c>
      <c r="X1563" s="42" t="s">
        <v>5312</v>
      </c>
      <c r="Y1563" s="43" t="s">
        <v>2</v>
      </c>
      <c r="Z1563" s="43" t="s">
        <v>2</v>
      </c>
      <c r="AA1563" s="43" t="s">
        <v>328</v>
      </c>
      <c r="AB1563" s="43" t="s">
        <v>4478</v>
      </c>
      <c r="AC1563" s="43" t="s">
        <v>348</v>
      </c>
      <c r="AD1563" s="43" t="s">
        <v>1780</v>
      </c>
      <c r="AE1563" s="43" t="s">
        <v>331</v>
      </c>
      <c r="AF1563" s="43" t="s">
        <v>382</v>
      </c>
      <c r="AG1563" s="42">
        <v>20</v>
      </c>
      <c r="AH1563" s="43" t="s">
        <v>350</v>
      </c>
      <c r="AI1563" s="43"/>
      <c r="AJ1563" s="43" t="s">
        <v>351</v>
      </c>
      <c r="AK1563" s="43"/>
      <c r="AL1563" s="43">
        <v>1000</v>
      </c>
      <c r="AM1563" s="43" t="s">
        <v>332</v>
      </c>
      <c r="AN1563" s="42" t="s">
        <v>352</v>
      </c>
      <c r="AO1563" s="43"/>
      <c r="AP1563" s="42" t="s">
        <v>333</v>
      </c>
      <c r="AQ1563" s="42">
        <v>200</v>
      </c>
      <c r="AR1563" s="42">
        <v>48</v>
      </c>
      <c r="AS1563" s="42">
        <v>150</v>
      </c>
      <c r="AT1563" s="42">
        <v>2</v>
      </c>
      <c r="AU1563" s="43" t="s">
        <v>327</v>
      </c>
      <c r="AV1563" s="43" t="s">
        <v>327</v>
      </c>
      <c r="AW1563" s="43" t="s">
        <v>327</v>
      </c>
      <c r="AX1563" s="43" t="s">
        <v>327</v>
      </c>
      <c r="AY1563" s="43" t="s">
        <v>327</v>
      </c>
      <c r="AZ1563" s="51">
        <v>98</v>
      </c>
      <c r="BA1563" s="43"/>
      <c r="BB1563" s="42">
        <v>1</v>
      </c>
      <c r="BC1563" s="42" t="s">
        <v>525</v>
      </c>
      <c r="BD1563" s="49" t="s">
        <v>2561</v>
      </c>
      <c r="BE1563" s="49" t="s">
        <v>2535</v>
      </c>
      <c r="BF1563" s="43"/>
      <c r="BG1563" s="43"/>
      <c r="BH1563" s="43"/>
      <c r="BI1563" s="43"/>
      <c r="BJ1563" s="46" t="s">
        <v>358</v>
      </c>
      <c r="BK1563" s="57">
        <v>44778</v>
      </c>
      <c r="BL1563" s="43"/>
      <c r="BM1563" s="43"/>
      <c r="BN1563" s="43"/>
      <c r="BO1563" s="43"/>
      <c r="BP1563" s="43"/>
      <c r="BQ1563" s="43"/>
      <c r="BR1563" s="43"/>
      <c r="BS1563" s="43"/>
      <c r="BT1563" s="43"/>
      <c r="BU1563" s="43"/>
      <c r="BV1563" s="43"/>
      <c r="BW1563" s="43"/>
      <c r="BX1563" s="43"/>
      <c r="BY1563" s="43"/>
      <c r="BZ1563" s="43"/>
      <c r="CA1563" s="43"/>
      <c r="CB1563" s="43"/>
      <c r="CC1563" s="43"/>
      <c r="CD1563" s="43"/>
      <c r="CE1563" s="43"/>
      <c r="CF1563" s="43"/>
      <c r="CG1563" s="26" t="s">
        <v>6003</v>
      </c>
    </row>
    <row r="1564" hidden="1" spans="1:85">
      <c r="A1564" s="34">
        <v>69</v>
      </c>
      <c r="B1564" s="65" t="s">
        <v>6005</v>
      </c>
      <c r="C1564" s="66" t="s">
        <v>6006</v>
      </c>
      <c r="D1564" s="66" t="s">
        <v>6007</v>
      </c>
      <c r="E1564" s="67">
        <v>31.178751</v>
      </c>
      <c r="F1564" s="67">
        <v>-10.19952</v>
      </c>
      <c r="G1564" s="46" t="s">
        <v>4816</v>
      </c>
      <c r="H1564" s="37">
        <v>2.5</v>
      </c>
      <c r="I1564" s="42" t="s">
        <v>4530</v>
      </c>
      <c r="J1564" s="46" t="s">
        <v>5651</v>
      </c>
      <c r="K1564" s="43" t="s">
        <v>317</v>
      </c>
      <c r="L1564" s="43" t="s">
        <v>317</v>
      </c>
      <c r="M1564" s="43" t="s">
        <v>317</v>
      </c>
      <c r="N1564" s="43" t="s">
        <v>341</v>
      </c>
      <c r="O1564" s="46"/>
      <c r="P1564" s="46" t="s">
        <v>319</v>
      </c>
      <c r="Q1564" s="43" t="s">
        <v>320</v>
      </c>
      <c r="R1564" s="43" t="s">
        <v>320</v>
      </c>
      <c r="S1564" s="43" t="s">
        <v>1718</v>
      </c>
      <c r="T1564" s="42" t="s">
        <v>344</v>
      </c>
      <c r="U1564" s="43" t="s">
        <v>323</v>
      </c>
      <c r="V1564" s="76">
        <v>50</v>
      </c>
      <c r="W1564" s="43" t="s">
        <v>325</v>
      </c>
      <c r="X1564" s="42" t="s">
        <v>5312</v>
      </c>
      <c r="Y1564" s="46" t="s">
        <v>2</v>
      </c>
      <c r="Z1564" s="46" t="s">
        <v>6008</v>
      </c>
      <c r="AA1564" s="46" t="s">
        <v>328</v>
      </c>
      <c r="AB1564" s="46" t="s">
        <v>4478</v>
      </c>
      <c r="AC1564" s="46" t="s">
        <v>348</v>
      </c>
      <c r="AD1564" s="46" t="s">
        <v>1780</v>
      </c>
      <c r="AE1564" s="46"/>
      <c r="AF1564" s="46"/>
      <c r="AG1564" s="42">
        <v>20</v>
      </c>
      <c r="AH1564" s="46" t="s">
        <v>350</v>
      </c>
      <c r="AI1564" s="46"/>
      <c r="AJ1564" s="46"/>
      <c r="AK1564" s="46"/>
      <c r="AL1564" s="46">
        <v>1000</v>
      </c>
      <c r="AM1564" s="46" t="s">
        <v>332</v>
      </c>
      <c r="AN1564" s="42" t="s">
        <v>352</v>
      </c>
      <c r="AO1564" s="46"/>
      <c r="AP1564" s="46" t="s">
        <v>333</v>
      </c>
      <c r="AQ1564" s="42">
        <v>300</v>
      </c>
      <c r="AR1564" s="42">
        <v>48</v>
      </c>
      <c r="AS1564" s="42">
        <v>150</v>
      </c>
      <c r="AT1564" s="42">
        <v>2</v>
      </c>
      <c r="AU1564" s="46" t="s">
        <v>327</v>
      </c>
      <c r="AV1564" s="46" t="s">
        <v>327</v>
      </c>
      <c r="AW1564" s="46" t="s">
        <v>327</v>
      </c>
      <c r="AX1564" s="46" t="s">
        <v>327</v>
      </c>
      <c r="AY1564" s="46" t="s">
        <v>327</v>
      </c>
      <c r="AZ1564" s="51">
        <v>75</v>
      </c>
      <c r="BA1564" s="46"/>
      <c r="BB1564" s="42">
        <v>1</v>
      </c>
      <c r="BC1564" s="42" t="s">
        <v>525</v>
      </c>
      <c r="BD1564" s="49">
        <v>0</v>
      </c>
      <c r="BE1564" s="49" t="s">
        <v>6005</v>
      </c>
      <c r="BF1564" s="46"/>
      <c r="BG1564" s="46"/>
      <c r="BH1564" s="46"/>
      <c r="BI1564" s="46"/>
      <c r="BJ1564" s="46" t="s">
        <v>358</v>
      </c>
      <c r="BK1564" s="57">
        <v>44778</v>
      </c>
      <c r="BL1564" s="46"/>
      <c r="BM1564" s="46"/>
      <c r="BN1564" s="46"/>
      <c r="BO1564" s="46"/>
      <c r="BP1564" s="46"/>
      <c r="BQ1564" s="46"/>
      <c r="BR1564" s="46"/>
      <c r="BS1564" s="46"/>
      <c r="BT1564" s="46"/>
      <c r="BU1564" s="46"/>
      <c r="BV1564" s="46"/>
      <c r="BW1564" s="46"/>
      <c r="BX1564" s="46"/>
      <c r="BY1564" s="46"/>
      <c r="BZ1564" s="46"/>
      <c r="CA1564" s="46"/>
      <c r="CB1564" s="46"/>
      <c r="CC1564" s="46"/>
      <c r="CD1564" s="46"/>
      <c r="CE1564" s="46"/>
      <c r="CF1564" s="46"/>
      <c r="CG1564" s="26" t="s">
        <v>6006</v>
      </c>
    </row>
    <row r="1565" hidden="1" spans="1:85">
      <c r="A1565" s="39">
        <v>260</v>
      </c>
      <c r="B1565" s="88" t="s">
        <v>2539</v>
      </c>
      <c r="C1565" s="89" t="s">
        <v>6009</v>
      </c>
      <c r="D1565" s="88" t="s">
        <v>6010</v>
      </c>
      <c r="E1565" s="88">
        <v>31.20325</v>
      </c>
      <c r="F1565" s="88">
        <v>-10.23286</v>
      </c>
      <c r="G1565" s="88" t="s">
        <v>4816</v>
      </c>
      <c r="H1565" s="37">
        <v>2.5</v>
      </c>
      <c r="I1565" s="42" t="s">
        <v>4530</v>
      </c>
      <c r="J1565" s="94" t="s">
        <v>5651</v>
      </c>
      <c r="K1565" s="42" t="s">
        <v>317</v>
      </c>
      <c r="L1565" s="42" t="s">
        <v>317</v>
      </c>
      <c r="M1565" s="42" t="s">
        <v>317</v>
      </c>
      <c r="N1565" s="42" t="s">
        <v>341</v>
      </c>
      <c r="O1565" s="42"/>
      <c r="P1565" s="42" t="s">
        <v>319</v>
      </c>
      <c r="Q1565" s="42" t="s">
        <v>320</v>
      </c>
      <c r="R1565" s="42" t="s">
        <v>320</v>
      </c>
      <c r="S1565" s="42" t="s">
        <v>1718</v>
      </c>
      <c r="T1565" s="42" t="s">
        <v>344</v>
      </c>
      <c r="U1565" s="42" t="s">
        <v>323</v>
      </c>
      <c r="V1565" s="96">
        <v>50</v>
      </c>
      <c r="W1565" s="42" t="s">
        <v>325</v>
      </c>
      <c r="X1565" s="42" t="s">
        <v>5312</v>
      </c>
      <c r="Y1565" s="42" t="s">
        <v>2</v>
      </c>
      <c r="Z1565" s="42" t="s">
        <v>2</v>
      </c>
      <c r="AA1565" s="42" t="s">
        <v>328</v>
      </c>
      <c r="AB1565" s="42" t="s">
        <v>4478</v>
      </c>
      <c r="AC1565" s="42" t="s">
        <v>348</v>
      </c>
      <c r="AD1565" s="42" t="s">
        <v>348</v>
      </c>
      <c r="AE1565" s="42" t="s">
        <v>331</v>
      </c>
      <c r="AF1565" s="42" t="s">
        <v>382</v>
      </c>
      <c r="AG1565" s="42">
        <v>20</v>
      </c>
      <c r="AH1565" s="42" t="s">
        <v>350</v>
      </c>
      <c r="AI1565" s="42"/>
      <c r="AJ1565" s="42" t="s">
        <v>351</v>
      </c>
      <c r="AK1565" s="42"/>
      <c r="AL1565" s="43">
        <v>1000</v>
      </c>
      <c r="AM1565" s="43" t="s">
        <v>332</v>
      </c>
      <c r="AN1565" s="42" t="s">
        <v>352</v>
      </c>
      <c r="AO1565" s="42"/>
      <c r="AP1565" s="42" t="s">
        <v>333</v>
      </c>
      <c r="AQ1565" s="42">
        <v>300</v>
      </c>
      <c r="AR1565" s="42">
        <v>48</v>
      </c>
      <c r="AS1565" s="42">
        <v>150</v>
      </c>
      <c r="AT1565" s="42">
        <v>2</v>
      </c>
      <c r="AU1565" s="42" t="s">
        <v>327</v>
      </c>
      <c r="AV1565" s="42" t="s">
        <v>327</v>
      </c>
      <c r="AW1565" s="42" t="s">
        <v>327</v>
      </c>
      <c r="AX1565" s="42" t="s">
        <v>327</v>
      </c>
      <c r="AY1565" s="42" t="s">
        <v>327</v>
      </c>
      <c r="AZ1565" s="51">
        <v>67</v>
      </c>
      <c r="BA1565" s="42"/>
      <c r="BB1565" s="42">
        <v>1</v>
      </c>
      <c r="BC1565" s="42" t="s">
        <v>525</v>
      </c>
      <c r="BD1565" s="49" t="s">
        <v>2536</v>
      </c>
      <c r="BE1565" s="49" t="s">
        <v>2539</v>
      </c>
      <c r="BF1565" s="42"/>
      <c r="BG1565" s="42"/>
      <c r="BH1565" s="42"/>
      <c r="BI1565" s="42"/>
      <c r="BJ1565" s="46" t="s">
        <v>358</v>
      </c>
      <c r="BK1565" s="57">
        <v>44778</v>
      </c>
      <c r="BL1565" s="42"/>
      <c r="BM1565" s="42"/>
      <c r="BN1565" s="42"/>
      <c r="BO1565" s="42"/>
      <c r="BP1565" s="42"/>
      <c r="BQ1565" s="42"/>
      <c r="BR1565" s="42"/>
      <c r="BS1565" s="42"/>
      <c r="BT1565" s="42"/>
      <c r="BU1565" s="42"/>
      <c r="BV1565" s="42"/>
      <c r="BW1565" s="42"/>
      <c r="BX1565" s="42"/>
      <c r="BY1565" s="42"/>
      <c r="BZ1565" s="42"/>
      <c r="CA1565" s="42"/>
      <c r="CB1565" s="42"/>
      <c r="CC1565" s="42"/>
      <c r="CD1565" s="42"/>
      <c r="CE1565" s="42"/>
      <c r="CF1565" s="42"/>
      <c r="CG1565" s="26" t="s">
        <v>6009</v>
      </c>
    </row>
    <row r="1566" hidden="1" spans="1:85">
      <c r="A1566" s="34">
        <v>1069</v>
      </c>
      <c r="B1566" s="68" t="s">
        <v>6011</v>
      </c>
      <c r="C1566" s="66" t="s">
        <v>6012</v>
      </c>
      <c r="D1566" s="66" t="s">
        <v>6013</v>
      </c>
      <c r="E1566" s="67">
        <v>31.34983</v>
      </c>
      <c r="F1566" s="67">
        <v>-15.2874687</v>
      </c>
      <c r="G1566" s="67" t="s">
        <v>4816</v>
      </c>
      <c r="H1566" s="37">
        <v>2.5</v>
      </c>
      <c r="I1566" s="42" t="s">
        <v>4530</v>
      </c>
      <c r="J1566" s="67" t="s">
        <v>5456</v>
      </c>
      <c r="K1566" s="43" t="s">
        <v>317</v>
      </c>
      <c r="L1566" s="43" t="s">
        <v>317</v>
      </c>
      <c r="M1566" s="43" t="s">
        <v>317</v>
      </c>
      <c r="N1566" s="43" t="s">
        <v>341</v>
      </c>
      <c r="O1566" s="43"/>
      <c r="P1566" s="43" t="s">
        <v>319</v>
      </c>
      <c r="Q1566" s="43" t="s">
        <v>320</v>
      </c>
      <c r="R1566" s="43" t="s">
        <v>320</v>
      </c>
      <c r="S1566" s="43" t="s">
        <v>1718</v>
      </c>
      <c r="T1566" s="43" t="s">
        <v>344</v>
      </c>
      <c r="U1566" s="43" t="s">
        <v>323</v>
      </c>
      <c r="V1566" s="76">
        <v>50</v>
      </c>
      <c r="W1566" s="43" t="s">
        <v>325</v>
      </c>
      <c r="X1566" s="43" t="s">
        <v>5359</v>
      </c>
      <c r="Y1566" s="43" t="s">
        <v>2</v>
      </c>
      <c r="Z1566" s="43" t="s">
        <v>2</v>
      </c>
      <c r="AA1566" s="43" t="s">
        <v>328</v>
      </c>
      <c r="AB1566" s="43" t="s">
        <v>4478</v>
      </c>
      <c r="AC1566" s="67" t="s">
        <v>348</v>
      </c>
      <c r="AD1566" s="43" t="s">
        <v>1780</v>
      </c>
      <c r="AE1566" s="43" t="s">
        <v>331</v>
      </c>
      <c r="AF1566" s="43" t="s">
        <v>382</v>
      </c>
      <c r="AG1566" s="42">
        <v>20</v>
      </c>
      <c r="AH1566" s="43" t="s">
        <v>350</v>
      </c>
      <c r="AI1566" s="43"/>
      <c r="AJ1566" s="43" t="s">
        <v>351</v>
      </c>
      <c r="AK1566" s="43"/>
      <c r="AL1566" s="43">
        <v>1000</v>
      </c>
      <c r="AM1566" s="43" t="s">
        <v>332</v>
      </c>
      <c r="AN1566" s="42" t="s">
        <v>352</v>
      </c>
      <c r="AO1566" s="43"/>
      <c r="AP1566" s="43" t="s">
        <v>333</v>
      </c>
      <c r="AQ1566" s="42">
        <v>300</v>
      </c>
      <c r="AR1566" s="42">
        <v>48</v>
      </c>
      <c r="AS1566" s="42">
        <v>150</v>
      </c>
      <c r="AT1566" s="42">
        <v>2</v>
      </c>
      <c r="AU1566" s="43" t="s">
        <v>327</v>
      </c>
      <c r="AV1566" s="43" t="s">
        <v>327</v>
      </c>
      <c r="AW1566" s="43" t="s">
        <v>327</v>
      </c>
      <c r="AX1566" s="43" t="s">
        <v>327</v>
      </c>
      <c r="AY1566" s="43" t="s">
        <v>327</v>
      </c>
      <c r="AZ1566" s="51">
        <v>62</v>
      </c>
      <c r="BA1566" s="43"/>
      <c r="BB1566" s="42">
        <v>1</v>
      </c>
      <c r="BC1566" s="42" t="s">
        <v>525</v>
      </c>
      <c r="BD1566" s="49" t="s">
        <v>6011</v>
      </c>
      <c r="BE1566" s="49" t="s">
        <v>6011</v>
      </c>
      <c r="BF1566" s="43"/>
      <c r="BG1566" s="43"/>
      <c r="BH1566" s="43"/>
      <c r="BI1566" s="43"/>
      <c r="BJ1566" s="46" t="s">
        <v>358</v>
      </c>
      <c r="BK1566" s="57">
        <v>44778</v>
      </c>
      <c r="BL1566" s="43"/>
      <c r="BM1566" s="43"/>
      <c r="BN1566" s="43"/>
      <c r="BO1566" s="43"/>
      <c r="BP1566" s="43"/>
      <c r="BQ1566" s="43"/>
      <c r="BR1566" s="43"/>
      <c r="BS1566" s="43"/>
      <c r="BT1566" s="43"/>
      <c r="BU1566" s="43"/>
      <c r="BV1566" s="43"/>
      <c r="BW1566" s="43"/>
      <c r="BX1566" s="43"/>
      <c r="BY1566" s="43"/>
      <c r="BZ1566" s="43"/>
      <c r="CA1566" s="43"/>
      <c r="CB1566" s="43"/>
      <c r="CC1566" s="43"/>
      <c r="CD1566" s="43"/>
      <c r="CE1566" s="43"/>
      <c r="CF1566" s="43"/>
      <c r="CG1566" s="26" t="s">
        <v>6012</v>
      </c>
    </row>
    <row r="1567" hidden="1" spans="1:85">
      <c r="A1567" s="39">
        <v>1358</v>
      </c>
      <c r="B1567" s="68" t="s">
        <v>6014</v>
      </c>
      <c r="C1567" s="66" t="s">
        <v>6015</v>
      </c>
      <c r="D1567" s="66" t="s">
        <v>6016</v>
      </c>
      <c r="E1567" s="67">
        <v>32.76767</v>
      </c>
      <c r="F1567" s="67">
        <v>-12.9921418</v>
      </c>
      <c r="G1567" s="67" t="s">
        <v>4816</v>
      </c>
      <c r="H1567" s="37">
        <v>2.5</v>
      </c>
      <c r="I1567" s="42" t="s">
        <v>4530</v>
      </c>
      <c r="J1567" s="67" t="s">
        <v>5512</v>
      </c>
      <c r="K1567" s="43" t="s">
        <v>317</v>
      </c>
      <c r="L1567" s="43" t="s">
        <v>317</v>
      </c>
      <c r="M1567" s="43" t="s">
        <v>317</v>
      </c>
      <c r="N1567" s="43" t="s">
        <v>341</v>
      </c>
      <c r="O1567" s="43"/>
      <c r="P1567" s="43" t="s">
        <v>319</v>
      </c>
      <c r="Q1567" s="43" t="s">
        <v>320</v>
      </c>
      <c r="R1567" s="43" t="s">
        <v>320</v>
      </c>
      <c r="S1567" s="43" t="s">
        <v>1718</v>
      </c>
      <c r="T1567" s="43" t="s">
        <v>344</v>
      </c>
      <c r="U1567" s="43" t="s">
        <v>323</v>
      </c>
      <c r="V1567" s="76">
        <v>50</v>
      </c>
      <c r="W1567" s="43" t="s">
        <v>325</v>
      </c>
      <c r="X1567" s="42" t="s">
        <v>5403</v>
      </c>
      <c r="Y1567" s="43" t="s">
        <v>2</v>
      </c>
      <c r="Z1567" s="43" t="s">
        <v>2</v>
      </c>
      <c r="AA1567" s="43" t="s">
        <v>328</v>
      </c>
      <c r="AB1567" s="43" t="s">
        <v>4478</v>
      </c>
      <c r="AC1567" s="67" t="s">
        <v>348</v>
      </c>
      <c r="AD1567" s="43" t="s">
        <v>1780</v>
      </c>
      <c r="AE1567" s="43" t="s">
        <v>331</v>
      </c>
      <c r="AF1567" s="43" t="s">
        <v>382</v>
      </c>
      <c r="AG1567" s="42">
        <v>20</v>
      </c>
      <c r="AH1567" s="43" t="s">
        <v>350</v>
      </c>
      <c r="AI1567" s="43"/>
      <c r="AJ1567" s="43" t="s">
        <v>351</v>
      </c>
      <c r="AK1567" s="43"/>
      <c r="AL1567" s="43">
        <v>1000</v>
      </c>
      <c r="AM1567" s="43" t="s">
        <v>332</v>
      </c>
      <c r="AN1567" s="42" t="s">
        <v>352</v>
      </c>
      <c r="AO1567" s="43"/>
      <c r="AP1567" s="42" t="s">
        <v>333</v>
      </c>
      <c r="AQ1567" s="42">
        <v>100</v>
      </c>
      <c r="AR1567" s="42">
        <v>48</v>
      </c>
      <c r="AS1567" s="42">
        <v>150</v>
      </c>
      <c r="AT1567" s="42">
        <v>2</v>
      </c>
      <c r="AU1567" s="43" t="s">
        <v>327</v>
      </c>
      <c r="AV1567" s="43" t="s">
        <v>327</v>
      </c>
      <c r="AW1567" s="43" t="s">
        <v>327</v>
      </c>
      <c r="AX1567" s="43" t="s">
        <v>327</v>
      </c>
      <c r="AY1567" s="43" t="s">
        <v>327</v>
      </c>
      <c r="AZ1567" s="51">
        <v>72</v>
      </c>
      <c r="BA1567" s="43"/>
      <c r="BB1567" s="42">
        <v>1</v>
      </c>
      <c r="BC1567" s="42" t="s">
        <v>525</v>
      </c>
      <c r="BD1567" s="49" t="s">
        <v>6014</v>
      </c>
      <c r="BE1567" s="49" t="s">
        <v>6014</v>
      </c>
      <c r="BF1567" s="43"/>
      <c r="BG1567" s="43"/>
      <c r="BH1567" s="43"/>
      <c r="BI1567" s="43"/>
      <c r="BJ1567" s="46" t="s">
        <v>358</v>
      </c>
      <c r="BK1567" s="57">
        <v>44778</v>
      </c>
      <c r="BL1567" s="43"/>
      <c r="BM1567" s="43"/>
      <c r="BN1567" s="43"/>
      <c r="BO1567" s="43"/>
      <c r="BP1567" s="43"/>
      <c r="BQ1567" s="43"/>
      <c r="BR1567" s="43"/>
      <c r="BS1567" s="43"/>
      <c r="BT1567" s="43"/>
      <c r="BU1567" s="43"/>
      <c r="BV1567" s="43"/>
      <c r="BW1567" s="43"/>
      <c r="BX1567" s="43"/>
      <c r="BY1567" s="43"/>
      <c r="BZ1567" s="43"/>
      <c r="CA1567" s="43"/>
      <c r="CB1567" s="43"/>
      <c r="CC1567" s="43"/>
      <c r="CD1567" s="43"/>
      <c r="CE1567" s="43"/>
      <c r="CF1567" s="43"/>
      <c r="CG1567" s="26" t="s">
        <v>6015</v>
      </c>
    </row>
    <row r="1568" hidden="1" spans="1:85">
      <c r="A1568" s="39">
        <v>978</v>
      </c>
      <c r="B1568" s="65" t="s">
        <v>6017</v>
      </c>
      <c r="C1568" s="66" t="s">
        <v>6018</v>
      </c>
      <c r="D1568" s="66" t="s">
        <v>6019</v>
      </c>
      <c r="E1568" s="67">
        <v>32.75281</v>
      </c>
      <c r="F1568" s="67">
        <v>-9.32129</v>
      </c>
      <c r="G1568" s="46" t="s">
        <v>4816</v>
      </c>
      <c r="H1568" s="37">
        <v>2.5</v>
      </c>
      <c r="I1568" s="42" t="s">
        <v>4530</v>
      </c>
      <c r="J1568" s="46" t="s">
        <v>5512</v>
      </c>
      <c r="K1568" s="43" t="s">
        <v>317</v>
      </c>
      <c r="L1568" s="43" t="s">
        <v>317</v>
      </c>
      <c r="M1568" s="43" t="s">
        <v>317</v>
      </c>
      <c r="N1568" s="43" t="s">
        <v>341</v>
      </c>
      <c r="O1568" s="46"/>
      <c r="P1568" s="46" t="s">
        <v>319</v>
      </c>
      <c r="Q1568" s="43" t="s">
        <v>320</v>
      </c>
      <c r="R1568" s="43" t="s">
        <v>320</v>
      </c>
      <c r="S1568" s="43" t="s">
        <v>1718</v>
      </c>
      <c r="T1568" s="43" t="s">
        <v>344</v>
      </c>
      <c r="U1568" s="43" t="s">
        <v>323</v>
      </c>
      <c r="V1568" s="76">
        <v>50</v>
      </c>
      <c r="W1568" s="43" t="s">
        <v>325</v>
      </c>
      <c r="X1568" s="42" t="s">
        <v>5403</v>
      </c>
      <c r="Y1568" s="46" t="s">
        <v>348</v>
      </c>
      <c r="Z1568" s="46" t="s">
        <v>6008</v>
      </c>
      <c r="AA1568" s="46" t="s">
        <v>328</v>
      </c>
      <c r="AB1568" s="46" t="s">
        <v>4478</v>
      </c>
      <c r="AC1568" s="46" t="s">
        <v>348</v>
      </c>
      <c r="AD1568" s="46" t="s">
        <v>1780</v>
      </c>
      <c r="AE1568" s="46"/>
      <c r="AF1568" s="46"/>
      <c r="AG1568" s="42">
        <v>20</v>
      </c>
      <c r="AH1568" s="46" t="s">
        <v>350</v>
      </c>
      <c r="AI1568" s="46"/>
      <c r="AJ1568" s="46"/>
      <c r="AK1568" s="46"/>
      <c r="AL1568" s="46">
        <v>1000</v>
      </c>
      <c r="AM1568" s="46" t="s">
        <v>332</v>
      </c>
      <c r="AN1568" s="42" t="s">
        <v>352</v>
      </c>
      <c r="AO1568" s="46"/>
      <c r="AP1568" s="42" t="s">
        <v>333</v>
      </c>
      <c r="AQ1568" s="42">
        <v>200</v>
      </c>
      <c r="AR1568" s="42">
        <v>48</v>
      </c>
      <c r="AS1568" s="42">
        <v>150</v>
      </c>
      <c r="AT1568" s="42">
        <v>2</v>
      </c>
      <c r="AU1568" s="46" t="s">
        <v>327</v>
      </c>
      <c r="AV1568" s="46" t="s">
        <v>327</v>
      </c>
      <c r="AW1568" s="46" t="s">
        <v>327</v>
      </c>
      <c r="AX1568" s="46" t="s">
        <v>327</v>
      </c>
      <c r="AY1568" s="46" t="s">
        <v>327</v>
      </c>
      <c r="AZ1568" s="51">
        <v>69</v>
      </c>
      <c r="BA1568" s="46"/>
      <c r="BB1568" s="42">
        <v>1</v>
      </c>
      <c r="BC1568" s="42" t="s">
        <v>525</v>
      </c>
      <c r="BD1568" s="49">
        <v>0</v>
      </c>
      <c r="BE1568" s="49" t="s">
        <v>6017</v>
      </c>
      <c r="BF1568" s="46"/>
      <c r="BG1568" s="46"/>
      <c r="BH1568" s="46"/>
      <c r="BI1568" s="46"/>
      <c r="BJ1568" s="46" t="s">
        <v>358</v>
      </c>
      <c r="BK1568" s="57">
        <v>44778</v>
      </c>
      <c r="BL1568" s="46"/>
      <c r="BM1568" s="46"/>
      <c r="BN1568" s="46"/>
      <c r="BO1568" s="46"/>
      <c r="BP1568" s="46"/>
      <c r="BQ1568" s="46"/>
      <c r="BR1568" s="46"/>
      <c r="BS1568" s="46"/>
      <c r="BT1568" s="46"/>
      <c r="BU1568" s="46"/>
      <c r="BV1568" s="46"/>
      <c r="BW1568" s="46"/>
      <c r="BX1568" s="46"/>
      <c r="BY1568" s="46"/>
      <c r="BZ1568" s="46"/>
      <c r="CA1568" s="46"/>
      <c r="CB1568" s="46"/>
      <c r="CC1568" s="46"/>
      <c r="CD1568" s="46"/>
      <c r="CE1568" s="46"/>
      <c r="CF1568" s="46"/>
      <c r="CG1568" s="26" t="s">
        <v>6018</v>
      </c>
    </row>
    <row r="1569" hidden="1" spans="1:85">
      <c r="A1569" s="39">
        <v>1864</v>
      </c>
      <c r="B1569" s="136" t="s">
        <v>6020</v>
      </c>
      <c r="C1569" s="137" t="s">
        <v>6021</v>
      </c>
      <c r="D1569" s="138" t="s">
        <v>6022</v>
      </c>
      <c r="E1569" s="47">
        <v>-8.417911</v>
      </c>
      <c r="F1569" s="47">
        <v>29.58853</v>
      </c>
      <c r="G1569" s="105" t="s">
        <v>4816</v>
      </c>
      <c r="H1569" s="37">
        <v>4.5</v>
      </c>
      <c r="I1569" s="105" t="s">
        <v>4816</v>
      </c>
      <c r="J1569" s="116" t="s">
        <v>4618</v>
      </c>
      <c r="K1569" s="42" t="s">
        <v>317</v>
      </c>
      <c r="L1569" s="42" t="s">
        <v>317</v>
      </c>
      <c r="M1569" s="42" t="s">
        <v>317</v>
      </c>
      <c r="N1569" s="42" t="s">
        <v>318</v>
      </c>
      <c r="O1569" s="42" t="s">
        <v>319</v>
      </c>
      <c r="P1569" s="42" t="s">
        <v>319</v>
      </c>
      <c r="Q1569" s="42" t="s">
        <v>320</v>
      </c>
      <c r="R1569" s="42" t="s">
        <v>320</v>
      </c>
      <c r="S1569" s="42" t="s">
        <v>321</v>
      </c>
      <c r="T1569" s="42" t="s">
        <v>344</v>
      </c>
      <c r="U1569" s="42" t="s">
        <v>323</v>
      </c>
      <c r="V1569" s="117">
        <v>70</v>
      </c>
      <c r="W1569" s="42" t="s">
        <v>325</v>
      </c>
      <c r="X1569" s="126" t="s">
        <v>326</v>
      </c>
      <c r="Y1569" s="42" t="s">
        <v>2</v>
      </c>
      <c r="Z1569" s="42" t="s">
        <v>2</v>
      </c>
      <c r="AA1569" s="42" t="s">
        <v>328</v>
      </c>
      <c r="AB1569" s="49" t="s">
        <v>4478</v>
      </c>
      <c r="AC1569" s="42" t="s">
        <v>348</v>
      </c>
      <c r="AD1569" s="42" t="s">
        <v>1780</v>
      </c>
      <c r="AE1569" s="42" t="s">
        <v>476</v>
      </c>
      <c r="AF1569" s="42" t="s">
        <v>476</v>
      </c>
      <c r="AG1569" s="51">
        <v>30</v>
      </c>
      <c r="AH1569" s="42" t="s">
        <v>350</v>
      </c>
      <c r="AI1569" s="126"/>
      <c r="AJ1569" s="126"/>
      <c r="AK1569" s="126"/>
      <c r="AL1569" s="42">
        <v>1000</v>
      </c>
      <c r="AM1569" s="42" t="s">
        <v>332</v>
      </c>
      <c r="AN1569" s="126"/>
      <c r="AO1569" s="126"/>
      <c r="AP1569" s="42" t="s">
        <v>333</v>
      </c>
      <c r="AQ1569" s="53">
        <v>100</v>
      </c>
      <c r="AR1569" s="53">
        <v>48</v>
      </c>
      <c r="AS1569" s="53">
        <v>100</v>
      </c>
      <c r="AT1569" s="53">
        <v>2</v>
      </c>
      <c r="AU1569" s="42" t="s">
        <v>327</v>
      </c>
      <c r="AV1569" s="42" t="s">
        <v>327</v>
      </c>
      <c r="AW1569" s="42" t="s">
        <v>327</v>
      </c>
      <c r="AX1569" s="42" t="s">
        <v>327</v>
      </c>
      <c r="AY1569" s="42" t="s">
        <v>327</v>
      </c>
      <c r="AZ1569" s="78">
        <v>105</v>
      </c>
      <c r="BA1569" s="126"/>
      <c r="BB1569" s="126"/>
      <c r="BC1569" s="126"/>
      <c r="BD1569" s="126"/>
      <c r="BE1569" s="126"/>
      <c r="BF1569" s="126"/>
      <c r="BG1569" s="126"/>
      <c r="BH1569" s="126"/>
      <c r="BI1569" s="126"/>
      <c r="BJ1569" s="126"/>
      <c r="BK1569" s="126"/>
      <c r="BL1569" s="126"/>
      <c r="BM1569" s="126"/>
      <c r="BN1569" s="126"/>
      <c r="BO1569" s="126"/>
      <c r="BP1569" s="126"/>
      <c r="BQ1569" s="126"/>
      <c r="BR1569" s="126"/>
      <c r="BS1569" s="126"/>
      <c r="BT1569" s="126"/>
      <c r="BU1569" s="126"/>
      <c r="BV1569" s="126"/>
      <c r="BW1569" s="126"/>
      <c r="BX1569" s="126"/>
      <c r="BY1569" s="126"/>
      <c r="BZ1569" s="126"/>
      <c r="CA1569" s="126"/>
      <c r="CB1569" s="126"/>
      <c r="CC1569" s="126"/>
      <c r="CD1569" s="126"/>
      <c r="CE1569" s="126"/>
      <c r="CF1569" s="126"/>
      <c r="CG1569" s="26" t="s">
        <v>6021</v>
      </c>
    </row>
    <row r="1570" hidden="1" spans="1:85">
      <c r="A1570" s="34">
        <v>1865</v>
      </c>
      <c r="B1570" s="136" t="s">
        <v>6023</v>
      </c>
      <c r="C1570" s="137" t="s">
        <v>6024</v>
      </c>
      <c r="D1570" s="138" t="s">
        <v>6025</v>
      </c>
      <c r="E1570" s="47">
        <v>-8.417911</v>
      </c>
      <c r="F1570" s="47">
        <v>29.878892</v>
      </c>
      <c r="G1570" s="105" t="s">
        <v>4816</v>
      </c>
      <c r="H1570" s="37">
        <v>4.5</v>
      </c>
      <c r="I1570" s="105" t="s">
        <v>4816</v>
      </c>
      <c r="J1570" s="116" t="s">
        <v>4618</v>
      </c>
      <c r="K1570" s="42" t="s">
        <v>317</v>
      </c>
      <c r="L1570" s="42" t="s">
        <v>317</v>
      </c>
      <c r="M1570" s="42" t="s">
        <v>317</v>
      </c>
      <c r="N1570" s="42" t="s">
        <v>318</v>
      </c>
      <c r="O1570" s="42" t="s">
        <v>319</v>
      </c>
      <c r="P1570" s="42" t="s">
        <v>319</v>
      </c>
      <c r="Q1570" s="42" t="s">
        <v>320</v>
      </c>
      <c r="R1570" s="42" t="s">
        <v>320</v>
      </c>
      <c r="S1570" s="42" t="s">
        <v>321</v>
      </c>
      <c r="T1570" s="42" t="s">
        <v>782</v>
      </c>
      <c r="U1570" s="42" t="s">
        <v>323</v>
      </c>
      <c r="V1570" s="117">
        <v>70</v>
      </c>
      <c r="W1570" s="42" t="s">
        <v>325</v>
      </c>
      <c r="X1570" s="126" t="s">
        <v>326</v>
      </c>
      <c r="Y1570" s="42" t="s">
        <v>2</v>
      </c>
      <c r="Z1570" s="42" t="s">
        <v>2</v>
      </c>
      <c r="AA1570" s="42" t="s">
        <v>328</v>
      </c>
      <c r="AB1570" s="49" t="s">
        <v>4478</v>
      </c>
      <c r="AC1570" s="42" t="s">
        <v>348</v>
      </c>
      <c r="AD1570" s="42" t="s">
        <v>1780</v>
      </c>
      <c r="AE1570" s="42" t="s">
        <v>476</v>
      </c>
      <c r="AF1570" s="42" t="s">
        <v>476</v>
      </c>
      <c r="AG1570" s="51">
        <v>30</v>
      </c>
      <c r="AH1570" s="42" t="s">
        <v>350</v>
      </c>
      <c r="AI1570" s="126"/>
      <c r="AJ1570" s="126"/>
      <c r="AK1570" s="126"/>
      <c r="AL1570" s="42">
        <v>1000</v>
      </c>
      <c r="AM1570" s="42" t="s">
        <v>332</v>
      </c>
      <c r="AN1570" s="126"/>
      <c r="AO1570" s="126"/>
      <c r="AP1570" s="42" t="s">
        <v>333</v>
      </c>
      <c r="AQ1570" s="53">
        <v>100</v>
      </c>
      <c r="AR1570" s="53">
        <v>48</v>
      </c>
      <c r="AS1570" s="53">
        <v>100</v>
      </c>
      <c r="AT1570" s="53">
        <v>2</v>
      </c>
      <c r="AU1570" s="42" t="s">
        <v>327</v>
      </c>
      <c r="AV1570" s="42" t="s">
        <v>327</v>
      </c>
      <c r="AW1570" s="42" t="s">
        <v>327</v>
      </c>
      <c r="AX1570" s="42" t="s">
        <v>327</v>
      </c>
      <c r="AY1570" s="42" t="s">
        <v>327</v>
      </c>
      <c r="AZ1570" s="78">
        <v>105</v>
      </c>
      <c r="BA1570" s="126"/>
      <c r="BB1570" s="126"/>
      <c r="BC1570" s="126"/>
      <c r="BD1570" s="126"/>
      <c r="BE1570" s="126"/>
      <c r="BF1570" s="126"/>
      <c r="BG1570" s="126"/>
      <c r="BH1570" s="126"/>
      <c r="BI1570" s="126"/>
      <c r="BJ1570" s="126"/>
      <c r="BK1570" s="126"/>
      <c r="BL1570" s="126"/>
      <c r="BM1570" s="126"/>
      <c r="BN1570" s="126"/>
      <c r="BO1570" s="126"/>
      <c r="BP1570" s="126"/>
      <c r="BQ1570" s="126"/>
      <c r="BR1570" s="126"/>
      <c r="BS1570" s="126"/>
      <c r="BT1570" s="126"/>
      <c r="BU1570" s="126"/>
      <c r="BV1570" s="126"/>
      <c r="BW1570" s="126"/>
      <c r="BX1570" s="126"/>
      <c r="BY1570" s="126"/>
      <c r="BZ1570" s="126"/>
      <c r="CA1570" s="126"/>
      <c r="CB1570" s="126"/>
      <c r="CC1570" s="126"/>
      <c r="CD1570" s="126"/>
      <c r="CE1570" s="126"/>
      <c r="CF1570" s="126"/>
      <c r="CG1570" s="26" t="s">
        <v>6024</v>
      </c>
    </row>
    <row r="1571" hidden="1" spans="1:85">
      <c r="A1571" s="34">
        <v>1855</v>
      </c>
      <c r="B1571" s="101" t="s">
        <v>6026</v>
      </c>
      <c r="C1571" s="102" t="s">
        <v>6027</v>
      </c>
      <c r="D1571" s="103" t="s">
        <v>6028</v>
      </c>
      <c r="E1571" s="47">
        <v>31.765322</v>
      </c>
      <c r="F1571" s="47">
        <v>-8.942501</v>
      </c>
      <c r="G1571" s="105" t="s">
        <v>4816</v>
      </c>
      <c r="H1571" s="37">
        <v>4.5</v>
      </c>
      <c r="I1571" s="105" t="s">
        <v>4816</v>
      </c>
      <c r="J1571" s="116" t="s">
        <v>5456</v>
      </c>
      <c r="K1571" s="42" t="s">
        <v>317</v>
      </c>
      <c r="L1571" s="42" t="s">
        <v>317</v>
      </c>
      <c r="M1571" s="42" t="s">
        <v>317</v>
      </c>
      <c r="N1571" s="42" t="s">
        <v>318</v>
      </c>
      <c r="O1571" s="42" t="s">
        <v>319</v>
      </c>
      <c r="P1571" s="42" t="s">
        <v>319</v>
      </c>
      <c r="Q1571" s="42" t="s">
        <v>320</v>
      </c>
      <c r="R1571" s="42" t="s">
        <v>320</v>
      </c>
      <c r="S1571" s="42" t="s">
        <v>321</v>
      </c>
      <c r="T1571" s="42" t="s">
        <v>782</v>
      </c>
      <c r="U1571" s="42" t="s">
        <v>323</v>
      </c>
      <c r="V1571" s="117">
        <v>60</v>
      </c>
      <c r="W1571" s="42" t="s">
        <v>325</v>
      </c>
      <c r="X1571" s="53"/>
      <c r="Y1571" s="53" t="s">
        <v>327</v>
      </c>
      <c r="Z1571" s="53" t="s">
        <v>327</v>
      </c>
      <c r="AA1571" s="53" t="s">
        <v>328</v>
      </c>
      <c r="AB1571" s="53" t="s">
        <v>4478</v>
      </c>
      <c r="AC1571" s="42" t="s">
        <v>348</v>
      </c>
      <c r="AD1571" s="42" t="s">
        <v>1780</v>
      </c>
      <c r="AE1571" s="43" t="s">
        <v>331</v>
      </c>
      <c r="AF1571" s="78"/>
      <c r="AG1571" s="42">
        <v>30</v>
      </c>
      <c r="AH1571" s="78"/>
      <c r="AI1571" s="78"/>
      <c r="AJ1571" s="78"/>
      <c r="AK1571" s="78"/>
      <c r="AL1571" s="42">
        <v>1000</v>
      </c>
      <c r="AM1571" s="42" t="s">
        <v>332</v>
      </c>
      <c r="AN1571" s="78"/>
      <c r="AO1571" s="78"/>
      <c r="AP1571" s="42" t="s">
        <v>333</v>
      </c>
      <c r="AQ1571" s="53">
        <v>100</v>
      </c>
      <c r="AR1571" s="53">
        <v>48</v>
      </c>
      <c r="AS1571" s="53">
        <v>100</v>
      </c>
      <c r="AT1571" s="53">
        <v>2</v>
      </c>
      <c r="AU1571" s="42" t="s">
        <v>327</v>
      </c>
      <c r="AV1571" s="42" t="s">
        <v>327</v>
      </c>
      <c r="AW1571" s="42" t="s">
        <v>327</v>
      </c>
      <c r="AX1571" s="42" t="s">
        <v>327</v>
      </c>
      <c r="AY1571" s="42" t="s">
        <v>327</v>
      </c>
      <c r="AZ1571" s="78">
        <v>105</v>
      </c>
      <c r="BA1571" s="78"/>
      <c r="BB1571" s="78"/>
      <c r="BC1571" s="78"/>
      <c r="BD1571" s="78"/>
      <c r="BE1571" s="78"/>
      <c r="BF1571" s="78"/>
      <c r="BG1571" s="78"/>
      <c r="BH1571" s="78"/>
      <c r="BI1571" s="78"/>
      <c r="BJ1571" s="78"/>
      <c r="BK1571" s="78"/>
      <c r="BL1571" s="78"/>
      <c r="BM1571" s="78"/>
      <c r="BN1571" s="78"/>
      <c r="BO1571" s="78"/>
      <c r="BP1571" s="78"/>
      <c r="BQ1571" s="78"/>
      <c r="BR1571" s="78"/>
      <c r="BS1571" s="78"/>
      <c r="BT1571" s="78"/>
      <c r="BU1571" s="78"/>
      <c r="BV1571" s="78"/>
      <c r="BW1571" s="78"/>
      <c r="BX1571" s="78"/>
      <c r="BY1571" s="78"/>
      <c r="BZ1571" s="78"/>
      <c r="CA1571" s="78"/>
      <c r="CB1571" s="78"/>
      <c r="CC1571" s="78"/>
      <c r="CD1571" s="78"/>
      <c r="CE1571" s="78"/>
      <c r="CF1571" s="78"/>
      <c r="CG1571" s="26" t="s">
        <v>6027</v>
      </c>
    </row>
    <row r="1572" hidden="1" spans="1:85">
      <c r="A1572" s="34">
        <v>1851</v>
      </c>
      <c r="B1572" s="101" t="s">
        <v>6029</v>
      </c>
      <c r="C1572" s="102" t="s">
        <v>6030</v>
      </c>
      <c r="D1572" s="103" t="s">
        <v>6031</v>
      </c>
      <c r="E1572" s="47">
        <v>30.247703</v>
      </c>
      <c r="F1572" s="47">
        <v>-10.82513</v>
      </c>
      <c r="G1572" s="105" t="s">
        <v>4816</v>
      </c>
      <c r="H1572" s="37">
        <v>4.5</v>
      </c>
      <c r="I1572" s="105" t="s">
        <v>4816</v>
      </c>
      <c r="J1572" s="116" t="s">
        <v>6032</v>
      </c>
      <c r="K1572" s="42" t="s">
        <v>317</v>
      </c>
      <c r="L1572" s="42" t="s">
        <v>317</v>
      </c>
      <c r="M1572" s="42" t="s">
        <v>317</v>
      </c>
      <c r="N1572" s="42" t="s">
        <v>318</v>
      </c>
      <c r="O1572" s="42" t="s">
        <v>319</v>
      </c>
      <c r="P1572" s="42" t="s">
        <v>319</v>
      </c>
      <c r="Q1572" s="42" t="s">
        <v>320</v>
      </c>
      <c r="R1572" s="42" t="s">
        <v>320</v>
      </c>
      <c r="S1572" s="42" t="s">
        <v>321</v>
      </c>
      <c r="T1572" s="42" t="s">
        <v>1733</v>
      </c>
      <c r="U1572" s="42" t="s">
        <v>323</v>
      </c>
      <c r="V1572" s="117">
        <v>70</v>
      </c>
      <c r="W1572" s="42" t="s">
        <v>325</v>
      </c>
      <c r="X1572" s="53"/>
      <c r="Y1572" s="53" t="s">
        <v>327</v>
      </c>
      <c r="Z1572" s="53" t="s">
        <v>327</v>
      </c>
      <c r="AA1572" s="53" t="s">
        <v>328</v>
      </c>
      <c r="AB1572" s="53" t="s">
        <v>4478</v>
      </c>
      <c r="AC1572" s="42" t="s">
        <v>348</v>
      </c>
      <c r="AD1572" s="42" t="s">
        <v>1780</v>
      </c>
      <c r="AE1572" s="43" t="s">
        <v>331</v>
      </c>
      <c r="AF1572" s="78"/>
      <c r="AG1572" s="42">
        <v>30</v>
      </c>
      <c r="AH1572" s="46" t="s">
        <v>350</v>
      </c>
      <c r="AI1572" s="78"/>
      <c r="AJ1572" s="78"/>
      <c r="AK1572" s="78"/>
      <c r="AL1572" s="42">
        <v>1000</v>
      </c>
      <c r="AM1572" s="42" t="s">
        <v>332</v>
      </c>
      <c r="AN1572" s="78"/>
      <c r="AO1572" s="78"/>
      <c r="AP1572" s="42" t="s">
        <v>333</v>
      </c>
      <c r="AQ1572" s="53">
        <v>100</v>
      </c>
      <c r="AR1572" s="53">
        <v>48</v>
      </c>
      <c r="AS1572" s="53">
        <v>100</v>
      </c>
      <c r="AT1572" s="53">
        <v>2</v>
      </c>
      <c r="AU1572" s="42" t="s">
        <v>327</v>
      </c>
      <c r="AV1572" s="42" t="s">
        <v>327</v>
      </c>
      <c r="AW1572" s="42" t="s">
        <v>327</v>
      </c>
      <c r="AX1572" s="42" t="s">
        <v>327</v>
      </c>
      <c r="AY1572" s="42" t="s">
        <v>327</v>
      </c>
      <c r="AZ1572" s="78">
        <v>105</v>
      </c>
      <c r="BA1572" s="78"/>
      <c r="BB1572" s="78"/>
      <c r="BC1572" s="78"/>
      <c r="BD1572" s="78"/>
      <c r="BE1572" s="78"/>
      <c r="BF1572" s="78"/>
      <c r="BG1572" s="78"/>
      <c r="BH1572" s="78"/>
      <c r="BI1572" s="78"/>
      <c r="BJ1572" s="78"/>
      <c r="BK1572" s="78"/>
      <c r="BL1572" s="78"/>
      <c r="BM1572" s="78"/>
      <c r="BN1572" s="78"/>
      <c r="BO1572" s="78"/>
      <c r="BP1572" s="78"/>
      <c r="BQ1572" s="78"/>
      <c r="BR1572" s="78"/>
      <c r="BS1572" s="78"/>
      <c r="BT1572" s="78"/>
      <c r="BU1572" s="78"/>
      <c r="BV1572" s="78"/>
      <c r="BW1572" s="78"/>
      <c r="BX1572" s="78"/>
      <c r="BY1572" s="78"/>
      <c r="BZ1572" s="78"/>
      <c r="CA1572" s="78"/>
      <c r="CB1572" s="78"/>
      <c r="CC1572" s="78"/>
      <c r="CD1572" s="78"/>
      <c r="CE1572" s="78"/>
      <c r="CF1572" s="78"/>
      <c r="CG1572" s="26" t="s">
        <v>6030</v>
      </c>
    </row>
    <row r="1573" hidden="1" spans="1:85">
      <c r="A1573" s="39">
        <v>244</v>
      </c>
      <c r="B1573" s="42" t="s">
        <v>6033</v>
      </c>
      <c r="C1573" s="79" t="s">
        <v>6034</v>
      </c>
      <c r="D1573" s="42" t="s">
        <v>6035</v>
      </c>
      <c r="E1573" s="43">
        <v>25.86079</v>
      </c>
      <c r="F1573" s="43">
        <v>-17.85068</v>
      </c>
      <c r="G1573" s="42" t="s">
        <v>2110</v>
      </c>
      <c r="H1573" s="37">
        <v>1.5</v>
      </c>
      <c r="I1573" s="42" t="s">
        <v>6036</v>
      </c>
      <c r="J1573" s="42" t="s">
        <v>6037</v>
      </c>
      <c r="K1573" s="42" t="s">
        <v>340</v>
      </c>
      <c r="L1573" s="42" t="s">
        <v>317</v>
      </c>
      <c r="M1573" s="42" t="s">
        <v>317</v>
      </c>
      <c r="N1573" s="42" t="s">
        <v>341</v>
      </c>
      <c r="O1573" s="42" t="s">
        <v>364</v>
      </c>
      <c r="P1573" s="42" t="s">
        <v>380</v>
      </c>
      <c r="Q1573" s="42" t="s">
        <v>320</v>
      </c>
      <c r="R1573" s="42" t="s">
        <v>320</v>
      </c>
      <c r="S1573" s="42" t="s">
        <v>1718</v>
      </c>
      <c r="T1573" s="42" t="s">
        <v>344</v>
      </c>
      <c r="U1573" s="42" t="s">
        <v>323</v>
      </c>
      <c r="V1573" s="52">
        <v>36</v>
      </c>
      <c r="W1573" s="42" t="s">
        <v>325</v>
      </c>
      <c r="X1573" s="42" t="s">
        <v>6038</v>
      </c>
      <c r="Y1573" s="42" t="s">
        <v>2</v>
      </c>
      <c r="Z1573" s="42" t="s">
        <v>2</v>
      </c>
      <c r="AA1573" s="42" t="s">
        <v>346</v>
      </c>
      <c r="AB1573" s="42" t="s">
        <v>2114</v>
      </c>
      <c r="AC1573" s="42" t="s">
        <v>225</v>
      </c>
      <c r="AD1573" s="42" t="s">
        <v>225</v>
      </c>
      <c r="AE1573" s="42" t="s">
        <v>561</v>
      </c>
      <c r="AF1573" s="42" t="s">
        <v>561</v>
      </c>
      <c r="AG1573" s="42">
        <v>13</v>
      </c>
      <c r="AH1573" s="42" t="s">
        <v>368</v>
      </c>
      <c r="AI1573" s="42" t="s">
        <v>1803</v>
      </c>
      <c r="AJ1573" s="42" t="s">
        <v>370</v>
      </c>
      <c r="AK1573" s="42" t="s">
        <v>3131</v>
      </c>
      <c r="AL1573" s="42">
        <v>600</v>
      </c>
      <c r="AM1573" s="42" t="s">
        <v>371</v>
      </c>
      <c r="AN1573" s="42" t="s">
        <v>372</v>
      </c>
      <c r="AO1573" s="42">
        <v>250</v>
      </c>
      <c r="AP1573" s="42" t="s">
        <v>802</v>
      </c>
      <c r="AQ1573" s="42">
        <v>400</v>
      </c>
      <c r="AR1573" s="42">
        <v>2</v>
      </c>
      <c r="AS1573" s="42">
        <v>400</v>
      </c>
      <c r="AT1573" s="42">
        <v>24</v>
      </c>
      <c r="AU1573" s="42" t="s">
        <v>327</v>
      </c>
      <c r="AV1573" s="42" t="s">
        <v>327</v>
      </c>
      <c r="AW1573" s="42" t="s">
        <v>327</v>
      </c>
      <c r="AX1573" s="42" t="s">
        <v>2203</v>
      </c>
      <c r="AY1573" s="42" t="s">
        <v>327</v>
      </c>
      <c r="AZ1573" s="51">
        <v>44</v>
      </c>
      <c r="BA1573" s="42"/>
      <c r="BB1573" s="42">
        <v>1</v>
      </c>
      <c r="BC1573" s="42" t="s">
        <v>346</v>
      </c>
      <c r="BD1573" s="49" t="s">
        <v>6033</v>
      </c>
      <c r="BE1573" s="49">
        <v>0</v>
      </c>
      <c r="BF1573" s="42" t="s">
        <v>340</v>
      </c>
      <c r="BG1573" s="42"/>
      <c r="BH1573" s="42"/>
      <c r="BI1573" s="42" t="s">
        <v>357</v>
      </c>
      <c r="BJ1573" s="42" t="s">
        <v>358</v>
      </c>
      <c r="BK1573" s="57">
        <v>44778</v>
      </c>
      <c r="BL1573" s="42" t="s">
        <v>317</v>
      </c>
      <c r="BM1573" s="42" t="s">
        <v>317</v>
      </c>
      <c r="BN1573" s="42"/>
      <c r="BO1573" s="42"/>
      <c r="BP1573" s="42" t="s">
        <v>359</v>
      </c>
      <c r="BQ1573" s="42" t="s">
        <v>359</v>
      </c>
      <c r="BR1573" s="42" t="s">
        <v>359</v>
      </c>
      <c r="BS1573" s="42"/>
      <c r="BT1573" s="42" t="s">
        <v>360</v>
      </c>
      <c r="BU1573" s="42" t="s">
        <v>317</v>
      </c>
      <c r="BV1573" s="42" t="s">
        <v>317</v>
      </c>
      <c r="BW1573" s="42"/>
      <c r="BX1573" s="42"/>
      <c r="BY1573" s="42" t="s">
        <v>353</v>
      </c>
      <c r="BZ1573" s="42" t="s">
        <v>353</v>
      </c>
      <c r="CA1573" s="42"/>
      <c r="CB1573" s="42" t="s">
        <v>353</v>
      </c>
      <c r="CC1573" s="42"/>
      <c r="CD1573" s="42"/>
      <c r="CE1573" s="42"/>
      <c r="CF1573" s="42"/>
      <c r="CG1573" s="26" t="s">
        <v>6034</v>
      </c>
    </row>
    <row r="1574" hidden="1" spans="1:85">
      <c r="A1574" s="34">
        <v>835</v>
      </c>
      <c r="B1574" s="42" t="s">
        <v>6039</v>
      </c>
      <c r="C1574" s="79" t="s">
        <v>6040</v>
      </c>
      <c r="D1574" s="42" t="s">
        <v>6041</v>
      </c>
      <c r="E1574" s="43">
        <v>25.85255</v>
      </c>
      <c r="F1574" s="43">
        <v>-17.84511</v>
      </c>
      <c r="G1574" s="42" t="s">
        <v>2110</v>
      </c>
      <c r="H1574" s="37">
        <v>1.8</v>
      </c>
      <c r="I1574" s="42" t="s">
        <v>6036</v>
      </c>
      <c r="J1574" s="42" t="s">
        <v>6037</v>
      </c>
      <c r="K1574" s="42" t="s">
        <v>340</v>
      </c>
      <c r="L1574" s="42" t="s">
        <v>317</v>
      </c>
      <c r="M1574" s="42" t="s">
        <v>317</v>
      </c>
      <c r="N1574" s="42" t="s">
        <v>341</v>
      </c>
      <c r="O1574" s="42" t="s">
        <v>364</v>
      </c>
      <c r="P1574" s="42" t="s">
        <v>343</v>
      </c>
      <c r="Q1574" s="42" t="s">
        <v>320</v>
      </c>
      <c r="R1574" s="42" t="s">
        <v>320</v>
      </c>
      <c r="S1574" s="42" t="s">
        <v>1718</v>
      </c>
      <c r="T1574" s="42" t="s">
        <v>344</v>
      </c>
      <c r="U1574" s="42" t="s">
        <v>323</v>
      </c>
      <c r="V1574" s="52" t="s">
        <v>1984</v>
      </c>
      <c r="W1574" s="42" t="s">
        <v>325</v>
      </c>
      <c r="X1574" s="42" t="s">
        <v>6038</v>
      </c>
      <c r="Y1574" s="42" t="s">
        <v>2</v>
      </c>
      <c r="Z1574" s="42" t="s">
        <v>2</v>
      </c>
      <c r="AA1574" s="42" t="s">
        <v>346</v>
      </c>
      <c r="AB1574" s="42" t="s">
        <v>2114</v>
      </c>
      <c r="AC1574" s="42" t="s">
        <v>225</v>
      </c>
      <c r="AD1574" s="42" t="s">
        <v>225</v>
      </c>
      <c r="AE1574" s="42" t="s">
        <v>654</v>
      </c>
      <c r="AF1574" s="42" t="s">
        <v>655</v>
      </c>
      <c r="AG1574" s="42">
        <v>15</v>
      </c>
      <c r="AH1574" s="42" t="s">
        <v>350</v>
      </c>
      <c r="AI1574" s="42" t="s">
        <v>6042</v>
      </c>
      <c r="AJ1574" s="42" t="s">
        <v>351</v>
      </c>
      <c r="AK1574" s="42" t="s">
        <v>5479</v>
      </c>
      <c r="AL1574" s="42">
        <v>600</v>
      </c>
      <c r="AM1574" s="42" t="s">
        <v>371</v>
      </c>
      <c r="AN1574" s="42" t="s">
        <v>372</v>
      </c>
      <c r="AO1574" s="42">
        <v>250</v>
      </c>
      <c r="AP1574" s="42" t="s">
        <v>439</v>
      </c>
      <c r="AQ1574" s="42">
        <v>600</v>
      </c>
      <c r="AR1574" s="42">
        <v>2</v>
      </c>
      <c r="AS1574" s="42">
        <v>600</v>
      </c>
      <c r="AT1574" s="42">
        <v>24</v>
      </c>
      <c r="AU1574" s="42" t="s">
        <v>327</v>
      </c>
      <c r="AV1574" s="42" t="s">
        <v>327</v>
      </c>
      <c r="AW1574" s="42" t="s">
        <v>327</v>
      </c>
      <c r="AX1574" s="42" t="s">
        <v>2203</v>
      </c>
      <c r="AY1574" s="42" t="s">
        <v>327</v>
      </c>
      <c r="AZ1574" s="51">
        <v>60</v>
      </c>
      <c r="BA1574" s="42"/>
      <c r="BB1574" s="42">
        <v>2</v>
      </c>
      <c r="BC1574" s="42" t="s">
        <v>398</v>
      </c>
      <c r="BD1574" s="49" t="s">
        <v>6039</v>
      </c>
      <c r="BE1574" s="49">
        <v>0</v>
      </c>
      <c r="BF1574" s="42" t="s">
        <v>340</v>
      </c>
      <c r="BG1574" s="42"/>
      <c r="BH1574" s="42"/>
      <c r="BI1574" s="42" t="s">
        <v>357</v>
      </c>
      <c r="BJ1574" s="42" t="s">
        <v>358</v>
      </c>
      <c r="BK1574" s="57">
        <v>44778</v>
      </c>
      <c r="BL1574" s="42" t="s">
        <v>317</v>
      </c>
      <c r="BM1574" s="42" t="s">
        <v>317</v>
      </c>
      <c r="BN1574" s="42"/>
      <c r="BO1574" s="42"/>
      <c r="BP1574" s="42" t="s">
        <v>359</v>
      </c>
      <c r="BQ1574" s="42" t="s">
        <v>359</v>
      </c>
      <c r="BR1574" s="42" t="s">
        <v>359</v>
      </c>
      <c r="BS1574" s="42"/>
      <c r="BT1574" s="42" t="s">
        <v>360</v>
      </c>
      <c r="BU1574" s="42" t="s">
        <v>317</v>
      </c>
      <c r="BV1574" s="42" t="s">
        <v>356</v>
      </c>
      <c r="BW1574" s="42"/>
      <c r="BX1574" s="42"/>
      <c r="BY1574" s="42" t="s">
        <v>699</v>
      </c>
      <c r="BZ1574" s="42" t="s">
        <v>353</v>
      </c>
      <c r="CA1574" s="42"/>
      <c r="CB1574" s="42" t="s">
        <v>472</v>
      </c>
      <c r="CC1574" s="42"/>
      <c r="CD1574" s="42"/>
      <c r="CE1574" s="42"/>
      <c r="CF1574" s="42"/>
      <c r="CG1574" s="26" t="s">
        <v>6040</v>
      </c>
    </row>
    <row r="1575" hidden="1" spans="1:85">
      <c r="A1575" s="34">
        <v>1019</v>
      </c>
      <c r="B1575" s="42" t="s">
        <v>6043</v>
      </c>
      <c r="C1575" s="79" t="s">
        <v>6044</v>
      </c>
      <c r="D1575" s="42" t="s">
        <v>6045</v>
      </c>
      <c r="E1575" s="43">
        <v>25.87366</v>
      </c>
      <c r="F1575" s="43">
        <v>-17.84673</v>
      </c>
      <c r="G1575" s="42" t="s">
        <v>2110</v>
      </c>
      <c r="H1575" s="37">
        <v>1.8</v>
      </c>
      <c r="I1575" s="42" t="s">
        <v>6036</v>
      </c>
      <c r="J1575" s="42" t="s">
        <v>6037</v>
      </c>
      <c r="K1575" s="42" t="s">
        <v>340</v>
      </c>
      <c r="L1575" s="42" t="s">
        <v>317</v>
      </c>
      <c r="M1575" s="42" t="s">
        <v>317</v>
      </c>
      <c r="N1575" s="42" t="s">
        <v>341</v>
      </c>
      <c r="O1575" s="42" t="s">
        <v>364</v>
      </c>
      <c r="P1575" s="42" t="s">
        <v>343</v>
      </c>
      <c r="Q1575" s="42" t="s">
        <v>320</v>
      </c>
      <c r="R1575" s="42" t="s">
        <v>320</v>
      </c>
      <c r="S1575" s="42" t="s">
        <v>1718</v>
      </c>
      <c r="T1575" s="42" t="s">
        <v>344</v>
      </c>
      <c r="U1575" s="42" t="s">
        <v>323</v>
      </c>
      <c r="V1575" s="52">
        <v>36</v>
      </c>
      <c r="W1575" s="42" t="s">
        <v>325</v>
      </c>
      <c r="X1575" s="42" t="s">
        <v>6038</v>
      </c>
      <c r="Y1575" s="42" t="s">
        <v>2</v>
      </c>
      <c r="Z1575" s="42" t="s">
        <v>2</v>
      </c>
      <c r="AA1575" s="42" t="s">
        <v>346</v>
      </c>
      <c r="AB1575" s="42" t="s">
        <v>2114</v>
      </c>
      <c r="AC1575" s="42" t="s">
        <v>225</v>
      </c>
      <c r="AD1575" s="42" t="s">
        <v>225</v>
      </c>
      <c r="AE1575" s="42" t="s">
        <v>391</v>
      </c>
      <c r="AF1575" s="42" t="s">
        <v>391</v>
      </c>
      <c r="AG1575" s="42">
        <v>15</v>
      </c>
      <c r="AH1575" s="42" t="s">
        <v>350</v>
      </c>
      <c r="AI1575" s="42" t="s">
        <v>6046</v>
      </c>
      <c r="AJ1575" s="42" t="s">
        <v>351</v>
      </c>
      <c r="AK1575" s="42" t="s">
        <v>5479</v>
      </c>
      <c r="AL1575" s="42">
        <v>600</v>
      </c>
      <c r="AM1575" s="42" t="s">
        <v>371</v>
      </c>
      <c r="AN1575" s="42" t="s">
        <v>372</v>
      </c>
      <c r="AO1575" s="42">
        <v>250</v>
      </c>
      <c r="AP1575" s="42" t="s">
        <v>439</v>
      </c>
      <c r="AQ1575" s="42">
        <v>600</v>
      </c>
      <c r="AR1575" s="42">
        <v>2</v>
      </c>
      <c r="AS1575" s="42">
        <v>600</v>
      </c>
      <c r="AT1575" s="42">
        <v>24</v>
      </c>
      <c r="AU1575" s="42" t="s">
        <v>327</v>
      </c>
      <c r="AV1575" s="42" t="s">
        <v>327</v>
      </c>
      <c r="AW1575" s="42" t="s">
        <v>327</v>
      </c>
      <c r="AX1575" s="42" t="s">
        <v>2203</v>
      </c>
      <c r="AY1575" s="42" t="s">
        <v>327</v>
      </c>
      <c r="AZ1575" s="51">
        <v>40</v>
      </c>
      <c r="BA1575" s="42"/>
      <c r="BB1575" s="42">
        <v>1</v>
      </c>
      <c r="BC1575" s="42" t="s">
        <v>346</v>
      </c>
      <c r="BD1575" s="49" t="s">
        <v>6043</v>
      </c>
      <c r="BE1575" s="49">
        <v>0</v>
      </c>
      <c r="BF1575" s="42" t="s">
        <v>340</v>
      </c>
      <c r="BG1575" s="42"/>
      <c r="BH1575" s="42"/>
      <c r="BI1575" s="42" t="s">
        <v>357</v>
      </c>
      <c r="BJ1575" s="42" t="s">
        <v>358</v>
      </c>
      <c r="BK1575" s="57">
        <v>44778</v>
      </c>
      <c r="BL1575" s="42" t="s">
        <v>340</v>
      </c>
      <c r="BM1575" s="42" t="s">
        <v>317</v>
      </c>
      <c r="BN1575" s="42"/>
      <c r="BO1575" s="42"/>
      <c r="BP1575" s="42" t="s">
        <v>359</v>
      </c>
      <c r="BQ1575" s="42" t="s">
        <v>359</v>
      </c>
      <c r="BR1575" s="42" t="s">
        <v>508</v>
      </c>
      <c r="BS1575" s="42"/>
      <c r="BT1575" s="42" t="s">
        <v>360</v>
      </c>
      <c r="BU1575" s="42" t="s">
        <v>317</v>
      </c>
      <c r="BV1575" s="42" t="s">
        <v>317</v>
      </c>
      <c r="BW1575" s="42"/>
      <c r="BX1575" s="42"/>
      <c r="BY1575" s="42" t="s">
        <v>353</v>
      </c>
      <c r="BZ1575" s="42" t="s">
        <v>353</v>
      </c>
      <c r="CA1575" s="42"/>
      <c r="CB1575" s="42" t="s">
        <v>353</v>
      </c>
      <c r="CC1575" s="42"/>
      <c r="CD1575" s="42"/>
      <c r="CE1575" s="42"/>
      <c r="CF1575" s="42"/>
      <c r="CG1575" s="26" t="s">
        <v>6044</v>
      </c>
    </row>
    <row r="1576" hidden="1" spans="1:85">
      <c r="A1576" s="34">
        <v>823</v>
      </c>
      <c r="B1576" s="42" t="s">
        <v>6047</v>
      </c>
      <c r="C1576" s="79" t="s">
        <v>6048</v>
      </c>
      <c r="D1576" s="42" t="s">
        <v>3355</v>
      </c>
      <c r="E1576" s="43">
        <v>25.87277778</v>
      </c>
      <c r="F1576" s="43">
        <v>-17.8588888</v>
      </c>
      <c r="G1576" s="42" t="s">
        <v>2110</v>
      </c>
      <c r="H1576" s="37">
        <v>2.5</v>
      </c>
      <c r="I1576" s="42" t="s">
        <v>6036</v>
      </c>
      <c r="J1576" s="42" t="s">
        <v>6037</v>
      </c>
      <c r="K1576" s="42" t="s">
        <v>340</v>
      </c>
      <c r="L1576" s="42" t="s">
        <v>317</v>
      </c>
      <c r="M1576" s="42" t="s">
        <v>317</v>
      </c>
      <c r="N1576" s="42" t="s">
        <v>341</v>
      </c>
      <c r="O1576" s="42" t="s">
        <v>364</v>
      </c>
      <c r="P1576" s="42" t="s">
        <v>365</v>
      </c>
      <c r="Q1576" s="42" t="s">
        <v>320</v>
      </c>
      <c r="R1576" s="42" t="s">
        <v>320</v>
      </c>
      <c r="S1576" s="42" t="s">
        <v>1718</v>
      </c>
      <c r="T1576" s="42" t="s">
        <v>344</v>
      </c>
      <c r="U1576" s="42" t="s">
        <v>323</v>
      </c>
      <c r="V1576" s="52">
        <v>54</v>
      </c>
      <c r="W1576" s="42" t="s">
        <v>325</v>
      </c>
      <c r="X1576" s="42" t="s">
        <v>6038</v>
      </c>
      <c r="Y1576" s="42" t="s">
        <v>2</v>
      </c>
      <c r="Z1576" s="42" t="s">
        <v>2</v>
      </c>
      <c r="AA1576" s="42" t="s">
        <v>346</v>
      </c>
      <c r="AB1576" s="42" t="s">
        <v>2114</v>
      </c>
      <c r="AC1576" s="42" t="s">
        <v>225</v>
      </c>
      <c r="AD1576" s="42" t="s">
        <v>225</v>
      </c>
      <c r="AE1576" s="42" t="s">
        <v>561</v>
      </c>
      <c r="AF1576" s="42" t="s">
        <v>561</v>
      </c>
      <c r="AG1576" s="42">
        <v>20</v>
      </c>
      <c r="AH1576" s="42" t="s">
        <v>350</v>
      </c>
      <c r="AI1576" s="42" t="s">
        <v>2115</v>
      </c>
      <c r="AJ1576" s="42" t="s">
        <v>351</v>
      </c>
      <c r="AK1576" s="42" t="s">
        <v>5479</v>
      </c>
      <c r="AL1576" s="42">
        <v>1000</v>
      </c>
      <c r="AM1576" s="42" t="s">
        <v>371</v>
      </c>
      <c r="AN1576" s="42" t="s">
        <v>372</v>
      </c>
      <c r="AO1576" s="42">
        <v>250</v>
      </c>
      <c r="AP1576" s="42" t="s">
        <v>333</v>
      </c>
      <c r="AQ1576" s="42">
        <v>200</v>
      </c>
      <c r="AR1576" s="42">
        <v>48</v>
      </c>
      <c r="AS1576" s="42">
        <v>100</v>
      </c>
      <c r="AT1576" s="42">
        <f>AQ1576/AS1576</f>
        <v>2</v>
      </c>
      <c r="AU1576" s="42" t="s">
        <v>327</v>
      </c>
      <c r="AV1576" s="42" t="s">
        <v>327</v>
      </c>
      <c r="AW1576" s="42" t="s">
        <v>327</v>
      </c>
      <c r="AX1576" s="42" t="s">
        <v>2203</v>
      </c>
      <c r="AY1576" s="42" t="s">
        <v>327</v>
      </c>
      <c r="AZ1576" s="51">
        <v>90</v>
      </c>
      <c r="BA1576" s="42"/>
      <c r="BB1576" s="42">
        <v>2</v>
      </c>
      <c r="BC1576" s="42" t="s">
        <v>375</v>
      </c>
      <c r="BD1576" s="49" t="s">
        <v>6047</v>
      </c>
      <c r="BE1576" s="49" t="s">
        <v>6049</v>
      </c>
      <c r="BF1576" s="42" t="s">
        <v>340</v>
      </c>
      <c r="BG1576" s="42"/>
      <c r="BH1576" s="42"/>
      <c r="BI1576" s="42" t="s">
        <v>357</v>
      </c>
      <c r="BJ1576" s="42" t="s">
        <v>358</v>
      </c>
      <c r="BK1576" s="57">
        <v>44778</v>
      </c>
      <c r="BL1576" s="42" t="s">
        <v>317</v>
      </c>
      <c r="BM1576" s="42" t="s">
        <v>317</v>
      </c>
      <c r="BN1576" s="42"/>
      <c r="BO1576" s="42"/>
      <c r="BP1576" s="42" t="s">
        <v>359</v>
      </c>
      <c r="BQ1576" s="42" t="s">
        <v>359</v>
      </c>
      <c r="BR1576" s="42" t="s">
        <v>359</v>
      </c>
      <c r="BS1576" s="42"/>
      <c r="BT1576" s="42" t="s">
        <v>360</v>
      </c>
      <c r="BU1576" s="42" t="s">
        <v>317</v>
      </c>
      <c r="BV1576" s="42" t="s">
        <v>356</v>
      </c>
      <c r="BW1576" s="42"/>
      <c r="BX1576" s="42"/>
      <c r="BY1576" s="42" t="s">
        <v>699</v>
      </c>
      <c r="BZ1576" s="42" t="s">
        <v>353</v>
      </c>
      <c r="CA1576" s="42"/>
      <c r="CB1576" s="42" t="s">
        <v>472</v>
      </c>
      <c r="CC1576" s="42"/>
      <c r="CD1576" s="42"/>
      <c r="CE1576" s="42"/>
      <c r="CF1576" s="42"/>
      <c r="CG1576" s="26" t="s">
        <v>6048</v>
      </c>
    </row>
    <row r="1577" hidden="1" spans="1:85">
      <c r="A1577" s="34">
        <v>829</v>
      </c>
      <c r="B1577" s="42" t="s">
        <v>6050</v>
      </c>
      <c r="C1577" s="79" t="s">
        <v>6051</v>
      </c>
      <c r="D1577" s="42" t="s">
        <v>6052</v>
      </c>
      <c r="E1577" s="43">
        <v>25.85705556</v>
      </c>
      <c r="F1577" s="43">
        <v>-17.8335</v>
      </c>
      <c r="G1577" s="42" t="s">
        <v>2110</v>
      </c>
      <c r="H1577" s="37">
        <v>4.5</v>
      </c>
      <c r="I1577" s="42" t="s">
        <v>6036</v>
      </c>
      <c r="J1577" s="42" t="s">
        <v>6037</v>
      </c>
      <c r="K1577" s="42" t="s">
        <v>340</v>
      </c>
      <c r="L1577" s="42" t="s">
        <v>340</v>
      </c>
      <c r="M1577" s="42" t="s">
        <v>317</v>
      </c>
      <c r="N1577" s="42" t="s">
        <v>341</v>
      </c>
      <c r="O1577" s="42" t="s">
        <v>342</v>
      </c>
      <c r="P1577" s="42" t="s">
        <v>343</v>
      </c>
      <c r="Q1577" s="42" t="s">
        <v>381</v>
      </c>
      <c r="R1577" s="42" t="s">
        <v>320</v>
      </c>
      <c r="S1577" s="42" t="s">
        <v>1718</v>
      </c>
      <c r="T1577" s="42" t="s">
        <v>344</v>
      </c>
      <c r="U1577" s="42" t="s">
        <v>323</v>
      </c>
      <c r="V1577" s="52">
        <v>60</v>
      </c>
      <c r="W1577" s="42" t="s">
        <v>366</v>
      </c>
      <c r="X1577" s="42" t="s">
        <v>6038</v>
      </c>
      <c r="Y1577" s="42" t="s">
        <v>2</v>
      </c>
      <c r="Z1577" s="42" t="s">
        <v>2</v>
      </c>
      <c r="AA1577" s="42" t="s">
        <v>346</v>
      </c>
      <c r="AB1577" s="42" t="s">
        <v>2114</v>
      </c>
      <c r="AC1577" s="42" t="s">
        <v>225</v>
      </c>
      <c r="AD1577" s="42" t="s">
        <v>225</v>
      </c>
      <c r="AE1577" s="42" t="s">
        <v>561</v>
      </c>
      <c r="AF1577" s="42" t="s">
        <v>561</v>
      </c>
      <c r="AG1577" s="42">
        <v>30</v>
      </c>
      <c r="AH1577" s="42" t="s">
        <v>350</v>
      </c>
      <c r="AI1577" s="42" t="s">
        <v>5642</v>
      </c>
      <c r="AJ1577" s="42" t="s">
        <v>370</v>
      </c>
      <c r="AK1577" s="42" t="s">
        <v>5643</v>
      </c>
      <c r="AL1577" s="42">
        <v>1000</v>
      </c>
      <c r="AM1577" s="42" t="s">
        <v>371</v>
      </c>
      <c r="AN1577" s="42" t="s">
        <v>372</v>
      </c>
      <c r="AO1577" s="42">
        <v>250</v>
      </c>
      <c r="AP1577" s="42" t="s">
        <v>373</v>
      </c>
      <c r="AQ1577" s="42">
        <v>1200</v>
      </c>
      <c r="AR1577" s="42">
        <v>2</v>
      </c>
      <c r="AS1577" s="42">
        <v>600</v>
      </c>
      <c r="AT1577" s="42">
        <v>48</v>
      </c>
      <c r="AU1577" s="42" t="s">
        <v>6053</v>
      </c>
      <c r="AV1577" s="42" t="s">
        <v>6053</v>
      </c>
      <c r="AW1577" s="42">
        <v>18000</v>
      </c>
      <c r="AX1577" s="42">
        <v>18000</v>
      </c>
      <c r="AY1577" s="42">
        <v>2</v>
      </c>
      <c r="AZ1577" s="51">
        <v>110</v>
      </c>
      <c r="BA1577" s="42"/>
      <c r="BB1577" s="42">
        <v>5</v>
      </c>
      <c r="BC1577" s="42" t="s">
        <v>3602</v>
      </c>
      <c r="BD1577" s="49" t="s">
        <v>6050</v>
      </c>
      <c r="BE1577" s="49" t="s">
        <v>6054</v>
      </c>
      <c r="BF1577" s="42" t="s">
        <v>340</v>
      </c>
      <c r="BG1577" s="42"/>
      <c r="BH1577" s="42"/>
      <c r="BI1577" s="42" t="s">
        <v>357</v>
      </c>
      <c r="BJ1577" s="42" t="s">
        <v>358</v>
      </c>
      <c r="BK1577" s="57">
        <v>44778</v>
      </c>
      <c r="BL1577" s="42" t="s">
        <v>317</v>
      </c>
      <c r="BM1577" s="42" t="s">
        <v>317</v>
      </c>
      <c r="BN1577" s="42"/>
      <c r="BO1577" s="42"/>
      <c r="BP1577" s="42" t="s">
        <v>359</v>
      </c>
      <c r="BQ1577" s="42" t="s">
        <v>359</v>
      </c>
      <c r="BR1577" s="42" t="s">
        <v>359</v>
      </c>
      <c r="BS1577" s="42"/>
      <c r="BT1577" s="42" t="s">
        <v>360</v>
      </c>
      <c r="BU1577" s="42" t="s">
        <v>317</v>
      </c>
      <c r="BV1577" s="42" t="s">
        <v>317</v>
      </c>
      <c r="BW1577" s="42"/>
      <c r="BX1577" s="42"/>
      <c r="BY1577" s="42" t="s">
        <v>353</v>
      </c>
      <c r="BZ1577" s="42" t="s">
        <v>353</v>
      </c>
      <c r="CA1577" s="42"/>
      <c r="CB1577" s="42" t="s">
        <v>353</v>
      </c>
      <c r="CC1577" s="42"/>
      <c r="CD1577" s="42"/>
      <c r="CE1577" s="42"/>
      <c r="CF1577" s="42"/>
      <c r="CG1577" s="26" t="s">
        <v>6051</v>
      </c>
    </row>
    <row r="1578" hidden="1" spans="1:85">
      <c r="A1578" s="34">
        <v>325</v>
      </c>
      <c r="B1578" s="42" t="s">
        <v>6055</v>
      </c>
      <c r="C1578" s="79" t="s">
        <v>6056</v>
      </c>
      <c r="D1578" s="42" t="s">
        <v>6057</v>
      </c>
      <c r="E1578" s="43">
        <v>25.84277777</v>
      </c>
      <c r="F1578" s="43">
        <v>-17.85583333</v>
      </c>
      <c r="G1578" s="42" t="s">
        <v>2110</v>
      </c>
      <c r="H1578" s="37">
        <v>1.5</v>
      </c>
      <c r="I1578" s="42" t="s">
        <v>6036</v>
      </c>
      <c r="J1578" s="42" t="s">
        <v>6037</v>
      </c>
      <c r="K1578" s="42" t="s">
        <v>340</v>
      </c>
      <c r="L1578" s="42" t="s">
        <v>317</v>
      </c>
      <c r="M1578" s="42" t="s">
        <v>317</v>
      </c>
      <c r="N1578" s="42" t="s">
        <v>341</v>
      </c>
      <c r="O1578" s="42" t="s">
        <v>364</v>
      </c>
      <c r="P1578" s="42" t="s">
        <v>365</v>
      </c>
      <c r="Q1578" s="42" t="s">
        <v>320</v>
      </c>
      <c r="R1578" s="42" t="s">
        <v>381</v>
      </c>
      <c r="S1578" s="42" t="s">
        <v>1718</v>
      </c>
      <c r="T1578" s="42" t="s">
        <v>344</v>
      </c>
      <c r="U1578" s="42" t="s">
        <v>323</v>
      </c>
      <c r="V1578" s="52">
        <v>48</v>
      </c>
      <c r="W1578" s="42" t="s">
        <v>325</v>
      </c>
      <c r="X1578" s="42" t="s">
        <v>6038</v>
      </c>
      <c r="Y1578" s="42" t="s">
        <v>2</v>
      </c>
      <c r="Z1578" s="42" t="s">
        <v>2</v>
      </c>
      <c r="AA1578" s="42" t="s">
        <v>346</v>
      </c>
      <c r="AB1578" s="42" t="s">
        <v>2114</v>
      </c>
      <c r="AC1578" s="42" t="s">
        <v>225</v>
      </c>
      <c r="AD1578" s="42" t="s">
        <v>225</v>
      </c>
      <c r="AE1578" s="42" t="s">
        <v>391</v>
      </c>
      <c r="AF1578" s="42" t="s">
        <v>391</v>
      </c>
      <c r="AG1578" s="42">
        <v>13</v>
      </c>
      <c r="AH1578" s="42" t="s">
        <v>350</v>
      </c>
      <c r="AI1578" s="42" t="s">
        <v>6046</v>
      </c>
      <c r="AJ1578" s="42" t="s">
        <v>351</v>
      </c>
      <c r="AK1578" s="42" t="s">
        <v>5479</v>
      </c>
      <c r="AL1578" s="42">
        <v>600</v>
      </c>
      <c r="AM1578" s="42" t="s">
        <v>371</v>
      </c>
      <c r="AN1578" s="42" t="s">
        <v>372</v>
      </c>
      <c r="AO1578" s="42">
        <v>250</v>
      </c>
      <c r="AP1578" s="42" t="s">
        <v>524</v>
      </c>
      <c r="AQ1578" s="42">
        <v>1200</v>
      </c>
      <c r="AR1578" s="42">
        <v>2</v>
      </c>
      <c r="AS1578" s="42">
        <v>600</v>
      </c>
      <c r="AT1578" s="42">
        <v>48</v>
      </c>
      <c r="AU1578" s="42" t="s">
        <v>327</v>
      </c>
      <c r="AV1578" s="42" t="s">
        <v>327</v>
      </c>
      <c r="AW1578" s="42" t="s">
        <v>327</v>
      </c>
      <c r="AX1578" s="42" t="s">
        <v>2203</v>
      </c>
      <c r="AY1578" s="42" t="s">
        <v>327</v>
      </c>
      <c r="AZ1578" s="51">
        <v>100</v>
      </c>
      <c r="BA1578" s="42"/>
      <c r="BB1578" s="42">
        <v>2</v>
      </c>
      <c r="BC1578" s="42" t="s">
        <v>375</v>
      </c>
      <c r="BD1578" s="49" t="s">
        <v>6055</v>
      </c>
      <c r="BE1578" s="49" t="s">
        <v>6058</v>
      </c>
      <c r="BF1578" s="42" t="s">
        <v>340</v>
      </c>
      <c r="BG1578" s="42"/>
      <c r="BH1578" s="42"/>
      <c r="BI1578" s="42" t="s">
        <v>357</v>
      </c>
      <c r="BJ1578" s="42" t="s">
        <v>358</v>
      </c>
      <c r="BK1578" s="57">
        <v>44778</v>
      </c>
      <c r="BL1578" s="42" t="s">
        <v>340</v>
      </c>
      <c r="BM1578" s="42" t="s">
        <v>317</v>
      </c>
      <c r="BN1578" s="42"/>
      <c r="BO1578" s="42"/>
      <c r="BP1578" s="42" t="s">
        <v>359</v>
      </c>
      <c r="BQ1578" s="42" t="s">
        <v>359</v>
      </c>
      <c r="BR1578" s="42" t="s">
        <v>508</v>
      </c>
      <c r="BS1578" s="42"/>
      <c r="BT1578" s="42" t="s">
        <v>360</v>
      </c>
      <c r="BU1578" s="42" t="s">
        <v>317</v>
      </c>
      <c r="BV1578" s="42" t="s">
        <v>317</v>
      </c>
      <c r="BW1578" s="42"/>
      <c r="BX1578" s="42"/>
      <c r="BY1578" s="42" t="s">
        <v>353</v>
      </c>
      <c r="BZ1578" s="42" t="s">
        <v>353</v>
      </c>
      <c r="CA1578" s="42"/>
      <c r="CB1578" s="42" t="s">
        <v>353</v>
      </c>
      <c r="CC1578" s="42"/>
      <c r="CD1578" s="42"/>
      <c r="CE1578" s="42"/>
      <c r="CF1578" s="42"/>
      <c r="CG1578" s="26" t="s">
        <v>6056</v>
      </c>
    </row>
    <row r="1579" hidden="1" spans="1:85">
      <c r="A1579" s="34">
        <v>1695</v>
      </c>
      <c r="B1579" s="42" t="s">
        <v>6059</v>
      </c>
      <c r="C1579" s="79" t="s">
        <v>6060</v>
      </c>
      <c r="D1579" s="42" t="s">
        <v>6061</v>
      </c>
      <c r="E1579" s="43">
        <v>25.855</v>
      </c>
      <c r="F1579" s="43">
        <v>-17.87111111</v>
      </c>
      <c r="G1579" s="42" t="s">
        <v>2110</v>
      </c>
      <c r="H1579" s="37">
        <v>1.8</v>
      </c>
      <c r="I1579" s="42" t="s">
        <v>6036</v>
      </c>
      <c r="J1579" s="42" t="s">
        <v>6037</v>
      </c>
      <c r="K1579" s="42" t="s">
        <v>340</v>
      </c>
      <c r="L1579" s="42" t="s">
        <v>317</v>
      </c>
      <c r="M1579" s="42" t="s">
        <v>317</v>
      </c>
      <c r="N1579" s="42" t="s">
        <v>341</v>
      </c>
      <c r="O1579" s="42" t="s">
        <v>364</v>
      </c>
      <c r="P1579" s="42" t="s">
        <v>365</v>
      </c>
      <c r="Q1579" s="42" t="s">
        <v>320</v>
      </c>
      <c r="R1579" s="42" t="s">
        <v>320</v>
      </c>
      <c r="S1579" s="42" t="s">
        <v>1718</v>
      </c>
      <c r="T1579" s="42" t="s">
        <v>344</v>
      </c>
      <c r="U1579" s="42" t="s">
        <v>323</v>
      </c>
      <c r="V1579" s="52">
        <v>54</v>
      </c>
      <c r="W1579" s="42" t="s">
        <v>325</v>
      </c>
      <c r="X1579" s="42" t="s">
        <v>6038</v>
      </c>
      <c r="Y1579" s="42" t="s">
        <v>2</v>
      </c>
      <c r="Z1579" s="42" t="s">
        <v>2</v>
      </c>
      <c r="AA1579" s="42" t="s">
        <v>346</v>
      </c>
      <c r="AB1579" s="42" t="s">
        <v>2114</v>
      </c>
      <c r="AC1579" s="42" t="s">
        <v>225</v>
      </c>
      <c r="AD1579" s="42" t="s">
        <v>225</v>
      </c>
      <c r="AE1579" s="42" t="s">
        <v>561</v>
      </c>
      <c r="AF1579" s="42" t="s">
        <v>561</v>
      </c>
      <c r="AG1579" s="42">
        <v>15</v>
      </c>
      <c r="AH1579" s="42" t="s">
        <v>350</v>
      </c>
      <c r="AI1579" s="42" t="s">
        <v>2115</v>
      </c>
      <c r="AJ1579" s="42" t="s">
        <v>370</v>
      </c>
      <c r="AK1579" s="42" t="s">
        <v>3131</v>
      </c>
      <c r="AL1579" s="42">
        <v>1000</v>
      </c>
      <c r="AM1579" s="42" t="s">
        <v>371</v>
      </c>
      <c r="AN1579" s="42" t="s">
        <v>372</v>
      </c>
      <c r="AO1579" s="42">
        <v>250</v>
      </c>
      <c r="AP1579" s="42" t="s">
        <v>384</v>
      </c>
      <c r="AQ1579" s="42">
        <v>600</v>
      </c>
      <c r="AR1579" s="42">
        <v>2</v>
      </c>
      <c r="AS1579" s="42">
        <v>600</v>
      </c>
      <c r="AT1579" s="42">
        <v>24</v>
      </c>
      <c r="AU1579" s="42" t="s">
        <v>327</v>
      </c>
      <c r="AV1579" s="42" t="s">
        <v>327</v>
      </c>
      <c r="AW1579" s="42" t="s">
        <v>327</v>
      </c>
      <c r="AX1579" s="42" t="s">
        <v>2203</v>
      </c>
      <c r="AY1579" s="42" t="s">
        <v>327</v>
      </c>
      <c r="AZ1579" s="51">
        <v>65</v>
      </c>
      <c r="BA1579" s="42"/>
      <c r="BB1579" s="42">
        <v>2</v>
      </c>
      <c r="BC1579" s="42" t="s">
        <v>984</v>
      </c>
      <c r="BD1579" s="49" t="s">
        <v>6059</v>
      </c>
      <c r="BE1579" s="49">
        <v>0</v>
      </c>
      <c r="BF1579" s="42" t="s">
        <v>340</v>
      </c>
      <c r="BG1579" s="42"/>
      <c r="BH1579" s="42"/>
      <c r="BI1579" s="42" t="s">
        <v>357</v>
      </c>
      <c r="BJ1579" s="42" t="s">
        <v>358</v>
      </c>
      <c r="BK1579" s="57">
        <v>44778</v>
      </c>
      <c r="BL1579" s="42" t="s">
        <v>317</v>
      </c>
      <c r="BM1579" s="42" t="s">
        <v>317</v>
      </c>
      <c r="BN1579" s="42"/>
      <c r="BO1579" s="42"/>
      <c r="BP1579" s="42" t="s">
        <v>359</v>
      </c>
      <c r="BQ1579" s="42" t="s">
        <v>359</v>
      </c>
      <c r="BR1579" s="42" t="s">
        <v>359</v>
      </c>
      <c r="BS1579" s="42"/>
      <c r="BT1579" s="42" t="s">
        <v>360</v>
      </c>
      <c r="BU1579" s="42" t="s">
        <v>317</v>
      </c>
      <c r="BV1579" s="42" t="s">
        <v>356</v>
      </c>
      <c r="BW1579" s="42"/>
      <c r="BX1579" s="42"/>
      <c r="BY1579" s="42" t="s">
        <v>356</v>
      </c>
      <c r="BZ1579" s="42">
        <v>15</v>
      </c>
      <c r="CA1579" s="42"/>
      <c r="CB1579" s="42" t="s">
        <v>472</v>
      </c>
      <c r="CC1579" s="42"/>
      <c r="CD1579" s="42"/>
      <c r="CE1579" s="42"/>
      <c r="CF1579" s="42"/>
      <c r="CG1579" s="26" t="s">
        <v>6060</v>
      </c>
    </row>
    <row r="1580" hidden="1" spans="1:85">
      <c r="A1580" s="34">
        <v>1575</v>
      </c>
      <c r="B1580" s="42" t="s">
        <v>6062</v>
      </c>
      <c r="C1580" s="79" t="s">
        <v>6063</v>
      </c>
      <c r="D1580" s="42" t="s">
        <v>6064</v>
      </c>
      <c r="E1580" s="43">
        <v>25.87795</v>
      </c>
      <c r="F1580" s="43">
        <v>-17.83391</v>
      </c>
      <c r="G1580" s="42" t="s">
        <v>2110</v>
      </c>
      <c r="H1580" s="37">
        <v>1.5</v>
      </c>
      <c r="I1580" s="42" t="s">
        <v>6036</v>
      </c>
      <c r="J1580" s="42" t="s">
        <v>6037</v>
      </c>
      <c r="K1580" s="42" t="s">
        <v>317</v>
      </c>
      <c r="L1580" s="42" t="s">
        <v>317</v>
      </c>
      <c r="M1580" s="42" t="s">
        <v>317</v>
      </c>
      <c r="N1580" s="42" t="s">
        <v>341</v>
      </c>
      <c r="O1580" s="42" t="s">
        <v>364</v>
      </c>
      <c r="P1580" s="42" t="s">
        <v>343</v>
      </c>
      <c r="Q1580" s="42" t="s">
        <v>320</v>
      </c>
      <c r="R1580" s="42" t="s">
        <v>516</v>
      </c>
      <c r="S1580" s="42" t="s">
        <v>1718</v>
      </c>
      <c r="T1580" s="42" t="s">
        <v>344</v>
      </c>
      <c r="U1580" s="42" t="s">
        <v>323</v>
      </c>
      <c r="V1580" s="52">
        <v>36</v>
      </c>
      <c r="W1580" s="42" t="s">
        <v>325</v>
      </c>
      <c r="X1580" s="42" t="s">
        <v>6038</v>
      </c>
      <c r="Y1580" s="42" t="s">
        <v>2</v>
      </c>
      <c r="Z1580" s="42" t="s">
        <v>2</v>
      </c>
      <c r="AA1580" s="42" t="s">
        <v>346</v>
      </c>
      <c r="AB1580" s="42" t="s">
        <v>2114</v>
      </c>
      <c r="AC1580" s="42" t="s">
        <v>225</v>
      </c>
      <c r="AD1580" s="42" t="s">
        <v>225</v>
      </c>
      <c r="AE1580" s="42" t="s">
        <v>499</v>
      </c>
      <c r="AF1580" s="42" t="s">
        <v>499</v>
      </c>
      <c r="AG1580" s="42">
        <v>10</v>
      </c>
      <c r="AH1580" s="42" t="s">
        <v>350</v>
      </c>
      <c r="AI1580" s="42" t="s">
        <v>6065</v>
      </c>
      <c r="AJ1580" s="42" t="s">
        <v>351</v>
      </c>
      <c r="AK1580" s="42" t="s">
        <v>5479</v>
      </c>
      <c r="AL1580" s="42">
        <v>600</v>
      </c>
      <c r="AM1580" s="42" t="s">
        <v>371</v>
      </c>
      <c r="AN1580" s="42" t="s">
        <v>372</v>
      </c>
      <c r="AO1580" s="42">
        <v>250</v>
      </c>
      <c r="AP1580" s="42" t="s">
        <v>439</v>
      </c>
      <c r="AQ1580" s="42">
        <v>400</v>
      </c>
      <c r="AR1580" s="42">
        <v>2</v>
      </c>
      <c r="AS1580" s="42">
        <v>400</v>
      </c>
      <c r="AT1580" s="42">
        <v>24</v>
      </c>
      <c r="AU1580" s="42" t="s">
        <v>327</v>
      </c>
      <c r="AV1580" s="42" t="s">
        <v>327</v>
      </c>
      <c r="AW1580" s="42" t="s">
        <v>327</v>
      </c>
      <c r="AX1580" s="42" t="s">
        <v>2203</v>
      </c>
      <c r="AY1580" s="42" t="s">
        <v>327</v>
      </c>
      <c r="AZ1580" s="51">
        <v>42</v>
      </c>
      <c r="BA1580" s="42"/>
      <c r="BB1580" s="42">
        <v>1</v>
      </c>
      <c r="BC1580" s="42" t="s">
        <v>346</v>
      </c>
      <c r="BD1580" s="49" t="s">
        <v>6062</v>
      </c>
      <c r="BE1580" s="49">
        <v>0</v>
      </c>
      <c r="BF1580" s="42" t="s">
        <v>340</v>
      </c>
      <c r="BG1580" s="42"/>
      <c r="BH1580" s="42"/>
      <c r="BI1580" s="42" t="s">
        <v>357</v>
      </c>
      <c r="BJ1580" s="42" t="s">
        <v>358</v>
      </c>
      <c r="BK1580" s="57">
        <v>44778</v>
      </c>
      <c r="BL1580" s="42" t="s">
        <v>340</v>
      </c>
      <c r="BM1580" s="42" t="s">
        <v>317</v>
      </c>
      <c r="BN1580" s="42"/>
      <c r="BO1580" s="42"/>
      <c r="BP1580" s="42" t="s">
        <v>359</v>
      </c>
      <c r="BQ1580" s="42" t="s">
        <v>359</v>
      </c>
      <c r="BR1580" s="42" t="s">
        <v>508</v>
      </c>
      <c r="BS1580" s="42"/>
      <c r="BT1580" s="42" t="s">
        <v>360</v>
      </c>
      <c r="BU1580" s="42" t="s">
        <v>317</v>
      </c>
      <c r="BV1580" s="42" t="s">
        <v>317</v>
      </c>
      <c r="BW1580" s="42"/>
      <c r="BX1580" s="42"/>
      <c r="BY1580" s="42" t="s">
        <v>353</v>
      </c>
      <c r="BZ1580" s="42" t="s">
        <v>353</v>
      </c>
      <c r="CA1580" s="42"/>
      <c r="CB1580" s="42" t="s">
        <v>353</v>
      </c>
      <c r="CC1580" s="42"/>
      <c r="CD1580" s="42"/>
      <c r="CE1580" s="42"/>
      <c r="CF1580" s="42"/>
      <c r="CG1580" s="26" t="s">
        <v>6063</v>
      </c>
    </row>
    <row r="1581" hidden="1" spans="1:85">
      <c r="A1581" s="39">
        <v>812</v>
      </c>
      <c r="B1581" s="42" t="s">
        <v>6066</v>
      </c>
      <c r="C1581" s="79" t="s">
        <v>6067</v>
      </c>
      <c r="D1581" s="42" t="s">
        <v>6068</v>
      </c>
      <c r="E1581" s="43">
        <v>25.885</v>
      </c>
      <c r="F1581" s="43">
        <v>-17.84777777</v>
      </c>
      <c r="G1581" s="42" t="s">
        <v>2110</v>
      </c>
      <c r="H1581" s="37">
        <v>1.8</v>
      </c>
      <c r="I1581" s="42" t="s">
        <v>6036</v>
      </c>
      <c r="J1581" s="42" t="s">
        <v>6037</v>
      </c>
      <c r="K1581" s="42" t="s">
        <v>317</v>
      </c>
      <c r="L1581" s="42" t="s">
        <v>317</v>
      </c>
      <c r="M1581" s="42" t="s">
        <v>317</v>
      </c>
      <c r="N1581" s="42" t="s">
        <v>341</v>
      </c>
      <c r="O1581" s="42" t="s">
        <v>364</v>
      </c>
      <c r="P1581" s="42" t="s">
        <v>343</v>
      </c>
      <c r="Q1581" s="42" t="s">
        <v>320</v>
      </c>
      <c r="R1581" s="42" t="s">
        <v>320</v>
      </c>
      <c r="S1581" s="42" t="s">
        <v>1718</v>
      </c>
      <c r="T1581" s="42" t="s">
        <v>344</v>
      </c>
      <c r="U1581" s="42" t="s">
        <v>323</v>
      </c>
      <c r="V1581" s="52">
        <v>54</v>
      </c>
      <c r="W1581" s="42" t="s">
        <v>325</v>
      </c>
      <c r="X1581" s="42" t="s">
        <v>6038</v>
      </c>
      <c r="Y1581" s="42" t="s">
        <v>2</v>
      </c>
      <c r="Z1581" s="42" t="s">
        <v>2</v>
      </c>
      <c r="AA1581" s="42" t="s">
        <v>346</v>
      </c>
      <c r="AB1581" s="42" t="s">
        <v>2114</v>
      </c>
      <c r="AC1581" s="42" t="s">
        <v>225</v>
      </c>
      <c r="AD1581" s="42" t="s">
        <v>225</v>
      </c>
      <c r="AE1581" s="42" t="s">
        <v>6069</v>
      </c>
      <c r="AF1581" s="42" t="s">
        <v>6069</v>
      </c>
      <c r="AG1581" s="42">
        <v>15</v>
      </c>
      <c r="AH1581" s="42" t="s">
        <v>350</v>
      </c>
      <c r="AI1581" s="42" t="s">
        <v>2115</v>
      </c>
      <c r="AJ1581" s="42" t="s">
        <v>351</v>
      </c>
      <c r="AK1581" s="42" t="s">
        <v>5479</v>
      </c>
      <c r="AL1581" s="42">
        <v>600</v>
      </c>
      <c r="AM1581" s="42" t="s">
        <v>371</v>
      </c>
      <c r="AN1581" s="42" t="s">
        <v>372</v>
      </c>
      <c r="AO1581" s="42">
        <v>250</v>
      </c>
      <c r="AP1581" s="42" t="s">
        <v>439</v>
      </c>
      <c r="AQ1581" s="42">
        <v>600</v>
      </c>
      <c r="AR1581" s="42">
        <v>2</v>
      </c>
      <c r="AS1581" s="42">
        <v>600</v>
      </c>
      <c r="AT1581" s="42">
        <v>24</v>
      </c>
      <c r="AU1581" s="42" t="s">
        <v>327</v>
      </c>
      <c r="AV1581" s="42" t="s">
        <v>327</v>
      </c>
      <c r="AW1581" s="42" t="s">
        <v>327</v>
      </c>
      <c r="AX1581" s="42" t="s">
        <v>2203</v>
      </c>
      <c r="AY1581" s="42" t="s">
        <v>327</v>
      </c>
      <c r="AZ1581" s="51">
        <v>172</v>
      </c>
      <c r="BA1581" s="42"/>
      <c r="BB1581" s="42">
        <v>2</v>
      </c>
      <c r="BC1581" s="42" t="s">
        <v>375</v>
      </c>
      <c r="BD1581" s="49" t="s">
        <v>6066</v>
      </c>
      <c r="BE1581" s="49" t="s">
        <v>6070</v>
      </c>
      <c r="BF1581" s="42" t="s">
        <v>340</v>
      </c>
      <c r="BG1581" s="42"/>
      <c r="BH1581" s="42"/>
      <c r="BI1581" s="42" t="s">
        <v>357</v>
      </c>
      <c r="BJ1581" s="42" t="s">
        <v>358</v>
      </c>
      <c r="BK1581" s="57">
        <v>44778</v>
      </c>
      <c r="BL1581" s="42" t="s">
        <v>317</v>
      </c>
      <c r="BM1581" s="42" t="s">
        <v>317</v>
      </c>
      <c r="BN1581" s="42"/>
      <c r="BO1581" s="42"/>
      <c r="BP1581" s="42" t="s">
        <v>359</v>
      </c>
      <c r="BQ1581" s="42" t="s">
        <v>359</v>
      </c>
      <c r="BR1581" s="42" t="s">
        <v>359</v>
      </c>
      <c r="BS1581" s="42"/>
      <c r="BT1581" s="42" t="s">
        <v>360</v>
      </c>
      <c r="BU1581" s="42" t="s">
        <v>317</v>
      </c>
      <c r="BV1581" s="42" t="s">
        <v>317</v>
      </c>
      <c r="BW1581" s="42"/>
      <c r="BX1581" s="42"/>
      <c r="BY1581" s="42" t="s">
        <v>353</v>
      </c>
      <c r="BZ1581" s="42" t="s">
        <v>353</v>
      </c>
      <c r="CA1581" s="42"/>
      <c r="CB1581" s="42" t="s">
        <v>353</v>
      </c>
      <c r="CC1581" s="42"/>
      <c r="CD1581" s="42"/>
      <c r="CE1581" s="42"/>
      <c r="CF1581" s="42"/>
      <c r="CG1581" s="26" t="s">
        <v>6067</v>
      </c>
    </row>
    <row r="1582" hidden="1" spans="1:85">
      <c r="A1582" s="34">
        <v>1711</v>
      </c>
      <c r="B1582" s="42" t="s">
        <v>6071</v>
      </c>
      <c r="C1582" s="79" t="s">
        <v>6072</v>
      </c>
      <c r="D1582" s="42" t="s">
        <v>6073</v>
      </c>
      <c r="E1582" s="43">
        <v>25.8679</v>
      </c>
      <c r="F1582" s="43">
        <v>-17.82296</v>
      </c>
      <c r="G1582" s="42" t="s">
        <v>2110</v>
      </c>
      <c r="H1582" s="37">
        <v>1.5</v>
      </c>
      <c r="I1582" s="42" t="s">
        <v>6036</v>
      </c>
      <c r="J1582" s="42" t="s">
        <v>6037</v>
      </c>
      <c r="K1582" s="42" t="s">
        <v>317</v>
      </c>
      <c r="L1582" s="42" t="s">
        <v>317</v>
      </c>
      <c r="M1582" s="42" t="s">
        <v>317</v>
      </c>
      <c r="N1582" s="42" t="s">
        <v>341</v>
      </c>
      <c r="O1582" s="42" t="s">
        <v>364</v>
      </c>
      <c r="P1582" s="42" t="s">
        <v>365</v>
      </c>
      <c r="Q1582" s="42" t="s">
        <v>320</v>
      </c>
      <c r="R1582" s="42" t="s">
        <v>320</v>
      </c>
      <c r="S1582" s="42" t="s">
        <v>1718</v>
      </c>
      <c r="T1582" s="42" t="s">
        <v>344</v>
      </c>
      <c r="U1582" s="42" t="s">
        <v>323</v>
      </c>
      <c r="V1582" s="52">
        <v>36</v>
      </c>
      <c r="W1582" s="42" t="s">
        <v>325</v>
      </c>
      <c r="X1582" s="42" t="s">
        <v>6038</v>
      </c>
      <c r="Y1582" s="42" t="s">
        <v>2</v>
      </c>
      <c r="Z1582" s="42" t="s">
        <v>2</v>
      </c>
      <c r="AA1582" s="42" t="s">
        <v>346</v>
      </c>
      <c r="AB1582" s="42" t="s">
        <v>2114</v>
      </c>
      <c r="AC1582" s="42" t="s">
        <v>225</v>
      </c>
      <c r="AD1582" s="42" t="s">
        <v>225</v>
      </c>
      <c r="AE1582" s="42" t="s">
        <v>2619</v>
      </c>
      <c r="AF1582" s="42" t="s">
        <v>2619</v>
      </c>
      <c r="AG1582" s="42">
        <v>13</v>
      </c>
      <c r="AH1582" s="42" t="s">
        <v>350</v>
      </c>
      <c r="AI1582" s="42" t="s">
        <v>2115</v>
      </c>
      <c r="AJ1582" s="42" t="s">
        <v>370</v>
      </c>
      <c r="AK1582" s="42" t="s">
        <v>6074</v>
      </c>
      <c r="AL1582" s="42">
        <v>600</v>
      </c>
      <c r="AM1582" s="42" t="s">
        <v>371</v>
      </c>
      <c r="AN1582" s="42" t="s">
        <v>372</v>
      </c>
      <c r="AO1582" s="42">
        <v>250</v>
      </c>
      <c r="AP1582" s="42" t="s">
        <v>439</v>
      </c>
      <c r="AQ1582" s="42">
        <v>1200</v>
      </c>
      <c r="AR1582" s="42">
        <v>2</v>
      </c>
      <c r="AS1582" s="42">
        <v>600</v>
      </c>
      <c r="AT1582" s="42">
        <v>48</v>
      </c>
      <c r="AU1582" s="42" t="s">
        <v>327</v>
      </c>
      <c r="AV1582" s="42" t="s">
        <v>327</v>
      </c>
      <c r="AW1582" s="42" t="s">
        <v>327</v>
      </c>
      <c r="AX1582" s="42" t="s">
        <v>2203</v>
      </c>
      <c r="AY1582" s="42" t="s">
        <v>327</v>
      </c>
      <c r="AZ1582" s="51">
        <v>90</v>
      </c>
      <c r="BA1582" s="42"/>
      <c r="BB1582" s="42">
        <v>2</v>
      </c>
      <c r="BC1582" s="42" t="s">
        <v>375</v>
      </c>
      <c r="BD1582" s="49" t="s">
        <v>6071</v>
      </c>
      <c r="BE1582" s="49" t="s">
        <v>6075</v>
      </c>
      <c r="BF1582" s="42" t="s">
        <v>340</v>
      </c>
      <c r="BG1582" s="42"/>
      <c r="BH1582" s="42"/>
      <c r="BI1582" s="42" t="s">
        <v>357</v>
      </c>
      <c r="BJ1582" s="42" t="s">
        <v>358</v>
      </c>
      <c r="BK1582" s="57">
        <v>44778</v>
      </c>
      <c r="BL1582" s="42" t="s">
        <v>340</v>
      </c>
      <c r="BM1582" s="42" t="s">
        <v>317</v>
      </c>
      <c r="BN1582" s="42"/>
      <c r="BO1582" s="42"/>
      <c r="BP1582" s="42" t="s">
        <v>359</v>
      </c>
      <c r="BQ1582" s="42" t="s">
        <v>359</v>
      </c>
      <c r="BR1582" s="42" t="s">
        <v>508</v>
      </c>
      <c r="BS1582" s="42"/>
      <c r="BT1582" s="42" t="s">
        <v>360</v>
      </c>
      <c r="BU1582" s="42" t="s">
        <v>317</v>
      </c>
      <c r="BV1582" s="42" t="s">
        <v>317</v>
      </c>
      <c r="BW1582" s="42"/>
      <c r="BX1582" s="42"/>
      <c r="BY1582" s="42" t="s">
        <v>353</v>
      </c>
      <c r="BZ1582" s="42" t="s">
        <v>353</v>
      </c>
      <c r="CA1582" s="42"/>
      <c r="CB1582" s="42" t="s">
        <v>353</v>
      </c>
      <c r="CC1582" s="42"/>
      <c r="CD1582" s="42"/>
      <c r="CE1582" s="42"/>
      <c r="CF1582" s="42"/>
      <c r="CG1582" s="26" t="s">
        <v>6072</v>
      </c>
    </row>
    <row r="1583" spans="1:85">
      <c r="A1583" s="34">
        <v>293</v>
      </c>
      <c r="B1583" s="42" t="s">
        <v>6076</v>
      </c>
      <c r="C1583" s="79" t="s">
        <v>6077</v>
      </c>
      <c r="D1583" s="42" t="s">
        <v>6078</v>
      </c>
      <c r="E1583" s="43">
        <v>25.84717</v>
      </c>
      <c r="F1583" s="43">
        <v>-17.88975</v>
      </c>
      <c r="G1583" s="42" t="s">
        <v>2110</v>
      </c>
      <c r="H1583" s="37">
        <v>1.5</v>
      </c>
      <c r="I1583" s="42" t="s">
        <v>6036</v>
      </c>
      <c r="J1583" s="42" t="s">
        <v>6037</v>
      </c>
      <c r="K1583" s="42" t="s">
        <v>340</v>
      </c>
      <c r="L1583" s="42" t="s">
        <v>317</v>
      </c>
      <c r="M1583" s="42" t="s">
        <v>317</v>
      </c>
      <c r="N1583" s="42" t="s">
        <v>341</v>
      </c>
      <c r="O1583" s="42" t="s">
        <v>364</v>
      </c>
      <c r="P1583" s="42" t="s">
        <v>365</v>
      </c>
      <c r="Q1583" s="42" t="s">
        <v>320</v>
      </c>
      <c r="R1583" s="42" t="s">
        <v>320</v>
      </c>
      <c r="S1583" s="42" t="s">
        <v>1718</v>
      </c>
      <c r="T1583" s="42" t="s">
        <v>344</v>
      </c>
      <c r="U1583" s="42" t="s">
        <v>323</v>
      </c>
      <c r="V1583" s="52" t="s">
        <v>1984</v>
      </c>
      <c r="W1583" s="42" t="s">
        <v>325</v>
      </c>
      <c r="X1583" s="42" t="s">
        <v>6079</v>
      </c>
      <c r="Y1583" s="42" t="s">
        <v>2</v>
      </c>
      <c r="Z1583" s="42" t="s">
        <v>2</v>
      </c>
      <c r="AA1583" s="42" t="s">
        <v>346</v>
      </c>
      <c r="AB1583" s="42" t="s">
        <v>2114</v>
      </c>
      <c r="AC1583" s="42" t="s">
        <v>225</v>
      </c>
      <c r="AD1583" s="42" t="s">
        <v>225</v>
      </c>
      <c r="AE1583" s="42" t="s">
        <v>1185</v>
      </c>
      <c r="AF1583" s="42" t="s">
        <v>1185</v>
      </c>
      <c r="AG1583" s="42">
        <v>15</v>
      </c>
      <c r="AH1583" s="42" t="s">
        <v>350</v>
      </c>
      <c r="AI1583" s="42" t="s">
        <v>6080</v>
      </c>
      <c r="AJ1583" s="42" t="s">
        <v>6081</v>
      </c>
      <c r="AK1583" s="42" t="s">
        <v>1895</v>
      </c>
      <c r="AL1583" s="42">
        <v>600</v>
      </c>
      <c r="AM1583" s="42" t="s">
        <v>371</v>
      </c>
      <c r="AN1583" s="42" t="s">
        <v>372</v>
      </c>
      <c r="AO1583" s="42">
        <v>250</v>
      </c>
      <c r="AP1583" s="42" t="s">
        <v>384</v>
      </c>
      <c r="AQ1583" s="42">
        <v>600</v>
      </c>
      <c r="AR1583" s="42">
        <v>2</v>
      </c>
      <c r="AS1583" s="42">
        <v>600</v>
      </c>
      <c r="AT1583" s="42">
        <v>24</v>
      </c>
      <c r="AU1583" s="42" t="s">
        <v>327</v>
      </c>
      <c r="AV1583" s="42" t="s">
        <v>327</v>
      </c>
      <c r="AW1583" s="42" t="s">
        <v>327</v>
      </c>
      <c r="AX1583" s="42">
        <v>0</v>
      </c>
      <c r="AY1583" s="42" t="s">
        <v>327</v>
      </c>
      <c r="AZ1583" s="51">
        <v>84</v>
      </c>
      <c r="BA1583" s="42"/>
      <c r="BB1583" s="42">
        <v>2</v>
      </c>
      <c r="BC1583" s="42" t="s">
        <v>375</v>
      </c>
      <c r="BD1583" s="49" t="s">
        <v>6076</v>
      </c>
      <c r="BE1583" s="49" t="s">
        <v>6082</v>
      </c>
      <c r="BF1583" s="42">
        <v>0</v>
      </c>
      <c r="BG1583" s="42"/>
      <c r="BH1583" s="42"/>
      <c r="BI1583" s="42" t="s">
        <v>357</v>
      </c>
      <c r="BJ1583" s="42" t="s">
        <v>358</v>
      </c>
      <c r="BK1583" s="57">
        <v>44778</v>
      </c>
      <c r="BL1583" s="42" t="s">
        <v>317</v>
      </c>
      <c r="BM1583" s="42" t="s">
        <v>317</v>
      </c>
      <c r="BN1583" s="42"/>
      <c r="BO1583" s="42"/>
      <c r="BP1583" s="42" t="s">
        <v>359</v>
      </c>
      <c r="BQ1583" s="42" t="s">
        <v>359</v>
      </c>
      <c r="BR1583" s="42" t="s">
        <v>359</v>
      </c>
      <c r="BS1583" s="42"/>
      <c r="BT1583" s="42" t="s">
        <v>360</v>
      </c>
      <c r="BU1583" s="42" t="s">
        <v>317</v>
      </c>
      <c r="BV1583" s="42" t="s">
        <v>356</v>
      </c>
      <c r="BW1583" s="42"/>
      <c r="BX1583" s="42"/>
      <c r="BY1583" s="42" t="s">
        <v>699</v>
      </c>
      <c r="BZ1583" s="42" t="s">
        <v>353</v>
      </c>
      <c r="CA1583" s="42"/>
      <c r="CB1583" s="42" t="s">
        <v>472</v>
      </c>
      <c r="CC1583" s="42"/>
      <c r="CD1583" s="42"/>
      <c r="CE1583" s="42"/>
      <c r="CF1583" s="42"/>
      <c r="CG1583" s="26" t="s">
        <v>6077</v>
      </c>
    </row>
    <row r="1584" hidden="1" spans="1:85">
      <c r="A1584" s="39">
        <v>324</v>
      </c>
      <c r="B1584" s="42" t="s">
        <v>6083</v>
      </c>
      <c r="C1584" s="79" t="s">
        <v>6084</v>
      </c>
      <c r="D1584" s="42" t="s">
        <v>6085</v>
      </c>
      <c r="E1584" s="43">
        <v>25.81405</v>
      </c>
      <c r="F1584" s="43">
        <v>-17.85286111</v>
      </c>
      <c r="G1584" s="42" t="s">
        <v>2110</v>
      </c>
      <c r="H1584" s="37">
        <v>2.5</v>
      </c>
      <c r="I1584" s="42" t="s">
        <v>6036</v>
      </c>
      <c r="J1584" s="42" t="s">
        <v>6037</v>
      </c>
      <c r="K1584" s="42" t="s">
        <v>340</v>
      </c>
      <c r="L1584" s="42" t="s">
        <v>317</v>
      </c>
      <c r="M1584" s="42" t="s">
        <v>317</v>
      </c>
      <c r="N1584" s="42" t="s">
        <v>341</v>
      </c>
      <c r="O1584" s="42" t="s">
        <v>364</v>
      </c>
      <c r="P1584" s="42" t="s">
        <v>365</v>
      </c>
      <c r="Q1584" s="42" t="s">
        <v>320</v>
      </c>
      <c r="R1584" s="42" t="s">
        <v>381</v>
      </c>
      <c r="S1584" s="42" t="s">
        <v>1718</v>
      </c>
      <c r="T1584" s="42" t="s">
        <v>344</v>
      </c>
      <c r="U1584" s="42" t="s">
        <v>323</v>
      </c>
      <c r="V1584" s="52">
        <v>50</v>
      </c>
      <c r="W1584" s="42" t="s">
        <v>366</v>
      </c>
      <c r="X1584" s="42" t="s">
        <v>6038</v>
      </c>
      <c r="Y1584" s="42" t="s">
        <v>2</v>
      </c>
      <c r="Z1584" s="42" t="s">
        <v>2</v>
      </c>
      <c r="AA1584" s="42" t="s">
        <v>346</v>
      </c>
      <c r="AB1584" s="42" t="s">
        <v>2114</v>
      </c>
      <c r="AC1584" s="42" t="s">
        <v>225</v>
      </c>
      <c r="AD1584" s="42" t="s">
        <v>225</v>
      </c>
      <c r="AE1584" s="42" t="s">
        <v>561</v>
      </c>
      <c r="AF1584" s="42" t="s">
        <v>561</v>
      </c>
      <c r="AG1584" s="42">
        <v>20</v>
      </c>
      <c r="AH1584" s="42" t="s">
        <v>350</v>
      </c>
      <c r="AI1584" s="42" t="s">
        <v>5393</v>
      </c>
      <c r="AJ1584" s="42" t="s">
        <v>351</v>
      </c>
      <c r="AK1584" s="42" t="s">
        <v>1895</v>
      </c>
      <c r="AL1584" s="42">
        <v>1000</v>
      </c>
      <c r="AM1584" s="42" t="s">
        <v>371</v>
      </c>
      <c r="AN1584" s="42" t="s">
        <v>372</v>
      </c>
      <c r="AO1584" s="42">
        <v>250</v>
      </c>
      <c r="AP1584" s="42" t="s">
        <v>384</v>
      </c>
      <c r="AQ1584" s="42">
        <v>600</v>
      </c>
      <c r="AR1584" s="42">
        <v>2</v>
      </c>
      <c r="AS1584" s="42">
        <v>600</v>
      </c>
      <c r="AT1584" s="42">
        <v>24</v>
      </c>
      <c r="AU1584" s="42" t="s">
        <v>6086</v>
      </c>
      <c r="AV1584" s="42" t="s">
        <v>6086</v>
      </c>
      <c r="AW1584" s="42">
        <v>18000</v>
      </c>
      <c r="AX1584" s="42">
        <v>18000</v>
      </c>
      <c r="AY1584" s="42">
        <v>2</v>
      </c>
      <c r="AZ1584" s="51">
        <v>100</v>
      </c>
      <c r="BA1584" s="42"/>
      <c r="BB1584" s="42">
        <v>2</v>
      </c>
      <c r="BC1584" s="42" t="s">
        <v>375</v>
      </c>
      <c r="BD1584" s="49" t="s">
        <v>6083</v>
      </c>
      <c r="BE1584" s="49" t="s">
        <v>6087</v>
      </c>
      <c r="BF1584" s="42" t="s">
        <v>340</v>
      </c>
      <c r="BG1584" s="42"/>
      <c r="BH1584" s="42"/>
      <c r="BI1584" s="42" t="s">
        <v>357</v>
      </c>
      <c r="BJ1584" s="42" t="s">
        <v>358</v>
      </c>
      <c r="BK1584" s="57">
        <v>44778</v>
      </c>
      <c r="BL1584" s="42" t="s">
        <v>340</v>
      </c>
      <c r="BM1584" s="42" t="s">
        <v>317</v>
      </c>
      <c r="BN1584" s="42"/>
      <c r="BO1584" s="42"/>
      <c r="BP1584" s="42" t="s">
        <v>359</v>
      </c>
      <c r="BQ1584" s="42" t="s">
        <v>359</v>
      </c>
      <c r="BR1584" s="42" t="s">
        <v>508</v>
      </c>
      <c r="BS1584" s="42"/>
      <c r="BT1584" s="42" t="s">
        <v>360</v>
      </c>
      <c r="BU1584" s="42" t="s">
        <v>317</v>
      </c>
      <c r="BV1584" s="42" t="s">
        <v>317</v>
      </c>
      <c r="BW1584" s="42"/>
      <c r="BX1584" s="42"/>
      <c r="BY1584" s="42" t="s">
        <v>353</v>
      </c>
      <c r="BZ1584" s="42" t="s">
        <v>353</v>
      </c>
      <c r="CA1584" s="42"/>
      <c r="CB1584" s="42" t="s">
        <v>353</v>
      </c>
      <c r="CC1584" s="42"/>
      <c r="CD1584" s="42"/>
      <c r="CE1584" s="42"/>
      <c r="CF1584" s="42"/>
      <c r="CG1584" s="26" t="s">
        <v>6084</v>
      </c>
    </row>
    <row r="1585" hidden="1" spans="1:85">
      <c r="A1585" s="34">
        <v>831</v>
      </c>
      <c r="B1585" s="42" t="s">
        <v>6088</v>
      </c>
      <c r="C1585" s="79" t="s">
        <v>6089</v>
      </c>
      <c r="D1585" s="42" t="s">
        <v>6090</v>
      </c>
      <c r="E1585" s="43">
        <v>25.81901</v>
      </c>
      <c r="F1585" s="43">
        <v>-17.82622</v>
      </c>
      <c r="G1585" s="42" t="s">
        <v>2110</v>
      </c>
      <c r="H1585" s="37" t="s">
        <v>2203</v>
      </c>
      <c r="I1585" s="42" t="s">
        <v>6036</v>
      </c>
      <c r="J1585" s="42" t="s">
        <v>6037</v>
      </c>
      <c r="K1585" s="42" t="s">
        <v>340</v>
      </c>
      <c r="L1585" s="42" t="s">
        <v>317</v>
      </c>
      <c r="M1585" s="42" t="s">
        <v>317</v>
      </c>
      <c r="N1585" s="42" t="s">
        <v>341</v>
      </c>
      <c r="O1585" s="42" t="s">
        <v>342</v>
      </c>
      <c r="P1585" s="42" t="s">
        <v>365</v>
      </c>
      <c r="Q1585" s="42" t="s">
        <v>320</v>
      </c>
      <c r="R1585" s="42" t="s">
        <v>320</v>
      </c>
      <c r="S1585" s="42" t="s">
        <v>1718</v>
      </c>
      <c r="T1585" s="42" t="s">
        <v>344</v>
      </c>
      <c r="U1585" s="42" t="s">
        <v>397</v>
      </c>
      <c r="V1585" s="52" t="s">
        <v>324</v>
      </c>
      <c r="W1585" s="42" t="s">
        <v>325</v>
      </c>
      <c r="X1585" s="42" t="s">
        <v>6038</v>
      </c>
      <c r="Y1585" s="42" t="s">
        <v>2</v>
      </c>
      <c r="Z1585" s="42" t="s">
        <v>2</v>
      </c>
      <c r="AA1585" s="42" t="s">
        <v>346</v>
      </c>
      <c r="AB1585" s="42" t="s">
        <v>2114</v>
      </c>
      <c r="AC1585" s="42" t="s">
        <v>225</v>
      </c>
      <c r="AD1585" s="42" t="s">
        <v>330</v>
      </c>
      <c r="AE1585" s="42" t="s">
        <v>2203</v>
      </c>
      <c r="AF1585" s="42" t="s">
        <v>2203</v>
      </c>
      <c r="AG1585" s="42" t="s">
        <v>2203</v>
      </c>
      <c r="AH1585" s="42" t="s">
        <v>2203</v>
      </c>
      <c r="AI1585" s="42" t="s">
        <v>2203</v>
      </c>
      <c r="AJ1585" s="42" t="s">
        <v>2203</v>
      </c>
      <c r="AK1585" s="42" t="s">
        <v>2203</v>
      </c>
      <c r="AL1585" s="42" t="s">
        <v>327</v>
      </c>
      <c r="AM1585" s="42" t="s">
        <v>2203</v>
      </c>
      <c r="AN1585" s="42" t="s">
        <v>2203</v>
      </c>
      <c r="AO1585" s="42" t="s">
        <v>2203</v>
      </c>
      <c r="AP1585" s="42" t="s">
        <v>2203</v>
      </c>
      <c r="AQ1585" s="42" t="s">
        <v>2203</v>
      </c>
      <c r="AR1585" s="42" t="s">
        <v>2203</v>
      </c>
      <c r="AS1585" s="42" t="s">
        <v>2203</v>
      </c>
      <c r="AT1585" s="42"/>
      <c r="AU1585" s="42" t="s">
        <v>327</v>
      </c>
      <c r="AV1585" s="42" t="s">
        <v>327</v>
      </c>
      <c r="AW1585" s="42" t="s">
        <v>327</v>
      </c>
      <c r="AX1585" s="42" t="s">
        <v>2203</v>
      </c>
      <c r="AY1585" s="42" t="s">
        <v>327</v>
      </c>
      <c r="AZ1585" s="51">
        <v>64</v>
      </c>
      <c r="BA1585" s="42"/>
      <c r="BB1585" s="42">
        <v>2</v>
      </c>
      <c r="BC1585" s="42" t="s">
        <v>398</v>
      </c>
      <c r="BD1585" s="49" t="s">
        <v>6088</v>
      </c>
      <c r="BE1585" s="49">
        <v>0</v>
      </c>
      <c r="BF1585" s="42" t="s">
        <v>340</v>
      </c>
      <c r="BG1585" s="42"/>
      <c r="BH1585" s="42"/>
      <c r="BI1585" s="42" t="s">
        <v>357</v>
      </c>
      <c r="BJ1585" s="42" t="s">
        <v>358</v>
      </c>
      <c r="BK1585" s="57">
        <v>44778</v>
      </c>
      <c r="BL1585" s="42" t="s">
        <v>317</v>
      </c>
      <c r="BM1585" s="42" t="s">
        <v>317</v>
      </c>
      <c r="BN1585" s="42"/>
      <c r="BO1585" s="42"/>
      <c r="BP1585" s="42" t="s">
        <v>359</v>
      </c>
      <c r="BQ1585" s="42" t="s">
        <v>359</v>
      </c>
      <c r="BR1585" s="42" t="s">
        <v>359</v>
      </c>
      <c r="BS1585" s="42"/>
      <c r="BT1585" s="42" t="s">
        <v>360</v>
      </c>
      <c r="BU1585" s="42" t="s">
        <v>317</v>
      </c>
      <c r="BV1585" s="42" t="s">
        <v>317</v>
      </c>
      <c r="BW1585" s="42"/>
      <c r="BX1585" s="42"/>
      <c r="BY1585" s="42" t="s">
        <v>353</v>
      </c>
      <c r="BZ1585" s="42" t="s">
        <v>353</v>
      </c>
      <c r="CA1585" s="42"/>
      <c r="CB1585" s="42" t="s">
        <v>353</v>
      </c>
      <c r="CC1585" s="42"/>
      <c r="CD1585" s="42"/>
      <c r="CE1585" s="42"/>
      <c r="CF1585" s="42"/>
      <c r="CG1585" s="26" t="s">
        <v>6089</v>
      </c>
    </row>
    <row r="1586" hidden="1" spans="1:85">
      <c r="A1586" s="39">
        <v>1770</v>
      </c>
      <c r="B1586" s="42" t="s">
        <v>6091</v>
      </c>
      <c r="C1586" s="79" t="s">
        <v>6092</v>
      </c>
      <c r="D1586" s="42" t="s">
        <v>6093</v>
      </c>
      <c r="E1586" s="43">
        <v>25.87171111</v>
      </c>
      <c r="F1586" s="43">
        <v>-17.92365</v>
      </c>
      <c r="G1586" s="42" t="s">
        <v>2110</v>
      </c>
      <c r="H1586" s="37">
        <v>1.8</v>
      </c>
      <c r="I1586" s="42" t="s">
        <v>6036</v>
      </c>
      <c r="J1586" s="42" t="s">
        <v>6037</v>
      </c>
      <c r="K1586" s="42" t="s">
        <v>340</v>
      </c>
      <c r="L1586" s="42" t="s">
        <v>317</v>
      </c>
      <c r="M1586" s="42" t="s">
        <v>317</v>
      </c>
      <c r="N1586" s="42" t="s">
        <v>341</v>
      </c>
      <c r="O1586" s="42" t="s">
        <v>342</v>
      </c>
      <c r="P1586" s="42" t="s">
        <v>365</v>
      </c>
      <c r="Q1586" s="42" t="s">
        <v>320</v>
      </c>
      <c r="R1586" s="42" t="s">
        <v>320</v>
      </c>
      <c r="S1586" s="42" t="s">
        <v>1718</v>
      </c>
      <c r="T1586" s="42" t="s">
        <v>344</v>
      </c>
      <c r="U1586" s="42" t="s">
        <v>323</v>
      </c>
      <c r="V1586" s="52">
        <v>50</v>
      </c>
      <c r="W1586" s="42" t="s">
        <v>366</v>
      </c>
      <c r="X1586" s="42" t="s">
        <v>6038</v>
      </c>
      <c r="Y1586" s="42" t="s">
        <v>2</v>
      </c>
      <c r="Z1586" s="42" t="s">
        <v>2</v>
      </c>
      <c r="AA1586" s="42" t="s">
        <v>346</v>
      </c>
      <c r="AB1586" s="42" t="s">
        <v>2114</v>
      </c>
      <c r="AC1586" s="42" t="s">
        <v>225</v>
      </c>
      <c r="AD1586" s="42" t="s">
        <v>225</v>
      </c>
      <c r="AE1586" s="42" t="s">
        <v>6094</v>
      </c>
      <c r="AF1586" s="42" t="s">
        <v>1002</v>
      </c>
      <c r="AG1586" s="42">
        <v>15</v>
      </c>
      <c r="AH1586" s="42" t="s">
        <v>1003</v>
      </c>
      <c r="AI1586" s="42" t="s">
        <v>6095</v>
      </c>
      <c r="AJ1586" s="42" t="s">
        <v>351</v>
      </c>
      <c r="AK1586" s="42" t="s">
        <v>6096</v>
      </c>
      <c r="AL1586" s="42">
        <v>600</v>
      </c>
      <c r="AM1586" s="42" t="s">
        <v>371</v>
      </c>
      <c r="AN1586" s="42" t="s">
        <v>372</v>
      </c>
      <c r="AO1586" s="42">
        <v>250</v>
      </c>
      <c r="AP1586" s="42" t="s">
        <v>524</v>
      </c>
      <c r="AQ1586" s="42">
        <v>600</v>
      </c>
      <c r="AR1586" s="42">
        <v>2</v>
      </c>
      <c r="AS1586" s="42">
        <v>600</v>
      </c>
      <c r="AT1586" s="42">
        <v>24</v>
      </c>
      <c r="AU1586" s="42" t="s">
        <v>6086</v>
      </c>
      <c r="AV1586" s="42" t="s">
        <v>6086</v>
      </c>
      <c r="AW1586" s="42">
        <v>18000</v>
      </c>
      <c r="AX1586" s="42">
        <v>18000</v>
      </c>
      <c r="AY1586" s="42">
        <v>2</v>
      </c>
      <c r="AZ1586" s="51">
        <v>60</v>
      </c>
      <c r="BA1586" s="42"/>
      <c r="BB1586" s="42">
        <v>1</v>
      </c>
      <c r="BC1586" s="42" t="s">
        <v>346</v>
      </c>
      <c r="BD1586" s="49" t="s">
        <v>6091</v>
      </c>
      <c r="BE1586" s="49">
        <v>0</v>
      </c>
      <c r="BF1586" s="42" t="s">
        <v>340</v>
      </c>
      <c r="BG1586" s="42"/>
      <c r="BH1586" s="42"/>
      <c r="BI1586" s="42" t="s">
        <v>357</v>
      </c>
      <c r="BJ1586" s="42" t="s">
        <v>358</v>
      </c>
      <c r="BK1586" s="57">
        <v>44778</v>
      </c>
      <c r="BL1586" s="42" t="s">
        <v>317</v>
      </c>
      <c r="BM1586" s="42" t="s">
        <v>317</v>
      </c>
      <c r="BN1586" s="42"/>
      <c r="BO1586" s="42"/>
      <c r="BP1586" s="42" t="s">
        <v>359</v>
      </c>
      <c r="BQ1586" s="42" t="s">
        <v>359</v>
      </c>
      <c r="BR1586" s="42" t="s">
        <v>359</v>
      </c>
      <c r="BS1586" s="42"/>
      <c r="BT1586" s="42" t="s">
        <v>360</v>
      </c>
      <c r="BU1586" s="42" t="s">
        <v>317</v>
      </c>
      <c r="BV1586" s="42" t="s">
        <v>317</v>
      </c>
      <c r="BW1586" s="42"/>
      <c r="BX1586" s="42"/>
      <c r="BY1586" s="42" t="s">
        <v>353</v>
      </c>
      <c r="BZ1586" s="42" t="s">
        <v>353</v>
      </c>
      <c r="CA1586" s="42"/>
      <c r="CB1586" s="42" t="s">
        <v>353</v>
      </c>
      <c r="CC1586" s="42"/>
      <c r="CD1586" s="42"/>
      <c r="CE1586" s="42"/>
      <c r="CF1586" s="42"/>
      <c r="CG1586" s="26" t="s">
        <v>6092</v>
      </c>
    </row>
    <row r="1587" hidden="1" spans="1:85">
      <c r="A1587" s="39">
        <v>1656</v>
      </c>
      <c r="B1587" s="42" t="s">
        <v>6097</v>
      </c>
      <c r="C1587" s="79" t="s">
        <v>6098</v>
      </c>
      <c r="D1587" s="42" t="s">
        <v>6099</v>
      </c>
      <c r="E1587" s="43">
        <v>25.71879</v>
      </c>
      <c r="F1587" s="43">
        <v>-17.8046</v>
      </c>
      <c r="G1587" s="42" t="s">
        <v>2110</v>
      </c>
      <c r="H1587" s="37">
        <v>1.5</v>
      </c>
      <c r="I1587" s="42" t="s">
        <v>6036</v>
      </c>
      <c r="J1587" s="42" t="s">
        <v>6037</v>
      </c>
      <c r="K1587" s="42" t="s">
        <v>340</v>
      </c>
      <c r="L1587" s="42" t="s">
        <v>317</v>
      </c>
      <c r="M1587" s="42" t="s">
        <v>317</v>
      </c>
      <c r="N1587" s="42" t="s">
        <v>318</v>
      </c>
      <c r="O1587" s="42" t="s">
        <v>364</v>
      </c>
      <c r="P1587" s="42" t="s">
        <v>365</v>
      </c>
      <c r="Q1587" s="42" t="s">
        <v>320</v>
      </c>
      <c r="R1587" s="42" t="s">
        <v>320</v>
      </c>
      <c r="S1587" s="42" t="s">
        <v>1718</v>
      </c>
      <c r="T1587" s="42" t="s">
        <v>344</v>
      </c>
      <c r="U1587" s="42" t="s">
        <v>323</v>
      </c>
      <c r="V1587" s="52">
        <v>70</v>
      </c>
      <c r="W1587" s="42" t="s">
        <v>325</v>
      </c>
      <c r="X1587" s="42" t="s">
        <v>6038</v>
      </c>
      <c r="Y1587" s="42" t="s">
        <v>2</v>
      </c>
      <c r="Z1587" s="42" t="s">
        <v>2</v>
      </c>
      <c r="AA1587" s="42" t="s">
        <v>346</v>
      </c>
      <c r="AB1587" s="42" t="s">
        <v>2114</v>
      </c>
      <c r="AC1587" s="42" t="s">
        <v>225</v>
      </c>
      <c r="AD1587" s="42" t="s">
        <v>225</v>
      </c>
      <c r="AE1587" s="42" t="s">
        <v>499</v>
      </c>
      <c r="AF1587" s="42" t="s">
        <v>499</v>
      </c>
      <c r="AG1587" s="42">
        <v>10</v>
      </c>
      <c r="AH1587" s="42" t="s">
        <v>350</v>
      </c>
      <c r="AI1587" s="42" t="s">
        <v>6065</v>
      </c>
      <c r="AJ1587" s="42" t="s">
        <v>351</v>
      </c>
      <c r="AK1587" s="42" t="s">
        <v>5479</v>
      </c>
      <c r="AL1587" s="42">
        <v>600</v>
      </c>
      <c r="AM1587" s="42" t="s">
        <v>371</v>
      </c>
      <c r="AN1587" s="42" t="s">
        <v>372</v>
      </c>
      <c r="AO1587" s="42">
        <v>250</v>
      </c>
      <c r="AP1587" s="42" t="s">
        <v>384</v>
      </c>
      <c r="AQ1587" s="42">
        <v>600</v>
      </c>
      <c r="AR1587" s="42">
        <v>2</v>
      </c>
      <c r="AS1587" s="42">
        <v>600</v>
      </c>
      <c r="AT1587" s="42">
        <v>24</v>
      </c>
      <c r="AU1587" s="42" t="s">
        <v>327</v>
      </c>
      <c r="AV1587" s="42" t="s">
        <v>327</v>
      </c>
      <c r="AW1587" s="42" t="s">
        <v>327</v>
      </c>
      <c r="AX1587" s="42" t="s">
        <v>2203</v>
      </c>
      <c r="AY1587" s="42" t="s">
        <v>327</v>
      </c>
      <c r="AZ1587" s="51">
        <v>42</v>
      </c>
      <c r="BA1587" s="42"/>
      <c r="BB1587" s="42">
        <v>2</v>
      </c>
      <c r="BC1587" s="42" t="s">
        <v>984</v>
      </c>
      <c r="BD1587" s="49" t="s">
        <v>6097</v>
      </c>
      <c r="BE1587" s="49">
        <v>0</v>
      </c>
      <c r="BF1587" s="42" t="s">
        <v>340</v>
      </c>
      <c r="BG1587" s="42"/>
      <c r="BH1587" s="42"/>
      <c r="BI1587" s="42" t="s">
        <v>357</v>
      </c>
      <c r="BJ1587" s="42" t="s">
        <v>358</v>
      </c>
      <c r="BK1587" s="57">
        <v>44778</v>
      </c>
      <c r="BL1587" s="42" t="s">
        <v>317</v>
      </c>
      <c r="BM1587" s="42" t="s">
        <v>317</v>
      </c>
      <c r="BN1587" s="42"/>
      <c r="BO1587" s="42"/>
      <c r="BP1587" s="42" t="s">
        <v>359</v>
      </c>
      <c r="BQ1587" s="42" t="s">
        <v>359</v>
      </c>
      <c r="BR1587" s="42" t="s">
        <v>359</v>
      </c>
      <c r="BS1587" s="42"/>
      <c r="BT1587" s="42" t="s">
        <v>360</v>
      </c>
      <c r="BU1587" s="42" t="s">
        <v>317</v>
      </c>
      <c r="BV1587" s="42" t="s">
        <v>317</v>
      </c>
      <c r="BW1587" s="42"/>
      <c r="BX1587" s="42"/>
      <c r="BY1587" s="42" t="s">
        <v>353</v>
      </c>
      <c r="BZ1587" s="42" t="s">
        <v>353</v>
      </c>
      <c r="CA1587" s="42"/>
      <c r="CB1587" s="42" t="s">
        <v>353</v>
      </c>
      <c r="CC1587" s="42"/>
      <c r="CD1587" s="42"/>
      <c r="CE1587" s="42"/>
      <c r="CF1587" s="42"/>
      <c r="CG1587" s="26" t="s">
        <v>6098</v>
      </c>
    </row>
    <row r="1588" hidden="1" spans="1:85">
      <c r="A1588" s="34">
        <v>1603</v>
      </c>
      <c r="B1588" s="42" t="s">
        <v>6100</v>
      </c>
      <c r="C1588" s="79" t="s">
        <v>6101</v>
      </c>
      <c r="D1588" s="42" t="s">
        <v>6102</v>
      </c>
      <c r="E1588" s="43">
        <v>25.97878056</v>
      </c>
      <c r="F1588" s="43">
        <v>-17.60226111</v>
      </c>
      <c r="G1588" s="42" t="s">
        <v>2110</v>
      </c>
      <c r="H1588" s="37">
        <v>2.5</v>
      </c>
      <c r="I1588" s="42" t="s">
        <v>6036</v>
      </c>
      <c r="J1588" s="42" t="s">
        <v>6037</v>
      </c>
      <c r="K1588" s="42" t="s">
        <v>340</v>
      </c>
      <c r="L1588" s="42" t="s">
        <v>317</v>
      </c>
      <c r="M1588" s="42" t="s">
        <v>317</v>
      </c>
      <c r="N1588" s="42" t="s">
        <v>318</v>
      </c>
      <c r="O1588" s="42" t="s">
        <v>364</v>
      </c>
      <c r="P1588" s="42" t="s">
        <v>365</v>
      </c>
      <c r="Q1588" s="42" t="s">
        <v>381</v>
      </c>
      <c r="R1588" s="42" t="s">
        <v>381</v>
      </c>
      <c r="S1588" s="42" t="s">
        <v>1718</v>
      </c>
      <c r="T1588" s="42" t="s">
        <v>344</v>
      </c>
      <c r="U1588" s="42" t="s">
        <v>323</v>
      </c>
      <c r="V1588" s="52">
        <v>46</v>
      </c>
      <c r="W1588" s="42" t="s">
        <v>366</v>
      </c>
      <c r="X1588" s="42" t="s">
        <v>6038</v>
      </c>
      <c r="Y1588" s="42" t="s">
        <v>2</v>
      </c>
      <c r="Z1588" s="42" t="s">
        <v>2</v>
      </c>
      <c r="AA1588" s="42" t="s">
        <v>346</v>
      </c>
      <c r="AB1588" s="42" t="s">
        <v>2114</v>
      </c>
      <c r="AC1588" s="42" t="s">
        <v>225</v>
      </c>
      <c r="AD1588" s="42" t="s">
        <v>225</v>
      </c>
      <c r="AE1588" s="42" t="s">
        <v>349</v>
      </c>
      <c r="AF1588" s="42" t="s">
        <v>349</v>
      </c>
      <c r="AG1588" s="42">
        <v>20</v>
      </c>
      <c r="AH1588" s="42" t="s">
        <v>350</v>
      </c>
      <c r="AI1588" s="42" t="s">
        <v>2115</v>
      </c>
      <c r="AJ1588" s="42" t="s">
        <v>351</v>
      </c>
      <c r="AK1588" s="42" t="s">
        <v>1895</v>
      </c>
      <c r="AL1588" s="42">
        <v>600</v>
      </c>
      <c r="AM1588" s="42" t="s">
        <v>371</v>
      </c>
      <c r="AN1588" s="42" t="s">
        <v>372</v>
      </c>
      <c r="AO1588" s="42">
        <v>250</v>
      </c>
      <c r="AP1588" s="42" t="s">
        <v>384</v>
      </c>
      <c r="AQ1588" s="42">
        <v>600</v>
      </c>
      <c r="AR1588" s="42">
        <v>2</v>
      </c>
      <c r="AS1588" s="42">
        <v>600</v>
      </c>
      <c r="AT1588" s="42">
        <v>24</v>
      </c>
      <c r="AU1588" s="42" t="s">
        <v>6086</v>
      </c>
      <c r="AV1588" s="42" t="s">
        <v>6086</v>
      </c>
      <c r="AW1588" s="42">
        <v>18000</v>
      </c>
      <c r="AX1588" s="42">
        <v>18000</v>
      </c>
      <c r="AY1588" s="42">
        <v>2</v>
      </c>
      <c r="AZ1588" s="51">
        <v>40</v>
      </c>
      <c r="BA1588" s="42"/>
      <c r="BB1588" s="42">
        <v>1</v>
      </c>
      <c r="BC1588" s="42" t="s">
        <v>346</v>
      </c>
      <c r="BD1588" s="49" t="s">
        <v>6100</v>
      </c>
      <c r="BE1588" s="49">
        <v>0</v>
      </c>
      <c r="BF1588" s="42" t="s">
        <v>340</v>
      </c>
      <c r="BG1588" s="42"/>
      <c r="BH1588" s="42"/>
      <c r="BI1588" s="42" t="s">
        <v>357</v>
      </c>
      <c r="BJ1588" s="42" t="s">
        <v>358</v>
      </c>
      <c r="BK1588" s="57">
        <v>44778</v>
      </c>
      <c r="BL1588" s="42" t="s">
        <v>340</v>
      </c>
      <c r="BM1588" s="42" t="s">
        <v>340</v>
      </c>
      <c r="BN1588" s="42"/>
      <c r="BO1588" s="42">
        <v>1</v>
      </c>
      <c r="BP1588" s="42" t="s">
        <v>359</v>
      </c>
      <c r="BQ1588" s="42" t="s">
        <v>359</v>
      </c>
      <c r="BR1588" s="42" t="s">
        <v>508</v>
      </c>
      <c r="BS1588" s="42"/>
      <c r="BT1588" s="42" t="s">
        <v>360</v>
      </c>
      <c r="BU1588" s="42" t="s">
        <v>317</v>
      </c>
      <c r="BV1588" s="42" t="s">
        <v>317</v>
      </c>
      <c r="BW1588" s="42"/>
      <c r="BX1588" s="42"/>
      <c r="BY1588" s="42" t="s">
        <v>353</v>
      </c>
      <c r="BZ1588" s="42" t="s">
        <v>353</v>
      </c>
      <c r="CA1588" s="42"/>
      <c r="CB1588" s="42" t="s">
        <v>353</v>
      </c>
      <c r="CC1588" s="42"/>
      <c r="CD1588" s="42"/>
      <c r="CE1588" s="42"/>
      <c r="CF1588" s="42"/>
      <c r="CG1588" s="26" t="s">
        <v>6101</v>
      </c>
    </row>
    <row r="1589" hidden="1" spans="1:85">
      <c r="A1589" s="39">
        <v>732</v>
      </c>
      <c r="B1589" s="42" t="s">
        <v>6103</v>
      </c>
      <c r="C1589" s="79" t="s">
        <v>6104</v>
      </c>
      <c r="D1589" s="42" t="s">
        <v>6105</v>
      </c>
      <c r="E1589" s="43">
        <v>25.51148889</v>
      </c>
      <c r="F1589" s="43">
        <v>-17.77833889</v>
      </c>
      <c r="G1589" s="42" t="s">
        <v>2110</v>
      </c>
      <c r="H1589" s="37">
        <v>2.5</v>
      </c>
      <c r="I1589" s="42" t="s">
        <v>6036</v>
      </c>
      <c r="J1589" s="42" t="s">
        <v>6106</v>
      </c>
      <c r="K1589" s="42" t="s">
        <v>340</v>
      </c>
      <c r="L1589" s="42" t="s">
        <v>317</v>
      </c>
      <c r="M1589" s="42" t="s">
        <v>317</v>
      </c>
      <c r="N1589" s="42" t="s">
        <v>318</v>
      </c>
      <c r="O1589" s="42" t="s">
        <v>554</v>
      </c>
      <c r="P1589" s="42" t="s">
        <v>365</v>
      </c>
      <c r="Q1589" s="42" t="s">
        <v>381</v>
      </c>
      <c r="R1589" s="42" t="s">
        <v>320</v>
      </c>
      <c r="S1589" s="42" t="s">
        <v>1718</v>
      </c>
      <c r="T1589" s="42" t="s">
        <v>344</v>
      </c>
      <c r="U1589" s="42" t="s">
        <v>323</v>
      </c>
      <c r="V1589" s="52">
        <v>70</v>
      </c>
      <c r="W1589" s="42" t="s">
        <v>366</v>
      </c>
      <c r="X1589" s="42" t="s">
        <v>6038</v>
      </c>
      <c r="Y1589" s="42" t="s">
        <v>2</v>
      </c>
      <c r="Z1589" s="42" t="s">
        <v>2</v>
      </c>
      <c r="AA1589" s="42" t="s">
        <v>346</v>
      </c>
      <c r="AB1589" s="42" t="s">
        <v>2114</v>
      </c>
      <c r="AC1589" s="42" t="s">
        <v>225</v>
      </c>
      <c r="AD1589" s="42" t="s">
        <v>225</v>
      </c>
      <c r="AE1589" s="42" t="s">
        <v>349</v>
      </c>
      <c r="AF1589" s="42" t="s">
        <v>349</v>
      </c>
      <c r="AG1589" s="42">
        <v>20</v>
      </c>
      <c r="AH1589" s="42" t="s">
        <v>350</v>
      </c>
      <c r="AI1589" s="42" t="s">
        <v>2115</v>
      </c>
      <c r="AJ1589" s="42" t="s">
        <v>351</v>
      </c>
      <c r="AK1589" s="42" t="s">
        <v>1895</v>
      </c>
      <c r="AL1589" s="42">
        <v>600</v>
      </c>
      <c r="AM1589" s="42" t="s">
        <v>371</v>
      </c>
      <c r="AN1589" s="42" t="s">
        <v>372</v>
      </c>
      <c r="AO1589" s="42">
        <v>250</v>
      </c>
      <c r="AP1589" s="42" t="s">
        <v>384</v>
      </c>
      <c r="AQ1589" s="42">
        <v>600</v>
      </c>
      <c r="AR1589" s="42">
        <v>2</v>
      </c>
      <c r="AS1589" s="42">
        <v>600</v>
      </c>
      <c r="AT1589" s="42">
        <v>24</v>
      </c>
      <c r="AU1589" s="42" t="s">
        <v>6086</v>
      </c>
      <c r="AV1589" s="42" t="s">
        <v>6086</v>
      </c>
      <c r="AW1589" s="42">
        <v>18000</v>
      </c>
      <c r="AX1589" s="42">
        <v>18000</v>
      </c>
      <c r="AY1589" s="42">
        <v>2</v>
      </c>
      <c r="AZ1589" s="51">
        <v>90</v>
      </c>
      <c r="BA1589" s="42"/>
      <c r="BB1589" s="42">
        <v>2</v>
      </c>
      <c r="BC1589" s="42" t="s">
        <v>375</v>
      </c>
      <c r="BD1589" s="49" t="s">
        <v>6103</v>
      </c>
      <c r="BE1589" s="49" t="s">
        <v>6107</v>
      </c>
      <c r="BF1589" s="42" t="s">
        <v>340</v>
      </c>
      <c r="BG1589" s="42"/>
      <c r="BH1589" s="42"/>
      <c r="BI1589" s="42" t="s">
        <v>357</v>
      </c>
      <c r="BJ1589" s="42" t="s">
        <v>358</v>
      </c>
      <c r="BK1589" s="57">
        <v>44778</v>
      </c>
      <c r="BL1589" s="42" t="s">
        <v>317</v>
      </c>
      <c r="BM1589" s="42" t="s">
        <v>317</v>
      </c>
      <c r="BN1589" s="42"/>
      <c r="BO1589" s="42"/>
      <c r="BP1589" s="42" t="s">
        <v>359</v>
      </c>
      <c r="BQ1589" s="42" t="s">
        <v>359</v>
      </c>
      <c r="BR1589" s="42" t="s">
        <v>359</v>
      </c>
      <c r="BS1589" s="42"/>
      <c r="BT1589" s="42" t="s">
        <v>360</v>
      </c>
      <c r="BU1589" s="42" t="s">
        <v>317</v>
      </c>
      <c r="BV1589" s="42" t="s">
        <v>317</v>
      </c>
      <c r="BW1589" s="42"/>
      <c r="BX1589" s="42"/>
      <c r="BY1589" s="42" t="s">
        <v>353</v>
      </c>
      <c r="BZ1589" s="42" t="s">
        <v>353</v>
      </c>
      <c r="CA1589" s="42"/>
      <c r="CB1589" s="42" t="s">
        <v>353</v>
      </c>
      <c r="CC1589" s="42"/>
      <c r="CD1589" s="42"/>
      <c r="CE1589" s="42"/>
      <c r="CF1589" s="42"/>
      <c r="CG1589" s="26" t="s">
        <v>6104</v>
      </c>
    </row>
    <row r="1590" hidden="1" spans="1:85">
      <c r="A1590" s="39">
        <v>62</v>
      </c>
      <c r="B1590" s="42" t="s">
        <v>6108</v>
      </c>
      <c r="C1590" s="79" t="s">
        <v>6109</v>
      </c>
      <c r="D1590" s="42" t="s">
        <v>6110</v>
      </c>
      <c r="E1590" s="43">
        <v>26.06916666</v>
      </c>
      <c r="F1590" s="43">
        <v>-17.47388889</v>
      </c>
      <c r="G1590" s="42" t="s">
        <v>2110</v>
      </c>
      <c r="H1590" s="37">
        <v>1.5</v>
      </c>
      <c r="I1590" s="42" t="s">
        <v>6036</v>
      </c>
      <c r="J1590" s="42" t="s">
        <v>6037</v>
      </c>
      <c r="K1590" s="42" t="s">
        <v>340</v>
      </c>
      <c r="L1590" s="42" t="s">
        <v>317</v>
      </c>
      <c r="M1590" s="42" t="s">
        <v>317</v>
      </c>
      <c r="N1590" s="42" t="s">
        <v>318</v>
      </c>
      <c r="O1590" s="42" t="s">
        <v>364</v>
      </c>
      <c r="P1590" s="42" t="s">
        <v>365</v>
      </c>
      <c r="Q1590" s="42" t="s">
        <v>320</v>
      </c>
      <c r="R1590" s="42" t="s">
        <v>320</v>
      </c>
      <c r="S1590" s="42" t="s">
        <v>1718</v>
      </c>
      <c r="T1590" s="42" t="s">
        <v>344</v>
      </c>
      <c r="U1590" s="42" t="s">
        <v>323</v>
      </c>
      <c r="V1590" s="52">
        <v>54</v>
      </c>
      <c r="W1590" s="42" t="s">
        <v>325</v>
      </c>
      <c r="X1590" s="42" t="s">
        <v>6038</v>
      </c>
      <c r="Y1590" s="42" t="s">
        <v>2</v>
      </c>
      <c r="Z1590" s="42" t="s">
        <v>2</v>
      </c>
      <c r="AA1590" s="42" t="s">
        <v>346</v>
      </c>
      <c r="AB1590" s="42" t="s">
        <v>2114</v>
      </c>
      <c r="AC1590" s="42" t="s">
        <v>225</v>
      </c>
      <c r="AD1590" s="42" t="s">
        <v>225</v>
      </c>
      <c r="AE1590" s="42" t="s">
        <v>561</v>
      </c>
      <c r="AF1590" s="42" t="s">
        <v>561</v>
      </c>
      <c r="AG1590" s="42">
        <v>13</v>
      </c>
      <c r="AH1590" s="42" t="s">
        <v>368</v>
      </c>
      <c r="AI1590" s="42" t="s">
        <v>1803</v>
      </c>
      <c r="AJ1590" s="42" t="s">
        <v>370</v>
      </c>
      <c r="AK1590" s="42" t="s">
        <v>3131</v>
      </c>
      <c r="AL1590" s="42">
        <v>600</v>
      </c>
      <c r="AM1590" s="42" t="s">
        <v>371</v>
      </c>
      <c r="AN1590" s="42" t="s">
        <v>372</v>
      </c>
      <c r="AO1590" s="42">
        <v>250</v>
      </c>
      <c r="AP1590" s="42" t="s">
        <v>1924</v>
      </c>
      <c r="AQ1590" s="42">
        <v>400</v>
      </c>
      <c r="AR1590" s="42">
        <v>2</v>
      </c>
      <c r="AS1590" s="42">
        <v>400</v>
      </c>
      <c r="AT1590" s="42">
        <v>24</v>
      </c>
      <c r="AU1590" s="42" t="s">
        <v>327</v>
      </c>
      <c r="AV1590" s="42" t="s">
        <v>327</v>
      </c>
      <c r="AW1590" s="42" t="s">
        <v>327</v>
      </c>
      <c r="AX1590" s="42" t="s">
        <v>2203</v>
      </c>
      <c r="AY1590" s="42" t="s">
        <v>327</v>
      </c>
      <c r="AZ1590" s="51">
        <v>35</v>
      </c>
      <c r="BA1590" s="42"/>
      <c r="BB1590" s="42">
        <v>1</v>
      </c>
      <c r="BC1590" s="42" t="s">
        <v>346</v>
      </c>
      <c r="BD1590" s="49" t="s">
        <v>6108</v>
      </c>
      <c r="BE1590" s="49">
        <v>0</v>
      </c>
      <c r="BF1590" s="42" t="s">
        <v>340</v>
      </c>
      <c r="BG1590" s="42"/>
      <c r="BH1590" s="42"/>
      <c r="BI1590" s="42" t="s">
        <v>357</v>
      </c>
      <c r="BJ1590" s="42" t="s">
        <v>358</v>
      </c>
      <c r="BK1590" s="57">
        <v>44778</v>
      </c>
      <c r="BL1590" s="42" t="s">
        <v>317</v>
      </c>
      <c r="BM1590" s="42" t="s">
        <v>317</v>
      </c>
      <c r="BN1590" s="42"/>
      <c r="BO1590" s="42"/>
      <c r="BP1590" s="42" t="s">
        <v>359</v>
      </c>
      <c r="BQ1590" s="42" t="s">
        <v>359</v>
      </c>
      <c r="BR1590" s="42" t="s">
        <v>359</v>
      </c>
      <c r="BS1590" s="42"/>
      <c r="BT1590" s="42" t="s">
        <v>360</v>
      </c>
      <c r="BU1590" s="42" t="s">
        <v>317</v>
      </c>
      <c r="BV1590" s="42" t="s">
        <v>317</v>
      </c>
      <c r="BW1590" s="42"/>
      <c r="BX1590" s="42"/>
      <c r="BY1590" s="42" t="s">
        <v>353</v>
      </c>
      <c r="BZ1590" s="42" t="s">
        <v>353</v>
      </c>
      <c r="CA1590" s="42"/>
      <c r="CB1590" s="42" t="s">
        <v>353</v>
      </c>
      <c r="CC1590" s="42"/>
      <c r="CD1590" s="42"/>
      <c r="CE1590" s="42"/>
      <c r="CF1590" s="42"/>
      <c r="CG1590" s="26" t="s">
        <v>6109</v>
      </c>
    </row>
    <row r="1591" hidden="1" spans="1:85">
      <c r="A1591" s="34">
        <v>761</v>
      </c>
      <c r="B1591" s="42" t="s">
        <v>6111</v>
      </c>
      <c r="C1591" s="79" t="s">
        <v>6112</v>
      </c>
      <c r="D1591" s="42" t="s">
        <v>6113</v>
      </c>
      <c r="E1591" s="43">
        <v>25.28601111</v>
      </c>
      <c r="F1591" s="43">
        <v>-17.76518056</v>
      </c>
      <c r="G1591" s="42" t="s">
        <v>2110</v>
      </c>
      <c r="H1591" s="37">
        <v>2.5</v>
      </c>
      <c r="I1591" s="42" t="s">
        <v>6036</v>
      </c>
      <c r="J1591" s="42" t="s">
        <v>6106</v>
      </c>
      <c r="K1591" s="42" t="s">
        <v>340</v>
      </c>
      <c r="L1591" s="42" t="s">
        <v>317</v>
      </c>
      <c r="M1591" s="42" t="s">
        <v>317</v>
      </c>
      <c r="N1591" s="42" t="s">
        <v>318</v>
      </c>
      <c r="O1591" s="42" t="s">
        <v>364</v>
      </c>
      <c r="P1591" s="42" t="s">
        <v>380</v>
      </c>
      <c r="Q1591" s="42" t="s">
        <v>320</v>
      </c>
      <c r="R1591" s="42" t="s">
        <v>381</v>
      </c>
      <c r="S1591" s="42" t="s">
        <v>1718</v>
      </c>
      <c r="T1591" s="42" t="s">
        <v>344</v>
      </c>
      <c r="U1591" s="42" t="s">
        <v>323</v>
      </c>
      <c r="V1591" s="52">
        <v>46</v>
      </c>
      <c r="W1591" s="42" t="s">
        <v>366</v>
      </c>
      <c r="X1591" s="42" t="s">
        <v>6038</v>
      </c>
      <c r="Y1591" s="40" t="s">
        <v>2</v>
      </c>
      <c r="Z1591" s="42" t="s">
        <v>2</v>
      </c>
      <c r="AA1591" s="42" t="s">
        <v>346</v>
      </c>
      <c r="AB1591" s="42" t="s">
        <v>2114</v>
      </c>
      <c r="AC1591" s="42" t="s">
        <v>225</v>
      </c>
      <c r="AD1591" s="42" t="s">
        <v>225</v>
      </c>
      <c r="AE1591" s="42" t="s">
        <v>561</v>
      </c>
      <c r="AF1591" s="42" t="s">
        <v>561</v>
      </c>
      <c r="AG1591" s="42">
        <v>20</v>
      </c>
      <c r="AH1591" s="42" t="s">
        <v>350</v>
      </c>
      <c r="AI1591" s="42" t="s">
        <v>6042</v>
      </c>
      <c r="AJ1591" s="42" t="s">
        <v>351</v>
      </c>
      <c r="AK1591" s="42" t="s">
        <v>1895</v>
      </c>
      <c r="AL1591" s="42">
        <v>1000</v>
      </c>
      <c r="AM1591" s="42" t="s">
        <v>371</v>
      </c>
      <c r="AN1591" s="42" t="s">
        <v>372</v>
      </c>
      <c r="AO1591" s="42">
        <v>250</v>
      </c>
      <c r="AP1591" s="42" t="s">
        <v>524</v>
      </c>
      <c r="AQ1591" s="42">
        <v>600</v>
      </c>
      <c r="AR1591" s="42">
        <v>2</v>
      </c>
      <c r="AS1591" s="42">
        <v>600</v>
      </c>
      <c r="AT1591" s="42">
        <v>24</v>
      </c>
      <c r="AU1591" s="42" t="s">
        <v>6086</v>
      </c>
      <c r="AV1591" s="42" t="s">
        <v>6086</v>
      </c>
      <c r="AW1591" s="42">
        <v>18000</v>
      </c>
      <c r="AX1591" s="42">
        <v>18000</v>
      </c>
      <c r="AY1591" s="42">
        <v>2</v>
      </c>
      <c r="AZ1591" s="51">
        <v>89</v>
      </c>
      <c r="BA1591" s="42"/>
      <c r="BB1591" s="42">
        <v>2</v>
      </c>
      <c r="BC1591" s="42" t="s">
        <v>615</v>
      </c>
      <c r="BD1591" s="49" t="s">
        <v>6111</v>
      </c>
      <c r="BE1591" s="49">
        <v>0</v>
      </c>
      <c r="BF1591" s="42" t="s">
        <v>340</v>
      </c>
      <c r="BG1591" s="42"/>
      <c r="BH1591" s="42"/>
      <c r="BI1591" s="42" t="s">
        <v>357</v>
      </c>
      <c r="BJ1591" s="42" t="s">
        <v>358</v>
      </c>
      <c r="BK1591" s="57">
        <v>44778</v>
      </c>
      <c r="BL1591" s="42" t="s">
        <v>317</v>
      </c>
      <c r="BM1591" s="42" t="s">
        <v>317</v>
      </c>
      <c r="BN1591" s="42"/>
      <c r="BO1591" s="42"/>
      <c r="BP1591" s="42" t="s">
        <v>359</v>
      </c>
      <c r="BQ1591" s="42" t="s">
        <v>359</v>
      </c>
      <c r="BR1591" s="42" t="s">
        <v>359</v>
      </c>
      <c r="BS1591" s="42"/>
      <c r="BT1591" s="42" t="s">
        <v>360</v>
      </c>
      <c r="BU1591" s="42" t="s">
        <v>317</v>
      </c>
      <c r="BV1591" s="42" t="s">
        <v>317</v>
      </c>
      <c r="BW1591" s="42"/>
      <c r="BX1591" s="42"/>
      <c r="BY1591" s="42" t="s">
        <v>353</v>
      </c>
      <c r="BZ1591" s="42" t="s">
        <v>353</v>
      </c>
      <c r="CA1591" s="42"/>
      <c r="CB1591" s="42" t="s">
        <v>353</v>
      </c>
      <c r="CC1591" s="42"/>
      <c r="CD1591" s="42"/>
      <c r="CE1591" s="42"/>
      <c r="CF1591" s="42"/>
      <c r="CG1591" s="26" t="s">
        <v>6112</v>
      </c>
    </row>
    <row r="1592" hidden="1" spans="1:85">
      <c r="A1592" s="34">
        <v>915</v>
      </c>
      <c r="B1592" s="42" t="s">
        <v>6114</v>
      </c>
      <c r="C1592" s="79" t="s">
        <v>6115</v>
      </c>
      <c r="D1592" s="42" t="s">
        <v>6116</v>
      </c>
      <c r="E1592" s="43">
        <v>25.26327778</v>
      </c>
      <c r="F1592" s="43">
        <v>-17.72308333</v>
      </c>
      <c r="G1592" s="42" t="s">
        <v>2110</v>
      </c>
      <c r="H1592" s="37">
        <v>2</v>
      </c>
      <c r="I1592" s="42" t="s">
        <v>6036</v>
      </c>
      <c r="J1592" s="42" t="s">
        <v>6106</v>
      </c>
      <c r="K1592" s="42" t="s">
        <v>340</v>
      </c>
      <c r="L1592" s="42" t="s">
        <v>317</v>
      </c>
      <c r="M1592" s="42" t="s">
        <v>317</v>
      </c>
      <c r="N1592" s="42" t="s">
        <v>318</v>
      </c>
      <c r="O1592" s="42" t="s">
        <v>554</v>
      </c>
      <c r="P1592" s="42" t="s">
        <v>365</v>
      </c>
      <c r="Q1592" s="42" t="s">
        <v>381</v>
      </c>
      <c r="R1592" s="42" t="s">
        <v>320</v>
      </c>
      <c r="S1592" s="42" t="s">
        <v>1718</v>
      </c>
      <c r="T1592" s="42" t="s">
        <v>344</v>
      </c>
      <c r="U1592" s="42" t="s">
        <v>323</v>
      </c>
      <c r="V1592" s="52">
        <v>70</v>
      </c>
      <c r="W1592" s="42" t="s">
        <v>366</v>
      </c>
      <c r="X1592" s="42" t="s">
        <v>6038</v>
      </c>
      <c r="Y1592" s="42" t="s">
        <v>2</v>
      </c>
      <c r="Z1592" s="42" t="s">
        <v>2</v>
      </c>
      <c r="AA1592" s="42" t="s">
        <v>346</v>
      </c>
      <c r="AB1592" s="42" t="s">
        <v>2114</v>
      </c>
      <c r="AC1592" s="42" t="s">
        <v>225</v>
      </c>
      <c r="AD1592" s="42" t="s">
        <v>225</v>
      </c>
      <c r="AE1592" s="42" t="s">
        <v>561</v>
      </c>
      <c r="AF1592" s="42" t="s">
        <v>561</v>
      </c>
      <c r="AG1592" s="42">
        <v>17.5</v>
      </c>
      <c r="AH1592" s="42" t="s">
        <v>368</v>
      </c>
      <c r="AI1592" s="42" t="s">
        <v>1803</v>
      </c>
      <c r="AJ1592" s="42" t="s">
        <v>370</v>
      </c>
      <c r="AK1592" s="42" t="s">
        <v>3131</v>
      </c>
      <c r="AL1592" s="42">
        <v>600</v>
      </c>
      <c r="AM1592" s="42" t="s">
        <v>371</v>
      </c>
      <c r="AN1592" s="42" t="s">
        <v>372</v>
      </c>
      <c r="AO1592" s="42">
        <v>250</v>
      </c>
      <c r="AP1592" s="42" t="s">
        <v>384</v>
      </c>
      <c r="AQ1592" s="42">
        <v>600</v>
      </c>
      <c r="AR1592" s="42">
        <v>2</v>
      </c>
      <c r="AS1592" s="42">
        <v>600</v>
      </c>
      <c r="AT1592" s="42">
        <v>24</v>
      </c>
      <c r="AU1592" s="42" t="s">
        <v>6086</v>
      </c>
      <c r="AV1592" s="42" t="s">
        <v>6086</v>
      </c>
      <c r="AW1592" s="42">
        <v>18000</v>
      </c>
      <c r="AX1592" s="42">
        <v>18000</v>
      </c>
      <c r="AY1592" s="42">
        <v>2</v>
      </c>
      <c r="AZ1592" s="51">
        <v>70</v>
      </c>
      <c r="BA1592" s="42"/>
      <c r="BB1592" s="42">
        <v>1</v>
      </c>
      <c r="BC1592" s="42" t="s">
        <v>346</v>
      </c>
      <c r="BD1592" s="49" t="s">
        <v>6114</v>
      </c>
      <c r="BE1592" s="49">
        <v>0</v>
      </c>
      <c r="BF1592" s="42" t="s">
        <v>340</v>
      </c>
      <c r="BG1592" s="42"/>
      <c r="BH1592" s="42"/>
      <c r="BI1592" s="42" t="s">
        <v>357</v>
      </c>
      <c r="BJ1592" s="42" t="s">
        <v>358</v>
      </c>
      <c r="BK1592" s="57">
        <v>44778</v>
      </c>
      <c r="BL1592" s="42" t="s">
        <v>317</v>
      </c>
      <c r="BM1592" s="42" t="s">
        <v>317</v>
      </c>
      <c r="BN1592" s="42"/>
      <c r="BO1592" s="42"/>
      <c r="BP1592" s="42" t="s">
        <v>359</v>
      </c>
      <c r="BQ1592" s="42" t="s">
        <v>359</v>
      </c>
      <c r="BR1592" s="42" t="s">
        <v>359</v>
      </c>
      <c r="BS1592" s="42"/>
      <c r="BT1592" s="42" t="s">
        <v>360</v>
      </c>
      <c r="BU1592" s="42" t="s">
        <v>317</v>
      </c>
      <c r="BV1592" s="42" t="s">
        <v>317</v>
      </c>
      <c r="BW1592" s="42"/>
      <c r="BX1592" s="42"/>
      <c r="BY1592" s="42" t="s">
        <v>353</v>
      </c>
      <c r="BZ1592" s="42" t="s">
        <v>353</v>
      </c>
      <c r="CA1592" s="42"/>
      <c r="CB1592" s="42" t="s">
        <v>353</v>
      </c>
      <c r="CC1592" s="42"/>
      <c r="CD1592" s="42"/>
      <c r="CE1592" s="42"/>
      <c r="CF1592" s="42"/>
      <c r="CG1592" s="26" t="s">
        <v>6115</v>
      </c>
    </row>
    <row r="1593" hidden="1" spans="1:85">
      <c r="A1593" s="39">
        <v>1802</v>
      </c>
      <c r="B1593" s="42" t="s">
        <v>6117</v>
      </c>
      <c r="C1593" s="79" t="s">
        <v>6118</v>
      </c>
      <c r="D1593" s="42" t="s">
        <v>6119</v>
      </c>
      <c r="E1593" s="43">
        <v>26.23669444</v>
      </c>
      <c r="F1593" s="43">
        <v>-17.30983333</v>
      </c>
      <c r="G1593" s="42" t="s">
        <v>2110</v>
      </c>
      <c r="H1593" s="37">
        <v>2.5</v>
      </c>
      <c r="I1593" s="42" t="s">
        <v>6036</v>
      </c>
      <c r="J1593" s="42" t="s">
        <v>6120</v>
      </c>
      <c r="K1593" s="42" t="s">
        <v>340</v>
      </c>
      <c r="L1593" s="42" t="s">
        <v>317</v>
      </c>
      <c r="M1593" s="42" t="s">
        <v>317</v>
      </c>
      <c r="N1593" s="42" t="s">
        <v>402</v>
      </c>
      <c r="O1593" s="42" t="s">
        <v>364</v>
      </c>
      <c r="P1593" s="42" t="s">
        <v>365</v>
      </c>
      <c r="Q1593" s="42" t="s">
        <v>381</v>
      </c>
      <c r="R1593" s="42" t="s">
        <v>381</v>
      </c>
      <c r="S1593" s="42" t="s">
        <v>1718</v>
      </c>
      <c r="T1593" s="42" t="s">
        <v>344</v>
      </c>
      <c r="U1593" s="42" t="s">
        <v>323</v>
      </c>
      <c r="V1593" s="52">
        <v>60</v>
      </c>
      <c r="W1593" s="42" t="s">
        <v>366</v>
      </c>
      <c r="X1593" s="42" t="s">
        <v>6038</v>
      </c>
      <c r="Y1593" s="42" t="s">
        <v>2</v>
      </c>
      <c r="Z1593" s="42" t="s">
        <v>2</v>
      </c>
      <c r="AA1593" s="42" t="s">
        <v>346</v>
      </c>
      <c r="AB1593" s="42" t="s">
        <v>2114</v>
      </c>
      <c r="AC1593" s="42" t="s">
        <v>225</v>
      </c>
      <c r="AD1593" s="42" t="s">
        <v>225</v>
      </c>
      <c r="AE1593" s="42" t="s">
        <v>349</v>
      </c>
      <c r="AF1593" s="42" t="s">
        <v>349</v>
      </c>
      <c r="AG1593" s="42">
        <v>20</v>
      </c>
      <c r="AH1593" s="42" t="s">
        <v>350</v>
      </c>
      <c r="AI1593" s="42" t="s">
        <v>2115</v>
      </c>
      <c r="AJ1593" s="42" t="s">
        <v>351</v>
      </c>
      <c r="AK1593" s="42" t="s">
        <v>1895</v>
      </c>
      <c r="AL1593" s="42">
        <v>600</v>
      </c>
      <c r="AM1593" s="42" t="s">
        <v>371</v>
      </c>
      <c r="AN1593" s="42" t="s">
        <v>372</v>
      </c>
      <c r="AO1593" s="42">
        <v>250</v>
      </c>
      <c r="AP1593" s="42" t="s">
        <v>384</v>
      </c>
      <c r="AQ1593" s="42">
        <v>600</v>
      </c>
      <c r="AR1593" s="42">
        <v>2</v>
      </c>
      <c r="AS1593" s="42">
        <v>600</v>
      </c>
      <c r="AT1593" s="42">
        <v>24</v>
      </c>
      <c r="AU1593" s="42" t="s">
        <v>6086</v>
      </c>
      <c r="AV1593" s="42" t="s">
        <v>6086</v>
      </c>
      <c r="AW1593" s="42">
        <v>18000</v>
      </c>
      <c r="AX1593" s="42">
        <v>18000</v>
      </c>
      <c r="AY1593" s="42">
        <v>2</v>
      </c>
      <c r="AZ1593" s="51">
        <v>52</v>
      </c>
      <c r="BA1593" s="42"/>
      <c r="BB1593" s="42">
        <v>2</v>
      </c>
      <c r="BC1593" s="42" t="s">
        <v>615</v>
      </c>
      <c r="BD1593" s="49" t="s">
        <v>6117</v>
      </c>
      <c r="BE1593" s="49">
        <v>0</v>
      </c>
      <c r="BF1593" s="42" t="s">
        <v>340</v>
      </c>
      <c r="BG1593" s="42"/>
      <c r="BH1593" s="42"/>
      <c r="BI1593" s="42" t="s">
        <v>357</v>
      </c>
      <c r="BJ1593" s="42" t="s">
        <v>358</v>
      </c>
      <c r="BK1593" s="57">
        <v>44778</v>
      </c>
      <c r="BL1593" s="42" t="s">
        <v>317</v>
      </c>
      <c r="BM1593" s="42" t="s">
        <v>317</v>
      </c>
      <c r="BN1593" s="42"/>
      <c r="BO1593" s="42"/>
      <c r="BP1593" s="42" t="s">
        <v>359</v>
      </c>
      <c r="BQ1593" s="42" t="s">
        <v>359</v>
      </c>
      <c r="BR1593" s="42" t="s">
        <v>359</v>
      </c>
      <c r="BS1593" s="42"/>
      <c r="BT1593" s="42" t="s">
        <v>360</v>
      </c>
      <c r="BU1593" s="42" t="s">
        <v>317</v>
      </c>
      <c r="BV1593" s="42" t="s">
        <v>317</v>
      </c>
      <c r="BW1593" s="42"/>
      <c r="BX1593" s="42"/>
      <c r="BY1593" s="42" t="s">
        <v>353</v>
      </c>
      <c r="BZ1593" s="42" t="s">
        <v>353</v>
      </c>
      <c r="CA1593" s="42"/>
      <c r="CB1593" s="42" t="s">
        <v>353</v>
      </c>
      <c r="CC1593" s="42"/>
      <c r="CD1593" s="42"/>
      <c r="CE1593" s="42"/>
      <c r="CF1593" s="42"/>
      <c r="CG1593" s="26" t="s">
        <v>6118</v>
      </c>
    </row>
    <row r="1594" hidden="1" spans="1:85">
      <c r="A1594" s="34">
        <v>1051</v>
      </c>
      <c r="B1594" s="42" t="s">
        <v>6121</v>
      </c>
      <c r="C1594" s="79" t="s">
        <v>6122</v>
      </c>
      <c r="D1594" s="42" t="s">
        <v>6123</v>
      </c>
      <c r="E1594" s="43">
        <v>26.26833333</v>
      </c>
      <c r="F1594" s="43">
        <v>-17.22777777</v>
      </c>
      <c r="G1594" s="42" t="s">
        <v>2110</v>
      </c>
      <c r="H1594" s="37">
        <v>1.8</v>
      </c>
      <c r="I1594" s="42" t="s">
        <v>6036</v>
      </c>
      <c r="J1594" s="42" t="s">
        <v>6120</v>
      </c>
      <c r="K1594" s="42" t="s">
        <v>340</v>
      </c>
      <c r="L1594" s="42" t="s">
        <v>317</v>
      </c>
      <c r="M1594" s="42" t="s">
        <v>317</v>
      </c>
      <c r="N1594" s="42" t="s">
        <v>318</v>
      </c>
      <c r="O1594" s="42" t="s">
        <v>554</v>
      </c>
      <c r="P1594" s="42" t="s">
        <v>365</v>
      </c>
      <c r="Q1594" s="42" t="s">
        <v>320</v>
      </c>
      <c r="R1594" s="42" t="s">
        <v>320</v>
      </c>
      <c r="S1594" s="42" t="s">
        <v>1718</v>
      </c>
      <c r="T1594" s="42" t="s">
        <v>344</v>
      </c>
      <c r="U1594" s="42" t="s">
        <v>323</v>
      </c>
      <c r="V1594" s="52">
        <v>54</v>
      </c>
      <c r="W1594" s="42" t="s">
        <v>325</v>
      </c>
      <c r="X1594" s="42" t="s">
        <v>6038</v>
      </c>
      <c r="Y1594" s="42" t="s">
        <v>2</v>
      </c>
      <c r="Z1594" s="42" t="s">
        <v>2</v>
      </c>
      <c r="AA1594" s="42" t="s">
        <v>346</v>
      </c>
      <c r="AB1594" s="42" t="s">
        <v>2114</v>
      </c>
      <c r="AC1594" s="42" t="s">
        <v>225</v>
      </c>
      <c r="AD1594" s="42" t="s">
        <v>225</v>
      </c>
      <c r="AE1594" s="42" t="s">
        <v>561</v>
      </c>
      <c r="AF1594" s="42" t="s">
        <v>561</v>
      </c>
      <c r="AG1594" s="42">
        <v>15</v>
      </c>
      <c r="AH1594" s="42" t="s">
        <v>368</v>
      </c>
      <c r="AI1594" s="42" t="s">
        <v>415</v>
      </c>
      <c r="AJ1594" s="42" t="s">
        <v>370</v>
      </c>
      <c r="AK1594" s="42" t="s">
        <v>3131</v>
      </c>
      <c r="AL1594" s="42">
        <v>600</v>
      </c>
      <c r="AM1594" s="42" t="s">
        <v>371</v>
      </c>
      <c r="AN1594" s="42" t="s">
        <v>372</v>
      </c>
      <c r="AO1594" s="42">
        <v>250</v>
      </c>
      <c r="AP1594" s="42" t="s">
        <v>384</v>
      </c>
      <c r="AQ1594" s="42">
        <v>600</v>
      </c>
      <c r="AR1594" s="42">
        <v>2</v>
      </c>
      <c r="AS1594" s="42">
        <v>600</v>
      </c>
      <c r="AT1594" s="42">
        <v>24</v>
      </c>
      <c r="AU1594" s="42" t="s">
        <v>327</v>
      </c>
      <c r="AV1594" s="42" t="s">
        <v>327</v>
      </c>
      <c r="AW1594" s="42" t="s">
        <v>327</v>
      </c>
      <c r="AX1594" s="42" t="s">
        <v>2203</v>
      </c>
      <c r="AY1594" s="42" t="s">
        <v>327</v>
      </c>
      <c r="AZ1594" s="51">
        <v>74</v>
      </c>
      <c r="BA1594" s="42"/>
      <c r="BB1594" s="42">
        <v>2</v>
      </c>
      <c r="BC1594" s="42" t="s">
        <v>375</v>
      </c>
      <c r="BD1594" s="49" t="s">
        <v>6121</v>
      </c>
      <c r="BE1594" s="49" t="s">
        <v>6124</v>
      </c>
      <c r="BF1594" s="42" t="s">
        <v>340</v>
      </c>
      <c r="BG1594" s="42"/>
      <c r="BH1594" s="42"/>
      <c r="BI1594" s="42" t="s">
        <v>357</v>
      </c>
      <c r="BJ1594" s="42" t="s">
        <v>358</v>
      </c>
      <c r="BK1594" s="57">
        <v>44778</v>
      </c>
      <c r="BL1594" s="42" t="s">
        <v>340</v>
      </c>
      <c r="BM1594" s="42" t="s">
        <v>317</v>
      </c>
      <c r="BN1594" s="42"/>
      <c r="BO1594" s="42"/>
      <c r="BP1594" s="42" t="s">
        <v>359</v>
      </c>
      <c r="BQ1594" s="42" t="s">
        <v>359</v>
      </c>
      <c r="BR1594" s="42" t="s">
        <v>508</v>
      </c>
      <c r="BS1594" s="42"/>
      <c r="BT1594" s="42" t="s">
        <v>360</v>
      </c>
      <c r="BU1594" s="42" t="s">
        <v>317</v>
      </c>
      <c r="BV1594" s="42" t="s">
        <v>317</v>
      </c>
      <c r="BW1594" s="42"/>
      <c r="BX1594" s="42"/>
      <c r="BY1594" s="42" t="s">
        <v>353</v>
      </c>
      <c r="BZ1594" s="42" t="s">
        <v>353</v>
      </c>
      <c r="CA1594" s="42"/>
      <c r="CB1594" s="42" t="s">
        <v>353</v>
      </c>
      <c r="CC1594" s="42"/>
      <c r="CD1594" s="42"/>
      <c r="CE1594" s="42"/>
      <c r="CF1594" s="42"/>
      <c r="CG1594" s="26" t="s">
        <v>6122</v>
      </c>
    </row>
    <row r="1595" hidden="1" spans="1:85">
      <c r="A1595" s="34">
        <v>559</v>
      </c>
      <c r="B1595" s="42" t="s">
        <v>6125</v>
      </c>
      <c r="C1595" s="79" t="s">
        <v>6126</v>
      </c>
      <c r="D1595" s="42" t="s">
        <v>6127</v>
      </c>
      <c r="E1595" s="43">
        <v>26.48230556</v>
      </c>
      <c r="F1595" s="43">
        <v>-17.02697222</v>
      </c>
      <c r="G1595" s="42" t="s">
        <v>2110</v>
      </c>
      <c r="H1595" s="37">
        <v>5.5</v>
      </c>
      <c r="I1595" s="42" t="s">
        <v>6036</v>
      </c>
      <c r="J1595" s="42" t="s">
        <v>6120</v>
      </c>
      <c r="K1595" s="42" t="s">
        <v>340</v>
      </c>
      <c r="L1595" s="42" t="s">
        <v>317</v>
      </c>
      <c r="M1595" s="42" t="s">
        <v>317</v>
      </c>
      <c r="N1595" s="42" t="s">
        <v>402</v>
      </c>
      <c r="O1595" s="42" t="s">
        <v>364</v>
      </c>
      <c r="P1595" s="42" t="s">
        <v>343</v>
      </c>
      <c r="Q1595" s="42" t="s">
        <v>381</v>
      </c>
      <c r="R1595" s="42" t="s">
        <v>320</v>
      </c>
      <c r="S1595" s="42" t="s">
        <v>1718</v>
      </c>
      <c r="T1595" s="42" t="s">
        <v>344</v>
      </c>
      <c r="U1595" s="42" t="s">
        <v>323</v>
      </c>
      <c r="V1595" s="52">
        <v>70</v>
      </c>
      <c r="W1595" s="42" t="s">
        <v>366</v>
      </c>
      <c r="X1595" s="42" t="s">
        <v>6038</v>
      </c>
      <c r="Y1595" s="42" t="s">
        <v>2</v>
      </c>
      <c r="Z1595" s="42" t="s">
        <v>2</v>
      </c>
      <c r="AA1595" s="42" t="s">
        <v>346</v>
      </c>
      <c r="AB1595" s="42" t="s">
        <v>2114</v>
      </c>
      <c r="AC1595" s="42" t="s">
        <v>225</v>
      </c>
      <c r="AD1595" s="42" t="s">
        <v>225</v>
      </c>
      <c r="AE1595" s="42" t="s">
        <v>561</v>
      </c>
      <c r="AF1595" s="42" t="s">
        <v>561</v>
      </c>
      <c r="AG1595" s="42">
        <v>45</v>
      </c>
      <c r="AH1595" s="42" t="s">
        <v>350</v>
      </c>
      <c r="AI1595" s="42">
        <v>0</v>
      </c>
      <c r="AJ1595" s="42" t="s">
        <v>370</v>
      </c>
      <c r="AK1595" s="42" t="s">
        <v>3131</v>
      </c>
      <c r="AL1595" s="42">
        <v>1000</v>
      </c>
      <c r="AM1595" s="42" t="s">
        <v>332</v>
      </c>
      <c r="AN1595" s="42" t="s">
        <v>6128</v>
      </c>
      <c r="AO1595" s="42">
        <v>600</v>
      </c>
      <c r="AP1595" s="42" t="s">
        <v>333</v>
      </c>
      <c r="AQ1595" s="42">
        <v>300</v>
      </c>
      <c r="AR1595" s="42">
        <v>48</v>
      </c>
      <c r="AS1595" s="42">
        <v>100</v>
      </c>
      <c r="AT1595" s="42">
        <f>AQ1595/AS1595</f>
        <v>3</v>
      </c>
      <c r="AU1595" s="42" t="s">
        <v>6129</v>
      </c>
      <c r="AV1595" s="42" t="s">
        <v>6129</v>
      </c>
      <c r="AW1595" s="42">
        <v>18000</v>
      </c>
      <c r="AX1595" s="42">
        <v>18000</v>
      </c>
      <c r="AY1595" s="42">
        <v>2</v>
      </c>
      <c r="AZ1595" s="51">
        <v>160</v>
      </c>
      <c r="BA1595" s="42"/>
      <c r="BB1595" s="42">
        <v>2</v>
      </c>
      <c r="BC1595" s="42" t="s">
        <v>375</v>
      </c>
      <c r="BD1595" s="49" t="s">
        <v>6125</v>
      </c>
      <c r="BE1595" s="49" t="s">
        <v>6130</v>
      </c>
      <c r="BF1595" s="42" t="s">
        <v>340</v>
      </c>
      <c r="BG1595" s="42"/>
      <c r="BH1595" s="42"/>
      <c r="BI1595" s="42" t="s">
        <v>357</v>
      </c>
      <c r="BJ1595" s="42" t="s">
        <v>358</v>
      </c>
      <c r="BK1595" s="57">
        <v>44778</v>
      </c>
      <c r="BL1595" s="42" t="s">
        <v>317</v>
      </c>
      <c r="BM1595" s="42" t="s">
        <v>317</v>
      </c>
      <c r="BN1595" s="42"/>
      <c r="BO1595" s="42"/>
      <c r="BP1595" s="42" t="s">
        <v>359</v>
      </c>
      <c r="BQ1595" s="42" t="s">
        <v>359</v>
      </c>
      <c r="BR1595" s="42" t="s">
        <v>359</v>
      </c>
      <c r="BS1595" s="42"/>
      <c r="BT1595" s="42" t="s">
        <v>360</v>
      </c>
      <c r="BU1595" s="42" t="s">
        <v>317</v>
      </c>
      <c r="BV1595" s="42" t="s">
        <v>356</v>
      </c>
      <c r="BW1595" s="42"/>
      <c r="BX1595" s="42"/>
      <c r="BY1595" s="42" t="s">
        <v>356</v>
      </c>
      <c r="BZ1595" s="42">
        <v>30</v>
      </c>
      <c r="CA1595" s="42"/>
      <c r="CB1595" s="42" t="s">
        <v>472</v>
      </c>
      <c r="CC1595" s="42"/>
      <c r="CD1595" s="42"/>
      <c r="CE1595" s="42"/>
      <c r="CF1595" s="42"/>
      <c r="CG1595" s="26" t="s">
        <v>6126</v>
      </c>
    </row>
    <row r="1596" hidden="1" spans="1:85">
      <c r="A1596" s="39">
        <v>1230</v>
      </c>
      <c r="B1596" s="42" t="s">
        <v>6131</v>
      </c>
      <c r="C1596" s="79" t="s">
        <v>6132</v>
      </c>
      <c r="D1596" s="42" t="s">
        <v>6133</v>
      </c>
      <c r="E1596" s="43">
        <v>26.65472222</v>
      </c>
      <c r="F1596" s="43">
        <v>-17.03111111</v>
      </c>
      <c r="G1596" s="42" t="s">
        <v>2110</v>
      </c>
      <c r="H1596" s="37">
        <v>1.5</v>
      </c>
      <c r="I1596" s="42" t="s">
        <v>6036</v>
      </c>
      <c r="J1596" s="42" t="s">
        <v>6134</v>
      </c>
      <c r="K1596" s="42" t="s">
        <v>340</v>
      </c>
      <c r="L1596" s="42" t="s">
        <v>317</v>
      </c>
      <c r="M1596" s="42" t="s">
        <v>317</v>
      </c>
      <c r="N1596" s="42" t="s">
        <v>318</v>
      </c>
      <c r="O1596" s="42" t="s">
        <v>554</v>
      </c>
      <c r="P1596" s="42" t="s">
        <v>365</v>
      </c>
      <c r="Q1596" s="42" t="s">
        <v>320</v>
      </c>
      <c r="R1596" s="42" t="s">
        <v>320</v>
      </c>
      <c r="S1596" s="42" t="s">
        <v>1718</v>
      </c>
      <c r="T1596" s="42" t="s">
        <v>344</v>
      </c>
      <c r="U1596" s="42" t="s">
        <v>323</v>
      </c>
      <c r="V1596" s="52">
        <v>54</v>
      </c>
      <c r="W1596" s="42" t="s">
        <v>325</v>
      </c>
      <c r="X1596" s="42" t="s">
        <v>6079</v>
      </c>
      <c r="Y1596" s="42" t="s">
        <v>2</v>
      </c>
      <c r="Z1596" s="42" t="s">
        <v>2</v>
      </c>
      <c r="AA1596" s="42" t="s">
        <v>346</v>
      </c>
      <c r="AB1596" s="42" t="s">
        <v>2114</v>
      </c>
      <c r="AC1596" s="42" t="s">
        <v>225</v>
      </c>
      <c r="AD1596" s="42" t="s">
        <v>225</v>
      </c>
      <c r="AE1596" s="42" t="s">
        <v>561</v>
      </c>
      <c r="AF1596" s="42" t="s">
        <v>561</v>
      </c>
      <c r="AG1596" s="42">
        <v>13</v>
      </c>
      <c r="AH1596" s="42" t="s">
        <v>368</v>
      </c>
      <c r="AI1596" s="42" t="s">
        <v>6135</v>
      </c>
      <c r="AJ1596" s="42" t="s">
        <v>370</v>
      </c>
      <c r="AK1596" s="42">
        <v>0</v>
      </c>
      <c r="AL1596" s="42">
        <v>600</v>
      </c>
      <c r="AM1596" s="42" t="s">
        <v>371</v>
      </c>
      <c r="AN1596" s="42" t="s">
        <v>372</v>
      </c>
      <c r="AO1596" s="42">
        <v>250</v>
      </c>
      <c r="AP1596" s="42" t="s">
        <v>384</v>
      </c>
      <c r="AQ1596" s="42">
        <v>600</v>
      </c>
      <c r="AR1596" s="42">
        <v>2</v>
      </c>
      <c r="AS1596" s="42">
        <v>600</v>
      </c>
      <c r="AT1596" s="42">
        <v>24</v>
      </c>
      <c r="AU1596" s="42" t="s">
        <v>327</v>
      </c>
      <c r="AV1596" s="42" t="s">
        <v>327</v>
      </c>
      <c r="AW1596" s="42" t="s">
        <v>327</v>
      </c>
      <c r="AX1596" s="42">
        <v>0</v>
      </c>
      <c r="AY1596" s="42" t="s">
        <v>327</v>
      </c>
      <c r="AZ1596" s="51">
        <v>63</v>
      </c>
      <c r="BA1596" s="42"/>
      <c r="BB1596" s="42">
        <v>2</v>
      </c>
      <c r="BC1596" s="42" t="s">
        <v>375</v>
      </c>
      <c r="BD1596" s="49" t="s">
        <v>6131</v>
      </c>
      <c r="BE1596" s="49" t="s">
        <v>6136</v>
      </c>
      <c r="BF1596" s="42" t="s">
        <v>340</v>
      </c>
      <c r="BG1596" s="42"/>
      <c r="BH1596" s="42"/>
      <c r="BI1596" s="42" t="s">
        <v>357</v>
      </c>
      <c r="BJ1596" s="42" t="s">
        <v>358</v>
      </c>
      <c r="BK1596" s="57">
        <v>44778</v>
      </c>
      <c r="BL1596" s="42" t="s">
        <v>317</v>
      </c>
      <c r="BM1596" s="42" t="s">
        <v>317</v>
      </c>
      <c r="BN1596" s="42"/>
      <c r="BO1596" s="42"/>
      <c r="BP1596" s="42" t="s">
        <v>359</v>
      </c>
      <c r="BQ1596" s="42" t="s">
        <v>359</v>
      </c>
      <c r="BR1596" s="42" t="s">
        <v>359</v>
      </c>
      <c r="BS1596" s="42"/>
      <c r="BT1596" s="42" t="s">
        <v>360</v>
      </c>
      <c r="BU1596" s="42" t="s">
        <v>317</v>
      </c>
      <c r="BV1596" s="42" t="s">
        <v>356</v>
      </c>
      <c r="BW1596" s="42"/>
      <c r="BX1596" s="42"/>
      <c r="BY1596" s="42" t="s">
        <v>356</v>
      </c>
      <c r="BZ1596" s="42">
        <v>20</v>
      </c>
      <c r="CA1596" s="42"/>
      <c r="CB1596" s="42" t="s">
        <v>472</v>
      </c>
      <c r="CC1596" s="42"/>
      <c r="CD1596" s="42"/>
      <c r="CE1596" s="42"/>
      <c r="CF1596" s="42"/>
      <c r="CG1596" s="26" t="s">
        <v>6132</v>
      </c>
    </row>
    <row r="1597" hidden="1" spans="1:85">
      <c r="A1597" s="39">
        <v>1728</v>
      </c>
      <c r="B1597" s="42" t="s">
        <v>6137</v>
      </c>
      <c r="C1597" s="79" t="s">
        <v>6138</v>
      </c>
      <c r="D1597" s="42" t="s">
        <v>6139</v>
      </c>
      <c r="E1597" s="43">
        <v>26.7846</v>
      </c>
      <c r="F1597" s="43">
        <v>-16.9552</v>
      </c>
      <c r="G1597" s="42" t="s">
        <v>2110</v>
      </c>
      <c r="H1597" s="37">
        <v>2.5</v>
      </c>
      <c r="I1597" s="42" t="s">
        <v>6036</v>
      </c>
      <c r="J1597" s="42" t="s">
        <v>6120</v>
      </c>
      <c r="K1597" s="42" t="s">
        <v>340</v>
      </c>
      <c r="L1597" s="42" t="s">
        <v>317</v>
      </c>
      <c r="M1597" s="42" t="s">
        <v>317</v>
      </c>
      <c r="N1597" s="42" t="s">
        <v>318</v>
      </c>
      <c r="O1597" s="42" t="s">
        <v>554</v>
      </c>
      <c r="P1597" s="42" t="s">
        <v>365</v>
      </c>
      <c r="Q1597" s="42" t="s">
        <v>381</v>
      </c>
      <c r="R1597" s="42" t="s">
        <v>320</v>
      </c>
      <c r="S1597" s="42" t="s">
        <v>1718</v>
      </c>
      <c r="T1597" s="42" t="s">
        <v>344</v>
      </c>
      <c r="U1597" s="42" t="s">
        <v>323</v>
      </c>
      <c r="V1597" s="52">
        <v>60</v>
      </c>
      <c r="W1597" s="42" t="s">
        <v>366</v>
      </c>
      <c r="X1597" s="42" t="s">
        <v>6079</v>
      </c>
      <c r="Y1597" s="40" t="s">
        <v>2</v>
      </c>
      <c r="Z1597" s="42" t="s">
        <v>2</v>
      </c>
      <c r="AA1597" s="42" t="s">
        <v>346</v>
      </c>
      <c r="AB1597" s="42" t="s">
        <v>2114</v>
      </c>
      <c r="AC1597" s="42" t="s">
        <v>225</v>
      </c>
      <c r="AD1597" s="42" t="s">
        <v>225</v>
      </c>
      <c r="AE1597" s="42" t="s">
        <v>561</v>
      </c>
      <c r="AF1597" s="42" t="s">
        <v>561</v>
      </c>
      <c r="AG1597" s="42">
        <v>20</v>
      </c>
      <c r="AH1597" s="42" t="s">
        <v>350</v>
      </c>
      <c r="AI1597" s="42" t="s">
        <v>5393</v>
      </c>
      <c r="AJ1597" s="42" t="s">
        <v>351</v>
      </c>
      <c r="AK1597" s="42">
        <v>0</v>
      </c>
      <c r="AL1597" s="42">
        <v>1000</v>
      </c>
      <c r="AM1597" s="42" t="s">
        <v>371</v>
      </c>
      <c r="AN1597" s="42" t="s">
        <v>372</v>
      </c>
      <c r="AO1597" s="42">
        <v>250</v>
      </c>
      <c r="AP1597" s="42" t="s">
        <v>384</v>
      </c>
      <c r="AQ1597" s="42">
        <v>600</v>
      </c>
      <c r="AR1597" s="42">
        <v>2</v>
      </c>
      <c r="AS1597" s="42">
        <v>600</v>
      </c>
      <c r="AT1597" s="42">
        <v>24</v>
      </c>
      <c r="AU1597" s="42" t="s">
        <v>385</v>
      </c>
      <c r="AV1597" s="42" t="s">
        <v>385</v>
      </c>
      <c r="AW1597" s="42">
        <v>18000</v>
      </c>
      <c r="AX1597" s="42">
        <v>18000</v>
      </c>
      <c r="AY1597" s="42">
        <v>2</v>
      </c>
      <c r="AZ1597" s="51">
        <v>28</v>
      </c>
      <c r="BA1597" s="42"/>
      <c r="BB1597" s="42">
        <v>1</v>
      </c>
      <c r="BC1597" s="42" t="s">
        <v>346</v>
      </c>
      <c r="BD1597" s="49" t="s">
        <v>6137</v>
      </c>
      <c r="BE1597" s="49">
        <v>0</v>
      </c>
      <c r="BF1597" s="42" t="s">
        <v>340</v>
      </c>
      <c r="BG1597" s="42"/>
      <c r="BH1597" s="42"/>
      <c r="BI1597" s="42" t="s">
        <v>357</v>
      </c>
      <c r="BJ1597" s="42" t="s">
        <v>358</v>
      </c>
      <c r="BK1597" s="57">
        <v>44778</v>
      </c>
      <c r="BL1597" s="42" t="s">
        <v>317</v>
      </c>
      <c r="BM1597" s="42" t="s">
        <v>317</v>
      </c>
      <c r="BN1597" s="42"/>
      <c r="BO1597" s="42"/>
      <c r="BP1597" s="42" t="s">
        <v>359</v>
      </c>
      <c r="BQ1597" s="42" t="s">
        <v>359</v>
      </c>
      <c r="BR1597" s="42" t="s">
        <v>359</v>
      </c>
      <c r="BS1597" s="42"/>
      <c r="BT1597" s="42" t="s">
        <v>360</v>
      </c>
      <c r="BU1597" s="42" t="s">
        <v>317</v>
      </c>
      <c r="BV1597" s="42" t="s">
        <v>317</v>
      </c>
      <c r="BW1597" s="42"/>
      <c r="BX1597" s="42"/>
      <c r="BY1597" s="42" t="s">
        <v>353</v>
      </c>
      <c r="BZ1597" s="42" t="s">
        <v>353</v>
      </c>
      <c r="CA1597" s="42"/>
      <c r="CB1597" s="42" t="s">
        <v>353</v>
      </c>
      <c r="CC1597" s="42"/>
      <c r="CD1597" s="42"/>
      <c r="CE1597" s="42"/>
      <c r="CF1597" s="42"/>
      <c r="CG1597" s="26" t="s">
        <v>6138</v>
      </c>
    </row>
    <row r="1598" hidden="1" spans="1:85">
      <c r="A1598" s="39">
        <v>936</v>
      </c>
      <c r="B1598" s="42" t="s">
        <v>6140</v>
      </c>
      <c r="C1598" s="79" t="s">
        <v>6141</v>
      </c>
      <c r="D1598" s="42" t="s">
        <v>6142</v>
      </c>
      <c r="E1598" s="43">
        <v>27.22863889</v>
      </c>
      <c r="F1598" s="43">
        <v>-17.34013889</v>
      </c>
      <c r="G1598" s="42" t="s">
        <v>2110</v>
      </c>
      <c r="H1598" s="37">
        <v>1.5</v>
      </c>
      <c r="I1598" s="42" t="s">
        <v>6036</v>
      </c>
      <c r="J1598" s="42" t="s">
        <v>6143</v>
      </c>
      <c r="K1598" s="42" t="s">
        <v>340</v>
      </c>
      <c r="L1598" s="42" t="s">
        <v>317</v>
      </c>
      <c r="M1598" s="42" t="s">
        <v>317</v>
      </c>
      <c r="N1598" s="42" t="s">
        <v>318</v>
      </c>
      <c r="O1598" s="42" t="s">
        <v>342</v>
      </c>
      <c r="P1598" s="42" t="s">
        <v>380</v>
      </c>
      <c r="Q1598" s="42" t="s">
        <v>320</v>
      </c>
      <c r="R1598" s="42" t="s">
        <v>516</v>
      </c>
      <c r="S1598" s="42" t="s">
        <v>1718</v>
      </c>
      <c r="T1598" s="42" t="s">
        <v>344</v>
      </c>
      <c r="U1598" s="42" t="s">
        <v>323</v>
      </c>
      <c r="V1598" s="52">
        <v>66</v>
      </c>
      <c r="W1598" s="42" t="s">
        <v>366</v>
      </c>
      <c r="X1598" s="42" t="s">
        <v>6079</v>
      </c>
      <c r="Y1598" s="42" t="s">
        <v>2</v>
      </c>
      <c r="Z1598" s="42" t="s">
        <v>2</v>
      </c>
      <c r="AA1598" s="42" t="s">
        <v>346</v>
      </c>
      <c r="AB1598" s="42" t="s">
        <v>2114</v>
      </c>
      <c r="AC1598" s="42" t="s">
        <v>225</v>
      </c>
      <c r="AD1598" s="42" t="s">
        <v>225</v>
      </c>
      <c r="AE1598" s="42" t="s">
        <v>561</v>
      </c>
      <c r="AF1598" s="42" t="s">
        <v>561</v>
      </c>
      <c r="AG1598" s="42">
        <v>13</v>
      </c>
      <c r="AH1598" s="42" t="s">
        <v>368</v>
      </c>
      <c r="AI1598" s="42" t="s">
        <v>6144</v>
      </c>
      <c r="AJ1598" s="42" t="s">
        <v>351</v>
      </c>
      <c r="AK1598" s="42">
        <v>0</v>
      </c>
      <c r="AL1598" s="42">
        <v>600</v>
      </c>
      <c r="AM1598" s="42" t="s">
        <v>371</v>
      </c>
      <c r="AN1598" s="42" t="s">
        <v>372</v>
      </c>
      <c r="AO1598" s="42">
        <v>250</v>
      </c>
      <c r="AP1598" s="42" t="s">
        <v>384</v>
      </c>
      <c r="AQ1598" s="42">
        <v>600</v>
      </c>
      <c r="AR1598" s="42">
        <v>2</v>
      </c>
      <c r="AS1598" s="42">
        <v>600</v>
      </c>
      <c r="AT1598" s="42">
        <v>24</v>
      </c>
      <c r="AU1598" s="42" t="s">
        <v>385</v>
      </c>
      <c r="AV1598" s="42" t="s">
        <v>385</v>
      </c>
      <c r="AW1598" s="42">
        <v>18000</v>
      </c>
      <c r="AX1598" s="42">
        <v>18000</v>
      </c>
      <c r="AY1598" s="42">
        <v>2</v>
      </c>
      <c r="AZ1598" s="51">
        <v>82</v>
      </c>
      <c r="BA1598" s="42"/>
      <c r="BB1598" s="42">
        <v>1</v>
      </c>
      <c r="BC1598" s="42" t="s">
        <v>346</v>
      </c>
      <c r="BD1598" s="49" t="s">
        <v>6140</v>
      </c>
      <c r="BE1598" s="49">
        <v>0</v>
      </c>
      <c r="BF1598" s="42" t="s">
        <v>340</v>
      </c>
      <c r="BG1598" s="42"/>
      <c r="BH1598" s="42"/>
      <c r="BI1598" s="42" t="s">
        <v>357</v>
      </c>
      <c r="BJ1598" s="42" t="s">
        <v>358</v>
      </c>
      <c r="BK1598" s="57">
        <v>44778</v>
      </c>
      <c r="BL1598" s="42" t="s">
        <v>340</v>
      </c>
      <c r="BM1598" s="42" t="s">
        <v>340</v>
      </c>
      <c r="BN1598" s="42"/>
      <c r="BO1598" s="42">
        <v>1</v>
      </c>
      <c r="BP1598" s="42" t="s">
        <v>359</v>
      </c>
      <c r="BQ1598" s="42" t="s">
        <v>359</v>
      </c>
      <c r="BR1598" s="42" t="s">
        <v>562</v>
      </c>
      <c r="BS1598" s="60">
        <v>43622</v>
      </c>
      <c r="BT1598" s="42" t="s">
        <v>360</v>
      </c>
      <c r="BU1598" s="42" t="s">
        <v>317</v>
      </c>
      <c r="BV1598" s="42" t="s">
        <v>356</v>
      </c>
      <c r="BW1598" s="42"/>
      <c r="BX1598" s="42"/>
      <c r="BY1598" s="42" t="s">
        <v>699</v>
      </c>
      <c r="BZ1598" s="42" t="s">
        <v>353</v>
      </c>
      <c r="CA1598" s="42"/>
      <c r="CB1598" s="42" t="s">
        <v>472</v>
      </c>
      <c r="CC1598" s="42"/>
      <c r="CD1598" s="42"/>
      <c r="CE1598" s="42"/>
      <c r="CF1598" s="42"/>
      <c r="CG1598" s="26" t="s">
        <v>6141</v>
      </c>
    </row>
    <row r="1599" hidden="1" spans="1:85">
      <c r="A1599" s="39">
        <v>294</v>
      </c>
      <c r="B1599" s="42" t="s">
        <v>6145</v>
      </c>
      <c r="C1599" s="79" t="s">
        <v>6146</v>
      </c>
      <c r="D1599" s="42" t="s">
        <v>6147</v>
      </c>
      <c r="E1599" s="43">
        <v>26.95357</v>
      </c>
      <c r="F1599" s="43">
        <v>-16.83222</v>
      </c>
      <c r="G1599" s="42" t="s">
        <v>2110</v>
      </c>
      <c r="H1599" s="37">
        <v>2</v>
      </c>
      <c r="I1599" s="42" t="s">
        <v>6036</v>
      </c>
      <c r="J1599" s="42" t="s">
        <v>6134</v>
      </c>
      <c r="K1599" s="42" t="s">
        <v>340</v>
      </c>
      <c r="L1599" s="42" t="s">
        <v>317</v>
      </c>
      <c r="M1599" s="42" t="s">
        <v>317</v>
      </c>
      <c r="N1599" s="42" t="s">
        <v>318</v>
      </c>
      <c r="O1599" s="42" t="s">
        <v>364</v>
      </c>
      <c r="P1599" s="42" t="s">
        <v>365</v>
      </c>
      <c r="Q1599" s="42" t="s">
        <v>320</v>
      </c>
      <c r="R1599" s="42" t="s">
        <v>320</v>
      </c>
      <c r="S1599" s="42" t="s">
        <v>1718</v>
      </c>
      <c r="T1599" s="42" t="s">
        <v>344</v>
      </c>
      <c r="U1599" s="42" t="s">
        <v>323</v>
      </c>
      <c r="V1599" s="52" t="s">
        <v>1984</v>
      </c>
      <c r="W1599" s="42" t="s">
        <v>325</v>
      </c>
      <c r="X1599" s="42" t="s">
        <v>6079</v>
      </c>
      <c r="Y1599" s="42" t="s">
        <v>2</v>
      </c>
      <c r="Z1599" s="42" t="s">
        <v>2</v>
      </c>
      <c r="AA1599" s="42" t="s">
        <v>346</v>
      </c>
      <c r="AB1599" s="42" t="s">
        <v>2114</v>
      </c>
      <c r="AC1599" s="42" t="s">
        <v>225</v>
      </c>
      <c r="AD1599" s="42" t="s">
        <v>225</v>
      </c>
      <c r="AE1599" s="42" t="s">
        <v>561</v>
      </c>
      <c r="AF1599" s="42" t="s">
        <v>561</v>
      </c>
      <c r="AG1599" s="42">
        <v>16</v>
      </c>
      <c r="AH1599" s="42" t="s">
        <v>350</v>
      </c>
      <c r="AI1599" s="42" t="s">
        <v>6148</v>
      </c>
      <c r="AJ1599" s="42" t="s">
        <v>6149</v>
      </c>
      <c r="AK1599" s="42">
        <v>0</v>
      </c>
      <c r="AL1599" s="42">
        <v>600</v>
      </c>
      <c r="AM1599" s="42" t="s">
        <v>371</v>
      </c>
      <c r="AN1599" s="42" t="s">
        <v>372</v>
      </c>
      <c r="AO1599" s="42">
        <v>250</v>
      </c>
      <c r="AP1599" s="42" t="s">
        <v>1486</v>
      </c>
      <c r="AQ1599" s="42">
        <v>400</v>
      </c>
      <c r="AR1599" s="42">
        <v>2</v>
      </c>
      <c r="AS1599" s="42">
        <v>400</v>
      </c>
      <c r="AT1599" s="42">
        <v>24</v>
      </c>
      <c r="AU1599" s="42" t="s">
        <v>327</v>
      </c>
      <c r="AV1599" s="42" t="s">
        <v>327</v>
      </c>
      <c r="AW1599" s="42" t="s">
        <v>327</v>
      </c>
      <c r="AX1599" s="42">
        <v>0</v>
      </c>
      <c r="AY1599" s="42" t="s">
        <v>327</v>
      </c>
      <c r="AZ1599" s="51">
        <v>78</v>
      </c>
      <c r="BA1599" s="42"/>
      <c r="BB1599" s="42">
        <v>2</v>
      </c>
      <c r="BC1599" s="42" t="s">
        <v>375</v>
      </c>
      <c r="BD1599" s="49" t="s">
        <v>6145</v>
      </c>
      <c r="BE1599" s="49" t="s">
        <v>6150</v>
      </c>
      <c r="BF1599" s="42">
        <v>0</v>
      </c>
      <c r="BG1599" s="42"/>
      <c r="BH1599" s="42"/>
      <c r="BI1599" s="42" t="s">
        <v>357</v>
      </c>
      <c r="BJ1599" s="42" t="s">
        <v>358</v>
      </c>
      <c r="BK1599" s="57">
        <v>44778</v>
      </c>
      <c r="BL1599" s="42" t="s">
        <v>317</v>
      </c>
      <c r="BM1599" s="42" t="s">
        <v>317</v>
      </c>
      <c r="BN1599" s="42"/>
      <c r="BO1599" s="42"/>
      <c r="BP1599" s="42" t="s">
        <v>359</v>
      </c>
      <c r="BQ1599" s="42" t="s">
        <v>359</v>
      </c>
      <c r="BR1599" s="42" t="s">
        <v>359</v>
      </c>
      <c r="BS1599" s="42"/>
      <c r="BT1599" s="42" t="s">
        <v>360</v>
      </c>
      <c r="BU1599" s="42" t="s">
        <v>317</v>
      </c>
      <c r="BV1599" s="42" t="s">
        <v>356</v>
      </c>
      <c r="BW1599" s="42"/>
      <c r="BX1599" s="42"/>
      <c r="BY1599" s="42" t="s">
        <v>699</v>
      </c>
      <c r="BZ1599" s="42" t="s">
        <v>353</v>
      </c>
      <c r="CA1599" s="42"/>
      <c r="CB1599" s="42" t="s">
        <v>472</v>
      </c>
      <c r="CC1599" s="42"/>
      <c r="CD1599" s="42"/>
      <c r="CE1599" s="42"/>
      <c r="CF1599" s="42"/>
      <c r="CG1599" s="26" t="s">
        <v>6146</v>
      </c>
    </row>
    <row r="1600" hidden="1" spans="1:85">
      <c r="A1600" s="39">
        <v>288</v>
      </c>
      <c r="B1600" s="42" t="s">
        <v>6151</v>
      </c>
      <c r="C1600" s="79" t="s">
        <v>6152</v>
      </c>
      <c r="D1600" s="42" t="s">
        <v>6153</v>
      </c>
      <c r="E1600" s="43">
        <v>26.98183333</v>
      </c>
      <c r="F1600" s="43">
        <v>-16.81541667</v>
      </c>
      <c r="G1600" s="42" t="s">
        <v>2110</v>
      </c>
      <c r="H1600" s="37">
        <v>65</v>
      </c>
      <c r="I1600" s="42" t="s">
        <v>6036</v>
      </c>
      <c r="J1600" s="42" t="s">
        <v>6134</v>
      </c>
      <c r="K1600" s="42" t="s">
        <v>340</v>
      </c>
      <c r="L1600" s="42" t="s">
        <v>340</v>
      </c>
      <c r="M1600" s="42" t="s">
        <v>317</v>
      </c>
      <c r="N1600" s="42" t="s">
        <v>341</v>
      </c>
      <c r="O1600" s="42" t="s">
        <v>364</v>
      </c>
      <c r="P1600" s="42" t="s">
        <v>380</v>
      </c>
      <c r="Q1600" s="42" t="s">
        <v>381</v>
      </c>
      <c r="R1600" s="42" t="s">
        <v>381</v>
      </c>
      <c r="S1600" s="42" t="s">
        <v>1718</v>
      </c>
      <c r="T1600" s="42" t="s">
        <v>344</v>
      </c>
      <c r="U1600" s="42" t="s">
        <v>323</v>
      </c>
      <c r="V1600" s="52">
        <v>70</v>
      </c>
      <c r="W1600" s="42" t="s">
        <v>366</v>
      </c>
      <c r="X1600" s="42" t="s">
        <v>6079</v>
      </c>
      <c r="Y1600" s="42" t="s">
        <v>2</v>
      </c>
      <c r="Z1600" s="42" t="s">
        <v>2</v>
      </c>
      <c r="AA1600" s="42" t="s">
        <v>346</v>
      </c>
      <c r="AB1600" s="42" t="s">
        <v>2114</v>
      </c>
      <c r="AC1600" s="42" t="s">
        <v>225</v>
      </c>
      <c r="AD1600" s="42" t="s">
        <v>225</v>
      </c>
      <c r="AE1600" s="42" t="s">
        <v>561</v>
      </c>
      <c r="AF1600" s="42" t="s">
        <v>561</v>
      </c>
      <c r="AG1600" s="42">
        <v>65</v>
      </c>
      <c r="AH1600" s="42" t="s">
        <v>350</v>
      </c>
      <c r="AI1600" s="42" t="s">
        <v>6046</v>
      </c>
      <c r="AJ1600" s="42" t="s">
        <v>351</v>
      </c>
      <c r="AK1600" s="42" t="s">
        <v>1895</v>
      </c>
      <c r="AL1600" s="42">
        <v>1000</v>
      </c>
      <c r="AM1600" s="42" t="s">
        <v>332</v>
      </c>
      <c r="AN1600" s="42" t="s">
        <v>6154</v>
      </c>
      <c r="AO1600" s="42">
        <v>400</v>
      </c>
      <c r="AP1600" s="42" t="s">
        <v>333</v>
      </c>
      <c r="AQ1600" s="42">
        <v>700</v>
      </c>
      <c r="AR1600" s="42">
        <v>48</v>
      </c>
      <c r="AS1600" s="42">
        <v>100</v>
      </c>
      <c r="AT1600" s="42">
        <f>AQ1600/AS1600</f>
        <v>7</v>
      </c>
      <c r="AU1600" s="42" t="s">
        <v>385</v>
      </c>
      <c r="AV1600" s="42" t="s">
        <v>385</v>
      </c>
      <c r="AW1600" s="42">
        <v>18000</v>
      </c>
      <c r="AX1600" s="42">
        <v>18000</v>
      </c>
      <c r="AY1600" s="42">
        <v>2</v>
      </c>
      <c r="AZ1600" s="51">
        <v>280</v>
      </c>
      <c r="BA1600" s="42"/>
      <c r="BB1600" s="42">
        <v>4</v>
      </c>
      <c r="BC1600" s="42" t="s">
        <v>470</v>
      </c>
      <c r="BD1600" s="49" t="s">
        <v>6151</v>
      </c>
      <c r="BE1600" s="49" t="s">
        <v>6155</v>
      </c>
      <c r="BF1600" s="42" t="s">
        <v>340</v>
      </c>
      <c r="BG1600" s="42"/>
      <c r="BH1600" s="42"/>
      <c r="BI1600" s="42" t="s">
        <v>357</v>
      </c>
      <c r="BJ1600" s="42" t="s">
        <v>358</v>
      </c>
      <c r="BK1600" s="57">
        <v>44778</v>
      </c>
      <c r="BL1600" s="42" t="s">
        <v>317</v>
      </c>
      <c r="BM1600" s="42" t="s">
        <v>317</v>
      </c>
      <c r="BN1600" s="42"/>
      <c r="BO1600" s="42"/>
      <c r="BP1600" s="42" t="s">
        <v>359</v>
      </c>
      <c r="BQ1600" s="42" t="s">
        <v>359</v>
      </c>
      <c r="BR1600" s="42" t="s">
        <v>359</v>
      </c>
      <c r="BS1600" s="42"/>
      <c r="BT1600" s="42" t="s">
        <v>360</v>
      </c>
      <c r="BU1600" s="42" t="s">
        <v>317</v>
      </c>
      <c r="BV1600" s="42" t="s">
        <v>340</v>
      </c>
      <c r="BW1600" s="42"/>
      <c r="BX1600" s="42"/>
      <c r="BY1600" s="42" t="s">
        <v>1413</v>
      </c>
      <c r="BZ1600" s="42">
        <v>45</v>
      </c>
      <c r="CA1600" s="42">
        <v>43657</v>
      </c>
      <c r="CB1600" s="42" t="s">
        <v>1414</v>
      </c>
      <c r="CC1600" s="42"/>
      <c r="CD1600" s="42"/>
      <c r="CE1600" s="42"/>
      <c r="CF1600" s="42"/>
      <c r="CG1600" s="26" t="s">
        <v>6152</v>
      </c>
    </row>
    <row r="1601" hidden="1" spans="1:85">
      <c r="A1601" s="34">
        <v>291</v>
      </c>
      <c r="B1601" s="42" t="s">
        <v>6156</v>
      </c>
      <c r="C1601" s="79" t="s">
        <v>6157</v>
      </c>
      <c r="D1601" s="42" t="s">
        <v>6158</v>
      </c>
      <c r="E1601" s="43">
        <v>26.99208</v>
      </c>
      <c r="F1601" s="43">
        <v>-16.7958</v>
      </c>
      <c r="G1601" s="42" t="s">
        <v>2110</v>
      </c>
      <c r="H1601" s="37">
        <v>2.5</v>
      </c>
      <c r="I1601" s="42" t="s">
        <v>6036</v>
      </c>
      <c r="J1601" s="42" t="s">
        <v>6134</v>
      </c>
      <c r="K1601" s="42" t="s">
        <v>340</v>
      </c>
      <c r="L1601" s="42" t="s">
        <v>317</v>
      </c>
      <c r="M1601" s="42" t="s">
        <v>317</v>
      </c>
      <c r="N1601" s="42" t="s">
        <v>318</v>
      </c>
      <c r="O1601" s="42" t="s">
        <v>364</v>
      </c>
      <c r="P1601" s="42" t="s">
        <v>365</v>
      </c>
      <c r="Q1601" s="42" t="s">
        <v>320</v>
      </c>
      <c r="R1601" s="42" t="s">
        <v>320</v>
      </c>
      <c r="S1601" s="42" t="s">
        <v>1718</v>
      </c>
      <c r="T1601" s="42" t="s">
        <v>344</v>
      </c>
      <c r="U1601" s="42" t="s">
        <v>323</v>
      </c>
      <c r="V1601" s="52" t="s">
        <v>1984</v>
      </c>
      <c r="W1601" s="42" t="s">
        <v>325</v>
      </c>
      <c r="X1601" s="42" t="s">
        <v>6079</v>
      </c>
      <c r="Y1601" s="42" t="s">
        <v>2</v>
      </c>
      <c r="Z1601" s="42" t="s">
        <v>2</v>
      </c>
      <c r="AA1601" s="42" t="s">
        <v>346</v>
      </c>
      <c r="AB1601" s="42" t="s">
        <v>2114</v>
      </c>
      <c r="AC1601" s="42" t="s">
        <v>225</v>
      </c>
      <c r="AD1601" s="42" t="s">
        <v>225</v>
      </c>
      <c r="AE1601" s="42" t="s">
        <v>382</v>
      </c>
      <c r="AF1601" s="42" t="s">
        <v>382</v>
      </c>
      <c r="AG1601" s="42">
        <v>20</v>
      </c>
      <c r="AH1601" s="42" t="s">
        <v>350</v>
      </c>
      <c r="AI1601" s="42" t="s">
        <v>6159</v>
      </c>
      <c r="AJ1601" s="42" t="s">
        <v>351</v>
      </c>
      <c r="AK1601" s="42" t="s">
        <v>1895</v>
      </c>
      <c r="AL1601" s="42">
        <v>1000</v>
      </c>
      <c r="AM1601" s="42" t="s">
        <v>371</v>
      </c>
      <c r="AN1601" s="42" t="s">
        <v>372</v>
      </c>
      <c r="AO1601" s="42">
        <v>250</v>
      </c>
      <c r="AP1601" s="42" t="s">
        <v>439</v>
      </c>
      <c r="AQ1601" s="42">
        <v>600</v>
      </c>
      <c r="AR1601" s="42">
        <v>2</v>
      </c>
      <c r="AS1601" s="42">
        <v>600</v>
      </c>
      <c r="AT1601" s="42">
        <v>24</v>
      </c>
      <c r="AU1601" s="42" t="s">
        <v>327</v>
      </c>
      <c r="AV1601" s="42" t="s">
        <v>327</v>
      </c>
      <c r="AW1601" s="42" t="s">
        <v>327</v>
      </c>
      <c r="AX1601" s="42">
        <v>0</v>
      </c>
      <c r="AY1601" s="42" t="s">
        <v>327</v>
      </c>
      <c r="AZ1601" s="51">
        <v>107</v>
      </c>
      <c r="BA1601" s="42"/>
      <c r="BB1601" s="42">
        <v>3</v>
      </c>
      <c r="BC1601" s="42" t="s">
        <v>354</v>
      </c>
      <c r="BD1601" s="49" t="s">
        <v>6156</v>
      </c>
      <c r="BE1601" s="49" t="s">
        <v>6160</v>
      </c>
      <c r="BF1601" s="42">
        <v>0</v>
      </c>
      <c r="BG1601" s="42"/>
      <c r="BH1601" s="42"/>
      <c r="BI1601" s="42" t="s">
        <v>357</v>
      </c>
      <c r="BJ1601" s="42" t="s">
        <v>358</v>
      </c>
      <c r="BK1601" s="57">
        <v>44778</v>
      </c>
      <c r="BL1601" s="42" t="s">
        <v>317</v>
      </c>
      <c r="BM1601" s="42" t="s">
        <v>317</v>
      </c>
      <c r="BN1601" s="42"/>
      <c r="BO1601" s="42"/>
      <c r="BP1601" s="42" t="s">
        <v>359</v>
      </c>
      <c r="BQ1601" s="42" t="s">
        <v>359</v>
      </c>
      <c r="BR1601" s="42" t="s">
        <v>359</v>
      </c>
      <c r="BS1601" s="42"/>
      <c r="BT1601" s="42" t="s">
        <v>360</v>
      </c>
      <c r="BU1601" s="42" t="s">
        <v>317</v>
      </c>
      <c r="BV1601" s="42" t="s">
        <v>356</v>
      </c>
      <c r="BW1601" s="42"/>
      <c r="BX1601" s="42"/>
      <c r="BY1601" s="42" t="s">
        <v>699</v>
      </c>
      <c r="BZ1601" s="42" t="s">
        <v>353</v>
      </c>
      <c r="CA1601" s="42"/>
      <c r="CB1601" s="42" t="s">
        <v>472</v>
      </c>
      <c r="CC1601" s="42"/>
      <c r="CD1601" s="42"/>
      <c r="CE1601" s="42"/>
      <c r="CF1601" s="42"/>
      <c r="CG1601" s="26" t="s">
        <v>6157</v>
      </c>
    </row>
    <row r="1602" hidden="1" spans="1:85">
      <c r="A1602" s="34">
        <v>1457</v>
      </c>
      <c r="B1602" s="42" t="s">
        <v>6161</v>
      </c>
      <c r="C1602" s="79" t="s">
        <v>6162</v>
      </c>
      <c r="D1602" s="42" t="s">
        <v>6163</v>
      </c>
      <c r="E1602" s="43">
        <v>26.99194444</v>
      </c>
      <c r="F1602" s="43">
        <v>-16.77333333</v>
      </c>
      <c r="G1602" s="42" t="s">
        <v>2110</v>
      </c>
      <c r="H1602" s="37">
        <v>2.5</v>
      </c>
      <c r="I1602" s="42" t="s">
        <v>6036</v>
      </c>
      <c r="J1602" s="42" t="s">
        <v>6134</v>
      </c>
      <c r="K1602" s="42" t="s">
        <v>317</v>
      </c>
      <c r="L1602" s="42" t="s">
        <v>317</v>
      </c>
      <c r="M1602" s="42" t="s">
        <v>317</v>
      </c>
      <c r="N1602" s="42" t="s">
        <v>341</v>
      </c>
      <c r="O1602" s="42" t="s">
        <v>364</v>
      </c>
      <c r="P1602" s="42" t="s">
        <v>365</v>
      </c>
      <c r="Q1602" s="42" t="s">
        <v>320</v>
      </c>
      <c r="R1602" s="42" t="s">
        <v>320</v>
      </c>
      <c r="S1602" s="42" t="s">
        <v>1718</v>
      </c>
      <c r="T1602" s="42" t="s">
        <v>344</v>
      </c>
      <c r="U1602" s="42" t="s">
        <v>323</v>
      </c>
      <c r="V1602" s="52">
        <v>60</v>
      </c>
      <c r="W1602" s="42" t="s">
        <v>366</v>
      </c>
      <c r="X1602" s="42" t="s">
        <v>6079</v>
      </c>
      <c r="Y1602" s="42" t="s">
        <v>2</v>
      </c>
      <c r="Z1602" s="42" t="s">
        <v>2</v>
      </c>
      <c r="AA1602" s="42" t="s">
        <v>346</v>
      </c>
      <c r="AB1602" s="42" t="s">
        <v>2114</v>
      </c>
      <c r="AC1602" s="42" t="s">
        <v>225</v>
      </c>
      <c r="AD1602" s="42" t="s">
        <v>225</v>
      </c>
      <c r="AE1602" s="42" t="s">
        <v>561</v>
      </c>
      <c r="AF1602" s="42" t="s">
        <v>561</v>
      </c>
      <c r="AG1602" s="42">
        <v>20</v>
      </c>
      <c r="AH1602" s="42" t="s">
        <v>350</v>
      </c>
      <c r="AI1602" s="42" t="s">
        <v>1301</v>
      </c>
      <c r="AJ1602" s="42" t="s">
        <v>351</v>
      </c>
      <c r="AK1602" s="42" t="s">
        <v>1895</v>
      </c>
      <c r="AL1602" s="42">
        <v>1000</v>
      </c>
      <c r="AM1602" s="42" t="s">
        <v>371</v>
      </c>
      <c r="AN1602" s="42" t="s">
        <v>372</v>
      </c>
      <c r="AO1602" s="42">
        <v>250</v>
      </c>
      <c r="AP1602" s="42" t="s">
        <v>524</v>
      </c>
      <c r="AQ1602" s="42">
        <v>1200</v>
      </c>
      <c r="AR1602" s="42">
        <v>2</v>
      </c>
      <c r="AS1602" s="42">
        <v>600</v>
      </c>
      <c r="AT1602" s="42">
        <v>48</v>
      </c>
      <c r="AU1602" s="42" t="s">
        <v>385</v>
      </c>
      <c r="AV1602" s="42" t="s">
        <v>385</v>
      </c>
      <c r="AW1602" s="42">
        <v>18000</v>
      </c>
      <c r="AX1602" s="42">
        <v>18000</v>
      </c>
      <c r="AY1602" s="42">
        <v>2</v>
      </c>
      <c r="AZ1602" s="51">
        <v>88</v>
      </c>
      <c r="BA1602" s="42"/>
      <c r="BB1602" s="42">
        <v>3</v>
      </c>
      <c r="BC1602" s="42" t="s">
        <v>2051</v>
      </c>
      <c r="BD1602" s="49" t="s">
        <v>6161</v>
      </c>
      <c r="BE1602" s="49" t="s">
        <v>6164</v>
      </c>
      <c r="BF1602" s="42" t="s">
        <v>340</v>
      </c>
      <c r="BG1602" s="42"/>
      <c r="BH1602" s="42"/>
      <c r="BI1602" s="42" t="s">
        <v>357</v>
      </c>
      <c r="BJ1602" s="42" t="s">
        <v>358</v>
      </c>
      <c r="BK1602" s="57">
        <v>44778</v>
      </c>
      <c r="BL1602" s="42" t="s">
        <v>340</v>
      </c>
      <c r="BM1602" s="42" t="s">
        <v>317</v>
      </c>
      <c r="BN1602" s="42"/>
      <c r="BO1602" s="42"/>
      <c r="BP1602" s="42" t="s">
        <v>359</v>
      </c>
      <c r="BQ1602" s="42" t="s">
        <v>359</v>
      </c>
      <c r="BR1602" s="42" t="s">
        <v>508</v>
      </c>
      <c r="BS1602" s="42"/>
      <c r="BT1602" s="42" t="s">
        <v>360</v>
      </c>
      <c r="BU1602" s="42" t="s">
        <v>317</v>
      </c>
      <c r="BV1602" s="42" t="s">
        <v>317</v>
      </c>
      <c r="BW1602" s="42"/>
      <c r="BX1602" s="42"/>
      <c r="BY1602" s="42" t="s">
        <v>353</v>
      </c>
      <c r="BZ1602" s="42" t="s">
        <v>353</v>
      </c>
      <c r="CA1602" s="42"/>
      <c r="CB1602" s="42" t="s">
        <v>353</v>
      </c>
      <c r="CC1602" s="42"/>
      <c r="CD1602" s="42"/>
      <c r="CE1602" s="42"/>
      <c r="CF1602" s="42"/>
      <c r="CG1602" s="26" t="s">
        <v>6162</v>
      </c>
    </row>
    <row r="1603" hidden="1" spans="1:85">
      <c r="A1603" s="39">
        <v>1062</v>
      </c>
      <c r="B1603" s="42" t="s">
        <v>6165</v>
      </c>
      <c r="C1603" s="79" t="s">
        <v>6166</v>
      </c>
      <c r="D1603" s="42" t="s">
        <v>6167</v>
      </c>
      <c r="E1603" s="43">
        <v>26.95555556</v>
      </c>
      <c r="F1603" s="43">
        <v>-16.55255556</v>
      </c>
      <c r="G1603" s="42" t="s">
        <v>2110</v>
      </c>
      <c r="H1603" s="37">
        <v>1.5</v>
      </c>
      <c r="I1603" s="42" t="s">
        <v>6036</v>
      </c>
      <c r="J1603" s="42" t="s">
        <v>6168</v>
      </c>
      <c r="K1603" s="42" t="s">
        <v>317</v>
      </c>
      <c r="L1603" s="42" t="s">
        <v>317</v>
      </c>
      <c r="M1603" s="42" t="s">
        <v>317</v>
      </c>
      <c r="N1603" s="42" t="s">
        <v>318</v>
      </c>
      <c r="O1603" s="42" t="s">
        <v>554</v>
      </c>
      <c r="P1603" s="42" t="s">
        <v>365</v>
      </c>
      <c r="Q1603" s="42" t="s">
        <v>381</v>
      </c>
      <c r="R1603" s="42" t="s">
        <v>320</v>
      </c>
      <c r="S1603" s="42" t="s">
        <v>1718</v>
      </c>
      <c r="T1603" s="42" t="s">
        <v>344</v>
      </c>
      <c r="U1603" s="42" t="s">
        <v>323</v>
      </c>
      <c r="V1603" s="52">
        <v>66</v>
      </c>
      <c r="W1603" s="42" t="s">
        <v>325</v>
      </c>
      <c r="X1603" s="42" t="s">
        <v>6079</v>
      </c>
      <c r="Y1603" s="42" t="s">
        <v>2</v>
      </c>
      <c r="Z1603" s="42" t="s">
        <v>2</v>
      </c>
      <c r="AA1603" s="42" t="s">
        <v>346</v>
      </c>
      <c r="AB1603" s="42" t="s">
        <v>2114</v>
      </c>
      <c r="AC1603" s="42" t="s">
        <v>225</v>
      </c>
      <c r="AD1603" s="42" t="s">
        <v>225</v>
      </c>
      <c r="AE1603" s="42" t="s">
        <v>561</v>
      </c>
      <c r="AF1603" s="42" t="s">
        <v>561</v>
      </c>
      <c r="AG1603" s="42">
        <v>13</v>
      </c>
      <c r="AH1603" s="42" t="s">
        <v>368</v>
      </c>
      <c r="AI1603" s="42" t="s">
        <v>6144</v>
      </c>
      <c r="AJ1603" s="42" t="s">
        <v>351</v>
      </c>
      <c r="AK1603" s="42">
        <v>0</v>
      </c>
      <c r="AL1603" s="42">
        <v>600</v>
      </c>
      <c r="AM1603" s="42" t="s">
        <v>371</v>
      </c>
      <c r="AN1603" s="42" t="s">
        <v>372</v>
      </c>
      <c r="AO1603" s="42">
        <v>250</v>
      </c>
      <c r="AP1603" s="42" t="s">
        <v>524</v>
      </c>
      <c r="AQ1603" s="42">
        <v>600</v>
      </c>
      <c r="AR1603" s="42">
        <v>2</v>
      </c>
      <c r="AS1603" s="42">
        <v>600</v>
      </c>
      <c r="AT1603" s="42">
        <v>24</v>
      </c>
      <c r="AU1603" s="42" t="s">
        <v>327</v>
      </c>
      <c r="AV1603" s="42" t="s">
        <v>327</v>
      </c>
      <c r="AW1603" s="42" t="s">
        <v>327</v>
      </c>
      <c r="AX1603" s="42">
        <v>0</v>
      </c>
      <c r="AY1603" s="42" t="s">
        <v>327</v>
      </c>
      <c r="AZ1603" s="51">
        <v>32</v>
      </c>
      <c r="BA1603" s="42"/>
      <c r="BB1603" s="42">
        <v>1</v>
      </c>
      <c r="BC1603" s="42" t="s">
        <v>346</v>
      </c>
      <c r="BD1603" s="49" t="s">
        <v>6165</v>
      </c>
      <c r="BE1603" s="49">
        <v>0</v>
      </c>
      <c r="BF1603" s="42" t="s">
        <v>340</v>
      </c>
      <c r="BG1603" s="42"/>
      <c r="BH1603" s="42"/>
      <c r="BI1603" s="42" t="s">
        <v>357</v>
      </c>
      <c r="BJ1603" s="42" t="s">
        <v>358</v>
      </c>
      <c r="BK1603" s="57">
        <v>44778</v>
      </c>
      <c r="BL1603" s="42" t="s">
        <v>317</v>
      </c>
      <c r="BM1603" s="42" t="s">
        <v>317</v>
      </c>
      <c r="BN1603" s="42"/>
      <c r="BO1603" s="42"/>
      <c r="BP1603" s="42" t="s">
        <v>359</v>
      </c>
      <c r="BQ1603" s="42" t="s">
        <v>359</v>
      </c>
      <c r="BR1603" s="42" t="s">
        <v>359</v>
      </c>
      <c r="BS1603" s="42"/>
      <c r="BT1603" s="42" t="s">
        <v>360</v>
      </c>
      <c r="BU1603" s="42" t="s">
        <v>317</v>
      </c>
      <c r="BV1603" s="42" t="s">
        <v>356</v>
      </c>
      <c r="BW1603" s="42"/>
      <c r="BX1603" s="42"/>
      <c r="BY1603" s="42" t="s">
        <v>699</v>
      </c>
      <c r="BZ1603" s="42" t="s">
        <v>353</v>
      </c>
      <c r="CA1603" s="42"/>
      <c r="CB1603" s="42" t="s">
        <v>472</v>
      </c>
      <c r="CC1603" s="42"/>
      <c r="CD1603" s="42"/>
      <c r="CE1603" s="42"/>
      <c r="CF1603" s="42"/>
      <c r="CG1603" s="26" t="s">
        <v>6166</v>
      </c>
    </row>
    <row r="1604" hidden="1" spans="1:85">
      <c r="A1604" s="39">
        <v>1660</v>
      </c>
      <c r="B1604" s="42" t="s">
        <v>6169</v>
      </c>
      <c r="C1604" s="79" t="s">
        <v>6170</v>
      </c>
      <c r="D1604" s="42" t="s">
        <v>6171</v>
      </c>
      <c r="E1604" s="43">
        <v>27.41</v>
      </c>
      <c r="F1604" s="43">
        <v>-17.15</v>
      </c>
      <c r="G1604" s="42" t="s">
        <v>2110</v>
      </c>
      <c r="H1604" s="37">
        <v>1.5</v>
      </c>
      <c r="I1604" s="42" t="s">
        <v>6036</v>
      </c>
      <c r="J1604" s="42" t="s">
        <v>6143</v>
      </c>
      <c r="K1604" s="42" t="s">
        <v>340</v>
      </c>
      <c r="L1604" s="42" t="s">
        <v>317</v>
      </c>
      <c r="M1604" s="42" t="s">
        <v>317</v>
      </c>
      <c r="N1604" s="42" t="s">
        <v>318</v>
      </c>
      <c r="O1604" s="42" t="s">
        <v>364</v>
      </c>
      <c r="P1604" s="42" t="s">
        <v>365</v>
      </c>
      <c r="Q1604" s="42" t="s">
        <v>320</v>
      </c>
      <c r="R1604" s="42" t="s">
        <v>320</v>
      </c>
      <c r="S1604" s="42" t="s">
        <v>1718</v>
      </c>
      <c r="T1604" s="42" t="s">
        <v>344</v>
      </c>
      <c r="U1604" s="42" t="s">
        <v>323</v>
      </c>
      <c r="V1604" s="52">
        <v>66</v>
      </c>
      <c r="W1604" s="42" t="s">
        <v>325</v>
      </c>
      <c r="X1604" s="42" t="s">
        <v>6079</v>
      </c>
      <c r="Y1604" s="42" t="s">
        <v>2</v>
      </c>
      <c r="Z1604" s="42" t="s">
        <v>2</v>
      </c>
      <c r="AA1604" s="42" t="s">
        <v>346</v>
      </c>
      <c r="AB1604" s="42" t="s">
        <v>2114</v>
      </c>
      <c r="AC1604" s="42" t="s">
        <v>225</v>
      </c>
      <c r="AD1604" s="42" t="s">
        <v>225</v>
      </c>
      <c r="AE1604" s="42" t="s">
        <v>654</v>
      </c>
      <c r="AF1604" s="42" t="s">
        <v>655</v>
      </c>
      <c r="AG1604" s="42">
        <v>10</v>
      </c>
      <c r="AH1604" s="42" t="s">
        <v>350</v>
      </c>
      <c r="AI1604" s="42" t="s">
        <v>2115</v>
      </c>
      <c r="AJ1604" s="42" t="s">
        <v>351</v>
      </c>
      <c r="AK1604" s="42">
        <v>0</v>
      </c>
      <c r="AL1604" s="42">
        <v>500</v>
      </c>
      <c r="AM1604" s="42" t="s">
        <v>371</v>
      </c>
      <c r="AN1604" s="42" t="s">
        <v>372</v>
      </c>
      <c r="AO1604" s="42">
        <v>250</v>
      </c>
      <c r="AP1604" s="42" t="s">
        <v>384</v>
      </c>
      <c r="AQ1604" s="42">
        <v>600</v>
      </c>
      <c r="AR1604" s="42">
        <v>2</v>
      </c>
      <c r="AS1604" s="42">
        <v>600</v>
      </c>
      <c r="AT1604" s="42">
        <v>24</v>
      </c>
      <c r="AU1604" s="42" t="s">
        <v>327</v>
      </c>
      <c r="AV1604" s="42" t="s">
        <v>327</v>
      </c>
      <c r="AW1604" s="42" t="s">
        <v>327</v>
      </c>
      <c r="AX1604" s="42">
        <v>0</v>
      </c>
      <c r="AY1604" s="42" t="s">
        <v>327</v>
      </c>
      <c r="AZ1604" s="51">
        <v>80</v>
      </c>
      <c r="BA1604" s="42"/>
      <c r="BB1604" s="42">
        <v>2</v>
      </c>
      <c r="BC1604" s="42" t="s">
        <v>375</v>
      </c>
      <c r="BD1604" s="49" t="s">
        <v>6169</v>
      </c>
      <c r="BE1604" s="49" t="s">
        <v>6172</v>
      </c>
      <c r="BF1604" s="42" t="s">
        <v>340</v>
      </c>
      <c r="BG1604" s="42"/>
      <c r="BH1604" s="42"/>
      <c r="BI1604" s="42" t="s">
        <v>357</v>
      </c>
      <c r="BJ1604" s="42" t="s">
        <v>358</v>
      </c>
      <c r="BK1604" s="57">
        <v>44778</v>
      </c>
      <c r="BL1604" s="42" t="s">
        <v>317</v>
      </c>
      <c r="BM1604" s="42" t="s">
        <v>317</v>
      </c>
      <c r="BN1604" s="42"/>
      <c r="BO1604" s="42"/>
      <c r="BP1604" s="42" t="s">
        <v>359</v>
      </c>
      <c r="BQ1604" s="42" t="s">
        <v>359</v>
      </c>
      <c r="BR1604" s="42" t="s">
        <v>359</v>
      </c>
      <c r="BS1604" s="42"/>
      <c r="BT1604" s="42" t="s">
        <v>360</v>
      </c>
      <c r="BU1604" s="42" t="s">
        <v>317</v>
      </c>
      <c r="BV1604" s="42" t="s">
        <v>317</v>
      </c>
      <c r="BW1604" s="42"/>
      <c r="BX1604" s="42"/>
      <c r="BY1604" s="42" t="s">
        <v>353</v>
      </c>
      <c r="BZ1604" s="42" t="s">
        <v>353</v>
      </c>
      <c r="CA1604" s="42"/>
      <c r="CB1604" s="42" t="s">
        <v>353</v>
      </c>
      <c r="CC1604" s="42"/>
      <c r="CD1604" s="42"/>
      <c r="CE1604" s="42"/>
      <c r="CF1604" s="42"/>
      <c r="CG1604" s="26" t="s">
        <v>6170</v>
      </c>
    </row>
    <row r="1605" hidden="1" spans="1:85">
      <c r="A1605" s="34">
        <v>1661</v>
      </c>
      <c r="B1605" s="42" t="s">
        <v>6173</v>
      </c>
      <c r="C1605" s="79" t="s">
        <v>6174</v>
      </c>
      <c r="D1605" s="42" t="s">
        <v>6175</v>
      </c>
      <c r="E1605" s="43">
        <v>27.45783333</v>
      </c>
      <c r="F1605" s="43">
        <v>-17.26180556</v>
      </c>
      <c r="G1605" s="42" t="s">
        <v>2110</v>
      </c>
      <c r="H1605" s="37">
        <v>2.5</v>
      </c>
      <c r="I1605" s="42" t="s">
        <v>6036</v>
      </c>
      <c r="J1605" s="42" t="s">
        <v>6143</v>
      </c>
      <c r="K1605" s="42" t="s">
        <v>317</v>
      </c>
      <c r="L1605" s="42" t="s">
        <v>317</v>
      </c>
      <c r="M1605" s="42" t="s">
        <v>317</v>
      </c>
      <c r="N1605" s="42" t="s">
        <v>318</v>
      </c>
      <c r="O1605" s="42" t="s">
        <v>364</v>
      </c>
      <c r="P1605" s="42" t="s">
        <v>365</v>
      </c>
      <c r="Q1605" s="42" t="s">
        <v>390</v>
      </c>
      <c r="R1605" s="42" t="s">
        <v>381</v>
      </c>
      <c r="S1605" s="42" t="s">
        <v>1718</v>
      </c>
      <c r="T1605" s="42" t="s">
        <v>344</v>
      </c>
      <c r="U1605" s="42" t="s">
        <v>323</v>
      </c>
      <c r="V1605" s="52">
        <v>54</v>
      </c>
      <c r="W1605" s="42" t="s">
        <v>366</v>
      </c>
      <c r="X1605" s="42" t="s">
        <v>6079</v>
      </c>
      <c r="Y1605" s="42" t="s">
        <v>2</v>
      </c>
      <c r="Z1605" s="42" t="s">
        <v>2</v>
      </c>
      <c r="AA1605" s="42" t="s">
        <v>346</v>
      </c>
      <c r="AB1605" s="42" t="s">
        <v>2114</v>
      </c>
      <c r="AC1605" s="42" t="s">
        <v>225</v>
      </c>
      <c r="AD1605" s="42" t="s">
        <v>225</v>
      </c>
      <c r="AE1605" s="42" t="s">
        <v>561</v>
      </c>
      <c r="AF1605" s="42" t="s">
        <v>561</v>
      </c>
      <c r="AG1605" s="42">
        <v>20</v>
      </c>
      <c r="AH1605" s="42" t="s">
        <v>350</v>
      </c>
      <c r="AI1605" s="42" t="s">
        <v>2115</v>
      </c>
      <c r="AJ1605" s="42" t="s">
        <v>351</v>
      </c>
      <c r="AK1605" s="42" t="s">
        <v>1895</v>
      </c>
      <c r="AL1605" s="42">
        <v>1000</v>
      </c>
      <c r="AM1605" s="42" t="s">
        <v>371</v>
      </c>
      <c r="AN1605" s="42" t="s">
        <v>372</v>
      </c>
      <c r="AO1605" s="42">
        <v>250</v>
      </c>
      <c r="AP1605" s="42" t="s">
        <v>384</v>
      </c>
      <c r="AQ1605" s="42">
        <v>600</v>
      </c>
      <c r="AR1605" s="42">
        <v>2</v>
      </c>
      <c r="AS1605" s="42">
        <v>600</v>
      </c>
      <c r="AT1605" s="42">
        <v>24</v>
      </c>
      <c r="AU1605" s="42" t="s">
        <v>385</v>
      </c>
      <c r="AV1605" s="42" t="s">
        <v>385</v>
      </c>
      <c r="AW1605" s="42">
        <v>18000</v>
      </c>
      <c r="AX1605" s="42">
        <v>18000</v>
      </c>
      <c r="AY1605" s="42">
        <v>2</v>
      </c>
      <c r="AZ1605" s="51">
        <v>37</v>
      </c>
      <c r="BA1605" s="42"/>
      <c r="BB1605" s="42">
        <v>1</v>
      </c>
      <c r="BC1605" s="42" t="s">
        <v>346</v>
      </c>
      <c r="BD1605" s="49" t="s">
        <v>6173</v>
      </c>
      <c r="BE1605" s="49">
        <v>0</v>
      </c>
      <c r="BF1605" s="42">
        <v>0</v>
      </c>
      <c r="BG1605" s="42"/>
      <c r="BH1605" s="42"/>
      <c r="BI1605" s="42" t="s">
        <v>357</v>
      </c>
      <c r="BJ1605" s="42" t="s">
        <v>358</v>
      </c>
      <c r="BK1605" s="57">
        <v>44778</v>
      </c>
      <c r="BL1605" s="42" t="s">
        <v>317</v>
      </c>
      <c r="BM1605" s="42" t="s">
        <v>317</v>
      </c>
      <c r="BN1605" s="42"/>
      <c r="BO1605" s="42"/>
      <c r="BP1605" s="42" t="s">
        <v>359</v>
      </c>
      <c r="BQ1605" s="42" t="s">
        <v>359</v>
      </c>
      <c r="BR1605" s="42" t="s">
        <v>359</v>
      </c>
      <c r="BS1605" s="42"/>
      <c r="BT1605" s="42" t="s">
        <v>360</v>
      </c>
      <c r="BU1605" s="42" t="s">
        <v>317</v>
      </c>
      <c r="BV1605" s="42" t="s">
        <v>317</v>
      </c>
      <c r="BW1605" s="42"/>
      <c r="BX1605" s="42"/>
      <c r="BY1605" s="42" t="s">
        <v>353</v>
      </c>
      <c r="BZ1605" s="42" t="s">
        <v>353</v>
      </c>
      <c r="CA1605" s="42"/>
      <c r="CB1605" s="42" t="s">
        <v>353</v>
      </c>
      <c r="CC1605" s="42"/>
      <c r="CD1605" s="42"/>
      <c r="CE1605" s="42"/>
      <c r="CF1605" s="42"/>
      <c r="CG1605" s="26" t="s">
        <v>6174</v>
      </c>
    </row>
    <row r="1606" hidden="1" spans="1:85">
      <c r="A1606" s="34">
        <v>1615</v>
      </c>
      <c r="B1606" s="42" t="s">
        <v>6176</v>
      </c>
      <c r="C1606" s="79" t="s">
        <v>6177</v>
      </c>
      <c r="D1606" s="42" t="s">
        <v>6178</v>
      </c>
      <c r="E1606" s="43">
        <v>27.31291667</v>
      </c>
      <c r="F1606" s="43">
        <v>-16.94386111</v>
      </c>
      <c r="G1606" s="42" t="s">
        <v>2110</v>
      </c>
      <c r="H1606" s="37">
        <v>2.5</v>
      </c>
      <c r="I1606" s="42" t="s">
        <v>6036</v>
      </c>
      <c r="J1606" s="42" t="s">
        <v>6143</v>
      </c>
      <c r="K1606" s="42" t="s">
        <v>317</v>
      </c>
      <c r="L1606" s="42" t="s">
        <v>317</v>
      </c>
      <c r="M1606" s="42" t="s">
        <v>317</v>
      </c>
      <c r="N1606" s="42" t="s">
        <v>318</v>
      </c>
      <c r="O1606" s="42" t="s">
        <v>364</v>
      </c>
      <c r="P1606" s="42" t="s">
        <v>365</v>
      </c>
      <c r="Q1606" s="42" t="s">
        <v>320</v>
      </c>
      <c r="R1606" s="42" t="s">
        <v>320</v>
      </c>
      <c r="S1606" s="42" t="s">
        <v>1718</v>
      </c>
      <c r="T1606" s="42" t="s">
        <v>782</v>
      </c>
      <c r="U1606" s="42" t="s">
        <v>323</v>
      </c>
      <c r="V1606" s="52">
        <v>70</v>
      </c>
      <c r="W1606" s="42" t="s">
        <v>325</v>
      </c>
      <c r="X1606" s="42" t="s">
        <v>6079</v>
      </c>
      <c r="Y1606" s="42" t="s">
        <v>2</v>
      </c>
      <c r="Z1606" s="42" t="s">
        <v>2</v>
      </c>
      <c r="AA1606" s="42" t="s">
        <v>346</v>
      </c>
      <c r="AB1606" s="42" t="s">
        <v>2114</v>
      </c>
      <c r="AC1606" s="42" t="s">
        <v>225</v>
      </c>
      <c r="AD1606" s="42" t="s">
        <v>225</v>
      </c>
      <c r="AE1606" s="42" t="s">
        <v>453</v>
      </c>
      <c r="AF1606" s="42" t="s">
        <v>453</v>
      </c>
      <c r="AG1606" s="42">
        <v>20</v>
      </c>
      <c r="AH1606" s="42" t="s">
        <v>350</v>
      </c>
      <c r="AI1606" s="42" t="s">
        <v>6046</v>
      </c>
      <c r="AJ1606" s="42" t="s">
        <v>351</v>
      </c>
      <c r="AK1606" s="42" t="s">
        <v>1895</v>
      </c>
      <c r="AL1606" s="42">
        <v>1000</v>
      </c>
      <c r="AM1606" s="42" t="s">
        <v>332</v>
      </c>
      <c r="AN1606" s="42" t="s">
        <v>6154</v>
      </c>
      <c r="AO1606" s="42">
        <v>400</v>
      </c>
      <c r="AP1606" s="42" t="s">
        <v>333</v>
      </c>
      <c r="AQ1606" s="42">
        <v>500</v>
      </c>
      <c r="AR1606" s="42">
        <v>48</v>
      </c>
      <c r="AS1606" s="42">
        <v>100</v>
      </c>
      <c r="AT1606" s="42">
        <f>AQ1606/AS1606</f>
        <v>5</v>
      </c>
      <c r="AU1606" s="42" t="s">
        <v>327</v>
      </c>
      <c r="AV1606" s="42" t="s">
        <v>327</v>
      </c>
      <c r="AW1606" s="42" t="s">
        <v>327</v>
      </c>
      <c r="AX1606" s="42">
        <v>0</v>
      </c>
      <c r="AY1606" s="42" t="s">
        <v>327</v>
      </c>
      <c r="AZ1606" s="51">
        <v>95</v>
      </c>
      <c r="BA1606" s="42"/>
      <c r="BB1606" s="42">
        <v>2</v>
      </c>
      <c r="BC1606" s="42" t="s">
        <v>375</v>
      </c>
      <c r="BD1606" s="49" t="s">
        <v>6176</v>
      </c>
      <c r="BE1606" s="49" t="s">
        <v>6179</v>
      </c>
      <c r="BF1606" s="42" t="s">
        <v>340</v>
      </c>
      <c r="BG1606" s="42"/>
      <c r="BH1606" s="42"/>
      <c r="BI1606" s="42" t="s">
        <v>357</v>
      </c>
      <c r="BJ1606" s="42" t="s">
        <v>358</v>
      </c>
      <c r="BK1606" s="57">
        <v>44778</v>
      </c>
      <c r="BL1606" s="42" t="s">
        <v>317</v>
      </c>
      <c r="BM1606" s="42" t="s">
        <v>317</v>
      </c>
      <c r="BN1606" s="42"/>
      <c r="BO1606" s="42"/>
      <c r="BP1606" s="42" t="s">
        <v>359</v>
      </c>
      <c r="BQ1606" s="42" t="s">
        <v>359</v>
      </c>
      <c r="BR1606" s="42" t="s">
        <v>359</v>
      </c>
      <c r="BS1606" s="42"/>
      <c r="BT1606" s="42" t="s">
        <v>360</v>
      </c>
      <c r="BU1606" s="42" t="s">
        <v>317</v>
      </c>
      <c r="BV1606" s="42" t="s">
        <v>317</v>
      </c>
      <c r="BW1606" s="42"/>
      <c r="BX1606" s="42"/>
      <c r="BY1606" s="42" t="s">
        <v>353</v>
      </c>
      <c r="BZ1606" s="42" t="s">
        <v>353</v>
      </c>
      <c r="CA1606" s="42"/>
      <c r="CB1606" s="42" t="s">
        <v>353</v>
      </c>
      <c r="CC1606" s="42"/>
      <c r="CD1606" s="42"/>
      <c r="CE1606" s="42"/>
      <c r="CF1606" s="42"/>
      <c r="CG1606" s="26" t="s">
        <v>6177</v>
      </c>
    </row>
    <row r="1607" hidden="1" spans="1:85">
      <c r="A1607" s="39">
        <v>32</v>
      </c>
      <c r="B1607" s="42" t="s">
        <v>6180</v>
      </c>
      <c r="C1607" s="79" t="s">
        <v>6181</v>
      </c>
      <c r="D1607" s="42" t="s">
        <v>6182</v>
      </c>
      <c r="E1607" s="43">
        <v>27.25111111</v>
      </c>
      <c r="F1607" s="43">
        <v>-16.76861111</v>
      </c>
      <c r="G1607" s="42" t="s">
        <v>2110</v>
      </c>
      <c r="H1607" s="37">
        <v>2</v>
      </c>
      <c r="I1607" s="42" t="s">
        <v>6036</v>
      </c>
      <c r="J1607" s="42" t="s">
        <v>6134</v>
      </c>
      <c r="K1607" s="42" t="s">
        <v>340</v>
      </c>
      <c r="L1607" s="42" t="s">
        <v>317</v>
      </c>
      <c r="M1607" s="42" t="s">
        <v>317</v>
      </c>
      <c r="N1607" s="42" t="s">
        <v>402</v>
      </c>
      <c r="O1607" s="42" t="s">
        <v>364</v>
      </c>
      <c r="P1607" s="42" t="s">
        <v>365</v>
      </c>
      <c r="Q1607" s="42" t="s">
        <v>320</v>
      </c>
      <c r="R1607" s="42" t="s">
        <v>320</v>
      </c>
      <c r="S1607" s="42" t="s">
        <v>1718</v>
      </c>
      <c r="T1607" s="42" t="s">
        <v>344</v>
      </c>
      <c r="U1607" s="42" t="s">
        <v>323</v>
      </c>
      <c r="V1607" s="52">
        <v>54</v>
      </c>
      <c r="W1607" s="42" t="s">
        <v>366</v>
      </c>
      <c r="X1607" s="42" t="s">
        <v>6079</v>
      </c>
      <c r="Y1607" s="42" t="s">
        <v>2</v>
      </c>
      <c r="Z1607" s="42" t="s">
        <v>2</v>
      </c>
      <c r="AA1607" s="42" t="s">
        <v>346</v>
      </c>
      <c r="AB1607" s="42" t="s">
        <v>2114</v>
      </c>
      <c r="AC1607" s="42" t="s">
        <v>225</v>
      </c>
      <c r="AD1607" s="42" t="s">
        <v>225</v>
      </c>
      <c r="AE1607" s="42" t="s">
        <v>561</v>
      </c>
      <c r="AF1607" s="42" t="s">
        <v>561</v>
      </c>
      <c r="AG1607" s="42">
        <v>16</v>
      </c>
      <c r="AH1607" s="42" t="s">
        <v>368</v>
      </c>
      <c r="AI1607" s="42" t="s">
        <v>6144</v>
      </c>
      <c r="AJ1607" s="42" t="s">
        <v>370</v>
      </c>
      <c r="AK1607" s="42">
        <v>0</v>
      </c>
      <c r="AL1607" s="42">
        <v>600</v>
      </c>
      <c r="AM1607" s="42" t="s">
        <v>371</v>
      </c>
      <c r="AN1607" s="42" t="s">
        <v>372</v>
      </c>
      <c r="AO1607" s="42">
        <v>250</v>
      </c>
      <c r="AP1607" s="42" t="s">
        <v>524</v>
      </c>
      <c r="AQ1607" s="42">
        <v>600</v>
      </c>
      <c r="AR1607" s="42">
        <v>2</v>
      </c>
      <c r="AS1607" s="42">
        <v>600</v>
      </c>
      <c r="AT1607" s="42">
        <v>24</v>
      </c>
      <c r="AU1607" s="42" t="s">
        <v>6183</v>
      </c>
      <c r="AV1607" s="42" t="s">
        <v>6183</v>
      </c>
      <c r="AW1607" s="42">
        <v>18000</v>
      </c>
      <c r="AX1607" s="42">
        <v>18000</v>
      </c>
      <c r="AY1607" s="42">
        <v>2</v>
      </c>
      <c r="AZ1607" s="51">
        <v>25</v>
      </c>
      <c r="BA1607" s="42"/>
      <c r="BB1607" s="42">
        <v>1</v>
      </c>
      <c r="BC1607" s="42" t="s">
        <v>346</v>
      </c>
      <c r="BD1607" s="49" t="s">
        <v>6180</v>
      </c>
      <c r="BE1607" s="49">
        <v>0</v>
      </c>
      <c r="BF1607" s="42">
        <v>0</v>
      </c>
      <c r="BG1607" s="42"/>
      <c r="BH1607" s="42"/>
      <c r="BI1607" s="42" t="s">
        <v>357</v>
      </c>
      <c r="BJ1607" s="42" t="s">
        <v>358</v>
      </c>
      <c r="BK1607" s="57">
        <v>44778</v>
      </c>
      <c r="BL1607" s="42" t="s">
        <v>317</v>
      </c>
      <c r="BM1607" s="42" t="s">
        <v>317</v>
      </c>
      <c r="BN1607" s="42"/>
      <c r="BO1607" s="42"/>
      <c r="BP1607" s="42" t="s">
        <v>359</v>
      </c>
      <c r="BQ1607" s="42" t="s">
        <v>359</v>
      </c>
      <c r="BR1607" s="42" t="s">
        <v>359</v>
      </c>
      <c r="BS1607" s="42"/>
      <c r="BT1607" s="42" t="s">
        <v>360</v>
      </c>
      <c r="BU1607" s="42" t="s">
        <v>317</v>
      </c>
      <c r="BV1607" s="42" t="s">
        <v>317</v>
      </c>
      <c r="BW1607" s="42"/>
      <c r="BX1607" s="42"/>
      <c r="BY1607" s="42" t="s">
        <v>353</v>
      </c>
      <c r="BZ1607" s="42" t="s">
        <v>353</v>
      </c>
      <c r="CA1607" s="42"/>
      <c r="CB1607" s="42" t="s">
        <v>353</v>
      </c>
      <c r="CC1607" s="42"/>
      <c r="CD1607" s="42"/>
      <c r="CE1607" s="42"/>
      <c r="CF1607" s="42"/>
      <c r="CG1607" s="26" t="s">
        <v>6181</v>
      </c>
    </row>
    <row r="1608" hidden="1" spans="1:85">
      <c r="A1608" s="34">
        <v>1317</v>
      </c>
      <c r="B1608" s="42" t="s">
        <v>6184</v>
      </c>
      <c r="C1608" s="79" t="s">
        <v>6185</v>
      </c>
      <c r="D1608" s="42" t="s">
        <v>6186</v>
      </c>
      <c r="E1608" s="43">
        <v>27.31322</v>
      </c>
      <c r="F1608" s="43">
        <v>-16.68415</v>
      </c>
      <c r="G1608" s="42" t="s">
        <v>2110</v>
      </c>
      <c r="H1608" s="37">
        <v>1.5</v>
      </c>
      <c r="I1608" s="42" t="s">
        <v>6036</v>
      </c>
      <c r="J1608" s="42" t="s">
        <v>6134</v>
      </c>
      <c r="K1608" s="42" t="s">
        <v>340</v>
      </c>
      <c r="L1608" s="42" t="s">
        <v>317</v>
      </c>
      <c r="M1608" s="42" t="s">
        <v>317</v>
      </c>
      <c r="N1608" s="42" t="s">
        <v>318</v>
      </c>
      <c r="O1608" s="42" t="s">
        <v>554</v>
      </c>
      <c r="P1608" s="42" t="s">
        <v>365</v>
      </c>
      <c r="Q1608" s="42" t="s">
        <v>320</v>
      </c>
      <c r="R1608" s="42" t="s">
        <v>320</v>
      </c>
      <c r="S1608" s="42" t="s">
        <v>1718</v>
      </c>
      <c r="T1608" s="42" t="s">
        <v>344</v>
      </c>
      <c r="U1608" s="42" t="s">
        <v>323</v>
      </c>
      <c r="V1608" s="52" t="s">
        <v>2603</v>
      </c>
      <c r="W1608" s="42" t="s">
        <v>325</v>
      </c>
      <c r="X1608" s="42" t="s">
        <v>6079</v>
      </c>
      <c r="Y1608" s="42" t="s">
        <v>2</v>
      </c>
      <c r="Z1608" s="42" t="s">
        <v>2</v>
      </c>
      <c r="AA1608" s="42" t="s">
        <v>346</v>
      </c>
      <c r="AB1608" s="42" t="s">
        <v>2114</v>
      </c>
      <c r="AC1608" s="42" t="s">
        <v>225</v>
      </c>
      <c r="AD1608" s="42" t="s">
        <v>225</v>
      </c>
      <c r="AE1608" s="42" t="s">
        <v>499</v>
      </c>
      <c r="AF1608" s="42" t="s">
        <v>499</v>
      </c>
      <c r="AG1608" s="42">
        <v>10</v>
      </c>
      <c r="AH1608" s="42" t="s">
        <v>350</v>
      </c>
      <c r="AI1608" s="42">
        <v>0</v>
      </c>
      <c r="AJ1608" s="42" t="s">
        <v>351</v>
      </c>
      <c r="AK1608" s="42" t="s">
        <v>1895</v>
      </c>
      <c r="AL1608" s="42">
        <v>600</v>
      </c>
      <c r="AM1608" s="42" t="s">
        <v>371</v>
      </c>
      <c r="AN1608" s="42" t="s">
        <v>372</v>
      </c>
      <c r="AO1608" s="42">
        <v>250</v>
      </c>
      <c r="AP1608" s="42" t="s">
        <v>439</v>
      </c>
      <c r="AQ1608" s="42">
        <v>400</v>
      </c>
      <c r="AR1608" s="42">
        <v>2</v>
      </c>
      <c r="AS1608" s="42">
        <v>400</v>
      </c>
      <c r="AT1608" s="42">
        <v>24</v>
      </c>
      <c r="AU1608" s="42" t="s">
        <v>327</v>
      </c>
      <c r="AV1608" s="42" t="s">
        <v>327</v>
      </c>
      <c r="AW1608" s="42" t="s">
        <v>327</v>
      </c>
      <c r="AX1608" s="42">
        <v>0</v>
      </c>
      <c r="AY1608" s="42" t="s">
        <v>327</v>
      </c>
      <c r="AZ1608" s="51">
        <v>32</v>
      </c>
      <c r="BA1608" s="42"/>
      <c r="BB1608" s="42">
        <v>1</v>
      </c>
      <c r="BC1608" s="42" t="s">
        <v>346</v>
      </c>
      <c r="BD1608" s="49" t="s">
        <v>6184</v>
      </c>
      <c r="BE1608" s="49">
        <v>0</v>
      </c>
      <c r="BF1608" s="42">
        <v>0</v>
      </c>
      <c r="BG1608" s="42"/>
      <c r="BH1608" s="42"/>
      <c r="BI1608" s="42" t="s">
        <v>357</v>
      </c>
      <c r="BJ1608" s="42" t="s">
        <v>358</v>
      </c>
      <c r="BK1608" s="57">
        <v>44778</v>
      </c>
      <c r="BL1608" s="42" t="s">
        <v>317</v>
      </c>
      <c r="BM1608" s="42" t="s">
        <v>317</v>
      </c>
      <c r="BN1608" s="42"/>
      <c r="BO1608" s="42"/>
      <c r="BP1608" s="42" t="s">
        <v>359</v>
      </c>
      <c r="BQ1608" s="42" t="s">
        <v>359</v>
      </c>
      <c r="BR1608" s="42" t="s">
        <v>359</v>
      </c>
      <c r="BS1608" s="42"/>
      <c r="BT1608" s="42" t="s">
        <v>360</v>
      </c>
      <c r="BU1608" s="42" t="s">
        <v>317</v>
      </c>
      <c r="BV1608" s="42" t="s">
        <v>317</v>
      </c>
      <c r="BW1608" s="42"/>
      <c r="BX1608" s="42"/>
      <c r="BY1608" s="42" t="s">
        <v>353</v>
      </c>
      <c r="BZ1608" s="42" t="s">
        <v>353</v>
      </c>
      <c r="CA1608" s="42"/>
      <c r="CB1608" s="42" t="s">
        <v>353</v>
      </c>
      <c r="CC1608" s="42"/>
      <c r="CD1608" s="42"/>
      <c r="CE1608" s="42"/>
      <c r="CF1608" s="42"/>
      <c r="CG1608" s="26" t="s">
        <v>6185</v>
      </c>
    </row>
    <row r="1609" hidden="1" spans="1:85">
      <c r="A1609" s="39">
        <v>1012</v>
      </c>
      <c r="B1609" s="42" t="s">
        <v>6187</v>
      </c>
      <c r="C1609" s="79" t="s">
        <v>6188</v>
      </c>
      <c r="D1609" s="42" t="s">
        <v>6189</v>
      </c>
      <c r="E1609" s="43">
        <v>26.90830556</v>
      </c>
      <c r="F1609" s="43">
        <v>-16.25588889</v>
      </c>
      <c r="G1609" s="42" t="s">
        <v>2110</v>
      </c>
      <c r="H1609" s="37">
        <v>1.5</v>
      </c>
      <c r="I1609" s="42" t="s">
        <v>6036</v>
      </c>
      <c r="J1609" s="42" t="s">
        <v>6168</v>
      </c>
      <c r="K1609" s="42" t="s">
        <v>340</v>
      </c>
      <c r="L1609" s="42" t="s">
        <v>317</v>
      </c>
      <c r="M1609" s="42" t="s">
        <v>317</v>
      </c>
      <c r="N1609" s="42" t="s">
        <v>318</v>
      </c>
      <c r="O1609" s="42" t="s">
        <v>364</v>
      </c>
      <c r="P1609" s="42" t="s">
        <v>365</v>
      </c>
      <c r="Q1609" s="42" t="s">
        <v>320</v>
      </c>
      <c r="R1609" s="42" t="s">
        <v>320</v>
      </c>
      <c r="S1609" s="42" t="s">
        <v>1718</v>
      </c>
      <c r="T1609" s="42" t="s">
        <v>344</v>
      </c>
      <c r="U1609" s="42" t="s">
        <v>323</v>
      </c>
      <c r="V1609" s="52">
        <v>66</v>
      </c>
      <c r="W1609" s="42" t="s">
        <v>325</v>
      </c>
      <c r="X1609" s="42" t="s">
        <v>6079</v>
      </c>
      <c r="Y1609" s="42" t="s">
        <v>2</v>
      </c>
      <c r="Z1609" s="42" t="s">
        <v>2</v>
      </c>
      <c r="AA1609" s="42" t="s">
        <v>346</v>
      </c>
      <c r="AB1609" s="42" t="s">
        <v>2114</v>
      </c>
      <c r="AC1609" s="42" t="s">
        <v>225</v>
      </c>
      <c r="AD1609" s="42" t="s">
        <v>225</v>
      </c>
      <c r="AE1609" s="42" t="s">
        <v>561</v>
      </c>
      <c r="AF1609" s="42" t="s">
        <v>561</v>
      </c>
      <c r="AG1609" s="42">
        <v>13</v>
      </c>
      <c r="AH1609" s="42" t="s">
        <v>368</v>
      </c>
      <c r="AI1609" s="42" t="s">
        <v>6144</v>
      </c>
      <c r="AJ1609" s="42" t="s">
        <v>351</v>
      </c>
      <c r="AK1609" s="42">
        <v>0</v>
      </c>
      <c r="AL1609" s="42">
        <v>600</v>
      </c>
      <c r="AM1609" s="42" t="s">
        <v>371</v>
      </c>
      <c r="AN1609" s="42" t="s">
        <v>372</v>
      </c>
      <c r="AO1609" s="42">
        <v>250</v>
      </c>
      <c r="AP1609" s="42" t="s">
        <v>524</v>
      </c>
      <c r="AQ1609" s="42">
        <v>600</v>
      </c>
      <c r="AR1609" s="42">
        <v>2</v>
      </c>
      <c r="AS1609" s="42">
        <v>600</v>
      </c>
      <c r="AT1609" s="42">
        <v>24</v>
      </c>
      <c r="AU1609" s="42" t="s">
        <v>327</v>
      </c>
      <c r="AV1609" s="42" t="s">
        <v>327</v>
      </c>
      <c r="AW1609" s="42" t="s">
        <v>327</v>
      </c>
      <c r="AX1609" s="42">
        <v>0</v>
      </c>
      <c r="AY1609" s="42" t="s">
        <v>327</v>
      </c>
      <c r="AZ1609" s="51">
        <v>34.8</v>
      </c>
      <c r="BA1609" s="42"/>
      <c r="BB1609" s="42">
        <v>1</v>
      </c>
      <c r="BC1609" s="42" t="s">
        <v>346</v>
      </c>
      <c r="BD1609" s="49" t="s">
        <v>6187</v>
      </c>
      <c r="BE1609" s="49">
        <v>0</v>
      </c>
      <c r="BF1609" s="42" t="s">
        <v>340</v>
      </c>
      <c r="BG1609" s="42"/>
      <c r="BH1609" s="42"/>
      <c r="BI1609" s="42" t="s">
        <v>357</v>
      </c>
      <c r="BJ1609" s="42" t="s">
        <v>358</v>
      </c>
      <c r="BK1609" s="57">
        <v>44778</v>
      </c>
      <c r="BL1609" s="42" t="s">
        <v>317</v>
      </c>
      <c r="BM1609" s="42" t="s">
        <v>317</v>
      </c>
      <c r="BN1609" s="42"/>
      <c r="BO1609" s="42"/>
      <c r="BP1609" s="42" t="s">
        <v>359</v>
      </c>
      <c r="BQ1609" s="42" t="s">
        <v>359</v>
      </c>
      <c r="BR1609" s="42" t="s">
        <v>359</v>
      </c>
      <c r="BS1609" s="42"/>
      <c r="BT1609" s="42" t="s">
        <v>360</v>
      </c>
      <c r="BU1609" s="42" t="s">
        <v>317</v>
      </c>
      <c r="BV1609" s="42" t="s">
        <v>317</v>
      </c>
      <c r="BW1609" s="42"/>
      <c r="BX1609" s="42"/>
      <c r="BY1609" s="42" t="s">
        <v>353</v>
      </c>
      <c r="BZ1609" s="42" t="s">
        <v>353</v>
      </c>
      <c r="CA1609" s="42"/>
      <c r="CB1609" s="42" t="s">
        <v>353</v>
      </c>
      <c r="CC1609" s="42"/>
      <c r="CD1609" s="42"/>
      <c r="CE1609" s="42"/>
      <c r="CF1609" s="42"/>
      <c r="CG1609" s="26" t="s">
        <v>6188</v>
      </c>
    </row>
    <row r="1610" hidden="1" spans="1:85">
      <c r="A1610" s="34">
        <v>1525</v>
      </c>
      <c r="B1610" s="42" t="s">
        <v>6190</v>
      </c>
      <c r="C1610" s="79" t="s">
        <v>6191</v>
      </c>
      <c r="D1610" s="42" t="s">
        <v>6192</v>
      </c>
      <c r="E1610" s="43">
        <v>27.36813889</v>
      </c>
      <c r="F1610" s="43">
        <v>-16.51536111</v>
      </c>
      <c r="G1610" s="42" t="s">
        <v>2110</v>
      </c>
      <c r="H1610" s="37">
        <v>2</v>
      </c>
      <c r="I1610" s="42" t="s">
        <v>6036</v>
      </c>
      <c r="J1610" s="42" t="s">
        <v>6134</v>
      </c>
      <c r="K1610" s="42" t="s">
        <v>340</v>
      </c>
      <c r="L1610" s="42" t="s">
        <v>317</v>
      </c>
      <c r="M1610" s="42" t="s">
        <v>317</v>
      </c>
      <c r="N1610" s="42" t="s">
        <v>318</v>
      </c>
      <c r="O1610" s="42" t="s">
        <v>364</v>
      </c>
      <c r="P1610" s="42" t="s">
        <v>365</v>
      </c>
      <c r="Q1610" s="42" t="s">
        <v>381</v>
      </c>
      <c r="R1610" s="42" t="s">
        <v>320</v>
      </c>
      <c r="S1610" s="42" t="s">
        <v>1718</v>
      </c>
      <c r="T1610" s="42" t="s">
        <v>344</v>
      </c>
      <c r="U1610" s="42" t="s">
        <v>323</v>
      </c>
      <c r="V1610" s="52">
        <v>70</v>
      </c>
      <c r="W1610" s="42" t="s">
        <v>366</v>
      </c>
      <c r="X1610" s="42" t="s">
        <v>6079</v>
      </c>
      <c r="Y1610" s="42" t="s">
        <v>2</v>
      </c>
      <c r="Z1610" s="42" t="s">
        <v>2</v>
      </c>
      <c r="AA1610" s="42" t="s">
        <v>346</v>
      </c>
      <c r="AB1610" s="42" t="s">
        <v>2114</v>
      </c>
      <c r="AC1610" s="42" t="s">
        <v>225</v>
      </c>
      <c r="AD1610" s="42" t="s">
        <v>225</v>
      </c>
      <c r="AE1610" s="42" t="s">
        <v>561</v>
      </c>
      <c r="AF1610" s="42" t="s">
        <v>561</v>
      </c>
      <c r="AG1610" s="42">
        <v>20</v>
      </c>
      <c r="AH1610" s="42" t="s">
        <v>368</v>
      </c>
      <c r="AI1610" s="42" t="s">
        <v>1836</v>
      </c>
      <c r="AJ1610" s="42" t="s">
        <v>351</v>
      </c>
      <c r="AK1610" s="42">
        <v>0</v>
      </c>
      <c r="AL1610" s="42">
        <v>600</v>
      </c>
      <c r="AM1610" s="42" t="s">
        <v>371</v>
      </c>
      <c r="AN1610" s="42" t="s">
        <v>372</v>
      </c>
      <c r="AO1610" s="42">
        <v>250</v>
      </c>
      <c r="AP1610" s="42" t="s">
        <v>524</v>
      </c>
      <c r="AQ1610" s="42">
        <v>600</v>
      </c>
      <c r="AR1610" s="42">
        <v>2</v>
      </c>
      <c r="AS1610" s="42">
        <v>600</v>
      </c>
      <c r="AT1610" s="42">
        <v>24</v>
      </c>
      <c r="AU1610" s="42" t="s">
        <v>385</v>
      </c>
      <c r="AV1610" s="42" t="s">
        <v>385</v>
      </c>
      <c r="AW1610" s="42">
        <v>18000</v>
      </c>
      <c r="AX1610" s="42">
        <v>18000</v>
      </c>
      <c r="AY1610" s="42">
        <v>2</v>
      </c>
      <c r="AZ1610" s="51">
        <v>42</v>
      </c>
      <c r="BA1610" s="42"/>
      <c r="BB1610" s="42">
        <v>1</v>
      </c>
      <c r="BC1610" s="42" t="s">
        <v>346</v>
      </c>
      <c r="BD1610" s="49" t="s">
        <v>6190</v>
      </c>
      <c r="BE1610" s="49">
        <v>0</v>
      </c>
      <c r="BF1610" s="42">
        <v>0</v>
      </c>
      <c r="BG1610" s="42"/>
      <c r="BH1610" s="42"/>
      <c r="BI1610" s="42" t="s">
        <v>357</v>
      </c>
      <c r="BJ1610" s="42" t="s">
        <v>358</v>
      </c>
      <c r="BK1610" s="57">
        <v>44778</v>
      </c>
      <c r="BL1610" s="42" t="s">
        <v>317</v>
      </c>
      <c r="BM1610" s="42" t="s">
        <v>317</v>
      </c>
      <c r="BN1610" s="42"/>
      <c r="BO1610" s="42"/>
      <c r="BP1610" s="42" t="s">
        <v>359</v>
      </c>
      <c r="BQ1610" s="42" t="s">
        <v>359</v>
      </c>
      <c r="BR1610" s="42" t="s">
        <v>359</v>
      </c>
      <c r="BS1610" s="42"/>
      <c r="BT1610" s="42" t="s">
        <v>360</v>
      </c>
      <c r="BU1610" s="42" t="s">
        <v>317</v>
      </c>
      <c r="BV1610" s="42" t="s">
        <v>317</v>
      </c>
      <c r="BW1610" s="42"/>
      <c r="BX1610" s="42"/>
      <c r="BY1610" s="42" t="s">
        <v>353</v>
      </c>
      <c r="BZ1610" s="42" t="s">
        <v>353</v>
      </c>
      <c r="CA1610" s="42"/>
      <c r="CB1610" s="42" t="s">
        <v>353</v>
      </c>
      <c r="CC1610" s="42"/>
      <c r="CD1610" s="42"/>
      <c r="CE1610" s="42"/>
      <c r="CF1610" s="42"/>
      <c r="CG1610" s="26" t="s">
        <v>6191</v>
      </c>
    </row>
    <row r="1611" hidden="1" spans="1:85">
      <c r="A1611" s="39">
        <v>442</v>
      </c>
      <c r="B1611" s="42" t="s">
        <v>6193</v>
      </c>
      <c r="C1611" s="79" t="s">
        <v>6194</v>
      </c>
      <c r="D1611" s="42" t="s">
        <v>6195</v>
      </c>
      <c r="E1611" s="43">
        <v>26.02515</v>
      </c>
      <c r="F1611" s="43">
        <v>-15.741</v>
      </c>
      <c r="G1611" s="42" t="s">
        <v>316</v>
      </c>
      <c r="H1611" s="37">
        <v>2</v>
      </c>
      <c r="I1611" s="42" t="s">
        <v>6036</v>
      </c>
      <c r="J1611" s="42" t="s">
        <v>6196</v>
      </c>
      <c r="K1611" s="42" t="s">
        <v>317</v>
      </c>
      <c r="L1611" s="42" t="s">
        <v>317</v>
      </c>
      <c r="M1611" s="42" t="s">
        <v>317</v>
      </c>
      <c r="N1611" s="42" t="s">
        <v>318</v>
      </c>
      <c r="O1611" s="42" t="s">
        <v>364</v>
      </c>
      <c r="P1611" s="42" t="s">
        <v>343</v>
      </c>
      <c r="Q1611" s="42" t="s">
        <v>320</v>
      </c>
      <c r="R1611" s="42" t="s">
        <v>381</v>
      </c>
      <c r="S1611" s="42" t="s">
        <v>1718</v>
      </c>
      <c r="T1611" s="42" t="s">
        <v>344</v>
      </c>
      <c r="U1611" s="42" t="s">
        <v>323</v>
      </c>
      <c r="V1611" s="52">
        <v>50</v>
      </c>
      <c r="W1611" s="42" t="s">
        <v>366</v>
      </c>
      <c r="X1611" s="42" t="s">
        <v>2025</v>
      </c>
      <c r="Y1611" s="42" t="s">
        <v>2</v>
      </c>
      <c r="Z1611" s="42" t="s">
        <v>2</v>
      </c>
      <c r="AA1611" s="42" t="s">
        <v>346</v>
      </c>
      <c r="AB1611" s="43" t="s">
        <v>329</v>
      </c>
      <c r="AC1611" s="42" t="s">
        <v>225</v>
      </c>
      <c r="AD1611" s="42" t="s">
        <v>225</v>
      </c>
      <c r="AE1611" s="42" t="s">
        <v>561</v>
      </c>
      <c r="AF1611" s="42" t="s">
        <v>561</v>
      </c>
      <c r="AG1611" s="42">
        <v>16</v>
      </c>
      <c r="AH1611" s="42" t="s">
        <v>368</v>
      </c>
      <c r="AI1611" s="42" t="s">
        <v>1803</v>
      </c>
      <c r="AJ1611" s="42" t="s">
        <v>370</v>
      </c>
      <c r="AK1611" s="42" t="s">
        <v>1908</v>
      </c>
      <c r="AL1611" s="42">
        <v>600</v>
      </c>
      <c r="AM1611" s="42" t="s">
        <v>1909</v>
      </c>
      <c r="AN1611" s="42" t="s">
        <v>1882</v>
      </c>
      <c r="AO1611" s="42">
        <v>250</v>
      </c>
      <c r="AP1611" s="42" t="s">
        <v>384</v>
      </c>
      <c r="AQ1611" s="42">
        <v>600</v>
      </c>
      <c r="AR1611" s="42">
        <v>2</v>
      </c>
      <c r="AS1611" s="42">
        <v>600</v>
      </c>
      <c r="AT1611" s="42">
        <v>24</v>
      </c>
      <c r="AU1611" s="42" t="s">
        <v>385</v>
      </c>
      <c r="AV1611" s="42" t="s">
        <v>385</v>
      </c>
      <c r="AW1611" s="42">
        <v>18000</v>
      </c>
      <c r="AX1611" s="42">
        <v>18000</v>
      </c>
      <c r="AY1611" s="42">
        <v>2</v>
      </c>
      <c r="AZ1611" s="51">
        <v>58</v>
      </c>
      <c r="BA1611" s="42"/>
      <c r="BB1611" s="42">
        <v>1</v>
      </c>
      <c r="BC1611" s="42" t="s">
        <v>346</v>
      </c>
      <c r="BD1611" s="49" t="s">
        <v>6193</v>
      </c>
      <c r="BE1611" s="49">
        <v>0</v>
      </c>
      <c r="BF1611" s="42" t="s">
        <v>1925</v>
      </c>
      <c r="BG1611" s="42"/>
      <c r="BH1611" s="42" t="s">
        <v>1898</v>
      </c>
      <c r="BI1611" s="42" t="s">
        <v>357</v>
      </c>
      <c r="BJ1611" s="42" t="s">
        <v>358</v>
      </c>
      <c r="BK1611" s="57">
        <v>44778</v>
      </c>
      <c r="BL1611" s="42" t="s">
        <v>340</v>
      </c>
      <c r="BM1611" s="42" t="s">
        <v>317</v>
      </c>
      <c r="BN1611" s="42"/>
      <c r="BO1611" s="42"/>
      <c r="BP1611" s="42" t="s">
        <v>359</v>
      </c>
      <c r="BQ1611" s="42" t="s">
        <v>359</v>
      </c>
      <c r="BR1611" s="42" t="s">
        <v>359</v>
      </c>
      <c r="BS1611" s="42"/>
      <c r="BT1611" s="42" t="s">
        <v>360</v>
      </c>
      <c r="BU1611" s="42" t="s">
        <v>317</v>
      </c>
      <c r="BV1611" s="42" t="s">
        <v>317</v>
      </c>
      <c r="BW1611" s="42"/>
      <c r="BX1611" s="42"/>
      <c r="BY1611" s="42" t="s">
        <v>353</v>
      </c>
      <c r="BZ1611" s="42" t="s">
        <v>353</v>
      </c>
      <c r="CA1611" s="42"/>
      <c r="CB1611" s="42" t="s">
        <v>353</v>
      </c>
      <c r="CC1611" s="42"/>
      <c r="CD1611" s="42"/>
      <c r="CE1611" s="42"/>
      <c r="CF1611" s="42"/>
      <c r="CG1611" s="26" t="s">
        <v>6194</v>
      </c>
    </row>
    <row r="1612" hidden="1" spans="1:85">
      <c r="A1612" s="34">
        <v>1327</v>
      </c>
      <c r="B1612" s="42" t="s">
        <v>6197</v>
      </c>
      <c r="C1612" s="79" t="s">
        <v>6198</v>
      </c>
      <c r="D1612" s="42" t="s">
        <v>6199</v>
      </c>
      <c r="E1612" s="43">
        <v>26.91819444</v>
      </c>
      <c r="F1612" s="43">
        <v>-15.98775</v>
      </c>
      <c r="G1612" s="42" t="s">
        <v>2110</v>
      </c>
      <c r="H1612" s="37">
        <v>2</v>
      </c>
      <c r="I1612" s="42" t="s">
        <v>6036</v>
      </c>
      <c r="J1612" s="42" t="s">
        <v>6168</v>
      </c>
      <c r="K1612" s="42" t="s">
        <v>317</v>
      </c>
      <c r="L1612" s="42" t="s">
        <v>317</v>
      </c>
      <c r="M1612" s="42" t="s">
        <v>317</v>
      </c>
      <c r="N1612" s="42" t="s">
        <v>318</v>
      </c>
      <c r="O1612" s="42" t="s">
        <v>554</v>
      </c>
      <c r="P1612" s="42" t="s">
        <v>365</v>
      </c>
      <c r="Q1612" s="42" t="s">
        <v>320</v>
      </c>
      <c r="R1612" s="42" t="s">
        <v>830</v>
      </c>
      <c r="S1612" s="42" t="s">
        <v>1718</v>
      </c>
      <c r="T1612" s="42" t="s">
        <v>344</v>
      </c>
      <c r="U1612" s="42" t="s">
        <v>323</v>
      </c>
      <c r="V1612" s="52">
        <v>80</v>
      </c>
      <c r="W1612" s="42" t="s">
        <v>366</v>
      </c>
      <c r="X1612" s="42" t="s">
        <v>6079</v>
      </c>
      <c r="Y1612" s="42" t="s">
        <v>2</v>
      </c>
      <c r="Z1612" s="42" t="s">
        <v>2</v>
      </c>
      <c r="AA1612" s="42" t="s">
        <v>346</v>
      </c>
      <c r="AB1612" s="42" t="s">
        <v>2114</v>
      </c>
      <c r="AC1612" s="42" t="s">
        <v>225</v>
      </c>
      <c r="AD1612" s="42" t="s">
        <v>225</v>
      </c>
      <c r="AE1612" s="42" t="s">
        <v>561</v>
      </c>
      <c r="AF1612" s="42" t="s">
        <v>561</v>
      </c>
      <c r="AG1612" s="42">
        <v>16</v>
      </c>
      <c r="AH1612" s="42" t="s">
        <v>368</v>
      </c>
      <c r="AI1612" s="42" t="s">
        <v>1836</v>
      </c>
      <c r="AJ1612" s="42" t="s">
        <v>351</v>
      </c>
      <c r="AK1612" s="42">
        <v>0</v>
      </c>
      <c r="AL1612" s="42">
        <v>600</v>
      </c>
      <c r="AM1612" s="42" t="s">
        <v>371</v>
      </c>
      <c r="AN1612" s="42" t="s">
        <v>372</v>
      </c>
      <c r="AO1612" s="42">
        <v>250</v>
      </c>
      <c r="AP1612" s="42" t="s">
        <v>384</v>
      </c>
      <c r="AQ1612" s="42">
        <v>600</v>
      </c>
      <c r="AR1612" s="42">
        <v>2</v>
      </c>
      <c r="AS1612" s="42">
        <v>600</v>
      </c>
      <c r="AT1612" s="42">
        <v>24</v>
      </c>
      <c r="AU1612" s="42" t="s">
        <v>385</v>
      </c>
      <c r="AV1612" s="42" t="s">
        <v>385</v>
      </c>
      <c r="AW1612" s="42">
        <v>18000</v>
      </c>
      <c r="AX1612" s="42">
        <v>18000</v>
      </c>
      <c r="AY1612" s="42">
        <v>2</v>
      </c>
      <c r="AZ1612" s="51">
        <v>81</v>
      </c>
      <c r="BA1612" s="42"/>
      <c r="BB1612" s="42">
        <v>2</v>
      </c>
      <c r="BC1612" s="42" t="s">
        <v>375</v>
      </c>
      <c r="BD1612" s="49" t="s">
        <v>6197</v>
      </c>
      <c r="BE1612" s="49" t="s">
        <v>6200</v>
      </c>
      <c r="BF1612" s="42" t="s">
        <v>340</v>
      </c>
      <c r="BG1612" s="42"/>
      <c r="BH1612" s="42"/>
      <c r="BI1612" s="42" t="s">
        <v>357</v>
      </c>
      <c r="BJ1612" s="42" t="s">
        <v>358</v>
      </c>
      <c r="BK1612" s="57">
        <v>44778</v>
      </c>
      <c r="BL1612" s="42" t="s">
        <v>317</v>
      </c>
      <c r="BM1612" s="42" t="s">
        <v>317</v>
      </c>
      <c r="BN1612" s="42"/>
      <c r="BO1612" s="42"/>
      <c r="BP1612" s="42" t="s">
        <v>359</v>
      </c>
      <c r="BQ1612" s="42" t="s">
        <v>359</v>
      </c>
      <c r="BR1612" s="42" t="s">
        <v>359</v>
      </c>
      <c r="BS1612" s="42"/>
      <c r="BT1612" s="42" t="s">
        <v>360</v>
      </c>
      <c r="BU1612" s="42" t="s">
        <v>317</v>
      </c>
      <c r="BV1612" s="42" t="s">
        <v>317</v>
      </c>
      <c r="BW1612" s="42"/>
      <c r="BX1612" s="42"/>
      <c r="BY1612" s="42" t="s">
        <v>353</v>
      </c>
      <c r="BZ1612" s="42" t="s">
        <v>353</v>
      </c>
      <c r="CA1612" s="42"/>
      <c r="CB1612" s="42" t="s">
        <v>353</v>
      </c>
      <c r="CC1612" s="42"/>
      <c r="CD1612" s="42"/>
      <c r="CE1612" s="42"/>
      <c r="CF1612" s="42"/>
      <c r="CG1612" s="26" t="s">
        <v>6198</v>
      </c>
    </row>
    <row r="1613" hidden="1" spans="1:85">
      <c r="A1613" s="34">
        <v>1747</v>
      </c>
      <c r="B1613" s="42" t="s">
        <v>6201</v>
      </c>
      <c r="C1613" s="79" t="s">
        <v>6202</v>
      </c>
      <c r="D1613" s="42" t="s">
        <v>6203</v>
      </c>
      <c r="E1613" s="43">
        <v>26.57186111</v>
      </c>
      <c r="F1613" s="43">
        <v>-15.8275</v>
      </c>
      <c r="G1613" s="42" t="s">
        <v>2110</v>
      </c>
      <c r="H1613" s="37">
        <v>2</v>
      </c>
      <c r="I1613" s="42" t="s">
        <v>6036</v>
      </c>
      <c r="J1613" s="42" t="s">
        <v>6168</v>
      </c>
      <c r="K1613" s="42" t="s">
        <v>317</v>
      </c>
      <c r="L1613" s="42" t="s">
        <v>317</v>
      </c>
      <c r="M1613" s="42" t="s">
        <v>317</v>
      </c>
      <c r="N1613" s="42" t="s">
        <v>318</v>
      </c>
      <c r="O1613" s="42" t="s">
        <v>554</v>
      </c>
      <c r="P1613" s="42" t="s">
        <v>365</v>
      </c>
      <c r="Q1613" s="42" t="s">
        <v>320</v>
      </c>
      <c r="R1613" s="42" t="s">
        <v>381</v>
      </c>
      <c r="S1613" s="42" t="s">
        <v>1718</v>
      </c>
      <c r="T1613" s="42" t="s">
        <v>344</v>
      </c>
      <c r="U1613" s="42" t="s">
        <v>323</v>
      </c>
      <c r="V1613" s="52">
        <v>70</v>
      </c>
      <c r="W1613" s="42" t="s">
        <v>325</v>
      </c>
      <c r="X1613" s="42" t="s">
        <v>6079</v>
      </c>
      <c r="Y1613" s="42" t="s">
        <v>2</v>
      </c>
      <c r="Z1613" s="42" t="s">
        <v>2</v>
      </c>
      <c r="AA1613" s="42" t="s">
        <v>346</v>
      </c>
      <c r="AB1613" s="42" t="s">
        <v>2114</v>
      </c>
      <c r="AC1613" s="42" t="s">
        <v>225</v>
      </c>
      <c r="AD1613" s="42" t="s">
        <v>225</v>
      </c>
      <c r="AE1613" s="42" t="s">
        <v>561</v>
      </c>
      <c r="AF1613" s="42" t="s">
        <v>561</v>
      </c>
      <c r="AG1613" s="42">
        <v>16</v>
      </c>
      <c r="AH1613" s="42" t="s">
        <v>368</v>
      </c>
      <c r="AI1613" s="42" t="s">
        <v>1836</v>
      </c>
      <c r="AJ1613" s="42" t="s">
        <v>351</v>
      </c>
      <c r="AK1613" s="42">
        <v>0</v>
      </c>
      <c r="AL1613" s="42">
        <v>600</v>
      </c>
      <c r="AM1613" s="42" t="s">
        <v>371</v>
      </c>
      <c r="AN1613" s="42" t="s">
        <v>372</v>
      </c>
      <c r="AO1613" s="42">
        <v>250</v>
      </c>
      <c r="AP1613" s="42" t="s">
        <v>524</v>
      </c>
      <c r="AQ1613" s="42">
        <v>600</v>
      </c>
      <c r="AR1613" s="42">
        <v>2</v>
      </c>
      <c r="AS1613" s="42">
        <v>600</v>
      </c>
      <c r="AT1613" s="42">
        <v>24</v>
      </c>
      <c r="AU1613" s="42" t="s">
        <v>327</v>
      </c>
      <c r="AV1613" s="42" t="s">
        <v>327</v>
      </c>
      <c r="AW1613" s="42" t="s">
        <v>327</v>
      </c>
      <c r="AX1613" s="42">
        <v>0</v>
      </c>
      <c r="AY1613" s="42" t="s">
        <v>327</v>
      </c>
      <c r="AZ1613" s="51">
        <v>65</v>
      </c>
      <c r="BA1613" s="42"/>
      <c r="BB1613" s="42">
        <v>2</v>
      </c>
      <c r="BC1613" s="42" t="s">
        <v>375</v>
      </c>
      <c r="BD1613" s="49" t="s">
        <v>6201</v>
      </c>
      <c r="BE1613" s="49" t="s">
        <v>6204</v>
      </c>
      <c r="BF1613" s="42" t="s">
        <v>340</v>
      </c>
      <c r="BG1613" s="42"/>
      <c r="BH1613" s="42"/>
      <c r="BI1613" s="42" t="s">
        <v>357</v>
      </c>
      <c r="BJ1613" s="42" t="s">
        <v>358</v>
      </c>
      <c r="BK1613" s="57">
        <v>44778</v>
      </c>
      <c r="BL1613" s="42" t="s">
        <v>317</v>
      </c>
      <c r="BM1613" s="42" t="s">
        <v>317</v>
      </c>
      <c r="BN1613" s="42"/>
      <c r="BO1613" s="42"/>
      <c r="BP1613" s="42" t="s">
        <v>359</v>
      </c>
      <c r="BQ1613" s="42" t="s">
        <v>359</v>
      </c>
      <c r="BR1613" s="42" t="s">
        <v>359</v>
      </c>
      <c r="BS1613" s="42"/>
      <c r="BT1613" s="42" t="s">
        <v>360</v>
      </c>
      <c r="BU1613" s="42" t="s">
        <v>317</v>
      </c>
      <c r="BV1613" s="42" t="s">
        <v>317</v>
      </c>
      <c r="BW1613" s="42"/>
      <c r="BX1613" s="42"/>
      <c r="BY1613" s="42" t="s">
        <v>353</v>
      </c>
      <c r="BZ1613" s="42" t="s">
        <v>353</v>
      </c>
      <c r="CA1613" s="42"/>
      <c r="CB1613" s="42" t="s">
        <v>353</v>
      </c>
      <c r="CC1613" s="42"/>
      <c r="CD1613" s="42"/>
      <c r="CE1613" s="42"/>
      <c r="CF1613" s="42"/>
      <c r="CG1613" s="26" t="s">
        <v>6202</v>
      </c>
    </row>
    <row r="1614" hidden="1" spans="1:85">
      <c r="A1614" s="34">
        <v>261</v>
      </c>
      <c r="B1614" s="42" t="s">
        <v>6205</v>
      </c>
      <c r="C1614" s="79" t="s">
        <v>6206</v>
      </c>
      <c r="D1614" s="42" t="s">
        <v>6207</v>
      </c>
      <c r="E1614" s="43">
        <v>27.47922222</v>
      </c>
      <c r="F1614" s="43">
        <v>-16.42922222</v>
      </c>
      <c r="G1614" s="42" t="s">
        <v>2110</v>
      </c>
      <c r="H1614" s="37">
        <v>2</v>
      </c>
      <c r="I1614" s="42" t="s">
        <v>6036</v>
      </c>
      <c r="J1614" s="42" t="s">
        <v>6208</v>
      </c>
      <c r="K1614" s="42" t="s">
        <v>340</v>
      </c>
      <c r="L1614" s="42" t="s">
        <v>317</v>
      </c>
      <c r="M1614" s="42" t="s">
        <v>317</v>
      </c>
      <c r="N1614" s="42" t="s">
        <v>318</v>
      </c>
      <c r="O1614" s="42" t="s">
        <v>364</v>
      </c>
      <c r="P1614" s="42" t="s">
        <v>365</v>
      </c>
      <c r="Q1614" s="42" t="s">
        <v>381</v>
      </c>
      <c r="R1614" s="42" t="s">
        <v>320</v>
      </c>
      <c r="S1614" s="42" t="s">
        <v>1718</v>
      </c>
      <c r="T1614" s="42" t="s">
        <v>344</v>
      </c>
      <c r="U1614" s="42" t="s">
        <v>323</v>
      </c>
      <c r="V1614" s="52">
        <v>54</v>
      </c>
      <c r="W1614" s="42" t="s">
        <v>366</v>
      </c>
      <c r="X1614" s="42" t="s">
        <v>6079</v>
      </c>
      <c r="Y1614" s="42" t="s">
        <v>2</v>
      </c>
      <c r="Z1614" s="42" t="s">
        <v>2</v>
      </c>
      <c r="AA1614" s="42" t="s">
        <v>346</v>
      </c>
      <c r="AB1614" s="42" t="s">
        <v>2114</v>
      </c>
      <c r="AC1614" s="42" t="s">
        <v>225</v>
      </c>
      <c r="AD1614" s="42" t="s">
        <v>225</v>
      </c>
      <c r="AE1614" s="42" t="s">
        <v>561</v>
      </c>
      <c r="AF1614" s="42" t="s">
        <v>561</v>
      </c>
      <c r="AG1614" s="42">
        <v>16</v>
      </c>
      <c r="AH1614" s="42" t="s">
        <v>350</v>
      </c>
      <c r="AI1614" s="42">
        <v>0</v>
      </c>
      <c r="AJ1614" s="42" t="s">
        <v>370</v>
      </c>
      <c r="AK1614" s="42" t="s">
        <v>3131</v>
      </c>
      <c r="AL1614" s="42">
        <v>600</v>
      </c>
      <c r="AM1614" s="42" t="s">
        <v>371</v>
      </c>
      <c r="AN1614" s="42" t="s">
        <v>372</v>
      </c>
      <c r="AO1614" s="42">
        <v>250</v>
      </c>
      <c r="AP1614" s="42" t="s">
        <v>333</v>
      </c>
      <c r="AQ1614" s="42">
        <v>200</v>
      </c>
      <c r="AR1614" s="42">
        <v>48</v>
      </c>
      <c r="AS1614" s="42">
        <v>100</v>
      </c>
      <c r="AT1614" s="42">
        <f>AQ1614/AS1614</f>
        <v>2</v>
      </c>
      <c r="AU1614" s="42" t="s">
        <v>385</v>
      </c>
      <c r="AV1614" s="42" t="s">
        <v>385</v>
      </c>
      <c r="AW1614" s="42">
        <v>18000</v>
      </c>
      <c r="AX1614" s="42">
        <v>18000</v>
      </c>
      <c r="AY1614" s="42">
        <v>2</v>
      </c>
      <c r="AZ1614" s="51">
        <v>106</v>
      </c>
      <c r="BA1614" s="42"/>
      <c r="BB1614" s="42">
        <v>2</v>
      </c>
      <c r="BC1614" s="42" t="s">
        <v>375</v>
      </c>
      <c r="BD1614" s="49" t="s">
        <v>6205</v>
      </c>
      <c r="BE1614" s="49" t="s">
        <v>6209</v>
      </c>
      <c r="BF1614" s="42">
        <v>0</v>
      </c>
      <c r="BG1614" s="42"/>
      <c r="BH1614" s="42"/>
      <c r="BI1614" s="42" t="s">
        <v>357</v>
      </c>
      <c r="BJ1614" s="42" t="s">
        <v>358</v>
      </c>
      <c r="BK1614" s="57">
        <v>44778</v>
      </c>
      <c r="BL1614" s="42" t="s">
        <v>317</v>
      </c>
      <c r="BM1614" s="42" t="s">
        <v>317</v>
      </c>
      <c r="BN1614" s="42"/>
      <c r="BO1614" s="42"/>
      <c r="BP1614" s="42" t="s">
        <v>359</v>
      </c>
      <c r="BQ1614" s="42" t="s">
        <v>359</v>
      </c>
      <c r="BR1614" s="42" t="s">
        <v>359</v>
      </c>
      <c r="BS1614" s="42"/>
      <c r="BT1614" s="42" t="s">
        <v>360</v>
      </c>
      <c r="BU1614" s="42" t="s">
        <v>317</v>
      </c>
      <c r="BV1614" s="42" t="s">
        <v>317</v>
      </c>
      <c r="BW1614" s="42"/>
      <c r="BX1614" s="42"/>
      <c r="BY1614" s="42" t="s">
        <v>353</v>
      </c>
      <c r="BZ1614" s="42" t="s">
        <v>353</v>
      </c>
      <c r="CA1614" s="42"/>
      <c r="CB1614" s="42" t="s">
        <v>353</v>
      </c>
      <c r="CC1614" s="42"/>
      <c r="CD1614" s="42"/>
      <c r="CE1614" s="42"/>
      <c r="CF1614" s="42"/>
      <c r="CG1614" s="26" t="s">
        <v>6206</v>
      </c>
    </row>
    <row r="1615" hidden="1" spans="1:85">
      <c r="A1615" s="34">
        <v>1381</v>
      </c>
      <c r="B1615" s="42" t="s">
        <v>6210</v>
      </c>
      <c r="C1615" s="79" t="s">
        <v>6211</v>
      </c>
      <c r="D1615" s="42" t="s">
        <v>6212</v>
      </c>
      <c r="E1615" s="43">
        <v>26.43588889</v>
      </c>
      <c r="F1615" s="43">
        <v>-15.74631944</v>
      </c>
      <c r="G1615" s="42" t="s">
        <v>2110</v>
      </c>
      <c r="H1615" s="37">
        <v>2.5</v>
      </c>
      <c r="I1615" s="42" t="s">
        <v>6036</v>
      </c>
      <c r="J1615" s="42" t="s">
        <v>6168</v>
      </c>
      <c r="K1615" s="42" t="s">
        <v>317</v>
      </c>
      <c r="L1615" s="42" t="s">
        <v>317</v>
      </c>
      <c r="M1615" s="42" t="s">
        <v>317</v>
      </c>
      <c r="N1615" s="42" t="s">
        <v>402</v>
      </c>
      <c r="O1615" s="42" t="s">
        <v>364</v>
      </c>
      <c r="P1615" s="42" t="s">
        <v>343</v>
      </c>
      <c r="Q1615" s="42" t="s">
        <v>320</v>
      </c>
      <c r="R1615" s="42" t="s">
        <v>320</v>
      </c>
      <c r="S1615" s="42" t="s">
        <v>1718</v>
      </c>
      <c r="T1615" s="42" t="s">
        <v>344</v>
      </c>
      <c r="U1615" s="42" t="s">
        <v>323</v>
      </c>
      <c r="V1615" s="52">
        <v>46</v>
      </c>
      <c r="W1615" s="42" t="s">
        <v>366</v>
      </c>
      <c r="X1615" s="42" t="s">
        <v>6079</v>
      </c>
      <c r="Y1615" s="42" t="s">
        <v>2</v>
      </c>
      <c r="Z1615" s="42" t="s">
        <v>2</v>
      </c>
      <c r="AA1615" s="42" t="s">
        <v>346</v>
      </c>
      <c r="AB1615" s="42" t="s">
        <v>2114</v>
      </c>
      <c r="AC1615" s="42" t="s">
        <v>225</v>
      </c>
      <c r="AD1615" s="42" t="s">
        <v>225</v>
      </c>
      <c r="AE1615" s="42" t="s">
        <v>349</v>
      </c>
      <c r="AF1615" s="42" t="s">
        <v>561</v>
      </c>
      <c r="AG1615" s="42">
        <v>20</v>
      </c>
      <c r="AH1615" s="42" t="s">
        <v>350</v>
      </c>
      <c r="AI1615" s="42" t="s">
        <v>5393</v>
      </c>
      <c r="AJ1615" s="42" t="s">
        <v>351</v>
      </c>
      <c r="AK1615" s="42" t="s">
        <v>1895</v>
      </c>
      <c r="AL1615" s="42">
        <v>500</v>
      </c>
      <c r="AM1615" s="42" t="s">
        <v>371</v>
      </c>
      <c r="AN1615" s="42" t="s">
        <v>372</v>
      </c>
      <c r="AO1615" s="42">
        <v>250</v>
      </c>
      <c r="AP1615" s="42" t="s">
        <v>384</v>
      </c>
      <c r="AQ1615" s="42">
        <v>600</v>
      </c>
      <c r="AR1615" s="42">
        <v>2</v>
      </c>
      <c r="AS1615" s="42">
        <v>600</v>
      </c>
      <c r="AT1615" s="42">
        <v>24</v>
      </c>
      <c r="AU1615" s="42" t="s">
        <v>6183</v>
      </c>
      <c r="AV1615" s="42" t="s">
        <v>6183</v>
      </c>
      <c r="AW1615" s="42">
        <v>18000</v>
      </c>
      <c r="AX1615" s="42">
        <v>18000</v>
      </c>
      <c r="AY1615" s="42">
        <v>2</v>
      </c>
      <c r="AZ1615" s="51">
        <v>46</v>
      </c>
      <c r="BA1615" s="42"/>
      <c r="BB1615" s="42">
        <v>1</v>
      </c>
      <c r="BC1615" s="42" t="s">
        <v>346</v>
      </c>
      <c r="BD1615" s="49" t="s">
        <v>6210</v>
      </c>
      <c r="BE1615" s="49">
        <v>0</v>
      </c>
      <c r="BF1615" s="42" t="s">
        <v>340</v>
      </c>
      <c r="BG1615" s="42"/>
      <c r="BH1615" s="42"/>
      <c r="BI1615" s="42" t="s">
        <v>357</v>
      </c>
      <c r="BJ1615" s="42" t="s">
        <v>358</v>
      </c>
      <c r="BK1615" s="57">
        <v>44778</v>
      </c>
      <c r="BL1615" s="42" t="s">
        <v>317</v>
      </c>
      <c r="BM1615" s="42" t="s">
        <v>317</v>
      </c>
      <c r="BN1615" s="42"/>
      <c r="BO1615" s="42"/>
      <c r="BP1615" s="42" t="s">
        <v>359</v>
      </c>
      <c r="BQ1615" s="42" t="s">
        <v>359</v>
      </c>
      <c r="BR1615" s="42" t="s">
        <v>359</v>
      </c>
      <c r="BS1615" s="42"/>
      <c r="BT1615" s="42" t="s">
        <v>360</v>
      </c>
      <c r="BU1615" s="42" t="s">
        <v>317</v>
      </c>
      <c r="BV1615" s="42" t="s">
        <v>317</v>
      </c>
      <c r="BW1615" s="42"/>
      <c r="BX1615" s="42"/>
      <c r="BY1615" s="42" t="s">
        <v>353</v>
      </c>
      <c r="BZ1615" s="42" t="s">
        <v>353</v>
      </c>
      <c r="CA1615" s="42"/>
      <c r="CB1615" s="42" t="s">
        <v>353</v>
      </c>
      <c r="CC1615" s="42"/>
      <c r="CD1615" s="42"/>
      <c r="CE1615" s="42"/>
      <c r="CF1615" s="42"/>
      <c r="CG1615" s="26" t="s">
        <v>6211</v>
      </c>
    </row>
    <row r="1616" hidden="1" spans="1:85">
      <c r="A1616" s="34">
        <v>395</v>
      </c>
      <c r="B1616" s="42" t="s">
        <v>6213</v>
      </c>
      <c r="C1616" s="79" t="s">
        <v>6214</v>
      </c>
      <c r="D1616" s="42" t="s">
        <v>6215</v>
      </c>
      <c r="E1616" s="43">
        <v>27.60297222</v>
      </c>
      <c r="F1616" s="43">
        <v>-16.49766667</v>
      </c>
      <c r="G1616" s="42" t="s">
        <v>2110</v>
      </c>
      <c r="H1616" s="37">
        <v>2</v>
      </c>
      <c r="I1616" s="42" t="s">
        <v>6036</v>
      </c>
      <c r="J1616" s="42" t="s">
        <v>6216</v>
      </c>
      <c r="K1616" s="42" t="s">
        <v>317</v>
      </c>
      <c r="L1616" s="42" t="s">
        <v>317</v>
      </c>
      <c r="M1616" s="42" t="s">
        <v>317</v>
      </c>
      <c r="N1616" s="42" t="s">
        <v>318</v>
      </c>
      <c r="O1616" s="42" t="s">
        <v>364</v>
      </c>
      <c r="P1616" s="42" t="s">
        <v>365</v>
      </c>
      <c r="Q1616" s="42" t="s">
        <v>320</v>
      </c>
      <c r="R1616" s="42" t="s">
        <v>320</v>
      </c>
      <c r="S1616" s="42" t="s">
        <v>1718</v>
      </c>
      <c r="T1616" s="42" t="s">
        <v>344</v>
      </c>
      <c r="U1616" s="42" t="s">
        <v>323</v>
      </c>
      <c r="V1616" s="52">
        <v>66</v>
      </c>
      <c r="W1616" s="42" t="s">
        <v>366</v>
      </c>
      <c r="X1616" s="42" t="s">
        <v>6079</v>
      </c>
      <c r="Y1616" s="42" t="s">
        <v>2</v>
      </c>
      <c r="Z1616" s="42" t="s">
        <v>2</v>
      </c>
      <c r="AA1616" s="42" t="s">
        <v>346</v>
      </c>
      <c r="AB1616" s="42" t="s">
        <v>2114</v>
      </c>
      <c r="AC1616" s="42" t="s">
        <v>225</v>
      </c>
      <c r="AD1616" s="42" t="s">
        <v>225</v>
      </c>
      <c r="AE1616" s="42" t="s">
        <v>561</v>
      </c>
      <c r="AF1616" s="42" t="s">
        <v>561</v>
      </c>
      <c r="AG1616" s="42">
        <v>16</v>
      </c>
      <c r="AH1616" s="42" t="s">
        <v>368</v>
      </c>
      <c r="AI1616" s="42" t="s">
        <v>1836</v>
      </c>
      <c r="AJ1616" s="42" t="s">
        <v>370</v>
      </c>
      <c r="AK1616" s="42" t="s">
        <v>3131</v>
      </c>
      <c r="AL1616" s="42">
        <v>600</v>
      </c>
      <c r="AM1616" s="42" t="s">
        <v>371</v>
      </c>
      <c r="AN1616" s="42" t="s">
        <v>372</v>
      </c>
      <c r="AO1616" s="42">
        <v>250</v>
      </c>
      <c r="AP1616" s="42" t="s">
        <v>524</v>
      </c>
      <c r="AQ1616" s="42">
        <v>600</v>
      </c>
      <c r="AR1616" s="42">
        <v>2</v>
      </c>
      <c r="AS1616" s="42">
        <v>600</v>
      </c>
      <c r="AT1616" s="42">
        <v>24</v>
      </c>
      <c r="AU1616" s="42" t="s">
        <v>385</v>
      </c>
      <c r="AV1616" s="42" t="s">
        <v>385</v>
      </c>
      <c r="AW1616" s="42">
        <v>18000</v>
      </c>
      <c r="AX1616" s="42">
        <v>18000</v>
      </c>
      <c r="AY1616" s="42">
        <v>2</v>
      </c>
      <c r="AZ1616" s="51">
        <v>27</v>
      </c>
      <c r="BA1616" s="42"/>
      <c r="BB1616" s="42">
        <v>1</v>
      </c>
      <c r="BC1616" s="42" t="s">
        <v>346</v>
      </c>
      <c r="BD1616" s="49" t="s">
        <v>6213</v>
      </c>
      <c r="BE1616" s="49">
        <v>0</v>
      </c>
      <c r="BF1616" s="42">
        <v>0</v>
      </c>
      <c r="BG1616" s="42"/>
      <c r="BH1616" s="42"/>
      <c r="BI1616" s="42" t="s">
        <v>357</v>
      </c>
      <c r="BJ1616" s="42" t="s">
        <v>358</v>
      </c>
      <c r="BK1616" s="57">
        <v>44778</v>
      </c>
      <c r="BL1616" s="42" t="s">
        <v>317</v>
      </c>
      <c r="BM1616" s="42" t="s">
        <v>317</v>
      </c>
      <c r="BN1616" s="42"/>
      <c r="BO1616" s="42"/>
      <c r="BP1616" s="42" t="s">
        <v>359</v>
      </c>
      <c r="BQ1616" s="42" t="s">
        <v>359</v>
      </c>
      <c r="BR1616" s="42" t="s">
        <v>359</v>
      </c>
      <c r="BS1616" s="42"/>
      <c r="BT1616" s="42" t="s">
        <v>360</v>
      </c>
      <c r="BU1616" s="42" t="s">
        <v>317</v>
      </c>
      <c r="BV1616" s="42" t="s">
        <v>317</v>
      </c>
      <c r="BW1616" s="42"/>
      <c r="BX1616" s="42"/>
      <c r="BY1616" s="42" t="s">
        <v>353</v>
      </c>
      <c r="BZ1616" s="42" t="s">
        <v>353</v>
      </c>
      <c r="CA1616" s="42"/>
      <c r="CB1616" s="42" t="s">
        <v>353</v>
      </c>
      <c r="CC1616" s="42"/>
      <c r="CD1616" s="42"/>
      <c r="CE1616" s="42"/>
      <c r="CF1616" s="42"/>
      <c r="CG1616" s="26" t="s">
        <v>6214</v>
      </c>
    </row>
    <row r="1617" hidden="1" spans="1:85">
      <c r="A1617" s="39">
        <v>1580</v>
      </c>
      <c r="B1617" s="42" t="s">
        <v>6217</v>
      </c>
      <c r="C1617" s="79" t="s">
        <v>6218</v>
      </c>
      <c r="D1617" s="42" t="s">
        <v>6219</v>
      </c>
      <c r="E1617" s="43">
        <v>27.52253</v>
      </c>
      <c r="F1617" s="43">
        <v>-16.3801</v>
      </c>
      <c r="G1617" s="42" t="s">
        <v>2110</v>
      </c>
      <c r="H1617" s="37">
        <v>1.8</v>
      </c>
      <c r="I1617" s="42" t="s">
        <v>6036</v>
      </c>
      <c r="J1617" s="42" t="s">
        <v>6208</v>
      </c>
      <c r="K1617" s="42" t="s">
        <v>340</v>
      </c>
      <c r="L1617" s="42" t="s">
        <v>317</v>
      </c>
      <c r="M1617" s="42" t="s">
        <v>317</v>
      </c>
      <c r="N1617" s="42" t="s">
        <v>318</v>
      </c>
      <c r="O1617" s="42" t="s">
        <v>364</v>
      </c>
      <c r="P1617" s="42" t="s">
        <v>365</v>
      </c>
      <c r="Q1617" s="42" t="s">
        <v>320</v>
      </c>
      <c r="R1617" s="42" t="s">
        <v>320</v>
      </c>
      <c r="S1617" s="42" t="s">
        <v>1718</v>
      </c>
      <c r="T1617" s="42" t="s">
        <v>344</v>
      </c>
      <c r="U1617" s="42" t="s">
        <v>323</v>
      </c>
      <c r="V1617" s="52">
        <v>60</v>
      </c>
      <c r="W1617" s="42" t="s">
        <v>325</v>
      </c>
      <c r="X1617" s="42" t="s">
        <v>6079</v>
      </c>
      <c r="Y1617" s="42" t="s">
        <v>2</v>
      </c>
      <c r="Z1617" s="42" t="s">
        <v>2</v>
      </c>
      <c r="AA1617" s="42" t="s">
        <v>346</v>
      </c>
      <c r="AB1617" s="42" t="s">
        <v>2114</v>
      </c>
      <c r="AC1617" s="42" t="s">
        <v>225</v>
      </c>
      <c r="AD1617" s="42" t="s">
        <v>225</v>
      </c>
      <c r="AE1617" s="42" t="s">
        <v>349</v>
      </c>
      <c r="AF1617" s="42" t="s">
        <v>561</v>
      </c>
      <c r="AG1617" s="42">
        <v>15</v>
      </c>
      <c r="AH1617" s="42" t="s">
        <v>350</v>
      </c>
      <c r="AI1617" s="42" t="s">
        <v>6080</v>
      </c>
      <c r="AJ1617" s="42" t="s">
        <v>6081</v>
      </c>
      <c r="AK1617" s="42">
        <v>0</v>
      </c>
      <c r="AL1617" s="42">
        <v>600</v>
      </c>
      <c r="AM1617" s="42" t="s">
        <v>371</v>
      </c>
      <c r="AN1617" s="42" t="s">
        <v>372</v>
      </c>
      <c r="AO1617" s="42">
        <v>250</v>
      </c>
      <c r="AP1617" s="42" t="s">
        <v>439</v>
      </c>
      <c r="AQ1617" s="42">
        <v>600</v>
      </c>
      <c r="AR1617" s="42">
        <v>2</v>
      </c>
      <c r="AS1617" s="42">
        <v>600</v>
      </c>
      <c r="AT1617" s="42">
        <v>24</v>
      </c>
      <c r="AU1617" s="42" t="s">
        <v>327</v>
      </c>
      <c r="AV1617" s="42" t="s">
        <v>327</v>
      </c>
      <c r="AW1617" s="42" t="s">
        <v>327</v>
      </c>
      <c r="AX1617" s="42">
        <v>0</v>
      </c>
      <c r="AY1617" s="42" t="s">
        <v>327</v>
      </c>
      <c r="AZ1617" s="51">
        <v>50</v>
      </c>
      <c r="BA1617" s="42"/>
      <c r="BB1617" s="42">
        <v>1</v>
      </c>
      <c r="BC1617" s="42" t="s">
        <v>346</v>
      </c>
      <c r="BD1617" s="49" t="s">
        <v>6217</v>
      </c>
      <c r="BE1617" s="49">
        <v>0</v>
      </c>
      <c r="BF1617" s="42">
        <v>0</v>
      </c>
      <c r="BG1617" s="42"/>
      <c r="BH1617" s="42"/>
      <c r="BI1617" s="42" t="s">
        <v>357</v>
      </c>
      <c r="BJ1617" s="42" t="s">
        <v>358</v>
      </c>
      <c r="BK1617" s="57">
        <v>44778</v>
      </c>
      <c r="BL1617" s="42" t="s">
        <v>317</v>
      </c>
      <c r="BM1617" s="42" t="s">
        <v>317</v>
      </c>
      <c r="BN1617" s="42"/>
      <c r="BO1617" s="42"/>
      <c r="BP1617" s="42" t="s">
        <v>359</v>
      </c>
      <c r="BQ1617" s="42" t="s">
        <v>359</v>
      </c>
      <c r="BR1617" s="42" t="s">
        <v>359</v>
      </c>
      <c r="BS1617" s="42"/>
      <c r="BT1617" s="42" t="s">
        <v>360</v>
      </c>
      <c r="BU1617" s="42" t="s">
        <v>317</v>
      </c>
      <c r="BV1617" s="42" t="s">
        <v>317</v>
      </c>
      <c r="BW1617" s="42"/>
      <c r="BX1617" s="42"/>
      <c r="BY1617" s="42" t="s">
        <v>353</v>
      </c>
      <c r="BZ1617" s="42" t="s">
        <v>353</v>
      </c>
      <c r="CA1617" s="42"/>
      <c r="CB1617" s="42" t="s">
        <v>353</v>
      </c>
      <c r="CC1617" s="42"/>
      <c r="CD1617" s="42"/>
      <c r="CE1617" s="42"/>
      <c r="CF1617" s="42"/>
      <c r="CG1617" s="26" t="s">
        <v>6218</v>
      </c>
    </row>
    <row r="1618" hidden="1" spans="1:85">
      <c r="A1618" s="39">
        <v>478</v>
      </c>
      <c r="B1618" s="42" t="s">
        <v>6220</v>
      </c>
      <c r="C1618" s="79" t="s">
        <v>6221</v>
      </c>
      <c r="D1618" s="42" t="s">
        <v>6222</v>
      </c>
      <c r="E1618" s="43">
        <v>26.87137</v>
      </c>
      <c r="F1618" s="43">
        <v>-15.86904</v>
      </c>
      <c r="G1618" s="42" t="s">
        <v>2110</v>
      </c>
      <c r="H1618" s="37">
        <v>1.5</v>
      </c>
      <c r="I1618" s="42" t="s">
        <v>6036</v>
      </c>
      <c r="J1618" s="42" t="s">
        <v>6168</v>
      </c>
      <c r="K1618" s="42" t="s">
        <v>317</v>
      </c>
      <c r="L1618" s="42" t="s">
        <v>317</v>
      </c>
      <c r="M1618" s="42" t="s">
        <v>317</v>
      </c>
      <c r="N1618" s="42" t="s">
        <v>318</v>
      </c>
      <c r="O1618" s="42" t="s">
        <v>554</v>
      </c>
      <c r="P1618" s="42" t="s">
        <v>365</v>
      </c>
      <c r="Q1618" s="42" t="s">
        <v>320</v>
      </c>
      <c r="R1618" s="42" t="s">
        <v>320</v>
      </c>
      <c r="S1618" s="42" t="s">
        <v>1718</v>
      </c>
      <c r="T1618" s="42" t="s">
        <v>344</v>
      </c>
      <c r="U1618" s="42" t="s">
        <v>323</v>
      </c>
      <c r="V1618" s="52">
        <v>42</v>
      </c>
      <c r="W1618" s="42" t="s">
        <v>325</v>
      </c>
      <c r="X1618" s="42" t="s">
        <v>6079</v>
      </c>
      <c r="Y1618" s="42" t="s">
        <v>2</v>
      </c>
      <c r="Z1618" s="42" t="s">
        <v>2</v>
      </c>
      <c r="AA1618" s="42" t="s">
        <v>346</v>
      </c>
      <c r="AB1618" s="42" t="s">
        <v>2114</v>
      </c>
      <c r="AC1618" s="42" t="s">
        <v>225</v>
      </c>
      <c r="AD1618" s="42" t="s">
        <v>225</v>
      </c>
      <c r="AE1618" s="42" t="s">
        <v>414</v>
      </c>
      <c r="AF1618" s="42" t="s">
        <v>414</v>
      </c>
      <c r="AG1618" s="42">
        <v>12</v>
      </c>
      <c r="AH1618" s="42" t="s">
        <v>368</v>
      </c>
      <c r="AI1618" s="42" t="s">
        <v>415</v>
      </c>
      <c r="AJ1618" s="42" t="s">
        <v>6081</v>
      </c>
      <c r="AK1618" s="42">
        <v>0</v>
      </c>
      <c r="AL1618" s="42">
        <v>600</v>
      </c>
      <c r="AM1618" s="42" t="s">
        <v>371</v>
      </c>
      <c r="AN1618" s="42" t="s">
        <v>372</v>
      </c>
      <c r="AO1618" s="42">
        <v>250</v>
      </c>
      <c r="AP1618" s="42" t="s">
        <v>524</v>
      </c>
      <c r="AQ1618" s="42">
        <v>600</v>
      </c>
      <c r="AR1618" s="42">
        <v>2</v>
      </c>
      <c r="AS1618" s="42">
        <v>600</v>
      </c>
      <c r="AT1618" s="42">
        <v>24</v>
      </c>
      <c r="AU1618" s="42" t="s">
        <v>327</v>
      </c>
      <c r="AV1618" s="42" t="s">
        <v>327</v>
      </c>
      <c r="AW1618" s="42" t="s">
        <v>327</v>
      </c>
      <c r="AX1618" s="42">
        <v>0</v>
      </c>
      <c r="AY1618" s="42" t="s">
        <v>327</v>
      </c>
      <c r="AZ1618" s="51">
        <v>50</v>
      </c>
      <c r="BA1618" s="42"/>
      <c r="BB1618" s="42">
        <v>1</v>
      </c>
      <c r="BC1618" s="42" t="s">
        <v>346</v>
      </c>
      <c r="BD1618" s="49" t="s">
        <v>6220</v>
      </c>
      <c r="BE1618" s="49">
        <v>0</v>
      </c>
      <c r="BF1618" s="42" t="s">
        <v>340</v>
      </c>
      <c r="BG1618" s="42"/>
      <c r="BH1618" s="42"/>
      <c r="BI1618" s="42" t="s">
        <v>357</v>
      </c>
      <c r="BJ1618" s="42" t="s">
        <v>358</v>
      </c>
      <c r="BK1618" s="57">
        <v>44778</v>
      </c>
      <c r="BL1618" s="42" t="s">
        <v>317</v>
      </c>
      <c r="BM1618" s="42" t="s">
        <v>317</v>
      </c>
      <c r="BN1618" s="42"/>
      <c r="BO1618" s="42"/>
      <c r="BP1618" s="42" t="s">
        <v>359</v>
      </c>
      <c r="BQ1618" s="42" t="s">
        <v>359</v>
      </c>
      <c r="BR1618" s="42" t="s">
        <v>359</v>
      </c>
      <c r="BS1618" s="42"/>
      <c r="BT1618" s="42" t="s">
        <v>360</v>
      </c>
      <c r="BU1618" s="42" t="s">
        <v>317</v>
      </c>
      <c r="BV1618" s="42" t="s">
        <v>317</v>
      </c>
      <c r="BW1618" s="42"/>
      <c r="BX1618" s="42"/>
      <c r="BY1618" s="42" t="s">
        <v>353</v>
      </c>
      <c r="BZ1618" s="42" t="s">
        <v>353</v>
      </c>
      <c r="CA1618" s="42"/>
      <c r="CB1618" s="42" t="s">
        <v>353</v>
      </c>
      <c r="CC1618" s="42"/>
      <c r="CD1618" s="42"/>
      <c r="CE1618" s="42"/>
      <c r="CF1618" s="42"/>
      <c r="CG1618" s="26" t="s">
        <v>6221</v>
      </c>
    </row>
    <row r="1619" hidden="1" spans="1:85">
      <c r="A1619" s="34">
        <v>457</v>
      </c>
      <c r="B1619" s="42" t="s">
        <v>6223</v>
      </c>
      <c r="C1619" s="79" t="s">
        <v>6224</v>
      </c>
      <c r="D1619" s="42" t="s">
        <v>6225</v>
      </c>
      <c r="E1619" s="43">
        <v>26.07902</v>
      </c>
      <c r="F1619" s="43">
        <v>-15.62895</v>
      </c>
      <c r="G1619" s="42" t="s">
        <v>316</v>
      </c>
      <c r="H1619" s="37">
        <v>2.5</v>
      </c>
      <c r="I1619" s="42" t="s">
        <v>6036</v>
      </c>
      <c r="J1619" s="42" t="s">
        <v>6196</v>
      </c>
      <c r="K1619" s="42" t="s">
        <v>317</v>
      </c>
      <c r="L1619" s="42" t="s">
        <v>317</v>
      </c>
      <c r="M1619" s="42" t="s">
        <v>317</v>
      </c>
      <c r="N1619" s="42" t="s">
        <v>318</v>
      </c>
      <c r="O1619" s="42" t="s">
        <v>364</v>
      </c>
      <c r="P1619" s="42" t="s">
        <v>365</v>
      </c>
      <c r="Q1619" s="42" t="s">
        <v>320</v>
      </c>
      <c r="R1619" s="42" t="s">
        <v>320</v>
      </c>
      <c r="S1619" s="42" t="s">
        <v>1718</v>
      </c>
      <c r="T1619" s="42" t="s">
        <v>344</v>
      </c>
      <c r="U1619" s="42" t="s">
        <v>323</v>
      </c>
      <c r="V1619" s="52">
        <v>60</v>
      </c>
      <c r="W1619" s="42" t="s">
        <v>325</v>
      </c>
      <c r="X1619" s="42" t="s">
        <v>2025</v>
      </c>
      <c r="Y1619" s="42" t="s">
        <v>2</v>
      </c>
      <c r="Z1619" s="42" t="s">
        <v>2</v>
      </c>
      <c r="AA1619" s="42" t="s">
        <v>346</v>
      </c>
      <c r="AB1619" s="43" t="s">
        <v>329</v>
      </c>
      <c r="AC1619" s="42" t="s">
        <v>225</v>
      </c>
      <c r="AD1619" s="42" t="s">
        <v>225</v>
      </c>
      <c r="AE1619" s="42" t="s">
        <v>561</v>
      </c>
      <c r="AF1619" s="42" t="s">
        <v>561</v>
      </c>
      <c r="AG1619" s="42">
        <v>20</v>
      </c>
      <c r="AH1619" s="42" t="s">
        <v>350</v>
      </c>
      <c r="AI1619" s="42" t="s">
        <v>1894</v>
      </c>
      <c r="AJ1619" s="42" t="s">
        <v>370</v>
      </c>
      <c r="AK1619" s="42" t="s">
        <v>1965</v>
      </c>
      <c r="AL1619" s="42">
        <v>1000</v>
      </c>
      <c r="AM1619" s="42" t="s">
        <v>1909</v>
      </c>
      <c r="AN1619" s="42" t="s">
        <v>1882</v>
      </c>
      <c r="AO1619" s="42">
        <v>250</v>
      </c>
      <c r="AP1619" s="42" t="s">
        <v>384</v>
      </c>
      <c r="AQ1619" s="42">
        <v>600</v>
      </c>
      <c r="AR1619" s="42">
        <v>2</v>
      </c>
      <c r="AS1619" s="42">
        <v>600</v>
      </c>
      <c r="AT1619" s="42">
        <v>24</v>
      </c>
      <c r="AU1619" s="42" t="s">
        <v>327</v>
      </c>
      <c r="AV1619" s="42" t="s">
        <v>327</v>
      </c>
      <c r="AW1619" s="42" t="s">
        <v>327</v>
      </c>
      <c r="AX1619" s="42" t="s">
        <v>327</v>
      </c>
      <c r="AY1619" s="42" t="s">
        <v>327</v>
      </c>
      <c r="AZ1619" s="51">
        <v>30</v>
      </c>
      <c r="BA1619" s="42"/>
      <c r="BB1619" s="42">
        <v>1</v>
      </c>
      <c r="BC1619" s="42" t="s">
        <v>346</v>
      </c>
      <c r="BD1619" s="49" t="s">
        <v>6223</v>
      </c>
      <c r="BE1619" s="49">
        <v>0</v>
      </c>
      <c r="BF1619" s="42" t="s">
        <v>1976</v>
      </c>
      <c r="BG1619" s="42"/>
      <c r="BH1619" s="42" t="s">
        <v>1884</v>
      </c>
      <c r="BI1619" s="42" t="s">
        <v>357</v>
      </c>
      <c r="BJ1619" s="42" t="s">
        <v>358</v>
      </c>
      <c r="BK1619" s="57">
        <v>44778</v>
      </c>
      <c r="BL1619" s="42" t="s">
        <v>317</v>
      </c>
      <c r="BM1619" s="42" t="s">
        <v>317</v>
      </c>
      <c r="BN1619" s="42"/>
      <c r="BO1619" s="42"/>
      <c r="BP1619" s="42" t="s">
        <v>359</v>
      </c>
      <c r="BQ1619" s="42" t="s">
        <v>359</v>
      </c>
      <c r="BR1619" s="42" t="s">
        <v>359</v>
      </c>
      <c r="BS1619" s="42"/>
      <c r="BT1619" s="42" t="s">
        <v>360</v>
      </c>
      <c r="BU1619" s="42" t="s">
        <v>317</v>
      </c>
      <c r="BV1619" s="42" t="s">
        <v>317</v>
      </c>
      <c r="BW1619" s="42"/>
      <c r="BX1619" s="42"/>
      <c r="BY1619" s="42" t="s">
        <v>353</v>
      </c>
      <c r="BZ1619" s="42" t="s">
        <v>353</v>
      </c>
      <c r="CA1619" s="42"/>
      <c r="CB1619" s="42" t="s">
        <v>353</v>
      </c>
      <c r="CC1619" s="42"/>
      <c r="CD1619" s="42"/>
      <c r="CE1619" s="42"/>
      <c r="CF1619" s="42"/>
      <c r="CG1619" s="26" t="s">
        <v>6224</v>
      </c>
    </row>
    <row r="1620" hidden="1" spans="1:85">
      <c r="A1620" s="34">
        <v>1137</v>
      </c>
      <c r="B1620" s="42" t="s">
        <v>6226</v>
      </c>
      <c r="C1620" s="79" t="s">
        <v>6227</v>
      </c>
      <c r="D1620" s="42" t="s">
        <v>6228</v>
      </c>
      <c r="E1620" s="43">
        <v>27.47312</v>
      </c>
      <c r="F1620" s="43">
        <v>-16.29159</v>
      </c>
      <c r="G1620" s="42" t="s">
        <v>2110</v>
      </c>
      <c r="H1620" s="37">
        <v>2.5</v>
      </c>
      <c r="I1620" s="42" t="s">
        <v>6036</v>
      </c>
      <c r="J1620" s="42" t="s">
        <v>6208</v>
      </c>
      <c r="K1620" s="42" t="s">
        <v>340</v>
      </c>
      <c r="L1620" s="42" t="s">
        <v>317</v>
      </c>
      <c r="M1620" s="42" t="s">
        <v>317</v>
      </c>
      <c r="N1620" s="42" t="s">
        <v>402</v>
      </c>
      <c r="O1620" s="42" t="s">
        <v>364</v>
      </c>
      <c r="P1620" s="42" t="s">
        <v>365</v>
      </c>
      <c r="Q1620" s="42" t="s">
        <v>320</v>
      </c>
      <c r="R1620" s="42" t="s">
        <v>320</v>
      </c>
      <c r="S1620" s="42" t="s">
        <v>1718</v>
      </c>
      <c r="T1620" s="42" t="s">
        <v>344</v>
      </c>
      <c r="U1620" s="42" t="s">
        <v>323</v>
      </c>
      <c r="V1620" s="52" t="s">
        <v>1984</v>
      </c>
      <c r="W1620" s="42" t="s">
        <v>325</v>
      </c>
      <c r="X1620" s="42" t="s">
        <v>6079</v>
      </c>
      <c r="Y1620" s="42" t="s">
        <v>2</v>
      </c>
      <c r="Z1620" s="42" t="s">
        <v>2</v>
      </c>
      <c r="AA1620" s="42" t="s">
        <v>346</v>
      </c>
      <c r="AB1620" s="42" t="s">
        <v>2114</v>
      </c>
      <c r="AC1620" s="42" t="s">
        <v>225</v>
      </c>
      <c r="AD1620" s="42" t="s">
        <v>225</v>
      </c>
      <c r="AE1620" s="42" t="s">
        <v>382</v>
      </c>
      <c r="AF1620" s="42" t="s">
        <v>382</v>
      </c>
      <c r="AG1620" s="42">
        <v>20</v>
      </c>
      <c r="AH1620" s="42" t="s">
        <v>350</v>
      </c>
      <c r="AI1620" s="42" t="s">
        <v>6046</v>
      </c>
      <c r="AJ1620" s="42" t="s">
        <v>351</v>
      </c>
      <c r="AK1620" s="42" t="s">
        <v>1895</v>
      </c>
      <c r="AL1620" s="42">
        <v>600</v>
      </c>
      <c r="AM1620" s="42" t="s">
        <v>332</v>
      </c>
      <c r="AN1620" s="42" t="s">
        <v>6154</v>
      </c>
      <c r="AO1620" s="42">
        <v>400</v>
      </c>
      <c r="AP1620" s="42" t="s">
        <v>439</v>
      </c>
      <c r="AQ1620" s="42">
        <v>600</v>
      </c>
      <c r="AR1620" s="42">
        <v>2</v>
      </c>
      <c r="AS1620" s="42">
        <v>600</v>
      </c>
      <c r="AT1620" s="42">
        <v>24</v>
      </c>
      <c r="AU1620" s="42" t="s">
        <v>327</v>
      </c>
      <c r="AV1620" s="42" t="s">
        <v>327</v>
      </c>
      <c r="AW1620" s="42" t="s">
        <v>327</v>
      </c>
      <c r="AX1620" s="42">
        <v>0</v>
      </c>
      <c r="AY1620" s="42" t="s">
        <v>327</v>
      </c>
      <c r="AZ1620" s="51">
        <v>120</v>
      </c>
      <c r="BA1620" s="42"/>
      <c r="BB1620" s="42">
        <v>2</v>
      </c>
      <c r="BC1620" s="42" t="s">
        <v>375</v>
      </c>
      <c r="BD1620" s="49" t="s">
        <v>6226</v>
      </c>
      <c r="BE1620" s="49" t="s">
        <v>6229</v>
      </c>
      <c r="BF1620" s="42">
        <v>0</v>
      </c>
      <c r="BG1620" s="42"/>
      <c r="BH1620" s="42"/>
      <c r="BI1620" s="42" t="s">
        <v>357</v>
      </c>
      <c r="BJ1620" s="42" t="s">
        <v>358</v>
      </c>
      <c r="BK1620" s="57">
        <v>44778</v>
      </c>
      <c r="BL1620" s="42" t="s">
        <v>317</v>
      </c>
      <c r="BM1620" s="42" t="s">
        <v>317</v>
      </c>
      <c r="BN1620" s="42"/>
      <c r="BO1620" s="42"/>
      <c r="BP1620" s="42" t="s">
        <v>359</v>
      </c>
      <c r="BQ1620" s="42" t="s">
        <v>359</v>
      </c>
      <c r="BR1620" s="42" t="s">
        <v>359</v>
      </c>
      <c r="BS1620" s="42"/>
      <c r="BT1620" s="42" t="s">
        <v>340</v>
      </c>
      <c r="BU1620" s="42" t="s">
        <v>317</v>
      </c>
      <c r="BV1620" s="42" t="s">
        <v>356</v>
      </c>
      <c r="BW1620" s="42"/>
      <c r="BX1620" s="42"/>
      <c r="BY1620" s="42" t="s">
        <v>356</v>
      </c>
      <c r="BZ1620" s="42">
        <v>20</v>
      </c>
      <c r="CA1620" s="42"/>
      <c r="CB1620" s="42" t="s">
        <v>472</v>
      </c>
      <c r="CC1620" s="42"/>
      <c r="CD1620" s="42"/>
      <c r="CE1620" s="42"/>
      <c r="CF1620" s="42"/>
      <c r="CG1620" s="26" t="s">
        <v>6227</v>
      </c>
    </row>
    <row r="1621" hidden="1" spans="1:85">
      <c r="A1621" s="34">
        <v>1133</v>
      </c>
      <c r="B1621" s="42" t="s">
        <v>6230</v>
      </c>
      <c r="C1621" s="79" t="s">
        <v>6231</v>
      </c>
      <c r="D1621" s="42" t="s">
        <v>6232</v>
      </c>
      <c r="E1621" s="43">
        <v>27.47467</v>
      </c>
      <c r="F1621" s="43">
        <v>-16.26938</v>
      </c>
      <c r="G1621" s="42" t="s">
        <v>2110</v>
      </c>
      <c r="H1621" s="37">
        <v>4.5</v>
      </c>
      <c r="I1621" s="42" t="s">
        <v>6036</v>
      </c>
      <c r="J1621" s="42" t="s">
        <v>6208</v>
      </c>
      <c r="K1621" s="42" t="s">
        <v>340</v>
      </c>
      <c r="L1621" s="42" t="s">
        <v>317</v>
      </c>
      <c r="M1621" s="42" t="s">
        <v>317</v>
      </c>
      <c r="N1621" s="42" t="s">
        <v>402</v>
      </c>
      <c r="O1621" s="42" t="s">
        <v>364</v>
      </c>
      <c r="P1621" s="42" t="s">
        <v>380</v>
      </c>
      <c r="Q1621" s="42" t="s">
        <v>381</v>
      </c>
      <c r="R1621" s="42" t="s">
        <v>381</v>
      </c>
      <c r="S1621" s="42" t="s">
        <v>1718</v>
      </c>
      <c r="T1621" s="42" t="s">
        <v>344</v>
      </c>
      <c r="U1621" s="42" t="s">
        <v>323</v>
      </c>
      <c r="V1621" s="52">
        <v>80</v>
      </c>
      <c r="W1621" s="42" t="s">
        <v>366</v>
      </c>
      <c r="X1621" s="42" t="s">
        <v>6079</v>
      </c>
      <c r="Y1621" s="42" t="s">
        <v>2</v>
      </c>
      <c r="Z1621" s="42" t="s">
        <v>2</v>
      </c>
      <c r="AA1621" s="42" t="s">
        <v>346</v>
      </c>
      <c r="AB1621" s="42" t="s">
        <v>2114</v>
      </c>
      <c r="AC1621" s="42" t="s">
        <v>225</v>
      </c>
      <c r="AD1621" s="42" t="s">
        <v>225</v>
      </c>
      <c r="AE1621" s="42" t="s">
        <v>561</v>
      </c>
      <c r="AF1621" s="42" t="s">
        <v>561</v>
      </c>
      <c r="AG1621" s="42">
        <v>30</v>
      </c>
      <c r="AH1621" s="42" t="s">
        <v>350</v>
      </c>
      <c r="AI1621" s="42" t="s">
        <v>6233</v>
      </c>
      <c r="AJ1621" s="42" t="s">
        <v>351</v>
      </c>
      <c r="AK1621" s="42" t="s">
        <v>1895</v>
      </c>
      <c r="AL1621" s="42">
        <v>1000</v>
      </c>
      <c r="AM1621" s="42" t="s">
        <v>332</v>
      </c>
      <c r="AN1621" s="42" t="s">
        <v>6154</v>
      </c>
      <c r="AO1621" s="42">
        <v>400</v>
      </c>
      <c r="AP1621" s="42" t="s">
        <v>333</v>
      </c>
      <c r="AQ1621" s="42">
        <v>300</v>
      </c>
      <c r="AR1621" s="42">
        <v>48</v>
      </c>
      <c r="AS1621" s="42">
        <v>100</v>
      </c>
      <c r="AT1621" s="42">
        <f>AQ1621/AS1621</f>
        <v>3</v>
      </c>
      <c r="AU1621" s="42" t="s">
        <v>385</v>
      </c>
      <c r="AV1621" s="42" t="s">
        <v>385</v>
      </c>
      <c r="AW1621" s="42">
        <v>18000</v>
      </c>
      <c r="AX1621" s="42">
        <v>18000</v>
      </c>
      <c r="AY1621" s="42">
        <v>2</v>
      </c>
      <c r="AZ1621" s="51">
        <v>118</v>
      </c>
      <c r="BA1621" s="42"/>
      <c r="BB1621" s="42">
        <v>1</v>
      </c>
      <c r="BC1621" s="42" t="s">
        <v>346</v>
      </c>
      <c r="BD1621" s="49" t="s">
        <v>6230</v>
      </c>
      <c r="BE1621" s="49">
        <v>0</v>
      </c>
      <c r="BF1621" s="42" t="s">
        <v>340</v>
      </c>
      <c r="BG1621" s="42"/>
      <c r="BH1621" s="42"/>
      <c r="BI1621" s="42" t="s">
        <v>357</v>
      </c>
      <c r="BJ1621" s="42" t="s">
        <v>358</v>
      </c>
      <c r="BK1621" s="57">
        <v>44778</v>
      </c>
      <c r="BL1621" s="42" t="s">
        <v>317</v>
      </c>
      <c r="BM1621" s="42" t="s">
        <v>317</v>
      </c>
      <c r="BN1621" s="42"/>
      <c r="BO1621" s="42"/>
      <c r="BP1621" s="42" t="s">
        <v>359</v>
      </c>
      <c r="BQ1621" s="42" t="s">
        <v>359</v>
      </c>
      <c r="BR1621" s="42" t="s">
        <v>359</v>
      </c>
      <c r="BS1621" s="42"/>
      <c r="BT1621" s="42" t="s">
        <v>360</v>
      </c>
      <c r="BU1621" s="42" t="s">
        <v>317</v>
      </c>
      <c r="BV1621" s="42" t="s">
        <v>317</v>
      </c>
      <c r="BW1621" s="42"/>
      <c r="BX1621" s="42"/>
      <c r="BY1621" s="42" t="s">
        <v>353</v>
      </c>
      <c r="BZ1621" s="42" t="s">
        <v>353</v>
      </c>
      <c r="CA1621" s="42"/>
      <c r="CB1621" s="42" t="s">
        <v>353</v>
      </c>
      <c r="CC1621" s="42"/>
      <c r="CD1621" s="42"/>
      <c r="CE1621" s="42"/>
      <c r="CF1621" s="42"/>
      <c r="CG1621" s="26" t="s">
        <v>6231</v>
      </c>
    </row>
    <row r="1622" hidden="1" spans="1:85">
      <c r="A1622" s="34">
        <v>837</v>
      </c>
      <c r="B1622" s="42" t="s">
        <v>6234</v>
      </c>
      <c r="C1622" s="79" t="s">
        <v>6235</v>
      </c>
      <c r="D1622" s="42" t="s">
        <v>6236</v>
      </c>
      <c r="E1622" s="43">
        <v>27.2312</v>
      </c>
      <c r="F1622" s="43">
        <v>-15.8604</v>
      </c>
      <c r="G1622" s="42" t="s">
        <v>2110</v>
      </c>
      <c r="H1622" s="37">
        <v>2</v>
      </c>
      <c r="I1622" s="42" t="s">
        <v>6036</v>
      </c>
      <c r="J1622" s="42" t="s">
        <v>6208</v>
      </c>
      <c r="K1622" s="42" t="s">
        <v>317</v>
      </c>
      <c r="L1622" s="42" t="s">
        <v>317</v>
      </c>
      <c r="M1622" s="42" t="s">
        <v>317</v>
      </c>
      <c r="N1622" s="42" t="s">
        <v>318</v>
      </c>
      <c r="O1622" s="42" t="s">
        <v>364</v>
      </c>
      <c r="P1622" s="42" t="s">
        <v>365</v>
      </c>
      <c r="Q1622" s="42" t="s">
        <v>320</v>
      </c>
      <c r="R1622" s="42" t="s">
        <v>320</v>
      </c>
      <c r="S1622" s="42" t="s">
        <v>1718</v>
      </c>
      <c r="T1622" s="42" t="s">
        <v>344</v>
      </c>
      <c r="U1622" s="42" t="s">
        <v>323</v>
      </c>
      <c r="V1622" s="52" t="s">
        <v>2603</v>
      </c>
      <c r="W1622" s="42" t="s">
        <v>325</v>
      </c>
      <c r="X1622" s="42" t="s">
        <v>6079</v>
      </c>
      <c r="Y1622" s="42" t="s">
        <v>2</v>
      </c>
      <c r="Z1622" s="42" t="s">
        <v>2</v>
      </c>
      <c r="AA1622" s="42" t="s">
        <v>346</v>
      </c>
      <c r="AB1622" s="42" t="s">
        <v>2114</v>
      </c>
      <c r="AC1622" s="42" t="s">
        <v>225</v>
      </c>
      <c r="AD1622" s="42" t="s">
        <v>225</v>
      </c>
      <c r="AE1622" s="42" t="s">
        <v>561</v>
      </c>
      <c r="AF1622" s="42" t="s">
        <v>561</v>
      </c>
      <c r="AG1622" s="42">
        <v>16</v>
      </c>
      <c r="AH1622" s="42" t="s">
        <v>368</v>
      </c>
      <c r="AI1622" s="42" t="s">
        <v>1836</v>
      </c>
      <c r="AJ1622" s="42" t="s">
        <v>370</v>
      </c>
      <c r="AK1622" s="42" t="s">
        <v>3131</v>
      </c>
      <c r="AL1622" s="42">
        <v>600</v>
      </c>
      <c r="AM1622" s="42" t="s">
        <v>371</v>
      </c>
      <c r="AN1622" s="42" t="s">
        <v>372</v>
      </c>
      <c r="AO1622" s="42">
        <v>250</v>
      </c>
      <c r="AP1622" s="42" t="s">
        <v>524</v>
      </c>
      <c r="AQ1622" s="42">
        <v>600</v>
      </c>
      <c r="AR1622" s="42">
        <v>2</v>
      </c>
      <c r="AS1622" s="42">
        <v>600</v>
      </c>
      <c r="AT1622" s="42">
        <v>24</v>
      </c>
      <c r="AU1622" s="42" t="s">
        <v>327</v>
      </c>
      <c r="AV1622" s="42" t="s">
        <v>327</v>
      </c>
      <c r="AW1622" s="42" t="s">
        <v>327</v>
      </c>
      <c r="AX1622" s="42">
        <v>0</v>
      </c>
      <c r="AY1622" s="42" t="s">
        <v>327</v>
      </c>
      <c r="AZ1622" s="51">
        <v>26</v>
      </c>
      <c r="BA1622" s="42"/>
      <c r="BB1622" s="42">
        <v>1</v>
      </c>
      <c r="BC1622" s="42" t="s">
        <v>346</v>
      </c>
      <c r="BD1622" s="49" t="s">
        <v>6234</v>
      </c>
      <c r="BE1622" s="49">
        <v>0</v>
      </c>
      <c r="BF1622" s="42">
        <v>0</v>
      </c>
      <c r="BG1622" s="42"/>
      <c r="BH1622" s="42"/>
      <c r="BI1622" s="42" t="s">
        <v>357</v>
      </c>
      <c r="BJ1622" s="42" t="s">
        <v>358</v>
      </c>
      <c r="BK1622" s="57">
        <v>44778</v>
      </c>
      <c r="BL1622" s="42" t="s">
        <v>317</v>
      </c>
      <c r="BM1622" s="42" t="s">
        <v>317</v>
      </c>
      <c r="BN1622" s="42"/>
      <c r="BO1622" s="42"/>
      <c r="BP1622" s="42" t="s">
        <v>359</v>
      </c>
      <c r="BQ1622" s="42" t="s">
        <v>359</v>
      </c>
      <c r="BR1622" s="42" t="s">
        <v>359</v>
      </c>
      <c r="BS1622" s="42"/>
      <c r="BT1622" s="42" t="s">
        <v>360</v>
      </c>
      <c r="BU1622" s="42" t="s">
        <v>317</v>
      </c>
      <c r="BV1622" s="42" t="s">
        <v>356</v>
      </c>
      <c r="BW1622" s="42"/>
      <c r="BX1622" s="42"/>
      <c r="BY1622" s="42" t="s">
        <v>699</v>
      </c>
      <c r="BZ1622" s="42" t="s">
        <v>353</v>
      </c>
      <c r="CA1622" s="42"/>
      <c r="CB1622" s="42" t="s">
        <v>472</v>
      </c>
      <c r="CC1622" s="42"/>
      <c r="CD1622" s="42"/>
      <c r="CE1622" s="42"/>
      <c r="CF1622" s="42"/>
      <c r="CG1622" s="26" t="s">
        <v>6235</v>
      </c>
    </row>
    <row r="1623" hidden="1" spans="1:85">
      <c r="A1623" s="39">
        <v>948</v>
      </c>
      <c r="B1623" s="42" t="s">
        <v>6237</v>
      </c>
      <c r="C1623" s="79" t="s">
        <v>6238</v>
      </c>
      <c r="D1623" s="42" t="s">
        <v>6239</v>
      </c>
      <c r="E1623" s="43">
        <v>27.605</v>
      </c>
      <c r="F1623" s="43">
        <v>-16</v>
      </c>
      <c r="G1623" s="42" t="s">
        <v>2110</v>
      </c>
      <c r="H1623" s="37">
        <v>4.5</v>
      </c>
      <c r="I1623" s="42" t="s">
        <v>6036</v>
      </c>
      <c r="J1623" s="42" t="s">
        <v>6240</v>
      </c>
      <c r="K1623" s="42" t="s">
        <v>317</v>
      </c>
      <c r="L1623" s="42" t="s">
        <v>317</v>
      </c>
      <c r="M1623" s="42" t="s">
        <v>317</v>
      </c>
      <c r="N1623" s="42" t="s">
        <v>318</v>
      </c>
      <c r="O1623" s="42" t="s">
        <v>364</v>
      </c>
      <c r="P1623" s="42" t="s">
        <v>365</v>
      </c>
      <c r="Q1623" s="42" t="s">
        <v>320</v>
      </c>
      <c r="R1623" s="42" t="s">
        <v>320</v>
      </c>
      <c r="S1623" s="42" t="s">
        <v>1718</v>
      </c>
      <c r="T1623" s="42" t="s">
        <v>344</v>
      </c>
      <c r="U1623" s="42" t="s">
        <v>323</v>
      </c>
      <c r="V1623" s="52">
        <v>60</v>
      </c>
      <c r="W1623" s="42" t="s">
        <v>366</v>
      </c>
      <c r="X1623" s="42" t="s">
        <v>6079</v>
      </c>
      <c r="Y1623" s="42" t="s">
        <v>2</v>
      </c>
      <c r="Z1623" s="42" t="s">
        <v>2</v>
      </c>
      <c r="AA1623" s="42" t="s">
        <v>346</v>
      </c>
      <c r="AB1623" s="42" t="s">
        <v>2114</v>
      </c>
      <c r="AC1623" s="42" t="s">
        <v>225</v>
      </c>
      <c r="AD1623" s="42" t="s">
        <v>225</v>
      </c>
      <c r="AE1623" s="42" t="s">
        <v>6241</v>
      </c>
      <c r="AF1623" s="42" t="s">
        <v>6241</v>
      </c>
      <c r="AG1623" s="42">
        <v>30</v>
      </c>
      <c r="AH1623" s="42" t="s">
        <v>368</v>
      </c>
      <c r="AI1623" s="42" t="s">
        <v>6242</v>
      </c>
      <c r="AJ1623" s="42" t="s">
        <v>437</v>
      </c>
      <c r="AK1623" s="42">
        <v>0</v>
      </c>
      <c r="AL1623" s="42">
        <v>600</v>
      </c>
      <c r="AM1623" s="42" t="s">
        <v>371</v>
      </c>
      <c r="AN1623" s="42" t="s">
        <v>372</v>
      </c>
      <c r="AO1623" s="42">
        <v>250</v>
      </c>
      <c r="AP1623" s="42" t="s">
        <v>384</v>
      </c>
      <c r="AQ1623" s="42">
        <v>600</v>
      </c>
      <c r="AR1623" s="42">
        <v>2</v>
      </c>
      <c r="AS1623" s="42">
        <v>600</v>
      </c>
      <c r="AT1623" s="42">
        <v>24</v>
      </c>
      <c r="AU1623" s="42" t="s">
        <v>385</v>
      </c>
      <c r="AV1623" s="42" t="s">
        <v>385</v>
      </c>
      <c r="AW1623" s="42">
        <v>18000</v>
      </c>
      <c r="AX1623" s="42">
        <v>18000</v>
      </c>
      <c r="AY1623" s="42">
        <v>2</v>
      </c>
      <c r="AZ1623" s="51">
        <v>84</v>
      </c>
      <c r="BA1623" s="42"/>
      <c r="BB1623" s="42">
        <v>2</v>
      </c>
      <c r="BC1623" s="42" t="s">
        <v>375</v>
      </c>
      <c r="BD1623" s="49" t="s">
        <v>6237</v>
      </c>
      <c r="BE1623" s="49" t="s">
        <v>6243</v>
      </c>
      <c r="BF1623" s="42">
        <v>0</v>
      </c>
      <c r="BG1623" s="42"/>
      <c r="BH1623" s="42"/>
      <c r="BI1623" s="42" t="s">
        <v>357</v>
      </c>
      <c r="BJ1623" s="42" t="s">
        <v>358</v>
      </c>
      <c r="BK1623" s="57">
        <v>44778</v>
      </c>
      <c r="BL1623" s="42" t="s">
        <v>340</v>
      </c>
      <c r="BM1623" s="42" t="s">
        <v>317</v>
      </c>
      <c r="BN1623" s="42"/>
      <c r="BO1623" s="42">
        <v>1</v>
      </c>
      <c r="BP1623" s="42" t="s">
        <v>359</v>
      </c>
      <c r="BQ1623" s="42" t="s">
        <v>359</v>
      </c>
      <c r="BR1623" s="42" t="s">
        <v>508</v>
      </c>
      <c r="BS1623" s="42"/>
      <c r="BT1623" s="42" t="s">
        <v>360</v>
      </c>
      <c r="BU1623" s="42" t="s">
        <v>317</v>
      </c>
      <c r="BV1623" s="42" t="s">
        <v>317</v>
      </c>
      <c r="BW1623" s="42"/>
      <c r="BX1623" s="42"/>
      <c r="BY1623" s="42" t="s">
        <v>353</v>
      </c>
      <c r="BZ1623" s="42" t="s">
        <v>353</v>
      </c>
      <c r="CA1623" s="42"/>
      <c r="CB1623" s="42" t="s">
        <v>353</v>
      </c>
      <c r="CC1623" s="42"/>
      <c r="CD1623" s="42"/>
      <c r="CE1623" s="42"/>
      <c r="CF1623" s="42"/>
      <c r="CG1623" s="26" t="s">
        <v>6238</v>
      </c>
    </row>
    <row r="1624" hidden="1" spans="1:85">
      <c r="A1624" s="39">
        <v>1296</v>
      </c>
      <c r="B1624" s="42" t="s">
        <v>6244</v>
      </c>
      <c r="C1624" s="79" t="s">
        <v>6245</v>
      </c>
      <c r="D1624" s="42" t="s">
        <v>6246</v>
      </c>
      <c r="E1624" s="43">
        <v>27.64091944</v>
      </c>
      <c r="F1624" s="43">
        <v>-15.86461944</v>
      </c>
      <c r="G1624" s="42" t="s">
        <v>2110</v>
      </c>
      <c r="H1624" s="37">
        <v>1.8</v>
      </c>
      <c r="I1624" s="42" t="s">
        <v>6036</v>
      </c>
      <c r="J1624" s="42" t="s">
        <v>6240</v>
      </c>
      <c r="K1624" s="42" t="s">
        <v>317</v>
      </c>
      <c r="L1624" s="42" t="s">
        <v>317</v>
      </c>
      <c r="M1624" s="42" t="s">
        <v>317</v>
      </c>
      <c r="N1624" s="42" t="s">
        <v>402</v>
      </c>
      <c r="O1624" s="42" t="s">
        <v>364</v>
      </c>
      <c r="P1624" s="42" t="s">
        <v>365</v>
      </c>
      <c r="Q1624" s="42" t="s">
        <v>320</v>
      </c>
      <c r="R1624" s="42" t="s">
        <v>320</v>
      </c>
      <c r="S1624" s="42" t="s">
        <v>1718</v>
      </c>
      <c r="T1624" s="42" t="s">
        <v>344</v>
      </c>
      <c r="U1624" s="42" t="s">
        <v>323</v>
      </c>
      <c r="V1624" s="52">
        <v>54</v>
      </c>
      <c r="W1624" s="42" t="s">
        <v>366</v>
      </c>
      <c r="X1624" s="42" t="s">
        <v>6079</v>
      </c>
      <c r="Y1624" s="42" t="s">
        <v>2</v>
      </c>
      <c r="Z1624" s="42" t="s">
        <v>2</v>
      </c>
      <c r="AA1624" s="42" t="s">
        <v>346</v>
      </c>
      <c r="AB1624" s="42" t="s">
        <v>2114</v>
      </c>
      <c r="AC1624" s="42" t="s">
        <v>225</v>
      </c>
      <c r="AD1624" s="42" t="s">
        <v>225</v>
      </c>
      <c r="AE1624" s="42" t="s">
        <v>453</v>
      </c>
      <c r="AF1624" s="42" t="s">
        <v>453</v>
      </c>
      <c r="AG1624" s="42">
        <v>15</v>
      </c>
      <c r="AH1624" s="42" t="s">
        <v>350</v>
      </c>
      <c r="AI1624" s="42" t="s">
        <v>6046</v>
      </c>
      <c r="AJ1624" s="42" t="s">
        <v>351</v>
      </c>
      <c r="AK1624" s="42" t="s">
        <v>5708</v>
      </c>
      <c r="AL1624" s="42">
        <v>600</v>
      </c>
      <c r="AM1624" s="42" t="s">
        <v>371</v>
      </c>
      <c r="AN1624" s="42" t="s">
        <v>372</v>
      </c>
      <c r="AO1624" s="42">
        <v>250</v>
      </c>
      <c r="AP1624" s="42" t="s">
        <v>384</v>
      </c>
      <c r="AQ1624" s="42">
        <v>600</v>
      </c>
      <c r="AR1624" s="42">
        <v>2</v>
      </c>
      <c r="AS1624" s="42">
        <v>600</v>
      </c>
      <c r="AT1624" s="42">
        <v>24</v>
      </c>
      <c r="AU1624" s="42" t="s">
        <v>385</v>
      </c>
      <c r="AV1624" s="42" t="s">
        <v>385</v>
      </c>
      <c r="AW1624" s="42">
        <v>18000</v>
      </c>
      <c r="AX1624" s="42">
        <v>18000</v>
      </c>
      <c r="AY1624" s="42">
        <v>2</v>
      </c>
      <c r="AZ1624" s="51">
        <v>80</v>
      </c>
      <c r="BA1624" s="42"/>
      <c r="BB1624" s="42">
        <v>2</v>
      </c>
      <c r="BC1624" s="42" t="s">
        <v>375</v>
      </c>
      <c r="BD1624" s="49" t="s">
        <v>6244</v>
      </c>
      <c r="BE1624" s="49" t="s">
        <v>6247</v>
      </c>
      <c r="BF1624" s="42">
        <v>0</v>
      </c>
      <c r="BG1624" s="42"/>
      <c r="BH1624" s="42"/>
      <c r="BI1624" s="42" t="s">
        <v>357</v>
      </c>
      <c r="BJ1624" s="42" t="s">
        <v>358</v>
      </c>
      <c r="BK1624" s="57">
        <v>44778</v>
      </c>
      <c r="BL1624" s="42" t="s">
        <v>340</v>
      </c>
      <c r="BM1624" s="42" t="s">
        <v>340</v>
      </c>
      <c r="BN1624" s="42"/>
      <c r="BO1624" s="42">
        <v>1</v>
      </c>
      <c r="BP1624" s="42" t="s">
        <v>359</v>
      </c>
      <c r="BQ1624" s="42" t="s">
        <v>359</v>
      </c>
      <c r="BR1624" s="42" t="s">
        <v>562</v>
      </c>
      <c r="BS1624" s="60">
        <v>43620</v>
      </c>
      <c r="BT1624" s="42" t="s">
        <v>360</v>
      </c>
      <c r="BU1624" s="42" t="s">
        <v>317</v>
      </c>
      <c r="BV1624" s="42" t="s">
        <v>317</v>
      </c>
      <c r="BW1624" s="42"/>
      <c r="BX1624" s="42"/>
      <c r="BY1624" s="42" t="s">
        <v>353</v>
      </c>
      <c r="BZ1624" s="42" t="s">
        <v>353</v>
      </c>
      <c r="CA1624" s="42"/>
      <c r="CB1624" s="42" t="s">
        <v>353</v>
      </c>
      <c r="CC1624" s="42"/>
      <c r="CD1624" s="42"/>
      <c r="CE1624" s="42"/>
      <c r="CF1624" s="42"/>
      <c r="CG1624" s="26" t="s">
        <v>6245</v>
      </c>
    </row>
    <row r="1625" hidden="1" spans="1:85">
      <c r="A1625" s="39">
        <v>546</v>
      </c>
      <c r="B1625" s="42" t="s">
        <v>6248</v>
      </c>
      <c r="C1625" s="79" t="s">
        <v>6249</v>
      </c>
      <c r="D1625" s="42" t="s">
        <v>6250</v>
      </c>
      <c r="E1625" s="43">
        <v>27.6956</v>
      </c>
      <c r="F1625" s="43">
        <v>-15.8811</v>
      </c>
      <c r="G1625" s="42" t="s">
        <v>2110</v>
      </c>
      <c r="H1625" s="37">
        <v>2.5</v>
      </c>
      <c r="I1625" s="42" t="s">
        <v>6036</v>
      </c>
      <c r="J1625" s="42" t="s">
        <v>6240</v>
      </c>
      <c r="K1625" s="42" t="s">
        <v>317</v>
      </c>
      <c r="L1625" s="42" t="s">
        <v>317</v>
      </c>
      <c r="M1625" s="42" t="s">
        <v>317</v>
      </c>
      <c r="N1625" s="42" t="s">
        <v>402</v>
      </c>
      <c r="O1625" s="42" t="s">
        <v>364</v>
      </c>
      <c r="P1625" s="42" t="s">
        <v>343</v>
      </c>
      <c r="Q1625" s="42" t="s">
        <v>320</v>
      </c>
      <c r="R1625" s="42" t="s">
        <v>381</v>
      </c>
      <c r="S1625" s="42" t="s">
        <v>1718</v>
      </c>
      <c r="T1625" s="42" t="s">
        <v>344</v>
      </c>
      <c r="U1625" s="42" t="s">
        <v>323</v>
      </c>
      <c r="V1625" s="52">
        <v>54</v>
      </c>
      <c r="W1625" s="42" t="s">
        <v>325</v>
      </c>
      <c r="X1625" s="42" t="s">
        <v>6079</v>
      </c>
      <c r="Y1625" s="42" t="s">
        <v>2</v>
      </c>
      <c r="Z1625" s="42" t="s">
        <v>2</v>
      </c>
      <c r="AA1625" s="42" t="s">
        <v>346</v>
      </c>
      <c r="AB1625" s="42" t="s">
        <v>2114</v>
      </c>
      <c r="AC1625" s="42" t="s">
        <v>225</v>
      </c>
      <c r="AD1625" s="42" t="s">
        <v>225</v>
      </c>
      <c r="AE1625" s="42" t="s">
        <v>561</v>
      </c>
      <c r="AF1625" s="42" t="s">
        <v>561</v>
      </c>
      <c r="AG1625" s="42">
        <v>20</v>
      </c>
      <c r="AH1625" s="42" t="s">
        <v>350</v>
      </c>
      <c r="AI1625" s="42" t="s">
        <v>6046</v>
      </c>
      <c r="AJ1625" s="42" t="s">
        <v>351</v>
      </c>
      <c r="AK1625" s="42" t="s">
        <v>1895</v>
      </c>
      <c r="AL1625" s="42">
        <v>600</v>
      </c>
      <c r="AM1625" s="42" t="s">
        <v>371</v>
      </c>
      <c r="AN1625" s="42" t="s">
        <v>372</v>
      </c>
      <c r="AO1625" s="42">
        <v>250</v>
      </c>
      <c r="AP1625" s="42" t="s">
        <v>524</v>
      </c>
      <c r="AQ1625" s="42">
        <v>600</v>
      </c>
      <c r="AR1625" s="42">
        <v>2</v>
      </c>
      <c r="AS1625" s="42">
        <v>600</v>
      </c>
      <c r="AT1625" s="42">
        <v>24</v>
      </c>
      <c r="AU1625" s="42" t="s">
        <v>327</v>
      </c>
      <c r="AV1625" s="42" t="s">
        <v>327</v>
      </c>
      <c r="AW1625" s="42" t="s">
        <v>327</v>
      </c>
      <c r="AX1625" s="42">
        <v>0</v>
      </c>
      <c r="AY1625" s="42" t="s">
        <v>327</v>
      </c>
      <c r="AZ1625" s="51">
        <v>56.4</v>
      </c>
      <c r="BA1625" s="42"/>
      <c r="BB1625" s="42">
        <v>1</v>
      </c>
      <c r="BC1625" s="42" t="s">
        <v>346</v>
      </c>
      <c r="BD1625" s="49" t="s">
        <v>6248</v>
      </c>
      <c r="BE1625" s="49">
        <v>0</v>
      </c>
      <c r="BF1625" s="42">
        <v>0</v>
      </c>
      <c r="BG1625" s="42"/>
      <c r="BH1625" s="42"/>
      <c r="BI1625" s="42" t="s">
        <v>357</v>
      </c>
      <c r="BJ1625" s="42" t="s">
        <v>358</v>
      </c>
      <c r="BK1625" s="57">
        <v>44778</v>
      </c>
      <c r="BL1625" s="42" t="s">
        <v>340</v>
      </c>
      <c r="BM1625" s="42" t="s">
        <v>317</v>
      </c>
      <c r="BN1625" s="42"/>
      <c r="BO1625" s="42"/>
      <c r="BP1625" s="42" t="s">
        <v>359</v>
      </c>
      <c r="BQ1625" s="42" t="s">
        <v>359</v>
      </c>
      <c r="BR1625" s="42" t="s">
        <v>508</v>
      </c>
      <c r="BS1625" s="42"/>
      <c r="BT1625" s="42" t="s">
        <v>360</v>
      </c>
      <c r="BU1625" s="42" t="s">
        <v>317</v>
      </c>
      <c r="BV1625" s="42" t="s">
        <v>356</v>
      </c>
      <c r="BW1625" s="42"/>
      <c r="BX1625" s="42"/>
      <c r="BY1625" s="42" t="s">
        <v>699</v>
      </c>
      <c r="BZ1625" s="42" t="s">
        <v>353</v>
      </c>
      <c r="CA1625" s="42"/>
      <c r="CB1625" s="42" t="s">
        <v>472</v>
      </c>
      <c r="CC1625" s="42"/>
      <c r="CD1625" s="42"/>
      <c r="CE1625" s="42"/>
      <c r="CF1625" s="42"/>
      <c r="CG1625" s="26" t="s">
        <v>6249</v>
      </c>
    </row>
    <row r="1626" hidden="1" spans="1:85">
      <c r="A1626" s="34">
        <v>1055</v>
      </c>
      <c r="B1626" s="42" t="s">
        <v>6251</v>
      </c>
      <c r="C1626" s="79" t="s">
        <v>6252</v>
      </c>
      <c r="D1626" s="42" t="s">
        <v>6253</v>
      </c>
      <c r="E1626" s="43">
        <v>27.75507</v>
      </c>
      <c r="F1626" s="43">
        <v>-15.88464</v>
      </c>
      <c r="G1626" s="42" t="s">
        <v>2110</v>
      </c>
      <c r="H1626" s="37">
        <v>2</v>
      </c>
      <c r="I1626" s="42" t="s">
        <v>6036</v>
      </c>
      <c r="J1626" s="42" t="s">
        <v>6240</v>
      </c>
      <c r="K1626" s="42" t="s">
        <v>340</v>
      </c>
      <c r="L1626" s="42" t="s">
        <v>317</v>
      </c>
      <c r="M1626" s="42" t="s">
        <v>317</v>
      </c>
      <c r="N1626" s="42" t="s">
        <v>341</v>
      </c>
      <c r="O1626" s="42" t="s">
        <v>364</v>
      </c>
      <c r="P1626" s="42" t="s">
        <v>365</v>
      </c>
      <c r="Q1626" s="42" t="s">
        <v>381</v>
      </c>
      <c r="R1626" s="42" t="s">
        <v>320</v>
      </c>
      <c r="S1626" s="42" t="s">
        <v>1718</v>
      </c>
      <c r="T1626" s="42" t="s">
        <v>344</v>
      </c>
      <c r="U1626" s="42" t="s">
        <v>323</v>
      </c>
      <c r="V1626" s="52">
        <v>70</v>
      </c>
      <c r="W1626" s="42" t="s">
        <v>366</v>
      </c>
      <c r="X1626" s="42" t="s">
        <v>6079</v>
      </c>
      <c r="Y1626" s="42" t="s">
        <v>2</v>
      </c>
      <c r="Z1626" s="42" t="s">
        <v>2</v>
      </c>
      <c r="AA1626" s="42" t="s">
        <v>346</v>
      </c>
      <c r="AB1626" s="42" t="s">
        <v>2114</v>
      </c>
      <c r="AC1626" s="42" t="s">
        <v>225</v>
      </c>
      <c r="AD1626" s="42" t="s">
        <v>225</v>
      </c>
      <c r="AE1626" s="42" t="s">
        <v>561</v>
      </c>
      <c r="AF1626" s="42" t="s">
        <v>561</v>
      </c>
      <c r="AG1626" s="42">
        <v>16</v>
      </c>
      <c r="AH1626" s="42" t="s">
        <v>368</v>
      </c>
      <c r="AI1626" s="42" t="s">
        <v>5393</v>
      </c>
      <c r="AJ1626" s="42" t="s">
        <v>351</v>
      </c>
      <c r="AK1626" s="42">
        <v>0</v>
      </c>
      <c r="AL1626" s="42">
        <v>600</v>
      </c>
      <c r="AM1626" s="42" t="s">
        <v>371</v>
      </c>
      <c r="AN1626" s="42" t="s">
        <v>372</v>
      </c>
      <c r="AO1626" s="42">
        <v>250</v>
      </c>
      <c r="AP1626" s="42" t="s">
        <v>384</v>
      </c>
      <c r="AQ1626" s="42">
        <v>600</v>
      </c>
      <c r="AR1626" s="42">
        <v>2</v>
      </c>
      <c r="AS1626" s="42">
        <v>600</v>
      </c>
      <c r="AT1626" s="42">
        <v>24</v>
      </c>
      <c r="AU1626" s="42" t="s">
        <v>385</v>
      </c>
      <c r="AV1626" s="42" t="s">
        <v>385</v>
      </c>
      <c r="AW1626" s="42">
        <v>18000</v>
      </c>
      <c r="AX1626" s="42">
        <v>18000</v>
      </c>
      <c r="AY1626" s="42">
        <v>2</v>
      </c>
      <c r="AZ1626" s="51">
        <v>55</v>
      </c>
      <c r="BA1626" s="42"/>
      <c r="BB1626" s="42">
        <v>1</v>
      </c>
      <c r="BC1626" s="42" t="s">
        <v>346</v>
      </c>
      <c r="BD1626" s="49" t="s">
        <v>6251</v>
      </c>
      <c r="BE1626" s="49">
        <v>0</v>
      </c>
      <c r="BF1626" s="42">
        <v>0</v>
      </c>
      <c r="BG1626" s="42"/>
      <c r="BH1626" s="42"/>
      <c r="BI1626" s="42" t="s">
        <v>357</v>
      </c>
      <c r="BJ1626" s="42" t="s">
        <v>358</v>
      </c>
      <c r="BK1626" s="57">
        <v>44778</v>
      </c>
      <c r="BL1626" s="42" t="s">
        <v>317</v>
      </c>
      <c r="BM1626" s="42" t="s">
        <v>317</v>
      </c>
      <c r="BN1626" s="42"/>
      <c r="BO1626" s="42"/>
      <c r="BP1626" s="42" t="s">
        <v>359</v>
      </c>
      <c r="BQ1626" s="42" t="s">
        <v>359</v>
      </c>
      <c r="BR1626" s="42" t="s">
        <v>359</v>
      </c>
      <c r="BS1626" s="42"/>
      <c r="BT1626" s="42" t="s">
        <v>360</v>
      </c>
      <c r="BU1626" s="42" t="s">
        <v>317</v>
      </c>
      <c r="BV1626" s="42" t="s">
        <v>317</v>
      </c>
      <c r="BW1626" s="42"/>
      <c r="BX1626" s="42"/>
      <c r="BY1626" s="42" t="s">
        <v>353</v>
      </c>
      <c r="BZ1626" s="42" t="s">
        <v>353</v>
      </c>
      <c r="CA1626" s="42"/>
      <c r="CB1626" s="42" t="s">
        <v>353</v>
      </c>
      <c r="CC1626" s="42"/>
      <c r="CD1626" s="42"/>
      <c r="CE1626" s="42"/>
      <c r="CF1626" s="42"/>
      <c r="CG1626" s="26" t="s">
        <v>6252</v>
      </c>
    </row>
    <row r="1627" hidden="1" spans="1:85">
      <c r="A1627" s="39">
        <v>1060</v>
      </c>
      <c r="B1627" s="42" t="s">
        <v>6254</v>
      </c>
      <c r="C1627" s="79" t="s">
        <v>6255</v>
      </c>
      <c r="D1627" s="42" t="s">
        <v>6256</v>
      </c>
      <c r="E1627" s="43">
        <v>27.7511</v>
      </c>
      <c r="F1627" s="43">
        <v>-15.87027</v>
      </c>
      <c r="G1627" s="42" t="s">
        <v>2110</v>
      </c>
      <c r="H1627" s="37">
        <v>1.8</v>
      </c>
      <c r="I1627" s="42" t="s">
        <v>6036</v>
      </c>
      <c r="J1627" s="42" t="s">
        <v>6240</v>
      </c>
      <c r="K1627" s="42" t="s">
        <v>340</v>
      </c>
      <c r="L1627" s="42" t="s">
        <v>317</v>
      </c>
      <c r="M1627" s="42" t="s">
        <v>317</v>
      </c>
      <c r="N1627" s="42" t="s">
        <v>341</v>
      </c>
      <c r="O1627" s="42" t="s">
        <v>364</v>
      </c>
      <c r="P1627" s="42" t="s">
        <v>365</v>
      </c>
      <c r="Q1627" s="42" t="s">
        <v>320</v>
      </c>
      <c r="R1627" s="42" t="s">
        <v>320</v>
      </c>
      <c r="S1627" s="42" t="s">
        <v>1718</v>
      </c>
      <c r="T1627" s="42" t="s">
        <v>344</v>
      </c>
      <c r="U1627" s="42" t="s">
        <v>323</v>
      </c>
      <c r="V1627" s="52" t="s">
        <v>1984</v>
      </c>
      <c r="W1627" s="42" t="s">
        <v>325</v>
      </c>
      <c r="X1627" s="42" t="s">
        <v>6079</v>
      </c>
      <c r="Y1627" s="42" t="s">
        <v>2</v>
      </c>
      <c r="Z1627" s="42" t="s">
        <v>2</v>
      </c>
      <c r="AA1627" s="42" t="s">
        <v>346</v>
      </c>
      <c r="AB1627" s="42" t="s">
        <v>2114</v>
      </c>
      <c r="AC1627" s="42" t="s">
        <v>225</v>
      </c>
      <c r="AD1627" s="42" t="s">
        <v>225</v>
      </c>
      <c r="AE1627" s="42">
        <v>0</v>
      </c>
      <c r="AF1627" s="42">
        <v>0</v>
      </c>
      <c r="AG1627" s="42">
        <v>15</v>
      </c>
      <c r="AH1627" s="42" t="s">
        <v>350</v>
      </c>
      <c r="AI1627" s="42" t="s">
        <v>4589</v>
      </c>
      <c r="AJ1627" s="42" t="s">
        <v>351</v>
      </c>
      <c r="AK1627" s="42" t="s">
        <v>1895</v>
      </c>
      <c r="AL1627" s="42">
        <v>600</v>
      </c>
      <c r="AM1627" s="42" t="s">
        <v>371</v>
      </c>
      <c r="AN1627" s="42" t="s">
        <v>372</v>
      </c>
      <c r="AO1627" s="42">
        <v>250</v>
      </c>
      <c r="AP1627" s="42" t="s">
        <v>384</v>
      </c>
      <c r="AQ1627" s="42">
        <v>600</v>
      </c>
      <c r="AR1627" s="42">
        <v>2</v>
      </c>
      <c r="AS1627" s="42">
        <v>600</v>
      </c>
      <c r="AT1627" s="42">
        <v>24</v>
      </c>
      <c r="AU1627" s="42" t="s">
        <v>327</v>
      </c>
      <c r="AV1627" s="42" t="s">
        <v>327</v>
      </c>
      <c r="AW1627" s="42" t="s">
        <v>327</v>
      </c>
      <c r="AX1627" s="42">
        <v>0</v>
      </c>
      <c r="AY1627" s="42" t="s">
        <v>327</v>
      </c>
      <c r="AZ1627" s="51">
        <v>105</v>
      </c>
      <c r="BA1627" s="42"/>
      <c r="BB1627" s="42">
        <v>2</v>
      </c>
      <c r="BC1627" s="42" t="s">
        <v>375</v>
      </c>
      <c r="BD1627" s="49" t="s">
        <v>6254</v>
      </c>
      <c r="BE1627" s="49" t="s">
        <v>6257</v>
      </c>
      <c r="BF1627" s="42">
        <v>0</v>
      </c>
      <c r="BG1627" s="42"/>
      <c r="BH1627" s="42"/>
      <c r="BI1627" s="42" t="s">
        <v>357</v>
      </c>
      <c r="BJ1627" s="42" t="s">
        <v>358</v>
      </c>
      <c r="BK1627" s="57">
        <v>44778</v>
      </c>
      <c r="BL1627" s="42" t="s">
        <v>317</v>
      </c>
      <c r="BM1627" s="42" t="s">
        <v>317</v>
      </c>
      <c r="BN1627" s="42"/>
      <c r="BO1627" s="42"/>
      <c r="BP1627" s="42" t="s">
        <v>359</v>
      </c>
      <c r="BQ1627" s="42" t="s">
        <v>359</v>
      </c>
      <c r="BR1627" s="42" t="s">
        <v>359</v>
      </c>
      <c r="BS1627" s="42"/>
      <c r="BT1627" s="42" t="s">
        <v>360</v>
      </c>
      <c r="BU1627" s="42" t="s">
        <v>317</v>
      </c>
      <c r="BV1627" s="42" t="s">
        <v>317</v>
      </c>
      <c r="BW1627" s="42"/>
      <c r="BX1627" s="42"/>
      <c r="BY1627" s="42" t="s">
        <v>353</v>
      </c>
      <c r="BZ1627" s="42" t="s">
        <v>353</v>
      </c>
      <c r="CA1627" s="42"/>
      <c r="CB1627" s="42" t="s">
        <v>353</v>
      </c>
      <c r="CC1627" s="42"/>
      <c r="CD1627" s="42"/>
      <c r="CE1627" s="42"/>
      <c r="CF1627" s="42"/>
      <c r="CG1627" s="26" t="s">
        <v>6255</v>
      </c>
    </row>
    <row r="1628" hidden="1" spans="1:85">
      <c r="A1628" s="39">
        <v>1054</v>
      </c>
      <c r="B1628" s="42" t="s">
        <v>6258</v>
      </c>
      <c r="C1628" s="79" t="s">
        <v>6259</v>
      </c>
      <c r="D1628" s="42" t="s">
        <v>6260</v>
      </c>
      <c r="E1628" s="43">
        <v>27.76444</v>
      </c>
      <c r="F1628" s="43">
        <v>-15.86471</v>
      </c>
      <c r="G1628" s="42" t="s">
        <v>2110</v>
      </c>
      <c r="H1628" s="37">
        <v>4.5</v>
      </c>
      <c r="I1628" s="42" t="s">
        <v>6036</v>
      </c>
      <c r="J1628" s="42" t="s">
        <v>6240</v>
      </c>
      <c r="K1628" s="42" t="s">
        <v>340</v>
      </c>
      <c r="L1628" s="42" t="s">
        <v>317</v>
      </c>
      <c r="M1628" s="42" t="s">
        <v>317</v>
      </c>
      <c r="N1628" s="42" t="s">
        <v>341</v>
      </c>
      <c r="O1628" s="42" t="s">
        <v>342</v>
      </c>
      <c r="P1628" s="42" t="s">
        <v>380</v>
      </c>
      <c r="Q1628" s="42" t="s">
        <v>390</v>
      </c>
      <c r="R1628" s="42" t="s">
        <v>320</v>
      </c>
      <c r="S1628" s="42" t="s">
        <v>1718</v>
      </c>
      <c r="T1628" s="42" t="s">
        <v>344</v>
      </c>
      <c r="U1628" s="42" t="s">
        <v>323</v>
      </c>
      <c r="V1628" s="52">
        <v>60</v>
      </c>
      <c r="W1628" s="42" t="s">
        <v>366</v>
      </c>
      <c r="X1628" s="42" t="s">
        <v>6079</v>
      </c>
      <c r="Y1628" s="42" t="s">
        <v>2</v>
      </c>
      <c r="Z1628" s="42" t="s">
        <v>2</v>
      </c>
      <c r="AA1628" s="42" t="s">
        <v>346</v>
      </c>
      <c r="AB1628" s="42" t="s">
        <v>2114</v>
      </c>
      <c r="AC1628" s="42" t="s">
        <v>225</v>
      </c>
      <c r="AD1628" s="42" t="s">
        <v>225</v>
      </c>
      <c r="AE1628" s="42" t="s">
        <v>561</v>
      </c>
      <c r="AF1628" s="42" t="s">
        <v>561</v>
      </c>
      <c r="AG1628" s="42">
        <v>30</v>
      </c>
      <c r="AH1628" s="42" t="s">
        <v>350</v>
      </c>
      <c r="AI1628" s="42" t="s">
        <v>5894</v>
      </c>
      <c r="AJ1628" s="42" t="s">
        <v>370</v>
      </c>
      <c r="AK1628" s="42" t="s">
        <v>6261</v>
      </c>
      <c r="AL1628" s="42">
        <v>1000</v>
      </c>
      <c r="AM1628" s="42" t="s">
        <v>371</v>
      </c>
      <c r="AN1628" s="42" t="s">
        <v>372</v>
      </c>
      <c r="AO1628" s="42">
        <v>250</v>
      </c>
      <c r="AP1628" s="42" t="s">
        <v>333</v>
      </c>
      <c r="AQ1628" s="42">
        <v>300</v>
      </c>
      <c r="AR1628" s="42">
        <v>48</v>
      </c>
      <c r="AS1628" s="42">
        <v>100</v>
      </c>
      <c r="AT1628" s="42">
        <f>AQ1628/AS1628</f>
        <v>3</v>
      </c>
      <c r="AU1628" s="42" t="s">
        <v>385</v>
      </c>
      <c r="AV1628" s="42" t="s">
        <v>385</v>
      </c>
      <c r="AW1628" s="42">
        <v>18000</v>
      </c>
      <c r="AX1628" s="42">
        <v>18000</v>
      </c>
      <c r="AY1628" s="42">
        <v>2</v>
      </c>
      <c r="AZ1628" s="51">
        <v>110</v>
      </c>
      <c r="BA1628" s="42"/>
      <c r="BB1628" s="42">
        <v>4</v>
      </c>
      <c r="BC1628" s="42" t="s">
        <v>6262</v>
      </c>
      <c r="BD1628" s="49" t="s">
        <v>6258</v>
      </c>
      <c r="BE1628" s="49">
        <v>0</v>
      </c>
      <c r="BF1628" s="42">
        <v>0</v>
      </c>
      <c r="BG1628" s="42"/>
      <c r="BH1628" s="42"/>
      <c r="BI1628" s="42" t="s">
        <v>357</v>
      </c>
      <c r="BJ1628" s="42" t="s">
        <v>358</v>
      </c>
      <c r="BK1628" s="57">
        <v>44778</v>
      </c>
      <c r="BL1628" s="42" t="s">
        <v>317</v>
      </c>
      <c r="BM1628" s="42" t="s">
        <v>317</v>
      </c>
      <c r="BN1628" s="42"/>
      <c r="BO1628" s="42"/>
      <c r="BP1628" s="42" t="s">
        <v>359</v>
      </c>
      <c r="BQ1628" s="42" t="s">
        <v>359</v>
      </c>
      <c r="BR1628" s="42" t="s">
        <v>562</v>
      </c>
      <c r="BS1628" s="42"/>
      <c r="BT1628" s="42" t="s">
        <v>340</v>
      </c>
      <c r="BU1628" s="42" t="s">
        <v>317</v>
      </c>
      <c r="BV1628" s="42" t="s">
        <v>317</v>
      </c>
      <c r="BW1628" s="42"/>
      <c r="BX1628" s="42"/>
      <c r="BY1628" s="42" t="s">
        <v>353</v>
      </c>
      <c r="BZ1628" s="42" t="s">
        <v>353</v>
      </c>
      <c r="CA1628" s="42"/>
      <c r="CB1628" s="42" t="s">
        <v>353</v>
      </c>
      <c r="CC1628" s="42"/>
      <c r="CD1628" s="42"/>
      <c r="CE1628" s="42"/>
      <c r="CF1628" s="42"/>
      <c r="CG1628" s="26" t="s">
        <v>6259</v>
      </c>
    </row>
    <row r="1629" hidden="1" spans="1:85">
      <c r="A1629" s="39">
        <v>1270</v>
      </c>
      <c r="B1629" s="42" t="s">
        <v>6263</v>
      </c>
      <c r="C1629" s="79" t="s">
        <v>6264</v>
      </c>
      <c r="D1629" s="42" t="s">
        <v>6265</v>
      </c>
      <c r="E1629" s="43">
        <v>28.08477778</v>
      </c>
      <c r="F1629" s="43">
        <v>-16.16141667</v>
      </c>
      <c r="G1629" s="42" t="s">
        <v>2110</v>
      </c>
      <c r="H1629" s="37">
        <v>2.5</v>
      </c>
      <c r="I1629" s="42" t="s">
        <v>6036</v>
      </c>
      <c r="J1629" s="42" t="s">
        <v>6240</v>
      </c>
      <c r="K1629" s="42" t="s">
        <v>317</v>
      </c>
      <c r="L1629" s="42" t="s">
        <v>317</v>
      </c>
      <c r="M1629" s="42" t="s">
        <v>317</v>
      </c>
      <c r="N1629" s="42" t="s">
        <v>402</v>
      </c>
      <c r="O1629" s="42" t="s">
        <v>364</v>
      </c>
      <c r="P1629" s="42" t="s">
        <v>365</v>
      </c>
      <c r="Q1629" s="42" t="s">
        <v>381</v>
      </c>
      <c r="R1629" s="42" t="s">
        <v>381</v>
      </c>
      <c r="S1629" s="42" t="s">
        <v>1718</v>
      </c>
      <c r="T1629" s="42" t="s">
        <v>344</v>
      </c>
      <c r="U1629" s="42" t="s">
        <v>323</v>
      </c>
      <c r="V1629" s="52">
        <v>70</v>
      </c>
      <c r="W1629" s="42" t="s">
        <v>366</v>
      </c>
      <c r="X1629" s="42" t="s">
        <v>6079</v>
      </c>
      <c r="Y1629" s="42" t="s">
        <v>2</v>
      </c>
      <c r="Z1629" s="42" t="s">
        <v>2</v>
      </c>
      <c r="AA1629" s="42" t="s">
        <v>346</v>
      </c>
      <c r="AB1629" s="42" t="s">
        <v>2114</v>
      </c>
      <c r="AC1629" s="42" t="s">
        <v>225</v>
      </c>
      <c r="AD1629" s="42" t="s">
        <v>225</v>
      </c>
      <c r="AE1629" s="42" t="s">
        <v>453</v>
      </c>
      <c r="AF1629" s="42" t="s">
        <v>453</v>
      </c>
      <c r="AG1629" s="42">
        <v>20</v>
      </c>
      <c r="AH1629" s="42" t="s">
        <v>350</v>
      </c>
      <c r="AI1629" s="42" t="s">
        <v>6046</v>
      </c>
      <c r="AJ1629" s="42" t="s">
        <v>351</v>
      </c>
      <c r="AK1629" s="42" t="s">
        <v>1895</v>
      </c>
      <c r="AL1629" s="42">
        <v>1000</v>
      </c>
      <c r="AM1629" s="42" t="s">
        <v>371</v>
      </c>
      <c r="AN1629" s="42" t="s">
        <v>372</v>
      </c>
      <c r="AO1629" s="42">
        <v>250</v>
      </c>
      <c r="AP1629" s="42" t="s">
        <v>384</v>
      </c>
      <c r="AQ1629" s="42">
        <v>600</v>
      </c>
      <c r="AR1629" s="42">
        <v>2</v>
      </c>
      <c r="AS1629" s="42">
        <v>600</v>
      </c>
      <c r="AT1629" s="42">
        <v>24</v>
      </c>
      <c r="AU1629" s="42" t="s">
        <v>385</v>
      </c>
      <c r="AV1629" s="42" t="s">
        <v>385</v>
      </c>
      <c r="AW1629" s="42">
        <v>18000</v>
      </c>
      <c r="AX1629" s="42">
        <v>18000</v>
      </c>
      <c r="AY1629" s="42">
        <v>2</v>
      </c>
      <c r="AZ1629" s="51">
        <v>46</v>
      </c>
      <c r="BA1629" s="42"/>
      <c r="BB1629" s="42">
        <v>1</v>
      </c>
      <c r="BC1629" s="42" t="s">
        <v>346</v>
      </c>
      <c r="BD1629" s="49" t="s">
        <v>6263</v>
      </c>
      <c r="BE1629" s="49">
        <v>0</v>
      </c>
      <c r="BF1629" s="42">
        <v>0</v>
      </c>
      <c r="BG1629" s="42"/>
      <c r="BH1629" s="42"/>
      <c r="BI1629" s="42" t="s">
        <v>357</v>
      </c>
      <c r="BJ1629" s="42" t="s">
        <v>358</v>
      </c>
      <c r="BK1629" s="57">
        <v>44778</v>
      </c>
      <c r="BL1629" s="42" t="s">
        <v>317</v>
      </c>
      <c r="BM1629" s="42" t="s">
        <v>317</v>
      </c>
      <c r="BN1629" s="42"/>
      <c r="BO1629" s="42"/>
      <c r="BP1629" s="42" t="s">
        <v>359</v>
      </c>
      <c r="BQ1629" s="42" t="s">
        <v>359</v>
      </c>
      <c r="BR1629" s="42" t="s">
        <v>359</v>
      </c>
      <c r="BS1629" s="42"/>
      <c r="BT1629" s="42" t="s">
        <v>360</v>
      </c>
      <c r="BU1629" s="42" t="s">
        <v>317</v>
      </c>
      <c r="BV1629" s="42" t="s">
        <v>317</v>
      </c>
      <c r="BW1629" s="42"/>
      <c r="BX1629" s="42"/>
      <c r="BY1629" s="42" t="s">
        <v>353</v>
      </c>
      <c r="BZ1629" s="42" t="s">
        <v>353</v>
      </c>
      <c r="CA1629" s="42"/>
      <c r="CB1629" s="42" t="s">
        <v>353</v>
      </c>
      <c r="CC1629" s="42"/>
      <c r="CD1629" s="42"/>
      <c r="CE1629" s="42"/>
      <c r="CF1629" s="42"/>
      <c r="CG1629" s="26" t="s">
        <v>6264</v>
      </c>
    </row>
    <row r="1630" hidden="1" spans="1:85">
      <c r="A1630" s="34">
        <v>165</v>
      </c>
      <c r="B1630" s="42" t="s">
        <v>6266</v>
      </c>
      <c r="C1630" s="79" t="s">
        <v>6267</v>
      </c>
      <c r="D1630" s="42" t="s">
        <v>6268</v>
      </c>
      <c r="E1630" s="43">
        <v>28.14373</v>
      </c>
      <c r="F1630" s="43">
        <v>-16.229</v>
      </c>
      <c r="G1630" s="42" t="s">
        <v>2110</v>
      </c>
      <c r="H1630" s="37">
        <v>1.8</v>
      </c>
      <c r="I1630" s="42" t="s">
        <v>6036</v>
      </c>
      <c r="J1630" s="42" t="s">
        <v>6240</v>
      </c>
      <c r="K1630" s="42" t="s">
        <v>317</v>
      </c>
      <c r="L1630" s="42" t="s">
        <v>317</v>
      </c>
      <c r="M1630" s="42" t="s">
        <v>317</v>
      </c>
      <c r="N1630" s="42" t="s">
        <v>318</v>
      </c>
      <c r="O1630" s="42" t="s">
        <v>364</v>
      </c>
      <c r="P1630" s="42" t="s">
        <v>365</v>
      </c>
      <c r="Q1630" s="42" t="s">
        <v>320</v>
      </c>
      <c r="R1630" s="42" t="s">
        <v>320</v>
      </c>
      <c r="S1630" s="42" t="s">
        <v>1718</v>
      </c>
      <c r="T1630" s="42" t="s">
        <v>344</v>
      </c>
      <c r="U1630" s="42" t="s">
        <v>323</v>
      </c>
      <c r="V1630" s="52">
        <v>50</v>
      </c>
      <c r="W1630" s="42" t="s">
        <v>366</v>
      </c>
      <c r="X1630" s="42" t="s">
        <v>6079</v>
      </c>
      <c r="Y1630" s="42" t="s">
        <v>2</v>
      </c>
      <c r="Z1630" s="42" t="s">
        <v>2</v>
      </c>
      <c r="AA1630" s="42" t="s">
        <v>346</v>
      </c>
      <c r="AB1630" s="42" t="s">
        <v>2114</v>
      </c>
      <c r="AC1630" s="42" t="s">
        <v>225</v>
      </c>
      <c r="AD1630" s="42" t="s">
        <v>225</v>
      </c>
      <c r="AE1630" s="42" t="s">
        <v>561</v>
      </c>
      <c r="AF1630" s="42" t="s">
        <v>561</v>
      </c>
      <c r="AG1630" s="42">
        <v>15</v>
      </c>
      <c r="AH1630" s="42" t="s">
        <v>350</v>
      </c>
      <c r="AI1630" s="42" t="s">
        <v>6269</v>
      </c>
      <c r="AJ1630" s="42" t="s">
        <v>370</v>
      </c>
      <c r="AK1630" s="42">
        <v>0</v>
      </c>
      <c r="AL1630" s="42">
        <v>1000</v>
      </c>
      <c r="AM1630" s="42" t="s">
        <v>371</v>
      </c>
      <c r="AN1630" s="42" t="s">
        <v>372</v>
      </c>
      <c r="AO1630" s="42">
        <v>250</v>
      </c>
      <c r="AP1630" s="42" t="s">
        <v>524</v>
      </c>
      <c r="AQ1630" s="42">
        <v>600</v>
      </c>
      <c r="AR1630" s="42">
        <v>2</v>
      </c>
      <c r="AS1630" s="42">
        <v>600</v>
      </c>
      <c r="AT1630" s="42">
        <v>24</v>
      </c>
      <c r="AU1630" s="42" t="s">
        <v>385</v>
      </c>
      <c r="AV1630" s="42" t="s">
        <v>385</v>
      </c>
      <c r="AW1630" s="42">
        <v>18000</v>
      </c>
      <c r="AX1630" s="42">
        <v>18000</v>
      </c>
      <c r="AY1630" s="42">
        <v>2</v>
      </c>
      <c r="AZ1630" s="51">
        <v>36</v>
      </c>
      <c r="BA1630" s="42"/>
      <c r="BB1630" s="42">
        <v>1</v>
      </c>
      <c r="BC1630" s="42" t="s">
        <v>346</v>
      </c>
      <c r="BD1630" s="49" t="s">
        <v>6266</v>
      </c>
      <c r="BE1630" s="49">
        <v>0</v>
      </c>
      <c r="BF1630" s="42" t="s">
        <v>340</v>
      </c>
      <c r="BG1630" s="42"/>
      <c r="BH1630" s="42"/>
      <c r="BI1630" s="42" t="s">
        <v>357</v>
      </c>
      <c r="BJ1630" s="42" t="s">
        <v>358</v>
      </c>
      <c r="BK1630" s="57">
        <v>44778</v>
      </c>
      <c r="BL1630" s="42" t="s">
        <v>317</v>
      </c>
      <c r="BM1630" s="42" t="s">
        <v>317</v>
      </c>
      <c r="BN1630" s="42"/>
      <c r="BO1630" s="42"/>
      <c r="BP1630" s="42" t="s">
        <v>359</v>
      </c>
      <c r="BQ1630" s="42" t="s">
        <v>359</v>
      </c>
      <c r="BR1630" s="42" t="s">
        <v>359</v>
      </c>
      <c r="BS1630" s="42"/>
      <c r="BT1630" s="42" t="s">
        <v>360</v>
      </c>
      <c r="BU1630" s="42" t="s">
        <v>317</v>
      </c>
      <c r="BV1630" s="42" t="s">
        <v>317</v>
      </c>
      <c r="BW1630" s="42"/>
      <c r="BX1630" s="42"/>
      <c r="BY1630" s="42" t="s">
        <v>353</v>
      </c>
      <c r="BZ1630" s="42" t="s">
        <v>353</v>
      </c>
      <c r="CA1630" s="42"/>
      <c r="CB1630" s="42" t="s">
        <v>353</v>
      </c>
      <c r="CC1630" s="42"/>
      <c r="CD1630" s="42"/>
      <c r="CE1630" s="42"/>
      <c r="CF1630" s="42"/>
      <c r="CG1630" s="26" t="s">
        <v>6267</v>
      </c>
    </row>
    <row r="1631" hidden="1" spans="1:85">
      <c r="A1631" s="34">
        <v>1259</v>
      </c>
      <c r="B1631" s="42" t="s">
        <v>6270</v>
      </c>
      <c r="C1631" s="79" t="s">
        <v>6271</v>
      </c>
      <c r="D1631" s="42" t="s">
        <v>6272</v>
      </c>
      <c r="E1631" s="43">
        <v>28.01001</v>
      </c>
      <c r="F1631" s="43">
        <v>-16.02886</v>
      </c>
      <c r="G1631" s="42" t="s">
        <v>2110</v>
      </c>
      <c r="H1631" s="37">
        <v>1.5</v>
      </c>
      <c r="I1631" s="42" t="s">
        <v>6036</v>
      </c>
      <c r="J1631" s="42" t="s">
        <v>6240</v>
      </c>
      <c r="K1631" s="42" t="s">
        <v>340</v>
      </c>
      <c r="L1631" s="42" t="s">
        <v>317</v>
      </c>
      <c r="M1631" s="42" t="s">
        <v>317</v>
      </c>
      <c r="N1631" s="42" t="s">
        <v>318</v>
      </c>
      <c r="O1631" s="42" t="s">
        <v>364</v>
      </c>
      <c r="P1631" s="42" t="s">
        <v>365</v>
      </c>
      <c r="Q1631" s="42" t="s">
        <v>320</v>
      </c>
      <c r="R1631" s="42" t="s">
        <v>320</v>
      </c>
      <c r="S1631" s="42" t="s">
        <v>1718</v>
      </c>
      <c r="T1631" s="42" t="s">
        <v>344</v>
      </c>
      <c r="U1631" s="42" t="s">
        <v>323</v>
      </c>
      <c r="V1631" s="52">
        <v>54</v>
      </c>
      <c r="W1631" s="42" t="s">
        <v>325</v>
      </c>
      <c r="X1631" s="42" t="s">
        <v>6079</v>
      </c>
      <c r="Y1631" s="42" t="s">
        <v>2</v>
      </c>
      <c r="Z1631" s="42" t="s">
        <v>2</v>
      </c>
      <c r="AA1631" s="42" t="s">
        <v>346</v>
      </c>
      <c r="AB1631" s="42" t="s">
        <v>2114</v>
      </c>
      <c r="AC1631" s="42" t="s">
        <v>225</v>
      </c>
      <c r="AD1631" s="42" t="s">
        <v>225</v>
      </c>
      <c r="AE1631" s="42" t="s">
        <v>382</v>
      </c>
      <c r="AF1631" s="42" t="s">
        <v>382</v>
      </c>
      <c r="AG1631" s="42">
        <v>13</v>
      </c>
      <c r="AH1631" s="42" t="s">
        <v>368</v>
      </c>
      <c r="AI1631" s="42" t="s">
        <v>6135</v>
      </c>
      <c r="AJ1631" s="42" t="s">
        <v>351</v>
      </c>
      <c r="AK1631" s="42" t="s">
        <v>3131</v>
      </c>
      <c r="AL1631" s="42">
        <v>600</v>
      </c>
      <c r="AM1631" s="42" t="s">
        <v>371</v>
      </c>
      <c r="AN1631" s="42" t="s">
        <v>372</v>
      </c>
      <c r="AO1631" s="42">
        <v>250</v>
      </c>
      <c r="AP1631" s="42" t="s">
        <v>524</v>
      </c>
      <c r="AQ1631" s="42">
        <v>600</v>
      </c>
      <c r="AR1631" s="42">
        <v>2</v>
      </c>
      <c r="AS1631" s="42">
        <v>600</v>
      </c>
      <c r="AT1631" s="42">
        <v>24</v>
      </c>
      <c r="AU1631" s="42" t="s">
        <v>327</v>
      </c>
      <c r="AV1631" s="42" t="s">
        <v>327</v>
      </c>
      <c r="AW1631" s="42" t="s">
        <v>327</v>
      </c>
      <c r="AX1631" s="42">
        <v>0</v>
      </c>
      <c r="AY1631" s="42" t="s">
        <v>327</v>
      </c>
      <c r="AZ1631" s="51">
        <v>35</v>
      </c>
      <c r="BA1631" s="42"/>
      <c r="BB1631" s="42">
        <v>1</v>
      </c>
      <c r="BC1631" s="42" t="s">
        <v>346</v>
      </c>
      <c r="BD1631" s="49" t="s">
        <v>6270</v>
      </c>
      <c r="BE1631" s="49">
        <v>0</v>
      </c>
      <c r="BF1631" s="42">
        <v>0</v>
      </c>
      <c r="BG1631" s="42"/>
      <c r="BH1631" s="42"/>
      <c r="BI1631" s="42" t="s">
        <v>357</v>
      </c>
      <c r="BJ1631" s="42" t="s">
        <v>358</v>
      </c>
      <c r="BK1631" s="57">
        <v>44778</v>
      </c>
      <c r="BL1631" s="42" t="s">
        <v>317</v>
      </c>
      <c r="BM1631" s="42" t="s">
        <v>317</v>
      </c>
      <c r="BN1631" s="42"/>
      <c r="BO1631" s="42"/>
      <c r="BP1631" s="42" t="s">
        <v>359</v>
      </c>
      <c r="BQ1631" s="42" t="s">
        <v>359</v>
      </c>
      <c r="BR1631" s="42" t="s">
        <v>359</v>
      </c>
      <c r="BS1631" s="42"/>
      <c r="BT1631" s="42" t="s">
        <v>360</v>
      </c>
      <c r="BU1631" s="42" t="s">
        <v>317</v>
      </c>
      <c r="BV1631" s="42" t="s">
        <v>356</v>
      </c>
      <c r="BW1631" s="42"/>
      <c r="BX1631" s="42"/>
      <c r="BY1631" s="42" t="s">
        <v>699</v>
      </c>
      <c r="BZ1631" s="42" t="s">
        <v>353</v>
      </c>
      <c r="CA1631" s="42"/>
      <c r="CB1631" s="42" t="s">
        <v>472</v>
      </c>
      <c r="CC1631" s="42"/>
      <c r="CD1631" s="42"/>
      <c r="CE1631" s="42"/>
      <c r="CF1631" s="42"/>
      <c r="CG1631" s="26" t="s">
        <v>6271</v>
      </c>
    </row>
    <row r="1632" hidden="1" spans="1:85">
      <c r="A1632" s="34">
        <v>865</v>
      </c>
      <c r="B1632" s="42" t="s">
        <v>6273</v>
      </c>
      <c r="C1632" s="79" t="s">
        <v>6274</v>
      </c>
      <c r="D1632" s="42" t="s">
        <v>6275</v>
      </c>
      <c r="E1632" s="43">
        <v>27.87766389</v>
      </c>
      <c r="F1632" s="43">
        <v>-15.86420833</v>
      </c>
      <c r="G1632" s="42" t="s">
        <v>2110</v>
      </c>
      <c r="H1632" s="37">
        <v>2</v>
      </c>
      <c r="I1632" s="42" t="s">
        <v>6036</v>
      </c>
      <c r="J1632" s="42" t="s">
        <v>6240</v>
      </c>
      <c r="K1632" s="42" t="s">
        <v>317</v>
      </c>
      <c r="L1632" s="42" t="s">
        <v>317</v>
      </c>
      <c r="M1632" s="42" t="s">
        <v>317</v>
      </c>
      <c r="N1632" s="42" t="s">
        <v>318</v>
      </c>
      <c r="O1632" s="42" t="s">
        <v>364</v>
      </c>
      <c r="P1632" s="42" t="s">
        <v>365</v>
      </c>
      <c r="Q1632" s="42" t="s">
        <v>320</v>
      </c>
      <c r="R1632" s="42" t="s">
        <v>320</v>
      </c>
      <c r="S1632" s="42" t="s">
        <v>1718</v>
      </c>
      <c r="T1632" s="42" t="s">
        <v>344</v>
      </c>
      <c r="U1632" s="42" t="s">
        <v>323</v>
      </c>
      <c r="V1632" s="52">
        <v>60</v>
      </c>
      <c r="W1632" s="42" t="s">
        <v>366</v>
      </c>
      <c r="X1632" s="42" t="s">
        <v>6079</v>
      </c>
      <c r="Y1632" s="42" t="s">
        <v>2</v>
      </c>
      <c r="Z1632" s="42" t="s">
        <v>2</v>
      </c>
      <c r="AA1632" s="42" t="s">
        <v>346</v>
      </c>
      <c r="AB1632" s="42" t="s">
        <v>2114</v>
      </c>
      <c r="AC1632" s="42" t="s">
        <v>225</v>
      </c>
      <c r="AD1632" s="42" t="s">
        <v>225</v>
      </c>
      <c r="AE1632" s="42" t="s">
        <v>561</v>
      </c>
      <c r="AF1632" s="42" t="s">
        <v>561</v>
      </c>
      <c r="AG1632" s="42">
        <v>16</v>
      </c>
      <c r="AH1632" s="42" t="s">
        <v>350</v>
      </c>
      <c r="AI1632" s="42" t="s">
        <v>1836</v>
      </c>
      <c r="AJ1632" s="42" t="s">
        <v>370</v>
      </c>
      <c r="AK1632" s="42">
        <v>0</v>
      </c>
      <c r="AL1632" s="42">
        <v>600</v>
      </c>
      <c r="AM1632" s="42" t="s">
        <v>371</v>
      </c>
      <c r="AN1632" s="42" t="s">
        <v>372</v>
      </c>
      <c r="AO1632" s="42">
        <v>250</v>
      </c>
      <c r="AP1632" s="42" t="s">
        <v>384</v>
      </c>
      <c r="AQ1632" s="42">
        <v>600</v>
      </c>
      <c r="AR1632" s="42">
        <v>2</v>
      </c>
      <c r="AS1632" s="42">
        <v>600</v>
      </c>
      <c r="AT1632" s="42">
        <v>24</v>
      </c>
      <c r="AU1632" s="42" t="s">
        <v>385</v>
      </c>
      <c r="AV1632" s="42" t="s">
        <v>385</v>
      </c>
      <c r="AW1632" s="42">
        <v>18000</v>
      </c>
      <c r="AX1632" s="42">
        <v>18000</v>
      </c>
      <c r="AY1632" s="42">
        <v>2</v>
      </c>
      <c r="AZ1632" s="51">
        <v>89</v>
      </c>
      <c r="BA1632" s="42"/>
      <c r="BB1632" s="42">
        <v>2</v>
      </c>
      <c r="BC1632" s="42" t="s">
        <v>375</v>
      </c>
      <c r="BD1632" s="49" t="s">
        <v>6273</v>
      </c>
      <c r="BE1632" s="49" t="s">
        <v>6276</v>
      </c>
      <c r="BF1632" s="42">
        <v>0</v>
      </c>
      <c r="BG1632" s="42"/>
      <c r="BH1632" s="42"/>
      <c r="BI1632" s="42" t="s">
        <v>357</v>
      </c>
      <c r="BJ1632" s="42" t="s">
        <v>358</v>
      </c>
      <c r="BK1632" s="57">
        <v>44778</v>
      </c>
      <c r="BL1632" s="42" t="s">
        <v>317</v>
      </c>
      <c r="BM1632" s="42" t="s">
        <v>317</v>
      </c>
      <c r="BN1632" s="42"/>
      <c r="BO1632" s="42"/>
      <c r="BP1632" s="42" t="s">
        <v>359</v>
      </c>
      <c r="BQ1632" s="42" t="s">
        <v>359</v>
      </c>
      <c r="BR1632" s="42" t="s">
        <v>359</v>
      </c>
      <c r="BS1632" s="42"/>
      <c r="BT1632" s="42" t="s">
        <v>360</v>
      </c>
      <c r="BU1632" s="42" t="s">
        <v>317</v>
      </c>
      <c r="BV1632" s="42" t="s">
        <v>317</v>
      </c>
      <c r="BW1632" s="42"/>
      <c r="BX1632" s="42"/>
      <c r="BY1632" s="42" t="s">
        <v>353</v>
      </c>
      <c r="BZ1632" s="42" t="s">
        <v>353</v>
      </c>
      <c r="CA1632" s="42"/>
      <c r="CB1632" s="42" t="s">
        <v>353</v>
      </c>
      <c r="CC1632" s="42"/>
      <c r="CD1632" s="42"/>
      <c r="CE1632" s="42"/>
      <c r="CF1632" s="42"/>
      <c r="CG1632" s="26" t="s">
        <v>6274</v>
      </c>
    </row>
    <row r="1633" hidden="1" spans="1:85">
      <c r="A1633" s="34">
        <v>1425</v>
      </c>
      <c r="B1633" s="42" t="s">
        <v>6277</v>
      </c>
      <c r="C1633" s="79" t="s">
        <v>6278</v>
      </c>
      <c r="D1633" s="42" t="s">
        <v>6279</v>
      </c>
      <c r="E1633" s="43">
        <v>28.02261</v>
      </c>
      <c r="F1633" s="43">
        <v>-15.832</v>
      </c>
      <c r="G1633" s="42" t="s">
        <v>2110</v>
      </c>
      <c r="H1633" s="37">
        <v>1.8</v>
      </c>
      <c r="I1633" s="42" t="s">
        <v>6036</v>
      </c>
      <c r="J1633" s="42" t="s">
        <v>6240</v>
      </c>
      <c r="K1633" s="42" t="s">
        <v>317</v>
      </c>
      <c r="L1633" s="42" t="s">
        <v>317</v>
      </c>
      <c r="M1633" s="42" t="s">
        <v>317</v>
      </c>
      <c r="N1633" s="42" t="s">
        <v>318</v>
      </c>
      <c r="O1633" s="42" t="s">
        <v>364</v>
      </c>
      <c r="P1633" s="42" t="s">
        <v>365</v>
      </c>
      <c r="Q1633" s="42" t="s">
        <v>320</v>
      </c>
      <c r="R1633" s="42" t="s">
        <v>320</v>
      </c>
      <c r="S1633" s="42" t="s">
        <v>1718</v>
      </c>
      <c r="T1633" s="42" t="s">
        <v>344</v>
      </c>
      <c r="U1633" s="42" t="s">
        <v>323</v>
      </c>
      <c r="V1633" s="52" t="s">
        <v>2678</v>
      </c>
      <c r="W1633" s="42" t="s">
        <v>325</v>
      </c>
      <c r="X1633" s="42" t="s">
        <v>6079</v>
      </c>
      <c r="Y1633" s="42" t="s">
        <v>2</v>
      </c>
      <c r="Z1633" s="42" t="s">
        <v>2</v>
      </c>
      <c r="AA1633" s="42" t="s">
        <v>346</v>
      </c>
      <c r="AB1633" s="42" t="s">
        <v>2114</v>
      </c>
      <c r="AC1633" s="42" t="s">
        <v>225</v>
      </c>
      <c r="AD1633" s="42" t="s">
        <v>225</v>
      </c>
      <c r="AE1633" s="42" t="s">
        <v>349</v>
      </c>
      <c r="AF1633" s="42" t="s">
        <v>349</v>
      </c>
      <c r="AG1633" s="42">
        <v>15</v>
      </c>
      <c r="AH1633" s="42" t="s">
        <v>350</v>
      </c>
      <c r="AI1633" s="42" t="s">
        <v>2115</v>
      </c>
      <c r="AJ1633" s="42" t="s">
        <v>351</v>
      </c>
      <c r="AK1633" s="42" t="s">
        <v>1895</v>
      </c>
      <c r="AL1633" s="42">
        <v>600</v>
      </c>
      <c r="AM1633" s="42" t="s">
        <v>371</v>
      </c>
      <c r="AN1633" s="42" t="s">
        <v>372</v>
      </c>
      <c r="AO1633" s="42">
        <v>250</v>
      </c>
      <c r="AP1633" s="42" t="s">
        <v>384</v>
      </c>
      <c r="AQ1633" s="42">
        <v>600</v>
      </c>
      <c r="AR1633" s="42">
        <v>2</v>
      </c>
      <c r="AS1633" s="42">
        <v>600</v>
      </c>
      <c r="AT1633" s="42">
        <v>24</v>
      </c>
      <c r="AU1633" s="42" t="s">
        <v>327</v>
      </c>
      <c r="AV1633" s="42" t="s">
        <v>327</v>
      </c>
      <c r="AW1633" s="42" t="s">
        <v>327</v>
      </c>
      <c r="AX1633" s="42">
        <v>0</v>
      </c>
      <c r="AY1633" s="42" t="s">
        <v>327</v>
      </c>
      <c r="AZ1633" s="51">
        <v>84</v>
      </c>
      <c r="BA1633" s="42"/>
      <c r="BB1633" s="42">
        <v>2</v>
      </c>
      <c r="BC1633" s="42" t="s">
        <v>375</v>
      </c>
      <c r="BD1633" s="49" t="s">
        <v>6277</v>
      </c>
      <c r="BE1633" s="49" t="s">
        <v>6280</v>
      </c>
      <c r="BF1633" s="42">
        <v>0</v>
      </c>
      <c r="BG1633" s="42"/>
      <c r="BH1633" s="42"/>
      <c r="BI1633" s="42" t="s">
        <v>357</v>
      </c>
      <c r="BJ1633" s="42" t="s">
        <v>358</v>
      </c>
      <c r="BK1633" s="57">
        <v>44778</v>
      </c>
      <c r="BL1633" s="42" t="s">
        <v>340</v>
      </c>
      <c r="BM1633" s="42" t="s">
        <v>340</v>
      </c>
      <c r="BN1633" s="42"/>
      <c r="BO1633" s="42">
        <v>2</v>
      </c>
      <c r="BP1633" s="42" t="s">
        <v>359</v>
      </c>
      <c r="BQ1633" s="42" t="s">
        <v>359</v>
      </c>
      <c r="BR1633" s="42" t="s">
        <v>562</v>
      </c>
      <c r="BS1633" s="60">
        <v>43633</v>
      </c>
      <c r="BT1633" s="42" t="s">
        <v>360</v>
      </c>
      <c r="BU1633" s="42" t="s">
        <v>317</v>
      </c>
      <c r="BV1633" s="42" t="s">
        <v>317</v>
      </c>
      <c r="BW1633" s="42"/>
      <c r="BX1633" s="42"/>
      <c r="BY1633" s="42" t="s">
        <v>353</v>
      </c>
      <c r="BZ1633" s="42" t="s">
        <v>353</v>
      </c>
      <c r="CA1633" s="42"/>
      <c r="CB1633" s="42" t="s">
        <v>353</v>
      </c>
      <c r="CC1633" s="42"/>
      <c r="CD1633" s="42"/>
      <c r="CE1633" s="42"/>
      <c r="CF1633" s="42"/>
      <c r="CG1633" s="26" t="s">
        <v>6278</v>
      </c>
    </row>
    <row r="1634" hidden="1" spans="1:85">
      <c r="A1634" s="39">
        <v>1642</v>
      </c>
      <c r="B1634" s="42" t="s">
        <v>6281</v>
      </c>
      <c r="C1634" s="79" t="s">
        <v>6282</v>
      </c>
      <c r="D1634" s="42" t="s">
        <v>6283</v>
      </c>
      <c r="E1634" s="43">
        <v>28.49829</v>
      </c>
      <c r="F1634" s="43">
        <v>-16.32208</v>
      </c>
      <c r="G1634" s="42" t="s">
        <v>316</v>
      </c>
      <c r="H1634" s="37">
        <v>1.8</v>
      </c>
      <c r="I1634" s="42" t="s">
        <v>6036</v>
      </c>
      <c r="J1634" s="42" t="s">
        <v>6284</v>
      </c>
      <c r="K1634" s="42" t="s">
        <v>317</v>
      </c>
      <c r="L1634" s="42" t="s">
        <v>317</v>
      </c>
      <c r="M1634" s="42" t="s">
        <v>317</v>
      </c>
      <c r="N1634" s="42" t="s">
        <v>318</v>
      </c>
      <c r="O1634" s="42" t="s">
        <v>364</v>
      </c>
      <c r="P1634" s="42" t="s">
        <v>365</v>
      </c>
      <c r="Q1634" s="42" t="s">
        <v>320</v>
      </c>
      <c r="R1634" s="42" t="s">
        <v>320</v>
      </c>
      <c r="S1634" s="42" t="s">
        <v>1718</v>
      </c>
      <c r="T1634" s="42" t="s">
        <v>782</v>
      </c>
      <c r="U1634" s="42" t="s">
        <v>323</v>
      </c>
      <c r="V1634" s="52">
        <v>70</v>
      </c>
      <c r="W1634" s="42" t="s">
        <v>325</v>
      </c>
      <c r="X1634" s="42" t="s">
        <v>3055</v>
      </c>
      <c r="Y1634" s="42" t="s">
        <v>2</v>
      </c>
      <c r="Z1634" s="42" t="s">
        <v>2</v>
      </c>
      <c r="AA1634" s="42" t="s">
        <v>346</v>
      </c>
      <c r="AB1634" s="43" t="s">
        <v>329</v>
      </c>
      <c r="AC1634" s="42" t="s">
        <v>225</v>
      </c>
      <c r="AD1634" s="42" t="s">
        <v>225</v>
      </c>
      <c r="AE1634" s="42" t="s">
        <v>391</v>
      </c>
      <c r="AF1634" s="42" t="s">
        <v>391</v>
      </c>
      <c r="AG1634" s="42">
        <v>15</v>
      </c>
      <c r="AH1634" s="42" t="s">
        <v>350</v>
      </c>
      <c r="AI1634" s="42" t="s">
        <v>1894</v>
      </c>
      <c r="AJ1634" s="42" t="s">
        <v>351</v>
      </c>
      <c r="AK1634" s="42" t="s">
        <v>1943</v>
      </c>
      <c r="AL1634" s="42">
        <v>600</v>
      </c>
      <c r="AM1634" s="42" t="s">
        <v>332</v>
      </c>
      <c r="AN1634" s="42" t="s">
        <v>3018</v>
      </c>
      <c r="AO1634" s="42">
        <v>200</v>
      </c>
      <c r="AP1634" s="42" t="s">
        <v>384</v>
      </c>
      <c r="AQ1634" s="42">
        <v>600</v>
      </c>
      <c r="AR1634" s="42">
        <v>2</v>
      </c>
      <c r="AS1634" s="42">
        <v>600</v>
      </c>
      <c r="AT1634" s="42">
        <v>24</v>
      </c>
      <c r="AU1634" s="42" t="s">
        <v>327</v>
      </c>
      <c r="AV1634" s="42" t="s">
        <v>327</v>
      </c>
      <c r="AW1634" s="42" t="s">
        <v>327</v>
      </c>
      <c r="AX1634" s="42" t="s">
        <v>327</v>
      </c>
      <c r="AY1634" s="42" t="s">
        <v>327</v>
      </c>
      <c r="AZ1634" s="51">
        <v>51</v>
      </c>
      <c r="BA1634" s="42"/>
      <c r="BB1634" s="42">
        <v>1</v>
      </c>
      <c r="BC1634" s="42" t="s">
        <v>346</v>
      </c>
      <c r="BD1634" s="49" t="s">
        <v>6281</v>
      </c>
      <c r="BE1634" s="49">
        <v>0</v>
      </c>
      <c r="BF1634" s="42" t="s">
        <v>1883</v>
      </c>
      <c r="BG1634" s="42"/>
      <c r="BH1634" s="42" t="s">
        <v>1884</v>
      </c>
      <c r="BI1634" s="42" t="s">
        <v>357</v>
      </c>
      <c r="BJ1634" s="42" t="s">
        <v>358</v>
      </c>
      <c r="BK1634" s="57">
        <v>44778</v>
      </c>
      <c r="BL1634" s="42" t="s">
        <v>317</v>
      </c>
      <c r="BM1634" s="42" t="s">
        <v>317</v>
      </c>
      <c r="BN1634" s="42"/>
      <c r="BO1634" s="42"/>
      <c r="BP1634" s="42" t="s">
        <v>359</v>
      </c>
      <c r="BQ1634" s="42" t="s">
        <v>359</v>
      </c>
      <c r="BR1634" s="42" t="s">
        <v>359</v>
      </c>
      <c r="BS1634" s="42"/>
      <c r="BT1634" s="42" t="s">
        <v>360</v>
      </c>
      <c r="BU1634" s="42" t="s">
        <v>317</v>
      </c>
      <c r="BV1634" s="42" t="s">
        <v>317</v>
      </c>
      <c r="BW1634" s="42"/>
      <c r="BX1634" s="42"/>
      <c r="BY1634" s="42" t="s">
        <v>353</v>
      </c>
      <c r="BZ1634" s="42" t="s">
        <v>353</v>
      </c>
      <c r="CA1634" s="42"/>
      <c r="CB1634" s="42" t="s">
        <v>353</v>
      </c>
      <c r="CC1634" s="42"/>
      <c r="CD1634" s="42"/>
      <c r="CE1634" s="42"/>
      <c r="CF1634" s="42" t="s">
        <v>6285</v>
      </c>
      <c r="CG1634" s="26" t="s">
        <v>6282</v>
      </c>
    </row>
    <row r="1635" hidden="1" spans="1:85">
      <c r="A1635" s="39">
        <v>1638</v>
      </c>
      <c r="B1635" s="42" t="s">
        <v>6286</v>
      </c>
      <c r="C1635" s="79" t="s">
        <v>6287</v>
      </c>
      <c r="D1635" s="42" t="s">
        <v>6288</v>
      </c>
      <c r="E1635" s="43">
        <v>28.71444444</v>
      </c>
      <c r="F1635" s="43">
        <v>-16.53027778</v>
      </c>
      <c r="G1635" s="42" t="s">
        <v>316</v>
      </c>
      <c r="H1635" s="37">
        <v>2</v>
      </c>
      <c r="I1635" s="42" t="s">
        <v>6036</v>
      </c>
      <c r="J1635" s="42" t="s">
        <v>6284</v>
      </c>
      <c r="K1635" s="42" t="s">
        <v>317</v>
      </c>
      <c r="L1635" s="42" t="s">
        <v>317</v>
      </c>
      <c r="M1635" s="42" t="s">
        <v>317</v>
      </c>
      <c r="N1635" s="42" t="s">
        <v>318</v>
      </c>
      <c r="O1635" s="42" t="s">
        <v>364</v>
      </c>
      <c r="P1635" s="42" t="s">
        <v>365</v>
      </c>
      <c r="Q1635" s="42" t="s">
        <v>381</v>
      </c>
      <c r="R1635" s="42" t="s">
        <v>381</v>
      </c>
      <c r="S1635" s="42" t="s">
        <v>1718</v>
      </c>
      <c r="T1635" s="42" t="s">
        <v>344</v>
      </c>
      <c r="U1635" s="42" t="s">
        <v>323</v>
      </c>
      <c r="V1635" s="52">
        <v>36</v>
      </c>
      <c r="W1635" s="42" t="s">
        <v>366</v>
      </c>
      <c r="X1635" s="42" t="s">
        <v>3055</v>
      </c>
      <c r="Y1635" s="42" t="s">
        <v>2</v>
      </c>
      <c r="Z1635" s="42" t="s">
        <v>2</v>
      </c>
      <c r="AA1635" s="42" t="s">
        <v>346</v>
      </c>
      <c r="AB1635" s="43" t="s">
        <v>329</v>
      </c>
      <c r="AC1635" s="42" t="s">
        <v>225</v>
      </c>
      <c r="AD1635" s="42" t="s">
        <v>225</v>
      </c>
      <c r="AE1635" s="42" t="s">
        <v>1002</v>
      </c>
      <c r="AF1635" s="42" t="s">
        <v>1002</v>
      </c>
      <c r="AG1635" s="42">
        <v>16</v>
      </c>
      <c r="AH1635" s="42" t="s">
        <v>1003</v>
      </c>
      <c r="AI1635" s="42" t="s">
        <v>3397</v>
      </c>
      <c r="AJ1635" s="42" t="s">
        <v>351</v>
      </c>
      <c r="AK1635" s="42" t="s">
        <v>3096</v>
      </c>
      <c r="AL1635" s="42">
        <v>600</v>
      </c>
      <c r="AM1635" s="42" t="s">
        <v>1909</v>
      </c>
      <c r="AN1635" s="42" t="s">
        <v>1882</v>
      </c>
      <c r="AO1635" s="42">
        <v>250</v>
      </c>
      <c r="AP1635" s="42" t="s">
        <v>384</v>
      </c>
      <c r="AQ1635" s="42">
        <v>600</v>
      </c>
      <c r="AR1635" s="42">
        <v>2</v>
      </c>
      <c r="AS1635" s="42">
        <v>600</v>
      </c>
      <c r="AT1635" s="42">
        <v>24</v>
      </c>
      <c r="AU1635" s="42" t="s">
        <v>385</v>
      </c>
      <c r="AV1635" s="42" t="s">
        <v>385</v>
      </c>
      <c r="AW1635" s="42">
        <v>18000</v>
      </c>
      <c r="AX1635" s="42">
        <v>18000</v>
      </c>
      <c r="AY1635" s="42">
        <v>2</v>
      </c>
      <c r="AZ1635" s="51">
        <v>89</v>
      </c>
      <c r="BA1635" s="42"/>
      <c r="BB1635" s="42">
        <v>1</v>
      </c>
      <c r="BC1635" s="42" t="s">
        <v>346</v>
      </c>
      <c r="BD1635" s="49" t="s">
        <v>6286</v>
      </c>
      <c r="BE1635" s="49">
        <v>0</v>
      </c>
      <c r="BF1635" s="42" t="s">
        <v>1883</v>
      </c>
      <c r="BG1635" s="42"/>
      <c r="BH1635" s="42" t="s">
        <v>1884</v>
      </c>
      <c r="BI1635" s="42" t="s">
        <v>357</v>
      </c>
      <c r="BJ1635" s="42" t="s">
        <v>358</v>
      </c>
      <c r="BK1635" s="57">
        <v>44778</v>
      </c>
      <c r="BL1635" s="42" t="s">
        <v>317</v>
      </c>
      <c r="BM1635" s="42" t="s">
        <v>317</v>
      </c>
      <c r="BN1635" s="42"/>
      <c r="BO1635" s="42"/>
      <c r="BP1635" s="42" t="s">
        <v>359</v>
      </c>
      <c r="BQ1635" s="42" t="s">
        <v>359</v>
      </c>
      <c r="BR1635" s="42" t="s">
        <v>359</v>
      </c>
      <c r="BS1635" s="42"/>
      <c r="BT1635" s="42" t="s">
        <v>360</v>
      </c>
      <c r="BU1635" s="42" t="s">
        <v>317</v>
      </c>
      <c r="BV1635" s="42" t="s">
        <v>317</v>
      </c>
      <c r="BW1635" s="42"/>
      <c r="BX1635" s="42"/>
      <c r="BY1635" s="42" t="s">
        <v>353</v>
      </c>
      <c r="BZ1635" s="42" t="s">
        <v>353</v>
      </c>
      <c r="CA1635" s="42"/>
      <c r="CB1635" s="42" t="s">
        <v>353</v>
      </c>
      <c r="CC1635" s="42"/>
      <c r="CD1635" s="42"/>
      <c r="CE1635" s="42"/>
      <c r="CF1635" s="42"/>
      <c r="CG1635" s="26" t="s">
        <v>6287</v>
      </c>
    </row>
    <row r="1636" hidden="1" spans="1:85">
      <c r="A1636" s="39">
        <v>1640</v>
      </c>
      <c r="B1636" s="42" t="s">
        <v>6289</v>
      </c>
      <c r="C1636" s="79" t="s">
        <v>6290</v>
      </c>
      <c r="D1636" s="42" t="s">
        <v>6291</v>
      </c>
      <c r="E1636" s="43">
        <v>28.7336</v>
      </c>
      <c r="F1636" s="43">
        <v>-16.4925</v>
      </c>
      <c r="G1636" s="42" t="s">
        <v>316</v>
      </c>
      <c r="H1636" s="37">
        <v>2</v>
      </c>
      <c r="I1636" s="42" t="s">
        <v>6036</v>
      </c>
      <c r="J1636" s="42" t="s">
        <v>6284</v>
      </c>
      <c r="K1636" s="42" t="s">
        <v>317</v>
      </c>
      <c r="L1636" s="42" t="s">
        <v>317</v>
      </c>
      <c r="M1636" s="42" t="s">
        <v>317</v>
      </c>
      <c r="N1636" s="42" t="s">
        <v>318</v>
      </c>
      <c r="O1636" s="42" t="s">
        <v>364</v>
      </c>
      <c r="P1636" s="42" t="s">
        <v>365</v>
      </c>
      <c r="Q1636" s="42" t="s">
        <v>381</v>
      </c>
      <c r="R1636" s="42" t="s">
        <v>381</v>
      </c>
      <c r="S1636" s="42" t="s">
        <v>1718</v>
      </c>
      <c r="T1636" s="42" t="s">
        <v>344</v>
      </c>
      <c r="U1636" s="42" t="s">
        <v>323</v>
      </c>
      <c r="V1636" s="52">
        <v>25</v>
      </c>
      <c r="W1636" s="42" t="s">
        <v>366</v>
      </c>
      <c r="X1636" s="42" t="s">
        <v>3055</v>
      </c>
      <c r="Y1636" s="42" t="s">
        <v>2</v>
      </c>
      <c r="Z1636" s="42" t="s">
        <v>2</v>
      </c>
      <c r="AA1636" s="42" t="s">
        <v>346</v>
      </c>
      <c r="AB1636" s="43" t="s">
        <v>329</v>
      </c>
      <c r="AC1636" s="42" t="s">
        <v>225</v>
      </c>
      <c r="AD1636" s="42" t="s">
        <v>225</v>
      </c>
      <c r="AE1636" s="42" t="s">
        <v>561</v>
      </c>
      <c r="AF1636" s="42" t="s">
        <v>561</v>
      </c>
      <c r="AG1636" s="42">
        <v>16</v>
      </c>
      <c r="AH1636" s="42" t="s">
        <v>368</v>
      </c>
      <c r="AI1636" s="42" t="s">
        <v>1803</v>
      </c>
      <c r="AJ1636" s="42" t="s">
        <v>370</v>
      </c>
      <c r="AK1636" s="42" t="s">
        <v>1908</v>
      </c>
      <c r="AL1636" s="42">
        <v>1000</v>
      </c>
      <c r="AM1636" s="42" t="s">
        <v>1909</v>
      </c>
      <c r="AN1636" s="42" t="s">
        <v>1882</v>
      </c>
      <c r="AO1636" s="42">
        <v>250</v>
      </c>
      <c r="AP1636" s="42" t="s">
        <v>503</v>
      </c>
      <c r="AQ1636" s="42">
        <v>704</v>
      </c>
      <c r="AR1636" s="42">
        <v>12</v>
      </c>
      <c r="AS1636" s="42">
        <v>176</v>
      </c>
      <c r="AT1636" s="42">
        <v>16</v>
      </c>
      <c r="AU1636" s="42" t="s">
        <v>607</v>
      </c>
      <c r="AV1636" s="42" t="s">
        <v>607</v>
      </c>
      <c r="AW1636" s="42">
        <v>12000</v>
      </c>
      <c r="AX1636" s="42">
        <v>12000</v>
      </c>
      <c r="AY1636" s="42">
        <v>2</v>
      </c>
      <c r="AZ1636" s="51">
        <v>47</v>
      </c>
      <c r="BA1636" s="42"/>
      <c r="BB1636" s="42">
        <v>1</v>
      </c>
      <c r="BC1636" s="42" t="s">
        <v>346</v>
      </c>
      <c r="BD1636" s="49" t="s">
        <v>6289</v>
      </c>
      <c r="BE1636" s="49">
        <v>0</v>
      </c>
      <c r="BF1636" s="42" t="s">
        <v>1883</v>
      </c>
      <c r="BG1636" s="42"/>
      <c r="BH1636" s="42" t="s">
        <v>1884</v>
      </c>
      <c r="BI1636" s="42" t="s">
        <v>357</v>
      </c>
      <c r="BJ1636" s="42" t="s">
        <v>358</v>
      </c>
      <c r="BK1636" s="57">
        <v>44778</v>
      </c>
      <c r="BL1636" s="42" t="s">
        <v>340</v>
      </c>
      <c r="BM1636" s="42" t="s">
        <v>340</v>
      </c>
      <c r="BN1636" s="42"/>
      <c r="BO1636" s="42"/>
      <c r="BP1636" s="42" t="s">
        <v>359</v>
      </c>
      <c r="BQ1636" s="42" t="s">
        <v>359</v>
      </c>
      <c r="BR1636" s="42" t="s">
        <v>508</v>
      </c>
      <c r="BS1636" s="42"/>
      <c r="BT1636" s="42" t="s">
        <v>360</v>
      </c>
      <c r="BU1636" s="42" t="s">
        <v>317</v>
      </c>
      <c r="BV1636" s="42" t="s">
        <v>317</v>
      </c>
      <c r="BW1636" s="42"/>
      <c r="BX1636" s="42"/>
      <c r="BY1636" s="42" t="s">
        <v>353</v>
      </c>
      <c r="BZ1636" s="42" t="s">
        <v>353</v>
      </c>
      <c r="CA1636" s="42"/>
      <c r="CB1636" s="42" t="s">
        <v>353</v>
      </c>
      <c r="CC1636" s="42"/>
      <c r="CD1636" s="42"/>
      <c r="CE1636" s="42"/>
      <c r="CF1636" s="42"/>
      <c r="CG1636" s="26" t="s">
        <v>6290</v>
      </c>
    </row>
    <row r="1637" hidden="1" spans="1:85">
      <c r="A1637" s="39">
        <v>682</v>
      </c>
      <c r="B1637" s="42" t="s">
        <v>6292</v>
      </c>
      <c r="C1637" s="79" t="s">
        <v>6293</v>
      </c>
      <c r="D1637" s="42" t="s">
        <v>6294</v>
      </c>
      <c r="E1637" s="43">
        <v>28.75833333</v>
      </c>
      <c r="F1637" s="43">
        <v>-16.51444444</v>
      </c>
      <c r="G1637" s="42" t="s">
        <v>316</v>
      </c>
      <c r="H1637" s="37">
        <v>1.5</v>
      </c>
      <c r="I1637" s="42" t="s">
        <v>6036</v>
      </c>
      <c r="J1637" s="42" t="s">
        <v>6284</v>
      </c>
      <c r="K1637" s="42" t="s">
        <v>317</v>
      </c>
      <c r="L1637" s="42" t="s">
        <v>317</v>
      </c>
      <c r="M1637" s="42" t="s">
        <v>317</v>
      </c>
      <c r="N1637" s="42" t="s">
        <v>318</v>
      </c>
      <c r="O1637" s="42" t="s">
        <v>364</v>
      </c>
      <c r="P1637" s="42" t="s">
        <v>365</v>
      </c>
      <c r="Q1637" s="42" t="s">
        <v>320</v>
      </c>
      <c r="R1637" s="42" t="s">
        <v>320</v>
      </c>
      <c r="S1637" s="42" t="s">
        <v>1718</v>
      </c>
      <c r="T1637" s="42" t="s">
        <v>344</v>
      </c>
      <c r="U1637" s="42" t="s">
        <v>323</v>
      </c>
      <c r="V1637" s="52">
        <v>48</v>
      </c>
      <c r="W1637" s="42" t="s">
        <v>325</v>
      </c>
      <c r="X1637" s="42" t="s">
        <v>3055</v>
      </c>
      <c r="Y1637" s="42" t="s">
        <v>2</v>
      </c>
      <c r="Z1637" s="42" t="s">
        <v>2</v>
      </c>
      <c r="AA1637" s="42" t="s">
        <v>346</v>
      </c>
      <c r="AB1637" s="43" t="s">
        <v>329</v>
      </c>
      <c r="AC1637" s="42" t="s">
        <v>225</v>
      </c>
      <c r="AD1637" s="42" t="s">
        <v>225</v>
      </c>
      <c r="AE1637" s="42" t="s">
        <v>561</v>
      </c>
      <c r="AF1637" s="42" t="s">
        <v>561</v>
      </c>
      <c r="AG1637" s="42">
        <v>13</v>
      </c>
      <c r="AH1637" s="42" t="s">
        <v>368</v>
      </c>
      <c r="AI1637" s="42" t="s">
        <v>1803</v>
      </c>
      <c r="AJ1637" s="42" t="s">
        <v>351</v>
      </c>
      <c r="AK1637" s="42" t="s">
        <v>1881</v>
      </c>
      <c r="AL1637" s="42">
        <v>600</v>
      </c>
      <c r="AM1637" s="42" t="s">
        <v>1909</v>
      </c>
      <c r="AN1637" s="42" t="s">
        <v>1882</v>
      </c>
      <c r="AO1637" s="42">
        <v>250</v>
      </c>
      <c r="AP1637" s="42" t="s">
        <v>384</v>
      </c>
      <c r="AQ1637" s="42">
        <v>600</v>
      </c>
      <c r="AR1637" s="42">
        <v>2</v>
      </c>
      <c r="AS1637" s="42">
        <v>600</v>
      </c>
      <c r="AT1637" s="42">
        <v>24</v>
      </c>
      <c r="AU1637" s="42" t="s">
        <v>327</v>
      </c>
      <c r="AV1637" s="42" t="s">
        <v>327</v>
      </c>
      <c r="AW1637" s="42" t="s">
        <v>327</v>
      </c>
      <c r="AX1637" s="42" t="s">
        <v>327</v>
      </c>
      <c r="AY1637" s="42" t="s">
        <v>327</v>
      </c>
      <c r="AZ1637" s="51">
        <v>38</v>
      </c>
      <c r="BA1637" s="42"/>
      <c r="BB1637" s="42">
        <v>2</v>
      </c>
      <c r="BC1637" s="42" t="s">
        <v>398</v>
      </c>
      <c r="BD1637" s="49" t="s">
        <v>6292</v>
      </c>
      <c r="BE1637" s="49">
        <v>0</v>
      </c>
      <c r="BF1637" s="42" t="s">
        <v>1883</v>
      </c>
      <c r="BG1637" s="42"/>
      <c r="BH1637" s="42" t="s">
        <v>1884</v>
      </c>
      <c r="BI1637" s="42" t="s">
        <v>357</v>
      </c>
      <c r="BJ1637" s="42" t="s">
        <v>358</v>
      </c>
      <c r="BK1637" s="57">
        <v>44778</v>
      </c>
      <c r="BL1637" s="42" t="s">
        <v>317</v>
      </c>
      <c r="BM1637" s="42" t="s">
        <v>317</v>
      </c>
      <c r="BN1637" s="42"/>
      <c r="BO1637" s="42"/>
      <c r="BP1637" s="42" t="s">
        <v>359</v>
      </c>
      <c r="BQ1637" s="42" t="s">
        <v>359</v>
      </c>
      <c r="BR1637" s="42" t="s">
        <v>359</v>
      </c>
      <c r="BS1637" s="42"/>
      <c r="BT1637" s="42" t="s">
        <v>360</v>
      </c>
      <c r="BU1637" s="42" t="s">
        <v>317</v>
      </c>
      <c r="BV1637" s="42" t="s">
        <v>317</v>
      </c>
      <c r="BW1637" s="42"/>
      <c r="BX1637" s="42"/>
      <c r="BY1637" s="42" t="s">
        <v>353</v>
      </c>
      <c r="BZ1637" s="42" t="s">
        <v>353</v>
      </c>
      <c r="CA1637" s="42"/>
      <c r="CB1637" s="42" t="s">
        <v>353</v>
      </c>
      <c r="CC1637" s="42"/>
      <c r="CD1637" s="42"/>
      <c r="CE1637" s="42"/>
      <c r="CF1637" s="42"/>
      <c r="CG1637" s="26" t="s">
        <v>6293</v>
      </c>
    </row>
    <row r="1638" hidden="1" spans="1:85">
      <c r="A1638" s="34">
        <v>925</v>
      </c>
      <c r="B1638" s="42" t="s">
        <v>6295</v>
      </c>
      <c r="C1638" s="79" t="s">
        <v>6296</v>
      </c>
      <c r="D1638" s="42" t="s">
        <v>6297</v>
      </c>
      <c r="E1638" s="43">
        <v>28.75333333</v>
      </c>
      <c r="F1638" s="43">
        <v>-16.18527778</v>
      </c>
      <c r="G1638" s="42" t="s">
        <v>316</v>
      </c>
      <c r="H1638" s="37">
        <v>1.8</v>
      </c>
      <c r="I1638" s="42" t="s">
        <v>6036</v>
      </c>
      <c r="J1638" s="42" t="s">
        <v>6284</v>
      </c>
      <c r="K1638" s="42" t="s">
        <v>317</v>
      </c>
      <c r="L1638" s="42" t="s">
        <v>317</v>
      </c>
      <c r="M1638" s="42" t="s">
        <v>317</v>
      </c>
      <c r="N1638" s="42" t="s">
        <v>318</v>
      </c>
      <c r="O1638" s="42" t="s">
        <v>364</v>
      </c>
      <c r="P1638" s="42" t="s">
        <v>365</v>
      </c>
      <c r="Q1638" s="42" t="s">
        <v>320</v>
      </c>
      <c r="R1638" s="42" t="s">
        <v>320</v>
      </c>
      <c r="S1638" s="42" t="s">
        <v>1718</v>
      </c>
      <c r="T1638" s="42" t="s">
        <v>344</v>
      </c>
      <c r="U1638" s="42" t="s">
        <v>323</v>
      </c>
      <c r="V1638" s="52">
        <v>54</v>
      </c>
      <c r="W1638" s="42" t="s">
        <v>325</v>
      </c>
      <c r="X1638" s="42" t="s">
        <v>3055</v>
      </c>
      <c r="Y1638" s="42" t="s">
        <v>2</v>
      </c>
      <c r="Z1638" s="42" t="s">
        <v>2</v>
      </c>
      <c r="AA1638" s="42" t="s">
        <v>346</v>
      </c>
      <c r="AB1638" s="43" t="s">
        <v>329</v>
      </c>
      <c r="AC1638" s="42" t="s">
        <v>225</v>
      </c>
      <c r="AD1638" s="42" t="s">
        <v>225</v>
      </c>
      <c r="AE1638" s="42" t="s">
        <v>348</v>
      </c>
      <c r="AF1638" s="42" t="s">
        <v>348</v>
      </c>
      <c r="AG1638" s="42">
        <v>15</v>
      </c>
      <c r="AH1638" s="42" t="s">
        <v>350</v>
      </c>
      <c r="AI1638" s="42" t="s">
        <v>3107</v>
      </c>
      <c r="AJ1638" s="42" t="s">
        <v>351</v>
      </c>
      <c r="AK1638" s="42" t="s">
        <v>3051</v>
      </c>
      <c r="AL1638" s="42">
        <v>600</v>
      </c>
      <c r="AM1638" s="42" t="s">
        <v>1909</v>
      </c>
      <c r="AN1638" s="42" t="s">
        <v>1882</v>
      </c>
      <c r="AO1638" s="42">
        <v>250</v>
      </c>
      <c r="AP1638" s="42" t="s">
        <v>333</v>
      </c>
      <c r="AQ1638" s="42">
        <v>400</v>
      </c>
      <c r="AR1638" s="42">
        <v>48</v>
      </c>
      <c r="AS1638" s="42">
        <v>100</v>
      </c>
      <c r="AT1638" s="42">
        <f>AQ1638/AS1638</f>
        <v>4</v>
      </c>
      <c r="AU1638" s="42" t="s">
        <v>327</v>
      </c>
      <c r="AV1638" s="42" t="s">
        <v>327</v>
      </c>
      <c r="AW1638" s="42" t="s">
        <v>327</v>
      </c>
      <c r="AX1638" s="42" t="s">
        <v>327</v>
      </c>
      <c r="AY1638" s="42" t="s">
        <v>327</v>
      </c>
      <c r="AZ1638" s="51">
        <v>91</v>
      </c>
      <c r="BA1638" s="42"/>
      <c r="BB1638" s="42">
        <v>2</v>
      </c>
      <c r="BC1638" s="42" t="s">
        <v>375</v>
      </c>
      <c r="BD1638" s="49" t="s">
        <v>6295</v>
      </c>
      <c r="BE1638" s="49" t="s">
        <v>6298</v>
      </c>
      <c r="BF1638" s="42" t="s">
        <v>1883</v>
      </c>
      <c r="BG1638" s="42"/>
      <c r="BH1638" s="42" t="s">
        <v>1898</v>
      </c>
      <c r="BI1638" s="42" t="s">
        <v>357</v>
      </c>
      <c r="BJ1638" s="42" t="s">
        <v>358</v>
      </c>
      <c r="BK1638" s="57">
        <v>44778</v>
      </c>
      <c r="BL1638" s="42" t="s">
        <v>317</v>
      </c>
      <c r="BM1638" s="42" t="s">
        <v>317</v>
      </c>
      <c r="BN1638" s="42"/>
      <c r="BO1638" s="42"/>
      <c r="BP1638" s="42" t="s">
        <v>359</v>
      </c>
      <c r="BQ1638" s="42" t="s">
        <v>359</v>
      </c>
      <c r="BR1638" s="42" t="s">
        <v>359</v>
      </c>
      <c r="BS1638" s="42"/>
      <c r="BT1638" s="42" t="s">
        <v>360</v>
      </c>
      <c r="BU1638" s="42" t="s">
        <v>317</v>
      </c>
      <c r="BV1638" s="42" t="s">
        <v>317</v>
      </c>
      <c r="BW1638" s="42"/>
      <c r="BX1638" s="42"/>
      <c r="BY1638" s="42" t="s">
        <v>353</v>
      </c>
      <c r="BZ1638" s="42" t="s">
        <v>353</v>
      </c>
      <c r="CA1638" s="42"/>
      <c r="CB1638" s="42" t="s">
        <v>353</v>
      </c>
      <c r="CC1638" s="42"/>
      <c r="CD1638" s="42"/>
      <c r="CE1638" s="42"/>
      <c r="CF1638" s="42"/>
      <c r="CG1638" s="26" t="s">
        <v>6296</v>
      </c>
    </row>
    <row r="1639" hidden="1" spans="1:85">
      <c r="A1639" s="34">
        <v>249</v>
      </c>
      <c r="B1639" s="42" t="s">
        <v>6299</v>
      </c>
      <c r="C1639" s="79" t="s">
        <v>6300</v>
      </c>
      <c r="D1639" s="42" t="s">
        <v>6301</v>
      </c>
      <c r="E1639" s="43">
        <v>28.82557</v>
      </c>
      <c r="F1639" s="43">
        <v>-16.03583</v>
      </c>
      <c r="G1639" s="42" t="s">
        <v>316</v>
      </c>
      <c r="H1639" s="37">
        <v>2.5</v>
      </c>
      <c r="I1639" s="42" t="s">
        <v>6036</v>
      </c>
      <c r="J1639" s="42" t="s">
        <v>6284</v>
      </c>
      <c r="K1639" s="42" t="s">
        <v>340</v>
      </c>
      <c r="L1639" s="42" t="s">
        <v>317</v>
      </c>
      <c r="M1639" s="42" t="s">
        <v>317</v>
      </c>
      <c r="N1639" s="42" t="s">
        <v>318</v>
      </c>
      <c r="O1639" s="42" t="s">
        <v>364</v>
      </c>
      <c r="P1639" s="42" t="s">
        <v>343</v>
      </c>
      <c r="Q1639" s="42" t="s">
        <v>381</v>
      </c>
      <c r="R1639" s="42" t="s">
        <v>381</v>
      </c>
      <c r="S1639" s="42" t="s">
        <v>1718</v>
      </c>
      <c r="T1639" s="42" t="s">
        <v>344</v>
      </c>
      <c r="U1639" s="42" t="s">
        <v>323</v>
      </c>
      <c r="V1639" s="52">
        <v>70</v>
      </c>
      <c r="W1639" s="42" t="s">
        <v>366</v>
      </c>
      <c r="X1639" s="42" t="s">
        <v>3055</v>
      </c>
      <c r="Y1639" s="42" t="s">
        <v>2</v>
      </c>
      <c r="Z1639" s="42" t="s">
        <v>2</v>
      </c>
      <c r="AA1639" s="42" t="s">
        <v>346</v>
      </c>
      <c r="AB1639" s="43" t="s">
        <v>329</v>
      </c>
      <c r="AC1639" s="42" t="s">
        <v>225</v>
      </c>
      <c r="AD1639" s="42" t="s">
        <v>225</v>
      </c>
      <c r="AE1639" s="42" t="s">
        <v>453</v>
      </c>
      <c r="AF1639" s="42" t="s">
        <v>453</v>
      </c>
      <c r="AG1639" s="42">
        <v>20</v>
      </c>
      <c r="AH1639" s="42" t="s">
        <v>350</v>
      </c>
      <c r="AI1639" s="42" t="s">
        <v>2264</v>
      </c>
      <c r="AJ1639" s="42" t="s">
        <v>351</v>
      </c>
      <c r="AK1639" s="42" t="s">
        <v>1895</v>
      </c>
      <c r="AL1639" s="42">
        <v>1000</v>
      </c>
      <c r="AM1639" s="42" t="s">
        <v>1909</v>
      </c>
      <c r="AN1639" s="42" t="s">
        <v>1882</v>
      </c>
      <c r="AO1639" s="42">
        <v>250</v>
      </c>
      <c r="AP1639" s="42" t="s">
        <v>384</v>
      </c>
      <c r="AQ1639" s="42">
        <v>600</v>
      </c>
      <c r="AR1639" s="42">
        <v>2</v>
      </c>
      <c r="AS1639" s="42">
        <v>600</v>
      </c>
      <c r="AT1639" s="42">
        <v>24</v>
      </c>
      <c r="AU1639" s="42" t="s">
        <v>1995</v>
      </c>
      <c r="AV1639" s="42" t="s">
        <v>1995</v>
      </c>
      <c r="AW1639" s="42">
        <v>18000</v>
      </c>
      <c r="AX1639" s="42">
        <v>18000</v>
      </c>
      <c r="AY1639" s="42">
        <v>2</v>
      </c>
      <c r="AZ1639" s="51">
        <v>82</v>
      </c>
      <c r="BA1639" s="42"/>
      <c r="BB1639" s="42">
        <v>3</v>
      </c>
      <c r="BC1639" s="42" t="s">
        <v>2098</v>
      </c>
      <c r="BD1639" s="49" t="s">
        <v>6299</v>
      </c>
      <c r="BE1639" s="49" t="s">
        <v>6302</v>
      </c>
      <c r="BF1639" s="42" t="s">
        <v>1883</v>
      </c>
      <c r="BG1639" s="42"/>
      <c r="BH1639" s="42" t="s">
        <v>1884</v>
      </c>
      <c r="BI1639" s="42" t="s">
        <v>357</v>
      </c>
      <c r="BJ1639" s="42" t="s">
        <v>358</v>
      </c>
      <c r="BK1639" s="57">
        <v>44778</v>
      </c>
      <c r="BL1639" s="42" t="s">
        <v>317</v>
      </c>
      <c r="BM1639" s="42" t="s">
        <v>317</v>
      </c>
      <c r="BN1639" s="42"/>
      <c r="BO1639" s="42"/>
      <c r="BP1639" s="42" t="s">
        <v>359</v>
      </c>
      <c r="BQ1639" s="42" t="s">
        <v>359</v>
      </c>
      <c r="BR1639" s="42" t="s">
        <v>359</v>
      </c>
      <c r="BS1639" s="42"/>
      <c r="BT1639" s="42" t="s">
        <v>360</v>
      </c>
      <c r="BU1639" s="42" t="s">
        <v>317</v>
      </c>
      <c r="BV1639" s="42" t="s">
        <v>317</v>
      </c>
      <c r="BW1639" s="42"/>
      <c r="BX1639" s="42"/>
      <c r="BY1639" s="42" t="s">
        <v>353</v>
      </c>
      <c r="BZ1639" s="42" t="s">
        <v>353</v>
      </c>
      <c r="CA1639" s="42"/>
      <c r="CB1639" s="42" t="s">
        <v>353</v>
      </c>
      <c r="CC1639" s="42"/>
      <c r="CD1639" s="42"/>
      <c r="CE1639" s="42"/>
      <c r="CF1639" s="42"/>
      <c r="CG1639" s="26" t="s">
        <v>6300</v>
      </c>
    </row>
    <row r="1640" hidden="1" spans="1:85">
      <c r="A1640" s="34">
        <v>251</v>
      </c>
      <c r="B1640" s="42" t="s">
        <v>6303</v>
      </c>
      <c r="C1640" s="79" t="s">
        <v>6304</v>
      </c>
      <c r="D1640" s="42" t="s">
        <v>6305</v>
      </c>
      <c r="E1640" s="43">
        <v>28.85055555</v>
      </c>
      <c r="F1640" s="43">
        <v>-16.03333333</v>
      </c>
      <c r="G1640" s="42" t="s">
        <v>316</v>
      </c>
      <c r="H1640" s="37">
        <v>4.5</v>
      </c>
      <c r="I1640" s="42" t="s">
        <v>6036</v>
      </c>
      <c r="J1640" s="42" t="s">
        <v>6284</v>
      </c>
      <c r="K1640" s="42" t="s">
        <v>340</v>
      </c>
      <c r="L1640" s="42" t="s">
        <v>317</v>
      </c>
      <c r="M1640" s="42" t="s">
        <v>317</v>
      </c>
      <c r="N1640" s="42" t="s">
        <v>318</v>
      </c>
      <c r="O1640" s="42" t="s">
        <v>364</v>
      </c>
      <c r="P1640" s="42" t="s">
        <v>413</v>
      </c>
      <c r="Q1640" s="42" t="s">
        <v>390</v>
      </c>
      <c r="R1640" s="42" t="s">
        <v>390</v>
      </c>
      <c r="S1640" s="42" t="s">
        <v>1718</v>
      </c>
      <c r="T1640" s="42" t="s">
        <v>344</v>
      </c>
      <c r="U1640" s="42" t="s">
        <v>323</v>
      </c>
      <c r="V1640" s="52">
        <v>54</v>
      </c>
      <c r="W1640" s="42" t="s">
        <v>325</v>
      </c>
      <c r="X1640" s="42" t="s">
        <v>3055</v>
      </c>
      <c r="Y1640" s="42" t="s">
        <v>2</v>
      </c>
      <c r="Z1640" s="42" t="s">
        <v>2</v>
      </c>
      <c r="AA1640" s="42" t="s">
        <v>346</v>
      </c>
      <c r="AB1640" s="43" t="s">
        <v>329</v>
      </c>
      <c r="AC1640" s="42" t="s">
        <v>225</v>
      </c>
      <c r="AD1640" s="42" t="s">
        <v>225</v>
      </c>
      <c r="AE1640" s="42" t="s">
        <v>561</v>
      </c>
      <c r="AF1640" s="42" t="s">
        <v>561</v>
      </c>
      <c r="AG1640" s="42">
        <v>30</v>
      </c>
      <c r="AH1640" s="42" t="s">
        <v>350</v>
      </c>
      <c r="AI1640" s="42" t="s">
        <v>1964</v>
      </c>
      <c r="AJ1640" s="42" t="s">
        <v>370</v>
      </c>
      <c r="AK1640" s="42" t="s">
        <v>1965</v>
      </c>
      <c r="AL1640" s="42">
        <v>1000</v>
      </c>
      <c r="AM1640" s="42" t="s">
        <v>332</v>
      </c>
      <c r="AN1640" s="42" t="s">
        <v>1882</v>
      </c>
      <c r="AO1640" s="42">
        <v>600</v>
      </c>
      <c r="AP1640" s="42" t="s">
        <v>384</v>
      </c>
      <c r="AQ1640" s="42">
        <v>600</v>
      </c>
      <c r="AR1640" s="42">
        <v>2</v>
      </c>
      <c r="AS1640" s="42">
        <v>600</v>
      </c>
      <c r="AT1640" s="42">
        <v>24</v>
      </c>
      <c r="AU1640" s="42" t="s">
        <v>327</v>
      </c>
      <c r="AV1640" s="42" t="s">
        <v>327</v>
      </c>
      <c r="AW1640" s="42" t="s">
        <v>327</v>
      </c>
      <c r="AX1640" s="42" t="s">
        <v>327</v>
      </c>
      <c r="AY1640" s="42" t="s">
        <v>327</v>
      </c>
      <c r="AZ1640" s="51">
        <v>190</v>
      </c>
      <c r="BA1640" s="42"/>
      <c r="BB1640" s="42">
        <v>4</v>
      </c>
      <c r="BC1640" s="42" t="s">
        <v>6306</v>
      </c>
      <c r="BD1640" s="49" t="s">
        <v>6303</v>
      </c>
      <c r="BE1640" s="49" t="s">
        <v>6307</v>
      </c>
      <c r="BF1640" s="42" t="s">
        <v>1976</v>
      </c>
      <c r="BG1640" s="42"/>
      <c r="BH1640" s="42" t="s">
        <v>1884</v>
      </c>
      <c r="BI1640" s="42" t="s">
        <v>357</v>
      </c>
      <c r="BJ1640" s="42" t="s">
        <v>358</v>
      </c>
      <c r="BK1640" s="57">
        <v>44778</v>
      </c>
      <c r="BL1640" s="42" t="s">
        <v>340</v>
      </c>
      <c r="BM1640" s="42" t="s">
        <v>340</v>
      </c>
      <c r="BN1640" s="42"/>
      <c r="BO1640" s="42"/>
      <c r="BP1640" s="42" t="s">
        <v>359</v>
      </c>
      <c r="BQ1640" s="42" t="s">
        <v>359</v>
      </c>
      <c r="BR1640" s="42" t="s">
        <v>508</v>
      </c>
      <c r="BS1640" s="42"/>
      <c r="BT1640" s="42" t="s">
        <v>340</v>
      </c>
      <c r="BU1640" s="42" t="s">
        <v>317</v>
      </c>
      <c r="BV1640" s="42" t="s">
        <v>340</v>
      </c>
      <c r="BW1640" s="42"/>
      <c r="BX1640" s="42"/>
      <c r="BY1640" s="42" t="s">
        <v>472</v>
      </c>
      <c r="BZ1640" s="42">
        <v>30</v>
      </c>
      <c r="CA1640" s="42"/>
      <c r="CB1640" s="42" t="s">
        <v>472</v>
      </c>
      <c r="CC1640" s="42"/>
      <c r="CD1640" s="42"/>
      <c r="CE1640" s="42"/>
      <c r="CF1640" s="42"/>
      <c r="CG1640" s="26" t="s">
        <v>6304</v>
      </c>
    </row>
    <row r="1641" hidden="1" spans="1:85">
      <c r="A1641" s="39">
        <v>250</v>
      </c>
      <c r="B1641" s="42" t="s">
        <v>6308</v>
      </c>
      <c r="C1641" s="79" t="s">
        <v>6309</v>
      </c>
      <c r="D1641" s="42" t="s">
        <v>6301</v>
      </c>
      <c r="E1641" s="43">
        <v>28.86894</v>
      </c>
      <c r="F1641" s="43">
        <v>-15.97997</v>
      </c>
      <c r="G1641" s="42" t="s">
        <v>316</v>
      </c>
      <c r="H1641" s="37">
        <v>1.5</v>
      </c>
      <c r="I1641" s="42" t="s">
        <v>6036</v>
      </c>
      <c r="J1641" s="42" t="s">
        <v>6284</v>
      </c>
      <c r="K1641" s="42" t="s">
        <v>340</v>
      </c>
      <c r="L1641" s="42" t="s">
        <v>317</v>
      </c>
      <c r="M1641" s="42" t="s">
        <v>317</v>
      </c>
      <c r="N1641" s="42" t="s">
        <v>318</v>
      </c>
      <c r="O1641" s="42" t="s">
        <v>364</v>
      </c>
      <c r="P1641" s="42" t="s">
        <v>365</v>
      </c>
      <c r="Q1641" s="42" t="s">
        <v>320</v>
      </c>
      <c r="R1641" s="42" t="s">
        <v>320</v>
      </c>
      <c r="S1641" s="42" t="s">
        <v>1718</v>
      </c>
      <c r="T1641" s="42" t="s">
        <v>344</v>
      </c>
      <c r="U1641" s="42" t="s">
        <v>323</v>
      </c>
      <c r="V1641" s="52">
        <v>60</v>
      </c>
      <c r="W1641" s="42" t="s">
        <v>325</v>
      </c>
      <c r="X1641" s="42" t="s">
        <v>3055</v>
      </c>
      <c r="Y1641" s="42" t="s">
        <v>2</v>
      </c>
      <c r="Z1641" s="42" t="s">
        <v>2</v>
      </c>
      <c r="AA1641" s="42" t="s">
        <v>346</v>
      </c>
      <c r="AB1641" s="43" t="s">
        <v>329</v>
      </c>
      <c r="AC1641" s="42" t="s">
        <v>225</v>
      </c>
      <c r="AD1641" s="42" t="s">
        <v>225</v>
      </c>
      <c r="AE1641" s="42" t="s">
        <v>561</v>
      </c>
      <c r="AF1641" s="42" t="s">
        <v>561</v>
      </c>
      <c r="AG1641" s="42">
        <v>13</v>
      </c>
      <c r="AH1641" s="42" t="s">
        <v>368</v>
      </c>
      <c r="AI1641" s="42" t="s">
        <v>1803</v>
      </c>
      <c r="AJ1641" s="42" t="s">
        <v>370</v>
      </c>
      <c r="AK1641" s="42" t="s">
        <v>1908</v>
      </c>
      <c r="AL1641" s="42">
        <v>1000</v>
      </c>
      <c r="AM1641" s="42" t="s">
        <v>1909</v>
      </c>
      <c r="AN1641" s="42" t="s">
        <v>1882</v>
      </c>
      <c r="AO1641" s="42">
        <v>250</v>
      </c>
      <c r="AP1641" s="42" t="s">
        <v>384</v>
      </c>
      <c r="AQ1641" s="42">
        <v>600</v>
      </c>
      <c r="AR1641" s="42">
        <v>2</v>
      </c>
      <c r="AS1641" s="42">
        <v>600</v>
      </c>
      <c r="AT1641" s="42">
        <v>24</v>
      </c>
      <c r="AU1641" s="42" t="s">
        <v>327</v>
      </c>
      <c r="AV1641" s="42" t="s">
        <v>327</v>
      </c>
      <c r="AW1641" s="42" t="s">
        <v>327</v>
      </c>
      <c r="AX1641" s="42" t="s">
        <v>327</v>
      </c>
      <c r="AY1641" s="42" t="s">
        <v>327</v>
      </c>
      <c r="AZ1641" s="51">
        <v>36</v>
      </c>
      <c r="BA1641" s="42"/>
      <c r="BB1641" s="42">
        <v>1</v>
      </c>
      <c r="BC1641" s="42" t="s">
        <v>346</v>
      </c>
      <c r="BD1641" s="49" t="s">
        <v>6308</v>
      </c>
      <c r="BE1641" s="49">
        <v>0</v>
      </c>
      <c r="BF1641" s="42" t="s">
        <v>1883</v>
      </c>
      <c r="BG1641" s="42"/>
      <c r="BH1641" s="42" t="s">
        <v>1884</v>
      </c>
      <c r="BI1641" s="42" t="s">
        <v>357</v>
      </c>
      <c r="BJ1641" s="42" t="s">
        <v>358</v>
      </c>
      <c r="BK1641" s="57">
        <v>44778</v>
      </c>
      <c r="BL1641" s="42" t="s">
        <v>317</v>
      </c>
      <c r="BM1641" s="42" t="s">
        <v>317</v>
      </c>
      <c r="BN1641" s="42"/>
      <c r="BO1641" s="42"/>
      <c r="BP1641" s="42" t="s">
        <v>359</v>
      </c>
      <c r="BQ1641" s="42" t="s">
        <v>359</v>
      </c>
      <c r="BR1641" s="42" t="s">
        <v>359</v>
      </c>
      <c r="BS1641" s="42"/>
      <c r="BT1641" s="42" t="s">
        <v>360</v>
      </c>
      <c r="BU1641" s="42" t="s">
        <v>317</v>
      </c>
      <c r="BV1641" s="42" t="s">
        <v>317</v>
      </c>
      <c r="BW1641" s="42"/>
      <c r="BX1641" s="42"/>
      <c r="BY1641" s="42" t="s">
        <v>353</v>
      </c>
      <c r="BZ1641" s="42" t="s">
        <v>353</v>
      </c>
      <c r="CA1641" s="42"/>
      <c r="CB1641" s="42" t="s">
        <v>353</v>
      </c>
      <c r="CC1641" s="42"/>
      <c r="CD1641" s="42"/>
      <c r="CE1641" s="42"/>
      <c r="CF1641" s="42"/>
      <c r="CG1641" s="26" t="s">
        <v>6309</v>
      </c>
    </row>
    <row r="1642" hidden="1" spans="1:85">
      <c r="A1642" s="39">
        <v>988</v>
      </c>
      <c r="B1642" s="42" t="s">
        <v>6310</v>
      </c>
      <c r="C1642" s="79" t="s">
        <v>6311</v>
      </c>
      <c r="D1642" s="42" t="s">
        <v>6312</v>
      </c>
      <c r="E1642" s="43">
        <v>25.19619</v>
      </c>
      <c r="F1642" s="43">
        <v>-17.73154</v>
      </c>
      <c r="G1642" s="42" t="s">
        <v>2110</v>
      </c>
      <c r="H1642" s="37">
        <v>1.5</v>
      </c>
      <c r="I1642" s="42" t="s">
        <v>6036</v>
      </c>
      <c r="J1642" s="42" t="s">
        <v>6106</v>
      </c>
      <c r="K1642" s="42" t="s">
        <v>340</v>
      </c>
      <c r="L1642" s="42" t="s">
        <v>317</v>
      </c>
      <c r="M1642" s="42" t="s">
        <v>317</v>
      </c>
      <c r="N1642" s="42" t="s">
        <v>318</v>
      </c>
      <c r="O1642" s="42" t="s">
        <v>364</v>
      </c>
      <c r="P1642" s="42" t="s">
        <v>365</v>
      </c>
      <c r="Q1642" s="42" t="s">
        <v>320</v>
      </c>
      <c r="R1642" s="42" t="s">
        <v>320</v>
      </c>
      <c r="S1642" s="42" t="s">
        <v>1718</v>
      </c>
      <c r="T1642" s="42" t="s">
        <v>344</v>
      </c>
      <c r="U1642" s="42" t="s">
        <v>323</v>
      </c>
      <c r="V1642" s="52">
        <v>54</v>
      </c>
      <c r="W1642" s="42" t="s">
        <v>325</v>
      </c>
      <c r="X1642" s="42" t="s">
        <v>6038</v>
      </c>
      <c r="Y1642" s="42" t="s">
        <v>2</v>
      </c>
      <c r="Z1642" s="42" t="s">
        <v>2</v>
      </c>
      <c r="AA1642" s="42" t="s">
        <v>346</v>
      </c>
      <c r="AB1642" s="42" t="s">
        <v>2114</v>
      </c>
      <c r="AC1642" s="42" t="s">
        <v>225</v>
      </c>
      <c r="AD1642" s="42" t="s">
        <v>225</v>
      </c>
      <c r="AE1642" s="42" t="s">
        <v>5230</v>
      </c>
      <c r="AF1642" s="42" t="s">
        <v>5230</v>
      </c>
      <c r="AG1642" s="42">
        <v>12</v>
      </c>
      <c r="AH1642" s="42" t="s">
        <v>368</v>
      </c>
      <c r="AI1642" s="42" t="s">
        <v>1236</v>
      </c>
      <c r="AJ1642" s="42" t="s">
        <v>416</v>
      </c>
      <c r="AK1642" s="42" t="s">
        <v>2130</v>
      </c>
      <c r="AL1642" s="42">
        <v>600</v>
      </c>
      <c r="AM1642" s="42" t="s">
        <v>371</v>
      </c>
      <c r="AN1642" s="42" t="s">
        <v>372</v>
      </c>
      <c r="AO1642" s="42">
        <v>250</v>
      </c>
      <c r="AP1642" s="42" t="s">
        <v>524</v>
      </c>
      <c r="AQ1642" s="42">
        <v>600</v>
      </c>
      <c r="AR1642" s="42">
        <v>2</v>
      </c>
      <c r="AS1642" s="42">
        <v>600</v>
      </c>
      <c r="AT1642" s="42">
        <v>24</v>
      </c>
      <c r="AU1642" s="42" t="s">
        <v>327</v>
      </c>
      <c r="AV1642" s="42" t="s">
        <v>327</v>
      </c>
      <c r="AW1642" s="42" t="s">
        <v>327</v>
      </c>
      <c r="AX1642" s="42" t="s">
        <v>2203</v>
      </c>
      <c r="AY1642" s="42" t="s">
        <v>327</v>
      </c>
      <c r="AZ1642" s="51">
        <v>35</v>
      </c>
      <c r="BA1642" s="42"/>
      <c r="BB1642" s="42">
        <v>1</v>
      </c>
      <c r="BC1642" s="42" t="s">
        <v>346</v>
      </c>
      <c r="BD1642" s="49" t="s">
        <v>6310</v>
      </c>
      <c r="BE1642" s="49">
        <v>0</v>
      </c>
      <c r="BF1642" s="42" t="s">
        <v>317</v>
      </c>
      <c r="BG1642" s="42"/>
      <c r="BH1642" s="42"/>
      <c r="BI1642" s="42" t="s">
        <v>357</v>
      </c>
      <c r="BJ1642" s="42" t="s">
        <v>358</v>
      </c>
      <c r="BK1642" s="57">
        <v>44778</v>
      </c>
      <c r="BL1642" s="42" t="s">
        <v>317</v>
      </c>
      <c r="BM1642" s="42" t="s">
        <v>317</v>
      </c>
      <c r="BN1642" s="42"/>
      <c r="BO1642" s="42"/>
      <c r="BP1642" s="42" t="s">
        <v>359</v>
      </c>
      <c r="BQ1642" s="42" t="s">
        <v>359</v>
      </c>
      <c r="BR1642" s="42" t="s">
        <v>359</v>
      </c>
      <c r="BS1642" s="42"/>
      <c r="BT1642" s="42" t="s">
        <v>360</v>
      </c>
      <c r="BU1642" s="42" t="s">
        <v>317</v>
      </c>
      <c r="BV1642" s="42" t="s">
        <v>317</v>
      </c>
      <c r="BW1642" s="42"/>
      <c r="BX1642" s="42"/>
      <c r="BY1642" s="42" t="s">
        <v>353</v>
      </c>
      <c r="BZ1642" s="42" t="s">
        <v>353</v>
      </c>
      <c r="CA1642" s="42"/>
      <c r="CB1642" s="42" t="s">
        <v>353</v>
      </c>
      <c r="CC1642" s="42"/>
      <c r="CD1642" s="42"/>
      <c r="CE1642" s="42"/>
      <c r="CF1642" s="42"/>
      <c r="CG1642" s="26" t="s">
        <v>6311</v>
      </c>
    </row>
    <row r="1643" hidden="1" spans="1:85">
      <c r="A1643" s="39">
        <v>1454</v>
      </c>
      <c r="B1643" s="42" t="s">
        <v>6313</v>
      </c>
      <c r="C1643" s="79" t="s">
        <v>6314</v>
      </c>
      <c r="D1643" s="42" t="s">
        <v>6315</v>
      </c>
      <c r="E1643" s="43">
        <v>26.9193</v>
      </c>
      <c r="F1643" s="43">
        <v>-16.0893</v>
      </c>
      <c r="G1643" s="42" t="s">
        <v>2110</v>
      </c>
      <c r="H1643" s="37">
        <v>1.5</v>
      </c>
      <c r="I1643" s="42" t="s">
        <v>6036</v>
      </c>
      <c r="J1643" s="42" t="s">
        <v>6168</v>
      </c>
      <c r="K1643" s="42" t="s">
        <v>317</v>
      </c>
      <c r="L1643" s="42" t="s">
        <v>317</v>
      </c>
      <c r="M1643" s="42" t="s">
        <v>317</v>
      </c>
      <c r="N1643" s="42" t="s">
        <v>318</v>
      </c>
      <c r="O1643" s="42" t="s">
        <v>554</v>
      </c>
      <c r="P1643" s="42" t="s">
        <v>365</v>
      </c>
      <c r="Q1643" s="42" t="s">
        <v>320</v>
      </c>
      <c r="R1643" s="42" t="s">
        <v>320</v>
      </c>
      <c r="S1643" s="42" t="s">
        <v>1718</v>
      </c>
      <c r="T1643" s="42" t="s">
        <v>344</v>
      </c>
      <c r="U1643" s="42" t="s">
        <v>323</v>
      </c>
      <c r="V1643" s="52">
        <v>55</v>
      </c>
      <c r="W1643" s="42" t="s">
        <v>325</v>
      </c>
      <c r="X1643" s="42" t="s">
        <v>6079</v>
      </c>
      <c r="Y1643" s="42" t="s">
        <v>2</v>
      </c>
      <c r="Z1643" s="42" t="s">
        <v>2</v>
      </c>
      <c r="AA1643" s="42" t="s">
        <v>346</v>
      </c>
      <c r="AB1643" s="42" t="s">
        <v>2114</v>
      </c>
      <c r="AC1643" s="42" t="s">
        <v>225</v>
      </c>
      <c r="AD1643" s="42" t="s">
        <v>225</v>
      </c>
      <c r="AE1643" s="42" t="s">
        <v>499</v>
      </c>
      <c r="AF1643" s="42" t="s">
        <v>499</v>
      </c>
      <c r="AG1643" s="42">
        <v>10</v>
      </c>
      <c r="AH1643" s="42" t="s">
        <v>350</v>
      </c>
      <c r="AI1643" s="42" t="s">
        <v>6065</v>
      </c>
      <c r="AJ1643" s="42" t="s">
        <v>351</v>
      </c>
      <c r="AK1643" s="42" t="s">
        <v>1895</v>
      </c>
      <c r="AL1643" s="42">
        <v>600</v>
      </c>
      <c r="AM1643" s="42" t="s">
        <v>371</v>
      </c>
      <c r="AN1643" s="42" t="s">
        <v>372</v>
      </c>
      <c r="AO1643" s="42">
        <v>250</v>
      </c>
      <c r="AP1643" s="42" t="s">
        <v>384</v>
      </c>
      <c r="AQ1643" s="42">
        <v>600</v>
      </c>
      <c r="AR1643" s="42">
        <v>2</v>
      </c>
      <c r="AS1643" s="42">
        <v>600</v>
      </c>
      <c r="AT1643" s="42">
        <v>24</v>
      </c>
      <c r="AU1643" s="42" t="s">
        <v>327</v>
      </c>
      <c r="AV1643" s="42" t="s">
        <v>327</v>
      </c>
      <c r="AW1643" s="42" t="s">
        <v>327</v>
      </c>
      <c r="AX1643" s="42">
        <v>0</v>
      </c>
      <c r="AY1643" s="42" t="s">
        <v>327</v>
      </c>
      <c r="AZ1643" s="51">
        <v>32</v>
      </c>
      <c r="BA1643" s="42"/>
      <c r="BB1643" s="42">
        <v>1</v>
      </c>
      <c r="BC1643" s="42" t="s">
        <v>346</v>
      </c>
      <c r="BD1643" s="49" t="s">
        <v>6313</v>
      </c>
      <c r="BE1643" s="49">
        <v>0</v>
      </c>
      <c r="BF1643" s="42">
        <v>0</v>
      </c>
      <c r="BG1643" s="42"/>
      <c r="BH1643" s="42"/>
      <c r="BI1643" s="42" t="s">
        <v>357</v>
      </c>
      <c r="BJ1643" s="42" t="s">
        <v>358</v>
      </c>
      <c r="BK1643" s="57">
        <v>44778</v>
      </c>
      <c r="BL1643" s="42" t="s">
        <v>317</v>
      </c>
      <c r="BM1643" s="42" t="s">
        <v>317</v>
      </c>
      <c r="BN1643" s="42"/>
      <c r="BO1643" s="42"/>
      <c r="BP1643" s="42" t="s">
        <v>359</v>
      </c>
      <c r="BQ1643" s="42" t="s">
        <v>359</v>
      </c>
      <c r="BR1643" s="42" t="s">
        <v>359</v>
      </c>
      <c r="BS1643" s="42"/>
      <c r="BT1643" s="42" t="s">
        <v>360</v>
      </c>
      <c r="BU1643" s="42" t="s">
        <v>317</v>
      </c>
      <c r="BV1643" s="42" t="s">
        <v>317</v>
      </c>
      <c r="BW1643" s="42"/>
      <c r="BX1643" s="42"/>
      <c r="BY1643" s="42" t="s">
        <v>353</v>
      </c>
      <c r="BZ1643" s="42" t="s">
        <v>353</v>
      </c>
      <c r="CA1643" s="42"/>
      <c r="CB1643" s="42" t="s">
        <v>353</v>
      </c>
      <c r="CC1643" s="42"/>
      <c r="CD1643" s="42"/>
      <c r="CE1643" s="42"/>
      <c r="CF1643" s="42"/>
      <c r="CG1643" s="26" t="s">
        <v>6314</v>
      </c>
    </row>
    <row r="1644" hidden="1" spans="1:85">
      <c r="A1644" s="39">
        <v>1276</v>
      </c>
      <c r="B1644" s="42" t="s">
        <v>6316</v>
      </c>
      <c r="C1644" s="79" t="s">
        <v>6317</v>
      </c>
      <c r="D1644" s="42" t="s">
        <v>6318</v>
      </c>
      <c r="E1644" s="43">
        <v>27.7833</v>
      </c>
      <c r="F1644" s="43">
        <v>-16.65</v>
      </c>
      <c r="G1644" s="42" t="s">
        <v>2110</v>
      </c>
      <c r="H1644" s="37">
        <v>1.8</v>
      </c>
      <c r="I1644" s="42" t="s">
        <v>6036</v>
      </c>
      <c r="J1644" s="42" t="s">
        <v>6216</v>
      </c>
      <c r="K1644" s="42" t="s">
        <v>317</v>
      </c>
      <c r="L1644" s="42" t="s">
        <v>317</v>
      </c>
      <c r="M1644" s="42" t="s">
        <v>317</v>
      </c>
      <c r="N1644" s="42" t="s">
        <v>318</v>
      </c>
      <c r="O1644" s="42" t="s">
        <v>554</v>
      </c>
      <c r="P1644" s="42" t="s">
        <v>365</v>
      </c>
      <c r="Q1644" s="42" t="s">
        <v>320</v>
      </c>
      <c r="R1644" s="42" t="s">
        <v>320</v>
      </c>
      <c r="S1644" s="42" t="s">
        <v>1718</v>
      </c>
      <c r="T1644" s="42" t="s">
        <v>344</v>
      </c>
      <c r="U1644" s="42" t="s">
        <v>323</v>
      </c>
      <c r="V1644" s="52">
        <v>75</v>
      </c>
      <c r="W1644" s="42" t="s">
        <v>325</v>
      </c>
      <c r="X1644" s="42" t="s">
        <v>6079</v>
      </c>
      <c r="Y1644" s="42" t="s">
        <v>2</v>
      </c>
      <c r="Z1644" s="42" t="s">
        <v>2</v>
      </c>
      <c r="AA1644" s="42" t="s">
        <v>346</v>
      </c>
      <c r="AB1644" s="42" t="s">
        <v>2114</v>
      </c>
      <c r="AC1644" s="42" t="s">
        <v>225</v>
      </c>
      <c r="AD1644" s="42" t="s">
        <v>225</v>
      </c>
      <c r="AE1644" s="42" t="s">
        <v>6319</v>
      </c>
      <c r="AF1644" s="42" t="s">
        <v>6319</v>
      </c>
      <c r="AG1644" s="42">
        <v>15</v>
      </c>
      <c r="AH1644" s="42" t="s">
        <v>350</v>
      </c>
      <c r="AI1644" s="42" t="s">
        <v>6320</v>
      </c>
      <c r="AJ1644" s="42" t="s">
        <v>351</v>
      </c>
      <c r="AK1644" s="42" t="s">
        <v>1895</v>
      </c>
      <c r="AL1644" s="42">
        <v>600</v>
      </c>
      <c r="AM1644" s="42" t="s">
        <v>371</v>
      </c>
      <c r="AN1644" s="42" t="s">
        <v>372</v>
      </c>
      <c r="AO1644" s="42">
        <v>250</v>
      </c>
      <c r="AP1644" s="42" t="s">
        <v>524</v>
      </c>
      <c r="AQ1644" s="42">
        <v>600</v>
      </c>
      <c r="AR1644" s="42">
        <v>2</v>
      </c>
      <c r="AS1644" s="42">
        <v>600</v>
      </c>
      <c r="AT1644" s="42">
        <v>24</v>
      </c>
      <c r="AU1644" s="42" t="s">
        <v>327</v>
      </c>
      <c r="AV1644" s="42" t="s">
        <v>327</v>
      </c>
      <c r="AW1644" s="42" t="s">
        <v>327</v>
      </c>
      <c r="AX1644" s="42">
        <v>0</v>
      </c>
      <c r="AY1644" s="42" t="s">
        <v>327</v>
      </c>
      <c r="AZ1644" s="51">
        <v>76</v>
      </c>
      <c r="BA1644" s="42"/>
      <c r="BB1644" s="42">
        <v>2</v>
      </c>
      <c r="BC1644" s="42" t="s">
        <v>375</v>
      </c>
      <c r="BD1644" s="49" t="s">
        <v>6316</v>
      </c>
      <c r="BE1644" s="49" t="s">
        <v>6321</v>
      </c>
      <c r="BF1644" s="42">
        <v>0</v>
      </c>
      <c r="BG1644" s="42"/>
      <c r="BH1644" s="42"/>
      <c r="BI1644" s="42" t="s">
        <v>357</v>
      </c>
      <c r="BJ1644" s="42" t="s">
        <v>358</v>
      </c>
      <c r="BK1644" s="57">
        <v>44778</v>
      </c>
      <c r="BL1644" s="42" t="s">
        <v>317</v>
      </c>
      <c r="BM1644" s="42" t="s">
        <v>317</v>
      </c>
      <c r="BN1644" s="42"/>
      <c r="BO1644" s="42"/>
      <c r="BP1644" s="42" t="s">
        <v>359</v>
      </c>
      <c r="BQ1644" s="42" t="s">
        <v>359</v>
      </c>
      <c r="BR1644" s="42" t="s">
        <v>359</v>
      </c>
      <c r="BS1644" s="42"/>
      <c r="BT1644" s="42" t="s">
        <v>360</v>
      </c>
      <c r="BU1644" s="42" t="s">
        <v>317</v>
      </c>
      <c r="BV1644" s="42" t="s">
        <v>317</v>
      </c>
      <c r="BW1644" s="42"/>
      <c r="BX1644" s="42"/>
      <c r="BY1644" s="42" t="s">
        <v>353</v>
      </c>
      <c r="BZ1644" s="42" t="s">
        <v>353</v>
      </c>
      <c r="CA1644" s="42"/>
      <c r="CB1644" s="42" t="s">
        <v>353</v>
      </c>
      <c r="CC1644" s="42"/>
      <c r="CD1644" s="42"/>
      <c r="CE1644" s="42"/>
      <c r="CF1644" s="42"/>
      <c r="CG1644" s="26" t="s">
        <v>6317</v>
      </c>
    </row>
    <row r="1645" hidden="1" spans="1:85">
      <c r="A1645" s="34">
        <v>1277</v>
      </c>
      <c r="B1645" s="42" t="s">
        <v>6322</v>
      </c>
      <c r="C1645" s="79" t="s">
        <v>6323</v>
      </c>
      <c r="D1645" s="42" t="s">
        <v>6324</v>
      </c>
      <c r="E1645" s="43">
        <v>27.6288</v>
      </c>
      <c r="F1645" s="43">
        <v>-16.5202</v>
      </c>
      <c r="G1645" s="42" t="s">
        <v>2110</v>
      </c>
      <c r="H1645" s="37">
        <v>1.5</v>
      </c>
      <c r="I1645" s="42" t="s">
        <v>2111</v>
      </c>
      <c r="J1645" s="42" t="s">
        <v>5028</v>
      </c>
      <c r="K1645" s="42" t="s">
        <v>317</v>
      </c>
      <c r="L1645" s="42" t="s">
        <v>317</v>
      </c>
      <c r="M1645" s="42" t="s">
        <v>317</v>
      </c>
      <c r="N1645" s="42" t="s">
        <v>318</v>
      </c>
      <c r="O1645" s="42" t="s">
        <v>554</v>
      </c>
      <c r="P1645" s="42" t="s">
        <v>365</v>
      </c>
      <c r="Q1645" s="42" t="s">
        <v>320</v>
      </c>
      <c r="R1645" s="42" t="s">
        <v>320</v>
      </c>
      <c r="S1645" s="42" t="s">
        <v>1718</v>
      </c>
      <c r="T1645" s="42" t="s">
        <v>344</v>
      </c>
      <c r="U1645" s="42" t="s">
        <v>323</v>
      </c>
      <c r="V1645" s="52">
        <v>75</v>
      </c>
      <c r="W1645" s="42" t="s">
        <v>325</v>
      </c>
      <c r="X1645" s="42" t="s">
        <v>6079</v>
      </c>
      <c r="Y1645" s="42" t="s">
        <v>2</v>
      </c>
      <c r="Z1645" s="42" t="s">
        <v>2</v>
      </c>
      <c r="AA1645" s="42" t="s">
        <v>346</v>
      </c>
      <c r="AB1645" s="42" t="s">
        <v>2114</v>
      </c>
      <c r="AC1645" s="42" t="s">
        <v>225</v>
      </c>
      <c r="AD1645" s="42" t="s">
        <v>225</v>
      </c>
      <c r="AE1645" s="42" t="s">
        <v>499</v>
      </c>
      <c r="AF1645" s="42" t="s">
        <v>499</v>
      </c>
      <c r="AG1645" s="42">
        <v>10</v>
      </c>
      <c r="AH1645" s="42" t="s">
        <v>350</v>
      </c>
      <c r="AI1645" s="42" t="s">
        <v>6065</v>
      </c>
      <c r="AJ1645" s="42" t="s">
        <v>351</v>
      </c>
      <c r="AK1645" s="42" t="s">
        <v>1895</v>
      </c>
      <c r="AL1645" s="42">
        <v>600</v>
      </c>
      <c r="AM1645" s="42" t="s">
        <v>371</v>
      </c>
      <c r="AN1645" s="42" t="s">
        <v>372</v>
      </c>
      <c r="AO1645" s="42">
        <v>250</v>
      </c>
      <c r="AP1645" s="42" t="s">
        <v>373</v>
      </c>
      <c r="AQ1645" s="42">
        <v>600</v>
      </c>
      <c r="AR1645" s="42">
        <v>2</v>
      </c>
      <c r="AS1645" s="42">
        <v>600</v>
      </c>
      <c r="AT1645" s="42">
        <v>24</v>
      </c>
      <c r="AU1645" s="42" t="s">
        <v>327</v>
      </c>
      <c r="AV1645" s="42" t="s">
        <v>327</v>
      </c>
      <c r="AW1645" s="42" t="s">
        <v>327</v>
      </c>
      <c r="AX1645" s="42">
        <v>0</v>
      </c>
      <c r="AY1645" s="42" t="s">
        <v>327</v>
      </c>
      <c r="AZ1645" s="51">
        <v>25</v>
      </c>
      <c r="BA1645" s="42"/>
      <c r="BB1645" s="42">
        <v>1</v>
      </c>
      <c r="BC1645" s="42" t="s">
        <v>346</v>
      </c>
      <c r="BD1645" s="49" t="s">
        <v>6322</v>
      </c>
      <c r="BE1645" s="49">
        <v>0</v>
      </c>
      <c r="BF1645" s="42">
        <v>0</v>
      </c>
      <c r="BG1645" s="42"/>
      <c r="BH1645" s="42"/>
      <c r="BI1645" s="42" t="s">
        <v>357</v>
      </c>
      <c r="BJ1645" s="42" t="s">
        <v>358</v>
      </c>
      <c r="BK1645" s="57">
        <v>44778</v>
      </c>
      <c r="BL1645" s="42" t="s">
        <v>317</v>
      </c>
      <c r="BM1645" s="42" t="s">
        <v>317</v>
      </c>
      <c r="BN1645" s="42"/>
      <c r="BO1645" s="42"/>
      <c r="BP1645" s="42" t="s">
        <v>359</v>
      </c>
      <c r="BQ1645" s="42" t="s">
        <v>359</v>
      </c>
      <c r="BR1645" s="42" t="s">
        <v>359</v>
      </c>
      <c r="BS1645" s="42"/>
      <c r="BT1645" s="42" t="s">
        <v>360</v>
      </c>
      <c r="BU1645" s="42" t="s">
        <v>317</v>
      </c>
      <c r="BV1645" s="42" t="s">
        <v>317</v>
      </c>
      <c r="BW1645" s="42"/>
      <c r="BX1645" s="42"/>
      <c r="BY1645" s="42" t="s">
        <v>353</v>
      </c>
      <c r="BZ1645" s="42" t="s">
        <v>353</v>
      </c>
      <c r="CA1645" s="42"/>
      <c r="CB1645" s="42" t="s">
        <v>353</v>
      </c>
      <c r="CC1645" s="42"/>
      <c r="CD1645" s="42"/>
      <c r="CE1645" s="42"/>
      <c r="CF1645" s="42"/>
      <c r="CG1645" s="26" t="s">
        <v>6323</v>
      </c>
    </row>
    <row r="1646" hidden="1" spans="1:85">
      <c r="A1646" s="34">
        <v>733</v>
      </c>
      <c r="B1646" s="42" t="s">
        <v>6325</v>
      </c>
      <c r="C1646" s="79" t="s">
        <v>6326</v>
      </c>
      <c r="D1646" s="42" t="s">
        <v>6327</v>
      </c>
      <c r="E1646" s="43">
        <v>25.3937</v>
      </c>
      <c r="F1646" s="43">
        <v>-17.8355</v>
      </c>
      <c r="G1646" s="42" t="s">
        <v>2110</v>
      </c>
      <c r="H1646" s="37">
        <v>1.8</v>
      </c>
      <c r="I1646" s="42" t="s">
        <v>6036</v>
      </c>
      <c r="J1646" s="42" t="s">
        <v>6106</v>
      </c>
      <c r="K1646" s="42" t="s">
        <v>317</v>
      </c>
      <c r="L1646" s="42" t="s">
        <v>317</v>
      </c>
      <c r="M1646" s="42" t="s">
        <v>317</v>
      </c>
      <c r="N1646" s="42" t="s">
        <v>318</v>
      </c>
      <c r="O1646" s="42" t="s">
        <v>364</v>
      </c>
      <c r="P1646" s="42" t="s">
        <v>365</v>
      </c>
      <c r="Q1646" s="42" t="s">
        <v>320</v>
      </c>
      <c r="R1646" s="42" t="s">
        <v>320</v>
      </c>
      <c r="S1646" s="42" t="s">
        <v>1718</v>
      </c>
      <c r="T1646" s="42" t="s">
        <v>344</v>
      </c>
      <c r="U1646" s="42" t="s">
        <v>323</v>
      </c>
      <c r="V1646" s="52">
        <v>55</v>
      </c>
      <c r="W1646" s="42" t="s">
        <v>325</v>
      </c>
      <c r="X1646" s="42" t="s">
        <v>6038</v>
      </c>
      <c r="Y1646" s="42" t="s">
        <v>2</v>
      </c>
      <c r="Z1646" s="42" t="s">
        <v>2</v>
      </c>
      <c r="AA1646" s="42" t="s">
        <v>346</v>
      </c>
      <c r="AB1646" s="42" t="s">
        <v>2114</v>
      </c>
      <c r="AC1646" s="42" t="s">
        <v>225</v>
      </c>
      <c r="AD1646" s="42" t="s">
        <v>225</v>
      </c>
      <c r="AE1646" s="42" t="s">
        <v>349</v>
      </c>
      <c r="AF1646" s="42" t="s">
        <v>349</v>
      </c>
      <c r="AG1646" s="42">
        <v>15</v>
      </c>
      <c r="AH1646" s="42" t="s">
        <v>350</v>
      </c>
      <c r="AI1646" s="42" t="s">
        <v>6042</v>
      </c>
      <c r="AJ1646" s="42" t="s">
        <v>351</v>
      </c>
      <c r="AK1646" s="42" t="s">
        <v>5479</v>
      </c>
      <c r="AL1646" s="42">
        <v>600</v>
      </c>
      <c r="AM1646" s="42" t="s">
        <v>371</v>
      </c>
      <c r="AN1646" s="42" t="s">
        <v>372</v>
      </c>
      <c r="AO1646" s="42">
        <v>250</v>
      </c>
      <c r="AP1646" s="42" t="s">
        <v>384</v>
      </c>
      <c r="AQ1646" s="42">
        <v>1200</v>
      </c>
      <c r="AR1646" s="42">
        <v>2</v>
      </c>
      <c r="AS1646" s="42">
        <v>600</v>
      </c>
      <c r="AT1646" s="42">
        <v>48</v>
      </c>
      <c r="AU1646" s="42" t="s">
        <v>327</v>
      </c>
      <c r="AV1646" s="42" t="s">
        <v>327</v>
      </c>
      <c r="AW1646" s="42" t="s">
        <v>327</v>
      </c>
      <c r="AX1646" s="42" t="s">
        <v>2203</v>
      </c>
      <c r="AY1646" s="42" t="s">
        <v>327</v>
      </c>
      <c r="AZ1646" s="51">
        <v>62</v>
      </c>
      <c r="BA1646" s="42"/>
      <c r="BB1646" s="42">
        <v>2</v>
      </c>
      <c r="BC1646" s="42" t="s">
        <v>375</v>
      </c>
      <c r="BD1646" s="49" t="s">
        <v>6325</v>
      </c>
      <c r="BE1646" s="49" t="s">
        <v>6328</v>
      </c>
      <c r="BF1646" s="42" t="s">
        <v>317</v>
      </c>
      <c r="BG1646" s="42"/>
      <c r="BH1646" s="42"/>
      <c r="BI1646" s="42" t="s">
        <v>357</v>
      </c>
      <c r="BJ1646" s="42" t="s">
        <v>358</v>
      </c>
      <c r="BK1646" s="57">
        <v>44778</v>
      </c>
      <c r="BL1646" s="42" t="s">
        <v>340</v>
      </c>
      <c r="BM1646" s="42" t="s">
        <v>340</v>
      </c>
      <c r="BN1646" s="42"/>
      <c r="BO1646" s="42">
        <v>1</v>
      </c>
      <c r="BP1646" s="42" t="s">
        <v>359</v>
      </c>
      <c r="BQ1646" s="42" t="s">
        <v>359</v>
      </c>
      <c r="BR1646" s="42" t="s">
        <v>562</v>
      </c>
      <c r="BS1646" s="60">
        <v>43620</v>
      </c>
      <c r="BT1646" s="42" t="s">
        <v>360</v>
      </c>
      <c r="BU1646" s="42" t="s">
        <v>317</v>
      </c>
      <c r="BV1646" s="42" t="s">
        <v>317</v>
      </c>
      <c r="BW1646" s="42"/>
      <c r="BX1646" s="42"/>
      <c r="BY1646" s="42" t="s">
        <v>353</v>
      </c>
      <c r="BZ1646" s="42" t="s">
        <v>353</v>
      </c>
      <c r="CA1646" s="42"/>
      <c r="CB1646" s="42" t="s">
        <v>353</v>
      </c>
      <c r="CC1646" s="42"/>
      <c r="CD1646" s="42"/>
      <c r="CE1646" s="42"/>
      <c r="CF1646" s="42"/>
      <c r="CG1646" s="26" t="s">
        <v>6326</v>
      </c>
    </row>
    <row r="1647" hidden="1" spans="1:85">
      <c r="A1647" s="34">
        <v>1635</v>
      </c>
      <c r="B1647" s="42" t="s">
        <v>6329</v>
      </c>
      <c r="C1647" s="79" t="s">
        <v>6330</v>
      </c>
      <c r="D1647" s="42" t="s">
        <v>6331</v>
      </c>
      <c r="E1647" s="43">
        <v>25.5742</v>
      </c>
      <c r="F1647" s="43">
        <v>-17.8355</v>
      </c>
      <c r="G1647" s="42" t="s">
        <v>2110</v>
      </c>
      <c r="H1647" s="37">
        <v>1.5</v>
      </c>
      <c r="I1647" s="42" t="s">
        <v>6036</v>
      </c>
      <c r="J1647" s="42" t="s">
        <v>6106</v>
      </c>
      <c r="K1647" s="42" t="s">
        <v>317</v>
      </c>
      <c r="L1647" s="42" t="s">
        <v>317</v>
      </c>
      <c r="M1647" s="42" t="s">
        <v>317</v>
      </c>
      <c r="N1647" s="42" t="s">
        <v>318</v>
      </c>
      <c r="O1647" s="42" t="s">
        <v>554</v>
      </c>
      <c r="P1647" s="42" t="s">
        <v>365</v>
      </c>
      <c r="Q1647" s="42" t="s">
        <v>320</v>
      </c>
      <c r="R1647" s="42" t="s">
        <v>320</v>
      </c>
      <c r="S1647" s="42" t="s">
        <v>1718</v>
      </c>
      <c r="T1647" s="42" t="s">
        <v>344</v>
      </c>
      <c r="U1647" s="42" t="s">
        <v>323</v>
      </c>
      <c r="V1647" s="52">
        <v>55</v>
      </c>
      <c r="W1647" s="42" t="s">
        <v>325</v>
      </c>
      <c r="X1647" s="42" t="s">
        <v>6038</v>
      </c>
      <c r="Y1647" s="42" t="s">
        <v>2</v>
      </c>
      <c r="Z1647" s="42" t="s">
        <v>2</v>
      </c>
      <c r="AA1647" s="42" t="s">
        <v>346</v>
      </c>
      <c r="AB1647" s="42" t="s">
        <v>2114</v>
      </c>
      <c r="AC1647" s="42" t="s">
        <v>225</v>
      </c>
      <c r="AD1647" s="42" t="s">
        <v>225</v>
      </c>
      <c r="AE1647" s="42" t="s">
        <v>499</v>
      </c>
      <c r="AF1647" s="42" t="s">
        <v>499</v>
      </c>
      <c r="AG1647" s="42">
        <v>10</v>
      </c>
      <c r="AH1647" s="42" t="s">
        <v>350</v>
      </c>
      <c r="AI1647" s="42" t="s">
        <v>6065</v>
      </c>
      <c r="AJ1647" s="42" t="s">
        <v>351</v>
      </c>
      <c r="AK1647" s="42" t="s">
        <v>5479</v>
      </c>
      <c r="AL1647" s="42">
        <v>600</v>
      </c>
      <c r="AM1647" s="42" t="s">
        <v>371</v>
      </c>
      <c r="AN1647" s="42" t="s">
        <v>372</v>
      </c>
      <c r="AO1647" s="42">
        <v>250</v>
      </c>
      <c r="AP1647" s="42" t="s">
        <v>384</v>
      </c>
      <c r="AQ1647" s="42">
        <v>600</v>
      </c>
      <c r="AR1647" s="42">
        <v>2</v>
      </c>
      <c r="AS1647" s="42">
        <v>600</v>
      </c>
      <c r="AT1647" s="42">
        <v>24</v>
      </c>
      <c r="AU1647" s="42" t="s">
        <v>327</v>
      </c>
      <c r="AV1647" s="42" t="s">
        <v>327</v>
      </c>
      <c r="AW1647" s="42" t="s">
        <v>327</v>
      </c>
      <c r="AX1647" s="42" t="s">
        <v>2203</v>
      </c>
      <c r="AY1647" s="42" t="s">
        <v>327</v>
      </c>
      <c r="AZ1647" s="51">
        <v>34</v>
      </c>
      <c r="BA1647" s="42"/>
      <c r="BB1647" s="42">
        <v>1</v>
      </c>
      <c r="BC1647" s="42" t="s">
        <v>346</v>
      </c>
      <c r="BD1647" s="49" t="s">
        <v>6329</v>
      </c>
      <c r="BE1647" s="49">
        <v>0</v>
      </c>
      <c r="BF1647" s="42" t="s">
        <v>340</v>
      </c>
      <c r="BG1647" s="42"/>
      <c r="BH1647" s="42"/>
      <c r="BI1647" s="42" t="s">
        <v>357</v>
      </c>
      <c r="BJ1647" s="42" t="s">
        <v>358</v>
      </c>
      <c r="BK1647" s="57">
        <v>44778</v>
      </c>
      <c r="BL1647" s="42" t="s">
        <v>340</v>
      </c>
      <c r="BM1647" s="42" t="s">
        <v>317</v>
      </c>
      <c r="BN1647" s="42"/>
      <c r="BO1647" s="42"/>
      <c r="BP1647" s="42" t="s">
        <v>359</v>
      </c>
      <c r="BQ1647" s="42" t="s">
        <v>359</v>
      </c>
      <c r="BR1647" s="42" t="s">
        <v>508</v>
      </c>
      <c r="BS1647" s="42"/>
      <c r="BT1647" s="42" t="s">
        <v>360</v>
      </c>
      <c r="BU1647" s="42" t="s">
        <v>317</v>
      </c>
      <c r="BV1647" s="42" t="s">
        <v>317</v>
      </c>
      <c r="BW1647" s="42"/>
      <c r="BX1647" s="42"/>
      <c r="BY1647" s="42" t="s">
        <v>353</v>
      </c>
      <c r="BZ1647" s="42" t="s">
        <v>353</v>
      </c>
      <c r="CA1647" s="42"/>
      <c r="CB1647" s="42" t="s">
        <v>353</v>
      </c>
      <c r="CC1647" s="42"/>
      <c r="CD1647" s="42"/>
      <c r="CE1647" s="42"/>
      <c r="CF1647" s="42"/>
      <c r="CG1647" s="26" t="s">
        <v>6330</v>
      </c>
    </row>
    <row r="1648" hidden="1" spans="1:85">
      <c r="A1648" s="34">
        <v>699</v>
      </c>
      <c r="B1648" s="42" t="s">
        <v>6332</v>
      </c>
      <c r="C1648" s="79" t="s">
        <v>6333</v>
      </c>
      <c r="D1648" s="42" t="s">
        <v>6334</v>
      </c>
      <c r="E1648" s="43">
        <v>26.8</v>
      </c>
      <c r="F1648" s="43">
        <v>-15.8667</v>
      </c>
      <c r="G1648" s="42" t="s">
        <v>2110</v>
      </c>
      <c r="H1648" s="37">
        <v>2</v>
      </c>
      <c r="I1648" s="42" t="s">
        <v>6036</v>
      </c>
      <c r="J1648" s="42" t="s">
        <v>6168</v>
      </c>
      <c r="K1648" s="42" t="s">
        <v>317</v>
      </c>
      <c r="L1648" s="42" t="s">
        <v>317</v>
      </c>
      <c r="M1648" s="42" t="s">
        <v>317</v>
      </c>
      <c r="N1648" s="42" t="s">
        <v>341</v>
      </c>
      <c r="O1648" s="42" t="s">
        <v>554</v>
      </c>
      <c r="P1648" s="42" t="s">
        <v>365</v>
      </c>
      <c r="Q1648" s="42" t="s">
        <v>320</v>
      </c>
      <c r="R1648" s="42" t="s">
        <v>320</v>
      </c>
      <c r="S1648" s="42" t="s">
        <v>1718</v>
      </c>
      <c r="T1648" s="42" t="s">
        <v>344</v>
      </c>
      <c r="U1648" s="42" t="s">
        <v>323</v>
      </c>
      <c r="V1648" s="52">
        <v>55</v>
      </c>
      <c r="W1648" s="42" t="s">
        <v>325</v>
      </c>
      <c r="X1648" s="42" t="s">
        <v>6079</v>
      </c>
      <c r="Y1648" s="42" t="s">
        <v>2</v>
      </c>
      <c r="Z1648" s="42" t="s">
        <v>2</v>
      </c>
      <c r="AA1648" s="42" t="s">
        <v>346</v>
      </c>
      <c r="AB1648" s="42" t="s">
        <v>2114</v>
      </c>
      <c r="AC1648" s="42" t="s">
        <v>225</v>
      </c>
      <c r="AD1648" s="42" t="s">
        <v>225</v>
      </c>
      <c r="AE1648" s="42" t="s">
        <v>561</v>
      </c>
      <c r="AF1648" s="42" t="s">
        <v>561</v>
      </c>
      <c r="AG1648" s="42">
        <v>16</v>
      </c>
      <c r="AH1648" s="42" t="s">
        <v>350</v>
      </c>
      <c r="AI1648" s="42" t="s">
        <v>5393</v>
      </c>
      <c r="AJ1648" s="42" t="s">
        <v>370</v>
      </c>
      <c r="AK1648" s="42" t="s">
        <v>6261</v>
      </c>
      <c r="AL1648" s="42">
        <v>1000</v>
      </c>
      <c r="AM1648" s="42" t="s">
        <v>371</v>
      </c>
      <c r="AN1648" s="42" t="s">
        <v>372</v>
      </c>
      <c r="AO1648" s="42">
        <v>250</v>
      </c>
      <c r="AP1648" s="42" t="s">
        <v>384</v>
      </c>
      <c r="AQ1648" s="42">
        <v>1200</v>
      </c>
      <c r="AR1648" s="42">
        <v>2</v>
      </c>
      <c r="AS1648" s="42">
        <v>600</v>
      </c>
      <c r="AT1648" s="42">
        <v>48</v>
      </c>
      <c r="AU1648" s="42" t="s">
        <v>327</v>
      </c>
      <c r="AV1648" s="42" t="s">
        <v>327</v>
      </c>
      <c r="AW1648" s="42" t="s">
        <v>327</v>
      </c>
      <c r="AX1648" s="42">
        <v>0</v>
      </c>
      <c r="AY1648" s="42" t="s">
        <v>327</v>
      </c>
      <c r="AZ1648" s="51">
        <v>23.5</v>
      </c>
      <c r="BA1648" s="42"/>
      <c r="BB1648" s="42">
        <v>1</v>
      </c>
      <c r="BC1648" s="42" t="s">
        <v>346</v>
      </c>
      <c r="BD1648" s="49" t="s">
        <v>6332</v>
      </c>
      <c r="BE1648" s="49">
        <v>0</v>
      </c>
      <c r="BF1648" s="42">
        <v>0</v>
      </c>
      <c r="BG1648" s="42"/>
      <c r="BH1648" s="42"/>
      <c r="BI1648" s="42" t="s">
        <v>357</v>
      </c>
      <c r="BJ1648" s="42" t="s">
        <v>358</v>
      </c>
      <c r="BK1648" s="57">
        <v>44778</v>
      </c>
      <c r="BL1648" s="42" t="s">
        <v>317</v>
      </c>
      <c r="BM1648" s="42" t="s">
        <v>317</v>
      </c>
      <c r="BN1648" s="42"/>
      <c r="BO1648" s="42"/>
      <c r="BP1648" s="42" t="s">
        <v>359</v>
      </c>
      <c r="BQ1648" s="42" t="s">
        <v>359</v>
      </c>
      <c r="BR1648" s="42" t="s">
        <v>359</v>
      </c>
      <c r="BS1648" s="42"/>
      <c r="BT1648" s="42" t="s">
        <v>360</v>
      </c>
      <c r="BU1648" s="42" t="s">
        <v>317</v>
      </c>
      <c r="BV1648" s="42" t="s">
        <v>317</v>
      </c>
      <c r="BW1648" s="42"/>
      <c r="BX1648" s="42"/>
      <c r="BY1648" s="42" t="s">
        <v>353</v>
      </c>
      <c r="BZ1648" s="42" t="s">
        <v>353</v>
      </c>
      <c r="CA1648" s="42"/>
      <c r="CB1648" s="42" t="s">
        <v>353</v>
      </c>
      <c r="CC1648" s="42"/>
      <c r="CD1648" s="42"/>
      <c r="CE1648" s="42"/>
      <c r="CF1648" s="42"/>
      <c r="CG1648" s="26" t="s">
        <v>6333</v>
      </c>
    </row>
    <row r="1649" hidden="1" spans="1:85">
      <c r="A1649" s="34">
        <v>1135</v>
      </c>
      <c r="B1649" s="42" t="s">
        <v>6335</v>
      </c>
      <c r="C1649" s="46" t="s">
        <v>6336</v>
      </c>
      <c r="D1649" s="42" t="s">
        <v>6337</v>
      </c>
      <c r="E1649" s="43">
        <v>27.461</v>
      </c>
      <c r="F1649" s="43">
        <v>-16.2867</v>
      </c>
      <c r="G1649" s="42" t="s">
        <v>2110</v>
      </c>
      <c r="H1649" s="37">
        <v>2.5</v>
      </c>
      <c r="I1649" s="42" t="s">
        <v>6036</v>
      </c>
      <c r="J1649" s="42" t="s">
        <v>6232</v>
      </c>
      <c r="K1649" s="42" t="s">
        <v>317</v>
      </c>
      <c r="L1649" s="42" t="s">
        <v>317</v>
      </c>
      <c r="M1649" s="42" t="s">
        <v>317</v>
      </c>
      <c r="N1649" s="42" t="s">
        <v>341</v>
      </c>
      <c r="O1649" s="42" t="s">
        <v>365</v>
      </c>
      <c r="P1649" s="42" t="s">
        <v>365</v>
      </c>
      <c r="Q1649" s="42" t="s">
        <v>320</v>
      </c>
      <c r="R1649" s="42" t="s">
        <v>320</v>
      </c>
      <c r="S1649" s="42" t="s">
        <v>1718</v>
      </c>
      <c r="T1649" s="42" t="s">
        <v>782</v>
      </c>
      <c r="U1649" s="42" t="s">
        <v>323</v>
      </c>
      <c r="V1649" s="52">
        <v>50</v>
      </c>
      <c r="W1649" s="42" t="s">
        <v>325</v>
      </c>
      <c r="X1649" s="42" t="s">
        <v>6079</v>
      </c>
      <c r="Y1649" s="42" t="s">
        <v>2</v>
      </c>
      <c r="Z1649" s="42" t="s">
        <v>2</v>
      </c>
      <c r="AA1649" s="42" t="s">
        <v>346</v>
      </c>
      <c r="AB1649" s="42" t="s">
        <v>2114</v>
      </c>
      <c r="AC1649" s="42" t="s">
        <v>225</v>
      </c>
      <c r="AD1649" s="42" t="s">
        <v>225</v>
      </c>
      <c r="AE1649" s="42" t="s">
        <v>561</v>
      </c>
      <c r="AF1649" s="42" t="s">
        <v>561</v>
      </c>
      <c r="AG1649" s="42">
        <v>20</v>
      </c>
      <c r="AH1649" s="42" t="s">
        <v>350</v>
      </c>
      <c r="AI1649" s="42" t="s">
        <v>6338</v>
      </c>
      <c r="AJ1649" s="42" t="s">
        <v>351</v>
      </c>
      <c r="AK1649" s="42" t="s">
        <v>1895</v>
      </c>
      <c r="AL1649" s="42">
        <v>1000</v>
      </c>
      <c r="AM1649" s="42" t="s">
        <v>332</v>
      </c>
      <c r="AN1649" s="42" t="s">
        <v>6154</v>
      </c>
      <c r="AO1649" s="42">
        <v>400</v>
      </c>
      <c r="AP1649" s="42" t="s">
        <v>384</v>
      </c>
      <c r="AQ1649" s="42">
        <v>600</v>
      </c>
      <c r="AR1649" s="42">
        <v>2</v>
      </c>
      <c r="AS1649" s="42">
        <v>600</v>
      </c>
      <c r="AT1649" s="42">
        <v>24</v>
      </c>
      <c r="AU1649" s="42" t="s">
        <v>327</v>
      </c>
      <c r="AV1649" s="42" t="s">
        <v>327</v>
      </c>
      <c r="AW1649" s="42" t="s">
        <v>327</v>
      </c>
      <c r="AX1649" s="42">
        <v>0</v>
      </c>
      <c r="AY1649" s="42" t="s">
        <v>327</v>
      </c>
      <c r="AZ1649" s="51">
        <v>46</v>
      </c>
      <c r="BA1649" s="42"/>
      <c r="BB1649" s="42">
        <v>1</v>
      </c>
      <c r="BC1649" s="42" t="s">
        <v>346</v>
      </c>
      <c r="BD1649" s="49" t="s">
        <v>6335</v>
      </c>
      <c r="BE1649" s="49">
        <v>0</v>
      </c>
      <c r="BF1649" s="42">
        <v>0</v>
      </c>
      <c r="BG1649" s="42"/>
      <c r="BH1649" s="42"/>
      <c r="BI1649" s="42" t="s">
        <v>357</v>
      </c>
      <c r="BJ1649" s="42" t="s">
        <v>1872</v>
      </c>
      <c r="BK1649" s="57">
        <v>44778</v>
      </c>
      <c r="BL1649" s="42" t="s">
        <v>317</v>
      </c>
      <c r="BM1649" s="42" t="s">
        <v>317</v>
      </c>
      <c r="BN1649" s="42"/>
      <c r="BO1649" s="42"/>
      <c r="BP1649" s="42" t="s">
        <v>359</v>
      </c>
      <c r="BQ1649" s="42" t="s">
        <v>359</v>
      </c>
      <c r="BR1649" s="42" t="s">
        <v>359</v>
      </c>
      <c r="BS1649" s="42"/>
      <c r="BT1649" s="42" t="s">
        <v>360</v>
      </c>
      <c r="BU1649" s="42" t="s">
        <v>317</v>
      </c>
      <c r="BV1649" s="42" t="s">
        <v>317</v>
      </c>
      <c r="BW1649" s="42"/>
      <c r="BX1649" s="42"/>
      <c r="BY1649" s="42" t="s">
        <v>353</v>
      </c>
      <c r="BZ1649" s="42" t="s">
        <v>353</v>
      </c>
      <c r="CA1649" s="42"/>
      <c r="CB1649" s="42" t="s">
        <v>353</v>
      </c>
      <c r="CC1649" s="42"/>
      <c r="CD1649" s="42"/>
      <c r="CE1649" s="42"/>
      <c r="CF1649" s="42"/>
      <c r="CG1649" s="26" t="s">
        <v>6336</v>
      </c>
    </row>
    <row r="1650" hidden="1" spans="1:85">
      <c r="A1650" s="39">
        <v>938</v>
      </c>
      <c r="B1650" s="42" t="s">
        <v>6339</v>
      </c>
      <c r="C1650" s="46" t="s">
        <v>6340</v>
      </c>
      <c r="D1650" s="42" t="s">
        <v>6341</v>
      </c>
      <c r="E1650" s="43">
        <v>27.2144</v>
      </c>
      <c r="F1650" s="43">
        <v>-17.3582</v>
      </c>
      <c r="G1650" s="42" t="s">
        <v>2110</v>
      </c>
      <c r="H1650" s="37">
        <v>2.5</v>
      </c>
      <c r="I1650" s="42" t="s">
        <v>6036</v>
      </c>
      <c r="J1650" s="42" t="s">
        <v>6342</v>
      </c>
      <c r="K1650" s="42" t="s">
        <v>340</v>
      </c>
      <c r="L1650" s="42" t="s">
        <v>317</v>
      </c>
      <c r="M1650" s="42" t="s">
        <v>317</v>
      </c>
      <c r="N1650" s="42" t="s">
        <v>341</v>
      </c>
      <c r="O1650" s="42" t="s">
        <v>365</v>
      </c>
      <c r="P1650" s="42" t="s">
        <v>365</v>
      </c>
      <c r="Q1650" s="42" t="s">
        <v>320</v>
      </c>
      <c r="R1650" s="42" t="s">
        <v>320</v>
      </c>
      <c r="S1650" s="42" t="s">
        <v>1718</v>
      </c>
      <c r="T1650" s="42" t="s">
        <v>344</v>
      </c>
      <c r="U1650" s="42" t="s">
        <v>323</v>
      </c>
      <c r="V1650" s="52">
        <v>50</v>
      </c>
      <c r="W1650" s="42" t="s">
        <v>325</v>
      </c>
      <c r="X1650" s="42" t="s">
        <v>6079</v>
      </c>
      <c r="Y1650" s="42" t="s">
        <v>2</v>
      </c>
      <c r="Z1650" s="42" t="s">
        <v>2</v>
      </c>
      <c r="AA1650" s="42" t="s">
        <v>346</v>
      </c>
      <c r="AB1650" s="42" t="s">
        <v>2114</v>
      </c>
      <c r="AC1650" s="42" t="s">
        <v>225</v>
      </c>
      <c r="AD1650" s="42" t="s">
        <v>225</v>
      </c>
      <c r="AE1650" s="42" t="s">
        <v>561</v>
      </c>
      <c r="AF1650" s="42" t="s">
        <v>561</v>
      </c>
      <c r="AG1650" s="42">
        <v>20</v>
      </c>
      <c r="AH1650" s="42" t="s">
        <v>350</v>
      </c>
      <c r="AI1650" s="42" t="s">
        <v>6338</v>
      </c>
      <c r="AJ1650" s="42" t="s">
        <v>351</v>
      </c>
      <c r="AK1650" s="42" t="s">
        <v>1895</v>
      </c>
      <c r="AL1650" s="42">
        <v>1000</v>
      </c>
      <c r="AM1650" s="42" t="s">
        <v>332</v>
      </c>
      <c r="AN1650" s="42" t="s">
        <v>6154</v>
      </c>
      <c r="AO1650" s="42">
        <v>400</v>
      </c>
      <c r="AP1650" s="42" t="s">
        <v>384</v>
      </c>
      <c r="AQ1650" s="42">
        <v>600</v>
      </c>
      <c r="AR1650" s="42">
        <v>2</v>
      </c>
      <c r="AS1650" s="42">
        <v>600</v>
      </c>
      <c r="AT1650" s="42">
        <v>24</v>
      </c>
      <c r="AU1650" s="42" t="s">
        <v>327</v>
      </c>
      <c r="AV1650" s="42" t="s">
        <v>327</v>
      </c>
      <c r="AW1650" s="42" t="s">
        <v>327</v>
      </c>
      <c r="AX1650" s="42">
        <v>0</v>
      </c>
      <c r="AY1650" s="42" t="s">
        <v>327</v>
      </c>
      <c r="AZ1650" s="51">
        <v>27</v>
      </c>
      <c r="BA1650" s="42"/>
      <c r="BB1650" s="42">
        <v>1</v>
      </c>
      <c r="BC1650" s="42" t="s">
        <v>346</v>
      </c>
      <c r="BD1650" s="49" t="s">
        <v>6343</v>
      </c>
      <c r="BE1650" s="49">
        <v>0</v>
      </c>
      <c r="BF1650" s="42">
        <v>0</v>
      </c>
      <c r="BG1650" s="42"/>
      <c r="BH1650" s="42"/>
      <c r="BI1650" s="42" t="s">
        <v>357</v>
      </c>
      <c r="BJ1650" s="42" t="s">
        <v>358</v>
      </c>
      <c r="BK1650" s="57">
        <v>44778</v>
      </c>
      <c r="BL1650" s="42" t="s">
        <v>317</v>
      </c>
      <c r="BM1650" s="42" t="s">
        <v>317</v>
      </c>
      <c r="BN1650" s="42"/>
      <c r="BO1650" s="42"/>
      <c r="BP1650" s="42" t="s">
        <v>359</v>
      </c>
      <c r="BQ1650" s="42" t="s">
        <v>359</v>
      </c>
      <c r="BR1650" s="42" t="s">
        <v>359</v>
      </c>
      <c r="BS1650" s="42"/>
      <c r="BT1650" s="42" t="s">
        <v>360</v>
      </c>
      <c r="BU1650" s="42" t="s">
        <v>317</v>
      </c>
      <c r="BV1650" s="42" t="s">
        <v>317</v>
      </c>
      <c r="BW1650" s="42"/>
      <c r="BX1650" s="42"/>
      <c r="BY1650" s="42" t="s">
        <v>353</v>
      </c>
      <c r="BZ1650" s="42" t="s">
        <v>353</v>
      </c>
      <c r="CA1650" s="42"/>
      <c r="CB1650" s="42" t="s">
        <v>353</v>
      </c>
      <c r="CC1650" s="42"/>
      <c r="CD1650" s="42"/>
      <c r="CE1650" s="42"/>
      <c r="CF1650" s="42"/>
      <c r="CG1650" s="26" t="s">
        <v>6340</v>
      </c>
    </row>
    <row r="1651" hidden="1" spans="1:85">
      <c r="A1651" s="39">
        <v>296</v>
      </c>
      <c r="B1651" s="42" t="s">
        <v>6344</v>
      </c>
      <c r="C1651" s="46" t="s">
        <v>6345</v>
      </c>
      <c r="D1651" s="42" t="s">
        <v>6346</v>
      </c>
      <c r="E1651" s="43">
        <v>26.9891</v>
      </c>
      <c r="F1651" s="43">
        <v>-16.8038</v>
      </c>
      <c r="G1651" s="42" t="s">
        <v>2110</v>
      </c>
      <c r="H1651" s="37">
        <v>2.5</v>
      </c>
      <c r="I1651" s="42" t="s">
        <v>6036</v>
      </c>
      <c r="J1651" s="42" t="s">
        <v>6153</v>
      </c>
      <c r="K1651" s="42" t="s">
        <v>340</v>
      </c>
      <c r="L1651" s="42" t="s">
        <v>317</v>
      </c>
      <c r="M1651" s="42" t="s">
        <v>317</v>
      </c>
      <c r="N1651" s="42" t="s">
        <v>341</v>
      </c>
      <c r="O1651" s="42" t="s">
        <v>365</v>
      </c>
      <c r="P1651" s="42" t="s">
        <v>365</v>
      </c>
      <c r="Q1651" s="42" t="s">
        <v>320</v>
      </c>
      <c r="R1651" s="42" t="s">
        <v>320</v>
      </c>
      <c r="S1651" s="42" t="s">
        <v>1718</v>
      </c>
      <c r="T1651" s="42" t="s">
        <v>344</v>
      </c>
      <c r="U1651" s="42" t="s">
        <v>323</v>
      </c>
      <c r="V1651" s="52">
        <v>50</v>
      </c>
      <c r="W1651" s="42" t="s">
        <v>325</v>
      </c>
      <c r="X1651" s="42" t="s">
        <v>6079</v>
      </c>
      <c r="Y1651" s="42" t="s">
        <v>2</v>
      </c>
      <c r="Z1651" s="42" t="s">
        <v>2</v>
      </c>
      <c r="AA1651" s="42" t="s">
        <v>346</v>
      </c>
      <c r="AB1651" s="42" t="s">
        <v>2114</v>
      </c>
      <c r="AC1651" s="42" t="s">
        <v>225</v>
      </c>
      <c r="AD1651" s="42" t="s">
        <v>225</v>
      </c>
      <c r="AE1651" s="42" t="s">
        <v>561</v>
      </c>
      <c r="AF1651" s="42" t="s">
        <v>561</v>
      </c>
      <c r="AG1651" s="42">
        <v>20</v>
      </c>
      <c r="AH1651" s="42" t="s">
        <v>350</v>
      </c>
      <c r="AI1651" s="42" t="s">
        <v>6338</v>
      </c>
      <c r="AJ1651" s="42" t="s">
        <v>351</v>
      </c>
      <c r="AK1651" s="42" t="s">
        <v>1895</v>
      </c>
      <c r="AL1651" s="42">
        <v>1000</v>
      </c>
      <c r="AM1651" s="42" t="s">
        <v>332</v>
      </c>
      <c r="AN1651" s="42" t="s">
        <v>6154</v>
      </c>
      <c r="AO1651" s="42">
        <v>400</v>
      </c>
      <c r="AP1651" s="42" t="s">
        <v>384</v>
      </c>
      <c r="AQ1651" s="42">
        <v>600</v>
      </c>
      <c r="AR1651" s="42">
        <v>2</v>
      </c>
      <c r="AS1651" s="42">
        <v>600</v>
      </c>
      <c r="AT1651" s="42">
        <v>24</v>
      </c>
      <c r="AU1651" s="42" t="s">
        <v>327</v>
      </c>
      <c r="AV1651" s="42" t="s">
        <v>327</v>
      </c>
      <c r="AW1651" s="42" t="s">
        <v>327</v>
      </c>
      <c r="AX1651" s="42">
        <v>0</v>
      </c>
      <c r="AY1651" s="42" t="s">
        <v>327</v>
      </c>
      <c r="AZ1651" s="51">
        <v>89</v>
      </c>
      <c r="BA1651" s="42"/>
      <c r="BB1651" s="42">
        <v>2</v>
      </c>
      <c r="BC1651" s="42" t="s">
        <v>375</v>
      </c>
      <c r="BD1651" s="49" t="s">
        <v>6344</v>
      </c>
      <c r="BE1651" s="49" t="s">
        <v>6347</v>
      </c>
      <c r="BF1651" s="42">
        <v>0</v>
      </c>
      <c r="BG1651" s="42"/>
      <c r="BH1651" s="42"/>
      <c r="BI1651" s="42" t="s">
        <v>357</v>
      </c>
      <c r="BJ1651" s="42" t="s">
        <v>358</v>
      </c>
      <c r="BK1651" s="57">
        <v>44778</v>
      </c>
      <c r="BL1651" s="42" t="s">
        <v>317</v>
      </c>
      <c r="BM1651" s="42" t="s">
        <v>317</v>
      </c>
      <c r="BN1651" s="42"/>
      <c r="BO1651" s="42"/>
      <c r="BP1651" s="42" t="s">
        <v>359</v>
      </c>
      <c r="BQ1651" s="42" t="s">
        <v>359</v>
      </c>
      <c r="BR1651" s="42" t="s">
        <v>359</v>
      </c>
      <c r="BS1651" s="42"/>
      <c r="BT1651" s="42" t="s">
        <v>360</v>
      </c>
      <c r="BU1651" s="42" t="s">
        <v>317</v>
      </c>
      <c r="BV1651" s="42" t="s">
        <v>317</v>
      </c>
      <c r="BW1651" s="42"/>
      <c r="BX1651" s="42"/>
      <c r="BY1651" s="42" t="s">
        <v>353</v>
      </c>
      <c r="BZ1651" s="42" t="s">
        <v>353</v>
      </c>
      <c r="CA1651" s="42"/>
      <c r="CB1651" s="42" t="s">
        <v>353</v>
      </c>
      <c r="CC1651" s="42"/>
      <c r="CD1651" s="42"/>
      <c r="CE1651" s="42"/>
      <c r="CF1651" s="42"/>
      <c r="CG1651" s="26" t="s">
        <v>6345</v>
      </c>
    </row>
    <row r="1652" hidden="1" spans="1:85">
      <c r="A1652" s="34">
        <v>649</v>
      </c>
      <c r="B1652" s="42" t="s">
        <v>6348</v>
      </c>
      <c r="C1652" s="46" t="s">
        <v>6349</v>
      </c>
      <c r="D1652" s="42" t="s">
        <v>6350</v>
      </c>
      <c r="E1652" s="43">
        <v>26.5707</v>
      </c>
      <c r="F1652" s="43">
        <v>-17.0509</v>
      </c>
      <c r="G1652" s="42" t="s">
        <v>2110</v>
      </c>
      <c r="H1652" s="37">
        <v>2</v>
      </c>
      <c r="I1652" s="42" t="s">
        <v>6036</v>
      </c>
      <c r="J1652" s="42" t="s">
        <v>6127</v>
      </c>
      <c r="K1652" s="42" t="s">
        <v>340</v>
      </c>
      <c r="L1652" s="42" t="s">
        <v>317</v>
      </c>
      <c r="M1652" s="42" t="s">
        <v>317</v>
      </c>
      <c r="N1652" s="42" t="s">
        <v>318</v>
      </c>
      <c r="O1652" s="42" t="s">
        <v>319</v>
      </c>
      <c r="P1652" s="42" t="s">
        <v>319</v>
      </c>
      <c r="Q1652" s="42" t="s">
        <v>381</v>
      </c>
      <c r="R1652" s="42" t="s">
        <v>381</v>
      </c>
      <c r="S1652" s="42" t="s">
        <v>1718</v>
      </c>
      <c r="T1652" s="42" t="s">
        <v>344</v>
      </c>
      <c r="U1652" s="42" t="s">
        <v>323</v>
      </c>
      <c r="V1652" s="52">
        <v>64</v>
      </c>
      <c r="W1652" s="42" t="s">
        <v>366</v>
      </c>
      <c r="X1652" s="42" t="s">
        <v>6079</v>
      </c>
      <c r="Y1652" s="42" t="s">
        <v>2</v>
      </c>
      <c r="Z1652" s="42" t="s">
        <v>2</v>
      </c>
      <c r="AA1652" s="42" t="s">
        <v>328</v>
      </c>
      <c r="AB1652" s="42" t="s">
        <v>2114</v>
      </c>
      <c r="AC1652" s="42" t="s">
        <v>225</v>
      </c>
      <c r="AD1652" s="42" t="s">
        <v>225</v>
      </c>
      <c r="AE1652" s="42" t="s">
        <v>561</v>
      </c>
      <c r="AF1652" s="42" t="s">
        <v>561</v>
      </c>
      <c r="AG1652" s="42">
        <v>16</v>
      </c>
      <c r="AH1652" s="42" t="s">
        <v>350</v>
      </c>
      <c r="AI1652" s="42" t="s">
        <v>1301</v>
      </c>
      <c r="AJ1652" s="42" t="s">
        <v>370</v>
      </c>
      <c r="AK1652" s="42" t="s">
        <v>6261</v>
      </c>
      <c r="AL1652" s="42">
        <v>1000</v>
      </c>
      <c r="AM1652" s="42" t="s">
        <v>332</v>
      </c>
      <c r="AN1652" s="42" t="s">
        <v>6154</v>
      </c>
      <c r="AO1652" s="42">
        <v>400</v>
      </c>
      <c r="AP1652" s="42" t="s">
        <v>439</v>
      </c>
      <c r="AQ1652" s="42">
        <v>1200</v>
      </c>
      <c r="AR1652" s="42">
        <v>2</v>
      </c>
      <c r="AS1652" s="42">
        <v>600</v>
      </c>
      <c r="AT1652" s="42">
        <v>48</v>
      </c>
      <c r="AU1652" s="42" t="s">
        <v>385</v>
      </c>
      <c r="AV1652" s="42" t="s">
        <v>385</v>
      </c>
      <c r="AW1652" s="42">
        <v>18000</v>
      </c>
      <c r="AX1652" s="42">
        <v>18000</v>
      </c>
      <c r="AY1652" s="42">
        <v>2</v>
      </c>
      <c r="AZ1652" s="51">
        <v>84</v>
      </c>
      <c r="BA1652" s="42"/>
      <c r="BB1652" s="42">
        <v>1</v>
      </c>
      <c r="BC1652" s="42" t="s">
        <v>525</v>
      </c>
      <c r="BD1652" s="49">
        <v>0</v>
      </c>
      <c r="BE1652" s="49" t="s">
        <v>6348</v>
      </c>
      <c r="BF1652" s="42">
        <v>0</v>
      </c>
      <c r="BG1652" s="42"/>
      <c r="BH1652" s="42"/>
      <c r="BI1652" s="42" t="s">
        <v>357</v>
      </c>
      <c r="BJ1652" s="42" t="s">
        <v>358</v>
      </c>
      <c r="BK1652" s="57">
        <v>44778</v>
      </c>
      <c r="BL1652" s="42" t="s">
        <v>317</v>
      </c>
      <c r="BM1652" s="42" t="s">
        <v>317</v>
      </c>
      <c r="BN1652" s="42"/>
      <c r="BO1652" s="42"/>
      <c r="BP1652" s="42" t="s">
        <v>359</v>
      </c>
      <c r="BQ1652" s="42" t="s">
        <v>359</v>
      </c>
      <c r="BR1652" s="42" t="s">
        <v>359</v>
      </c>
      <c r="BS1652" s="42"/>
      <c r="BT1652" s="42" t="s">
        <v>360</v>
      </c>
      <c r="BU1652" s="42" t="s">
        <v>317</v>
      </c>
      <c r="BV1652" s="42" t="s">
        <v>317</v>
      </c>
      <c r="BW1652" s="42"/>
      <c r="BX1652" s="42"/>
      <c r="BY1652" s="42" t="s">
        <v>353</v>
      </c>
      <c r="BZ1652" s="42" t="s">
        <v>353</v>
      </c>
      <c r="CA1652" s="42"/>
      <c r="CB1652" s="42" t="s">
        <v>353</v>
      </c>
      <c r="CC1652" s="42"/>
      <c r="CD1652" s="42"/>
      <c r="CE1652" s="42"/>
      <c r="CF1652" s="42"/>
      <c r="CG1652" s="26" t="s">
        <v>6349</v>
      </c>
    </row>
    <row r="1653" hidden="1" spans="1:85">
      <c r="A1653" s="39">
        <v>832</v>
      </c>
      <c r="B1653" s="42" t="s">
        <v>6351</v>
      </c>
      <c r="C1653" s="46" t="s">
        <v>6352</v>
      </c>
      <c r="D1653" s="42" t="s">
        <v>6090</v>
      </c>
      <c r="E1653" s="43">
        <v>25.819</v>
      </c>
      <c r="F1653" s="43">
        <v>-17.8261</v>
      </c>
      <c r="G1653" s="42" t="s">
        <v>2110</v>
      </c>
      <c r="H1653" s="37">
        <v>2.5</v>
      </c>
      <c r="I1653" s="42" t="s">
        <v>6036</v>
      </c>
      <c r="J1653" s="42" t="s">
        <v>6052</v>
      </c>
      <c r="K1653" s="42" t="s">
        <v>340</v>
      </c>
      <c r="L1653" s="42" t="s">
        <v>317</v>
      </c>
      <c r="M1653" s="42" t="s">
        <v>317</v>
      </c>
      <c r="N1653" s="42" t="s">
        <v>341</v>
      </c>
      <c r="O1653" s="42" t="s">
        <v>566</v>
      </c>
      <c r="P1653" s="42" t="s">
        <v>566</v>
      </c>
      <c r="Q1653" s="42" t="s">
        <v>320</v>
      </c>
      <c r="R1653" s="42" t="s">
        <v>320</v>
      </c>
      <c r="S1653" s="42" t="s">
        <v>1718</v>
      </c>
      <c r="T1653" s="42" t="s">
        <v>344</v>
      </c>
      <c r="U1653" s="42" t="s">
        <v>397</v>
      </c>
      <c r="V1653" s="52" t="s">
        <v>324</v>
      </c>
      <c r="W1653" s="42" t="s">
        <v>325</v>
      </c>
      <c r="X1653" s="42" t="s">
        <v>6038</v>
      </c>
      <c r="Y1653" s="42" t="s">
        <v>2</v>
      </c>
      <c r="Z1653" s="42" t="s">
        <v>2</v>
      </c>
      <c r="AA1653" s="42" t="s">
        <v>328</v>
      </c>
      <c r="AB1653" s="42" t="s">
        <v>2114</v>
      </c>
      <c r="AC1653" s="42" t="s">
        <v>225</v>
      </c>
      <c r="AD1653" s="42" t="s">
        <v>225</v>
      </c>
      <c r="AE1653" s="42" t="s">
        <v>561</v>
      </c>
      <c r="AF1653" s="42" t="s">
        <v>561</v>
      </c>
      <c r="AG1653" s="42">
        <v>20</v>
      </c>
      <c r="AH1653" s="42" t="s">
        <v>350</v>
      </c>
      <c r="AI1653" s="42" t="s">
        <v>5393</v>
      </c>
      <c r="AJ1653" s="42" t="s">
        <v>370</v>
      </c>
      <c r="AK1653" s="42" t="s">
        <v>3214</v>
      </c>
      <c r="AL1653" s="42">
        <v>1000</v>
      </c>
      <c r="AM1653" s="42" t="s">
        <v>332</v>
      </c>
      <c r="AN1653" s="42" t="s">
        <v>6128</v>
      </c>
      <c r="AO1653" s="42">
        <v>400</v>
      </c>
      <c r="AP1653" s="42" t="s">
        <v>439</v>
      </c>
      <c r="AQ1653" s="42">
        <v>1200</v>
      </c>
      <c r="AR1653" s="42">
        <v>2</v>
      </c>
      <c r="AS1653" s="42">
        <v>600</v>
      </c>
      <c r="AT1653" s="42">
        <v>48</v>
      </c>
      <c r="AU1653" s="42" t="s">
        <v>327</v>
      </c>
      <c r="AV1653" s="42" t="s">
        <v>327</v>
      </c>
      <c r="AW1653" s="42">
        <v>0</v>
      </c>
      <c r="AX1653" s="42" t="s">
        <v>2203</v>
      </c>
      <c r="AY1653" s="42">
        <v>0</v>
      </c>
      <c r="AZ1653" s="51">
        <v>90</v>
      </c>
      <c r="BA1653" s="42"/>
      <c r="BB1653" s="42">
        <v>1</v>
      </c>
      <c r="BC1653" s="42" t="s">
        <v>525</v>
      </c>
      <c r="BD1653" s="49">
        <v>0</v>
      </c>
      <c r="BE1653" s="49" t="s">
        <v>6351</v>
      </c>
      <c r="BF1653" s="42" t="s">
        <v>356</v>
      </c>
      <c r="BG1653" s="42"/>
      <c r="BH1653" s="42"/>
      <c r="BI1653" s="42" t="s">
        <v>357</v>
      </c>
      <c r="BJ1653" s="42" t="s">
        <v>358</v>
      </c>
      <c r="BK1653" s="57">
        <v>44778</v>
      </c>
      <c r="BL1653" s="42" t="s">
        <v>317</v>
      </c>
      <c r="BM1653" s="42" t="s">
        <v>317</v>
      </c>
      <c r="BN1653" s="42"/>
      <c r="BO1653" s="42"/>
      <c r="BP1653" s="42" t="s">
        <v>359</v>
      </c>
      <c r="BQ1653" s="42" t="s">
        <v>359</v>
      </c>
      <c r="BR1653" s="42" t="s">
        <v>359</v>
      </c>
      <c r="BS1653" s="42"/>
      <c r="BT1653" s="42" t="s">
        <v>360</v>
      </c>
      <c r="BU1653" s="42" t="s">
        <v>317</v>
      </c>
      <c r="BV1653" s="42" t="s">
        <v>317</v>
      </c>
      <c r="BW1653" s="42"/>
      <c r="BX1653" s="42"/>
      <c r="BY1653" s="42" t="s">
        <v>353</v>
      </c>
      <c r="BZ1653" s="42" t="s">
        <v>353</v>
      </c>
      <c r="CA1653" s="42"/>
      <c r="CB1653" s="42" t="s">
        <v>353</v>
      </c>
      <c r="CC1653" s="42"/>
      <c r="CD1653" s="42"/>
      <c r="CE1653" s="42"/>
      <c r="CF1653" s="42"/>
      <c r="CG1653" s="26" t="s">
        <v>6352</v>
      </c>
    </row>
    <row r="1654" hidden="1" spans="1:85">
      <c r="A1654" s="39">
        <v>834</v>
      </c>
      <c r="B1654" s="42" t="s">
        <v>6353</v>
      </c>
      <c r="C1654" s="46" t="s">
        <v>6354</v>
      </c>
      <c r="D1654" s="42" t="s">
        <v>6355</v>
      </c>
      <c r="E1654" s="43">
        <v>25.8699</v>
      </c>
      <c r="F1654" s="43">
        <v>-17.9189</v>
      </c>
      <c r="G1654" s="42" t="s">
        <v>2110</v>
      </c>
      <c r="H1654" s="37">
        <v>2.5</v>
      </c>
      <c r="I1654" s="42" t="s">
        <v>6036</v>
      </c>
      <c r="J1654" s="42" t="s">
        <v>6052</v>
      </c>
      <c r="K1654" s="42" t="s">
        <v>340</v>
      </c>
      <c r="L1654" s="42" t="s">
        <v>317</v>
      </c>
      <c r="M1654" s="42" t="s">
        <v>317</v>
      </c>
      <c r="N1654" s="42" t="s">
        <v>341</v>
      </c>
      <c r="O1654" s="42" t="s">
        <v>566</v>
      </c>
      <c r="P1654" s="42" t="s">
        <v>566</v>
      </c>
      <c r="Q1654" s="42" t="s">
        <v>320</v>
      </c>
      <c r="R1654" s="42" t="s">
        <v>320</v>
      </c>
      <c r="S1654" s="42" t="s">
        <v>1718</v>
      </c>
      <c r="T1654" s="42" t="s">
        <v>344</v>
      </c>
      <c r="U1654" s="42" t="s">
        <v>323</v>
      </c>
      <c r="V1654" s="52">
        <v>35</v>
      </c>
      <c r="W1654" s="42" t="s">
        <v>325</v>
      </c>
      <c r="X1654" s="42" t="s">
        <v>6038</v>
      </c>
      <c r="Y1654" s="42" t="s">
        <v>2</v>
      </c>
      <c r="Z1654" s="42" t="s">
        <v>2</v>
      </c>
      <c r="AA1654" s="42" t="s">
        <v>328</v>
      </c>
      <c r="AB1654" s="42" t="s">
        <v>2114</v>
      </c>
      <c r="AC1654" s="42" t="s">
        <v>225</v>
      </c>
      <c r="AD1654" s="42" t="s">
        <v>225</v>
      </c>
      <c r="AE1654" s="42" t="s">
        <v>561</v>
      </c>
      <c r="AF1654" s="42" t="s">
        <v>561</v>
      </c>
      <c r="AG1654" s="42">
        <v>20</v>
      </c>
      <c r="AH1654" s="42" t="s">
        <v>350</v>
      </c>
      <c r="AI1654" s="42" t="s">
        <v>5393</v>
      </c>
      <c r="AJ1654" s="42" t="s">
        <v>370</v>
      </c>
      <c r="AK1654" s="42" t="s">
        <v>3214</v>
      </c>
      <c r="AL1654" s="42">
        <v>1000</v>
      </c>
      <c r="AM1654" s="42" t="s">
        <v>332</v>
      </c>
      <c r="AN1654" s="42" t="s">
        <v>6128</v>
      </c>
      <c r="AO1654" s="42">
        <v>400</v>
      </c>
      <c r="AP1654" s="42" t="s">
        <v>439</v>
      </c>
      <c r="AQ1654" s="42">
        <v>600</v>
      </c>
      <c r="AR1654" s="42">
        <v>2</v>
      </c>
      <c r="AS1654" s="42">
        <v>600</v>
      </c>
      <c r="AT1654" s="42">
        <v>24</v>
      </c>
      <c r="AU1654" s="42" t="s">
        <v>327</v>
      </c>
      <c r="AV1654" s="42" t="s">
        <v>327</v>
      </c>
      <c r="AW1654" s="42">
        <v>0</v>
      </c>
      <c r="AX1654" s="42" t="s">
        <v>2203</v>
      </c>
      <c r="AY1654" s="42">
        <v>0</v>
      </c>
      <c r="AZ1654" s="51">
        <v>45</v>
      </c>
      <c r="BA1654" s="42"/>
      <c r="BB1654" s="42">
        <v>1</v>
      </c>
      <c r="BC1654" s="42" t="s">
        <v>525</v>
      </c>
      <c r="BD1654" s="49">
        <v>0</v>
      </c>
      <c r="BE1654" s="49" t="s">
        <v>6353</v>
      </c>
      <c r="BF1654" s="42" t="s">
        <v>356</v>
      </c>
      <c r="BG1654" s="42"/>
      <c r="BH1654" s="42"/>
      <c r="BI1654" s="42" t="s">
        <v>357</v>
      </c>
      <c r="BJ1654" s="42" t="s">
        <v>358</v>
      </c>
      <c r="BK1654" s="57">
        <v>44778</v>
      </c>
      <c r="BL1654" s="42" t="s">
        <v>317</v>
      </c>
      <c r="BM1654" s="42" t="s">
        <v>317</v>
      </c>
      <c r="BN1654" s="42"/>
      <c r="BO1654" s="42"/>
      <c r="BP1654" s="42" t="s">
        <v>359</v>
      </c>
      <c r="BQ1654" s="42" t="s">
        <v>359</v>
      </c>
      <c r="BR1654" s="42" t="s">
        <v>359</v>
      </c>
      <c r="BS1654" s="42"/>
      <c r="BT1654" s="42" t="s">
        <v>360</v>
      </c>
      <c r="BU1654" s="42" t="s">
        <v>317</v>
      </c>
      <c r="BV1654" s="42" t="s">
        <v>317</v>
      </c>
      <c r="BW1654" s="42"/>
      <c r="BX1654" s="42"/>
      <c r="BY1654" s="42" t="s">
        <v>353</v>
      </c>
      <c r="BZ1654" s="42" t="s">
        <v>353</v>
      </c>
      <c r="CA1654" s="42"/>
      <c r="CB1654" s="42" t="s">
        <v>353</v>
      </c>
      <c r="CC1654" s="42"/>
      <c r="CD1654" s="42"/>
      <c r="CE1654" s="42"/>
      <c r="CF1654" s="42"/>
      <c r="CG1654" s="26" t="s">
        <v>6354</v>
      </c>
    </row>
    <row r="1655" hidden="1" spans="1:85">
      <c r="A1655" s="34">
        <v>1063</v>
      </c>
      <c r="B1655" s="42" t="s">
        <v>6356</v>
      </c>
      <c r="C1655" s="46" t="s">
        <v>6357</v>
      </c>
      <c r="D1655" s="42" t="s">
        <v>6358</v>
      </c>
      <c r="E1655" s="43">
        <v>26.9154</v>
      </c>
      <c r="F1655" s="43">
        <v>-16.8202</v>
      </c>
      <c r="G1655" s="42" t="s">
        <v>2110</v>
      </c>
      <c r="H1655" s="37">
        <v>5.5</v>
      </c>
      <c r="I1655" s="42" t="s">
        <v>6036</v>
      </c>
      <c r="J1655" s="42" t="s">
        <v>6153</v>
      </c>
      <c r="K1655" s="42" t="s">
        <v>317</v>
      </c>
      <c r="L1655" s="42" t="s">
        <v>317</v>
      </c>
      <c r="M1655" s="42" t="s">
        <v>317</v>
      </c>
      <c r="N1655" s="42" t="s">
        <v>341</v>
      </c>
      <c r="O1655" s="42" t="s">
        <v>319</v>
      </c>
      <c r="P1655" s="42" t="s">
        <v>319</v>
      </c>
      <c r="Q1655" s="42" t="s">
        <v>381</v>
      </c>
      <c r="R1655" s="42" t="s">
        <v>381</v>
      </c>
      <c r="S1655" s="42" t="s">
        <v>1718</v>
      </c>
      <c r="T1655" s="42" t="s">
        <v>344</v>
      </c>
      <c r="U1655" s="42" t="s">
        <v>323</v>
      </c>
      <c r="V1655" s="52">
        <v>66</v>
      </c>
      <c r="W1655" s="42" t="s">
        <v>366</v>
      </c>
      <c r="X1655" s="42" t="s">
        <v>6079</v>
      </c>
      <c r="Y1655" s="42" t="s">
        <v>2</v>
      </c>
      <c r="Z1655" s="42" t="s">
        <v>2</v>
      </c>
      <c r="AA1655" s="42" t="s">
        <v>328</v>
      </c>
      <c r="AB1655" s="42" t="s">
        <v>2114</v>
      </c>
      <c r="AC1655" s="42" t="s">
        <v>225</v>
      </c>
      <c r="AD1655" s="42" t="s">
        <v>225</v>
      </c>
      <c r="AE1655" s="42" t="s">
        <v>561</v>
      </c>
      <c r="AF1655" s="42" t="s">
        <v>561</v>
      </c>
      <c r="AG1655" s="42">
        <v>45</v>
      </c>
      <c r="AH1655" s="42" t="s">
        <v>350</v>
      </c>
      <c r="AI1655" s="42" t="s">
        <v>6359</v>
      </c>
      <c r="AJ1655" s="42" t="s">
        <v>351</v>
      </c>
      <c r="AK1655" s="42" t="s">
        <v>6360</v>
      </c>
      <c r="AL1655" s="42">
        <v>600</v>
      </c>
      <c r="AM1655" s="42" t="s">
        <v>332</v>
      </c>
      <c r="AN1655" s="42" t="s">
        <v>6154</v>
      </c>
      <c r="AO1655" s="42">
        <v>400</v>
      </c>
      <c r="AP1655" s="42" t="s">
        <v>333</v>
      </c>
      <c r="AQ1655" s="42">
        <v>800</v>
      </c>
      <c r="AR1655" s="42">
        <v>48</v>
      </c>
      <c r="AS1655" s="42">
        <v>100</v>
      </c>
      <c r="AT1655" s="42">
        <f>AQ1655/AS1655</f>
        <v>8</v>
      </c>
      <c r="AU1655" s="42" t="s">
        <v>385</v>
      </c>
      <c r="AV1655" s="42" t="s">
        <v>385</v>
      </c>
      <c r="AW1655" s="42">
        <v>18000</v>
      </c>
      <c r="AX1655" s="42">
        <v>18000</v>
      </c>
      <c r="AY1655" s="42">
        <v>2</v>
      </c>
      <c r="AZ1655" s="51">
        <v>240</v>
      </c>
      <c r="BA1655" s="42"/>
      <c r="BB1655" s="42">
        <v>2</v>
      </c>
      <c r="BC1655" s="42" t="s">
        <v>375</v>
      </c>
      <c r="BD1655" s="49" t="s">
        <v>6361</v>
      </c>
      <c r="BE1655" s="49" t="s">
        <v>6356</v>
      </c>
      <c r="BF1655" s="42" t="s">
        <v>340</v>
      </c>
      <c r="BG1655" s="42"/>
      <c r="BH1655" s="42"/>
      <c r="BI1655" s="42" t="s">
        <v>357</v>
      </c>
      <c r="BJ1655" s="42" t="s">
        <v>358</v>
      </c>
      <c r="BK1655" s="57">
        <v>44778</v>
      </c>
      <c r="BL1655" s="42" t="s">
        <v>317</v>
      </c>
      <c r="BM1655" s="42" t="s">
        <v>317</v>
      </c>
      <c r="BN1655" s="42"/>
      <c r="BO1655" s="42"/>
      <c r="BP1655" s="42" t="s">
        <v>359</v>
      </c>
      <c r="BQ1655" s="42" t="s">
        <v>359</v>
      </c>
      <c r="BR1655" s="42" t="s">
        <v>359</v>
      </c>
      <c r="BS1655" s="42"/>
      <c r="BT1655" s="42" t="s">
        <v>360</v>
      </c>
      <c r="BU1655" s="42" t="s">
        <v>317</v>
      </c>
      <c r="BV1655" s="42" t="s">
        <v>317</v>
      </c>
      <c r="BW1655" s="42"/>
      <c r="BX1655" s="42"/>
      <c r="BY1655" s="42" t="s">
        <v>353</v>
      </c>
      <c r="BZ1655" s="42" t="s">
        <v>353</v>
      </c>
      <c r="CA1655" s="42"/>
      <c r="CB1655" s="42" t="s">
        <v>353</v>
      </c>
      <c r="CC1655" s="42"/>
      <c r="CD1655" s="42"/>
      <c r="CE1655" s="42"/>
      <c r="CF1655" s="42"/>
      <c r="CG1655" s="26" t="s">
        <v>6357</v>
      </c>
    </row>
    <row r="1656" hidden="1" spans="1:85">
      <c r="A1656" s="34">
        <v>1057</v>
      </c>
      <c r="B1656" s="42" t="s">
        <v>6362</v>
      </c>
      <c r="C1656" s="46" t="s">
        <v>6363</v>
      </c>
      <c r="D1656" s="42" t="s">
        <v>6364</v>
      </c>
      <c r="E1656" s="43">
        <v>27.7549</v>
      </c>
      <c r="F1656" s="43">
        <v>-15.8853</v>
      </c>
      <c r="G1656" s="42" t="s">
        <v>2110</v>
      </c>
      <c r="H1656" s="37">
        <v>4.5</v>
      </c>
      <c r="I1656" s="42" t="s">
        <v>6036</v>
      </c>
      <c r="J1656" s="42" t="s">
        <v>6365</v>
      </c>
      <c r="K1656" s="42" t="s">
        <v>317</v>
      </c>
      <c r="L1656" s="42" t="s">
        <v>317</v>
      </c>
      <c r="M1656" s="42" t="s">
        <v>317</v>
      </c>
      <c r="N1656" s="42" t="s">
        <v>341</v>
      </c>
      <c r="O1656" s="42" t="s">
        <v>319</v>
      </c>
      <c r="P1656" s="42" t="s">
        <v>319</v>
      </c>
      <c r="Q1656" s="42" t="s">
        <v>381</v>
      </c>
      <c r="R1656" s="42" t="s">
        <v>381</v>
      </c>
      <c r="S1656" s="42" t="s">
        <v>1718</v>
      </c>
      <c r="T1656" s="42" t="s">
        <v>344</v>
      </c>
      <c r="U1656" s="42" t="s">
        <v>323</v>
      </c>
      <c r="V1656" s="52">
        <v>70</v>
      </c>
      <c r="W1656" s="42" t="s">
        <v>366</v>
      </c>
      <c r="X1656" s="42" t="s">
        <v>6079</v>
      </c>
      <c r="Y1656" s="42" t="s">
        <v>2</v>
      </c>
      <c r="Z1656" s="42" t="s">
        <v>2</v>
      </c>
      <c r="AA1656" s="42" t="s">
        <v>328</v>
      </c>
      <c r="AB1656" s="42" t="s">
        <v>2114</v>
      </c>
      <c r="AC1656" s="42" t="s">
        <v>225</v>
      </c>
      <c r="AD1656" s="42" t="s">
        <v>225</v>
      </c>
      <c r="AE1656" s="42" t="s">
        <v>561</v>
      </c>
      <c r="AF1656" s="42" t="s">
        <v>561</v>
      </c>
      <c r="AG1656" s="42">
        <v>30</v>
      </c>
      <c r="AH1656" s="42" t="s">
        <v>350</v>
      </c>
      <c r="AI1656" s="42" t="s">
        <v>6366</v>
      </c>
      <c r="AJ1656" s="42" t="s">
        <v>351</v>
      </c>
      <c r="AK1656" s="42">
        <v>0</v>
      </c>
      <c r="AL1656" s="42">
        <v>600</v>
      </c>
      <c r="AM1656" s="42" t="s">
        <v>332</v>
      </c>
      <c r="AN1656" s="42" t="s">
        <v>6367</v>
      </c>
      <c r="AO1656" s="42">
        <v>400</v>
      </c>
      <c r="AP1656" s="42" t="s">
        <v>439</v>
      </c>
      <c r="AQ1656" s="42">
        <v>1200</v>
      </c>
      <c r="AR1656" s="42">
        <v>2</v>
      </c>
      <c r="AS1656" s="42">
        <v>600</v>
      </c>
      <c r="AT1656" s="42">
        <v>48</v>
      </c>
      <c r="AU1656" s="42" t="s">
        <v>385</v>
      </c>
      <c r="AV1656" s="42" t="s">
        <v>385</v>
      </c>
      <c r="AW1656" s="42">
        <v>18000</v>
      </c>
      <c r="AX1656" s="42">
        <v>18000</v>
      </c>
      <c r="AY1656" s="42">
        <v>2</v>
      </c>
      <c r="AZ1656" s="51">
        <v>106.3</v>
      </c>
      <c r="BA1656" s="42"/>
      <c r="BB1656" s="42">
        <v>1</v>
      </c>
      <c r="BC1656" s="42" t="s">
        <v>525</v>
      </c>
      <c r="BD1656" s="49">
        <v>0</v>
      </c>
      <c r="BE1656" s="49" t="s">
        <v>6362</v>
      </c>
      <c r="BF1656" s="42">
        <v>0</v>
      </c>
      <c r="BG1656" s="42"/>
      <c r="BH1656" s="42"/>
      <c r="BI1656" s="42" t="s">
        <v>357</v>
      </c>
      <c r="BJ1656" s="42" t="s">
        <v>358</v>
      </c>
      <c r="BK1656" s="57">
        <v>44778</v>
      </c>
      <c r="BL1656" s="42" t="s">
        <v>317</v>
      </c>
      <c r="BM1656" s="42" t="s">
        <v>317</v>
      </c>
      <c r="BN1656" s="42"/>
      <c r="BO1656" s="42"/>
      <c r="BP1656" s="42" t="s">
        <v>359</v>
      </c>
      <c r="BQ1656" s="42" t="s">
        <v>359</v>
      </c>
      <c r="BR1656" s="42" t="s">
        <v>359</v>
      </c>
      <c r="BS1656" s="42"/>
      <c r="BT1656" s="42" t="s">
        <v>360</v>
      </c>
      <c r="BU1656" s="42" t="s">
        <v>317</v>
      </c>
      <c r="BV1656" s="42" t="s">
        <v>317</v>
      </c>
      <c r="BW1656" s="42"/>
      <c r="BX1656" s="42"/>
      <c r="BY1656" s="42" t="s">
        <v>353</v>
      </c>
      <c r="BZ1656" s="42" t="s">
        <v>353</v>
      </c>
      <c r="CA1656" s="42"/>
      <c r="CB1656" s="42" t="s">
        <v>353</v>
      </c>
      <c r="CC1656" s="42"/>
      <c r="CD1656" s="42"/>
      <c r="CE1656" s="42"/>
      <c r="CF1656" s="42"/>
      <c r="CG1656" s="26" t="s">
        <v>6363</v>
      </c>
    </row>
    <row r="1657" hidden="1" spans="1:85">
      <c r="A1657" s="39">
        <v>1136</v>
      </c>
      <c r="B1657" s="42" t="s">
        <v>6368</v>
      </c>
      <c r="C1657" s="46" t="s">
        <v>6369</v>
      </c>
      <c r="D1657" s="42" t="s">
        <v>6370</v>
      </c>
      <c r="E1657" s="43">
        <v>27.4757</v>
      </c>
      <c r="F1657" s="43">
        <v>-16.2656</v>
      </c>
      <c r="G1657" s="42" t="s">
        <v>2110</v>
      </c>
      <c r="H1657" s="37">
        <v>1.5</v>
      </c>
      <c r="I1657" s="42" t="s">
        <v>6036</v>
      </c>
      <c r="J1657" s="42" t="s">
        <v>6232</v>
      </c>
      <c r="K1657" s="42" t="s">
        <v>340</v>
      </c>
      <c r="L1657" s="42" t="s">
        <v>317</v>
      </c>
      <c r="M1657" s="42" t="s">
        <v>317</v>
      </c>
      <c r="N1657" s="42" t="s">
        <v>402</v>
      </c>
      <c r="O1657" s="42" t="s">
        <v>319</v>
      </c>
      <c r="P1657" s="42" t="s">
        <v>319</v>
      </c>
      <c r="Q1657" s="42" t="s">
        <v>320</v>
      </c>
      <c r="R1657" s="42" t="s">
        <v>320</v>
      </c>
      <c r="S1657" s="42" t="s">
        <v>1718</v>
      </c>
      <c r="T1657" s="42" t="s">
        <v>344</v>
      </c>
      <c r="U1657" s="42" t="s">
        <v>397</v>
      </c>
      <c r="V1657" s="52" t="s">
        <v>324</v>
      </c>
      <c r="W1657" s="42" t="s">
        <v>366</v>
      </c>
      <c r="X1657" s="42" t="s">
        <v>6079</v>
      </c>
      <c r="Y1657" s="42" t="s">
        <v>2</v>
      </c>
      <c r="Z1657" s="42" t="s">
        <v>2</v>
      </c>
      <c r="AA1657" s="42" t="s">
        <v>328</v>
      </c>
      <c r="AB1657" s="42" t="s">
        <v>2114</v>
      </c>
      <c r="AC1657" s="42" t="s">
        <v>225</v>
      </c>
      <c r="AD1657" s="42" t="s">
        <v>225</v>
      </c>
      <c r="AE1657" s="42" t="s">
        <v>561</v>
      </c>
      <c r="AF1657" s="42" t="s">
        <v>561</v>
      </c>
      <c r="AG1657" s="42">
        <v>10</v>
      </c>
      <c r="AH1657" s="42" t="s">
        <v>350</v>
      </c>
      <c r="AI1657" s="42" t="s">
        <v>5393</v>
      </c>
      <c r="AJ1657" s="42" t="s">
        <v>370</v>
      </c>
      <c r="AK1657" s="42" t="s">
        <v>6371</v>
      </c>
      <c r="AL1657" s="42">
        <v>1000</v>
      </c>
      <c r="AM1657" s="42" t="s">
        <v>332</v>
      </c>
      <c r="AN1657" s="42" t="s">
        <v>6367</v>
      </c>
      <c r="AO1657" s="42">
        <v>400</v>
      </c>
      <c r="AP1657" s="42" t="s">
        <v>439</v>
      </c>
      <c r="AQ1657" s="42">
        <v>1200</v>
      </c>
      <c r="AR1657" s="42">
        <v>2</v>
      </c>
      <c r="AS1657" s="42">
        <v>600</v>
      </c>
      <c r="AT1657" s="42">
        <v>48</v>
      </c>
      <c r="AU1657" s="42" t="s">
        <v>385</v>
      </c>
      <c r="AV1657" s="42" t="s">
        <v>385</v>
      </c>
      <c r="AW1657" s="42">
        <v>18000</v>
      </c>
      <c r="AX1657" s="42">
        <v>18000</v>
      </c>
      <c r="AY1657" s="42">
        <v>2</v>
      </c>
      <c r="AZ1657" s="51">
        <v>87</v>
      </c>
      <c r="BA1657" s="42"/>
      <c r="BB1657" s="42">
        <v>1</v>
      </c>
      <c r="BC1657" s="42" t="s">
        <v>525</v>
      </c>
      <c r="BD1657" s="49">
        <v>0</v>
      </c>
      <c r="BE1657" s="49" t="s">
        <v>6368</v>
      </c>
      <c r="BF1657" s="42">
        <v>0</v>
      </c>
      <c r="BG1657" s="42"/>
      <c r="BH1657" s="42"/>
      <c r="BI1657" s="42" t="s">
        <v>357</v>
      </c>
      <c r="BJ1657" s="42" t="s">
        <v>358</v>
      </c>
      <c r="BK1657" s="57">
        <v>44778</v>
      </c>
      <c r="BL1657" s="42" t="s">
        <v>317</v>
      </c>
      <c r="BM1657" s="42" t="s">
        <v>317</v>
      </c>
      <c r="BN1657" s="42"/>
      <c r="BO1657" s="42"/>
      <c r="BP1657" s="42" t="s">
        <v>359</v>
      </c>
      <c r="BQ1657" s="42" t="s">
        <v>359</v>
      </c>
      <c r="BR1657" s="42" t="s">
        <v>359</v>
      </c>
      <c r="BS1657" s="42"/>
      <c r="BT1657" s="42" t="s">
        <v>360</v>
      </c>
      <c r="BU1657" s="42" t="s">
        <v>317</v>
      </c>
      <c r="BV1657" s="42" t="s">
        <v>317</v>
      </c>
      <c r="BW1657" s="42"/>
      <c r="BX1657" s="42"/>
      <c r="BY1657" s="42" t="s">
        <v>353</v>
      </c>
      <c r="BZ1657" s="42" t="s">
        <v>353</v>
      </c>
      <c r="CA1657" s="42"/>
      <c r="CB1657" s="42" t="s">
        <v>353</v>
      </c>
      <c r="CC1657" s="42"/>
      <c r="CD1657" s="42"/>
      <c r="CE1657" s="42"/>
      <c r="CF1657" s="42"/>
      <c r="CG1657" s="26" t="s">
        <v>6369</v>
      </c>
    </row>
    <row r="1658" hidden="1" spans="1:85">
      <c r="A1658" s="39">
        <v>1524</v>
      </c>
      <c r="B1658" s="42" t="s">
        <v>6372</v>
      </c>
      <c r="C1658" s="46" t="s">
        <v>6373</v>
      </c>
      <c r="D1658" s="42" t="s">
        <v>6374</v>
      </c>
      <c r="E1658" s="43">
        <v>27.3691</v>
      </c>
      <c r="F1658" s="43">
        <v>-16.5147</v>
      </c>
      <c r="G1658" s="42" t="s">
        <v>2110</v>
      </c>
      <c r="H1658" s="37">
        <v>4.5</v>
      </c>
      <c r="I1658" s="42" t="s">
        <v>6036</v>
      </c>
      <c r="J1658" s="42" t="s">
        <v>6153</v>
      </c>
      <c r="K1658" s="42" t="s">
        <v>340</v>
      </c>
      <c r="L1658" s="42" t="s">
        <v>317</v>
      </c>
      <c r="M1658" s="42" t="s">
        <v>317</v>
      </c>
      <c r="N1658" s="42" t="s">
        <v>402</v>
      </c>
      <c r="O1658" s="42" t="s">
        <v>319</v>
      </c>
      <c r="P1658" s="42" t="s">
        <v>319</v>
      </c>
      <c r="Q1658" s="42" t="s">
        <v>381</v>
      </c>
      <c r="R1658" s="42" t="s">
        <v>381</v>
      </c>
      <c r="S1658" s="42" t="s">
        <v>1718</v>
      </c>
      <c r="T1658" s="42" t="s">
        <v>344</v>
      </c>
      <c r="U1658" s="42" t="s">
        <v>323</v>
      </c>
      <c r="V1658" s="52">
        <v>64</v>
      </c>
      <c r="W1658" s="42" t="s">
        <v>366</v>
      </c>
      <c r="X1658" s="42" t="s">
        <v>6079</v>
      </c>
      <c r="Y1658" s="42" t="s">
        <v>2</v>
      </c>
      <c r="Z1658" s="42" t="s">
        <v>2</v>
      </c>
      <c r="AA1658" s="42" t="s">
        <v>328</v>
      </c>
      <c r="AB1658" s="42" t="s">
        <v>2114</v>
      </c>
      <c r="AC1658" s="42" t="s">
        <v>225</v>
      </c>
      <c r="AD1658" s="42" t="s">
        <v>225</v>
      </c>
      <c r="AE1658" s="42" t="s">
        <v>561</v>
      </c>
      <c r="AF1658" s="42" t="s">
        <v>561</v>
      </c>
      <c r="AG1658" s="42">
        <v>30</v>
      </c>
      <c r="AH1658" s="42" t="s">
        <v>350</v>
      </c>
      <c r="AI1658" s="42" t="s">
        <v>6366</v>
      </c>
      <c r="AJ1658" s="42" t="s">
        <v>370</v>
      </c>
      <c r="AK1658" s="42" t="s">
        <v>1895</v>
      </c>
      <c r="AL1658" s="42">
        <v>1000</v>
      </c>
      <c r="AM1658" s="42" t="s">
        <v>332</v>
      </c>
      <c r="AN1658" s="42" t="s">
        <v>6367</v>
      </c>
      <c r="AO1658" s="42">
        <v>400</v>
      </c>
      <c r="AP1658" s="42" t="s">
        <v>333</v>
      </c>
      <c r="AQ1658" s="42">
        <v>200</v>
      </c>
      <c r="AR1658" s="42">
        <v>48</v>
      </c>
      <c r="AS1658" s="42">
        <v>100</v>
      </c>
      <c r="AT1658" s="42">
        <f>AQ1658/AS1658</f>
        <v>2</v>
      </c>
      <c r="AU1658" s="42" t="s">
        <v>385</v>
      </c>
      <c r="AV1658" s="42" t="s">
        <v>385</v>
      </c>
      <c r="AW1658" s="42">
        <v>18000</v>
      </c>
      <c r="AX1658" s="42">
        <v>18000</v>
      </c>
      <c r="AY1658" s="42">
        <v>2</v>
      </c>
      <c r="AZ1658" s="51">
        <v>89</v>
      </c>
      <c r="BA1658" s="42"/>
      <c r="BB1658" s="42">
        <v>1</v>
      </c>
      <c r="BC1658" s="42" t="s">
        <v>525</v>
      </c>
      <c r="BD1658" s="49">
        <v>0</v>
      </c>
      <c r="BE1658" s="49" t="s">
        <v>6372</v>
      </c>
      <c r="BF1658" s="42" t="s">
        <v>340</v>
      </c>
      <c r="BG1658" s="42"/>
      <c r="BH1658" s="42"/>
      <c r="BI1658" s="42" t="s">
        <v>357</v>
      </c>
      <c r="BJ1658" s="42" t="s">
        <v>358</v>
      </c>
      <c r="BK1658" s="57">
        <v>44778</v>
      </c>
      <c r="BL1658" s="42" t="s">
        <v>317</v>
      </c>
      <c r="BM1658" s="42" t="s">
        <v>317</v>
      </c>
      <c r="BN1658" s="42"/>
      <c r="BO1658" s="42"/>
      <c r="BP1658" s="42" t="s">
        <v>359</v>
      </c>
      <c r="BQ1658" s="42" t="s">
        <v>359</v>
      </c>
      <c r="BR1658" s="42" t="s">
        <v>359</v>
      </c>
      <c r="BS1658" s="42"/>
      <c r="BT1658" s="42" t="s">
        <v>360</v>
      </c>
      <c r="BU1658" s="42" t="s">
        <v>317</v>
      </c>
      <c r="BV1658" s="42" t="s">
        <v>317</v>
      </c>
      <c r="BW1658" s="42"/>
      <c r="BX1658" s="42"/>
      <c r="BY1658" s="42" t="s">
        <v>353</v>
      </c>
      <c r="BZ1658" s="42" t="s">
        <v>353</v>
      </c>
      <c r="CA1658" s="42"/>
      <c r="CB1658" s="42" t="s">
        <v>353</v>
      </c>
      <c r="CC1658" s="42"/>
      <c r="CD1658" s="42"/>
      <c r="CE1658" s="42"/>
      <c r="CF1658" s="42"/>
      <c r="CG1658" s="26" t="s">
        <v>6373</v>
      </c>
    </row>
    <row r="1659" hidden="1" spans="1:85">
      <c r="A1659" s="39">
        <v>1776</v>
      </c>
      <c r="B1659" s="42" t="s">
        <v>6375</v>
      </c>
      <c r="C1659" s="46" t="s">
        <v>6376</v>
      </c>
      <c r="D1659" s="42" t="s">
        <v>6377</v>
      </c>
      <c r="E1659" s="43">
        <v>28.7156</v>
      </c>
      <c r="F1659" s="43">
        <v>-16.5318</v>
      </c>
      <c r="G1659" s="42" t="s">
        <v>316</v>
      </c>
      <c r="H1659" s="37">
        <v>4.5</v>
      </c>
      <c r="I1659" s="42" t="s">
        <v>6036</v>
      </c>
      <c r="J1659" s="42" t="s">
        <v>6288</v>
      </c>
      <c r="K1659" s="42" t="s">
        <v>317</v>
      </c>
      <c r="L1659" s="42" t="s">
        <v>317</v>
      </c>
      <c r="M1659" s="42" t="s">
        <v>317</v>
      </c>
      <c r="N1659" s="42" t="s">
        <v>318</v>
      </c>
      <c r="O1659" s="42" t="s">
        <v>319</v>
      </c>
      <c r="P1659" s="42" t="s">
        <v>319</v>
      </c>
      <c r="Q1659" s="42" t="s">
        <v>390</v>
      </c>
      <c r="R1659" s="42" t="s">
        <v>390</v>
      </c>
      <c r="S1659" s="42" t="s">
        <v>1718</v>
      </c>
      <c r="T1659" s="42" t="s">
        <v>344</v>
      </c>
      <c r="U1659" s="42" t="s">
        <v>323</v>
      </c>
      <c r="V1659" s="52">
        <v>50</v>
      </c>
      <c r="W1659" s="42" t="s">
        <v>366</v>
      </c>
      <c r="X1659" s="42" t="s">
        <v>3055</v>
      </c>
      <c r="Y1659" s="42" t="s">
        <v>2</v>
      </c>
      <c r="Z1659" s="42" t="s">
        <v>2</v>
      </c>
      <c r="AA1659" s="42" t="s">
        <v>328</v>
      </c>
      <c r="AB1659" s="43" t="s">
        <v>329</v>
      </c>
      <c r="AC1659" s="42" t="s">
        <v>225</v>
      </c>
      <c r="AD1659" s="42" t="s">
        <v>225</v>
      </c>
      <c r="AE1659" s="42" t="s">
        <v>561</v>
      </c>
      <c r="AF1659" s="42" t="s">
        <v>561</v>
      </c>
      <c r="AG1659" s="42">
        <v>30</v>
      </c>
      <c r="AH1659" s="42" t="s">
        <v>350</v>
      </c>
      <c r="AI1659" s="42" t="s">
        <v>1964</v>
      </c>
      <c r="AJ1659" s="42" t="s">
        <v>351</v>
      </c>
      <c r="AK1659" s="42" t="s">
        <v>2164</v>
      </c>
      <c r="AL1659" s="42">
        <v>1000</v>
      </c>
      <c r="AM1659" s="42" t="s">
        <v>332</v>
      </c>
      <c r="AN1659" s="42" t="s">
        <v>1896</v>
      </c>
      <c r="AO1659" s="42">
        <v>400</v>
      </c>
      <c r="AP1659" s="42" t="s">
        <v>439</v>
      </c>
      <c r="AQ1659" s="42">
        <v>1200</v>
      </c>
      <c r="AR1659" s="42">
        <v>2</v>
      </c>
      <c r="AS1659" s="42">
        <v>600</v>
      </c>
      <c r="AT1659" s="42">
        <v>48</v>
      </c>
      <c r="AU1659" s="42" t="s">
        <v>385</v>
      </c>
      <c r="AV1659" s="42" t="s">
        <v>385</v>
      </c>
      <c r="AW1659" s="42">
        <v>18000</v>
      </c>
      <c r="AX1659" s="42">
        <v>18000</v>
      </c>
      <c r="AY1659" s="42">
        <v>2</v>
      </c>
      <c r="AZ1659" s="51">
        <v>68</v>
      </c>
      <c r="BA1659" s="42"/>
      <c r="BB1659" s="42">
        <v>2</v>
      </c>
      <c r="BC1659" s="42" t="s">
        <v>6378</v>
      </c>
      <c r="BD1659" s="49">
        <v>0</v>
      </c>
      <c r="BE1659" s="49" t="s">
        <v>6375</v>
      </c>
      <c r="BF1659" s="42">
        <v>0</v>
      </c>
      <c r="BG1659" s="42"/>
      <c r="BH1659" s="42"/>
      <c r="BI1659" s="42" t="s">
        <v>357</v>
      </c>
      <c r="BJ1659" s="42" t="s">
        <v>358</v>
      </c>
      <c r="BK1659" s="57">
        <v>44778</v>
      </c>
      <c r="BL1659" s="42" t="s">
        <v>317</v>
      </c>
      <c r="BM1659" s="42" t="s">
        <v>317</v>
      </c>
      <c r="BN1659" s="42"/>
      <c r="BO1659" s="42"/>
      <c r="BP1659" s="42" t="s">
        <v>359</v>
      </c>
      <c r="BQ1659" s="42" t="s">
        <v>359</v>
      </c>
      <c r="BR1659" s="42" t="s">
        <v>359</v>
      </c>
      <c r="BS1659" s="42"/>
      <c r="BT1659" s="42" t="s">
        <v>360</v>
      </c>
      <c r="BU1659" s="42" t="s">
        <v>317</v>
      </c>
      <c r="BV1659" s="42" t="s">
        <v>317</v>
      </c>
      <c r="BW1659" s="42"/>
      <c r="BX1659" s="42"/>
      <c r="BY1659" s="42" t="s">
        <v>353</v>
      </c>
      <c r="BZ1659" s="42" t="s">
        <v>353</v>
      </c>
      <c r="CA1659" s="42"/>
      <c r="CB1659" s="42" t="s">
        <v>353</v>
      </c>
      <c r="CC1659" s="42"/>
      <c r="CD1659" s="42"/>
      <c r="CE1659" s="42"/>
      <c r="CF1659" s="42"/>
      <c r="CG1659" s="26" t="s">
        <v>6376</v>
      </c>
    </row>
    <row r="1660" hidden="1" spans="1:85">
      <c r="A1660" s="34">
        <v>1803</v>
      </c>
      <c r="B1660" s="42" t="s">
        <v>6379</v>
      </c>
      <c r="C1660" s="46" t="s">
        <v>6380</v>
      </c>
      <c r="D1660" s="42" t="s">
        <v>6119</v>
      </c>
      <c r="E1660" s="43">
        <v>26.247</v>
      </c>
      <c r="F1660" s="43">
        <v>-17.3302</v>
      </c>
      <c r="G1660" s="42" t="s">
        <v>2110</v>
      </c>
      <c r="H1660" s="37">
        <v>2.5</v>
      </c>
      <c r="I1660" s="42" t="s">
        <v>6036</v>
      </c>
      <c r="J1660" s="42" t="s">
        <v>6113</v>
      </c>
      <c r="K1660" s="42" t="s">
        <v>340</v>
      </c>
      <c r="L1660" s="42" t="s">
        <v>317</v>
      </c>
      <c r="M1660" s="42" t="s">
        <v>317</v>
      </c>
      <c r="N1660" s="42" t="s">
        <v>318</v>
      </c>
      <c r="O1660" s="42" t="s">
        <v>319</v>
      </c>
      <c r="P1660" s="42" t="s">
        <v>319</v>
      </c>
      <c r="Q1660" s="42" t="s">
        <v>381</v>
      </c>
      <c r="R1660" s="42" t="s">
        <v>320</v>
      </c>
      <c r="S1660" s="42" t="s">
        <v>1718</v>
      </c>
      <c r="T1660" s="42" t="s">
        <v>344</v>
      </c>
      <c r="U1660" s="42" t="s">
        <v>323</v>
      </c>
      <c r="V1660" s="52">
        <v>64</v>
      </c>
      <c r="W1660" s="42" t="s">
        <v>325</v>
      </c>
      <c r="X1660" s="42" t="s">
        <v>6038</v>
      </c>
      <c r="Y1660" s="42" t="s">
        <v>2</v>
      </c>
      <c r="Z1660" s="42" t="s">
        <v>2</v>
      </c>
      <c r="AA1660" s="42" t="s">
        <v>328</v>
      </c>
      <c r="AB1660" s="42" t="s">
        <v>2114</v>
      </c>
      <c r="AC1660" s="42" t="s">
        <v>225</v>
      </c>
      <c r="AD1660" s="42" t="s">
        <v>225</v>
      </c>
      <c r="AE1660" s="42" t="s">
        <v>453</v>
      </c>
      <c r="AF1660" s="42" t="s">
        <v>453</v>
      </c>
      <c r="AG1660" s="42">
        <v>20</v>
      </c>
      <c r="AH1660" s="42" t="s">
        <v>350</v>
      </c>
      <c r="AI1660" s="42" t="s">
        <v>5393</v>
      </c>
      <c r="AJ1660" s="42" t="s">
        <v>351</v>
      </c>
      <c r="AK1660" s="42" t="s">
        <v>1895</v>
      </c>
      <c r="AL1660" s="42">
        <v>600</v>
      </c>
      <c r="AM1660" s="42" t="s">
        <v>332</v>
      </c>
      <c r="AN1660" s="42" t="s">
        <v>6128</v>
      </c>
      <c r="AO1660" s="42">
        <v>400</v>
      </c>
      <c r="AP1660" s="42" t="s">
        <v>439</v>
      </c>
      <c r="AQ1660" s="42">
        <v>1200</v>
      </c>
      <c r="AR1660" s="42">
        <v>2</v>
      </c>
      <c r="AS1660" s="42">
        <v>600</v>
      </c>
      <c r="AT1660" s="42">
        <v>48</v>
      </c>
      <c r="AU1660" s="42" t="s">
        <v>327</v>
      </c>
      <c r="AV1660" s="42" t="s">
        <v>327</v>
      </c>
      <c r="AW1660" s="42" t="s">
        <v>327</v>
      </c>
      <c r="AX1660" s="42">
        <v>18000</v>
      </c>
      <c r="AY1660" s="42" t="s">
        <v>327</v>
      </c>
      <c r="AZ1660" s="51">
        <v>52</v>
      </c>
      <c r="BA1660" s="42"/>
      <c r="BB1660" s="42">
        <v>1</v>
      </c>
      <c r="BC1660" s="42" t="s">
        <v>525</v>
      </c>
      <c r="BD1660" s="49">
        <v>0</v>
      </c>
      <c r="BE1660" s="49" t="s">
        <v>6379</v>
      </c>
      <c r="BF1660" s="42" t="s">
        <v>340</v>
      </c>
      <c r="BG1660" s="42"/>
      <c r="BH1660" s="42"/>
      <c r="BI1660" s="42" t="s">
        <v>1142</v>
      </c>
      <c r="BJ1660" s="42" t="s">
        <v>358</v>
      </c>
      <c r="BK1660" s="57">
        <v>44778</v>
      </c>
      <c r="BL1660" s="42" t="s">
        <v>317</v>
      </c>
      <c r="BM1660" s="42" t="s">
        <v>317</v>
      </c>
      <c r="BN1660" s="42"/>
      <c r="BO1660" s="42"/>
      <c r="BP1660" s="42" t="s">
        <v>359</v>
      </c>
      <c r="BQ1660" s="42" t="s">
        <v>359</v>
      </c>
      <c r="BR1660" s="42" t="s">
        <v>359</v>
      </c>
      <c r="BS1660" s="42"/>
      <c r="BT1660" s="42" t="s">
        <v>360</v>
      </c>
      <c r="BU1660" s="42" t="s">
        <v>317</v>
      </c>
      <c r="BV1660" s="42" t="s">
        <v>317</v>
      </c>
      <c r="BW1660" s="42"/>
      <c r="BX1660" s="42"/>
      <c r="BY1660" s="42" t="s">
        <v>353</v>
      </c>
      <c r="BZ1660" s="42" t="s">
        <v>353</v>
      </c>
      <c r="CA1660" s="42"/>
      <c r="CB1660" s="42" t="s">
        <v>353</v>
      </c>
      <c r="CC1660" s="42"/>
      <c r="CD1660" s="42"/>
      <c r="CE1660" s="42"/>
      <c r="CF1660" s="42"/>
      <c r="CG1660" s="26" t="s">
        <v>6380</v>
      </c>
    </row>
    <row r="1661" hidden="1" spans="1:85">
      <c r="A1661" s="39">
        <v>762</v>
      </c>
      <c r="B1661" s="42" t="s">
        <v>6381</v>
      </c>
      <c r="C1661" s="46" t="s">
        <v>6382</v>
      </c>
      <c r="D1661" s="42" t="s">
        <v>6113</v>
      </c>
      <c r="E1661" s="43">
        <v>25.2691</v>
      </c>
      <c r="F1661" s="43">
        <v>-17.7865</v>
      </c>
      <c r="G1661" s="42" t="s">
        <v>2110</v>
      </c>
      <c r="H1661" s="37">
        <v>4.5</v>
      </c>
      <c r="I1661" s="42" t="s">
        <v>6036</v>
      </c>
      <c r="J1661" s="42" t="s">
        <v>6113</v>
      </c>
      <c r="K1661" s="42" t="s">
        <v>340</v>
      </c>
      <c r="L1661" s="42" t="s">
        <v>317</v>
      </c>
      <c r="M1661" s="42" t="s">
        <v>317</v>
      </c>
      <c r="N1661" s="42" t="s">
        <v>318</v>
      </c>
      <c r="O1661" s="42" t="s">
        <v>319</v>
      </c>
      <c r="P1661" s="42" t="s">
        <v>319</v>
      </c>
      <c r="Q1661" s="42" t="s">
        <v>320</v>
      </c>
      <c r="R1661" s="42" t="s">
        <v>320</v>
      </c>
      <c r="S1661" s="42" t="s">
        <v>1718</v>
      </c>
      <c r="T1661" s="42" t="s">
        <v>344</v>
      </c>
      <c r="U1661" s="42" t="s">
        <v>323</v>
      </c>
      <c r="V1661" s="52">
        <v>54</v>
      </c>
      <c r="W1661" s="42" t="s">
        <v>366</v>
      </c>
      <c r="X1661" s="42" t="s">
        <v>6038</v>
      </c>
      <c r="Y1661" s="42" t="s">
        <v>2</v>
      </c>
      <c r="Z1661" s="42" t="s">
        <v>2</v>
      </c>
      <c r="AA1661" s="42" t="s">
        <v>328</v>
      </c>
      <c r="AB1661" s="42" t="s">
        <v>2114</v>
      </c>
      <c r="AC1661" s="42" t="s">
        <v>225</v>
      </c>
      <c r="AD1661" s="42" t="s">
        <v>225</v>
      </c>
      <c r="AE1661" s="42" t="s">
        <v>561</v>
      </c>
      <c r="AF1661" s="42" t="s">
        <v>561</v>
      </c>
      <c r="AG1661" s="42">
        <v>30</v>
      </c>
      <c r="AH1661" s="42" t="s">
        <v>350</v>
      </c>
      <c r="AI1661" s="42" t="s">
        <v>5393</v>
      </c>
      <c r="AJ1661" s="42">
        <v>0</v>
      </c>
      <c r="AK1661" s="42">
        <v>0</v>
      </c>
      <c r="AL1661" s="42">
        <v>1000</v>
      </c>
      <c r="AM1661" s="42" t="s">
        <v>332</v>
      </c>
      <c r="AN1661" s="42" t="s">
        <v>6128</v>
      </c>
      <c r="AO1661" s="42">
        <v>400</v>
      </c>
      <c r="AP1661" s="42" t="s">
        <v>439</v>
      </c>
      <c r="AQ1661" s="42">
        <v>1200</v>
      </c>
      <c r="AR1661" s="42">
        <v>2</v>
      </c>
      <c r="AS1661" s="42">
        <v>600</v>
      </c>
      <c r="AT1661" s="42">
        <v>48</v>
      </c>
      <c r="AU1661" s="42" t="s">
        <v>6086</v>
      </c>
      <c r="AV1661" s="42" t="s">
        <v>6086</v>
      </c>
      <c r="AW1661" s="42">
        <v>18000</v>
      </c>
      <c r="AX1661" s="42">
        <v>18000</v>
      </c>
      <c r="AY1661" s="42">
        <v>2</v>
      </c>
      <c r="AZ1661" s="51">
        <v>75</v>
      </c>
      <c r="BA1661" s="42"/>
      <c r="BB1661" s="42">
        <v>2</v>
      </c>
      <c r="BC1661" s="42" t="s">
        <v>375</v>
      </c>
      <c r="BD1661" s="49" t="s">
        <v>6383</v>
      </c>
      <c r="BE1661" s="49" t="s">
        <v>6381</v>
      </c>
      <c r="BF1661" s="42" t="s">
        <v>340</v>
      </c>
      <c r="BG1661" s="42"/>
      <c r="BH1661" s="42"/>
      <c r="BI1661" s="42" t="s">
        <v>357</v>
      </c>
      <c r="BJ1661" s="42" t="s">
        <v>358</v>
      </c>
      <c r="BK1661" s="57">
        <v>44778</v>
      </c>
      <c r="BL1661" s="42" t="s">
        <v>317</v>
      </c>
      <c r="BM1661" s="42" t="s">
        <v>317</v>
      </c>
      <c r="BN1661" s="42"/>
      <c r="BO1661" s="42"/>
      <c r="BP1661" s="42" t="s">
        <v>359</v>
      </c>
      <c r="BQ1661" s="42" t="s">
        <v>359</v>
      </c>
      <c r="BR1661" s="42" t="s">
        <v>359</v>
      </c>
      <c r="BS1661" s="42"/>
      <c r="BT1661" s="42" t="s">
        <v>360</v>
      </c>
      <c r="BU1661" s="42" t="s">
        <v>317</v>
      </c>
      <c r="BV1661" s="42" t="s">
        <v>317</v>
      </c>
      <c r="BW1661" s="42"/>
      <c r="BX1661" s="42"/>
      <c r="BY1661" s="42" t="s">
        <v>353</v>
      </c>
      <c r="BZ1661" s="42" t="s">
        <v>353</v>
      </c>
      <c r="CA1661" s="42"/>
      <c r="CB1661" s="42" t="s">
        <v>353</v>
      </c>
      <c r="CC1661" s="42"/>
      <c r="CD1661" s="42"/>
      <c r="CE1661" s="42"/>
      <c r="CF1661" s="42"/>
      <c r="CG1661" s="26" t="s">
        <v>6382</v>
      </c>
    </row>
    <row r="1662" hidden="1" spans="1:85">
      <c r="A1662" s="34">
        <v>523</v>
      </c>
      <c r="B1662" s="42" t="s">
        <v>6384</v>
      </c>
      <c r="C1662" s="46" t="s">
        <v>6385</v>
      </c>
      <c r="D1662" s="42" t="s">
        <v>6386</v>
      </c>
      <c r="E1662" s="43">
        <v>28.0529</v>
      </c>
      <c r="F1662" s="43">
        <v>-16.0274</v>
      </c>
      <c r="G1662" s="42" t="s">
        <v>2110</v>
      </c>
      <c r="H1662" s="37">
        <v>1.8</v>
      </c>
      <c r="I1662" s="42" t="s">
        <v>6036</v>
      </c>
      <c r="J1662" s="42" t="s">
        <v>6365</v>
      </c>
      <c r="K1662" s="42" t="s">
        <v>340</v>
      </c>
      <c r="L1662" s="42" t="s">
        <v>317</v>
      </c>
      <c r="M1662" s="42" t="s">
        <v>317</v>
      </c>
      <c r="N1662" s="42" t="s">
        <v>402</v>
      </c>
      <c r="O1662" s="42" t="s">
        <v>319</v>
      </c>
      <c r="P1662" s="42" t="s">
        <v>319</v>
      </c>
      <c r="Q1662" s="42" t="s">
        <v>320</v>
      </c>
      <c r="R1662" s="42" t="s">
        <v>320</v>
      </c>
      <c r="S1662" s="42" t="s">
        <v>1718</v>
      </c>
      <c r="T1662" s="42" t="s">
        <v>344</v>
      </c>
      <c r="U1662" s="42" t="s">
        <v>323</v>
      </c>
      <c r="V1662" s="52">
        <v>70</v>
      </c>
      <c r="W1662" s="42" t="s">
        <v>325</v>
      </c>
      <c r="X1662" s="42" t="s">
        <v>6079</v>
      </c>
      <c r="Y1662" s="42" t="s">
        <v>2</v>
      </c>
      <c r="Z1662" s="42" t="s">
        <v>2</v>
      </c>
      <c r="AA1662" s="42" t="s">
        <v>328</v>
      </c>
      <c r="AB1662" s="42" t="s">
        <v>2114</v>
      </c>
      <c r="AC1662" s="42" t="s">
        <v>225</v>
      </c>
      <c r="AD1662" s="42" t="s">
        <v>225</v>
      </c>
      <c r="AE1662" s="42" t="s">
        <v>349</v>
      </c>
      <c r="AF1662" s="42" t="s">
        <v>349</v>
      </c>
      <c r="AG1662" s="42">
        <v>15</v>
      </c>
      <c r="AH1662" s="42" t="s">
        <v>350</v>
      </c>
      <c r="AI1662" s="42" t="s">
        <v>2115</v>
      </c>
      <c r="AJ1662" s="42" t="s">
        <v>351</v>
      </c>
      <c r="AK1662" s="42" t="s">
        <v>1895</v>
      </c>
      <c r="AL1662" s="42">
        <v>600</v>
      </c>
      <c r="AM1662" s="42" t="s">
        <v>332</v>
      </c>
      <c r="AN1662" s="42" t="s">
        <v>6367</v>
      </c>
      <c r="AO1662" s="42">
        <v>400</v>
      </c>
      <c r="AP1662" s="42" t="s">
        <v>439</v>
      </c>
      <c r="AQ1662" s="42">
        <v>1200</v>
      </c>
      <c r="AR1662" s="42">
        <v>2</v>
      </c>
      <c r="AS1662" s="42">
        <v>600</v>
      </c>
      <c r="AT1662" s="42">
        <v>48</v>
      </c>
      <c r="AU1662" s="42" t="s">
        <v>327</v>
      </c>
      <c r="AV1662" s="42" t="s">
        <v>327</v>
      </c>
      <c r="AW1662" s="42" t="s">
        <v>327</v>
      </c>
      <c r="AX1662" s="42">
        <v>0</v>
      </c>
      <c r="AY1662" s="42" t="s">
        <v>327</v>
      </c>
      <c r="AZ1662" s="51">
        <v>80</v>
      </c>
      <c r="BA1662" s="42"/>
      <c r="BB1662" s="42">
        <v>2</v>
      </c>
      <c r="BC1662" s="42" t="s">
        <v>375</v>
      </c>
      <c r="BD1662" s="49" t="s">
        <v>6387</v>
      </c>
      <c r="BE1662" s="49" t="s">
        <v>6384</v>
      </c>
      <c r="BF1662" s="42">
        <v>0</v>
      </c>
      <c r="BG1662" s="42"/>
      <c r="BH1662" s="42"/>
      <c r="BI1662" s="42" t="s">
        <v>357</v>
      </c>
      <c r="BJ1662" s="42" t="s">
        <v>358</v>
      </c>
      <c r="BK1662" s="57">
        <v>44778</v>
      </c>
      <c r="BL1662" s="42" t="s">
        <v>317</v>
      </c>
      <c r="BM1662" s="42" t="s">
        <v>317</v>
      </c>
      <c r="BN1662" s="42"/>
      <c r="BO1662" s="42"/>
      <c r="BP1662" s="42" t="s">
        <v>359</v>
      </c>
      <c r="BQ1662" s="42" t="s">
        <v>359</v>
      </c>
      <c r="BR1662" s="42" t="s">
        <v>359</v>
      </c>
      <c r="BS1662" s="42"/>
      <c r="BT1662" s="42" t="s">
        <v>360</v>
      </c>
      <c r="BU1662" s="42" t="s">
        <v>317</v>
      </c>
      <c r="BV1662" s="42" t="s">
        <v>317</v>
      </c>
      <c r="BW1662" s="42"/>
      <c r="BX1662" s="42"/>
      <c r="BY1662" s="42" t="s">
        <v>353</v>
      </c>
      <c r="BZ1662" s="42" t="s">
        <v>353</v>
      </c>
      <c r="CA1662" s="42"/>
      <c r="CB1662" s="42" t="s">
        <v>353</v>
      </c>
      <c r="CC1662" s="42"/>
      <c r="CD1662" s="42"/>
      <c r="CE1662" s="42"/>
      <c r="CF1662" s="42"/>
      <c r="CG1662" s="26" t="s">
        <v>6385</v>
      </c>
    </row>
    <row r="1663" hidden="1" spans="1:85">
      <c r="A1663" s="34">
        <v>833</v>
      </c>
      <c r="B1663" s="42" t="s">
        <v>6388</v>
      </c>
      <c r="C1663" s="46" t="s">
        <v>6389</v>
      </c>
      <c r="D1663" s="42" t="s">
        <v>6390</v>
      </c>
      <c r="E1663" s="43">
        <v>25.8556</v>
      </c>
      <c r="F1663" s="43">
        <v>-17.8488</v>
      </c>
      <c r="G1663" s="42" t="s">
        <v>2110</v>
      </c>
      <c r="H1663" s="37">
        <v>2</v>
      </c>
      <c r="I1663" s="42" t="s">
        <v>6036</v>
      </c>
      <c r="J1663" s="42" t="s">
        <v>6052</v>
      </c>
      <c r="K1663" s="42" t="s">
        <v>340</v>
      </c>
      <c r="L1663" s="42" t="s">
        <v>317</v>
      </c>
      <c r="M1663" s="42" t="s">
        <v>317</v>
      </c>
      <c r="N1663" s="42" t="s">
        <v>341</v>
      </c>
      <c r="O1663" s="42" t="s">
        <v>566</v>
      </c>
      <c r="P1663" s="42" t="s">
        <v>566</v>
      </c>
      <c r="Q1663" s="42" t="s">
        <v>320</v>
      </c>
      <c r="R1663" s="42" t="s">
        <v>320</v>
      </c>
      <c r="S1663" s="42" t="s">
        <v>1718</v>
      </c>
      <c r="T1663" s="42" t="s">
        <v>344</v>
      </c>
      <c r="U1663" s="42" t="s">
        <v>397</v>
      </c>
      <c r="V1663" s="52" t="s">
        <v>324</v>
      </c>
      <c r="W1663" s="42" t="s">
        <v>366</v>
      </c>
      <c r="X1663" s="42" t="s">
        <v>6038</v>
      </c>
      <c r="Y1663" s="42" t="s">
        <v>2</v>
      </c>
      <c r="Z1663" s="42" t="s">
        <v>2</v>
      </c>
      <c r="AA1663" s="42" t="s">
        <v>328</v>
      </c>
      <c r="AB1663" s="42" t="s">
        <v>2114</v>
      </c>
      <c r="AC1663" s="42" t="s">
        <v>225</v>
      </c>
      <c r="AD1663" s="42" t="s">
        <v>225</v>
      </c>
      <c r="AE1663" s="42" t="s">
        <v>6391</v>
      </c>
      <c r="AF1663" s="42" t="s">
        <v>6391</v>
      </c>
      <c r="AG1663" s="42">
        <v>16</v>
      </c>
      <c r="AH1663" s="42" t="s">
        <v>1003</v>
      </c>
      <c r="AI1663" s="42" t="s">
        <v>6392</v>
      </c>
      <c r="AJ1663" s="42" t="s">
        <v>6393</v>
      </c>
      <c r="AK1663" s="42" t="s">
        <v>6394</v>
      </c>
      <c r="AL1663" s="42">
        <v>600</v>
      </c>
      <c r="AM1663" s="42" t="s">
        <v>332</v>
      </c>
      <c r="AN1663" s="42" t="s">
        <v>6395</v>
      </c>
      <c r="AO1663" s="42">
        <v>200</v>
      </c>
      <c r="AP1663" s="42" t="s">
        <v>384</v>
      </c>
      <c r="AQ1663" s="42">
        <v>600</v>
      </c>
      <c r="AR1663" s="42">
        <v>2</v>
      </c>
      <c r="AS1663" s="42">
        <v>600</v>
      </c>
      <c r="AT1663" s="42">
        <v>24</v>
      </c>
      <c r="AU1663" s="42" t="s">
        <v>6086</v>
      </c>
      <c r="AV1663" s="42" t="s">
        <v>6086</v>
      </c>
      <c r="AW1663" s="42">
        <v>18000</v>
      </c>
      <c r="AX1663" s="42">
        <v>18000</v>
      </c>
      <c r="AY1663" s="42">
        <v>2</v>
      </c>
      <c r="AZ1663" s="51">
        <v>80</v>
      </c>
      <c r="BA1663" s="42"/>
      <c r="BB1663" s="42">
        <v>1</v>
      </c>
      <c r="BC1663" s="42" t="s">
        <v>525</v>
      </c>
      <c r="BD1663" s="49">
        <v>0</v>
      </c>
      <c r="BE1663" s="49" t="s">
        <v>6388</v>
      </c>
      <c r="BF1663" s="42" t="s">
        <v>356</v>
      </c>
      <c r="BG1663" s="42"/>
      <c r="BH1663" s="42"/>
      <c r="BI1663" s="42" t="s">
        <v>357</v>
      </c>
      <c r="BJ1663" s="42" t="s">
        <v>358</v>
      </c>
      <c r="BK1663" s="57">
        <v>44778</v>
      </c>
      <c r="BL1663" s="42" t="s">
        <v>340</v>
      </c>
      <c r="BM1663" s="42" t="s">
        <v>340</v>
      </c>
      <c r="BN1663" s="42"/>
      <c r="BO1663" s="42">
        <v>1</v>
      </c>
      <c r="BP1663" s="42" t="s">
        <v>359</v>
      </c>
      <c r="BQ1663" s="42" t="s">
        <v>359</v>
      </c>
      <c r="BR1663" s="42" t="s">
        <v>508</v>
      </c>
      <c r="BS1663" s="42"/>
      <c r="BT1663" s="42" t="s">
        <v>340</v>
      </c>
      <c r="BU1663" s="42" t="s">
        <v>317</v>
      </c>
      <c r="BV1663" s="42" t="s">
        <v>356</v>
      </c>
      <c r="BW1663" s="42"/>
      <c r="BX1663" s="42"/>
      <c r="BY1663" s="42" t="s">
        <v>699</v>
      </c>
      <c r="BZ1663" s="42" t="s">
        <v>353</v>
      </c>
      <c r="CA1663" s="42"/>
      <c r="CB1663" s="42" t="s">
        <v>472</v>
      </c>
      <c r="CC1663" s="42"/>
      <c r="CD1663" s="42"/>
      <c r="CE1663" s="42"/>
      <c r="CF1663" s="42"/>
      <c r="CG1663" s="26" t="s">
        <v>6389</v>
      </c>
    </row>
    <row r="1664" hidden="1" spans="1:85">
      <c r="A1664" s="39">
        <v>166</v>
      </c>
      <c r="B1664" s="42" t="s">
        <v>6396</v>
      </c>
      <c r="C1664" s="46" t="s">
        <v>6397</v>
      </c>
      <c r="D1664" s="42" t="s">
        <v>6398</v>
      </c>
      <c r="E1664" s="43">
        <v>28.1438</v>
      </c>
      <c r="F1664" s="43">
        <v>-16.2327</v>
      </c>
      <c r="G1664" s="42" t="s">
        <v>2110</v>
      </c>
      <c r="H1664" s="37">
        <v>1.8</v>
      </c>
      <c r="I1664" s="42" t="s">
        <v>6036</v>
      </c>
      <c r="J1664" s="42" t="s">
        <v>6288</v>
      </c>
      <c r="K1664" s="42" t="s">
        <v>317</v>
      </c>
      <c r="L1664" s="42" t="s">
        <v>317</v>
      </c>
      <c r="M1664" s="42" t="s">
        <v>317</v>
      </c>
      <c r="N1664" s="42" t="s">
        <v>318</v>
      </c>
      <c r="O1664" s="42" t="s">
        <v>319</v>
      </c>
      <c r="P1664" s="42" t="s">
        <v>319</v>
      </c>
      <c r="Q1664" s="42" t="s">
        <v>320</v>
      </c>
      <c r="R1664" s="42" t="s">
        <v>320</v>
      </c>
      <c r="S1664" s="42" t="s">
        <v>1718</v>
      </c>
      <c r="T1664" s="42" t="s">
        <v>344</v>
      </c>
      <c r="U1664" s="42" t="s">
        <v>323</v>
      </c>
      <c r="V1664" s="52">
        <v>60</v>
      </c>
      <c r="W1664" s="42" t="s">
        <v>366</v>
      </c>
      <c r="X1664" s="42" t="s">
        <v>6079</v>
      </c>
      <c r="Y1664" s="42" t="s">
        <v>2</v>
      </c>
      <c r="Z1664" s="42" t="s">
        <v>2</v>
      </c>
      <c r="AA1664" s="42" t="s">
        <v>328</v>
      </c>
      <c r="AB1664" s="42" t="s">
        <v>2114</v>
      </c>
      <c r="AC1664" s="42" t="s">
        <v>225</v>
      </c>
      <c r="AD1664" s="42" t="s">
        <v>225</v>
      </c>
      <c r="AE1664" s="42">
        <v>0</v>
      </c>
      <c r="AF1664" s="42">
        <v>0</v>
      </c>
      <c r="AG1664" s="42">
        <v>15</v>
      </c>
      <c r="AH1664" s="42" t="s">
        <v>350</v>
      </c>
      <c r="AI1664" s="42" t="s">
        <v>6399</v>
      </c>
      <c r="AJ1664" s="42" t="s">
        <v>351</v>
      </c>
      <c r="AK1664" s="42" t="s">
        <v>1895</v>
      </c>
      <c r="AL1664" s="42">
        <v>600</v>
      </c>
      <c r="AM1664" s="42" t="s">
        <v>332</v>
      </c>
      <c r="AN1664" s="42" t="s">
        <v>6367</v>
      </c>
      <c r="AO1664" s="42">
        <v>400</v>
      </c>
      <c r="AP1664" s="42" t="s">
        <v>439</v>
      </c>
      <c r="AQ1664" s="42">
        <v>1200</v>
      </c>
      <c r="AR1664" s="42">
        <v>2</v>
      </c>
      <c r="AS1664" s="42">
        <v>600</v>
      </c>
      <c r="AT1664" s="42">
        <v>48</v>
      </c>
      <c r="AU1664" s="42" t="s">
        <v>385</v>
      </c>
      <c r="AV1664" s="42" t="s">
        <v>385</v>
      </c>
      <c r="AW1664" s="42">
        <v>18000</v>
      </c>
      <c r="AX1664" s="42">
        <v>18000</v>
      </c>
      <c r="AY1664" s="42">
        <v>2</v>
      </c>
      <c r="AZ1664" s="51">
        <v>44</v>
      </c>
      <c r="BA1664" s="42"/>
      <c r="BB1664" s="42">
        <v>1</v>
      </c>
      <c r="BC1664" s="42" t="s">
        <v>525</v>
      </c>
      <c r="BD1664" s="49">
        <v>0</v>
      </c>
      <c r="BE1664" s="49" t="s">
        <v>6396</v>
      </c>
      <c r="BF1664" s="42">
        <v>0</v>
      </c>
      <c r="BG1664" s="42"/>
      <c r="BH1664" s="42"/>
      <c r="BI1664" s="42" t="s">
        <v>357</v>
      </c>
      <c r="BJ1664" s="42" t="s">
        <v>358</v>
      </c>
      <c r="BK1664" s="57">
        <v>44778</v>
      </c>
      <c r="BL1664" s="42" t="s">
        <v>317</v>
      </c>
      <c r="BM1664" s="42" t="s">
        <v>317</v>
      </c>
      <c r="BN1664" s="42"/>
      <c r="BO1664" s="42"/>
      <c r="BP1664" s="42" t="s">
        <v>359</v>
      </c>
      <c r="BQ1664" s="42" t="s">
        <v>359</v>
      </c>
      <c r="BR1664" s="42" t="s">
        <v>359</v>
      </c>
      <c r="BS1664" s="42"/>
      <c r="BT1664" s="42" t="s">
        <v>360</v>
      </c>
      <c r="BU1664" s="42" t="s">
        <v>317</v>
      </c>
      <c r="BV1664" s="42" t="s">
        <v>317</v>
      </c>
      <c r="BW1664" s="42"/>
      <c r="BX1664" s="42"/>
      <c r="BY1664" s="42" t="s">
        <v>353</v>
      </c>
      <c r="BZ1664" s="42" t="s">
        <v>353</v>
      </c>
      <c r="CA1664" s="42"/>
      <c r="CB1664" s="42" t="s">
        <v>353</v>
      </c>
      <c r="CC1664" s="42"/>
      <c r="CD1664" s="42"/>
      <c r="CE1664" s="42"/>
      <c r="CF1664" s="42"/>
      <c r="CG1664" s="26" t="s">
        <v>6397</v>
      </c>
    </row>
    <row r="1665" hidden="1" spans="1:85">
      <c r="A1665" s="39">
        <v>342</v>
      </c>
      <c r="B1665" s="42" t="s">
        <v>6400</v>
      </c>
      <c r="C1665" s="46" t="s">
        <v>6401</v>
      </c>
      <c r="D1665" s="42" t="s">
        <v>6402</v>
      </c>
      <c r="E1665" s="43">
        <v>28.0849</v>
      </c>
      <c r="F1665" s="43">
        <v>-16.1627</v>
      </c>
      <c r="G1665" s="42" t="s">
        <v>2110</v>
      </c>
      <c r="H1665" s="37">
        <v>2.5</v>
      </c>
      <c r="I1665" s="42" t="s">
        <v>6036</v>
      </c>
      <c r="J1665" s="42" t="s">
        <v>6365</v>
      </c>
      <c r="K1665" s="42" t="s">
        <v>317</v>
      </c>
      <c r="L1665" s="42" t="s">
        <v>317</v>
      </c>
      <c r="M1665" s="42" t="s">
        <v>317</v>
      </c>
      <c r="N1665" s="42" t="s">
        <v>318</v>
      </c>
      <c r="O1665" s="42" t="s">
        <v>319</v>
      </c>
      <c r="P1665" s="42" t="s">
        <v>319</v>
      </c>
      <c r="Q1665" s="42" t="s">
        <v>381</v>
      </c>
      <c r="R1665" s="42" t="s">
        <v>381</v>
      </c>
      <c r="S1665" s="42" t="s">
        <v>1718</v>
      </c>
      <c r="T1665" s="42" t="s">
        <v>344</v>
      </c>
      <c r="U1665" s="42" t="s">
        <v>323</v>
      </c>
      <c r="V1665" s="52">
        <v>70</v>
      </c>
      <c r="W1665" s="42" t="s">
        <v>366</v>
      </c>
      <c r="X1665" s="42" t="s">
        <v>6079</v>
      </c>
      <c r="Y1665" s="42" t="s">
        <v>2</v>
      </c>
      <c r="Z1665" s="42" t="s">
        <v>2</v>
      </c>
      <c r="AA1665" s="42" t="s">
        <v>328</v>
      </c>
      <c r="AB1665" s="42" t="s">
        <v>2114</v>
      </c>
      <c r="AC1665" s="42" t="s">
        <v>225</v>
      </c>
      <c r="AD1665" s="42" t="s">
        <v>225</v>
      </c>
      <c r="AE1665" s="42" t="s">
        <v>499</v>
      </c>
      <c r="AF1665" s="42" t="s">
        <v>499</v>
      </c>
      <c r="AG1665" s="42">
        <v>20</v>
      </c>
      <c r="AH1665" s="42" t="s">
        <v>350</v>
      </c>
      <c r="AI1665" s="42" t="s">
        <v>5622</v>
      </c>
      <c r="AJ1665" s="42" t="s">
        <v>351</v>
      </c>
      <c r="AK1665" s="42" t="s">
        <v>1895</v>
      </c>
      <c r="AL1665" s="42">
        <v>600</v>
      </c>
      <c r="AM1665" s="42" t="s">
        <v>332</v>
      </c>
      <c r="AN1665" s="42" t="s">
        <v>6367</v>
      </c>
      <c r="AO1665" s="42">
        <v>400</v>
      </c>
      <c r="AP1665" s="42" t="s">
        <v>439</v>
      </c>
      <c r="AQ1665" s="42">
        <v>1200</v>
      </c>
      <c r="AR1665" s="42">
        <v>2</v>
      </c>
      <c r="AS1665" s="42">
        <v>600</v>
      </c>
      <c r="AT1665" s="42">
        <v>48</v>
      </c>
      <c r="AU1665" s="42" t="s">
        <v>6403</v>
      </c>
      <c r="AV1665" s="42" t="s">
        <v>6403</v>
      </c>
      <c r="AW1665" s="42">
        <v>25000</v>
      </c>
      <c r="AX1665" s="42">
        <v>25000</v>
      </c>
      <c r="AY1665" s="42">
        <v>2</v>
      </c>
      <c r="AZ1665" s="51">
        <v>64</v>
      </c>
      <c r="BA1665" s="42"/>
      <c r="BB1665" s="42">
        <v>1</v>
      </c>
      <c r="BC1665" s="42" t="s">
        <v>525</v>
      </c>
      <c r="BD1665" s="49">
        <v>0</v>
      </c>
      <c r="BE1665" s="49" t="s">
        <v>6400</v>
      </c>
      <c r="BF1665" s="42">
        <v>0</v>
      </c>
      <c r="BG1665" s="42"/>
      <c r="BH1665" s="42"/>
      <c r="BI1665" s="42" t="s">
        <v>357</v>
      </c>
      <c r="BJ1665" s="42" t="s">
        <v>358</v>
      </c>
      <c r="BK1665" s="57">
        <v>44778</v>
      </c>
      <c r="BL1665" s="42" t="s">
        <v>317</v>
      </c>
      <c r="BM1665" s="42" t="s">
        <v>317</v>
      </c>
      <c r="BN1665" s="42"/>
      <c r="BO1665" s="42"/>
      <c r="BP1665" s="42" t="s">
        <v>359</v>
      </c>
      <c r="BQ1665" s="42" t="s">
        <v>359</v>
      </c>
      <c r="BR1665" s="42" t="s">
        <v>359</v>
      </c>
      <c r="BS1665" s="42"/>
      <c r="BT1665" s="42" t="s">
        <v>360</v>
      </c>
      <c r="BU1665" s="42" t="s">
        <v>317</v>
      </c>
      <c r="BV1665" s="42" t="s">
        <v>317</v>
      </c>
      <c r="BW1665" s="42"/>
      <c r="BX1665" s="42"/>
      <c r="BY1665" s="42" t="s">
        <v>353</v>
      </c>
      <c r="BZ1665" s="42" t="s">
        <v>353</v>
      </c>
      <c r="CA1665" s="42"/>
      <c r="CB1665" s="42" t="s">
        <v>353</v>
      </c>
      <c r="CC1665" s="42"/>
      <c r="CD1665" s="42"/>
      <c r="CE1665" s="42"/>
      <c r="CF1665" s="42"/>
      <c r="CG1665" s="26" t="s">
        <v>6401</v>
      </c>
    </row>
    <row r="1666" hidden="1" spans="1:85">
      <c r="A1666" s="34">
        <v>937</v>
      </c>
      <c r="B1666" s="42" t="s">
        <v>6404</v>
      </c>
      <c r="C1666" s="46" t="s">
        <v>6405</v>
      </c>
      <c r="D1666" s="42" t="s">
        <v>6142</v>
      </c>
      <c r="E1666" s="43">
        <v>27.2285</v>
      </c>
      <c r="F1666" s="43">
        <v>-17.3419</v>
      </c>
      <c r="G1666" s="42" t="s">
        <v>2110</v>
      </c>
      <c r="H1666" s="37">
        <v>1.8</v>
      </c>
      <c r="I1666" s="42" t="s">
        <v>6036</v>
      </c>
      <c r="J1666" s="42" t="s">
        <v>6175</v>
      </c>
      <c r="K1666" s="42" t="s">
        <v>340</v>
      </c>
      <c r="L1666" s="42" t="s">
        <v>317</v>
      </c>
      <c r="M1666" s="42" t="s">
        <v>317</v>
      </c>
      <c r="N1666" s="42" t="s">
        <v>341</v>
      </c>
      <c r="O1666" s="42" t="s">
        <v>319</v>
      </c>
      <c r="P1666" s="42" t="s">
        <v>319</v>
      </c>
      <c r="Q1666" s="42" t="s">
        <v>320</v>
      </c>
      <c r="R1666" s="42" t="s">
        <v>320</v>
      </c>
      <c r="S1666" s="42" t="s">
        <v>1718</v>
      </c>
      <c r="T1666" s="42" t="s">
        <v>344</v>
      </c>
      <c r="U1666" s="42" t="s">
        <v>323</v>
      </c>
      <c r="V1666" s="52">
        <v>56</v>
      </c>
      <c r="W1666" s="42" t="s">
        <v>366</v>
      </c>
      <c r="X1666" s="42" t="s">
        <v>6079</v>
      </c>
      <c r="Y1666" s="42" t="s">
        <v>2</v>
      </c>
      <c r="Z1666" s="42" t="s">
        <v>2</v>
      </c>
      <c r="AA1666" s="42" t="s">
        <v>328</v>
      </c>
      <c r="AB1666" s="42" t="s">
        <v>2114</v>
      </c>
      <c r="AC1666" s="42" t="s">
        <v>225</v>
      </c>
      <c r="AD1666" s="42" t="s">
        <v>225</v>
      </c>
      <c r="AE1666" s="42" t="s">
        <v>349</v>
      </c>
      <c r="AF1666" s="42" t="s">
        <v>349</v>
      </c>
      <c r="AG1666" s="42">
        <v>15</v>
      </c>
      <c r="AH1666" s="42" t="s">
        <v>350</v>
      </c>
      <c r="AI1666" s="42" t="s">
        <v>2115</v>
      </c>
      <c r="AJ1666" s="42" t="s">
        <v>351</v>
      </c>
      <c r="AK1666" s="42" t="s">
        <v>1895</v>
      </c>
      <c r="AL1666" s="42">
        <v>600</v>
      </c>
      <c r="AM1666" s="42" t="s">
        <v>332</v>
      </c>
      <c r="AN1666" s="42" t="s">
        <v>6154</v>
      </c>
      <c r="AO1666" s="42">
        <v>400</v>
      </c>
      <c r="AP1666" s="42" t="s">
        <v>439</v>
      </c>
      <c r="AQ1666" s="42">
        <v>600</v>
      </c>
      <c r="AR1666" s="42">
        <v>2</v>
      </c>
      <c r="AS1666" s="42">
        <v>600</v>
      </c>
      <c r="AT1666" s="42">
        <v>24</v>
      </c>
      <c r="AU1666" s="42" t="s">
        <v>385</v>
      </c>
      <c r="AV1666" s="42" t="s">
        <v>385</v>
      </c>
      <c r="AW1666" s="42">
        <v>18000</v>
      </c>
      <c r="AX1666" s="42">
        <v>18000</v>
      </c>
      <c r="AY1666" s="42">
        <v>2</v>
      </c>
      <c r="AZ1666" s="51">
        <v>76</v>
      </c>
      <c r="BA1666" s="42"/>
      <c r="BB1666" s="42">
        <v>1</v>
      </c>
      <c r="BC1666" s="42" t="s">
        <v>525</v>
      </c>
      <c r="BD1666" s="49">
        <v>0</v>
      </c>
      <c r="BE1666" s="49" t="s">
        <v>6404</v>
      </c>
      <c r="BF1666" s="42" t="s">
        <v>340</v>
      </c>
      <c r="BG1666" s="42"/>
      <c r="BH1666" s="42"/>
      <c r="BI1666" s="42" t="s">
        <v>357</v>
      </c>
      <c r="BJ1666" s="42" t="s">
        <v>358</v>
      </c>
      <c r="BK1666" s="57">
        <v>44778</v>
      </c>
      <c r="BL1666" s="42" t="s">
        <v>340</v>
      </c>
      <c r="BM1666" s="42" t="s">
        <v>317</v>
      </c>
      <c r="BN1666" s="42"/>
      <c r="BO1666" s="42"/>
      <c r="BP1666" s="42" t="s">
        <v>359</v>
      </c>
      <c r="BQ1666" s="42" t="s">
        <v>359</v>
      </c>
      <c r="BR1666" s="42" t="s">
        <v>508</v>
      </c>
      <c r="BS1666" s="42"/>
      <c r="BT1666" s="42" t="s">
        <v>360</v>
      </c>
      <c r="BU1666" s="42" t="s">
        <v>317</v>
      </c>
      <c r="BV1666" s="42" t="s">
        <v>317</v>
      </c>
      <c r="BW1666" s="42"/>
      <c r="BX1666" s="42"/>
      <c r="BY1666" s="42" t="s">
        <v>353</v>
      </c>
      <c r="BZ1666" s="42" t="s">
        <v>353</v>
      </c>
      <c r="CA1666" s="42"/>
      <c r="CB1666" s="42" t="s">
        <v>353</v>
      </c>
      <c r="CC1666" s="42"/>
      <c r="CD1666" s="42"/>
      <c r="CE1666" s="42"/>
      <c r="CF1666" s="42"/>
      <c r="CG1666" s="26" t="s">
        <v>6405</v>
      </c>
    </row>
    <row r="1667" hidden="1" spans="1:85">
      <c r="A1667" s="39">
        <v>1662</v>
      </c>
      <c r="B1667" s="42" t="s">
        <v>6406</v>
      </c>
      <c r="C1667" s="46" t="s">
        <v>6407</v>
      </c>
      <c r="D1667" s="42" t="s">
        <v>6175</v>
      </c>
      <c r="E1667" s="43">
        <v>27.458</v>
      </c>
      <c r="F1667" s="43">
        <v>-17.2626</v>
      </c>
      <c r="G1667" s="42" t="s">
        <v>2110</v>
      </c>
      <c r="H1667" s="37">
        <v>2.5</v>
      </c>
      <c r="I1667" s="42" t="s">
        <v>6036</v>
      </c>
      <c r="J1667" s="42" t="s">
        <v>6175</v>
      </c>
      <c r="K1667" s="42" t="s">
        <v>317</v>
      </c>
      <c r="L1667" s="42" t="s">
        <v>317</v>
      </c>
      <c r="M1667" s="42" t="s">
        <v>317</v>
      </c>
      <c r="N1667" s="42" t="s">
        <v>318</v>
      </c>
      <c r="O1667" s="42" t="s">
        <v>319</v>
      </c>
      <c r="P1667" s="42" t="s">
        <v>319</v>
      </c>
      <c r="Q1667" s="42" t="s">
        <v>320</v>
      </c>
      <c r="R1667" s="42" t="s">
        <v>320</v>
      </c>
      <c r="S1667" s="42" t="s">
        <v>1718</v>
      </c>
      <c r="T1667" s="42" t="s">
        <v>344</v>
      </c>
      <c r="U1667" s="42" t="s">
        <v>323</v>
      </c>
      <c r="V1667" s="52">
        <v>60</v>
      </c>
      <c r="W1667" s="42" t="s">
        <v>366</v>
      </c>
      <c r="X1667" s="42" t="s">
        <v>6079</v>
      </c>
      <c r="Y1667" s="42" t="s">
        <v>2</v>
      </c>
      <c r="Z1667" s="42" t="s">
        <v>2</v>
      </c>
      <c r="AA1667" s="42" t="s">
        <v>328</v>
      </c>
      <c r="AB1667" s="42" t="s">
        <v>2114</v>
      </c>
      <c r="AC1667" s="42" t="s">
        <v>225</v>
      </c>
      <c r="AD1667" s="42" t="s">
        <v>225</v>
      </c>
      <c r="AE1667" s="42" t="s">
        <v>453</v>
      </c>
      <c r="AF1667" s="42" t="s">
        <v>453</v>
      </c>
      <c r="AG1667" s="42">
        <v>20</v>
      </c>
      <c r="AH1667" s="42" t="s">
        <v>350</v>
      </c>
      <c r="AI1667" s="42" t="s">
        <v>6046</v>
      </c>
      <c r="AJ1667" s="42" t="s">
        <v>351</v>
      </c>
      <c r="AK1667" s="42" t="s">
        <v>1895</v>
      </c>
      <c r="AL1667" s="42">
        <v>600</v>
      </c>
      <c r="AM1667" s="42" t="s">
        <v>408</v>
      </c>
      <c r="AN1667" s="42">
        <v>0</v>
      </c>
      <c r="AO1667" s="42">
        <v>250</v>
      </c>
      <c r="AP1667" s="42" t="s">
        <v>384</v>
      </c>
      <c r="AQ1667" s="42">
        <v>600</v>
      </c>
      <c r="AR1667" s="42">
        <v>2</v>
      </c>
      <c r="AS1667" s="42">
        <v>600</v>
      </c>
      <c r="AT1667" s="42">
        <v>24</v>
      </c>
      <c r="AU1667" s="42" t="s">
        <v>6403</v>
      </c>
      <c r="AV1667" s="42" t="s">
        <v>6403</v>
      </c>
      <c r="AW1667" s="42">
        <v>25000</v>
      </c>
      <c r="AX1667" s="42">
        <v>25000</v>
      </c>
      <c r="AY1667" s="42">
        <v>2</v>
      </c>
      <c r="AZ1667" s="51">
        <v>70</v>
      </c>
      <c r="BA1667" s="42"/>
      <c r="BB1667" s="42">
        <v>1</v>
      </c>
      <c r="BC1667" s="42" t="s">
        <v>525</v>
      </c>
      <c r="BD1667" s="49">
        <v>0</v>
      </c>
      <c r="BE1667" s="49" t="s">
        <v>6406</v>
      </c>
      <c r="BF1667" s="42" t="s">
        <v>340</v>
      </c>
      <c r="BG1667" s="42"/>
      <c r="BH1667" s="42"/>
      <c r="BI1667" s="42" t="s">
        <v>357</v>
      </c>
      <c r="BJ1667" s="42" t="s">
        <v>358</v>
      </c>
      <c r="BK1667" s="57">
        <v>44778</v>
      </c>
      <c r="BL1667" s="42" t="s">
        <v>340</v>
      </c>
      <c r="BM1667" s="42" t="s">
        <v>317</v>
      </c>
      <c r="BN1667" s="42"/>
      <c r="BO1667" s="42"/>
      <c r="BP1667" s="42" t="s">
        <v>359</v>
      </c>
      <c r="BQ1667" s="42" t="s">
        <v>359</v>
      </c>
      <c r="BR1667" s="42" t="s">
        <v>508</v>
      </c>
      <c r="BS1667" s="42"/>
      <c r="BT1667" s="42" t="s">
        <v>360</v>
      </c>
      <c r="BU1667" s="42" t="s">
        <v>317</v>
      </c>
      <c r="BV1667" s="42" t="s">
        <v>317</v>
      </c>
      <c r="BW1667" s="42"/>
      <c r="BX1667" s="42"/>
      <c r="BY1667" s="42" t="s">
        <v>353</v>
      </c>
      <c r="BZ1667" s="42" t="s">
        <v>353</v>
      </c>
      <c r="CA1667" s="42"/>
      <c r="CB1667" s="42" t="s">
        <v>353</v>
      </c>
      <c r="CC1667" s="42"/>
      <c r="CD1667" s="42"/>
      <c r="CE1667" s="42"/>
      <c r="CF1667" s="42"/>
      <c r="CG1667" s="26" t="s">
        <v>6407</v>
      </c>
    </row>
    <row r="1668" hidden="1" spans="1:85">
      <c r="A1668" s="34">
        <v>441</v>
      </c>
      <c r="B1668" s="42" t="s">
        <v>6408</v>
      </c>
      <c r="C1668" s="46" t="s">
        <v>6409</v>
      </c>
      <c r="D1668" s="42" t="s">
        <v>6410</v>
      </c>
      <c r="E1668" s="43">
        <v>26.0319</v>
      </c>
      <c r="F1668" s="43">
        <v>-15.7326</v>
      </c>
      <c r="G1668" s="42" t="s">
        <v>2110</v>
      </c>
      <c r="H1668" s="37">
        <v>1.8</v>
      </c>
      <c r="I1668" s="42" t="s">
        <v>6036</v>
      </c>
      <c r="J1668" s="42" t="s">
        <v>6212</v>
      </c>
      <c r="K1668" s="42" t="s">
        <v>317</v>
      </c>
      <c r="L1668" s="42" t="s">
        <v>317</v>
      </c>
      <c r="M1668" s="42" t="s">
        <v>317</v>
      </c>
      <c r="N1668" s="42" t="s">
        <v>318</v>
      </c>
      <c r="O1668" s="42" t="s">
        <v>319</v>
      </c>
      <c r="P1668" s="42" t="s">
        <v>319</v>
      </c>
      <c r="Q1668" s="42" t="s">
        <v>390</v>
      </c>
      <c r="R1668" s="42" t="s">
        <v>390</v>
      </c>
      <c r="S1668" s="42" t="s">
        <v>1718</v>
      </c>
      <c r="T1668" s="42" t="s">
        <v>344</v>
      </c>
      <c r="U1668" s="42" t="s">
        <v>323</v>
      </c>
      <c r="V1668" s="52">
        <v>50</v>
      </c>
      <c r="W1668" s="42" t="s">
        <v>366</v>
      </c>
      <c r="X1668" s="42" t="s">
        <v>6411</v>
      </c>
      <c r="Y1668" s="42" t="s">
        <v>2</v>
      </c>
      <c r="Z1668" s="42" t="s">
        <v>2</v>
      </c>
      <c r="AA1668" s="42" t="s">
        <v>328</v>
      </c>
      <c r="AB1668" s="42" t="s">
        <v>2114</v>
      </c>
      <c r="AC1668" s="42" t="s">
        <v>225</v>
      </c>
      <c r="AD1668" s="42" t="s">
        <v>225</v>
      </c>
      <c r="AE1668" s="42" t="s">
        <v>654</v>
      </c>
      <c r="AF1668" s="42" t="s">
        <v>655</v>
      </c>
      <c r="AG1668" s="42">
        <v>15</v>
      </c>
      <c r="AH1668" s="42" t="s">
        <v>350</v>
      </c>
      <c r="AI1668" s="42" t="s">
        <v>1964</v>
      </c>
      <c r="AJ1668" s="42" t="s">
        <v>370</v>
      </c>
      <c r="AK1668" s="42" t="s">
        <v>1965</v>
      </c>
      <c r="AL1668" s="42">
        <v>600</v>
      </c>
      <c r="AM1668" s="42" t="s">
        <v>332</v>
      </c>
      <c r="AN1668" s="42" t="s">
        <v>1896</v>
      </c>
      <c r="AO1668" s="42">
        <v>400</v>
      </c>
      <c r="AP1668" s="42" t="s">
        <v>439</v>
      </c>
      <c r="AQ1668" s="42">
        <v>1200</v>
      </c>
      <c r="AR1668" s="42">
        <v>2</v>
      </c>
      <c r="AS1668" s="42">
        <v>600</v>
      </c>
      <c r="AT1668" s="42">
        <v>48</v>
      </c>
      <c r="AU1668" s="42" t="s">
        <v>385</v>
      </c>
      <c r="AV1668" s="42" t="s">
        <v>385</v>
      </c>
      <c r="AW1668" s="42">
        <v>18000</v>
      </c>
      <c r="AX1668" s="42">
        <v>18000</v>
      </c>
      <c r="AY1668" s="42">
        <v>2</v>
      </c>
      <c r="AZ1668" s="51">
        <v>84</v>
      </c>
      <c r="BA1668" s="42"/>
      <c r="BB1668" s="42">
        <v>1</v>
      </c>
      <c r="BC1668" s="42" t="s">
        <v>525</v>
      </c>
      <c r="BD1668" s="49">
        <v>0</v>
      </c>
      <c r="BE1668" s="49" t="s">
        <v>6408</v>
      </c>
      <c r="BF1668" s="42">
        <v>0</v>
      </c>
      <c r="BG1668" s="42"/>
      <c r="BH1668" s="42"/>
      <c r="BI1668" s="42" t="s">
        <v>357</v>
      </c>
      <c r="BJ1668" s="42" t="s">
        <v>358</v>
      </c>
      <c r="BK1668" s="57">
        <v>44778</v>
      </c>
      <c r="BL1668" s="42" t="s">
        <v>317</v>
      </c>
      <c r="BM1668" s="42" t="s">
        <v>317</v>
      </c>
      <c r="BN1668" s="42"/>
      <c r="BO1668" s="42"/>
      <c r="BP1668" s="42" t="s">
        <v>359</v>
      </c>
      <c r="BQ1668" s="42" t="s">
        <v>359</v>
      </c>
      <c r="BR1668" s="42" t="s">
        <v>359</v>
      </c>
      <c r="BS1668" s="42"/>
      <c r="BT1668" s="42" t="s">
        <v>360</v>
      </c>
      <c r="BU1668" s="42" t="s">
        <v>317</v>
      </c>
      <c r="BV1668" s="42" t="s">
        <v>317</v>
      </c>
      <c r="BW1668" s="42"/>
      <c r="BX1668" s="42"/>
      <c r="BY1668" s="42" t="s">
        <v>353</v>
      </c>
      <c r="BZ1668" s="42" t="s">
        <v>353</v>
      </c>
      <c r="CA1668" s="42"/>
      <c r="CB1668" s="42" t="s">
        <v>353</v>
      </c>
      <c r="CC1668" s="42"/>
      <c r="CD1668" s="42"/>
      <c r="CE1668" s="42"/>
      <c r="CF1668" s="42"/>
      <c r="CG1668" s="26" t="s">
        <v>6409</v>
      </c>
    </row>
    <row r="1669" hidden="1" spans="1:85">
      <c r="A1669" s="39">
        <v>1382</v>
      </c>
      <c r="B1669" s="42" t="s">
        <v>6412</v>
      </c>
      <c r="C1669" s="46" t="s">
        <v>6413</v>
      </c>
      <c r="D1669" s="42" t="s">
        <v>6212</v>
      </c>
      <c r="E1669" s="43">
        <v>26.4251</v>
      </c>
      <c r="F1669" s="43">
        <v>-15.7656</v>
      </c>
      <c r="G1669" s="42" t="s">
        <v>2110</v>
      </c>
      <c r="H1669" s="37">
        <v>1.8</v>
      </c>
      <c r="I1669" s="42" t="s">
        <v>6036</v>
      </c>
      <c r="J1669" s="42" t="s">
        <v>6212</v>
      </c>
      <c r="K1669" s="42" t="s">
        <v>317</v>
      </c>
      <c r="L1669" s="42" t="s">
        <v>317</v>
      </c>
      <c r="M1669" s="42" t="s">
        <v>317</v>
      </c>
      <c r="N1669" s="42" t="s">
        <v>402</v>
      </c>
      <c r="O1669" s="42" t="s">
        <v>319</v>
      </c>
      <c r="P1669" s="42" t="s">
        <v>319</v>
      </c>
      <c r="Q1669" s="42" t="s">
        <v>381</v>
      </c>
      <c r="R1669" s="42" t="s">
        <v>320</v>
      </c>
      <c r="S1669" s="42" t="s">
        <v>1718</v>
      </c>
      <c r="T1669" s="42" t="s">
        <v>344</v>
      </c>
      <c r="U1669" s="42" t="s">
        <v>323</v>
      </c>
      <c r="V1669" s="52">
        <v>50</v>
      </c>
      <c r="W1669" s="42" t="s">
        <v>366</v>
      </c>
      <c r="X1669" s="42" t="s">
        <v>6079</v>
      </c>
      <c r="Y1669" s="42" t="s">
        <v>2</v>
      </c>
      <c r="Z1669" s="42" t="s">
        <v>2</v>
      </c>
      <c r="AA1669" s="42" t="s">
        <v>328</v>
      </c>
      <c r="AB1669" s="42" t="s">
        <v>2114</v>
      </c>
      <c r="AC1669" s="42" t="s">
        <v>225</v>
      </c>
      <c r="AD1669" s="42" t="s">
        <v>225</v>
      </c>
      <c r="AE1669" s="42" t="s">
        <v>349</v>
      </c>
      <c r="AF1669" s="42" t="s">
        <v>349</v>
      </c>
      <c r="AG1669" s="42">
        <v>15</v>
      </c>
      <c r="AH1669" s="42" t="s">
        <v>350</v>
      </c>
      <c r="AI1669" s="42" t="s">
        <v>2115</v>
      </c>
      <c r="AJ1669" s="42" t="s">
        <v>351</v>
      </c>
      <c r="AK1669" s="42" t="s">
        <v>1895</v>
      </c>
      <c r="AL1669" s="42">
        <v>600</v>
      </c>
      <c r="AM1669" s="42" t="s">
        <v>332</v>
      </c>
      <c r="AN1669" s="42" t="s">
        <v>6367</v>
      </c>
      <c r="AO1669" s="42">
        <v>400</v>
      </c>
      <c r="AP1669" s="42" t="s">
        <v>439</v>
      </c>
      <c r="AQ1669" s="42">
        <v>1200</v>
      </c>
      <c r="AR1669" s="42">
        <v>2</v>
      </c>
      <c r="AS1669" s="42">
        <v>600</v>
      </c>
      <c r="AT1669" s="42">
        <v>48</v>
      </c>
      <c r="AU1669" s="42" t="s">
        <v>6403</v>
      </c>
      <c r="AV1669" s="42" t="s">
        <v>6403</v>
      </c>
      <c r="AW1669" s="42">
        <v>25000</v>
      </c>
      <c r="AX1669" s="42">
        <v>25000</v>
      </c>
      <c r="AY1669" s="42">
        <v>2</v>
      </c>
      <c r="AZ1669" s="51">
        <v>67</v>
      </c>
      <c r="BA1669" s="42"/>
      <c r="BB1669" s="42">
        <v>1</v>
      </c>
      <c r="BC1669" s="42" t="s">
        <v>525</v>
      </c>
      <c r="BD1669" s="49">
        <v>0</v>
      </c>
      <c r="BE1669" s="49" t="s">
        <v>6412</v>
      </c>
      <c r="BF1669" s="42">
        <v>0</v>
      </c>
      <c r="BG1669" s="42"/>
      <c r="BH1669" s="42"/>
      <c r="BI1669" s="42" t="s">
        <v>357</v>
      </c>
      <c r="BJ1669" s="42" t="s">
        <v>358</v>
      </c>
      <c r="BK1669" s="57">
        <v>44778</v>
      </c>
      <c r="BL1669" s="42" t="s">
        <v>317</v>
      </c>
      <c r="BM1669" s="42" t="s">
        <v>317</v>
      </c>
      <c r="BN1669" s="42"/>
      <c r="BO1669" s="42"/>
      <c r="BP1669" s="42" t="s">
        <v>359</v>
      </c>
      <c r="BQ1669" s="42" t="s">
        <v>359</v>
      </c>
      <c r="BR1669" s="42" t="s">
        <v>359</v>
      </c>
      <c r="BS1669" s="42"/>
      <c r="BT1669" s="42" t="s">
        <v>360</v>
      </c>
      <c r="BU1669" s="42" t="s">
        <v>317</v>
      </c>
      <c r="BV1669" s="42" t="s">
        <v>317</v>
      </c>
      <c r="BW1669" s="42"/>
      <c r="BX1669" s="42"/>
      <c r="BY1669" s="42" t="s">
        <v>353</v>
      </c>
      <c r="BZ1669" s="42" t="s">
        <v>353</v>
      </c>
      <c r="CA1669" s="42"/>
      <c r="CB1669" s="42" t="s">
        <v>353</v>
      </c>
      <c r="CC1669" s="42"/>
      <c r="CD1669" s="42"/>
      <c r="CE1669" s="42"/>
      <c r="CF1669" s="42"/>
      <c r="CG1669" s="26" t="s">
        <v>6413</v>
      </c>
    </row>
    <row r="1670" hidden="1" spans="1:85">
      <c r="A1670" s="39">
        <v>172</v>
      </c>
      <c r="B1670" s="42" t="s">
        <v>6414</v>
      </c>
      <c r="C1670" s="46" t="s">
        <v>6415</v>
      </c>
      <c r="D1670" s="42" t="s">
        <v>6416</v>
      </c>
      <c r="E1670" s="43">
        <v>27.5466</v>
      </c>
      <c r="F1670" s="43">
        <v>-16.4252</v>
      </c>
      <c r="G1670" s="42" t="s">
        <v>2110</v>
      </c>
      <c r="H1670" s="37">
        <v>1.8</v>
      </c>
      <c r="I1670" s="42" t="s">
        <v>6036</v>
      </c>
      <c r="J1670" s="42" t="s">
        <v>6153</v>
      </c>
      <c r="K1670" s="42" t="s">
        <v>317</v>
      </c>
      <c r="L1670" s="42" t="s">
        <v>317</v>
      </c>
      <c r="M1670" s="42" t="s">
        <v>317</v>
      </c>
      <c r="N1670" s="42" t="s">
        <v>318</v>
      </c>
      <c r="O1670" s="42" t="s">
        <v>319</v>
      </c>
      <c r="P1670" s="42" t="s">
        <v>319</v>
      </c>
      <c r="Q1670" s="42" t="s">
        <v>320</v>
      </c>
      <c r="R1670" s="42" t="s">
        <v>320</v>
      </c>
      <c r="S1670" s="42" t="s">
        <v>1718</v>
      </c>
      <c r="T1670" s="42" t="s">
        <v>344</v>
      </c>
      <c r="U1670" s="42" t="s">
        <v>323</v>
      </c>
      <c r="V1670" s="52">
        <v>60</v>
      </c>
      <c r="W1670" s="42" t="s">
        <v>325</v>
      </c>
      <c r="X1670" s="42" t="s">
        <v>6079</v>
      </c>
      <c r="Y1670" s="42" t="s">
        <v>2</v>
      </c>
      <c r="Z1670" s="42" t="s">
        <v>2</v>
      </c>
      <c r="AA1670" s="42" t="s">
        <v>328</v>
      </c>
      <c r="AB1670" s="42" t="s">
        <v>2114</v>
      </c>
      <c r="AC1670" s="42" t="s">
        <v>225</v>
      </c>
      <c r="AD1670" s="42" t="s">
        <v>225</v>
      </c>
      <c r="AE1670" s="42" t="s">
        <v>349</v>
      </c>
      <c r="AF1670" s="42" t="s">
        <v>349</v>
      </c>
      <c r="AG1670" s="42">
        <v>15</v>
      </c>
      <c r="AH1670" s="42" t="s">
        <v>350</v>
      </c>
      <c r="AI1670" s="42" t="s">
        <v>2115</v>
      </c>
      <c r="AJ1670" s="42" t="s">
        <v>351</v>
      </c>
      <c r="AK1670" s="42" t="s">
        <v>1895</v>
      </c>
      <c r="AL1670" s="42">
        <v>600</v>
      </c>
      <c r="AM1670" s="42" t="s">
        <v>332</v>
      </c>
      <c r="AN1670" s="42" t="s">
        <v>6367</v>
      </c>
      <c r="AO1670" s="42">
        <v>400</v>
      </c>
      <c r="AP1670" s="42" t="s">
        <v>439</v>
      </c>
      <c r="AQ1670" s="42">
        <v>1200</v>
      </c>
      <c r="AR1670" s="42">
        <v>2</v>
      </c>
      <c r="AS1670" s="42">
        <v>600</v>
      </c>
      <c r="AT1670" s="42">
        <v>48</v>
      </c>
      <c r="AU1670" s="42" t="s">
        <v>327</v>
      </c>
      <c r="AV1670" s="42" t="s">
        <v>327</v>
      </c>
      <c r="AW1670" s="42" t="s">
        <v>327</v>
      </c>
      <c r="AX1670" s="42">
        <v>0</v>
      </c>
      <c r="AY1670" s="42" t="s">
        <v>327</v>
      </c>
      <c r="AZ1670" s="51">
        <v>65</v>
      </c>
      <c r="BA1670" s="42"/>
      <c r="BB1670" s="42">
        <v>2</v>
      </c>
      <c r="BC1670" s="42" t="s">
        <v>375</v>
      </c>
      <c r="BD1670" s="49" t="s">
        <v>6417</v>
      </c>
      <c r="BE1670" s="49" t="s">
        <v>6414</v>
      </c>
      <c r="BF1670" s="42">
        <v>0</v>
      </c>
      <c r="BG1670" s="42"/>
      <c r="BH1670" s="42"/>
      <c r="BI1670" s="42" t="s">
        <v>357</v>
      </c>
      <c r="BJ1670" s="42" t="s">
        <v>358</v>
      </c>
      <c r="BK1670" s="57">
        <v>44778</v>
      </c>
      <c r="BL1670" s="42" t="s">
        <v>317</v>
      </c>
      <c r="BM1670" s="42" t="s">
        <v>317</v>
      </c>
      <c r="BN1670" s="42"/>
      <c r="BO1670" s="42"/>
      <c r="BP1670" s="42" t="s">
        <v>359</v>
      </c>
      <c r="BQ1670" s="42" t="s">
        <v>359</v>
      </c>
      <c r="BR1670" s="42" t="s">
        <v>359</v>
      </c>
      <c r="BS1670" s="42"/>
      <c r="BT1670" s="42" t="s">
        <v>360</v>
      </c>
      <c r="BU1670" s="42" t="s">
        <v>317</v>
      </c>
      <c r="BV1670" s="42" t="s">
        <v>317</v>
      </c>
      <c r="BW1670" s="42"/>
      <c r="BX1670" s="42"/>
      <c r="BY1670" s="42" t="s">
        <v>353</v>
      </c>
      <c r="BZ1670" s="42" t="s">
        <v>353</v>
      </c>
      <c r="CA1670" s="42"/>
      <c r="CB1670" s="42" t="s">
        <v>353</v>
      </c>
      <c r="CC1670" s="42"/>
      <c r="CD1670" s="42"/>
      <c r="CE1670" s="42"/>
      <c r="CF1670" s="42"/>
      <c r="CG1670" s="26" t="s">
        <v>6415</v>
      </c>
    </row>
    <row r="1671" hidden="1" spans="1:85">
      <c r="A1671" s="34">
        <v>935</v>
      </c>
      <c r="B1671" s="42" t="s">
        <v>6418</v>
      </c>
      <c r="C1671" s="46" t="s">
        <v>6419</v>
      </c>
      <c r="D1671" s="42" t="s">
        <v>6420</v>
      </c>
      <c r="E1671" s="43">
        <v>26.7483</v>
      </c>
      <c r="F1671" s="43">
        <v>-15.7414</v>
      </c>
      <c r="G1671" s="42" t="s">
        <v>2110</v>
      </c>
      <c r="H1671" s="37">
        <v>1.8</v>
      </c>
      <c r="I1671" s="42" t="s">
        <v>6036</v>
      </c>
      <c r="J1671" s="42" t="s">
        <v>6421</v>
      </c>
      <c r="K1671" s="42" t="s">
        <v>317</v>
      </c>
      <c r="L1671" s="42" t="s">
        <v>317</v>
      </c>
      <c r="M1671" s="42" t="s">
        <v>317</v>
      </c>
      <c r="N1671" s="42" t="s">
        <v>318</v>
      </c>
      <c r="O1671" s="42" t="s">
        <v>319</v>
      </c>
      <c r="P1671" s="42" t="s">
        <v>319</v>
      </c>
      <c r="Q1671" s="42" t="s">
        <v>381</v>
      </c>
      <c r="R1671" s="42" t="s">
        <v>381</v>
      </c>
      <c r="S1671" s="42" t="s">
        <v>1718</v>
      </c>
      <c r="T1671" s="42" t="s">
        <v>344</v>
      </c>
      <c r="U1671" s="42" t="s">
        <v>323</v>
      </c>
      <c r="V1671" s="52">
        <v>80</v>
      </c>
      <c r="W1671" s="42" t="s">
        <v>366</v>
      </c>
      <c r="X1671" s="42" t="s">
        <v>6079</v>
      </c>
      <c r="Y1671" s="42" t="s">
        <v>2</v>
      </c>
      <c r="Z1671" s="42" t="s">
        <v>2</v>
      </c>
      <c r="AA1671" s="42" t="s">
        <v>328</v>
      </c>
      <c r="AB1671" s="42" t="s">
        <v>2114</v>
      </c>
      <c r="AC1671" s="42" t="s">
        <v>225</v>
      </c>
      <c r="AD1671" s="42" t="s">
        <v>225</v>
      </c>
      <c r="AE1671" s="42">
        <v>0</v>
      </c>
      <c r="AF1671" s="42">
        <v>0</v>
      </c>
      <c r="AG1671" s="42">
        <v>15</v>
      </c>
      <c r="AH1671" s="42" t="s">
        <v>350</v>
      </c>
      <c r="AI1671" s="42" t="s">
        <v>6422</v>
      </c>
      <c r="AJ1671" s="42" t="s">
        <v>351</v>
      </c>
      <c r="AK1671" s="42" t="s">
        <v>1895</v>
      </c>
      <c r="AL1671" s="42">
        <v>600</v>
      </c>
      <c r="AM1671" s="42" t="s">
        <v>332</v>
      </c>
      <c r="AN1671" s="42" t="s">
        <v>6367</v>
      </c>
      <c r="AO1671" s="42">
        <v>400</v>
      </c>
      <c r="AP1671" s="42" t="s">
        <v>439</v>
      </c>
      <c r="AQ1671" s="42">
        <v>1200</v>
      </c>
      <c r="AR1671" s="42">
        <v>2</v>
      </c>
      <c r="AS1671" s="42">
        <v>600</v>
      </c>
      <c r="AT1671" s="42">
        <v>48</v>
      </c>
      <c r="AU1671" s="42" t="s">
        <v>385</v>
      </c>
      <c r="AV1671" s="42" t="s">
        <v>385</v>
      </c>
      <c r="AW1671" s="42">
        <v>18000</v>
      </c>
      <c r="AX1671" s="42">
        <v>18000</v>
      </c>
      <c r="AY1671" s="42">
        <v>2</v>
      </c>
      <c r="AZ1671" s="51">
        <v>74</v>
      </c>
      <c r="BA1671" s="42"/>
      <c r="BB1671" s="42">
        <v>2</v>
      </c>
      <c r="BC1671" s="42" t="s">
        <v>375</v>
      </c>
      <c r="BD1671" s="49" t="s">
        <v>6423</v>
      </c>
      <c r="BE1671" s="49" t="s">
        <v>6418</v>
      </c>
      <c r="BF1671" s="42">
        <v>0</v>
      </c>
      <c r="BG1671" s="42"/>
      <c r="BH1671" s="42"/>
      <c r="BI1671" s="42" t="s">
        <v>357</v>
      </c>
      <c r="BJ1671" s="42" t="s">
        <v>358</v>
      </c>
      <c r="BK1671" s="57">
        <v>44778</v>
      </c>
      <c r="BL1671" s="42" t="s">
        <v>317</v>
      </c>
      <c r="BM1671" s="42" t="s">
        <v>317</v>
      </c>
      <c r="BN1671" s="42"/>
      <c r="BO1671" s="42"/>
      <c r="BP1671" s="42" t="s">
        <v>359</v>
      </c>
      <c r="BQ1671" s="42" t="s">
        <v>359</v>
      </c>
      <c r="BR1671" s="42" t="s">
        <v>359</v>
      </c>
      <c r="BS1671" s="42"/>
      <c r="BT1671" s="42" t="s">
        <v>360</v>
      </c>
      <c r="BU1671" s="42" t="s">
        <v>317</v>
      </c>
      <c r="BV1671" s="42" t="s">
        <v>317</v>
      </c>
      <c r="BW1671" s="42"/>
      <c r="BX1671" s="42"/>
      <c r="BY1671" s="42" t="s">
        <v>353</v>
      </c>
      <c r="BZ1671" s="42" t="s">
        <v>353</v>
      </c>
      <c r="CA1671" s="42"/>
      <c r="CB1671" s="42" t="s">
        <v>353</v>
      </c>
      <c r="CC1671" s="42"/>
      <c r="CD1671" s="42"/>
      <c r="CE1671" s="42"/>
      <c r="CF1671" s="42"/>
      <c r="CG1671" s="26" t="s">
        <v>6419</v>
      </c>
    </row>
    <row r="1672" hidden="1" spans="1:85">
      <c r="A1672" s="34">
        <v>1637</v>
      </c>
      <c r="B1672" s="42" t="s">
        <v>6424</v>
      </c>
      <c r="C1672" s="46" t="s">
        <v>6425</v>
      </c>
      <c r="D1672" s="42" t="s">
        <v>6426</v>
      </c>
      <c r="E1672" s="43">
        <v>27.0467</v>
      </c>
      <c r="F1672" s="43">
        <v>-17.1217</v>
      </c>
      <c r="G1672" s="42" t="s">
        <v>2110</v>
      </c>
      <c r="H1672" s="37">
        <v>2</v>
      </c>
      <c r="I1672" s="42" t="s">
        <v>6036</v>
      </c>
      <c r="J1672" s="42" t="s">
        <v>6153</v>
      </c>
      <c r="K1672" s="42" t="s">
        <v>317</v>
      </c>
      <c r="L1672" s="42" t="s">
        <v>317</v>
      </c>
      <c r="M1672" s="42" t="s">
        <v>317</v>
      </c>
      <c r="N1672" s="42" t="s">
        <v>318</v>
      </c>
      <c r="O1672" s="42" t="s">
        <v>319</v>
      </c>
      <c r="P1672" s="42" t="s">
        <v>319</v>
      </c>
      <c r="Q1672" s="42" t="s">
        <v>320</v>
      </c>
      <c r="R1672" s="42" t="s">
        <v>320</v>
      </c>
      <c r="S1672" s="42" t="s">
        <v>1718</v>
      </c>
      <c r="T1672" s="42" t="s">
        <v>344</v>
      </c>
      <c r="U1672" s="42" t="s">
        <v>323</v>
      </c>
      <c r="V1672" s="52">
        <v>48</v>
      </c>
      <c r="W1672" s="42" t="s">
        <v>366</v>
      </c>
      <c r="X1672" s="42" t="s">
        <v>6079</v>
      </c>
      <c r="Y1672" s="42" t="s">
        <v>2</v>
      </c>
      <c r="Z1672" s="42" t="s">
        <v>2</v>
      </c>
      <c r="AA1672" s="42" t="s">
        <v>328</v>
      </c>
      <c r="AB1672" s="42" t="s">
        <v>2114</v>
      </c>
      <c r="AC1672" s="42" t="s">
        <v>225</v>
      </c>
      <c r="AD1672" s="42" t="s">
        <v>225</v>
      </c>
      <c r="AE1672" s="42" t="s">
        <v>561</v>
      </c>
      <c r="AF1672" s="42" t="s">
        <v>561</v>
      </c>
      <c r="AG1672" s="42">
        <v>16</v>
      </c>
      <c r="AH1672" s="42" t="s">
        <v>350</v>
      </c>
      <c r="AI1672" s="42" t="s">
        <v>5393</v>
      </c>
      <c r="AJ1672" s="42" t="s">
        <v>351</v>
      </c>
      <c r="AK1672" s="42">
        <v>0</v>
      </c>
      <c r="AL1672" s="42">
        <v>1000</v>
      </c>
      <c r="AM1672" s="42" t="s">
        <v>332</v>
      </c>
      <c r="AN1672" s="42" t="s">
        <v>6367</v>
      </c>
      <c r="AO1672" s="42">
        <v>400</v>
      </c>
      <c r="AP1672" s="42" t="s">
        <v>439</v>
      </c>
      <c r="AQ1672" s="42">
        <v>1200</v>
      </c>
      <c r="AR1672" s="42">
        <v>2</v>
      </c>
      <c r="AS1672" s="42">
        <v>600</v>
      </c>
      <c r="AT1672" s="42">
        <v>48</v>
      </c>
      <c r="AU1672" s="42" t="s">
        <v>385</v>
      </c>
      <c r="AV1672" s="42" t="s">
        <v>385</v>
      </c>
      <c r="AW1672" s="42">
        <v>18000</v>
      </c>
      <c r="AX1672" s="42">
        <v>18000</v>
      </c>
      <c r="AY1672" s="42">
        <v>2</v>
      </c>
      <c r="AZ1672" s="51">
        <v>69</v>
      </c>
      <c r="BA1672" s="42"/>
      <c r="BB1672" s="42">
        <v>2</v>
      </c>
      <c r="BC1672" s="42" t="s">
        <v>375</v>
      </c>
      <c r="BD1672" s="49" t="s">
        <v>6427</v>
      </c>
      <c r="BE1672" s="49" t="s">
        <v>6424</v>
      </c>
      <c r="BF1672" s="42">
        <v>0</v>
      </c>
      <c r="BG1672" s="42"/>
      <c r="BH1672" s="42"/>
      <c r="BI1672" s="42" t="s">
        <v>357</v>
      </c>
      <c r="BJ1672" s="42" t="s">
        <v>358</v>
      </c>
      <c r="BK1672" s="57">
        <v>44778</v>
      </c>
      <c r="BL1672" s="42" t="s">
        <v>317</v>
      </c>
      <c r="BM1672" s="42" t="s">
        <v>317</v>
      </c>
      <c r="BN1672" s="42"/>
      <c r="BO1672" s="42"/>
      <c r="BP1672" s="42" t="s">
        <v>359</v>
      </c>
      <c r="BQ1672" s="42" t="s">
        <v>359</v>
      </c>
      <c r="BR1672" s="42" t="s">
        <v>359</v>
      </c>
      <c r="BS1672" s="42"/>
      <c r="BT1672" s="42" t="s">
        <v>360</v>
      </c>
      <c r="BU1672" s="42" t="s">
        <v>317</v>
      </c>
      <c r="BV1672" s="42" t="s">
        <v>317</v>
      </c>
      <c r="BW1672" s="42"/>
      <c r="BX1672" s="42"/>
      <c r="BY1672" s="42" t="s">
        <v>353</v>
      </c>
      <c r="BZ1672" s="42" t="s">
        <v>353</v>
      </c>
      <c r="CA1672" s="42"/>
      <c r="CB1672" s="42" t="s">
        <v>353</v>
      </c>
      <c r="CC1672" s="42"/>
      <c r="CD1672" s="42"/>
      <c r="CE1672" s="42"/>
      <c r="CF1672" s="42"/>
      <c r="CG1672" s="26" t="s">
        <v>6425</v>
      </c>
    </row>
    <row r="1673" hidden="1" spans="1:85">
      <c r="A1673" s="34">
        <v>1667</v>
      </c>
      <c r="B1673" s="42" t="s">
        <v>6428</v>
      </c>
      <c r="C1673" s="46" t="s">
        <v>6429</v>
      </c>
      <c r="D1673" s="42" t="s">
        <v>6430</v>
      </c>
      <c r="E1673" s="43">
        <v>26.5863</v>
      </c>
      <c r="F1673" s="43">
        <v>-17.1875</v>
      </c>
      <c r="G1673" s="42" t="s">
        <v>2110</v>
      </c>
      <c r="H1673" s="37">
        <v>2.5</v>
      </c>
      <c r="I1673" s="42" t="s">
        <v>6036</v>
      </c>
      <c r="J1673" s="42" t="s">
        <v>6127</v>
      </c>
      <c r="K1673" s="42" t="s">
        <v>317</v>
      </c>
      <c r="L1673" s="42" t="s">
        <v>317</v>
      </c>
      <c r="M1673" s="42" t="s">
        <v>317</v>
      </c>
      <c r="N1673" s="42" t="s">
        <v>318</v>
      </c>
      <c r="O1673" s="42" t="s">
        <v>319</v>
      </c>
      <c r="P1673" s="42" t="s">
        <v>319</v>
      </c>
      <c r="Q1673" s="42" t="s">
        <v>320</v>
      </c>
      <c r="R1673" s="42" t="s">
        <v>320</v>
      </c>
      <c r="S1673" s="42" t="s">
        <v>1718</v>
      </c>
      <c r="T1673" s="42" t="s">
        <v>782</v>
      </c>
      <c r="U1673" s="42" t="s">
        <v>323</v>
      </c>
      <c r="V1673" s="52">
        <v>52</v>
      </c>
      <c r="W1673" s="42" t="s">
        <v>366</v>
      </c>
      <c r="X1673" s="42" t="s">
        <v>6038</v>
      </c>
      <c r="Y1673" s="42" t="s">
        <v>2</v>
      </c>
      <c r="Z1673" s="42" t="s">
        <v>2</v>
      </c>
      <c r="AA1673" s="42" t="s">
        <v>328</v>
      </c>
      <c r="AB1673" s="42" t="s">
        <v>2114</v>
      </c>
      <c r="AC1673" s="42" t="s">
        <v>225</v>
      </c>
      <c r="AD1673" s="42" t="s">
        <v>225</v>
      </c>
      <c r="AE1673" s="42" t="s">
        <v>382</v>
      </c>
      <c r="AF1673" s="42" t="s">
        <v>382</v>
      </c>
      <c r="AG1673" s="42">
        <v>20</v>
      </c>
      <c r="AH1673" s="42" t="s">
        <v>350</v>
      </c>
      <c r="AI1673" s="42" t="s">
        <v>5393</v>
      </c>
      <c r="AJ1673" s="42" t="s">
        <v>351</v>
      </c>
      <c r="AK1673" s="42" t="s">
        <v>1895</v>
      </c>
      <c r="AL1673" s="42">
        <v>1000</v>
      </c>
      <c r="AM1673" s="42" t="s">
        <v>332</v>
      </c>
      <c r="AN1673" s="42" t="s">
        <v>6395</v>
      </c>
      <c r="AO1673" s="42">
        <v>200</v>
      </c>
      <c r="AP1673" s="42" t="s">
        <v>333</v>
      </c>
      <c r="AQ1673" s="42">
        <v>300</v>
      </c>
      <c r="AR1673" s="42">
        <v>48</v>
      </c>
      <c r="AS1673" s="42">
        <v>100</v>
      </c>
      <c r="AT1673" s="42">
        <f>AQ1673/AS1673</f>
        <v>3</v>
      </c>
      <c r="AU1673" s="42" t="s">
        <v>385</v>
      </c>
      <c r="AV1673" s="42" t="s">
        <v>385</v>
      </c>
      <c r="AW1673" s="42">
        <v>18000</v>
      </c>
      <c r="AX1673" s="42">
        <v>18000</v>
      </c>
      <c r="AY1673" s="42">
        <v>2</v>
      </c>
      <c r="AZ1673" s="51">
        <v>79</v>
      </c>
      <c r="BA1673" s="42"/>
      <c r="BB1673" s="42">
        <v>2</v>
      </c>
      <c r="BC1673" s="42" t="s">
        <v>375</v>
      </c>
      <c r="BD1673" s="49" t="s">
        <v>6431</v>
      </c>
      <c r="BE1673" s="49" t="s">
        <v>6428</v>
      </c>
      <c r="BF1673" s="42" t="s">
        <v>2631</v>
      </c>
      <c r="BG1673" s="42"/>
      <c r="BH1673" s="42"/>
      <c r="BI1673" s="42" t="s">
        <v>357</v>
      </c>
      <c r="BJ1673" s="42" t="s">
        <v>358</v>
      </c>
      <c r="BK1673" s="57">
        <v>44778</v>
      </c>
      <c r="BL1673" s="42" t="s">
        <v>317</v>
      </c>
      <c r="BM1673" s="42" t="s">
        <v>317</v>
      </c>
      <c r="BN1673" s="42"/>
      <c r="BO1673" s="42"/>
      <c r="BP1673" s="42" t="s">
        <v>359</v>
      </c>
      <c r="BQ1673" s="42" t="s">
        <v>359</v>
      </c>
      <c r="BR1673" s="42" t="s">
        <v>359</v>
      </c>
      <c r="BS1673" s="42"/>
      <c r="BT1673" s="42" t="s">
        <v>360</v>
      </c>
      <c r="BU1673" s="42" t="s">
        <v>317</v>
      </c>
      <c r="BV1673" s="42" t="s">
        <v>317</v>
      </c>
      <c r="BW1673" s="42"/>
      <c r="BX1673" s="42"/>
      <c r="BY1673" s="42" t="s">
        <v>353</v>
      </c>
      <c r="BZ1673" s="42" t="s">
        <v>353</v>
      </c>
      <c r="CA1673" s="42"/>
      <c r="CB1673" s="42" t="s">
        <v>353</v>
      </c>
      <c r="CC1673" s="42"/>
      <c r="CD1673" s="42"/>
      <c r="CE1673" s="42"/>
      <c r="CF1673" s="42"/>
      <c r="CG1673" s="26" t="s">
        <v>6429</v>
      </c>
    </row>
    <row r="1674" hidden="1" spans="1:85">
      <c r="A1674" s="34">
        <v>1035</v>
      </c>
      <c r="B1674" s="42" t="s">
        <v>6432</v>
      </c>
      <c r="C1674" s="46" t="s">
        <v>6433</v>
      </c>
      <c r="D1674" s="42" t="s">
        <v>6434</v>
      </c>
      <c r="E1674" s="43">
        <v>27.0935</v>
      </c>
      <c r="F1674" s="43">
        <v>-17.2749</v>
      </c>
      <c r="G1674" s="42" t="s">
        <v>2110</v>
      </c>
      <c r="H1674" s="37">
        <v>1.8</v>
      </c>
      <c r="I1674" s="42" t="s">
        <v>6036</v>
      </c>
      <c r="J1674" s="42" t="s">
        <v>6153</v>
      </c>
      <c r="K1674" s="42" t="s">
        <v>317</v>
      </c>
      <c r="L1674" s="42" t="s">
        <v>317</v>
      </c>
      <c r="M1674" s="42" t="s">
        <v>317</v>
      </c>
      <c r="N1674" s="42" t="s">
        <v>318</v>
      </c>
      <c r="O1674" s="42" t="s">
        <v>319</v>
      </c>
      <c r="P1674" s="42" t="s">
        <v>319</v>
      </c>
      <c r="Q1674" s="42" t="s">
        <v>381</v>
      </c>
      <c r="R1674" s="42" t="s">
        <v>381</v>
      </c>
      <c r="S1674" s="42" t="s">
        <v>1718</v>
      </c>
      <c r="T1674" s="42" t="s">
        <v>344</v>
      </c>
      <c r="U1674" s="42" t="s">
        <v>323</v>
      </c>
      <c r="V1674" s="52">
        <v>60</v>
      </c>
      <c r="W1674" s="42" t="s">
        <v>325</v>
      </c>
      <c r="X1674" s="42" t="s">
        <v>6079</v>
      </c>
      <c r="Y1674" s="42" t="s">
        <v>2</v>
      </c>
      <c r="Z1674" s="42" t="s">
        <v>2</v>
      </c>
      <c r="AA1674" s="42" t="s">
        <v>328</v>
      </c>
      <c r="AB1674" s="42" t="s">
        <v>2114</v>
      </c>
      <c r="AC1674" s="42" t="s">
        <v>225</v>
      </c>
      <c r="AD1674" s="42" t="s">
        <v>225</v>
      </c>
      <c r="AE1674" s="42">
        <v>0</v>
      </c>
      <c r="AF1674" s="42">
        <v>0</v>
      </c>
      <c r="AG1674" s="42">
        <v>15</v>
      </c>
      <c r="AH1674" s="42" t="s">
        <v>350</v>
      </c>
      <c r="AI1674" s="42" t="s">
        <v>2115</v>
      </c>
      <c r="AJ1674" s="42" t="s">
        <v>351</v>
      </c>
      <c r="AK1674" s="42" t="s">
        <v>1895</v>
      </c>
      <c r="AL1674" s="42">
        <v>600</v>
      </c>
      <c r="AM1674" s="42" t="s">
        <v>332</v>
      </c>
      <c r="AN1674" s="42" t="s">
        <v>6367</v>
      </c>
      <c r="AO1674" s="42">
        <v>400</v>
      </c>
      <c r="AP1674" s="42" t="s">
        <v>439</v>
      </c>
      <c r="AQ1674" s="42">
        <v>1200</v>
      </c>
      <c r="AR1674" s="42">
        <v>2</v>
      </c>
      <c r="AS1674" s="42">
        <v>600</v>
      </c>
      <c r="AT1674" s="42">
        <v>48</v>
      </c>
      <c r="AU1674" s="42" t="s">
        <v>327</v>
      </c>
      <c r="AV1674" s="42" t="s">
        <v>327</v>
      </c>
      <c r="AW1674" s="42" t="s">
        <v>327</v>
      </c>
      <c r="AX1674" s="42">
        <v>18000</v>
      </c>
      <c r="AY1674" s="42" t="s">
        <v>327</v>
      </c>
      <c r="AZ1674" s="51">
        <v>68</v>
      </c>
      <c r="BA1674" s="42"/>
      <c r="BB1674" s="42">
        <v>2</v>
      </c>
      <c r="BC1674" s="42" t="s">
        <v>375</v>
      </c>
      <c r="BD1674" s="49" t="s">
        <v>6435</v>
      </c>
      <c r="BE1674" s="49" t="s">
        <v>6432</v>
      </c>
      <c r="BF1674" s="42">
        <v>0</v>
      </c>
      <c r="BG1674" s="42"/>
      <c r="BH1674" s="42"/>
      <c r="BI1674" s="42" t="s">
        <v>357</v>
      </c>
      <c r="BJ1674" s="42" t="s">
        <v>358</v>
      </c>
      <c r="BK1674" s="57">
        <v>44778</v>
      </c>
      <c r="BL1674" s="42" t="s">
        <v>317</v>
      </c>
      <c r="BM1674" s="42" t="s">
        <v>317</v>
      </c>
      <c r="BN1674" s="42"/>
      <c r="BO1674" s="42"/>
      <c r="BP1674" s="42" t="s">
        <v>359</v>
      </c>
      <c r="BQ1674" s="42" t="s">
        <v>359</v>
      </c>
      <c r="BR1674" s="42" t="s">
        <v>359</v>
      </c>
      <c r="BS1674" s="42"/>
      <c r="BT1674" s="42" t="s">
        <v>360</v>
      </c>
      <c r="BU1674" s="42" t="s">
        <v>317</v>
      </c>
      <c r="BV1674" s="42" t="s">
        <v>317</v>
      </c>
      <c r="BW1674" s="42"/>
      <c r="BX1674" s="42"/>
      <c r="BY1674" s="42" t="s">
        <v>353</v>
      </c>
      <c r="BZ1674" s="42" t="s">
        <v>353</v>
      </c>
      <c r="CA1674" s="42"/>
      <c r="CB1674" s="42" t="s">
        <v>353</v>
      </c>
      <c r="CC1674" s="42"/>
      <c r="CD1674" s="42"/>
      <c r="CE1674" s="42"/>
      <c r="CF1674" s="42"/>
      <c r="CG1674" s="26" t="s">
        <v>6433</v>
      </c>
    </row>
    <row r="1675" hidden="1" spans="1:85">
      <c r="A1675" s="39">
        <v>1240</v>
      </c>
      <c r="B1675" s="42" t="s">
        <v>6436</v>
      </c>
      <c r="C1675" s="46" t="s">
        <v>6437</v>
      </c>
      <c r="D1675" s="42" t="s">
        <v>6438</v>
      </c>
      <c r="E1675" s="43">
        <v>25.1093</v>
      </c>
      <c r="F1675" s="43">
        <v>-17.1198</v>
      </c>
      <c r="G1675" s="42" t="s">
        <v>2110</v>
      </c>
      <c r="H1675" s="37">
        <v>2.5</v>
      </c>
      <c r="I1675" s="42" t="s">
        <v>6036</v>
      </c>
      <c r="J1675" s="42" t="s">
        <v>6113</v>
      </c>
      <c r="K1675" s="42" t="s">
        <v>317</v>
      </c>
      <c r="L1675" s="42" t="s">
        <v>317</v>
      </c>
      <c r="M1675" s="42" t="s">
        <v>317</v>
      </c>
      <c r="N1675" s="42" t="s">
        <v>318</v>
      </c>
      <c r="O1675" s="42" t="s">
        <v>319</v>
      </c>
      <c r="P1675" s="42" t="s">
        <v>319</v>
      </c>
      <c r="Q1675" s="42" t="s">
        <v>390</v>
      </c>
      <c r="R1675" s="42" t="s">
        <v>320</v>
      </c>
      <c r="S1675" s="42" t="s">
        <v>1718</v>
      </c>
      <c r="T1675" s="42" t="s">
        <v>782</v>
      </c>
      <c r="U1675" s="42" t="s">
        <v>323</v>
      </c>
      <c r="V1675" s="52">
        <v>80</v>
      </c>
      <c r="W1675" s="42" t="s">
        <v>366</v>
      </c>
      <c r="X1675" s="42" t="s">
        <v>6038</v>
      </c>
      <c r="Y1675" s="42" t="s">
        <v>2</v>
      </c>
      <c r="Z1675" s="42" t="s">
        <v>2</v>
      </c>
      <c r="AA1675" s="42" t="s">
        <v>328</v>
      </c>
      <c r="AB1675" s="42" t="s">
        <v>2114</v>
      </c>
      <c r="AC1675" s="42" t="s">
        <v>225</v>
      </c>
      <c r="AD1675" s="42" t="s">
        <v>225</v>
      </c>
      <c r="AE1675" s="42" t="s">
        <v>382</v>
      </c>
      <c r="AF1675" s="42" t="s">
        <v>382</v>
      </c>
      <c r="AG1675" s="42">
        <v>20</v>
      </c>
      <c r="AH1675" s="42" t="s">
        <v>350</v>
      </c>
      <c r="AI1675" s="42" t="s">
        <v>6042</v>
      </c>
      <c r="AJ1675" s="42" t="s">
        <v>351</v>
      </c>
      <c r="AK1675" s="42" t="s">
        <v>1895</v>
      </c>
      <c r="AL1675" s="42">
        <v>1000</v>
      </c>
      <c r="AM1675" s="42" t="s">
        <v>332</v>
      </c>
      <c r="AN1675" s="42" t="s">
        <v>6439</v>
      </c>
      <c r="AO1675" s="42">
        <v>300</v>
      </c>
      <c r="AP1675" s="42" t="s">
        <v>333</v>
      </c>
      <c r="AQ1675" s="42">
        <v>200</v>
      </c>
      <c r="AR1675" s="42">
        <v>48</v>
      </c>
      <c r="AS1675" s="42">
        <v>100</v>
      </c>
      <c r="AT1675" s="42">
        <f>AQ1675/AS1675</f>
        <v>2</v>
      </c>
      <c r="AU1675" s="42" t="s">
        <v>385</v>
      </c>
      <c r="AV1675" s="42" t="s">
        <v>385</v>
      </c>
      <c r="AW1675" s="42">
        <v>18000</v>
      </c>
      <c r="AX1675" s="42">
        <v>18000</v>
      </c>
      <c r="AY1675" s="42">
        <v>2</v>
      </c>
      <c r="AZ1675" s="51">
        <v>32</v>
      </c>
      <c r="BA1675" s="42"/>
      <c r="BB1675" s="42">
        <v>1</v>
      </c>
      <c r="BC1675" s="42" t="s">
        <v>525</v>
      </c>
      <c r="BD1675" s="49">
        <v>0</v>
      </c>
      <c r="BE1675" s="49" t="s">
        <v>6436</v>
      </c>
      <c r="BF1675" s="42" t="s">
        <v>1883</v>
      </c>
      <c r="BG1675" s="42"/>
      <c r="BH1675" s="42"/>
      <c r="BI1675" s="42" t="s">
        <v>357</v>
      </c>
      <c r="BJ1675" s="42" t="s">
        <v>358</v>
      </c>
      <c r="BK1675" s="57">
        <v>44778</v>
      </c>
      <c r="BL1675" s="42" t="s">
        <v>317</v>
      </c>
      <c r="BM1675" s="42" t="s">
        <v>317</v>
      </c>
      <c r="BN1675" s="42"/>
      <c r="BO1675" s="42"/>
      <c r="BP1675" s="42" t="s">
        <v>359</v>
      </c>
      <c r="BQ1675" s="42" t="s">
        <v>359</v>
      </c>
      <c r="BR1675" s="42" t="s">
        <v>359</v>
      </c>
      <c r="BS1675" s="42"/>
      <c r="BT1675" s="42" t="s">
        <v>360</v>
      </c>
      <c r="BU1675" s="42" t="s">
        <v>317</v>
      </c>
      <c r="BV1675" s="42" t="s">
        <v>356</v>
      </c>
      <c r="BW1675" s="42"/>
      <c r="BX1675" s="42"/>
      <c r="BY1675" s="42" t="s">
        <v>699</v>
      </c>
      <c r="BZ1675" s="42" t="s">
        <v>353</v>
      </c>
      <c r="CA1675" s="42"/>
      <c r="CB1675" s="42" t="s">
        <v>472</v>
      </c>
      <c r="CC1675" s="42"/>
      <c r="CD1675" s="42"/>
      <c r="CE1675" s="42"/>
      <c r="CF1675" s="42"/>
      <c r="CG1675" s="26" t="s">
        <v>6437</v>
      </c>
    </row>
    <row r="1676" hidden="1" spans="1:85">
      <c r="A1676" s="39">
        <v>396</v>
      </c>
      <c r="B1676" s="42" t="s">
        <v>6440</v>
      </c>
      <c r="C1676" s="46" t="s">
        <v>6441</v>
      </c>
      <c r="D1676" s="42" t="s">
        <v>6215</v>
      </c>
      <c r="E1676" s="43">
        <v>27.61</v>
      </c>
      <c r="F1676" s="43">
        <v>-16.5058</v>
      </c>
      <c r="G1676" s="42" t="s">
        <v>2110</v>
      </c>
      <c r="H1676" s="37">
        <v>1.8</v>
      </c>
      <c r="I1676" s="42" t="s">
        <v>6036</v>
      </c>
      <c r="J1676" s="42" t="s">
        <v>6153</v>
      </c>
      <c r="K1676" s="42" t="s">
        <v>317</v>
      </c>
      <c r="L1676" s="42" t="s">
        <v>317</v>
      </c>
      <c r="M1676" s="42" t="s">
        <v>317</v>
      </c>
      <c r="N1676" s="42" t="s">
        <v>318</v>
      </c>
      <c r="O1676" s="42" t="s">
        <v>319</v>
      </c>
      <c r="P1676" s="42" t="s">
        <v>319</v>
      </c>
      <c r="Q1676" s="42" t="s">
        <v>320</v>
      </c>
      <c r="R1676" s="42" t="s">
        <v>320</v>
      </c>
      <c r="S1676" s="42" t="s">
        <v>1718</v>
      </c>
      <c r="T1676" s="42" t="s">
        <v>344</v>
      </c>
      <c r="U1676" s="42" t="s">
        <v>323</v>
      </c>
      <c r="V1676" s="52">
        <v>50</v>
      </c>
      <c r="W1676" s="42" t="s">
        <v>366</v>
      </c>
      <c r="X1676" s="42" t="s">
        <v>6079</v>
      </c>
      <c r="Y1676" s="42" t="s">
        <v>2</v>
      </c>
      <c r="Z1676" s="42" t="s">
        <v>2</v>
      </c>
      <c r="AA1676" s="42" t="s">
        <v>328</v>
      </c>
      <c r="AB1676" s="42" t="s">
        <v>2114</v>
      </c>
      <c r="AC1676" s="42" t="s">
        <v>225</v>
      </c>
      <c r="AD1676" s="42" t="s">
        <v>225</v>
      </c>
      <c r="AE1676" s="42" t="s">
        <v>349</v>
      </c>
      <c r="AF1676" s="42" t="s">
        <v>349</v>
      </c>
      <c r="AG1676" s="42">
        <v>15</v>
      </c>
      <c r="AH1676" s="42" t="s">
        <v>350</v>
      </c>
      <c r="AI1676" s="42" t="s">
        <v>2115</v>
      </c>
      <c r="AJ1676" s="42" t="s">
        <v>351</v>
      </c>
      <c r="AK1676" s="42" t="s">
        <v>1895</v>
      </c>
      <c r="AL1676" s="42">
        <v>600</v>
      </c>
      <c r="AM1676" s="42" t="s">
        <v>332</v>
      </c>
      <c r="AN1676" s="42" t="s">
        <v>6367</v>
      </c>
      <c r="AO1676" s="42">
        <v>400</v>
      </c>
      <c r="AP1676" s="42" t="s">
        <v>439</v>
      </c>
      <c r="AQ1676" s="42">
        <v>1200</v>
      </c>
      <c r="AR1676" s="42">
        <v>2</v>
      </c>
      <c r="AS1676" s="42">
        <v>600</v>
      </c>
      <c r="AT1676" s="42">
        <v>48</v>
      </c>
      <c r="AU1676" s="42" t="s">
        <v>385</v>
      </c>
      <c r="AV1676" s="42" t="s">
        <v>385</v>
      </c>
      <c r="AW1676" s="42">
        <v>18000</v>
      </c>
      <c r="AX1676" s="42">
        <v>18000</v>
      </c>
      <c r="AY1676" s="42">
        <v>2</v>
      </c>
      <c r="AZ1676" s="51">
        <v>46</v>
      </c>
      <c r="BA1676" s="42"/>
      <c r="BB1676" s="42">
        <v>1</v>
      </c>
      <c r="BC1676" s="42" t="s">
        <v>525</v>
      </c>
      <c r="BD1676" s="49">
        <v>0</v>
      </c>
      <c r="BE1676" s="49" t="s">
        <v>6440</v>
      </c>
      <c r="BF1676" s="42">
        <v>0</v>
      </c>
      <c r="BG1676" s="42"/>
      <c r="BH1676" s="42"/>
      <c r="BI1676" s="42" t="s">
        <v>357</v>
      </c>
      <c r="BJ1676" s="42" t="s">
        <v>358</v>
      </c>
      <c r="BK1676" s="57">
        <v>44778</v>
      </c>
      <c r="BL1676" s="42" t="s">
        <v>317</v>
      </c>
      <c r="BM1676" s="42" t="s">
        <v>317</v>
      </c>
      <c r="BN1676" s="42"/>
      <c r="BO1676" s="42"/>
      <c r="BP1676" s="42" t="s">
        <v>359</v>
      </c>
      <c r="BQ1676" s="42" t="s">
        <v>359</v>
      </c>
      <c r="BR1676" s="42" t="s">
        <v>359</v>
      </c>
      <c r="BS1676" s="42"/>
      <c r="BT1676" s="42" t="s">
        <v>360</v>
      </c>
      <c r="BU1676" s="42" t="s">
        <v>317</v>
      </c>
      <c r="BV1676" s="42" t="s">
        <v>317</v>
      </c>
      <c r="BW1676" s="42"/>
      <c r="BX1676" s="42"/>
      <c r="BY1676" s="42" t="s">
        <v>353</v>
      </c>
      <c r="BZ1676" s="42" t="s">
        <v>353</v>
      </c>
      <c r="CA1676" s="42"/>
      <c r="CB1676" s="42" t="s">
        <v>353</v>
      </c>
      <c r="CC1676" s="42"/>
      <c r="CD1676" s="42"/>
      <c r="CE1676" s="42"/>
      <c r="CF1676" s="42"/>
      <c r="CG1676" s="26" t="s">
        <v>6441</v>
      </c>
    </row>
    <row r="1677" hidden="1" spans="1:85">
      <c r="A1677" s="39">
        <v>1138</v>
      </c>
      <c r="B1677" s="42" t="s">
        <v>6442</v>
      </c>
      <c r="C1677" s="46" t="s">
        <v>6443</v>
      </c>
      <c r="D1677" s="42" t="s">
        <v>6444</v>
      </c>
      <c r="E1677" s="43">
        <v>27.4949</v>
      </c>
      <c r="F1677" s="43">
        <v>-16.3181</v>
      </c>
      <c r="G1677" s="42" t="s">
        <v>2110</v>
      </c>
      <c r="H1677" s="37">
        <v>2.5</v>
      </c>
      <c r="I1677" s="42" t="s">
        <v>6036</v>
      </c>
      <c r="J1677" s="42" t="s">
        <v>6232</v>
      </c>
      <c r="K1677" s="42" t="s">
        <v>317</v>
      </c>
      <c r="L1677" s="42" t="s">
        <v>317</v>
      </c>
      <c r="M1677" s="42" t="s">
        <v>317</v>
      </c>
      <c r="N1677" s="42" t="s">
        <v>402</v>
      </c>
      <c r="O1677" s="42" t="s">
        <v>319</v>
      </c>
      <c r="P1677" s="42" t="s">
        <v>319</v>
      </c>
      <c r="Q1677" s="42" t="s">
        <v>381</v>
      </c>
      <c r="R1677" s="42" t="s">
        <v>381</v>
      </c>
      <c r="S1677" s="42" t="s">
        <v>1718</v>
      </c>
      <c r="T1677" s="42" t="s">
        <v>344</v>
      </c>
      <c r="U1677" s="42" t="s">
        <v>323</v>
      </c>
      <c r="V1677" s="52">
        <v>80</v>
      </c>
      <c r="W1677" s="42" t="s">
        <v>325</v>
      </c>
      <c r="X1677" s="42" t="s">
        <v>6079</v>
      </c>
      <c r="Y1677" s="42" t="s">
        <v>2</v>
      </c>
      <c r="Z1677" s="42" t="s">
        <v>2</v>
      </c>
      <c r="AA1677" s="42" t="s">
        <v>328</v>
      </c>
      <c r="AB1677" s="42" t="s">
        <v>2114</v>
      </c>
      <c r="AC1677" s="42" t="s">
        <v>225</v>
      </c>
      <c r="AD1677" s="42" t="s">
        <v>225</v>
      </c>
      <c r="AE1677" s="42" t="s">
        <v>453</v>
      </c>
      <c r="AF1677" s="42" t="s">
        <v>453</v>
      </c>
      <c r="AG1677" s="42">
        <v>30</v>
      </c>
      <c r="AH1677" s="42" t="s">
        <v>350</v>
      </c>
      <c r="AI1677" s="42">
        <v>0</v>
      </c>
      <c r="AJ1677" s="42" t="s">
        <v>351</v>
      </c>
      <c r="AK1677" s="42" t="s">
        <v>1895</v>
      </c>
      <c r="AL1677" s="42">
        <v>1000</v>
      </c>
      <c r="AM1677" s="42" t="s">
        <v>332</v>
      </c>
      <c r="AN1677" s="42" t="s">
        <v>6367</v>
      </c>
      <c r="AO1677" s="42">
        <v>400</v>
      </c>
      <c r="AP1677" s="42" t="s">
        <v>439</v>
      </c>
      <c r="AQ1677" s="42">
        <v>1200</v>
      </c>
      <c r="AR1677" s="42">
        <v>2</v>
      </c>
      <c r="AS1677" s="42">
        <v>600</v>
      </c>
      <c r="AT1677" s="42">
        <v>48</v>
      </c>
      <c r="AU1677" s="42" t="s">
        <v>327</v>
      </c>
      <c r="AV1677" s="42" t="s">
        <v>327</v>
      </c>
      <c r="AW1677" s="42" t="s">
        <v>327</v>
      </c>
      <c r="AX1677" s="42">
        <v>18000</v>
      </c>
      <c r="AY1677" s="42" t="s">
        <v>327</v>
      </c>
      <c r="AZ1677" s="51">
        <v>120</v>
      </c>
      <c r="BA1677" s="42"/>
      <c r="BB1677" s="42">
        <v>2</v>
      </c>
      <c r="BC1677" s="42" t="s">
        <v>375</v>
      </c>
      <c r="BD1677" s="49" t="s">
        <v>6445</v>
      </c>
      <c r="BE1677" s="49" t="s">
        <v>6442</v>
      </c>
      <c r="BF1677" s="42">
        <v>0</v>
      </c>
      <c r="BG1677" s="42"/>
      <c r="BH1677" s="42"/>
      <c r="BI1677" s="42" t="s">
        <v>357</v>
      </c>
      <c r="BJ1677" s="42" t="s">
        <v>358</v>
      </c>
      <c r="BK1677" s="57">
        <v>44778</v>
      </c>
      <c r="BL1677" s="42" t="s">
        <v>317</v>
      </c>
      <c r="BM1677" s="42" t="s">
        <v>317</v>
      </c>
      <c r="BN1677" s="42"/>
      <c r="BO1677" s="42"/>
      <c r="BP1677" s="42" t="s">
        <v>359</v>
      </c>
      <c r="BQ1677" s="42" t="s">
        <v>359</v>
      </c>
      <c r="BR1677" s="42" t="s">
        <v>359</v>
      </c>
      <c r="BS1677" s="42"/>
      <c r="BT1677" s="42" t="s">
        <v>360</v>
      </c>
      <c r="BU1677" s="42" t="s">
        <v>317</v>
      </c>
      <c r="BV1677" s="42" t="s">
        <v>317</v>
      </c>
      <c r="BW1677" s="42"/>
      <c r="BX1677" s="42"/>
      <c r="BY1677" s="42" t="s">
        <v>353</v>
      </c>
      <c r="BZ1677" s="42" t="s">
        <v>353</v>
      </c>
      <c r="CA1677" s="42"/>
      <c r="CB1677" s="42" t="s">
        <v>353</v>
      </c>
      <c r="CC1677" s="42"/>
      <c r="CD1677" s="42"/>
      <c r="CE1677" s="42"/>
      <c r="CF1677" s="42"/>
      <c r="CG1677" s="26" t="s">
        <v>6443</v>
      </c>
    </row>
    <row r="1678" hidden="1" spans="1:85">
      <c r="A1678" s="34">
        <v>547</v>
      </c>
      <c r="B1678" s="42" t="s">
        <v>6446</v>
      </c>
      <c r="C1678" s="46" t="s">
        <v>6447</v>
      </c>
      <c r="D1678" s="42" t="s">
        <v>6250</v>
      </c>
      <c r="E1678" s="43">
        <v>27.6725</v>
      </c>
      <c r="F1678" s="43">
        <v>-15.869</v>
      </c>
      <c r="G1678" s="42" t="s">
        <v>2110</v>
      </c>
      <c r="H1678" s="37">
        <v>1.8</v>
      </c>
      <c r="I1678" s="42" t="s">
        <v>6036</v>
      </c>
      <c r="J1678" s="42" t="s">
        <v>6365</v>
      </c>
      <c r="K1678" s="42" t="s">
        <v>317</v>
      </c>
      <c r="L1678" s="42" t="s">
        <v>317</v>
      </c>
      <c r="M1678" s="42" t="s">
        <v>317</v>
      </c>
      <c r="N1678" s="42" t="s">
        <v>402</v>
      </c>
      <c r="O1678" s="42" t="s">
        <v>319</v>
      </c>
      <c r="P1678" s="42" t="s">
        <v>319</v>
      </c>
      <c r="Q1678" s="42" t="s">
        <v>320</v>
      </c>
      <c r="R1678" s="42" t="s">
        <v>320</v>
      </c>
      <c r="S1678" s="42" t="s">
        <v>1718</v>
      </c>
      <c r="T1678" s="42" t="s">
        <v>344</v>
      </c>
      <c r="U1678" s="42" t="s">
        <v>323</v>
      </c>
      <c r="V1678" s="52">
        <v>50</v>
      </c>
      <c r="W1678" s="42" t="s">
        <v>366</v>
      </c>
      <c r="X1678" s="42" t="s">
        <v>6079</v>
      </c>
      <c r="Y1678" s="42" t="s">
        <v>2</v>
      </c>
      <c r="Z1678" s="42" t="s">
        <v>2</v>
      </c>
      <c r="AA1678" s="42" t="s">
        <v>328</v>
      </c>
      <c r="AB1678" s="42" t="s">
        <v>2114</v>
      </c>
      <c r="AC1678" s="42" t="s">
        <v>225</v>
      </c>
      <c r="AD1678" s="42" t="s">
        <v>225</v>
      </c>
      <c r="AE1678" s="42" t="s">
        <v>453</v>
      </c>
      <c r="AF1678" s="42" t="s">
        <v>453</v>
      </c>
      <c r="AG1678" s="42">
        <v>15</v>
      </c>
      <c r="AH1678" s="42" t="s">
        <v>350</v>
      </c>
      <c r="AI1678" s="42" t="s">
        <v>6046</v>
      </c>
      <c r="AJ1678" s="42" t="s">
        <v>351</v>
      </c>
      <c r="AK1678" s="42" t="s">
        <v>1895</v>
      </c>
      <c r="AL1678" s="42">
        <v>600</v>
      </c>
      <c r="AM1678" s="42" t="s">
        <v>332</v>
      </c>
      <c r="AN1678" s="42" t="s">
        <v>6367</v>
      </c>
      <c r="AO1678" s="42">
        <v>400</v>
      </c>
      <c r="AP1678" s="42" t="s">
        <v>439</v>
      </c>
      <c r="AQ1678" s="42">
        <v>1200</v>
      </c>
      <c r="AR1678" s="42">
        <v>2</v>
      </c>
      <c r="AS1678" s="42">
        <v>600</v>
      </c>
      <c r="AT1678" s="42">
        <v>48</v>
      </c>
      <c r="AU1678" s="42" t="s">
        <v>385</v>
      </c>
      <c r="AV1678" s="42" t="s">
        <v>385</v>
      </c>
      <c r="AW1678" s="42">
        <v>18000</v>
      </c>
      <c r="AX1678" s="42">
        <v>18000</v>
      </c>
      <c r="AY1678" s="42">
        <v>2</v>
      </c>
      <c r="AZ1678" s="51">
        <v>47</v>
      </c>
      <c r="BA1678" s="42"/>
      <c r="BB1678" s="42">
        <v>1</v>
      </c>
      <c r="BC1678" s="42" t="s">
        <v>525</v>
      </c>
      <c r="BD1678" s="49">
        <v>0</v>
      </c>
      <c r="BE1678" s="49" t="s">
        <v>6446</v>
      </c>
      <c r="BF1678" s="42">
        <v>0</v>
      </c>
      <c r="BG1678" s="42"/>
      <c r="BH1678" s="42"/>
      <c r="BI1678" s="42" t="s">
        <v>357</v>
      </c>
      <c r="BJ1678" s="42" t="s">
        <v>358</v>
      </c>
      <c r="BK1678" s="57">
        <v>44778</v>
      </c>
      <c r="BL1678" s="42" t="s">
        <v>317</v>
      </c>
      <c r="BM1678" s="42" t="s">
        <v>317</v>
      </c>
      <c r="BN1678" s="42"/>
      <c r="BO1678" s="42"/>
      <c r="BP1678" s="42" t="s">
        <v>359</v>
      </c>
      <c r="BQ1678" s="42" t="s">
        <v>359</v>
      </c>
      <c r="BR1678" s="42" t="s">
        <v>359</v>
      </c>
      <c r="BS1678" s="42"/>
      <c r="BT1678" s="42" t="s">
        <v>360</v>
      </c>
      <c r="BU1678" s="42" t="s">
        <v>317</v>
      </c>
      <c r="BV1678" s="42" t="s">
        <v>317</v>
      </c>
      <c r="BW1678" s="42"/>
      <c r="BX1678" s="42"/>
      <c r="BY1678" s="42" t="s">
        <v>353</v>
      </c>
      <c r="BZ1678" s="42" t="s">
        <v>353</v>
      </c>
      <c r="CA1678" s="42"/>
      <c r="CB1678" s="42" t="s">
        <v>353</v>
      </c>
      <c r="CC1678" s="42"/>
      <c r="CD1678" s="42"/>
      <c r="CE1678" s="42"/>
      <c r="CF1678" s="42"/>
      <c r="CG1678" s="26" t="s">
        <v>6447</v>
      </c>
    </row>
    <row r="1679" hidden="1" spans="1:85">
      <c r="A1679" s="34">
        <v>279</v>
      </c>
      <c r="B1679" s="42" t="s">
        <v>6448</v>
      </c>
      <c r="C1679" s="46" t="s">
        <v>6449</v>
      </c>
      <c r="D1679" s="42" t="s">
        <v>6450</v>
      </c>
      <c r="E1679" s="43">
        <v>26.936</v>
      </c>
      <c r="F1679" s="43">
        <v>-16.0391</v>
      </c>
      <c r="G1679" s="42" t="s">
        <v>2110</v>
      </c>
      <c r="H1679" s="37">
        <v>4.5</v>
      </c>
      <c r="I1679" s="42" t="s">
        <v>6036</v>
      </c>
      <c r="J1679" s="42" t="s">
        <v>6421</v>
      </c>
      <c r="K1679" s="42" t="s">
        <v>317</v>
      </c>
      <c r="L1679" s="42" t="s">
        <v>317</v>
      </c>
      <c r="M1679" s="42" t="s">
        <v>317</v>
      </c>
      <c r="N1679" s="42" t="s">
        <v>318</v>
      </c>
      <c r="O1679" s="42" t="s">
        <v>319</v>
      </c>
      <c r="P1679" s="42" t="s">
        <v>319</v>
      </c>
      <c r="Q1679" s="42" t="s">
        <v>381</v>
      </c>
      <c r="R1679" s="42" t="s">
        <v>381</v>
      </c>
      <c r="S1679" s="42" t="s">
        <v>1718</v>
      </c>
      <c r="T1679" s="42" t="s">
        <v>344</v>
      </c>
      <c r="U1679" s="42" t="s">
        <v>323</v>
      </c>
      <c r="V1679" s="52">
        <v>80</v>
      </c>
      <c r="W1679" s="42" t="s">
        <v>366</v>
      </c>
      <c r="X1679" s="42" t="s">
        <v>6079</v>
      </c>
      <c r="Y1679" s="42" t="s">
        <v>2</v>
      </c>
      <c r="Z1679" s="42" t="s">
        <v>2</v>
      </c>
      <c r="AA1679" s="42" t="s">
        <v>328</v>
      </c>
      <c r="AB1679" s="42" t="s">
        <v>2114</v>
      </c>
      <c r="AC1679" s="42" t="s">
        <v>225</v>
      </c>
      <c r="AD1679" s="42" t="s">
        <v>225</v>
      </c>
      <c r="AE1679" s="42" t="s">
        <v>561</v>
      </c>
      <c r="AF1679" s="42" t="s">
        <v>561</v>
      </c>
      <c r="AG1679" s="42">
        <v>30</v>
      </c>
      <c r="AH1679" s="42" t="s">
        <v>350</v>
      </c>
      <c r="AI1679" s="42" t="s">
        <v>6366</v>
      </c>
      <c r="AJ1679" s="42" t="s">
        <v>351</v>
      </c>
      <c r="AK1679" s="42" t="s">
        <v>1895</v>
      </c>
      <c r="AL1679" s="42">
        <v>1000</v>
      </c>
      <c r="AM1679" s="42" t="s">
        <v>332</v>
      </c>
      <c r="AN1679" s="42" t="s">
        <v>6367</v>
      </c>
      <c r="AO1679" s="42">
        <v>400</v>
      </c>
      <c r="AP1679" s="42" t="s">
        <v>439</v>
      </c>
      <c r="AQ1679" s="42">
        <v>1200</v>
      </c>
      <c r="AR1679" s="42">
        <v>2</v>
      </c>
      <c r="AS1679" s="42">
        <v>600</v>
      </c>
      <c r="AT1679" s="42">
        <v>48</v>
      </c>
      <c r="AU1679" s="42" t="s">
        <v>385</v>
      </c>
      <c r="AV1679" s="42" t="s">
        <v>385</v>
      </c>
      <c r="AW1679" s="42">
        <v>18000</v>
      </c>
      <c r="AX1679" s="42">
        <v>18000</v>
      </c>
      <c r="AY1679" s="42">
        <v>2</v>
      </c>
      <c r="AZ1679" s="51">
        <v>73</v>
      </c>
      <c r="BA1679" s="42"/>
      <c r="BB1679" s="42">
        <v>2</v>
      </c>
      <c r="BC1679" s="42" t="s">
        <v>1422</v>
      </c>
      <c r="BD1679" s="49">
        <v>0</v>
      </c>
      <c r="BE1679" s="49" t="s">
        <v>6448</v>
      </c>
      <c r="BF1679" s="42">
        <v>0</v>
      </c>
      <c r="BG1679" s="42"/>
      <c r="BH1679" s="42"/>
      <c r="BI1679" s="42" t="s">
        <v>357</v>
      </c>
      <c r="BJ1679" s="42" t="s">
        <v>358</v>
      </c>
      <c r="BK1679" s="57">
        <v>44778</v>
      </c>
      <c r="BL1679" s="42" t="s">
        <v>317</v>
      </c>
      <c r="BM1679" s="42" t="s">
        <v>317</v>
      </c>
      <c r="BN1679" s="42"/>
      <c r="BO1679" s="42"/>
      <c r="BP1679" s="42" t="s">
        <v>359</v>
      </c>
      <c r="BQ1679" s="42" t="s">
        <v>359</v>
      </c>
      <c r="BR1679" s="42" t="s">
        <v>359</v>
      </c>
      <c r="BS1679" s="42"/>
      <c r="BT1679" s="42" t="s">
        <v>360</v>
      </c>
      <c r="BU1679" s="42" t="s">
        <v>317</v>
      </c>
      <c r="BV1679" s="42" t="s">
        <v>317</v>
      </c>
      <c r="BW1679" s="42"/>
      <c r="BX1679" s="42"/>
      <c r="BY1679" s="42" t="s">
        <v>353</v>
      </c>
      <c r="BZ1679" s="42" t="s">
        <v>353</v>
      </c>
      <c r="CA1679" s="42"/>
      <c r="CB1679" s="42" t="s">
        <v>353</v>
      </c>
      <c r="CC1679" s="42"/>
      <c r="CD1679" s="42"/>
      <c r="CE1679" s="42"/>
      <c r="CF1679" s="42"/>
      <c r="CG1679" s="26" t="s">
        <v>6449</v>
      </c>
    </row>
    <row r="1680" hidden="1" spans="1:85">
      <c r="A1680" s="34">
        <v>1013</v>
      </c>
      <c r="B1680" s="42" t="s">
        <v>6451</v>
      </c>
      <c r="C1680" s="46" t="s">
        <v>6452</v>
      </c>
      <c r="D1680" s="42" t="s">
        <v>6453</v>
      </c>
      <c r="E1680" s="43">
        <v>26.897</v>
      </c>
      <c r="F1680" s="43">
        <v>-17.7024</v>
      </c>
      <c r="G1680" s="42" t="s">
        <v>2110</v>
      </c>
      <c r="H1680" s="37">
        <v>2.5</v>
      </c>
      <c r="I1680" s="42" t="s">
        <v>6036</v>
      </c>
      <c r="J1680" s="42" t="s">
        <v>6175</v>
      </c>
      <c r="K1680" s="42" t="s">
        <v>317</v>
      </c>
      <c r="L1680" s="42" t="s">
        <v>317</v>
      </c>
      <c r="M1680" s="42" t="s">
        <v>317</v>
      </c>
      <c r="N1680" s="42" t="s">
        <v>318</v>
      </c>
      <c r="O1680" s="42" t="s">
        <v>319</v>
      </c>
      <c r="P1680" s="42" t="s">
        <v>319</v>
      </c>
      <c r="Q1680" s="42" t="s">
        <v>320</v>
      </c>
      <c r="R1680" s="42" t="s">
        <v>320</v>
      </c>
      <c r="S1680" s="42" t="s">
        <v>1718</v>
      </c>
      <c r="T1680" s="42" t="s">
        <v>782</v>
      </c>
      <c r="U1680" s="42" t="s">
        <v>323</v>
      </c>
      <c r="V1680" s="52">
        <v>80</v>
      </c>
      <c r="W1680" s="42" t="s">
        <v>366</v>
      </c>
      <c r="X1680" s="42" t="s">
        <v>6038</v>
      </c>
      <c r="Y1680" s="42" t="s">
        <v>2</v>
      </c>
      <c r="Z1680" s="42" t="s">
        <v>2</v>
      </c>
      <c r="AA1680" s="42" t="s">
        <v>328</v>
      </c>
      <c r="AB1680" s="42" t="s">
        <v>2114</v>
      </c>
      <c r="AC1680" s="42" t="s">
        <v>225</v>
      </c>
      <c r="AD1680" s="42" t="s">
        <v>225</v>
      </c>
      <c r="AE1680" s="42" t="s">
        <v>382</v>
      </c>
      <c r="AF1680" s="42" t="s">
        <v>382</v>
      </c>
      <c r="AG1680" s="42">
        <v>20</v>
      </c>
      <c r="AH1680" s="42" t="s">
        <v>350</v>
      </c>
      <c r="AI1680" s="42" t="s">
        <v>6065</v>
      </c>
      <c r="AJ1680" s="42" t="s">
        <v>351</v>
      </c>
      <c r="AK1680" s="42" t="s">
        <v>1895</v>
      </c>
      <c r="AL1680" s="42">
        <v>1000</v>
      </c>
      <c r="AM1680" s="42" t="s">
        <v>332</v>
      </c>
      <c r="AN1680" s="42" t="s">
        <v>6128</v>
      </c>
      <c r="AO1680" s="42">
        <v>600</v>
      </c>
      <c r="AP1680" s="42" t="s">
        <v>439</v>
      </c>
      <c r="AQ1680" s="42">
        <v>600</v>
      </c>
      <c r="AR1680" s="42">
        <v>2</v>
      </c>
      <c r="AS1680" s="42">
        <v>600</v>
      </c>
      <c r="AT1680" s="42">
        <v>24</v>
      </c>
      <c r="AU1680" s="42" t="s">
        <v>385</v>
      </c>
      <c r="AV1680" s="42" t="s">
        <v>385</v>
      </c>
      <c r="AW1680" s="42">
        <v>18000</v>
      </c>
      <c r="AX1680" s="42">
        <v>18000</v>
      </c>
      <c r="AY1680" s="42">
        <v>2</v>
      </c>
      <c r="AZ1680" s="51">
        <v>67</v>
      </c>
      <c r="BA1680" s="42"/>
      <c r="BB1680" s="42">
        <v>2</v>
      </c>
      <c r="BC1680" s="42" t="s">
        <v>375</v>
      </c>
      <c r="BD1680" s="49" t="s">
        <v>6454</v>
      </c>
      <c r="BE1680" s="49" t="s">
        <v>6451</v>
      </c>
      <c r="BF1680" s="42" t="s">
        <v>317</v>
      </c>
      <c r="BG1680" s="42"/>
      <c r="BH1680" s="42"/>
      <c r="BI1680" s="42" t="s">
        <v>357</v>
      </c>
      <c r="BJ1680" s="42" t="s">
        <v>358</v>
      </c>
      <c r="BK1680" s="57">
        <v>44778</v>
      </c>
      <c r="BL1680" s="42" t="s">
        <v>340</v>
      </c>
      <c r="BM1680" s="42" t="s">
        <v>340</v>
      </c>
      <c r="BN1680" s="42"/>
      <c r="BO1680" s="42">
        <v>1</v>
      </c>
      <c r="BP1680" s="42" t="s">
        <v>359</v>
      </c>
      <c r="BQ1680" s="42" t="s">
        <v>359</v>
      </c>
      <c r="BR1680" s="42" t="s">
        <v>508</v>
      </c>
      <c r="BS1680" s="42"/>
      <c r="BT1680" s="42" t="s">
        <v>360</v>
      </c>
      <c r="BU1680" s="42" t="s">
        <v>317</v>
      </c>
      <c r="BV1680" s="42" t="s">
        <v>317</v>
      </c>
      <c r="BW1680" s="42"/>
      <c r="BX1680" s="42"/>
      <c r="BY1680" s="42" t="s">
        <v>353</v>
      </c>
      <c r="BZ1680" s="42" t="s">
        <v>353</v>
      </c>
      <c r="CA1680" s="42"/>
      <c r="CB1680" s="42" t="s">
        <v>353</v>
      </c>
      <c r="CC1680" s="42"/>
      <c r="CD1680" s="42"/>
      <c r="CE1680" s="42"/>
      <c r="CF1680" s="42"/>
      <c r="CG1680" s="26" t="s">
        <v>6452</v>
      </c>
    </row>
    <row r="1681" hidden="1" spans="1:85">
      <c r="A1681" s="39">
        <v>1350</v>
      </c>
      <c r="B1681" s="42" t="s">
        <v>6455</v>
      </c>
      <c r="C1681" s="46" t="s">
        <v>6456</v>
      </c>
      <c r="D1681" s="42" t="s">
        <v>6457</v>
      </c>
      <c r="E1681" s="43">
        <v>27.752</v>
      </c>
      <c r="F1681" s="43">
        <v>-15.8532</v>
      </c>
      <c r="G1681" s="42" t="s">
        <v>2110</v>
      </c>
      <c r="H1681" s="37">
        <v>1.8</v>
      </c>
      <c r="I1681" s="42" t="s">
        <v>6036</v>
      </c>
      <c r="J1681" s="42" t="s">
        <v>6365</v>
      </c>
      <c r="K1681" s="42" t="s">
        <v>340</v>
      </c>
      <c r="L1681" s="42" t="s">
        <v>317</v>
      </c>
      <c r="M1681" s="42" t="s">
        <v>317</v>
      </c>
      <c r="N1681" s="42" t="s">
        <v>341</v>
      </c>
      <c r="O1681" s="42" t="s">
        <v>319</v>
      </c>
      <c r="P1681" s="42" t="s">
        <v>319</v>
      </c>
      <c r="Q1681" s="42" t="s">
        <v>390</v>
      </c>
      <c r="R1681" s="42" t="s">
        <v>320</v>
      </c>
      <c r="S1681" s="42" t="s">
        <v>1718</v>
      </c>
      <c r="T1681" s="42" t="s">
        <v>344</v>
      </c>
      <c r="U1681" s="42" t="s">
        <v>323</v>
      </c>
      <c r="V1681" s="52">
        <v>30</v>
      </c>
      <c r="W1681" s="42" t="s">
        <v>366</v>
      </c>
      <c r="X1681" s="42" t="s">
        <v>6079</v>
      </c>
      <c r="Y1681" s="42" t="s">
        <v>2</v>
      </c>
      <c r="Z1681" s="42" t="s">
        <v>2</v>
      </c>
      <c r="AA1681" s="42" t="s">
        <v>328</v>
      </c>
      <c r="AB1681" s="42" t="s">
        <v>2114</v>
      </c>
      <c r="AC1681" s="42" t="s">
        <v>225</v>
      </c>
      <c r="AD1681" s="42" t="s">
        <v>225</v>
      </c>
      <c r="AE1681" s="42" t="s">
        <v>349</v>
      </c>
      <c r="AF1681" s="42" t="s">
        <v>349</v>
      </c>
      <c r="AG1681" s="42">
        <v>15</v>
      </c>
      <c r="AH1681" s="42" t="s">
        <v>350</v>
      </c>
      <c r="AI1681" s="42" t="s">
        <v>2115</v>
      </c>
      <c r="AJ1681" s="42" t="s">
        <v>351</v>
      </c>
      <c r="AK1681" s="42" t="s">
        <v>1895</v>
      </c>
      <c r="AL1681" s="42">
        <v>600</v>
      </c>
      <c r="AM1681" s="42" t="s">
        <v>332</v>
      </c>
      <c r="AN1681" s="42" t="s">
        <v>6367</v>
      </c>
      <c r="AO1681" s="42">
        <v>400</v>
      </c>
      <c r="AP1681" s="42" t="s">
        <v>439</v>
      </c>
      <c r="AQ1681" s="42">
        <v>1200</v>
      </c>
      <c r="AR1681" s="42">
        <v>2</v>
      </c>
      <c r="AS1681" s="42">
        <v>600</v>
      </c>
      <c r="AT1681" s="42">
        <v>48</v>
      </c>
      <c r="AU1681" s="42" t="s">
        <v>6403</v>
      </c>
      <c r="AV1681" s="42" t="s">
        <v>6403</v>
      </c>
      <c r="AW1681" s="42">
        <v>25000</v>
      </c>
      <c r="AX1681" s="42">
        <v>25000</v>
      </c>
      <c r="AY1681" s="42">
        <v>2</v>
      </c>
      <c r="AZ1681" s="51">
        <v>159</v>
      </c>
      <c r="BA1681" s="42"/>
      <c r="BB1681" s="42">
        <v>2</v>
      </c>
      <c r="BC1681" s="42" t="s">
        <v>375</v>
      </c>
      <c r="BD1681" s="49" t="s">
        <v>6458</v>
      </c>
      <c r="BE1681" s="49" t="s">
        <v>6455</v>
      </c>
      <c r="BF1681" s="42">
        <v>0</v>
      </c>
      <c r="BG1681" s="42"/>
      <c r="BH1681" s="42"/>
      <c r="BI1681" s="42" t="s">
        <v>357</v>
      </c>
      <c r="BJ1681" s="42" t="s">
        <v>358</v>
      </c>
      <c r="BK1681" s="57">
        <v>44778</v>
      </c>
      <c r="BL1681" s="42" t="s">
        <v>317</v>
      </c>
      <c r="BM1681" s="42" t="s">
        <v>317</v>
      </c>
      <c r="BN1681" s="42"/>
      <c r="BO1681" s="42"/>
      <c r="BP1681" s="42" t="s">
        <v>359</v>
      </c>
      <c r="BQ1681" s="42" t="s">
        <v>359</v>
      </c>
      <c r="BR1681" s="42" t="s">
        <v>359</v>
      </c>
      <c r="BS1681" s="42"/>
      <c r="BT1681" s="42" t="s">
        <v>360</v>
      </c>
      <c r="BU1681" s="42" t="s">
        <v>317</v>
      </c>
      <c r="BV1681" s="42" t="s">
        <v>317</v>
      </c>
      <c r="BW1681" s="42"/>
      <c r="BX1681" s="42"/>
      <c r="BY1681" s="42" t="s">
        <v>353</v>
      </c>
      <c r="BZ1681" s="42" t="s">
        <v>353</v>
      </c>
      <c r="CA1681" s="42"/>
      <c r="CB1681" s="42" t="s">
        <v>353</v>
      </c>
      <c r="CC1681" s="42"/>
      <c r="CD1681" s="42"/>
      <c r="CE1681" s="42"/>
      <c r="CF1681" s="42"/>
      <c r="CG1681" s="26" t="s">
        <v>6456</v>
      </c>
    </row>
    <row r="1682" hidden="1" spans="1:85">
      <c r="A1682" s="34">
        <v>1225</v>
      </c>
      <c r="B1682" s="42" t="s">
        <v>6459</v>
      </c>
      <c r="C1682" s="46" t="s">
        <v>6460</v>
      </c>
      <c r="D1682" s="42" t="s">
        <v>6461</v>
      </c>
      <c r="E1682" s="43">
        <v>25.9395</v>
      </c>
      <c r="F1682" s="43">
        <v>-17.9054</v>
      </c>
      <c r="G1682" s="42" t="s">
        <v>2110</v>
      </c>
      <c r="H1682" s="37">
        <v>2.5</v>
      </c>
      <c r="I1682" s="42" t="s">
        <v>6036</v>
      </c>
      <c r="J1682" s="42" t="s">
        <v>6113</v>
      </c>
      <c r="K1682" s="42" t="s">
        <v>317</v>
      </c>
      <c r="L1682" s="42" t="s">
        <v>317</v>
      </c>
      <c r="M1682" s="42" t="s">
        <v>317</v>
      </c>
      <c r="N1682" s="42" t="s">
        <v>318</v>
      </c>
      <c r="O1682" s="42" t="s">
        <v>319</v>
      </c>
      <c r="P1682" s="42" t="s">
        <v>319</v>
      </c>
      <c r="Q1682" s="42" t="s">
        <v>320</v>
      </c>
      <c r="R1682" s="42" t="s">
        <v>320</v>
      </c>
      <c r="S1682" s="42" t="s">
        <v>1718</v>
      </c>
      <c r="T1682" s="42" t="s">
        <v>344</v>
      </c>
      <c r="U1682" s="42" t="s">
        <v>323</v>
      </c>
      <c r="V1682" s="52">
        <v>50</v>
      </c>
      <c r="W1682" s="42" t="s">
        <v>366</v>
      </c>
      <c r="X1682" s="42" t="s">
        <v>6038</v>
      </c>
      <c r="Y1682" s="42" t="s">
        <v>2</v>
      </c>
      <c r="Z1682" s="42" t="s">
        <v>2</v>
      </c>
      <c r="AA1682" s="42" t="s">
        <v>328</v>
      </c>
      <c r="AB1682" s="42" t="s">
        <v>2114</v>
      </c>
      <c r="AC1682" s="42" t="s">
        <v>225</v>
      </c>
      <c r="AD1682" s="42" t="s">
        <v>225</v>
      </c>
      <c r="AE1682" s="42" t="s">
        <v>453</v>
      </c>
      <c r="AF1682" s="42" t="s">
        <v>453</v>
      </c>
      <c r="AG1682" s="42">
        <v>20</v>
      </c>
      <c r="AH1682" s="42" t="s">
        <v>350</v>
      </c>
      <c r="AI1682" s="42" t="s">
        <v>5393</v>
      </c>
      <c r="AJ1682" s="42" t="s">
        <v>351</v>
      </c>
      <c r="AK1682" s="42" t="s">
        <v>1895</v>
      </c>
      <c r="AL1682" s="42">
        <v>600</v>
      </c>
      <c r="AM1682" s="42" t="s">
        <v>332</v>
      </c>
      <c r="AN1682" s="42" t="s">
        <v>6128</v>
      </c>
      <c r="AO1682" s="42">
        <v>400</v>
      </c>
      <c r="AP1682" s="42" t="s">
        <v>439</v>
      </c>
      <c r="AQ1682" s="42">
        <v>1200</v>
      </c>
      <c r="AR1682" s="42">
        <v>2</v>
      </c>
      <c r="AS1682" s="42">
        <v>600</v>
      </c>
      <c r="AT1682" s="42">
        <v>48</v>
      </c>
      <c r="AU1682" s="42" t="s">
        <v>6086</v>
      </c>
      <c r="AV1682" s="42" t="s">
        <v>6086</v>
      </c>
      <c r="AW1682" s="42">
        <v>18000</v>
      </c>
      <c r="AX1682" s="42">
        <v>18000</v>
      </c>
      <c r="AY1682" s="42">
        <v>2</v>
      </c>
      <c r="AZ1682" s="51">
        <v>71</v>
      </c>
      <c r="BA1682" s="42"/>
      <c r="BB1682" s="42">
        <v>2</v>
      </c>
      <c r="BC1682" s="42" t="s">
        <v>375</v>
      </c>
      <c r="BD1682" s="49" t="s">
        <v>6462</v>
      </c>
      <c r="BE1682" s="49" t="s">
        <v>6459</v>
      </c>
      <c r="BF1682" s="42" t="s">
        <v>356</v>
      </c>
      <c r="BG1682" s="42"/>
      <c r="BH1682" s="42"/>
      <c r="BI1682" s="42" t="s">
        <v>357</v>
      </c>
      <c r="BJ1682" s="42" t="s">
        <v>358</v>
      </c>
      <c r="BK1682" s="57">
        <v>44778</v>
      </c>
      <c r="BL1682" s="42" t="s">
        <v>317</v>
      </c>
      <c r="BM1682" s="42" t="s">
        <v>317</v>
      </c>
      <c r="BN1682" s="42"/>
      <c r="BO1682" s="42"/>
      <c r="BP1682" s="42" t="s">
        <v>359</v>
      </c>
      <c r="BQ1682" s="42" t="s">
        <v>359</v>
      </c>
      <c r="BR1682" s="42" t="s">
        <v>359</v>
      </c>
      <c r="BS1682" s="42"/>
      <c r="BT1682" s="42" t="s">
        <v>360</v>
      </c>
      <c r="BU1682" s="42" t="s">
        <v>317</v>
      </c>
      <c r="BV1682" s="42" t="s">
        <v>317</v>
      </c>
      <c r="BW1682" s="42"/>
      <c r="BX1682" s="42"/>
      <c r="BY1682" s="42" t="s">
        <v>353</v>
      </c>
      <c r="BZ1682" s="42" t="s">
        <v>353</v>
      </c>
      <c r="CA1682" s="42"/>
      <c r="CB1682" s="42" t="s">
        <v>353</v>
      </c>
      <c r="CC1682" s="42"/>
      <c r="CD1682" s="42"/>
      <c r="CE1682" s="42"/>
      <c r="CF1682" s="42"/>
      <c r="CG1682" s="26" t="s">
        <v>6460</v>
      </c>
    </row>
    <row r="1683" hidden="1" spans="1:85">
      <c r="A1683" s="34">
        <v>535</v>
      </c>
      <c r="B1683" s="42" t="s">
        <v>6463</v>
      </c>
      <c r="C1683" s="46" t="s">
        <v>6464</v>
      </c>
      <c r="D1683" s="42" t="s">
        <v>6465</v>
      </c>
      <c r="E1683" s="43">
        <v>26.8666</v>
      </c>
      <c r="F1683" s="43">
        <v>-17.32</v>
      </c>
      <c r="G1683" s="42" t="s">
        <v>2110</v>
      </c>
      <c r="H1683" s="37">
        <v>1.8</v>
      </c>
      <c r="I1683" s="42" t="s">
        <v>6036</v>
      </c>
      <c r="J1683" s="42" t="s">
        <v>6127</v>
      </c>
      <c r="K1683" s="42" t="s">
        <v>317</v>
      </c>
      <c r="L1683" s="42" t="s">
        <v>317</v>
      </c>
      <c r="M1683" s="42" t="s">
        <v>317</v>
      </c>
      <c r="N1683" s="42" t="s">
        <v>318</v>
      </c>
      <c r="O1683" s="42" t="s">
        <v>319</v>
      </c>
      <c r="P1683" s="42" t="s">
        <v>319</v>
      </c>
      <c r="Q1683" s="42" t="s">
        <v>320</v>
      </c>
      <c r="R1683" s="42" t="s">
        <v>320</v>
      </c>
      <c r="S1683" s="42" t="s">
        <v>1718</v>
      </c>
      <c r="T1683" s="42" t="s">
        <v>344</v>
      </c>
      <c r="U1683" s="42" t="s">
        <v>323</v>
      </c>
      <c r="V1683" s="52">
        <v>52</v>
      </c>
      <c r="W1683" s="42" t="s">
        <v>366</v>
      </c>
      <c r="X1683" s="42" t="s">
        <v>6038</v>
      </c>
      <c r="Y1683" s="42" t="s">
        <v>2</v>
      </c>
      <c r="Z1683" s="42" t="s">
        <v>2</v>
      </c>
      <c r="AA1683" s="42" t="s">
        <v>328</v>
      </c>
      <c r="AB1683" s="42" t="s">
        <v>2114</v>
      </c>
      <c r="AC1683" s="42" t="s">
        <v>225</v>
      </c>
      <c r="AD1683" s="42" t="s">
        <v>225</v>
      </c>
      <c r="AE1683" s="42" t="s">
        <v>654</v>
      </c>
      <c r="AF1683" s="42" t="s">
        <v>655</v>
      </c>
      <c r="AG1683" s="42">
        <v>15</v>
      </c>
      <c r="AH1683" s="42" t="s">
        <v>350</v>
      </c>
      <c r="AI1683" s="42" t="s">
        <v>5393</v>
      </c>
      <c r="AJ1683" s="42" t="s">
        <v>351</v>
      </c>
      <c r="AK1683" s="42" t="s">
        <v>5479</v>
      </c>
      <c r="AL1683" s="42">
        <v>600</v>
      </c>
      <c r="AM1683" s="42" t="s">
        <v>332</v>
      </c>
      <c r="AN1683" s="42" t="s">
        <v>6128</v>
      </c>
      <c r="AO1683" s="42">
        <v>400</v>
      </c>
      <c r="AP1683" s="42" t="s">
        <v>439</v>
      </c>
      <c r="AQ1683" s="42">
        <v>1200</v>
      </c>
      <c r="AR1683" s="42">
        <v>2</v>
      </c>
      <c r="AS1683" s="42">
        <v>600</v>
      </c>
      <c r="AT1683" s="42">
        <v>48</v>
      </c>
      <c r="AU1683" s="42" t="s">
        <v>6086</v>
      </c>
      <c r="AV1683" s="42" t="s">
        <v>6086</v>
      </c>
      <c r="AW1683" s="42">
        <v>18000</v>
      </c>
      <c r="AX1683" s="42">
        <v>18000</v>
      </c>
      <c r="AY1683" s="42">
        <v>2</v>
      </c>
      <c r="AZ1683" s="51">
        <v>60</v>
      </c>
      <c r="BA1683" s="42"/>
      <c r="BB1683" s="42">
        <v>2</v>
      </c>
      <c r="BC1683" s="42" t="s">
        <v>375</v>
      </c>
      <c r="BD1683" s="49" t="s">
        <v>6466</v>
      </c>
      <c r="BE1683" s="49" t="s">
        <v>6463</v>
      </c>
      <c r="BF1683" s="42" t="s">
        <v>2631</v>
      </c>
      <c r="BG1683" s="42"/>
      <c r="BH1683" s="42"/>
      <c r="BI1683" s="42" t="s">
        <v>357</v>
      </c>
      <c r="BJ1683" s="42" t="s">
        <v>358</v>
      </c>
      <c r="BK1683" s="57">
        <v>44778</v>
      </c>
      <c r="BL1683" s="42" t="s">
        <v>317</v>
      </c>
      <c r="BM1683" s="42" t="s">
        <v>317</v>
      </c>
      <c r="BN1683" s="42"/>
      <c r="BO1683" s="42"/>
      <c r="BP1683" s="42" t="s">
        <v>359</v>
      </c>
      <c r="BQ1683" s="42" t="s">
        <v>359</v>
      </c>
      <c r="BR1683" s="42" t="s">
        <v>359</v>
      </c>
      <c r="BS1683" s="42"/>
      <c r="BT1683" s="42" t="s">
        <v>360</v>
      </c>
      <c r="BU1683" s="42" t="s">
        <v>317</v>
      </c>
      <c r="BV1683" s="42" t="s">
        <v>317</v>
      </c>
      <c r="BW1683" s="42"/>
      <c r="BX1683" s="42"/>
      <c r="BY1683" s="42" t="s">
        <v>353</v>
      </c>
      <c r="BZ1683" s="42" t="s">
        <v>353</v>
      </c>
      <c r="CA1683" s="42"/>
      <c r="CB1683" s="42" t="s">
        <v>353</v>
      </c>
      <c r="CC1683" s="42"/>
      <c r="CD1683" s="42"/>
      <c r="CE1683" s="42"/>
      <c r="CF1683" s="42"/>
      <c r="CG1683" s="26" t="s">
        <v>6464</v>
      </c>
    </row>
    <row r="1684" hidden="1" spans="1:85">
      <c r="A1684" s="39">
        <v>1064</v>
      </c>
      <c r="B1684" s="42" t="s">
        <v>6467</v>
      </c>
      <c r="C1684" s="46" t="s">
        <v>6468</v>
      </c>
      <c r="D1684" s="42" t="s">
        <v>6469</v>
      </c>
      <c r="E1684" s="43">
        <v>26.955</v>
      </c>
      <c r="F1684" s="43">
        <v>-16.5628</v>
      </c>
      <c r="G1684" s="42" t="s">
        <v>2110</v>
      </c>
      <c r="H1684" s="37">
        <v>1.8</v>
      </c>
      <c r="I1684" s="42" t="s">
        <v>6036</v>
      </c>
      <c r="J1684" s="42" t="s">
        <v>6153</v>
      </c>
      <c r="K1684" s="42" t="s">
        <v>317</v>
      </c>
      <c r="L1684" s="42" t="s">
        <v>317</v>
      </c>
      <c r="M1684" s="42" t="s">
        <v>317</v>
      </c>
      <c r="N1684" s="42" t="s">
        <v>402</v>
      </c>
      <c r="O1684" s="42" t="s">
        <v>319</v>
      </c>
      <c r="P1684" s="42" t="s">
        <v>319</v>
      </c>
      <c r="Q1684" s="42" t="s">
        <v>381</v>
      </c>
      <c r="R1684" s="42" t="s">
        <v>320</v>
      </c>
      <c r="S1684" s="42" t="s">
        <v>1718</v>
      </c>
      <c r="T1684" s="42" t="s">
        <v>344</v>
      </c>
      <c r="U1684" s="42" t="s">
        <v>323</v>
      </c>
      <c r="V1684" s="52">
        <v>60</v>
      </c>
      <c r="W1684" s="42" t="s">
        <v>325</v>
      </c>
      <c r="X1684" s="42" t="s">
        <v>6079</v>
      </c>
      <c r="Y1684" s="42" t="s">
        <v>2</v>
      </c>
      <c r="Z1684" s="42" t="s">
        <v>2</v>
      </c>
      <c r="AA1684" s="42" t="s">
        <v>328</v>
      </c>
      <c r="AB1684" s="42" t="s">
        <v>2114</v>
      </c>
      <c r="AC1684" s="42" t="s">
        <v>225</v>
      </c>
      <c r="AD1684" s="42" t="s">
        <v>225</v>
      </c>
      <c r="AE1684" s="42" t="s">
        <v>561</v>
      </c>
      <c r="AF1684" s="42" t="s">
        <v>561</v>
      </c>
      <c r="AG1684" s="42">
        <v>15</v>
      </c>
      <c r="AH1684" s="42" t="s">
        <v>1003</v>
      </c>
      <c r="AI1684" s="42">
        <v>0</v>
      </c>
      <c r="AJ1684" s="42" t="s">
        <v>351</v>
      </c>
      <c r="AK1684" s="42" t="s">
        <v>6470</v>
      </c>
      <c r="AL1684" s="42">
        <v>600</v>
      </c>
      <c r="AM1684" s="42" t="s">
        <v>332</v>
      </c>
      <c r="AN1684" s="42" t="s">
        <v>6367</v>
      </c>
      <c r="AO1684" s="42">
        <v>400</v>
      </c>
      <c r="AP1684" s="42" t="s">
        <v>439</v>
      </c>
      <c r="AQ1684" s="42">
        <v>600</v>
      </c>
      <c r="AR1684" s="42">
        <v>2</v>
      </c>
      <c r="AS1684" s="42">
        <v>600</v>
      </c>
      <c r="AT1684" s="42">
        <v>24</v>
      </c>
      <c r="AU1684" s="42" t="s">
        <v>327</v>
      </c>
      <c r="AV1684" s="42" t="s">
        <v>327</v>
      </c>
      <c r="AW1684" s="42" t="s">
        <v>327</v>
      </c>
      <c r="AX1684" s="42">
        <v>0</v>
      </c>
      <c r="AY1684" s="42" t="s">
        <v>327</v>
      </c>
      <c r="AZ1684" s="51">
        <v>46</v>
      </c>
      <c r="BA1684" s="42"/>
      <c r="BB1684" s="42">
        <v>1</v>
      </c>
      <c r="BC1684" s="42" t="s">
        <v>525</v>
      </c>
      <c r="BD1684" s="49">
        <v>0</v>
      </c>
      <c r="BE1684" s="49" t="s">
        <v>6467</v>
      </c>
      <c r="BF1684" s="42">
        <v>0</v>
      </c>
      <c r="BG1684" s="42"/>
      <c r="BH1684" s="42"/>
      <c r="BI1684" s="42" t="s">
        <v>357</v>
      </c>
      <c r="BJ1684" s="42" t="s">
        <v>358</v>
      </c>
      <c r="BK1684" s="57">
        <v>44778</v>
      </c>
      <c r="BL1684" s="42" t="s">
        <v>317</v>
      </c>
      <c r="BM1684" s="42" t="s">
        <v>317</v>
      </c>
      <c r="BN1684" s="42"/>
      <c r="BO1684" s="42"/>
      <c r="BP1684" s="42" t="s">
        <v>359</v>
      </c>
      <c r="BQ1684" s="42" t="s">
        <v>359</v>
      </c>
      <c r="BR1684" s="42" t="s">
        <v>359</v>
      </c>
      <c r="BS1684" s="42"/>
      <c r="BT1684" s="42" t="s">
        <v>360</v>
      </c>
      <c r="BU1684" s="42" t="s">
        <v>317</v>
      </c>
      <c r="BV1684" s="42" t="s">
        <v>317</v>
      </c>
      <c r="BW1684" s="42"/>
      <c r="BX1684" s="42"/>
      <c r="BY1684" s="42" t="s">
        <v>353</v>
      </c>
      <c r="BZ1684" s="42" t="s">
        <v>353</v>
      </c>
      <c r="CA1684" s="42"/>
      <c r="CB1684" s="42" t="s">
        <v>353</v>
      </c>
      <c r="CC1684" s="42"/>
      <c r="CD1684" s="42"/>
      <c r="CE1684" s="42"/>
      <c r="CF1684" s="42"/>
      <c r="CG1684" s="26" t="s">
        <v>6468</v>
      </c>
    </row>
    <row r="1685" hidden="1" spans="1:85">
      <c r="A1685" s="34">
        <v>295</v>
      </c>
      <c r="B1685" s="42" t="s">
        <v>6471</v>
      </c>
      <c r="C1685" s="46" t="s">
        <v>6472</v>
      </c>
      <c r="D1685" s="42" t="s">
        <v>6473</v>
      </c>
      <c r="E1685" s="43">
        <v>26.9641</v>
      </c>
      <c r="F1685" s="43">
        <v>-16.8197</v>
      </c>
      <c r="G1685" s="42" t="s">
        <v>2110</v>
      </c>
      <c r="H1685" s="37">
        <v>2.5</v>
      </c>
      <c r="I1685" s="42" t="s">
        <v>6036</v>
      </c>
      <c r="J1685" s="42" t="s">
        <v>6153</v>
      </c>
      <c r="K1685" s="42" t="s">
        <v>340</v>
      </c>
      <c r="L1685" s="42" t="s">
        <v>317</v>
      </c>
      <c r="M1685" s="42" t="s">
        <v>317</v>
      </c>
      <c r="N1685" s="42" t="s">
        <v>341</v>
      </c>
      <c r="O1685" s="42" t="s">
        <v>319</v>
      </c>
      <c r="P1685" s="42" t="s">
        <v>319</v>
      </c>
      <c r="Q1685" s="42" t="s">
        <v>320</v>
      </c>
      <c r="R1685" s="42" t="s">
        <v>320</v>
      </c>
      <c r="S1685" s="42" t="s">
        <v>1718</v>
      </c>
      <c r="T1685" s="42" t="s">
        <v>344</v>
      </c>
      <c r="U1685" s="42" t="s">
        <v>323</v>
      </c>
      <c r="V1685" s="52">
        <v>50</v>
      </c>
      <c r="W1685" s="42" t="s">
        <v>366</v>
      </c>
      <c r="X1685" s="42" t="s">
        <v>6079</v>
      </c>
      <c r="Y1685" s="42" t="s">
        <v>2</v>
      </c>
      <c r="Z1685" s="42" t="s">
        <v>2</v>
      </c>
      <c r="AA1685" s="42" t="s">
        <v>328</v>
      </c>
      <c r="AB1685" s="42" t="s">
        <v>2114</v>
      </c>
      <c r="AC1685" s="42" t="s">
        <v>225</v>
      </c>
      <c r="AD1685" s="42" t="s">
        <v>225</v>
      </c>
      <c r="AE1685" s="42" t="s">
        <v>382</v>
      </c>
      <c r="AF1685" s="42" t="s">
        <v>382</v>
      </c>
      <c r="AG1685" s="42">
        <v>20</v>
      </c>
      <c r="AH1685" s="42" t="s">
        <v>350</v>
      </c>
      <c r="AI1685" s="42" t="s">
        <v>2115</v>
      </c>
      <c r="AJ1685" s="42" t="s">
        <v>370</v>
      </c>
      <c r="AK1685" s="42" t="s">
        <v>1895</v>
      </c>
      <c r="AL1685" s="42">
        <v>1000</v>
      </c>
      <c r="AM1685" s="42" t="s">
        <v>332</v>
      </c>
      <c r="AN1685" s="42" t="s">
        <v>6367</v>
      </c>
      <c r="AO1685" s="42">
        <v>400</v>
      </c>
      <c r="AP1685" s="42" t="s">
        <v>439</v>
      </c>
      <c r="AQ1685" s="42">
        <v>600</v>
      </c>
      <c r="AR1685" s="42">
        <v>2</v>
      </c>
      <c r="AS1685" s="42">
        <v>600</v>
      </c>
      <c r="AT1685" s="42">
        <v>24</v>
      </c>
      <c r="AU1685" s="42" t="s">
        <v>6403</v>
      </c>
      <c r="AV1685" s="42" t="s">
        <v>6403</v>
      </c>
      <c r="AW1685" s="42">
        <v>25000</v>
      </c>
      <c r="AX1685" s="42">
        <v>25000</v>
      </c>
      <c r="AY1685" s="42">
        <v>2</v>
      </c>
      <c r="AZ1685" s="51">
        <v>136</v>
      </c>
      <c r="BA1685" s="42"/>
      <c r="BB1685" s="42">
        <v>2</v>
      </c>
      <c r="BC1685" s="42" t="s">
        <v>375</v>
      </c>
      <c r="BD1685" s="49" t="s">
        <v>6474</v>
      </c>
      <c r="BE1685" s="49" t="s">
        <v>6471</v>
      </c>
      <c r="BF1685" s="42" t="s">
        <v>340</v>
      </c>
      <c r="BG1685" s="42"/>
      <c r="BH1685" s="42"/>
      <c r="BI1685" s="42" t="s">
        <v>357</v>
      </c>
      <c r="BJ1685" s="42" t="s">
        <v>358</v>
      </c>
      <c r="BK1685" s="57">
        <v>44778</v>
      </c>
      <c r="BL1685" s="42" t="s">
        <v>317</v>
      </c>
      <c r="BM1685" s="42" t="s">
        <v>317</v>
      </c>
      <c r="BN1685" s="42"/>
      <c r="BO1685" s="42"/>
      <c r="BP1685" s="42" t="s">
        <v>359</v>
      </c>
      <c r="BQ1685" s="42" t="s">
        <v>359</v>
      </c>
      <c r="BR1685" s="42" t="s">
        <v>359</v>
      </c>
      <c r="BS1685" s="42"/>
      <c r="BT1685" s="42" t="s">
        <v>360</v>
      </c>
      <c r="BU1685" s="42" t="s">
        <v>317</v>
      </c>
      <c r="BV1685" s="42" t="s">
        <v>317</v>
      </c>
      <c r="BW1685" s="42"/>
      <c r="BX1685" s="42"/>
      <c r="BY1685" s="42" t="s">
        <v>353</v>
      </c>
      <c r="BZ1685" s="42" t="s">
        <v>353</v>
      </c>
      <c r="CA1685" s="42"/>
      <c r="CB1685" s="42" t="s">
        <v>353</v>
      </c>
      <c r="CC1685" s="42"/>
      <c r="CD1685" s="42"/>
      <c r="CE1685" s="42"/>
      <c r="CF1685" s="42"/>
      <c r="CG1685" s="26" t="s">
        <v>6472</v>
      </c>
    </row>
    <row r="1686" hidden="1" spans="1:85">
      <c r="A1686" s="34">
        <v>31</v>
      </c>
      <c r="B1686" s="42" t="s">
        <v>6475</v>
      </c>
      <c r="C1686" s="46" t="s">
        <v>6476</v>
      </c>
      <c r="D1686" s="42" t="s">
        <v>6477</v>
      </c>
      <c r="E1686" s="43">
        <v>27.2483</v>
      </c>
      <c r="F1686" s="43">
        <v>-16.7737</v>
      </c>
      <c r="G1686" s="42" t="s">
        <v>2110</v>
      </c>
      <c r="H1686" s="37">
        <v>1.8</v>
      </c>
      <c r="I1686" s="42" t="s">
        <v>6036</v>
      </c>
      <c r="J1686" s="42" t="s">
        <v>6153</v>
      </c>
      <c r="K1686" s="42" t="s">
        <v>317</v>
      </c>
      <c r="L1686" s="42" t="s">
        <v>317</v>
      </c>
      <c r="M1686" s="42" t="s">
        <v>317</v>
      </c>
      <c r="N1686" s="42" t="s">
        <v>402</v>
      </c>
      <c r="O1686" s="42" t="s">
        <v>319</v>
      </c>
      <c r="P1686" s="42" t="s">
        <v>319</v>
      </c>
      <c r="Q1686" s="42" t="s">
        <v>320</v>
      </c>
      <c r="R1686" s="42" t="s">
        <v>320</v>
      </c>
      <c r="S1686" s="42" t="s">
        <v>1718</v>
      </c>
      <c r="T1686" s="42" t="s">
        <v>344</v>
      </c>
      <c r="U1686" s="42" t="s">
        <v>323</v>
      </c>
      <c r="V1686" s="52">
        <v>60</v>
      </c>
      <c r="W1686" s="42" t="s">
        <v>366</v>
      </c>
      <c r="X1686" s="42" t="s">
        <v>6079</v>
      </c>
      <c r="Y1686" s="42" t="s">
        <v>2</v>
      </c>
      <c r="Z1686" s="42" t="s">
        <v>2</v>
      </c>
      <c r="AA1686" s="42" t="s">
        <v>328</v>
      </c>
      <c r="AB1686" s="42" t="s">
        <v>2114</v>
      </c>
      <c r="AC1686" s="42" t="s">
        <v>225</v>
      </c>
      <c r="AD1686" s="42" t="s">
        <v>225</v>
      </c>
      <c r="AE1686" s="42" t="s">
        <v>561</v>
      </c>
      <c r="AF1686" s="42" t="s">
        <v>561</v>
      </c>
      <c r="AG1686" s="42">
        <v>15</v>
      </c>
      <c r="AH1686" s="42" t="s">
        <v>1003</v>
      </c>
      <c r="AI1686" s="42">
        <v>0</v>
      </c>
      <c r="AJ1686" s="42" t="s">
        <v>351</v>
      </c>
      <c r="AK1686" s="42" t="s">
        <v>6470</v>
      </c>
      <c r="AL1686" s="42">
        <v>600</v>
      </c>
      <c r="AM1686" s="42" t="s">
        <v>332</v>
      </c>
      <c r="AN1686" s="42" t="s">
        <v>6367</v>
      </c>
      <c r="AO1686" s="42">
        <v>400</v>
      </c>
      <c r="AP1686" s="42" t="s">
        <v>439</v>
      </c>
      <c r="AQ1686" s="42">
        <v>600</v>
      </c>
      <c r="AR1686" s="42">
        <v>2</v>
      </c>
      <c r="AS1686" s="42">
        <v>600</v>
      </c>
      <c r="AT1686" s="42">
        <v>24</v>
      </c>
      <c r="AU1686" s="42" t="s">
        <v>385</v>
      </c>
      <c r="AV1686" s="42" t="s">
        <v>385</v>
      </c>
      <c r="AW1686" s="42">
        <v>18000</v>
      </c>
      <c r="AX1686" s="42">
        <v>18000</v>
      </c>
      <c r="AY1686" s="42">
        <v>2</v>
      </c>
      <c r="AZ1686" s="51">
        <v>78</v>
      </c>
      <c r="BA1686" s="42"/>
      <c r="BB1686" s="42">
        <v>1</v>
      </c>
      <c r="BC1686" s="42" t="s">
        <v>525</v>
      </c>
      <c r="BD1686" s="49">
        <v>0</v>
      </c>
      <c r="BE1686" s="49" t="s">
        <v>6475</v>
      </c>
      <c r="BF1686" s="42" t="s">
        <v>340</v>
      </c>
      <c r="BG1686" s="42"/>
      <c r="BH1686" s="42"/>
      <c r="BI1686" s="42" t="s">
        <v>357</v>
      </c>
      <c r="BJ1686" s="42" t="s">
        <v>358</v>
      </c>
      <c r="BK1686" s="57">
        <v>44778</v>
      </c>
      <c r="BL1686" s="42" t="s">
        <v>317</v>
      </c>
      <c r="BM1686" s="42" t="s">
        <v>317</v>
      </c>
      <c r="BN1686" s="42"/>
      <c r="BO1686" s="42"/>
      <c r="BP1686" s="42" t="s">
        <v>359</v>
      </c>
      <c r="BQ1686" s="42" t="s">
        <v>359</v>
      </c>
      <c r="BR1686" s="42" t="s">
        <v>359</v>
      </c>
      <c r="BS1686" s="42"/>
      <c r="BT1686" s="42" t="s">
        <v>360</v>
      </c>
      <c r="BU1686" s="42" t="s">
        <v>317</v>
      </c>
      <c r="BV1686" s="42" t="s">
        <v>356</v>
      </c>
      <c r="BW1686" s="42"/>
      <c r="BX1686" s="42"/>
      <c r="BY1686" s="42" t="s">
        <v>699</v>
      </c>
      <c r="BZ1686" s="42" t="s">
        <v>353</v>
      </c>
      <c r="CA1686" s="42"/>
      <c r="CB1686" s="42" t="s">
        <v>472</v>
      </c>
      <c r="CC1686" s="42"/>
      <c r="CD1686" s="42"/>
      <c r="CE1686" s="42"/>
      <c r="CF1686" s="42"/>
      <c r="CG1686" s="26" t="s">
        <v>6476</v>
      </c>
    </row>
    <row r="1687" hidden="1" spans="1:85">
      <c r="A1687" s="39">
        <v>1020</v>
      </c>
      <c r="B1687" s="42" t="s">
        <v>6478</v>
      </c>
      <c r="C1687" s="46" t="s">
        <v>6479</v>
      </c>
      <c r="D1687" s="42" t="s">
        <v>6045</v>
      </c>
      <c r="E1687" s="43">
        <v>25.8697</v>
      </c>
      <c r="F1687" s="43">
        <v>-17.8473</v>
      </c>
      <c r="G1687" s="42" t="s">
        <v>2110</v>
      </c>
      <c r="H1687" s="37">
        <v>2.5</v>
      </c>
      <c r="I1687" s="42" t="s">
        <v>6036</v>
      </c>
      <c r="J1687" s="42" t="s">
        <v>6052</v>
      </c>
      <c r="K1687" s="42" t="s">
        <v>340</v>
      </c>
      <c r="L1687" s="42" t="s">
        <v>317</v>
      </c>
      <c r="M1687" s="42" t="s">
        <v>317</v>
      </c>
      <c r="N1687" s="42" t="s">
        <v>341</v>
      </c>
      <c r="O1687" s="42" t="s">
        <v>566</v>
      </c>
      <c r="P1687" s="42" t="s">
        <v>566</v>
      </c>
      <c r="Q1687" s="42" t="s">
        <v>390</v>
      </c>
      <c r="R1687" s="42" t="s">
        <v>320</v>
      </c>
      <c r="S1687" s="42" t="s">
        <v>1718</v>
      </c>
      <c r="T1687" s="42" t="s">
        <v>344</v>
      </c>
      <c r="U1687" s="42" t="s">
        <v>323</v>
      </c>
      <c r="V1687" s="52">
        <v>36</v>
      </c>
      <c r="W1687" s="42" t="s">
        <v>366</v>
      </c>
      <c r="X1687" s="42" t="s">
        <v>6038</v>
      </c>
      <c r="Y1687" s="42" t="s">
        <v>2</v>
      </c>
      <c r="Z1687" s="42" t="s">
        <v>2</v>
      </c>
      <c r="AA1687" s="42" t="s">
        <v>328</v>
      </c>
      <c r="AB1687" s="42" t="s">
        <v>2114</v>
      </c>
      <c r="AC1687" s="42" t="s">
        <v>225</v>
      </c>
      <c r="AD1687" s="42" t="s">
        <v>225</v>
      </c>
      <c r="AE1687" s="42" t="s">
        <v>453</v>
      </c>
      <c r="AF1687" s="42" t="s">
        <v>453</v>
      </c>
      <c r="AG1687" s="42">
        <v>20</v>
      </c>
      <c r="AH1687" s="42" t="s">
        <v>350</v>
      </c>
      <c r="AI1687" s="42" t="s">
        <v>5393</v>
      </c>
      <c r="AJ1687" s="42" t="s">
        <v>351</v>
      </c>
      <c r="AK1687" s="42" t="s">
        <v>1895</v>
      </c>
      <c r="AL1687" s="42">
        <v>600</v>
      </c>
      <c r="AM1687" s="42" t="s">
        <v>332</v>
      </c>
      <c r="AN1687" s="42" t="s">
        <v>6128</v>
      </c>
      <c r="AO1687" s="42">
        <v>400</v>
      </c>
      <c r="AP1687" s="42" t="s">
        <v>333</v>
      </c>
      <c r="AQ1687" s="42">
        <v>200</v>
      </c>
      <c r="AR1687" s="42">
        <v>48</v>
      </c>
      <c r="AS1687" s="42">
        <v>100</v>
      </c>
      <c r="AT1687" s="42">
        <f>AQ1687/AS1687</f>
        <v>2</v>
      </c>
      <c r="AU1687" s="42" t="s">
        <v>6480</v>
      </c>
      <c r="AV1687" s="42" t="s">
        <v>6480</v>
      </c>
      <c r="AW1687" s="42">
        <v>18000</v>
      </c>
      <c r="AX1687" s="42">
        <v>18000</v>
      </c>
      <c r="AY1687" s="42">
        <v>2</v>
      </c>
      <c r="AZ1687" s="51">
        <v>90</v>
      </c>
      <c r="BA1687" s="42"/>
      <c r="BB1687" s="42">
        <v>1</v>
      </c>
      <c r="BC1687" s="42" t="s">
        <v>525</v>
      </c>
      <c r="BD1687" s="49">
        <v>0</v>
      </c>
      <c r="BE1687" s="49" t="s">
        <v>6478</v>
      </c>
      <c r="BF1687" s="42" t="s">
        <v>356</v>
      </c>
      <c r="BG1687" s="42"/>
      <c r="BH1687" s="42"/>
      <c r="BI1687" s="42" t="s">
        <v>357</v>
      </c>
      <c r="BJ1687" s="42" t="s">
        <v>358</v>
      </c>
      <c r="BK1687" s="57">
        <v>44778</v>
      </c>
      <c r="BL1687" s="42" t="s">
        <v>317</v>
      </c>
      <c r="BM1687" s="42" t="s">
        <v>317</v>
      </c>
      <c r="BN1687" s="42"/>
      <c r="BO1687" s="42"/>
      <c r="BP1687" s="42" t="s">
        <v>359</v>
      </c>
      <c r="BQ1687" s="42" t="s">
        <v>359</v>
      </c>
      <c r="BR1687" s="42" t="s">
        <v>359</v>
      </c>
      <c r="BS1687" s="42"/>
      <c r="BT1687" s="42" t="s">
        <v>360</v>
      </c>
      <c r="BU1687" s="42" t="s">
        <v>317</v>
      </c>
      <c r="BV1687" s="42" t="s">
        <v>317</v>
      </c>
      <c r="BW1687" s="42"/>
      <c r="BX1687" s="42"/>
      <c r="BY1687" s="42" t="s">
        <v>353</v>
      </c>
      <c r="BZ1687" s="42" t="s">
        <v>353</v>
      </c>
      <c r="CA1687" s="42"/>
      <c r="CB1687" s="42" t="s">
        <v>353</v>
      </c>
      <c r="CC1687" s="42"/>
      <c r="CD1687" s="42"/>
      <c r="CE1687" s="42"/>
      <c r="CF1687" s="42"/>
      <c r="CG1687" s="26" t="s">
        <v>6479</v>
      </c>
    </row>
    <row r="1688" hidden="1" spans="1:85">
      <c r="A1688" s="39">
        <v>824</v>
      </c>
      <c r="B1688" s="42" t="s">
        <v>6481</v>
      </c>
      <c r="C1688" s="46" t="s">
        <v>6482</v>
      </c>
      <c r="D1688" s="42" t="s">
        <v>3355</v>
      </c>
      <c r="E1688" s="43">
        <v>25.8541</v>
      </c>
      <c r="F1688" s="43">
        <v>-17.8698</v>
      </c>
      <c r="G1688" s="42" t="s">
        <v>2110</v>
      </c>
      <c r="H1688" s="37">
        <v>2.5</v>
      </c>
      <c r="I1688" s="42" t="s">
        <v>6036</v>
      </c>
      <c r="J1688" s="42" t="s">
        <v>6052</v>
      </c>
      <c r="K1688" s="42" t="s">
        <v>340</v>
      </c>
      <c r="L1688" s="42" t="s">
        <v>317</v>
      </c>
      <c r="M1688" s="42" t="s">
        <v>317</v>
      </c>
      <c r="N1688" s="42" t="s">
        <v>341</v>
      </c>
      <c r="O1688" s="42" t="s">
        <v>566</v>
      </c>
      <c r="P1688" s="42" t="s">
        <v>566</v>
      </c>
      <c r="Q1688" s="42" t="s">
        <v>390</v>
      </c>
      <c r="R1688" s="42" t="s">
        <v>320</v>
      </c>
      <c r="S1688" s="42" t="s">
        <v>1718</v>
      </c>
      <c r="T1688" s="42" t="s">
        <v>344</v>
      </c>
      <c r="U1688" s="42" t="s">
        <v>323</v>
      </c>
      <c r="V1688" s="52">
        <v>36</v>
      </c>
      <c r="W1688" s="42" t="s">
        <v>325</v>
      </c>
      <c r="X1688" s="42" t="s">
        <v>6038</v>
      </c>
      <c r="Y1688" s="42" t="s">
        <v>2</v>
      </c>
      <c r="Z1688" s="42" t="s">
        <v>2</v>
      </c>
      <c r="AA1688" s="42" t="s">
        <v>328</v>
      </c>
      <c r="AB1688" s="42" t="s">
        <v>2114</v>
      </c>
      <c r="AC1688" s="42" t="s">
        <v>225</v>
      </c>
      <c r="AD1688" s="42" t="s">
        <v>225</v>
      </c>
      <c r="AE1688" s="42" t="s">
        <v>561</v>
      </c>
      <c r="AF1688" s="42" t="s">
        <v>561</v>
      </c>
      <c r="AG1688" s="42">
        <v>20</v>
      </c>
      <c r="AH1688" s="42" t="s">
        <v>350</v>
      </c>
      <c r="AI1688" s="42" t="s">
        <v>5393</v>
      </c>
      <c r="AJ1688" s="42" t="s">
        <v>370</v>
      </c>
      <c r="AK1688" s="42" t="s">
        <v>3214</v>
      </c>
      <c r="AL1688" s="42">
        <v>1000</v>
      </c>
      <c r="AM1688" s="42" t="s">
        <v>332</v>
      </c>
      <c r="AN1688" s="42" t="s">
        <v>6128</v>
      </c>
      <c r="AO1688" s="42">
        <v>400</v>
      </c>
      <c r="AP1688" s="42" t="s">
        <v>439</v>
      </c>
      <c r="AQ1688" s="42">
        <v>1200</v>
      </c>
      <c r="AR1688" s="42">
        <v>2</v>
      </c>
      <c r="AS1688" s="42">
        <v>600</v>
      </c>
      <c r="AT1688" s="42">
        <v>48</v>
      </c>
      <c r="AU1688" s="42" t="s">
        <v>327</v>
      </c>
      <c r="AV1688" s="42" t="s">
        <v>327</v>
      </c>
      <c r="AW1688" s="42" t="s">
        <v>327</v>
      </c>
      <c r="AX1688" s="42">
        <v>18000</v>
      </c>
      <c r="AY1688" s="42" t="s">
        <v>327</v>
      </c>
      <c r="AZ1688" s="51">
        <v>67</v>
      </c>
      <c r="BA1688" s="42"/>
      <c r="BB1688" s="42">
        <v>2</v>
      </c>
      <c r="BC1688" s="42" t="s">
        <v>1224</v>
      </c>
      <c r="BD1688" s="49">
        <v>0</v>
      </c>
      <c r="BE1688" s="49" t="s">
        <v>6481</v>
      </c>
      <c r="BF1688" s="42" t="s">
        <v>356</v>
      </c>
      <c r="BG1688" s="42"/>
      <c r="BH1688" s="42"/>
      <c r="BI1688" s="42" t="s">
        <v>357</v>
      </c>
      <c r="BJ1688" s="42" t="s">
        <v>358</v>
      </c>
      <c r="BK1688" s="57">
        <v>44778</v>
      </c>
      <c r="BL1688" s="42" t="s">
        <v>317</v>
      </c>
      <c r="BM1688" s="42" t="s">
        <v>317</v>
      </c>
      <c r="BN1688" s="42"/>
      <c r="BO1688" s="42"/>
      <c r="BP1688" s="42" t="s">
        <v>359</v>
      </c>
      <c r="BQ1688" s="42" t="s">
        <v>359</v>
      </c>
      <c r="BR1688" s="42" t="s">
        <v>359</v>
      </c>
      <c r="BS1688" s="42"/>
      <c r="BT1688" s="42" t="s">
        <v>360</v>
      </c>
      <c r="BU1688" s="42" t="s">
        <v>317</v>
      </c>
      <c r="BV1688" s="42" t="s">
        <v>317</v>
      </c>
      <c r="BW1688" s="42"/>
      <c r="BX1688" s="42"/>
      <c r="BY1688" s="42" t="s">
        <v>353</v>
      </c>
      <c r="BZ1688" s="42" t="s">
        <v>353</v>
      </c>
      <c r="CA1688" s="42"/>
      <c r="CB1688" s="42" t="s">
        <v>353</v>
      </c>
      <c r="CC1688" s="42"/>
      <c r="CD1688" s="42"/>
      <c r="CE1688" s="42"/>
      <c r="CF1688" s="42"/>
      <c r="CG1688" s="26" t="s">
        <v>6482</v>
      </c>
    </row>
    <row r="1689" hidden="1" spans="1:85">
      <c r="A1689" s="39">
        <v>940</v>
      </c>
      <c r="B1689" s="42" t="s">
        <v>6483</v>
      </c>
      <c r="C1689" s="46" t="s">
        <v>6484</v>
      </c>
      <c r="D1689" s="42" t="s">
        <v>6485</v>
      </c>
      <c r="E1689" s="43">
        <v>26.7981</v>
      </c>
      <c r="F1689" s="43">
        <v>-16.3975</v>
      </c>
      <c r="G1689" s="42" t="s">
        <v>2110</v>
      </c>
      <c r="H1689" s="37">
        <v>2</v>
      </c>
      <c r="I1689" s="42" t="s">
        <v>6036</v>
      </c>
      <c r="J1689" s="42" t="s">
        <v>6153</v>
      </c>
      <c r="K1689" s="42" t="s">
        <v>317</v>
      </c>
      <c r="L1689" s="42" t="s">
        <v>317</v>
      </c>
      <c r="M1689" s="42" t="s">
        <v>317</v>
      </c>
      <c r="N1689" s="42" t="s">
        <v>318</v>
      </c>
      <c r="O1689" s="42" t="s">
        <v>319</v>
      </c>
      <c r="P1689" s="42" t="s">
        <v>319</v>
      </c>
      <c r="Q1689" s="42" t="s">
        <v>381</v>
      </c>
      <c r="R1689" s="42" t="s">
        <v>320</v>
      </c>
      <c r="S1689" s="42" t="s">
        <v>1718</v>
      </c>
      <c r="T1689" s="42" t="s">
        <v>344</v>
      </c>
      <c r="U1689" s="42" t="s">
        <v>323</v>
      </c>
      <c r="V1689" s="52">
        <v>80</v>
      </c>
      <c r="W1689" s="42" t="s">
        <v>325</v>
      </c>
      <c r="X1689" s="42" t="s">
        <v>6079</v>
      </c>
      <c r="Y1689" s="42" t="s">
        <v>2</v>
      </c>
      <c r="Z1689" s="42" t="s">
        <v>2</v>
      </c>
      <c r="AA1689" s="42" t="s">
        <v>328</v>
      </c>
      <c r="AB1689" s="42" t="s">
        <v>2114</v>
      </c>
      <c r="AC1689" s="42" t="s">
        <v>225</v>
      </c>
      <c r="AD1689" s="42" t="s">
        <v>225</v>
      </c>
      <c r="AE1689" s="42" t="s">
        <v>561</v>
      </c>
      <c r="AF1689" s="42" t="s">
        <v>561</v>
      </c>
      <c r="AG1689" s="42">
        <v>16</v>
      </c>
      <c r="AH1689" s="42" t="s">
        <v>368</v>
      </c>
      <c r="AI1689" s="42" t="s">
        <v>1836</v>
      </c>
      <c r="AJ1689" s="42" t="s">
        <v>351</v>
      </c>
      <c r="AK1689" s="42">
        <v>0</v>
      </c>
      <c r="AL1689" s="42">
        <v>600</v>
      </c>
      <c r="AM1689" s="42" t="s">
        <v>332</v>
      </c>
      <c r="AN1689" s="42" t="s">
        <v>6367</v>
      </c>
      <c r="AO1689" s="42">
        <v>400</v>
      </c>
      <c r="AP1689" s="42" t="s">
        <v>439</v>
      </c>
      <c r="AQ1689" s="42">
        <v>1200</v>
      </c>
      <c r="AR1689" s="42">
        <v>2</v>
      </c>
      <c r="AS1689" s="42">
        <v>600</v>
      </c>
      <c r="AT1689" s="42">
        <v>48</v>
      </c>
      <c r="AU1689" s="42" t="s">
        <v>327</v>
      </c>
      <c r="AV1689" s="42" t="s">
        <v>327</v>
      </c>
      <c r="AW1689" s="42" t="s">
        <v>327</v>
      </c>
      <c r="AX1689" s="42">
        <v>0</v>
      </c>
      <c r="AY1689" s="42" t="s">
        <v>327</v>
      </c>
      <c r="AZ1689" s="51">
        <v>76</v>
      </c>
      <c r="BA1689" s="42"/>
      <c r="BB1689" s="42">
        <v>2</v>
      </c>
      <c r="BC1689" s="42" t="s">
        <v>375</v>
      </c>
      <c r="BD1689" s="49" t="s">
        <v>6486</v>
      </c>
      <c r="BE1689" s="49" t="s">
        <v>6483</v>
      </c>
      <c r="BF1689" s="42">
        <v>0</v>
      </c>
      <c r="BG1689" s="42"/>
      <c r="BH1689" s="42"/>
      <c r="BI1689" s="42" t="s">
        <v>357</v>
      </c>
      <c r="BJ1689" s="42" t="s">
        <v>358</v>
      </c>
      <c r="BK1689" s="57">
        <v>44778</v>
      </c>
      <c r="BL1689" s="42" t="s">
        <v>317</v>
      </c>
      <c r="BM1689" s="42" t="s">
        <v>317</v>
      </c>
      <c r="BN1689" s="42"/>
      <c r="BO1689" s="42"/>
      <c r="BP1689" s="42" t="s">
        <v>359</v>
      </c>
      <c r="BQ1689" s="42" t="s">
        <v>359</v>
      </c>
      <c r="BR1689" s="42" t="s">
        <v>359</v>
      </c>
      <c r="BS1689" s="42"/>
      <c r="BT1689" s="42" t="s">
        <v>360</v>
      </c>
      <c r="BU1689" s="42" t="s">
        <v>317</v>
      </c>
      <c r="BV1689" s="42" t="s">
        <v>317</v>
      </c>
      <c r="BW1689" s="42"/>
      <c r="BX1689" s="42"/>
      <c r="BY1689" s="42" t="s">
        <v>353</v>
      </c>
      <c r="BZ1689" s="42" t="s">
        <v>353</v>
      </c>
      <c r="CA1689" s="42"/>
      <c r="CB1689" s="42" t="s">
        <v>353</v>
      </c>
      <c r="CC1689" s="42"/>
      <c r="CD1689" s="42"/>
      <c r="CE1689" s="42"/>
      <c r="CF1689" s="42"/>
      <c r="CG1689" s="26" t="s">
        <v>6484</v>
      </c>
    </row>
    <row r="1690" hidden="1" spans="1:85">
      <c r="A1690" s="39">
        <v>1636</v>
      </c>
      <c r="B1690" s="42" t="s">
        <v>6487</v>
      </c>
      <c r="C1690" s="46" t="s">
        <v>6488</v>
      </c>
      <c r="D1690" s="42" t="s">
        <v>6489</v>
      </c>
      <c r="E1690" s="43">
        <v>27.3725</v>
      </c>
      <c r="F1690" s="43">
        <v>-17.4553</v>
      </c>
      <c r="G1690" s="42" t="s">
        <v>2110</v>
      </c>
      <c r="H1690" s="37">
        <v>1.8</v>
      </c>
      <c r="I1690" s="42" t="s">
        <v>6036</v>
      </c>
      <c r="J1690" s="42" t="s">
        <v>6175</v>
      </c>
      <c r="K1690" s="42" t="s">
        <v>317</v>
      </c>
      <c r="L1690" s="42" t="s">
        <v>317</v>
      </c>
      <c r="M1690" s="42" t="s">
        <v>317</v>
      </c>
      <c r="N1690" s="42" t="s">
        <v>318</v>
      </c>
      <c r="O1690" s="42" t="s">
        <v>319</v>
      </c>
      <c r="P1690" s="42" t="s">
        <v>319</v>
      </c>
      <c r="Q1690" s="42" t="s">
        <v>320</v>
      </c>
      <c r="R1690" s="42" t="s">
        <v>320</v>
      </c>
      <c r="S1690" s="42" t="s">
        <v>1718</v>
      </c>
      <c r="T1690" s="42" t="s">
        <v>344</v>
      </c>
      <c r="U1690" s="42" t="s">
        <v>323</v>
      </c>
      <c r="V1690" s="52">
        <v>60</v>
      </c>
      <c r="W1690" s="42" t="s">
        <v>325</v>
      </c>
      <c r="X1690" s="42" t="s">
        <v>6079</v>
      </c>
      <c r="Y1690" s="42" t="s">
        <v>2</v>
      </c>
      <c r="Z1690" s="42" t="s">
        <v>2</v>
      </c>
      <c r="AA1690" s="42" t="s">
        <v>328</v>
      </c>
      <c r="AB1690" s="42" t="s">
        <v>2114</v>
      </c>
      <c r="AC1690" s="42" t="s">
        <v>225</v>
      </c>
      <c r="AD1690" s="42" t="s">
        <v>225</v>
      </c>
      <c r="AE1690" s="42" t="s">
        <v>349</v>
      </c>
      <c r="AF1690" s="42" t="s">
        <v>349</v>
      </c>
      <c r="AG1690" s="42">
        <v>15</v>
      </c>
      <c r="AH1690" s="42" t="s">
        <v>350</v>
      </c>
      <c r="AI1690" s="42" t="s">
        <v>2115</v>
      </c>
      <c r="AJ1690" s="42" t="s">
        <v>351</v>
      </c>
      <c r="AK1690" s="42" t="s">
        <v>1895</v>
      </c>
      <c r="AL1690" s="42">
        <v>600</v>
      </c>
      <c r="AM1690" s="42" t="s">
        <v>332</v>
      </c>
      <c r="AN1690" s="42" t="s">
        <v>6367</v>
      </c>
      <c r="AO1690" s="42">
        <v>400</v>
      </c>
      <c r="AP1690" s="42" t="s">
        <v>439</v>
      </c>
      <c r="AQ1690" s="42">
        <v>1200</v>
      </c>
      <c r="AR1690" s="42">
        <v>2</v>
      </c>
      <c r="AS1690" s="42">
        <v>600</v>
      </c>
      <c r="AT1690" s="42">
        <v>48</v>
      </c>
      <c r="AU1690" s="42" t="s">
        <v>327</v>
      </c>
      <c r="AV1690" s="42" t="s">
        <v>327</v>
      </c>
      <c r="AW1690" s="42" t="s">
        <v>327</v>
      </c>
      <c r="AX1690" s="42">
        <v>0</v>
      </c>
      <c r="AY1690" s="42" t="s">
        <v>327</v>
      </c>
      <c r="AZ1690" s="51">
        <v>78</v>
      </c>
      <c r="BA1690" s="42"/>
      <c r="BB1690" s="42">
        <v>2</v>
      </c>
      <c r="BC1690" s="42" t="s">
        <v>375</v>
      </c>
      <c r="BD1690" s="49" t="s">
        <v>6490</v>
      </c>
      <c r="BE1690" s="49" t="s">
        <v>6487</v>
      </c>
      <c r="BF1690" s="42">
        <v>0</v>
      </c>
      <c r="BG1690" s="42"/>
      <c r="BH1690" s="42"/>
      <c r="BI1690" s="42" t="s">
        <v>357</v>
      </c>
      <c r="BJ1690" s="42" t="s">
        <v>358</v>
      </c>
      <c r="BK1690" s="57">
        <v>44778</v>
      </c>
      <c r="BL1690" s="42" t="s">
        <v>317</v>
      </c>
      <c r="BM1690" s="42" t="s">
        <v>317</v>
      </c>
      <c r="BN1690" s="42"/>
      <c r="BO1690" s="42"/>
      <c r="BP1690" s="42" t="s">
        <v>359</v>
      </c>
      <c r="BQ1690" s="42" t="s">
        <v>359</v>
      </c>
      <c r="BR1690" s="42" t="s">
        <v>359</v>
      </c>
      <c r="BS1690" s="42"/>
      <c r="BT1690" s="42" t="s">
        <v>360</v>
      </c>
      <c r="BU1690" s="42" t="s">
        <v>317</v>
      </c>
      <c r="BV1690" s="42" t="s">
        <v>317</v>
      </c>
      <c r="BW1690" s="42"/>
      <c r="BX1690" s="42"/>
      <c r="BY1690" s="42" t="s">
        <v>353</v>
      </c>
      <c r="BZ1690" s="42" t="s">
        <v>353</v>
      </c>
      <c r="CA1690" s="42"/>
      <c r="CB1690" s="42" t="s">
        <v>353</v>
      </c>
      <c r="CC1690" s="42"/>
      <c r="CD1690" s="42"/>
      <c r="CE1690" s="42"/>
      <c r="CF1690" s="42"/>
      <c r="CG1690" s="26" t="s">
        <v>6488</v>
      </c>
    </row>
    <row r="1691" hidden="1" spans="1:85">
      <c r="A1691" s="34">
        <v>751</v>
      </c>
      <c r="B1691" s="42" t="s">
        <v>6491</v>
      </c>
      <c r="C1691" s="46" t="s">
        <v>6492</v>
      </c>
      <c r="D1691" s="42" t="s">
        <v>6493</v>
      </c>
      <c r="E1691" s="43">
        <v>27.7899</v>
      </c>
      <c r="F1691" s="43">
        <v>-15.8135</v>
      </c>
      <c r="G1691" s="42" t="s">
        <v>2110</v>
      </c>
      <c r="H1691" s="37">
        <v>1.8</v>
      </c>
      <c r="I1691" s="42" t="s">
        <v>6036</v>
      </c>
      <c r="J1691" s="42" t="s">
        <v>6365</v>
      </c>
      <c r="K1691" s="42" t="s">
        <v>317</v>
      </c>
      <c r="L1691" s="42" t="s">
        <v>317</v>
      </c>
      <c r="M1691" s="42" t="s">
        <v>317</v>
      </c>
      <c r="N1691" s="42" t="s">
        <v>318</v>
      </c>
      <c r="O1691" s="42" t="s">
        <v>319</v>
      </c>
      <c r="P1691" s="42" t="s">
        <v>319</v>
      </c>
      <c r="Q1691" s="42" t="s">
        <v>320</v>
      </c>
      <c r="R1691" s="42" t="s">
        <v>320</v>
      </c>
      <c r="S1691" s="42" t="s">
        <v>1718</v>
      </c>
      <c r="T1691" s="42" t="s">
        <v>344</v>
      </c>
      <c r="U1691" s="42" t="s">
        <v>323</v>
      </c>
      <c r="V1691" s="52">
        <v>50</v>
      </c>
      <c r="W1691" s="42" t="s">
        <v>366</v>
      </c>
      <c r="X1691" s="42" t="s">
        <v>6079</v>
      </c>
      <c r="Y1691" s="42" t="s">
        <v>2</v>
      </c>
      <c r="Z1691" s="42" t="s">
        <v>2</v>
      </c>
      <c r="AA1691" s="42" t="s">
        <v>328</v>
      </c>
      <c r="AB1691" s="42" t="s">
        <v>2114</v>
      </c>
      <c r="AC1691" s="42" t="s">
        <v>225</v>
      </c>
      <c r="AD1691" s="42" t="s">
        <v>225</v>
      </c>
      <c r="AE1691" s="42" t="s">
        <v>349</v>
      </c>
      <c r="AF1691" s="42" t="s">
        <v>349</v>
      </c>
      <c r="AG1691" s="42">
        <v>15</v>
      </c>
      <c r="AH1691" s="42" t="s">
        <v>350</v>
      </c>
      <c r="AI1691" s="42" t="s">
        <v>2115</v>
      </c>
      <c r="AJ1691" s="42" t="s">
        <v>351</v>
      </c>
      <c r="AK1691" s="42" t="s">
        <v>1895</v>
      </c>
      <c r="AL1691" s="42">
        <v>600</v>
      </c>
      <c r="AM1691" s="42" t="s">
        <v>332</v>
      </c>
      <c r="AN1691" s="42" t="s">
        <v>6367</v>
      </c>
      <c r="AO1691" s="42">
        <v>400</v>
      </c>
      <c r="AP1691" s="42" t="s">
        <v>439</v>
      </c>
      <c r="AQ1691" s="42">
        <v>1200</v>
      </c>
      <c r="AR1691" s="42">
        <v>2</v>
      </c>
      <c r="AS1691" s="42">
        <v>600</v>
      </c>
      <c r="AT1691" s="42">
        <v>48</v>
      </c>
      <c r="AU1691" s="42" t="s">
        <v>6403</v>
      </c>
      <c r="AV1691" s="42" t="s">
        <v>6403</v>
      </c>
      <c r="AW1691" s="42">
        <v>25000</v>
      </c>
      <c r="AX1691" s="42">
        <v>25000</v>
      </c>
      <c r="AY1691" s="42">
        <v>2</v>
      </c>
      <c r="AZ1691" s="51">
        <v>82</v>
      </c>
      <c r="BA1691" s="42"/>
      <c r="BB1691" s="42">
        <v>2</v>
      </c>
      <c r="BC1691" s="42" t="s">
        <v>375</v>
      </c>
      <c r="BD1691" s="49" t="s">
        <v>6494</v>
      </c>
      <c r="BE1691" s="49" t="s">
        <v>6491</v>
      </c>
      <c r="BF1691" s="42">
        <v>0</v>
      </c>
      <c r="BG1691" s="42"/>
      <c r="BH1691" s="42"/>
      <c r="BI1691" s="42" t="s">
        <v>357</v>
      </c>
      <c r="BJ1691" s="42" t="s">
        <v>358</v>
      </c>
      <c r="BK1691" s="57">
        <v>44778</v>
      </c>
      <c r="BL1691" s="42" t="s">
        <v>317</v>
      </c>
      <c r="BM1691" s="42" t="s">
        <v>317</v>
      </c>
      <c r="BN1691" s="42"/>
      <c r="BO1691" s="42"/>
      <c r="BP1691" s="42" t="s">
        <v>359</v>
      </c>
      <c r="BQ1691" s="42" t="s">
        <v>359</v>
      </c>
      <c r="BR1691" s="42" t="s">
        <v>359</v>
      </c>
      <c r="BS1691" s="42"/>
      <c r="BT1691" s="42" t="s">
        <v>360</v>
      </c>
      <c r="BU1691" s="42" t="s">
        <v>317</v>
      </c>
      <c r="BV1691" s="42" t="s">
        <v>317</v>
      </c>
      <c r="BW1691" s="42"/>
      <c r="BX1691" s="42"/>
      <c r="BY1691" s="42" t="s">
        <v>353</v>
      </c>
      <c r="BZ1691" s="42" t="s">
        <v>353</v>
      </c>
      <c r="CA1691" s="42"/>
      <c r="CB1691" s="42" t="s">
        <v>353</v>
      </c>
      <c r="CC1691" s="42"/>
      <c r="CD1691" s="42"/>
      <c r="CE1691" s="42"/>
      <c r="CF1691" s="42"/>
      <c r="CG1691" s="26" t="s">
        <v>6492</v>
      </c>
    </row>
    <row r="1692" hidden="1" spans="1:85">
      <c r="A1692" s="34">
        <v>1011</v>
      </c>
      <c r="B1692" s="42" t="s">
        <v>6495</v>
      </c>
      <c r="C1692" s="46" t="s">
        <v>6496</v>
      </c>
      <c r="D1692" s="42" t="s">
        <v>6497</v>
      </c>
      <c r="E1692" s="43">
        <v>26.9027</v>
      </c>
      <c r="F1692" s="43">
        <v>-16.2435</v>
      </c>
      <c r="G1692" s="42" t="s">
        <v>2110</v>
      </c>
      <c r="H1692" s="37">
        <v>1.8</v>
      </c>
      <c r="I1692" s="42" t="s">
        <v>6036</v>
      </c>
      <c r="J1692" s="42" t="s">
        <v>6153</v>
      </c>
      <c r="K1692" s="42" t="s">
        <v>317</v>
      </c>
      <c r="L1692" s="42" t="s">
        <v>317</v>
      </c>
      <c r="M1692" s="42" t="s">
        <v>317</v>
      </c>
      <c r="N1692" s="42" t="s">
        <v>318</v>
      </c>
      <c r="O1692" s="42" t="s">
        <v>319</v>
      </c>
      <c r="P1692" s="42" t="s">
        <v>319</v>
      </c>
      <c r="Q1692" s="42" t="s">
        <v>381</v>
      </c>
      <c r="R1692" s="42" t="s">
        <v>320</v>
      </c>
      <c r="S1692" s="42" t="s">
        <v>1718</v>
      </c>
      <c r="T1692" s="42" t="s">
        <v>344</v>
      </c>
      <c r="U1692" s="42" t="s">
        <v>323</v>
      </c>
      <c r="V1692" s="52">
        <v>70</v>
      </c>
      <c r="W1692" s="42" t="s">
        <v>325</v>
      </c>
      <c r="X1692" s="42" t="s">
        <v>6079</v>
      </c>
      <c r="Y1692" s="42" t="s">
        <v>2</v>
      </c>
      <c r="Z1692" s="42" t="s">
        <v>2</v>
      </c>
      <c r="AA1692" s="42" t="s">
        <v>328</v>
      </c>
      <c r="AB1692" s="42" t="s">
        <v>2114</v>
      </c>
      <c r="AC1692" s="42" t="s">
        <v>225</v>
      </c>
      <c r="AD1692" s="42" t="s">
        <v>225</v>
      </c>
      <c r="AE1692" s="42" t="s">
        <v>349</v>
      </c>
      <c r="AF1692" s="42" t="s">
        <v>349</v>
      </c>
      <c r="AG1692" s="42">
        <v>15</v>
      </c>
      <c r="AH1692" s="42" t="s">
        <v>350</v>
      </c>
      <c r="AI1692" s="42" t="s">
        <v>2115</v>
      </c>
      <c r="AJ1692" s="42" t="s">
        <v>351</v>
      </c>
      <c r="AK1692" s="42" t="s">
        <v>1895</v>
      </c>
      <c r="AL1692" s="42">
        <v>600</v>
      </c>
      <c r="AM1692" s="42" t="s">
        <v>332</v>
      </c>
      <c r="AN1692" s="42" t="s">
        <v>6367</v>
      </c>
      <c r="AO1692" s="42">
        <v>400</v>
      </c>
      <c r="AP1692" s="42" t="s">
        <v>439</v>
      </c>
      <c r="AQ1692" s="42">
        <v>600</v>
      </c>
      <c r="AR1692" s="42">
        <v>2</v>
      </c>
      <c r="AS1692" s="42">
        <v>600</v>
      </c>
      <c r="AT1692" s="42">
        <v>24</v>
      </c>
      <c r="AU1692" s="42" t="s">
        <v>327</v>
      </c>
      <c r="AV1692" s="42" t="s">
        <v>327</v>
      </c>
      <c r="AW1692" s="42" t="s">
        <v>327</v>
      </c>
      <c r="AX1692" s="42">
        <v>0</v>
      </c>
      <c r="AY1692" s="42" t="s">
        <v>327</v>
      </c>
      <c r="AZ1692" s="51">
        <v>52</v>
      </c>
      <c r="BA1692" s="42"/>
      <c r="BB1692" s="42">
        <v>1</v>
      </c>
      <c r="BC1692" s="42" t="s">
        <v>525</v>
      </c>
      <c r="BD1692" s="49">
        <v>0</v>
      </c>
      <c r="BE1692" s="49" t="s">
        <v>6495</v>
      </c>
      <c r="BF1692" s="42">
        <v>0</v>
      </c>
      <c r="BG1692" s="42"/>
      <c r="BH1692" s="42"/>
      <c r="BI1692" s="42" t="s">
        <v>357</v>
      </c>
      <c r="BJ1692" s="42" t="s">
        <v>358</v>
      </c>
      <c r="BK1692" s="57">
        <v>44778</v>
      </c>
      <c r="BL1692" s="42" t="s">
        <v>317</v>
      </c>
      <c r="BM1692" s="42" t="s">
        <v>317</v>
      </c>
      <c r="BN1692" s="42"/>
      <c r="BO1692" s="42"/>
      <c r="BP1692" s="42" t="s">
        <v>359</v>
      </c>
      <c r="BQ1692" s="42" t="s">
        <v>359</v>
      </c>
      <c r="BR1692" s="42" t="s">
        <v>359</v>
      </c>
      <c r="BS1692" s="42"/>
      <c r="BT1692" s="42" t="s">
        <v>360</v>
      </c>
      <c r="BU1692" s="42" t="s">
        <v>317</v>
      </c>
      <c r="BV1692" s="42" t="s">
        <v>317</v>
      </c>
      <c r="BW1692" s="42"/>
      <c r="BX1692" s="42"/>
      <c r="BY1692" s="42" t="s">
        <v>353</v>
      </c>
      <c r="BZ1692" s="42" t="s">
        <v>353</v>
      </c>
      <c r="CA1692" s="42"/>
      <c r="CB1692" s="42" t="s">
        <v>353</v>
      </c>
      <c r="CC1692" s="42"/>
      <c r="CD1692" s="42"/>
      <c r="CE1692" s="42"/>
      <c r="CF1692" s="42"/>
      <c r="CG1692" s="26" t="s">
        <v>6496</v>
      </c>
    </row>
    <row r="1693" hidden="1" spans="1:85">
      <c r="A1693" s="34">
        <v>1783</v>
      </c>
      <c r="B1693" s="42" t="s">
        <v>6498</v>
      </c>
      <c r="C1693" s="46" t="s">
        <v>6499</v>
      </c>
      <c r="D1693" s="42" t="s">
        <v>6500</v>
      </c>
      <c r="E1693" s="43">
        <v>28.2573</v>
      </c>
      <c r="F1693" s="43">
        <v>-15.8289</v>
      </c>
      <c r="G1693" s="42" t="s">
        <v>316</v>
      </c>
      <c r="H1693" s="37">
        <v>2.5</v>
      </c>
      <c r="I1693" s="42" t="s">
        <v>6036</v>
      </c>
      <c r="J1693" s="42" t="s">
        <v>6365</v>
      </c>
      <c r="K1693" s="42" t="s">
        <v>317</v>
      </c>
      <c r="L1693" s="42" t="s">
        <v>317</v>
      </c>
      <c r="M1693" s="42" t="s">
        <v>317</v>
      </c>
      <c r="N1693" s="42" t="s">
        <v>318</v>
      </c>
      <c r="O1693" s="42" t="s">
        <v>319</v>
      </c>
      <c r="P1693" s="42" t="s">
        <v>319</v>
      </c>
      <c r="Q1693" s="42" t="s">
        <v>320</v>
      </c>
      <c r="R1693" s="42" t="s">
        <v>320</v>
      </c>
      <c r="S1693" s="42" t="s">
        <v>1718</v>
      </c>
      <c r="T1693" s="42" t="s">
        <v>344</v>
      </c>
      <c r="U1693" s="42" t="s">
        <v>323</v>
      </c>
      <c r="V1693" s="52">
        <v>60</v>
      </c>
      <c r="W1693" s="42" t="s">
        <v>366</v>
      </c>
      <c r="X1693" s="42" t="s">
        <v>3055</v>
      </c>
      <c r="Y1693" s="42" t="s">
        <v>2</v>
      </c>
      <c r="Z1693" s="42" t="s">
        <v>2</v>
      </c>
      <c r="AA1693" s="42" t="s">
        <v>328</v>
      </c>
      <c r="AB1693" s="43" t="s">
        <v>329</v>
      </c>
      <c r="AC1693" s="42" t="s">
        <v>225</v>
      </c>
      <c r="AD1693" s="42" t="s">
        <v>225</v>
      </c>
      <c r="AE1693" s="42" t="s">
        <v>1346</v>
      </c>
      <c r="AF1693" s="42" t="s">
        <v>1346</v>
      </c>
      <c r="AG1693" s="42">
        <v>20</v>
      </c>
      <c r="AH1693" s="42" t="s">
        <v>350</v>
      </c>
      <c r="AI1693" s="42" t="s">
        <v>3077</v>
      </c>
      <c r="AJ1693" s="42" t="s">
        <v>370</v>
      </c>
      <c r="AK1693" s="42" t="s">
        <v>1965</v>
      </c>
      <c r="AL1693" s="42">
        <v>1000</v>
      </c>
      <c r="AM1693" s="42" t="s">
        <v>332</v>
      </c>
      <c r="AN1693" s="42" t="s">
        <v>1896</v>
      </c>
      <c r="AO1693" s="42">
        <v>400</v>
      </c>
      <c r="AP1693" s="42" t="s">
        <v>439</v>
      </c>
      <c r="AQ1693" s="42">
        <v>1200</v>
      </c>
      <c r="AR1693" s="42">
        <v>2</v>
      </c>
      <c r="AS1693" s="42">
        <v>600</v>
      </c>
      <c r="AT1693" s="42">
        <v>48</v>
      </c>
      <c r="AU1693" s="42" t="s">
        <v>385</v>
      </c>
      <c r="AV1693" s="42" t="s">
        <v>385</v>
      </c>
      <c r="AW1693" s="42">
        <v>18000</v>
      </c>
      <c r="AX1693" s="42">
        <v>18000</v>
      </c>
      <c r="AY1693" s="42">
        <v>2</v>
      </c>
      <c r="AZ1693" s="51">
        <v>63</v>
      </c>
      <c r="BA1693" s="42"/>
      <c r="BB1693" s="42">
        <v>1</v>
      </c>
      <c r="BC1693" s="42" t="s">
        <v>525</v>
      </c>
      <c r="BD1693" s="49">
        <v>0</v>
      </c>
      <c r="BE1693" s="49" t="s">
        <v>6498</v>
      </c>
      <c r="BF1693" s="42">
        <v>0</v>
      </c>
      <c r="BG1693" s="42"/>
      <c r="BH1693" s="42"/>
      <c r="BI1693" s="42" t="s">
        <v>357</v>
      </c>
      <c r="BJ1693" s="42" t="s">
        <v>358</v>
      </c>
      <c r="BK1693" s="57">
        <v>44778</v>
      </c>
      <c r="BL1693" s="42" t="s">
        <v>317</v>
      </c>
      <c r="BM1693" s="42" t="s">
        <v>317</v>
      </c>
      <c r="BN1693" s="42"/>
      <c r="BO1693" s="42"/>
      <c r="BP1693" s="42" t="s">
        <v>359</v>
      </c>
      <c r="BQ1693" s="42" t="s">
        <v>359</v>
      </c>
      <c r="BR1693" s="42" t="s">
        <v>359</v>
      </c>
      <c r="BS1693" s="42"/>
      <c r="BT1693" s="42" t="s">
        <v>360</v>
      </c>
      <c r="BU1693" s="42" t="s">
        <v>317</v>
      </c>
      <c r="BV1693" s="42" t="s">
        <v>317</v>
      </c>
      <c r="BW1693" s="42"/>
      <c r="BX1693" s="42"/>
      <c r="BY1693" s="42" t="s">
        <v>353</v>
      </c>
      <c r="BZ1693" s="42" t="s">
        <v>353</v>
      </c>
      <c r="CA1693" s="42"/>
      <c r="CB1693" s="42" t="s">
        <v>353</v>
      </c>
      <c r="CC1693" s="42"/>
      <c r="CD1693" s="42"/>
      <c r="CE1693" s="42"/>
      <c r="CF1693" s="42"/>
      <c r="CG1693" s="26" t="s">
        <v>6499</v>
      </c>
    </row>
    <row r="1694" hidden="1" spans="1:85">
      <c r="A1694" s="39">
        <v>448</v>
      </c>
      <c r="B1694" s="42" t="s">
        <v>6501</v>
      </c>
      <c r="C1694" s="46" t="s">
        <v>6502</v>
      </c>
      <c r="D1694" s="42" t="s">
        <v>6503</v>
      </c>
      <c r="E1694" s="43">
        <v>27.4703</v>
      </c>
      <c r="F1694" s="43">
        <v>-16.6022</v>
      </c>
      <c r="G1694" s="42" t="s">
        <v>2110</v>
      </c>
      <c r="H1694" s="37">
        <v>1.8</v>
      </c>
      <c r="I1694" s="42" t="s">
        <v>6036</v>
      </c>
      <c r="J1694" s="42" t="s">
        <v>6153</v>
      </c>
      <c r="K1694" s="42" t="s">
        <v>317</v>
      </c>
      <c r="L1694" s="42" t="s">
        <v>317</v>
      </c>
      <c r="M1694" s="42" t="s">
        <v>317</v>
      </c>
      <c r="N1694" s="42" t="s">
        <v>318</v>
      </c>
      <c r="O1694" s="42" t="s">
        <v>319</v>
      </c>
      <c r="P1694" s="42" t="s">
        <v>319</v>
      </c>
      <c r="Q1694" s="42" t="s">
        <v>320</v>
      </c>
      <c r="R1694" s="42" t="s">
        <v>320</v>
      </c>
      <c r="S1694" s="42" t="s">
        <v>1718</v>
      </c>
      <c r="T1694" s="42" t="s">
        <v>344</v>
      </c>
      <c r="U1694" s="42" t="s">
        <v>323</v>
      </c>
      <c r="V1694" s="52">
        <v>60</v>
      </c>
      <c r="W1694" s="42" t="s">
        <v>325</v>
      </c>
      <c r="X1694" s="42" t="s">
        <v>6079</v>
      </c>
      <c r="Y1694" s="42" t="s">
        <v>2</v>
      </c>
      <c r="Z1694" s="42" t="s">
        <v>2</v>
      </c>
      <c r="AA1694" s="42" t="s">
        <v>328</v>
      </c>
      <c r="AB1694" s="42" t="s">
        <v>2114</v>
      </c>
      <c r="AC1694" s="42" t="s">
        <v>225</v>
      </c>
      <c r="AD1694" s="42" t="s">
        <v>225</v>
      </c>
      <c r="AE1694" s="42" t="s">
        <v>453</v>
      </c>
      <c r="AF1694" s="42" t="s">
        <v>453</v>
      </c>
      <c r="AG1694" s="42">
        <v>15</v>
      </c>
      <c r="AH1694" s="42" t="s">
        <v>350</v>
      </c>
      <c r="AI1694" s="42" t="s">
        <v>6046</v>
      </c>
      <c r="AJ1694" s="42" t="s">
        <v>351</v>
      </c>
      <c r="AK1694" s="42" t="s">
        <v>1895</v>
      </c>
      <c r="AL1694" s="42">
        <v>600</v>
      </c>
      <c r="AM1694" s="42" t="s">
        <v>332</v>
      </c>
      <c r="AN1694" s="42" t="s">
        <v>6367</v>
      </c>
      <c r="AO1694" s="42">
        <v>400</v>
      </c>
      <c r="AP1694" s="42" t="s">
        <v>439</v>
      </c>
      <c r="AQ1694" s="42">
        <v>1200</v>
      </c>
      <c r="AR1694" s="42">
        <v>2</v>
      </c>
      <c r="AS1694" s="42">
        <v>600</v>
      </c>
      <c r="AT1694" s="42">
        <v>48</v>
      </c>
      <c r="AU1694" s="42" t="s">
        <v>327</v>
      </c>
      <c r="AV1694" s="42" t="s">
        <v>327</v>
      </c>
      <c r="AW1694" s="42" t="s">
        <v>327</v>
      </c>
      <c r="AX1694" s="42">
        <v>0</v>
      </c>
      <c r="AY1694" s="42" t="s">
        <v>327</v>
      </c>
      <c r="AZ1694" s="51">
        <v>45</v>
      </c>
      <c r="BA1694" s="42"/>
      <c r="BB1694" s="42">
        <v>1</v>
      </c>
      <c r="BC1694" s="42" t="s">
        <v>525</v>
      </c>
      <c r="BD1694" s="49">
        <v>0</v>
      </c>
      <c r="BE1694" s="49" t="s">
        <v>6501</v>
      </c>
      <c r="BF1694" s="42">
        <v>0</v>
      </c>
      <c r="BG1694" s="42"/>
      <c r="BH1694" s="42"/>
      <c r="BI1694" s="42" t="s">
        <v>357</v>
      </c>
      <c r="BJ1694" s="42" t="s">
        <v>358</v>
      </c>
      <c r="BK1694" s="57">
        <v>44778</v>
      </c>
      <c r="BL1694" s="42" t="s">
        <v>317</v>
      </c>
      <c r="BM1694" s="42" t="s">
        <v>317</v>
      </c>
      <c r="BN1694" s="42"/>
      <c r="BO1694" s="42"/>
      <c r="BP1694" s="42" t="s">
        <v>359</v>
      </c>
      <c r="BQ1694" s="42" t="s">
        <v>359</v>
      </c>
      <c r="BR1694" s="42" t="s">
        <v>359</v>
      </c>
      <c r="BS1694" s="42"/>
      <c r="BT1694" s="42" t="s">
        <v>360</v>
      </c>
      <c r="BU1694" s="42" t="s">
        <v>317</v>
      </c>
      <c r="BV1694" s="42" t="s">
        <v>317</v>
      </c>
      <c r="BW1694" s="42"/>
      <c r="BX1694" s="42"/>
      <c r="BY1694" s="42" t="s">
        <v>353</v>
      </c>
      <c r="BZ1694" s="42" t="s">
        <v>353</v>
      </c>
      <c r="CA1694" s="42"/>
      <c r="CB1694" s="42" t="s">
        <v>353</v>
      </c>
      <c r="CC1694" s="42"/>
      <c r="CD1694" s="42"/>
      <c r="CE1694" s="42"/>
      <c r="CF1694" s="42"/>
      <c r="CG1694" s="26" t="s">
        <v>6502</v>
      </c>
    </row>
    <row r="1695" hidden="1" spans="1:85">
      <c r="A1695" s="39">
        <v>1804</v>
      </c>
      <c r="B1695" s="42" t="s">
        <v>6504</v>
      </c>
      <c r="C1695" s="46" t="s">
        <v>6505</v>
      </c>
      <c r="D1695" s="42" t="s">
        <v>6506</v>
      </c>
      <c r="E1695" s="43">
        <v>26.2003</v>
      </c>
      <c r="F1695" s="43">
        <v>-17.3176</v>
      </c>
      <c r="G1695" s="42" t="s">
        <v>2110</v>
      </c>
      <c r="H1695" s="37">
        <v>2.5</v>
      </c>
      <c r="I1695" s="42" t="s">
        <v>6036</v>
      </c>
      <c r="J1695" s="42" t="s">
        <v>6113</v>
      </c>
      <c r="K1695" s="42" t="s">
        <v>340</v>
      </c>
      <c r="L1695" s="42" t="s">
        <v>317</v>
      </c>
      <c r="M1695" s="42" t="s">
        <v>317</v>
      </c>
      <c r="N1695" s="42" t="s">
        <v>402</v>
      </c>
      <c r="O1695" s="42" t="s">
        <v>319</v>
      </c>
      <c r="P1695" s="42" t="s">
        <v>319</v>
      </c>
      <c r="Q1695" s="42" t="s">
        <v>320</v>
      </c>
      <c r="R1695" s="42" t="s">
        <v>320</v>
      </c>
      <c r="S1695" s="42" t="s">
        <v>1718</v>
      </c>
      <c r="T1695" s="42" t="s">
        <v>344</v>
      </c>
      <c r="U1695" s="42" t="s">
        <v>323</v>
      </c>
      <c r="V1695" s="52">
        <v>40</v>
      </c>
      <c r="W1695" s="42" t="s">
        <v>325</v>
      </c>
      <c r="X1695" s="42" t="s">
        <v>6038</v>
      </c>
      <c r="Y1695" s="42" t="s">
        <v>2</v>
      </c>
      <c r="Z1695" s="42" t="s">
        <v>2</v>
      </c>
      <c r="AA1695" s="42" t="s">
        <v>328</v>
      </c>
      <c r="AB1695" s="42" t="s">
        <v>2114</v>
      </c>
      <c r="AC1695" s="42" t="s">
        <v>225</v>
      </c>
      <c r="AD1695" s="42" t="s">
        <v>225</v>
      </c>
      <c r="AE1695" s="42" t="s">
        <v>382</v>
      </c>
      <c r="AF1695" s="42" t="s">
        <v>382</v>
      </c>
      <c r="AG1695" s="42">
        <v>20</v>
      </c>
      <c r="AH1695" s="42" t="s">
        <v>350</v>
      </c>
      <c r="AI1695" s="42" t="s">
        <v>6042</v>
      </c>
      <c r="AJ1695" s="42" t="s">
        <v>351</v>
      </c>
      <c r="AK1695" s="42" t="s">
        <v>1895</v>
      </c>
      <c r="AL1695" s="42">
        <v>1000</v>
      </c>
      <c r="AM1695" s="42" t="s">
        <v>332</v>
      </c>
      <c r="AN1695" s="42" t="s">
        <v>6128</v>
      </c>
      <c r="AO1695" s="42">
        <v>400</v>
      </c>
      <c r="AP1695" s="42" t="s">
        <v>439</v>
      </c>
      <c r="AQ1695" s="42">
        <v>600</v>
      </c>
      <c r="AR1695" s="42">
        <v>2</v>
      </c>
      <c r="AS1695" s="42">
        <v>600</v>
      </c>
      <c r="AT1695" s="42">
        <v>24</v>
      </c>
      <c r="AU1695" s="42" t="s">
        <v>327</v>
      </c>
      <c r="AV1695" s="42" t="s">
        <v>327</v>
      </c>
      <c r="AW1695" s="42" t="s">
        <v>327</v>
      </c>
      <c r="AX1695" s="42" t="s">
        <v>2203</v>
      </c>
      <c r="AY1695" s="42" t="s">
        <v>327</v>
      </c>
      <c r="AZ1695" s="51">
        <v>60</v>
      </c>
      <c r="BA1695" s="42"/>
      <c r="BB1695" s="42">
        <v>2</v>
      </c>
      <c r="BC1695" s="42" t="s">
        <v>375</v>
      </c>
      <c r="BD1695" s="49" t="s">
        <v>6507</v>
      </c>
      <c r="BE1695" s="49" t="s">
        <v>6504</v>
      </c>
      <c r="BF1695" s="42" t="s">
        <v>356</v>
      </c>
      <c r="BG1695" s="42"/>
      <c r="BH1695" s="42"/>
      <c r="BI1695" s="42" t="s">
        <v>357</v>
      </c>
      <c r="BJ1695" s="42" t="s">
        <v>358</v>
      </c>
      <c r="BK1695" s="57">
        <v>44778</v>
      </c>
      <c r="BL1695" s="42" t="s">
        <v>317</v>
      </c>
      <c r="BM1695" s="42" t="s">
        <v>317</v>
      </c>
      <c r="BN1695" s="42"/>
      <c r="BO1695" s="42"/>
      <c r="BP1695" s="42" t="s">
        <v>359</v>
      </c>
      <c r="BQ1695" s="42" t="s">
        <v>359</v>
      </c>
      <c r="BR1695" s="42" t="s">
        <v>359</v>
      </c>
      <c r="BS1695" s="42"/>
      <c r="BT1695" s="42" t="s">
        <v>360</v>
      </c>
      <c r="BU1695" s="42" t="s">
        <v>317</v>
      </c>
      <c r="BV1695" s="42" t="s">
        <v>356</v>
      </c>
      <c r="BW1695" s="42"/>
      <c r="BX1695" s="42"/>
      <c r="BY1695" s="42" t="s">
        <v>356</v>
      </c>
      <c r="BZ1695" s="42">
        <v>20</v>
      </c>
      <c r="CA1695" s="42"/>
      <c r="CB1695" s="42" t="s">
        <v>472</v>
      </c>
      <c r="CC1695" s="42"/>
      <c r="CD1695" s="42"/>
      <c r="CE1695" s="42"/>
      <c r="CF1695" s="42"/>
      <c r="CG1695" s="26" t="s">
        <v>6505</v>
      </c>
    </row>
    <row r="1696" hidden="1" spans="1:85">
      <c r="A1696" s="34">
        <v>1655</v>
      </c>
      <c r="B1696" s="146" t="s">
        <v>6508</v>
      </c>
      <c r="C1696" s="147" t="s">
        <v>6509</v>
      </c>
      <c r="D1696" s="146" t="s">
        <v>6510</v>
      </c>
      <c r="E1696" s="43">
        <v>25.6291</v>
      </c>
      <c r="F1696" s="43">
        <v>-17.7866</v>
      </c>
      <c r="G1696" s="42" t="s">
        <v>2110</v>
      </c>
      <c r="H1696" s="37">
        <v>2.5</v>
      </c>
      <c r="I1696" s="42" t="s">
        <v>6036</v>
      </c>
      <c r="J1696" s="146" t="s">
        <v>6052</v>
      </c>
      <c r="K1696" s="42" t="s">
        <v>340</v>
      </c>
      <c r="L1696" s="42" t="s">
        <v>317</v>
      </c>
      <c r="M1696" s="42" t="s">
        <v>317</v>
      </c>
      <c r="N1696" s="42" t="s">
        <v>318</v>
      </c>
      <c r="O1696" s="42" t="s">
        <v>319</v>
      </c>
      <c r="P1696" s="42" t="s">
        <v>319</v>
      </c>
      <c r="Q1696" s="42" t="s">
        <v>320</v>
      </c>
      <c r="R1696" s="42" t="s">
        <v>830</v>
      </c>
      <c r="S1696" s="42" t="s">
        <v>1718</v>
      </c>
      <c r="T1696" s="42" t="s">
        <v>344</v>
      </c>
      <c r="U1696" s="42" t="s">
        <v>323</v>
      </c>
      <c r="V1696" s="52">
        <v>60</v>
      </c>
      <c r="W1696" s="42" t="s">
        <v>325</v>
      </c>
      <c r="X1696" s="42" t="s">
        <v>6038</v>
      </c>
      <c r="Y1696" s="42" t="s">
        <v>2</v>
      </c>
      <c r="Z1696" s="42" t="s">
        <v>2</v>
      </c>
      <c r="AA1696" s="42" t="s">
        <v>328</v>
      </c>
      <c r="AB1696" s="42" t="s">
        <v>2114</v>
      </c>
      <c r="AC1696" s="42" t="s">
        <v>225</v>
      </c>
      <c r="AD1696" s="42" t="s">
        <v>225</v>
      </c>
      <c r="AE1696" s="42" t="s">
        <v>561</v>
      </c>
      <c r="AF1696" s="42" t="s">
        <v>561</v>
      </c>
      <c r="AG1696" s="42">
        <v>20</v>
      </c>
      <c r="AH1696" s="42" t="s">
        <v>350</v>
      </c>
      <c r="AI1696" s="42" t="s">
        <v>5393</v>
      </c>
      <c r="AJ1696" s="42" t="s">
        <v>370</v>
      </c>
      <c r="AK1696" s="42" t="s">
        <v>3214</v>
      </c>
      <c r="AL1696" s="42">
        <v>1000</v>
      </c>
      <c r="AM1696" s="42" t="s">
        <v>332</v>
      </c>
      <c r="AN1696" s="42" t="s">
        <v>6128</v>
      </c>
      <c r="AO1696" s="42">
        <v>400</v>
      </c>
      <c r="AP1696" s="42" t="s">
        <v>439</v>
      </c>
      <c r="AQ1696" s="42">
        <v>1200</v>
      </c>
      <c r="AR1696" s="42">
        <v>2</v>
      </c>
      <c r="AS1696" s="42">
        <v>600</v>
      </c>
      <c r="AT1696" s="42">
        <v>48</v>
      </c>
      <c r="AU1696" s="42" t="s">
        <v>327</v>
      </c>
      <c r="AV1696" s="42" t="s">
        <v>327</v>
      </c>
      <c r="AW1696" s="42" t="s">
        <v>327</v>
      </c>
      <c r="AX1696" s="42">
        <v>18000</v>
      </c>
      <c r="AY1696" s="42" t="s">
        <v>327</v>
      </c>
      <c r="AZ1696" s="51">
        <v>85</v>
      </c>
      <c r="BA1696" s="42"/>
      <c r="BB1696" s="42">
        <v>2</v>
      </c>
      <c r="BC1696" s="42" t="s">
        <v>375</v>
      </c>
      <c r="BD1696" s="49" t="s">
        <v>6511</v>
      </c>
      <c r="BE1696" s="49" t="s">
        <v>6508</v>
      </c>
      <c r="BF1696" s="42" t="s">
        <v>356</v>
      </c>
      <c r="BG1696" s="42"/>
      <c r="BH1696" s="42"/>
      <c r="BI1696" s="42" t="s">
        <v>357</v>
      </c>
      <c r="BJ1696" s="42" t="s">
        <v>358</v>
      </c>
      <c r="BK1696" s="57">
        <v>44778</v>
      </c>
      <c r="BL1696" s="42" t="s">
        <v>317</v>
      </c>
      <c r="BM1696" s="42" t="s">
        <v>317</v>
      </c>
      <c r="BN1696" s="42"/>
      <c r="BO1696" s="42"/>
      <c r="BP1696" s="42" t="s">
        <v>359</v>
      </c>
      <c r="BQ1696" s="42" t="s">
        <v>359</v>
      </c>
      <c r="BR1696" s="42" t="s">
        <v>359</v>
      </c>
      <c r="BS1696" s="42"/>
      <c r="BT1696" s="42" t="s">
        <v>360</v>
      </c>
      <c r="BU1696" s="42" t="s">
        <v>317</v>
      </c>
      <c r="BV1696" s="42" t="s">
        <v>317</v>
      </c>
      <c r="BW1696" s="42"/>
      <c r="BX1696" s="42"/>
      <c r="BY1696" s="42" t="s">
        <v>353</v>
      </c>
      <c r="BZ1696" s="42" t="s">
        <v>353</v>
      </c>
      <c r="CA1696" s="42"/>
      <c r="CB1696" s="42" t="s">
        <v>353</v>
      </c>
      <c r="CC1696" s="42"/>
      <c r="CD1696" s="42"/>
      <c r="CE1696" s="42"/>
      <c r="CF1696" s="42"/>
      <c r="CG1696" s="26" t="s">
        <v>6509</v>
      </c>
    </row>
    <row r="1697" hidden="1" spans="1:85">
      <c r="A1697" s="34">
        <v>1261</v>
      </c>
      <c r="B1697" s="40" t="s">
        <v>6512</v>
      </c>
      <c r="C1697" s="143" t="s">
        <v>6513</v>
      </c>
      <c r="D1697" s="40" t="s">
        <v>6514</v>
      </c>
      <c r="E1697" s="43">
        <v>28.0454</v>
      </c>
      <c r="F1697" s="43">
        <v>-15.9194</v>
      </c>
      <c r="G1697" s="42" t="s">
        <v>2110</v>
      </c>
      <c r="H1697" s="37">
        <v>2.5</v>
      </c>
      <c r="I1697" s="42" t="s">
        <v>6036</v>
      </c>
      <c r="J1697" s="40" t="s">
        <v>6365</v>
      </c>
      <c r="K1697" s="42" t="s">
        <v>317</v>
      </c>
      <c r="L1697" s="42" t="s">
        <v>317</v>
      </c>
      <c r="M1697" s="42" t="s">
        <v>317</v>
      </c>
      <c r="N1697" s="42" t="s">
        <v>318</v>
      </c>
      <c r="O1697" s="40" t="s">
        <v>319</v>
      </c>
      <c r="P1697" s="40" t="s">
        <v>319</v>
      </c>
      <c r="Q1697" s="42" t="s">
        <v>320</v>
      </c>
      <c r="R1697" s="42" t="s">
        <v>320</v>
      </c>
      <c r="S1697" s="42" t="s">
        <v>1718</v>
      </c>
      <c r="T1697" s="42" t="s">
        <v>344</v>
      </c>
      <c r="U1697" s="42" t="s">
        <v>323</v>
      </c>
      <c r="V1697" s="52">
        <v>60</v>
      </c>
      <c r="W1697" s="42" t="s">
        <v>366</v>
      </c>
      <c r="X1697" s="42" t="s">
        <v>6079</v>
      </c>
      <c r="Y1697" s="42" t="s">
        <v>2</v>
      </c>
      <c r="Z1697" s="42" t="s">
        <v>2</v>
      </c>
      <c r="AA1697" s="149" t="s">
        <v>328</v>
      </c>
      <c r="AB1697" s="42" t="s">
        <v>2114</v>
      </c>
      <c r="AC1697" s="42" t="s">
        <v>225</v>
      </c>
      <c r="AD1697" s="40" t="s">
        <v>225</v>
      </c>
      <c r="AE1697" s="42" t="s">
        <v>382</v>
      </c>
      <c r="AF1697" s="42" t="s">
        <v>382</v>
      </c>
      <c r="AG1697" s="42">
        <v>20</v>
      </c>
      <c r="AH1697" s="42" t="s">
        <v>350</v>
      </c>
      <c r="AI1697" s="42">
        <v>0</v>
      </c>
      <c r="AJ1697" s="42" t="s">
        <v>351</v>
      </c>
      <c r="AK1697" s="42" t="s">
        <v>1895</v>
      </c>
      <c r="AL1697" s="42">
        <v>600</v>
      </c>
      <c r="AM1697" s="42" t="s">
        <v>332</v>
      </c>
      <c r="AN1697" s="42" t="s">
        <v>6367</v>
      </c>
      <c r="AO1697" s="42">
        <v>400</v>
      </c>
      <c r="AP1697" s="42" t="s">
        <v>439</v>
      </c>
      <c r="AQ1697" s="42">
        <v>1200</v>
      </c>
      <c r="AR1697" s="42">
        <v>2</v>
      </c>
      <c r="AS1697" s="42">
        <v>600</v>
      </c>
      <c r="AT1697" s="42">
        <v>48</v>
      </c>
      <c r="AU1697" s="42" t="s">
        <v>385</v>
      </c>
      <c r="AV1697" s="42" t="s">
        <v>385</v>
      </c>
      <c r="AW1697" s="42">
        <v>18000</v>
      </c>
      <c r="AX1697" s="40">
        <v>18000</v>
      </c>
      <c r="AY1697" s="42">
        <v>2</v>
      </c>
      <c r="AZ1697" s="51">
        <v>78</v>
      </c>
      <c r="BA1697" s="40"/>
      <c r="BB1697" s="42">
        <v>2</v>
      </c>
      <c r="BC1697" s="42" t="s">
        <v>375</v>
      </c>
      <c r="BD1697" s="49" t="s">
        <v>6270</v>
      </c>
      <c r="BE1697" s="49" t="s">
        <v>6512</v>
      </c>
      <c r="BF1697" s="40">
        <v>0</v>
      </c>
      <c r="BG1697" s="40"/>
      <c r="BH1697" s="40"/>
      <c r="BI1697" s="42" t="s">
        <v>357</v>
      </c>
      <c r="BJ1697" s="42" t="s">
        <v>358</v>
      </c>
      <c r="BK1697" s="57">
        <v>44778</v>
      </c>
      <c r="BL1697" s="40" t="s">
        <v>317</v>
      </c>
      <c r="BM1697" s="40" t="s">
        <v>317</v>
      </c>
      <c r="BN1697" s="40"/>
      <c r="BO1697" s="40"/>
      <c r="BP1697" s="42" t="s">
        <v>359</v>
      </c>
      <c r="BQ1697" s="42" t="s">
        <v>359</v>
      </c>
      <c r="BR1697" s="40" t="s">
        <v>359</v>
      </c>
      <c r="BS1697" s="40"/>
      <c r="BT1697" s="40" t="s">
        <v>360</v>
      </c>
      <c r="BU1697" s="40" t="s">
        <v>317</v>
      </c>
      <c r="BV1697" s="40" t="s">
        <v>317</v>
      </c>
      <c r="BW1697" s="40"/>
      <c r="BX1697" s="40"/>
      <c r="BY1697" s="40" t="s">
        <v>353</v>
      </c>
      <c r="BZ1697" s="40" t="s">
        <v>353</v>
      </c>
      <c r="CA1697" s="40"/>
      <c r="CB1697" s="40" t="s">
        <v>353</v>
      </c>
      <c r="CC1697" s="40"/>
      <c r="CD1697" s="40"/>
      <c r="CE1697" s="40"/>
      <c r="CF1697" s="40"/>
      <c r="CG1697" s="26" t="s">
        <v>6513</v>
      </c>
    </row>
    <row r="1698" hidden="1" spans="1:85">
      <c r="A1698" s="39">
        <v>1134</v>
      </c>
      <c r="B1698" s="40" t="s">
        <v>6515</v>
      </c>
      <c r="C1698" s="143" t="s">
        <v>6516</v>
      </c>
      <c r="D1698" s="40" t="s">
        <v>6517</v>
      </c>
      <c r="E1698" s="43">
        <v>27.4795</v>
      </c>
      <c r="F1698" s="43">
        <v>-16.2765</v>
      </c>
      <c r="G1698" s="42" t="s">
        <v>2110</v>
      </c>
      <c r="H1698" s="37">
        <v>4.5</v>
      </c>
      <c r="I1698" s="42" t="s">
        <v>6036</v>
      </c>
      <c r="J1698" s="40" t="s">
        <v>6232</v>
      </c>
      <c r="K1698" s="42" t="s">
        <v>340</v>
      </c>
      <c r="L1698" s="42" t="s">
        <v>317</v>
      </c>
      <c r="M1698" s="42" t="s">
        <v>317</v>
      </c>
      <c r="N1698" s="42" t="s">
        <v>402</v>
      </c>
      <c r="O1698" s="40" t="s">
        <v>319</v>
      </c>
      <c r="P1698" s="40" t="s">
        <v>319</v>
      </c>
      <c r="Q1698" s="42" t="s">
        <v>320</v>
      </c>
      <c r="R1698" s="42" t="s">
        <v>320</v>
      </c>
      <c r="S1698" s="42" t="s">
        <v>1718</v>
      </c>
      <c r="T1698" s="42" t="s">
        <v>344</v>
      </c>
      <c r="U1698" s="42" t="s">
        <v>323</v>
      </c>
      <c r="V1698" s="52">
        <v>50</v>
      </c>
      <c r="W1698" s="42" t="s">
        <v>366</v>
      </c>
      <c r="X1698" s="42" t="s">
        <v>6079</v>
      </c>
      <c r="Y1698" s="42" t="s">
        <v>2</v>
      </c>
      <c r="Z1698" s="42" t="s">
        <v>2</v>
      </c>
      <c r="AA1698" s="149" t="s">
        <v>328</v>
      </c>
      <c r="AB1698" s="42" t="s">
        <v>2114</v>
      </c>
      <c r="AC1698" s="42" t="s">
        <v>225</v>
      </c>
      <c r="AD1698" s="40" t="s">
        <v>225</v>
      </c>
      <c r="AE1698" s="42" t="s">
        <v>349</v>
      </c>
      <c r="AF1698" s="42" t="s">
        <v>453</v>
      </c>
      <c r="AG1698" s="42">
        <v>30</v>
      </c>
      <c r="AH1698" s="42" t="s">
        <v>350</v>
      </c>
      <c r="AI1698" s="42" t="s">
        <v>2115</v>
      </c>
      <c r="AJ1698" s="42" t="s">
        <v>351</v>
      </c>
      <c r="AK1698" s="42" t="s">
        <v>1895</v>
      </c>
      <c r="AL1698" s="42">
        <v>1000</v>
      </c>
      <c r="AM1698" s="42" t="s">
        <v>332</v>
      </c>
      <c r="AN1698" s="42" t="s">
        <v>6367</v>
      </c>
      <c r="AO1698" s="42">
        <v>400</v>
      </c>
      <c r="AP1698" s="42" t="s">
        <v>439</v>
      </c>
      <c r="AQ1698" s="42">
        <v>1200</v>
      </c>
      <c r="AR1698" s="42">
        <v>2</v>
      </c>
      <c r="AS1698" s="42">
        <v>600</v>
      </c>
      <c r="AT1698" s="42">
        <v>48</v>
      </c>
      <c r="AU1698" s="42" t="s">
        <v>385</v>
      </c>
      <c r="AV1698" s="42" t="s">
        <v>385</v>
      </c>
      <c r="AW1698" s="42">
        <v>18000</v>
      </c>
      <c r="AX1698" s="40">
        <v>18000</v>
      </c>
      <c r="AY1698" s="42">
        <v>2</v>
      </c>
      <c r="AZ1698" s="51">
        <v>160</v>
      </c>
      <c r="BA1698" s="40"/>
      <c r="BB1698" s="42">
        <v>3</v>
      </c>
      <c r="BC1698" s="42" t="s">
        <v>354</v>
      </c>
      <c r="BD1698" s="49" t="s">
        <v>6518</v>
      </c>
      <c r="BE1698" s="49" t="s">
        <v>6515</v>
      </c>
      <c r="BF1698" s="40">
        <v>0</v>
      </c>
      <c r="BG1698" s="40"/>
      <c r="BH1698" s="40"/>
      <c r="BI1698" s="42" t="s">
        <v>357</v>
      </c>
      <c r="BJ1698" s="42" t="s">
        <v>358</v>
      </c>
      <c r="BK1698" s="57">
        <v>44778</v>
      </c>
      <c r="BL1698" s="40" t="s">
        <v>317</v>
      </c>
      <c r="BM1698" s="40" t="s">
        <v>317</v>
      </c>
      <c r="BN1698" s="40"/>
      <c r="BO1698" s="40"/>
      <c r="BP1698" s="42" t="s">
        <v>359</v>
      </c>
      <c r="BQ1698" s="42" t="s">
        <v>359</v>
      </c>
      <c r="BR1698" s="40" t="s">
        <v>359</v>
      </c>
      <c r="BS1698" s="40"/>
      <c r="BT1698" s="40" t="s">
        <v>360</v>
      </c>
      <c r="BU1698" s="40" t="s">
        <v>317</v>
      </c>
      <c r="BV1698" s="40" t="s">
        <v>317</v>
      </c>
      <c r="BW1698" s="40"/>
      <c r="BX1698" s="40"/>
      <c r="BY1698" s="40" t="s">
        <v>353</v>
      </c>
      <c r="BZ1698" s="40" t="s">
        <v>353</v>
      </c>
      <c r="CA1698" s="40"/>
      <c r="CB1698" s="40" t="s">
        <v>353</v>
      </c>
      <c r="CC1698" s="40"/>
      <c r="CD1698" s="40"/>
      <c r="CE1698" s="40"/>
      <c r="CF1698" s="40"/>
      <c r="CG1698" s="26" t="s">
        <v>6516</v>
      </c>
    </row>
    <row r="1699" hidden="1" spans="1:85">
      <c r="A1699" s="34">
        <v>1481</v>
      </c>
      <c r="B1699" s="40" t="s">
        <v>6519</v>
      </c>
      <c r="C1699" s="143" t="s">
        <v>6520</v>
      </c>
      <c r="D1699" s="40" t="s">
        <v>6521</v>
      </c>
      <c r="E1699" s="43">
        <v>25.8688</v>
      </c>
      <c r="F1699" s="43">
        <v>-17.842</v>
      </c>
      <c r="G1699" s="42" t="s">
        <v>2110</v>
      </c>
      <c r="H1699" s="37">
        <v>2.5</v>
      </c>
      <c r="I1699" s="42" t="s">
        <v>6036</v>
      </c>
      <c r="J1699" s="40" t="s">
        <v>6052</v>
      </c>
      <c r="K1699" s="42" t="s">
        <v>317</v>
      </c>
      <c r="L1699" s="42" t="s">
        <v>317</v>
      </c>
      <c r="M1699" s="42" t="s">
        <v>317</v>
      </c>
      <c r="N1699" s="42" t="s">
        <v>341</v>
      </c>
      <c r="O1699" s="40" t="s">
        <v>566</v>
      </c>
      <c r="P1699" s="40" t="s">
        <v>566</v>
      </c>
      <c r="Q1699" s="42" t="s">
        <v>320</v>
      </c>
      <c r="R1699" s="42" t="s">
        <v>320</v>
      </c>
      <c r="S1699" s="42" t="s">
        <v>1718</v>
      </c>
      <c r="T1699" s="42" t="s">
        <v>344</v>
      </c>
      <c r="U1699" s="42" t="s">
        <v>323</v>
      </c>
      <c r="V1699" s="52">
        <v>50</v>
      </c>
      <c r="W1699" s="42" t="s">
        <v>366</v>
      </c>
      <c r="X1699" s="42" t="s">
        <v>6038</v>
      </c>
      <c r="Y1699" s="42" t="s">
        <v>2</v>
      </c>
      <c r="Z1699" s="42" t="s">
        <v>2</v>
      </c>
      <c r="AA1699" s="149" t="s">
        <v>328</v>
      </c>
      <c r="AB1699" s="42" t="s">
        <v>2114</v>
      </c>
      <c r="AC1699" s="42" t="s">
        <v>225</v>
      </c>
      <c r="AD1699" s="40" t="s">
        <v>225</v>
      </c>
      <c r="AE1699" s="42" t="s">
        <v>561</v>
      </c>
      <c r="AF1699" s="42" t="s">
        <v>561</v>
      </c>
      <c r="AG1699" s="42">
        <v>20</v>
      </c>
      <c r="AH1699" s="42" t="s">
        <v>350</v>
      </c>
      <c r="AI1699" s="42" t="s">
        <v>6042</v>
      </c>
      <c r="AJ1699" s="42" t="s">
        <v>351</v>
      </c>
      <c r="AK1699" s="42" t="s">
        <v>1895</v>
      </c>
      <c r="AL1699" s="42">
        <v>1000</v>
      </c>
      <c r="AM1699" s="42" t="s">
        <v>332</v>
      </c>
      <c r="AN1699" s="42" t="s">
        <v>6128</v>
      </c>
      <c r="AO1699" s="42">
        <v>400</v>
      </c>
      <c r="AP1699" s="42" t="s">
        <v>439</v>
      </c>
      <c r="AQ1699" s="42">
        <v>1200</v>
      </c>
      <c r="AR1699" s="42">
        <v>2</v>
      </c>
      <c r="AS1699" s="42">
        <v>600</v>
      </c>
      <c r="AT1699" s="42">
        <v>48</v>
      </c>
      <c r="AU1699" s="42" t="s">
        <v>6086</v>
      </c>
      <c r="AV1699" s="42" t="s">
        <v>6086</v>
      </c>
      <c r="AW1699" s="42">
        <v>18000</v>
      </c>
      <c r="AX1699" s="40">
        <v>18000</v>
      </c>
      <c r="AY1699" s="42">
        <v>2</v>
      </c>
      <c r="AZ1699" s="51">
        <v>122</v>
      </c>
      <c r="BA1699" s="40"/>
      <c r="BB1699" s="42">
        <v>2</v>
      </c>
      <c r="BC1699" s="42" t="s">
        <v>375</v>
      </c>
      <c r="BD1699" s="49" t="s">
        <v>6522</v>
      </c>
      <c r="BE1699" s="49" t="s">
        <v>6519</v>
      </c>
      <c r="BF1699" s="40" t="s">
        <v>356</v>
      </c>
      <c r="BG1699" s="40"/>
      <c r="BH1699" s="40"/>
      <c r="BI1699" s="42" t="s">
        <v>357</v>
      </c>
      <c r="BJ1699" s="42" t="s">
        <v>358</v>
      </c>
      <c r="BK1699" s="57">
        <v>44778</v>
      </c>
      <c r="BL1699" s="40" t="s">
        <v>317</v>
      </c>
      <c r="BM1699" s="40" t="s">
        <v>317</v>
      </c>
      <c r="BN1699" s="40"/>
      <c r="BO1699" s="40"/>
      <c r="BP1699" s="42" t="s">
        <v>359</v>
      </c>
      <c r="BQ1699" s="42" t="s">
        <v>359</v>
      </c>
      <c r="BR1699" s="40" t="s">
        <v>359</v>
      </c>
      <c r="BS1699" s="40"/>
      <c r="BT1699" s="40" t="s">
        <v>360</v>
      </c>
      <c r="BU1699" s="40" t="s">
        <v>317</v>
      </c>
      <c r="BV1699" s="40" t="s">
        <v>356</v>
      </c>
      <c r="BW1699" s="40"/>
      <c r="BX1699" s="40"/>
      <c r="BY1699" s="40" t="s">
        <v>699</v>
      </c>
      <c r="BZ1699" s="40" t="s">
        <v>353</v>
      </c>
      <c r="CA1699" s="40"/>
      <c r="CB1699" s="40" t="s">
        <v>472</v>
      </c>
      <c r="CC1699" s="40"/>
      <c r="CD1699" s="40"/>
      <c r="CE1699" s="40"/>
      <c r="CF1699" s="40"/>
      <c r="CG1699" s="26" t="s">
        <v>6520</v>
      </c>
    </row>
    <row r="1700" hidden="1" spans="1:85">
      <c r="A1700" s="39">
        <v>830</v>
      </c>
      <c r="B1700" s="40" t="s">
        <v>6523</v>
      </c>
      <c r="C1700" s="143" t="s">
        <v>6524</v>
      </c>
      <c r="D1700" s="40" t="s">
        <v>6525</v>
      </c>
      <c r="E1700" s="43">
        <v>25.8542</v>
      </c>
      <c r="F1700" s="43">
        <v>-17.8596</v>
      </c>
      <c r="G1700" s="42" t="s">
        <v>2110</v>
      </c>
      <c r="H1700" s="37">
        <v>2.5</v>
      </c>
      <c r="I1700" s="42" t="s">
        <v>6036</v>
      </c>
      <c r="J1700" s="40" t="s">
        <v>6052</v>
      </c>
      <c r="K1700" s="42" t="s">
        <v>340</v>
      </c>
      <c r="L1700" s="42" t="s">
        <v>317</v>
      </c>
      <c r="M1700" s="42" t="s">
        <v>317</v>
      </c>
      <c r="N1700" s="42" t="s">
        <v>341</v>
      </c>
      <c r="O1700" s="42" t="s">
        <v>566</v>
      </c>
      <c r="P1700" s="40" t="s">
        <v>566</v>
      </c>
      <c r="Q1700" s="42" t="s">
        <v>320</v>
      </c>
      <c r="R1700" s="42" t="s">
        <v>320</v>
      </c>
      <c r="S1700" s="42" t="s">
        <v>1718</v>
      </c>
      <c r="T1700" s="42" t="s">
        <v>344</v>
      </c>
      <c r="U1700" s="42" t="s">
        <v>323</v>
      </c>
      <c r="V1700" s="52">
        <v>50</v>
      </c>
      <c r="W1700" s="42" t="s">
        <v>325</v>
      </c>
      <c r="X1700" s="42" t="s">
        <v>6038</v>
      </c>
      <c r="Y1700" s="42" t="s">
        <v>2</v>
      </c>
      <c r="Z1700" s="42" t="s">
        <v>2</v>
      </c>
      <c r="AA1700" s="149" t="s">
        <v>328</v>
      </c>
      <c r="AB1700" s="42" t="s">
        <v>2114</v>
      </c>
      <c r="AC1700" s="42" t="s">
        <v>225</v>
      </c>
      <c r="AD1700" s="40" t="s">
        <v>225</v>
      </c>
      <c r="AE1700" s="42" t="s">
        <v>561</v>
      </c>
      <c r="AF1700" s="42" t="s">
        <v>561</v>
      </c>
      <c r="AG1700" s="42">
        <v>20</v>
      </c>
      <c r="AH1700" s="42" t="s">
        <v>350</v>
      </c>
      <c r="AI1700" s="42" t="s">
        <v>6042</v>
      </c>
      <c r="AJ1700" s="42" t="s">
        <v>351</v>
      </c>
      <c r="AK1700" s="42" t="s">
        <v>1895</v>
      </c>
      <c r="AL1700" s="42">
        <v>1000</v>
      </c>
      <c r="AM1700" s="42" t="s">
        <v>332</v>
      </c>
      <c r="AN1700" s="42" t="s">
        <v>6128</v>
      </c>
      <c r="AO1700" s="42">
        <v>400</v>
      </c>
      <c r="AP1700" s="42" t="s">
        <v>439</v>
      </c>
      <c r="AQ1700" s="42">
        <v>600</v>
      </c>
      <c r="AR1700" s="42">
        <v>2</v>
      </c>
      <c r="AS1700" s="42">
        <v>600</v>
      </c>
      <c r="AT1700" s="42">
        <v>24</v>
      </c>
      <c r="AU1700" s="42" t="s">
        <v>327</v>
      </c>
      <c r="AV1700" s="42" t="s">
        <v>327</v>
      </c>
      <c r="AW1700" s="42" t="s">
        <v>327</v>
      </c>
      <c r="AX1700" s="40">
        <v>18000</v>
      </c>
      <c r="AY1700" s="42" t="s">
        <v>327</v>
      </c>
      <c r="AZ1700" s="51">
        <v>110</v>
      </c>
      <c r="BA1700" s="40"/>
      <c r="BB1700" s="42">
        <v>2</v>
      </c>
      <c r="BC1700" s="42" t="s">
        <v>375</v>
      </c>
      <c r="BD1700" s="49" t="s">
        <v>6526</v>
      </c>
      <c r="BE1700" s="49" t="s">
        <v>6523</v>
      </c>
      <c r="BF1700" s="40">
        <v>0</v>
      </c>
      <c r="BG1700" s="40"/>
      <c r="BH1700" s="40"/>
      <c r="BI1700" s="42" t="s">
        <v>357</v>
      </c>
      <c r="BJ1700" s="42" t="s">
        <v>358</v>
      </c>
      <c r="BK1700" s="57">
        <v>44778</v>
      </c>
      <c r="BL1700" s="40" t="s">
        <v>317</v>
      </c>
      <c r="BM1700" s="40" t="s">
        <v>317</v>
      </c>
      <c r="BN1700" s="40"/>
      <c r="BO1700" s="40"/>
      <c r="BP1700" s="42" t="s">
        <v>359</v>
      </c>
      <c r="BQ1700" s="42" t="s">
        <v>359</v>
      </c>
      <c r="BR1700" s="40" t="s">
        <v>359</v>
      </c>
      <c r="BS1700" s="40"/>
      <c r="BT1700" s="40" t="s">
        <v>360</v>
      </c>
      <c r="BU1700" s="40" t="s">
        <v>317</v>
      </c>
      <c r="BV1700" s="40" t="s">
        <v>356</v>
      </c>
      <c r="BW1700" s="40"/>
      <c r="BX1700" s="40"/>
      <c r="BY1700" s="40" t="s">
        <v>699</v>
      </c>
      <c r="BZ1700" s="40" t="s">
        <v>353</v>
      </c>
      <c r="CA1700" s="40"/>
      <c r="CB1700" s="40" t="s">
        <v>472</v>
      </c>
      <c r="CC1700" s="40"/>
      <c r="CD1700" s="40"/>
      <c r="CE1700" s="40"/>
      <c r="CF1700" s="40"/>
      <c r="CG1700" s="26" t="s">
        <v>6524</v>
      </c>
    </row>
    <row r="1701" hidden="1" spans="1:85">
      <c r="A1701" s="39">
        <v>916</v>
      </c>
      <c r="B1701" s="40" t="s">
        <v>6527</v>
      </c>
      <c r="C1701" s="143" t="s">
        <v>6528</v>
      </c>
      <c r="D1701" s="40" t="s">
        <v>6116</v>
      </c>
      <c r="E1701" s="43">
        <v>25.2631</v>
      </c>
      <c r="F1701" s="43">
        <v>-17.7219</v>
      </c>
      <c r="G1701" s="42" t="s">
        <v>2110</v>
      </c>
      <c r="H1701" s="37">
        <v>2.5</v>
      </c>
      <c r="I1701" s="42" t="s">
        <v>6036</v>
      </c>
      <c r="J1701" s="40" t="s">
        <v>6113</v>
      </c>
      <c r="K1701" s="42" t="s">
        <v>317</v>
      </c>
      <c r="L1701" s="42" t="s">
        <v>317</v>
      </c>
      <c r="M1701" s="42" t="s">
        <v>317</v>
      </c>
      <c r="N1701" s="42" t="s">
        <v>318</v>
      </c>
      <c r="O1701" s="40" t="s">
        <v>319</v>
      </c>
      <c r="P1701" s="40" t="s">
        <v>319</v>
      </c>
      <c r="Q1701" s="42" t="s">
        <v>381</v>
      </c>
      <c r="R1701" s="42" t="s">
        <v>381</v>
      </c>
      <c r="S1701" s="42" t="s">
        <v>1718</v>
      </c>
      <c r="T1701" s="42" t="s">
        <v>344</v>
      </c>
      <c r="U1701" s="42" t="s">
        <v>323</v>
      </c>
      <c r="V1701" s="52">
        <v>80</v>
      </c>
      <c r="W1701" s="42" t="s">
        <v>325</v>
      </c>
      <c r="X1701" s="42" t="s">
        <v>6038</v>
      </c>
      <c r="Y1701" s="42" t="s">
        <v>2</v>
      </c>
      <c r="Z1701" s="42" t="s">
        <v>2</v>
      </c>
      <c r="AA1701" s="149" t="s">
        <v>328</v>
      </c>
      <c r="AB1701" s="42" t="s">
        <v>2114</v>
      </c>
      <c r="AC1701" s="42" t="s">
        <v>225</v>
      </c>
      <c r="AD1701" s="40" t="s">
        <v>225</v>
      </c>
      <c r="AE1701" s="42" t="s">
        <v>349</v>
      </c>
      <c r="AF1701" s="42" t="s">
        <v>349</v>
      </c>
      <c r="AG1701" s="42">
        <v>20</v>
      </c>
      <c r="AH1701" s="42" t="s">
        <v>350</v>
      </c>
      <c r="AI1701" s="42" t="s">
        <v>5393</v>
      </c>
      <c r="AJ1701" s="42" t="s">
        <v>351</v>
      </c>
      <c r="AK1701" s="42" t="s">
        <v>1895</v>
      </c>
      <c r="AL1701" s="42">
        <v>600</v>
      </c>
      <c r="AM1701" s="42" t="s">
        <v>332</v>
      </c>
      <c r="AN1701" s="42" t="s">
        <v>6128</v>
      </c>
      <c r="AO1701" s="42">
        <v>400</v>
      </c>
      <c r="AP1701" s="42" t="s">
        <v>439</v>
      </c>
      <c r="AQ1701" s="42">
        <v>1200</v>
      </c>
      <c r="AR1701" s="42">
        <v>2</v>
      </c>
      <c r="AS1701" s="42">
        <v>600</v>
      </c>
      <c r="AT1701" s="42">
        <v>48</v>
      </c>
      <c r="AU1701" s="42" t="s">
        <v>327</v>
      </c>
      <c r="AV1701" s="42" t="s">
        <v>327</v>
      </c>
      <c r="AW1701" s="42" t="s">
        <v>327</v>
      </c>
      <c r="AX1701" s="40" t="s">
        <v>2203</v>
      </c>
      <c r="AY1701" s="42" t="s">
        <v>327</v>
      </c>
      <c r="AZ1701" s="51">
        <v>70</v>
      </c>
      <c r="BA1701" s="40"/>
      <c r="BB1701" s="42">
        <v>1</v>
      </c>
      <c r="BC1701" s="42" t="s">
        <v>525</v>
      </c>
      <c r="BD1701" s="49">
        <v>0</v>
      </c>
      <c r="BE1701" s="49" t="s">
        <v>6527</v>
      </c>
      <c r="BF1701" s="40" t="s">
        <v>356</v>
      </c>
      <c r="BG1701" s="40"/>
      <c r="BH1701" s="40"/>
      <c r="BI1701" s="42" t="s">
        <v>357</v>
      </c>
      <c r="BJ1701" s="42" t="s">
        <v>358</v>
      </c>
      <c r="BK1701" s="57">
        <v>44778</v>
      </c>
      <c r="BL1701" s="40" t="s">
        <v>317</v>
      </c>
      <c r="BM1701" s="40" t="s">
        <v>317</v>
      </c>
      <c r="BN1701" s="40"/>
      <c r="BO1701" s="40"/>
      <c r="BP1701" s="42" t="s">
        <v>359</v>
      </c>
      <c r="BQ1701" s="42" t="s">
        <v>359</v>
      </c>
      <c r="BR1701" s="40" t="s">
        <v>359</v>
      </c>
      <c r="BS1701" s="40"/>
      <c r="BT1701" s="40" t="s">
        <v>360</v>
      </c>
      <c r="BU1701" s="40" t="s">
        <v>317</v>
      </c>
      <c r="BV1701" s="40" t="s">
        <v>317</v>
      </c>
      <c r="BW1701" s="40"/>
      <c r="BX1701" s="40"/>
      <c r="BY1701" s="40" t="s">
        <v>353</v>
      </c>
      <c r="BZ1701" s="40" t="s">
        <v>353</v>
      </c>
      <c r="CA1701" s="40"/>
      <c r="CB1701" s="40" t="s">
        <v>353</v>
      </c>
      <c r="CC1701" s="40"/>
      <c r="CD1701" s="40"/>
      <c r="CE1701" s="40"/>
      <c r="CF1701" s="40"/>
      <c r="CG1701" s="26" t="s">
        <v>6528</v>
      </c>
    </row>
    <row r="1702" hidden="1" spans="1:85">
      <c r="A1702" s="34">
        <v>1383</v>
      </c>
      <c r="B1702" s="40" t="s">
        <v>6529</v>
      </c>
      <c r="C1702" s="143" t="s">
        <v>6530</v>
      </c>
      <c r="D1702" s="40" t="s">
        <v>6531</v>
      </c>
      <c r="E1702" s="43">
        <v>27.9129</v>
      </c>
      <c r="F1702" s="43">
        <v>-15.7861</v>
      </c>
      <c r="G1702" s="42" t="s">
        <v>2110</v>
      </c>
      <c r="H1702" s="37">
        <v>1.8</v>
      </c>
      <c r="I1702" s="42" t="s">
        <v>6036</v>
      </c>
      <c r="J1702" s="40" t="s">
        <v>6365</v>
      </c>
      <c r="K1702" s="42" t="s">
        <v>317</v>
      </c>
      <c r="L1702" s="42" t="s">
        <v>317</v>
      </c>
      <c r="M1702" s="42" t="s">
        <v>317</v>
      </c>
      <c r="N1702" s="42" t="s">
        <v>318</v>
      </c>
      <c r="O1702" s="40" t="s">
        <v>319</v>
      </c>
      <c r="P1702" s="40" t="s">
        <v>319</v>
      </c>
      <c r="Q1702" s="42" t="s">
        <v>381</v>
      </c>
      <c r="R1702" s="42" t="s">
        <v>320</v>
      </c>
      <c r="S1702" s="42" t="s">
        <v>1718</v>
      </c>
      <c r="T1702" s="42" t="s">
        <v>344</v>
      </c>
      <c r="U1702" s="42" t="s">
        <v>323</v>
      </c>
      <c r="V1702" s="52">
        <v>40</v>
      </c>
      <c r="W1702" s="42" t="s">
        <v>325</v>
      </c>
      <c r="X1702" s="42" t="s">
        <v>6079</v>
      </c>
      <c r="Y1702" s="42" t="s">
        <v>2</v>
      </c>
      <c r="Z1702" s="42" t="s">
        <v>2</v>
      </c>
      <c r="AA1702" s="149" t="s">
        <v>328</v>
      </c>
      <c r="AB1702" s="42" t="s">
        <v>2114</v>
      </c>
      <c r="AC1702" s="42" t="s">
        <v>225</v>
      </c>
      <c r="AD1702" s="40" t="s">
        <v>225</v>
      </c>
      <c r="AE1702" s="42" t="s">
        <v>349</v>
      </c>
      <c r="AF1702" s="42" t="s">
        <v>349</v>
      </c>
      <c r="AG1702" s="42">
        <v>15</v>
      </c>
      <c r="AH1702" s="42" t="s">
        <v>350</v>
      </c>
      <c r="AI1702" s="42" t="s">
        <v>2115</v>
      </c>
      <c r="AJ1702" s="42" t="s">
        <v>351</v>
      </c>
      <c r="AK1702" s="42" t="s">
        <v>1895</v>
      </c>
      <c r="AL1702" s="42">
        <v>600</v>
      </c>
      <c r="AM1702" s="42" t="s">
        <v>332</v>
      </c>
      <c r="AN1702" s="42" t="s">
        <v>6367</v>
      </c>
      <c r="AO1702" s="42">
        <v>400</v>
      </c>
      <c r="AP1702" s="42" t="s">
        <v>439</v>
      </c>
      <c r="AQ1702" s="42">
        <v>1200</v>
      </c>
      <c r="AR1702" s="42">
        <v>2</v>
      </c>
      <c r="AS1702" s="42">
        <v>600</v>
      </c>
      <c r="AT1702" s="42">
        <v>48</v>
      </c>
      <c r="AU1702" s="42" t="s">
        <v>327</v>
      </c>
      <c r="AV1702" s="42" t="s">
        <v>327</v>
      </c>
      <c r="AW1702" s="42" t="s">
        <v>327</v>
      </c>
      <c r="AX1702" s="40">
        <v>0</v>
      </c>
      <c r="AY1702" s="42" t="s">
        <v>327</v>
      </c>
      <c r="AZ1702" s="51">
        <v>68</v>
      </c>
      <c r="BA1702" s="40"/>
      <c r="BB1702" s="42">
        <v>2</v>
      </c>
      <c r="BC1702" s="42" t="s">
        <v>375</v>
      </c>
      <c r="BD1702" s="49" t="s">
        <v>6532</v>
      </c>
      <c r="BE1702" s="49" t="s">
        <v>6529</v>
      </c>
      <c r="BF1702" s="40">
        <v>0</v>
      </c>
      <c r="BG1702" s="40"/>
      <c r="BH1702" s="40"/>
      <c r="BI1702" s="42" t="s">
        <v>357</v>
      </c>
      <c r="BJ1702" s="42" t="s">
        <v>358</v>
      </c>
      <c r="BK1702" s="57">
        <v>44778</v>
      </c>
      <c r="BL1702" s="40" t="s">
        <v>317</v>
      </c>
      <c r="BM1702" s="40" t="s">
        <v>317</v>
      </c>
      <c r="BN1702" s="40"/>
      <c r="BO1702" s="40"/>
      <c r="BP1702" s="42" t="s">
        <v>359</v>
      </c>
      <c r="BQ1702" s="42" t="s">
        <v>359</v>
      </c>
      <c r="BR1702" s="40" t="s">
        <v>359</v>
      </c>
      <c r="BS1702" s="40"/>
      <c r="BT1702" s="40" t="s">
        <v>360</v>
      </c>
      <c r="BU1702" s="40" t="s">
        <v>317</v>
      </c>
      <c r="BV1702" s="40" t="s">
        <v>317</v>
      </c>
      <c r="BW1702" s="40"/>
      <c r="BX1702" s="40"/>
      <c r="BY1702" s="40" t="s">
        <v>353</v>
      </c>
      <c r="BZ1702" s="40" t="s">
        <v>353</v>
      </c>
      <c r="CA1702" s="40"/>
      <c r="CB1702" s="40" t="s">
        <v>353</v>
      </c>
      <c r="CC1702" s="40"/>
      <c r="CD1702" s="40"/>
      <c r="CE1702" s="40"/>
      <c r="CF1702" s="40"/>
      <c r="CG1702" s="26" t="s">
        <v>6530</v>
      </c>
    </row>
    <row r="1703" hidden="1" spans="1:85">
      <c r="A1703" s="39">
        <v>1710</v>
      </c>
      <c r="B1703" s="21" t="s">
        <v>6533</v>
      </c>
      <c r="C1703" s="148" t="s">
        <v>6534</v>
      </c>
      <c r="D1703" s="21" t="s">
        <v>6535</v>
      </c>
      <c r="E1703" s="43">
        <v>25.8794</v>
      </c>
      <c r="F1703" s="43">
        <v>-17.8316</v>
      </c>
      <c r="G1703" s="42" t="s">
        <v>2110</v>
      </c>
      <c r="H1703" s="37">
        <v>2</v>
      </c>
      <c r="I1703" s="42" t="s">
        <v>6036</v>
      </c>
      <c r="J1703" s="21" t="s">
        <v>6052</v>
      </c>
      <c r="K1703" s="42" t="s">
        <v>317</v>
      </c>
      <c r="L1703" s="42" t="s">
        <v>317</v>
      </c>
      <c r="M1703" s="42" t="s">
        <v>317</v>
      </c>
      <c r="N1703" s="42" t="s">
        <v>341</v>
      </c>
      <c r="O1703" s="21" t="s">
        <v>566</v>
      </c>
      <c r="P1703" s="21" t="s">
        <v>566</v>
      </c>
      <c r="Q1703" s="42" t="s">
        <v>320</v>
      </c>
      <c r="R1703" s="42" t="s">
        <v>320</v>
      </c>
      <c r="S1703" s="42" t="s">
        <v>1718</v>
      </c>
      <c r="T1703" s="42" t="s">
        <v>344</v>
      </c>
      <c r="U1703" s="42" t="s">
        <v>323</v>
      </c>
      <c r="V1703" s="52">
        <v>42</v>
      </c>
      <c r="W1703" s="42" t="s">
        <v>366</v>
      </c>
      <c r="X1703" s="42" t="s">
        <v>6038</v>
      </c>
      <c r="Y1703" s="42" t="s">
        <v>2</v>
      </c>
      <c r="Z1703" s="42" t="s">
        <v>2</v>
      </c>
      <c r="AA1703" s="149" t="s">
        <v>328</v>
      </c>
      <c r="AB1703" s="42" t="s">
        <v>2114</v>
      </c>
      <c r="AC1703" s="42" t="s">
        <v>225</v>
      </c>
      <c r="AD1703" s="21" t="s">
        <v>225</v>
      </c>
      <c r="AE1703" s="42" t="s">
        <v>561</v>
      </c>
      <c r="AF1703" s="42" t="s">
        <v>561</v>
      </c>
      <c r="AG1703" s="42">
        <v>16</v>
      </c>
      <c r="AH1703" s="42" t="s">
        <v>368</v>
      </c>
      <c r="AI1703" s="42" t="s">
        <v>1803</v>
      </c>
      <c r="AJ1703" s="42" t="s">
        <v>351</v>
      </c>
      <c r="AK1703" s="42" t="s">
        <v>1881</v>
      </c>
      <c r="AL1703" s="42">
        <v>600</v>
      </c>
      <c r="AM1703" s="42" t="s">
        <v>332</v>
      </c>
      <c r="AN1703" s="42" t="s">
        <v>6128</v>
      </c>
      <c r="AO1703" s="42">
        <v>400</v>
      </c>
      <c r="AP1703" s="42" t="s">
        <v>439</v>
      </c>
      <c r="AQ1703" s="42">
        <v>1200</v>
      </c>
      <c r="AR1703" s="42">
        <v>2</v>
      </c>
      <c r="AS1703" s="42">
        <v>600</v>
      </c>
      <c r="AT1703" s="42">
        <v>48</v>
      </c>
      <c r="AU1703" s="42" t="s">
        <v>6086</v>
      </c>
      <c r="AV1703" s="42" t="s">
        <v>6086</v>
      </c>
      <c r="AW1703" s="42">
        <v>18000</v>
      </c>
      <c r="AX1703" s="21">
        <v>18000</v>
      </c>
      <c r="AY1703" s="42">
        <v>2</v>
      </c>
      <c r="AZ1703" s="51">
        <v>65</v>
      </c>
      <c r="BA1703" s="21"/>
      <c r="BB1703" s="42">
        <v>1</v>
      </c>
      <c r="BC1703" s="42" t="s">
        <v>525</v>
      </c>
      <c r="BD1703" s="49">
        <v>0</v>
      </c>
      <c r="BE1703" s="49" t="s">
        <v>6533</v>
      </c>
      <c r="BF1703" s="21" t="s">
        <v>356</v>
      </c>
      <c r="BG1703" s="21"/>
      <c r="BH1703" s="21"/>
      <c r="BI1703" s="42" t="s">
        <v>357</v>
      </c>
      <c r="BJ1703" s="42" t="s">
        <v>358</v>
      </c>
      <c r="BK1703" s="57">
        <v>44778</v>
      </c>
      <c r="BL1703" s="21" t="s">
        <v>317</v>
      </c>
      <c r="BM1703" s="21" t="s">
        <v>317</v>
      </c>
      <c r="BN1703" s="21"/>
      <c r="BO1703" s="21"/>
      <c r="BP1703" s="42" t="s">
        <v>359</v>
      </c>
      <c r="BQ1703" s="42" t="s">
        <v>359</v>
      </c>
      <c r="BR1703" s="21" t="s">
        <v>359</v>
      </c>
      <c r="BS1703" s="21"/>
      <c r="BT1703" s="21" t="s">
        <v>360</v>
      </c>
      <c r="BU1703" s="21" t="s">
        <v>317</v>
      </c>
      <c r="BV1703" s="21" t="s">
        <v>317</v>
      </c>
      <c r="BW1703" s="21"/>
      <c r="BX1703" s="21"/>
      <c r="BY1703" s="21" t="s">
        <v>353</v>
      </c>
      <c r="BZ1703" s="21" t="s">
        <v>353</v>
      </c>
      <c r="CA1703" s="21"/>
      <c r="CB1703" s="21" t="s">
        <v>353</v>
      </c>
      <c r="CC1703" s="21"/>
      <c r="CD1703" s="21"/>
      <c r="CE1703" s="21"/>
      <c r="CF1703" s="21"/>
      <c r="CG1703" s="26" t="s">
        <v>6534</v>
      </c>
    </row>
    <row r="1704" hidden="1" spans="1:85">
      <c r="A1704" s="39">
        <v>328</v>
      </c>
      <c r="B1704" s="40" t="s">
        <v>6536</v>
      </c>
      <c r="C1704" s="143" t="s">
        <v>6537</v>
      </c>
      <c r="D1704" s="40" t="s">
        <v>6538</v>
      </c>
      <c r="E1704" s="43">
        <v>25.842</v>
      </c>
      <c r="F1704" s="43">
        <v>-17.8625</v>
      </c>
      <c r="G1704" s="42" t="s">
        <v>2110</v>
      </c>
      <c r="H1704" s="37">
        <v>2.5</v>
      </c>
      <c r="I1704" s="42" t="s">
        <v>6036</v>
      </c>
      <c r="J1704" s="40" t="s">
        <v>6052</v>
      </c>
      <c r="K1704" s="42" t="s">
        <v>340</v>
      </c>
      <c r="L1704" s="42" t="s">
        <v>317</v>
      </c>
      <c r="M1704" s="42" t="s">
        <v>317</v>
      </c>
      <c r="N1704" s="42" t="s">
        <v>341</v>
      </c>
      <c r="O1704" s="40" t="s">
        <v>566</v>
      </c>
      <c r="P1704" s="40" t="s">
        <v>566</v>
      </c>
      <c r="Q1704" s="42" t="s">
        <v>390</v>
      </c>
      <c r="R1704" s="42" t="s">
        <v>320</v>
      </c>
      <c r="S1704" s="42" t="s">
        <v>1718</v>
      </c>
      <c r="T1704" s="42" t="s">
        <v>344</v>
      </c>
      <c r="U1704" s="42" t="s">
        <v>323</v>
      </c>
      <c r="V1704" s="52">
        <v>50</v>
      </c>
      <c r="W1704" s="42" t="s">
        <v>366</v>
      </c>
      <c r="X1704" s="42" t="s">
        <v>6038</v>
      </c>
      <c r="Y1704" s="42" t="s">
        <v>2</v>
      </c>
      <c r="Z1704" s="42" t="s">
        <v>2</v>
      </c>
      <c r="AA1704" s="149" t="s">
        <v>328</v>
      </c>
      <c r="AB1704" s="42" t="s">
        <v>2114</v>
      </c>
      <c r="AC1704" s="42" t="s">
        <v>225</v>
      </c>
      <c r="AD1704" s="40" t="s">
        <v>225</v>
      </c>
      <c r="AE1704" s="42" t="s">
        <v>349</v>
      </c>
      <c r="AF1704" s="42" t="s">
        <v>349</v>
      </c>
      <c r="AG1704" s="42">
        <v>20</v>
      </c>
      <c r="AH1704" s="42" t="s">
        <v>350</v>
      </c>
      <c r="AI1704" s="42" t="s">
        <v>5393</v>
      </c>
      <c r="AJ1704" s="42" t="s">
        <v>351</v>
      </c>
      <c r="AK1704" s="42" t="s">
        <v>1895</v>
      </c>
      <c r="AL1704" s="42">
        <v>600</v>
      </c>
      <c r="AM1704" s="42" t="s">
        <v>332</v>
      </c>
      <c r="AN1704" s="42" t="s">
        <v>6128</v>
      </c>
      <c r="AO1704" s="42">
        <v>400</v>
      </c>
      <c r="AP1704" s="42" t="s">
        <v>439</v>
      </c>
      <c r="AQ1704" s="42">
        <v>1200</v>
      </c>
      <c r="AR1704" s="42">
        <v>2</v>
      </c>
      <c r="AS1704" s="42">
        <v>600</v>
      </c>
      <c r="AT1704" s="42">
        <v>48</v>
      </c>
      <c r="AU1704" s="42" t="s">
        <v>6086</v>
      </c>
      <c r="AV1704" s="42" t="s">
        <v>6086</v>
      </c>
      <c r="AW1704" s="42">
        <v>18000</v>
      </c>
      <c r="AX1704" s="40">
        <v>18000</v>
      </c>
      <c r="AY1704" s="42">
        <v>2</v>
      </c>
      <c r="AZ1704" s="51">
        <v>120</v>
      </c>
      <c r="BA1704" s="40"/>
      <c r="BB1704" s="42">
        <v>2</v>
      </c>
      <c r="BC1704" s="42" t="s">
        <v>375</v>
      </c>
      <c r="BD1704" s="49" t="s">
        <v>6539</v>
      </c>
      <c r="BE1704" s="49" t="s">
        <v>6536</v>
      </c>
      <c r="BF1704" s="40" t="s">
        <v>356</v>
      </c>
      <c r="BG1704" s="40"/>
      <c r="BH1704" s="40"/>
      <c r="BI1704" s="42" t="s">
        <v>357</v>
      </c>
      <c r="BJ1704" s="42" t="s">
        <v>358</v>
      </c>
      <c r="BK1704" s="57">
        <v>44778</v>
      </c>
      <c r="BL1704" s="40" t="s">
        <v>317</v>
      </c>
      <c r="BM1704" s="40" t="s">
        <v>317</v>
      </c>
      <c r="BN1704" s="40"/>
      <c r="BO1704" s="40"/>
      <c r="BP1704" s="42" t="s">
        <v>359</v>
      </c>
      <c r="BQ1704" s="42" t="s">
        <v>359</v>
      </c>
      <c r="BR1704" s="40" t="s">
        <v>359</v>
      </c>
      <c r="BS1704" s="40"/>
      <c r="BT1704" s="40" t="s">
        <v>360</v>
      </c>
      <c r="BU1704" s="40" t="s">
        <v>317</v>
      </c>
      <c r="BV1704" s="40" t="s">
        <v>317</v>
      </c>
      <c r="BW1704" s="40"/>
      <c r="BX1704" s="40"/>
      <c r="BY1704" s="40" t="s">
        <v>353</v>
      </c>
      <c r="BZ1704" s="40" t="s">
        <v>353</v>
      </c>
      <c r="CA1704" s="40"/>
      <c r="CB1704" s="40" t="s">
        <v>353</v>
      </c>
      <c r="CC1704" s="40"/>
      <c r="CD1704" s="40"/>
      <c r="CE1704" s="40"/>
      <c r="CF1704" s="40"/>
      <c r="CG1704" s="26" t="s">
        <v>6537</v>
      </c>
    </row>
    <row r="1705" hidden="1" spans="1:85">
      <c r="A1705" s="39">
        <v>326</v>
      </c>
      <c r="B1705" s="40" t="s">
        <v>6540</v>
      </c>
      <c r="C1705" s="143" t="s">
        <v>6541</v>
      </c>
      <c r="D1705" s="40" t="s">
        <v>6057</v>
      </c>
      <c r="E1705" s="43">
        <v>25.8414</v>
      </c>
      <c r="F1705" s="43">
        <v>-17.8489</v>
      </c>
      <c r="G1705" s="42" t="s">
        <v>2110</v>
      </c>
      <c r="H1705" s="37">
        <v>2.5</v>
      </c>
      <c r="I1705" s="42" t="s">
        <v>6036</v>
      </c>
      <c r="J1705" s="40" t="s">
        <v>6052</v>
      </c>
      <c r="K1705" s="42" t="s">
        <v>340</v>
      </c>
      <c r="L1705" s="42" t="s">
        <v>317</v>
      </c>
      <c r="M1705" s="42" t="s">
        <v>317</v>
      </c>
      <c r="N1705" s="42" t="s">
        <v>341</v>
      </c>
      <c r="O1705" s="40" t="s">
        <v>566</v>
      </c>
      <c r="P1705" s="40" t="s">
        <v>566</v>
      </c>
      <c r="Q1705" s="42" t="s">
        <v>320</v>
      </c>
      <c r="R1705" s="42" t="s">
        <v>320</v>
      </c>
      <c r="S1705" s="42" t="s">
        <v>1718</v>
      </c>
      <c r="T1705" s="42" t="s">
        <v>344</v>
      </c>
      <c r="U1705" s="42" t="s">
        <v>323</v>
      </c>
      <c r="V1705" s="52">
        <v>50</v>
      </c>
      <c r="W1705" s="42" t="s">
        <v>366</v>
      </c>
      <c r="X1705" s="42" t="s">
        <v>6038</v>
      </c>
      <c r="Y1705" s="42" t="s">
        <v>2</v>
      </c>
      <c r="Z1705" s="42" t="s">
        <v>2</v>
      </c>
      <c r="AA1705" s="149" t="s">
        <v>328</v>
      </c>
      <c r="AB1705" s="42" t="s">
        <v>2114</v>
      </c>
      <c r="AC1705" s="42" t="s">
        <v>225</v>
      </c>
      <c r="AD1705" s="40" t="s">
        <v>225</v>
      </c>
      <c r="AE1705" s="42" t="s">
        <v>382</v>
      </c>
      <c r="AF1705" s="42" t="s">
        <v>382</v>
      </c>
      <c r="AG1705" s="42">
        <v>20</v>
      </c>
      <c r="AH1705" s="42" t="s">
        <v>350</v>
      </c>
      <c r="AI1705" s="42" t="s">
        <v>6042</v>
      </c>
      <c r="AJ1705" s="42" t="s">
        <v>351</v>
      </c>
      <c r="AK1705" s="42" t="s">
        <v>1895</v>
      </c>
      <c r="AL1705" s="42">
        <v>1000</v>
      </c>
      <c r="AM1705" s="42" t="s">
        <v>332</v>
      </c>
      <c r="AN1705" s="42" t="s">
        <v>6128</v>
      </c>
      <c r="AO1705" s="42">
        <v>400</v>
      </c>
      <c r="AP1705" s="42" t="s">
        <v>439</v>
      </c>
      <c r="AQ1705" s="42">
        <v>600</v>
      </c>
      <c r="AR1705" s="42">
        <v>2</v>
      </c>
      <c r="AS1705" s="42">
        <v>600</v>
      </c>
      <c r="AT1705" s="42">
        <v>24</v>
      </c>
      <c r="AU1705" s="42" t="s">
        <v>6086</v>
      </c>
      <c r="AV1705" s="42" t="s">
        <v>6086</v>
      </c>
      <c r="AW1705" s="42">
        <v>18000</v>
      </c>
      <c r="AX1705" s="40">
        <v>18000</v>
      </c>
      <c r="AY1705" s="42">
        <v>2</v>
      </c>
      <c r="AZ1705" s="51">
        <v>138</v>
      </c>
      <c r="BA1705" s="40"/>
      <c r="BB1705" s="42">
        <v>3</v>
      </c>
      <c r="BC1705" s="42" t="s">
        <v>354</v>
      </c>
      <c r="BD1705" s="49" t="s">
        <v>6542</v>
      </c>
      <c r="BE1705" s="49" t="s">
        <v>6540</v>
      </c>
      <c r="BF1705" s="40" t="s">
        <v>356</v>
      </c>
      <c r="BG1705" s="40"/>
      <c r="BH1705" s="40"/>
      <c r="BI1705" s="42" t="s">
        <v>357</v>
      </c>
      <c r="BJ1705" s="42" t="s">
        <v>358</v>
      </c>
      <c r="BK1705" s="57">
        <v>44778</v>
      </c>
      <c r="BL1705" s="40" t="s">
        <v>317</v>
      </c>
      <c r="BM1705" s="40" t="s">
        <v>317</v>
      </c>
      <c r="BN1705" s="40"/>
      <c r="BO1705" s="40"/>
      <c r="BP1705" s="42" t="s">
        <v>359</v>
      </c>
      <c r="BQ1705" s="42" t="s">
        <v>359</v>
      </c>
      <c r="BR1705" s="40" t="s">
        <v>359</v>
      </c>
      <c r="BS1705" s="40"/>
      <c r="BT1705" s="40" t="s">
        <v>360</v>
      </c>
      <c r="BU1705" s="40" t="s">
        <v>317</v>
      </c>
      <c r="BV1705" s="40" t="s">
        <v>356</v>
      </c>
      <c r="BW1705" s="40"/>
      <c r="BX1705" s="40"/>
      <c r="BY1705" s="40" t="s">
        <v>699</v>
      </c>
      <c r="BZ1705" s="40" t="s">
        <v>353</v>
      </c>
      <c r="CA1705" s="40"/>
      <c r="CB1705" s="40" t="s">
        <v>472</v>
      </c>
      <c r="CC1705" s="40"/>
      <c r="CD1705" s="40"/>
      <c r="CE1705" s="40"/>
      <c r="CF1705" s="40"/>
      <c r="CG1705" s="26" t="s">
        <v>6541</v>
      </c>
    </row>
    <row r="1706" hidden="1" spans="1:85">
      <c r="A1706" s="39">
        <v>674</v>
      </c>
      <c r="B1706" s="40" t="s">
        <v>6543</v>
      </c>
      <c r="C1706" s="143" t="s">
        <v>6544</v>
      </c>
      <c r="D1706" s="40" t="s">
        <v>6545</v>
      </c>
      <c r="E1706" s="43">
        <v>27.7397</v>
      </c>
      <c r="F1706" s="43">
        <v>-15.8574</v>
      </c>
      <c r="G1706" s="42" t="s">
        <v>2110</v>
      </c>
      <c r="H1706" s="37">
        <v>4.5</v>
      </c>
      <c r="I1706" s="42" t="s">
        <v>6036</v>
      </c>
      <c r="J1706" s="40" t="s">
        <v>6365</v>
      </c>
      <c r="K1706" s="42" t="s">
        <v>340</v>
      </c>
      <c r="L1706" s="42" t="s">
        <v>317</v>
      </c>
      <c r="M1706" s="42" t="s">
        <v>317</v>
      </c>
      <c r="N1706" s="42" t="s">
        <v>318</v>
      </c>
      <c r="O1706" s="40" t="s">
        <v>319</v>
      </c>
      <c r="P1706" s="40" t="s">
        <v>319</v>
      </c>
      <c r="Q1706" s="42" t="s">
        <v>320</v>
      </c>
      <c r="R1706" s="42" t="s">
        <v>320</v>
      </c>
      <c r="S1706" s="42" t="s">
        <v>1718</v>
      </c>
      <c r="T1706" s="42" t="s">
        <v>344</v>
      </c>
      <c r="U1706" s="42" t="s">
        <v>323</v>
      </c>
      <c r="V1706" s="52">
        <v>60</v>
      </c>
      <c r="W1706" s="42" t="s">
        <v>325</v>
      </c>
      <c r="X1706" s="42" t="s">
        <v>6079</v>
      </c>
      <c r="Y1706" s="42" t="s">
        <v>2</v>
      </c>
      <c r="Z1706" s="42" t="s">
        <v>2</v>
      </c>
      <c r="AA1706" s="149" t="s">
        <v>328</v>
      </c>
      <c r="AB1706" s="42" t="s">
        <v>2114</v>
      </c>
      <c r="AC1706" s="42" t="s">
        <v>225</v>
      </c>
      <c r="AD1706" s="40" t="s">
        <v>225</v>
      </c>
      <c r="AE1706" s="42" t="s">
        <v>499</v>
      </c>
      <c r="AF1706" s="42" t="s">
        <v>6546</v>
      </c>
      <c r="AG1706" s="42">
        <v>30</v>
      </c>
      <c r="AH1706" s="42" t="s">
        <v>350</v>
      </c>
      <c r="AI1706" s="42" t="s">
        <v>6065</v>
      </c>
      <c r="AJ1706" s="42" t="s">
        <v>351</v>
      </c>
      <c r="AK1706" s="42" t="s">
        <v>1895</v>
      </c>
      <c r="AL1706" s="42">
        <v>600</v>
      </c>
      <c r="AM1706" s="42" t="s">
        <v>332</v>
      </c>
      <c r="AN1706" s="42" t="s">
        <v>6367</v>
      </c>
      <c r="AO1706" s="42">
        <v>400</v>
      </c>
      <c r="AP1706" s="42" t="s">
        <v>439</v>
      </c>
      <c r="AQ1706" s="42">
        <v>1200</v>
      </c>
      <c r="AR1706" s="42">
        <v>2</v>
      </c>
      <c r="AS1706" s="42">
        <v>600</v>
      </c>
      <c r="AT1706" s="42">
        <v>48</v>
      </c>
      <c r="AU1706" s="42" t="s">
        <v>327</v>
      </c>
      <c r="AV1706" s="42" t="s">
        <v>327</v>
      </c>
      <c r="AW1706" s="42" t="s">
        <v>327</v>
      </c>
      <c r="AX1706" s="40">
        <v>25000</v>
      </c>
      <c r="AY1706" s="42" t="s">
        <v>327</v>
      </c>
      <c r="AZ1706" s="51">
        <v>130</v>
      </c>
      <c r="BA1706" s="40"/>
      <c r="BB1706" s="42">
        <v>2</v>
      </c>
      <c r="BC1706" s="42" t="s">
        <v>375</v>
      </c>
      <c r="BD1706" s="49" t="s">
        <v>6547</v>
      </c>
      <c r="BE1706" s="49" t="s">
        <v>6543</v>
      </c>
      <c r="BF1706" s="40">
        <v>0</v>
      </c>
      <c r="BG1706" s="40"/>
      <c r="BH1706" s="40"/>
      <c r="BI1706" s="42" t="s">
        <v>357</v>
      </c>
      <c r="BJ1706" s="42" t="s">
        <v>358</v>
      </c>
      <c r="BK1706" s="57">
        <v>44778</v>
      </c>
      <c r="BL1706" s="40" t="s">
        <v>317</v>
      </c>
      <c r="BM1706" s="40" t="s">
        <v>317</v>
      </c>
      <c r="BN1706" s="40"/>
      <c r="BO1706" s="40"/>
      <c r="BP1706" s="42" t="s">
        <v>359</v>
      </c>
      <c r="BQ1706" s="42" t="s">
        <v>359</v>
      </c>
      <c r="BR1706" s="40" t="s">
        <v>359</v>
      </c>
      <c r="BS1706" s="40"/>
      <c r="BT1706" s="40" t="s">
        <v>360</v>
      </c>
      <c r="BU1706" s="40" t="s">
        <v>317</v>
      </c>
      <c r="BV1706" s="40" t="s">
        <v>317</v>
      </c>
      <c r="BW1706" s="40"/>
      <c r="BX1706" s="40"/>
      <c r="BY1706" s="40" t="s">
        <v>353</v>
      </c>
      <c r="BZ1706" s="40" t="s">
        <v>353</v>
      </c>
      <c r="CA1706" s="40"/>
      <c r="CB1706" s="40" t="s">
        <v>353</v>
      </c>
      <c r="CC1706" s="40"/>
      <c r="CD1706" s="40"/>
      <c r="CE1706" s="40"/>
      <c r="CF1706" s="40"/>
      <c r="CG1706" s="26" t="s">
        <v>6544</v>
      </c>
    </row>
    <row r="1707" hidden="1" spans="1:85">
      <c r="A1707" s="39">
        <v>1784</v>
      </c>
      <c r="B1707" s="21" t="s">
        <v>6548</v>
      </c>
      <c r="C1707" s="148" t="s">
        <v>6549</v>
      </c>
      <c r="D1707" s="21" t="s">
        <v>6550</v>
      </c>
      <c r="E1707" s="43">
        <v>28.4944</v>
      </c>
      <c r="F1707" s="43">
        <v>-16.3222</v>
      </c>
      <c r="G1707" s="42" t="s">
        <v>316</v>
      </c>
      <c r="H1707" s="37">
        <v>2.5</v>
      </c>
      <c r="I1707" s="42" t="s">
        <v>6036</v>
      </c>
      <c r="J1707" s="21" t="s">
        <v>6288</v>
      </c>
      <c r="K1707" s="42" t="s">
        <v>317</v>
      </c>
      <c r="L1707" s="42" t="s">
        <v>317</v>
      </c>
      <c r="M1707" s="42" t="s">
        <v>317</v>
      </c>
      <c r="N1707" s="42" t="s">
        <v>318</v>
      </c>
      <c r="O1707" s="40" t="s">
        <v>319</v>
      </c>
      <c r="P1707" s="21" t="s">
        <v>319</v>
      </c>
      <c r="Q1707" s="42" t="s">
        <v>320</v>
      </c>
      <c r="R1707" s="42" t="s">
        <v>320</v>
      </c>
      <c r="S1707" s="42" t="s">
        <v>1718</v>
      </c>
      <c r="T1707" s="42" t="s">
        <v>782</v>
      </c>
      <c r="U1707" s="42" t="s">
        <v>323</v>
      </c>
      <c r="V1707" s="52">
        <v>70</v>
      </c>
      <c r="W1707" s="42" t="s">
        <v>325</v>
      </c>
      <c r="X1707" s="42" t="s">
        <v>3055</v>
      </c>
      <c r="Y1707" s="42" t="s">
        <v>2</v>
      </c>
      <c r="Z1707" s="42" t="s">
        <v>2</v>
      </c>
      <c r="AA1707" s="149" t="s">
        <v>328</v>
      </c>
      <c r="AB1707" s="43" t="s">
        <v>329</v>
      </c>
      <c r="AC1707" s="42" t="s">
        <v>225</v>
      </c>
      <c r="AD1707" s="40" t="s">
        <v>225</v>
      </c>
      <c r="AE1707" s="42" t="s">
        <v>561</v>
      </c>
      <c r="AF1707" s="42" t="s">
        <v>561</v>
      </c>
      <c r="AG1707" s="42">
        <v>20</v>
      </c>
      <c r="AH1707" s="42" t="s">
        <v>350</v>
      </c>
      <c r="AI1707" s="42" t="s">
        <v>6551</v>
      </c>
      <c r="AJ1707" s="42" t="s">
        <v>351</v>
      </c>
      <c r="AK1707" s="42" t="s">
        <v>1965</v>
      </c>
      <c r="AL1707" s="42">
        <v>1000</v>
      </c>
      <c r="AM1707" s="42" t="s">
        <v>1930</v>
      </c>
      <c r="AN1707" s="42" t="s">
        <v>1930</v>
      </c>
      <c r="AO1707" s="42">
        <v>225</v>
      </c>
      <c r="AP1707" s="42" t="s">
        <v>333</v>
      </c>
      <c r="AQ1707" s="42">
        <v>300</v>
      </c>
      <c r="AR1707" s="42">
        <v>48</v>
      </c>
      <c r="AS1707" s="42">
        <v>100</v>
      </c>
      <c r="AT1707" s="42">
        <f>AQ1707/AS1707</f>
        <v>3</v>
      </c>
      <c r="AU1707" s="42" t="s">
        <v>327</v>
      </c>
      <c r="AV1707" s="42" t="s">
        <v>327</v>
      </c>
      <c r="AW1707" s="42" t="s">
        <v>327</v>
      </c>
      <c r="AX1707" s="21" t="s">
        <v>327</v>
      </c>
      <c r="AY1707" s="42" t="s">
        <v>327</v>
      </c>
      <c r="AZ1707" s="51">
        <v>51.2</v>
      </c>
      <c r="BA1707" s="21"/>
      <c r="BB1707" s="42">
        <v>1</v>
      </c>
      <c r="BC1707" s="42" t="s">
        <v>525</v>
      </c>
      <c r="BD1707" s="49">
        <v>0</v>
      </c>
      <c r="BE1707" s="49" t="s">
        <v>6548</v>
      </c>
      <c r="BF1707" s="40">
        <v>0</v>
      </c>
      <c r="BG1707" s="40"/>
      <c r="BH1707" s="40"/>
      <c r="BI1707" s="42" t="s">
        <v>357</v>
      </c>
      <c r="BJ1707" s="42" t="s">
        <v>358</v>
      </c>
      <c r="BK1707" s="57">
        <v>44778</v>
      </c>
      <c r="BL1707" s="40" t="s">
        <v>317</v>
      </c>
      <c r="BM1707" s="40" t="s">
        <v>317</v>
      </c>
      <c r="BN1707" s="21"/>
      <c r="BO1707" s="21"/>
      <c r="BP1707" s="42" t="s">
        <v>359</v>
      </c>
      <c r="BQ1707" s="42" t="s">
        <v>359</v>
      </c>
      <c r="BR1707" s="21" t="s">
        <v>359</v>
      </c>
      <c r="BS1707" s="21"/>
      <c r="BT1707" s="40" t="s">
        <v>360</v>
      </c>
      <c r="BU1707" s="40" t="s">
        <v>317</v>
      </c>
      <c r="BV1707" s="40" t="s">
        <v>340</v>
      </c>
      <c r="BW1707" s="40"/>
      <c r="BX1707" s="40"/>
      <c r="BY1707" s="40" t="s">
        <v>356</v>
      </c>
      <c r="BZ1707" s="40">
        <v>20</v>
      </c>
      <c r="CA1707" s="40"/>
      <c r="CB1707" s="40" t="s">
        <v>472</v>
      </c>
      <c r="CC1707" s="40"/>
      <c r="CD1707" s="40"/>
      <c r="CE1707" s="40"/>
      <c r="CF1707" s="21"/>
      <c r="CG1707" s="26" t="s">
        <v>6549</v>
      </c>
    </row>
    <row r="1708" hidden="1" spans="1:85">
      <c r="A1708" s="39">
        <v>1316</v>
      </c>
      <c r="B1708" s="40" t="s">
        <v>6552</v>
      </c>
      <c r="C1708" s="143" t="s">
        <v>6553</v>
      </c>
      <c r="D1708" s="40" t="s">
        <v>6554</v>
      </c>
      <c r="E1708" s="43">
        <v>27.3132</v>
      </c>
      <c r="F1708" s="43">
        <v>-16.6839</v>
      </c>
      <c r="G1708" s="42" t="s">
        <v>2110</v>
      </c>
      <c r="H1708" s="37">
        <v>2.5</v>
      </c>
      <c r="I1708" s="42" t="s">
        <v>6036</v>
      </c>
      <c r="J1708" s="40" t="s">
        <v>6153</v>
      </c>
      <c r="K1708" s="42" t="s">
        <v>317</v>
      </c>
      <c r="L1708" s="42" t="s">
        <v>317</v>
      </c>
      <c r="M1708" s="42" t="s">
        <v>317</v>
      </c>
      <c r="N1708" s="40" t="s">
        <v>318</v>
      </c>
      <c r="O1708" s="40" t="s">
        <v>319</v>
      </c>
      <c r="P1708" s="40" t="s">
        <v>319</v>
      </c>
      <c r="Q1708" s="42" t="s">
        <v>381</v>
      </c>
      <c r="R1708" s="42" t="s">
        <v>381</v>
      </c>
      <c r="S1708" s="42" t="s">
        <v>1718</v>
      </c>
      <c r="T1708" s="42" t="s">
        <v>344</v>
      </c>
      <c r="U1708" s="42" t="s">
        <v>323</v>
      </c>
      <c r="V1708" s="52">
        <v>70</v>
      </c>
      <c r="W1708" s="42" t="s">
        <v>366</v>
      </c>
      <c r="X1708" s="42" t="s">
        <v>6079</v>
      </c>
      <c r="Y1708" s="42" t="s">
        <v>2</v>
      </c>
      <c r="Z1708" s="42" t="s">
        <v>2</v>
      </c>
      <c r="AA1708" s="149" t="s">
        <v>328</v>
      </c>
      <c r="AB1708" s="42" t="s">
        <v>2114</v>
      </c>
      <c r="AC1708" s="42" t="s">
        <v>225</v>
      </c>
      <c r="AD1708" s="40" t="s">
        <v>225</v>
      </c>
      <c r="AE1708" s="42" t="s">
        <v>453</v>
      </c>
      <c r="AF1708" s="42" t="s">
        <v>453</v>
      </c>
      <c r="AG1708" s="42">
        <v>20</v>
      </c>
      <c r="AH1708" s="42" t="s">
        <v>350</v>
      </c>
      <c r="AI1708" s="42" t="s">
        <v>6046</v>
      </c>
      <c r="AJ1708" s="42" t="s">
        <v>351</v>
      </c>
      <c r="AK1708" s="42" t="s">
        <v>1895</v>
      </c>
      <c r="AL1708" s="42">
        <v>1000</v>
      </c>
      <c r="AM1708" s="42" t="s">
        <v>332</v>
      </c>
      <c r="AN1708" s="42" t="s">
        <v>6367</v>
      </c>
      <c r="AO1708" s="42">
        <v>400</v>
      </c>
      <c r="AP1708" s="42" t="s">
        <v>439</v>
      </c>
      <c r="AQ1708" s="42">
        <v>1200</v>
      </c>
      <c r="AR1708" s="42">
        <v>2</v>
      </c>
      <c r="AS1708" s="42">
        <v>600</v>
      </c>
      <c r="AT1708" s="42">
        <v>48</v>
      </c>
      <c r="AU1708" s="42" t="s">
        <v>385</v>
      </c>
      <c r="AV1708" s="42" t="s">
        <v>385</v>
      </c>
      <c r="AW1708" s="42">
        <v>18000</v>
      </c>
      <c r="AX1708" s="40">
        <v>18000</v>
      </c>
      <c r="AY1708" s="42">
        <v>2</v>
      </c>
      <c r="AZ1708" s="51">
        <v>72</v>
      </c>
      <c r="BA1708" s="40"/>
      <c r="BB1708" s="42">
        <v>1</v>
      </c>
      <c r="BC1708" s="42" t="s">
        <v>525</v>
      </c>
      <c r="BD1708" s="49">
        <v>0</v>
      </c>
      <c r="BE1708" s="49" t="s">
        <v>6552</v>
      </c>
      <c r="BF1708" s="40" t="s">
        <v>340</v>
      </c>
      <c r="BG1708" s="40"/>
      <c r="BH1708" s="40"/>
      <c r="BI1708" s="42" t="s">
        <v>357</v>
      </c>
      <c r="BJ1708" s="42" t="s">
        <v>358</v>
      </c>
      <c r="BK1708" s="57">
        <v>44778</v>
      </c>
      <c r="BL1708" s="40" t="s">
        <v>317</v>
      </c>
      <c r="BM1708" s="40" t="s">
        <v>317</v>
      </c>
      <c r="BN1708" s="40"/>
      <c r="BO1708" s="40"/>
      <c r="BP1708" s="42" t="s">
        <v>359</v>
      </c>
      <c r="BQ1708" s="42" t="s">
        <v>359</v>
      </c>
      <c r="BR1708" s="40" t="s">
        <v>359</v>
      </c>
      <c r="BS1708" s="40"/>
      <c r="BT1708" s="40" t="s">
        <v>360</v>
      </c>
      <c r="BU1708" s="40" t="s">
        <v>317</v>
      </c>
      <c r="BV1708" s="40" t="s">
        <v>317</v>
      </c>
      <c r="BW1708" s="40"/>
      <c r="BX1708" s="40"/>
      <c r="BY1708" s="40" t="s">
        <v>353</v>
      </c>
      <c r="BZ1708" s="40" t="s">
        <v>353</v>
      </c>
      <c r="CA1708" s="40"/>
      <c r="CB1708" s="40" t="s">
        <v>353</v>
      </c>
      <c r="CC1708" s="40"/>
      <c r="CD1708" s="40"/>
      <c r="CE1708" s="40"/>
      <c r="CF1708" s="40"/>
      <c r="CG1708" s="26" t="s">
        <v>6553</v>
      </c>
    </row>
    <row r="1709" hidden="1" spans="1:85">
      <c r="A1709" s="34">
        <v>331</v>
      </c>
      <c r="B1709" s="40" t="s">
        <v>6555</v>
      </c>
      <c r="C1709" s="143" t="s">
        <v>6556</v>
      </c>
      <c r="D1709" s="40" t="s">
        <v>6557</v>
      </c>
      <c r="E1709" s="43">
        <v>25.8483</v>
      </c>
      <c r="F1709" s="43">
        <v>-17.8902</v>
      </c>
      <c r="G1709" s="42" t="s">
        <v>2110</v>
      </c>
      <c r="H1709" s="37">
        <v>2.5</v>
      </c>
      <c r="I1709" s="42" t="s">
        <v>6036</v>
      </c>
      <c r="J1709" s="40" t="s">
        <v>6052</v>
      </c>
      <c r="K1709" s="42" t="s">
        <v>340</v>
      </c>
      <c r="L1709" s="42" t="s">
        <v>317</v>
      </c>
      <c r="M1709" s="42" t="s">
        <v>317</v>
      </c>
      <c r="N1709" s="42" t="s">
        <v>341</v>
      </c>
      <c r="O1709" s="40" t="s">
        <v>566</v>
      </c>
      <c r="P1709" s="40" t="s">
        <v>566</v>
      </c>
      <c r="Q1709" s="42" t="s">
        <v>320</v>
      </c>
      <c r="R1709" s="42" t="s">
        <v>320</v>
      </c>
      <c r="S1709" s="42" t="s">
        <v>1718</v>
      </c>
      <c r="T1709" s="42" t="s">
        <v>782</v>
      </c>
      <c r="U1709" s="42" t="s">
        <v>323</v>
      </c>
      <c r="V1709" s="52">
        <v>20</v>
      </c>
      <c r="W1709" s="42" t="s">
        <v>325</v>
      </c>
      <c r="X1709" s="42" t="s">
        <v>6038</v>
      </c>
      <c r="Y1709" s="42" t="s">
        <v>2</v>
      </c>
      <c r="Z1709" s="42" t="s">
        <v>2</v>
      </c>
      <c r="AA1709" s="149" t="s">
        <v>328</v>
      </c>
      <c r="AB1709" s="42" t="s">
        <v>2114</v>
      </c>
      <c r="AC1709" s="42" t="s">
        <v>225</v>
      </c>
      <c r="AD1709" s="40" t="s">
        <v>225</v>
      </c>
      <c r="AE1709" s="42" t="s">
        <v>561</v>
      </c>
      <c r="AF1709" s="42" t="s">
        <v>561</v>
      </c>
      <c r="AG1709" s="42">
        <v>20</v>
      </c>
      <c r="AH1709" s="42" t="s">
        <v>350</v>
      </c>
      <c r="AI1709" s="42" t="s">
        <v>5393</v>
      </c>
      <c r="AJ1709" s="42" t="s">
        <v>370</v>
      </c>
      <c r="AK1709" s="42" t="s">
        <v>3214</v>
      </c>
      <c r="AL1709" s="42">
        <v>1000</v>
      </c>
      <c r="AM1709" s="42" t="s">
        <v>332</v>
      </c>
      <c r="AN1709" s="42" t="s">
        <v>6128</v>
      </c>
      <c r="AO1709" s="42">
        <v>600</v>
      </c>
      <c r="AP1709" s="42" t="s">
        <v>333</v>
      </c>
      <c r="AQ1709" s="42">
        <v>300</v>
      </c>
      <c r="AR1709" s="42">
        <v>48</v>
      </c>
      <c r="AS1709" s="42">
        <v>100</v>
      </c>
      <c r="AT1709" s="42">
        <f>AQ1709/AS1709</f>
        <v>3</v>
      </c>
      <c r="AU1709" s="42" t="s">
        <v>327</v>
      </c>
      <c r="AV1709" s="42" t="s">
        <v>327</v>
      </c>
      <c r="AW1709" s="42" t="s">
        <v>327</v>
      </c>
      <c r="AX1709" s="40" t="s">
        <v>2203</v>
      </c>
      <c r="AY1709" s="42" t="s">
        <v>327</v>
      </c>
      <c r="AZ1709" s="51">
        <v>90</v>
      </c>
      <c r="BA1709" s="40"/>
      <c r="BB1709" s="42">
        <v>2</v>
      </c>
      <c r="BC1709" s="42" t="s">
        <v>375</v>
      </c>
      <c r="BD1709" s="49" t="s">
        <v>6558</v>
      </c>
      <c r="BE1709" s="49" t="s">
        <v>6555</v>
      </c>
      <c r="BF1709" s="40" t="s">
        <v>356</v>
      </c>
      <c r="BG1709" s="40"/>
      <c r="BH1709" s="40"/>
      <c r="BI1709" s="42" t="s">
        <v>357</v>
      </c>
      <c r="BJ1709" s="42" t="s">
        <v>358</v>
      </c>
      <c r="BK1709" s="57">
        <v>44778</v>
      </c>
      <c r="BL1709" s="40" t="s">
        <v>340</v>
      </c>
      <c r="BM1709" s="40" t="s">
        <v>317</v>
      </c>
      <c r="BN1709" s="40"/>
      <c r="BO1709" s="40"/>
      <c r="BP1709" s="42" t="s">
        <v>359</v>
      </c>
      <c r="BQ1709" s="42" t="s">
        <v>359</v>
      </c>
      <c r="BR1709" s="40" t="s">
        <v>508</v>
      </c>
      <c r="BS1709" s="40"/>
      <c r="BT1709" s="40" t="s">
        <v>360</v>
      </c>
      <c r="BU1709" s="40" t="s">
        <v>317</v>
      </c>
      <c r="BV1709" s="40" t="s">
        <v>356</v>
      </c>
      <c r="BW1709" s="40"/>
      <c r="BX1709" s="40"/>
      <c r="BY1709" s="40" t="s">
        <v>699</v>
      </c>
      <c r="BZ1709" s="40" t="s">
        <v>353</v>
      </c>
      <c r="CA1709" s="40"/>
      <c r="CB1709" s="40" t="s">
        <v>472</v>
      </c>
      <c r="CC1709" s="40"/>
      <c r="CD1709" s="40"/>
      <c r="CE1709" s="40"/>
      <c r="CF1709" s="40"/>
      <c r="CG1709" s="26" t="s">
        <v>6556</v>
      </c>
    </row>
    <row r="1710" hidden="1" spans="1:85">
      <c r="A1710" s="39">
        <v>972</v>
      </c>
      <c r="B1710" s="40" t="s">
        <v>6559</v>
      </c>
      <c r="C1710" s="143" t="s">
        <v>6560</v>
      </c>
      <c r="D1710" s="40" t="s">
        <v>6561</v>
      </c>
      <c r="E1710" s="43">
        <v>26.089</v>
      </c>
      <c r="F1710" s="43">
        <v>-17.4177</v>
      </c>
      <c r="G1710" s="42" t="s">
        <v>2110</v>
      </c>
      <c r="H1710" s="37">
        <v>1.5</v>
      </c>
      <c r="I1710" s="42" t="s">
        <v>6036</v>
      </c>
      <c r="J1710" s="40" t="s">
        <v>6052</v>
      </c>
      <c r="K1710" s="42" t="s">
        <v>317</v>
      </c>
      <c r="L1710" s="42" t="s">
        <v>317</v>
      </c>
      <c r="M1710" s="42" t="s">
        <v>317</v>
      </c>
      <c r="N1710" s="42" t="s">
        <v>318</v>
      </c>
      <c r="O1710" s="40" t="s">
        <v>319</v>
      </c>
      <c r="P1710" s="40" t="s">
        <v>319</v>
      </c>
      <c r="Q1710" s="42" t="s">
        <v>320</v>
      </c>
      <c r="R1710" s="42" t="s">
        <v>320</v>
      </c>
      <c r="S1710" s="42" t="s">
        <v>1718</v>
      </c>
      <c r="T1710" s="42" t="s">
        <v>344</v>
      </c>
      <c r="U1710" s="42" t="s">
        <v>323</v>
      </c>
      <c r="V1710" s="52">
        <v>80</v>
      </c>
      <c r="W1710" s="42" t="s">
        <v>325</v>
      </c>
      <c r="X1710" s="42" t="s">
        <v>6038</v>
      </c>
      <c r="Y1710" s="42" t="s">
        <v>2</v>
      </c>
      <c r="Z1710" s="42" t="s">
        <v>2</v>
      </c>
      <c r="AA1710" s="149" t="s">
        <v>328</v>
      </c>
      <c r="AB1710" s="42" t="s">
        <v>2114</v>
      </c>
      <c r="AC1710" s="42" t="s">
        <v>225</v>
      </c>
      <c r="AD1710" s="40" t="s">
        <v>225</v>
      </c>
      <c r="AE1710" s="42" t="s">
        <v>561</v>
      </c>
      <c r="AF1710" s="42" t="s">
        <v>561</v>
      </c>
      <c r="AG1710" s="42">
        <v>11.5</v>
      </c>
      <c r="AH1710" s="42" t="s">
        <v>350</v>
      </c>
      <c r="AI1710" s="42" t="s">
        <v>415</v>
      </c>
      <c r="AJ1710" s="42" t="s">
        <v>370</v>
      </c>
      <c r="AK1710" s="42" t="s">
        <v>3131</v>
      </c>
      <c r="AL1710" s="42">
        <v>600</v>
      </c>
      <c r="AM1710" s="42" t="s">
        <v>332</v>
      </c>
      <c r="AN1710" s="42" t="s">
        <v>6128</v>
      </c>
      <c r="AO1710" s="42">
        <v>400</v>
      </c>
      <c r="AP1710" s="42" t="s">
        <v>439</v>
      </c>
      <c r="AQ1710" s="42">
        <v>1200</v>
      </c>
      <c r="AR1710" s="42">
        <v>2</v>
      </c>
      <c r="AS1710" s="42">
        <v>600</v>
      </c>
      <c r="AT1710" s="42">
        <v>48</v>
      </c>
      <c r="AU1710" s="42" t="s">
        <v>327</v>
      </c>
      <c r="AV1710" s="42" t="s">
        <v>327</v>
      </c>
      <c r="AW1710" s="42" t="s">
        <v>327</v>
      </c>
      <c r="AX1710" s="40" t="s">
        <v>2203</v>
      </c>
      <c r="AY1710" s="42" t="s">
        <v>327</v>
      </c>
      <c r="AZ1710" s="51">
        <v>28</v>
      </c>
      <c r="BA1710" s="40"/>
      <c r="BB1710" s="42">
        <v>1</v>
      </c>
      <c r="BC1710" s="42" t="s">
        <v>525</v>
      </c>
      <c r="BD1710" s="49">
        <v>0</v>
      </c>
      <c r="BE1710" s="49" t="s">
        <v>6559</v>
      </c>
      <c r="BF1710" s="40" t="s">
        <v>356</v>
      </c>
      <c r="BG1710" s="40"/>
      <c r="BH1710" s="40"/>
      <c r="BI1710" s="42" t="s">
        <v>357</v>
      </c>
      <c r="BJ1710" s="42" t="s">
        <v>358</v>
      </c>
      <c r="BK1710" s="57">
        <v>44778</v>
      </c>
      <c r="BL1710" s="40" t="s">
        <v>317</v>
      </c>
      <c r="BM1710" s="40" t="s">
        <v>317</v>
      </c>
      <c r="BN1710" s="40"/>
      <c r="BO1710" s="40"/>
      <c r="BP1710" s="42" t="s">
        <v>359</v>
      </c>
      <c r="BQ1710" s="42" t="s">
        <v>359</v>
      </c>
      <c r="BR1710" s="40" t="s">
        <v>359</v>
      </c>
      <c r="BS1710" s="40"/>
      <c r="BT1710" s="40" t="s">
        <v>360</v>
      </c>
      <c r="BU1710" s="40" t="s">
        <v>317</v>
      </c>
      <c r="BV1710" s="40" t="s">
        <v>317</v>
      </c>
      <c r="BW1710" s="40"/>
      <c r="BX1710" s="40"/>
      <c r="BY1710" s="40" t="s">
        <v>353</v>
      </c>
      <c r="BZ1710" s="40" t="s">
        <v>353</v>
      </c>
      <c r="CA1710" s="40"/>
      <c r="CB1710" s="40" t="s">
        <v>353</v>
      </c>
      <c r="CC1710" s="40"/>
      <c r="CD1710" s="40"/>
      <c r="CE1710" s="40"/>
      <c r="CF1710" s="40"/>
      <c r="CG1710" s="26" t="s">
        <v>6560</v>
      </c>
    </row>
    <row r="1711" hidden="1" spans="1:85">
      <c r="A1711" s="34">
        <v>1729</v>
      </c>
      <c r="B1711" s="21" t="s">
        <v>6562</v>
      </c>
      <c r="C1711" s="148" t="s">
        <v>6563</v>
      </c>
      <c r="D1711" s="21" t="s">
        <v>6564</v>
      </c>
      <c r="E1711" s="43">
        <v>26.783</v>
      </c>
      <c r="F1711" s="43">
        <v>-16.9619</v>
      </c>
      <c r="G1711" s="42" t="s">
        <v>2110</v>
      </c>
      <c r="H1711" s="37">
        <v>4.5</v>
      </c>
      <c r="I1711" s="42" t="s">
        <v>6036</v>
      </c>
      <c r="J1711" s="21" t="s">
        <v>6127</v>
      </c>
      <c r="K1711" s="42" t="s">
        <v>340</v>
      </c>
      <c r="L1711" s="42" t="s">
        <v>317</v>
      </c>
      <c r="M1711" s="42" t="s">
        <v>317</v>
      </c>
      <c r="N1711" s="42" t="s">
        <v>318</v>
      </c>
      <c r="O1711" s="21" t="s">
        <v>319</v>
      </c>
      <c r="P1711" s="21" t="s">
        <v>319</v>
      </c>
      <c r="Q1711" s="42" t="s">
        <v>381</v>
      </c>
      <c r="R1711" s="42" t="s">
        <v>381</v>
      </c>
      <c r="S1711" s="42" t="s">
        <v>1718</v>
      </c>
      <c r="T1711" s="42" t="s">
        <v>344</v>
      </c>
      <c r="U1711" s="42" t="s">
        <v>323</v>
      </c>
      <c r="V1711" s="52">
        <v>60</v>
      </c>
      <c r="W1711" s="42" t="s">
        <v>366</v>
      </c>
      <c r="X1711" s="42" t="s">
        <v>6079</v>
      </c>
      <c r="Y1711" s="42" t="s">
        <v>2</v>
      </c>
      <c r="Z1711" s="42" t="s">
        <v>2</v>
      </c>
      <c r="AA1711" s="149" t="s">
        <v>328</v>
      </c>
      <c r="AB1711" s="42" t="s">
        <v>2114</v>
      </c>
      <c r="AC1711" s="42" t="s">
        <v>225</v>
      </c>
      <c r="AD1711" s="40" t="s">
        <v>225</v>
      </c>
      <c r="AE1711" s="42" t="s">
        <v>561</v>
      </c>
      <c r="AF1711" s="42" t="s">
        <v>561</v>
      </c>
      <c r="AG1711" s="42">
        <v>30</v>
      </c>
      <c r="AH1711" s="42" t="s">
        <v>350</v>
      </c>
      <c r="AI1711" s="42" t="s">
        <v>5393</v>
      </c>
      <c r="AJ1711" s="42" t="s">
        <v>370</v>
      </c>
      <c r="AK1711" s="42" t="s">
        <v>6261</v>
      </c>
      <c r="AL1711" s="42">
        <v>1000</v>
      </c>
      <c r="AM1711" s="42" t="s">
        <v>332</v>
      </c>
      <c r="AN1711" s="42" t="s">
        <v>6367</v>
      </c>
      <c r="AO1711" s="42">
        <v>400</v>
      </c>
      <c r="AP1711" s="42" t="s">
        <v>439</v>
      </c>
      <c r="AQ1711" s="42">
        <v>1200</v>
      </c>
      <c r="AR1711" s="42">
        <v>2</v>
      </c>
      <c r="AS1711" s="42">
        <v>600</v>
      </c>
      <c r="AT1711" s="42">
        <v>48</v>
      </c>
      <c r="AU1711" s="42" t="s">
        <v>385</v>
      </c>
      <c r="AV1711" s="42" t="s">
        <v>385</v>
      </c>
      <c r="AW1711" s="42">
        <v>18000</v>
      </c>
      <c r="AX1711" s="21">
        <v>18000</v>
      </c>
      <c r="AY1711" s="42">
        <v>2</v>
      </c>
      <c r="AZ1711" s="51">
        <v>70</v>
      </c>
      <c r="BA1711" s="21"/>
      <c r="BB1711" s="42">
        <v>1</v>
      </c>
      <c r="BC1711" s="42" t="s">
        <v>525</v>
      </c>
      <c r="BD1711" s="49">
        <v>0</v>
      </c>
      <c r="BE1711" s="49" t="s">
        <v>6562</v>
      </c>
      <c r="BF1711" s="21" t="s">
        <v>340</v>
      </c>
      <c r="BG1711" s="21"/>
      <c r="BH1711" s="21"/>
      <c r="BI1711" s="42" t="s">
        <v>357</v>
      </c>
      <c r="BJ1711" s="42" t="s">
        <v>358</v>
      </c>
      <c r="BK1711" s="57">
        <v>44778</v>
      </c>
      <c r="BL1711" s="40" t="s">
        <v>317</v>
      </c>
      <c r="BM1711" s="40" t="s">
        <v>317</v>
      </c>
      <c r="BN1711" s="21"/>
      <c r="BO1711" s="21"/>
      <c r="BP1711" s="42" t="s">
        <v>359</v>
      </c>
      <c r="BQ1711" s="42" t="s">
        <v>359</v>
      </c>
      <c r="BR1711" s="21" t="s">
        <v>359</v>
      </c>
      <c r="BS1711" s="21"/>
      <c r="BT1711" s="21" t="s">
        <v>360</v>
      </c>
      <c r="BU1711" s="21" t="s">
        <v>317</v>
      </c>
      <c r="BV1711" s="21" t="s">
        <v>317</v>
      </c>
      <c r="BW1711" s="21"/>
      <c r="BX1711" s="21"/>
      <c r="BY1711" s="21" t="s">
        <v>353</v>
      </c>
      <c r="BZ1711" s="21" t="s">
        <v>353</v>
      </c>
      <c r="CA1711" s="21"/>
      <c r="CB1711" s="21" t="s">
        <v>353</v>
      </c>
      <c r="CC1711" s="21"/>
      <c r="CD1711" s="21"/>
      <c r="CE1711" s="21"/>
      <c r="CF1711" s="21"/>
      <c r="CG1711" s="26" t="s">
        <v>6563</v>
      </c>
    </row>
    <row r="1712" hidden="1" spans="1:85">
      <c r="A1712" s="34">
        <v>1799</v>
      </c>
      <c r="B1712" s="21" t="s">
        <v>6565</v>
      </c>
      <c r="C1712" s="148" t="s">
        <v>6566</v>
      </c>
      <c r="D1712" s="21" t="s">
        <v>6567</v>
      </c>
      <c r="E1712" s="43">
        <v>26.0803</v>
      </c>
      <c r="F1712" s="43">
        <v>-15.6292</v>
      </c>
      <c r="G1712" s="42" t="s">
        <v>316</v>
      </c>
      <c r="H1712" s="37">
        <v>2.5</v>
      </c>
      <c r="I1712" s="42" t="s">
        <v>6036</v>
      </c>
      <c r="J1712" s="21" t="s">
        <v>6212</v>
      </c>
      <c r="K1712" s="42" t="s">
        <v>317</v>
      </c>
      <c r="L1712" s="42" t="s">
        <v>317</v>
      </c>
      <c r="M1712" s="42" t="s">
        <v>317</v>
      </c>
      <c r="N1712" s="42" t="s">
        <v>318</v>
      </c>
      <c r="O1712" s="21" t="s">
        <v>319</v>
      </c>
      <c r="P1712" s="21" t="s">
        <v>319</v>
      </c>
      <c r="Q1712" s="42" t="s">
        <v>390</v>
      </c>
      <c r="R1712" s="42" t="s">
        <v>390</v>
      </c>
      <c r="S1712" s="42" t="s">
        <v>1718</v>
      </c>
      <c r="T1712" s="42" t="s">
        <v>344</v>
      </c>
      <c r="U1712" s="42" t="s">
        <v>323</v>
      </c>
      <c r="V1712" s="52">
        <v>60</v>
      </c>
      <c r="W1712" s="42" t="s">
        <v>325</v>
      </c>
      <c r="X1712" s="42" t="s">
        <v>2025</v>
      </c>
      <c r="Y1712" s="42" t="s">
        <v>2</v>
      </c>
      <c r="Z1712" s="42" t="s">
        <v>2</v>
      </c>
      <c r="AA1712" s="149" t="s">
        <v>328</v>
      </c>
      <c r="AB1712" s="43" t="s">
        <v>329</v>
      </c>
      <c r="AC1712" s="42" t="s">
        <v>225</v>
      </c>
      <c r="AD1712" s="21" t="s">
        <v>225</v>
      </c>
      <c r="AE1712" s="42" t="s">
        <v>561</v>
      </c>
      <c r="AF1712" s="42" t="s">
        <v>561</v>
      </c>
      <c r="AG1712" s="42">
        <v>20</v>
      </c>
      <c r="AH1712" s="42" t="s">
        <v>350</v>
      </c>
      <c r="AI1712" s="42" t="s">
        <v>1964</v>
      </c>
      <c r="AJ1712" s="42" t="s">
        <v>370</v>
      </c>
      <c r="AK1712" s="42" t="s">
        <v>1965</v>
      </c>
      <c r="AL1712" s="42">
        <v>1000</v>
      </c>
      <c r="AM1712" s="42" t="s">
        <v>332</v>
      </c>
      <c r="AN1712" s="42" t="s">
        <v>1896</v>
      </c>
      <c r="AO1712" s="42">
        <v>400</v>
      </c>
      <c r="AP1712" s="42" t="s">
        <v>439</v>
      </c>
      <c r="AQ1712" s="42">
        <v>1200</v>
      </c>
      <c r="AR1712" s="42">
        <v>2</v>
      </c>
      <c r="AS1712" s="42">
        <v>600</v>
      </c>
      <c r="AT1712" s="42">
        <v>48</v>
      </c>
      <c r="AU1712" s="42" t="s">
        <v>327</v>
      </c>
      <c r="AV1712" s="42" t="s">
        <v>327</v>
      </c>
      <c r="AW1712" s="42" t="s">
        <v>327</v>
      </c>
      <c r="AX1712" s="21" t="s">
        <v>327</v>
      </c>
      <c r="AY1712" s="42" t="s">
        <v>327</v>
      </c>
      <c r="AZ1712" s="51">
        <v>93</v>
      </c>
      <c r="BA1712" s="21"/>
      <c r="BB1712" s="42">
        <v>1</v>
      </c>
      <c r="BC1712" s="42" t="s">
        <v>525</v>
      </c>
      <c r="BD1712" s="49">
        <v>0</v>
      </c>
      <c r="BE1712" s="49" t="s">
        <v>6565</v>
      </c>
      <c r="BF1712" s="21">
        <v>0</v>
      </c>
      <c r="BG1712" s="21"/>
      <c r="BH1712" s="21"/>
      <c r="BI1712" s="42" t="s">
        <v>357</v>
      </c>
      <c r="BJ1712" s="42" t="s">
        <v>358</v>
      </c>
      <c r="BK1712" s="57">
        <v>44778</v>
      </c>
      <c r="BL1712" s="21" t="s">
        <v>317</v>
      </c>
      <c r="BM1712" s="21" t="s">
        <v>317</v>
      </c>
      <c r="BN1712" s="21"/>
      <c r="BO1712" s="21"/>
      <c r="BP1712" s="42" t="s">
        <v>359</v>
      </c>
      <c r="BQ1712" s="42" t="s">
        <v>359</v>
      </c>
      <c r="BR1712" s="21" t="s">
        <v>359</v>
      </c>
      <c r="BS1712" s="21"/>
      <c r="BT1712" s="21" t="s">
        <v>360</v>
      </c>
      <c r="BU1712" s="21" t="s">
        <v>317</v>
      </c>
      <c r="BV1712" s="21" t="s">
        <v>317</v>
      </c>
      <c r="BW1712" s="21"/>
      <c r="BX1712" s="21"/>
      <c r="BY1712" s="21" t="s">
        <v>353</v>
      </c>
      <c r="BZ1712" s="21" t="s">
        <v>353</v>
      </c>
      <c r="CA1712" s="21"/>
      <c r="CB1712" s="21" t="s">
        <v>353</v>
      </c>
      <c r="CC1712" s="21"/>
      <c r="CD1712" s="21"/>
      <c r="CE1712" s="21"/>
      <c r="CF1712" s="21"/>
      <c r="CG1712" s="26" t="s">
        <v>6566</v>
      </c>
    </row>
    <row r="1713" hidden="1" spans="1:85">
      <c r="A1713" s="39">
        <v>282</v>
      </c>
      <c r="B1713" s="40" t="s">
        <v>6568</v>
      </c>
      <c r="C1713" s="143" t="s">
        <v>6569</v>
      </c>
      <c r="D1713" s="40" t="s">
        <v>6570</v>
      </c>
      <c r="E1713" s="43">
        <v>27.8263</v>
      </c>
      <c r="F1713" s="43">
        <v>-16.184</v>
      </c>
      <c r="G1713" s="42" t="s">
        <v>2110</v>
      </c>
      <c r="H1713" s="37">
        <v>1.8</v>
      </c>
      <c r="I1713" s="42" t="s">
        <v>6036</v>
      </c>
      <c r="J1713" s="40" t="s">
        <v>6232</v>
      </c>
      <c r="K1713" s="42" t="s">
        <v>317</v>
      </c>
      <c r="L1713" s="42" t="s">
        <v>317</v>
      </c>
      <c r="M1713" s="42" t="s">
        <v>317</v>
      </c>
      <c r="N1713" s="42" t="s">
        <v>318</v>
      </c>
      <c r="O1713" s="42" t="s">
        <v>319</v>
      </c>
      <c r="P1713" s="40" t="s">
        <v>319</v>
      </c>
      <c r="Q1713" s="42" t="s">
        <v>320</v>
      </c>
      <c r="R1713" s="42" t="s">
        <v>320</v>
      </c>
      <c r="S1713" s="42" t="s">
        <v>1718</v>
      </c>
      <c r="T1713" s="42" t="s">
        <v>344</v>
      </c>
      <c r="U1713" s="42" t="s">
        <v>323</v>
      </c>
      <c r="V1713" s="52">
        <v>60</v>
      </c>
      <c r="W1713" s="42" t="s">
        <v>325</v>
      </c>
      <c r="X1713" s="42" t="s">
        <v>6079</v>
      </c>
      <c r="Y1713" s="42" t="s">
        <v>2</v>
      </c>
      <c r="Z1713" s="42" t="s">
        <v>2</v>
      </c>
      <c r="AA1713" s="149" t="s">
        <v>328</v>
      </c>
      <c r="AB1713" s="42" t="s">
        <v>2114</v>
      </c>
      <c r="AC1713" s="42" t="s">
        <v>225</v>
      </c>
      <c r="AD1713" s="40" t="s">
        <v>225</v>
      </c>
      <c r="AE1713" s="42" t="s">
        <v>453</v>
      </c>
      <c r="AF1713" s="42" t="s">
        <v>453</v>
      </c>
      <c r="AG1713" s="42">
        <v>15</v>
      </c>
      <c r="AH1713" s="42" t="s">
        <v>368</v>
      </c>
      <c r="AI1713" s="42" t="s">
        <v>6046</v>
      </c>
      <c r="AJ1713" s="42" t="s">
        <v>351</v>
      </c>
      <c r="AK1713" s="42">
        <v>0</v>
      </c>
      <c r="AL1713" s="42">
        <v>600</v>
      </c>
      <c r="AM1713" s="42" t="s">
        <v>332</v>
      </c>
      <c r="AN1713" s="42" t="s">
        <v>6367</v>
      </c>
      <c r="AO1713" s="42">
        <v>400</v>
      </c>
      <c r="AP1713" s="42" t="s">
        <v>439</v>
      </c>
      <c r="AQ1713" s="42">
        <v>1200</v>
      </c>
      <c r="AR1713" s="42">
        <v>2</v>
      </c>
      <c r="AS1713" s="42">
        <v>600</v>
      </c>
      <c r="AT1713" s="42">
        <v>48</v>
      </c>
      <c r="AU1713" s="42" t="s">
        <v>327</v>
      </c>
      <c r="AV1713" s="42" t="s">
        <v>327</v>
      </c>
      <c r="AW1713" s="42" t="s">
        <v>327</v>
      </c>
      <c r="AX1713" s="40">
        <v>0</v>
      </c>
      <c r="AY1713" s="42" t="s">
        <v>327</v>
      </c>
      <c r="AZ1713" s="51">
        <v>81</v>
      </c>
      <c r="BA1713" s="40"/>
      <c r="BB1713" s="42">
        <v>2</v>
      </c>
      <c r="BC1713" s="42" t="s">
        <v>375</v>
      </c>
      <c r="BD1713" s="49" t="s">
        <v>6571</v>
      </c>
      <c r="BE1713" s="49" t="s">
        <v>6568</v>
      </c>
      <c r="BF1713" s="40">
        <v>0</v>
      </c>
      <c r="BG1713" s="40"/>
      <c r="BH1713" s="40"/>
      <c r="BI1713" s="42" t="s">
        <v>357</v>
      </c>
      <c r="BJ1713" s="42" t="s">
        <v>358</v>
      </c>
      <c r="BK1713" s="57">
        <v>44778</v>
      </c>
      <c r="BL1713" s="40" t="s">
        <v>317</v>
      </c>
      <c r="BM1713" s="40" t="s">
        <v>317</v>
      </c>
      <c r="BN1713" s="40"/>
      <c r="BO1713" s="40"/>
      <c r="BP1713" s="42" t="s">
        <v>359</v>
      </c>
      <c r="BQ1713" s="42" t="s">
        <v>359</v>
      </c>
      <c r="BR1713" s="40" t="s">
        <v>359</v>
      </c>
      <c r="BS1713" s="40"/>
      <c r="BT1713" s="40" t="s">
        <v>360</v>
      </c>
      <c r="BU1713" s="40" t="s">
        <v>317</v>
      </c>
      <c r="BV1713" s="40" t="s">
        <v>317</v>
      </c>
      <c r="BW1713" s="40"/>
      <c r="BX1713" s="40"/>
      <c r="BY1713" s="40" t="s">
        <v>353</v>
      </c>
      <c r="BZ1713" s="40" t="s">
        <v>353</v>
      </c>
      <c r="CA1713" s="40"/>
      <c r="CB1713" s="40" t="s">
        <v>353</v>
      </c>
      <c r="CC1713" s="40"/>
      <c r="CD1713" s="40"/>
      <c r="CE1713" s="40"/>
      <c r="CF1713" s="40"/>
      <c r="CG1713" s="26" t="s">
        <v>6569</v>
      </c>
    </row>
    <row r="1714" hidden="1" spans="1:85">
      <c r="A1714" s="39">
        <v>1476</v>
      </c>
      <c r="B1714" s="40" t="s">
        <v>6572</v>
      </c>
      <c r="C1714" s="143" t="s">
        <v>6573</v>
      </c>
      <c r="D1714" s="40" t="s">
        <v>6574</v>
      </c>
      <c r="E1714" s="43">
        <v>25.7277</v>
      </c>
      <c r="F1714" s="43">
        <v>-17.827</v>
      </c>
      <c r="G1714" s="42" t="s">
        <v>2110</v>
      </c>
      <c r="H1714" s="37">
        <v>1.8</v>
      </c>
      <c r="I1714" s="42" t="s">
        <v>6036</v>
      </c>
      <c r="J1714" s="40" t="s">
        <v>6052</v>
      </c>
      <c r="K1714" s="42" t="s">
        <v>340</v>
      </c>
      <c r="L1714" s="42" t="s">
        <v>317</v>
      </c>
      <c r="M1714" s="42" t="s">
        <v>317</v>
      </c>
      <c r="N1714" s="42" t="s">
        <v>318</v>
      </c>
      <c r="O1714" s="40" t="s">
        <v>319</v>
      </c>
      <c r="P1714" s="40" t="s">
        <v>319</v>
      </c>
      <c r="Q1714" s="42" t="s">
        <v>320</v>
      </c>
      <c r="R1714" s="42" t="s">
        <v>320</v>
      </c>
      <c r="S1714" s="42" t="s">
        <v>1718</v>
      </c>
      <c r="T1714" s="42" t="s">
        <v>344</v>
      </c>
      <c r="U1714" s="42" t="s">
        <v>323</v>
      </c>
      <c r="V1714" s="52">
        <v>48</v>
      </c>
      <c r="W1714" s="42" t="s">
        <v>325</v>
      </c>
      <c r="X1714" s="42" t="s">
        <v>6038</v>
      </c>
      <c r="Y1714" s="42" t="s">
        <v>2</v>
      </c>
      <c r="Z1714" s="42" t="s">
        <v>2</v>
      </c>
      <c r="AA1714" s="149" t="s">
        <v>328</v>
      </c>
      <c r="AB1714" s="42" t="s">
        <v>2114</v>
      </c>
      <c r="AC1714" s="42" t="s">
        <v>225</v>
      </c>
      <c r="AD1714" s="40" t="s">
        <v>225</v>
      </c>
      <c r="AE1714" s="42" t="s">
        <v>5230</v>
      </c>
      <c r="AF1714" s="42" t="s">
        <v>5230</v>
      </c>
      <c r="AG1714" s="42">
        <v>15</v>
      </c>
      <c r="AH1714" s="42" t="s">
        <v>350</v>
      </c>
      <c r="AI1714" s="42" t="s">
        <v>6042</v>
      </c>
      <c r="AJ1714" s="42" t="s">
        <v>370</v>
      </c>
      <c r="AK1714" s="42" t="s">
        <v>3131</v>
      </c>
      <c r="AL1714" s="42">
        <v>600</v>
      </c>
      <c r="AM1714" s="42" t="s">
        <v>332</v>
      </c>
      <c r="AN1714" s="42" t="s">
        <v>6128</v>
      </c>
      <c r="AO1714" s="42">
        <v>400</v>
      </c>
      <c r="AP1714" s="42" t="s">
        <v>439</v>
      </c>
      <c r="AQ1714" s="42">
        <v>600</v>
      </c>
      <c r="AR1714" s="42">
        <v>2</v>
      </c>
      <c r="AS1714" s="42">
        <v>600</v>
      </c>
      <c r="AT1714" s="42">
        <v>24</v>
      </c>
      <c r="AU1714" s="42" t="s">
        <v>327</v>
      </c>
      <c r="AV1714" s="42" t="s">
        <v>327</v>
      </c>
      <c r="AW1714" s="42" t="s">
        <v>327</v>
      </c>
      <c r="AX1714" s="40" t="s">
        <v>2203</v>
      </c>
      <c r="AY1714" s="42" t="s">
        <v>327</v>
      </c>
      <c r="AZ1714" s="51">
        <v>45</v>
      </c>
      <c r="BA1714" s="40"/>
      <c r="BB1714" s="42">
        <v>1</v>
      </c>
      <c r="BC1714" s="42" t="s">
        <v>525</v>
      </c>
      <c r="BD1714" s="49">
        <v>0</v>
      </c>
      <c r="BE1714" s="49" t="s">
        <v>6572</v>
      </c>
      <c r="BF1714" s="40" t="s">
        <v>356</v>
      </c>
      <c r="BG1714" s="40"/>
      <c r="BH1714" s="40"/>
      <c r="BI1714" s="42" t="s">
        <v>357</v>
      </c>
      <c r="BJ1714" s="42" t="s">
        <v>358</v>
      </c>
      <c r="BK1714" s="57">
        <v>44778</v>
      </c>
      <c r="BL1714" s="40" t="s">
        <v>317</v>
      </c>
      <c r="BM1714" s="40" t="s">
        <v>317</v>
      </c>
      <c r="BN1714" s="40"/>
      <c r="BO1714" s="40"/>
      <c r="BP1714" s="42" t="s">
        <v>359</v>
      </c>
      <c r="BQ1714" s="42" t="s">
        <v>359</v>
      </c>
      <c r="BR1714" s="40" t="s">
        <v>359</v>
      </c>
      <c r="BS1714" s="40"/>
      <c r="BT1714" s="40" t="s">
        <v>360</v>
      </c>
      <c r="BU1714" s="40" t="s">
        <v>317</v>
      </c>
      <c r="BV1714" s="40" t="s">
        <v>356</v>
      </c>
      <c r="BW1714" s="40"/>
      <c r="BX1714" s="40"/>
      <c r="BY1714" s="40" t="s">
        <v>699</v>
      </c>
      <c r="BZ1714" s="40" t="s">
        <v>353</v>
      </c>
      <c r="CA1714" s="40"/>
      <c r="CB1714" s="40" t="s">
        <v>472</v>
      </c>
      <c r="CC1714" s="40"/>
      <c r="CD1714" s="40"/>
      <c r="CE1714" s="40"/>
      <c r="CF1714" s="40"/>
      <c r="CG1714" s="26" t="s">
        <v>6573</v>
      </c>
    </row>
    <row r="1715" hidden="1" spans="1:85">
      <c r="A1715" s="34">
        <v>1351</v>
      </c>
      <c r="B1715" s="40" t="s">
        <v>6575</v>
      </c>
      <c r="C1715" s="143" t="s">
        <v>6576</v>
      </c>
      <c r="D1715" s="40" t="s">
        <v>6577</v>
      </c>
      <c r="E1715" s="43">
        <v>27.769</v>
      </c>
      <c r="F1715" s="43">
        <v>-15.8424</v>
      </c>
      <c r="G1715" s="42" t="s">
        <v>2110</v>
      </c>
      <c r="H1715" s="37">
        <v>1.8</v>
      </c>
      <c r="I1715" s="42" t="s">
        <v>6036</v>
      </c>
      <c r="J1715" s="40" t="s">
        <v>6365</v>
      </c>
      <c r="K1715" s="42" t="s">
        <v>340</v>
      </c>
      <c r="L1715" s="42" t="s">
        <v>317</v>
      </c>
      <c r="M1715" s="42" t="s">
        <v>317</v>
      </c>
      <c r="N1715" s="40" t="s">
        <v>341</v>
      </c>
      <c r="O1715" s="42" t="s">
        <v>319</v>
      </c>
      <c r="P1715" s="40" t="s">
        <v>319</v>
      </c>
      <c r="Q1715" s="42" t="s">
        <v>320</v>
      </c>
      <c r="R1715" s="42" t="s">
        <v>320</v>
      </c>
      <c r="S1715" s="42" t="s">
        <v>1718</v>
      </c>
      <c r="T1715" s="42" t="s">
        <v>344</v>
      </c>
      <c r="U1715" s="42" t="s">
        <v>323</v>
      </c>
      <c r="V1715" s="52">
        <v>60</v>
      </c>
      <c r="W1715" s="42" t="s">
        <v>325</v>
      </c>
      <c r="X1715" s="42" t="s">
        <v>6079</v>
      </c>
      <c r="Y1715" s="42" t="s">
        <v>2</v>
      </c>
      <c r="Z1715" s="42" t="s">
        <v>2</v>
      </c>
      <c r="AA1715" s="149" t="s">
        <v>328</v>
      </c>
      <c r="AB1715" s="42" t="s">
        <v>2114</v>
      </c>
      <c r="AC1715" s="42" t="s">
        <v>225</v>
      </c>
      <c r="AD1715" s="40" t="s">
        <v>225</v>
      </c>
      <c r="AE1715" s="42" t="s">
        <v>426</v>
      </c>
      <c r="AF1715" s="42" t="s">
        <v>426</v>
      </c>
      <c r="AG1715" s="42">
        <v>15</v>
      </c>
      <c r="AH1715" s="42" t="s">
        <v>350</v>
      </c>
      <c r="AI1715" s="42">
        <v>0</v>
      </c>
      <c r="AJ1715" s="42" t="s">
        <v>351</v>
      </c>
      <c r="AK1715" s="42" t="s">
        <v>1895</v>
      </c>
      <c r="AL1715" s="42">
        <v>600</v>
      </c>
      <c r="AM1715" s="42" t="s">
        <v>332</v>
      </c>
      <c r="AN1715" s="42" t="s">
        <v>6367</v>
      </c>
      <c r="AO1715" s="42">
        <v>400</v>
      </c>
      <c r="AP1715" s="42" t="s">
        <v>439</v>
      </c>
      <c r="AQ1715" s="42">
        <v>600</v>
      </c>
      <c r="AR1715" s="42">
        <v>2</v>
      </c>
      <c r="AS1715" s="42">
        <v>600</v>
      </c>
      <c r="AT1715" s="42">
        <v>24</v>
      </c>
      <c r="AU1715" s="42" t="s">
        <v>327</v>
      </c>
      <c r="AV1715" s="42" t="s">
        <v>327</v>
      </c>
      <c r="AW1715" s="42" t="s">
        <v>327</v>
      </c>
      <c r="AX1715" s="40">
        <v>25000</v>
      </c>
      <c r="AY1715" s="42" t="s">
        <v>327</v>
      </c>
      <c r="AZ1715" s="51">
        <v>130</v>
      </c>
      <c r="BA1715" s="40"/>
      <c r="BB1715" s="42">
        <v>3</v>
      </c>
      <c r="BC1715" s="42" t="s">
        <v>354</v>
      </c>
      <c r="BD1715" s="49" t="s">
        <v>6578</v>
      </c>
      <c r="BE1715" s="49" t="s">
        <v>6575</v>
      </c>
      <c r="BF1715" s="40">
        <v>0</v>
      </c>
      <c r="BG1715" s="40"/>
      <c r="BH1715" s="40"/>
      <c r="BI1715" s="42" t="s">
        <v>357</v>
      </c>
      <c r="BJ1715" s="42" t="s">
        <v>358</v>
      </c>
      <c r="BK1715" s="57">
        <v>44778</v>
      </c>
      <c r="BL1715" s="40" t="s">
        <v>317</v>
      </c>
      <c r="BM1715" s="40" t="s">
        <v>317</v>
      </c>
      <c r="BN1715" s="40"/>
      <c r="BO1715" s="40"/>
      <c r="BP1715" s="42" t="s">
        <v>359</v>
      </c>
      <c r="BQ1715" s="42" t="s">
        <v>359</v>
      </c>
      <c r="BR1715" s="40" t="s">
        <v>359</v>
      </c>
      <c r="BS1715" s="40"/>
      <c r="BT1715" s="40" t="s">
        <v>360</v>
      </c>
      <c r="BU1715" s="40" t="s">
        <v>317</v>
      </c>
      <c r="BV1715" s="40" t="s">
        <v>317</v>
      </c>
      <c r="BW1715" s="40"/>
      <c r="BX1715" s="40"/>
      <c r="BY1715" s="40" t="s">
        <v>353</v>
      </c>
      <c r="BZ1715" s="40" t="s">
        <v>353</v>
      </c>
      <c r="CA1715" s="40"/>
      <c r="CB1715" s="40" t="s">
        <v>353</v>
      </c>
      <c r="CC1715" s="40"/>
      <c r="CD1715" s="40"/>
      <c r="CE1715" s="40"/>
      <c r="CF1715" s="40"/>
      <c r="CG1715" s="26" t="s">
        <v>6576</v>
      </c>
    </row>
    <row r="1716" hidden="1" spans="1:85">
      <c r="A1716" s="34">
        <v>393</v>
      </c>
      <c r="B1716" s="40" t="s">
        <v>6579</v>
      </c>
      <c r="C1716" s="143" t="s">
        <v>6580</v>
      </c>
      <c r="D1716" s="40" t="s">
        <v>6581</v>
      </c>
      <c r="E1716" s="43">
        <v>27.0463</v>
      </c>
      <c r="F1716" s="43">
        <v>-16.7301</v>
      </c>
      <c r="G1716" s="42" t="s">
        <v>2110</v>
      </c>
      <c r="H1716" s="37">
        <v>2</v>
      </c>
      <c r="I1716" s="42" t="s">
        <v>6036</v>
      </c>
      <c r="J1716" s="40" t="s">
        <v>6153</v>
      </c>
      <c r="K1716" s="42" t="s">
        <v>317</v>
      </c>
      <c r="L1716" s="42" t="s">
        <v>317</v>
      </c>
      <c r="M1716" s="42" t="s">
        <v>317</v>
      </c>
      <c r="N1716" s="42" t="s">
        <v>341</v>
      </c>
      <c r="O1716" s="40" t="s">
        <v>319</v>
      </c>
      <c r="P1716" s="40" t="s">
        <v>319</v>
      </c>
      <c r="Q1716" s="42" t="s">
        <v>320</v>
      </c>
      <c r="R1716" s="42" t="s">
        <v>320</v>
      </c>
      <c r="S1716" s="42" t="s">
        <v>1718</v>
      </c>
      <c r="T1716" s="42" t="s">
        <v>344</v>
      </c>
      <c r="U1716" s="42" t="s">
        <v>323</v>
      </c>
      <c r="V1716" s="52">
        <v>48</v>
      </c>
      <c r="W1716" s="42" t="s">
        <v>325</v>
      </c>
      <c r="X1716" s="42" t="s">
        <v>6079</v>
      </c>
      <c r="Y1716" s="42" t="s">
        <v>2</v>
      </c>
      <c r="Z1716" s="42" t="s">
        <v>2</v>
      </c>
      <c r="AA1716" s="149" t="s">
        <v>328</v>
      </c>
      <c r="AB1716" s="42" t="s">
        <v>2114</v>
      </c>
      <c r="AC1716" s="42" t="s">
        <v>225</v>
      </c>
      <c r="AD1716" s="40" t="s">
        <v>225</v>
      </c>
      <c r="AE1716" s="42" t="s">
        <v>561</v>
      </c>
      <c r="AF1716" s="42" t="s">
        <v>561</v>
      </c>
      <c r="AG1716" s="42">
        <v>16</v>
      </c>
      <c r="AH1716" s="42" t="s">
        <v>368</v>
      </c>
      <c r="AI1716" s="42" t="s">
        <v>1836</v>
      </c>
      <c r="AJ1716" s="42" t="s">
        <v>370</v>
      </c>
      <c r="AK1716" s="42" t="s">
        <v>3131</v>
      </c>
      <c r="AL1716" s="42">
        <v>1000</v>
      </c>
      <c r="AM1716" s="42" t="s">
        <v>332</v>
      </c>
      <c r="AN1716" s="42" t="s">
        <v>6367</v>
      </c>
      <c r="AO1716" s="42">
        <v>400</v>
      </c>
      <c r="AP1716" s="42" t="s">
        <v>439</v>
      </c>
      <c r="AQ1716" s="42">
        <v>1200</v>
      </c>
      <c r="AR1716" s="42">
        <v>2</v>
      </c>
      <c r="AS1716" s="42">
        <v>600</v>
      </c>
      <c r="AT1716" s="42">
        <v>48</v>
      </c>
      <c r="AU1716" s="42" t="s">
        <v>327</v>
      </c>
      <c r="AV1716" s="42" t="s">
        <v>327</v>
      </c>
      <c r="AW1716" s="42" t="s">
        <v>327</v>
      </c>
      <c r="AX1716" s="40">
        <v>0</v>
      </c>
      <c r="AY1716" s="42" t="s">
        <v>327</v>
      </c>
      <c r="AZ1716" s="51">
        <v>45.2</v>
      </c>
      <c r="BA1716" s="40"/>
      <c r="BB1716" s="42">
        <v>1</v>
      </c>
      <c r="BC1716" s="42" t="s">
        <v>525</v>
      </c>
      <c r="BD1716" s="49">
        <v>0</v>
      </c>
      <c r="BE1716" s="49" t="s">
        <v>6579</v>
      </c>
      <c r="BF1716" s="40">
        <v>0</v>
      </c>
      <c r="BG1716" s="40"/>
      <c r="BH1716" s="40"/>
      <c r="BI1716" s="42" t="s">
        <v>1142</v>
      </c>
      <c r="BJ1716" s="42" t="s">
        <v>358</v>
      </c>
      <c r="BK1716" s="57">
        <v>44778</v>
      </c>
      <c r="BL1716" s="40" t="s">
        <v>317</v>
      </c>
      <c r="BM1716" s="40" t="s">
        <v>317</v>
      </c>
      <c r="BN1716" s="40"/>
      <c r="BO1716" s="40"/>
      <c r="BP1716" s="42" t="s">
        <v>359</v>
      </c>
      <c r="BQ1716" s="42" t="s">
        <v>359</v>
      </c>
      <c r="BR1716" s="40" t="s">
        <v>359</v>
      </c>
      <c r="BS1716" s="40"/>
      <c r="BT1716" s="40" t="s">
        <v>360</v>
      </c>
      <c r="BU1716" s="40" t="s">
        <v>317</v>
      </c>
      <c r="BV1716" s="40" t="s">
        <v>317</v>
      </c>
      <c r="BW1716" s="40"/>
      <c r="BX1716" s="40"/>
      <c r="BY1716" s="40" t="s">
        <v>353</v>
      </c>
      <c r="BZ1716" s="40" t="s">
        <v>353</v>
      </c>
      <c r="CA1716" s="40"/>
      <c r="CB1716" s="40" t="s">
        <v>353</v>
      </c>
      <c r="CC1716" s="40"/>
      <c r="CD1716" s="40"/>
      <c r="CE1716" s="40"/>
      <c r="CF1716" s="40"/>
      <c r="CG1716" s="26" t="s">
        <v>6580</v>
      </c>
    </row>
    <row r="1717" hidden="1" spans="1:85">
      <c r="A1717" s="34">
        <v>1453</v>
      </c>
      <c r="B1717" s="40" t="s">
        <v>6582</v>
      </c>
      <c r="C1717" s="143" t="s">
        <v>6583</v>
      </c>
      <c r="D1717" s="40" t="s">
        <v>6584</v>
      </c>
      <c r="E1717" s="43">
        <v>26.344</v>
      </c>
      <c r="F1717" s="43">
        <v>-17.0341</v>
      </c>
      <c r="G1717" s="42" t="s">
        <v>2110</v>
      </c>
      <c r="H1717" s="37">
        <v>1.8</v>
      </c>
      <c r="I1717" s="42" t="s">
        <v>6036</v>
      </c>
      <c r="J1717" s="40" t="s">
        <v>6127</v>
      </c>
      <c r="K1717" s="42" t="s">
        <v>317</v>
      </c>
      <c r="L1717" s="42" t="s">
        <v>317</v>
      </c>
      <c r="M1717" s="42" t="s">
        <v>317</v>
      </c>
      <c r="N1717" s="42" t="s">
        <v>318</v>
      </c>
      <c r="O1717" s="40" t="s">
        <v>319</v>
      </c>
      <c r="P1717" s="40" t="s">
        <v>319</v>
      </c>
      <c r="Q1717" s="42" t="s">
        <v>320</v>
      </c>
      <c r="R1717" s="42" t="s">
        <v>320</v>
      </c>
      <c r="S1717" s="42" t="s">
        <v>1718</v>
      </c>
      <c r="T1717" s="42" t="s">
        <v>344</v>
      </c>
      <c r="U1717" s="42" t="s">
        <v>323</v>
      </c>
      <c r="V1717" s="52">
        <v>60</v>
      </c>
      <c r="W1717" s="42" t="s">
        <v>325</v>
      </c>
      <c r="X1717" s="42" t="s">
        <v>6038</v>
      </c>
      <c r="Y1717" s="42" t="s">
        <v>2</v>
      </c>
      <c r="Z1717" s="42" t="s">
        <v>2</v>
      </c>
      <c r="AA1717" s="149" t="s">
        <v>328</v>
      </c>
      <c r="AB1717" s="42" t="s">
        <v>2114</v>
      </c>
      <c r="AC1717" s="42" t="s">
        <v>225</v>
      </c>
      <c r="AD1717" s="40" t="s">
        <v>225</v>
      </c>
      <c r="AE1717" s="42" t="s">
        <v>561</v>
      </c>
      <c r="AF1717" s="42" t="s">
        <v>561</v>
      </c>
      <c r="AG1717" s="42">
        <v>15</v>
      </c>
      <c r="AH1717" s="42" t="s">
        <v>368</v>
      </c>
      <c r="AI1717" s="42" t="s">
        <v>415</v>
      </c>
      <c r="AJ1717" s="42" t="s">
        <v>370</v>
      </c>
      <c r="AK1717" s="42" t="s">
        <v>3214</v>
      </c>
      <c r="AL1717" s="42">
        <v>1000</v>
      </c>
      <c r="AM1717" s="42" t="s">
        <v>332</v>
      </c>
      <c r="AN1717" s="42" t="s">
        <v>6128</v>
      </c>
      <c r="AO1717" s="42">
        <v>400</v>
      </c>
      <c r="AP1717" s="42" t="s">
        <v>439</v>
      </c>
      <c r="AQ1717" s="42">
        <v>1200</v>
      </c>
      <c r="AR1717" s="42">
        <v>2</v>
      </c>
      <c r="AS1717" s="42">
        <v>600</v>
      </c>
      <c r="AT1717" s="42">
        <v>48</v>
      </c>
      <c r="AU1717" s="42" t="s">
        <v>327</v>
      </c>
      <c r="AV1717" s="42" t="s">
        <v>327</v>
      </c>
      <c r="AW1717" s="42" t="s">
        <v>327</v>
      </c>
      <c r="AX1717" s="40" t="s">
        <v>2203</v>
      </c>
      <c r="AY1717" s="42" t="s">
        <v>327</v>
      </c>
      <c r="AZ1717" s="51">
        <v>57.2</v>
      </c>
      <c r="BA1717" s="40"/>
      <c r="BB1717" s="42">
        <v>2</v>
      </c>
      <c r="BC1717" s="42" t="s">
        <v>375</v>
      </c>
      <c r="BD1717" s="49" t="s">
        <v>6585</v>
      </c>
      <c r="BE1717" s="49" t="s">
        <v>6582</v>
      </c>
      <c r="BF1717" s="40" t="s">
        <v>2631</v>
      </c>
      <c r="BG1717" s="40"/>
      <c r="BH1717" s="40"/>
      <c r="BI1717" s="42" t="s">
        <v>357</v>
      </c>
      <c r="BJ1717" s="42" t="s">
        <v>358</v>
      </c>
      <c r="BK1717" s="57">
        <v>44778</v>
      </c>
      <c r="BL1717" s="40" t="s">
        <v>317</v>
      </c>
      <c r="BM1717" s="40" t="s">
        <v>317</v>
      </c>
      <c r="BN1717" s="40"/>
      <c r="BO1717" s="40"/>
      <c r="BP1717" s="42" t="s">
        <v>359</v>
      </c>
      <c r="BQ1717" s="42" t="s">
        <v>359</v>
      </c>
      <c r="BR1717" s="40" t="s">
        <v>359</v>
      </c>
      <c r="BS1717" s="40"/>
      <c r="BT1717" s="40" t="s">
        <v>360</v>
      </c>
      <c r="BU1717" s="40" t="s">
        <v>317</v>
      </c>
      <c r="BV1717" s="40" t="s">
        <v>317</v>
      </c>
      <c r="BW1717" s="40"/>
      <c r="BX1717" s="40"/>
      <c r="BY1717" s="40" t="s">
        <v>353</v>
      </c>
      <c r="BZ1717" s="40" t="s">
        <v>353</v>
      </c>
      <c r="CA1717" s="40"/>
      <c r="CB1717" s="40" t="s">
        <v>353</v>
      </c>
      <c r="CC1717" s="40"/>
      <c r="CD1717" s="40"/>
      <c r="CE1717" s="40"/>
      <c r="CF1717" s="40"/>
      <c r="CG1717" s="26" t="s">
        <v>6583</v>
      </c>
    </row>
    <row r="1718" hidden="1" spans="1:85">
      <c r="A1718" s="34">
        <v>813</v>
      </c>
      <c r="B1718" s="40" t="s">
        <v>6586</v>
      </c>
      <c r="C1718" s="143" t="s">
        <v>6587</v>
      </c>
      <c r="D1718" s="40" t="s">
        <v>6588</v>
      </c>
      <c r="E1718" s="43">
        <v>25.882</v>
      </c>
      <c r="F1718" s="43">
        <v>-17.8542</v>
      </c>
      <c r="G1718" s="42" t="s">
        <v>2110</v>
      </c>
      <c r="H1718" s="37">
        <v>1.8</v>
      </c>
      <c r="I1718" s="42" t="s">
        <v>6036</v>
      </c>
      <c r="J1718" s="40" t="s">
        <v>6052</v>
      </c>
      <c r="K1718" s="42" t="s">
        <v>317</v>
      </c>
      <c r="L1718" s="42" t="s">
        <v>317</v>
      </c>
      <c r="M1718" s="42" t="s">
        <v>317</v>
      </c>
      <c r="N1718" s="42" t="s">
        <v>341</v>
      </c>
      <c r="O1718" s="40" t="s">
        <v>566</v>
      </c>
      <c r="P1718" s="40" t="s">
        <v>566</v>
      </c>
      <c r="Q1718" s="42" t="s">
        <v>320</v>
      </c>
      <c r="R1718" s="42" t="s">
        <v>320</v>
      </c>
      <c r="S1718" s="42" t="s">
        <v>1718</v>
      </c>
      <c r="T1718" s="42" t="s">
        <v>344</v>
      </c>
      <c r="U1718" s="42" t="s">
        <v>323</v>
      </c>
      <c r="V1718" s="52">
        <v>40</v>
      </c>
      <c r="W1718" s="42" t="s">
        <v>325</v>
      </c>
      <c r="X1718" s="42" t="s">
        <v>6038</v>
      </c>
      <c r="Y1718" s="42" t="s">
        <v>2</v>
      </c>
      <c r="Z1718" s="42" t="s">
        <v>2</v>
      </c>
      <c r="AA1718" s="149" t="s">
        <v>328</v>
      </c>
      <c r="AB1718" s="42" t="s">
        <v>2114</v>
      </c>
      <c r="AC1718" s="42" t="s">
        <v>225</v>
      </c>
      <c r="AD1718" s="40" t="s">
        <v>225</v>
      </c>
      <c r="AE1718" s="42" t="s">
        <v>561</v>
      </c>
      <c r="AF1718" s="42" t="s">
        <v>561</v>
      </c>
      <c r="AG1718" s="42">
        <v>15</v>
      </c>
      <c r="AH1718" s="42" t="s">
        <v>350</v>
      </c>
      <c r="AI1718" s="42" t="s">
        <v>6589</v>
      </c>
      <c r="AJ1718" s="42" t="s">
        <v>351</v>
      </c>
      <c r="AK1718" s="42" t="s">
        <v>1895</v>
      </c>
      <c r="AL1718" s="42">
        <v>1000</v>
      </c>
      <c r="AM1718" s="42" t="s">
        <v>332</v>
      </c>
      <c r="AN1718" s="42" t="s">
        <v>6128</v>
      </c>
      <c r="AO1718" s="42">
        <v>400</v>
      </c>
      <c r="AP1718" s="42" t="s">
        <v>439</v>
      </c>
      <c r="AQ1718" s="42">
        <v>1200</v>
      </c>
      <c r="AR1718" s="42">
        <v>2</v>
      </c>
      <c r="AS1718" s="42">
        <v>600</v>
      </c>
      <c r="AT1718" s="42">
        <v>48</v>
      </c>
      <c r="AU1718" s="42" t="s">
        <v>327</v>
      </c>
      <c r="AV1718" s="42" t="s">
        <v>327</v>
      </c>
      <c r="AW1718" s="42" t="s">
        <v>327</v>
      </c>
      <c r="AX1718" s="40" t="s">
        <v>2203</v>
      </c>
      <c r="AY1718" s="42" t="s">
        <v>327</v>
      </c>
      <c r="AZ1718" s="51">
        <v>40</v>
      </c>
      <c r="BA1718" s="40"/>
      <c r="BB1718" s="42">
        <v>1</v>
      </c>
      <c r="BC1718" s="42" t="s">
        <v>525</v>
      </c>
      <c r="BD1718" s="49">
        <v>0</v>
      </c>
      <c r="BE1718" s="49" t="s">
        <v>6586</v>
      </c>
      <c r="BF1718" s="40" t="s">
        <v>356</v>
      </c>
      <c r="BG1718" s="40"/>
      <c r="BH1718" s="40"/>
      <c r="BI1718" s="42" t="s">
        <v>357</v>
      </c>
      <c r="BJ1718" s="42" t="s">
        <v>358</v>
      </c>
      <c r="BK1718" s="57">
        <v>44778</v>
      </c>
      <c r="BL1718" s="40" t="s">
        <v>317</v>
      </c>
      <c r="BM1718" s="40" t="s">
        <v>317</v>
      </c>
      <c r="BN1718" s="40"/>
      <c r="BO1718" s="40"/>
      <c r="BP1718" s="42" t="s">
        <v>359</v>
      </c>
      <c r="BQ1718" s="42" t="s">
        <v>359</v>
      </c>
      <c r="BR1718" s="40" t="s">
        <v>359</v>
      </c>
      <c r="BS1718" s="40"/>
      <c r="BT1718" s="40" t="s">
        <v>360</v>
      </c>
      <c r="BU1718" s="40" t="s">
        <v>317</v>
      </c>
      <c r="BV1718" s="40" t="s">
        <v>317</v>
      </c>
      <c r="BW1718" s="40"/>
      <c r="BX1718" s="40"/>
      <c r="BY1718" s="40" t="s">
        <v>353</v>
      </c>
      <c r="BZ1718" s="40" t="s">
        <v>353</v>
      </c>
      <c r="CA1718" s="40"/>
      <c r="CB1718" s="40" t="s">
        <v>353</v>
      </c>
      <c r="CC1718" s="40"/>
      <c r="CD1718" s="40"/>
      <c r="CE1718" s="40"/>
      <c r="CF1718" s="40"/>
      <c r="CG1718" s="26" t="s">
        <v>6587</v>
      </c>
    </row>
    <row r="1719" hidden="1" spans="1:85">
      <c r="A1719" s="39">
        <v>1800</v>
      </c>
      <c r="B1719" s="21" t="s">
        <v>6590</v>
      </c>
      <c r="C1719" s="148" t="s">
        <v>6591</v>
      </c>
      <c r="D1719" s="21" t="s">
        <v>6592</v>
      </c>
      <c r="E1719" s="43">
        <v>28.7144</v>
      </c>
      <c r="F1719" s="43">
        <v>-16.5303</v>
      </c>
      <c r="G1719" s="42" t="s">
        <v>316</v>
      </c>
      <c r="H1719" s="37">
        <v>1.5</v>
      </c>
      <c r="I1719" s="42" t="s">
        <v>6036</v>
      </c>
      <c r="J1719" s="21" t="s">
        <v>6288</v>
      </c>
      <c r="K1719" s="42" t="s">
        <v>317</v>
      </c>
      <c r="L1719" s="42" t="s">
        <v>317</v>
      </c>
      <c r="M1719" s="42" t="s">
        <v>317</v>
      </c>
      <c r="N1719" s="42" t="s">
        <v>318</v>
      </c>
      <c r="O1719" s="42" t="s">
        <v>319</v>
      </c>
      <c r="P1719" s="21" t="s">
        <v>319</v>
      </c>
      <c r="Q1719" s="42" t="s">
        <v>320</v>
      </c>
      <c r="R1719" s="42" t="s">
        <v>320</v>
      </c>
      <c r="S1719" s="42" t="s">
        <v>1718</v>
      </c>
      <c r="T1719" s="42" t="s">
        <v>344</v>
      </c>
      <c r="U1719" s="42" t="s">
        <v>323</v>
      </c>
      <c r="V1719" s="52">
        <v>48</v>
      </c>
      <c r="W1719" s="42" t="s">
        <v>325</v>
      </c>
      <c r="X1719" s="42" t="s">
        <v>3055</v>
      </c>
      <c r="Y1719" s="42" t="s">
        <v>2</v>
      </c>
      <c r="Z1719" s="42" t="s">
        <v>2</v>
      </c>
      <c r="AA1719" s="149" t="s">
        <v>328</v>
      </c>
      <c r="AB1719" s="43" t="s">
        <v>329</v>
      </c>
      <c r="AC1719" s="42" t="s">
        <v>225</v>
      </c>
      <c r="AD1719" s="21" t="s">
        <v>225</v>
      </c>
      <c r="AE1719" s="42" t="s">
        <v>561</v>
      </c>
      <c r="AF1719" s="42" t="s">
        <v>561</v>
      </c>
      <c r="AG1719" s="42">
        <v>10</v>
      </c>
      <c r="AH1719" s="42" t="s">
        <v>350</v>
      </c>
      <c r="AI1719" s="42" t="s">
        <v>1964</v>
      </c>
      <c r="AJ1719" s="42" t="s">
        <v>370</v>
      </c>
      <c r="AK1719" s="42" t="s">
        <v>1965</v>
      </c>
      <c r="AL1719" s="42">
        <v>1000</v>
      </c>
      <c r="AM1719" s="42" t="s">
        <v>332</v>
      </c>
      <c r="AN1719" s="42" t="s">
        <v>1896</v>
      </c>
      <c r="AO1719" s="42">
        <v>400</v>
      </c>
      <c r="AP1719" s="42" t="s">
        <v>439</v>
      </c>
      <c r="AQ1719" s="42">
        <v>1200</v>
      </c>
      <c r="AR1719" s="42">
        <v>2</v>
      </c>
      <c r="AS1719" s="42">
        <v>600</v>
      </c>
      <c r="AT1719" s="42">
        <v>48</v>
      </c>
      <c r="AU1719" s="42" t="s">
        <v>327</v>
      </c>
      <c r="AV1719" s="42" t="s">
        <v>327</v>
      </c>
      <c r="AW1719" s="42" t="s">
        <v>327</v>
      </c>
      <c r="AX1719" s="21" t="s">
        <v>327</v>
      </c>
      <c r="AY1719" s="42" t="s">
        <v>327</v>
      </c>
      <c r="AZ1719" s="51">
        <v>23</v>
      </c>
      <c r="BA1719" s="21"/>
      <c r="BB1719" s="42">
        <v>1</v>
      </c>
      <c r="BC1719" s="42" t="s">
        <v>525</v>
      </c>
      <c r="BD1719" s="49">
        <v>0</v>
      </c>
      <c r="BE1719" s="49" t="s">
        <v>6590</v>
      </c>
      <c r="BF1719" s="21">
        <v>0</v>
      </c>
      <c r="BG1719" s="21"/>
      <c r="BH1719" s="21"/>
      <c r="BI1719" s="42" t="s">
        <v>357</v>
      </c>
      <c r="BJ1719" s="42" t="s">
        <v>358</v>
      </c>
      <c r="BK1719" s="57">
        <v>44778</v>
      </c>
      <c r="BL1719" s="21" t="s">
        <v>317</v>
      </c>
      <c r="BM1719" s="21" t="s">
        <v>317</v>
      </c>
      <c r="BN1719" s="21"/>
      <c r="BO1719" s="21"/>
      <c r="BP1719" s="42" t="s">
        <v>359</v>
      </c>
      <c r="BQ1719" s="42" t="s">
        <v>359</v>
      </c>
      <c r="BR1719" s="21" t="s">
        <v>359</v>
      </c>
      <c r="BS1719" s="21"/>
      <c r="BT1719" s="21" t="s">
        <v>360</v>
      </c>
      <c r="BU1719" s="21" t="s">
        <v>317</v>
      </c>
      <c r="BV1719" s="21" t="s">
        <v>317</v>
      </c>
      <c r="BW1719" s="21"/>
      <c r="BX1719" s="21"/>
      <c r="BY1719" s="21" t="s">
        <v>353</v>
      </c>
      <c r="BZ1719" s="21" t="s">
        <v>353</v>
      </c>
      <c r="CA1719" s="21"/>
      <c r="CB1719" s="21" t="s">
        <v>353</v>
      </c>
      <c r="CC1719" s="21"/>
      <c r="CD1719" s="21"/>
      <c r="CE1719" s="21"/>
      <c r="CF1719" s="21"/>
      <c r="CG1719" s="26" t="s">
        <v>6591</v>
      </c>
    </row>
    <row r="1720" hidden="1" spans="1:85">
      <c r="A1720" s="34">
        <v>479</v>
      </c>
      <c r="B1720" s="40" t="s">
        <v>6593</v>
      </c>
      <c r="C1720" s="143" t="s">
        <v>6594</v>
      </c>
      <c r="D1720" s="40" t="s">
        <v>6595</v>
      </c>
      <c r="E1720" s="43">
        <v>26.8736</v>
      </c>
      <c r="F1720" s="43">
        <v>-15.8652</v>
      </c>
      <c r="G1720" s="42" t="s">
        <v>2110</v>
      </c>
      <c r="H1720" s="37">
        <v>2</v>
      </c>
      <c r="I1720" s="42" t="s">
        <v>6036</v>
      </c>
      <c r="J1720" s="40" t="s">
        <v>6421</v>
      </c>
      <c r="K1720" s="42" t="s">
        <v>317</v>
      </c>
      <c r="L1720" s="42" t="s">
        <v>317</v>
      </c>
      <c r="M1720" s="42" t="s">
        <v>317</v>
      </c>
      <c r="N1720" s="42" t="s">
        <v>318</v>
      </c>
      <c r="O1720" s="40" t="s">
        <v>319</v>
      </c>
      <c r="P1720" s="40" t="s">
        <v>319</v>
      </c>
      <c r="Q1720" s="42" t="s">
        <v>381</v>
      </c>
      <c r="R1720" s="42" t="s">
        <v>381</v>
      </c>
      <c r="S1720" s="42" t="s">
        <v>1718</v>
      </c>
      <c r="T1720" s="42" t="s">
        <v>344</v>
      </c>
      <c r="U1720" s="42" t="s">
        <v>323</v>
      </c>
      <c r="V1720" s="52">
        <v>54</v>
      </c>
      <c r="W1720" s="42" t="s">
        <v>325</v>
      </c>
      <c r="X1720" s="42" t="s">
        <v>6079</v>
      </c>
      <c r="Y1720" s="42" t="s">
        <v>2</v>
      </c>
      <c r="Z1720" s="42" t="s">
        <v>2</v>
      </c>
      <c r="AA1720" s="149" t="s">
        <v>328</v>
      </c>
      <c r="AB1720" s="42" t="s">
        <v>2114</v>
      </c>
      <c r="AC1720" s="42" t="s">
        <v>225</v>
      </c>
      <c r="AD1720" s="40" t="s">
        <v>225</v>
      </c>
      <c r="AE1720" s="42" t="s">
        <v>2382</v>
      </c>
      <c r="AF1720" s="42" t="s">
        <v>2382</v>
      </c>
      <c r="AG1720" s="42">
        <v>16</v>
      </c>
      <c r="AH1720" s="42" t="s">
        <v>350</v>
      </c>
      <c r="AI1720" s="42" t="s">
        <v>6589</v>
      </c>
      <c r="AJ1720" s="42" t="s">
        <v>351</v>
      </c>
      <c r="AK1720" s="42" t="s">
        <v>1895</v>
      </c>
      <c r="AL1720" s="42">
        <v>600</v>
      </c>
      <c r="AM1720" s="42" t="s">
        <v>332</v>
      </c>
      <c r="AN1720" s="42" t="s">
        <v>6367</v>
      </c>
      <c r="AO1720" s="42">
        <v>400</v>
      </c>
      <c r="AP1720" s="42" t="s">
        <v>439</v>
      </c>
      <c r="AQ1720" s="42">
        <v>1200</v>
      </c>
      <c r="AR1720" s="42">
        <v>2</v>
      </c>
      <c r="AS1720" s="42">
        <v>600</v>
      </c>
      <c r="AT1720" s="42">
        <v>48</v>
      </c>
      <c r="AU1720" s="42" t="s">
        <v>327</v>
      </c>
      <c r="AV1720" s="42" t="s">
        <v>327</v>
      </c>
      <c r="AW1720" s="42" t="s">
        <v>327</v>
      </c>
      <c r="AX1720" s="40">
        <v>0</v>
      </c>
      <c r="AY1720" s="42" t="s">
        <v>327</v>
      </c>
      <c r="AZ1720" s="51">
        <v>66</v>
      </c>
      <c r="BA1720" s="40"/>
      <c r="BB1720" s="42">
        <v>1</v>
      </c>
      <c r="BC1720" s="42" t="s">
        <v>525</v>
      </c>
      <c r="BD1720" s="49">
        <v>0</v>
      </c>
      <c r="BE1720" s="49" t="s">
        <v>6593</v>
      </c>
      <c r="BF1720" s="40">
        <v>0</v>
      </c>
      <c r="BG1720" s="40"/>
      <c r="BH1720" s="40"/>
      <c r="BI1720" s="42" t="s">
        <v>1142</v>
      </c>
      <c r="BJ1720" s="42" t="s">
        <v>358</v>
      </c>
      <c r="BK1720" s="57">
        <v>44778</v>
      </c>
      <c r="BL1720" s="40" t="s">
        <v>317</v>
      </c>
      <c r="BM1720" s="40" t="s">
        <v>317</v>
      </c>
      <c r="BN1720" s="40"/>
      <c r="BO1720" s="40"/>
      <c r="BP1720" s="42" t="s">
        <v>359</v>
      </c>
      <c r="BQ1720" s="42" t="s">
        <v>359</v>
      </c>
      <c r="BR1720" s="40" t="s">
        <v>359</v>
      </c>
      <c r="BS1720" s="40"/>
      <c r="BT1720" s="40" t="s">
        <v>360</v>
      </c>
      <c r="BU1720" s="40" t="s">
        <v>317</v>
      </c>
      <c r="BV1720" s="40" t="s">
        <v>317</v>
      </c>
      <c r="BW1720" s="40"/>
      <c r="BX1720" s="40"/>
      <c r="BY1720" s="40" t="s">
        <v>353</v>
      </c>
      <c r="BZ1720" s="40" t="s">
        <v>353</v>
      </c>
      <c r="CA1720" s="40"/>
      <c r="CB1720" s="40" t="s">
        <v>353</v>
      </c>
      <c r="CC1720" s="40"/>
      <c r="CD1720" s="40"/>
      <c r="CE1720" s="40"/>
      <c r="CF1720" s="40"/>
      <c r="CG1720" s="26" t="s">
        <v>6594</v>
      </c>
    </row>
    <row r="1721" hidden="1" spans="1:85">
      <c r="A1721" s="39">
        <v>1658</v>
      </c>
      <c r="B1721" s="40" t="s">
        <v>6596</v>
      </c>
      <c r="C1721" s="143" t="s">
        <v>6597</v>
      </c>
      <c r="D1721" s="40" t="s">
        <v>6598</v>
      </c>
      <c r="E1721" s="43">
        <v>26.7597</v>
      </c>
      <c r="F1721" s="43">
        <v>-17.5287</v>
      </c>
      <c r="G1721" s="42" t="s">
        <v>2110</v>
      </c>
      <c r="H1721" s="37">
        <v>2.5</v>
      </c>
      <c r="I1721" s="42" t="s">
        <v>6036</v>
      </c>
      <c r="J1721" s="40" t="s">
        <v>6127</v>
      </c>
      <c r="K1721" s="42" t="s">
        <v>317</v>
      </c>
      <c r="L1721" s="42" t="s">
        <v>317</v>
      </c>
      <c r="M1721" s="42" t="s">
        <v>317</v>
      </c>
      <c r="N1721" s="42" t="s">
        <v>318</v>
      </c>
      <c r="O1721" s="42" t="s">
        <v>319</v>
      </c>
      <c r="P1721" s="40" t="s">
        <v>319</v>
      </c>
      <c r="Q1721" s="42" t="s">
        <v>390</v>
      </c>
      <c r="R1721" s="42" t="s">
        <v>320</v>
      </c>
      <c r="S1721" s="42" t="s">
        <v>1718</v>
      </c>
      <c r="T1721" s="42" t="s">
        <v>782</v>
      </c>
      <c r="U1721" s="42" t="s">
        <v>323</v>
      </c>
      <c r="V1721" s="52">
        <v>52</v>
      </c>
      <c r="W1721" s="42" t="s">
        <v>325</v>
      </c>
      <c r="X1721" s="42" t="s">
        <v>6038</v>
      </c>
      <c r="Y1721" s="42" t="s">
        <v>2</v>
      </c>
      <c r="Z1721" s="42" t="s">
        <v>2</v>
      </c>
      <c r="AA1721" s="149" t="s">
        <v>328</v>
      </c>
      <c r="AB1721" s="42" t="s">
        <v>2114</v>
      </c>
      <c r="AC1721" s="42" t="s">
        <v>225</v>
      </c>
      <c r="AD1721" s="40" t="s">
        <v>225</v>
      </c>
      <c r="AE1721" s="42" t="s">
        <v>382</v>
      </c>
      <c r="AF1721" s="42" t="s">
        <v>382</v>
      </c>
      <c r="AG1721" s="42">
        <v>20</v>
      </c>
      <c r="AH1721" s="42" t="s">
        <v>350</v>
      </c>
      <c r="AI1721" s="42" t="s">
        <v>6042</v>
      </c>
      <c r="AJ1721" s="42" t="s">
        <v>351</v>
      </c>
      <c r="AK1721" s="42" t="s">
        <v>1895</v>
      </c>
      <c r="AL1721" s="42">
        <v>1000</v>
      </c>
      <c r="AM1721" s="42" t="s">
        <v>332</v>
      </c>
      <c r="AN1721" s="42" t="s">
        <v>6395</v>
      </c>
      <c r="AO1721" s="42">
        <v>200</v>
      </c>
      <c r="AP1721" s="42" t="s">
        <v>384</v>
      </c>
      <c r="AQ1721" s="42">
        <v>1200</v>
      </c>
      <c r="AR1721" s="42">
        <v>2</v>
      </c>
      <c r="AS1721" s="42">
        <v>600</v>
      </c>
      <c r="AT1721" s="42">
        <v>48</v>
      </c>
      <c r="AU1721" s="42" t="s">
        <v>327</v>
      </c>
      <c r="AV1721" s="42" t="s">
        <v>327</v>
      </c>
      <c r="AW1721" s="42" t="s">
        <v>327</v>
      </c>
      <c r="AX1721" s="40" t="s">
        <v>2203</v>
      </c>
      <c r="AY1721" s="42" t="s">
        <v>327</v>
      </c>
      <c r="AZ1721" s="51">
        <v>52</v>
      </c>
      <c r="BA1721" s="40"/>
      <c r="BB1721" s="42">
        <v>1</v>
      </c>
      <c r="BC1721" s="42" t="s">
        <v>525</v>
      </c>
      <c r="BD1721" s="49">
        <v>0</v>
      </c>
      <c r="BE1721" s="49" t="s">
        <v>6596</v>
      </c>
      <c r="BF1721" s="40" t="s">
        <v>356</v>
      </c>
      <c r="BG1721" s="40"/>
      <c r="BH1721" s="40"/>
      <c r="BI1721" s="42" t="s">
        <v>357</v>
      </c>
      <c r="BJ1721" s="42" t="s">
        <v>1872</v>
      </c>
      <c r="BK1721" s="57">
        <v>44778</v>
      </c>
      <c r="BL1721" s="40" t="s">
        <v>317</v>
      </c>
      <c r="BM1721" s="40" t="s">
        <v>317</v>
      </c>
      <c r="BN1721" s="40"/>
      <c r="BO1721" s="40"/>
      <c r="BP1721" s="42" t="s">
        <v>359</v>
      </c>
      <c r="BQ1721" s="42" t="s">
        <v>359</v>
      </c>
      <c r="BR1721" s="40" t="s">
        <v>359</v>
      </c>
      <c r="BS1721" s="40"/>
      <c r="BT1721" s="40" t="s">
        <v>360</v>
      </c>
      <c r="BU1721" s="40" t="s">
        <v>317</v>
      </c>
      <c r="BV1721" s="40" t="s">
        <v>317</v>
      </c>
      <c r="BW1721" s="40"/>
      <c r="BX1721" s="40"/>
      <c r="BY1721" s="40" t="s">
        <v>353</v>
      </c>
      <c r="BZ1721" s="40" t="s">
        <v>353</v>
      </c>
      <c r="CA1721" s="40"/>
      <c r="CB1721" s="40" t="s">
        <v>353</v>
      </c>
      <c r="CC1721" s="40"/>
      <c r="CD1721" s="40"/>
      <c r="CE1721" s="40"/>
      <c r="CF1721" s="40"/>
      <c r="CG1721" s="26" t="s">
        <v>6597</v>
      </c>
    </row>
    <row r="1722" hidden="1" spans="1:85">
      <c r="A1722" s="34">
        <v>289</v>
      </c>
      <c r="B1722" s="40" t="s">
        <v>6599</v>
      </c>
      <c r="C1722" s="143" t="s">
        <v>6600</v>
      </c>
      <c r="D1722" s="40" t="s">
        <v>6601</v>
      </c>
      <c r="E1722" s="43">
        <v>26.8277</v>
      </c>
      <c r="F1722" s="43">
        <v>-16.8725</v>
      </c>
      <c r="G1722" s="42" t="s">
        <v>2110</v>
      </c>
      <c r="H1722" s="37">
        <v>1.5</v>
      </c>
      <c r="I1722" s="42" t="s">
        <v>6036</v>
      </c>
      <c r="J1722" s="40" t="s">
        <v>6153</v>
      </c>
      <c r="K1722" s="42" t="s">
        <v>317</v>
      </c>
      <c r="L1722" s="42" t="s">
        <v>317</v>
      </c>
      <c r="M1722" s="42" t="s">
        <v>317</v>
      </c>
      <c r="N1722" s="42" t="s">
        <v>341</v>
      </c>
      <c r="O1722" s="40" t="s">
        <v>319</v>
      </c>
      <c r="P1722" s="40" t="s">
        <v>319</v>
      </c>
      <c r="Q1722" s="42" t="s">
        <v>320</v>
      </c>
      <c r="R1722" s="42" t="s">
        <v>320</v>
      </c>
      <c r="S1722" s="42" t="s">
        <v>1718</v>
      </c>
      <c r="T1722" s="42" t="s">
        <v>344</v>
      </c>
      <c r="U1722" s="42" t="s">
        <v>323</v>
      </c>
      <c r="V1722" s="52">
        <v>48</v>
      </c>
      <c r="W1722" s="42" t="s">
        <v>325</v>
      </c>
      <c r="X1722" s="42" t="s">
        <v>6079</v>
      </c>
      <c r="Y1722" s="42" t="s">
        <v>2</v>
      </c>
      <c r="Z1722" s="42" t="s">
        <v>2</v>
      </c>
      <c r="AA1722" s="149" t="s">
        <v>328</v>
      </c>
      <c r="AB1722" s="42" t="s">
        <v>2114</v>
      </c>
      <c r="AC1722" s="42" t="s">
        <v>225</v>
      </c>
      <c r="AD1722" s="40" t="s">
        <v>225</v>
      </c>
      <c r="AE1722" s="42" t="s">
        <v>499</v>
      </c>
      <c r="AF1722" s="42" t="s">
        <v>499</v>
      </c>
      <c r="AG1722" s="42">
        <v>20</v>
      </c>
      <c r="AH1722" s="42" t="s">
        <v>350</v>
      </c>
      <c r="AI1722" s="42" t="s">
        <v>6065</v>
      </c>
      <c r="AJ1722" s="42" t="s">
        <v>351</v>
      </c>
      <c r="AK1722" s="42" t="s">
        <v>1895</v>
      </c>
      <c r="AL1722" s="42">
        <v>1000</v>
      </c>
      <c r="AM1722" s="42" t="s">
        <v>332</v>
      </c>
      <c r="AN1722" s="42" t="s">
        <v>6367</v>
      </c>
      <c r="AO1722" s="42">
        <v>400</v>
      </c>
      <c r="AP1722" s="42" t="s">
        <v>439</v>
      </c>
      <c r="AQ1722" s="42">
        <v>600</v>
      </c>
      <c r="AR1722" s="42">
        <v>2</v>
      </c>
      <c r="AS1722" s="42">
        <v>600</v>
      </c>
      <c r="AT1722" s="42">
        <v>24</v>
      </c>
      <c r="AU1722" s="42" t="s">
        <v>327</v>
      </c>
      <c r="AV1722" s="42" t="s">
        <v>327</v>
      </c>
      <c r="AW1722" s="42" t="s">
        <v>327</v>
      </c>
      <c r="AX1722" s="40">
        <v>0</v>
      </c>
      <c r="AY1722" s="42" t="s">
        <v>327</v>
      </c>
      <c r="AZ1722" s="51">
        <v>60</v>
      </c>
      <c r="BA1722" s="40"/>
      <c r="BB1722" s="42">
        <v>2</v>
      </c>
      <c r="BC1722" s="42" t="s">
        <v>375</v>
      </c>
      <c r="BD1722" s="49" t="s">
        <v>6602</v>
      </c>
      <c r="BE1722" s="49" t="s">
        <v>6599</v>
      </c>
      <c r="BF1722" s="40">
        <v>0</v>
      </c>
      <c r="BG1722" s="40"/>
      <c r="BH1722" s="40"/>
      <c r="BI1722" s="42" t="s">
        <v>357</v>
      </c>
      <c r="BJ1722" s="42" t="s">
        <v>358</v>
      </c>
      <c r="BK1722" s="57">
        <v>44778</v>
      </c>
      <c r="BL1722" s="42" t="s">
        <v>317</v>
      </c>
      <c r="BM1722" s="42" t="s">
        <v>317</v>
      </c>
      <c r="BN1722" s="40"/>
      <c r="BO1722" s="40"/>
      <c r="BP1722" s="42" t="s">
        <v>359</v>
      </c>
      <c r="BQ1722" s="42" t="s">
        <v>359</v>
      </c>
      <c r="BR1722" s="42" t="s">
        <v>359</v>
      </c>
      <c r="BS1722" s="40"/>
      <c r="BT1722" s="40" t="s">
        <v>360</v>
      </c>
      <c r="BU1722" s="40" t="s">
        <v>317</v>
      </c>
      <c r="BV1722" s="40" t="s">
        <v>317</v>
      </c>
      <c r="BW1722" s="40"/>
      <c r="BX1722" s="40"/>
      <c r="BY1722" s="40" t="s">
        <v>353</v>
      </c>
      <c r="BZ1722" s="40" t="s">
        <v>353</v>
      </c>
      <c r="CA1722" s="40"/>
      <c r="CB1722" s="40" t="s">
        <v>353</v>
      </c>
      <c r="CC1722" s="40"/>
      <c r="CD1722" s="40"/>
      <c r="CE1722" s="40"/>
      <c r="CF1722" s="40"/>
      <c r="CG1722" s="26" t="s">
        <v>6600</v>
      </c>
    </row>
    <row r="1723" hidden="1" spans="1:85">
      <c r="A1723" s="39">
        <v>1806</v>
      </c>
      <c r="B1723" s="21" t="s">
        <v>6603</v>
      </c>
      <c r="C1723" s="148" t="s">
        <v>6604</v>
      </c>
      <c r="D1723" s="21" t="s">
        <v>6605</v>
      </c>
      <c r="E1723" s="43">
        <v>28.2934</v>
      </c>
      <c r="F1723" s="43">
        <v>-16.3957</v>
      </c>
      <c r="G1723" s="42" t="s">
        <v>316</v>
      </c>
      <c r="H1723" s="37">
        <v>2.5</v>
      </c>
      <c r="I1723" s="42" t="s">
        <v>6036</v>
      </c>
      <c r="J1723" s="21" t="s">
        <v>6288</v>
      </c>
      <c r="K1723" s="42" t="s">
        <v>317</v>
      </c>
      <c r="L1723" s="42" t="s">
        <v>317</v>
      </c>
      <c r="M1723" s="42" t="s">
        <v>317</v>
      </c>
      <c r="N1723" s="42" t="s">
        <v>318</v>
      </c>
      <c r="O1723" s="40" t="s">
        <v>319</v>
      </c>
      <c r="P1723" s="21" t="s">
        <v>319</v>
      </c>
      <c r="Q1723" s="42" t="s">
        <v>320</v>
      </c>
      <c r="R1723" s="42" t="s">
        <v>320</v>
      </c>
      <c r="S1723" s="42" t="s">
        <v>1718</v>
      </c>
      <c r="T1723" s="42" t="s">
        <v>782</v>
      </c>
      <c r="U1723" s="42" t="s">
        <v>323</v>
      </c>
      <c r="V1723" s="52">
        <v>50</v>
      </c>
      <c r="W1723" s="42" t="s">
        <v>325</v>
      </c>
      <c r="X1723" s="42" t="s">
        <v>3055</v>
      </c>
      <c r="Y1723" s="42" t="s">
        <v>2</v>
      </c>
      <c r="Z1723" s="42" t="s">
        <v>2</v>
      </c>
      <c r="AA1723" s="149" t="s">
        <v>328</v>
      </c>
      <c r="AB1723" s="43" t="s">
        <v>329</v>
      </c>
      <c r="AC1723" s="42" t="s">
        <v>225</v>
      </c>
      <c r="AD1723" s="21" t="s">
        <v>225</v>
      </c>
      <c r="AE1723" s="42" t="s">
        <v>6606</v>
      </c>
      <c r="AF1723" s="42" t="s">
        <v>6606</v>
      </c>
      <c r="AG1723" s="42">
        <v>20</v>
      </c>
      <c r="AH1723" s="42" t="s">
        <v>350</v>
      </c>
      <c r="AI1723" s="42" t="s">
        <v>1964</v>
      </c>
      <c r="AJ1723" s="42" t="s">
        <v>1443</v>
      </c>
      <c r="AK1723" s="42" t="s">
        <v>2077</v>
      </c>
      <c r="AL1723" s="42">
        <v>1000</v>
      </c>
      <c r="AM1723" s="42" t="s">
        <v>408</v>
      </c>
      <c r="AN1723" s="42" t="s">
        <v>327</v>
      </c>
      <c r="AO1723" s="42">
        <v>400</v>
      </c>
      <c r="AP1723" s="42" t="s">
        <v>333</v>
      </c>
      <c r="AQ1723" s="42">
        <v>200</v>
      </c>
      <c r="AR1723" s="42">
        <v>48</v>
      </c>
      <c r="AS1723" s="42">
        <v>100</v>
      </c>
      <c r="AT1723" s="42">
        <f>AQ1723/AS1723</f>
        <v>2</v>
      </c>
      <c r="AU1723" s="42" t="s">
        <v>327</v>
      </c>
      <c r="AV1723" s="42" t="s">
        <v>327</v>
      </c>
      <c r="AW1723" s="42" t="s">
        <v>327</v>
      </c>
      <c r="AX1723" s="21" t="s">
        <v>327</v>
      </c>
      <c r="AY1723" s="42" t="s">
        <v>327</v>
      </c>
      <c r="AZ1723" s="51">
        <v>39.5</v>
      </c>
      <c r="BA1723" s="21"/>
      <c r="BB1723" s="42">
        <v>1</v>
      </c>
      <c r="BC1723" s="42" t="s">
        <v>525</v>
      </c>
      <c r="BD1723" s="49">
        <v>0</v>
      </c>
      <c r="BE1723" s="49" t="s">
        <v>6603</v>
      </c>
      <c r="BF1723" s="21">
        <v>0</v>
      </c>
      <c r="BG1723" s="21"/>
      <c r="BH1723" s="21"/>
      <c r="BI1723" s="42" t="s">
        <v>357</v>
      </c>
      <c r="BJ1723" s="42" t="s">
        <v>358</v>
      </c>
      <c r="BK1723" s="57">
        <v>44778</v>
      </c>
      <c r="BL1723" s="21" t="s">
        <v>317</v>
      </c>
      <c r="BM1723" s="21" t="s">
        <v>317</v>
      </c>
      <c r="BN1723" s="21"/>
      <c r="BO1723" s="21"/>
      <c r="BP1723" s="42" t="s">
        <v>359</v>
      </c>
      <c r="BQ1723" s="42" t="s">
        <v>359</v>
      </c>
      <c r="BR1723" s="21" t="s">
        <v>359</v>
      </c>
      <c r="BS1723" s="21"/>
      <c r="BT1723" s="21" t="s">
        <v>360</v>
      </c>
      <c r="BU1723" s="21" t="s">
        <v>317</v>
      </c>
      <c r="BV1723" s="21" t="s">
        <v>340</v>
      </c>
      <c r="BW1723" s="21"/>
      <c r="BX1723" s="21"/>
      <c r="BY1723" s="21" t="s">
        <v>356</v>
      </c>
      <c r="BZ1723" s="21">
        <v>20</v>
      </c>
      <c r="CA1723" s="21"/>
      <c r="CB1723" s="21" t="s">
        <v>472</v>
      </c>
      <c r="CC1723" s="21"/>
      <c r="CD1723" s="21"/>
      <c r="CE1723" s="21"/>
      <c r="CF1723" s="21"/>
      <c r="CG1723" s="26" t="s">
        <v>6604</v>
      </c>
    </row>
    <row r="1724" hidden="1" spans="1:85">
      <c r="A1724" s="34">
        <v>977</v>
      </c>
      <c r="B1724" s="40" t="s">
        <v>6607</v>
      </c>
      <c r="C1724" s="143" t="s">
        <v>6608</v>
      </c>
      <c r="D1724" s="40" t="s">
        <v>6609</v>
      </c>
      <c r="E1724" s="43">
        <v>25.65</v>
      </c>
      <c r="F1724" s="43">
        <v>-17.533</v>
      </c>
      <c r="G1724" s="42" t="s">
        <v>2110</v>
      </c>
      <c r="H1724" s="37">
        <v>2.5</v>
      </c>
      <c r="I1724" s="42" t="s">
        <v>6036</v>
      </c>
      <c r="J1724" s="40" t="s">
        <v>6113</v>
      </c>
      <c r="K1724" s="42" t="s">
        <v>317</v>
      </c>
      <c r="L1724" s="42" t="s">
        <v>317</v>
      </c>
      <c r="M1724" s="42" t="s">
        <v>317</v>
      </c>
      <c r="N1724" s="42" t="s">
        <v>318</v>
      </c>
      <c r="O1724" s="40" t="s">
        <v>319</v>
      </c>
      <c r="P1724" s="40" t="s">
        <v>319</v>
      </c>
      <c r="Q1724" s="42" t="s">
        <v>320</v>
      </c>
      <c r="R1724" s="42" t="s">
        <v>320</v>
      </c>
      <c r="S1724" s="42" t="s">
        <v>1718</v>
      </c>
      <c r="T1724" s="42" t="s">
        <v>2215</v>
      </c>
      <c r="U1724" s="42" t="s">
        <v>323</v>
      </c>
      <c r="V1724" s="52">
        <v>40</v>
      </c>
      <c r="W1724" s="42" t="s">
        <v>325</v>
      </c>
      <c r="X1724" s="42" t="s">
        <v>6038</v>
      </c>
      <c r="Y1724" s="42" t="s">
        <v>2</v>
      </c>
      <c r="Z1724" s="42" t="s">
        <v>2</v>
      </c>
      <c r="AA1724" s="149" t="s">
        <v>328</v>
      </c>
      <c r="AB1724" s="42" t="s">
        <v>2114</v>
      </c>
      <c r="AC1724" s="42" t="s">
        <v>225</v>
      </c>
      <c r="AD1724" s="40" t="s">
        <v>225</v>
      </c>
      <c r="AE1724" s="42" t="s">
        <v>349</v>
      </c>
      <c r="AF1724" s="42" t="s">
        <v>349</v>
      </c>
      <c r="AG1724" s="42">
        <v>20</v>
      </c>
      <c r="AH1724" s="42" t="s">
        <v>350</v>
      </c>
      <c r="AI1724" s="42" t="s">
        <v>5393</v>
      </c>
      <c r="AJ1724" s="42" t="s">
        <v>351</v>
      </c>
      <c r="AK1724" s="42" t="s">
        <v>1895</v>
      </c>
      <c r="AL1724" s="42">
        <v>600</v>
      </c>
      <c r="AM1724" s="42" t="s">
        <v>332</v>
      </c>
      <c r="AN1724" s="42" t="s">
        <v>6128</v>
      </c>
      <c r="AO1724" s="42">
        <v>400</v>
      </c>
      <c r="AP1724" s="42" t="s">
        <v>384</v>
      </c>
      <c r="AQ1724" s="42">
        <v>600</v>
      </c>
      <c r="AR1724" s="42">
        <v>2</v>
      </c>
      <c r="AS1724" s="42">
        <v>600</v>
      </c>
      <c r="AT1724" s="42">
        <v>24</v>
      </c>
      <c r="AU1724" s="42" t="s">
        <v>327</v>
      </c>
      <c r="AV1724" s="42" t="s">
        <v>327</v>
      </c>
      <c r="AW1724" s="42" t="s">
        <v>327</v>
      </c>
      <c r="AX1724" s="40" t="s">
        <v>2203</v>
      </c>
      <c r="AY1724" s="42" t="s">
        <v>327</v>
      </c>
      <c r="AZ1724" s="51">
        <v>64</v>
      </c>
      <c r="BA1724" s="40"/>
      <c r="BB1724" s="42">
        <v>2</v>
      </c>
      <c r="BC1724" s="42" t="s">
        <v>375</v>
      </c>
      <c r="BD1724" s="49" t="s">
        <v>6610</v>
      </c>
      <c r="BE1724" s="49" t="s">
        <v>6607</v>
      </c>
      <c r="BF1724" s="40" t="s">
        <v>356</v>
      </c>
      <c r="BG1724" s="40"/>
      <c r="BH1724" s="40"/>
      <c r="BI1724" s="42" t="s">
        <v>357</v>
      </c>
      <c r="BJ1724" s="42" t="s">
        <v>1872</v>
      </c>
      <c r="BK1724" s="57">
        <v>44778</v>
      </c>
      <c r="BL1724" s="40" t="s">
        <v>317</v>
      </c>
      <c r="BM1724" s="40" t="s">
        <v>317</v>
      </c>
      <c r="BN1724" s="40"/>
      <c r="BO1724" s="40"/>
      <c r="BP1724" s="42" t="s">
        <v>359</v>
      </c>
      <c r="BQ1724" s="42" t="s">
        <v>359</v>
      </c>
      <c r="BR1724" s="40" t="s">
        <v>359</v>
      </c>
      <c r="BS1724" s="40"/>
      <c r="BT1724" s="40" t="s">
        <v>360</v>
      </c>
      <c r="BU1724" s="40" t="s">
        <v>340</v>
      </c>
      <c r="BV1724" s="40" t="s">
        <v>317</v>
      </c>
      <c r="BW1724" s="40"/>
      <c r="BX1724" s="40"/>
      <c r="BY1724" s="40" t="s">
        <v>353</v>
      </c>
      <c r="BZ1724" s="40" t="s">
        <v>353</v>
      </c>
      <c r="CA1724" s="40"/>
      <c r="CB1724" s="40" t="s">
        <v>353</v>
      </c>
      <c r="CC1724" s="40"/>
      <c r="CD1724" s="40"/>
      <c r="CE1724" s="40"/>
      <c r="CF1724" s="40"/>
      <c r="CG1724" s="26" t="s">
        <v>6608</v>
      </c>
    </row>
    <row r="1725" s="21" customFormat="1" ht="12.75" hidden="1" spans="1:85">
      <c r="A1725" s="34">
        <v>1647</v>
      </c>
      <c r="B1725" s="40" t="s">
        <v>6611</v>
      </c>
      <c r="C1725" s="143" t="s">
        <v>6612</v>
      </c>
      <c r="D1725" s="40" t="s">
        <v>6613</v>
      </c>
      <c r="E1725" s="43">
        <v>27.2357</v>
      </c>
      <c r="F1725" s="43">
        <v>-16.9705</v>
      </c>
      <c r="G1725" s="42" t="s">
        <v>2110</v>
      </c>
      <c r="H1725" s="37">
        <v>1.8</v>
      </c>
      <c r="I1725" s="40" t="s">
        <v>6036</v>
      </c>
      <c r="J1725" s="40" t="s">
        <v>6153</v>
      </c>
      <c r="K1725" s="42" t="s">
        <v>317</v>
      </c>
      <c r="L1725" s="42" t="s">
        <v>317</v>
      </c>
      <c r="M1725" s="42" t="s">
        <v>317</v>
      </c>
      <c r="N1725" s="40" t="s">
        <v>318</v>
      </c>
      <c r="O1725" s="42" t="s">
        <v>319</v>
      </c>
      <c r="P1725" s="42" t="s">
        <v>319</v>
      </c>
      <c r="Q1725" s="42" t="s">
        <v>381</v>
      </c>
      <c r="R1725" s="42" t="s">
        <v>320</v>
      </c>
      <c r="S1725" s="42" t="s">
        <v>1718</v>
      </c>
      <c r="T1725" s="42" t="s">
        <v>344</v>
      </c>
      <c r="U1725" s="42" t="s">
        <v>323</v>
      </c>
      <c r="V1725" s="52">
        <v>70</v>
      </c>
      <c r="W1725" s="42" t="s">
        <v>325</v>
      </c>
      <c r="X1725" s="42" t="s">
        <v>6079</v>
      </c>
      <c r="Y1725" s="42" t="s">
        <v>2</v>
      </c>
      <c r="Z1725" s="42" t="s">
        <v>2</v>
      </c>
      <c r="AA1725" s="149" t="s">
        <v>328</v>
      </c>
      <c r="AB1725" s="42" t="s">
        <v>2114</v>
      </c>
      <c r="AC1725" s="150" t="s">
        <v>225</v>
      </c>
      <c r="AD1725" s="40" t="s">
        <v>225</v>
      </c>
      <c r="AE1725" s="42">
        <v>0</v>
      </c>
      <c r="AF1725" s="42">
        <v>0</v>
      </c>
      <c r="AG1725" s="42">
        <v>15</v>
      </c>
      <c r="AH1725" s="42" t="s">
        <v>350</v>
      </c>
      <c r="AI1725" s="42" t="s">
        <v>2115</v>
      </c>
      <c r="AJ1725" s="42" t="s">
        <v>351</v>
      </c>
      <c r="AK1725" s="42">
        <v>0</v>
      </c>
      <c r="AL1725" s="42">
        <v>600</v>
      </c>
      <c r="AM1725" s="42" t="s">
        <v>332</v>
      </c>
      <c r="AN1725" s="42" t="s">
        <v>6367</v>
      </c>
      <c r="AO1725" s="42">
        <v>400</v>
      </c>
      <c r="AP1725" s="42" t="s">
        <v>439</v>
      </c>
      <c r="AQ1725" s="42">
        <v>1200</v>
      </c>
      <c r="AR1725" s="42">
        <v>2</v>
      </c>
      <c r="AS1725" s="42">
        <v>600</v>
      </c>
      <c r="AT1725" s="42">
        <v>48</v>
      </c>
      <c r="AU1725" s="40" t="s">
        <v>327</v>
      </c>
      <c r="AV1725" s="42" t="s">
        <v>327</v>
      </c>
      <c r="AW1725" s="42" t="s">
        <v>327</v>
      </c>
      <c r="AX1725" s="40">
        <v>0</v>
      </c>
      <c r="AY1725" s="42" t="s">
        <v>327</v>
      </c>
      <c r="AZ1725" s="51">
        <v>62</v>
      </c>
      <c r="BA1725" s="40"/>
      <c r="BB1725" s="42">
        <v>2</v>
      </c>
      <c r="BC1725" s="42" t="s">
        <v>375</v>
      </c>
      <c r="BD1725" s="49" t="s">
        <v>6614</v>
      </c>
      <c r="BE1725" s="49" t="s">
        <v>6611</v>
      </c>
      <c r="BF1725" s="42">
        <v>0</v>
      </c>
      <c r="BG1725" s="40"/>
      <c r="BH1725" s="40"/>
      <c r="BI1725" s="42" t="s">
        <v>1142</v>
      </c>
      <c r="BJ1725" s="42" t="s">
        <v>358</v>
      </c>
      <c r="BK1725" s="57">
        <v>44778</v>
      </c>
      <c r="BL1725" s="40" t="s">
        <v>317</v>
      </c>
      <c r="BM1725" s="40" t="s">
        <v>317</v>
      </c>
      <c r="BN1725" s="40"/>
      <c r="BO1725" s="40"/>
      <c r="BP1725" s="42" t="s">
        <v>359</v>
      </c>
      <c r="BQ1725" s="42" t="s">
        <v>359</v>
      </c>
      <c r="BR1725" s="40" t="s">
        <v>359</v>
      </c>
      <c r="BS1725" s="40"/>
      <c r="BT1725" s="40" t="s">
        <v>360</v>
      </c>
      <c r="BU1725" s="40" t="s">
        <v>317</v>
      </c>
      <c r="BV1725" s="40" t="s">
        <v>317</v>
      </c>
      <c r="BW1725" s="40"/>
      <c r="BX1725" s="40"/>
      <c r="BY1725" s="40" t="s">
        <v>353</v>
      </c>
      <c r="BZ1725" s="40" t="s">
        <v>353</v>
      </c>
      <c r="CA1725" s="40"/>
      <c r="CB1725" s="40" t="s">
        <v>353</v>
      </c>
      <c r="CC1725" s="40"/>
      <c r="CD1725" s="40"/>
      <c r="CE1725" s="40"/>
      <c r="CF1725" s="40"/>
      <c r="CG1725" s="26" t="s">
        <v>6612</v>
      </c>
    </row>
    <row r="1726" hidden="1" spans="1:85">
      <c r="A1726" s="34">
        <v>1061</v>
      </c>
      <c r="B1726" s="40" t="s">
        <v>6615</v>
      </c>
      <c r="C1726" s="143" t="s">
        <v>6616</v>
      </c>
      <c r="D1726" s="40" t="s">
        <v>6617</v>
      </c>
      <c r="E1726" s="43">
        <v>27.9399</v>
      </c>
      <c r="F1726" s="43">
        <v>-16.0158</v>
      </c>
      <c r="G1726" s="42" t="s">
        <v>2110</v>
      </c>
      <c r="H1726" s="37">
        <v>1.8</v>
      </c>
      <c r="I1726" s="42" t="s">
        <v>6036</v>
      </c>
      <c r="J1726" s="40" t="s">
        <v>6365</v>
      </c>
      <c r="K1726" s="42" t="s">
        <v>340</v>
      </c>
      <c r="L1726" s="42" t="s">
        <v>317</v>
      </c>
      <c r="M1726" s="42" t="s">
        <v>317</v>
      </c>
      <c r="N1726" s="40" t="s">
        <v>318</v>
      </c>
      <c r="O1726" s="40" t="s">
        <v>319</v>
      </c>
      <c r="P1726" s="40" t="s">
        <v>319</v>
      </c>
      <c r="Q1726" s="42" t="s">
        <v>320</v>
      </c>
      <c r="R1726" s="42" t="s">
        <v>320</v>
      </c>
      <c r="S1726" s="42" t="s">
        <v>1718</v>
      </c>
      <c r="T1726" s="42" t="s">
        <v>344</v>
      </c>
      <c r="U1726" s="42" t="s">
        <v>323</v>
      </c>
      <c r="V1726" s="52">
        <v>54</v>
      </c>
      <c r="W1726" s="42" t="s">
        <v>366</v>
      </c>
      <c r="X1726" s="42" t="s">
        <v>6079</v>
      </c>
      <c r="Y1726" s="42" t="s">
        <v>2</v>
      </c>
      <c r="Z1726" s="42" t="s">
        <v>2</v>
      </c>
      <c r="AA1726" s="149" t="s">
        <v>328</v>
      </c>
      <c r="AB1726" s="42" t="s">
        <v>2114</v>
      </c>
      <c r="AC1726" s="150" t="s">
        <v>225</v>
      </c>
      <c r="AD1726" s="40" t="s">
        <v>225</v>
      </c>
      <c r="AE1726" s="42" t="s">
        <v>349</v>
      </c>
      <c r="AF1726" s="42" t="s">
        <v>349</v>
      </c>
      <c r="AG1726" s="42">
        <v>15</v>
      </c>
      <c r="AH1726" s="42" t="s">
        <v>350</v>
      </c>
      <c r="AI1726" s="42" t="s">
        <v>2115</v>
      </c>
      <c r="AJ1726" s="42" t="s">
        <v>351</v>
      </c>
      <c r="AK1726" s="42" t="s">
        <v>1895</v>
      </c>
      <c r="AL1726" s="42">
        <v>600</v>
      </c>
      <c r="AM1726" s="42" t="s">
        <v>332</v>
      </c>
      <c r="AN1726" s="42" t="s">
        <v>6367</v>
      </c>
      <c r="AO1726" s="42">
        <v>400</v>
      </c>
      <c r="AP1726" s="42" t="s">
        <v>439</v>
      </c>
      <c r="AQ1726" s="42">
        <v>1200</v>
      </c>
      <c r="AR1726" s="42">
        <v>2</v>
      </c>
      <c r="AS1726" s="42">
        <v>600</v>
      </c>
      <c r="AT1726" s="42">
        <v>48</v>
      </c>
      <c r="AU1726" s="42" t="s">
        <v>385</v>
      </c>
      <c r="AV1726" s="42" t="s">
        <v>385</v>
      </c>
      <c r="AW1726" s="42">
        <v>18000</v>
      </c>
      <c r="AX1726" s="42">
        <v>18000</v>
      </c>
      <c r="AY1726" s="42">
        <v>2</v>
      </c>
      <c r="AZ1726" s="51">
        <v>72</v>
      </c>
      <c r="BA1726" s="40"/>
      <c r="BB1726" s="42">
        <v>2</v>
      </c>
      <c r="BC1726" s="42" t="s">
        <v>375</v>
      </c>
      <c r="BD1726" s="49" t="s">
        <v>6618</v>
      </c>
      <c r="BE1726" s="49" t="s">
        <v>6615</v>
      </c>
      <c r="BF1726" s="42">
        <v>0</v>
      </c>
      <c r="BG1726" s="42"/>
      <c r="BH1726" s="42"/>
      <c r="BI1726" s="42" t="s">
        <v>357</v>
      </c>
      <c r="BJ1726" s="42" t="s">
        <v>358</v>
      </c>
      <c r="BK1726" s="57">
        <v>44778</v>
      </c>
      <c r="BL1726" s="42" t="s">
        <v>317</v>
      </c>
      <c r="BM1726" s="40" t="s">
        <v>317</v>
      </c>
      <c r="BN1726" s="42"/>
      <c r="BO1726" s="42"/>
      <c r="BP1726" s="42" t="s">
        <v>359</v>
      </c>
      <c r="BQ1726" s="42" t="s">
        <v>359</v>
      </c>
      <c r="BR1726" s="40" t="s">
        <v>359</v>
      </c>
      <c r="BS1726" s="40"/>
      <c r="BT1726" s="40" t="s">
        <v>360</v>
      </c>
      <c r="BU1726" s="40" t="s">
        <v>317</v>
      </c>
      <c r="BV1726" s="40" t="s">
        <v>317</v>
      </c>
      <c r="BW1726" s="40"/>
      <c r="BX1726" s="40"/>
      <c r="BY1726" s="40" t="s">
        <v>353</v>
      </c>
      <c r="BZ1726" s="40" t="s">
        <v>353</v>
      </c>
      <c r="CA1726" s="40"/>
      <c r="CB1726" s="40" t="s">
        <v>353</v>
      </c>
      <c r="CC1726" s="40"/>
      <c r="CD1726" s="40"/>
      <c r="CE1726" s="40"/>
      <c r="CF1726" s="40"/>
      <c r="CG1726" s="26" t="s">
        <v>6616</v>
      </c>
    </row>
    <row r="1727" s="21" customFormat="1" ht="12.75" hidden="1" spans="1:85">
      <c r="A1727" s="39">
        <v>1260</v>
      </c>
      <c r="B1727" s="40" t="s">
        <v>6619</v>
      </c>
      <c r="C1727" s="143" t="s">
        <v>6620</v>
      </c>
      <c r="D1727" s="40" t="s">
        <v>6621</v>
      </c>
      <c r="E1727" s="43">
        <v>28.158</v>
      </c>
      <c r="F1727" s="43">
        <v>-15.937</v>
      </c>
      <c r="G1727" s="42" t="s">
        <v>2110</v>
      </c>
      <c r="H1727" s="37">
        <v>1.8</v>
      </c>
      <c r="I1727" s="40" t="s">
        <v>6036</v>
      </c>
      <c r="J1727" s="40" t="s">
        <v>6365</v>
      </c>
      <c r="K1727" s="42" t="s">
        <v>340</v>
      </c>
      <c r="L1727" s="42" t="s">
        <v>317</v>
      </c>
      <c r="M1727" s="42" t="s">
        <v>317</v>
      </c>
      <c r="N1727" s="40" t="s">
        <v>318</v>
      </c>
      <c r="O1727" s="42" t="s">
        <v>319</v>
      </c>
      <c r="P1727" s="42" t="s">
        <v>319</v>
      </c>
      <c r="Q1727" s="42" t="s">
        <v>320</v>
      </c>
      <c r="R1727" s="42" t="s">
        <v>320</v>
      </c>
      <c r="S1727" s="42" t="s">
        <v>1718</v>
      </c>
      <c r="T1727" s="42" t="s">
        <v>344</v>
      </c>
      <c r="U1727" s="42" t="s">
        <v>323</v>
      </c>
      <c r="V1727" s="52">
        <v>50</v>
      </c>
      <c r="W1727" s="42" t="s">
        <v>325</v>
      </c>
      <c r="X1727" s="42" t="s">
        <v>6079</v>
      </c>
      <c r="Y1727" s="42" t="s">
        <v>2</v>
      </c>
      <c r="Z1727" s="42" t="s">
        <v>2</v>
      </c>
      <c r="AA1727" s="149" t="s">
        <v>328</v>
      </c>
      <c r="AB1727" s="42" t="s">
        <v>2114</v>
      </c>
      <c r="AC1727" s="150" t="s">
        <v>225</v>
      </c>
      <c r="AD1727" s="40" t="s">
        <v>225</v>
      </c>
      <c r="AE1727" s="42" t="s">
        <v>349</v>
      </c>
      <c r="AF1727" s="42" t="s">
        <v>349</v>
      </c>
      <c r="AG1727" s="42">
        <v>15</v>
      </c>
      <c r="AH1727" s="42" t="s">
        <v>350</v>
      </c>
      <c r="AI1727" s="42" t="s">
        <v>2115</v>
      </c>
      <c r="AJ1727" s="42" t="s">
        <v>351</v>
      </c>
      <c r="AK1727" s="42" t="s">
        <v>1895</v>
      </c>
      <c r="AL1727" s="42">
        <v>600</v>
      </c>
      <c r="AM1727" s="42" t="s">
        <v>332</v>
      </c>
      <c r="AN1727" s="42" t="s">
        <v>6367</v>
      </c>
      <c r="AO1727" s="42">
        <v>400</v>
      </c>
      <c r="AP1727" s="42" t="s">
        <v>439</v>
      </c>
      <c r="AQ1727" s="42">
        <v>1200</v>
      </c>
      <c r="AR1727" s="42">
        <v>2</v>
      </c>
      <c r="AS1727" s="42">
        <v>600</v>
      </c>
      <c r="AT1727" s="42">
        <v>48</v>
      </c>
      <c r="AU1727" s="40" t="s">
        <v>327</v>
      </c>
      <c r="AV1727" s="42" t="s">
        <v>327</v>
      </c>
      <c r="AW1727" s="42" t="s">
        <v>327</v>
      </c>
      <c r="AX1727" s="40">
        <v>0</v>
      </c>
      <c r="AY1727" s="42" t="s">
        <v>327</v>
      </c>
      <c r="AZ1727" s="51">
        <v>50</v>
      </c>
      <c r="BA1727" s="40"/>
      <c r="BB1727" s="42">
        <v>1</v>
      </c>
      <c r="BC1727" s="42" t="s">
        <v>525</v>
      </c>
      <c r="BD1727" s="49">
        <v>0</v>
      </c>
      <c r="BE1727" s="49" t="s">
        <v>6619</v>
      </c>
      <c r="BF1727" s="42">
        <v>0</v>
      </c>
      <c r="BG1727" s="40"/>
      <c r="BH1727" s="40"/>
      <c r="BI1727" s="42" t="s">
        <v>1142</v>
      </c>
      <c r="BJ1727" s="42" t="s">
        <v>358</v>
      </c>
      <c r="BK1727" s="57">
        <v>44778</v>
      </c>
      <c r="BL1727" s="40" t="s">
        <v>317</v>
      </c>
      <c r="BM1727" s="40" t="s">
        <v>317</v>
      </c>
      <c r="BN1727" s="40"/>
      <c r="BO1727" s="40"/>
      <c r="BP1727" s="42" t="s">
        <v>359</v>
      </c>
      <c r="BQ1727" s="42" t="s">
        <v>359</v>
      </c>
      <c r="BR1727" s="40" t="s">
        <v>359</v>
      </c>
      <c r="BS1727" s="40"/>
      <c r="BT1727" s="40" t="s">
        <v>360</v>
      </c>
      <c r="BU1727" s="40" t="s">
        <v>317</v>
      </c>
      <c r="BV1727" s="40" t="s">
        <v>317</v>
      </c>
      <c r="BW1727" s="40"/>
      <c r="BX1727" s="40"/>
      <c r="BY1727" s="40" t="s">
        <v>353</v>
      </c>
      <c r="BZ1727" s="40" t="s">
        <v>353</v>
      </c>
      <c r="CA1727" s="40"/>
      <c r="CB1727" s="40" t="s">
        <v>353</v>
      </c>
      <c r="CC1727" s="40"/>
      <c r="CD1727" s="40"/>
      <c r="CE1727" s="40"/>
      <c r="CF1727" s="40"/>
      <c r="CG1727" s="26" t="s">
        <v>6620</v>
      </c>
    </row>
    <row r="1728" hidden="1" spans="1:85">
      <c r="A1728" s="39">
        <v>1526</v>
      </c>
      <c r="B1728" s="40" t="s">
        <v>6622</v>
      </c>
      <c r="C1728" s="143" t="s">
        <v>6623</v>
      </c>
      <c r="D1728" s="40" t="s">
        <v>6624</v>
      </c>
      <c r="E1728" s="43">
        <v>27.3382</v>
      </c>
      <c r="F1728" s="43">
        <v>-16.6032</v>
      </c>
      <c r="G1728" s="42" t="s">
        <v>2110</v>
      </c>
      <c r="H1728" s="37">
        <v>2.5</v>
      </c>
      <c r="I1728" s="42" t="s">
        <v>6036</v>
      </c>
      <c r="J1728" s="40" t="s">
        <v>6153</v>
      </c>
      <c r="K1728" s="42" t="s">
        <v>340</v>
      </c>
      <c r="L1728" s="42" t="s">
        <v>317</v>
      </c>
      <c r="M1728" s="42" t="s">
        <v>317</v>
      </c>
      <c r="N1728" s="40" t="s">
        <v>318</v>
      </c>
      <c r="O1728" s="40" t="s">
        <v>319</v>
      </c>
      <c r="P1728" s="40" t="s">
        <v>319</v>
      </c>
      <c r="Q1728" s="146" t="s">
        <v>320</v>
      </c>
      <c r="R1728" s="42" t="s">
        <v>320</v>
      </c>
      <c r="S1728" s="146" t="s">
        <v>1718</v>
      </c>
      <c r="T1728" s="42" t="s">
        <v>782</v>
      </c>
      <c r="U1728" s="146" t="s">
        <v>323</v>
      </c>
      <c r="V1728" s="52">
        <v>54</v>
      </c>
      <c r="W1728" s="42" t="s">
        <v>325</v>
      </c>
      <c r="X1728" s="42" t="s">
        <v>6079</v>
      </c>
      <c r="Y1728" s="42" t="s">
        <v>2</v>
      </c>
      <c r="Z1728" s="42" t="s">
        <v>2</v>
      </c>
      <c r="AA1728" s="149" t="s">
        <v>328</v>
      </c>
      <c r="AB1728" s="42" t="s">
        <v>2114</v>
      </c>
      <c r="AC1728" s="150" t="s">
        <v>225</v>
      </c>
      <c r="AD1728" s="40" t="s">
        <v>225</v>
      </c>
      <c r="AE1728" s="42" t="s">
        <v>382</v>
      </c>
      <c r="AF1728" s="42" t="s">
        <v>382</v>
      </c>
      <c r="AG1728" s="42">
        <v>20</v>
      </c>
      <c r="AH1728" s="42" t="s">
        <v>350</v>
      </c>
      <c r="AI1728" s="42" t="s">
        <v>2115</v>
      </c>
      <c r="AJ1728" s="42" t="s">
        <v>351</v>
      </c>
      <c r="AK1728" s="42" t="s">
        <v>1895</v>
      </c>
      <c r="AL1728" s="42">
        <v>600</v>
      </c>
      <c r="AM1728" s="42" t="s">
        <v>408</v>
      </c>
      <c r="AN1728" s="42" t="s">
        <v>327</v>
      </c>
      <c r="AO1728" s="42">
        <v>400</v>
      </c>
      <c r="AP1728" s="42" t="s">
        <v>333</v>
      </c>
      <c r="AQ1728" s="42">
        <v>400</v>
      </c>
      <c r="AR1728" s="42">
        <v>48</v>
      </c>
      <c r="AS1728" s="42">
        <v>100</v>
      </c>
      <c r="AT1728" s="42">
        <f>AQ1728/AS1728</f>
        <v>4</v>
      </c>
      <c r="AU1728" s="42" t="s">
        <v>327</v>
      </c>
      <c r="AV1728" s="42" t="s">
        <v>327</v>
      </c>
      <c r="AW1728" s="42" t="s">
        <v>327</v>
      </c>
      <c r="AX1728" s="40">
        <v>0</v>
      </c>
      <c r="AY1728" s="42" t="s">
        <v>327</v>
      </c>
      <c r="AZ1728" s="51">
        <v>78</v>
      </c>
      <c r="BA1728" s="42"/>
      <c r="BB1728" s="42">
        <v>2</v>
      </c>
      <c r="BC1728" s="42" t="s">
        <v>375</v>
      </c>
      <c r="BD1728" s="49" t="s">
        <v>6625</v>
      </c>
      <c r="BE1728" s="49" t="s">
        <v>6622</v>
      </c>
      <c r="BF1728" s="40">
        <v>0</v>
      </c>
      <c r="BG1728" s="40"/>
      <c r="BH1728" s="40"/>
      <c r="BI1728" s="42" t="s">
        <v>357</v>
      </c>
      <c r="BJ1728" s="42" t="s">
        <v>358</v>
      </c>
      <c r="BK1728" s="57">
        <v>44778</v>
      </c>
      <c r="BL1728" s="40" t="s">
        <v>317</v>
      </c>
      <c r="BM1728" s="40" t="s">
        <v>317</v>
      </c>
      <c r="BN1728" s="40"/>
      <c r="BO1728" s="40"/>
      <c r="BP1728" s="42" t="s">
        <v>359</v>
      </c>
      <c r="BQ1728" s="42" t="s">
        <v>359</v>
      </c>
      <c r="BR1728" s="40" t="s">
        <v>359</v>
      </c>
      <c r="BS1728" s="40"/>
      <c r="BT1728" s="40" t="s">
        <v>360</v>
      </c>
      <c r="BU1728" s="40" t="s">
        <v>317</v>
      </c>
      <c r="BV1728" s="40" t="s">
        <v>317</v>
      </c>
      <c r="BW1728" s="40"/>
      <c r="BX1728" s="40"/>
      <c r="BY1728" s="40" t="s">
        <v>353</v>
      </c>
      <c r="BZ1728" s="40" t="s">
        <v>353</v>
      </c>
      <c r="CA1728" s="40"/>
      <c r="CB1728" s="40" t="s">
        <v>353</v>
      </c>
      <c r="CC1728" s="40"/>
      <c r="CD1728" s="40"/>
      <c r="CE1728" s="40"/>
      <c r="CF1728" s="40"/>
      <c r="CG1728" s="26" t="s">
        <v>6623</v>
      </c>
    </row>
    <row r="1729" hidden="1" spans="1:85">
      <c r="A1729" s="34">
        <v>397</v>
      </c>
      <c r="B1729" s="40" t="s">
        <v>6626</v>
      </c>
      <c r="C1729" s="143" t="s">
        <v>6627</v>
      </c>
      <c r="D1729" s="40" t="s">
        <v>6628</v>
      </c>
      <c r="E1729" s="43">
        <v>27.0872</v>
      </c>
      <c r="F1729" s="43">
        <v>-16.7771</v>
      </c>
      <c r="G1729" s="42" t="s">
        <v>2110</v>
      </c>
      <c r="H1729" s="37">
        <v>1.5</v>
      </c>
      <c r="I1729" s="42" t="s">
        <v>6036</v>
      </c>
      <c r="J1729" s="40" t="s">
        <v>6153</v>
      </c>
      <c r="K1729" s="42" t="s">
        <v>340</v>
      </c>
      <c r="L1729" s="42" t="s">
        <v>317</v>
      </c>
      <c r="M1729" s="42" t="s">
        <v>317</v>
      </c>
      <c r="N1729" s="40" t="s">
        <v>341</v>
      </c>
      <c r="O1729" s="40" t="s">
        <v>319</v>
      </c>
      <c r="P1729" s="40" t="s">
        <v>319</v>
      </c>
      <c r="Q1729" s="146" t="s">
        <v>381</v>
      </c>
      <c r="R1729" s="42" t="s">
        <v>320</v>
      </c>
      <c r="S1729" s="146" t="s">
        <v>1718</v>
      </c>
      <c r="T1729" s="42" t="s">
        <v>344</v>
      </c>
      <c r="U1729" s="146" t="s">
        <v>323</v>
      </c>
      <c r="V1729" s="52">
        <v>54</v>
      </c>
      <c r="W1729" s="42" t="s">
        <v>325</v>
      </c>
      <c r="X1729" s="42" t="s">
        <v>6079</v>
      </c>
      <c r="Y1729" s="42" t="s">
        <v>2</v>
      </c>
      <c r="Z1729" s="42" t="s">
        <v>2</v>
      </c>
      <c r="AA1729" s="149" t="s">
        <v>328</v>
      </c>
      <c r="AB1729" s="42" t="s">
        <v>2114</v>
      </c>
      <c r="AC1729" s="150" t="s">
        <v>225</v>
      </c>
      <c r="AD1729" s="150" t="s">
        <v>225</v>
      </c>
      <c r="AE1729" s="42" t="s">
        <v>499</v>
      </c>
      <c r="AF1729" s="42" t="s">
        <v>499</v>
      </c>
      <c r="AG1729" s="42">
        <v>10</v>
      </c>
      <c r="AH1729" s="42" t="s">
        <v>350</v>
      </c>
      <c r="AI1729" s="42" t="s">
        <v>6065</v>
      </c>
      <c r="AJ1729" s="42" t="s">
        <v>351</v>
      </c>
      <c r="AK1729" s="42" t="s">
        <v>1895</v>
      </c>
      <c r="AL1729" s="42">
        <v>600</v>
      </c>
      <c r="AM1729" s="42" t="s">
        <v>332</v>
      </c>
      <c r="AN1729" s="42" t="s">
        <v>6629</v>
      </c>
      <c r="AO1729" s="42">
        <v>400</v>
      </c>
      <c r="AP1729" s="42" t="s">
        <v>439</v>
      </c>
      <c r="AQ1729" s="42">
        <v>1200</v>
      </c>
      <c r="AR1729" s="42">
        <v>2</v>
      </c>
      <c r="AS1729" s="42">
        <v>600</v>
      </c>
      <c r="AT1729" s="42">
        <v>48</v>
      </c>
      <c r="AU1729" s="42" t="s">
        <v>327</v>
      </c>
      <c r="AV1729" s="42" t="s">
        <v>327</v>
      </c>
      <c r="AW1729" s="42" t="s">
        <v>327</v>
      </c>
      <c r="AX1729" s="42">
        <v>0</v>
      </c>
      <c r="AY1729" s="42" t="s">
        <v>327</v>
      </c>
      <c r="AZ1729" s="51">
        <v>78</v>
      </c>
      <c r="BA1729" s="40"/>
      <c r="BB1729" s="42">
        <v>2</v>
      </c>
      <c r="BC1729" s="42" t="s">
        <v>375</v>
      </c>
      <c r="BD1729" s="49" t="s">
        <v>6630</v>
      </c>
      <c r="BE1729" s="49" t="s">
        <v>6626</v>
      </c>
      <c r="BF1729" s="40">
        <v>0</v>
      </c>
      <c r="BG1729" s="40"/>
      <c r="BH1729" s="40"/>
      <c r="BI1729" s="42" t="s">
        <v>1142</v>
      </c>
      <c r="BJ1729" s="42" t="s">
        <v>358</v>
      </c>
      <c r="BK1729" s="57">
        <v>44778</v>
      </c>
      <c r="BL1729" s="40" t="s">
        <v>317</v>
      </c>
      <c r="BM1729" s="40" t="s">
        <v>317</v>
      </c>
      <c r="BN1729" s="40"/>
      <c r="BO1729" s="40"/>
      <c r="BP1729" s="42" t="s">
        <v>359</v>
      </c>
      <c r="BQ1729" s="42" t="s">
        <v>359</v>
      </c>
      <c r="BR1729" s="40" t="s">
        <v>359</v>
      </c>
      <c r="BS1729" s="40"/>
      <c r="BT1729" s="40" t="s">
        <v>360</v>
      </c>
      <c r="BU1729" s="40" t="s">
        <v>317</v>
      </c>
      <c r="BV1729" s="40" t="s">
        <v>317</v>
      </c>
      <c r="BW1729" s="40"/>
      <c r="BX1729" s="40"/>
      <c r="BY1729" s="40" t="s">
        <v>353</v>
      </c>
      <c r="BZ1729" s="40" t="s">
        <v>353</v>
      </c>
      <c r="CA1729" s="40"/>
      <c r="CB1729" s="40" t="s">
        <v>353</v>
      </c>
      <c r="CC1729" s="40"/>
      <c r="CD1729" s="40"/>
      <c r="CE1729" s="40"/>
      <c r="CF1729" s="40"/>
      <c r="CG1729" s="26" t="s">
        <v>6627</v>
      </c>
    </row>
    <row r="1730" hidden="1" spans="1:85">
      <c r="A1730" s="34">
        <v>3</v>
      </c>
      <c r="B1730" s="40" t="s">
        <v>6631</v>
      </c>
      <c r="C1730" s="143" t="s">
        <v>6632</v>
      </c>
      <c r="D1730" s="40" t="s">
        <v>6633</v>
      </c>
      <c r="E1730" s="43">
        <v>25.8799</v>
      </c>
      <c r="F1730" s="105">
        <v>-14.150232</v>
      </c>
      <c r="G1730" s="42" t="s">
        <v>2110</v>
      </c>
      <c r="H1730" s="37">
        <v>1.8</v>
      </c>
      <c r="I1730" s="42" t="s">
        <v>6036</v>
      </c>
      <c r="J1730" s="40" t="s">
        <v>6052</v>
      </c>
      <c r="K1730" s="42" t="s">
        <v>340</v>
      </c>
      <c r="L1730" s="42" t="s">
        <v>317</v>
      </c>
      <c r="M1730" s="42" t="s">
        <v>317</v>
      </c>
      <c r="N1730" s="40" t="s">
        <v>318</v>
      </c>
      <c r="O1730" s="40" t="s">
        <v>319</v>
      </c>
      <c r="P1730" s="40" t="s">
        <v>319</v>
      </c>
      <c r="Q1730" s="146" t="s">
        <v>320</v>
      </c>
      <c r="R1730" s="42" t="s">
        <v>320</v>
      </c>
      <c r="S1730" s="146" t="s">
        <v>1718</v>
      </c>
      <c r="T1730" s="79" t="s">
        <v>344</v>
      </c>
      <c r="U1730" s="146" t="s">
        <v>323</v>
      </c>
      <c r="V1730" s="52">
        <v>40</v>
      </c>
      <c r="W1730" s="42" t="s">
        <v>325</v>
      </c>
      <c r="X1730" s="42" t="s">
        <v>6038</v>
      </c>
      <c r="Y1730" s="42" t="s">
        <v>2</v>
      </c>
      <c r="Z1730" s="42" t="s">
        <v>2</v>
      </c>
      <c r="AA1730" s="149" t="s">
        <v>328</v>
      </c>
      <c r="AB1730" s="42" t="s">
        <v>2114</v>
      </c>
      <c r="AC1730" s="150" t="s">
        <v>225</v>
      </c>
      <c r="AD1730" s="150" t="s">
        <v>225</v>
      </c>
      <c r="AE1730" s="42" t="s">
        <v>561</v>
      </c>
      <c r="AF1730" s="42" t="s">
        <v>561</v>
      </c>
      <c r="AG1730" s="42">
        <v>15</v>
      </c>
      <c r="AH1730" s="42" t="s">
        <v>350</v>
      </c>
      <c r="AI1730" s="42" t="s">
        <v>5393</v>
      </c>
      <c r="AJ1730" s="42" t="s">
        <v>370</v>
      </c>
      <c r="AK1730" s="42" t="s">
        <v>3214</v>
      </c>
      <c r="AL1730" s="42">
        <v>1000</v>
      </c>
      <c r="AM1730" s="42" t="s">
        <v>332</v>
      </c>
      <c r="AN1730" s="42" t="s">
        <v>6128</v>
      </c>
      <c r="AO1730" s="42">
        <v>600</v>
      </c>
      <c r="AP1730" s="42" t="s">
        <v>439</v>
      </c>
      <c r="AQ1730" s="42">
        <v>600</v>
      </c>
      <c r="AR1730" s="42">
        <v>2</v>
      </c>
      <c r="AS1730" s="42">
        <v>600</v>
      </c>
      <c r="AT1730" s="42">
        <v>24</v>
      </c>
      <c r="AU1730" s="42" t="s">
        <v>327</v>
      </c>
      <c r="AV1730" s="42" t="s">
        <v>327</v>
      </c>
      <c r="AW1730" s="42" t="s">
        <v>327</v>
      </c>
      <c r="AX1730" s="40" t="s">
        <v>2203</v>
      </c>
      <c r="AY1730" s="42" t="s">
        <v>327</v>
      </c>
      <c r="AZ1730" s="51">
        <v>56</v>
      </c>
      <c r="BA1730" s="40"/>
      <c r="BB1730" s="42">
        <v>2</v>
      </c>
      <c r="BC1730" s="42" t="s">
        <v>375</v>
      </c>
      <c r="BD1730" s="49" t="s">
        <v>6634</v>
      </c>
      <c r="BE1730" s="49" t="s">
        <v>6631</v>
      </c>
      <c r="BF1730" s="40" t="s">
        <v>356</v>
      </c>
      <c r="BG1730" s="40"/>
      <c r="BH1730" s="40"/>
      <c r="BI1730" s="42" t="s">
        <v>357</v>
      </c>
      <c r="BJ1730" s="42" t="s">
        <v>1872</v>
      </c>
      <c r="BK1730" s="57">
        <v>44778</v>
      </c>
      <c r="BL1730" s="42" t="s">
        <v>340</v>
      </c>
      <c r="BM1730" s="42" t="s">
        <v>340</v>
      </c>
      <c r="BN1730" s="40"/>
      <c r="BO1730" s="40"/>
      <c r="BP1730" s="42" t="s">
        <v>359</v>
      </c>
      <c r="BQ1730" s="42" t="s">
        <v>359</v>
      </c>
      <c r="BR1730" s="40" t="s">
        <v>508</v>
      </c>
      <c r="BS1730" s="40"/>
      <c r="BT1730" s="40" t="s">
        <v>360</v>
      </c>
      <c r="BU1730" s="40" t="s">
        <v>340</v>
      </c>
      <c r="BV1730" s="40" t="s">
        <v>317</v>
      </c>
      <c r="BW1730" s="40"/>
      <c r="BX1730" s="40"/>
      <c r="BY1730" s="40" t="s">
        <v>353</v>
      </c>
      <c r="BZ1730" s="40" t="s">
        <v>353</v>
      </c>
      <c r="CA1730" s="40"/>
      <c r="CB1730" s="40" t="s">
        <v>353</v>
      </c>
      <c r="CC1730" s="40"/>
      <c r="CD1730" s="40"/>
      <c r="CE1730" s="40"/>
      <c r="CF1730" s="40"/>
      <c r="CG1730" s="26" t="s">
        <v>6632</v>
      </c>
    </row>
    <row r="1731" hidden="1" spans="1:85">
      <c r="A1731" s="34">
        <v>1579</v>
      </c>
      <c r="B1731" s="40" t="s">
        <v>6635</v>
      </c>
      <c r="C1731" s="143" t="s">
        <v>6636</v>
      </c>
      <c r="D1731" s="40" t="s">
        <v>6637</v>
      </c>
      <c r="E1731" s="43">
        <v>27.5227</v>
      </c>
      <c r="F1731" s="43">
        <v>-16.3801</v>
      </c>
      <c r="G1731" s="42" t="s">
        <v>2110</v>
      </c>
      <c r="H1731" s="37">
        <v>1.8</v>
      </c>
      <c r="I1731" s="42" t="s">
        <v>6036</v>
      </c>
      <c r="J1731" s="40" t="s">
        <v>6232</v>
      </c>
      <c r="K1731" s="42" t="s">
        <v>340</v>
      </c>
      <c r="L1731" s="42" t="s">
        <v>317</v>
      </c>
      <c r="M1731" s="42" t="s">
        <v>317</v>
      </c>
      <c r="N1731" s="40" t="s">
        <v>318</v>
      </c>
      <c r="O1731" s="40" t="s">
        <v>319</v>
      </c>
      <c r="P1731" s="40" t="s">
        <v>319</v>
      </c>
      <c r="Q1731" s="146" t="s">
        <v>320</v>
      </c>
      <c r="R1731" s="42" t="s">
        <v>320</v>
      </c>
      <c r="S1731" s="146" t="s">
        <v>1718</v>
      </c>
      <c r="T1731" s="42" t="s">
        <v>344</v>
      </c>
      <c r="U1731" s="146" t="s">
        <v>323</v>
      </c>
      <c r="V1731" s="52">
        <v>54</v>
      </c>
      <c r="W1731" s="42" t="s">
        <v>325</v>
      </c>
      <c r="X1731" s="42" t="s">
        <v>6079</v>
      </c>
      <c r="Y1731" s="42" t="s">
        <v>2</v>
      </c>
      <c r="Z1731" s="42" t="s">
        <v>2</v>
      </c>
      <c r="AA1731" s="149" t="s">
        <v>328</v>
      </c>
      <c r="AB1731" s="42" t="s">
        <v>2114</v>
      </c>
      <c r="AC1731" s="150" t="s">
        <v>225</v>
      </c>
      <c r="AD1731" s="150" t="s">
        <v>225</v>
      </c>
      <c r="AE1731" s="42" t="s">
        <v>426</v>
      </c>
      <c r="AF1731" s="42" t="s">
        <v>426</v>
      </c>
      <c r="AG1731" s="42">
        <v>15</v>
      </c>
      <c r="AH1731" s="42" t="s">
        <v>350</v>
      </c>
      <c r="AI1731" s="42" t="s">
        <v>2115</v>
      </c>
      <c r="AJ1731" s="42" t="s">
        <v>351</v>
      </c>
      <c r="AK1731" s="42" t="s">
        <v>1895</v>
      </c>
      <c r="AL1731" s="42">
        <v>600</v>
      </c>
      <c r="AM1731" s="42" t="s">
        <v>332</v>
      </c>
      <c r="AN1731" s="42" t="s">
        <v>6367</v>
      </c>
      <c r="AO1731" s="42">
        <v>400</v>
      </c>
      <c r="AP1731" s="42" t="s">
        <v>439</v>
      </c>
      <c r="AQ1731" s="42">
        <v>1200</v>
      </c>
      <c r="AR1731" s="42">
        <v>2</v>
      </c>
      <c r="AS1731" s="42">
        <v>600</v>
      </c>
      <c r="AT1731" s="42">
        <v>48</v>
      </c>
      <c r="AU1731" s="42" t="s">
        <v>327</v>
      </c>
      <c r="AV1731" s="42" t="s">
        <v>327</v>
      </c>
      <c r="AW1731" s="42" t="s">
        <v>327</v>
      </c>
      <c r="AX1731" s="40">
        <v>0</v>
      </c>
      <c r="AY1731" s="42" t="s">
        <v>327</v>
      </c>
      <c r="AZ1731" s="51">
        <v>55</v>
      </c>
      <c r="BA1731" s="40"/>
      <c r="BB1731" s="42">
        <v>1</v>
      </c>
      <c r="BC1731" s="42" t="s">
        <v>525</v>
      </c>
      <c r="BD1731" s="49">
        <v>0</v>
      </c>
      <c r="BE1731" s="49" t="s">
        <v>6635</v>
      </c>
      <c r="BF1731" s="40">
        <v>0</v>
      </c>
      <c r="BG1731" s="40"/>
      <c r="BH1731" s="40"/>
      <c r="BI1731" s="42" t="s">
        <v>357</v>
      </c>
      <c r="BJ1731" s="42" t="s">
        <v>358</v>
      </c>
      <c r="BK1731" s="57">
        <v>44778</v>
      </c>
      <c r="BL1731" s="40" t="s">
        <v>317</v>
      </c>
      <c r="BM1731" s="40" t="s">
        <v>317</v>
      </c>
      <c r="BN1731" s="40"/>
      <c r="BO1731" s="40"/>
      <c r="BP1731" s="42" t="s">
        <v>359</v>
      </c>
      <c r="BQ1731" s="42" t="s">
        <v>359</v>
      </c>
      <c r="BR1731" s="40" t="s">
        <v>359</v>
      </c>
      <c r="BS1731" s="40"/>
      <c r="BT1731" s="40" t="s">
        <v>360</v>
      </c>
      <c r="BU1731" s="40" t="s">
        <v>317</v>
      </c>
      <c r="BV1731" s="40" t="s">
        <v>317</v>
      </c>
      <c r="BW1731" s="40"/>
      <c r="BX1731" s="40"/>
      <c r="BY1731" s="40" t="s">
        <v>353</v>
      </c>
      <c r="BZ1731" s="40" t="s">
        <v>353</v>
      </c>
      <c r="CA1731" s="40"/>
      <c r="CB1731" s="40" t="s">
        <v>353</v>
      </c>
      <c r="CC1731" s="40"/>
      <c r="CD1731" s="40"/>
      <c r="CE1731" s="40"/>
      <c r="CF1731" s="40"/>
      <c r="CG1731" s="26" t="s">
        <v>6636</v>
      </c>
    </row>
    <row r="1732" hidden="1" spans="1:85">
      <c r="A1732" s="39">
        <v>560</v>
      </c>
      <c r="B1732" s="40" t="s">
        <v>6638</v>
      </c>
      <c r="C1732" s="143" t="s">
        <v>6639</v>
      </c>
      <c r="D1732" s="40" t="s">
        <v>6640</v>
      </c>
      <c r="E1732" s="43">
        <v>26.4972</v>
      </c>
      <c r="F1732" s="43">
        <v>-16.9897</v>
      </c>
      <c r="G1732" s="42" t="s">
        <v>2110</v>
      </c>
      <c r="H1732" s="37">
        <v>2.5</v>
      </c>
      <c r="I1732" s="42" t="s">
        <v>6036</v>
      </c>
      <c r="J1732" s="40" t="s">
        <v>6127</v>
      </c>
      <c r="K1732" s="42" t="s">
        <v>340</v>
      </c>
      <c r="L1732" s="42" t="s">
        <v>317</v>
      </c>
      <c r="M1732" s="42" t="s">
        <v>317</v>
      </c>
      <c r="N1732" s="40" t="s">
        <v>318</v>
      </c>
      <c r="O1732" s="40" t="s">
        <v>319</v>
      </c>
      <c r="P1732" s="40" t="s">
        <v>319</v>
      </c>
      <c r="Q1732" s="146" t="s">
        <v>320</v>
      </c>
      <c r="R1732" s="42" t="s">
        <v>320</v>
      </c>
      <c r="S1732" s="146" t="s">
        <v>1718</v>
      </c>
      <c r="T1732" s="42" t="s">
        <v>344</v>
      </c>
      <c r="U1732" s="146" t="s">
        <v>323</v>
      </c>
      <c r="V1732" s="52">
        <v>40</v>
      </c>
      <c r="W1732" s="42" t="s">
        <v>325</v>
      </c>
      <c r="X1732" s="42" t="s">
        <v>6038</v>
      </c>
      <c r="Y1732" s="42" t="s">
        <v>2</v>
      </c>
      <c r="Z1732" s="42" t="s">
        <v>2</v>
      </c>
      <c r="AA1732" s="149" t="s">
        <v>328</v>
      </c>
      <c r="AB1732" s="42" t="s">
        <v>2114</v>
      </c>
      <c r="AC1732" s="150" t="s">
        <v>225</v>
      </c>
      <c r="AD1732" s="150" t="s">
        <v>225</v>
      </c>
      <c r="AE1732" s="42" t="s">
        <v>453</v>
      </c>
      <c r="AF1732" s="42" t="s">
        <v>453</v>
      </c>
      <c r="AG1732" s="42">
        <v>20</v>
      </c>
      <c r="AH1732" s="42" t="s">
        <v>350</v>
      </c>
      <c r="AI1732" s="42" t="s">
        <v>5393</v>
      </c>
      <c r="AJ1732" s="42" t="s">
        <v>351</v>
      </c>
      <c r="AK1732" s="42" t="s">
        <v>1895</v>
      </c>
      <c r="AL1732" s="42">
        <v>600</v>
      </c>
      <c r="AM1732" s="42" t="s">
        <v>332</v>
      </c>
      <c r="AN1732" s="42" t="s">
        <v>6128</v>
      </c>
      <c r="AO1732" s="42">
        <v>400</v>
      </c>
      <c r="AP1732" s="42" t="s">
        <v>439</v>
      </c>
      <c r="AQ1732" s="42">
        <v>600</v>
      </c>
      <c r="AR1732" s="42">
        <v>2</v>
      </c>
      <c r="AS1732" s="42">
        <v>600</v>
      </c>
      <c r="AT1732" s="42">
        <v>24</v>
      </c>
      <c r="AU1732" s="42" t="s">
        <v>327</v>
      </c>
      <c r="AV1732" s="42" t="s">
        <v>327</v>
      </c>
      <c r="AW1732" s="42" t="s">
        <v>327</v>
      </c>
      <c r="AX1732" s="42" t="s">
        <v>2203</v>
      </c>
      <c r="AY1732" s="42" t="s">
        <v>327</v>
      </c>
      <c r="AZ1732" s="51">
        <v>50</v>
      </c>
      <c r="BA1732" s="42"/>
      <c r="BB1732" s="42">
        <v>2</v>
      </c>
      <c r="BC1732" s="42" t="s">
        <v>375</v>
      </c>
      <c r="BD1732" s="49" t="s">
        <v>6641</v>
      </c>
      <c r="BE1732" s="49" t="s">
        <v>6638</v>
      </c>
      <c r="BF1732" s="40" t="s">
        <v>356</v>
      </c>
      <c r="BG1732" s="40"/>
      <c r="BH1732" s="40"/>
      <c r="BI1732" s="42" t="s">
        <v>357</v>
      </c>
      <c r="BJ1732" s="42" t="s">
        <v>358</v>
      </c>
      <c r="BK1732" s="57">
        <v>44778</v>
      </c>
      <c r="BL1732" s="40" t="s">
        <v>317</v>
      </c>
      <c r="BM1732" s="40" t="s">
        <v>317</v>
      </c>
      <c r="BN1732" s="40"/>
      <c r="BO1732" s="40"/>
      <c r="BP1732" s="42" t="s">
        <v>359</v>
      </c>
      <c r="BQ1732" s="42" t="s">
        <v>359</v>
      </c>
      <c r="BR1732" s="40" t="s">
        <v>359</v>
      </c>
      <c r="BS1732" s="40"/>
      <c r="BT1732" s="40" t="s">
        <v>360</v>
      </c>
      <c r="BU1732" s="40" t="s">
        <v>317</v>
      </c>
      <c r="BV1732" s="40" t="s">
        <v>317</v>
      </c>
      <c r="BW1732" s="40"/>
      <c r="BX1732" s="40"/>
      <c r="BY1732" s="40" t="s">
        <v>353</v>
      </c>
      <c r="BZ1732" s="40" t="s">
        <v>353</v>
      </c>
      <c r="CA1732" s="40"/>
      <c r="CB1732" s="40" t="s">
        <v>353</v>
      </c>
      <c r="CC1732" s="40"/>
      <c r="CD1732" s="40"/>
      <c r="CE1732" s="40"/>
      <c r="CF1732" s="40"/>
      <c r="CG1732" s="26" t="s">
        <v>6639</v>
      </c>
    </row>
    <row r="1733" hidden="1" spans="1:85">
      <c r="A1733" s="39">
        <v>1372</v>
      </c>
      <c r="B1733" s="40" t="s">
        <v>6642</v>
      </c>
      <c r="C1733" s="143" t="s">
        <v>6643</v>
      </c>
      <c r="D1733" s="40" t="s">
        <v>6644</v>
      </c>
      <c r="E1733" s="43">
        <v>26.5034</v>
      </c>
      <c r="F1733" s="43">
        <v>-17.0758</v>
      </c>
      <c r="G1733" s="42" t="s">
        <v>2110</v>
      </c>
      <c r="H1733" s="37">
        <v>1.8</v>
      </c>
      <c r="I1733" s="42" t="s">
        <v>6036</v>
      </c>
      <c r="J1733" s="40" t="s">
        <v>6127</v>
      </c>
      <c r="K1733" s="42" t="s">
        <v>317</v>
      </c>
      <c r="L1733" s="42" t="s">
        <v>317</v>
      </c>
      <c r="M1733" s="42" t="s">
        <v>317</v>
      </c>
      <c r="N1733" s="40" t="s">
        <v>318</v>
      </c>
      <c r="O1733" s="40" t="s">
        <v>319</v>
      </c>
      <c r="P1733" s="40" t="s">
        <v>319</v>
      </c>
      <c r="Q1733" s="146" t="s">
        <v>320</v>
      </c>
      <c r="R1733" s="42" t="s">
        <v>320</v>
      </c>
      <c r="S1733" s="146" t="s">
        <v>1718</v>
      </c>
      <c r="T1733" s="42" t="s">
        <v>344</v>
      </c>
      <c r="U1733" s="146" t="s">
        <v>323</v>
      </c>
      <c r="V1733" s="52">
        <v>56</v>
      </c>
      <c r="W1733" s="42" t="s">
        <v>325</v>
      </c>
      <c r="X1733" s="42" t="s">
        <v>6038</v>
      </c>
      <c r="Y1733" s="42" t="s">
        <v>2</v>
      </c>
      <c r="Z1733" s="42" t="s">
        <v>2</v>
      </c>
      <c r="AA1733" s="149" t="s">
        <v>328</v>
      </c>
      <c r="AB1733" s="42" t="s">
        <v>2114</v>
      </c>
      <c r="AC1733" s="150" t="s">
        <v>225</v>
      </c>
      <c r="AD1733" s="150" t="s">
        <v>225</v>
      </c>
      <c r="AE1733" s="42" t="s">
        <v>561</v>
      </c>
      <c r="AF1733" s="42" t="s">
        <v>561</v>
      </c>
      <c r="AG1733" s="42">
        <v>15</v>
      </c>
      <c r="AH1733" s="42" t="s">
        <v>350</v>
      </c>
      <c r="AI1733" s="42" t="s">
        <v>5393</v>
      </c>
      <c r="AJ1733" s="42" t="s">
        <v>351</v>
      </c>
      <c r="AK1733" s="42" t="s">
        <v>1895</v>
      </c>
      <c r="AL1733" s="42">
        <v>1000</v>
      </c>
      <c r="AM1733" s="42" t="s">
        <v>332</v>
      </c>
      <c r="AN1733" s="42" t="s">
        <v>6128</v>
      </c>
      <c r="AO1733" s="42">
        <v>400</v>
      </c>
      <c r="AP1733" s="42" t="s">
        <v>439</v>
      </c>
      <c r="AQ1733" s="42">
        <v>1200</v>
      </c>
      <c r="AR1733" s="42">
        <v>2</v>
      </c>
      <c r="AS1733" s="42">
        <v>600</v>
      </c>
      <c r="AT1733" s="42">
        <v>48</v>
      </c>
      <c r="AU1733" s="42" t="s">
        <v>327</v>
      </c>
      <c r="AV1733" s="42" t="s">
        <v>327</v>
      </c>
      <c r="AW1733" s="42" t="s">
        <v>327</v>
      </c>
      <c r="AX1733" s="42" t="s">
        <v>2203</v>
      </c>
      <c r="AY1733" s="42" t="s">
        <v>327</v>
      </c>
      <c r="AZ1733" s="51">
        <v>50</v>
      </c>
      <c r="BA1733" s="40"/>
      <c r="BB1733" s="42">
        <v>2</v>
      </c>
      <c r="BC1733" s="42" t="s">
        <v>375</v>
      </c>
      <c r="BD1733" s="49" t="s">
        <v>6645</v>
      </c>
      <c r="BE1733" s="49" t="s">
        <v>6642</v>
      </c>
      <c r="BF1733" s="42" t="s">
        <v>356</v>
      </c>
      <c r="BG1733" s="40"/>
      <c r="BH1733" s="40"/>
      <c r="BI1733" s="40" t="s">
        <v>357</v>
      </c>
      <c r="BJ1733" s="42" t="s">
        <v>358</v>
      </c>
      <c r="BK1733" s="57">
        <v>44778</v>
      </c>
      <c r="BL1733" s="40" t="s">
        <v>317</v>
      </c>
      <c r="BM1733" s="40" t="s">
        <v>317</v>
      </c>
      <c r="BN1733" s="40"/>
      <c r="BO1733" s="40"/>
      <c r="BP1733" s="42" t="s">
        <v>359</v>
      </c>
      <c r="BQ1733" s="42" t="s">
        <v>359</v>
      </c>
      <c r="BR1733" s="40" t="s">
        <v>359</v>
      </c>
      <c r="BS1733" s="40"/>
      <c r="BT1733" s="40" t="s">
        <v>360</v>
      </c>
      <c r="BU1733" s="40" t="s">
        <v>317</v>
      </c>
      <c r="BV1733" s="40" t="s">
        <v>317</v>
      </c>
      <c r="BW1733" s="40"/>
      <c r="BX1733" s="40"/>
      <c r="BY1733" s="40" t="s">
        <v>353</v>
      </c>
      <c r="BZ1733" s="40" t="s">
        <v>353</v>
      </c>
      <c r="CA1733" s="40"/>
      <c r="CB1733" s="40" t="s">
        <v>353</v>
      </c>
      <c r="CC1733" s="40"/>
      <c r="CD1733" s="40"/>
      <c r="CE1733" s="40"/>
      <c r="CF1733" s="40"/>
      <c r="CG1733" s="26" t="s">
        <v>6643</v>
      </c>
    </row>
    <row r="1734" hidden="1" spans="1:85">
      <c r="A1734" s="34">
        <v>939</v>
      </c>
      <c r="B1734" s="40" t="s">
        <v>6646</v>
      </c>
      <c r="C1734" s="143" t="s">
        <v>6647</v>
      </c>
      <c r="D1734" s="40" t="s">
        <v>6648</v>
      </c>
      <c r="E1734" s="43">
        <v>27.334</v>
      </c>
      <c r="F1734" s="43">
        <v>-17.2855</v>
      </c>
      <c r="G1734" s="42" t="s">
        <v>2110</v>
      </c>
      <c r="H1734" s="37">
        <v>2</v>
      </c>
      <c r="I1734" s="42" t="s">
        <v>6036</v>
      </c>
      <c r="J1734" s="40" t="s">
        <v>6175</v>
      </c>
      <c r="K1734" s="42" t="s">
        <v>317</v>
      </c>
      <c r="L1734" s="42" t="s">
        <v>317</v>
      </c>
      <c r="M1734" s="42" t="s">
        <v>317</v>
      </c>
      <c r="N1734" s="40" t="s">
        <v>318</v>
      </c>
      <c r="O1734" s="40" t="s">
        <v>319</v>
      </c>
      <c r="P1734" s="40" t="s">
        <v>319</v>
      </c>
      <c r="Q1734" s="146" t="s">
        <v>320</v>
      </c>
      <c r="R1734" s="42" t="s">
        <v>320</v>
      </c>
      <c r="S1734" s="146" t="s">
        <v>1718</v>
      </c>
      <c r="T1734" s="42" t="s">
        <v>344</v>
      </c>
      <c r="U1734" s="146" t="s">
        <v>323</v>
      </c>
      <c r="V1734" s="52">
        <v>65</v>
      </c>
      <c r="W1734" s="42" t="s">
        <v>325</v>
      </c>
      <c r="X1734" s="42" t="s">
        <v>6079</v>
      </c>
      <c r="Y1734" s="42" t="s">
        <v>2</v>
      </c>
      <c r="Z1734" s="42" t="s">
        <v>2</v>
      </c>
      <c r="AA1734" s="149" t="s">
        <v>328</v>
      </c>
      <c r="AB1734" s="42" t="s">
        <v>2114</v>
      </c>
      <c r="AC1734" s="150" t="s">
        <v>225</v>
      </c>
      <c r="AD1734" s="150" t="s">
        <v>225</v>
      </c>
      <c r="AE1734" s="42" t="s">
        <v>453</v>
      </c>
      <c r="AF1734" s="42" t="s">
        <v>453</v>
      </c>
      <c r="AG1734" s="42">
        <v>15</v>
      </c>
      <c r="AH1734" s="42" t="s">
        <v>350</v>
      </c>
      <c r="AI1734" s="42" t="s">
        <v>6046</v>
      </c>
      <c r="AJ1734" s="42" t="s">
        <v>351</v>
      </c>
      <c r="AK1734" s="42" t="s">
        <v>1895</v>
      </c>
      <c r="AL1734" s="42">
        <v>600</v>
      </c>
      <c r="AM1734" s="42" t="s">
        <v>332</v>
      </c>
      <c r="AN1734" s="42" t="s">
        <v>6367</v>
      </c>
      <c r="AO1734" s="42">
        <v>400</v>
      </c>
      <c r="AP1734" s="42" t="s">
        <v>439</v>
      </c>
      <c r="AQ1734" s="42">
        <v>1200</v>
      </c>
      <c r="AR1734" s="42">
        <v>2</v>
      </c>
      <c r="AS1734" s="42">
        <v>600</v>
      </c>
      <c r="AT1734" s="42">
        <v>48</v>
      </c>
      <c r="AU1734" s="42" t="s">
        <v>327</v>
      </c>
      <c r="AV1734" s="42" t="s">
        <v>327</v>
      </c>
      <c r="AW1734" s="42" t="s">
        <v>327</v>
      </c>
      <c r="AX1734" s="42">
        <v>0</v>
      </c>
      <c r="AY1734" s="42" t="s">
        <v>327</v>
      </c>
      <c r="AZ1734" s="51">
        <v>37</v>
      </c>
      <c r="BA1734" s="40"/>
      <c r="BB1734" s="42">
        <v>1</v>
      </c>
      <c r="BC1734" s="42" t="s">
        <v>525</v>
      </c>
      <c r="BD1734" s="49" t="s">
        <v>6649</v>
      </c>
      <c r="BE1734" s="49" t="s">
        <v>6646</v>
      </c>
      <c r="BF1734" s="42" t="s">
        <v>340</v>
      </c>
      <c r="BG1734" s="42"/>
      <c r="BH1734" s="42"/>
      <c r="BI1734" s="42" t="s">
        <v>357</v>
      </c>
      <c r="BJ1734" s="42" t="s">
        <v>358</v>
      </c>
      <c r="BK1734" s="57">
        <v>44778</v>
      </c>
      <c r="BL1734" s="42" t="s">
        <v>317</v>
      </c>
      <c r="BM1734" s="40" t="s">
        <v>317</v>
      </c>
      <c r="BN1734" s="42"/>
      <c r="BO1734" s="42"/>
      <c r="BP1734" s="42" t="s">
        <v>359</v>
      </c>
      <c r="BQ1734" s="42" t="s">
        <v>359</v>
      </c>
      <c r="BR1734" s="40" t="s">
        <v>359</v>
      </c>
      <c r="BS1734" s="40"/>
      <c r="BT1734" s="40" t="s">
        <v>360</v>
      </c>
      <c r="BU1734" s="40" t="s">
        <v>317</v>
      </c>
      <c r="BV1734" s="40" t="s">
        <v>317</v>
      </c>
      <c r="BW1734" s="40"/>
      <c r="BX1734" s="40"/>
      <c r="BY1734" s="40" t="s">
        <v>353</v>
      </c>
      <c r="BZ1734" s="40" t="s">
        <v>353</v>
      </c>
      <c r="CA1734" s="40"/>
      <c r="CB1734" s="40" t="s">
        <v>353</v>
      </c>
      <c r="CC1734" s="40"/>
      <c r="CD1734" s="40"/>
      <c r="CE1734" s="40"/>
      <c r="CF1734" s="40"/>
      <c r="CG1734" s="26" t="s">
        <v>6647</v>
      </c>
    </row>
    <row r="1735" hidden="1" spans="1:85">
      <c r="A1735" s="34">
        <v>59</v>
      </c>
      <c r="B1735" s="40" t="s">
        <v>6650</v>
      </c>
      <c r="C1735" s="143" t="s">
        <v>6651</v>
      </c>
      <c r="D1735" s="40" t="s">
        <v>6652</v>
      </c>
      <c r="E1735" s="43">
        <v>27.1292</v>
      </c>
      <c r="F1735" s="43">
        <v>-16.1003</v>
      </c>
      <c r="G1735" s="42" t="s">
        <v>2110</v>
      </c>
      <c r="H1735" s="37">
        <v>2.5</v>
      </c>
      <c r="I1735" s="40" t="s">
        <v>6036</v>
      </c>
      <c r="J1735" s="40" t="s">
        <v>6232</v>
      </c>
      <c r="K1735" s="42" t="s">
        <v>317</v>
      </c>
      <c r="L1735" s="42" t="s">
        <v>317</v>
      </c>
      <c r="M1735" s="42" t="s">
        <v>317</v>
      </c>
      <c r="N1735" s="40" t="s">
        <v>341</v>
      </c>
      <c r="O1735" s="146" t="s">
        <v>319</v>
      </c>
      <c r="P1735" s="146" t="s">
        <v>319</v>
      </c>
      <c r="Q1735" s="146" t="s">
        <v>381</v>
      </c>
      <c r="R1735" s="146" t="s">
        <v>381</v>
      </c>
      <c r="S1735" s="146" t="s">
        <v>1718</v>
      </c>
      <c r="T1735" s="42" t="s">
        <v>2215</v>
      </c>
      <c r="U1735" s="146" t="s">
        <v>323</v>
      </c>
      <c r="V1735" s="52">
        <v>50</v>
      </c>
      <c r="W1735" s="42" t="s">
        <v>325</v>
      </c>
      <c r="X1735" s="42" t="s">
        <v>6079</v>
      </c>
      <c r="Y1735" s="42" t="s">
        <v>2</v>
      </c>
      <c r="Z1735" s="42" t="s">
        <v>2</v>
      </c>
      <c r="AA1735" s="149" t="s">
        <v>328</v>
      </c>
      <c r="AB1735" s="42" t="s">
        <v>2114</v>
      </c>
      <c r="AC1735" s="150" t="s">
        <v>225</v>
      </c>
      <c r="AD1735" s="40" t="s">
        <v>225</v>
      </c>
      <c r="AE1735" s="42">
        <v>0</v>
      </c>
      <c r="AF1735" s="42">
        <v>0</v>
      </c>
      <c r="AG1735" s="42">
        <v>15</v>
      </c>
      <c r="AH1735" s="42" t="s">
        <v>350</v>
      </c>
      <c r="AI1735" s="42" t="s">
        <v>4589</v>
      </c>
      <c r="AJ1735" s="42" t="s">
        <v>351</v>
      </c>
      <c r="AK1735" s="42" t="s">
        <v>1895</v>
      </c>
      <c r="AL1735" s="42">
        <v>600</v>
      </c>
      <c r="AM1735" s="42" t="s">
        <v>332</v>
      </c>
      <c r="AN1735" s="42" t="s">
        <v>6629</v>
      </c>
      <c r="AO1735" s="42">
        <v>250</v>
      </c>
      <c r="AP1735" s="42" t="s">
        <v>384</v>
      </c>
      <c r="AQ1735" s="42">
        <v>600</v>
      </c>
      <c r="AR1735" s="42">
        <v>2</v>
      </c>
      <c r="AS1735" s="42">
        <v>600</v>
      </c>
      <c r="AT1735" s="42">
        <v>24</v>
      </c>
      <c r="AU1735" s="40" t="s">
        <v>327</v>
      </c>
      <c r="AV1735" s="42" t="s">
        <v>327</v>
      </c>
      <c r="AW1735" s="42" t="s">
        <v>327</v>
      </c>
      <c r="AX1735" s="40">
        <v>0</v>
      </c>
      <c r="AY1735" s="42" t="s">
        <v>327</v>
      </c>
      <c r="AZ1735" s="51">
        <v>75</v>
      </c>
      <c r="BA1735" s="40"/>
      <c r="BB1735" s="42">
        <v>2</v>
      </c>
      <c r="BC1735" s="42" t="s">
        <v>375</v>
      </c>
      <c r="BD1735" s="49" t="s">
        <v>6653</v>
      </c>
      <c r="BE1735" s="49" t="s">
        <v>6650</v>
      </c>
      <c r="BF1735" s="42" t="s">
        <v>340</v>
      </c>
      <c r="BG1735" s="40"/>
      <c r="BH1735" s="40"/>
      <c r="BI1735" s="42" t="s">
        <v>357</v>
      </c>
      <c r="BJ1735" s="42" t="s">
        <v>1872</v>
      </c>
      <c r="BK1735" s="57">
        <v>44778</v>
      </c>
      <c r="BL1735" s="40" t="s">
        <v>340</v>
      </c>
      <c r="BM1735" s="40" t="s">
        <v>317</v>
      </c>
      <c r="BN1735" s="40"/>
      <c r="BO1735" s="40"/>
      <c r="BP1735" s="40" t="s">
        <v>359</v>
      </c>
      <c r="BQ1735" s="40" t="s">
        <v>359</v>
      </c>
      <c r="BR1735" s="40" t="s">
        <v>508</v>
      </c>
      <c r="BS1735" s="40"/>
      <c r="BT1735" s="40" t="s">
        <v>360</v>
      </c>
      <c r="BU1735" s="40" t="s">
        <v>340</v>
      </c>
      <c r="BV1735" s="40" t="s">
        <v>317</v>
      </c>
      <c r="BW1735" s="40"/>
      <c r="BX1735" s="40"/>
      <c r="BY1735" s="40" t="s">
        <v>353</v>
      </c>
      <c r="BZ1735" s="40" t="s">
        <v>353</v>
      </c>
      <c r="CA1735" s="40"/>
      <c r="CB1735" s="40" t="s">
        <v>353</v>
      </c>
      <c r="CC1735" s="40"/>
      <c r="CD1735" s="40"/>
      <c r="CE1735" s="40"/>
      <c r="CF1735" s="40"/>
      <c r="CG1735" s="26" t="s">
        <v>6651</v>
      </c>
    </row>
    <row r="1736" hidden="1" spans="1:85">
      <c r="A1736" s="39">
        <v>1634</v>
      </c>
      <c r="B1736" s="40" t="s">
        <v>6654</v>
      </c>
      <c r="C1736" s="143" t="s">
        <v>6655</v>
      </c>
      <c r="D1736" s="40" t="s">
        <v>6656</v>
      </c>
      <c r="E1736" s="43">
        <v>26.73</v>
      </c>
      <c r="F1736" s="43">
        <v>-16.7509</v>
      </c>
      <c r="G1736" s="42" t="s">
        <v>2110</v>
      </c>
      <c r="H1736" s="37">
        <v>1.8</v>
      </c>
      <c r="I1736" s="42" t="s">
        <v>6036</v>
      </c>
      <c r="J1736" s="40" t="s">
        <v>6127</v>
      </c>
      <c r="K1736" s="42" t="s">
        <v>317</v>
      </c>
      <c r="L1736" s="42" t="s">
        <v>317</v>
      </c>
      <c r="M1736" s="42" t="s">
        <v>317</v>
      </c>
      <c r="N1736" s="40" t="s">
        <v>402</v>
      </c>
      <c r="O1736" s="40" t="s">
        <v>319</v>
      </c>
      <c r="P1736" s="40" t="s">
        <v>319</v>
      </c>
      <c r="Q1736" s="40" t="s">
        <v>320</v>
      </c>
      <c r="R1736" s="146" t="s">
        <v>320</v>
      </c>
      <c r="S1736" s="146" t="s">
        <v>1718</v>
      </c>
      <c r="T1736" s="79" t="s">
        <v>344</v>
      </c>
      <c r="U1736" s="40" t="s">
        <v>323</v>
      </c>
      <c r="V1736" s="52">
        <v>54</v>
      </c>
      <c r="W1736" s="42" t="s">
        <v>325</v>
      </c>
      <c r="X1736" s="42" t="s">
        <v>6079</v>
      </c>
      <c r="Y1736" s="42" t="s">
        <v>2</v>
      </c>
      <c r="Z1736" s="42" t="s">
        <v>2</v>
      </c>
      <c r="AA1736" s="40" t="s">
        <v>328</v>
      </c>
      <c r="AB1736" s="42" t="s">
        <v>2114</v>
      </c>
      <c r="AC1736" s="40" t="s">
        <v>225</v>
      </c>
      <c r="AD1736" s="40" t="s">
        <v>225</v>
      </c>
      <c r="AE1736" s="42" t="s">
        <v>2075</v>
      </c>
      <c r="AF1736" s="42" t="s">
        <v>2075</v>
      </c>
      <c r="AG1736" s="42">
        <v>20</v>
      </c>
      <c r="AH1736" s="42" t="s">
        <v>1496</v>
      </c>
      <c r="AI1736" s="42">
        <v>0</v>
      </c>
      <c r="AJ1736" s="42" t="s">
        <v>351</v>
      </c>
      <c r="AK1736" s="42">
        <v>0</v>
      </c>
      <c r="AL1736" s="42">
        <v>600</v>
      </c>
      <c r="AM1736" s="42" t="s">
        <v>332</v>
      </c>
      <c r="AN1736" s="42" t="s">
        <v>6629</v>
      </c>
      <c r="AO1736" s="42">
        <v>400</v>
      </c>
      <c r="AP1736" s="42" t="s">
        <v>384</v>
      </c>
      <c r="AQ1736" s="42">
        <v>600</v>
      </c>
      <c r="AR1736" s="42">
        <v>2</v>
      </c>
      <c r="AS1736" s="42">
        <v>600</v>
      </c>
      <c r="AT1736" s="42">
        <v>24</v>
      </c>
      <c r="AU1736" s="42" t="s">
        <v>327</v>
      </c>
      <c r="AV1736" s="42" t="s">
        <v>327</v>
      </c>
      <c r="AW1736" s="42" t="s">
        <v>327</v>
      </c>
      <c r="AX1736" s="40">
        <v>0</v>
      </c>
      <c r="AY1736" s="42" t="s">
        <v>327</v>
      </c>
      <c r="AZ1736" s="51">
        <v>60</v>
      </c>
      <c r="BA1736" s="40"/>
      <c r="BB1736" s="42">
        <v>2</v>
      </c>
      <c r="BC1736" s="42" t="s">
        <v>375</v>
      </c>
      <c r="BD1736" s="49" t="s">
        <v>6657</v>
      </c>
      <c r="BE1736" s="49" t="s">
        <v>6654</v>
      </c>
      <c r="BF1736" s="40">
        <v>0</v>
      </c>
      <c r="BG1736" s="40"/>
      <c r="BH1736" s="40"/>
      <c r="BI1736" s="146" t="s">
        <v>357</v>
      </c>
      <c r="BJ1736" s="42" t="s">
        <v>358</v>
      </c>
      <c r="BK1736" s="57">
        <v>44778</v>
      </c>
      <c r="BL1736" s="40" t="s">
        <v>317</v>
      </c>
      <c r="BM1736" s="40" t="s">
        <v>317</v>
      </c>
      <c r="BN1736" s="40"/>
      <c r="BO1736" s="40"/>
      <c r="BP1736" s="40" t="s">
        <v>359</v>
      </c>
      <c r="BQ1736" s="40" t="s">
        <v>359</v>
      </c>
      <c r="BR1736" s="40" t="s">
        <v>359</v>
      </c>
      <c r="BS1736" s="40"/>
      <c r="BT1736" s="40" t="s">
        <v>360</v>
      </c>
      <c r="BU1736" s="40" t="s">
        <v>317</v>
      </c>
      <c r="BV1736" s="40" t="s">
        <v>317</v>
      </c>
      <c r="BW1736" s="40"/>
      <c r="BX1736" s="40"/>
      <c r="BY1736" s="40" t="s">
        <v>353</v>
      </c>
      <c r="BZ1736" s="40" t="s">
        <v>353</v>
      </c>
      <c r="CA1736" s="40"/>
      <c r="CB1736" s="40" t="s">
        <v>353</v>
      </c>
      <c r="CC1736" s="40"/>
      <c r="CD1736" s="40"/>
      <c r="CE1736" s="40"/>
      <c r="CF1736" s="40"/>
      <c r="CG1736" s="26" t="s">
        <v>6655</v>
      </c>
    </row>
    <row r="1737" hidden="1" spans="1:85">
      <c r="A1737" s="39">
        <v>1822</v>
      </c>
      <c r="B1737" s="21" t="s">
        <v>6658</v>
      </c>
      <c r="C1737" s="148" t="s">
        <v>6659</v>
      </c>
      <c r="D1737" s="21" t="s">
        <v>6660</v>
      </c>
      <c r="E1737" s="151">
        <v>25.9558</v>
      </c>
      <c r="F1737" s="43">
        <v>-15.9105</v>
      </c>
      <c r="G1737" s="42" t="s">
        <v>316</v>
      </c>
      <c r="H1737" s="37">
        <v>2</v>
      </c>
      <c r="I1737" s="42" t="s">
        <v>6036</v>
      </c>
      <c r="J1737" s="21" t="s">
        <v>6212</v>
      </c>
      <c r="K1737" s="42" t="s">
        <v>317</v>
      </c>
      <c r="L1737" s="42" t="s">
        <v>317</v>
      </c>
      <c r="M1737" s="42" t="s">
        <v>317</v>
      </c>
      <c r="N1737" s="21" t="s">
        <v>318</v>
      </c>
      <c r="O1737" s="42" t="s">
        <v>319</v>
      </c>
      <c r="P1737" s="21" t="s">
        <v>319</v>
      </c>
      <c r="Q1737" s="21" t="s">
        <v>320</v>
      </c>
      <c r="R1737" s="146" t="s">
        <v>320</v>
      </c>
      <c r="S1737" s="146" t="s">
        <v>1718</v>
      </c>
      <c r="T1737" s="42" t="s">
        <v>344</v>
      </c>
      <c r="U1737" s="21" t="s">
        <v>323</v>
      </c>
      <c r="V1737" s="52">
        <v>50</v>
      </c>
      <c r="W1737" s="42" t="s">
        <v>325</v>
      </c>
      <c r="X1737" s="42" t="s">
        <v>2025</v>
      </c>
      <c r="Y1737" s="42" t="s">
        <v>2</v>
      </c>
      <c r="Z1737" s="42" t="s">
        <v>2</v>
      </c>
      <c r="AA1737" s="21" t="s">
        <v>328</v>
      </c>
      <c r="AB1737" s="43" t="s">
        <v>329</v>
      </c>
      <c r="AC1737" s="42" t="s">
        <v>225</v>
      </c>
      <c r="AD1737" s="42" t="s">
        <v>225</v>
      </c>
      <c r="AE1737" s="42" t="s">
        <v>561</v>
      </c>
      <c r="AF1737" s="42" t="s">
        <v>561</v>
      </c>
      <c r="AG1737" s="42">
        <v>16</v>
      </c>
      <c r="AH1737" s="42" t="s">
        <v>350</v>
      </c>
      <c r="AI1737" s="42" t="s">
        <v>2264</v>
      </c>
      <c r="AJ1737" s="42" t="s">
        <v>351</v>
      </c>
      <c r="AK1737" s="42" t="s">
        <v>2164</v>
      </c>
      <c r="AL1737" s="42">
        <v>1000</v>
      </c>
      <c r="AM1737" s="42" t="s">
        <v>332</v>
      </c>
      <c r="AN1737" s="42" t="s">
        <v>1896</v>
      </c>
      <c r="AO1737" s="42">
        <v>400</v>
      </c>
      <c r="AP1737" s="42" t="s">
        <v>439</v>
      </c>
      <c r="AQ1737" s="42">
        <v>1200</v>
      </c>
      <c r="AR1737" s="42">
        <v>2</v>
      </c>
      <c r="AS1737" s="42">
        <v>600</v>
      </c>
      <c r="AT1737" s="42">
        <v>48</v>
      </c>
      <c r="AU1737" s="42" t="s">
        <v>327</v>
      </c>
      <c r="AV1737" s="42" t="s">
        <v>327</v>
      </c>
      <c r="AW1737" s="42" t="s">
        <v>327</v>
      </c>
      <c r="AX1737" s="42" t="s">
        <v>327</v>
      </c>
      <c r="AY1737" s="42" t="s">
        <v>327</v>
      </c>
      <c r="AZ1737" s="51">
        <v>54</v>
      </c>
      <c r="BA1737" s="42"/>
      <c r="BB1737" s="42">
        <v>1</v>
      </c>
      <c r="BC1737" s="42" t="s">
        <v>525</v>
      </c>
      <c r="BD1737" s="49" t="s">
        <v>6661</v>
      </c>
      <c r="BE1737" s="49" t="s">
        <v>6658</v>
      </c>
      <c r="BF1737" s="42">
        <v>0</v>
      </c>
      <c r="BG1737" s="42"/>
      <c r="BH1737" s="42"/>
      <c r="BI1737" s="42" t="s">
        <v>357</v>
      </c>
      <c r="BJ1737" s="42" t="s">
        <v>358</v>
      </c>
      <c r="BK1737" s="57">
        <v>44778</v>
      </c>
      <c r="BL1737" s="42" t="s">
        <v>317</v>
      </c>
      <c r="BM1737" s="42" t="s">
        <v>317</v>
      </c>
      <c r="BN1737" s="21"/>
      <c r="BO1737" s="21"/>
      <c r="BP1737" s="21" t="s">
        <v>359</v>
      </c>
      <c r="BQ1737" s="21" t="s">
        <v>359</v>
      </c>
      <c r="BR1737" s="21" t="s">
        <v>359</v>
      </c>
      <c r="BS1737" s="21"/>
      <c r="BT1737" s="21" t="s">
        <v>360</v>
      </c>
      <c r="BU1737" s="21" t="s">
        <v>317</v>
      </c>
      <c r="BV1737" s="21" t="s">
        <v>317</v>
      </c>
      <c r="BW1737" s="21"/>
      <c r="BX1737" s="21"/>
      <c r="BY1737" s="42" t="s">
        <v>353</v>
      </c>
      <c r="BZ1737" s="42" t="s">
        <v>353</v>
      </c>
      <c r="CA1737" s="21"/>
      <c r="CB1737" s="42" t="s">
        <v>353</v>
      </c>
      <c r="CC1737" s="21"/>
      <c r="CD1737" s="21"/>
      <c r="CE1737" s="21"/>
      <c r="CF1737" s="21"/>
      <c r="CG1737" s="26" t="s">
        <v>6659</v>
      </c>
    </row>
    <row r="1738" ht="14.4" hidden="1" customHeight="1" spans="1:85">
      <c r="A1738" s="39">
        <v>1072</v>
      </c>
      <c r="B1738" s="40" t="s">
        <v>6662</v>
      </c>
      <c r="C1738" s="143" t="s">
        <v>6663</v>
      </c>
      <c r="D1738" s="40" t="s">
        <v>6664</v>
      </c>
      <c r="E1738" s="43">
        <v>26.3182</v>
      </c>
      <c r="F1738" s="43">
        <v>-16.181</v>
      </c>
      <c r="G1738" s="146" t="s">
        <v>2110</v>
      </c>
      <c r="H1738" s="37">
        <v>2.5</v>
      </c>
      <c r="I1738" s="146" t="s">
        <v>6036</v>
      </c>
      <c r="J1738" s="40" t="s">
        <v>6212</v>
      </c>
      <c r="K1738" s="146" t="s">
        <v>317</v>
      </c>
      <c r="L1738" s="146" t="s">
        <v>317</v>
      </c>
      <c r="M1738" s="146" t="s">
        <v>317</v>
      </c>
      <c r="N1738" s="40" t="s">
        <v>318</v>
      </c>
      <c r="O1738" s="40" t="s">
        <v>319</v>
      </c>
      <c r="P1738" s="40" t="s">
        <v>319</v>
      </c>
      <c r="Q1738" s="40" t="s">
        <v>320</v>
      </c>
      <c r="R1738" s="146" t="s">
        <v>320</v>
      </c>
      <c r="S1738" s="40" t="s">
        <v>1718</v>
      </c>
      <c r="T1738" s="146" t="s">
        <v>782</v>
      </c>
      <c r="U1738" s="40" t="s">
        <v>323</v>
      </c>
      <c r="V1738" s="52">
        <v>60</v>
      </c>
      <c r="W1738" s="146" t="s">
        <v>325</v>
      </c>
      <c r="X1738" s="146" t="s">
        <v>6079</v>
      </c>
      <c r="Y1738" s="42" t="s">
        <v>2</v>
      </c>
      <c r="Z1738" s="42" t="s">
        <v>2</v>
      </c>
      <c r="AA1738" s="40" t="s">
        <v>328</v>
      </c>
      <c r="AB1738" s="42" t="s">
        <v>2114</v>
      </c>
      <c r="AC1738" s="40" t="s">
        <v>225</v>
      </c>
      <c r="AD1738" s="40" t="s">
        <v>225</v>
      </c>
      <c r="AE1738" s="146" t="s">
        <v>1346</v>
      </c>
      <c r="AF1738" s="146" t="s">
        <v>6546</v>
      </c>
      <c r="AG1738" s="42">
        <v>20</v>
      </c>
      <c r="AH1738" s="146" t="s">
        <v>350</v>
      </c>
      <c r="AI1738" s="146">
        <v>0</v>
      </c>
      <c r="AJ1738" s="146" t="s">
        <v>351</v>
      </c>
      <c r="AK1738" s="146" t="s">
        <v>1895</v>
      </c>
      <c r="AL1738" s="146">
        <v>600</v>
      </c>
      <c r="AM1738" s="146" t="s">
        <v>332</v>
      </c>
      <c r="AN1738" s="146" t="s">
        <v>6629</v>
      </c>
      <c r="AO1738" s="146">
        <v>250</v>
      </c>
      <c r="AP1738" s="146" t="s">
        <v>333</v>
      </c>
      <c r="AQ1738" s="42">
        <v>400</v>
      </c>
      <c r="AR1738" s="42">
        <v>48</v>
      </c>
      <c r="AS1738" s="42">
        <v>100</v>
      </c>
      <c r="AT1738" s="42">
        <f>AQ1738/AS1738</f>
        <v>4</v>
      </c>
      <c r="AU1738" s="146" t="s">
        <v>327</v>
      </c>
      <c r="AV1738" s="146" t="s">
        <v>327</v>
      </c>
      <c r="AW1738" s="146" t="s">
        <v>327</v>
      </c>
      <c r="AX1738" s="40">
        <v>0</v>
      </c>
      <c r="AY1738" s="146" t="s">
        <v>327</v>
      </c>
      <c r="AZ1738" s="51">
        <v>45</v>
      </c>
      <c r="BA1738" s="40"/>
      <c r="BB1738" s="42">
        <v>1</v>
      </c>
      <c r="BC1738" s="42" t="s">
        <v>525</v>
      </c>
      <c r="BD1738" s="49">
        <v>0</v>
      </c>
      <c r="BE1738" s="49" t="s">
        <v>6662</v>
      </c>
      <c r="BF1738" s="40">
        <v>0</v>
      </c>
      <c r="BG1738" s="40"/>
      <c r="BH1738" s="40"/>
      <c r="BI1738" s="146" t="s">
        <v>1142</v>
      </c>
      <c r="BJ1738" s="146" t="s">
        <v>1872</v>
      </c>
      <c r="BK1738" s="57">
        <v>44778</v>
      </c>
      <c r="BL1738" s="40" t="s">
        <v>317</v>
      </c>
      <c r="BM1738" s="40" t="s">
        <v>317</v>
      </c>
      <c r="BN1738" s="40"/>
      <c r="BO1738" s="40"/>
      <c r="BP1738" s="40" t="s">
        <v>359</v>
      </c>
      <c r="BQ1738" s="40" t="s">
        <v>359</v>
      </c>
      <c r="BR1738" s="40" t="s">
        <v>359</v>
      </c>
      <c r="BS1738" s="40"/>
      <c r="BT1738" s="40" t="s">
        <v>360</v>
      </c>
      <c r="BU1738" s="40" t="s">
        <v>317</v>
      </c>
      <c r="BV1738" s="40" t="s">
        <v>317</v>
      </c>
      <c r="BW1738" s="40"/>
      <c r="BX1738" s="40"/>
      <c r="BY1738" s="40" t="s">
        <v>353</v>
      </c>
      <c r="BZ1738" s="40" t="s">
        <v>353</v>
      </c>
      <c r="CA1738" s="40"/>
      <c r="CB1738" s="40" t="s">
        <v>353</v>
      </c>
      <c r="CC1738" s="40"/>
      <c r="CD1738" s="40"/>
      <c r="CE1738" s="40"/>
      <c r="CF1738" s="40"/>
      <c r="CG1738" s="26" t="s">
        <v>6663</v>
      </c>
    </row>
    <row r="1739" hidden="1" spans="1:85">
      <c r="A1739" s="34">
        <v>1059</v>
      </c>
      <c r="B1739" s="40" t="s">
        <v>6665</v>
      </c>
      <c r="C1739" s="143" t="s">
        <v>6666</v>
      </c>
      <c r="D1739" s="40" t="s">
        <v>6667</v>
      </c>
      <c r="E1739" s="43">
        <v>27.7636</v>
      </c>
      <c r="F1739" s="43">
        <v>-15.8603</v>
      </c>
      <c r="G1739" s="40" t="s">
        <v>2110</v>
      </c>
      <c r="H1739" s="37">
        <v>1.5</v>
      </c>
      <c r="I1739" s="42" t="s">
        <v>6036</v>
      </c>
      <c r="J1739" s="40" t="s">
        <v>6365</v>
      </c>
      <c r="K1739" s="40" t="s">
        <v>340</v>
      </c>
      <c r="L1739" s="40" t="s">
        <v>317</v>
      </c>
      <c r="M1739" s="40" t="s">
        <v>317</v>
      </c>
      <c r="N1739" s="40" t="s">
        <v>341</v>
      </c>
      <c r="O1739" s="40" t="s">
        <v>319</v>
      </c>
      <c r="P1739" s="40" t="s">
        <v>319</v>
      </c>
      <c r="Q1739" s="40" t="s">
        <v>320</v>
      </c>
      <c r="R1739" s="40" t="s">
        <v>320</v>
      </c>
      <c r="S1739" s="40" t="s">
        <v>1718</v>
      </c>
      <c r="T1739" s="40" t="s">
        <v>344</v>
      </c>
      <c r="U1739" s="40" t="s">
        <v>323</v>
      </c>
      <c r="V1739" s="52">
        <v>50</v>
      </c>
      <c r="W1739" s="40" t="s">
        <v>325</v>
      </c>
      <c r="X1739" s="42" t="s">
        <v>6079</v>
      </c>
      <c r="Y1739" s="42" t="s">
        <v>2</v>
      </c>
      <c r="Z1739" s="42" t="s">
        <v>2</v>
      </c>
      <c r="AA1739" s="40" t="s">
        <v>328</v>
      </c>
      <c r="AB1739" s="40" t="s">
        <v>2114</v>
      </c>
      <c r="AC1739" s="40" t="s">
        <v>225</v>
      </c>
      <c r="AD1739" s="40" t="s">
        <v>225</v>
      </c>
      <c r="AE1739" s="40" t="s">
        <v>561</v>
      </c>
      <c r="AF1739" s="40" t="s">
        <v>561</v>
      </c>
      <c r="AG1739" s="42">
        <v>20</v>
      </c>
      <c r="AH1739" s="40" t="s">
        <v>350</v>
      </c>
      <c r="AI1739" s="40" t="s">
        <v>5393</v>
      </c>
      <c r="AJ1739" s="40" t="s">
        <v>351</v>
      </c>
      <c r="AK1739" s="40" t="s">
        <v>1895</v>
      </c>
      <c r="AL1739" s="40">
        <v>1000</v>
      </c>
      <c r="AM1739" s="40" t="s">
        <v>408</v>
      </c>
      <c r="AN1739" s="40" t="s">
        <v>6668</v>
      </c>
      <c r="AO1739" s="40">
        <v>250</v>
      </c>
      <c r="AP1739" s="40" t="s">
        <v>333</v>
      </c>
      <c r="AQ1739" s="40">
        <v>200</v>
      </c>
      <c r="AR1739" s="40">
        <v>48</v>
      </c>
      <c r="AS1739" s="42">
        <v>100</v>
      </c>
      <c r="AT1739" s="42">
        <f>AQ1739/AS1739</f>
        <v>2</v>
      </c>
      <c r="AU1739" s="40" t="s">
        <v>327</v>
      </c>
      <c r="AV1739" s="40" t="s">
        <v>327</v>
      </c>
      <c r="AW1739" s="40" t="s">
        <v>327</v>
      </c>
      <c r="AX1739" s="40">
        <v>0</v>
      </c>
      <c r="AY1739" s="40" t="s">
        <v>327</v>
      </c>
      <c r="AZ1739" s="51">
        <v>119</v>
      </c>
      <c r="BA1739" s="40"/>
      <c r="BB1739" s="42">
        <v>1</v>
      </c>
      <c r="BC1739" s="42" t="s">
        <v>525</v>
      </c>
      <c r="BD1739" s="49">
        <v>0</v>
      </c>
      <c r="BE1739" s="49" t="s">
        <v>6665</v>
      </c>
      <c r="BF1739" s="40">
        <v>0</v>
      </c>
      <c r="BG1739" s="40"/>
      <c r="BH1739" s="40"/>
      <c r="BI1739" s="40" t="s">
        <v>1142</v>
      </c>
      <c r="BJ1739" s="40" t="s">
        <v>358</v>
      </c>
      <c r="BK1739" s="57">
        <v>44778</v>
      </c>
      <c r="BL1739" s="40" t="s">
        <v>317</v>
      </c>
      <c r="BM1739" s="40" t="s">
        <v>317</v>
      </c>
      <c r="BN1739" s="40"/>
      <c r="BO1739" s="40"/>
      <c r="BP1739" s="40" t="s">
        <v>359</v>
      </c>
      <c r="BQ1739" s="40" t="s">
        <v>359</v>
      </c>
      <c r="BR1739" s="40" t="s">
        <v>359</v>
      </c>
      <c r="BS1739" s="40"/>
      <c r="BT1739" s="40" t="s">
        <v>360</v>
      </c>
      <c r="BU1739" s="40" t="s">
        <v>317</v>
      </c>
      <c r="BV1739" s="40" t="s">
        <v>317</v>
      </c>
      <c r="BW1739" s="40"/>
      <c r="BX1739" s="40"/>
      <c r="BY1739" s="40" t="s">
        <v>353</v>
      </c>
      <c r="BZ1739" s="40" t="s">
        <v>353</v>
      </c>
      <c r="CA1739" s="40"/>
      <c r="CB1739" s="40" t="s">
        <v>353</v>
      </c>
      <c r="CC1739" s="40"/>
      <c r="CD1739" s="40"/>
      <c r="CE1739" s="40"/>
      <c r="CF1739" s="40"/>
      <c r="CG1739" s="26" t="s">
        <v>6666</v>
      </c>
    </row>
    <row r="1740" hidden="1" spans="1:85">
      <c r="A1740" s="39">
        <v>158</v>
      </c>
      <c r="B1740" s="40" t="s">
        <v>6669</v>
      </c>
      <c r="C1740" s="143" t="s">
        <v>6670</v>
      </c>
      <c r="D1740" s="40" t="s">
        <v>6671</v>
      </c>
      <c r="E1740" s="43">
        <v>25.9</v>
      </c>
      <c r="F1740" s="43">
        <v>-17.1833</v>
      </c>
      <c r="G1740" s="40" t="s">
        <v>2110</v>
      </c>
      <c r="H1740" s="37">
        <v>1.8</v>
      </c>
      <c r="I1740" s="42" t="s">
        <v>6036</v>
      </c>
      <c r="J1740" s="40" t="s">
        <v>6113</v>
      </c>
      <c r="K1740" s="40" t="s">
        <v>317</v>
      </c>
      <c r="L1740" s="40" t="s">
        <v>317</v>
      </c>
      <c r="M1740" s="40" t="s">
        <v>317</v>
      </c>
      <c r="N1740" s="40" t="s">
        <v>318</v>
      </c>
      <c r="O1740" s="40" t="s">
        <v>319</v>
      </c>
      <c r="P1740" s="40" t="s">
        <v>319</v>
      </c>
      <c r="Q1740" s="40" t="s">
        <v>320</v>
      </c>
      <c r="R1740" s="40" t="s">
        <v>320</v>
      </c>
      <c r="S1740" s="40" t="s">
        <v>1718</v>
      </c>
      <c r="T1740" s="42" t="s">
        <v>782</v>
      </c>
      <c r="U1740" s="40" t="s">
        <v>323</v>
      </c>
      <c r="V1740" s="52">
        <v>70</v>
      </c>
      <c r="W1740" s="40" t="s">
        <v>325</v>
      </c>
      <c r="X1740" s="42" t="s">
        <v>6038</v>
      </c>
      <c r="Y1740" s="42" t="s">
        <v>2</v>
      </c>
      <c r="Z1740" s="42" t="s">
        <v>2</v>
      </c>
      <c r="AA1740" s="40" t="s">
        <v>328</v>
      </c>
      <c r="AB1740" s="40" t="s">
        <v>2114</v>
      </c>
      <c r="AC1740" s="40" t="s">
        <v>225</v>
      </c>
      <c r="AD1740" s="40" t="s">
        <v>225</v>
      </c>
      <c r="AE1740" s="40" t="s">
        <v>6672</v>
      </c>
      <c r="AF1740" s="40" t="s">
        <v>1496</v>
      </c>
      <c r="AG1740" s="42">
        <v>15</v>
      </c>
      <c r="AH1740" s="40" t="s">
        <v>1496</v>
      </c>
      <c r="AI1740" s="40" t="s">
        <v>6673</v>
      </c>
      <c r="AJ1740" s="40" t="s">
        <v>1443</v>
      </c>
      <c r="AK1740" s="40" t="s">
        <v>6674</v>
      </c>
      <c r="AL1740" s="40">
        <v>600</v>
      </c>
      <c r="AM1740" s="40" t="s">
        <v>2203</v>
      </c>
      <c r="AN1740" s="40" t="s">
        <v>2203</v>
      </c>
      <c r="AO1740" s="40" t="s">
        <v>2203</v>
      </c>
      <c r="AP1740" s="40" t="s">
        <v>439</v>
      </c>
      <c r="AQ1740" s="40">
        <v>600</v>
      </c>
      <c r="AR1740" s="40">
        <v>2</v>
      </c>
      <c r="AS1740" s="42">
        <v>600</v>
      </c>
      <c r="AT1740" s="42">
        <v>24</v>
      </c>
      <c r="AU1740" s="40" t="s">
        <v>327</v>
      </c>
      <c r="AV1740" s="40" t="s">
        <v>327</v>
      </c>
      <c r="AW1740" s="40" t="s">
        <v>327</v>
      </c>
      <c r="AX1740" s="40" t="s">
        <v>2203</v>
      </c>
      <c r="AY1740" s="40" t="s">
        <v>327</v>
      </c>
      <c r="AZ1740" s="51">
        <v>30</v>
      </c>
      <c r="BA1740" s="40"/>
      <c r="BB1740" s="42">
        <v>1</v>
      </c>
      <c r="BC1740" s="42" t="s">
        <v>525</v>
      </c>
      <c r="BD1740" s="49">
        <v>0</v>
      </c>
      <c r="BE1740" s="49" t="s">
        <v>6669</v>
      </c>
      <c r="BF1740" s="40" t="s">
        <v>356</v>
      </c>
      <c r="BG1740" s="40"/>
      <c r="BH1740" s="40"/>
      <c r="BI1740" s="40" t="s">
        <v>357</v>
      </c>
      <c r="BJ1740" s="40" t="s">
        <v>358</v>
      </c>
      <c r="BK1740" s="57">
        <v>44778</v>
      </c>
      <c r="BL1740" s="40" t="s">
        <v>317</v>
      </c>
      <c r="BM1740" s="40" t="s">
        <v>317</v>
      </c>
      <c r="BN1740" s="40"/>
      <c r="BO1740" s="40"/>
      <c r="BP1740" s="40" t="s">
        <v>359</v>
      </c>
      <c r="BQ1740" s="40" t="s">
        <v>359</v>
      </c>
      <c r="BR1740" s="40" t="s">
        <v>359</v>
      </c>
      <c r="BS1740" s="40"/>
      <c r="BT1740" s="40" t="s">
        <v>360</v>
      </c>
      <c r="BU1740" s="40" t="s">
        <v>317</v>
      </c>
      <c r="BV1740" s="40" t="s">
        <v>317</v>
      </c>
      <c r="BW1740" s="40"/>
      <c r="BX1740" s="40"/>
      <c r="BY1740" s="40" t="s">
        <v>353</v>
      </c>
      <c r="BZ1740" s="40" t="s">
        <v>353</v>
      </c>
      <c r="CA1740" s="40"/>
      <c r="CB1740" s="40" t="s">
        <v>353</v>
      </c>
      <c r="CC1740" s="40"/>
      <c r="CD1740" s="40"/>
      <c r="CE1740" s="40"/>
      <c r="CF1740" s="40"/>
      <c r="CG1740" s="26" t="s">
        <v>6670</v>
      </c>
    </row>
    <row r="1741" hidden="1" spans="1:85">
      <c r="A1741" s="34">
        <v>941</v>
      </c>
      <c r="B1741" s="40" t="s">
        <v>6675</v>
      </c>
      <c r="C1741" s="143" t="s">
        <v>6676</v>
      </c>
      <c r="D1741" s="40" t="s">
        <v>6677</v>
      </c>
      <c r="E1741" s="43">
        <v>25.1426</v>
      </c>
      <c r="F1741" s="43">
        <v>-11.8296</v>
      </c>
      <c r="G1741" s="40" t="s">
        <v>2110</v>
      </c>
      <c r="H1741" s="37">
        <v>1.8</v>
      </c>
      <c r="I1741" s="42" t="s">
        <v>6036</v>
      </c>
      <c r="J1741" s="40" t="s">
        <v>6153</v>
      </c>
      <c r="K1741" s="40" t="s">
        <v>317</v>
      </c>
      <c r="L1741" s="40" t="s">
        <v>317</v>
      </c>
      <c r="M1741" s="40" t="s">
        <v>317</v>
      </c>
      <c r="N1741" s="40" t="s">
        <v>318</v>
      </c>
      <c r="O1741" s="40" t="s">
        <v>319</v>
      </c>
      <c r="P1741" s="40" t="s">
        <v>319</v>
      </c>
      <c r="Q1741" s="40" t="s">
        <v>320</v>
      </c>
      <c r="R1741" s="40" t="s">
        <v>320</v>
      </c>
      <c r="S1741" s="40" t="s">
        <v>1718</v>
      </c>
      <c r="T1741" s="40" t="s">
        <v>344</v>
      </c>
      <c r="U1741" s="40" t="s">
        <v>323</v>
      </c>
      <c r="V1741" s="52">
        <v>60</v>
      </c>
      <c r="W1741" s="40" t="s">
        <v>325</v>
      </c>
      <c r="X1741" s="42" t="s">
        <v>6079</v>
      </c>
      <c r="Y1741" s="42" t="s">
        <v>2</v>
      </c>
      <c r="Z1741" s="42" t="s">
        <v>2</v>
      </c>
      <c r="AA1741" s="40" t="s">
        <v>328</v>
      </c>
      <c r="AB1741" s="42" t="s">
        <v>2114</v>
      </c>
      <c r="AC1741" s="40" t="s">
        <v>225</v>
      </c>
      <c r="AD1741" s="40" t="s">
        <v>225</v>
      </c>
      <c r="AE1741" s="40" t="s">
        <v>349</v>
      </c>
      <c r="AF1741" s="40" t="s">
        <v>349</v>
      </c>
      <c r="AG1741" s="42">
        <v>15</v>
      </c>
      <c r="AH1741" s="40" t="s">
        <v>350</v>
      </c>
      <c r="AI1741" s="40" t="s">
        <v>2115</v>
      </c>
      <c r="AJ1741" s="40" t="s">
        <v>351</v>
      </c>
      <c r="AK1741" s="40" t="s">
        <v>1895</v>
      </c>
      <c r="AL1741" s="40">
        <v>600</v>
      </c>
      <c r="AM1741" s="40" t="s">
        <v>332</v>
      </c>
      <c r="AN1741" s="40" t="s">
        <v>6367</v>
      </c>
      <c r="AO1741" s="40">
        <v>400</v>
      </c>
      <c r="AP1741" s="42" t="s">
        <v>439</v>
      </c>
      <c r="AQ1741" s="40">
        <v>1200</v>
      </c>
      <c r="AR1741" s="40">
        <v>2</v>
      </c>
      <c r="AS1741" s="42">
        <v>600</v>
      </c>
      <c r="AT1741" s="42">
        <v>48</v>
      </c>
      <c r="AU1741" s="40" t="s">
        <v>327</v>
      </c>
      <c r="AV1741" s="40" t="s">
        <v>327</v>
      </c>
      <c r="AW1741" s="40" t="s">
        <v>327</v>
      </c>
      <c r="AX1741" s="40">
        <v>0</v>
      </c>
      <c r="AY1741" s="40" t="s">
        <v>327</v>
      </c>
      <c r="AZ1741" s="51">
        <v>71</v>
      </c>
      <c r="BA1741" s="40"/>
      <c r="BB1741" s="42">
        <v>2</v>
      </c>
      <c r="BC1741" s="42" t="s">
        <v>375</v>
      </c>
      <c r="BD1741" s="49" t="s">
        <v>6678</v>
      </c>
      <c r="BE1741" s="49" t="s">
        <v>6675</v>
      </c>
      <c r="BF1741" s="40">
        <v>0</v>
      </c>
      <c r="BG1741" s="40"/>
      <c r="BH1741" s="40"/>
      <c r="BI1741" s="40" t="s">
        <v>357</v>
      </c>
      <c r="BJ1741" s="40" t="s">
        <v>358</v>
      </c>
      <c r="BK1741" s="57">
        <v>44778</v>
      </c>
      <c r="BL1741" s="40" t="s">
        <v>317</v>
      </c>
      <c r="BM1741" s="40" t="s">
        <v>317</v>
      </c>
      <c r="BN1741" s="40"/>
      <c r="BO1741" s="40"/>
      <c r="BP1741" s="40" t="s">
        <v>359</v>
      </c>
      <c r="BQ1741" s="40" t="s">
        <v>359</v>
      </c>
      <c r="BR1741" s="40" t="s">
        <v>359</v>
      </c>
      <c r="BS1741" s="40"/>
      <c r="BT1741" s="40" t="s">
        <v>360</v>
      </c>
      <c r="BU1741" s="40" t="s">
        <v>317</v>
      </c>
      <c r="BV1741" s="40" t="s">
        <v>317</v>
      </c>
      <c r="BW1741" s="40"/>
      <c r="BX1741" s="40"/>
      <c r="BY1741" s="40" t="s">
        <v>353</v>
      </c>
      <c r="BZ1741" s="40" t="s">
        <v>353</v>
      </c>
      <c r="CA1741" s="40"/>
      <c r="CB1741" s="40" t="s">
        <v>353</v>
      </c>
      <c r="CC1741" s="40"/>
      <c r="CD1741" s="40"/>
      <c r="CE1741" s="40"/>
      <c r="CF1741" s="40"/>
      <c r="CG1741" s="26" t="s">
        <v>6676</v>
      </c>
    </row>
    <row r="1742" hidden="1" spans="1:85">
      <c r="A1742" s="34">
        <v>1659</v>
      </c>
      <c r="B1742" s="40" t="s">
        <v>6679</v>
      </c>
      <c r="C1742" s="143" t="s">
        <v>6680</v>
      </c>
      <c r="D1742" s="40" t="s">
        <v>6681</v>
      </c>
      <c r="E1742" s="43">
        <v>26.6632</v>
      </c>
      <c r="F1742" s="43">
        <v>-17.2948</v>
      </c>
      <c r="G1742" s="40" t="s">
        <v>2110</v>
      </c>
      <c r="H1742" s="37">
        <v>2.5</v>
      </c>
      <c r="I1742" s="42" t="s">
        <v>6036</v>
      </c>
      <c r="J1742" s="40" t="s">
        <v>6127</v>
      </c>
      <c r="K1742" s="40" t="s">
        <v>317</v>
      </c>
      <c r="L1742" s="40" t="s">
        <v>317</v>
      </c>
      <c r="M1742" s="40" t="s">
        <v>317</v>
      </c>
      <c r="N1742" s="40" t="s">
        <v>318</v>
      </c>
      <c r="O1742" s="40" t="s">
        <v>319</v>
      </c>
      <c r="P1742" s="40" t="s">
        <v>319</v>
      </c>
      <c r="Q1742" s="40" t="s">
        <v>390</v>
      </c>
      <c r="R1742" s="40" t="s">
        <v>320</v>
      </c>
      <c r="S1742" s="40" t="s">
        <v>1718</v>
      </c>
      <c r="T1742" s="40" t="s">
        <v>782</v>
      </c>
      <c r="U1742" s="40" t="s">
        <v>323</v>
      </c>
      <c r="V1742" s="52">
        <v>60</v>
      </c>
      <c r="W1742" s="40" t="s">
        <v>325</v>
      </c>
      <c r="X1742" s="42" t="s">
        <v>6038</v>
      </c>
      <c r="Y1742" s="42" t="s">
        <v>2</v>
      </c>
      <c r="Z1742" s="42" t="s">
        <v>2</v>
      </c>
      <c r="AA1742" s="40" t="s">
        <v>328</v>
      </c>
      <c r="AB1742" s="42" t="s">
        <v>2114</v>
      </c>
      <c r="AC1742" s="40" t="s">
        <v>225</v>
      </c>
      <c r="AD1742" s="40" t="s">
        <v>225</v>
      </c>
      <c r="AE1742" s="40" t="s">
        <v>382</v>
      </c>
      <c r="AF1742" s="40" t="s">
        <v>382</v>
      </c>
      <c r="AG1742" s="42">
        <v>20</v>
      </c>
      <c r="AH1742" s="40" t="s">
        <v>350</v>
      </c>
      <c r="AI1742" s="40" t="s">
        <v>5393</v>
      </c>
      <c r="AJ1742" s="40" t="s">
        <v>351</v>
      </c>
      <c r="AK1742" s="40" t="s">
        <v>1895</v>
      </c>
      <c r="AL1742" s="40">
        <v>1000</v>
      </c>
      <c r="AM1742" s="40" t="s">
        <v>332</v>
      </c>
      <c r="AN1742" s="40" t="s">
        <v>6128</v>
      </c>
      <c r="AO1742" s="40">
        <v>600</v>
      </c>
      <c r="AP1742" s="40" t="s">
        <v>333</v>
      </c>
      <c r="AQ1742" s="42">
        <v>500</v>
      </c>
      <c r="AR1742" s="42">
        <v>48</v>
      </c>
      <c r="AS1742" s="42">
        <v>100</v>
      </c>
      <c r="AT1742" s="42">
        <f>AQ1742/AS1742</f>
        <v>5</v>
      </c>
      <c r="AU1742" s="40" t="s">
        <v>327</v>
      </c>
      <c r="AV1742" s="40" t="s">
        <v>327</v>
      </c>
      <c r="AW1742" s="40" t="s">
        <v>327</v>
      </c>
      <c r="AX1742" s="40" t="s">
        <v>2203</v>
      </c>
      <c r="AY1742" s="40" t="s">
        <v>327</v>
      </c>
      <c r="AZ1742" s="51">
        <v>70</v>
      </c>
      <c r="BA1742" s="40"/>
      <c r="BB1742" s="42">
        <v>2</v>
      </c>
      <c r="BC1742" s="42" t="s">
        <v>375</v>
      </c>
      <c r="BD1742" s="49" t="s">
        <v>6682</v>
      </c>
      <c r="BE1742" s="49" t="s">
        <v>6679</v>
      </c>
      <c r="BF1742" s="40" t="s">
        <v>356</v>
      </c>
      <c r="BG1742" s="40"/>
      <c r="BH1742" s="40"/>
      <c r="BI1742" s="40" t="s">
        <v>357</v>
      </c>
      <c r="BJ1742" s="40" t="s">
        <v>1872</v>
      </c>
      <c r="BK1742" s="57">
        <v>44778</v>
      </c>
      <c r="BL1742" s="40" t="s">
        <v>317</v>
      </c>
      <c r="BM1742" s="40" t="s">
        <v>317</v>
      </c>
      <c r="BN1742" s="40"/>
      <c r="BO1742" s="40"/>
      <c r="BP1742" s="40" t="s">
        <v>359</v>
      </c>
      <c r="BQ1742" s="40" t="s">
        <v>359</v>
      </c>
      <c r="BR1742" s="40" t="s">
        <v>359</v>
      </c>
      <c r="BS1742" s="40"/>
      <c r="BT1742" s="40" t="s">
        <v>360</v>
      </c>
      <c r="BU1742" s="40" t="s">
        <v>340</v>
      </c>
      <c r="BV1742" s="40" t="s">
        <v>317</v>
      </c>
      <c r="BW1742" s="40"/>
      <c r="BX1742" s="40"/>
      <c r="BY1742" s="40" t="s">
        <v>353</v>
      </c>
      <c r="BZ1742" s="40" t="s">
        <v>353</v>
      </c>
      <c r="CA1742" s="40"/>
      <c r="CB1742" s="40" t="s">
        <v>353</v>
      </c>
      <c r="CC1742" s="40"/>
      <c r="CD1742" s="40"/>
      <c r="CE1742" s="40"/>
      <c r="CF1742" s="40"/>
      <c r="CG1742" s="26" t="s">
        <v>6680</v>
      </c>
    </row>
    <row r="1743" hidden="1" spans="1:85">
      <c r="A1743" s="34">
        <v>1653</v>
      </c>
      <c r="B1743" s="40" t="s">
        <v>6683</v>
      </c>
      <c r="C1743" s="143" t="s">
        <v>6684</v>
      </c>
      <c r="D1743" s="40" t="s">
        <v>6685</v>
      </c>
      <c r="E1743" s="152">
        <v>26.8332</v>
      </c>
      <c r="F1743" s="152">
        <v>-16.2577</v>
      </c>
      <c r="G1743" s="40" t="s">
        <v>2110</v>
      </c>
      <c r="H1743" s="37">
        <v>2</v>
      </c>
      <c r="I1743" s="42" t="s">
        <v>6036</v>
      </c>
      <c r="J1743" s="40" t="s">
        <v>6153</v>
      </c>
      <c r="K1743" s="40" t="s">
        <v>317</v>
      </c>
      <c r="L1743" s="40" t="s">
        <v>317</v>
      </c>
      <c r="M1743" s="40" t="s">
        <v>317</v>
      </c>
      <c r="N1743" s="40" t="s">
        <v>318</v>
      </c>
      <c r="O1743" s="40" t="s">
        <v>319</v>
      </c>
      <c r="P1743" s="40" t="s">
        <v>319</v>
      </c>
      <c r="Q1743" s="40" t="s">
        <v>320</v>
      </c>
      <c r="R1743" s="40" t="s">
        <v>320</v>
      </c>
      <c r="S1743" s="40" t="s">
        <v>1718</v>
      </c>
      <c r="T1743" s="42" t="s">
        <v>782</v>
      </c>
      <c r="U1743" s="40" t="s">
        <v>323</v>
      </c>
      <c r="V1743" s="186">
        <v>60</v>
      </c>
      <c r="W1743" s="40" t="s">
        <v>325</v>
      </c>
      <c r="X1743" s="40" t="s">
        <v>6079</v>
      </c>
      <c r="Y1743" s="42" t="s">
        <v>2</v>
      </c>
      <c r="Z1743" s="42" t="s">
        <v>2</v>
      </c>
      <c r="AA1743" s="40" t="s">
        <v>328</v>
      </c>
      <c r="AB1743" s="42" t="s">
        <v>2114</v>
      </c>
      <c r="AC1743" s="40" t="s">
        <v>225</v>
      </c>
      <c r="AD1743" s="40" t="s">
        <v>225</v>
      </c>
      <c r="AE1743" s="40" t="s">
        <v>561</v>
      </c>
      <c r="AF1743" s="40" t="s">
        <v>561</v>
      </c>
      <c r="AG1743" s="40">
        <v>16</v>
      </c>
      <c r="AH1743" s="40" t="s">
        <v>350</v>
      </c>
      <c r="AI1743" s="40" t="s">
        <v>5393</v>
      </c>
      <c r="AJ1743" s="40" t="s">
        <v>370</v>
      </c>
      <c r="AK1743" s="40" t="s">
        <v>6371</v>
      </c>
      <c r="AL1743" s="40">
        <v>1000</v>
      </c>
      <c r="AM1743" s="40" t="s">
        <v>332</v>
      </c>
      <c r="AN1743" s="40" t="s">
        <v>6629</v>
      </c>
      <c r="AO1743" s="40">
        <v>250</v>
      </c>
      <c r="AP1743" s="40" t="s">
        <v>333</v>
      </c>
      <c r="AQ1743" s="40">
        <v>500</v>
      </c>
      <c r="AR1743" s="42">
        <v>48</v>
      </c>
      <c r="AS1743" s="42">
        <v>100</v>
      </c>
      <c r="AT1743" s="42">
        <f>AQ1743/AS1743</f>
        <v>5</v>
      </c>
      <c r="AU1743" s="40" t="s">
        <v>327</v>
      </c>
      <c r="AV1743" s="40" t="s">
        <v>327</v>
      </c>
      <c r="AW1743" s="40" t="s">
        <v>327</v>
      </c>
      <c r="AX1743" s="40">
        <v>0</v>
      </c>
      <c r="AY1743" s="40" t="s">
        <v>327</v>
      </c>
      <c r="AZ1743" s="51">
        <v>62</v>
      </c>
      <c r="BA1743" s="40"/>
      <c r="BB1743" s="42">
        <v>1</v>
      </c>
      <c r="BC1743" s="42" t="s">
        <v>525</v>
      </c>
      <c r="BD1743" s="49">
        <v>0</v>
      </c>
      <c r="BE1743" s="49" t="s">
        <v>6683</v>
      </c>
      <c r="BF1743" s="40">
        <v>0</v>
      </c>
      <c r="BG1743" s="40"/>
      <c r="BH1743" s="40"/>
      <c r="BI1743" s="40" t="s">
        <v>357</v>
      </c>
      <c r="BJ1743" s="40" t="s">
        <v>1872</v>
      </c>
      <c r="BK1743" s="57">
        <v>44778</v>
      </c>
      <c r="BL1743" s="40" t="s">
        <v>317</v>
      </c>
      <c r="BM1743" s="40" t="s">
        <v>317</v>
      </c>
      <c r="BN1743" s="40"/>
      <c r="BO1743" s="40"/>
      <c r="BP1743" s="40" t="s">
        <v>359</v>
      </c>
      <c r="BQ1743" s="40" t="s">
        <v>359</v>
      </c>
      <c r="BR1743" s="40" t="s">
        <v>562</v>
      </c>
      <c r="BS1743" s="40"/>
      <c r="BT1743" s="40" t="s">
        <v>360</v>
      </c>
      <c r="BU1743" s="40" t="s">
        <v>317</v>
      </c>
      <c r="BV1743" s="40" t="s">
        <v>317</v>
      </c>
      <c r="BW1743" s="40"/>
      <c r="BX1743" s="40"/>
      <c r="BY1743" s="40" t="s">
        <v>353</v>
      </c>
      <c r="BZ1743" s="40" t="s">
        <v>353</v>
      </c>
      <c r="CA1743" s="40"/>
      <c r="CB1743" s="40" t="s">
        <v>353</v>
      </c>
      <c r="CC1743" s="40"/>
      <c r="CD1743" s="40"/>
      <c r="CE1743" s="40"/>
      <c r="CF1743" s="40"/>
      <c r="CG1743" s="26" t="s">
        <v>6684</v>
      </c>
    </row>
    <row r="1744" hidden="1" spans="1:85">
      <c r="A1744" s="39">
        <v>1310</v>
      </c>
      <c r="B1744" s="40" t="s">
        <v>6686</v>
      </c>
      <c r="C1744" s="143" t="s">
        <v>6687</v>
      </c>
      <c r="D1744" s="40" t="s">
        <v>6688</v>
      </c>
      <c r="E1744" s="44">
        <v>26.8932</v>
      </c>
      <c r="F1744" s="44">
        <v>-16.4122</v>
      </c>
      <c r="G1744" s="40" t="s">
        <v>2110</v>
      </c>
      <c r="H1744" s="37">
        <v>1.8</v>
      </c>
      <c r="I1744" s="40" t="s">
        <v>6036</v>
      </c>
      <c r="J1744" s="40" t="s">
        <v>6153</v>
      </c>
      <c r="K1744" s="40" t="s">
        <v>317</v>
      </c>
      <c r="L1744" s="40" t="s">
        <v>317</v>
      </c>
      <c r="M1744" s="40" t="s">
        <v>317</v>
      </c>
      <c r="N1744" s="40" t="s">
        <v>318</v>
      </c>
      <c r="O1744" s="40" t="s">
        <v>319</v>
      </c>
      <c r="P1744" s="40" t="s">
        <v>319</v>
      </c>
      <c r="Q1744" s="40" t="s">
        <v>320</v>
      </c>
      <c r="R1744" s="40" t="s">
        <v>320</v>
      </c>
      <c r="S1744" s="40" t="s">
        <v>1718</v>
      </c>
      <c r="T1744" s="40" t="s">
        <v>344</v>
      </c>
      <c r="U1744" s="40" t="s">
        <v>323</v>
      </c>
      <c r="V1744" s="187">
        <v>70</v>
      </c>
      <c r="W1744" s="40" t="s">
        <v>325</v>
      </c>
      <c r="X1744" s="42" t="s">
        <v>6079</v>
      </c>
      <c r="Y1744" s="42" t="s">
        <v>2</v>
      </c>
      <c r="Z1744" s="42" t="s">
        <v>2</v>
      </c>
      <c r="AA1744" s="40" t="s">
        <v>328</v>
      </c>
      <c r="AB1744" s="42" t="s">
        <v>2114</v>
      </c>
      <c r="AC1744" s="40" t="s">
        <v>225</v>
      </c>
      <c r="AD1744" s="40" t="s">
        <v>225</v>
      </c>
      <c r="AE1744" s="40" t="s">
        <v>349</v>
      </c>
      <c r="AF1744" s="40" t="s">
        <v>349</v>
      </c>
      <c r="AG1744" s="42">
        <v>15</v>
      </c>
      <c r="AH1744" s="40" t="s">
        <v>350</v>
      </c>
      <c r="AI1744" s="40" t="s">
        <v>2115</v>
      </c>
      <c r="AJ1744" s="40" t="s">
        <v>351</v>
      </c>
      <c r="AK1744" s="40" t="s">
        <v>1895</v>
      </c>
      <c r="AL1744" s="40">
        <v>600</v>
      </c>
      <c r="AM1744" s="40" t="s">
        <v>332</v>
      </c>
      <c r="AN1744" s="42" t="s">
        <v>6629</v>
      </c>
      <c r="AO1744" s="40">
        <v>400</v>
      </c>
      <c r="AP1744" s="40" t="s">
        <v>439</v>
      </c>
      <c r="AQ1744" s="42">
        <v>600</v>
      </c>
      <c r="AR1744" s="42">
        <v>2</v>
      </c>
      <c r="AS1744" s="42">
        <v>600</v>
      </c>
      <c r="AT1744" s="42">
        <v>24</v>
      </c>
      <c r="AU1744" s="40" t="s">
        <v>327</v>
      </c>
      <c r="AV1744" s="40" t="s">
        <v>327</v>
      </c>
      <c r="AW1744" s="40" t="s">
        <v>327</v>
      </c>
      <c r="AX1744" s="40">
        <v>0</v>
      </c>
      <c r="AY1744" s="40" t="s">
        <v>327</v>
      </c>
      <c r="AZ1744" s="51">
        <v>46</v>
      </c>
      <c r="BA1744" s="40"/>
      <c r="BB1744" s="42">
        <v>1</v>
      </c>
      <c r="BC1744" s="42" t="s">
        <v>525</v>
      </c>
      <c r="BD1744" s="49">
        <v>0</v>
      </c>
      <c r="BE1744" s="49" t="s">
        <v>6686</v>
      </c>
      <c r="BF1744" s="40">
        <v>0</v>
      </c>
      <c r="BG1744" s="40"/>
      <c r="BH1744" s="40"/>
      <c r="BI1744" s="40" t="s">
        <v>357</v>
      </c>
      <c r="BJ1744" s="40" t="s">
        <v>1872</v>
      </c>
      <c r="BK1744" s="57">
        <v>44778</v>
      </c>
      <c r="BL1744" s="40" t="s">
        <v>340</v>
      </c>
      <c r="BM1744" s="40" t="s">
        <v>317</v>
      </c>
      <c r="BN1744" s="40"/>
      <c r="BO1744" s="40"/>
      <c r="BP1744" s="40" t="s">
        <v>359</v>
      </c>
      <c r="BQ1744" s="40" t="s">
        <v>359</v>
      </c>
      <c r="BR1744" s="40" t="s">
        <v>508</v>
      </c>
      <c r="BS1744" s="40"/>
      <c r="BT1744" s="40" t="s">
        <v>360</v>
      </c>
      <c r="BU1744" s="40" t="s">
        <v>317</v>
      </c>
      <c r="BV1744" s="40" t="s">
        <v>317</v>
      </c>
      <c r="BW1744" s="40"/>
      <c r="BX1744" s="40"/>
      <c r="BY1744" s="40" t="s">
        <v>353</v>
      </c>
      <c r="BZ1744" s="40" t="s">
        <v>353</v>
      </c>
      <c r="CA1744" s="40"/>
      <c r="CB1744" s="40" t="s">
        <v>353</v>
      </c>
      <c r="CC1744" s="40"/>
      <c r="CD1744" s="40"/>
      <c r="CE1744" s="40"/>
      <c r="CF1744" s="40"/>
      <c r="CG1744" s="26" t="s">
        <v>6687</v>
      </c>
    </row>
    <row r="1745" hidden="1" spans="1:85">
      <c r="A1745" s="39">
        <v>1364</v>
      </c>
      <c r="B1745" s="40" t="s">
        <v>6689</v>
      </c>
      <c r="C1745" s="143" t="s">
        <v>6690</v>
      </c>
      <c r="D1745" s="40" t="s">
        <v>6691</v>
      </c>
      <c r="E1745" s="44">
        <v>27.6663</v>
      </c>
      <c r="F1745" s="44">
        <v>-16.0974</v>
      </c>
      <c r="G1745" s="40" t="s">
        <v>2110</v>
      </c>
      <c r="H1745" s="37">
        <v>1.5</v>
      </c>
      <c r="I1745" s="40" t="s">
        <v>6036</v>
      </c>
      <c r="J1745" s="40" t="s">
        <v>6232</v>
      </c>
      <c r="K1745" s="40" t="s">
        <v>317</v>
      </c>
      <c r="L1745" s="40" t="s">
        <v>317</v>
      </c>
      <c r="M1745" s="40" t="s">
        <v>317</v>
      </c>
      <c r="N1745" s="40" t="s">
        <v>318</v>
      </c>
      <c r="O1745" s="40" t="s">
        <v>319</v>
      </c>
      <c r="P1745" s="40" t="s">
        <v>319</v>
      </c>
      <c r="Q1745" s="40" t="s">
        <v>320</v>
      </c>
      <c r="R1745" s="40" t="s">
        <v>320</v>
      </c>
      <c r="S1745" s="40" t="s">
        <v>1718</v>
      </c>
      <c r="T1745" s="40" t="s">
        <v>344</v>
      </c>
      <c r="U1745" s="40" t="s">
        <v>323</v>
      </c>
      <c r="V1745" s="187">
        <v>50</v>
      </c>
      <c r="W1745" s="40" t="s">
        <v>325</v>
      </c>
      <c r="X1745" s="40" t="s">
        <v>6079</v>
      </c>
      <c r="Y1745" s="42" t="s">
        <v>2</v>
      </c>
      <c r="Z1745" s="42" t="s">
        <v>2</v>
      </c>
      <c r="AA1745" s="40" t="s">
        <v>328</v>
      </c>
      <c r="AB1745" s="42" t="s">
        <v>2114</v>
      </c>
      <c r="AC1745" s="40" t="s">
        <v>225</v>
      </c>
      <c r="AD1745" s="40" t="s">
        <v>225</v>
      </c>
      <c r="AE1745" s="40" t="s">
        <v>561</v>
      </c>
      <c r="AF1745" s="40" t="s">
        <v>561</v>
      </c>
      <c r="AG1745" s="42">
        <v>10</v>
      </c>
      <c r="AH1745" s="40" t="s">
        <v>350</v>
      </c>
      <c r="AI1745" s="40" t="s">
        <v>6065</v>
      </c>
      <c r="AJ1745" s="40" t="s">
        <v>351</v>
      </c>
      <c r="AK1745" s="40" t="s">
        <v>1895</v>
      </c>
      <c r="AL1745" s="40">
        <v>1000</v>
      </c>
      <c r="AM1745" s="40" t="s">
        <v>371</v>
      </c>
      <c r="AN1745" s="42" t="s">
        <v>1909</v>
      </c>
      <c r="AO1745" s="40">
        <v>250</v>
      </c>
      <c r="AP1745" s="40" t="s">
        <v>384</v>
      </c>
      <c r="AQ1745" s="42">
        <v>600</v>
      </c>
      <c r="AR1745" s="42">
        <v>2</v>
      </c>
      <c r="AS1745" s="42">
        <v>600</v>
      </c>
      <c r="AT1745" s="42">
        <v>24</v>
      </c>
      <c r="AU1745" s="40" t="s">
        <v>327</v>
      </c>
      <c r="AV1745" s="40" t="s">
        <v>327</v>
      </c>
      <c r="AW1745" s="40" t="s">
        <v>327</v>
      </c>
      <c r="AX1745" s="40">
        <v>0</v>
      </c>
      <c r="AY1745" s="40" t="s">
        <v>327</v>
      </c>
      <c r="AZ1745" s="51">
        <v>43</v>
      </c>
      <c r="BA1745" s="40"/>
      <c r="BB1745" s="42">
        <v>1</v>
      </c>
      <c r="BC1745" s="42" t="s">
        <v>525</v>
      </c>
      <c r="BD1745" s="49">
        <v>0</v>
      </c>
      <c r="BE1745" s="49" t="s">
        <v>6689</v>
      </c>
      <c r="BF1745" s="40">
        <v>0</v>
      </c>
      <c r="BG1745" s="40"/>
      <c r="BH1745" s="40"/>
      <c r="BI1745" s="40" t="s">
        <v>1142</v>
      </c>
      <c r="BJ1745" s="40" t="s">
        <v>358</v>
      </c>
      <c r="BK1745" s="57">
        <v>44778</v>
      </c>
      <c r="BL1745" s="40" t="s">
        <v>340</v>
      </c>
      <c r="BM1745" s="40" t="s">
        <v>317</v>
      </c>
      <c r="BN1745" s="40"/>
      <c r="BO1745" s="40"/>
      <c r="BP1745" s="40" t="s">
        <v>359</v>
      </c>
      <c r="BQ1745" s="40" t="s">
        <v>359</v>
      </c>
      <c r="BR1745" s="40" t="s">
        <v>508</v>
      </c>
      <c r="BS1745" s="40"/>
      <c r="BT1745" s="40" t="s">
        <v>360</v>
      </c>
      <c r="BU1745" s="40" t="s">
        <v>317</v>
      </c>
      <c r="BV1745" s="40" t="s">
        <v>317</v>
      </c>
      <c r="BW1745" s="40"/>
      <c r="BX1745" s="40"/>
      <c r="BY1745" s="40" t="s">
        <v>353</v>
      </c>
      <c r="BZ1745" s="40" t="s">
        <v>353</v>
      </c>
      <c r="CA1745" s="40"/>
      <c r="CB1745" s="40" t="s">
        <v>353</v>
      </c>
      <c r="CC1745" s="40"/>
      <c r="CD1745" s="40"/>
      <c r="CE1745" s="40"/>
      <c r="CF1745" s="40"/>
      <c r="CG1745" s="26" t="s">
        <v>6690</v>
      </c>
    </row>
    <row r="1746" hidden="1" spans="1:85">
      <c r="A1746" s="39">
        <v>1616</v>
      </c>
      <c r="B1746" s="40" t="s">
        <v>6692</v>
      </c>
      <c r="C1746" s="143" t="s">
        <v>6693</v>
      </c>
      <c r="D1746" s="40" t="s">
        <v>6694</v>
      </c>
      <c r="E1746" s="44">
        <v>26.9263</v>
      </c>
      <c r="F1746" s="44">
        <v>-16.1319</v>
      </c>
      <c r="G1746" s="40" t="s">
        <v>2110</v>
      </c>
      <c r="H1746" s="37">
        <v>1.8</v>
      </c>
      <c r="I1746" s="40" t="s">
        <v>6036</v>
      </c>
      <c r="J1746" s="40" t="s">
        <v>6153</v>
      </c>
      <c r="K1746" s="40" t="s">
        <v>317</v>
      </c>
      <c r="L1746" s="40" t="s">
        <v>317</v>
      </c>
      <c r="M1746" s="40" t="s">
        <v>317</v>
      </c>
      <c r="N1746" s="40" t="s">
        <v>318</v>
      </c>
      <c r="O1746" s="40" t="s">
        <v>319</v>
      </c>
      <c r="P1746" s="40" t="s">
        <v>319</v>
      </c>
      <c r="Q1746" s="40" t="s">
        <v>320</v>
      </c>
      <c r="R1746" s="40" t="s">
        <v>320</v>
      </c>
      <c r="S1746" s="40" t="s">
        <v>1718</v>
      </c>
      <c r="T1746" s="40" t="s">
        <v>344</v>
      </c>
      <c r="U1746" s="40" t="s">
        <v>323</v>
      </c>
      <c r="V1746" s="187">
        <v>60</v>
      </c>
      <c r="W1746" s="40" t="s">
        <v>325</v>
      </c>
      <c r="X1746" s="40" t="s">
        <v>6079</v>
      </c>
      <c r="Y1746" s="42" t="s">
        <v>2</v>
      </c>
      <c r="Z1746" s="42" t="s">
        <v>2</v>
      </c>
      <c r="AA1746" s="40" t="s">
        <v>328</v>
      </c>
      <c r="AB1746" s="42" t="s">
        <v>2114</v>
      </c>
      <c r="AC1746" s="40" t="s">
        <v>225</v>
      </c>
      <c r="AD1746" s="40" t="s">
        <v>225</v>
      </c>
      <c r="AE1746" s="40" t="s">
        <v>1346</v>
      </c>
      <c r="AF1746" s="40" t="s">
        <v>1346</v>
      </c>
      <c r="AG1746" s="42">
        <v>15</v>
      </c>
      <c r="AH1746" s="40" t="s">
        <v>350</v>
      </c>
      <c r="AI1746" s="40" t="s">
        <v>6695</v>
      </c>
      <c r="AJ1746" s="40" t="s">
        <v>351</v>
      </c>
      <c r="AK1746" s="40">
        <v>0</v>
      </c>
      <c r="AL1746" s="40">
        <v>600</v>
      </c>
      <c r="AM1746" s="40" t="s">
        <v>332</v>
      </c>
      <c r="AN1746" s="42" t="s">
        <v>6367</v>
      </c>
      <c r="AO1746" s="40">
        <v>400</v>
      </c>
      <c r="AP1746" s="40" t="s">
        <v>439</v>
      </c>
      <c r="AQ1746" s="42">
        <v>1200</v>
      </c>
      <c r="AR1746" s="42">
        <v>2</v>
      </c>
      <c r="AS1746" s="42">
        <v>600</v>
      </c>
      <c r="AT1746" s="42">
        <v>48</v>
      </c>
      <c r="AU1746" s="40" t="s">
        <v>327</v>
      </c>
      <c r="AV1746" s="40" t="s">
        <v>327</v>
      </c>
      <c r="AW1746" s="40" t="s">
        <v>327</v>
      </c>
      <c r="AX1746" s="40">
        <v>0</v>
      </c>
      <c r="AY1746" s="40" t="s">
        <v>327</v>
      </c>
      <c r="AZ1746" s="51">
        <v>48</v>
      </c>
      <c r="BA1746" s="40"/>
      <c r="BB1746" s="42">
        <v>1</v>
      </c>
      <c r="BC1746" s="42" t="s">
        <v>525</v>
      </c>
      <c r="BD1746" s="49" t="s">
        <v>6696</v>
      </c>
      <c r="BE1746" s="49" t="s">
        <v>6692</v>
      </c>
      <c r="BF1746" s="40">
        <v>0</v>
      </c>
      <c r="BG1746" s="40"/>
      <c r="BH1746" s="40"/>
      <c r="BI1746" s="40" t="s">
        <v>357</v>
      </c>
      <c r="BJ1746" s="40" t="s">
        <v>358</v>
      </c>
      <c r="BK1746" s="57">
        <v>44778</v>
      </c>
      <c r="BL1746" s="40" t="s">
        <v>317</v>
      </c>
      <c r="BM1746" s="40" t="s">
        <v>317</v>
      </c>
      <c r="BN1746" s="40"/>
      <c r="BO1746" s="40"/>
      <c r="BP1746" s="40" t="s">
        <v>359</v>
      </c>
      <c r="BQ1746" s="40" t="s">
        <v>359</v>
      </c>
      <c r="BR1746" s="40" t="s">
        <v>359</v>
      </c>
      <c r="BS1746" s="40"/>
      <c r="BT1746" s="40" t="s">
        <v>360</v>
      </c>
      <c r="BU1746" s="40" t="s">
        <v>317</v>
      </c>
      <c r="BV1746" s="40" t="s">
        <v>317</v>
      </c>
      <c r="BW1746" s="40"/>
      <c r="BX1746" s="40"/>
      <c r="BY1746" s="40" t="s">
        <v>353</v>
      </c>
      <c r="BZ1746" s="40" t="s">
        <v>353</v>
      </c>
      <c r="CA1746" s="40"/>
      <c r="CB1746" s="40" t="s">
        <v>353</v>
      </c>
      <c r="CC1746" s="40"/>
      <c r="CD1746" s="40"/>
      <c r="CE1746" s="40"/>
      <c r="CF1746" s="40"/>
      <c r="CG1746" s="26" t="s">
        <v>6693</v>
      </c>
    </row>
    <row r="1747" hidden="1" spans="1:85">
      <c r="A1747" s="34">
        <v>7</v>
      </c>
      <c r="B1747" s="40" t="s">
        <v>6697</v>
      </c>
      <c r="C1747" s="143" t="s">
        <v>6698</v>
      </c>
      <c r="D1747" s="40" t="s">
        <v>6699</v>
      </c>
      <c r="E1747" s="44">
        <v>26.5828</v>
      </c>
      <c r="F1747" s="153">
        <v>-13.505101</v>
      </c>
      <c r="G1747" s="40" t="s">
        <v>2110</v>
      </c>
      <c r="H1747" s="37">
        <v>1.8</v>
      </c>
      <c r="I1747" s="40" t="s">
        <v>6036</v>
      </c>
      <c r="J1747" s="40" t="s">
        <v>6421</v>
      </c>
      <c r="K1747" s="40" t="s">
        <v>317</v>
      </c>
      <c r="L1747" s="40" t="s">
        <v>317</v>
      </c>
      <c r="M1747" s="40" t="s">
        <v>317</v>
      </c>
      <c r="N1747" s="40" t="s">
        <v>318</v>
      </c>
      <c r="O1747" s="40" t="s">
        <v>319</v>
      </c>
      <c r="P1747" s="40" t="s">
        <v>319</v>
      </c>
      <c r="Q1747" s="40" t="s">
        <v>390</v>
      </c>
      <c r="R1747" s="40" t="s">
        <v>320</v>
      </c>
      <c r="S1747" s="40" t="s">
        <v>1718</v>
      </c>
      <c r="T1747" s="40" t="s">
        <v>782</v>
      </c>
      <c r="U1747" s="40" t="s">
        <v>323</v>
      </c>
      <c r="V1747" s="187">
        <v>70</v>
      </c>
      <c r="W1747" s="40" t="s">
        <v>325</v>
      </c>
      <c r="X1747" s="42" t="s">
        <v>6079</v>
      </c>
      <c r="Y1747" s="42" t="s">
        <v>2</v>
      </c>
      <c r="Z1747" s="42" t="s">
        <v>2</v>
      </c>
      <c r="AA1747" s="40" t="s">
        <v>328</v>
      </c>
      <c r="AB1747" s="40" t="s">
        <v>2114</v>
      </c>
      <c r="AC1747" s="40" t="s">
        <v>225</v>
      </c>
      <c r="AD1747" s="40" t="s">
        <v>225</v>
      </c>
      <c r="AE1747" s="40" t="s">
        <v>453</v>
      </c>
      <c r="AF1747" s="40" t="s">
        <v>453</v>
      </c>
      <c r="AG1747" s="42">
        <v>15</v>
      </c>
      <c r="AH1747" s="40" t="s">
        <v>350</v>
      </c>
      <c r="AI1747" s="40" t="s">
        <v>6046</v>
      </c>
      <c r="AJ1747" s="40" t="s">
        <v>351</v>
      </c>
      <c r="AK1747" s="40" t="s">
        <v>1895</v>
      </c>
      <c r="AL1747" s="40">
        <v>600</v>
      </c>
      <c r="AM1747" s="40" t="s">
        <v>332</v>
      </c>
      <c r="AN1747" s="42" t="s">
        <v>6629</v>
      </c>
      <c r="AO1747" s="40">
        <v>250</v>
      </c>
      <c r="AP1747" s="40" t="s">
        <v>373</v>
      </c>
      <c r="AQ1747" s="42">
        <v>600</v>
      </c>
      <c r="AR1747" s="42">
        <v>2</v>
      </c>
      <c r="AS1747" s="42">
        <v>600</v>
      </c>
      <c r="AT1747" s="42">
        <v>24</v>
      </c>
      <c r="AU1747" s="40" t="s">
        <v>327</v>
      </c>
      <c r="AV1747" s="40" t="s">
        <v>327</v>
      </c>
      <c r="AW1747" s="40" t="s">
        <v>327</v>
      </c>
      <c r="AX1747" s="40">
        <v>0</v>
      </c>
      <c r="AY1747" s="40" t="s">
        <v>327</v>
      </c>
      <c r="AZ1747" s="51">
        <v>59</v>
      </c>
      <c r="BA1747" s="40"/>
      <c r="BB1747" s="42">
        <v>2</v>
      </c>
      <c r="BC1747" s="42" t="s">
        <v>375</v>
      </c>
      <c r="BD1747" s="49" t="s">
        <v>6700</v>
      </c>
      <c r="BE1747" s="49" t="s">
        <v>6697</v>
      </c>
      <c r="BF1747" s="40">
        <v>0</v>
      </c>
      <c r="BG1747" s="40"/>
      <c r="BH1747" s="40"/>
      <c r="BI1747" s="40" t="s">
        <v>1142</v>
      </c>
      <c r="BJ1747" s="40" t="s">
        <v>1872</v>
      </c>
      <c r="BK1747" s="57">
        <v>44778</v>
      </c>
      <c r="BL1747" s="40" t="s">
        <v>340</v>
      </c>
      <c r="BM1747" s="40" t="s">
        <v>317</v>
      </c>
      <c r="BN1747" s="40"/>
      <c r="BO1747" s="40"/>
      <c r="BP1747" s="40" t="s">
        <v>359</v>
      </c>
      <c r="BQ1747" s="40" t="s">
        <v>359</v>
      </c>
      <c r="BR1747" s="40" t="s">
        <v>508</v>
      </c>
      <c r="BS1747" s="40"/>
      <c r="BT1747" s="40" t="s">
        <v>360</v>
      </c>
      <c r="BU1747" s="40" t="s">
        <v>340</v>
      </c>
      <c r="BV1747" s="40" t="s">
        <v>317</v>
      </c>
      <c r="BW1747" s="40"/>
      <c r="BX1747" s="40"/>
      <c r="BY1747" s="40" t="s">
        <v>353</v>
      </c>
      <c r="BZ1747" s="40" t="s">
        <v>353</v>
      </c>
      <c r="CA1747" s="40"/>
      <c r="CB1747" s="40" t="s">
        <v>353</v>
      </c>
      <c r="CC1747" s="40"/>
      <c r="CD1747" s="40"/>
      <c r="CE1747" s="40"/>
      <c r="CF1747" s="40"/>
      <c r="CG1747" s="26" t="s">
        <v>6698</v>
      </c>
    </row>
    <row r="1748" hidden="1" spans="1:85">
      <c r="A1748" s="34">
        <v>763</v>
      </c>
      <c r="B1748" s="40" t="s">
        <v>6701</v>
      </c>
      <c r="C1748" s="143" t="s">
        <v>6702</v>
      </c>
      <c r="D1748" s="40" t="s">
        <v>6703</v>
      </c>
      <c r="E1748" s="44">
        <v>27.3742</v>
      </c>
      <c r="F1748" s="44">
        <v>-16.0549</v>
      </c>
      <c r="G1748" s="40" t="s">
        <v>2110</v>
      </c>
      <c r="H1748" s="37">
        <v>1.5</v>
      </c>
      <c r="I1748" s="40" t="s">
        <v>6036</v>
      </c>
      <c r="J1748" s="40" t="s">
        <v>6232</v>
      </c>
      <c r="K1748" s="40" t="s">
        <v>317</v>
      </c>
      <c r="L1748" s="40" t="s">
        <v>317</v>
      </c>
      <c r="M1748" s="40" t="s">
        <v>317</v>
      </c>
      <c r="N1748" s="40" t="s">
        <v>318</v>
      </c>
      <c r="O1748" s="40" t="s">
        <v>319</v>
      </c>
      <c r="P1748" s="40" t="s">
        <v>319</v>
      </c>
      <c r="Q1748" s="40" t="s">
        <v>320</v>
      </c>
      <c r="R1748" s="40" t="s">
        <v>320</v>
      </c>
      <c r="S1748" s="40" t="s">
        <v>1718</v>
      </c>
      <c r="T1748" s="40" t="s">
        <v>344</v>
      </c>
      <c r="U1748" s="40" t="s">
        <v>323</v>
      </c>
      <c r="V1748" s="187">
        <v>50</v>
      </c>
      <c r="W1748" s="40" t="s">
        <v>325</v>
      </c>
      <c r="X1748" s="40" t="s">
        <v>6079</v>
      </c>
      <c r="Y1748" s="42" t="s">
        <v>2</v>
      </c>
      <c r="Z1748" s="42" t="s">
        <v>2</v>
      </c>
      <c r="AA1748" s="40" t="s">
        <v>328</v>
      </c>
      <c r="AB1748" s="40" t="s">
        <v>2114</v>
      </c>
      <c r="AC1748" s="40" t="s">
        <v>225</v>
      </c>
      <c r="AD1748" s="40" t="s">
        <v>225</v>
      </c>
      <c r="AE1748" s="40" t="s">
        <v>561</v>
      </c>
      <c r="AF1748" s="40" t="s">
        <v>561</v>
      </c>
      <c r="AG1748" s="42">
        <v>10</v>
      </c>
      <c r="AH1748" s="40" t="s">
        <v>350</v>
      </c>
      <c r="AI1748" s="40" t="s">
        <v>6704</v>
      </c>
      <c r="AJ1748" s="40" t="s">
        <v>351</v>
      </c>
      <c r="AK1748" s="40">
        <v>0</v>
      </c>
      <c r="AL1748" s="40">
        <v>1000</v>
      </c>
      <c r="AM1748" s="40" t="s">
        <v>332</v>
      </c>
      <c r="AN1748" s="42" t="s">
        <v>6367</v>
      </c>
      <c r="AO1748" s="40">
        <v>400</v>
      </c>
      <c r="AP1748" s="40" t="s">
        <v>439</v>
      </c>
      <c r="AQ1748" s="42">
        <v>1200</v>
      </c>
      <c r="AR1748" s="42">
        <v>2</v>
      </c>
      <c r="AS1748" s="42">
        <v>600</v>
      </c>
      <c r="AT1748" s="42">
        <v>48</v>
      </c>
      <c r="AU1748" s="40" t="s">
        <v>327</v>
      </c>
      <c r="AV1748" s="40" t="s">
        <v>327</v>
      </c>
      <c r="AW1748" s="40" t="s">
        <v>327</v>
      </c>
      <c r="AX1748" s="40">
        <v>0</v>
      </c>
      <c r="AY1748" s="40" t="s">
        <v>327</v>
      </c>
      <c r="AZ1748" s="51">
        <v>66</v>
      </c>
      <c r="BA1748" s="40"/>
      <c r="BB1748" s="42">
        <v>2</v>
      </c>
      <c r="BC1748" s="42" t="s">
        <v>375</v>
      </c>
      <c r="BD1748" s="49" t="s">
        <v>6705</v>
      </c>
      <c r="BE1748" s="49" t="s">
        <v>6701</v>
      </c>
      <c r="BF1748" s="40">
        <v>0</v>
      </c>
      <c r="BG1748" s="40"/>
      <c r="BH1748" s="40"/>
      <c r="BI1748" s="40" t="s">
        <v>357</v>
      </c>
      <c r="BJ1748" s="40" t="s">
        <v>358</v>
      </c>
      <c r="BK1748" s="57">
        <v>44778</v>
      </c>
      <c r="BL1748" s="40" t="s">
        <v>317</v>
      </c>
      <c r="BM1748" s="40" t="s">
        <v>317</v>
      </c>
      <c r="BN1748" s="40"/>
      <c r="BO1748" s="40"/>
      <c r="BP1748" s="40" t="s">
        <v>359</v>
      </c>
      <c r="BQ1748" s="40" t="s">
        <v>359</v>
      </c>
      <c r="BR1748" s="40" t="s">
        <v>359</v>
      </c>
      <c r="BS1748" s="40"/>
      <c r="BT1748" s="40" t="s">
        <v>360</v>
      </c>
      <c r="BU1748" s="40" t="s">
        <v>317</v>
      </c>
      <c r="BV1748" s="40" t="s">
        <v>317</v>
      </c>
      <c r="BW1748" s="40"/>
      <c r="BX1748" s="40"/>
      <c r="BY1748" s="40" t="s">
        <v>353</v>
      </c>
      <c r="BZ1748" s="40" t="s">
        <v>353</v>
      </c>
      <c r="CA1748" s="40"/>
      <c r="CB1748" s="40" t="s">
        <v>353</v>
      </c>
      <c r="CC1748" s="40"/>
      <c r="CD1748" s="40"/>
      <c r="CE1748" s="40"/>
      <c r="CF1748" s="40"/>
      <c r="CG1748" s="26" t="s">
        <v>6702</v>
      </c>
    </row>
    <row r="1749" hidden="1" spans="1:85">
      <c r="A1749" s="34">
        <v>11</v>
      </c>
      <c r="B1749" s="40" t="s">
        <v>6706</v>
      </c>
      <c r="C1749" s="143" t="s">
        <v>6707</v>
      </c>
      <c r="D1749" s="40" t="s">
        <v>6708</v>
      </c>
      <c r="E1749" s="44">
        <v>25.8353</v>
      </c>
      <c r="F1749" s="153">
        <v>-14.25365</v>
      </c>
      <c r="G1749" s="40" t="s">
        <v>2110</v>
      </c>
      <c r="H1749" s="37">
        <v>1.8</v>
      </c>
      <c r="I1749" s="40" t="s">
        <v>6036</v>
      </c>
      <c r="J1749" s="40" t="s">
        <v>6052</v>
      </c>
      <c r="K1749" s="40" t="s">
        <v>340</v>
      </c>
      <c r="L1749" s="40" t="s">
        <v>317</v>
      </c>
      <c r="M1749" s="40" t="s">
        <v>317</v>
      </c>
      <c r="N1749" s="40" t="s">
        <v>341</v>
      </c>
      <c r="O1749" s="40" t="s">
        <v>566</v>
      </c>
      <c r="P1749" s="40" t="s">
        <v>566</v>
      </c>
      <c r="Q1749" s="40" t="s">
        <v>320</v>
      </c>
      <c r="R1749" s="40" t="s">
        <v>320</v>
      </c>
      <c r="S1749" s="40" t="s">
        <v>1718</v>
      </c>
      <c r="T1749" s="40" t="s">
        <v>344</v>
      </c>
      <c r="U1749" s="40" t="s">
        <v>323</v>
      </c>
      <c r="V1749" s="187">
        <v>40</v>
      </c>
      <c r="W1749" s="40" t="s">
        <v>325</v>
      </c>
      <c r="X1749" s="40" t="s">
        <v>6038</v>
      </c>
      <c r="Y1749" s="42" t="s">
        <v>2</v>
      </c>
      <c r="Z1749" s="42" t="s">
        <v>2</v>
      </c>
      <c r="AA1749" s="40" t="s">
        <v>328</v>
      </c>
      <c r="AB1749" s="42" t="s">
        <v>2114</v>
      </c>
      <c r="AC1749" s="40" t="s">
        <v>225</v>
      </c>
      <c r="AD1749" s="40" t="s">
        <v>225</v>
      </c>
      <c r="AE1749" s="40" t="s">
        <v>561</v>
      </c>
      <c r="AF1749" s="40" t="s">
        <v>561</v>
      </c>
      <c r="AG1749" s="42">
        <v>15</v>
      </c>
      <c r="AH1749" s="40" t="s">
        <v>350</v>
      </c>
      <c r="AI1749" s="40" t="s">
        <v>458</v>
      </c>
      <c r="AJ1749" s="40" t="s">
        <v>370</v>
      </c>
      <c r="AK1749" s="40" t="s">
        <v>3214</v>
      </c>
      <c r="AL1749" s="40">
        <v>1000</v>
      </c>
      <c r="AM1749" s="40" t="s">
        <v>332</v>
      </c>
      <c r="AN1749" s="42" t="s">
        <v>6128</v>
      </c>
      <c r="AO1749" s="40">
        <v>400</v>
      </c>
      <c r="AP1749" s="40" t="s">
        <v>439</v>
      </c>
      <c r="AQ1749" s="42">
        <v>1200</v>
      </c>
      <c r="AR1749" s="42">
        <v>2</v>
      </c>
      <c r="AS1749" s="42">
        <v>600</v>
      </c>
      <c r="AT1749" s="42">
        <v>48</v>
      </c>
      <c r="AU1749" s="40" t="s">
        <v>327</v>
      </c>
      <c r="AV1749" s="40" t="s">
        <v>327</v>
      </c>
      <c r="AW1749" s="40" t="s">
        <v>327</v>
      </c>
      <c r="AX1749" s="40" t="s">
        <v>2203</v>
      </c>
      <c r="AY1749" s="40" t="s">
        <v>327</v>
      </c>
      <c r="AZ1749" s="51">
        <v>45</v>
      </c>
      <c r="BA1749" s="40"/>
      <c r="BB1749" s="42">
        <v>1</v>
      </c>
      <c r="BC1749" s="42" t="s">
        <v>525</v>
      </c>
      <c r="BD1749" s="49">
        <v>0</v>
      </c>
      <c r="BE1749" s="49" t="s">
        <v>6706</v>
      </c>
      <c r="BF1749" s="40" t="s">
        <v>356</v>
      </c>
      <c r="BG1749" s="40"/>
      <c r="BH1749" s="40"/>
      <c r="BI1749" s="40" t="s">
        <v>357</v>
      </c>
      <c r="BJ1749" s="40" t="s">
        <v>358</v>
      </c>
      <c r="BK1749" s="57">
        <v>44778</v>
      </c>
      <c r="BL1749" s="40" t="s">
        <v>317</v>
      </c>
      <c r="BM1749" s="40" t="s">
        <v>317</v>
      </c>
      <c r="BN1749" s="40"/>
      <c r="BO1749" s="40"/>
      <c r="BP1749" s="40" t="s">
        <v>359</v>
      </c>
      <c r="BQ1749" s="40" t="s">
        <v>359</v>
      </c>
      <c r="BR1749" s="40" t="s">
        <v>359</v>
      </c>
      <c r="BS1749" s="40"/>
      <c r="BT1749" s="40" t="s">
        <v>360</v>
      </c>
      <c r="BU1749" s="40" t="s">
        <v>317</v>
      </c>
      <c r="BV1749" s="40" t="s">
        <v>317</v>
      </c>
      <c r="BW1749" s="40"/>
      <c r="BX1749" s="40"/>
      <c r="BY1749" s="40" t="s">
        <v>353</v>
      </c>
      <c r="BZ1749" s="40" t="s">
        <v>353</v>
      </c>
      <c r="CA1749" s="40"/>
      <c r="CB1749" s="40" t="s">
        <v>353</v>
      </c>
      <c r="CC1749" s="40"/>
      <c r="CD1749" s="40"/>
      <c r="CE1749" s="40"/>
      <c r="CF1749" s="40"/>
      <c r="CG1749" s="26" t="s">
        <v>6707</v>
      </c>
    </row>
    <row r="1750" hidden="1" spans="1:85">
      <c r="A1750" s="39">
        <v>1022</v>
      </c>
      <c r="B1750" s="40" t="s">
        <v>6709</v>
      </c>
      <c r="C1750" s="143" t="s">
        <v>6710</v>
      </c>
      <c r="D1750" s="40" t="s">
        <v>6711</v>
      </c>
      <c r="E1750" s="44">
        <v>25.8738</v>
      </c>
      <c r="F1750" s="44">
        <v>-17.8514</v>
      </c>
      <c r="G1750" s="40" t="s">
        <v>2110</v>
      </c>
      <c r="H1750" s="37">
        <v>2.5</v>
      </c>
      <c r="I1750" s="42" t="s">
        <v>6036</v>
      </c>
      <c r="J1750" s="40" t="s">
        <v>6052</v>
      </c>
      <c r="K1750" s="40" t="s">
        <v>340</v>
      </c>
      <c r="L1750" s="40" t="s">
        <v>317</v>
      </c>
      <c r="M1750" s="40" t="s">
        <v>317</v>
      </c>
      <c r="N1750" s="40" t="s">
        <v>341</v>
      </c>
      <c r="O1750" s="40" t="s">
        <v>566</v>
      </c>
      <c r="P1750" s="40" t="s">
        <v>566</v>
      </c>
      <c r="Q1750" s="40" t="s">
        <v>320</v>
      </c>
      <c r="R1750" s="40" t="s">
        <v>320</v>
      </c>
      <c r="S1750" s="40" t="s">
        <v>1718</v>
      </c>
      <c r="T1750" s="40" t="s">
        <v>344</v>
      </c>
      <c r="U1750" s="40" t="s">
        <v>323</v>
      </c>
      <c r="V1750" s="187">
        <v>40</v>
      </c>
      <c r="W1750" s="40" t="s">
        <v>325</v>
      </c>
      <c r="X1750" s="42" t="s">
        <v>6038</v>
      </c>
      <c r="Y1750" s="42" t="s">
        <v>2</v>
      </c>
      <c r="Z1750" s="42" t="s">
        <v>2</v>
      </c>
      <c r="AA1750" s="40" t="s">
        <v>328</v>
      </c>
      <c r="AB1750" s="42" t="s">
        <v>2114</v>
      </c>
      <c r="AC1750" s="40" t="s">
        <v>225</v>
      </c>
      <c r="AD1750" s="40" t="s">
        <v>225</v>
      </c>
      <c r="AE1750" s="40" t="s">
        <v>664</v>
      </c>
      <c r="AF1750" s="40" t="s">
        <v>664</v>
      </c>
      <c r="AG1750" s="42">
        <v>20</v>
      </c>
      <c r="AH1750" s="40" t="s">
        <v>350</v>
      </c>
      <c r="AI1750" s="40" t="s">
        <v>5393</v>
      </c>
      <c r="AJ1750" s="40" t="s">
        <v>351</v>
      </c>
      <c r="AK1750" s="40" t="s">
        <v>6712</v>
      </c>
      <c r="AL1750" s="40">
        <v>750</v>
      </c>
      <c r="AM1750" s="40" t="s">
        <v>332</v>
      </c>
      <c r="AN1750" s="42" t="s">
        <v>6128</v>
      </c>
      <c r="AO1750" s="40">
        <v>400</v>
      </c>
      <c r="AP1750" s="40" t="s">
        <v>439</v>
      </c>
      <c r="AQ1750" s="42">
        <v>1200</v>
      </c>
      <c r="AR1750" s="42">
        <v>2</v>
      </c>
      <c r="AS1750" s="42">
        <v>600</v>
      </c>
      <c r="AT1750" s="42">
        <v>48</v>
      </c>
      <c r="AU1750" s="40" t="s">
        <v>327</v>
      </c>
      <c r="AV1750" s="40" t="s">
        <v>327</v>
      </c>
      <c r="AW1750" s="40" t="s">
        <v>327</v>
      </c>
      <c r="AX1750" s="40" t="s">
        <v>2203</v>
      </c>
      <c r="AY1750" s="40" t="s">
        <v>327</v>
      </c>
      <c r="AZ1750" s="51">
        <v>45</v>
      </c>
      <c r="BA1750" s="40"/>
      <c r="BB1750" s="42">
        <v>1</v>
      </c>
      <c r="BC1750" s="42" t="s">
        <v>525</v>
      </c>
      <c r="BD1750" s="49">
        <v>0</v>
      </c>
      <c r="BE1750" s="49" t="s">
        <v>6709</v>
      </c>
      <c r="BF1750" s="40" t="s">
        <v>356</v>
      </c>
      <c r="BG1750" s="40"/>
      <c r="BH1750" s="40"/>
      <c r="BI1750" s="40" t="s">
        <v>357</v>
      </c>
      <c r="BJ1750" s="40" t="s">
        <v>358</v>
      </c>
      <c r="BK1750" s="57">
        <v>44778</v>
      </c>
      <c r="BL1750" s="40" t="s">
        <v>317</v>
      </c>
      <c r="BM1750" s="40" t="s">
        <v>317</v>
      </c>
      <c r="BN1750" s="40"/>
      <c r="BO1750" s="40"/>
      <c r="BP1750" s="40" t="s">
        <v>359</v>
      </c>
      <c r="BQ1750" s="40" t="s">
        <v>359</v>
      </c>
      <c r="BR1750" s="40" t="s">
        <v>359</v>
      </c>
      <c r="BS1750" s="40"/>
      <c r="BT1750" s="40" t="s">
        <v>360</v>
      </c>
      <c r="BU1750" s="40" t="s">
        <v>317</v>
      </c>
      <c r="BV1750" s="40" t="s">
        <v>317</v>
      </c>
      <c r="BW1750" s="40"/>
      <c r="BX1750" s="40"/>
      <c r="BY1750" s="40" t="s">
        <v>353</v>
      </c>
      <c r="BZ1750" s="40" t="s">
        <v>353</v>
      </c>
      <c r="CA1750" s="40"/>
      <c r="CB1750" s="40" t="s">
        <v>353</v>
      </c>
      <c r="CC1750" s="40"/>
      <c r="CD1750" s="40"/>
      <c r="CE1750" s="40"/>
      <c r="CF1750" s="40"/>
      <c r="CG1750" s="26" t="s">
        <v>6710</v>
      </c>
    </row>
    <row r="1751" hidden="1" spans="1:85">
      <c r="A1751" s="34">
        <v>145</v>
      </c>
      <c r="B1751" s="40" t="s">
        <v>6713</v>
      </c>
      <c r="C1751" s="143" t="s">
        <v>6714</v>
      </c>
      <c r="D1751" s="40" t="s">
        <v>6715</v>
      </c>
      <c r="E1751" s="44">
        <v>27.2936</v>
      </c>
      <c r="F1751" s="44">
        <v>-16.3024</v>
      </c>
      <c r="G1751" s="40" t="s">
        <v>2110</v>
      </c>
      <c r="H1751" s="37">
        <v>1.5</v>
      </c>
      <c r="I1751" s="40" t="s">
        <v>6036</v>
      </c>
      <c r="J1751" s="40" t="s">
        <v>6232</v>
      </c>
      <c r="K1751" s="40" t="s">
        <v>317</v>
      </c>
      <c r="L1751" s="40" t="s">
        <v>317</v>
      </c>
      <c r="M1751" s="40" t="s">
        <v>317</v>
      </c>
      <c r="N1751" s="40" t="s">
        <v>318</v>
      </c>
      <c r="O1751" s="40" t="s">
        <v>319</v>
      </c>
      <c r="P1751" s="40" t="s">
        <v>319</v>
      </c>
      <c r="Q1751" s="40" t="s">
        <v>320</v>
      </c>
      <c r="R1751" s="40" t="s">
        <v>320</v>
      </c>
      <c r="S1751" s="40" t="s">
        <v>1718</v>
      </c>
      <c r="T1751" s="40" t="s">
        <v>782</v>
      </c>
      <c r="U1751" s="40" t="s">
        <v>323</v>
      </c>
      <c r="V1751" s="187">
        <v>50</v>
      </c>
      <c r="W1751" s="40" t="s">
        <v>325</v>
      </c>
      <c r="X1751" s="40" t="s">
        <v>6079</v>
      </c>
      <c r="Y1751" s="42" t="s">
        <v>2</v>
      </c>
      <c r="Z1751" s="42" t="s">
        <v>2</v>
      </c>
      <c r="AA1751" s="40" t="s">
        <v>328</v>
      </c>
      <c r="AB1751" s="42" t="s">
        <v>2114</v>
      </c>
      <c r="AC1751" s="40" t="s">
        <v>225</v>
      </c>
      <c r="AD1751" s="40" t="s">
        <v>225</v>
      </c>
      <c r="AE1751" s="40" t="s">
        <v>499</v>
      </c>
      <c r="AF1751" s="40" t="s">
        <v>499</v>
      </c>
      <c r="AG1751" s="42">
        <v>10</v>
      </c>
      <c r="AH1751" s="40" t="s">
        <v>350</v>
      </c>
      <c r="AI1751" s="40" t="s">
        <v>6065</v>
      </c>
      <c r="AJ1751" s="40" t="s">
        <v>351</v>
      </c>
      <c r="AK1751" s="40" t="s">
        <v>1895</v>
      </c>
      <c r="AL1751" s="40">
        <v>600</v>
      </c>
      <c r="AM1751" s="40" t="s">
        <v>332</v>
      </c>
      <c r="AN1751" s="42" t="s">
        <v>6367</v>
      </c>
      <c r="AO1751" s="40">
        <v>250</v>
      </c>
      <c r="AP1751" s="40" t="s">
        <v>384</v>
      </c>
      <c r="AQ1751" s="42">
        <v>600</v>
      </c>
      <c r="AR1751" s="42">
        <v>2</v>
      </c>
      <c r="AS1751" s="42">
        <v>600</v>
      </c>
      <c r="AT1751" s="42">
        <v>24</v>
      </c>
      <c r="AU1751" s="40" t="s">
        <v>327</v>
      </c>
      <c r="AV1751" s="40" t="s">
        <v>327</v>
      </c>
      <c r="AW1751" s="40" t="s">
        <v>327</v>
      </c>
      <c r="AX1751" s="40">
        <v>0</v>
      </c>
      <c r="AY1751" s="40" t="s">
        <v>327</v>
      </c>
      <c r="AZ1751" s="51">
        <v>35</v>
      </c>
      <c r="BA1751" s="40"/>
      <c r="BB1751" s="42">
        <v>1</v>
      </c>
      <c r="BC1751" s="42" t="s">
        <v>525</v>
      </c>
      <c r="BD1751" s="49">
        <v>0</v>
      </c>
      <c r="BE1751" s="49" t="s">
        <v>6713</v>
      </c>
      <c r="BF1751" s="40">
        <v>0</v>
      </c>
      <c r="BG1751" s="40"/>
      <c r="BH1751" s="40"/>
      <c r="BI1751" s="40" t="s">
        <v>357</v>
      </c>
      <c r="BJ1751" s="40" t="s">
        <v>1872</v>
      </c>
      <c r="BK1751" s="57">
        <v>44778</v>
      </c>
      <c r="BL1751" s="40" t="s">
        <v>340</v>
      </c>
      <c r="BM1751" s="40" t="s">
        <v>317</v>
      </c>
      <c r="BN1751" s="40"/>
      <c r="BO1751" s="40"/>
      <c r="BP1751" s="40" t="s">
        <v>359</v>
      </c>
      <c r="BQ1751" s="40" t="s">
        <v>359</v>
      </c>
      <c r="BR1751" s="40" t="s">
        <v>508</v>
      </c>
      <c r="BS1751" s="40"/>
      <c r="BT1751" s="40" t="s">
        <v>360</v>
      </c>
      <c r="BU1751" s="40" t="s">
        <v>317</v>
      </c>
      <c r="BV1751" s="40" t="s">
        <v>317</v>
      </c>
      <c r="BW1751" s="40"/>
      <c r="BX1751" s="40"/>
      <c r="BY1751" s="40" t="s">
        <v>353</v>
      </c>
      <c r="BZ1751" s="40" t="s">
        <v>353</v>
      </c>
      <c r="CA1751" s="40"/>
      <c r="CB1751" s="40" t="s">
        <v>353</v>
      </c>
      <c r="CC1751" s="40"/>
      <c r="CD1751" s="40"/>
      <c r="CE1751" s="40"/>
      <c r="CF1751" s="40"/>
      <c r="CG1751" s="26" t="s">
        <v>6714</v>
      </c>
    </row>
    <row r="1752" hidden="1" spans="1:85">
      <c r="A1752" s="39">
        <v>998</v>
      </c>
      <c r="B1752" s="40" t="s">
        <v>6716</v>
      </c>
      <c r="C1752" s="143" t="s">
        <v>6717</v>
      </c>
      <c r="D1752" s="40" t="s">
        <v>6718</v>
      </c>
      <c r="E1752" s="44">
        <v>27.0372</v>
      </c>
      <c r="F1752" s="44">
        <v>-16.3534</v>
      </c>
      <c r="G1752" s="40" t="s">
        <v>2110</v>
      </c>
      <c r="H1752" s="37">
        <v>1.8</v>
      </c>
      <c r="I1752" s="40" t="s">
        <v>6036</v>
      </c>
      <c r="J1752" s="40" t="s">
        <v>6153</v>
      </c>
      <c r="K1752" s="40" t="s">
        <v>317</v>
      </c>
      <c r="L1752" s="40" t="s">
        <v>317</v>
      </c>
      <c r="M1752" s="40" t="s">
        <v>317</v>
      </c>
      <c r="N1752" s="40" t="s">
        <v>318</v>
      </c>
      <c r="O1752" s="40" t="s">
        <v>319</v>
      </c>
      <c r="P1752" s="40" t="s">
        <v>319</v>
      </c>
      <c r="Q1752" s="40" t="s">
        <v>320</v>
      </c>
      <c r="R1752" s="40" t="s">
        <v>320</v>
      </c>
      <c r="S1752" s="40" t="s">
        <v>1718</v>
      </c>
      <c r="T1752" s="40" t="s">
        <v>782</v>
      </c>
      <c r="U1752" s="40" t="s">
        <v>323</v>
      </c>
      <c r="V1752" s="187">
        <v>70</v>
      </c>
      <c r="W1752" s="40" t="s">
        <v>325</v>
      </c>
      <c r="X1752" s="40" t="s">
        <v>6079</v>
      </c>
      <c r="Y1752" s="42" t="s">
        <v>2</v>
      </c>
      <c r="Z1752" s="42" t="s">
        <v>2</v>
      </c>
      <c r="AA1752" s="40" t="s">
        <v>328</v>
      </c>
      <c r="AB1752" s="42" t="s">
        <v>2114</v>
      </c>
      <c r="AC1752" s="40" t="s">
        <v>225</v>
      </c>
      <c r="AD1752" s="40" t="s">
        <v>225</v>
      </c>
      <c r="AE1752" s="40" t="s">
        <v>453</v>
      </c>
      <c r="AF1752" s="40" t="s">
        <v>453</v>
      </c>
      <c r="AG1752" s="42">
        <v>20</v>
      </c>
      <c r="AH1752" s="40" t="s">
        <v>350</v>
      </c>
      <c r="AI1752" s="40" t="s">
        <v>6046</v>
      </c>
      <c r="AJ1752" s="40" t="s">
        <v>351</v>
      </c>
      <c r="AK1752" s="40" t="s">
        <v>1895</v>
      </c>
      <c r="AL1752" s="40">
        <v>600</v>
      </c>
      <c r="AM1752" s="40" t="s">
        <v>332</v>
      </c>
      <c r="AN1752" s="42" t="s">
        <v>6629</v>
      </c>
      <c r="AO1752" s="40">
        <v>250</v>
      </c>
      <c r="AP1752" s="40" t="s">
        <v>333</v>
      </c>
      <c r="AQ1752" s="42">
        <v>200</v>
      </c>
      <c r="AR1752" s="42">
        <v>48</v>
      </c>
      <c r="AS1752" s="42">
        <v>100</v>
      </c>
      <c r="AT1752" s="42">
        <f>AQ1752/AS1752</f>
        <v>2</v>
      </c>
      <c r="AU1752" s="40" t="s">
        <v>327</v>
      </c>
      <c r="AV1752" s="40" t="s">
        <v>327</v>
      </c>
      <c r="AW1752" s="40" t="s">
        <v>327</v>
      </c>
      <c r="AX1752" s="40">
        <v>0</v>
      </c>
      <c r="AY1752" s="40" t="s">
        <v>327</v>
      </c>
      <c r="AZ1752" s="51">
        <v>45.5</v>
      </c>
      <c r="BA1752" s="40"/>
      <c r="BB1752" s="42">
        <v>1</v>
      </c>
      <c r="BC1752" s="42" t="s">
        <v>525</v>
      </c>
      <c r="BD1752" s="49">
        <v>0</v>
      </c>
      <c r="BE1752" s="49" t="s">
        <v>6716</v>
      </c>
      <c r="BF1752" s="40">
        <v>0</v>
      </c>
      <c r="BG1752" s="40"/>
      <c r="BH1752" s="40"/>
      <c r="BI1752" s="40" t="s">
        <v>357</v>
      </c>
      <c r="BJ1752" s="40" t="s">
        <v>1872</v>
      </c>
      <c r="BK1752" s="57">
        <v>44778</v>
      </c>
      <c r="BL1752" s="40" t="s">
        <v>317</v>
      </c>
      <c r="BM1752" s="40" t="s">
        <v>317</v>
      </c>
      <c r="BN1752" s="40"/>
      <c r="BO1752" s="40"/>
      <c r="BP1752" s="40" t="s">
        <v>359</v>
      </c>
      <c r="BQ1752" s="40" t="s">
        <v>359</v>
      </c>
      <c r="BR1752" s="40" t="s">
        <v>562</v>
      </c>
      <c r="BS1752" s="40"/>
      <c r="BT1752" s="40" t="s">
        <v>360</v>
      </c>
      <c r="BU1752" s="40" t="s">
        <v>317</v>
      </c>
      <c r="BV1752" s="40" t="s">
        <v>317</v>
      </c>
      <c r="BW1752" s="40"/>
      <c r="BX1752" s="40"/>
      <c r="BY1752" s="40" t="s">
        <v>353</v>
      </c>
      <c r="BZ1752" s="40" t="s">
        <v>353</v>
      </c>
      <c r="CA1752" s="40"/>
      <c r="CB1752" s="40" t="s">
        <v>353</v>
      </c>
      <c r="CC1752" s="40"/>
      <c r="CD1752" s="40"/>
      <c r="CE1752" s="40"/>
      <c r="CF1752" s="40"/>
      <c r="CG1752" s="26" t="s">
        <v>6717</v>
      </c>
    </row>
    <row r="1753" hidden="1" spans="1:85">
      <c r="A1753" s="34">
        <v>1139</v>
      </c>
      <c r="B1753" s="40" t="s">
        <v>6719</v>
      </c>
      <c r="C1753" s="143" t="s">
        <v>6720</v>
      </c>
      <c r="D1753" s="40" t="s">
        <v>6721</v>
      </c>
      <c r="E1753" s="44">
        <v>26.6968</v>
      </c>
      <c r="F1753" s="44">
        <v>-16.2462</v>
      </c>
      <c r="G1753" s="40" t="s">
        <v>2110</v>
      </c>
      <c r="H1753" s="37">
        <v>2.5</v>
      </c>
      <c r="I1753" s="40" t="s">
        <v>6036</v>
      </c>
      <c r="J1753" s="40" t="s">
        <v>6153</v>
      </c>
      <c r="K1753" s="40" t="s">
        <v>317</v>
      </c>
      <c r="L1753" s="40" t="s">
        <v>317</v>
      </c>
      <c r="M1753" s="40" t="s">
        <v>317</v>
      </c>
      <c r="N1753" s="40" t="s">
        <v>318</v>
      </c>
      <c r="O1753" s="40" t="s">
        <v>319</v>
      </c>
      <c r="P1753" s="40" t="s">
        <v>319</v>
      </c>
      <c r="Q1753" s="40" t="s">
        <v>320</v>
      </c>
      <c r="R1753" s="40" t="s">
        <v>320</v>
      </c>
      <c r="S1753" s="40" t="s">
        <v>1718</v>
      </c>
      <c r="T1753" s="40" t="s">
        <v>782</v>
      </c>
      <c r="U1753" s="40" t="s">
        <v>323</v>
      </c>
      <c r="V1753" s="187">
        <v>70</v>
      </c>
      <c r="W1753" s="40" t="s">
        <v>325</v>
      </c>
      <c r="X1753" s="40" t="s">
        <v>6079</v>
      </c>
      <c r="Y1753" s="146" t="s">
        <v>2</v>
      </c>
      <c r="Z1753" s="146" t="s">
        <v>2</v>
      </c>
      <c r="AA1753" s="40" t="s">
        <v>328</v>
      </c>
      <c r="AB1753" s="42" t="s">
        <v>2114</v>
      </c>
      <c r="AC1753" s="40" t="s">
        <v>225</v>
      </c>
      <c r="AD1753" s="40" t="s">
        <v>225</v>
      </c>
      <c r="AE1753" s="40" t="s">
        <v>382</v>
      </c>
      <c r="AF1753" s="40" t="s">
        <v>382</v>
      </c>
      <c r="AG1753" s="42">
        <v>20</v>
      </c>
      <c r="AH1753" s="40" t="s">
        <v>350</v>
      </c>
      <c r="AI1753" s="40" t="s">
        <v>2115</v>
      </c>
      <c r="AJ1753" s="40" t="s">
        <v>351</v>
      </c>
      <c r="AK1753" s="40">
        <v>0</v>
      </c>
      <c r="AL1753" s="40">
        <v>1000</v>
      </c>
      <c r="AM1753" s="40" t="s">
        <v>332</v>
      </c>
      <c r="AN1753" s="42" t="s">
        <v>6367</v>
      </c>
      <c r="AO1753" s="40">
        <v>12</v>
      </c>
      <c r="AP1753" s="40" t="s">
        <v>333</v>
      </c>
      <c r="AQ1753" s="42">
        <v>500</v>
      </c>
      <c r="AR1753" s="42">
        <v>48</v>
      </c>
      <c r="AS1753" s="42">
        <v>100</v>
      </c>
      <c r="AT1753" s="42">
        <f>AQ1753/AS1753</f>
        <v>5</v>
      </c>
      <c r="AU1753" s="40" t="s">
        <v>327</v>
      </c>
      <c r="AV1753" s="40" t="s">
        <v>327</v>
      </c>
      <c r="AW1753" s="40" t="s">
        <v>327</v>
      </c>
      <c r="AX1753" s="40">
        <v>0</v>
      </c>
      <c r="AY1753" s="40" t="s">
        <v>327</v>
      </c>
      <c r="AZ1753" s="51">
        <v>62</v>
      </c>
      <c r="BA1753" s="40"/>
      <c r="BB1753" s="42">
        <v>2</v>
      </c>
      <c r="BC1753" s="42" t="s">
        <v>375</v>
      </c>
      <c r="BD1753" s="49" t="s">
        <v>6722</v>
      </c>
      <c r="BE1753" s="49" t="s">
        <v>6719</v>
      </c>
      <c r="BF1753" s="40">
        <v>0</v>
      </c>
      <c r="BG1753" s="40"/>
      <c r="BH1753" s="40"/>
      <c r="BI1753" s="40" t="s">
        <v>357</v>
      </c>
      <c r="BJ1753" s="40" t="s">
        <v>1872</v>
      </c>
      <c r="BK1753" s="57">
        <v>44778</v>
      </c>
      <c r="BL1753" s="40" t="s">
        <v>317</v>
      </c>
      <c r="BM1753" s="40" t="s">
        <v>317</v>
      </c>
      <c r="BN1753" s="40"/>
      <c r="BO1753" s="40"/>
      <c r="BP1753" s="40" t="s">
        <v>359</v>
      </c>
      <c r="BQ1753" s="40" t="s">
        <v>359</v>
      </c>
      <c r="BR1753" s="40" t="s">
        <v>562</v>
      </c>
      <c r="BS1753" s="40"/>
      <c r="BT1753" s="40" t="s">
        <v>360</v>
      </c>
      <c r="BU1753" s="40" t="s">
        <v>317</v>
      </c>
      <c r="BV1753" s="40" t="s">
        <v>356</v>
      </c>
      <c r="BW1753" s="40"/>
      <c r="BX1753" s="40"/>
      <c r="BY1753" s="40" t="s">
        <v>699</v>
      </c>
      <c r="BZ1753" s="40" t="s">
        <v>353</v>
      </c>
      <c r="CA1753" s="40"/>
      <c r="CB1753" s="40" t="s">
        <v>472</v>
      </c>
      <c r="CC1753" s="40"/>
      <c r="CD1753" s="40"/>
      <c r="CE1753" s="40"/>
      <c r="CF1753" s="40"/>
      <c r="CG1753" s="26" t="s">
        <v>6720</v>
      </c>
    </row>
    <row r="1754" s="22" customFormat="1" hidden="1" spans="1:85">
      <c r="A1754" s="39">
        <v>1468</v>
      </c>
      <c r="B1754" s="40" t="s">
        <v>6723</v>
      </c>
      <c r="C1754" s="143" t="s">
        <v>6724</v>
      </c>
      <c r="D1754" s="40" t="s">
        <v>6725</v>
      </c>
      <c r="E1754" s="44">
        <v>27.8836</v>
      </c>
      <c r="F1754" s="44">
        <v>-16.2281</v>
      </c>
      <c r="G1754" s="40" t="s">
        <v>2110</v>
      </c>
      <c r="H1754" s="37">
        <v>1.8</v>
      </c>
      <c r="I1754" s="40" t="s">
        <v>6036</v>
      </c>
      <c r="J1754" s="40" t="s">
        <v>6232</v>
      </c>
      <c r="K1754" s="40" t="s">
        <v>317</v>
      </c>
      <c r="L1754" s="40" t="s">
        <v>317</v>
      </c>
      <c r="M1754" s="40" t="s">
        <v>317</v>
      </c>
      <c r="N1754" s="40" t="s">
        <v>341</v>
      </c>
      <c r="O1754" s="40" t="s">
        <v>319</v>
      </c>
      <c r="P1754" s="40" t="s">
        <v>319</v>
      </c>
      <c r="Q1754" s="40" t="s">
        <v>320</v>
      </c>
      <c r="R1754" s="40" t="s">
        <v>320</v>
      </c>
      <c r="S1754" s="40" t="s">
        <v>1718</v>
      </c>
      <c r="T1754" s="40" t="s">
        <v>344</v>
      </c>
      <c r="U1754" s="40" t="s">
        <v>323</v>
      </c>
      <c r="V1754" s="187">
        <v>50</v>
      </c>
      <c r="W1754" s="40" t="s">
        <v>325</v>
      </c>
      <c r="X1754" s="40" t="s">
        <v>6079</v>
      </c>
      <c r="Y1754" s="40" t="s">
        <v>2</v>
      </c>
      <c r="Z1754" s="40" t="s">
        <v>2</v>
      </c>
      <c r="AA1754" s="40" t="s">
        <v>328</v>
      </c>
      <c r="AB1754" s="42" t="s">
        <v>2114</v>
      </c>
      <c r="AC1754" s="40" t="s">
        <v>225</v>
      </c>
      <c r="AD1754" s="40" t="s">
        <v>225</v>
      </c>
      <c r="AE1754" s="40">
        <v>0</v>
      </c>
      <c r="AF1754" s="40">
        <v>0</v>
      </c>
      <c r="AG1754" s="42">
        <v>15</v>
      </c>
      <c r="AH1754" s="40" t="s">
        <v>350</v>
      </c>
      <c r="AI1754" s="40" t="s">
        <v>2115</v>
      </c>
      <c r="AJ1754" s="40" t="s">
        <v>351</v>
      </c>
      <c r="AK1754" s="40" t="s">
        <v>1895</v>
      </c>
      <c r="AL1754" s="40">
        <v>600</v>
      </c>
      <c r="AM1754" s="40" t="s">
        <v>332</v>
      </c>
      <c r="AN1754" s="42" t="s">
        <v>6367</v>
      </c>
      <c r="AO1754" s="40">
        <v>400</v>
      </c>
      <c r="AP1754" s="40" t="s">
        <v>439</v>
      </c>
      <c r="AQ1754" s="42">
        <v>1200</v>
      </c>
      <c r="AR1754" s="42">
        <v>2</v>
      </c>
      <c r="AS1754" s="42">
        <v>600</v>
      </c>
      <c r="AT1754" s="42">
        <v>48</v>
      </c>
      <c r="AU1754" s="40" t="s">
        <v>327</v>
      </c>
      <c r="AV1754" s="40" t="s">
        <v>327</v>
      </c>
      <c r="AW1754" s="40" t="s">
        <v>327</v>
      </c>
      <c r="AX1754" s="40">
        <v>0</v>
      </c>
      <c r="AY1754" s="40" t="s">
        <v>327</v>
      </c>
      <c r="AZ1754" s="51">
        <v>50.4</v>
      </c>
      <c r="BA1754" s="40"/>
      <c r="BB1754" s="42">
        <v>1</v>
      </c>
      <c r="BC1754" s="42" t="s">
        <v>525</v>
      </c>
      <c r="BD1754" s="49">
        <v>0</v>
      </c>
      <c r="BE1754" s="49" t="s">
        <v>6723</v>
      </c>
      <c r="BF1754" s="40">
        <v>0</v>
      </c>
      <c r="BG1754" s="40"/>
      <c r="BH1754" s="40"/>
      <c r="BI1754" s="40" t="s">
        <v>1142</v>
      </c>
      <c r="BJ1754" s="40" t="s">
        <v>358</v>
      </c>
      <c r="BK1754" s="57">
        <v>44778</v>
      </c>
      <c r="BL1754" s="40" t="s">
        <v>317</v>
      </c>
      <c r="BM1754" s="40" t="s">
        <v>317</v>
      </c>
      <c r="BN1754" s="40"/>
      <c r="BO1754" s="40"/>
      <c r="BP1754" s="40" t="s">
        <v>359</v>
      </c>
      <c r="BQ1754" s="40" t="s">
        <v>359</v>
      </c>
      <c r="BR1754" s="40" t="s">
        <v>359</v>
      </c>
      <c r="BS1754" s="40"/>
      <c r="BT1754" s="40" t="s">
        <v>360</v>
      </c>
      <c r="BU1754" s="40" t="s">
        <v>317</v>
      </c>
      <c r="BV1754" s="40" t="s">
        <v>317</v>
      </c>
      <c r="BW1754" s="40"/>
      <c r="BX1754" s="40"/>
      <c r="BY1754" s="40" t="s">
        <v>353</v>
      </c>
      <c r="BZ1754" s="40" t="s">
        <v>353</v>
      </c>
      <c r="CA1754" s="40"/>
      <c r="CB1754" s="40" t="s">
        <v>353</v>
      </c>
      <c r="CC1754" s="40"/>
      <c r="CD1754" s="40"/>
      <c r="CE1754" s="40"/>
      <c r="CF1754" s="40"/>
      <c r="CG1754" s="26" t="s">
        <v>6724</v>
      </c>
    </row>
    <row r="1755" s="22" customFormat="1" hidden="1" spans="1:85">
      <c r="A1755" s="34">
        <v>47</v>
      </c>
      <c r="B1755" s="40" t="s">
        <v>6726</v>
      </c>
      <c r="C1755" s="143" t="s">
        <v>6727</v>
      </c>
      <c r="D1755" s="40" t="s">
        <v>6728</v>
      </c>
      <c r="E1755" s="44">
        <v>27.5064</v>
      </c>
      <c r="F1755" s="44">
        <v>-17.1114</v>
      </c>
      <c r="G1755" s="40" t="s">
        <v>2110</v>
      </c>
      <c r="H1755" s="37">
        <v>1.5</v>
      </c>
      <c r="I1755" s="40" t="s">
        <v>6036</v>
      </c>
      <c r="J1755" s="40" t="s">
        <v>6175</v>
      </c>
      <c r="K1755" s="40" t="s">
        <v>317</v>
      </c>
      <c r="L1755" s="40" t="s">
        <v>317</v>
      </c>
      <c r="M1755" s="40" t="s">
        <v>317</v>
      </c>
      <c r="N1755" s="40" t="s">
        <v>318</v>
      </c>
      <c r="O1755" s="40" t="s">
        <v>319</v>
      </c>
      <c r="P1755" s="40" t="s">
        <v>319</v>
      </c>
      <c r="Q1755" s="40" t="s">
        <v>320</v>
      </c>
      <c r="R1755" s="40" t="s">
        <v>320</v>
      </c>
      <c r="S1755" s="40" t="s">
        <v>1718</v>
      </c>
      <c r="T1755" s="179" t="s">
        <v>344</v>
      </c>
      <c r="U1755" s="40" t="s">
        <v>323</v>
      </c>
      <c r="V1755" s="187">
        <v>50</v>
      </c>
      <c r="W1755" s="40" t="s">
        <v>325</v>
      </c>
      <c r="X1755" s="42" t="s">
        <v>6079</v>
      </c>
      <c r="Y1755" s="40" t="s">
        <v>2</v>
      </c>
      <c r="Z1755" s="40" t="s">
        <v>2</v>
      </c>
      <c r="AA1755" s="40" t="s">
        <v>328</v>
      </c>
      <c r="AB1755" s="42" t="s">
        <v>2114</v>
      </c>
      <c r="AC1755" s="40" t="s">
        <v>225</v>
      </c>
      <c r="AD1755" s="40" t="s">
        <v>225</v>
      </c>
      <c r="AE1755" s="40" t="s">
        <v>414</v>
      </c>
      <c r="AF1755" s="40" t="s">
        <v>414</v>
      </c>
      <c r="AG1755" s="42">
        <v>13</v>
      </c>
      <c r="AH1755" s="40" t="s">
        <v>368</v>
      </c>
      <c r="AI1755" s="40" t="s">
        <v>6729</v>
      </c>
      <c r="AJ1755" s="40" t="s">
        <v>6081</v>
      </c>
      <c r="AK1755" s="40">
        <v>0</v>
      </c>
      <c r="AL1755" s="40">
        <v>600</v>
      </c>
      <c r="AM1755" s="40" t="s">
        <v>332</v>
      </c>
      <c r="AN1755" s="42" t="s">
        <v>6629</v>
      </c>
      <c r="AO1755" s="40">
        <v>250</v>
      </c>
      <c r="AP1755" s="40" t="s">
        <v>439</v>
      </c>
      <c r="AQ1755" s="42">
        <v>1200</v>
      </c>
      <c r="AR1755" s="42">
        <v>2</v>
      </c>
      <c r="AS1755" s="42">
        <v>600</v>
      </c>
      <c r="AT1755" s="42">
        <v>48</v>
      </c>
      <c r="AU1755" s="40" t="s">
        <v>327</v>
      </c>
      <c r="AV1755" s="40" t="s">
        <v>327</v>
      </c>
      <c r="AW1755" s="40" t="s">
        <v>327</v>
      </c>
      <c r="AX1755" s="40">
        <v>0</v>
      </c>
      <c r="AY1755" s="40" t="s">
        <v>327</v>
      </c>
      <c r="AZ1755" s="51">
        <v>61.3</v>
      </c>
      <c r="BA1755" s="40"/>
      <c r="BB1755" s="42">
        <v>2</v>
      </c>
      <c r="BC1755" s="42" t="s">
        <v>375</v>
      </c>
      <c r="BD1755" s="49" t="s">
        <v>6730</v>
      </c>
      <c r="BE1755" s="49" t="s">
        <v>6726</v>
      </c>
      <c r="BF1755" s="40">
        <v>0</v>
      </c>
      <c r="BG1755" s="40"/>
      <c r="BH1755" s="40"/>
      <c r="BI1755" s="40" t="s">
        <v>357</v>
      </c>
      <c r="BJ1755" s="40" t="s">
        <v>1872</v>
      </c>
      <c r="BK1755" s="57">
        <v>44778</v>
      </c>
      <c r="BL1755" s="40" t="s">
        <v>340</v>
      </c>
      <c r="BM1755" s="40" t="s">
        <v>317</v>
      </c>
      <c r="BN1755" s="40"/>
      <c r="BO1755" s="40"/>
      <c r="BP1755" s="40" t="s">
        <v>359</v>
      </c>
      <c r="BQ1755" s="40" t="s">
        <v>359</v>
      </c>
      <c r="BR1755" s="40" t="s">
        <v>508</v>
      </c>
      <c r="BS1755" s="40"/>
      <c r="BT1755" s="40" t="s">
        <v>360</v>
      </c>
      <c r="BU1755" s="40" t="s">
        <v>340</v>
      </c>
      <c r="BV1755" s="40" t="s">
        <v>317</v>
      </c>
      <c r="BW1755" s="40"/>
      <c r="BX1755" s="40"/>
      <c r="BY1755" s="40" t="s">
        <v>353</v>
      </c>
      <c r="BZ1755" s="40" t="s">
        <v>353</v>
      </c>
      <c r="CA1755" s="40"/>
      <c r="CB1755" s="40" t="s">
        <v>353</v>
      </c>
      <c r="CC1755" s="40"/>
      <c r="CD1755" s="40"/>
      <c r="CE1755" s="40"/>
      <c r="CF1755" s="40"/>
      <c r="CG1755" s="26" t="s">
        <v>6727</v>
      </c>
    </row>
    <row r="1756" s="22" customFormat="1" hidden="1" spans="1:85">
      <c r="A1756" s="39">
        <v>8</v>
      </c>
      <c r="B1756" s="40" t="s">
        <v>6731</v>
      </c>
      <c r="C1756" s="143" t="s">
        <v>6732</v>
      </c>
      <c r="D1756" s="40" t="s">
        <v>6733</v>
      </c>
      <c r="E1756" s="44">
        <v>26.7949</v>
      </c>
      <c r="F1756" s="153">
        <v>-14.040567</v>
      </c>
      <c r="G1756" s="40" t="s">
        <v>2110</v>
      </c>
      <c r="H1756" s="37">
        <v>2.5</v>
      </c>
      <c r="I1756" s="40" t="s">
        <v>6036</v>
      </c>
      <c r="J1756" s="40" t="s">
        <v>6127</v>
      </c>
      <c r="K1756" s="40" t="s">
        <v>317</v>
      </c>
      <c r="L1756" s="40" t="s">
        <v>317</v>
      </c>
      <c r="M1756" s="40" t="s">
        <v>317</v>
      </c>
      <c r="N1756" s="40" t="s">
        <v>318</v>
      </c>
      <c r="O1756" s="40" t="s">
        <v>319</v>
      </c>
      <c r="P1756" s="40" t="s">
        <v>319</v>
      </c>
      <c r="Q1756" s="40" t="s">
        <v>320</v>
      </c>
      <c r="R1756" s="40" t="s">
        <v>320</v>
      </c>
      <c r="S1756" s="40" t="s">
        <v>1718</v>
      </c>
      <c r="T1756" s="40" t="s">
        <v>782</v>
      </c>
      <c r="U1756" s="40" t="s">
        <v>323</v>
      </c>
      <c r="V1756" s="187">
        <v>70</v>
      </c>
      <c r="W1756" s="40" t="s">
        <v>325</v>
      </c>
      <c r="X1756" s="42" t="s">
        <v>6079</v>
      </c>
      <c r="Y1756" s="40" t="s">
        <v>2</v>
      </c>
      <c r="Z1756" s="40" t="s">
        <v>2</v>
      </c>
      <c r="AA1756" s="40" t="s">
        <v>328</v>
      </c>
      <c r="AB1756" s="42" t="s">
        <v>2114</v>
      </c>
      <c r="AC1756" s="40" t="s">
        <v>225</v>
      </c>
      <c r="AD1756" s="40" t="s">
        <v>225</v>
      </c>
      <c r="AE1756" s="40" t="s">
        <v>382</v>
      </c>
      <c r="AF1756" s="40" t="s">
        <v>382</v>
      </c>
      <c r="AG1756" s="42">
        <v>20</v>
      </c>
      <c r="AH1756" s="40" t="s">
        <v>350</v>
      </c>
      <c r="AI1756" s="40" t="s">
        <v>6046</v>
      </c>
      <c r="AJ1756" s="40" t="s">
        <v>351</v>
      </c>
      <c r="AK1756" s="40" t="s">
        <v>1895</v>
      </c>
      <c r="AL1756" s="40">
        <v>600</v>
      </c>
      <c r="AM1756" s="40" t="s">
        <v>332</v>
      </c>
      <c r="AN1756" s="42" t="s">
        <v>6629</v>
      </c>
      <c r="AO1756" s="40">
        <v>250</v>
      </c>
      <c r="AP1756" s="40" t="s">
        <v>384</v>
      </c>
      <c r="AQ1756" s="42">
        <v>600</v>
      </c>
      <c r="AR1756" s="42">
        <v>2</v>
      </c>
      <c r="AS1756" s="42">
        <v>600</v>
      </c>
      <c r="AT1756" s="42">
        <v>24</v>
      </c>
      <c r="AU1756" s="40" t="s">
        <v>327</v>
      </c>
      <c r="AV1756" s="40" t="s">
        <v>327</v>
      </c>
      <c r="AW1756" s="40" t="s">
        <v>327</v>
      </c>
      <c r="AX1756" s="40">
        <v>0</v>
      </c>
      <c r="AY1756" s="40" t="s">
        <v>327</v>
      </c>
      <c r="AZ1756" s="51">
        <v>46</v>
      </c>
      <c r="BA1756" s="40"/>
      <c r="BB1756" s="42">
        <v>1</v>
      </c>
      <c r="BC1756" s="42" t="s">
        <v>525</v>
      </c>
      <c r="BD1756" s="49">
        <v>0</v>
      </c>
      <c r="BE1756" s="49" t="s">
        <v>6731</v>
      </c>
      <c r="BF1756" s="40">
        <v>0</v>
      </c>
      <c r="BG1756" s="40"/>
      <c r="BH1756" s="40"/>
      <c r="BI1756" s="40" t="s">
        <v>357</v>
      </c>
      <c r="BJ1756" s="40" t="s">
        <v>1872</v>
      </c>
      <c r="BK1756" s="57">
        <v>44778</v>
      </c>
      <c r="BL1756" s="40" t="s">
        <v>340</v>
      </c>
      <c r="BM1756" s="40" t="s">
        <v>317</v>
      </c>
      <c r="BN1756" s="40"/>
      <c r="BO1756" s="40"/>
      <c r="BP1756" s="40" t="s">
        <v>359</v>
      </c>
      <c r="BQ1756" s="40" t="s">
        <v>359</v>
      </c>
      <c r="BR1756" s="40" t="s">
        <v>508</v>
      </c>
      <c r="BS1756" s="40"/>
      <c r="BT1756" s="40" t="s">
        <v>360</v>
      </c>
      <c r="BU1756" s="40" t="s">
        <v>317</v>
      </c>
      <c r="BV1756" s="40" t="s">
        <v>317</v>
      </c>
      <c r="BW1756" s="40"/>
      <c r="BX1756" s="40"/>
      <c r="BY1756" s="40" t="s">
        <v>353</v>
      </c>
      <c r="BZ1756" s="40" t="s">
        <v>353</v>
      </c>
      <c r="CA1756" s="40"/>
      <c r="CB1756" s="40" t="s">
        <v>353</v>
      </c>
      <c r="CC1756" s="40"/>
      <c r="CD1756" s="40"/>
      <c r="CE1756" s="40"/>
      <c r="CF1756" s="40"/>
      <c r="CG1756" s="26" t="s">
        <v>6732</v>
      </c>
    </row>
    <row r="1757" s="22" customFormat="1" hidden="1" spans="1:85">
      <c r="A1757" s="39">
        <v>1492</v>
      </c>
      <c r="B1757" s="40" t="s">
        <v>6734</v>
      </c>
      <c r="C1757" s="143" t="s">
        <v>6735</v>
      </c>
      <c r="D1757" s="40" t="s">
        <v>6736</v>
      </c>
      <c r="E1757" s="44">
        <v>27.3961</v>
      </c>
      <c r="F1757" s="44">
        <v>-16.1683</v>
      </c>
      <c r="G1757" s="40" t="s">
        <v>2110</v>
      </c>
      <c r="H1757" s="37">
        <v>1.8</v>
      </c>
      <c r="I1757" s="40" t="s">
        <v>6036</v>
      </c>
      <c r="J1757" s="40" t="s">
        <v>6232</v>
      </c>
      <c r="K1757" s="40" t="s">
        <v>317</v>
      </c>
      <c r="L1757" s="40" t="s">
        <v>317</v>
      </c>
      <c r="M1757" s="40" t="s">
        <v>317</v>
      </c>
      <c r="N1757" s="40" t="s">
        <v>341</v>
      </c>
      <c r="O1757" s="40" t="s">
        <v>319</v>
      </c>
      <c r="P1757" s="40" t="s">
        <v>319</v>
      </c>
      <c r="Q1757" s="40" t="s">
        <v>320</v>
      </c>
      <c r="R1757" s="40" t="s">
        <v>320</v>
      </c>
      <c r="S1757" s="40" t="s">
        <v>1718</v>
      </c>
      <c r="T1757" s="40" t="s">
        <v>344</v>
      </c>
      <c r="U1757" s="40" t="s">
        <v>323</v>
      </c>
      <c r="V1757" s="187">
        <v>70</v>
      </c>
      <c r="W1757" s="40" t="s">
        <v>325</v>
      </c>
      <c r="X1757" s="40" t="s">
        <v>6079</v>
      </c>
      <c r="Y1757" s="40" t="s">
        <v>2</v>
      </c>
      <c r="Z1757" s="40" t="s">
        <v>2</v>
      </c>
      <c r="AA1757" s="40" t="s">
        <v>328</v>
      </c>
      <c r="AB1757" s="40" t="s">
        <v>2114</v>
      </c>
      <c r="AC1757" s="40" t="s">
        <v>225</v>
      </c>
      <c r="AD1757" s="40" t="s">
        <v>225</v>
      </c>
      <c r="AE1757" s="40" t="s">
        <v>499</v>
      </c>
      <c r="AF1757" s="40" t="s">
        <v>499</v>
      </c>
      <c r="AG1757" s="42">
        <v>15</v>
      </c>
      <c r="AH1757" s="40" t="s">
        <v>350</v>
      </c>
      <c r="AI1757" s="40" t="s">
        <v>6737</v>
      </c>
      <c r="AJ1757" s="40" t="s">
        <v>351</v>
      </c>
      <c r="AK1757" s="40" t="s">
        <v>1895</v>
      </c>
      <c r="AL1757" s="40">
        <v>600</v>
      </c>
      <c r="AM1757" s="40" t="s">
        <v>332</v>
      </c>
      <c r="AN1757" s="42" t="s">
        <v>6367</v>
      </c>
      <c r="AO1757" s="40">
        <v>400</v>
      </c>
      <c r="AP1757" s="40" t="s">
        <v>439</v>
      </c>
      <c r="AQ1757" s="42">
        <v>1200</v>
      </c>
      <c r="AR1757" s="42">
        <v>2</v>
      </c>
      <c r="AS1757" s="42">
        <v>600</v>
      </c>
      <c r="AT1757" s="42">
        <v>48</v>
      </c>
      <c r="AU1757" s="40" t="s">
        <v>327</v>
      </c>
      <c r="AV1757" s="40" t="s">
        <v>327</v>
      </c>
      <c r="AW1757" s="40" t="s">
        <v>327</v>
      </c>
      <c r="AX1757" s="40">
        <v>0</v>
      </c>
      <c r="AY1757" s="40" t="s">
        <v>327</v>
      </c>
      <c r="AZ1757" s="51">
        <v>50.6</v>
      </c>
      <c r="BA1757" s="40"/>
      <c r="BB1757" s="42">
        <v>1</v>
      </c>
      <c r="BC1757" s="42" t="s">
        <v>525</v>
      </c>
      <c r="BD1757" s="49">
        <v>0</v>
      </c>
      <c r="BE1757" s="49" t="s">
        <v>6734</v>
      </c>
      <c r="BF1757" s="40">
        <v>0</v>
      </c>
      <c r="BG1757" s="40"/>
      <c r="BH1757" s="40"/>
      <c r="BI1757" s="40" t="s">
        <v>357</v>
      </c>
      <c r="BJ1757" s="40" t="s">
        <v>358</v>
      </c>
      <c r="BK1757" s="57">
        <v>44778</v>
      </c>
      <c r="BL1757" s="40" t="s">
        <v>317</v>
      </c>
      <c r="BM1757" s="40" t="s">
        <v>317</v>
      </c>
      <c r="BN1757" s="40"/>
      <c r="BO1757" s="40"/>
      <c r="BP1757" s="40" t="s">
        <v>359</v>
      </c>
      <c r="BQ1757" s="40" t="s">
        <v>359</v>
      </c>
      <c r="BR1757" s="40" t="s">
        <v>359</v>
      </c>
      <c r="BS1757" s="40"/>
      <c r="BT1757" s="40" t="s">
        <v>360</v>
      </c>
      <c r="BU1757" s="40" t="s">
        <v>317</v>
      </c>
      <c r="BV1757" s="40" t="s">
        <v>317</v>
      </c>
      <c r="BW1757" s="40"/>
      <c r="BX1757" s="40"/>
      <c r="BY1757" s="40" t="s">
        <v>353</v>
      </c>
      <c r="BZ1757" s="40" t="s">
        <v>353</v>
      </c>
      <c r="CA1757" s="40"/>
      <c r="CB1757" s="40" t="s">
        <v>353</v>
      </c>
      <c r="CC1757" s="40"/>
      <c r="CD1757" s="40"/>
      <c r="CE1757" s="40"/>
      <c r="CF1757" s="40"/>
      <c r="CG1757" s="26" t="s">
        <v>6735</v>
      </c>
    </row>
    <row r="1758" s="22" customFormat="1" hidden="1" spans="1:85">
      <c r="A1758" s="39">
        <v>194</v>
      </c>
      <c r="B1758" s="40" t="s">
        <v>6738</v>
      </c>
      <c r="C1758" s="143" t="s">
        <v>6739</v>
      </c>
      <c r="D1758" s="40" t="s">
        <v>6740</v>
      </c>
      <c r="E1758" s="44">
        <v>27.7474</v>
      </c>
      <c r="F1758" s="44">
        <v>-16.1234</v>
      </c>
      <c r="G1758" s="40" t="s">
        <v>2110</v>
      </c>
      <c r="H1758" s="37">
        <v>2.5</v>
      </c>
      <c r="I1758" s="40" t="s">
        <v>6036</v>
      </c>
      <c r="J1758" s="40" t="s">
        <v>6365</v>
      </c>
      <c r="K1758" s="40" t="s">
        <v>317</v>
      </c>
      <c r="L1758" s="40" t="s">
        <v>317</v>
      </c>
      <c r="M1758" s="40" t="s">
        <v>317</v>
      </c>
      <c r="N1758" s="40" t="s">
        <v>318</v>
      </c>
      <c r="O1758" s="40" t="s">
        <v>319</v>
      </c>
      <c r="P1758" s="40" t="s">
        <v>319</v>
      </c>
      <c r="Q1758" s="40" t="s">
        <v>320</v>
      </c>
      <c r="R1758" s="40" t="s">
        <v>320</v>
      </c>
      <c r="S1758" s="40" t="s">
        <v>1718</v>
      </c>
      <c r="T1758" s="179" t="s">
        <v>344</v>
      </c>
      <c r="U1758" s="40" t="s">
        <v>323</v>
      </c>
      <c r="V1758" s="187">
        <v>50</v>
      </c>
      <c r="W1758" s="40" t="s">
        <v>325</v>
      </c>
      <c r="X1758" s="40" t="s">
        <v>6079</v>
      </c>
      <c r="Y1758" s="40" t="s">
        <v>2</v>
      </c>
      <c r="Z1758" s="40" t="s">
        <v>2</v>
      </c>
      <c r="AA1758" s="40" t="s">
        <v>328</v>
      </c>
      <c r="AB1758" s="40" t="s">
        <v>2114</v>
      </c>
      <c r="AC1758" s="40" t="s">
        <v>225</v>
      </c>
      <c r="AD1758" s="40" t="s">
        <v>225</v>
      </c>
      <c r="AE1758" s="40" t="s">
        <v>382</v>
      </c>
      <c r="AF1758" s="40" t="s">
        <v>382</v>
      </c>
      <c r="AG1758" s="42">
        <v>20</v>
      </c>
      <c r="AH1758" s="40" t="s">
        <v>350</v>
      </c>
      <c r="AI1758" s="40" t="s">
        <v>1301</v>
      </c>
      <c r="AJ1758" s="40" t="s">
        <v>370</v>
      </c>
      <c r="AK1758" s="40" t="s">
        <v>1895</v>
      </c>
      <c r="AL1758" s="40">
        <v>1000</v>
      </c>
      <c r="AM1758" s="40" t="s">
        <v>332</v>
      </c>
      <c r="AN1758" s="42" t="s">
        <v>6741</v>
      </c>
      <c r="AO1758" s="40">
        <v>400</v>
      </c>
      <c r="AP1758" s="40" t="s">
        <v>333</v>
      </c>
      <c r="AQ1758" s="42">
        <v>200</v>
      </c>
      <c r="AR1758" s="42">
        <v>48</v>
      </c>
      <c r="AS1758" s="42">
        <v>100</v>
      </c>
      <c r="AT1758" s="42">
        <f>AQ1758/AS1758</f>
        <v>2</v>
      </c>
      <c r="AU1758" s="40" t="s">
        <v>327</v>
      </c>
      <c r="AV1758" s="40" t="s">
        <v>327</v>
      </c>
      <c r="AW1758" s="40" t="s">
        <v>327</v>
      </c>
      <c r="AX1758" s="40">
        <v>0</v>
      </c>
      <c r="AY1758" s="40" t="s">
        <v>327</v>
      </c>
      <c r="AZ1758" s="51">
        <v>42</v>
      </c>
      <c r="BA1758" s="40"/>
      <c r="BB1758" s="42">
        <v>1</v>
      </c>
      <c r="BC1758" s="42" t="s">
        <v>525</v>
      </c>
      <c r="BD1758" s="49">
        <v>0</v>
      </c>
      <c r="BE1758" s="49" t="s">
        <v>6738</v>
      </c>
      <c r="BF1758" s="40">
        <v>0</v>
      </c>
      <c r="BG1758" s="40"/>
      <c r="BH1758" s="40"/>
      <c r="BI1758" s="40" t="s">
        <v>357</v>
      </c>
      <c r="BJ1758" s="40" t="s">
        <v>1872</v>
      </c>
      <c r="BK1758" s="57">
        <v>44778</v>
      </c>
      <c r="BL1758" s="40" t="s">
        <v>317</v>
      </c>
      <c r="BM1758" s="40" t="s">
        <v>317</v>
      </c>
      <c r="BN1758" s="40"/>
      <c r="BO1758" s="40"/>
      <c r="BP1758" s="40" t="s">
        <v>359</v>
      </c>
      <c r="BQ1758" s="40" t="s">
        <v>359</v>
      </c>
      <c r="BR1758" s="40" t="s">
        <v>562</v>
      </c>
      <c r="BS1758" s="40"/>
      <c r="BT1758" s="40" t="s">
        <v>360</v>
      </c>
      <c r="BU1758" s="40" t="s">
        <v>317</v>
      </c>
      <c r="BV1758" s="40" t="s">
        <v>317</v>
      </c>
      <c r="BW1758" s="40"/>
      <c r="BX1758" s="40"/>
      <c r="BY1758" s="40" t="s">
        <v>353</v>
      </c>
      <c r="BZ1758" s="40" t="s">
        <v>353</v>
      </c>
      <c r="CA1758" s="40"/>
      <c r="CB1758" s="40" t="s">
        <v>353</v>
      </c>
      <c r="CC1758" s="40"/>
      <c r="CD1758" s="40"/>
      <c r="CE1758" s="40"/>
      <c r="CF1758" s="40"/>
      <c r="CG1758" s="26" t="s">
        <v>6739</v>
      </c>
    </row>
    <row r="1759" s="22" customFormat="1" hidden="1" spans="1:85">
      <c r="A1759" s="34">
        <v>917</v>
      </c>
      <c r="B1759" s="40" t="s">
        <v>6742</v>
      </c>
      <c r="C1759" s="143" t="s">
        <v>6743</v>
      </c>
      <c r="D1759" s="40" t="s">
        <v>6744</v>
      </c>
      <c r="E1759" s="44">
        <v>25.1102</v>
      </c>
      <c r="F1759" s="44">
        <v>-17.4752</v>
      </c>
      <c r="G1759" s="40" t="s">
        <v>2110</v>
      </c>
      <c r="H1759" s="37">
        <v>2.5</v>
      </c>
      <c r="I1759" s="40" t="s">
        <v>6036</v>
      </c>
      <c r="J1759" s="40" t="s">
        <v>6113</v>
      </c>
      <c r="K1759" s="40" t="s">
        <v>340</v>
      </c>
      <c r="L1759" s="40" t="s">
        <v>317</v>
      </c>
      <c r="M1759" s="40" t="s">
        <v>317</v>
      </c>
      <c r="N1759" s="40" t="s">
        <v>318</v>
      </c>
      <c r="O1759" s="40" t="s">
        <v>319</v>
      </c>
      <c r="P1759" s="40" t="s">
        <v>319</v>
      </c>
      <c r="Q1759" s="40" t="s">
        <v>381</v>
      </c>
      <c r="R1759" s="40" t="s">
        <v>381</v>
      </c>
      <c r="S1759" s="40" t="s">
        <v>1718</v>
      </c>
      <c r="T1759" s="40" t="s">
        <v>782</v>
      </c>
      <c r="U1759" s="40" t="s">
        <v>323</v>
      </c>
      <c r="V1759" s="187">
        <v>60</v>
      </c>
      <c r="W1759" s="40" t="s">
        <v>325</v>
      </c>
      <c r="X1759" s="40" t="s">
        <v>6038</v>
      </c>
      <c r="Y1759" s="40" t="s">
        <v>2</v>
      </c>
      <c r="Z1759" s="40" t="s">
        <v>2</v>
      </c>
      <c r="AA1759" s="40" t="s">
        <v>328</v>
      </c>
      <c r="AB1759" s="40" t="s">
        <v>2114</v>
      </c>
      <c r="AC1759" s="40" t="s">
        <v>225</v>
      </c>
      <c r="AD1759" s="40" t="s">
        <v>225</v>
      </c>
      <c r="AE1759" s="40" t="s">
        <v>561</v>
      </c>
      <c r="AF1759" s="40" t="s">
        <v>561</v>
      </c>
      <c r="AG1759" s="42">
        <v>20</v>
      </c>
      <c r="AH1759" s="40" t="s">
        <v>350</v>
      </c>
      <c r="AI1759" s="40" t="s">
        <v>5393</v>
      </c>
      <c r="AJ1759" s="40" t="s">
        <v>351</v>
      </c>
      <c r="AK1759" s="40" t="s">
        <v>6712</v>
      </c>
      <c r="AL1759" s="40">
        <v>1000</v>
      </c>
      <c r="AM1759" s="40" t="s">
        <v>332</v>
      </c>
      <c r="AN1759" s="42" t="s">
        <v>6128</v>
      </c>
      <c r="AO1759" s="40">
        <v>600</v>
      </c>
      <c r="AP1759" s="40" t="s">
        <v>333</v>
      </c>
      <c r="AQ1759" s="42">
        <v>400</v>
      </c>
      <c r="AR1759" s="42">
        <v>48</v>
      </c>
      <c r="AS1759" s="42">
        <v>100</v>
      </c>
      <c r="AT1759" s="42">
        <f>AQ1759/AS1759</f>
        <v>4</v>
      </c>
      <c r="AU1759" s="40" t="s">
        <v>327</v>
      </c>
      <c r="AV1759" s="40" t="s">
        <v>327</v>
      </c>
      <c r="AW1759" s="40" t="s">
        <v>327</v>
      </c>
      <c r="AX1759" s="40" t="s">
        <v>2203</v>
      </c>
      <c r="AY1759" s="40" t="s">
        <v>327</v>
      </c>
      <c r="AZ1759" s="51">
        <v>63</v>
      </c>
      <c r="BA1759" s="40"/>
      <c r="BB1759" s="42">
        <v>2</v>
      </c>
      <c r="BC1759" s="42" t="s">
        <v>375</v>
      </c>
      <c r="BD1759" s="49" t="s">
        <v>6745</v>
      </c>
      <c r="BE1759" s="49" t="s">
        <v>6742</v>
      </c>
      <c r="BF1759" s="40" t="s">
        <v>356</v>
      </c>
      <c r="BG1759" s="40"/>
      <c r="BH1759" s="40"/>
      <c r="BI1759" s="40" t="s">
        <v>357</v>
      </c>
      <c r="BJ1759" s="40" t="s">
        <v>1872</v>
      </c>
      <c r="BK1759" s="57">
        <v>44778</v>
      </c>
      <c r="BL1759" s="40" t="s">
        <v>317</v>
      </c>
      <c r="BM1759" s="40" t="s">
        <v>317</v>
      </c>
      <c r="BN1759" s="40"/>
      <c r="BO1759" s="40"/>
      <c r="BP1759" s="40" t="s">
        <v>359</v>
      </c>
      <c r="BQ1759" s="40" t="s">
        <v>359</v>
      </c>
      <c r="BR1759" s="40" t="s">
        <v>359</v>
      </c>
      <c r="BS1759" s="40"/>
      <c r="BT1759" s="40" t="s">
        <v>360</v>
      </c>
      <c r="BU1759" s="40" t="s">
        <v>340</v>
      </c>
      <c r="BV1759" s="40" t="s">
        <v>317</v>
      </c>
      <c r="BW1759" s="40"/>
      <c r="BX1759" s="40"/>
      <c r="BY1759" s="40" t="s">
        <v>353</v>
      </c>
      <c r="BZ1759" s="40" t="s">
        <v>353</v>
      </c>
      <c r="CA1759" s="40"/>
      <c r="CB1759" s="40" t="s">
        <v>353</v>
      </c>
      <c r="CC1759" s="40"/>
      <c r="CD1759" s="40"/>
      <c r="CE1759" s="40"/>
      <c r="CF1759" s="40"/>
      <c r="CG1759" s="26" t="s">
        <v>6743</v>
      </c>
    </row>
    <row r="1760" s="22" customFormat="1" hidden="1" spans="1:85">
      <c r="A1760" s="34">
        <v>1021</v>
      </c>
      <c r="B1760" s="40" t="s">
        <v>6746</v>
      </c>
      <c r="C1760" s="143" t="s">
        <v>6747</v>
      </c>
      <c r="D1760" s="40" t="s">
        <v>6748</v>
      </c>
      <c r="E1760" s="44">
        <v>25.8930833333333</v>
      </c>
      <c r="F1760" s="44">
        <v>-17.8495</v>
      </c>
      <c r="G1760" s="40" t="s">
        <v>2110</v>
      </c>
      <c r="H1760" s="37">
        <v>1.8</v>
      </c>
      <c r="I1760" s="42" t="s">
        <v>6036</v>
      </c>
      <c r="J1760" s="40" t="s">
        <v>6052</v>
      </c>
      <c r="K1760" s="40" t="s">
        <v>340</v>
      </c>
      <c r="L1760" s="40" t="s">
        <v>317</v>
      </c>
      <c r="M1760" s="40" t="s">
        <v>317</v>
      </c>
      <c r="N1760" s="40" t="s">
        <v>341</v>
      </c>
      <c r="O1760" s="40" t="s">
        <v>566</v>
      </c>
      <c r="P1760" s="40" t="s">
        <v>566</v>
      </c>
      <c r="Q1760" s="40" t="s">
        <v>320</v>
      </c>
      <c r="R1760" s="40" t="s">
        <v>320</v>
      </c>
      <c r="S1760" s="40" t="s">
        <v>1718</v>
      </c>
      <c r="T1760" s="40" t="s">
        <v>344</v>
      </c>
      <c r="U1760" s="40" t="s">
        <v>323</v>
      </c>
      <c r="V1760" s="187">
        <v>50</v>
      </c>
      <c r="W1760" s="40" t="s">
        <v>325</v>
      </c>
      <c r="X1760" s="40" t="s">
        <v>6038</v>
      </c>
      <c r="Y1760" s="40" t="s">
        <v>2</v>
      </c>
      <c r="Z1760" s="40" t="s">
        <v>2</v>
      </c>
      <c r="AA1760" s="40" t="s">
        <v>328</v>
      </c>
      <c r="AB1760" s="40" t="s">
        <v>2114</v>
      </c>
      <c r="AC1760" s="40" t="s">
        <v>225</v>
      </c>
      <c r="AD1760" s="40" t="s">
        <v>225</v>
      </c>
      <c r="AE1760" s="40" t="s">
        <v>6749</v>
      </c>
      <c r="AF1760" s="40" t="s">
        <v>6749</v>
      </c>
      <c r="AG1760" s="42">
        <v>15</v>
      </c>
      <c r="AH1760" s="40" t="s">
        <v>350</v>
      </c>
      <c r="AI1760" s="40" t="s">
        <v>5393</v>
      </c>
      <c r="AJ1760" s="40" t="s">
        <v>370</v>
      </c>
      <c r="AK1760" s="40" t="s">
        <v>3214</v>
      </c>
      <c r="AL1760" s="40">
        <v>600</v>
      </c>
      <c r="AM1760" s="40" t="s">
        <v>332</v>
      </c>
      <c r="AN1760" s="42" t="s">
        <v>6128</v>
      </c>
      <c r="AO1760" s="40">
        <v>400</v>
      </c>
      <c r="AP1760" s="40" t="s">
        <v>439</v>
      </c>
      <c r="AQ1760" s="42">
        <v>600</v>
      </c>
      <c r="AR1760" s="42">
        <v>2</v>
      </c>
      <c r="AS1760" s="42">
        <v>600</v>
      </c>
      <c r="AT1760" s="42">
        <v>24</v>
      </c>
      <c r="AU1760" s="40" t="s">
        <v>327</v>
      </c>
      <c r="AV1760" s="40" t="s">
        <v>327</v>
      </c>
      <c r="AW1760" s="40" t="s">
        <v>327</v>
      </c>
      <c r="AX1760" s="40" t="s">
        <v>2203</v>
      </c>
      <c r="AY1760" s="40" t="s">
        <v>327</v>
      </c>
      <c r="AZ1760" s="51">
        <v>50</v>
      </c>
      <c r="BA1760" s="40"/>
      <c r="BB1760" s="42">
        <v>1</v>
      </c>
      <c r="BC1760" s="42" t="s">
        <v>525</v>
      </c>
      <c r="BD1760" s="49">
        <v>0</v>
      </c>
      <c r="BE1760" s="49" t="s">
        <v>6746</v>
      </c>
      <c r="BF1760" s="40" t="s">
        <v>356</v>
      </c>
      <c r="BG1760" s="40"/>
      <c r="BH1760" s="40"/>
      <c r="BI1760" s="40" t="s">
        <v>357</v>
      </c>
      <c r="BJ1760" s="40" t="s">
        <v>358</v>
      </c>
      <c r="BK1760" s="57">
        <v>44778</v>
      </c>
      <c r="BL1760" s="40" t="s">
        <v>317</v>
      </c>
      <c r="BM1760" s="40" t="s">
        <v>317</v>
      </c>
      <c r="BN1760" s="40"/>
      <c r="BO1760" s="40"/>
      <c r="BP1760" s="40" t="s">
        <v>359</v>
      </c>
      <c r="BQ1760" s="40" t="s">
        <v>359</v>
      </c>
      <c r="BR1760" s="40" t="s">
        <v>359</v>
      </c>
      <c r="BS1760" s="40"/>
      <c r="BT1760" s="40" t="s">
        <v>360</v>
      </c>
      <c r="BU1760" s="40" t="s">
        <v>317</v>
      </c>
      <c r="BV1760" s="40" t="s">
        <v>317</v>
      </c>
      <c r="BW1760" s="40"/>
      <c r="BX1760" s="40"/>
      <c r="BY1760" s="40" t="s">
        <v>353</v>
      </c>
      <c r="BZ1760" s="40" t="s">
        <v>353</v>
      </c>
      <c r="CA1760" s="40"/>
      <c r="CB1760" s="40" t="s">
        <v>353</v>
      </c>
      <c r="CC1760" s="40"/>
      <c r="CD1760" s="40"/>
      <c r="CE1760" s="40"/>
      <c r="CF1760" s="40"/>
      <c r="CG1760" s="26" t="s">
        <v>6747</v>
      </c>
    </row>
    <row r="1761" s="22" customFormat="1" hidden="1" spans="1:85">
      <c r="A1761" s="34">
        <v>245</v>
      </c>
      <c r="B1761" s="40" t="s">
        <v>6750</v>
      </c>
      <c r="C1761" s="143" t="s">
        <v>6751</v>
      </c>
      <c r="D1761" s="40" t="s">
        <v>6752</v>
      </c>
      <c r="E1761" s="44">
        <v>27.8597</v>
      </c>
      <c r="F1761" s="44">
        <v>-16.8041</v>
      </c>
      <c r="G1761" s="40" t="s">
        <v>2110</v>
      </c>
      <c r="H1761" s="37">
        <v>2.5</v>
      </c>
      <c r="I1761" s="40" t="s">
        <v>6036</v>
      </c>
      <c r="J1761" s="40" t="s">
        <v>6318</v>
      </c>
      <c r="K1761" s="40" t="s">
        <v>317</v>
      </c>
      <c r="L1761" s="40" t="s">
        <v>317</v>
      </c>
      <c r="M1761" s="40" t="s">
        <v>317</v>
      </c>
      <c r="N1761" s="40" t="s">
        <v>318</v>
      </c>
      <c r="O1761" s="40" t="s">
        <v>319</v>
      </c>
      <c r="P1761" s="40" t="s">
        <v>319</v>
      </c>
      <c r="Q1761" s="40" t="s">
        <v>320</v>
      </c>
      <c r="R1761" s="40" t="s">
        <v>320</v>
      </c>
      <c r="S1761" s="40" t="s">
        <v>1718</v>
      </c>
      <c r="T1761" s="40" t="s">
        <v>344</v>
      </c>
      <c r="U1761" s="40" t="s">
        <v>323</v>
      </c>
      <c r="V1761" s="187">
        <v>80</v>
      </c>
      <c r="W1761" s="40" t="s">
        <v>325</v>
      </c>
      <c r="X1761" s="40" t="s">
        <v>6079</v>
      </c>
      <c r="Y1761" s="40" t="s">
        <v>2</v>
      </c>
      <c r="Z1761" s="40" t="s">
        <v>2</v>
      </c>
      <c r="AA1761" s="40" t="s">
        <v>328</v>
      </c>
      <c r="AB1761" s="40" t="s">
        <v>2114</v>
      </c>
      <c r="AC1761" s="40" t="s">
        <v>225</v>
      </c>
      <c r="AD1761" s="40" t="s">
        <v>225</v>
      </c>
      <c r="AE1761" s="40" t="s">
        <v>561</v>
      </c>
      <c r="AF1761" s="40" t="s">
        <v>561</v>
      </c>
      <c r="AG1761" s="42">
        <v>20</v>
      </c>
      <c r="AH1761" s="40" t="s">
        <v>350</v>
      </c>
      <c r="AI1761" s="40" t="s">
        <v>6338</v>
      </c>
      <c r="AJ1761" s="40" t="s">
        <v>351</v>
      </c>
      <c r="AK1761" s="40" t="s">
        <v>1895</v>
      </c>
      <c r="AL1761" s="40">
        <v>1000</v>
      </c>
      <c r="AM1761" s="40" t="s">
        <v>332</v>
      </c>
      <c r="AN1761" s="42" t="s">
        <v>6154</v>
      </c>
      <c r="AO1761" s="40">
        <v>400</v>
      </c>
      <c r="AP1761" s="40" t="s">
        <v>384</v>
      </c>
      <c r="AQ1761" s="42">
        <v>600</v>
      </c>
      <c r="AR1761" s="42">
        <v>2</v>
      </c>
      <c r="AS1761" s="42">
        <v>600</v>
      </c>
      <c r="AT1761" s="42">
        <v>24</v>
      </c>
      <c r="AU1761" s="40" t="s">
        <v>327</v>
      </c>
      <c r="AV1761" s="40" t="s">
        <v>327</v>
      </c>
      <c r="AW1761" s="40" t="s">
        <v>327</v>
      </c>
      <c r="AX1761" s="40">
        <v>0</v>
      </c>
      <c r="AY1761" s="40" t="s">
        <v>327</v>
      </c>
      <c r="AZ1761" s="51">
        <v>64</v>
      </c>
      <c r="BA1761" s="40"/>
      <c r="BB1761" s="42">
        <v>2</v>
      </c>
      <c r="BC1761" s="42" t="s">
        <v>375</v>
      </c>
      <c r="BD1761" s="49" t="s">
        <v>6753</v>
      </c>
      <c r="BE1761" s="49" t="s">
        <v>6750</v>
      </c>
      <c r="BF1761" s="40">
        <v>0</v>
      </c>
      <c r="BG1761" s="40"/>
      <c r="BH1761" s="40"/>
      <c r="BI1761" s="40" t="s">
        <v>357</v>
      </c>
      <c r="BJ1761" s="40" t="s">
        <v>358</v>
      </c>
      <c r="BK1761" s="57">
        <v>44778</v>
      </c>
      <c r="BL1761" s="40" t="s">
        <v>317</v>
      </c>
      <c r="BM1761" s="40" t="s">
        <v>317</v>
      </c>
      <c r="BN1761" s="40"/>
      <c r="BO1761" s="40"/>
      <c r="BP1761" s="40" t="s">
        <v>359</v>
      </c>
      <c r="BQ1761" s="40" t="s">
        <v>359</v>
      </c>
      <c r="BR1761" s="40" t="s">
        <v>359</v>
      </c>
      <c r="BS1761" s="40"/>
      <c r="BT1761" s="40" t="s">
        <v>360</v>
      </c>
      <c r="BU1761" s="40" t="s">
        <v>317</v>
      </c>
      <c r="BV1761" s="40" t="s">
        <v>317</v>
      </c>
      <c r="BW1761" s="40"/>
      <c r="BX1761" s="40"/>
      <c r="BY1761" s="40" t="s">
        <v>353</v>
      </c>
      <c r="BZ1761" s="40" t="s">
        <v>353</v>
      </c>
      <c r="CA1761" s="40"/>
      <c r="CB1761" s="40" t="s">
        <v>353</v>
      </c>
      <c r="CC1761" s="40"/>
      <c r="CD1761" s="40"/>
      <c r="CE1761" s="40"/>
      <c r="CF1761" s="40"/>
      <c r="CG1761" s="26" t="s">
        <v>6751</v>
      </c>
    </row>
    <row r="1762" s="22" customFormat="1" hidden="1" spans="1:85">
      <c r="A1762" s="39">
        <v>1058</v>
      </c>
      <c r="B1762" s="40" t="s">
        <v>6754</v>
      </c>
      <c r="C1762" s="143" t="s">
        <v>6755</v>
      </c>
      <c r="D1762" s="40" t="s">
        <v>6756</v>
      </c>
      <c r="E1762" s="44">
        <v>27.5517</v>
      </c>
      <c r="F1762" s="44">
        <v>-16.11598</v>
      </c>
      <c r="G1762" s="40" t="s">
        <v>2110</v>
      </c>
      <c r="H1762" s="37">
        <v>2</v>
      </c>
      <c r="I1762" s="40" t="s">
        <v>6036</v>
      </c>
      <c r="J1762" s="40" t="s">
        <v>6365</v>
      </c>
      <c r="K1762" s="40" t="s">
        <v>317</v>
      </c>
      <c r="L1762" s="40" t="s">
        <v>317</v>
      </c>
      <c r="M1762" s="40" t="s">
        <v>317</v>
      </c>
      <c r="N1762" s="40" t="s">
        <v>402</v>
      </c>
      <c r="O1762" s="42" t="s">
        <v>319</v>
      </c>
      <c r="P1762" s="40" t="s">
        <v>319</v>
      </c>
      <c r="Q1762" s="40" t="s">
        <v>320</v>
      </c>
      <c r="R1762" s="40" t="s">
        <v>830</v>
      </c>
      <c r="S1762" s="40" t="s">
        <v>1718</v>
      </c>
      <c r="T1762" s="40" t="s">
        <v>344</v>
      </c>
      <c r="U1762" s="40" t="s">
        <v>323</v>
      </c>
      <c r="V1762" s="187">
        <v>60</v>
      </c>
      <c r="W1762" s="40" t="s">
        <v>366</v>
      </c>
      <c r="X1762" s="42" t="s">
        <v>6079</v>
      </c>
      <c r="Y1762" s="40" t="s">
        <v>2</v>
      </c>
      <c r="Z1762" s="40" t="s">
        <v>2</v>
      </c>
      <c r="AA1762" s="40" t="s">
        <v>328</v>
      </c>
      <c r="AB1762" s="42" t="s">
        <v>2114</v>
      </c>
      <c r="AC1762" s="40" t="s">
        <v>225</v>
      </c>
      <c r="AD1762" s="40" t="s">
        <v>225</v>
      </c>
      <c r="AE1762" s="40" t="s">
        <v>561</v>
      </c>
      <c r="AF1762" s="40" t="s">
        <v>561</v>
      </c>
      <c r="AG1762" s="42">
        <v>16</v>
      </c>
      <c r="AH1762" s="40" t="s">
        <v>350</v>
      </c>
      <c r="AI1762" s="40">
        <v>0</v>
      </c>
      <c r="AJ1762" s="40" t="s">
        <v>351</v>
      </c>
      <c r="AK1762" s="40">
        <v>0</v>
      </c>
      <c r="AL1762" s="40">
        <v>1000</v>
      </c>
      <c r="AM1762" s="40" t="s">
        <v>408</v>
      </c>
      <c r="AN1762" s="42" t="s">
        <v>6668</v>
      </c>
      <c r="AO1762" s="40">
        <v>300</v>
      </c>
      <c r="AP1762" s="40" t="s">
        <v>1320</v>
      </c>
      <c r="AQ1762" s="42">
        <v>1500</v>
      </c>
      <c r="AR1762" s="42">
        <v>2</v>
      </c>
      <c r="AS1762" s="42">
        <v>1500</v>
      </c>
      <c r="AT1762" s="42">
        <v>24</v>
      </c>
      <c r="AU1762" s="40" t="s">
        <v>385</v>
      </c>
      <c r="AV1762" s="40" t="s">
        <v>385</v>
      </c>
      <c r="AW1762" s="40">
        <v>18000</v>
      </c>
      <c r="AX1762" s="40">
        <v>18000</v>
      </c>
      <c r="AY1762" s="40">
        <v>2</v>
      </c>
      <c r="AZ1762" s="51">
        <v>80</v>
      </c>
      <c r="BA1762" s="40"/>
      <c r="BB1762" s="42">
        <v>2</v>
      </c>
      <c r="BC1762" s="42" t="s">
        <v>6757</v>
      </c>
      <c r="BD1762" s="49">
        <v>0</v>
      </c>
      <c r="BE1762" s="49" t="s">
        <v>6754</v>
      </c>
      <c r="BF1762" s="40">
        <v>0</v>
      </c>
      <c r="BG1762" s="40"/>
      <c r="BH1762" s="40"/>
      <c r="BI1762" s="40" t="s">
        <v>357</v>
      </c>
      <c r="BJ1762" s="40" t="s">
        <v>358</v>
      </c>
      <c r="BK1762" s="57">
        <v>44778</v>
      </c>
      <c r="BL1762" s="40" t="s">
        <v>317</v>
      </c>
      <c r="BM1762" s="40" t="s">
        <v>317</v>
      </c>
      <c r="BN1762" s="40"/>
      <c r="BO1762" s="40"/>
      <c r="BP1762" s="40" t="s">
        <v>359</v>
      </c>
      <c r="BQ1762" s="40" t="s">
        <v>359</v>
      </c>
      <c r="BR1762" s="40" t="s">
        <v>359</v>
      </c>
      <c r="BS1762" s="40"/>
      <c r="BT1762" s="40" t="s">
        <v>340</v>
      </c>
      <c r="BU1762" s="40" t="s">
        <v>317</v>
      </c>
      <c r="BV1762" s="40" t="s">
        <v>317</v>
      </c>
      <c r="BW1762" s="40"/>
      <c r="BX1762" s="40"/>
      <c r="BY1762" s="40" t="s">
        <v>353</v>
      </c>
      <c r="BZ1762" s="40" t="s">
        <v>353</v>
      </c>
      <c r="CA1762" s="40"/>
      <c r="CB1762" s="40" t="s">
        <v>353</v>
      </c>
      <c r="CC1762" s="40"/>
      <c r="CD1762" s="40"/>
      <c r="CE1762" s="40"/>
      <c r="CF1762" s="40"/>
      <c r="CG1762" s="26" t="s">
        <v>6755</v>
      </c>
    </row>
    <row r="1763" s="23" customFormat="1" ht="12.9" hidden="1" customHeight="1" spans="1:85">
      <c r="A1763" s="39">
        <v>1278</v>
      </c>
      <c r="B1763" s="40" t="s">
        <v>6758</v>
      </c>
      <c r="C1763" s="143" t="s">
        <v>6759</v>
      </c>
      <c r="D1763" s="40" t="s">
        <v>6760</v>
      </c>
      <c r="E1763" s="44">
        <v>27.6219</v>
      </c>
      <c r="F1763" s="44">
        <v>-16.8415</v>
      </c>
      <c r="G1763" s="40" t="s">
        <v>2110</v>
      </c>
      <c r="H1763" s="37">
        <v>2.5</v>
      </c>
      <c r="I1763" s="40" t="s">
        <v>6036</v>
      </c>
      <c r="J1763" s="40" t="s">
        <v>6318</v>
      </c>
      <c r="K1763" s="40" t="s">
        <v>317</v>
      </c>
      <c r="L1763" s="40" t="s">
        <v>317</v>
      </c>
      <c r="M1763" s="40" t="s">
        <v>317</v>
      </c>
      <c r="N1763" s="40" t="s">
        <v>318</v>
      </c>
      <c r="O1763" s="42" t="s">
        <v>319</v>
      </c>
      <c r="P1763" s="40" t="s">
        <v>319</v>
      </c>
      <c r="Q1763" s="40" t="s">
        <v>320</v>
      </c>
      <c r="R1763" s="40" t="s">
        <v>320</v>
      </c>
      <c r="S1763" s="40" t="s">
        <v>1718</v>
      </c>
      <c r="T1763" s="40" t="s">
        <v>782</v>
      </c>
      <c r="U1763" s="40" t="s">
        <v>323</v>
      </c>
      <c r="V1763" s="187">
        <v>80</v>
      </c>
      <c r="W1763" s="40" t="s">
        <v>325</v>
      </c>
      <c r="X1763" s="42" t="s">
        <v>6079</v>
      </c>
      <c r="Y1763" s="40" t="s">
        <v>2</v>
      </c>
      <c r="Z1763" s="40" t="s">
        <v>2</v>
      </c>
      <c r="AA1763" s="40" t="s">
        <v>328</v>
      </c>
      <c r="AB1763" s="42" t="s">
        <v>2114</v>
      </c>
      <c r="AC1763" s="40" t="s">
        <v>225</v>
      </c>
      <c r="AD1763" s="40" t="s">
        <v>225</v>
      </c>
      <c r="AE1763" s="40" t="s">
        <v>561</v>
      </c>
      <c r="AF1763" s="40" t="s">
        <v>561</v>
      </c>
      <c r="AG1763" s="42">
        <v>20</v>
      </c>
      <c r="AH1763" s="40" t="s">
        <v>350</v>
      </c>
      <c r="AI1763" s="40" t="s">
        <v>6338</v>
      </c>
      <c r="AJ1763" s="40" t="s">
        <v>351</v>
      </c>
      <c r="AK1763" s="40" t="s">
        <v>1895</v>
      </c>
      <c r="AL1763" s="40">
        <v>1000</v>
      </c>
      <c r="AM1763" s="40" t="s">
        <v>332</v>
      </c>
      <c r="AN1763" s="42" t="s">
        <v>6154</v>
      </c>
      <c r="AO1763" s="40">
        <v>400</v>
      </c>
      <c r="AP1763" s="42" t="s">
        <v>333</v>
      </c>
      <c r="AQ1763" s="42">
        <v>500</v>
      </c>
      <c r="AR1763" s="42">
        <v>48</v>
      </c>
      <c r="AS1763" s="42">
        <v>100</v>
      </c>
      <c r="AT1763" s="42">
        <f>AQ1763/AS1763</f>
        <v>5</v>
      </c>
      <c r="AU1763" s="40" t="s">
        <v>327</v>
      </c>
      <c r="AV1763" s="40" t="s">
        <v>327</v>
      </c>
      <c r="AW1763" s="40" t="s">
        <v>327</v>
      </c>
      <c r="AX1763" s="40">
        <v>0</v>
      </c>
      <c r="AY1763" s="40" t="s">
        <v>327</v>
      </c>
      <c r="AZ1763" s="51">
        <v>73</v>
      </c>
      <c r="BA1763" s="40"/>
      <c r="BB1763" s="42">
        <v>2</v>
      </c>
      <c r="BC1763" s="42" t="s">
        <v>375</v>
      </c>
      <c r="BD1763" s="49" t="s">
        <v>6761</v>
      </c>
      <c r="BE1763" s="49" t="s">
        <v>6758</v>
      </c>
      <c r="BF1763" s="40">
        <v>0</v>
      </c>
      <c r="BG1763" s="40"/>
      <c r="BH1763" s="40"/>
      <c r="BI1763" s="40" t="s">
        <v>357</v>
      </c>
      <c r="BJ1763" s="40" t="s">
        <v>358</v>
      </c>
      <c r="BK1763" s="57">
        <v>44778</v>
      </c>
      <c r="BL1763" s="40" t="s">
        <v>317</v>
      </c>
      <c r="BM1763" s="40" t="s">
        <v>317</v>
      </c>
      <c r="BN1763" s="40"/>
      <c r="BO1763" s="40"/>
      <c r="BP1763" s="40" t="s">
        <v>359</v>
      </c>
      <c r="BQ1763" s="40" t="s">
        <v>359</v>
      </c>
      <c r="BR1763" s="40" t="s">
        <v>359</v>
      </c>
      <c r="BS1763" s="40"/>
      <c r="BT1763" s="40" t="s">
        <v>360</v>
      </c>
      <c r="BU1763" s="40" t="s">
        <v>317</v>
      </c>
      <c r="BV1763" s="40" t="s">
        <v>317</v>
      </c>
      <c r="BW1763" s="40"/>
      <c r="BX1763" s="40"/>
      <c r="BY1763" s="40" t="s">
        <v>353</v>
      </c>
      <c r="BZ1763" s="40" t="s">
        <v>353</v>
      </c>
      <c r="CA1763" s="40"/>
      <c r="CB1763" s="40" t="s">
        <v>353</v>
      </c>
      <c r="CC1763" s="40"/>
      <c r="CD1763" s="40"/>
      <c r="CE1763" s="40"/>
      <c r="CF1763" s="40"/>
      <c r="CG1763" s="26" t="s">
        <v>6759</v>
      </c>
    </row>
    <row r="1764" s="24" customFormat="1" ht="12.9" hidden="1" customHeight="1" spans="1:85">
      <c r="A1764" s="34">
        <v>1823</v>
      </c>
      <c r="B1764" s="154" t="s">
        <v>6762</v>
      </c>
      <c r="C1764" s="148" t="s">
        <v>6763</v>
      </c>
      <c r="D1764" s="21" t="s">
        <v>6764</v>
      </c>
      <c r="E1764" s="27">
        <v>28.3719</v>
      </c>
      <c r="F1764" s="27">
        <v>-15.9307</v>
      </c>
      <c r="G1764" s="21" t="s">
        <v>316</v>
      </c>
      <c r="H1764" s="37">
        <v>2.5</v>
      </c>
      <c r="I1764" s="21" t="s">
        <v>6036</v>
      </c>
      <c r="J1764" s="21" t="s">
        <v>6288</v>
      </c>
      <c r="K1764" s="21" t="s">
        <v>317</v>
      </c>
      <c r="L1764" s="21" t="s">
        <v>317</v>
      </c>
      <c r="M1764" s="21" t="s">
        <v>317</v>
      </c>
      <c r="N1764" s="21" t="s">
        <v>318</v>
      </c>
      <c r="O1764" s="42" t="s">
        <v>319</v>
      </c>
      <c r="P1764" s="21" t="s">
        <v>319</v>
      </c>
      <c r="Q1764" s="21" t="s">
        <v>320</v>
      </c>
      <c r="R1764" s="21" t="s">
        <v>320</v>
      </c>
      <c r="S1764" s="21" t="s">
        <v>1718</v>
      </c>
      <c r="T1764" s="21" t="s">
        <v>782</v>
      </c>
      <c r="U1764" s="21" t="s">
        <v>323</v>
      </c>
      <c r="V1764" s="188">
        <v>50</v>
      </c>
      <c r="W1764" s="21" t="s">
        <v>325</v>
      </c>
      <c r="X1764" s="42" t="s">
        <v>3055</v>
      </c>
      <c r="Y1764" s="21" t="s">
        <v>2</v>
      </c>
      <c r="Z1764" s="21" t="s">
        <v>2</v>
      </c>
      <c r="AA1764" s="21" t="s">
        <v>328</v>
      </c>
      <c r="AB1764" s="43" t="s">
        <v>329</v>
      </c>
      <c r="AC1764" s="21" t="s">
        <v>225</v>
      </c>
      <c r="AD1764" s="21" t="s">
        <v>225</v>
      </c>
      <c r="AE1764" s="40" t="s">
        <v>561</v>
      </c>
      <c r="AF1764" s="21" t="s">
        <v>561</v>
      </c>
      <c r="AG1764" s="42">
        <v>20</v>
      </c>
      <c r="AH1764" s="21" t="s">
        <v>350</v>
      </c>
      <c r="AI1764" s="21" t="s">
        <v>1964</v>
      </c>
      <c r="AJ1764" s="21" t="s">
        <v>351</v>
      </c>
      <c r="AK1764" s="21" t="s">
        <v>2164</v>
      </c>
      <c r="AL1764" s="21">
        <v>1000</v>
      </c>
      <c r="AM1764" s="21" t="s">
        <v>332</v>
      </c>
      <c r="AN1764" s="42" t="s">
        <v>1896</v>
      </c>
      <c r="AO1764" s="21">
        <v>50</v>
      </c>
      <c r="AP1764" s="21" t="s">
        <v>333</v>
      </c>
      <c r="AQ1764" s="42">
        <v>200</v>
      </c>
      <c r="AR1764" s="42">
        <v>48</v>
      </c>
      <c r="AS1764" s="42">
        <v>100</v>
      </c>
      <c r="AT1764" s="42">
        <f>AQ1764/AS1764</f>
        <v>2</v>
      </c>
      <c r="AU1764" s="21" t="s">
        <v>327</v>
      </c>
      <c r="AV1764" s="21" t="s">
        <v>327</v>
      </c>
      <c r="AW1764" s="21" t="s">
        <v>327</v>
      </c>
      <c r="AX1764" s="21" t="s">
        <v>327</v>
      </c>
      <c r="AY1764" s="21" t="s">
        <v>327</v>
      </c>
      <c r="AZ1764" s="51">
        <v>46</v>
      </c>
      <c r="BA1764" s="21"/>
      <c r="BB1764" s="42">
        <v>1</v>
      </c>
      <c r="BC1764" s="42" t="s">
        <v>525</v>
      </c>
      <c r="BD1764" s="49">
        <v>0</v>
      </c>
      <c r="BE1764" s="49" t="s">
        <v>6762</v>
      </c>
      <c r="BF1764" s="21">
        <v>0</v>
      </c>
      <c r="BG1764" s="21"/>
      <c r="BH1764" s="21"/>
      <c r="BI1764" s="21" t="s">
        <v>357</v>
      </c>
      <c r="BJ1764" s="21" t="s">
        <v>1872</v>
      </c>
      <c r="BK1764" s="57">
        <v>44778</v>
      </c>
      <c r="BL1764" s="21" t="s">
        <v>317</v>
      </c>
      <c r="BM1764" s="21" t="s">
        <v>317</v>
      </c>
      <c r="BN1764" s="21"/>
      <c r="BO1764" s="21"/>
      <c r="BP1764" s="21" t="s">
        <v>359</v>
      </c>
      <c r="BQ1764" s="21" t="s">
        <v>359</v>
      </c>
      <c r="BR1764" s="21" t="s">
        <v>359</v>
      </c>
      <c r="BS1764" s="21"/>
      <c r="BT1764" s="21" t="s">
        <v>360</v>
      </c>
      <c r="BU1764" s="21" t="s">
        <v>340</v>
      </c>
      <c r="BV1764" s="21" t="s">
        <v>317</v>
      </c>
      <c r="BW1764" s="21"/>
      <c r="BX1764" s="21"/>
      <c r="BY1764" s="21" t="s">
        <v>353</v>
      </c>
      <c r="BZ1764" s="21" t="s">
        <v>353</v>
      </c>
      <c r="CA1764" s="21"/>
      <c r="CB1764" s="21" t="s">
        <v>353</v>
      </c>
      <c r="CC1764" s="21"/>
      <c r="CD1764" s="21"/>
      <c r="CE1764" s="21"/>
      <c r="CF1764" s="21"/>
      <c r="CG1764" s="26" t="s">
        <v>6763</v>
      </c>
    </row>
    <row r="1765" s="24" customFormat="1" ht="12.75" hidden="1" spans="1:85">
      <c r="A1765" s="39">
        <v>290</v>
      </c>
      <c r="B1765" s="155" t="s">
        <v>6765</v>
      </c>
      <c r="C1765" s="156" t="s">
        <v>6766</v>
      </c>
      <c r="D1765" s="157" t="s">
        <v>6767</v>
      </c>
      <c r="E1765" s="44">
        <v>26.9844</v>
      </c>
      <c r="F1765" s="44">
        <v>-16.8083</v>
      </c>
      <c r="G1765" s="40" t="s">
        <v>2110</v>
      </c>
      <c r="H1765" s="37">
        <v>2.5</v>
      </c>
      <c r="I1765" s="40" t="s">
        <v>6036</v>
      </c>
      <c r="J1765" s="40" t="s">
        <v>6153</v>
      </c>
      <c r="K1765" s="40" t="s">
        <v>317</v>
      </c>
      <c r="L1765" s="40" t="s">
        <v>317</v>
      </c>
      <c r="M1765" s="40" t="s">
        <v>317</v>
      </c>
      <c r="N1765" s="40" t="s">
        <v>341</v>
      </c>
      <c r="O1765" s="40"/>
      <c r="P1765" s="40" t="s">
        <v>319</v>
      </c>
      <c r="Q1765" s="40" t="s">
        <v>320</v>
      </c>
      <c r="R1765" s="40" t="s">
        <v>320</v>
      </c>
      <c r="S1765" s="40" t="s">
        <v>1718</v>
      </c>
      <c r="T1765" s="40" t="s">
        <v>344</v>
      </c>
      <c r="U1765" s="40" t="s">
        <v>323</v>
      </c>
      <c r="V1765" s="187">
        <v>50</v>
      </c>
      <c r="W1765" s="40" t="s">
        <v>325</v>
      </c>
      <c r="X1765" s="40" t="s">
        <v>6079</v>
      </c>
      <c r="Y1765" s="40" t="s">
        <v>2</v>
      </c>
      <c r="Z1765" s="40" t="s">
        <v>2</v>
      </c>
      <c r="AA1765" s="40" t="s">
        <v>328</v>
      </c>
      <c r="AB1765" s="42" t="s">
        <v>2114</v>
      </c>
      <c r="AC1765" s="40" t="s">
        <v>225</v>
      </c>
      <c r="AD1765" s="40" t="s">
        <v>225</v>
      </c>
      <c r="AE1765" s="40" t="s">
        <v>561</v>
      </c>
      <c r="AF1765" s="40" t="s">
        <v>561</v>
      </c>
      <c r="AG1765" s="42">
        <v>20</v>
      </c>
      <c r="AH1765" s="40" t="s">
        <v>350</v>
      </c>
      <c r="AI1765" s="40" t="s">
        <v>5393</v>
      </c>
      <c r="AJ1765" s="40" t="s">
        <v>351</v>
      </c>
      <c r="AK1765" s="40" t="s">
        <v>1895</v>
      </c>
      <c r="AL1765" s="40">
        <v>1000</v>
      </c>
      <c r="AM1765" s="40" t="s">
        <v>332</v>
      </c>
      <c r="AN1765" s="42" t="s">
        <v>6154</v>
      </c>
      <c r="AO1765" s="40">
        <v>400</v>
      </c>
      <c r="AP1765" s="40" t="s">
        <v>384</v>
      </c>
      <c r="AQ1765" s="42">
        <v>600</v>
      </c>
      <c r="AR1765" s="42">
        <v>2</v>
      </c>
      <c r="AS1765" s="42">
        <v>600</v>
      </c>
      <c r="AT1765" s="42">
        <v>24</v>
      </c>
      <c r="AU1765" s="40" t="s">
        <v>327</v>
      </c>
      <c r="AV1765" s="40" t="s">
        <v>327</v>
      </c>
      <c r="AW1765" s="40" t="s">
        <v>327</v>
      </c>
      <c r="AX1765" s="40" t="s">
        <v>327</v>
      </c>
      <c r="AY1765" s="40" t="s">
        <v>327</v>
      </c>
      <c r="AZ1765" s="51">
        <v>94</v>
      </c>
      <c r="BA1765" s="40"/>
      <c r="BB1765" s="42">
        <v>1</v>
      </c>
      <c r="BC1765" s="42" t="s">
        <v>525</v>
      </c>
      <c r="BD1765" s="49">
        <v>0</v>
      </c>
      <c r="BE1765" s="49" t="s">
        <v>6765</v>
      </c>
      <c r="BF1765" s="40" t="s">
        <v>1883</v>
      </c>
      <c r="BG1765" s="40"/>
      <c r="BH1765" s="40" t="s">
        <v>327</v>
      </c>
      <c r="BI1765" s="40" t="s">
        <v>357</v>
      </c>
      <c r="BJ1765" s="42" t="s">
        <v>358</v>
      </c>
      <c r="BK1765" s="57">
        <v>44778</v>
      </c>
      <c r="BL1765" s="40"/>
      <c r="BM1765" s="40"/>
      <c r="BN1765" s="40"/>
      <c r="BO1765" s="40"/>
      <c r="BP1765" s="40" t="s">
        <v>359</v>
      </c>
      <c r="BQ1765" s="40" t="s">
        <v>359</v>
      </c>
      <c r="BR1765" s="40"/>
      <c r="BS1765" s="40"/>
      <c r="BT1765" s="40"/>
      <c r="BU1765" s="40"/>
      <c r="BV1765" s="40"/>
      <c r="BW1765" s="40"/>
      <c r="BX1765" s="40"/>
      <c r="BY1765" s="40"/>
      <c r="BZ1765" s="40"/>
      <c r="CA1765" s="40"/>
      <c r="CB1765" s="40"/>
      <c r="CC1765" s="40"/>
      <c r="CD1765" s="40"/>
      <c r="CE1765" s="40"/>
      <c r="CF1765" s="40"/>
      <c r="CG1765" s="26" t="s">
        <v>6766</v>
      </c>
    </row>
    <row r="1766" s="24" customFormat="1" ht="12.75" hidden="1" spans="1:85">
      <c r="A1766" s="39">
        <v>1834</v>
      </c>
      <c r="B1766" s="158" t="s">
        <v>6768</v>
      </c>
      <c r="C1766" s="159" t="s">
        <v>6769</v>
      </c>
      <c r="D1766" s="160" t="s">
        <v>6770</v>
      </c>
      <c r="E1766" s="27">
        <v>28.84965</v>
      </c>
      <c r="F1766" s="27">
        <v>-16.02238</v>
      </c>
      <c r="G1766" s="21" t="s">
        <v>316</v>
      </c>
      <c r="H1766" s="37">
        <v>2.5</v>
      </c>
      <c r="I1766" s="21" t="s">
        <v>316</v>
      </c>
      <c r="J1766" s="180" t="s">
        <v>6301</v>
      </c>
      <c r="K1766" s="21" t="s">
        <v>317</v>
      </c>
      <c r="L1766" s="21" t="s">
        <v>317</v>
      </c>
      <c r="M1766" s="21" t="s">
        <v>317</v>
      </c>
      <c r="N1766" s="21" t="s">
        <v>402</v>
      </c>
      <c r="O1766" s="21"/>
      <c r="P1766" s="21" t="s">
        <v>319</v>
      </c>
      <c r="Q1766" s="21" t="s">
        <v>320</v>
      </c>
      <c r="R1766" s="21" t="s">
        <v>320</v>
      </c>
      <c r="S1766" s="21" t="s">
        <v>1718</v>
      </c>
      <c r="T1766" s="21" t="s">
        <v>344</v>
      </c>
      <c r="U1766" s="21" t="s">
        <v>323</v>
      </c>
      <c r="V1766" s="188">
        <v>50</v>
      </c>
      <c r="W1766" s="21" t="s">
        <v>325</v>
      </c>
      <c r="X1766" s="21" t="s">
        <v>3055</v>
      </c>
      <c r="Y1766" s="21" t="s">
        <v>2</v>
      </c>
      <c r="Z1766" s="21" t="s">
        <v>2</v>
      </c>
      <c r="AA1766" s="21" t="s">
        <v>328</v>
      </c>
      <c r="AB1766" s="27" t="s">
        <v>329</v>
      </c>
      <c r="AC1766" s="21" t="s">
        <v>225</v>
      </c>
      <c r="AD1766" s="21" t="s">
        <v>225</v>
      </c>
      <c r="AE1766" s="40" t="s">
        <v>561</v>
      </c>
      <c r="AF1766" s="21" t="s">
        <v>561</v>
      </c>
      <c r="AG1766" s="21">
        <v>20</v>
      </c>
      <c r="AH1766" s="21" t="s">
        <v>350</v>
      </c>
      <c r="AI1766" s="21" t="s">
        <v>1964</v>
      </c>
      <c r="AJ1766" s="21" t="s">
        <v>351</v>
      </c>
      <c r="AK1766" s="21" t="s">
        <v>2164</v>
      </c>
      <c r="AL1766" s="21">
        <v>1000</v>
      </c>
      <c r="AM1766" s="21" t="s">
        <v>332</v>
      </c>
      <c r="AN1766" s="42" t="s">
        <v>352</v>
      </c>
      <c r="AO1766" s="21">
        <v>400</v>
      </c>
      <c r="AP1766" s="21" t="s">
        <v>384</v>
      </c>
      <c r="AQ1766" s="42">
        <v>600</v>
      </c>
      <c r="AR1766" s="42">
        <v>2</v>
      </c>
      <c r="AS1766" s="42">
        <v>600</v>
      </c>
      <c r="AT1766" s="42">
        <v>24</v>
      </c>
      <c r="AU1766" s="21" t="s">
        <v>327</v>
      </c>
      <c r="AV1766" s="21" t="s">
        <v>327</v>
      </c>
      <c r="AW1766" s="21" t="s">
        <v>327</v>
      </c>
      <c r="AX1766" s="21" t="s">
        <v>327</v>
      </c>
      <c r="AY1766" s="21" t="s">
        <v>327</v>
      </c>
      <c r="AZ1766" s="51">
        <v>68</v>
      </c>
      <c r="BA1766" s="21"/>
      <c r="BB1766" s="42">
        <v>1</v>
      </c>
      <c r="BC1766" s="42" t="s">
        <v>525</v>
      </c>
      <c r="BD1766" s="49">
        <v>0</v>
      </c>
      <c r="BE1766" s="49" t="s">
        <v>6768</v>
      </c>
      <c r="BF1766" s="21" t="s">
        <v>1883</v>
      </c>
      <c r="BG1766" s="21"/>
      <c r="BH1766" s="21" t="s">
        <v>327</v>
      </c>
      <c r="BI1766" s="21" t="s">
        <v>357</v>
      </c>
      <c r="BJ1766" s="21" t="s">
        <v>358</v>
      </c>
      <c r="BK1766" s="57">
        <v>44778</v>
      </c>
      <c r="BL1766" s="21"/>
      <c r="BM1766" s="21"/>
      <c r="BN1766" s="21"/>
      <c r="BO1766" s="21"/>
      <c r="BP1766" s="21" t="s">
        <v>359</v>
      </c>
      <c r="BQ1766" s="21" t="s">
        <v>359</v>
      </c>
      <c r="BR1766" s="21"/>
      <c r="BS1766" s="21"/>
      <c r="BT1766" s="21"/>
      <c r="BU1766" s="21"/>
      <c r="BV1766" s="21"/>
      <c r="BW1766" s="21"/>
      <c r="BX1766" s="21"/>
      <c r="BY1766" s="21"/>
      <c r="BZ1766" s="21"/>
      <c r="CA1766" s="21"/>
      <c r="CB1766" s="21"/>
      <c r="CC1766" s="21"/>
      <c r="CD1766" s="21"/>
      <c r="CE1766" s="21"/>
      <c r="CF1766" s="21"/>
      <c r="CG1766" s="26" t="s">
        <v>6769</v>
      </c>
    </row>
    <row r="1767" s="24" customFormat="1" ht="12.75" hidden="1" spans="1:85">
      <c r="A1767" s="34">
        <v>1861</v>
      </c>
      <c r="B1767" s="161" t="s">
        <v>6771</v>
      </c>
      <c r="C1767" s="162" t="s">
        <v>6772</v>
      </c>
      <c r="D1767" s="162" t="s">
        <v>6773</v>
      </c>
      <c r="E1767" s="163">
        <v>28.84063</v>
      </c>
      <c r="F1767" s="163">
        <v>-16.03</v>
      </c>
      <c r="G1767" s="148" t="s">
        <v>316</v>
      </c>
      <c r="H1767" s="37">
        <v>2.5</v>
      </c>
      <c r="I1767" s="148" t="s">
        <v>316</v>
      </c>
      <c r="J1767" s="148" t="s">
        <v>6301</v>
      </c>
      <c r="K1767" s="27" t="s">
        <v>317</v>
      </c>
      <c r="L1767" s="27" t="s">
        <v>317</v>
      </c>
      <c r="M1767" s="27" t="s">
        <v>317</v>
      </c>
      <c r="N1767" s="27" t="s">
        <v>341</v>
      </c>
      <c r="O1767" s="148"/>
      <c r="P1767" s="148" t="s">
        <v>319</v>
      </c>
      <c r="Q1767" s="27" t="s">
        <v>320</v>
      </c>
      <c r="R1767" s="27" t="s">
        <v>320</v>
      </c>
      <c r="S1767" s="27" t="s">
        <v>1718</v>
      </c>
      <c r="T1767" s="27" t="s">
        <v>344</v>
      </c>
      <c r="U1767" s="27" t="s">
        <v>323</v>
      </c>
      <c r="V1767" s="189">
        <v>50</v>
      </c>
      <c r="W1767" s="27" t="s">
        <v>325</v>
      </c>
      <c r="X1767" s="21" t="s">
        <v>3055</v>
      </c>
      <c r="Y1767" s="148" t="s">
        <v>2</v>
      </c>
      <c r="Z1767" s="148" t="s">
        <v>2</v>
      </c>
      <c r="AA1767" s="148" t="s">
        <v>328</v>
      </c>
      <c r="AB1767" s="27" t="s">
        <v>329</v>
      </c>
      <c r="AC1767" s="148" t="s">
        <v>225</v>
      </c>
      <c r="AD1767" s="148" t="s">
        <v>225</v>
      </c>
      <c r="AE1767" s="44" t="s">
        <v>331</v>
      </c>
      <c r="AF1767" s="27" t="s">
        <v>382</v>
      </c>
      <c r="AG1767" s="42">
        <v>20</v>
      </c>
      <c r="AH1767" s="148" t="s">
        <v>350</v>
      </c>
      <c r="AI1767" s="148"/>
      <c r="AJ1767" s="27" t="s">
        <v>351</v>
      </c>
      <c r="AK1767" s="148"/>
      <c r="AL1767" s="148">
        <v>1000</v>
      </c>
      <c r="AM1767" s="148" t="s">
        <v>332</v>
      </c>
      <c r="AN1767" s="42" t="s">
        <v>352</v>
      </c>
      <c r="AO1767" s="148"/>
      <c r="AP1767" s="46" t="s">
        <v>333</v>
      </c>
      <c r="AQ1767" s="42">
        <v>300</v>
      </c>
      <c r="AR1767" s="42">
        <v>48</v>
      </c>
      <c r="AS1767" s="42">
        <v>150</v>
      </c>
      <c r="AT1767" s="42">
        <v>2</v>
      </c>
      <c r="AU1767" s="148" t="s">
        <v>327</v>
      </c>
      <c r="AV1767" s="148" t="s">
        <v>327</v>
      </c>
      <c r="AW1767" s="148" t="s">
        <v>327</v>
      </c>
      <c r="AX1767" s="148" t="s">
        <v>327</v>
      </c>
      <c r="AY1767" s="148" t="s">
        <v>327</v>
      </c>
      <c r="AZ1767" s="51">
        <v>83</v>
      </c>
      <c r="BA1767" s="148"/>
      <c r="BB1767" s="42">
        <v>1</v>
      </c>
      <c r="BC1767" s="42" t="s">
        <v>525</v>
      </c>
      <c r="BD1767" s="49">
        <v>0</v>
      </c>
      <c r="BE1767" s="49" t="s">
        <v>6771</v>
      </c>
      <c r="BF1767" s="148"/>
      <c r="BG1767" s="148"/>
      <c r="BH1767" s="148"/>
      <c r="BI1767" s="148"/>
      <c r="BJ1767" s="148" t="s">
        <v>358</v>
      </c>
      <c r="BK1767" s="57">
        <v>44778</v>
      </c>
      <c r="BL1767" s="148"/>
      <c r="BM1767" s="148"/>
      <c r="BN1767" s="148"/>
      <c r="BO1767" s="148"/>
      <c r="BP1767" s="148"/>
      <c r="BQ1767" s="148"/>
      <c r="BR1767" s="148"/>
      <c r="BS1767" s="148"/>
      <c r="BT1767" s="148"/>
      <c r="BU1767" s="148"/>
      <c r="BV1767" s="148"/>
      <c r="BW1767" s="148"/>
      <c r="BX1767" s="148"/>
      <c r="BY1767" s="148"/>
      <c r="BZ1767" s="148"/>
      <c r="CA1767" s="148"/>
      <c r="CB1767" s="148"/>
      <c r="CC1767" s="148"/>
      <c r="CD1767" s="148"/>
      <c r="CE1767" s="148"/>
      <c r="CF1767" s="148"/>
      <c r="CG1767" s="26" t="s">
        <v>6772</v>
      </c>
    </row>
    <row r="1768" s="24" customFormat="1" ht="12.75" hidden="1" spans="1:85">
      <c r="A1768" s="39">
        <v>292</v>
      </c>
      <c r="B1768" s="164" t="s">
        <v>6774</v>
      </c>
      <c r="C1768" s="165" t="s">
        <v>6775</v>
      </c>
      <c r="D1768" s="166" t="s">
        <v>6776</v>
      </c>
      <c r="E1768" s="44">
        <v>26.97863</v>
      </c>
      <c r="F1768" s="44">
        <v>-16.82689</v>
      </c>
      <c r="G1768" s="40" t="s">
        <v>2110</v>
      </c>
      <c r="H1768" s="37">
        <v>2.5</v>
      </c>
      <c r="I1768" s="42" t="s">
        <v>6036</v>
      </c>
      <c r="J1768" s="181" t="s">
        <v>2110</v>
      </c>
      <c r="K1768" s="40" t="s">
        <v>317</v>
      </c>
      <c r="L1768" s="40" t="s">
        <v>317</v>
      </c>
      <c r="M1768" s="40" t="s">
        <v>317</v>
      </c>
      <c r="N1768" s="40" t="s">
        <v>341</v>
      </c>
      <c r="O1768" s="40"/>
      <c r="P1768" s="40" t="s">
        <v>319</v>
      </c>
      <c r="Q1768" s="40" t="s">
        <v>320</v>
      </c>
      <c r="R1768" s="40" t="s">
        <v>320</v>
      </c>
      <c r="S1768" s="40" t="s">
        <v>1718</v>
      </c>
      <c r="T1768" s="40" t="s">
        <v>344</v>
      </c>
      <c r="U1768" s="40" t="s">
        <v>323</v>
      </c>
      <c r="V1768" s="187">
        <v>50</v>
      </c>
      <c r="W1768" s="40" t="s">
        <v>325</v>
      </c>
      <c r="X1768" s="42" t="s">
        <v>6777</v>
      </c>
      <c r="Y1768" s="40" t="s">
        <v>2</v>
      </c>
      <c r="Z1768" s="40" t="s">
        <v>2</v>
      </c>
      <c r="AA1768" s="40" t="s">
        <v>328</v>
      </c>
      <c r="AB1768" s="42" t="s">
        <v>2114</v>
      </c>
      <c r="AC1768" s="40" t="s">
        <v>225</v>
      </c>
      <c r="AD1768" s="40" t="s">
        <v>225</v>
      </c>
      <c r="AE1768" s="40" t="s">
        <v>561</v>
      </c>
      <c r="AF1768" s="40" t="s">
        <v>561</v>
      </c>
      <c r="AG1768" s="42">
        <v>20</v>
      </c>
      <c r="AH1768" s="40" t="s">
        <v>350</v>
      </c>
      <c r="AI1768" s="40" t="s">
        <v>5393</v>
      </c>
      <c r="AJ1768" s="40" t="s">
        <v>351</v>
      </c>
      <c r="AK1768" s="40" t="s">
        <v>1895</v>
      </c>
      <c r="AL1768" s="40">
        <v>1000</v>
      </c>
      <c r="AM1768" s="40" t="s">
        <v>408</v>
      </c>
      <c r="AN1768" s="42" t="s">
        <v>6668</v>
      </c>
      <c r="AO1768" s="40">
        <v>250</v>
      </c>
      <c r="AP1768" s="40" t="s">
        <v>384</v>
      </c>
      <c r="AQ1768" s="40">
        <v>600</v>
      </c>
      <c r="AR1768" s="42">
        <v>2</v>
      </c>
      <c r="AS1768" s="42">
        <v>600</v>
      </c>
      <c r="AT1768" s="42">
        <v>24</v>
      </c>
      <c r="AU1768" s="40" t="s">
        <v>327</v>
      </c>
      <c r="AV1768" s="40" t="s">
        <v>327</v>
      </c>
      <c r="AW1768" s="40" t="s">
        <v>327</v>
      </c>
      <c r="AX1768" s="40" t="s">
        <v>327</v>
      </c>
      <c r="AY1768" s="40" t="s">
        <v>327</v>
      </c>
      <c r="AZ1768" s="51">
        <v>76</v>
      </c>
      <c r="BA1768" s="40"/>
      <c r="BB1768" s="42">
        <v>1</v>
      </c>
      <c r="BC1768" s="42" t="s">
        <v>525</v>
      </c>
      <c r="BD1768" s="49">
        <v>0</v>
      </c>
      <c r="BE1768" s="49" t="s">
        <v>6774</v>
      </c>
      <c r="BF1768" s="40" t="s">
        <v>1883</v>
      </c>
      <c r="BG1768" s="40"/>
      <c r="BH1768" s="40" t="s">
        <v>327</v>
      </c>
      <c r="BI1768" s="40" t="s">
        <v>357</v>
      </c>
      <c r="BJ1768" s="40" t="s">
        <v>358</v>
      </c>
      <c r="BK1768" s="57">
        <v>44778</v>
      </c>
      <c r="BL1768" s="40"/>
      <c r="BM1768" s="40"/>
      <c r="BN1768" s="40"/>
      <c r="BO1768" s="40"/>
      <c r="BP1768" s="40" t="s">
        <v>359</v>
      </c>
      <c r="BQ1768" s="40" t="s">
        <v>359</v>
      </c>
      <c r="BR1768" s="40"/>
      <c r="BS1768" s="40"/>
      <c r="BT1768" s="40"/>
      <c r="BU1768" s="40"/>
      <c r="BV1768" s="40"/>
      <c r="BW1768" s="40"/>
      <c r="BX1768" s="40"/>
      <c r="BY1768" s="40"/>
      <c r="BZ1768" s="40"/>
      <c r="CA1768" s="40"/>
      <c r="CB1768" s="40"/>
      <c r="CC1768" s="40"/>
      <c r="CD1768" s="40"/>
      <c r="CE1768" s="40"/>
      <c r="CF1768" s="40"/>
      <c r="CG1768" s="26" t="s">
        <v>6775</v>
      </c>
    </row>
    <row r="1769" s="24" customFormat="1" ht="12.9" hidden="1" customHeight="1" spans="1:85">
      <c r="A1769" s="34">
        <v>1143</v>
      </c>
      <c r="B1769" s="167" t="s">
        <v>6778</v>
      </c>
      <c r="C1769" s="168" t="s">
        <v>6779</v>
      </c>
      <c r="D1769" s="168" t="s">
        <v>6780</v>
      </c>
      <c r="E1769" s="169">
        <v>26.993724</v>
      </c>
      <c r="F1769" s="169">
        <v>-16.813115</v>
      </c>
      <c r="G1769" s="143" t="s">
        <v>2110</v>
      </c>
      <c r="H1769" s="37">
        <v>2.5</v>
      </c>
      <c r="I1769" s="143" t="s">
        <v>2110</v>
      </c>
      <c r="J1769" s="143" t="s">
        <v>6153</v>
      </c>
      <c r="K1769" s="44" t="s">
        <v>317</v>
      </c>
      <c r="L1769" s="44" t="s">
        <v>317</v>
      </c>
      <c r="M1769" s="44" t="s">
        <v>317</v>
      </c>
      <c r="N1769" s="44" t="s">
        <v>341</v>
      </c>
      <c r="O1769" s="46"/>
      <c r="P1769" s="143" t="s">
        <v>319</v>
      </c>
      <c r="Q1769" s="44" t="s">
        <v>320</v>
      </c>
      <c r="R1769" s="44" t="s">
        <v>320</v>
      </c>
      <c r="S1769" s="44" t="s">
        <v>1718</v>
      </c>
      <c r="T1769" s="44" t="s">
        <v>344</v>
      </c>
      <c r="U1769" s="44" t="s">
        <v>323</v>
      </c>
      <c r="V1769" s="190">
        <v>50</v>
      </c>
      <c r="W1769" s="44" t="s">
        <v>325</v>
      </c>
      <c r="X1769" s="46" t="s">
        <v>6079</v>
      </c>
      <c r="Y1769" s="143" t="s">
        <v>2</v>
      </c>
      <c r="Z1769" s="143" t="s">
        <v>2</v>
      </c>
      <c r="AA1769" s="143" t="s">
        <v>328</v>
      </c>
      <c r="AB1769" s="46" t="s">
        <v>2114</v>
      </c>
      <c r="AC1769" s="143" t="s">
        <v>225</v>
      </c>
      <c r="AD1769" s="143" t="s">
        <v>225</v>
      </c>
      <c r="AE1769" s="143"/>
      <c r="AF1769" s="143"/>
      <c r="AG1769" s="42">
        <v>20</v>
      </c>
      <c r="AH1769" s="143" t="s">
        <v>350</v>
      </c>
      <c r="AI1769" s="143"/>
      <c r="AJ1769" s="143"/>
      <c r="AK1769" s="143"/>
      <c r="AL1769" s="143">
        <v>1000</v>
      </c>
      <c r="AM1769" s="143" t="s">
        <v>332</v>
      </c>
      <c r="AN1769" s="42" t="s">
        <v>352</v>
      </c>
      <c r="AO1769" s="143"/>
      <c r="AP1769" s="40" t="s">
        <v>333</v>
      </c>
      <c r="AQ1769" s="42">
        <v>150</v>
      </c>
      <c r="AR1769" s="42">
        <v>48</v>
      </c>
      <c r="AS1769" s="42">
        <v>150</v>
      </c>
      <c r="AT1769" s="42">
        <v>2</v>
      </c>
      <c r="AU1769" s="143" t="s">
        <v>327</v>
      </c>
      <c r="AV1769" s="143" t="s">
        <v>327</v>
      </c>
      <c r="AW1769" s="143" t="s">
        <v>327</v>
      </c>
      <c r="AX1769" s="143" t="s">
        <v>327</v>
      </c>
      <c r="AY1769" s="143" t="s">
        <v>327</v>
      </c>
      <c r="AZ1769" s="51">
        <v>95</v>
      </c>
      <c r="BA1769" s="143"/>
      <c r="BB1769" s="42">
        <v>1</v>
      </c>
      <c r="BC1769" s="42" t="s">
        <v>525</v>
      </c>
      <c r="BD1769" s="49" t="s">
        <v>6778</v>
      </c>
      <c r="BE1769" s="49" t="s">
        <v>6778</v>
      </c>
      <c r="BF1769" s="143"/>
      <c r="BG1769" s="143"/>
      <c r="BH1769" s="143"/>
      <c r="BI1769" s="143"/>
      <c r="BJ1769" s="143" t="s">
        <v>358</v>
      </c>
      <c r="BK1769" s="57">
        <v>44778</v>
      </c>
      <c r="BL1769" s="143"/>
      <c r="BM1769" s="143"/>
      <c r="BN1769" s="143"/>
      <c r="BO1769" s="143"/>
      <c r="BP1769" s="143"/>
      <c r="BQ1769" s="143"/>
      <c r="BR1769" s="143"/>
      <c r="BS1769" s="143"/>
      <c r="BT1769" s="143"/>
      <c r="BU1769" s="143"/>
      <c r="BV1769" s="143"/>
      <c r="BW1769" s="143"/>
      <c r="BX1769" s="143"/>
      <c r="BY1769" s="143"/>
      <c r="BZ1769" s="143"/>
      <c r="CA1769" s="143"/>
      <c r="CB1769" s="143"/>
      <c r="CC1769" s="143"/>
      <c r="CD1769" s="143"/>
      <c r="CE1769" s="143"/>
      <c r="CF1769" s="143"/>
      <c r="CG1769" s="26" t="s">
        <v>6779</v>
      </c>
    </row>
    <row r="1770" s="24" customFormat="1" ht="12.75" hidden="1" spans="1:85">
      <c r="A1770" s="39">
        <v>1436</v>
      </c>
      <c r="B1770" s="167" t="s">
        <v>6781</v>
      </c>
      <c r="C1770" s="168" t="s">
        <v>6782</v>
      </c>
      <c r="D1770" s="170" t="s">
        <v>6783</v>
      </c>
      <c r="E1770" s="169">
        <v>25.280528</v>
      </c>
      <c r="F1770" s="169">
        <v>-17.785917</v>
      </c>
      <c r="G1770" s="143" t="s">
        <v>2110</v>
      </c>
      <c r="H1770" s="37">
        <v>2.5</v>
      </c>
      <c r="I1770" s="46" t="s">
        <v>2110</v>
      </c>
      <c r="J1770" s="143" t="s">
        <v>6113</v>
      </c>
      <c r="K1770" s="44" t="s">
        <v>317</v>
      </c>
      <c r="L1770" s="44" t="s">
        <v>317</v>
      </c>
      <c r="M1770" s="44" t="s">
        <v>317</v>
      </c>
      <c r="N1770" s="44" t="s">
        <v>341</v>
      </c>
      <c r="O1770" s="143" t="s">
        <v>319</v>
      </c>
      <c r="P1770" s="143" t="s">
        <v>319</v>
      </c>
      <c r="Q1770" s="44" t="s">
        <v>320</v>
      </c>
      <c r="R1770" s="44" t="s">
        <v>320</v>
      </c>
      <c r="S1770" s="44" t="s">
        <v>1718</v>
      </c>
      <c r="T1770" s="44" t="s">
        <v>344</v>
      </c>
      <c r="U1770" s="44" t="s">
        <v>323</v>
      </c>
      <c r="V1770" s="190">
        <v>50</v>
      </c>
      <c r="W1770" s="44" t="s">
        <v>325</v>
      </c>
      <c r="X1770" s="46" t="s">
        <v>6038</v>
      </c>
      <c r="Y1770" s="143" t="s">
        <v>2</v>
      </c>
      <c r="Z1770" s="143" t="s">
        <v>2</v>
      </c>
      <c r="AA1770" s="143" t="s">
        <v>328</v>
      </c>
      <c r="AB1770" s="46" t="s">
        <v>2114</v>
      </c>
      <c r="AC1770" s="143" t="s">
        <v>225</v>
      </c>
      <c r="AD1770" s="143" t="s">
        <v>225</v>
      </c>
      <c r="AE1770" s="44" t="s">
        <v>331</v>
      </c>
      <c r="AF1770" s="44" t="s">
        <v>382</v>
      </c>
      <c r="AG1770" s="43">
        <v>20</v>
      </c>
      <c r="AH1770" s="143" t="s">
        <v>350</v>
      </c>
      <c r="AI1770" s="143"/>
      <c r="AJ1770" s="143"/>
      <c r="AK1770" s="143"/>
      <c r="AL1770" s="143">
        <v>1000</v>
      </c>
      <c r="AM1770" s="143" t="s">
        <v>332</v>
      </c>
      <c r="AN1770" s="42" t="s">
        <v>352</v>
      </c>
      <c r="AO1770" s="143"/>
      <c r="AP1770" s="40" t="s">
        <v>333</v>
      </c>
      <c r="AQ1770" s="42">
        <v>300</v>
      </c>
      <c r="AR1770" s="42">
        <v>48</v>
      </c>
      <c r="AS1770" s="42">
        <v>150</v>
      </c>
      <c r="AT1770" s="42">
        <v>2</v>
      </c>
      <c r="AU1770" s="143" t="s">
        <v>327</v>
      </c>
      <c r="AV1770" s="143" t="s">
        <v>327</v>
      </c>
      <c r="AW1770" s="143" t="s">
        <v>327</v>
      </c>
      <c r="AX1770" s="143" t="s">
        <v>327</v>
      </c>
      <c r="AY1770" s="143" t="s">
        <v>327</v>
      </c>
      <c r="AZ1770" s="51">
        <v>89</v>
      </c>
      <c r="BA1770" s="143"/>
      <c r="BB1770" s="42">
        <v>1</v>
      </c>
      <c r="BC1770" s="42" t="s">
        <v>525</v>
      </c>
      <c r="BD1770" s="49" t="s">
        <v>6781</v>
      </c>
      <c r="BE1770" s="49" t="s">
        <v>6781</v>
      </c>
      <c r="BF1770" s="143"/>
      <c r="BG1770" s="143"/>
      <c r="BH1770" s="143"/>
      <c r="BI1770" s="143"/>
      <c r="BJ1770" s="143" t="s">
        <v>358</v>
      </c>
      <c r="BK1770" s="57">
        <v>44778</v>
      </c>
      <c r="BL1770" s="143"/>
      <c r="BM1770" s="143"/>
      <c r="BN1770" s="143"/>
      <c r="BO1770" s="143"/>
      <c r="BP1770" s="143"/>
      <c r="BQ1770" s="143"/>
      <c r="BR1770" s="143"/>
      <c r="BS1770" s="143"/>
      <c r="BT1770" s="143"/>
      <c r="BU1770" s="143"/>
      <c r="BV1770" s="143"/>
      <c r="BW1770" s="143"/>
      <c r="BX1770" s="143"/>
      <c r="BY1770" s="143"/>
      <c r="BZ1770" s="143"/>
      <c r="CA1770" s="143"/>
      <c r="CB1770" s="143"/>
      <c r="CC1770" s="143"/>
      <c r="CD1770" s="143"/>
      <c r="CE1770" s="143"/>
      <c r="CF1770" s="143"/>
      <c r="CG1770" s="26" t="s">
        <v>6782</v>
      </c>
    </row>
    <row r="1771" s="24" customFormat="1" ht="12.75" hidden="1" spans="1:85">
      <c r="A1771" s="34">
        <v>327</v>
      </c>
      <c r="B1771" s="171" t="s">
        <v>6784</v>
      </c>
      <c r="C1771" s="168" t="s">
        <v>6785</v>
      </c>
      <c r="D1771" s="168" t="s">
        <v>6786</v>
      </c>
      <c r="E1771" s="169">
        <v>25.830939</v>
      </c>
      <c r="F1771" s="169">
        <v>-15.8603347</v>
      </c>
      <c r="G1771" s="169" t="s">
        <v>2110</v>
      </c>
      <c r="H1771" s="37">
        <v>2.5</v>
      </c>
      <c r="I1771" s="67" t="s">
        <v>2110</v>
      </c>
      <c r="J1771" s="169" t="s">
        <v>6052</v>
      </c>
      <c r="K1771" s="44" t="s">
        <v>317</v>
      </c>
      <c r="L1771" s="44" t="s">
        <v>317</v>
      </c>
      <c r="M1771" s="44" t="s">
        <v>317</v>
      </c>
      <c r="N1771" s="44" t="s">
        <v>341</v>
      </c>
      <c r="O1771" s="44"/>
      <c r="P1771" s="44" t="s">
        <v>566</v>
      </c>
      <c r="Q1771" s="44" t="s">
        <v>320</v>
      </c>
      <c r="R1771" s="44" t="s">
        <v>320</v>
      </c>
      <c r="S1771" s="44" t="s">
        <v>1718</v>
      </c>
      <c r="T1771" s="44" t="s">
        <v>344</v>
      </c>
      <c r="U1771" s="44" t="s">
        <v>323</v>
      </c>
      <c r="V1771" s="190">
        <v>50</v>
      </c>
      <c r="W1771" s="44" t="s">
        <v>325</v>
      </c>
      <c r="X1771" s="44" t="s">
        <v>6038</v>
      </c>
      <c r="Y1771" s="44" t="s">
        <v>2</v>
      </c>
      <c r="Z1771" s="44" t="s">
        <v>2</v>
      </c>
      <c r="AA1771" s="44" t="s">
        <v>328</v>
      </c>
      <c r="AB1771" s="44" t="s">
        <v>2114</v>
      </c>
      <c r="AC1771" s="169" t="s">
        <v>225</v>
      </c>
      <c r="AD1771" s="169" t="s">
        <v>225</v>
      </c>
      <c r="AE1771" s="44" t="s">
        <v>331</v>
      </c>
      <c r="AF1771" s="44" t="s">
        <v>382</v>
      </c>
      <c r="AG1771" s="42">
        <v>20</v>
      </c>
      <c r="AH1771" s="44" t="s">
        <v>350</v>
      </c>
      <c r="AI1771" s="44"/>
      <c r="AJ1771" s="44" t="s">
        <v>351</v>
      </c>
      <c r="AK1771" s="44"/>
      <c r="AL1771" s="44">
        <v>1000</v>
      </c>
      <c r="AM1771" s="44" t="s">
        <v>332</v>
      </c>
      <c r="AN1771" s="42" t="s">
        <v>352</v>
      </c>
      <c r="AO1771" s="44"/>
      <c r="AP1771" s="40" t="s">
        <v>333</v>
      </c>
      <c r="AQ1771" s="42">
        <v>300</v>
      </c>
      <c r="AR1771" s="42">
        <v>48</v>
      </c>
      <c r="AS1771" s="42">
        <v>150</v>
      </c>
      <c r="AT1771" s="42">
        <v>2</v>
      </c>
      <c r="AU1771" s="44" t="s">
        <v>327</v>
      </c>
      <c r="AV1771" s="44" t="s">
        <v>327</v>
      </c>
      <c r="AW1771" s="44" t="s">
        <v>327</v>
      </c>
      <c r="AX1771" s="44" t="s">
        <v>327</v>
      </c>
      <c r="AY1771" s="44" t="s">
        <v>327</v>
      </c>
      <c r="AZ1771" s="51">
        <v>130</v>
      </c>
      <c r="BA1771" s="44"/>
      <c r="BB1771" s="42">
        <v>1</v>
      </c>
      <c r="BC1771" s="42" t="s">
        <v>525</v>
      </c>
      <c r="BD1771" s="49" t="s">
        <v>6784</v>
      </c>
      <c r="BE1771" s="49" t="s">
        <v>6784</v>
      </c>
      <c r="BF1771" s="44"/>
      <c r="BG1771" s="44"/>
      <c r="BH1771" s="44"/>
      <c r="BI1771" s="44"/>
      <c r="BJ1771" s="143" t="s">
        <v>358</v>
      </c>
      <c r="BK1771" s="57">
        <v>44778</v>
      </c>
      <c r="BL1771" s="44"/>
      <c r="BM1771" s="44"/>
      <c r="BN1771" s="44"/>
      <c r="BO1771" s="44"/>
      <c r="BP1771" s="44"/>
      <c r="BQ1771" s="44"/>
      <c r="BR1771" s="44"/>
      <c r="BS1771" s="44"/>
      <c r="BT1771" s="44"/>
      <c r="BU1771" s="44"/>
      <c r="BV1771" s="44"/>
      <c r="BW1771" s="44"/>
      <c r="BX1771" s="44"/>
      <c r="BY1771" s="44"/>
      <c r="BZ1771" s="44"/>
      <c r="CA1771" s="44"/>
      <c r="CB1771" s="44"/>
      <c r="CC1771" s="44"/>
      <c r="CD1771" s="44"/>
      <c r="CE1771" s="44"/>
      <c r="CF1771" s="44"/>
      <c r="CG1771" s="26" t="s">
        <v>6785</v>
      </c>
    </row>
    <row r="1772" s="24" customFormat="1" ht="12.9" hidden="1" customHeight="1" spans="1:85">
      <c r="A1772" s="34">
        <v>655</v>
      </c>
      <c r="B1772" s="171" t="s">
        <v>6787</v>
      </c>
      <c r="C1772" s="168" t="s">
        <v>6788</v>
      </c>
      <c r="D1772" s="168" t="s">
        <v>6789</v>
      </c>
      <c r="E1772" s="169">
        <v>27.7694608</v>
      </c>
      <c r="F1772" s="169">
        <v>-15.8492404</v>
      </c>
      <c r="G1772" s="169" t="s">
        <v>2110</v>
      </c>
      <c r="H1772" s="37">
        <v>2.5</v>
      </c>
      <c r="I1772" s="67" t="s">
        <v>2110</v>
      </c>
      <c r="J1772" s="169" t="s">
        <v>6365</v>
      </c>
      <c r="K1772" s="44" t="s">
        <v>317</v>
      </c>
      <c r="L1772" s="44" t="s">
        <v>317</v>
      </c>
      <c r="M1772" s="44" t="s">
        <v>317</v>
      </c>
      <c r="N1772" s="44" t="s">
        <v>341</v>
      </c>
      <c r="O1772" s="44"/>
      <c r="P1772" s="44" t="s">
        <v>319</v>
      </c>
      <c r="Q1772" s="44" t="s">
        <v>320</v>
      </c>
      <c r="R1772" s="44" t="s">
        <v>320</v>
      </c>
      <c r="S1772" s="44" t="s">
        <v>1718</v>
      </c>
      <c r="T1772" s="44" t="s">
        <v>344</v>
      </c>
      <c r="U1772" s="44" t="s">
        <v>323</v>
      </c>
      <c r="V1772" s="190">
        <v>50</v>
      </c>
      <c r="W1772" s="44" t="s">
        <v>325</v>
      </c>
      <c r="X1772" s="43" t="s">
        <v>6079</v>
      </c>
      <c r="Y1772" s="44" t="s">
        <v>2</v>
      </c>
      <c r="Z1772" s="44" t="s">
        <v>2</v>
      </c>
      <c r="AA1772" s="44" t="s">
        <v>328</v>
      </c>
      <c r="AB1772" s="43" t="s">
        <v>2114</v>
      </c>
      <c r="AC1772" s="169" t="s">
        <v>225</v>
      </c>
      <c r="AD1772" s="169" t="s">
        <v>225</v>
      </c>
      <c r="AE1772" s="44" t="s">
        <v>331</v>
      </c>
      <c r="AF1772" s="44" t="s">
        <v>382</v>
      </c>
      <c r="AG1772" s="42">
        <v>20</v>
      </c>
      <c r="AH1772" s="43" t="s">
        <v>350</v>
      </c>
      <c r="AI1772" s="44"/>
      <c r="AJ1772" s="44" t="s">
        <v>351</v>
      </c>
      <c r="AK1772" s="44"/>
      <c r="AL1772" s="44">
        <v>1000</v>
      </c>
      <c r="AM1772" s="44" t="s">
        <v>332</v>
      </c>
      <c r="AN1772" s="42" t="s">
        <v>352</v>
      </c>
      <c r="AO1772" s="44"/>
      <c r="AP1772" s="40" t="s">
        <v>333</v>
      </c>
      <c r="AQ1772" s="42">
        <v>150</v>
      </c>
      <c r="AR1772" s="42">
        <v>48</v>
      </c>
      <c r="AS1772" s="42">
        <v>150</v>
      </c>
      <c r="AT1772" s="42">
        <v>2</v>
      </c>
      <c r="AU1772" s="44" t="s">
        <v>327</v>
      </c>
      <c r="AV1772" s="44" t="s">
        <v>327</v>
      </c>
      <c r="AW1772" s="44" t="s">
        <v>327</v>
      </c>
      <c r="AX1772" s="44" t="s">
        <v>327</v>
      </c>
      <c r="AY1772" s="44" t="s">
        <v>327</v>
      </c>
      <c r="AZ1772" s="51">
        <v>96</v>
      </c>
      <c r="BA1772" s="44"/>
      <c r="BB1772" s="42">
        <v>1</v>
      </c>
      <c r="BC1772" s="42" t="s">
        <v>525</v>
      </c>
      <c r="BD1772" s="49" t="s">
        <v>6787</v>
      </c>
      <c r="BE1772" s="49" t="s">
        <v>6787</v>
      </c>
      <c r="BF1772" s="44"/>
      <c r="BG1772" s="44"/>
      <c r="BH1772" s="44"/>
      <c r="BI1772" s="44"/>
      <c r="BJ1772" s="143" t="s">
        <v>358</v>
      </c>
      <c r="BK1772" s="57">
        <v>44778</v>
      </c>
      <c r="BL1772" s="44"/>
      <c r="BM1772" s="44"/>
      <c r="BN1772" s="44"/>
      <c r="BO1772" s="44"/>
      <c r="BP1772" s="44"/>
      <c r="BQ1772" s="44"/>
      <c r="BR1772" s="44"/>
      <c r="BS1772" s="44"/>
      <c r="BT1772" s="44"/>
      <c r="BU1772" s="44"/>
      <c r="BV1772" s="44"/>
      <c r="BW1772" s="44"/>
      <c r="BX1772" s="44"/>
      <c r="BY1772" s="44"/>
      <c r="BZ1772" s="44"/>
      <c r="CA1772" s="44"/>
      <c r="CB1772" s="44"/>
      <c r="CC1772" s="44"/>
      <c r="CD1772" s="44"/>
      <c r="CE1772" s="44"/>
      <c r="CF1772" s="44"/>
      <c r="CG1772" s="26" t="s">
        <v>6788</v>
      </c>
    </row>
    <row r="1773" s="24" customFormat="1" ht="12.75" hidden="1" spans="1:85">
      <c r="A1773" s="39">
        <v>406</v>
      </c>
      <c r="B1773" s="167" t="s">
        <v>6790</v>
      </c>
      <c r="C1773" s="168" t="s">
        <v>6791</v>
      </c>
      <c r="D1773" s="168" t="s">
        <v>6792</v>
      </c>
      <c r="E1773" s="169">
        <v>27.73965269</v>
      </c>
      <c r="F1773" s="169">
        <v>-15.8710972</v>
      </c>
      <c r="G1773" s="143" t="s">
        <v>2110</v>
      </c>
      <c r="H1773" s="37">
        <v>2.5</v>
      </c>
      <c r="I1773" s="143" t="s">
        <v>2110</v>
      </c>
      <c r="J1773" s="143" t="s">
        <v>6365</v>
      </c>
      <c r="K1773" s="44" t="s">
        <v>317</v>
      </c>
      <c r="L1773" s="44" t="s">
        <v>317</v>
      </c>
      <c r="M1773" s="44" t="s">
        <v>317</v>
      </c>
      <c r="N1773" s="44" t="s">
        <v>341</v>
      </c>
      <c r="O1773" s="143"/>
      <c r="P1773" s="143" t="s">
        <v>319</v>
      </c>
      <c r="Q1773" s="44" t="s">
        <v>320</v>
      </c>
      <c r="R1773" s="44" t="s">
        <v>320</v>
      </c>
      <c r="S1773" s="44" t="s">
        <v>1718</v>
      </c>
      <c r="T1773" s="44" t="s">
        <v>344</v>
      </c>
      <c r="U1773" s="44" t="s">
        <v>323</v>
      </c>
      <c r="V1773" s="190">
        <v>50</v>
      </c>
      <c r="W1773" s="44" t="s">
        <v>325</v>
      </c>
      <c r="X1773" s="143" t="s">
        <v>6079</v>
      </c>
      <c r="Y1773" s="143" t="s">
        <v>2</v>
      </c>
      <c r="Z1773" s="143" t="s">
        <v>2</v>
      </c>
      <c r="AA1773" s="143" t="s">
        <v>328</v>
      </c>
      <c r="AB1773" s="143" t="s">
        <v>2114</v>
      </c>
      <c r="AC1773" s="143" t="s">
        <v>225</v>
      </c>
      <c r="AD1773" s="143" t="s">
        <v>225</v>
      </c>
      <c r="AE1773" s="44" t="s">
        <v>331</v>
      </c>
      <c r="AF1773" s="44" t="s">
        <v>382</v>
      </c>
      <c r="AG1773" s="42">
        <v>20</v>
      </c>
      <c r="AH1773" s="143" t="s">
        <v>350</v>
      </c>
      <c r="AI1773" s="143"/>
      <c r="AJ1773" s="143"/>
      <c r="AK1773" s="143"/>
      <c r="AL1773" s="143">
        <v>1000</v>
      </c>
      <c r="AM1773" s="143" t="s">
        <v>332</v>
      </c>
      <c r="AN1773" s="42" t="s">
        <v>352</v>
      </c>
      <c r="AO1773" s="143"/>
      <c r="AP1773" s="40" t="s">
        <v>333</v>
      </c>
      <c r="AQ1773" s="42">
        <v>150</v>
      </c>
      <c r="AR1773" s="42">
        <v>48</v>
      </c>
      <c r="AS1773" s="42">
        <v>150</v>
      </c>
      <c r="AT1773" s="42">
        <v>2</v>
      </c>
      <c r="AU1773" s="143" t="s">
        <v>327</v>
      </c>
      <c r="AV1773" s="143" t="s">
        <v>327</v>
      </c>
      <c r="AW1773" s="143" t="s">
        <v>327</v>
      </c>
      <c r="AX1773" s="143" t="s">
        <v>327</v>
      </c>
      <c r="AY1773" s="143" t="s">
        <v>327</v>
      </c>
      <c r="AZ1773" s="51">
        <v>97</v>
      </c>
      <c r="BA1773" s="143"/>
      <c r="BB1773" s="42">
        <v>1</v>
      </c>
      <c r="BC1773" s="42" t="s">
        <v>525</v>
      </c>
      <c r="BD1773" s="49">
        <v>0</v>
      </c>
      <c r="BE1773" s="49" t="s">
        <v>6790</v>
      </c>
      <c r="BF1773" s="143"/>
      <c r="BG1773" s="143"/>
      <c r="BH1773" s="143"/>
      <c r="BI1773" s="143"/>
      <c r="BJ1773" s="143" t="s">
        <v>358</v>
      </c>
      <c r="BK1773" s="57">
        <v>44778</v>
      </c>
      <c r="BL1773" s="143"/>
      <c r="BM1773" s="143"/>
      <c r="BN1773" s="143"/>
      <c r="BO1773" s="143"/>
      <c r="BP1773" s="143"/>
      <c r="BQ1773" s="143"/>
      <c r="BR1773" s="143"/>
      <c r="BS1773" s="143"/>
      <c r="BT1773" s="143"/>
      <c r="BU1773" s="143"/>
      <c r="BV1773" s="143"/>
      <c r="BW1773" s="143"/>
      <c r="BX1773" s="143"/>
      <c r="BY1773" s="143"/>
      <c r="BZ1773" s="143"/>
      <c r="CA1773" s="143"/>
      <c r="CB1773" s="143"/>
      <c r="CC1773" s="143"/>
      <c r="CD1773" s="143"/>
      <c r="CE1773" s="143"/>
      <c r="CF1773" s="143"/>
      <c r="CG1773" s="26" t="s">
        <v>6791</v>
      </c>
    </row>
    <row r="1774" s="24" customFormat="1" ht="12.75" hidden="1" spans="1:85">
      <c r="A1774" s="39">
        <v>1056</v>
      </c>
      <c r="B1774" s="171" t="s">
        <v>6793</v>
      </c>
      <c r="C1774" s="168" t="s">
        <v>6794</v>
      </c>
      <c r="D1774" s="168" t="s">
        <v>6795</v>
      </c>
      <c r="E1774" s="169">
        <v>27.7454688</v>
      </c>
      <c r="F1774" s="169">
        <v>-8.84463</v>
      </c>
      <c r="G1774" s="169" t="s">
        <v>2110</v>
      </c>
      <c r="H1774" s="37">
        <v>2.5</v>
      </c>
      <c r="I1774" s="169" t="s">
        <v>2110</v>
      </c>
      <c r="J1774" s="169" t="s">
        <v>6365</v>
      </c>
      <c r="K1774" s="44" t="s">
        <v>317</v>
      </c>
      <c r="L1774" s="44" t="s">
        <v>317</v>
      </c>
      <c r="M1774" s="44" t="s">
        <v>317</v>
      </c>
      <c r="N1774" s="44" t="s">
        <v>341</v>
      </c>
      <c r="O1774" s="44"/>
      <c r="P1774" s="44" t="s">
        <v>319</v>
      </c>
      <c r="Q1774" s="44" t="s">
        <v>320</v>
      </c>
      <c r="R1774" s="44" t="s">
        <v>320</v>
      </c>
      <c r="S1774" s="44" t="s">
        <v>1718</v>
      </c>
      <c r="T1774" s="44" t="s">
        <v>344</v>
      </c>
      <c r="U1774" s="44" t="s">
        <v>323</v>
      </c>
      <c r="V1774" s="190">
        <v>50</v>
      </c>
      <c r="W1774" s="44" t="s">
        <v>325</v>
      </c>
      <c r="X1774" s="44" t="s">
        <v>6079</v>
      </c>
      <c r="Y1774" s="44" t="s">
        <v>2</v>
      </c>
      <c r="Z1774" s="44" t="s">
        <v>2</v>
      </c>
      <c r="AA1774" s="44" t="s">
        <v>328</v>
      </c>
      <c r="AB1774" s="44" t="s">
        <v>2114</v>
      </c>
      <c r="AC1774" s="169" t="s">
        <v>225</v>
      </c>
      <c r="AD1774" s="169" t="s">
        <v>225</v>
      </c>
      <c r="AE1774" s="44" t="s">
        <v>331</v>
      </c>
      <c r="AF1774" s="44" t="s">
        <v>382</v>
      </c>
      <c r="AG1774" s="42">
        <v>20</v>
      </c>
      <c r="AH1774" s="44" t="s">
        <v>350</v>
      </c>
      <c r="AI1774" s="44"/>
      <c r="AJ1774" s="44" t="s">
        <v>351</v>
      </c>
      <c r="AK1774" s="44"/>
      <c r="AL1774" s="44">
        <v>1000</v>
      </c>
      <c r="AM1774" s="44" t="s">
        <v>332</v>
      </c>
      <c r="AN1774" s="42" t="s">
        <v>352</v>
      </c>
      <c r="AO1774" s="44"/>
      <c r="AP1774" s="40" t="s">
        <v>333</v>
      </c>
      <c r="AQ1774" s="42">
        <v>150</v>
      </c>
      <c r="AR1774" s="42">
        <v>48</v>
      </c>
      <c r="AS1774" s="42">
        <v>150</v>
      </c>
      <c r="AT1774" s="42">
        <v>2</v>
      </c>
      <c r="AU1774" s="44" t="s">
        <v>327</v>
      </c>
      <c r="AV1774" s="44" t="s">
        <v>327</v>
      </c>
      <c r="AW1774" s="44" t="s">
        <v>327</v>
      </c>
      <c r="AX1774" s="44" t="s">
        <v>327</v>
      </c>
      <c r="AY1774" s="44" t="s">
        <v>327</v>
      </c>
      <c r="AZ1774" s="51">
        <v>98</v>
      </c>
      <c r="BA1774" s="44"/>
      <c r="BB1774" s="42">
        <v>1</v>
      </c>
      <c r="BC1774" s="42" t="s">
        <v>525</v>
      </c>
      <c r="BD1774" s="49" t="s">
        <v>6793</v>
      </c>
      <c r="BE1774" s="49" t="s">
        <v>6793</v>
      </c>
      <c r="BF1774" s="44"/>
      <c r="BG1774" s="44"/>
      <c r="BH1774" s="44"/>
      <c r="BI1774" s="44"/>
      <c r="BJ1774" s="143" t="s">
        <v>358</v>
      </c>
      <c r="BK1774" s="57">
        <v>44778</v>
      </c>
      <c r="BL1774" s="44"/>
      <c r="BM1774" s="44"/>
      <c r="BN1774" s="44"/>
      <c r="BO1774" s="44"/>
      <c r="BP1774" s="44"/>
      <c r="BQ1774" s="44"/>
      <c r="BR1774" s="44"/>
      <c r="BS1774" s="44"/>
      <c r="BT1774" s="44"/>
      <c r="BU1774" s="44"/>
      <c r="BV1774" s="44"/>
      <c r="BW1774" s="44"/>
      <c r="BX1774" s="44"/>
      <c r="BY1774" s="44"/>
      <c r="BZ1774" s="44"/>
      <c r="CA1774" s="44"/>
      <c r="CB1774" s="44"/>
      <c r="CC1774" s="44"/>
      <c r="CD1774" s="44"/>
      <c r="CE1774" s="44"/>
      <c r="CF1774" s="44"/>
      <c r="CG1774" s="26" t="s">
        <v>6794</v>
      </c>
    </row>
    <row r="1775" s="24" customFormat="1" hidden="1" spans="1:85">
      <c r="A1775" s="39">
        <v>1856</v>
      </c>
      <c r="B1775" s="172" t="s">
        <v>6796</v>
      </c>
      <c r="C1775" s="173" t="s">
        <v>6797</v>
      </c>
      <c r="D1775" s="174" t="s">
        <v>6798</v>
      </c>
      <c r="E1775" s="175">
        <v>26.612265</v>
      </c>
      <c r="F1775" s="175">
        <v>-16.473457</v>
      </c>
      <c r="G1775" s="153" t="s">
        <v>2110</v>
      </c>
      <c r="H1775" s="37">
        <v>4.5</v>
      </c>
      <c r="I1775" s="105" t="s">
        <v>2110</v>
      </c>
      <c r="J1775" s="182" t="s">
        <v>6127</v>
      </c>
      <c r="K1775" s="21" t="s">
        <v>317</v>
      </c>
      <c r="L1775" s="21" t="s">
        <v>317</v>
      </c>
      <c r="M1775" s="21" t="s">
        <v>317</v>
      </c>
      <c r="N1775" s="21" t="s">
        <v>318</v>
      </c>
      <c r="O1775" s="21" t="s">
        <v>319</v>
      </c>
      <c r="P1775" s="21" t="s">
        <v>319</v>
      </c>
      <c r="Q1775" s="21" t="s">
        <v>320</v>
      </c>
      <c r="R1775" s="21" t="s">
        <v>320</v>
      </c>
      <c r="S1775" s="21" t="s">
        <v>321</v>
      </c>
      <c r="T1775" s="21" t="s">
        <v>782</v>
      </c>
      <c r="U1775" s="21" t="s">
        <v>323</v>
      </c>
      <c r="V1775" s="191">
        <v>70</v>
      </c>
      <c r="W1775" s="21" t="s">
        <v>325</v>
      </c>
      <c r="X1775" s="53" t="s">
        <v>6079</v>
      </c>
      <c r="Y1775" s="192" t="s">
        <v>327</v>
      </c>
      <c r="Z1775" s="192" t="s">
        <v>327</v>
      </c>
      <c r="AA1775" s="192" t="s">
        <v>328</v>
      </c>
      <c r="AB1775" s="53" t="s">
        <v>2114</v>
      </c>
      <c r="AC1775" s="21" t="s">
        <v>225</v>
      </c>
      <c r="AD1775" s="21" t="s">
        <v>225</v>
      </c>
      <c r="AE1775" s="44" t="s">
        <v>331</v>
      </c>
      <c r="AF1775" s="28"/>
      <c r="AG1775" s="21">
        <v>30</v>
      </c>
      <c r="AH1775" s="28"/>
      <c r="AI1775" s="28"/>
      <c r="AJ1775" s="28"/>
      <c r="AK1775" s="28"/>
      <c r="AL1775" s="21">
        <v>1000</v>
      </c>
      <c r="AM1775" s="21" t="s">
        <v>332</v>
      </c>
      <c r="AN1775" s="78"/>
      <c r="AO1775" s="28"/>
      <c r="AP1775" s="21" t="s">
        <v>333</v>
      </c>
      <c r="AQ1775" s="53">
        <v>100</v>
      </c>
      <c r="AR1775" s="53">
        <v>48</v>
      </c>
      <c r="AS1775" s="53">
        <v>100</v>
      </c>
      <c r="AT1775" s="53">
        <v>2</v>
      </c>
      <c r="AU1775" s="21" t="s">
        <v>327</v>
      </c>
      <c r="AV1775" s="21" t="s">
        <v>327</v>
      </c>
      <c r="AW1775" s="21" t="s">
        <v>327</v>
      </c>
      <c r="AX1775" s="21" t="s">
        <v>327</v>
      </c>
      <c r="AY1775" s="21" t="s">
        <v>327</v>
      </c>
      <c r="AZ1775" s="53">
        <v>105</v>
      </c>
      <c r="BA1775" s="28"/>
      <c r="BB1775" s="78"/>
      <c r="BC1775" s="78"/>
      <c r="BD1775" s="78"/>
      <c r="BE1775" s="78"/>
      <c r="BF1775" s="28"/>
      <c r="BG1775" s="28"/>
      <c r="BH1775" s="28"/>
      <c r="BI1775" s="28"/>
      <c r="BJ1775" s="28"/>
      <c r="BK1775" s="78"/>
      <c r="BL1775" s="28"/>
      <c r="BM1775" s="28"/>
      <c r="BN1775" s="28"/>
      <c r="BO1775" s="28"/>
      <c r="BP1775" s="28"/>
      <c r="BQ1775" s="28"/>
      <c r="BR1775" s="28"/>
      <c r="BS1775" s="28"/>
      <c r="BT1775" s="28"/>
      <c r="BU1775" s="28"/>
      <c r="BV1775" s="28"/>
      <c r="BW1775" s="28"/>
      <c r="BX1775" s="28"/>
      <c r="BY1775" s="28"/>
      <c r="BZ1775" s="28"/>
      <c r="CA1775" s="28"/>
      <c r="CB1775" s="28"/>
      <c r="CC1775" s="28"/>
      <c r="CD1775" s="28"/>
      <c r="CE1775" s="28"/>
      <c r="CF1775" s="28"/>
      <c r="CG1775" s="26" t="s">
        <v>6797</v>
      </c>
    </row>
    <row r="1776" s="24" customFormat="1" ht="12.9" hidden="1" customHeight="1" spans="1:85">
      <c r="A1776" s="34">
        <v>1835</v>
      </c>
      <c r="B1776" s="172" t="s">
        <v>6799</v>
      </c>
      <c r="C1776" s="176" t="s">
        <v>6800</v>
      </c>
      <c r="D1776" s="177" t="s">
        <v>6801</v>
      </c>
      <c r="E1776" s="175">
        <v>27.47755</v>
      </c>
      <c r="F1776" s="175">
        <v>-17.19709</v>
      </c>
      <c r="G1776" s="153" t="s">
        <v>2110</v>
      </c>
      <c r="H1776" s="37">
        <v>4.5</v>
      </c>
      <c r="I1776" s="105" t="s">
        <v>2110</v>
      </c>
      <c r="J1776" s="183" t="s">
        <v>6175</v>
      </c>
      <c r="K1776" s="21" t="s">
        <v>317</v>
      </c>
      <c r="L1776" s="21" t="s">
        <v>317</v>
      </c>
      <c r="M1776" s="21" t="s">
        <v>317</v>
      </c>
      <c r="N1776" s="21" t="s">
        <v>318</v>
      </c>
      <c r="O1776" s="21" t="s">
        <v>319</v>
      </c>
      <c r="P1776" s="21" t="s">
        <v>319</v>
      </c>
      <c r="Q1776" s="21" t="s">
        <v>320</v>
      </c>
      <c r="R1776" s="21" t="s">
        <v>320</v>
      </c>
      <c r="S1776" s="21" t="s">
        <v>321</v>
      </c>
      <c r="T1776" s="21" t="s">
        <v>344</v>
      </c>
      <c r="U1776" s="21" t="s">
        <v>323</v>
      </c>
      <c r="V1776" s="191">
        <v>60</v>
      </c>
      <c r="W1776" s="21" t="s">
        <v>325</v>
      </c>
      <c r="X1776" s="53" t="s">
        <v>6079</v>
      </c>
      <c r="Y1776" s="192" t="s">
        <v>327</v>
      </c>
      <c r="Z1776" s="192" t="s">
        <v>327</v>
      </c>
      <c r="AA1776" s="192" t="s">
        <v>328</v>
      </c>
      <c r="AB1776" s="53" t="s">
        <v>2114</v>
      </c>
      <c r="AC1776" s="21" t="s">
        <v>225</v>
      </c>
      <c r="AD1776" s="21" t="s">
        <v>225</v>
      </c>
      <c r="AE1776" s="44" t="s">
        <v>331</v>
      </c>
      <c r="AF1776" s="28"/>
      <c r="AG1776" s="78"/>
      <c r="AH1776" s="28"/>
      <c r="AI1776" s="28"/>
      <c r="AJ1776" s="28"/>
      <c r="AK1776" s="28"/>
      <c r="AL1776" s="21">
        <v>1000</v>
      </c>
      <c r="AM1776" s="28"/>
      <c r="AN1776" s="78"/>
      <c r="AO1776" s="28"/>
      <c r="AP1776" s="40" t="s">
        <v>333</v>
      </c>
      <c r="AQ1776" s="42">
        <v>300</v>
      </c>
      <c r="AR1776" s="42">
        <v>48</v>
      </c>
      <c r="AS1776" s="42">
        <v>150</v>
      </c>
      <c r="AT1776" s="42">
        <f>AQ1776/AS1776</f>
        <v>2</v>
      </c>
      <c r="AU1776" s="21" t="s">
        <v>327</v>
      </c>
      <c r="AV1776" s="21" t="s">
        <v>327</v>
      </c>
      <c r="AW1776" s="21" t="s">
        <v>327</v>
      </c>
      <c r="AX1776" s="21" t="s">
        <v>327</v>
      </c>
      <c r="AY1776" s="21" t="s">
        <v>327</v>
      </c>
      <c r="AZ1776" s="53">
        <v>105</v>
      </c>
      <c r="BA1776" s="28"/>
      <c r="BB1776" s="78"/>
      <c r="BC1776" s="78"/>
      <c r="BD1776" s="78"/>
      <c r="BE1776" s="78"/>
      <c r="BF1776" s="28"/>
      <c r="BG1776" s="28"/>
      <c r="BH1776" s="28"/>
      <c r="BI1776" s="28"/>
      <c r="BJ1776" s="28"/>
      <c r="BK1776" s="78"/>
      <c r="BL1776" s="28"/>
      <c r="BM1776" s="28"/>
      <c r="BN1776" s="28"/>
      <c r="BO1776" s="28"/>
      <c r="BP1776" s="28"/>
      <c r="BQ1776" s="28"/>
      <c r="BR1776" s="28"/>
      <c r="BS1776" s="28"/>
      <c r="BT1776" s="28"/>
      <c r="BU1776" s="28"/>
      <c r="BV1776" s="28"/>
      <c r="BW1776" s="28"/>
      <c r="BX1776" s="28"/>
      <c r="BY1776" s="28"/>
      <c r="BZ1776" s="28"/>
      <c r="CA1776" s="28"/>
      <c r="CB1776" s="28"/>
      <c r="CC1776" s="28"/>
      <c r="CD1776" s="28"/>
      <c r="CE1776" s="28"/>
      <c r="CF1776" s="28"/>
      <c r="CG1776" s="26" t="s">
        <v>6800</v>
      </c>
    </row>
    <row r="1777" s="24" customFormat="1" hidden="1" spans="1:85">
      <c r="A1777" s="39">
        <v>1836</v>
      </c>
      <c r="B1777" s="172" t="s">
        <v>6802</v>
      </c>
      <c r="C1777" s="176" t="s">
        <v>6803</v>
      </c>
      <c r="D1777" s="177" t="s">
        <v>6804</v>
      </c>
      <c r="E1777" s="175">
        <v>26.201663</v>
      </c>
      <c r="F1777" s="175">
        <v>-16.572565</v>
      </c>
      <c r="G1777" s="153" t="s">
        <v>2110</v>
      </c>
      <c r="H1777" s="37">
        <v>4.5</v>
      </c>
      <c r="I1777" s="105" t="s">
        <v>2110</v>
      </c>
      <c r="J1777" s="182" t="s">
        <v>6127</v>
      </c>
      <c r="K1777" s="21" t="s">
        <v>317</v>
      </c>
      <c r="L1777" s="21" t="s">
        <v>317</v>
      </c>
      <c r="M1777" s="21" t="s">
        <v>317</v>
      </c>
      <c r="N1777" s="21" t="s">
        <v>318</v>
      </c>
      <c r="O1777" s="21" t="s">
        <v>319</v>
      </c>
      <c r="P1777" s="21" t="s">
        <v>319</v>
      </c>
      <c r="Q1777" s="21" t="s">
        <v>320</v>
      </c>
      <c r="R1777" s="21" t="s">
        <v>320</v>
      </c>
      <c r="S1777" s="21" t="s">
        <v>321</v>
      </c>
      <c r="T1777" s="21" t="s">
        <v>782</v>
      </c>
      <c r="U1777" s="21" t="s">
        <v>323</v>
      </c>
      <c r="V1777" s="191">
        <v>60</v>
      </c>
      <c r="W1777" s="21" t="s">
        <v>325</v>
      </c>
      <c r="X1777" s="53" t="s">
        <v>6079</v>
      </c>
      <c r="Y1777" s="192" t="s">
        <v>327</v>
      </c>
      <c r="Z1777" s="192" t="s">
        <v>327</v>
      </c>
      <c r="AA1777" s="192" t="s">
        <v>328</v>
      </c>
      <c r="AB1777" s="53" t="s">
        <v>2114</v>
      </c>
      <c r="AC1777" s="21" t="s">
        <v>225</v>
      </c>
      <c r="AD1777" s="21" t="s">
        <v>225</v>
      </c>
      <c r="AE1777" s="44" t="s">
        <v>331</v>
      </c>
      <c r="AF1777" s="28"/>
      <c r="AG1777" s="78"/>
      <c r="AH1777" s="28"/>
      <c r="AI1777" s="28"/>
      <c r="AJ1777" s="28"/>
      <c r="AK1777" s="28"/>
      <c r="AL1777" s="21">
        <v>1000</v>
      </c>
      <c r="AM1777" s="28"/>
      <c r="AN1777" s="78"/>
      <c r="AO1777" s="28"/>
      <c r="AP1777" s="40" t="s">
        <v>333</v>
      </c>
      <c r="AQ1777" s="40">
        <v>300</v>
      </c>
      <c r="AR1777" s="42">
        <v>48</v>
      </c>
      <c r="AS1777" s="42">
        <v>150</v>
      </c>
      <c r="AT1777" s="42">
        <f>AQ1777/AS1777</f>
        <v>2</v>
      </c>
      <c r="AU1777" s="21" t="s">
        <v>327</v>
      </c>
      <c r="AV1777" s="21" t="s">
        <v>327</v>
      </c>
      <c r="AW1777" s="21" t="s">
        <v>327</v>
      </c>
      <c r="AX1777" s="21" t="s">
        <v>327</v>
      </c>
      <c r="AY1777" s="21" t="s">
        <v>327</v>
      </c>
      <c r="AZ1777" s="53">
        <v>105</v>
      </c>
      <c r="BA1777" s="28"/>
      <c r="BB1777" s="78"/>
      <c r="BC1777" s="78"/>
      <c r="BD1777" s="78"/>
      <c r="BE1777" s="78"/>
      <c r="BF1777" s="28"/>
      <c r="BG1777" s="28"/>
      <c r="BH1777" s="28"/>
      <c r="BI1777" s="28"/>
      <c r="BJ1777" s="28"/>
      <c r="BK1777" s="78"/>
      <c r="BL1777" s="28"/>
      <c r="BM1777" s="28"/>
      <c r="BN1777" s="28"/>
      <c r="BO1777" s="28"/>
      <c r="BP1777" s="28"/>
      <c r="BQ1777" s="28"/>
      <c r="BR1777" s="28"/>
      <c r="BS1777" s="28"/>
      <c r="BT1777" s="28"/>
      <c r="BU1777" s="28"/>
      <c r="BV1777" s="28"/>
      <c r="BW1777" s="28"/>
      <c r="BX1777" s="28"/>
      <c r="BY1777" s="28"/>
      <c r="BZ1777" s="28"/>
      <c r="CA1777" s="28"/>
      <c r="CB1777" s="28"/>
      <c r="CC1777" s="28"/>
      <c r="CD1777" s="28"/>
      <c r="CE1777" s="28"/>
      <c r="CF1777" s="28"/>
      <c r="CG1777" s="26" t="s">
        <v>6803</v>
      </c>
    </row>
    <row r="1778" s="25" customFormat="1" hidden="1" spans="1:85">
      <c r="A1778" s="34">
        <v>1837</v>
      </c>
      <c r="B1778" s="172" t="s">
        <v>6805</v>
      </c>
      <c r="C1778" s="176" t="s">
        <v>6806</v>
      </c>
      <c r="D1778" s="177" t="s">
        <v>6807</v>
      </c>
      <c r="E1778" s="175">
        <v>27.188642</v>
      </c>
      <c r="F1778" s="175">
        <v>-16.27113</v>
      </c>
      <c r="G1778" s="153" t="s">
        <v>2110</v>
      </c>
      <c r="H1778" s="37">
        <v>4.5</v>
      </c>
      <c r="I1778" s="184" t="s">
        <v>2110</v>
      </c>
      <c r="J1778" s="182" t="s">
        <v>6232</v>
      </c>
      <c r="K1778" s="21" t="s">
        <v>317</v>
      </c>
      <c r="L1778" s="21" t="s">
        <v>317</v>
      </c>
      <c r="M1778" s="21" t="s">
        <v>317</v>
      </c>
      <c r="N1778" s="21" t="s">
        <v>318</v>
      </c>
      <c r="O1778" s="21" t="s">
        <v>319</v>
      </c>
      <c r="P1778" s="21" t="s">
        <v>319</v>
      </c>
      <c r="Q1778" s="21" t="s">
        <v>320</v>
      </c>
      <c r="R1778" s="21" t="s">
        <v>320</v>
      </c>
      <c r="S1778" s="21" t="s">
        <v>321</v>
      </c>
      <c r="T1778" s="21" t="s">
        <v>782</v>
      </c>
      <c r="U1778" s="21" t="s">
        <v>323</v>
      </c>
      <c r="V1778" s="191">
        <v>60</v>
      </c>
      <c r="W1778" s="21" t="s">
        <v>325</v>
      </c>
      <c r="X1778" s="192" t="s">
        <v>6079</v>
      </c>
      <c r="Y1778" s="192" t="s">
        <v>327</v>
      </c>
      <c r="Z1778" s="192" t="s">
        <v>327</v>
      </c>
      <c r="AA1778" s="192" t="s">
        <v>328</v>
      </c>
      <c r="AB1778" s="53" t="s">
        <v>2114</v>
      </c>
      <c r="AC1778" s="21" t="s">
        <v>225</v>
      </c>
      <c r="AD1778" s="21" t="s">
        <v>225</v>
      </c>
      <c r="AE1778" s="44" t="s">
        <v>331</v>
      </c>
      <c r="AF1778" s="28"/>
      <c r="AG1778" s="78"/>
      <c r="AH1778" s="28"/>
      <c r="AI1778" s="28"/>
      <c r="AJ1778" s="28"/>
      <c r="AK1778" s="28"/>
      <c r="AL1778" s="21">
        <v>1000</v>
      </c>
      <c r="AM1778" s="28"/>
      <c r="AN1778" s="195"/>
      <c r="AO1778" s="28"/>
      <c r="AP1778" s="40" t="s">
        <v>333</v>
      </c>
      <c r="AQ1778" s="146">
        <v>200</v>
      </c>
      <c r="AR1778" s="146">
        <v>48</v>
      </c>
      <c r="AS1778" s="146">
        <v>150</v>
      </c>
      <c r="AT1778" s="146">
        <v>2</v>
      </c>
      <c r="AU1778" s="21" t="s">
        <v>327</v>
      </c>
      <c r="AV1778" s="21" t="s">
        <v>327</v>
      </c>
      <c r="AW1778" s="21" t="s">
        <v>327</v>
      </c>
      <c r="AX1778" s="21" t="s">
        <v>327</v>
      </c>
      <c r="AY1778" s="21" t="s">
        <v>327</v>
      </c>
      <c r="AZ1778" s="53">
        <v>105</v>
      </c>
      <c r="BA1778" s="28"/>
      <c r="BB1778" s="78"/>
      <c r="BC1778" s="78"/>
      <c r="BD1778" s="78"/>
      <c r="BE1778" s="78"/>
      <c r="BF1778" s="28"/>
      <c r="BG1778" s="28"/>
      <c r="BH1778" s="28"/>
      <c r="BI1778" s="28"/>
      <c r="BJ1778" s="28"/>
      <c r="BK1778" s="78"/>
      <c r="BL1778" s="28"/>
      <c r="BM1778" s="28"/>
      <c r="BN1778" s="28"/>
      <c r="BO1778" s="28"/>
      <c r="BP1778" s="28"/>
      <c r="BQ1778" s="28"/>
      <c r="BR1778" s="28"/>
      <c r="BS1778" s="28"/>
      <c r="BT1778" s="28"/>
      <c r="BU1778" s="28"/>
      <c r="BV1778" s="28"/>
      <c r="BW1778" s="28"/>
      <c r="BX1778" s="28"/>
      <c r="BY1778" s="28"/>
      <c r="BZ1778" s="28"/>
      <c r="CA1778" s="28"/>
      <c r="CB1778" s="28"/>
      <c r="CC1778" s="28"/>
      <c r="CD1778" s="28"/>
      <c r="CE1778" s="28"/>
      <c r="CF1778" s="28"/>
      <c r="CG1778" s="26" t="s">
        <v>6806</v>
      </c>
    </row>
    <row r="1779" s="25" customFormat="1" hidden="1" spans="1:85">
      <c r="A1779" s="39">
        <v>1838</v>
      </c>
      <c r="B1779" s="172" t="s">
        <v>6808</v>
      </c>
      <c r="C1779" s="176" t="s">
        <v>6809</v>
      </c>
      <c r="D1779" s="177" t="s">
        <v>6810</v>
      </c>
      <c r="E1779" s="175">
        <v>26.465727</v>
      </c>
      <c r="F1779" s="175">
        <v>-16.730391</v>
      </c>
      <c r="G1779" s="153" t="s">
        <v>2110</v>
      </c>
      <c r="H1779" s="37">
        <v>4.5</v>
      </c>
      <c r="I1779" s="153" t="s">
        <v>2110</v>
      </c>
      <c r="J1779" s="182" t="s">
        <v>6127</v>
      </c>
      <c r="K1779" s="21" t="s">
        <v>317</v>
      </c>
      <c r="L1779" s="21" t="s">
        <v>317</v>
      </c>
      <c r="M1779" s="21" t="s">
        <v>317</v>
      </c>
      <c r="N1779" s="21" t="s">
        <v>318</v>
      </c>
      <c r="O1779" s="21" t="s">
        <v>319</v>
      </c>
      <c r="P1779" s="21" t="s">
        <v>319</v>
      </c>
      <c r="Q1779" s="21" t="s">
        <v>320</v>
      </c>
      <c r="R1779" s="21" t="s">
        <v>320</v>
      </c>
      <c r="S1779" s="21" t="s">
        <v>321</v>
      </c>
      <c r="T1779" s="21" t="s">
        <v>782</v>
      </c>
      <c r="U1779" s="21" t="s">
        <v>323</v>
      </c>
      <c r="V1779" s="191">
        <v>60</v>
      </c>
      <c r="W1779" s="21" t="s">
        <v>325</v>
      </c>
      <c r="X1779" s="53" t="s">
        <v>6079</v>
      </c>
      <c r="Y1779" s="192" t="s">
        <v>327</v>
      </c>
      <c r="Z1779" s="192" t="s">
        <v>327</v>
      </c>
      <c r="AA1779" s="192" t="s">
        <v>328</v>
      </c>
      <c r="AB1779" s="53" t="s">
        <v>2114</v>
      </c>
      <c r="AC1779" s="21" t="s">
        <v>225</v>
      </c>
      <c r="AD1779" s="21" t="s">
        <v>225</v>
      </c>
      <c r="AE1779" s="44" t="s">
        <v>331</v>
      </c>
      <c r="AF1779" s="28"/>
      <c r="AG1779" s="28"/>
      <c r="AH1779" s="28"/>
      <c r="AI1779" s="28"/>
      <c r="AJ1779" s="28"/>
      <c r="AK1779" s="28"/>
      <c r="AL1779" s="21">
        <v>1000</v>
      </c>
      <c r="AM1779" s="28"/>
      <c r="AN1779" s="28"/>
      <c r="AO1779" s="28"/>
      <c r="AP1779" s="40" t="s">
        <v>333</v>
      </c>
      <c r="AQ1779" s="40">
        <v>300</v>
      </c>
      <c r="AR1779" s="40">
        <v>48</v>
      </c>
      <c r="AS1779" s="21">
        <v>150</v>
      </c>
      <c r="AT1779" s="21">
        <f>AQ1779/AS1779</f>
        <v>2</v>
      </c>
      <c r="AU1779" s="21" t="s">
        <v>327</v>
      </c>
      <c r="AV1779" s="21" t="s">
        <v>327</v>
      </c>
      <c r="AW1779" s="21" t="s">
        <v>327</v>
      </c>
      <c r="AX1779" s="21" t="s">
        <v>327</v>
      </c>
      <c r="AY1779" s="21" t="s">
        <v>327</v>
      </c>
      <c r="AZ1779" s="53">
        <v>105</v>
      </c>
      <c r="BA1779" s="28"/>
      <c r="BB1779" s="78"/>
      <c r="BC1779" s="78"/>
      <c r="BD1779" s="78"/>
      <c r="BE1779" s="78"/>
      <c r="BF1779" s="28"/>
      <c r="BG1779" s="28"/>
      <c r="BH1779" s="28"/>
      <c r="BI1779" s="28"/>
      <c r="BJ1779" s="28"/>
      <c r="BK1779" s="78"/>
      <c r="BL1779" s="28"/>
      <c r="BM1779" s="28"/>
      <c r="BN1779" s="28"/>
      <c r="BO1779" s="28"/>
      <c r="BP1779" s="28"/>
      <c r="BQ1779" s="28"/>
      <c r="BR1779" s="28"/>
      <c r="BS1779" s="28"/>
      <c r="BT1779" s="28"/>
      <c r="BU1779" s="28"/>
      <c r="BV1779" s="28"/>
      <c r="BW1779" s="28"/>
      <c r="BX1779" s="28"/>
      <c r="BY1779" s="28"/>
      <c r="BZ1779" s="28"/>
      <c r="CA1779" s="28"/>
      <c r="CB1779" s="28"/>
      <c r="CC1779" s="28"/>
      <c r="CD1779" s="28"/>
      <c r="CE1779" s="28"/>
      <c r="CF1779" s="28"/>
      <c r="CG1779" s="26" t="s">
        <v>6809</v>
      </c>
    </row>
    <row r="1780" s="25" customFormat="1" hidden="1" spans="1:85">
      <c r="A1780" s="34">
        <v>1839</v>
      </c>
      <c r="B1780" s="172" t="s">
        <v>6811</v>
      </c>
      <c r="C1780" s="176" t="s">
        <v>6812</v>
      </c>
      <c r="D1780" s="177" t="s">
        <v>6813</v>
      </c>
      <c r="E1780" s="175">
        <v>26.743204</v>
      </c>
      <c r="F1780" s="175">
        <v>-16.725115</v>
      </c>
      <c r="G1780" s="153" t="s">
        <v>2110</v>
      </c>
      <c r="H1780" s="37">
        <v>4.5</v>
      </c>
      <c r="I1780" s="153" t="s">
        <v>2110</v>
      </c>
      <c r="J1780" s="182" t="s">
        <v>6127</v>
      </c>
      <c r="K1780" s="21" t="s">
        <v>317</v>
      </c>
      <c r="L1780" s="21" t="s">
        <v>317</v>
      </c>
      <c r="M1780" s="21" t="s">
        <v>317</v>
      </c>
      <c r="N1780" s="21" t="s">
        <v>318</v>
      </c>
      <c r="O1780" s="21" t="s">
        <v>319</v>
      </c>
      <c r="P1780" s="21" t="s">
        <v>319</v>
      </c>
      <c r="Q1780" s="21" t="s">
        <v>320</v>
      </c>
      <c r="R1780" s="21" t="s">
        <v>320</v>
      </c>
      <c r="S1780" s="21" t="s">
        <v>321</v>
      </c>
      <c r="T1780" s="21" t="s">
        <v>782</v>
      </c>
      <c r="U1780" s="21" t="s">
        <v>323</v>
      </c>
      <c r="V1780" s="191">
        <v>60</v>
      </c>
      <c r="W1780" s="21" t="s">
        <v>325</v>
      </c>
      <c r="X1780" s="192" t="s">
        <v>6079</v>
      </c>
      <c r="Y1780" s="192" t="s">
        <v>327</v>
      </c>
      <c r="Z1780" s="192" t="s">
        <v>327</v>
      </c>
      <c r="AA1780" s="192" t="s">
        <v>328</v>
      </c>
      <c r="AB1780" s="53" t="s">
        <v>2114</v>
      </c>
      <c r="AC1780" s="21" t="s">
        <v>225</v>
      </c>
      <c r="AD1780" s="21" t="s">
        <v>225</v>
      </c>
      <c r="AE1780" s="44" t="s">
        <v>331</v>
      </c>
      <c r="AF1780" s="28"/>
      <c r="AG1780" s="78"/>
      <c r="AH1780" s="28"/>
      <c r="AI1780" s="28"/>
      <c r="AJ1780" s="28"/>
      <c r="AK1780" s="28"/>
      <c r="AL1780" s="21">
        <v>1000</v>
      </c>
      <c r="AM1780" s="28"/>
      <c r="AN1780" s="194"/>
      <c r="AO1780" s="28"/>
      <c r="AP1780" s="40" t="s">
        <v>333</v>
      </c>
      <c r="AQ1780" s="150">
        <v>300</v>
      </c>
      <c r="AR1780" s="150">
        <v>48</v>
      </c>
      <c r="AS1780" s="150">
        <v>150</v>
      </c>
      <c r="AT1780" s="150">
        <f>AQ1780/AS1780</f>
        <v>2</v>
      </c>
      <c r="AU1780" s="21" t="s">
        <v>327</v>
      </c>
      <c r="AV1780" s="21" t="s">
        <v>327</v>
      </c>
      <c r="AW1780" s="21" t="s">
        <v>327</v>
      </c>
      <c r="AX1780" s="21" t="s">
        <v>327</v>
      </c>
      <c r="AY1780" s="21" t="s">
        <v>327</v>
      </c>
      <c r="AZ1780" s="53">
        <v>105</v>
      </c>
      <c r="BA1780" s="28"/>
      <c r="BB1780" s="78"/>
      <c r="BC1780" s="78"/>
      <c r="BD1780" s="78"/>
      <c r="BE1780" s="78"/>
      <c r="BF1780" s="28"/>
      <c r="BG1780" s="28"/>
      <c r="BH1780" s="28"/>
      <c r="BI1780" s="28"/>
      <c r="BJ1780" s="28"/>
      <c r="BK1780" s="78"/>
      <c r="BL1780" s="28"/>
      <c r="BM1780" s="28"/>
      <c r="BN1780" s="28"/>
      <c r="BO1780" s="28"/>
      <c r="BP1780" s="28"/>
      <c r="BQ1780" s="28"/>
      <c r="BR1780" s="28"/>
      <c r="BS1780" s="28"/>
      <c r="BT1780" s="28"/>
      <c r="BU1780" s="28"/>
      <c r="BV1780" s="28"/>
      <c r="BW1780" s="28"/>
      <c r="BX1780" s="28"/>
      <c r="BY1780" s="28"/>
      <c r="BZ1780" s="28"/>
      <c r="CA1780" s="28"/>
      <c r="CB1780" s="28"/>
      <c r="CC1780" s="28"/>
      <c r="CD1780" s="28"/>
      <c r="CE1780" s="28"/>
      <c r="CF1780" s="28"/>
      <c r="CG1780" s="26" t="s">
        <v>6812</v>
      </c>
    </row>
    <row r="1781" s="25" customFormat="1" hidden="1" spans="1:85">
      <c r="A1781" s="39">
        <v>1840</v>
      </c>
      <c r="B1781" s="172" t="s">
        <v>6814</v>
      </c>
      <c r="C1781" s="176" t="s">
        <v>6815</v>
      </c>
      <c r="D1781" s="177" t="s">
        <v>6816</v>
      </c>
      <c r="E1781" s="175">
        <v>28.120744</v>
      </c>
      <c r="F1781" s="175">
        <v>-16.097962</v>
      </c>
      <c r="G1781" s="153" t="s">
        <v>2110</v>
      </c>
      <c r="H1781" s="37">
        <v>4.5</v>
      </c>
      <c r="I1781" s="153" t="s">
        <v>2110</v>
      </c>
      <c r="J1781" s="182" t="s">
        <v>6817</v>
      </c>
      <c r="K1781" s="21" t="s">
        <v>317</v>
      </c>
      <c r="L1781" s="21" t="s">
        <v>317</v>
      </c>
      <c r="M1781" s="21" t="s">
        <v>317</v>
      </c>
      <c r="N1781" s="21" t="s">
        <v>318</v>
      </c>
      <c r="O1781" s="21" t="s">
        <v>319</v>
      </c>
      <c r="P1781" s="21" t="s">
        <v>319</v>
      </c>
      <c r="Q1781" s="21" t="s">
        <v>320</v>
      </c>
      <c r="R1781" s="21" t="s">
        <v>320</v>
      </c>
      <c r="S1781" s="21" t="s">
        <v>321</v>
      </c>
      <c r="T1781" s="21" t="s">
        <v>782</v>
      </c>
      <c r="U1781" s="21" t="s">
        <v>323</v>
      </c>
      <c r="V1781" s="191">
        <v>60</v>
      </c>
      <c r="W1781" s="21" t="s">
        <v>325</v>
      </c>
      <c r="X1781" s="192" t="s">
        <v>6079</v>
      </c>
      <c r="Y1781" s="192" t="s">
        <v>327</v>
      </c>
      <c r="Z1781" s="192" t="s">
        <v>327</v>
      </c>
      <c r="AA1781" s="192" t="s">
        <v>328</v>
      </c>
      <c r="AB1781" s="192" t="s">
        <v>2114</v>
      </c>
      <c r="AC1781" s="21" t="s">
        <v>225</v>
      </c>
      <c r="AD1781" s="21" t="s">
        <v>225</v>
      </c>
      <c r="AE1781" s="44" t="s">
        <v>331</v>
      </c>
      <c r="AF1781" s="28"/>
      <c r="AG1781" s="78"/>
      <c r="AH1781" s="28"/>
      <c r="AI1781" s="28"/>
      <c r="AJ1781" s="28"/>
      <c r="AK1781" s="28"/>
      <c r="AL1781" s="21">
        <v>1000</v>
      </c>
      <c r="AM1781" s="28"/>
      <c r="AN1781" s="28"/>
      <c r="AO1781" s="28"/>
      <c r="AP1781" s="40" t="s">
        <v>333</v>
      </c>
      <c r="AQ1781" s="40">
        <v>300</v>
      </c>
      <c r="AR1781" s="40">
        <v>48</v>
      </c>
      <c r="AS1781" s="21">
        <v>150</v>
      </c>
      <c r="AT1781" s="21">
        <f>AQ1781/AS1781</f>
        <v>2</v>
      </c>
      <c r="AU1781" s="21" t="s">
        <v>327</v>
      </c>
      <c r="AV1781" s="21" t="s">
        <v>327</v>
      </c>
      <c r="AW1781" s="21" t="s">
        <v>327</v>
      </c>
      <c r="AX1781" s="21" t="s">
        <v>327</v>
      </c>
      <c r="AY1781" s="21" t="s">
        <v>327</v>
      </c>
      <c r="AZ1781" s="53">
        <v>105</v>
      </c>
      <c r="BA1781" s="28"/>
      <c r="BB1781" s="78"/>
      <c r="BC1781" s="78"/>
      <c r="BD1781" s="78"/>
      <c r="BE1781" s="78"/>
      <c r="BF1781" s="28"/>
      <c r="BG1781" s="28"/>
      <c r="BH1781" s="28"/>
      <c r="BI1781" s="28"/>
      <c r="BJ1781" s="28"/>
      <c r="BK1781" s="78"/>
      <c r="BL1781" s="28"/>
      <c r="BM1781" s="28"/>
      <c r="BN1781" s="28"/>
      <c r="BO1781" s="28"/>
      <c r="BP1781" s="28"/>
      <c r="BQ1781" s="28"/>
      <c r="BR1781" s="28"/>
      <c r="BS1781" s="28"/>
      <c r="BT1781" s="28"/>
      <c r="BU1781" s="28"/>
      <c r="BV1781" s="28"/>
      <c r="BW1781" s="28"/>
      <c r="BX1781" s="28"/>
      <c r="BY1781" s="28"/>
      <c r="BZ1781" s="28"/>
      <c r="CA1781" s="28"/>
      <c r="CB1781" s="28"/>
      <c r="CC1781" s="28"/>
      <c r="CD1781" s="28"/>
      <c r="CE1781" s="28"/>
      <c r="CF1781" s="28"/>
      <c r="CG1781" s="26" t="s">
        <v>6815</v>
      </c>
    </row>
    <row r="1782" s="25" customFormat="1" hidden="1" spans="1:85">
      <c r="A1782" s="34">
        <v>1857</v>
      </c>
      <c r="B1782" s="172" t="s">
        <v>6818</v>
      </c>
      <c r="C1782" s="173" t="s">
        <v>6819</v>
      </c>
      <c r="D1782" s="174" t="s">
        <v>6820</v>
      </c>
      <c r="E1782" s="175">
        <v>27.608956</v>
      </c>
      <c r="F1782" s="175">
        <v>-16.363854</v>
      </c>
      <c r="G1782" s="153" t="s">
        <v>2110</v>
      </c>
      <c r="H1782" s="37">
        <v>4.5</v>
      </c>
      <c r="I1782" s="153" t="s">
        <v>2110</v>
      </c>
      <c r="J1782" s="182" t="s">
        <v>6232</v>
      </c>
      <c r="K1782" s="21" t="s">
        <v>317</v>
      </c>
      <c r="L1782" s="21" t="s">
        <v>317</v>
      </c>
      <c r="M1782" s="21" t="s">
        <v>317</v>
      </c>
      <c r="N1782" s="21" t="s">
        <v>318</v>
      </c>
      <c r="O1782" s="21" t="s">
        <v>319</v>
      </c>
      <c r="P1782" s="21" t="s">
        <v>319</v>
      </c>
      <c r="Q1782" s="21" t="s">
        <v>320</v>
      </c>
      <c r="R1782" s="21" t="s">
        <v>320</v>
      </c>
      <c r="S1782" s="21" t="s">
        <v>321</v>
      </c>
      <c r="T1782" s="21" t="s">
        <v>782</v>
      </c>
      <c r="U1782" s="21" t="s">
        <v>323</v>
      </c>
      <c r="V1782" s="191">
        <v>70</v>
      </c>
      <c r="W1782" s="21" t="s">
        <v>325</v>
      </c>
      <c r="X1782" s="53" t="s">
        <v>6079</v>
      </c>
      <c r="Y1782" s="192" t="s">
        <v>327</v>
      </c>
      <c r="Z1782" s="192" t="s">
        <v>327</v>
      </c>
      <c r="AA1782" s="192" t="s">
        <v>328</v>
      </c>
      <c r="AB1782" s="53" t="s">
        <v>2114</v>
      </c>
      <c r="AC1782" s="21" t="s">
        <v>225</v>
      </c>
      <c r="AD1782" s="21" t="s">
        <v>225</v>
      </c>
      <c r="AE1782" s="44" t="s">
        <v>331</v>
      </c>
      <c r="AF1782" s="28"/>
      <c r="AG1782" s="21">
        <v>30</v>
      </c>
      <c r="AH1782" s="28"/>
      <c r="AI1782" s="28"/>
      <c r="AJ1782" s="28"/>
      <c r="AK1782" s="28"/>
      <c r="AL1782" s="21">
        <v>1000</v>
      </c>
      <c r="AM1782" s="21" t="s">
        <v>332</v>
      </c>
      <c r="AN1782" s="194"/>
      <c r="AO1782" s="28"/>
      <c r="AP1782" s="21" t="s">
        <v>333</v>
      </c>
      <c r="AQ1782" s="196">
        <v>100</v>
      </c>
      <c r="AR1782" s="196">
        <v>48</v>
      </c>
      <c r="AS1782" s="196">
        <v>100</v>
      </c>
      <c r="AT1782" s="196">
        <v>2</v>
      </c>
      <c r="AU1782" s="21" t="s">
        <v>327</v>
      </c>
      <c r="AV1782" s="21" t="s">
        <v>327</v>
      </c>
      <c r="AW1782" s="21" t="s">
        <v>327</v>
      </c>
      <c r="AX1782" s="21" t="s">
        <v>327</v>
      </c>
      <c r="AY1782" s="21" t="s">
        <v>327</v>
      </c>
      <c r="AZ1782" s="53">
        <v>105</v>
      </c>
      <c r="BA1782" s="28"/>
      <c r="BB1782" s="78"/>
      <c r="BC1782" s="78"/>
      <c r="BD1782" s="78"/>
      <c r="BE1782" s="78"/>
      <c r="BF1782" s="28"/>
      <c r="BG1782" s="28"/>
      <c r="BH1782" s="28"/>
      <c r="BI1782" s="28"/>
      <c r="BJ1782" s="28"/>
      <c r="BK1782" s="78"/>
      <c r="BL1782" s="28"/>
      <c r="BM1782" s="28"/>
      <c r="BN1782" s="28"/>
      <c r="BO1782" s="28"/>
      <c r="BP1782" s="28"/>
      <c r="BQ1782" s="28"/>
      <c r="BR1782" s="28"/>
      <c r="BS1782" s="28"/>
      <c r="BT1782" s="28"/>
      <c r="BU1782" s="28"/>
      <c r="BV1782" s="28"/>
      <c r="BW1782" s="28"/>
      <c r="BX1782" s="28"/>
      <c r="BY1782" s="28"/>
      <c r="BZ1782" s="28"/>
      <c r="CA1782" s="28"/>
      <c r="CB1782" s="28"/>
      <c r="CC1782" s="28"/>
      <c r="CD1782" s="28"/>
      <c r="CE1782" s="28"/>
      <c r="CF1782" s="28"/>
      <c r="CG1782" s="26" t="s">
        <v>6819</v>
      </c>
    </row>
    <row r="1783" s="25" customFormat="1" hidden="1" spans="1:85">
      <c r="A1783" s="39">
        <v>1858</v>
      </c>
      <c r="B1783" s="172" t="s">
        <v>6821</v>
      </c>
      <c r="C1783" s="173" t="s">
        <v>6822</v>
      </c>
      <c r="D1783" s="174" t="s">
        <v>6823</v>
      </c>
      <c r="E1783" s="175">
        <v>26.52613</v>
      </c>
      <c r="F1783" s="175">
        <v>-16.11967</v>
      </c>
      <c r="G1783" s="153" t="s">
        <v>2110</v>
      </c>
      <c r="H1783" s="37">
        <v>4.5</v>
      </c>
      <c r="I1783" s="153" t="s">
        <v>2110</v>
      </c>
      <c r="J1783" s="182" t="s">
        <v>6212</v>
      </c>
      <c r="K1783" s="21" t="s">
        <v>317</v>
      </c>
      <c r="L1783" s="21" t="s">
        <v>317</v>
      </c>
      <c r="M1783" s="21" t="s">
        <v>317</v>
      </c>
      <c r="N1783" s="21" t="s">
        <v>318</v>
      </c>
      <c r="O1783" s="21" t="s">
        <v>319</v>
      </c>
      <c r="P1783" s="21" t="s">
        <v>319</v>
      </c>
      <c r="Q1783" s="21" t="s">
        <v>320</v>
      </c>
      <c r="R1783" s="21" t="s">
        <v>320</v>
      </c>
      <c r="S1783" s="21" t="s">
        <v>321</v>
      </c>
      <c r="T1783" s="21" t="s">
        <v>782</v>
      </c>
      <c r="U1783" s="21" t="s">
        <v>323</v>
      </c>
      <c r="V1783" s="191">
        <v>80</v>
      </c>
      <c r="W1783" s="21" t="s">
        <v>325</v>
      </c>
      <c r="X1783" s="53" t="s">
        <v>6079</v>
      </c>
      <c r="Y1783" s="192" t="s">
        <v>327</v>
      </c>
      <c r="Z1783" s="192" t="s">
        <v>327</v>
      </c>
      <c r="AA1783" s="192" t="s">
        <v>328</v>
      </c>
      <c r="AB1783" s="53" t="s">
        <v>2114</v>
      </c>
      <c r="AC1783" s="21" t="s">
        <v>225</v>
      </c>
      <c r="AD1783" s="21" t="s">
        <v>225</v>
      </c>
      <c r="AE1783" s="44" t="s">
        <v>331</v>
      </c>
      <c r="AF1783" s="28"/>
      <c r="AG1783" s="42">
        <v>30</v>
      </c>
      <c r="AH1783" s="28"/>
      <c r="AI1783" s="28"/>
      <c r="AJ1783" s="28"/>
      <c r="AK1783" s="28"/>
      <c r="AL1783" s="21">
        <v>1000</v>
      </c>
      <c r="AM1783" s="21" t="s">
        <v>332</v>
      </c>
      <c r="AN1783" s="28"/>
      <c r="AO1783" s="28"/>
      <c r="AP1783" s="21" t="s">
        <v>333</v>
      </c>
      <c r="AQ1783" s="192">
        <v>100</v>
      </c>
      <c r="AR1783" s="192">
        <v>48</v>
      </c>
      <c r="AS1783" s="192">
        <v>100</v>
      </c>
      <c r="AT1783" s="192">
        <v>2</v>
      </c>
      <c r="AU1783" s="21" t="s">
        <v>327</v>
      </c>
      <c r="AV1783" s="21" t="s">
        <v>327</v>
      </c>
      <c r="AW1783" s="21" t="s">
        <v>327</v>
      </c>
      <c r="AX1783" s="21" t="s">
        <v>327</v>
      </c>
      <c r="AY1783" s="21" t="s">
        <v>327</v>
      </c>
      <c r="AZ1783" s="53">
        <v>105</v>
      </c>
      <c r="BA1783" s="28"/>
      <c r="BB1783" s="78"/>
      <c r="BC1783" s="78"/>
      <c r="BD1783" s="78"/>
      <c r="BE1783" s="78"/>
      <c r="BF1783" s="28"/>
      <c r="BG1783" s="28"/>
      <c r="BH1783" s="28"/>
      <c r="BI1783" s="28"/>
      <c r="BJ1783" s="28"/>
      <c r="BK1783" s="78"/>
      <c r="BL1783" s="28"/>
      <c r="BM1783" s="28"/>
      <c r="BN1783" s="28"/>
      <c r="BO1783" s="28"/>
      <c r="BP1783" s="28"/>
      <c r="BQ1783" s="28"/>
      <c r="BR1783" s="28"/>
      <c r="BS1783" s="28"/>
      <c r="BT1783" s="28"/>
      <c r="BU1783" s="28"/>
      <c r="BV1783" s="28"/>
      <c r="BW1783" s="28"/>
      <c r="BX1783" s="28"/>
      <c r="BY1783" s="28"/>
      <c r="BZ1783" s="28"/>
      <c r="CA1783" s="28"/>
      <c r="CB1783" s="28"/>
      <c r="CC1783" s="28"/>
      <c r="CD1783" s="28"/>
      <c r="CE1783" s="28"/>
      <c r="CF1783" s="28"/>
      <c r="CG1783" s="26" t="s">
        <v>6822</v>
      </c>
    </row>
    <row r="1784" s="25" customFormat="1" hidden="1" spans="1:85">
      <c r="A1784" s="34">
        <v>1859</v>
      </c>
      <c r="B1784" s="172" t="s">
        <v>6824</v>
      </c>
      <c r="C1784" s="173" t="s">
        <v>6825</v>
      </c>
      <c r="D1784" s="174" t="s">
        <v>6826</v>
      </c>
      <c r="E1784" s="175">
        <v>26.616782</v>
      </c>
      <c r="F1784" s="175">
        <v>-16.36533</v>
      </c>
      <c r="G1784" s="153" t="s">
        <v>2110</v>
      </c>
      <c r="H1784" s="37">
        <v>4.5</v>
      </c>
      <c r="I1784" s="153" t="s">
        <v>2110</v>
      </c>
      <c r="J1784" s="182" t="s">
        <v>6127</v>
      </c>
      <c r="K1784" s="21" t="s">
        <v>317</v>
      </c>
      <c r="L1784" s="21" t="s">
        <v>317</v>
      </c>
      <c r="M1784" s="21" t="s">
        <v>317</v>
      </c>
      <c r="N1784" s="21" t="s">
        <v>318</v>
      </c>
      <c r="O1784" s="42" t="s">
        <v>319</v>
      </c>
      <c r="P1784" s="21" t="s">
        <v>319</v>
      </c>
      <c r="Q1784" s="21" t="s">
        <v>320</v>
      </c>
      <c r="R1784" s="21" t="s">
        <v>320</v>
      </c>
      <c r="S1784" s="21" t="s">
        <v>321</v>
      </c>
      <c r="T1784" s="21" t="s">
        <v>1733</v>
      </c>
      <c r="U1784" s="21" t="s">
        <v>323</v>
      </c>
      <c r="V1784" s="191">
        <v>80</v>
      </c>
      <c r="W1784" s="21" t="s">
        <v>325</v>
      </c>
      <c r="X1784" s="53" t="s">
        <v>6079</v>
      </c>
      <c r="Y1784" s="192" t="s">
        <v>327</v>
      </c>
      <c r="Z1784" s="192" t="s">
        <v>327</v>
      </c>
      <c r="AA1784" s="192" t="s">
        <v>328</v>
      </c>
      <c r="AB1784" s="53" t="s">
        <v>2114</v>
      </c>
      <c r="AC1784" s="21" t="s">
        <v>225</v>
      </c>
      <c r="AD1784" s="21" t="s">
        <v>225</v>
      </c>
      <c r="AE1784" s="44" t="s">
        <v>331</v>
      </c>
      <c r="AF1784" s="28"/>
      <c r="AG1784" s="42">
        <v>30</v>
      </c>
      <c r="AH1784" s="143" t="s">
        <v>350</v>
      </c>
      <c r="AI1784" s="28"/>
      <c r="AJ1784" s="28"/>
      <c r="AK1784" s="28"/>
      <c r="AL1784" s="21">
        <v>1000</v>
      </c>
      <c r="AM1784" s="21" t="s">
        <v>332</v>
      </c>
      <c r="AN1784" s="28"/>
      <c r="AO1784" s="28"/>
      <c r="AP1784" s="21" t="s">
        <v>333</v>
      </c>
      <c r="AQ1784" s="192">
        <v>100</v>
      </c>
      <c r="AR1784" s="192">
        <v>48</v>
      </c>
      <c r="AS1784" s="192">
        <v>100</v>
      </c>
      <c r="AT1784" s="192">
        <v>2</v>
      </c>
      <c r="AU1784" s="21" t="s">
        <v>327</v>
      </c>
      <c r="AV1784" s="21" t="s">
        <v>327</v>
      </c>
      <c r="AW1784" s="21" t="s">
        <v>327</v>
      </c>
      <c r="AX1784" s="21" t="s">
        <v>327</v>
      </c>
      <c r="AY1784" s="21" t="s">
        <v>327</v>
      </c>
      <c r="AZ1784" s="53">
        <v>105</v>
      </c>
      <c r="BA1784" s="28"/>
      <c r="BB1784" s="78"/>
      <c r="BC1784" s="78"/>
      <c r="BD1784" s="78"/>
      <c r="BE1784" s="78"/>
      <c r="BF1784" s="28"/>
      <c r="BG1784" s="28"/>
      <c r="BH1784" s="28"/>
      <c r="BI1784" s="28"/>
      <c r="BJ1784" s="28"/>
      <c r="BK1784" s="78"/>
      <c r="BL1784" s="28"/>
      <c r="BM1784" s="28"/>
      <c r="BN1784" s="28"/>
      <c r="BO1784" s="28"/>
      <c r="BP1784" s="28"/>
      <c r="BQ1784" s="28"/>
      <c r="BR1784" s="28"/>
      <c r="BS1784" s="28"/>
      <c r="BT1784" s="28"/>
      <c r="BU1784" s="28"/>
      <c r="BV1784" s="28"/>
      <c r="BW1784" s="28"/>
      <c r="BX1784" s="28"/>
      <c r="BY1784" s="28"/>
      <c r="BZ1784" s="28"/>
      <c r="CA1784" s="28"/>
      <c r="CB1784" s="28"/>
      <c r="CC1784" s="28"/>
      <c r="CD1784" s="28"/>
      <c r="CE1784" s="28"/>
      <c r="CF1784" s="28"/>
      <c r="CG1784" s="26" t="s">
        <v>6825</v>
      </c>
    </row>
    <row r="1785" s="25" customFormat="1" hidden="1" spans="1:85">
      <c r="A1785" s="39">
        <v>1860</v>
      </c>
      <c r="B1785" s="172" t="s">
        <v>6827</v>
      </c>
      <c r="C1785" s="173" t="s">
        <v>6828</v>
      </c>
      <c r="D1785" s="174" t="s">
        <v>6829</v>
      </c>
      <c r="E1785" s="178">
        <v>27.55259</v>
      </c>
      <c r="F1785" s="178">
        <v>-17.06136</v>
      </c>
      <c r="G1785" s="153" t="s">
        <v>2110</v>
      </c>
      <c r="H1785" s="37">
        <v>4.5</v>
      </c>
      <c r="I1785" s="185" t="s">
        <v>2110</v>
      </c>
      <c r="J1785" s="183" t="s">
        <v>6175</v>
      </c>
      <c r="K1785" s="21" t="s">
        <v>317</v>
      </c>
      <c r="L1785" s="21" t="s">
        <v>317</v>
      </c>
      <c r="M1785" s="21" t="s">
        <v>317</v>
      </c>
      <c r="N1785" s="21" t="s">
        <v>318</v>
      </c>
      <c r="O1785" s="42" t="s">
        <v>319</v>
      </c>
      <c r="P1785" s="21" t="s">
        <v>319</v>
      </c>
      <c r="Q1785" s="21" t="s">
        <v>320</v>
      </c>
      <c r="R1785" s="21" t="s">
        <v>320</v>
      </c>
      <c r="S1785" s="21" t="s">
        <v>321</v>
      </c>
      <c r="T1785" s="21" t="s">
        <v>344</v>
      </c>
      <c r="U1785" s="21" t="s">
        <v>323</v>
      </c>
      <c r="V1785" s="191">
        <v>70</v>
      </c>
      <c r="W1785" s="21" t="s">
        <v>325</v>
      </c>
      <c r="X1785" s="53" t="s">
        <v>6079</v>
      </c>
      <c r="Y1785" s="21" t="s">
        <v>327</v>
      </c>
      <c r="Z1785" s="21" t="s">
        <v>327</v>
      </c>
      <c r="AA1785" s="21" t="s">
        <v>328</v>
      </c>
      <c r="AB1785" s="53" t="s">
        <v>2114</v>
      </c>
      <c r="AC1785" s="21" t="s">
        <v>225</v>
      </c>
      <c r="AD1785" s="150" t="s">
        <v>225</v>
      </c>
      <c r="AE1785" s="193" t="s">
        <v>331</v>
      </c>
      <c r="AF1785" s="194"/>
      <c r="AG1785" s="42">
        <v>30</v>
      </c>
      <c r="AH1785" s="28"/>
      <c r="AI1785" s="28"/>
      <c r="AJ1785" s="28"/>
      <c r="AK1785" s="28"/>
      <c r="AL1785" s="21">
        <v>1000</v>
      </c>
      <c r="AM1785" s="21" t="s">
        <v>332</v>
      </c>
      <c r="AN1785" s="194"/>
      <c r="AO1785" s="28"/>
      <c r="AP1785" s="21" t="s">
        <v>333</v>
      </c>
      <c r="AQ1785" s="196">
        <v>100</v>
      </c>
      <c r="AR1785" s="196">
        <v>48</v>
      </c>
      <c r="AS1785" s="196">
        <v>100</v>
      </c>
      <c r="AT1785" s="196">
        <v>2</v>
      </c>
      <c r="AU1785" s="21" t="s">
        <v>327</v>
      </c>
      <c r="AV1785" s="21" t="s">
        <v>327</v>
      </c>
      <c r="AW1785" s="21" t="s">
        <v>327</v>
      </c>
      <c r="AX1785" s="21" t="s">
        <v>327</v>
      </c>
      <c r="AY1785" s="21" t="s">
        <v>327</v>
      </c>
      <c r="AZ1785" s="53">
        <v>105</v>
      </c>
      <c r="BA1785" s="28"/>
      <c r="BB1785" s="78"/>
      <c r="BC1785" s="78"/>
      <c r="BD1785" s="78"/>
      <c r="BE1785" s="78"/>
      <c r="BF1785" s="194"/>
      <c r="BG1785" s="194"/>
      <c r="BH1785" s="194"/>
      <c r="BI1785" s="194"/>
      <c r="BJ1785" s="194"/>
      <c r="BK1785" s="78"/>
      <c r="BL1785" s="194"/>
      <c r="BM1785" s="194"/>
      <c r="BN1785" s="28"/>
      <c r="BO1785" s="28"/>
      <c r="BP1785" s="28"/>
      <c r="BQ1785" s="28"/>
      <c r="BR1785" s="28"/>
      <c r="BS1785" s="28"/>
      <c r="BT1785" s="194"/>
      <c r="BU1785" s="194"/>
      <c r="BV1785" s="194"/>
      <c r="BW1785" s="194"/>
      <c r="BX1785" s="194"/>
      <c r="BY1785" s="194"/>
      <c r="BZ1785" s="194"/>
      <c r="CA1785" s="194"/>
      <c r="CB1785" s="194"/>
      <c r="CC1785" s="194"/>
      <c r="CD1785" s="194"/>
      <c r="CE1785" s="194"/>
      <c r="CF1785" s="28"/>
      <c r="CG1785" s="26" t="s">
        <v>6828</v>
      </c>
    </row>
    <row r="1786" s="25" customFormat="1" ht="12.75" hidden="1" spans="1:85">
      <c r="A1786" s="39">
        <v>1128</v>
      </c>
      <c r="B1786" s="40" t="s">
        <v>6830</v>
      </c>
      <c r="C1786" s="143" t="s">
        <v>6831</v>
      </c>
      <c r="D1786" s="40" t="s">
        <v>6832</v>
      </c>
      <c r="E1786" s="44">
        <v>23.13595</v>
      </c>
      <c r="F1786" s="44">
        <v>-15.26949</v>
      </c>
      <c r="G1786" s="40" t="s">
        <v>2110</v>
      </c>
      <c r="H1786" s="37">
        <v>2.5</v>
      </c>
      <c r="I1786" s="40" t="s">
        <v>2111</v>
      </c>
      <c r="J1786" s="40" t="s">
        <v>5028</v>
      </c>
      <c r="K1786" s="40" t="s">
        <v>317</v>
      </c>
      <c r="L1786" s="40" t="s">
        <v>317</v>
      </c>
      <c r="M1786" s="40" t="s">
        <v>317</v>
      </c>
      <c r="N1786" s="40" t="s">
        <v>341</v>
      </c>
      <c r="O1786" s="40" t="s">
        <v>342</v>
      </c>
      <c r="P1786" s="40" t="s">
        <v>380</v>
      </c>
      <c r="Q1786" s="40" t="s">
        <v>320</v>
      </c>
      <c r="R1786" s="40" t="s">
        <v>320</v>
      </c>
      <c r="S1786" s="40" t="s">
        <v>1718</v>
      </c>
      <c r="T1786" s="40" t="s">
        <v>344</v>
      </c>
      <c r="U1786" s="40" t="s">
        <v>323</v>
      </c>
      <c r="V1786" s="187" t="s">
        <v>2603</v>
      </c>
      <c r="W1786" s="40" t="s">
        <v>325</v>
      </c>
      <c r="X1786" s="42" t="s">
        <v>2113</v>
      </c>
      <c r="Y1786" s="40" t="s">
        <v>2</v>
      </c>
      <c r="Z1786" s="40" t="s">
        <v>2</v>
      </c>
      <c r="AA1786" s="40" t="s">
        <v>346</v>
      </c>
      <c r="AB1786" s="42" t="s">
        <v>2114</v>
      </c>
      <c r="AC1786" s="40" t="s">
        <v>225</v>
      </c>
      <c r="AD1786" s="40" t="s">
        <v>225</v>
      </c>
      <c r="AE1786" s="40" t="s">
        <v>382</v>
      </c>
      <c r="AF1786" s="40" t="s">
        <v>382</v>
      </c>
      <c r="AG1786" s="42">
        <v>20</v>
      </c>
      <c r="AH1786" s="40" t="s">
        <v>350</v>
      </c>
      <c r="AI1786" s="40" t="s">
        <v>6833</v>
      </c>
      <c r="AJ1786" s="40" t="s">
        <v>351</v>
      </c>
      <c r="AK1786" s="40" t="s">
        <v>6834</v>
      </c>
      <c r="AL1786" s="40">
        <v>1000</v>
      </c>
      <c r="AM1786" s="40" t="s">
        <v>332</v>
      </c>
      <c r="AN1786" s="40" t="s">
        <v>352</v>
      </c>
      <c r="AO1786" s="40">
        <v>400</v>
      </c>
      <c r="AP1786" s="40" t="s">
        <v>439</v>
      </c>
      <c r="AQ1786" s="40">
        <v>1200</v>
      </c>
      <c r="AR1786" s="40">
        <v>2</v>
      </c>
      <c r="AS1786" s="40">
        <v>600</v>
      </c>
      <c r="AT1786" s="40">
        <v>48</v>
      </c>
      <c r="AU1786" s="40" t="s">
        <v>327</v>
      </c>
      <c r="AV1786" s="40" t="s">
        <v>327</v>
      </c>
      <c r="AW1786" s="40" t="s">
        <v>327</v>
      </c>
      <c r="AX1786" s="40" t="s">
        <v>327</v>
      </c>
      <c r="AY1786" s="40" t="s">
        <v>327</v>
      </c>
      <c r="AZ1786" s="51">
        <v>156</v>
      </c>
      <c r="BA1786" s="40"/>
      <c r="BB1786" s="42">
        <v>3</v>
      </c>
      <c r="BC1786" s="42" t="s">
        <v>1919</v>
      </c>
      <c r="BD1786" s="49" t="s">
        <v>6830</v>
      </c>
      <c r="BE1786" s="49">
        <v>0</v>
      </c>
      <c r="BF1786" s="40" t="s">
        <v>340</v>
      </c>
      <c r="BG1786" s="40"/>
      <c r="BH1786" s="40"/>
      <c r="BI1786" s="40" t="s">
        <v>357</v>
      </c>
      <c r="BJ1786" s="40" t="s">
        <v>358</v>
      </c>
      <c r="BK1786" s="57">
        <v>44778</v>
      </c>
      <c r="BL1786" s="40" t="s">
        <v>340</v>
      </c>
      <c r="BM1786" s="40" t="s">
        <v>340</v>
      </c>
      <c r="BN1786" s="40"/>
      <c r="BO1786" s="40">
        <v>2</v>
      </c>
      <c r="BP1786" s="40" t="s">
        <v>359</v>
      </c>
      <c r="BQ1786" s="40" t="s">
        <v>359</v>
      </c>
      <c r="BR1786" s="40" t="s">
        <v>562</v>
      </c>
      <c r="BS1786" s="197">
        <v>43650</v>
      </c>
      <c r="BT1786" s="40" t="s">
        <v>340</v>
      </c>
      <c r="BU1786" s="40" t="s">
        <v>317</v>
      </c>
      <c r="BV1786" s="40" t="s">
        <v>317</v>
      </c>
      <c r="BW1786" s="40"/>
      <c r="BX1786" s="40"/>
      <c r="BY1786" s="40" t="s">
        <v>353</v>
      </c>
      <c r="BZ1786" s="40" t="s">
        <v>353</v>
      </c>
      <c r="CA1786" s="40"/>
      <c r="CB1786" s="40" t="s">
        <v>353</v>
      </c>
      <c r="CC1786" s="40"/>
      <c r="CD1786" s="40"/>
      <c r="CE1786" s="40"/>
      <c r="CF1786" s="40"/>
      <c r="CG1786" s="26" t="s">
        <v>6831</v>
      </c>
    </row>
    <row r="1787" s="25" customFormat="1" ht="12.75" hidden="1" spans="1:85">
      <c r="A1787" s="39">
        <v>1130</v>
      </c>
      <c r="B1787" s="40" t="s">
        <v>6835</v>
      </c>
      <c r="C1787" s="143" t="s">
        <v>6836</v>
      </c>
      <c r="D1787" s="40" t="s">
        <v>6837</v>
      </c>
      <c r="E1787" s="44">
        <v>23.15779</v>
      </c>
      <c r="F1787" s="44">
        <v>-15.27167</v>
      </c>
      <c r="G1787" s="40" t="s">
        <v>2110</v>
      </c>
      <c r="H1787" s="37">
        <v>4.5</v>
      </c>
      <c r="I1787" s="40" t="s">
        <v>2111</v>
      </c>
      <c r="J1787" s="40" t="s">
        <v>5028</v>
      </c>
      <c r="K1787" s="40" t="s">
        <v>340</v>
      </c>
      <c r="L1787" s="40" t="s">
        <v>317</v>
      </c>
      <c r="M1787" s="40" t="s">
        <v>317</v>
      </c>
      <c r="N1787" s="40" t="s">
        <v>341</v>
      </c>
      <c r="O1787" s="40" t="s">
        <v>364</v>
      </c>
      <c r="P1787" s="40" t="s">
        <v>343</v>
      </c>
      <c r="Q1787" s="40" t="s">
        <v>320</v>
      </c>
      <c r="R1787" s="40" t="s">
        <v>320</v>
      </c>
      <c r="S1787" s="40" t="s">
        <v>1718</v>
      </c>
      <c r="T1787" s="40" t="s">
        <v>344</v>
      </c>
      <c r="U1787" s="40" t="s">
        <v>323</v>
      </c>
      <c r="V1787" s="187" t="s">
        <v>1984</v>
      </c>
      <c r="W1787" s="40" t="s">
        <v>325</v>
      </c>
      <c r="X1787" s="40" t="s">
        <v>2113</v>
      </c>
      <c r="Y1787" s="40" t="s">
        <v>2</v>
      </c>
      <c r="Z1787" s="40" t="s">
        <v>2</v>
      </c>
      <c r="AA1787" s="40" t="s">
        <v>346</v>
      </c>
      <c r="AB1787" s="42" t="s">
        <v>2114</v>
      </c>
      <c r="AC1787" s="40" t="s">
        <v>225</v>
      </c>
      <c r="AD1787" s="40" t="s">
        <v>225</v>
      </c>
      <c r="AE1787" s="40" t="s">
        <v>561</v>
      </c>
      <c r="AF1787" s="40" t="s">
        <v>561</v>
      </c>
      <c r="AG1787" s="42">
        <v>30</v>
      </c>
      <c r="AH1787" s="40" t="s">
        <v>350</v>
      </c>
      <c r="AI1787" s="40">
        <v>0</v>
      </c>
      <c r="AJ1787" s="40" t="s">
        <v>351</v>
      </c>
      <c r="AK1787" s="40" t="s">
        <v>6834</v>
      </c>
      <c r="AL1787" s="40">
        <v>1000</v>
      </c>
      <c r="AM1787" s="40" t="s">
        <v>332</v>
      </c>
      <c r="AN1787" s="40" t="s">
        <v>352</v>
      </c>
      <c r="AO1787" s="40">
        <v>400</v>
      </c>
      <c r="AP1787" s="40" t="s">
        <v>333</v>
      </c>
      <c r="AQ1787" s="40">
        <v>300</v>
      </c>
      <c r="AR1787" s="40">
        <v>48</v>
      </c>
      <c r="AS1787" s="40">
        <v>100</v>
      </c>
      <c r="AT1787" s="40">
        <f>AQ1787/AS1787</f>
        <v>3</v>
      </c>
      <c r="AU1787" s="40" t="s">
        <v>327</v>
      </c>
      <c r="AV1787" s="40" t="s">
        <v>327</v>
      </c>
      <c r="AW1787" s="40" t="s">
        <v>327</v>
      </c>
      <c r="AX1787" s="40" t="s">
        <v>327</v>
      </c>
      <c r="AY1787" s="40" t="s">
        <v>327</v>
      </c>
      <c r="AZ1787" s="51">
        <v>154</v>
      </c>
      <c r="BA1787" s="40"/>
      <c r="BB1787" s="42">
        <v>4</v>
      </c>
      <c r="BC1787" s="42" t="s">
        <v>470</v>
      </c>
      <c r="BD1787" s="49" t="s">
        <v>6835</v>
      </c>
      <c r="BE1787" s="49" t="s">
        <v>6838</v>
      </c>
      <c r="BF1787" s="40" t="s">
        <v>340</v>
      </c>
      <c r="BG1787" s="40"/>
      <c r="BH1787" s="40"/>
      <c r="BI1787" s="40" t="s">
        <v>357</v>
      </c>
      <c r="BJ1787" s="40" t="s">
        <v>358</v>
      </c>
      <c r="BK1787" s="57">
        <v>44778</v>
      </c>
      <c r="BL1787" s="40" t="s">
        <v>317</v>
      </c>
      <c r="BM1787" s="40" t="s">
        <v>317</v>
      </c>
      <c r="BN1787" s="40"/>
      <c r="BO1787" s="40"/>
      <c r="BP1787" s="40" t="s">
        <v>359</v>
      </c>
      <c r="BQ1787" s="40" t="s">
        <v>359</v>
      </c>
      <c r="BR1787" s="40" t="s">
        <v>562</v>
      </c>
      <c r="BS1787" s="197">
        <v>43650</v>
      </c>
      <c r="BT1787" s="40" t="s">
        <v>340</v>
      </c>
      <c r="BU1787" s="40" t="s">
        <v>317</v>
      </c>
      <c r="BV1787" s="40" t="s">
        <v>317</v>
      </c>
      <c r="BW1787" s="40"/>
      <c r="BX1787" s="40"/>
      <c r="BY1787" s="40" t="s">
        <v>353</v>
      </c>
      <c r="BZ1787" s="40" t="s">
        <v>353</v>
      </c>
      <c r="CA1787" s="40"/>
      <c r="CB1787" s="40" t="s">
        <v>353</v>
      </c>
      <c r="CC1787" s="40"/>
      <c r="CD1787" s="40"/>
      <c r="CE1787" s="40"/>
      <c r="CF1787" s="40"/>
      <c r="CG1787" s="26" t="s">
        <v>6836</v>
      </c>
    </row>
    <row r="1788" s="25" customFormat="1" ht="12.75" hidden="1" spans="1:85">
      <c r="A1788" s="39">
        <v>734</v>
      </c>
      <c r="B1788" s="40" t="s">
        <v>6839</v>
      </c>
      <c r="C1788" s="143" t="s">
        <v>6840</v>
      </c>
      <c r="D1788" s="40" t="s">
        <v>6841</v>
      </c>
      <c r="E1788" s="44">
        <v>23.15238889</v>
      </c>
      <c r="F1788" s="44">
        <v>-15.3015</v>
      </c>
      <c r="G1788" s="40" t="s">
        <v>2110</v>
      </c>
      <c r="H1788" s="37">
        <v>2.5</v>
      </c>
      <c r="I1788" s="40" t="s">
        <v>2111</v>
      </c>
      <c r="J1788" s="40" t="s">
        <v>5028</v>
      </c>
      <c r="K1788" s="40" t="s">
        <v>317</v>
      </c>
      <c r="L1788" s="40" t="s">
        <v>317</v>
      </c>
      <c r="M1788" s="40" t="s">
        <v>317</v>
      </c>
      <c r="N1788" s="40" t="s">
        <v>318</v>
      </c>
      <c r="O1788" s="40" t="s">
        <v>364</v>
      </c>
      <c r="P1788" s="40" t="s">
        <v>343</v>
      </c>
      <c r="Q1788" s="40" t="s">
        <v>381</v>
      </c>
      <c r="R1788" s="40" t="s">
        <v>381</v>
      </c>
      <c r="S1788" s="40" t="s">
        <v>1718</v>
      </c>
      <c r="T1788" s="40" t="s">
        <v>344</v>
      </c>
      <c r="U1788" s="40" t="s">
        <v>323</v>
      </c>
      <c r="V1788" s="187">
        <v>66</v>
      </c>
      <c r="W1788" s="40" t="s">
        <v>366</v>
      </c>
      <c r="X1788" s="42" t="s">
        <v>2113</v>
      </c>
      <c r="Y1788" s="40" t="s">
        <v>2</v>
      </c>
      <c r="Z1788" s="40" t="s">
        <v>2</v>
      </c>
      <c r="AA1788" s="40" t="s">
        <v>346</v>
      </c>
      <c r="AB1788" s="42" t="s">
        <v>2114</v>
      </c>
      <c r="AC1788" s="40" t="s">
        <v>225</v>
      </c>
      <c r="AD1788" s="40" t="s">
        <v>225</v>
      </c>
      <c r="AE1788" s="40" t="s">
        <v>382</v>
      </c>
      <c r="AF1788" s="40" t="s">
        <v>382</v>
      </c>
      <c r="AG1788" s="42">
        <v>30</v>
      </c>
      <c r="AH1788" s="40" t="s">
        <v>350</v>
      </c>
      <c r="AI1788" s="40" t="s">
        <v>6833</v>
      </c>
      <c r="AJ1788" s="40" t="s">
        <v>351</v>
      </c>
      <c r="AK1788" s="40" t="s">
        <v>6834</v>
      </c>
      <c r="AL1788" s="40">
        <v>1000</v>
      </c>
      <c r="AM1788" s="40" t="s">
        <v>371</v>
      </c>
      <c r="AN1788" s="40" t="s">
        <v>372</v>
      </c>
      <c r="AO1788" s="40">
        <v>250</v>
      </c>
      <c r="AP1788" s="40" t="s">
        <v>333</v>
      </c>
      <c r="AQ1788" s="40">
        <v>300</v>
      </c>
      <c r="AR1788" s="40">
        <v>48</v>
      </c>
      <c r="AS1788" s="40">
        <v>100</v>
      </c>
      <c r="AT1788" s="40">
        <f>AQ1788/AS1788</f>
        <v>3</v>
      </c>
      <c r="AU1788" s="40" t="s">
        <v>385</v>
      </c>
      <c r="AV1788" s="40" t="s">
        <v>385</v>
      </c>
      <c r="AW1788" s="40">
        <v>18000</v>
      </c>
      <c r="AX1788" s="40">
        <v>18000</v>
      </c>
      <c r="AY1788" s="40">
        <v>2</v>
      </c>
      <c r="AZ1788" s="51">
        <v>124</v>
      </c>
      <c r="BA1788" s="40"/>
      <c r="BB1788" s="42">
        <v>2</v>
      </c>
      <c r="BC1788" s="42" t="s">
        <v>375</v>
      </c>
      <c r="BD1788" s="49" t="s">
        <v>6839</v>
      </c>
      <c r="BE1788" s="49" t="s">
        <v>6842</v>
      </c>
      <c r="BF1788" s="40" t="s">
        <v>1925</v>
      </c>
      <c r="BG1788" s="40"/>
      <c r="BH1788" s="40"/>
      <c r="BI1788" s="40" t="s">
        <v>357</v>
      </c>
      <c r="BJ1788" s="40" t="s">
        <v>358</v>
      </c>
      <c r="BK1788" s="57">
        <v>44778</v>
      </c>
      <c r="BL1788" s="40" t="s">
        <v>340</v>
      </c>
      <c r="BM1788" s="40" t="s">
        <v>317</v>
      </c>
      <c r="BN1788" s="40"/>
      <c r="BO1788" s="40"/>
      <c r="BP1788" s="40" t="s">
        <v>359</v>
      </c>
      <c r="BQ1788" s="40" t="s">
        <v>359</v>
      </c>
      <c r="BR1788" s="40" t="s">
        <v>508</v>
      </c>
      <c r="BS1788" s="40"/>
      <c r="BT1788" s="40" t="s">
        <v>360</v>
      </c>
      <c r="BU1788" s="40" t="s">
        <v>317</v>
      </c>
      <c r="BV1788" s="40" t="s">
        <v>356</v>
      </c>
      <c r="BW1788" s="40"/>
      <c r="BX1788" s="40"/>
      <c r="BY1788" s="40" t="s">
        <v>356</v>
      </c>
      <c r="BZ1788" s="40">
        <v>20</v>
      </c>
      <c r="CA1788" s="40"/>
      <c r="CB1788" s="40" t="s">
        <v>472</v>
      </c>
      <c r="CC1788" s="40"/>
      <c r="CD1788" s="40"/>
      <c r="CE1788" s="40"/>
      <c r="CF1788" s="40"/>
      <c r="CG1788" s="26" t="s">
        <v>6840</v>
      </c>
    </row>
    <row r="1789" s="25" customFormat="1" ht="12.75" hidden="1" spans="1:85">
      <c r="A1789" s="39">
        <v>982</v>
      </c>
      <c r="B1789" s="40" t="s">
        <v>6843</v>
      </c>
      <c r="C1789" s="143" t="s">
        <v>6844</v>
      </c>
      <c r="D1789" s="40" t="s">
        <v>6845</v>
      </c>
      <c r="E1789" s="44">
        <v>23.15375</v>
      </c>
      <c r="F1789" s="44">
        <v>-15.22741667</v>
      </c>
      <c r="G1789" s="40" t="s">
        <v>2110</v>
      </c>
      <c r="H1789" s="37">
        <v>2.5</v>
      </c>
      <c r="I1789" s="45" t="s">
        <v>2111</v>
      </c>
      <c r="J1789" s="40" t="s">
        <v>5028</v>
      </c>
      <c r="K1789" s="40" t="s">
        <v>340</v>
      </c>
      <c r="L1789" s="40" t="s">
        <v>317</v>
      </c>
      <c r="M1789" s="40" t="s">
        <v>317</v>
      </c>
      <c r="N1789" s="40" t="s">
        <v>402</v>
      </c>
      <c r="O1789" s="40" t="s">
        <v>364</v>
      </c>
      <c r="P1789" s="40" t="s">
        <v>365</v>
      </c>
      <c r="Q1789" s="40" t="s">
        <v>320</v>
      </c>
      <c r="R1789" s="40" t="s">
        <v>381</v>
      </c>
      <c r="S1789" s="40" t="s">
        <v>1718</v>
      </c>
      <c r="T1789" s="40" t="s">
        <v>344</v>
      </c>
      <c r="U1789" s="40" t="s">
        <v>323</v>
      </c>
      <c r="V1789" s="187">
        <v>36</v>
      </c>
      <c r="W1789" s="40" t="s">
        <v>325</v>
      </c>
      <c r="X1789" s="40" t="s">
        <v>2113</v>
      </c>
      <c r="Y1789" s="40" t="s">
        <v>2</v>
      </c>
      <c r="Z1789" s="40" t="s">
        <v>2</v>
      </c>
      <c r="AA1789" s="40" t="s">
        <v>346</v>
      </c>
      <c r="AB1789" s="42" t="s">
        <v>2114</v>
      </c>
      <c r="AC1789" s="40" t="s">
        <v>225</v>
      </c>
      <c r="AD1789" s="45" t="s">
        <v>225</v>
      </c>
      <c r="AE1789" s="45" t="s">
        <v>382</v>
      </c>
      <c r="AF1789" s="45" t="s">
        <v>382</v>
      </c>
      <c r="AG1789" s="42">
        <v>20</v>
      </c>
      <c r="AH1789" s="40" t="s">
        <v>350</v>
      </c>
      <c r="AI1789" s="40" t="s">
        <v>6833</v>
      </c>
      <c r="AJ1789" s="40" t="s">
        <v>351</v>
      </c>
      <c r="AK1789" s="40" t="s">
        <v>6834</v>
      </c>
      <c r="AL1789" s="40">
        <v>1000</v>
      </c>
      <c r="AM1789" s="40" t="s">
        <v>371</v>
      </c>
      <c r="AN1789" s="45" t="s">
        <v>372</v>
      </c>
      <c r="AO1789" s="40">
        <v>250</v>
      </c>
      <c r="AP1789" s="40" t="s">
        <v>384</v>
      </c>
      <c r="AQ1789" s="45">
        <v>600</v>
      </c>
      <c r="AR1789" s="45">
        <v>2</v>
      </c>
      <c r="AS1789" s="45">
        <v>600</v>
      </c>
      <c r="AT1789" s="45">
        <v>24</v>
      </c>
      <c r="AU1789" s="40" t="s">
        <v>327</v>
      </c>
      <c r="AV1789" s="40" t="s">
        <v>327</v>
      </c>
      <c r="AW1789" s="40" t="s">
        <v>327</v>
      </c>
      <c r="AX1789" s="40" t="s">
        <v>327</v>
      </c>
      <c r="AY1789" s="40" t="s">
        <v>327</v>
      </c>
      <c r="AZ1789" s="51">
        <v>105</v>
      </c>
      <c r="BA1789" s="40"/>
      <c r="BB1789" s="42">
        <v>2</v>
      </c>
      <c r="BC1789" s="42" t="s">
        <v>375</v>
      </c>
      <c r="BD1789" s="49" t="s">
        <v>6843</v>
      </c>
      <c r="BE1789" s="49" t="s">
        <v>6846</v>
      </c>
      <c r="BF1789" s="45" t="s">
        <v>1925</v>
      </c>
      <c r="BG1789" s="45"/>
      <c r="BH1789" s="45"/>
      <c r="BI1789" s="45" t="s">
        <v>357</v>
      </c>
      <c r="BJ1789" s="45" t="s">
        <v>358</v>
      </c>
      <c r="BK1789" s="57">
        <v>44778</v>
      </c>
      <c r="BL1789" s="40" t="s">
        <v>340</v>
      </c>
      <c r="BM1789" s="40" t="s">
        <v>317</v>
      </c>
      <c r="BN1789" s="40"/>
      <c r="BO1789" s="40">
        <v>2</v>
      </c>
      <c r="BP1789" s="40" t="s">
        <v>359</v>
      </c>
      <c r="BQ1789" s="40" t="s">
        <v>359</v>
      </c>
      <c r="BR1789" s="40" t="s">
        <v>562</v>
      </c>
      <c r="BS1789" s="197">
        <v>43605</v>
      </c>
      <c r="BT1789" s="45" t="s">
        <v>360</v>
      </c>
      <c r="BU1789" s="45" t="s">
        <v>317</v>
      </c>
      <c r="BV1789" s="45" t="s">
        <v>317</v>
      </c>
      <c r="BW1789" s="45"/>
      <c r="BX1789" s="45"/>
      <c r="BY1789" s="45" t="s">
        <v>353</v>
      </c>
      <c r="BZ1789" s="45" t="s">
        <v>353</v>
      </c>
      <c r="CA1789" s="45"/>
      <c r="CB1789" s="45" t="s">
        <v>353</v>
      </c>
      <c r="CC1789" s="45"/>
      <c r="CD1789" s="45"/>
      <c r="CE1789" s="45"/>
      <c r="CF1789" s="40"/>
      <c r="CG1789" s="26" t="s">
        <v>6844</v>
      </c>
    </row>
    <row r="1790" s="25" customFormat="1" ht="12.75" hidden="1" spans="1:85">
      <c r="A1790" s="39">
        <v>820</v>
      </c>
      <c r="B1790" s="40" t="s">
        <v>6847</v>
      </c>
      <c r="C1790" s="179" t="s">
        <v>6848</v>
      </c>
      <c r="D1790" s="40" t="s">
        <v>6849</v>
      </c>
      <c r="E1790" s="44">
        <v>23.14816111</v>
      </c>
      <c r="F1790" s="44">
        <v>-15.13076667</v>
      </c>
      <c r="G1790" s="40" t="s">
        <v>2110</v>
      </c>
      <c r="H1790" s="37">
        <v>2.5</v>
      </c>
      <c r="I1790" s="42" t="s">
        <v>2111</v>
      </c>
      <c r="J1790" s="40" t="s">
        <v>5028</v>
      </c>
      <c r="K1790" s="40" t="s">
        <v>317</v>
      </c>
      <c r="L1790" s="40" t="s">
        <v>317</v>
      </c>
      <c r="M1790" s="40" t="s">
        <v>317</v>
      </c>
      <c r="N1790" s="40" t="s">
        <v>402</v>
      </c>
      <c r="O1790" s="40" t="s">
        <v>364</v>
      </c>
      <c r="P1790" s="40" t="s">
        <v>365</v>
      </c>
      <c r="Q1790" s="40" t="s">
        <v>381</v>
      </c>
      <c r="R1790" s="40" t="s">
        <v>320</v>
      </c>
      <c r="S1790" s="40" t="s">
        <v>1718</v>
      </c>
      <c r="T1790" s="40" t="s">
        <v>344</v>
      </c>
      <c r="U1790" s="40" t="s">
        <v>323</v>
      </c>
      <c r="V1790" s="187">
        <v>60</v>
      </c>
      <c r="W1790" s="40" t="s">
        <v>366</v>
      </c>
      <c r="X1790" s="42" t="s">
        <v>2113</v>
      </c>
      <c r="Y1790" s="40" t="s">
        <v>2</v>
      </c>
      <c r="Z1790" s="40" t="s">
        <v>2</v>
      </c>
      <c r="AA1790" s="40" t="s">
        <v>346</v>
      </c>
      <c r="AB1790" s="40" t="s">
        <v>2114</v>
      </c>
      <c r="AC1790" s="40" t="s">
        <v>225</v>
      </c>
      <c r="AD1790" s="40" t="s">
        <v>225</v>
      </c>
      <c r="AE1790" s="40" t="s">
        <v>561</v>
      </c>
      <c r="AF1790" s="40" t="s">
        <v>561</v>
      </c>
      <c r="AG1790" s="42">
        <v>20</v>
      </c>
      <c r="AH1790" s="40" t="s">
        <v>350</v>
      </c>
      <c r="AI1790" s="40" t="s">
        <v>5393</v>
      </c>
      <c r="AJ1790" s="40" t="s">
        <v>370</v>
      </c>
      <c r="AK1790" s="40" t="s">
        <v>3214</v>
      </c>
      <c r="AL1790" s="40">
        <v>1000</v>
      </c>
      <c r="AM1790" s="40" t="s">
        <v>371</v>
      </c>
      <c r="AN1790" s="42" t="s">
        <v>372</v>
      </c>
      <c r="AO1790" s="40">
        <v>250</v>
      </c>
      <c r="AP1790" s="40" t="s">
        <v>333</v>
      </c>
      <c r="AQ1790" s="42">
        <v>200</v>
      </c>
      <c r="AR1790" s="42">
        <v>48</v>
      </c>
      <c r="AS1790" s="42">
        <v>100</v>
      </c>
      <c r="AT1790" s="42">
        <f>AQ1790/AS1790</f>
        <v>2</v>
      </c>
      <c r="AU1790" s="40" t="s">
        <v>385</v>
      </c>
      <c r="AV1790" s="40" t="s">
        <v>385</v>
      </c>
      <c r="AW1790" s="40">
        <v>18000</v>
      </c>
      <c r="AX1790" s="40">
        <v>18000</v>
      </c>
      <c r="AY1790" s="40">
        <v>2</v>
      </c>
      <c r="AZ1790" s="51">
        <v>39.7</v>
      </c>
      <c r="BA1790" s="40"/>
      <c r="BB1790" s="42">
        <v>1</v>
      </c>
      <c r="BC1790" s="42" t="s">
        <v>346</v>
      </c>
      <c r="BD1790" s="49" t="s">
        <v>6847</v>
      </c>
      <c r="BE1790" s="49">
        <v>0</v>
      </c>
      <c r="BF1790" s="40" t="s">
        <v>1925</v>
      </c>
      <c r="BG1790" s="40"/>
      <c r="BH1790" s="40"/>
      <c r="BI1790" s="40" t="s">
        <v>357</v>
      </c>
      <c r="BJ1790" s="40" t="s">
        <v>358</v>
      </c>
      <c r="BK1790" s="57">
        <v>44778</v>
      </c>
      <c r="BL1790" s="40" t="s">
        <v>317</v>
      </c>
      <c r="BM1790" s="40" t="s">
        <v>317</v>
      </c>
      <c r="BN1790" s="40"/>
      <c r="BO1790" s="40"/>
      <c r="BP1790" s="40" t="s">
        <v>359</v>
      </c>
      <c r="BQ1790" s="40" t="s">
        <v>359</v>
      </c>
      <c r="BR1790" s="40" t="s">
        <v>359</v>
      </c>
      <c r="BS1790" s="40"/>
      <c r="BT1790" s="40" t="s">
        <v>360</v>
      </c>
      <c r="BU1790" s="40" t="s">
        <v>317</v>
      </c>
      <c r="BV1790" s="40" t="s">
        <v>317</v>
      </c>
      <c r="BW1790" s="40"/>
      <c r="BX1790" s="40"/>
      <c r="BY1790" s="40" t="s">
        <v>353</v>
      </c>
      <c r="BZ1790" s="40" t="s">
        <v>353</v>
      </c>
      <c r="CA1790" s="40"/>
      <c r="CB1790" s="40" t="s">
        <v>353</v>
      </c>
      <c r="CC1790" s="40"/>
      <c r="CD1790" s="40"/>
      <c r="CE1790" s="40"/>
      <c r="CF1790" s="40"/>
      <c r="CG1790" s="26" t="s">
        <v>6848</v>
      </c>
    </row>
    <row r="1791" s="25" customFormat="1" ht="12.75" hidden="1" spans="1:85">
      <c r="A1791" s="39">
        <v>722</v>
      </c>
      <c r="B1791" s="40" t="s">
        <v>6850</v>
      </c>
      <c r="C1791" s="143" t="s">
        <v>6851</v>
      </c>
      <c r="D1791" s="40" t="s">
        <v>6852</v>
      </c>
      <c r="E1791" s="44">
        <v>23.23275</v>
      </c>
      <c r="F1791" s="44">
        <v>-15.44269444</v>
      </c>
      <c r="G1791" s="40" t="s">
        <v>2110</v>
      </c>
      <c r="H1791" s="37">
        <v>1.5</v>
      </c>
      <c r="I1791" s="146" t="s">
        <v>2111</v>
      </c>
      <c r="J1791" s="40" t="s">
        <v>5028</v>
      </c>
      <c r="K1791" s="40" t="s">
        <v>317</v>
      </c>
      <c r="L1791" s="40" t="s">
        <v>317</v>
      </c>
      <c r="M1791" s="40" t="s">
        <v>317</v>
      </c>
      <c r="N1791" s="40" t="s">
        <v>402</v>
      </c>
      <c r="O1791" s="40" t="s">
        <v>364</v>
      </c>
      <c r="P1791" s="40" t="s">
        <v>365</v>
      </c>
      <c r="Q1791" s="40" t="s">
        <v>381</v>
      </c>
      <c r="R1791" s="40" t="s">
        <v>320</v>
      </c>
      <c r="S1791" s="40" t="s">
        <v>1718</v>
      </c>
      <c r="T1791" s="40" t="s">
        <v>344</v>
      </c>
      <c r="U1791" s="40" t="s">
        <v>323</v>
      </c>
      <c r="V1791" s="187">
        <v>42</v>
      </c>
      <c r="W1791" s="40" t="s">
        <v>325</v>
      </c>
      <c r="X1791" s="42" t="s">
        <v>2113</v>
      </c>
      <c r="Y1791" s="40" t="s">
        <v>2</v>
      </c>
      <c r="Z1791" s="40" t="s">
        <v>2</v>
      </c>
      <c r="AA1791" s="40" t="s">
        <v>346</v>
      </c>
      <c r="AB1791" s="42" t="s">
        <v>2114</v>
      </c>
      <c r="AC1791" s="40" t="s">
        <v>225</v>
      </c>
      <c r="AD1791" s="146" t="s">
        <v>225</v>
      </c>
      <c r="AE1791" s="146" t="s">
        <v>368</v>
      </c>
      <c r="AF1791" s="146" t="s">
        <v>368</v>
      </c>
      <c r="AG1791" s="42">
        <v>13</v>
      </c>
      <c r="AH1791" s="40" t="s">
        <v>368</v>
      </c>
      <c r="AI1791" s="40" t="s">
        <v>415</v>
      </c>
      <c r="AJ1791" s="40" t="s">
        <v>370</v>
      </c>
      <c r="AK1791" s="40" t="s">
        <v>6853</v>
      </c>
      <c r="AL1791" s="40">
        <v>600</v>
      </c>
      <c r="AM1791" s="40" t="s">
        <v>371</v>
      </c>
      <c r="AN1791" s="146" t="s">
        <v>372</v>
      </c>
      <c r="AO1791" s="40">
        <v>250</v>
      </c>
      <c r="AP1791" s="40" t="s">
        <v>373</v>
      </c>
      <c r="AQ1791" s="146">
        <v>600</v>
      </c>
      <c r="AR1791" s="146">
        <v>2</v>
      </c>
      <c r="AS1791" s="146">
        <v>600</v>
      </c>
      <c r="AT1791" s="146">
        <v>24</v>
      </c>
      <c r="AU1791" s="40" t="s">
        <v>327</v>
      </c>
      <c r="AV1791" s="40" t="s">
        <v>327</v>
      </c>
      <c r="AW1791" s="40" t="s">
        <v>327</v>
      </c>
      <c r="AX1791" s="40" t="s">
        <v>327</v>
      </c>
      <c r="AY1791" s="40" t="s">
        <v>327</v>
      </c>
      <c r="AZ1791" s="51">
        <v>30</v>
      </c>
      <c r="BA1791" s="40"/>
      <c r="BB1791" s="42">
        <v>1</v>
      </c>
      <c r="BC1791" s="42" t="s">
        <v>346</v>
      </c>
      <c r="BD1791" s="49" t="s">
        <v>6850</v>
      </c>
      <c r="BE1791" s="49">
        <v>0</v>
      </c>
      <c r="BF1791" s="40" t="s">
        <v>1925</v>
      </c>
      <c r="BG1791" s="40"/>
      <c r="BH1791" s="40"/>
      <c r="BI1791" s="40" t="s">
        <v>357</v>
      </c>
      <c r="BJ1791" s="40" t="s">
        <v>358</v>
      </c>
      <c r="BK1791" s="57">
        <v>44778</v>
      </c>
      <c r="BL1791" s="40" t="s">
        <v>317</v>
      </c>
      <c r="BM1791" s="40" t="s">
        <v>317</v>
      </c>
      <c r="BN1791" s="40"/>
      <c r="BO1791" s="40"/>
      <c r="BP1791" s="40" t="s">
        <v>359</v>
      </c>
      <c r="BQ1791" s="40" t="s">
        <v>359</v>
      </c>
      <c r="BR1791" s="40" t="s">
        <v>359</v>
      </c>
      <c r="BS1791" s="40"/>
      <c r="BT1791" s="146" t="s">
        <v>360</v>
      </c>
      <c r="BU1791" s="146" t="s">
        <v>317</v>
      </c>
      <c r="BV1791" s="146" t="s">
        <v>317</v>
      </c>
      <c r="BW1791" s="146"/>
      <c r="BX1791" s="146"/>
      <c r="BY1791" s="146" t="s">
        <v>353</v>
      </c>
      <c r="BZ1791" s="146" t="s">
        <v>353</v>
      </c>
      <c r="CA1791" s="146"/>
      <c r="CB1791" s="146" t="s">
        <v>353</v>
      </c>
      <c r="CC1791" s="146"/>
      <c r="CD1791" s="146"/>
      <c r="CE1791" s="146"/>
      <c r="CF1791" s="40"/>
      <c r="CG1791" s="26" t="s">
        <v>6851</v>
      </c>
    </row>
    <row r="1792" s="25" customFormat="1" ht="12.75" hidden="1" spans="1:85">
      <c r="A1792" s="39">
        <v>1334</v>
      </c>
      <c r="B1792" s="40" t="s">
        <v>6854</v>
      </c>
      <c r="C1792" s="143" t="s">
        <v>6855</v>
      </c>
      <c r="D1792" s="40" t="s">
        <v>6856</v>
      </c>
      <c r="E1792" s="44">
        <v>23.34636111</v>
      </c>
      <c r="F1792" s="44">
        <v>-15.23466667</v>
      </c>
      <c r="G1792" s="40" t="s">
        <v>2110</v>
      </c>
      <c r="H1792" s="37">
        <v>2.5</v>
      </c>
      <c r="I1792" s="40" t="s">
        <v>2111</v>
      </c>
      <c r="J1792" s="40" t="s">
        <v>5028</v>
      </c>
      <c r="K1792" s="40" t="s">
        <v>317</v>
      </c>
      <c r="L1792" s="40" t="s">
        <v>317</v>
      </c>
      <c r="M1792" s="40" t="s">
        <v>317</v>
      </c>
      <c r="N1792" s="40" t="s">
        <v>318</v>
      </c>
      <c r="O1792" s="40" t="s">
        <v>554</v>
      </c>
      <c r="P1792" s="40" t="s">
        <v>365</v>
      </c>
      <c r="Q1792" s="40" t="s">
        <v>381</v>
      </c>
      <c r="R1792" s="40" t="s">
        <v>381</v>
      </c>
      <c r="S1792" s="40" t="s">
        <v>1718</v>
      </c>
      <c r="T1792" s="40" t="s">
        <v>344</v>
      </c>
      <c r="U1792" s="40" t="s">
        <v>323</v>
      </c>
      <c r="V1792" s="187">
        <v>66</v>
      </c>
      <c r="W1792" s="40" t="s">
        <v>325</v>
      </c>
      <c r="X1792" s="40" t="s">
        <v>2113</v>
      </c>
      <c r="Y1792" s="40" t="s">
        <v>2</v>
      </c>
      <c r="Z1792" s="40" t="s">
        <v>2</v>
      </c>
      <c r="AA1792" s="40" t="s">
        <v>346</v>
      </c>
      <c r="AB1792" s="42" t="s">
        <v>2114</v>
      </c>
      <c r="AC1792" s="40" t="s">
        <v>225</v>
      </c>
      <c r="AD1792" s="40" t="s">
        <v>225</v>
      </c>
      <c r="AE1792" s="40" t="s">
        <v>561</v>
      </c>
      <c r="AF1792" s="40" t="s">
        <v>561</v>
      </c>
      <c r="AG1792" s="42">
        <v>20</v>
      </c>
      <c r="AH1792" s="40" t="s">
        <v>350</v>
      </c>
      <c r="AI1792" s="40" t="s">
        <v>5393</v>
      </c>
      <c r="AJ1792" s="40" t="s">
        <v>370</v>
      </c>
      <c r="AK1792" s="40" t="s">
        <v>3214</v>
      </c>
      <c r="AL1792" s="40">
        <v>1000</v>
      </c>
      <c r="AM1792" s="40" t="s">
        <v>332</v>
      </c>
      <c r="AN1792" s="40" t="s">
        <v>6857</v>
      </c>
      <c r="AO1792" s="40">
        <v>90</v>
      </c>
      <c r="AP1792" s="40" t="s">
        <v>373</v>
      </c>
      <c r="AQ1792" s="40">
        <v>1200</v>
      </c>
      <c r="AR1792" s="40">
        <v>2</v>
      </c>
      <c r="AS1792" s="40">
        <v>600</v>
      </c>
      <c r="AT1792" s="40">
        <v>48</v>
      </c>
      <c r="AU1792" s="40" t="s">
        <v>327</v>
      </c>
      <c r="AV1792" s="40" t="s">
        <v>327</v>
      </c>
      <c r="AW1792" s="40" t="s">
        <v>327</v>
      </c>
      <c r="AX1792" s="40" t="s">
        <v>327</v>
      </c>
      <c r="AY1792" s="40" t="s">
        <v>327</v>
      </c>
      <c r="AZ1792" s="51">
        <v>67.2</v>
      </c>
      <c r="BA1792" s="40"/>
      <c r="BB1792" s="42">
        <v>2</v>
      </c>
      <c r="BC1792" s="42" t="s">
        <v>375</v>
      </c>
      <c r="BD1792" s="49" t="s">
        <v>6854</v>
      </c>
      <c r="BE1792" s="49" t="s">
        <v>6858</v>
      </c>
      <c r="BF1792" s="40" t="s">
        <v>1925</v>
      </c>
      <c r="BG1792" s="40"/>
      <c r="BH1792" s="40"/>
      <c r="BI1792" s="40" t="s">
        <v>357</v>
      </c>
      <c r="BJ1792" s="40" t="s">
        <v>358</v>
      </c>
      <c r="BK1792" s="57">
        <v>44778</v>
      </c>
      <c r="BL1792" s="40" t="s">
        <v>317</v>
      </c>
      <c r="BM1792" s="40" t="s">
        <v>317</v>
      </c>
      <c r="BN1792" s="40"/>
      <c r="BO1792" s="40"/>
      <c r="BP1792" s="40" t="s">
        <v>359</v>
      </c>
      <c r="BQ1792" s="40" t="s">
        <v>359</v>
      </c>
      <c r="BR1792" s="40" t="s">
        <v>359</v>
      </c>
      <c r="BS1792" s="40"/>
      <c r="BT1792" s="40" t="s">
        <v>360</v>
      </c>
      <c r="BU1792" s="40" t="s">
        <v>317</v>
      </c>
      <c r="BV1792" s="40" t="s">
        <v>317</v>
      </c>
      <c r="BW1792" s="40"/>
      <c r="BX1792" s="40"/>
      <c r="BY1792" s="40" t="s">
        <v>353</v>
      </c>
      <c r="BZ1792" s="40" t="s">
        <v>353</v>
      </c>
      <c r="CA1792" s="40"/>
      <c r="CB1792" s="40" t="s">
        <v>353</v>
      </c>
      <c r="CC1792" s="40"/>
      <c r="CD1792" s="40"/>
      <c r="CE1792" s="40"/>
      <c r="CF1792" s="40"/>
      <c r="CG1792" s="26" t="s">
        <v>6855</v>
      </c>
    </row>
    <row r="1793" s="25" customFormat="1" ht="12.75" hidden="1" spans="1:85">
      <c r="A1793" s="34">
        <v>1765</v>
      </c>
      <c r="B1793" s="21" t="s">
        <v>6859</v>
      </c>
      <c r="C1793" s="148" t="s">
        <v>6860</v>
      </c>
      <c r="D1793" s="21" t="s">
        <v>6861</v>
      </c>
      <c r="E1793" s="27">
        <v>23.23275</v>
      </c>
      <c r="F1793" s="27">
        <v>-14.97347222</v>
      </c>
      <c r="G1793" s="21" t="s">
        <v>2110</v>
      </c>
      <c r="H1793" s="37" t="s">
        <v>327</v>
      </c>
      <c r="I1793" s="21" t="s">
        <v>2111</v>
      </c>
      <c r="J1793" s="21" t="s">
        <v>5028</v>
      </c>
      <c r="K1793" s="21" t="s">
        <v>317</v>
      </c>
      <c r="L1793" s="21" t="s">
        <v>317</v>
      </c>
      <c r="M1793" s="21" t="s">
        <v>317</v>
      </c>
      <c r="N1793" s="21" t="s">
        <v>318</v>
      </c>
      <c r="O1793" s="21" t="s">
        <v>554</v>
      </c>
      <c r="P1793" s="21" t="s">
        <v>365</v>
      </c>
      <c r="Q1793" s="21" t="s">
        <v>381</v>
      </c>
      <c r="R1793" s="21" t="s">
        <v>320</v>
      </c>
      <c r="S1793" s="21" t="s">
        <v>1718</v>
      </c>
      <c r="T1793" s="21" t="s">
        <v>782</v>
      </c>
      <c r="U1793" s="21" t="s">
        <v>323</v>
      </c>
      <c r="V1793" s="188">
        <v>70</v>
      </c>
      <c r="W1793" s="21" t="s">
        <v>325</v>
      </c>
      <c r="X1793" s="21" t="s">
        <v>2113</v>
      </c>
      <c r="Y1793" s="21" t="s">
        <v>2</v>
      </c>
      <c r="Z1793" s="21" t="s">
        <v>2</v>
      </c>
      <c r="AA1793" s="21" t="s">
        <v>346</v>
      </c>
      <c r="AB1793" s="42" t="s">
        <v>2114</v>
      </c>
      <c r="AC1793" s="21" t="s">
        <v>225</v>
      </c>
      <c r="AD1793" s="21" t="s">
        <v>225</v>
      </c>
      <c r="AE1793" s="21" t="s">
        <v>327</v>
      </c>
      <c r="AF1793" s="21" t="s">
        <v>327</v>
      </c>
      <c r="AG1793" s="42" t="s">
        <v>327</v>
      </c>
      <c r="AH1793" s="21" t="s">
        <v>327</v>
      </c>
      <c r="AI1793" s="21" t="s">
        <v>327</v>
      </c>
      <c r="AJ1793" s="21" t="s">
        <v>327</v>
      </c>
      <c r="AK1793" s="21" t="s">
        <v>327</v>
      </c>
      <c r="AL1793" s="21" t="s">
        <v>327</v>
      </c>
      <c r="AM1793" s="21" t="s">
        <v>332</v>
      </c>
      <c r="AN1793" s="45" t="s">
        <v>6857</v>
      </c>
      <c r="AO1793" s="21">
        <v>90</v>
      </c>
      <c r="AP1793" s="21" t="s">
        <v>2026</v>
      </c>
      <c r="AQ1793" s="45">
        <v>1410</v>
      </c>
      <c r="AR1793" s="45">
        <v>4</v>
      </c>
      <c r="AS1793" s="45">
        <v>1460</v>
      </c>
      <c r="AT1793" s="45">
        <v>12</v>
      </c>
      <c r="AU1793" s="21" t="s">
        <v>327</v>
      </c>
      <c r="AV1793" s="21" t="s">
        <v>327</v>
      </c>
      <c r="AW1793" s="21" t="s">
        <v>327</v>
      </c>
      <c r="AX1793" s="21" t="s">
        <v>327</v>
      </c>
      <c r="AY1793" s="21" t="s">
        <v>327</v>
      </c>
      <c r="AZ1793" s="51">
        <v>38.3</v>
      </c>
      <c r="BA1793" s="21"/>
      <c r="BB1793" s="42">
        <v>1</v>
      </c>
      <c r="BC1793" s="42" t="s">
        <v>346</v>
      </c>
      <c r="BD1793" s="49" t="s">
        <v>6859</v>
      </c>
      <c r="BE1793" s="49">
        <v>0</v>
      </c>
      <c r="BF1793" s="21" t="s">
        <v>1925</v>
      </c>
      <c r="BG1793" s="21"/>
      <c r="BH1793" s="21"/>
      <c r="BI1793" s="21" t="s">
        <v>357</v>
      </c>
      <c r="BJ1793" s="21" t="s">
        <v>358</v>
      </c>
      <c r="BK1793" s="57">
        <v>44778</v>
      </c>
      <c r="BL1793" s="21" t="s">
        <v>317</v>
      </c>
      <c r="BM1793" s="21" t="s">
        <v>317</v>
      </c>
      <c r="BN1793" s="21"/>
      <c r="BO1793" s="21"/>
      <c r="BP1793" s="21" t="s">
        <v>359</v>
      </c>
      <c r="BQ1793" s="21" t="s">
        <v>359</v>
      </c>
      <c r="BR1793" s="21" t="s">
        <v>359</v>
      </c>
      <c r="BS1793" s="21"/>
      <c r="BT1793" s="21" t="s">
        <v>360</v>
      </c>
      <c r="BU1793" s="21" t="s">
        <v>317</v>
      </c>
      <c r="BV1793" s="21" t="s">
        <v>317</v>
      </c>
      <c r="BW1793" s="21"/>
      <c r="BX1793" s="21"/>
      <c r="BY1793" s="21" t="s">
        <v>353</v>
      </c>
      <c r="BZ1793" s="21" t="s">
        <v>353</v>
      </c>
      <c r="CA1793" s="21"/>
      <c r="CB1793" s="21" t="s">
        <v>353</v>
      </c>
      <c r="CC1793" s="21"/>
      <c r="CD1793" s="21"/>
      <c r="CE1793" s="21"/>
      <c r="CF1793" s="21" t="s">
        <v>6862</v>
      </c>
      <c r="CG1793" s="26" t="s">
        <v>6860</v>
      </c>
    </row>
    <row r="1794" s="25" customFormat="1" ht="12.75" hidden="1" spans="1:85">
      <c r="A1794" s="39">
        <v>1388</v>
      </c>
      <c r="B1794" s="40" t="s">
        <v>6863</v>
      </c>
      <c r="C1794" s="143" t="s">
        <v>6864</v>
      </c>
      <c r="D1794" s="40" t="s">
        <v>6865</v>
      </c>
      <c r="E1794" s="44">
        <v>23.29855556</v>
      </c>
      <c r="F1794" s="44">
        <v>-15.70411111</v>
      </c>
      <c r="G1794" s="40" t="s">
        <v>2110</v>
      </c>
      <c r="H1794" s="37">
        <v>2.5</v>
      </c>
      <c r="I1794" s="40" t="s">
        <v>2111</v>
      </c>
      <c r="J1794" s="40" t="s">
        <v>6866</v>
      </c>
      <c r="K1794" s="40" t="s">
        <v>317</v>
      </c>
      <c r="L1794" s="40" t="s">
        <v>317</v>
      </c>
      <c r="M1794" s="40" t="s">
        <v>317</v>
      </c>
      <c r="N1794" s="40" t="s">
        <v>318</v>
      </c>
      <c r="O1794" s="40" t="s">
        <v>554</v>
      </c>
      <c r="P1794" s="40" t="s">
        <v>365</v>
      </c>
      <c r="Q1794" s="40" t="s">
        <v>381</v>
      </c>
      <c r="R1794" s="40" t="s">
        <v>320</v>
      </c>
      <c r="S1794" s="40" t="s">
        <v>1718</v>
      </c>
      <c r="T1794" s="40" t="s">
        <v>344</v>
      </c>
      <c r="U1794" s="40" t="s">
        <v>323</v>
      </c>
      <c r="V1794" s="187">
        <v>80</v>
      </c>
      <c r="W1794" s="40" t="s">
        <v>325</v>
      </c>
      <c r="X1794" s="40" t="s">
        <v>2113</v>
      </c>
      <c r="Y1794" s="40" t="s">
        <v>2</v>
      </c>
      <c r="Z1794" s="40" t="s">
        <v>2</v>
      </c>
      <c r="AA1794" s="40" t="s">
        <v>346</v>
      </c>
      <c r="AB1794" s="42" t="s">
        <v>2114</v>
      </c>
      <c r="AC1794" s="40" t="s">
        <v>225</v>
      </c>
      <c r="AD1794" s="40" t="s">
        <v>225</v>
      </c>
      <c r="AE1794" s="40" t="s">
        <v>382</v>
      </c>
      <c r="AF1794" s="40" t="s">
        <v>382</v>
      </c>
      <c r="AG1794" s="42">
        <v>20</v>
      </c>
      <c r="AH1794" s="40" t="s">
        <v>350</v>
      </c>
      <c r="AI1794" s="40" t="s">
        <v>6867</v>
      </c>
      <c r="AJ1794" s="40" t="s">
        <v>351</v>
      </c>
      <c r="AK1794" s="40" t="s">
        <v>1895</v>
      </c>
      <c r="AL1794" s="40">
        <v>1000</v>
      </c>
      <c r="AM1794" s="40" t="s">
        <v>332</v>
      </c>
      <c r="AN1794" s="42" t="s">
        <v>404</v>
      </c>
      <c r="AO1794" s="40">
        <v>600</v>
      </c>
      <c r="AP1794" s="40" t="s">
        <v>333</v>
      </c>
      <c r="AQ1794" s="42">
        <v>300</v>
      </c>
      <c r="AR1794" s="42">
        <v>48</v>
      </c>
      <c r="AS1794" s="42">
        <v>100</v>
      </c>
      <c r="AT1794" s="42">
        <f>AQ1794/AS1794</f>
        <v>3</v>
      </c>
      <c r="AU1794" s="40" t="s">
        <v>327</v>
      </c>
      <c r="AV1794" s="40" t="s">
        <v>327</v>
      </c>
      <c r="AW1794" s="40" t="s">
        <v>327</v>
      </c>
      <c r="AX1794" s="40" t="s">
        <v>327</v>
      </c>
      <c r="AY1794" s="40" t="s">
        <v>327</v>
      </c>
      <c r="AZ1794" s="51">
        <v>89</v>
      </c>
      <c r="BA1794" s="40"/>
      <c r="BB1794" s="42">
        <v>2</v>
      </c>
      <c r="BC1794" s="42" t="s">
        <v>375</v>
      </c>
      <c r="BD1794" s="49" t="s">
        <v>6863</v>
      </c>
      <c r="BE1794" s="49" t="s">
        <v>6868</v>
      </c>
      <c r="BF1794" s="40" t="s">
        <v>1925</v>
      </c>
      <c r="BG1794" s="40"/>
      <c r="BH1794" s="40"/>
      <c r="BI1794" s="40" t="s">
        <v>357</v>
      </c>
      <c r="BJ1794" s="40" t="s">
        <v>358</v>
      </c>
      <c r="BK1794" s="57">
        <v>44778</v>
      </c>
      <c r="BL1794" s="40" t="s">
        <v>317</v>
      </c>
      <c r="BM1794" s="40" t="s">
        <v>317</v>
      </c>
      <c r="BN1794" s="40"/>
      <c r="BO1794" s="40"/>
      <c r="BP1794" s="40" t="s">
        <v>359</v>
      </c>
      <c r="BQ1794" s="40" t="s">
        <v>359</v>
      </c>
      <c r="BR1794" s="40" t="s">
        <v>359</v>
      </c>
      <c r="BS1794" s="40"/>
      <c r="BT1794" s="40" t="s">
        <v>360</v>
      </c>
      <c r="BU1794" s="40" t="s">
        <v>317</v>
      </c>
      <c r="BV1794" s="40" t="s">
        <v>317</v>
      </c>
      <c r="BW1794" s="40"/>
      <c r="BX1794" s="40"/>
      <c r="BY1794" s="40" t="s">
        <v>353</v>
      </c>
      <c r="BZ1794" s="40" t="s">
        <v>353</v>
      </c>
      <c r="CA1794" s="40"/>
      <c r="CB1794" s="40" t="s">
        <v>353</v>
      </c>
      <c r="CC1794" s="40"/>
      <c r="CD1794" s="40"/>
      <c r="CE1794" s="40"/>
      <c r="CF1794" s="40"/>
      <c r="CG1794" s="26" t="s">
        <v>6864</v>
      </c>
    </row>
    <row r="1795" s="25" customFormat="1" ht="12.75" hidden="1" spans="1:85">
      <c r="A1795" s="39">
        <v>536</v>
      </c>
      <c r="B1795" s="40" t="s">
        <v>6869</v>
      </c>
      <c r="C1795" s="179" t="s">
        <v>6870</v>
      </c>
      <c r="D1795" s="40" t="s">
        <v>6871</v>
      </c>
      <c r="E1795" s="44">
        <v>22.68027778</v>
      </c>
      <c r="F1795" s="44">
        <v>-14.99722222</v>
      </c>
      <c r="G1795" s="40" t="s">
        <v>2110</v>
      </c>
      <c r="H1795" s="37">
        <v>2</v>
      </c>
      <c r="I1795" s="40" t="s">
        <v>2111</v>
      </c>
      <c r="J1795" s="40" t="s">
        <v>6872</v>
      </c>
      <c r="K1795" s="40" t="s">
        <v>317</v>
      </c>
      <c r="L1795" s="40" t="s">
        <v>317</v>
      </c>
      <c r="M1795" s="40" t="s">
        <v>317</v>
      </c>
      <c r="N1795" s="40" t="s">
        <v>402</v>
      </c>
      <c r="O1795" s="40" t="s">
        <v>364</v>
      </c>
      <c r="P1795" s="40" t="s">
        <v>343</v>
      </c>
      <c r="Q1795" s="40" t="s">
        <v>320</v>
      </c>
      <c r="R1795" s="40" t="s">
        <v>381</v>
      </c>
      <c r="S1795" s="40" t="s">
        <v>1718</v>
      </c>
      <c r="T1795" s="40" t="s">
        <v>344</v>
      </c>
      <c r="U1795" s="40" t="s">
        <v>323</v>
      </c>
      <c r="V1795" s="187">
        <v>70</v>
      </c>
      <c r="W1795" s="40" t="s">
        <v>366</v>
      </c>
      <c r="X1795" s="40" t="s">
        <v>2113</v>
      </c>
      <c r="Y1795" s="40" t="s">
        <v>2</v>
      </c>
      <c r="Z1795" s="40" t="s">
        <v>2</v>
      </c>
      <c r="AA1795" s="40" t="s">
        <v>346</v>
      </c>
      <c r="AB1795" s="42" t="s">
        <v>2114</v>
      </c>
      <c r="AC1795" s="40" t="s">
        <v>225</v>
      </c>
      <c r="AD1795" s="40" t="s">
        <v>225</v>
      </c>
      <c r="AE1795" s="40" t="s">
        <v>561</v>
      </c>
      <c r="AF1795" s="40" t="s">
        <v>561</v>
      </c>
      <c r="AG1795" s="42">
        <v>16</v>
      </c>
      <c r="AH1795" s="40" t="s">
        <v>350</v>
      </c>
      <c r="AI1795" s="40" t="s">
        <v>6873</v>
      </c>
      <c r="AJ1795" s="40" t="s">
        <v>370</v>
      </c>
      <c r="AK1795" s="40" t="s">
        <v>6874</v>
      </c>
      <c r="AL1795" s="40">
        <v>1000</v>
      </c>
      <c r="AM1795" s="40" t="s">
        <v>371</v>
      </c>
      <c r="AN1795" s="146" t="s">
        <v>372</v>
      </c>
      <c r="AO1795" s="40">
        <v>250</v>
      </c>
      <c r="AP1795" s="40" t="s">
        <v>333</v>
      </c>
      <c r="AQ1795" s="146">
        <v>300</v>
      </c>
      <c r="AR1795" s="146">
        <v>48</v>
      </c>
      <c r="AS1795" s="146">
        <v>100</v>
      </c>
      <c r="AT1795" s="146">
        <f>AQ1795/AS1795</f>
        <v>3</v>
      </c>
      <c r="AU1795" s="40" t="s">
        <v>385</v>
      </c>
      <c r="AV1795" s="40" t="s">
        <v>385</v>
      </c>
      <c r="AW1795" s="40">
        <v>18000</v>
      </c>
      <c r="AX1795" s="40">
        <v>18000</v>
      </c>
      <c r="AY1795" s="40">
        <v>2</v>
      </c>
      <c r="AZ1795" s="51">
        <v>111</v>
      </c>
      <c r="BA1795" s="40"/>
      <c r="BB1795" s="42">
        <v>3</v>
      </c>
      <c r="BC1795" s="42" t="s">
        <v>2098</v>
      </c>
      <c r="BD1795" s="49" t="s">
        <v>6869</v>
      </c>
      <c r="BE1795" s="49" t="s">
        <v>6875</v>
      </c>
      <c r="BF1795" s="40" t="s">
        <v>1925</v>
      </c>
      <c r="BG1795" s="40"/>
      <c r="BH1795" s="40"/>
      <c r="BI1795" s="40" t="s">
        <v>357</v>
      </c>
      <c r="BJ1795" s="40" t="s">
        <v>358</v>
      </c>
      <c r="BK1795" s="57">
        <v>44778</v>
      </c>
      <c r="BL1795" s="40" t="s">
        <v>340</v>
      </c>
      <c r="BM1795" s="40" t="s">
        <v>317</v>
      </c>
      <c r="BN1795" s="40"/>
      <c r="BO1795" s="40"/>
      <c r="BP1795" s="40" t="s">
        <v>359</v>
      </c>
      <c r="BQ1795" s="40" t="s">
        <v>359</v>
      </c>
      <c r="BR1795" s="40" t="s">
        <v>508</v>
      </c>
      <c r="BS1795" s="40"/>
      <c r="BT1795" s="40" t="s">
        <v>360</v>
      </c>
      <c r="BU1795" s="40" t="s">
        <v>317</v>
      </c>
      <c r="BV1795" s="40" t="s">
        <v>317</v>
      </c>
      <c r="BW1795" s="40"/>
      <c r="BX1795" s="40"/>
      <c r="BY1795" s="40" t="s">
        <v>353</v>
      </c>
      <c r="BZ1795" s="40" t="s">
        <v>353</v>
      </c>
      <c r="CA1795" s="40"/>
      <c r="CB1795" s="40" t="s">
        <v>353</v>
      </c>
      <c r="CC1795" s="40"/>
      <c r="CD1795" s="40"/>
      <c r="CE1795" s="40"/>
      <c r="CF1795" s="40"/>
      <c r="CG1795" s="26" t="s">
        <v>6870</v>
      </c>
    </row>
    <row r="1796" s="25" customFormat="1" ht="12.75" spans="1:85">
      <c r="A1796" s="34">
        <v>1757</v>
      </c>
      <c r="B1796" s="21" t="s">
        <v>6876</v>
      </c>
      <c r="C1796" s="198" t="s">
        <v>6877</v>
      </c>
      <c r="D1796" s="21" t="s">
        <v>6878</v>
      </c>
      <c r="E1796" s="27">
        <v>22.61402778</v>
      </c>
      <c r="F1796" s="27">
        <v>-14.98583333</v>
      </c>
      <c r="G1796" s="21" t="s">
        <v>2110</v>
      </c>
      <c r="H1796" s="37">
        <v>1.8</v>
      </c>
      <c r="I1796" s="21" t="s">
        <v>2111</v>
      </c>
      <c r="J1796" s="21" t="s">
        <v>6872</v>
      </c>
      <c r="K1796" s="21" t="s">
        <v>317</v>
      </c>
      <c r="L1796" s="21" t="s">
        <v>317</v>
      </c>
      <c r="M1796" s="21" t="s">
        <v>317</v>
      </c>
      <c r="N1796" s="21" t="s">
        <v>318</v>
      </c>
      <c r="O1796" s="21" t="s">
        <v>364</v>
      </c>
      <c r="P1796" s="21" t="s">
        <v>365</v>
      </c>
      <c r="Q1796" s="21" t="s">
        <v>320</v>
      </c>
      <c r="R1796" s="21" t="s">
        <v>320</v>
      </c>
      <c r="S1796" s="21" t="s">
        <v>1718</v>
      </c>
      <c r="T1796" s="21" t="s">
        <v>344</v>
      </c>
      <c r="U1796" s="21" t="s">
        <v>323</v>
      </c>
      <c r="V1796" s="188">
        <v>42</v>
      </c>
      <c r="W1796" s="21" t="s">
        <v>325</v>
      </c>
      <c r="X1796" s="21" t="s">
        <v>2113</v>
      </c>
      <c r="Y1796" s="21" t="s">
        <v>2</v>
      </c>
      <c r="Z1796" s="21" t="s">
        <v>2</v>
      </c>
      <c r="AA1796" s="21" t="s">
        <v>346</v>
      </c>
      <c r="AB1796" s="42" t="s">
        <v>2114</v>
      </c>
      <c r="AC1796" s="21" t="s">
        <v>225</v>
      </c>
      <c r="AD1796" s="21" t="s">
        <v>225</v>
      </c>
      <c r="AE1796" s="21" t="s">
        <v>561</v>
      </c>
      <c r="AF1796" s="21" t="s">
        <v>561</v>
      </c>
      <c r="AG1796" s="42">
        <v>15</v>
      </c>
      <c r="AH1796" s="21" t="s">
        <v>350</v>
      </c>
      <c r="AI1796" s="21" t="s">
        <v>6867</v>
      </c>
      <c r="AJ1796" s="21" t="s">
        <v>351</v>
      </c>
      <c r="AK1796" s="21" t="s">
        <v>1895</v>
      </c>
      <c r="AL1796" s="21">
        <v>1000</v>
      </c>
      <c r="AM1796" s="21" t="s">
        <v>371</v>
      </c>
      <c r="AN1796" s="40" t="s">
        <v>372</v>
      </c>
      <c r="AO1796" s="21">
        <v>250</v>
      </c>
      <c r="AP1796" s="21" t="s">
        <v>384</v>
      </c>
      <c r="AQ1796" s="40">
        <v>600</v>
      </c>
      <c r="AR1796" s="40">
        <v>2</v>
      </c>
      <c r="AS1796" s="40">
        <v>600</v>
      </c>
      <c r="AT1796" s="40">
        <v>24</v>
      </c>
      <c r="AU1796" s="21" t="s">
        <v>327</v>
      </c>
      <c r="AV1796" s="21" t="s">
        <v>327</v>
      </c>
      <c r="AW1796" s="21" t="s">
        <v>327</v>
      </c>
      <c r="AX1796" s="21" t="s">
        <v>327</v>
      </c>
      <c r="AY1796" s="21" t="s">
        <v>327</v>
      </c>
      <c r="AZ1796" s="51">
        <v>75</v>
      </c>
      <c r="BA1796" s="21"/>
      <c r="BB1796" s="42">
        <v>2</v>
      </c>
      <c r="BC1796" s="42" t="s">
        <v>375</v>
      </c>
      <c r="BD1796" s="49" t="s">
        <v>6876</v>
      </c>
      <c r="BE1796" s="49" t="s">
        <v>6879</v>
      </c>
      <c r="BF1796" s="21" t="s">
        <v>1925</v>
      </c>
      <c r="BG1796" s="21"/>
      <c r="BH1796" s="21"/>
      <c r="BI1796" s="21" t="s">
        <v>357</v>
      </c>
      <c r="BJ1796" s="21" t="s">
        <v>358</v>
      </c>
      <c r="BK1796" s="57">
        <v>44778</v>
      </c>
      <c r="BL1796" s="21" t="s">
        <v>317</v>
      </c>
      <c r="BM1796" s="21" t="s">
        <v>317</v>
      </c>
      <c r="BN1796" s="21"/>
      <c r="BO1796" s="21"/>
      <c r="BP1796" s="21" t="s">
        <v>359</v>
      </c>
      <c r="BQ1796" s="21" t="s">
        <v>359</v>
      </c>
      <c r="BR1796" s="21" t="s">
        <v>359</v>
      </c>
      <c r="BS1796" s="21"/>
      <c r="BT1796" s="21" t="s">
        <v>360</v>
      </c>
      <c r="BU1796" s="21" t="s">
        <v>317</v>
      </c>
      <c r="BV1796" s="21" t="s">
        <v>317</v>
      </c>
      <c r="BW1796" s="21"/>
      <c r="BX1796" s="21"/>
      <c r="BY1796" s="21" t="s">
        <v>353</v>
      </c>
      <c r="BZ1796" s="21" t="s">
        <v>353</v>
      </c>
      <c r="CA1796" s="21"/>
      <c r="CB1796" s="21" t="s">
        <v>353</v>
      </c>
      <c r="CC1796" s="21"/>
      <c r="CD1796" s="21"/>
      <c r="CE1796" s="21"/>
      <c r="CF1796" s="21"/>
      <c r="CG1796" s="26" t="s">
        <v>6877</v>
      </c>
    </row>
    <row r="1797" s="25" customFormat="1" ht="12.75" hidden="1" spans="1:85">
      <c r="A1797" s="39">
        <v>676</v>
      </c>
      <c r="B1797" s="40" t="s">
        <v>6880</v>
      </c>
      <c r="C1797" s="143" t="s">
        <v>6881</v>
      </c>
      <c r="D1797" s="40" t="s">
        <v>6882</v>
      </c>
      <c r="E1797" s="44">
        <v>23.22041667</v>
      </c>
      <c r="F1797" s="44">
        <v>-14.60825</v>
      </c>
      <c r="G1797" s="40" t="s">
        <v>2110</v>
      </c>
      <c r="H1797" s="37" t="s">
        <v>327</v>
      </c>
      <c r="I1797" s="40" t="s">
        <v>2111</v>
      </c>
      <c r="J1797" s="40" t="s">
        <v>6883</v>
      </c>
      <c r="K1797" s="40" t="s">
        <v>317</v>
      </c>
      <c r="L1797" s="40" t="s">
        <v>317</v>
      </c>
      <c r="M1797" s="40" t="s">
        <v>317</v>
      </c>
      <c r="N1797" s="40" t="s">
        <v>318</v>
      </c>
      <c r="O1797" s="40" t="s">
        <v>554</v>
      </c>
      <c r="P1797" s="40" t="s">
        <v>365</v>
      </c>
      <c r="Q1797" s="40" t="s">
        <v>381</v>
      </c>
      <c r="R1797" s="40" t="s">
        <v>320</v>
      </c>
      <c r="S1797" s="40" t="s">
        <v>1718</v>
      </c>
      <c r="T1797" s="40" t="s">
        <v>782</v>
      </c>
      <c r="U1797" s="40" t="s">
        <v>323</v>
      </c>
      <c r="V1797" s="187">
        <v>70</v>
      </c>
      <c r="W1797" s="40" t="s">
        <v>325</v>
      </c>
      <c r="X1797" s="42" t="s">
        <v>2113</v>
      </c>
      <c r="Y1797" s="40" t="s">
        <v>2</v>
      </c>
      <c r="Z1797" s="40" t="s">
        <v>2</v>
      </c>
      <c r="AA1797" s="40" t="s">
        <v>346</v>
      </c>
      <c r="AB1797" s="42" t="s">
        <v>2114</v>
      </c>
      <c r="AC1797" s="40" t="s">
        <v>225</v>
      </c>
      <c r="AD1797" s="40" t="s">
        <v>225</v>
      </c>
      <c r="AE1797" s="40" t="s">
        <v>327</v>
      </c>
      <c r="AF1797" s="40" t="s">
        <v>327</v>
      </c>
      <c r="AG1797" s="42" t="s">
        <v>327</v>
      </c>
      <c r="AH1797" s="40" t="s">
        <v>327</v>
      </c>
      <c r="AI1797" s="40" t="s">
        <v>327</v>
      </c>
      <c r="AJ1797" s="40" t="s">
        <v>327</v>
      </c>
      <c r="AK1797" s="40" t="s">
        <v>327</v>
      </c>
      <c r="AL1797" s="40" t="s">
        <v>327</v>
      </c>
      <c r="AM1797" s="40" t="s">
        <v>408</v>
      </c>
      <c r="AN1797" s="40" t="s">
        <v>6884</v>
      </c>
      <c r="AO1797" s="40">
        <v>400</v>
      </c>
      <c r="AP1797" s="40" t="s">
        <v>2026</v>
      </c>
      <c r="AQ1797" s="40">
        <v>1410</v>
      </c>
      <c r="AR1797" s="40">
        <v>4</v>
      </c>
      <c r="AS1797" s="40">
        <v>1460</v>
      </c>
      <c r="AT1797" s="40">
        <v>12</v>
      </c>
      <c r="AU1797" s="40" t="s">
        <v>327</v>
      </c>
      <c r="AV1797" s="40" t="s">
        <v>327</v>
      </c>
      <c r="AW1797" s="40" t="s">
        <v>327</v>
      </c>
      <c r="AX1797" s="40" t="s">
        <v>327</v>
      </c>
      <c r="AY1797" s="40" t="s">
        <v>327</v>
      </c>
      <c r="AZ1797" s="51">
        <v>28.8</v>
      </c>
      <c r="BA1797" s="40"/>
      <c r="BB1797" s="42">
        <v>1</v>
      </c>
      <c r="BC1797" s="42" t="s">
        <v>346</v>
      </c>
      <c r="BD1797" s="49" t="s">
        <v>6880</v>
      </c>
      <c r="BE1797" s="49">
        <v>0</v>
      </c>
      <c r="BF1797" s="40" t="s">
        <v>1925</v>
      </c>
      <c r="BG1797" s="40"/>
      <c r="BH1797" s="40"/>
      <c r="BI1797" s="40" t="s">
        <v>357</v>
      </c>
      <c r="BJ1797" s="40" t="s">
        <v>358</v>
      </c>
      <c r="BK1797" s="57">
        <v>44778</v>
      </c>
      <c r="BL1797" s="40" t="s">
        <v>317</v>
      </c>
      <c r="BM1797" s="40" t="s">
        <v>317</v>
      </c>
      <c r="BN1797" s="40"/>
      <c r="BO1797" s="40"/>
      <c r="BP1797" s="40" t="s">
        <v>359</v>
      </c>
      <c r="BQ1797" s="40" t="s">
        <v>359</v>
      </c>
      <c r="BR1797" s="40" t="s">
        <v>359</v>
      </c>
      <c r="BS1797" s="40"/>
      <c r="BT1797" s="40" t="s">
        <v>360</v>
      </c>
      <c r="BU1797" s="40" t="s">
        <v>317</v>
      </c>
      <c r="BV1797" s="40" t="s">
        <v>317</v>
      </c>
      <c r="BW1797" s="40"/>
      <c r="BX1797" s="40"/>
      <c r="BY1797" s="40" t="s">
        <v>353</v>
      </c>
      <c r="BZ1797" s="40" t="s">
        <v>353</v>
      </c>
      <c r="CA1797" s="40"/>
      <c r="CB1797" s="40" t="s">
        <v>353</v>
      </c>
      <c r="CC1797" s="40"/>
      <c r="CD1797" s="40"/>
      <c r="CE1797" s="40"/>
      <c r="CF1797" s="40" t="s">
        <v>6885</v>
      </c>
      <c r="CG1797" s="26" t="s">
        <v>6881</v>
      </c>
    </row>
    <row r="1798" s="25" customFormat="1" ht="12.75" hidden="1" spans="1:85">
      <c r="A1798" s="34">
        <v>1597</v>
      </c>
      <c r="B1798" s="40" t="s">
        <v>6886</v>
      </c>
      <c r="C1798" s="179" t="s">
        <v>6887</v>
      </c>
      <c r="D1798" s="40" t="s">
        <v>6888</v>
      </c>
      <c r="E1798" s="44">
        <v>23.29388889</v>
      </c>
      <c r="F1798" s="44">
        <v>-16.10943889</v>
      </c>
      <c r="G1798" s="40" t="s">
        <v>2110</v>
      </c>
      <c r="H1798" s="37">
        <v>4.5</v>
      </c>
      <c r="I1798" s="40" t="s">
        <v>2111</v>
      </c>
      <c r="J1798" s="40" t="s">
        <v>6866</v>
      </c>
      <c r="K1798" s="40" t="s">
        <v>317</v>
      </c>
      <c r="L1798" s="40" t="s">
        <v>317</v>
      </c>
      <c r="M1798" s="40" t="s">
        <v>317</v>
      </c>
      <c r="N1798" s="40" t="s">
        <v>402</v>
      </c>
      <c r="O1798" s="40" t="s">
        <v>364</v>
      </c>
      <c r="P1798" s="40" t="s">
        <v>380</v>
      </c>
      <c r="Q1798" s="40" t="s">
        <v>381</v>
      </c>
      <c r="R1798" s="40" t="s">
        <v>381</v>
      </c>
      <c r="S1798" s="40" t="s">
        <v>1718</v>
      </c>
      <c r="T1798" s="40" t="s">
        <v>344</v>
      </c>
      <c r="U1798" s="40" t="s">
        <v>323</v>
      </c>
      <c r="V1798" s="187">
        <v>66</v>
      </c>
      <c r="W1798" s="40" t="s">
        <v>366</v>
      </c>
      <c r="X1798" s="40" t="s">
        <v>2113</v>
      </c>
      <c r="Y1798" s="40" t="s">
        <v>2</v>
      </c>
      <c r="Z1798" s="40" t="s">
        <v>2</v>
      </c>
      <c r="AA1798" s="40" t="s">
        <v>346</v>
      </c>
      <c r="AB1798" s="40" t="s">
        <v>2114</v>
      </c>
      <c r="AC1798" s="40" t="s">
        <v>225</v>
      </c>
      <c r="AD1798" s="40" t="s">
        <v>225</v>
      </c>
      <c r="AE1798" s="40" t="s">
        <v>561</v>
      </c>
      <c r="AF1798" s="40" t="s">
        <v>561</v>
      </c>
      <c r="AG1798" s="42">
        <v>30</v>
      </c>
      <c r="AH1798" s="40" t="s">
        <v>350</v>
      </c>
      <c r="AI1798" s="40" t="s">
        <v>1803</v>
      </c>
      <c r="AJ1798" s="40" t="s">
        <v>351</v>
      </c>
      <c r="AK1798" s="40" t="s">
        <v>6889</v>
      </c>
      <c r="AL1798" s="40">
        <v>1000</v>
      </c>
      <c r="AM1798" s="40" t="s">
        <v>371</v>
      </c>
      <c r="AN1798" s="40" t="s">
        <v>372</v>
      </c>
      <c r="AO1798" s="40">
        <v>250</v>
      </c>
      <c r="AP1798" s="42" t="s">
        <v>384</v>
      </c>
      <c r="AQ1798" s="42">
        <v>600</v>
      </c>
      <c r="AR1798" s="42">
        <v>2</v>
      </c>
      <c r="AS1798" s="42">
        <v>600</v>
      </c>
      <c r="AT1798" s="42">
        <v>24</v>
      </c>
      <c r="AU1798" s="40" t="s">
        <v>385</v>
      </c>
      <c r="AV1798" s="40" t="s">
        <v>385</v>
      </c>
      <c r="AW1798" s="40">
        <v>18000</v>
      </c>
      <c r="AX1798" s="40">
        <v>18000</v>
      </c>
      <c r="AY1798" s="40">
        <v>2</v>
      </c>
      <c r="AZ1798" s="51">
        <v>109.34</v>
      </c>
      <c r="BA1798" s="40"/>
      <c r="BB1798" s="42">
        <v>2</v>
      </c>
      <c r="BC1798" s="42" t="s">
        <v>5211</v>
      </c>
      <c r="BD1798" s="49" t="s">
        <v>6886</v>
      </c>
      <c r="BE1798" s="49">
        <v>0</v>
      </c>
      <c r="BF1798" s="40" t="s">
        <v>1925</v>
      </c>
      <c r="BG1798" s="40"/>
      <c r="BH1798" s="40"/>
      <c r="BI1798" s="40" t="s">
        <v>357</v>
      </c>
      <c r="BJ1798" s="40" t="s">
        <v>358</v>
      </c>
      <c r="BK1798" s="57">
        <v>44778</v>
      </c>
      <c r="BL1798" s="40" t="s">
        <v>317</v>
      </c>
      <c r="BM1798" s="40" t="s">
        <v>317</v>
      </c>
      <c r="BN1798" s="40"/>
      <c r="BO1798" s="40"/>
      <c r="BP1798" s="40" t="s">
        <v>359</v>
      </c>
      <c r="BQ1798" s="40" t="s">
        <v>359</v>
      </c>
      <c r="BR1798" s="40" t="s">
        <v>359</v>
      </c>
      <c r="BS1798" s="40"/>
      <c r="BT1798" s="40" t="s">
        <v>360</v>
      </c>
      <c r="BU1798" s="40" t="s">
        <v>317</v>
      </c>
      <c r="BV1798" s="40" t="s">
        <v>317</v>
      </c>
      <c r="BW1798" s="40"/>
      <c r="BX1798" s="40"/>
      <c r="BY1798" s="40" t="s">
        <v>353</v>
      </c>
      <c r="BZ1798" s="40" t="s">
        <v>353</v>
      </c>
      <c r="CA1798" s="40"/>
      <c r="CB1798" s="40" t="s">
        <v>353</v>
      </c>
      <c r="CC1798" s="40"/>
      <c r="CD1798" s="40"/>
      <c r="CE1798" s="40"/>
      <c r="CF1798" s="40"/>
      <c r="CG1798" s="26" t="s">
        <v>6887</v>
      </c>
    </row>
    <row r="1799" s="25" customFormat="1" ht="14.4" hidden="1" customHeight="1" spans="1:85">
      <c r="A1799" s="39">
        <v>886</v>
      </c>
      <c r="B1799" s="40" t="s">
        <v>6890</v>
      </c>
      <c r="C1799" s="143" t="s">
        <v>6891</v>
      </c>
      <c r="D1799" s="40" t="s">
        <v>6892</v>
      </c>
      <c r="E1799" s="44">
        <v>23.24775</v>
      </c>
      <c r="F1799" s="44">
        <v>-14.39255556</v>
      </c>
      <c r="G1799" s="40" t="s">
        <v>2110</v>
      </c>
      <c r="H1799" s="37">
        <v>1.8</v>
      </c>
      <c r="I1799" s="40" t="s">
        <v>2111</v>
      </c>
      <c r="J1799" s="40" t="s">
        <v>6883</v>
      </c>
      <c r="K1799" s="40" t="s">
        <v>317</v>
      </c>
      <c r="L1799" s="40" t="s">
        <v>317</v>
      </c>
      <c r="M1799" s="40" t="s">
        <v>317</v>
      </c>
      <c r="N1799" s="40" t="s">
        <v>402</v>
      </c>
      <c r="O1799" s="40" t="s">
        <v>364</v>
      </c>
      <c r="P1799" s="40" t="s">
        <v>343</v>
      </c>
      <c r="Q1799" s="40" t="s">
        <v>381</v>
      </c>
      <c r="R1799" s="40" t="s">
        <v>381</v>
      </c>
      <c r="S1799" s="40" t="s">
        <v>1718</v>
      </c>
      <c r="T1799" s="40" t="s">
        <v>344</v>
      </c>
      <c r="U1799" s="40" t="s">
        <v>323</v>
      </c>
      <c r="V1799" s="187">
        <v>80</v>
      </c>
      <c r="W1799" s="40" t="s">
        <v>366</v>
      </c>
      <c r="X1799" s="42" t="s">
        <v>2113</v>
      </c>
      <c r="Y1799" s="40" t="s">
        <v>2</v>
      </c>
      <c r="Z1799" s="40" t="s">
        <v>2</v>
      </c>
      <c r="AA1799" s="40" t="s">
        <v>346</v>
      </c>
      <c r="AB1799" s="42" t="s">
        <v>2114</v>
      </c>
      <c r="AC1799" s="40" t="s">
        <v>225</v>
      </c>
      <c r="AD1799" s="40" t="s">
        <v>225</v>
      </c>
      <c r="AE1799" s="40" t="s">
        <v>368</v>
      </c>
      <c r="AF1799" s="40" t="s">
        <v>368</v>
      </c>
      <c r="AG1799" s="42">
        <v>15</v>
      </c>
      <c r="AH1799" s="40" t="s">
        <v>368</v>
      </c>
      <c r="AI1799" s="40" t="s">
        <v>1803</v>
      </c>
      <c r="AJ1799" s="40" t="s">
        <v>351</v>
      </c>
      <c r="AK1799" s="40" t="s">
        <v>6893</v>
      </c>
      <c r="AL1799" s="40">
        <v>600</v>
      </c>
      <c r="AM1799" s="40" t="s">
        <v>371</v>
      </c>
      <c r="AN1799" s="40" t="s">
        <v>372</v>
      </c>
      <c r="AO1799" s="40">
        <v>250</v>
      </c>
      <c r="AP1799" s="40" t="s">
        <v>384</v>
      </c>
      <c r="AQ1799" s="40">
        <v>1200</v>
      </c>
      <c r="AR1799" s="40">
        <v>2</v>
      </c>
      <c r="AS1799" s="40">
        <v>600</v>
      </c>
      <c r="AT1799" s="40">
        <v>48</v>
      </c>
      <c r="AU1799" s="40" t="s">
        <v>385</v>
      </c>
      <c r="AV1799" s="40" t="s">
        <v>385</v>
      </c>
      <c r="AW1799" s="40">
        <v>18000</v>
      </c>
      <c r="AX1799" s="40">
        <v>18000</v>
      </c>
      <c r="AY1799" s="40">
        <v>2</v>
      </c>
      <c r="AZ1799" s="51">
        <v>89</v>
      </c>
      <c r="BA1799" s="40"/>
      <c r="BB1799" s="42">
        <v>2</v>
      </c>
      <c r="BC1799" s="42" t="s">
        <v>5211</v>
      </c>
      <c r="BD1799" s="49" t="s">
        <v>6890</v>
      </c>
      <c r="BE1799" s="49">
        <v>0</v>
      </c>
      <c r="BF1799" s="40" t="s">
        <v>1925</v>
      </c>
      <c r="BG1799" s="40"/>
      <c r="BH1799" s="40"/>
      <c r="BI1799" s="40" t="s">
        <v>357</v>
      </c>
      <c r="BJ1799" s="40" t="s">
        <v>358</v>
      </c>
      <c r="BK1799" s="57">
        <v>44778</v>
      </c>
      <c r="BL1799" s="40" t="s">
        <v>317</v>
      </c>
      <c r="BM1799" s="40" t="s">
        <v>317</v>
      </c>
      <c r="BN1799" s="40"/>
      <c r="BO1799" s="40"/>
      <c r="BP1799" s="40" t="s">
        <v>359</v>
      </c>
      <c r="BQ1799" s="40" t="s">
        <v>359</v>
      </c>
      <c r="BR1799" s="40" t="s">
        <v>359</v>
      </c>
      <c r="BS1799" s="40"/>
      <c r="BT1799" s="40" t="s">
        <v>360</v>
      </c>
      <c r="BU1799" s="40" t="s">
        <v>317</v>
      </c>
      <c r="BV1799" s="40" t="s">
        <v>356</v>
      </c>
      <c r="BW1799" s="40"/>
      <c r="BX1799" s="40"/>
      <c r="BY1799" s="40" t="s">
        <v>356</v>
      </c>
      <c r="BZ1799" s="40">
        <v>20</v>
      </c>
      <c r="CA1799" s="40"/>
      <c r="CB1799" s="40" t="s">
        <v>472</v>
      </c>
      <c r="CC1799" s="40"/>
      <c r="CD1799" s="40"/>
      <c r="CE1799" s="40"/>
      <c r="CF1799" s="40"/>
      <c r="CG1799" s="26" t="s">
        <v>6891</v>
      </c>
    </row>
    <row r="1800" s="25" customFormat="1" ht="14.1" hidden="1" customHeight="1" spans="1:85">
      <c r="A1800" s="39">
        <v>1386</v>
      </c>
      <c r="B1800" s="40" t="s">
        <v>6894</v>
      </c>
      <c r="C1800" s="143" t="s">
        <v>6895</v>
      </c>
      <c r="D1800" s="40" t="s">
        <v>6896</v>
      </c>
      <c r="E1800" s="44">
        <v>23.32077778</v>
      </c>
      <c r="F1800" s="44">
        <v>-16.39894444</v>
      </c>
      <c r="G1800" s="40" t="s">
        <v>2110</v>
      </c>
      <c r="H1800" s="37">
        <v>2.5</v>
      </c>
      <c r="I1800" s="40" t="s">
        <v>2111</v>
      </c>
      <c r="J1800" s="40" t="s">
        <v>6897</v>
      </c>
      <c r="K1800" s="40" t="s">
        <v>317</v>
      </c>
      <c r="L1800" s="40" t="s">
        <v>317</v>
      </c>
      <c r="M1800" s="40" t="s">
        <v>317</v>
      </c>
      <c r="N1800" s="40" t="s">
        <v>318</v>
      </c>
      <c r="O1800" s="40" t="s">
        <v>364</v>
      </c>
      <c r="P1800" s="40" t="s">
        <v>365</v>
      </c>
      <c r="Q1800" s="40" t="s">
        <v>381</v>
      </c>
      <c r="R1800" s="40" t="s">
        <v>320</v>
      </c>
      <c r="S1800" s="40" t="s">
        <v>1718</v>
      </c>
      <c r="T1800" s="40" t="s">
        <v>782</v>
      </c>
      <c r="U1800" s="40" t="s">
        <v>323</v>
      </c>
      <c r="V1800" s="187">
        <v>80</v>
      </c>
      <c r="W1800" s="40" t="s">
        <v>366</v>
      </c>
      <c r="X1800" s="42" t="s">
        <v>2113</v>
      </c>
      <c r="Y1800" s="40" t="s">
        <v>2</v>
      </c>
      <c r="Z1800" s="40" t="s">
        <v>2</v>
      </c>
      <c r="AA1800" s="40" t="s">
        <v>346</v>
      </c>
      <c r="AB1800" s="42" t="s">
        <v>2114</v>
      </c>
      <c r="AC1800" s="40" t="s">
        <v>225</v>
      </c>
      <c r="AD1800" s="40" t="s">
        <v>225</v>
      </c>
      <c r="AE1800" s="40" t="s">
        <v>2637</v>
      </c>
      <c r="AF1800" s="40" t="s">
        <v>2637</v>
      </c>
      <c r="AG1800" s="42">
        <v>30</v>
      </c>
      <c r="AH1800" s="40" t="s">
        <v>350</v>
      </c>
      <c r="AI1800" s="40" t="s">
        <v>5393</v>
      </c>
      <c r="AJ1800" s="40" t="s">
        <v>351</v>
      </c>
      <c r="AK1800" s="40" t="s">
        <v>6898</v>
      </c>
      <c r="AL1800" s="40">
        <v>1000</v>
      </c>
      <c r="AM1800" s="40" t="s">
        <v>2702</v>
      </c>
      <c r="AN1800" s="40" t="s">
        <v>6899</v>
      </c>
      <c r="AO1800" s="40">
        <v>400</v>
      </c>
      <c r="AP1800" s="40" t="s">
        <v>333</v>
      </c>
      <c r="AQ1800" s="40">
        <v>300</v>
      </c>
      <c r="AR1800" s="40">
        <v>48</v>
      </c>
      <c r="AS1800" s="40">
        <v>100</v>
      </c>
      <c r="AT1800" s="40">
        <f>AQ1800/AS1800</f>
        <v>3</v>
      </c>
      <c r="AU1800" s="40" t="s">
        <v>385</v>
      </c>
      <c r="AV1800" s="40" t="s">
        <v>385</v>
      </c>
      <c r="AW1800" s="40">
        <v>18000</v>
      </c>
      <c r="AX1800" s="40">
        <v>18000</v>
      </c>
      <c r="AY1800" s="40">
        <v>2</v>
      </c>
      <c r="AZ1800" s="51">
        <v>54</v>
      </c>
      <c r="BA1800" s="40"/>
      <c r="BB1800" s="42">
        <v>1</v>
      </c>
      <c r="BC1800" s="42" t="s">
        <v>346</v>
      </c>
      <c r="BD1800" s="49" t="s">
        <v>6894</v>
      </c>
      <c r="BE1800" s="49">
        <v>0</v>
      </c>
      <c r="BF1800" s="40" t="s">
        <v>1925</v>
      </c>
      <c r="BG1800" s="40"/>
      <c r="BH1800" s="40"/>
      <c r="BI1800" s="40" t="s">
        <v>357</v>
      </c>
      <c r="BJ1800" s="40" t="s">
        <v>358</v>
      </c>
      <c r="BK1800" s="57">
        <v>44778</v>
      </c>
      <c r="BL1800" s="40" t="s">
        <v>317</v>
      </c>
      <c r="BM1800" s="40" t="s">
        <v>317</v>
      </c>
      <c r="BN1800" s="40"/>
      <c r="BO1800" s="40"/>
      <c r="BP1800" s="40" t="s">
        <v>359</v>
      </c>
      <c r="BQ1800" s="40" t="s">
        <v>359</v>
      </c>
      <c r="BR1800" s="40" t="s">
        <v>359</v>
      </c>
      <c r="BS1800" s="40"/>
      <c r="BT1800" s="40" t="s">
        <v>360</v>
      </c>
      <c r="BU1800" s="40" t="s">
        <v>317</v>
      </c>
      <c r="BV1800" s="40" t="s">
        <v>356</v>
      </c>
      <c r="BW1800" s="40"/>
      <c r="BX1800" s="40"/>
      <c r="BY1800" s="40" t="s">
        <v>699</v>
      </c>
      <c r="BZ1800" s="40" t="s">
        <v>353</v>
      </c>
      <c r="CA1800" s="40"/>
      <c r="CB1800" s="40" t="s">
        <v>472</v>
      </c>
      <c r="CC1800" s="40"/>
      <c r="CD1800" s="40"/>
      <c r="CE1800" s="40"/>
      <c r="CF1800" s="40"/>
      <c r="CG1800" s="26" t="s">
        <v>6895</v>
      </c>
    </row>
    <row r="1801" hidden="1" spans="1:85">
      <c r="A1801" s="39">
        <v>592</v>
      </c>
      <c r="B1801" s="40" t="s">
        <v>6900</v>
      </c>
      <c r="C1801" s="179" t="s">
        <v>6901</v>
      </c>
      <c r="D1801" s="40" t="s">
        <v>6902</v>
      </c>
      <c r="E1801" s="44">
        <v>23.43975</v>
      </c>
      <c r="F1801" s="44">
        <v>-14.15569444</v>
      </c>
      <c r="G1801" s="40" t="s">
        <v>2110</v>
      </c>
      <c r="H1801" s="37">
        <v>2.5</v>
      </c>
      <c r="I1801" s="40" t="s">
        <v>2111</v>
      </c>
      <c r="J1801" s="40" t="s">
        <v>6883</v>
      </c>
      <c r="K1801" s="40" t="s">
        <v>317</v>
      </c>
      <c r="L1801" s="40" t="s">
        <v>317</v>
      </c>
      <c r="M1801" s="40" t="s">
        <v>317</v>
      </c>
      <c r="N1801" s="40" t="s">
        <v>318</v>
      </c>
      <c r="O1801" s="42" t="s">
        <v>319</v>
      </c>
      <c r="P1801" s="40" t="s">
        <v>365</v>
      </c>
      <c r="Q1801" s="40" t="s">
        <v>381</v>
      </c>
      <c r="R1801" s="40" t="s">
        <v>381</v>
      </c>
      <c r="S1801" s="40" t="s">
        <v>1718</v>
      </c>
      <c r="T1801" s="40" t="s">
        <v>782</v>
      </c>
      <c r="U1801" s="40" t="s">
        <v>323</v>
      </c>
      <c r="V1801" s="187">
        <v>70</v>
      </c>
      <c r="W1801" s="40" t="s">
        <v>366</v>
      </c>
      <c r="X1801" s="42" t="s">
        <v>2113</v>
      </c>
      <c r="Y1801" s="40" t="s">
        <v>2</v>
      </c>
      <c r="Z1801" s="40" t="s">
        <v>2</v>
      </c>
      <c r="AA1801" s="40" t="s">
        <v>346</v>
      </c>
      <c r="AB1801" s="42" t="s">
        <v>2114</v>
      </c>
      <c r="AC1801" s="40" t="s">
        <v>225</v>
      </c>
      <c r="AD1801" s="40" t="s">
        <v>225</v>
      </c>
      <c r="AE1801" s="40" t="s">
        <v>561</v>
      </c>
      <c r="AF1801" s="40" t="s">
        <v>561</v>
      </c>
      <c r="AG1801" s="42">
        <v>20</v>
      </c>
      <c r="AH1801" s="40" t="s">
        <v>350</v>
      </c>
      <c r="AI1801" s="40" t="s">
        <v>5393</v>
      </c>
      <c r="AJ1801" s="40" t="s">
        <v>370</v>
      </c>
      <c r="AK1801" s="40" t="s">
        <v>3214</v>
      </c>
      <c r="AL1801" s="40">
        <v>1000</v>
      </c>
      <c r="AM1801" s="40" t="s">
        <v>408</v>
      </c>
      <c r="AN1801" s="40" t="s">
        <v>6899</v>
      </c>
      <c r="AO1801" s="40">
        <v>400</v>
      </c>
      <c r="AP1801" s="40" t="s">
        <v>333</v>
      </c>
      <c r="AQ1801" s="40">
        <v>300</v>
      </c>
      <c r="AR1801" s="40">
        <v>48</v>
      </c>
      <c r="AS1801" s="40">
        <v>100</v>
      </c>
      <c r="AT1801" s="40">
        <f>AQ1801/AS1801</f>
        <v>3</v>
      </c>
      <c r="AU1801" s="40" t="s">
        <v>385</v>
      </c>
      <c r="AV1801" s="40" t="s">
        <v>385</v>
      </c>
      <c r="AW1801" s="40">
        <v>18000</v>
      </c>
      <c r="AX1801" s="40">
        <v>18000</v>
      </c>
      <c r="AY1801" s="40">
        <v>2</v>
      </c>
      <c r="AZ1801" s="51">
        <v>25</v>
      </c>
      <c r="BA1801" s="40"/>
      <c r="BB1801" s="42">
        <v>1</v>
      </c>
      <c r="BC1801" s="42" t="s">
        <v>346</v>
      </c>
      <c r="BD1801" s="49" t="s">
        <v>6900</v>
      </c>
      <c r="BE1801" s="49">
        <v>0</v>
      </c>
      <c r="BF1801" s="40" t="s">
        <v>1925</v>
      </c>
      <c r="BG1801" s="40"/>
      <c r="BH1801" s="40"/>
      <c r="BI1801" s="40" t="s">
        <v>357</v>
      </c>
      <c r="BJ1801" s="40" t="s">
        <v>358</v>
      </c>
      <c r="BK1801" s="57">
        <v>44778</v>
      </c>
      <c r="BL1801" s="40" t="s">
        <v>317</v>
      </c>
      <c r="BM1801" s="40" t="s">
        <v>317</v>
      </c>
      <c r="BN1801" s="40"/>
      <c r="BO1801" s="40"/>
      <c r="BP1801" s="40" t="s">
        <v>359</v>
      </c>
      <c r="BQ1801" s="40" t="s">
        <v>359</v>
      </c>
      <c r="BR1801" s="40" t="s">
        <v>359</v>
      </c>
      <c r="BS1801" s="40"/>
      <c r="BT1801" s="40" t="s">
        <v>360</v>
      </c>
      <c r="BU1801" s="40" t="s">
        <v>317</v>
      </c>
      <c r="BV1801" s="40" t="s">
        <v>317</v>
      </c>
      <c r="BW1801" s="40"/>
      <c r="BX1801" s="40"/>
      <c r="BY1801" s="40" t="s">
        <v>353</v>
      </c>
      <c r="BZ1801" s="40" t="s">
        <v>353</v>
      </c>
      <c r="CA1801" s="40"/>
      <c r="CB1801" s="40" t="s">
        <v>353</v>
      </c>
      <c r="CC1801" s="40"/>
      <c r="CD1801" s="40"/>
      <c r="CE1801" s="40"/>
      <c r="CF1801" s="40"/>
      <c r="CG1801" s="26" t="s">
        <v>6901</v>
      </c>
    </row>
    <row r="1802" hidden="1" spans="1:85">
      <c r="A1802" s="34">
        <v>1665</v>
      </c>
      <c r="B1802" s="40" t="s">
        <v>6903</v>
      </c>
      <c r="C1802" s="179" t="s">
        <v>6904</v>
      </c>
      <c r="D1802" s="40" t="s">
        <v>6905</v>
      </c>
      <c r="E1802" s="44">
        <v>23.49897222</v>
      </c>
      <c r="F1802" s="44">
        <v>-16.60527778</v>
      </c>
      <c r="G1802" s="40" t="s">
        <v>2110</v>
      </c>
      <c r="H1802" s="37">
        <v>1.8</v>
      </c>
      <c r="I1802" s="40" t="s">
        <v>2111</v>
      </c>
      <c r="J1802" s="40" t="s">
        <v>6897</v>
      </c>
      <c r="K1802" s="40" t="s">
        <v>317</v>
      </c>
      <c r="L1802" s="40" t="s">
        <v>317</v>
      </c>
      <c r="M1802" s="40" t="s">
        <v>317</v>
      </c>
      <c r="N1802" s="40" t="s">
        <v>402</v>
      </c>
      <c r="O1802" s="40" t="s">
        <v>364</v>
      </c>
      <c r="P1802" s="40" t="s">
        <v>365</v>
      </c>
      <c r="Q1802" s="40" t="s">
        <v>381</v>
      </c>
      <c r="R1802" s="40" t="s">
        <v>320</v>
      </c>
      <c r="S1802" s="40" t="s">
        <v>1718</v>
      </c>
      <c r="T1802" s="40" t="s">
        <v>344</v>
      </c>
      <c r="U1802" s="40" t="s">
        <v>323</v>
      </c>
      <c r="V1802" s="187">
        <v>66</v>
      </c>
      <c r="W1802" s="40" t="s">
        <v>325</v>
      </c>
      <c r="X1802" s="42" t="s">
        <v>2113</v>
      </c>
      <c r="Y1802" s="40" t="s">
        <v>2</v>
      </c>
      <c r="Z1802" s="40" t="s">
        <v>2</v>
      </c>
      <c r="AA1802" s="40" t="s">
        <v>346</v>
      </c>
      <c r="AB1802" s="42" t="s">
        <v>2114</v>
      </c>
      <c r="AC1802" s="40" t="s">
        <v>225</v>
      </c>
      <c r="AD1802" s="40" t="s">
        <v>225</v>
      </c>
      <c r="AE1802" s="40" t="s">
        <v>6906</v>
      </c>
      <c r="AF1802" s="40" t="s">
        <v>2619</v>
      </c>
      <c r="AG1802" s="42">
        <v>15</v>
      </c>
      <c r="AH1802" s="40" t="s">
        <v>350</v>
      </c>
      <c r="AI1802" s="40" t="s">
        <v>2115</v>
      </c>
      <c r="AJ1802" s="40" t="s">
        <v>370</v>
      </c>
      <c r="AK1802" s="40" t="s">
        <v>6074</v>
      </c>
      <c r="AL1802" s="40">
        <v>600</v>
      </c>
      <c r="AM1802" s="40" t="s">
        <v>371</v>
      </c>
      <c r="AN1802" s="40" t="s">
        <v>372</v>
      </c>
      <c r="AO1802" s="40">
        <v>250</v>
      </c>
      <c r="AP1802" s="40" t="s">
        <v>384</v>
      </c>
      <c r="AQ1802" s="40">
        <v>1200</v>
      </c>
      <c r="AR1802" s="40">
        <v>2</v>
      </c>
      <c r="AS1802" s="40">
        <v>600</v>
      </c>
      <c r="AT1802" s="40">
        <v>48</v>
      </c>
      <c r="AU1802" s="40" t="s">
        <v>327</v>
      </c>
      <c r="AV1802" s="40" t="s">
        <v>327</v>
      </c>
      <c r="AW1802" s="40" t="s">
        <v>327</v>
      </c>
      <c r="AX1802" s="40" t="s">
        <v>327</v>
      </c>
      <c r="AY1802" s="40" t="s">
        <v>327</v>
      </c>
      <c r="AZ1802" s="51">
        <v>67</v>
      </c>
      <c r="BA1802" s="40"/>
      <c r="BB1802" s="42">
        <v>1</v>
      </c>
      <c r="BC1802" s="42" t="s">
        <v>346</v>
      </c>
      <c r="BD1802" s="49" t="s">
        <v>6903</v>
      </c>
      <c r="BE1802" s="49">
        <v>0</v>
      </c>
      <c r="BF1802" s="40" t="s">
        <v>1925</v>
      </c>
      <c r="BG1802" s="40"/>
      <c r="BH1802" s="40"/>
      <c r="BI1802" s="40" t="s">
        <v>357</v>
      </c>
      <c r="BJ1802" s="40" t="s">
        <v>358</v>
      </c>
      <c r="BK1802" s="57">
        <v>44778</v>
      </c>
      <c r="BL1802" s="40" t="s">
        <v>317</v>
      </c>
      <c r="BM1802" s="40" t="s">
        <v>317</v>
      </c>
      <c r="BN1802" s="40"/>
      <c r="BO1802" s="40"/>
      <c r="BP1802" s="40" t="s">
        <v>359</v>
      </c>
      <c r="BQ1802" s="40" t="s">
        <v>359</v>
      </c>
      <c r="BR1802" s="40" t="s">
        <v>359</v>
      </c>
      <c r="BS1802" s="40"/>
      <c r="BT1802" s="40" t="s">
        <v>340</v>
      </c>
      <c r="BU1802" s="40" t="s">
        <v>317</v>
      </c>
      <c r="BV1802" s="40" t="s">
        <v>317</v>
      </c>
      <c r="BW1802" s="40"/>
      <c r="BX1802" s="40"/>
      <c r="BY1802" s="40" t="s">
        <v>353</v>
      </c>
      <c r="BZ1802" s="40" t="s">
        <v>353</v>
      </c>
      <c r="CA1802" s="40"/>
      <c r="CB1802" s="40" t="s">
        <v>353</v>
      </c>
      <c r="CC1802" s="40"/>
      <c r="CD1802" s="40"/>
      <c r="CE1802" s="40"/>
      <c r="CF1802" s="40"/>
      <c r="CG1802" s="26" t="s">
        <v>6904</v>
      </c>
    </row>
    <row r="1803" hidden="1" spans="1:85">
      <c r="A1803" s="34">
        <v>1343</v>
      </c>
      <c r="B1803" s="40" t="s">
        <v>6907</v>
      </c>
      <c r="C1803" s="143" t="s">
        <v>6908</v>
      </c>
      <c r="D1803" s="40" t="s">
        <v>6909</v>
      </c>
      <c r="E1803" s="44">
        <v>24.49119444</v>
      </c>
      <c r="F1803" s="44">
        <v>-14.91861111</v>
      </c>
      <c r="G1803" s="40" t="s">
        <v>2110</v>
      </c>
      <c r="H1803" s="37">
        <v>2.5</v>
      </c>
      <c r="I1803" s="40" t="s">
        <v>2111</v>
      </c>
      <c r="J1803" s="40" t="s">
        <v>2112</v>
      </c>
      <c r="K1803" s="40" t="s">
        <v>317</v>
      </c>
      <c r="L1803" s="40" t="s">
        <v>317</v>
      </c>
      <c r="M1803" s="40" t="s">
        <v>317</v>
      </c>
      <c r="N1803" s="40" t="s">
        <v>318</v>
      </c>
      <c r="O1803" s="40" t="s">
        <v>554</v>
      </c>
      <c r="P1803" s="40" t="s">
        <v>365</v>
      </c>
      <c r="Q1803" s="40" t="s">
        <v>381</v>
      </c>
      <c r="R1803" s="40" t="s">
        <v>381</v>
      </c>
      <c r="S1803" s="40" t="s">
        <v>1718</v>
      </c>
      <c r="T1803" s="40" t="s">
        <v>782</v>
      </c>
      <c r="U1803" s="40" t="s">
        <v>323</v>
      </c>
      <c r="V1803" s="187">
        <v>66</v>
      </c>
      <c r="W1803" s="40" t="s">
        <v>325</v>
      </c>
      <c r="X1803" s="40" t="s">
        <v>2113</v>
      </c>
      <c r="Y1803" s="40" t="s">
        <v>2</v>
      </c>
      <c r="Z1803" s="40" t="s">
        <v>2</v>
      </c>
      <c r="AA1803" s="40" t="s">
        <v>346</v>
      </c>
      <c r="AB1803" s="40" t="s">
        <v>2114</v>
      </c>
      <c r="AC1803" s="40" t="s">
        <v>225</v>
      </c>
      <c r="AD1803" s="40" t="s">
        <v>225</v>
      </c>
      <c r="AE1803" s="40" t="s">
        <v>382</v>
      </c>
      <c r="AF1803" s="40" t="s">
        <v>382</v>
      </c>
      <c r="AG1803" s="42">
        <v>20</v>
      </c>
      <c r="AH1803" s="40" t="s">
        <v>350</v>
      </c>
      <c r="AI1803" s="40" t="s">
        <v>6833</v>
      </c>
      <c r="AJ1803" s="40" t="s">
        <v>351</v>
      </c>
      <c r="AK1803" s="40" t="s">
        <v>6834</v>
      </c>
      <c r="AL1803" s="40">
        <v>1000</v>
      </c>
      <c r="AM1803" s="40" t="s">
        <v>2702</v>
      </c>
      <c r="AN1803" s="40" t="s">
        <v>6899</v>
      </c>
      <c r="AO1803" s="40">
        <v>400</v>
      </c>
      <c r="AP1803" s="40" t="s">
        <v>333</v>
      </c>
      <c r="AQ1803" s="40">
        <v>300</v>
      </c>
      <c r="AR1803" s="40">
        <v>48</v>
      </c>
      <c r="AS1803" s="40">
        <v>100</v>
      </c>
      <c r="AT1803" s="40">
        <f>AQ1803/AS1803</f>
        <v>3</v>
      </c>
      <c r="AU1803" s="40" t="s">
        <v>327</v>
      </c>
      <c r="AV1803" s="40" t="s">
        <v>327</v>
      </c>
      <c r="AW1803" s="40" t="s">
        <v>327</v>
      </c>
      <c r="AX1803" s="40">
        <v>18000</v>
      </c>
      <c r="AY1803" s="40" t="s">
        <v>327</v>
      </c>
      <c r="AZ1803" s="51">
        <v>30.3</v>
      </c>
      <c r="BA1803" s="40"/>
      <c r="BB1803" s="42">
        <v>1</v>
      </c>
      <c r="BC1803" s="42" t="s">
        <v>346</v>
      </c>
      <c r="BD1803" s="49" t="s">
        <v>6907</v>
      </c>
      <c r="BE1803" s="49">
        <v>0</v>
      </c>
      <c r="BF1803" s="40" t="s">
        <v>1925</v>
      </c>
      <c r="BG1803" s="40"/>
      <c r="BH1803" s="40"/>
      <c r="BI1803" s="40" t="s">
        <v>357</v>
      </c>
      <c r="BJ1803" s="40" t="s">
        <v>358</v>
      </c>
      <c r="BK1803" s="57">
        <v>44778</v>
      </c>
      <c r="BL1803" s="40" t="s">
        <v>317</v>
      </c>
      <c r="BM1803" s="40" t="s">
        <v>317</v>
      </c>
      <c r="BN1803" s="40"/>
      <c r="BO1803" s="40"/>
      <c r="BP1803" s="40" t="s">
        <v>359</v>
      </c>
      <c r="BQ1803" s="40" t="s">
        <v>359</v>
      </c>
      <c r="BR1803" s="40" t="s">
        <v>359</v>
      </c>
      <c r="BS1803" s="40"/>
      <c r="BT1803" s="40" t="s">
        <v>360</v>
      </c>
      <c r="BU1803" s="40" t="s">
        <v>317</v>
      </c>
      <c r="BV1803" s="40" t="s">
        <v>317</v>
      </c>
      <c r="BW1803" s="40"/>
      <c r="BX1803" s="40"/>
      <c r="BY1803" s="40" t="s">
        <v>353</v>
      </c>
      <c r="BZ1803" s="40" t="s">
        <v>353</v>
      </c>
      <c r="CA1803" s="40"/>
      <c r="CB1803" s="40" t="s">
        <v>353</v>
      </c>
      <c r="CC1803" s="40"/>
      <c r="CD1803" s="40"/>
      <c r="CE1803" s="40"/>
      <c r="CF1803" s="40"/>
      <c r="CG1803" s="26" t="s">
        <v>6908</v>
      </c>
    </row>
    <row r="1804" hidden="1" spans="1:85">
      <c r="A1804" s="39">
        <v>1464</v>
      </c>
      <c r="B1804" s="40" t="s">
        <v>6910</v>
      </c>
      <c r="C1804" s="143" t="s">
        <v>6911</v>
      </c>
      <c r="D1804" s="40" t="s">
        <v>6912</v>
      </c>
      <c r="E1804" s="44">
        <v>23.75</v>
      </c>
      <c r="F1804" s="44">
        <v>-16.79663889</v>
      </c>
      <c r="G1804" s="40" t="s">
        <v>2110</v>
      </c>
      <c r="H1804" s="37" t="s">
        <v>2203</v>
      </c>
      <c r="I1804" s="40" t="s">
        <v>2111</v>
      </c>
      <c r="J1804" s="40" t="s">
        <v>6897</v>
      </c>
      <c r="K1804" s="40" t="s">
        <v>317</v>
      </c>
      <c r="L1804" s="40" t="s">
        <v>317</v>
      </c>
      <c r="M1804" s="40" t="s">
        <v>317</v>
      </c>
      <c r="N1804" s="40" t="s">
        <v>318</v>
      </c>
      <c r="O1804" s="40" t="s">
        <v>554</v>
      </c>
      <c r="P1804" s="40" t="s">
        <v>365</v>
      </c>
      <c r="Q1804" s="40" t="s">
        <v>381</v>
      </c>
      <c r="R1804" s="40" t="s">
        <v>320</v>
      </c>
      <c r="S1804" s="40" t="s">
        <v>1718</v>
      </c>
      <c r="T1804" s="40" t="s">
        <v>782</v>
      </c>
      <c r="U1804" s="40" t="s">
        <v>323</v>
      </c>
      <c r="V1804" s="187">
        <v>70</v>
      </c>
      <c r="W1804" s="40" t="s">
        <v>325</v>
      </c>
      <c r="X1804" s="40" t="s">
        <v>6038</v>
      </c>
      <c r="Y1804" s="40" t="s">
        <v>2</v>
      </c>
      <c r="Z1804" s="40" t="s">
        <v>2</v>
      </c>
      <c r="AA1804" s="40" t="s">
        <v>346</v>
      </c>
      <c r="AB1804" s="40" t="s">
        <v>2114</v>
      </c>
      <c r="AC1804" s="40" t="s">
        <v>225</v>
      </c>
      <c r="AD1804" s="40" t="s">
        <v>225</v>
      </c>
      <c r="AE1804" s="40" t="s">
        <v>2203</v>
      </c>
      <c r="AF1804" s="40" t="s">
        <v>2203</v>
      </c>
      <c r="AG1804" s="42" t="s">
        <v>2203</v>
      </c>
      <c r="AH1804" s="40" t="s">
        <v>2203</v>
      </c>
      <c r="AI1804" s="40" t="s">
        <v>2203</v>
      </c>
      <c r="AJ1804" s="40" t="s">
        <v>2203</v>
      </c>
      <c r="AK1804" s="40" t="s">
        <v>2203</v>
      </c>
      <c r="AL1804" s="40" t="s">
        <v>327</v>
      </c>
      <c r="AM1804" s="40" t="s">
        <v>332</v>
      </c>
      <c r="AN1804" s="40" t="s">
        <v>6128</v>
      </c>
      <c r="AO1804" s="40">
        <v>600</v>
      </c>
      <c r="AP1804" s="40" t="s">
        <v>333</v>
      </c>
      <c r="AQ1804" s="40">
        <v>300</v>
      </c>
      <c r="AR1804" s="40">
        <v>48</v>
      </c>
      <c r="AS1804" s="40">
        <v>100</v>
      </c>
      <c r="AT1804" s="40">
        <f>AQ1804/AS1804</f>
        <v>3</v>
      </c>
      <c r="AU1804" s="40" t="s">
        <v>327</v>
      </c>
      <c r="AV1804" s="40" t="s">
        <v>327</v>
      </c>
      <c r="AW1804" s="40" t="s">
        <v>327</v>
      </c>
      <c r="AX1804" s="40" t="s">
        <v>2203</v>
      </c>
      <c r="AY1804" s="40" t="s">
        <v>327</v>
      </c>
      <c r="AZ1804" s="51">
        <v>40</v>
      </c>
      <c r="BA1804" s="40"/>
      <c r="BB1804" s="42">
        <v>1</v>
      </c>
      <c r="BC1804" s="42" t="s">
        <v>346</v>
      </c>
      <c r="BD1804" s="49" t="s">
        <v>6910</v>
      </c>
      <c r="BE1804" s="49">
        <v>0</v>
      </c>
      <c r="BF1804" s="40" t="s">
        <v>356</v>
      </c>
      <c r="BG1804" s="40"/>
      <c r="BH1804" s="40"/>
      <c r="BI1804" s="40" t="s">
        <v>357</v>
      </c>
      <c r="BJ1804" s="40" t="s">
        <v>358</v>
      </c>
      <c r="BK1804" s="57">
        <v>44778</v>
      </c>
      <c r="BL1804" s="40" t="s">
        <v>340</v>
      </c>
      <c r="BM1804" s="40" t="s">
        <v>340</v>
      </c>
      <c r="BN1804" s="40"/>
      <c r="BO1804" s="40">
        <v>1</v>
      </c>
      <c r="BP1804" s="40" t="s">
        <v>359</v>
      </c>
      <c r="BQ1804" s="40" t="s">
        <v>359</v>
      </c>
      <c r="BR1804" s="40" t="s">
        <v>508</v>
      </c>
      <c r="BS1804" s="40"/>
      <c r="BT1804" s="40" t="s">
        <v>360</v>
      </c>
      <c r="BU1804" s="40" t="s">
        <v>317</v>
      </c>
      <c r="BV1804" s="40" t="s">
        <v>317</v>
      </c>
      <c r="BW1804" s="40"/>
      <c r="BX1804" s="40"/>
      <c r="BY1804" s="40" t="s">
        <v>353</v>
      </c>
      <c r="BZ1804" s="40" t="s">
        <v>353</v>
      </c>
      <c r="CA1804" s="40"/>
      <c r="CB1804" s="40" t="s">
        <v>353</v>
      </c>
      <c r="CC1804" s="40"/>
      <c r="CD1804" s="40"/>
      <c r="CE1804" s="40"/>
      <c r="CF1804" s="40" t="s">
        <v>6913</v>
      </c>
      <c r="CG1804" s="26" t="s">
        <v>6911</v>
      </c>
    </row>
    <row r="1805" hidden="1" spans="1:85">
      <c r="A1805" s="34">
        <v>827</v>
      </c>
      <c r="B1805" s="40" t="s">
        <v>6914</v>
      </c>
      <c r="C1805" s="143" t="s">
        <v>6915</v>
      </c>
      <c r="D1805" s="40" t="s">
        <v>6916</v>
      </c>
      <c r="E1805" s="44">
        <v>24.76727778</v>
      </c>
      <c r="F1805" s="44">
        <v>-14.83341667</v>
      </c>
      <c r="G1805" s="40" t="s">
        <v>2110</v>
      </c>
      <c r="H1805" s="37">
        <v>1.8</v>
      </c>
      <c r="I1805" s="40" t="s">
        <v>2111</v>
      </c>
      <c r="J1805" s="40" t="s">
        <v>2112</v>
      </c>
      <c r="K1805" s="40" t="s">
        <v>317</v>
      </c>
      <c r="L1805" s="40" t="s">
        <v>317</v>
      </c>
      <c r="M1805" s="40" t="s">
        <v>317</v>
      </c>
      <c r="N1805" s="40" t="s">
        <v>402</v>
      </c>
      <c r="O1805" s="40" t="s">
        <v>364</v>
      </c>
      <c r="P1805" s="40" t="s">
        <v>365</v>
      </c>
      <c r="Q1805" s="40" t="s">
        <v>381</v>
      </c>
      <c r="R1805" s="40" t="s">
        <v>320</v>
      </c>
      <c r="S1805" s="40" t="s">
        <v>1718</v>
      </c>
      <c r="T1805" s="40" t="s">
        <v>344</v>
      </c>
      <c r="U1805" s="40" t="s">
        <v>323</v>
      </c>
      <c r="V1805" s="187">
        <v>60</v>
      </c>
      <c r="W1805" s="40" t="s">
        <v>366</v>
      </c>
      <c r="X1805" s="40" t="s">
        <v>2113</v>
      </c>
      <c r="Y1805" s="40" t="s">
        <v>2</v>
      </c>
      <c r="Z1805" s="40" t="s">
        <v>2</v>
      </c>
      <c r="AA1805" s="40" t="s">
        <v>346</v>
      </c>
      <c r="AB1805" s="40" t="s">
        <v>2114</v>
      </c>
      <c r="AC1805" s="40" t="s">
        <v>225</v>
      </c>
      <c r="AD1805" s="40" t="s">
        <v>225</v>
      </c>
      <c r="AE1805" s="40" t="s">
        <v>368</v>
      </c>
      <c r="AF1805" s="40" t="s">
        <v>368</v>
      </c>
      <c r="AG1805" s="42">
        <v>15</v>
      </c>
      <c r="AH1805" s="40" t="s">
        <v>368</v>
      </c>
      <c r="AI1805" s="40" t="s">
        <v>1803</v>
      </c>
      <c r="AJ1805" s="40" t="s">
        <v>351</v>
      </c>
      <c r="AK1805" s="40" t="s">
        <v>6893</v>
      </c>
      <c r="AL1805" s="40">
        <v>600</v>
      </c>
      <c r="AM1805" s="40" t="s">
        <v>371</v>
      </c>
      <c r="AN1805" s="40" t="s">
        <v>372</v>
      </c>
      <c r="AO1805" s="40">
        <v>250</v>
      </c>
      <c r="AP1805" s="40" t="s">
        <v>384</v>
      </c>
      <c r="AQ1805" s="40">
        <v>600</v>
      </c>
      <c r="AR1805" s="40">
        <v>2</v>
      </c>
      <c r="AS1805" s="40">
        <v>600</v>
      </c>
      <c r="AT1805" s="40">
        <v>24</v>
      </c>
      <c r="AU1805" s="40" t="s">
        <v>385</v>
      </c>
      <c r="AV1805" s="40" t="s">
        <v>385</v>
      </c>
      <c r="AW1805" s="40">
        <v>18000</v>
      </c>
      <c r="AX1805" s="40">
        <v>18000</v>
      </c>
      <c r="AY1805" s="40">
        <v>2</v>
      </c>
      <c r="AZ1805" s="51">
        <v>54</v>
      </c>
      <c r="BA1805" s="40"/>
      <c r="BB1805" s="42">
        <v>1</v>
      </c>
      <c r="BC1805" s="42" t="s">
        <v>346</v>
      </c>
      <c r="BD1805" s="49" t="s">
        <v>6914</v>
      </c>
      <c r="BE1805" s="49">
        <v>0</v>
      </c>
      <c r="BF1805" s="40" t="s">
        <v>1925</v>
      </c>
      <c r="BG1805" s="40"/>
      <c r="BH1805" s="40"/>
      <c r="BI1805" s="40" t="s">
        <v>357</v>
      </c>
      <c r="BJ1805" s="40" t="s">
        <v>358</v>
      </c>
      <c r="BK1805" s="57">
        <v>44778</v>
      </c>
      <c r="BL1805" s="40" t="s">
        <v>317</v>
      </c>
      <c r="BM1805" s="40" t="s">
        <v>317</v>
      </c>
      <c r="BN1805" s="40"/>
      <c r="BO1805" s="40"/>
      <c r="BP1805" s="40" t="s">
        <v>359</v>
      </c>
      <c r="BQ1805" s="40" t="s">
        <v>359</v>
      </c>
      <c r="BR1805" s="40" t="s">
        <v>359</v>
      </c>
      <c r="BS1805" s="40"/>
      <c r="BT1805" s="40" t="s">
        <v>360</v>
      </c>
      <c r="BU1805" s="40" t="s">
        <v>317</v>
      </c>
      <c r="BV1805" s="40" t="s">
        <v>317</v>
      </c>
      <c r="BW1805" s="40"/>
      <c r="BX1805" s="40"/>
      <c r="BY1805" s="40" t="s">
        <v>353</v>
      </c>
      <c r="BZ1805" s="40" t="s">
        <v>353</v>
      </c>
      <c r="CA1805" s="40"/>
      <c r="CB1805" s="40" t="s">
        <v>353</v>
      </c>
      <c r="CC1805" s="40"/>
      <c r="CD1805" s="40"/>
      <c r="CE1805" s="40"/>
      <c r="CF1805" s="40"/>
      <c r="CG1805" s="26" t="s">
        <v>6915</v>
      </c>
    </row>
    <row r="1806" hidden="1" spans="1:85">
      <c r="A1806" s="39">
        <v>650</v>
      </c>
      <c r="B1806" s="40" t="s">
        <v>6917</v>
      </c>
      <c r="C1806" s="179" t="s">
        <v>6918</v>
      </c>
      <c r="D1806" s="40" t="s">
        <v>6919</v>
      </c>
      <c r="E1806" s="44">
        <v>24.80596111</v>
      </c>
      <c r="F1806" s="44">
        <v>-14.80375</v>
      </c>
      <c r="G1806" s="40" t="s">
        <v>2110</v>
      </c>
      <c r="H1806" s="37">
        <v>1.8</v>
      </c>
      <c r="I1806" s="40" t="s">
        <v>2111</v>
      </c>
      <c r="J1806" s="40" t="s">
        <v>2112</v>
      </c>
      <c r="K1806" s="40" t="s">
        <v>317</v>
      </c>
      <c r="L1806" s="40" t="s">
        <v>317</v>
      </c>
      <c r="M1806" s="40" t="s">
        <v>317</v>
      </c>
      <c r="N1806" s="40" t="s">
        <v>402</v>
      </c>
      <c r="O1806" s="40" t="s">
        <v>364</v>
      </c>
      <c r="P1806" s="40" t="s">
        <v>380</v>
      </c>
      <c r="Q1806" s="40" t="s">
        <v>381</v>
      </c>
      <c r="R1806" s="40" t="s">
        <v>320</v>
      </c>
      <c r="S1806" s="40" t="s">
        <v>1718</v>
      </c>
      <c r="T1806" s="40" t="s">
        <v>344</v>
      </c>
      <c r="U1806" s="40" t="s">
        <v>323</v>
      </c>
      <c r="V1806" s="187">
        <v>46</v>
      </c>
      <c r="W1806" s="40" t="s">
        <v>366</v>
      </c>
      <c r="X1806" s="42" t="s">
        <v>2113</v>
      </c>
      <c r="Y1806" s="40" t="s">
        <v>2</v>
      </c>
      <c r="Z1806" s="40" t="s">
        <v>2</v>
      </c>
      <c r="AA1806" s="40" t="s">
        <v>346</v>
      </c>
      <c r="AB1806" s="42" t="s">
        <v>2114</v>
      </c>
      <c r="AC1806" s="40" t="s">
        <v>225</v>
      </c>
      <c r="AD1806" s="40" t="s">
        <v>225</v>
      </c>
      <c r="AE1806" s="40" t="s">
        <v>6906</v>
      </c>
      <c r="AF1806" s="40" t="s">
        <v>2619</v>
      </c>
      <c r="AG1806" s="42">
        <v>15</v>
      </c>
      <c r="AH1806" s="40" t="s">
        <v>350</v>
      </c>
      <c r="AI1806" s="40" t="s">
        <v>2115</v>
      </c>
      <c r="AJ1806" s="40" t="s">
        <v>351</v>
      </c>
      <c r="AK1806" s="40" t="s">
        <v>6074</v>
      </c>
      <c r="AL1806" s="40">
        <v>600</v>
      </c>
      <c r="AM1806" s="40" t="s">
        <v>371</v>
      </c>
      <c r="AN1806" s="40" t="s">
        <v>372</v>
      </c>
      <c r="AO1806" s="40">
        <v>250</v>
      </c>
      <c r="AP1806" s="40" t="s">
        <v>384</v>
      </c>
      <c r="AQ1806" s="40">
        <v>600</v>
      </c>
      <c r="AR1806" s="40">
        <v>2</v>
      </c>
      <c r="AS1806" s="40">
        <v>600</v>
      </c>
      <c r="AT1806" s="40">
        <v>24</v>
      </c>
      <c r="AU1806" s="40" t="s">
        <v>385</v>
      </c>
      <c r="AV1806" s="40" t="s">
        <v>385</v>
      </c>
      <c r="AW1806" s="40">
        <v>18000</v>
      </c>
      <c r="AX1806" s="40">
        <v>18000</v>
      </c>
      <c r="AY1806" s="40">
        <v>2</v>
      </c>
      <c r="AZ1806" s="51">
        <v>55</v>
      </c>
      <c r="BA1806" s="40"/>
      <c r="BB1806" s="42">
        <v>1</v>
      </c>
      <c r="BC1806" s="42" t="s">
        <v>346</v>
      </c>
      <c r="BD1806" s="49" t="s">
        <v>6917</v>
      </c>
      <c r="BE1806" s="49">
        <v>0</v>
      </c>
      <c r="BF1806" s="40" t="s">
        <v>1925</v>
      </c>
      <c r="BG1806" s="40"/>
      <c r="BH1806" s="40"/>
      <c r="BI1806" s="40" t="s">
        <v>357</v>
      </c>
      <c r="BJ1806" s="40" t="s">
        <v>358</v>
      </c>
      <c r="BK1806" s="57">
        <v>44778</v>
      </c>
      <c r="BL1806" s="40" t="s">
        <v>317</v>
      </c>
      <c r="BM1806" s="40" t="s">
        <v>317</v>
      </c>
      <c r="BN1806" s="40"/>
      <c r="BO1806" s="40"/>
      <c r="BP1806" s="40" t="s">
        <v>359</v>
      </c>
      <c r="BQ1806" s="40" t="s">
        <v>359</v>
      </c>
      <c r="BR1806" s="40" t="s">
        <v>359</v>
      </c>
      <c r="BS1806" s="40"/>
      <c r="BT1806" s="40" t="s">
        <v>360</v>
      </c>
      <c r="BU1806" s="40" t="s">
        <v>317</v>
      </c>
      <c r="BV1806" s="40" t="s">
        <v>356</v>
      </c>
      <c r="BW1806" s="40"/>
      <c r="BX1806" s="40"/>
      <c r="BY1806" s="40" t="s">
        <v>699</v>
      </c>
      <c r="BZ1806" s="40" t="s">
        <v>353</v>
      </c>
      <c r="CA1806" s="40"/>
      <c r="CB1806" s="40" t="s">
        <v>472</v>
      </c>
      <c r="CC1806" s="40"/>
      <c r="CD1806" s="40"/>
      <c r="CE1806" s="40"/>
      <c r="CF1806" s="40"/>
      <c r="CG1806" s="26" t="s">
        <v>6918</v>
      </c>
    </row>
    <row r="1807" s="22" customFormat="1" hidden="1" spans="1:85">
      <c r="A1807" s="39">
        <v>1052</v>
      </c>
      <c r="B1807" s="40" t="s">
        <v>6920</v>
      </c>
      <c r="C1807" s="143" t="s">
        <v>6921</v>
      </c>
      <c r="D1807" s="40" t="s">
        <v>6922</v>
      </c>
      <c r="E1807" s="44">
        <v>24.78772</v>
      </c>
      <c r="F1807" s="44">
        <v>-14.66969</v>
      </c>
      <c r="G1807" s="40" t="s">
        <v>2110</v>
      </c>
      <c r="H1807" s="37">
        <v>2.5</v>
      </c>
      <c r="I1807" s="40" t="s">
        <v>2111</v>
      </c>
      <c r="J1807" s="40" t="s">
        <v>2112</v>
      </c>
      <c r="K1807" s="40" t="s">
        <v>317</v>
      </c>
      <c r="L1807" s="40" t="s">
        <v>317</v>
      </c>
      <c r="M1807" s="40" t="s">
        <v>317</v>
      </c>
      <c r="N1807" s="40" t="s">
        <v>318</v>
      </c>
      <c r="O1807" s="42" t="s">
        <v>364</v>
      </c>
      <c r="P1807" s="40" t="s">
        <v>365</v>
      </c>
      <c r="Q1807" s="40" t="s">
        <v>320</v>
      </c>
      <c r="R1807" s="40" t="s">
        <v>320</v>
      </c>
      <c r="S1807" s="40" t="s">
        <v>1718</v>
      </c>
      <c r="T1807" s="40" t="s">
        <v>344</v>
      </c>
      <c r="U1807" s="40" t="s">
        <v>323</v>
      </c>
      <c r="V1807" s="187" t="s">
        <v>2678</v>
      </c>
      <c r="W1807" s="40" t="s">
        <v>325</v>
      </c>
      <c r="X1807" s="42" t="s">
        <v>2113</v>
      </c>
      <c r="Y1807" s="40" t="s">
        <v>2</v>
      </c>
      <c r="Z1807" s="40" t="s">
        <v>2</v>
      </c>
      <c r="AA1807" s="40" t="s">
        <v>346</v>
      </c>
      <c r="AB1807" s="42" t="s">
        <v>2114</v>
      </c>
      <c r="AC1807" s="40" t="s">
        <v>225</v>
      </c>
      <c r="AD1807" s="40" t="s">
        <v>225</v>
      </c>
      <c r="AE1807" s="40" t="s">
        <v>382</v>
      </c>
      <c r="AF1807" s="40" t="s">
        <v>382</v>
      </c>
      <c r="AG1807" s="42">
        <v>20</v>
      </c>
      <c r="AH1807" s="40" t="s">
        <v>350</v>
      </c>
      <c r="AI1807" s="40" t="s">
        <v>6833</v>
      </c>
      <c r="AJ1807" s="40" t="s">
        <v>351</v>
      </c>
      <c r="AK1807" s="40" t="s">
        <v>6834</v>
      </c>
      <c r="AL1807" s="40">
        <v>1000</v>
      </c>
      <c r="AM1807" s="40" t="s">
        <v>6923</v>
      </c>
      <c r="AN1807" s="40" t="s">
        <v>6924</v>
      </c>
      <c r="AO1807" s="40">
        <v>166</v>
      </c>
      <c r="AP1807" s="40" t="s">
        <v>384</v>
      </c>
      <c r="AQ1807" s="40">
        <v>1200</v>
      </c>
      <c r="AR1807" s="40">
        <v>2</v>
      </c>
      <c r="AS1807" s="40">
        <v>600</v>
      </c>
      <c r="AT1807" s="40">
        <v>48</v>
      </c>
      <c r="AU1807" s="40" t="s">
        <v>327</v>
      </c>
      <c r="AV1807" s="40" t="s">
        <v>327</v>
      </c>
      <c r="AW1807" s="40" t="s">
        <v>327</v>
      </c>
      <c r="AX1807" s="40" t="s">
        <v>327</v>
      </c>
      <c r="AY1807" s="40" t="s">
        <v>327</v>
      </c>
      <c r="AZ1807" s="51">
        <v>38.3</v>
      </c>
      <c r="BA1807" s="40"/>
      <c r="BB1807" s="42">
        <v>1</v>
      </c>
      <c r="BC1807" s="42" t="s">
        <v>346</v>
      </c>
      <c r="BD1807" s="49" t="s">
        <v>6920</v>
      </c>
      <c r="BE1807" s="49">
        <v>0</v>
      </c>
      <c r="BF1807" s="40" t="s">
        <v>1925</v>
      </c>
      <c r="BG1807" s="40"/>
      <c r="BH1807" s="40"/>
      <c r="BI1807" s="40" t="s">
        <v>357</v>
      </c>
      <c r="BJ1807" s="40" t="s">
        <v>358</v>
      </c>
      <c r="BK1807" s="57">
        <v>44778</v>
      </c>
      <c r="BL1807" s="40" t="s">
        <v>317</v>
      </c>
      <c r="BM1807" s="40" t="s">
        <v>317</v>
      </c>
      <c r="BN1807" s="40"/>
      <c r="BO1807" s="40"/>
      <c r="BP1807" s="40" t="s">
        <v>359</v>
      </c>
      <c r="BQ1807" s="40" t="s">
        <v>359</v>
      </c>
      <c r="BR1807" s="40" t="s">
        <v>359</v>
      </c>
      <c r="BS1807" s="40"/>
      <c r="BT1807" s="40" t="s">
        <v>360</v>
      </c>
      <c r="BU1807" s="40" t="s">
        <v>317</v>
      </c>
      <c r="BV1807" s="40" t="s">
        <v>317</v>
      </c>
      <c r="BW1807" s="40"/>
      <c r="BX1807" s="40"/>
      <c r="BY1807" s="40" t="s">
        <v>353</v>
      </c>
      <c r="BZ1807" s="40" t="s">
        <v>353</v>
      </c>
      <c r="CA1807" s="40"/>
      <c r="CB1807" s="40" t="s">
        <v>353</v>
      </c>
      <c r="CC1807" s="40"/>
      <c r="CD1807" s="40"/>
      <c r="CE1807" s="40"/>
      <c r="CF1807" s="40"/>
      <c r="CG1807" s="26" t="s">
        <v>6921</v>
      </c>
    </row>
    <row r="1808" s="22" customFormat="1" hidden="1" spans="1:85">
      <c r="A1808" s="39">
        <v>554</v>
      </c>
      <c r="B1808" s="40" t="s">
        <v>6925</v>
      </c>
      <c r="C1808" s="143" t="s">
        <v>6926</v>
      </c>
      <c r="D1808" s="40" t="s">
        <v>6927</v>
      </c>
      <c r="E1808" s="44">
        <v>23.97738889</v>
      </c>
      <c r="F1808" s="44">
        <v>-17.03147222</v>
      </c>
      <c r="G1808" s="40" t="s">
        <v>2110</v>
      </c>
      <c r="H1808" s="37">
        <v>2.5</v>
      </c>
      <c r="I1808" s="40" t="s">
        <v>2111</v>
      </c>
      <c r="J1808" s="40" t="s">
        <v>6897</v>
      </c>
      <c r="K1808" s="40" t="s">
        <v>317</v>
      </c>
      <c r="L1808" s="40" t="s">
        <v>317</v>
      </c>
      <c r="M1808" s="40" t="s">
        <v>317</v>
      </c>
      <c r="N1808" s="40" t="s">
        <v>318</v>
      </c>
      <c r="O1808" s="40" t="s">
        <v>554</v>
      </c>
      <c r="P1808" s="40" t="s">
        <v>365</v>
      </c>
      <c r="Q1808" s="40" t="s">
        <v>381</v>
      </c>
      <c r="R1808" s="40" t="s">
        <v>320</v>
      </c>
      <c r="S1808" s="40" t="s">
        <v>1718</v>
      </c>
      <c r="T1808" s="40" t="s">
        <v>782</v>
      </c>
      <c r="U1808" s="40" t="s">
        <v>323</v>
      </c>
      <c r="V1808" s="187">
        <v>80</v>
      </c>
      <c r="W1808" s="40" t="s">
        <v>325</v>
      </c>
      <c r="X1808" s="42" t="s">
        <v>6038</v>
      </c>
      <c r="Y1808" s="40" t="s">
        <v>2</v>
      </c>
      <c r="Z1808" s="40" t="s">
        <v>2</v>
      </c>
      <c r="AA1808" s="40" t="s">
        <v>346</v>
      </c>
      <c r="AB1808" s="42" t="s">
        <v>2114</v>
      </c>
      <c r="AC1808" s="40" t="s">
        <v>225</v>
      </c>
      <c r="AD1808" s="40" t="s">
        <v>225</v>
      </c>
      <c r="AE1808" s="40" t="s">
        <v>382</v>
      </c>
      <c r="AF1808" s="40" t="s">
        <v>382</v>
      </c>
      <c r="AG1808" s="42">
        <v>20</v>
      </c>
      <c r="AH1808" s="40">
        <v>0</v>
      </c>
      <c r="AI1808" s="40">
        <v>0</v>
      </c>
      <c r="AJ1808" s="40">
        <v>0</v>
      </c>
      <c r="AK1808" s="40">
        <v>0</v>
      </c>
      <c r="AL1808" s="40">
        <v>1000</v>
      </c>
      <c r="AM1808" s="40" t="s">
        <v>332</v>
      </c>
      <c r="AN1808" s="40" t="s">
        <v>6128</v>
      </c>
      <c r="AO1808" s="40">
        <v>600</v>
      </c>
      <c r="AP1808" s="40" t="s">
        <v>333</v>
      </c>
      <c r="AQ1808" s="40">
        <v>200</v>
      </c>
      <c r="AR1808" s="40">
        <v>48</v>
      </c>
      <c r="AS1808" s="40">
        <v>100</v>
      </c>
      <c r="AT1808" s="40">
        <f>AQ1808/AS1808</f>
        <v>2</v>
      </c>
      <c r="AU1808" s="40" t="s">
        <v>327</v>
      </c>
      <c r="AV1808" s="40" t="s">
        <v>327</v>
      </c>
      <c r="AW1808" s="40" t="s">
        <v>327</v>
      </c>
      <c r="AX1808" s="40" t="s">
        <v>2203</v>
      </c>
      <c r="AY1808" s="40" t="s">
        <v>327</v>
      </c>
      <c r="AZ1808" s="51">
        <v>38</v>
      </c>
      <c r="BA1808" s="40"/>
      <c r="BB1808" s="42">
        <v>1</v>
      </c>
      <c r="BC1808" s="42" t="s">
        <v>346</v>
      </c>
      <c r="BD1808" s="49" t="s">
        <v>6925</v>
      </c>
      <c r="BE1808" s="49">
        <v>0</v>
      </c>
      <c r="BF1808" s="40" t="s">
        <v>356</v>
      </c>
      <c r="BG1808" s="40"/>
      <c r="BH1808" s="40"/>
      <c r="BI1808" s="40" t="s">
        <v>357</v>
      </c>
      <c r="BJ1808" s="40" t="s">
        <v>358</v>
      </c>
      <c r="BK1808" s="57">
        <v>44778</v>
      </c>
      <c r="BL1808" s="40" t="s">
        <v>317</v>
      </c>
      <c r="BM1808" s="40" t="s">
        <v>317</v>
      </c>
      <c r="BN1808" s="40"/>
      <c r="BO1808" s="40"/>
      <c r="BP1808" s="40" t="s">
        <v>359</v>
      </c>
      <c r="BQ1808" s="40" t="s">
        <v>359</v>
      </c>
      <c r="BR1808" s="40" t="s">
        <v>359</v>
      </c>
      <c r="BS1808" s="40"/>
      <c r="BT1808" s="40" t="s">
        <v>360</v>
      </c>
      <c r="BU1808" s="40" t="s">
        <v>317</v>
      </c>
      <c r="BV1808" s="40" t="s">
        <v>317</v>
      </c>
      <c r="BW1808" s="40"/>
      <c r="BX1808" s="40"/>
      <c r="BY1808" s="40" t="s">
        <v>353</v>
      </c>
      <c r="BZ1808" s="40" t="s">
        <v>353</v>
      </c>
      <c r="CA1808" s="40"/>
      <c r="CB1808" s="40" t="s">
        <v>353</v>
      </c>
      <c r="CC1808" s="40"/>
      <c r="CD1808" s="40"/>
      <c r="CE1808" s="40"/>
      <c r="CF1808" s="40"/>
      <c r="CG1808" s="26" t="s">
        <v>6926</v>
      </c>
    </row>
    <row r="1809" s="22" customFormat="1" hidden="1" spans="1:85">
      <c r="A1809" s="34">
        <v>627</v>
      </c>
      <c r="B1809" s="40" t="s">
        <v>6928</v>
      </c>
      <c r="C1809" s="143" t="s">
        <v>6929</v>
      </c>
      <c r="D1809" s="40" t="s">
        <v>6930</v>
      </c>
      <c r="E1809" s="44">
        <v>25.12175</v>
      </c>
      <c r="F1809" s="44">
        <v>-14.83894444</v>
      </c>
      <c r="G1809" s="40" t="s">
        <v>2110</v>
      </c>
      <c r="H1809" s="37">
        <v>1.8</v>
      </c>
      <c r="I1809" s="40" t="s">
        <v>2111</v>
      </c>
      <c r="J1809" s="40" t="s">
        <v>2112</v>
      </c>
      <c r="K1809" s="40" t="s">
        <v>317</v>
      </c>
      <c r="L1809" s="40" t="s">
        <v>317</v>
      </c>
      <c r="M1809" s="40" t="s">
        <v>317</v>
      </c>
      <c r="N1809" s="40" t="s">
        <v>318</v>
      </c>
      <c r="O1809" s="40" t="s">
        <v>364</v>
      </c>
      <c r="P1809" s="40" t="s">
        <v>343</v>
      </c>
      <c r="Q1809" s="40" t="s">
        <v>381</v>
      </c>
      <c r="R1809" s="40" t="s">
        <v>320</v>
      </c>
      <c r="S1809" s="40" t="s">
        <v>1718</v>
      </c>
      <c r="T1809" s="40" t="s">
        <v>344</v>
      </c>
      <c r="U1809" s="40" t="s">
        <v>323</v>
      </c>
      <c r="V1809" s="187">
        <v>66</v>
      </c>
      <c r="W1809" s="40" t="s">
        <v>366</v>
      </c>
      <c r="X1809" s="42" t="s">
        <v>2113</v>
      </c>
      <c r="Y1809" s="40" t="s">
        <v>2</v>
      </c>
      <c r="Z1809" s="40" t="s">
        <v>2</v>
      </c>
      <c r="AA1809" s="40" t="s">
        <v>346</v>
      </c>
      <c r="AB1809" s="40" t="s">
        <v>2114</v>
      </c>
      <c r="AC1809" s="40" t="s">
        <v>225</v>
      </c>
      <c r="AD1809" s="40" t="s">
        <v>225</v>
      </c>
      <c r="AE1809" s="40" t="s">
        <v>561</v>
      </c>
      <c r="AF1809" s="40" t="s">
        <v>561</v>
      </c>
      <c r="AG1809" s="42">
        <v>15</v>
      </c>
      <c r="AH1809" s="40" t="s">
        <v>350</v>
      </c>
      <c r="AI1809" s="40" t="s">
        <v>6867</v>
      </c>
      <c r="AJ1809" s="40" t="s">
        <v>351</v>
      </c>
      <c r="AK1809" s="40" t="s">
        <v>1895</v>
      </c>
      <c r="AL1809" s="40">
        <v>1000</v>
      </c>
      <c r="AM1809" s="40" t="s">
        <v>371</v>
      </c>
      <c r="AN1809" s="40" t="s">
        <v>372</v>
      </c>
      <c r="AO1809" s="40">
        <v>250</v>
      </c>
      <c r="AP1809" s="42" t="s">
        <v>384</v>
      </c>
      <c r="AQ1809" s="42">
        <v>600</v>
      </c>
      <c r="AR1809" s="42">
        <v>2</v>
      </c>
      <c r="AS1809" s="40">
        <v>600</v>
      </c>
      <c r="AT1809" s="40">
        <v>24</v>
      </c>
      <c r="AU1809" s="40" t="s">
        <v>385</v>
      </c>
      <c r="AV1809" s="40" t="s">
        <v>385</v>
      </c>
      <c r="AW1809" s="40">
        <v>18000</v>
      </c>
      <c r="AX1809" s="40">
        <v>18000</v>
      </c>
      <c r="AY1809" s="40">
        <v>2</v>
      </c>
      <c r="AZ1809" s="51">
        <v>54.3</v>
      </c>
      <c r="BA1809" s="40"/>
      <c r="BB1809" s="42">
        <v>1</v>
      </c>
      <c r="BC1809" s="42" t="s">
        <v>346</v>
      </c>
      <c r="BD1809" s="49" t="s">
        <v>6928</v>
      </c>
      <c r="BE1809" s="49">
        <v>0</v>
      </c>
      <c r="BF1809" s="40" t="s">
        <v>1925</v>
      </c>
      <c r="BG1809" s="40"/>
      <c r="BH1809" s="40"/>
      <c r="BI1809" s="40" t="s">
        <v>357</v>
      </c>
      <c r="BJ1809" s="40" t="s">
        <v>358</v>
      </c>
      <c r="BK1809" s="57">
        <v>44778</v>
      </c>
      <c r="BL1809" s="40" t="s">
        <v>317</v>
      </c>
      <c r="BM1809" s="40" t="s">
        <v>317</v>
      </c>
      <c r="BN1809" s="40"/>
      <c r="BO1809" s="40"/>
      <c r="BP1809" s="40" t="s">
        <v>359</v>
      </c>
      <c r="BQ1809" s="40" t="s">
        <v>359</v>
      </c>
      <c r="BR1809" s="40" t="s">
        <v>359</v>
      </c>
      <c r="BS1809" s="40"/>
      <c r="BT1809" s="40" t="s">
        <v>360</v>
      </c>
      <c r="BU1809" s="40" t="s">
        <v>317</v>
      </c>
      <c r="BV1809" s="40" t="s">
        <v>317</v>
      </c>
      <c r="BW1809" s="40"/>
      <c r="BX1809" s="40"/>
      <c r="BY1809" s="40" t="s">
        <v>353</v>
      </c>
      <c r="BZ1809" s="40" t="s">
        <v>353</v>
      </c>
      <c r="CA1809" s="40"/>
      <c r="CB1809" s="40" t="s">
        <v>353</v>
      </c>
      <c r="CC1809" s="40"/>
      <c r="CD1809" s="40"/>
      <c r="CE1809" s="40"/>
      <c r="CF1809" s="40"/>
      <c r="CG1809" s="26" t="s">
        <v>6929</v>
      </c>
    </row>
    <row r="1810" s="22" customFormat="1" hidden="1" spans="1:85">
      <c r="A1810" s="39">
        <v>426</v>
      </c>
      <c r="B1810" s="40" t="s">
        <v>6931</v>
      </c>
      <c r="C1810" s="143" t="s">
        <v>6932</v>
      </c>
      <c r="D1810" s="40" t="s">
        <v>6933</v>
      </c>
      <c r="E1810" s="44">
        <v>24.13377778</v>
      </c>
      <c r="F1810" s="44">
        <v>-17.28175</v>
      </c>
      <c r="G1810" s="40" t="s">
        <v>2110</v>
      </c>
      <c r="H1810" s="37" t="s">
        <v>2203</v>
      </c>
      <c r="I1810" s="40" t="s">
        <v>2111</v>
      </c>
      <c r="J1810" s="40" t="s">
        <v>6897</v>
      </c>
      <c r="K1810" s="40" t="s">
        <v>317</v>
      </c>
      <c r="L1810" s="40" t="s">
        <v>317</v>
      </c>
      <c r="M1810" s="40" t="s">
        <v>317</v>
      </c>
      <c r="N1810" s="40" t="s">
        <v>318</v>
      </c>
      <c r="O1810" s="40" t="s">
        <v>554</v>
      </c>
      <c r="P1810" s="40" t="s">
        <v>365</v>
      </c>
      <c r="Q1810" s="40" t="s">
        <v>381</v>
      </c>
      <c r="R1810" s="40" t="s">
        <v>381</v>
      </c>
      <c r="S1810" s="40" t="s">
        <v>1718</v>
      </c>
      <c r="T1810" s="40" t="s">
        <v>782</v>
      </c>
      <c r="U1810" s="40" t="s">
        <v>323</v>
      </c>
      <c r="V1810" s="187">
        <v>70</v>
      </c>
      <c r="W1810" s="40" t="s">
        <v>325</v>
      </c>
      <c r="X1810" s="40" t="s">
        <v>6038</v>
      </c>
      <c r="Y1810" s="40" t="s">
        <v>2</v>
      </c>
      <c r="Z1810" s="40" t="s">
        <v>2</v>
      </c>
      <c r="AA1810" s="40" t="s">
        <v>346</v>
      </c>
      <c r="AB1810" s="40" t="s">
        <v>2114</v>
      </c>
      <c r="AC1810" s="40" t="s">
        <v>225</v>
      </c>
      <c r="AD1810" s="40" t="s">
        <v>225</v>
      </c>
      <c r="AE1810" s="40" t="s">
        <v>2203</v>
      </c>
      <c r="AF1810" s="40" t="s">
        <v>2203</v>
      </c>
      <c r="AG1810" s="42" t="s">
        <v>2203</v>
      </c>
      <c r="AH1810" s="40" t="s">
        <v>2203</v>
      </c>
      <c r="AI1810" s="40" t="s">
        <v>2203</v>
      </c>
      <c r="AJ1810" s="40" t="s">
        <v>2203</v>
      </c>
      <c r="AK1810" s="40" t="s">
        <v>2203</v>
      </c>
      <c r="AL1810" s="40" t="s">
        <v>327</v>
      </c>
      <c r="AM1810" s="40" t="s">
        <v>408</v>
      </c>
      <c r="AN1810" s="40">
        <v>0</v>
      </c>
      <c r="AO1810" s="40">
        <v>250</v>
      </c>
      <c r="AP1810" s="40" t="s">
        <v>2026</v>
      </c>
      <c r="AQ1810" s="40">
        <v>1410</v>
      </c>
      <c r="AR1810" s="40">
        <v>4</v>
      </c>
      <c r="AS1810" s="40">
        <v>1460</v>
      </c>
      <c r="AT1810" s="40">
        <v>12</v>
      </c>
      <c r="AU1810" s="40" t="s">
        <v>327</v>
      </c>
      <c r="AV1810" s="40" t="s">
        <v>327</v>
      </c>
      <c r="AW1810" s="40" t="s">
        <v>327</v>
      </c>
      <c r="AX1810" s="40" t="s">
        <v>2203</v>
      </c>
      <c r="AY1810" s="40" t="s">
        <v>327</v>
      </c>
      <c r="AZ1810" s="51">
        <v>34</v>
      </c>
      <c r="BA1810" s="40"/>
      <c r="BB1810" s="42">
        <v>1</v>
      </c>
      <c r="BC1810" s="42" t="s">
        <v>346</v>
      </c>
      <c r="BD1810" s="49" t="s">
        <v>6931</v>
      </c>
      <c r="BE1810" s="49">
        <v>0</v>
      </c>
      <c r="BF1810" s="40" t="s">
        <v>356</v>
      </c>
      <c r="BG1810" s="40"/>
      <c r="BH1810" s="40"/>
      <c r="BI1810" s="40" t="s">
        <v>357</v>
      </c>
      <c r="BJ1810" s="40" t="s">
        <v>358</v>
      </c>
      <c r="BK1810" s="57">
        <v>44778</v>
      </c>
      <c r="BL1810" s="40" t="s">
        <v>317</v>
      </c>
      <c r="BM1810" s="40" t="s">
        <v>317</v>
      </c>
      <c r="BN1810" s="40"/>
      <c r="BO1810" s="40"/>
      <c r="BP1810" s="40" t="s">
        <v>359</v>
      </c>
      <c r="BQ1810" s="40" t="s">
        <v>359</v>
      </c>
      <c r="BR1810" s="40" t="s">
        <v>359</v>
      </c>
      <c r="BS1810" s="40"/>
      <c r="BT1810" s="40" t="s">
        <v>360</v>
      </c>
      <c r="BU1810" s="40" t="s">
        <v>317</v>
      </c>
      <c r="BV1810" s="40" t="s">
        <v>317</v>
      </c>
      <c r="BW1810" s="40"/>
      <c r="BX1810" s="40"/>
      <c r="BY1810" s="40" t="s">
        <v>353</v>
      </c>
      <c r="BZ1810" s="40" t="s">
        <v>353</v>
      </c>
      <c r="CA1810" s="40"/>
      <c r="CB1810" s="40" t="s">
        <v>353</v>
      </c>
      <c r="CC1810" s="40"/>
      <c r="CD1810" s="40"/>
      <c r="CE1810" s="40"/>
      <c r="CF1810" s="40" t="s">
        <v>6934</v>
      </c>
      <c r="CG1810" s="26" t="s">
        <v>6932</v>
      </c>
    </row>
    <row r="1811" s="23" customFormat="1" ht="12.75" hidden="1" spans="1:85">
      <c r="A1811" s="34">
        <v>1239</v>
      </c>
      <c r="B1811" s="40" t="s">
        <v>6935</v>
      </c>
      <c r="C1811" s="143" t="s">
        <v>6936</v>
      </c>
      <c r="D1811" s="40" t="s">
        <v>6438</v>
      </c>
      <c r="E1811" s="44">
        <v>24.96193</v>
      </c>
      <c r="F1811" s="44">
        <v>-16.9369</v>
      </c>
      <c r="G1811" s="40" t="s">
        <v>2110</v>
      </c>
      <c r="H1811" s="37">
        <v>1.8</v>
      </c>
      <c r="I1811" s="40" t="s">
        <v>2111</v>
      </c>
      <c r="J1811" s="40" t="s">
        <v>6897</v>
      </c>
      <c r="K1811" s="40" t="s">
        <v>317</v>
      </c>
      <c r="L1811" s="40" t="s">
        <v>317</v>
      </c>
      <c r="M1811" s="40" t="s">
        <v>317</v>
      </c>
      <c r="N1811" s="40" t="s">
        <v>318</v>
      </c>
      <c r="O1811" s="40" t="s">
        <v>554</v>
      </c>
      <c r="P1811" s="40" t="s">
        <v>365</v>
      </c>
      <c r="Q1811" s="40" t="s">
        <v>320</v>
      </c>
      <c r="R1811" s="40" t="s">
        <v>320</v>
      </c>
      <c r="S1811" s="40" t="s">
        <v>1718</v>
      </c>
      <c r="T1811" s="40" t="s">
        <v>344</v>
      </c>
      <c r="U1811" s="40" t="s">
        <v>323</v>
      </c>
      <c r="V1811" s="187" t="s">
        <v>2678</v>
      </c>
      <c r="W1811" s="40" t="s">
        <v>325</v>
      </c>
      <c r="X1811" s="42" t="s">
        <v>6038</v>
      </c>
      <c r="Y1811" s="40" t="s">
        <v>2</v>
      </c>
      <c r="Z1811" s="40" t="s">
        <v>2</v>
      </c>
      <c r="AA1811" s="40" t="s">
        <v>346</v>
      </c>
      <c r="AB1811" s="42" t="s">
        <v>2114</v>
      </c>
      <c r="AC1811" s="40" t="s">
        <v>225</v>
      </c>
      <c r="AD1811" s="40" t="s">
        <v>225</v>
      </c>
      <c r="AE1811" s="40" t="s">
        <v>561</v>
      </c>
      <c r="AF1811" s="40" t="s">
        <v>561</v>
      </c>
      <c r="AG1811" s="146">
        <v>15</v>
      </c>
      <c r="AH1811" s="40" t="s">
        <v>350</v>
      </c>
      <c r="AI1811" s="40" t="s">
        <v>6065</v>
      </c>
      <c r="AJ1811" s="40" t="s">
        <v>351</v>
      </c>
      <c r="AK1811" s="40" t="s">
        <v>1895</v>
      </c>
      <c r="AL1811" s="40">
        <v>600</v>
      </c>
      <c r="AM1811" s="40" t="s">
        <v>371</v>
      </c>
      <c r="AN1811" s="40" t="s">
        <v>372</v>
      </c>
      <c r="AO1811" s="40">
        <v>250</v>
      </c>
      <c r="AP1811" s="40" t="s">
        <v>384</v>
      </c>
      <c r="AQ1811" s="40">
        <v>600</v>
      </c>
      <c r="AR1811" s="40">
        <v>2</v>
      </c>
      <c r="AS1811" s="40">
        <v>600</v>
      </c>
      <c r="AT1811" s="40">
        <v>24</v>
      </c>
      <c r="AU1811" s="40" t="s">
        <v>327</v>
      </c>
      <c r="AV1811" s="40" t="s">
        <v>327</v>
      </c>
      <c r="AW1811" s="40" t="s">
        <v>327</v>
      </c>
      <c r="AX1811" s="40" t="s">
        <v>2203</v>
      </c>
      <c r="AY1811" s="40" t="s">
        <v>327</v>
      </c>
      <c r="AZ1811" s="51">
        <v>30</v>
      </c>
      <c r="BA1811" s="40"/>
      <c r="BB1811" s="42">
        <v>1</v>
      </c>
      <c r="BC1811" s="42" t="s">
        <v>346</v>
      </c>
      <c r="BD1811" s="49" t="s">
        <v>6935</v>
      </c>
      <c r="BE1811" s="49">
        <v>0</v>
      </c>
      <c r="BF1811" s="40" t="s">
        <v>2631</v>
      </c>
      <c r="BG1811" s="40"/>
      <c r="BH1811" s="40"/>
      <c r="BI1811" s="40" t="s">
        <v>357</v>
      </c>
      <c r="BJ1811" s="40" t="s">
        <v>358</v>
      </c>
      <c r="BK1811" s="57">
        <v>44778</v>
      </c>
      <c r="BL1811" s="40" t="s">
        <v>317</v>
      </c>
      <c r="BM1811" s="40" t="s">
        <v>317</v>
      </c>
      <c r="BN1811" s="40"/>
      <c r="BO1811" s="40"/>
      <c r="BP1811" s="40" t="s">
        <v>359</v>
      </c>
      <c r="BQ1811" s="40" t="s">
        <v>359</v>
      </c>
      <c r="BR1811" s="40" t="s">
        <v>359</v>
      </c>
      <c r="BS1811" s="40"/>
      <c r="BT1811" s="40" t="s">
        <v>360</v>
      </c>
      <c r="BU1811" s="40" t="s">
        <v>317</v>
      </c>
      <c r="BV1811" s="40" t="s">
        <v>317</v>
      </c>
      <c r="BW1811" s="40"/>
      <c r="BX1811" s="40"/>
      <c r="BY1811" s="40" t="s">
        <v>353</v>
      </c>
      <c r="BZ1811" s="40" t="s">
        <v>353</v>
      </c>
      <c r="CA1811" s="40"/>
      <c r="CB1811" s="40" t="s">
        <v>353</v>
      </c>
      <c r="CC1811" s="40"/>
      <c r="CD1811" s="40"/>
      <c r="CE1811" s="40"/>
      <c r="CF1811" s="40"/>
      <c r="CG1811" s="26" t="s">
        <v>6936</v>
      </c>
    </row>
    <row r="1812" s="21" customFormat="1" ht="12.75" hidden="1" spans="1:85">
      <c r="A1812" s="39">
        <v>1610</v>
      </c>
      <c r="B1812" s="40" t="s">
        <v>6937</v>
      </c>
      <c r="C1812" s="179" t="s">
        <v>6938</v>
      </c>
      <c r="D1812" s="40" t="s">
        <v>6939</v>
      </c>
      <c r="E1812" s="44">
        <v>24.28538889</v>
      </c>
      <c r="F1812" s="44">
        <v>-17.46163889</v>
      </c>
      <c r="G1812" s="40" t="s">
        <v>2110</v>
      </c>
      <c r="H1812" s="37">
        <v>4.5</v>
      </c>
      <c r="I1812" s="40" t="s">
        <v>2111</v>
      </c>
      <c r="J1812" s="40" t="s">
        <v>6897</v>
      </c>
      <c r="K1812" s="40" t="s">
        <v>317</v>
      </c>
      <c r="L1812" s="40" t="s">
        <v>317</v>
      </c>
      <c r="M1812" s="40" t="s">
        <v>317</v>
      </c>
      <c r="N1812" s="40" t="s">
        <v>402</v>
      </c>
      <c r="O1812" s="40" t="s">
        <v>364</v>
      </c>
      <c r="P1812" s="40" t="s">
        <v>380</v>
      </c>
      <c r="Q1812" s="40" t="s">
        <v>381</v>
      </c>
      <c r="R1812" s="40" t="s">
        <v>320</v>
      </c>
      <c r="S1812" s="40" t="s">
        <v>1718</v>
      </c>
      <c r="T1812" s="40" t="s">
        <v>344</v>
      </c>
      <c r="U1812" s="40" t="s">
        <v>323</v>
      </c>
      <c r="V1812" s="187">
        <v>50</v>
      </c>
      <c r="W1812" s="40" t="s">
        <v>366</v>
      </c>
      <c r="X1812" s="40" t="s">
        <v>6038</v>
      </c>
      <c r="Y1812" s="40" t="s">
        <v>2</v>
      </c>
      <c r="Z1812" s="40" t="s">
        <v>2</v>
      </c>
      <c r="AA1812" s="40" t="s">
        <v>346</v>
      </c>
      <c r="AB1812" s="146" t="s">
        <v>2114</v>
      </c>
      <c r="AC1812" s="40" t="s">
        <v>225</v>
      </c>
      <c r="AD1812" s="40" t="s">
        <v>225</v>
      </c>
      <c r="AE1812" s="40" t="s">
        <v>561</v>
      </c>
      <c r="AF1812" s="40" t="s">
        <v>561</v>
      </c>
      <c r="AG1812" s="40">
        <v>30</v>
      </c>
      <c r="AH1812" s="40" t="s">
        <v>350</v>
      </c>
      <c r="AI1812" s="40" t="s">
        <v>6042</v>
      </c>
      <c r="AJ1812" s="40" t="s">
        <v>351</v>
      </c>
      <c r="AK1812" s="40" t="s">
        <v>1895</v>
      </c>
      <c r="AL1812" s="40">
        <v>1000</v>
      </c>
      <c r="AM1812" s="40" t="s">
        <v>332</v>
      </c>
      <c r="AN1812" s="40" t="s">
        <v>6128</v>
      </c>
      <c r="AO1812" s="40">
        <v>600</v>
      </c>
      <c r="AP1812" s="40" t="s">
        <v>333</v>
      </c>
      <c r="AQ1812" s="40">
        <v>400</v>
      </c>
      <c r="AR1812" s="40">
        <v>48</v>
      </c>
      <c r="AS1812" s="40">
        <v>100</v>
      </c>
      <c r="AT1812" s="40">
        <f>AQ1812/AS1812</f>
        <v>4</v>
      </c>
      <c r="AU1812" s="40" t="s">
        <v>6086</v>
      </c>
      <c r="AV1812" s="40" t="s">
        <v>6086</v>
      </c>
      <c r="AW1812" s="40">
        <v>18000</v>
      </c>
      <c r="AX1812" s="40">
        <v>18000</v>
      </c>
      <c r="AY1812" s="40">
        <v>2</v>
      </c>
      <c r="AZ1812" s="51">
        <v>55</v>
      </c>
      <c r="BA1812" s="40"/>
      <c r="BB1812" s="40">
        <v>2</v>
      </c>
      <c r="BC1812" s="40" t="s">
        <v>615</v>
      </c>
      <c r="BD1812" s="199" t="s">
        <v>6937</v>
      </c>
      <c r="BE1812" s="199">
        <v>0</v>
      </c>
      <c r="BF1812" s="40">
        <v>0</v>
      </c>
      <c r="BG1812" s="40"/>
      <c r="BH1812" s="40"/>
      <c r="BI1812" s="40" t="s">
        <v>357</v>
      </c>
      <c r="BJ1812" s="40" t="s">
        <v>358</v>
      </c>
      <c r="BK1812" s="203">
        <v>44778</v>
      </c>
      <c r="BL1812" s="40" t="s">
        <v>317</v>
      </c>
      <c r="BM1812" s="40" t="s">
        <v>317</v>
      </c>
      <c r="BN1812" s="40"/>
      <c r="BO1812" s="40"/>
      <c r="BP1812" s="40" t="s">
        <v>359</v>
      </c>
      <c r="BQ1812" s="40" t="s">
        <v>359</v>
      </c>
      <c r="BR1812" s="40" t="s">
        <v>359</v>
      </c>
      <c r="BS1812" s="40"/>
      <c r="BT1812" s="40" t="s">
        <v>360</v>
      </c>
      <c r="BU1812" s="40" t="s">
        <v>317</v>
      </c>
      <c r="BV1812" s="40" t="s">
        <v>317</v>
      </c>
      <c r="BW1812" s="40"/>
      <c r="BX1812" s="40"/>
      <c r="BY1812" s="40" t="s">
        <v>353</v>
      </c>
      <c r="BZ1812" s="40" t="s">
        <v>353</v>
      </c>
      <c r="CA1812" s="40"/>
      <c r="CB1812" s="40" t="s">
        <v>353</v>
      </c>
      <c r="CC1812" s="40"/>
      <c r="CD1812" s="40"/>
      <c r="CE1812" s="40"/>
      <c r="CF1812" s="40"/>
      <c r="CG1812" s="26" t="s">
        <v>6938</v>
      </c>
    </row>
    <row r="1813" hidden="1" spans="1:85">
      <c r="A1813" s="34">
        <v>1291</v>
      </c>
      <c r="B1813" s="40" t="s">
        <v>6940</v>
      </c>
      <c r="C1813" s="143" t="s">
        <v>6941</v>
      </c>
      <c r="D1813" s="40" t="s">
        <v>6942</v>
      </c>
      <c r="E1813" s="44">
        <v>24.52308333</v>
      </c>
      <c r="F1813" s="44">
        <v>-17.41502778</v>
      </c>
      <c r="G1813" s="40" t="s">
        <v>2110</v>
      </c>
      <c r="H1813" s="37" t="s">
        <v>2203</v>
      </c>
      <c r="I1813" s="40" t="s">
        <v>2111</v>
      </c>
      <c r="J1813" s="40" t="s">
        <v>6897</v>
      </c>
      <c r="K1813" s="40" t="s">
        <v>317</v>
      </c>
      <c r="L1813" s="40" t="s">
        <v>317</v>
      </c>
      <c r="M1813" s="40" t="s">
        <v>317</v>
      </c>
      <c r="N1813" s="40" t="s">
        <v>318</v>
      </c>
      <c r="O1813" s="40" t="s">
        <v>554</v>
      </c>
      <c r="P1813" s="40" t="s">
        <v>365</v>
      </c>
      <c r="Q1813" s="40" t="s">
        <v>381</v>
      </c>
      <c r="R1813" s="40" t="s">
        <v>320</v>
      </c>
      <c r="S1813" s="40" t="s">
        <v>1718</v>
      </c>
      <c r="T1813" s="40" t="s">
        <v>782</v>
      </c>
      <c r="U1813" s="40" t="s">
        <v>323</v>
      </c>
      <c r="V1813" s="187">
        <v>42</v>
      </c>
      <c r="W1813" s="40" t="s">
        <v>325</v>
      </c>
      <c r="X1813" s="40" t="s">
        <v>6038</v>
      </c>
      <c r="Y1813" s="40" t="s">
        <v>2</v>
      </c>
      <c r="Z1813" s="40" t="s">
        <v>2</v>
      </c>
      <c r="AA1813" s="40" t="s">
        <v>346</v>
      </c>
      <c r="AB1813" s="40" t="s">
        <v>2114</v>
      </c>
      <c r="AC1813" s="40" t="s">
        <v>225</v>
      </c>
      <c r="AD1813" s="40" t="s">
        <v>225</v>
      </c>
      <c r="AE1813" s="42" t="s">
        <v>2203</v>
      </c>
      <c r="AF1813" s="40" t="s">
        <v>2203</v>
      </c>
      <c r="AG1813" s="40" t="s">
        <v>2203</v>
      </c>
      <c r="AH1813" s="40" t="s">
        <v>2203</v>
      </c>
      <c r="AI1813" s="40" t="s">
        <v>2203</v>
      </c>
      <c r="AJ1813" s="40" t="s">
        <v>2203</v>
      </c>
      <c r="AK1813" s="40" t="s">
        <v>2203</v>
      </c>
      <c r="AL1813" s="40" t="s">
        <v>327</v>
      </c>
      <c r="AM1813" s="40" t="s">
        <v>332</v>
      </c>
      <c r="AN1813" s="40" t="s">
        <v>6128</v>
      </c>
      <c r="AO1813" s="40">
        <v>600</v>
      </c>
      <c r="AP1813" s="40" t="s">
        <v>333</v>
      </c>
      <c r="AQ1813" s="40">
        <v>300</v>
      </c>
      <c r="AR1813" s="40">
        <v>48</v>
      </c>
      <c r="AS1813" s="40">
        <v>100</v>
      </c>
      <c r="AT1813" s="40">
        <f>AQ1813/AS1813</f>
        <v>3</v>
      </c>
      <c r="AU1813" s="40" t="s">
        <v>327</v>
      </c>
      <c r="AV1813" s="40" t="s">
        <v>327</v>
      </c>
      <c r="AW1813" s="40" t="s">
        <v>327</v>
      </c>
      <c r="AX1813" s="40" t="s">
        <v>2203</v>
      </c>
      <c r="AY1813" s="40" t="s">
        <v>327</v>
      </c>
      <c r="AZ1813" s="51">
        <v>35</v>
      </c>
      <c r="BA1813" s="40"/>
      <c r="BB1813" s="40">
        <v>1</v>
      </c>
      <c r="BC1813" s="40" t="s">
        <v>346</v>
      </c>
      <c r="BD1813" s="200" t="s">
        <v>6940</v>
      </c>
      <c r="BE1813" s="200">
        <v>0</v>
      </c>
      <c r="BF1813" s="40">
        <v>0</v>
      </c>
      <c r="BG1813" s="40"/>
      <c r="BH1813" s="40"/>
      <c r="BI1813" s="40" t="s">
        <v>357</v>
      </c>
      <c r="BJ1813" s="40" t="s">
        <v>358</v>
      </c>
      <c r="BK1813" s="204">
        <v>44778</v>
      </c>
      <c r="BL1813" s="40" t="s">
        <v>317</v>
      </c>
      <c r="BM1813" s="40" t="s">
        <v>317</v>
      </c>
      <c r="BN1813" s="40"/>
      <c r="BO1813" s="40"/>
      <c r="BP1813" s="40" t="s">
        <v>359</v>
      </c>
      <c r="BQ1813" s="40" t="s">
        <v>359</v>
      </c>
      <c r="BR1813" s="40" t="s">
        <v>359</v>
      </c>
      <c r="BS1813" s="40"/>
      <c r="BT1813" s="40" t="s">
        <v>360</v>
      </c>
      <c r="BU1813" s="40" t="s">
        <v>317</v>
      </c>
      <c r="BV1813" s="40" t="s">
        <v>317</v>
      </c>
      <c r="BW1813" s="40"/>
      <c r="BX1813" s="40"/>
      <c r="BY1813" s="40" t="s">
        <v>353</v>
      </c>
      <c r="BZ1813" s="40" t="s">
        <v>353</v>
      </c>
      <c r="CA1813" s="40"/>
      <c r="CB1813" s="40" t="s">
        <v>353</v>
      </c>
      <c r="CC1813" s="40"/>
      <c r="CD1813" s="40"/>
      <c r="CE1813" s="40"/>
      <c r="CF1813" s="40" t="s">
        <v>6943</v>
      </c>
      <c r="CG1813" s="26" t="s">
        <v>6941</v>
      </c>
    </row>
    <row r="1814" hidden="1" spans="1:85">
      <c r="A1814" s="39">
        <v>1586</v>
      </c>
      <c r="B1814" s="40" t="s">
        <v>6944</v>
      </c>
      <c r="C1814" s="143" t="s">
        <v>6945</v>
      </c>
      <c r="D1814" s="40" t="s">
        <v>6946</v>
      </c>
      <c r="E1814" s="44">
        <v>24.89576</v>
      </c>
      <c r="F1814" s="44">
        <v>-17.27059</v>
      </c>
      <c r="G1814" s="40" t="s">
        <v>2110</v>
      </c>
      <c r="H1814" s="37">
        <v>1.8</v>
      </c>
      <c r="I1814" s="40" t="s">
        <v>2111</v>
      </c>
      <c r="J1814" s="40" t="s">
        <v>6897</v>
      </c>
      <c r="K1814" s="40" t="s">
        <v>317</v>
      </c>
      <c r="L1814" s="40" t="s">
        <v>317</v>
      </c>
      <c r="M1814" s="40" t="s">
        <v>317</v>
      </c>
      <c r="N1814" s="40" t="s">
        <v>318</v>
      </c>
      <c r="O1814" s="40" t="s">
        <v>554</v>
      </c>
      <c r="P1814" s="40" t="s">
        <v>365</v>
      </c>
      <c r="Q1814" s="40" t="s">
        <v>320</v>
      </c>
      <c r="R1814" s="40" t="s">
        <v>381</v>
      </c>
      <c r="S1814" s="40" t="s">
        <v>1718</v>
      </c>
      <c r="T1814" s="40" t="s">
        <v>782</v>
      </c>
      <c r="U1814" s="40" t="s">
        <v>323</v>
      </c>
      <c r="V1814" s="187" t="s">
        <v>2678</v>
      </c>
      <c r="W1814" s="40" t="s">
        <v>325</v>
      </c>
      <c r="X1814" s="40" t="s">
        <v>6038</v>
      </c>
      <c r="Y1814" s="40" t="s">
        <v>2</v>
      </c>
      <c r="Z1814" s="40" t="s">
        <v>2</v>
      </c>
      <c r="AA1814" s="40" t="s">
        <v>346</v>
      </c>
      <c r="AB1814" s="40" t="s">
        <v>2114</v>
      </c>
      <c r="AC1814" s="40" t="s">
        <v>225</v>
      </c>
      <c r="AD1814" s="40" t="s">
        <v>225</v>
      </c>
      <c r="AE1814" s="42" t="s">
        <v>561</v>
      </c>
      <c r="AF1814" s="40" t="s">
        <v>561</v>
      </c>
      <c r="AG1814" s="40">
        <v>15</v>
      </c>
      <c r="AH1814" s="40" t="s">
        <v>350</v>
      </c>
      <c r="AI1814" s="40" t="s">
        <v>6042</v>
      </c>
      <c r="AJ1814" s="40" t="s">
        <v>351</v>
      </c>
      <c r="AK1814" s="40" t="s">
        <v>5479</v>
      </c>
      <c r="AL1814" s="40">
        <v>600</v>
      </c>
      <c r="AM1814" s="40" t="s">
        <v>332</v>
      </c>
      <c r="AN1814" s="40" t="s">
        <v>6128</v>
      </c>
      <c r="AO1814" s="40">
        <v>600</v>
      </c>
      <c r="AP1814" s="40" t="s">
        <v>333</v>
      </c>
      <c r="AQ1814" s="40">
        <v>200</v>
      </c>
      <c r="AR1814" s="40">
        <v>48</v>
      </c>
      <c r="AS1814" s="40">
        <v>100</v>
      </c>
      <c r="AT1814" s="40">
        <f>AQ1814/AS1814</f>
        <v>2</v>
      </c>
      <c r="AU1814" s="40" t="s">
        <v>327</v>
      </c>
      <c r="AV1814" s="40" t="s">
        <v>327</v>
      </c>
      <c r="AW1814" s="40" t="s">
        <v>327</v>
      </c>
      <c r="AX1814" s="40" t="s">
        <v>2203</v>
      </c>
      <c r="AY1814" s="40" t="s">
        <v>327</v>
      </c>
      <c r="AZ1814" s="51">
        <v>32</v>
      </c>
      <c r="BA1814" s="40"/>
      <c r="BB1814" s="40">
        <v>1</v>
      </c>
      <c r="BC1814" s="40" t="s">
        <v>346</v>
      </c>
      <c r="BD1814" s="200" t="s">
        <v>6944</v>
      </c>
      <c r="BE1814" s="200">
        <v>0</v>
      </c>
      <c r="BF1814" s="40">
        <v>0</v>
      </c>
      <c r="BG1814" s="40"/>
      <c r="BH1814" s="40"/>
      <c r="BI1814" s="40" t="s">
        <v>357</v>
      </c>
      <c r="BJ1814" s="40" t="s">
        <v>358</v>
      </c>
      <c r="BK1814" s="204">
        <v>44778</v>
      </c>
      <c r="BL1814" s="40" t="s">
        <v>317</v>
      </c>
      <c r="BM1814" s="40" t="s">
        <v>317</v>
      </c>
      <c r="BN1814" s="40"/>
      <c r="BO1814" s="40"/>
      <c r="BP1814" s="40" t="s">
        <v>359</v>
      </c>
      <c r="BQ1814" s="40" t="s">
        <v>359</v>
      </c>
      <c r="BR1814" s="40" t="s">
        <v>359</v>
      </c>
      <c r="BS1814" s="40"/>
      <c r="BT1814" s="40" t="s">
        <v>360</v>
      </c>
      <c r="BU1814" s="40" t="s">
        <v>317</v>
      </c>
      <c r="BV1814" s="40" t="s">
        <v>317</v>
      </c>
      <c r="BW1814" s="40"/>
      <c r="BX1814" s="40"/>
      <c r="BY1814" s="40" t="s">
        <v>353</v>
      </c>
      <c r="BZ1814" s="40" t="s">
        <v>353</v>
      </c>
      <c r="CA1814" s="40"/>
      <c r="CB1814" s="40" t="s">
        <v>353</v>
      </c>
      <c r="CC1814" s="40"/>
      <c r="CD1814" s="40"/>
      <c r="CE1814" s="40"/>
      <c r="CF1814" s="40"/>
      <c r="CG1814" s="26" t="s">
        <v>6945</v>
      </c>
    </row>
    <row r="1815" hidden="1" spans="1:85">
      <c r="A1815" s="39">
        <v>1326</v>
      </c>
      <c r="B1815" s="40" t="s">
        <v>6947</v>
      </c>
      <c r="C1815" s="143" t="s">
        <v>6948</v>
      </c>
      <c r="D1815" s="40" t="s">
        <v>6949</v>
      </c>
      <c r="E1815" s="44">
        <v>24.82513889</v>
      </c>
      <c r="F1815" s="44">
        <v>-17.51077778</v>
      </c>
      <c r="G1815" s="40" t="s">
        <v>2110</v>
      </c>
      <c r="H1815" s="37">
        <v>1.8</v>
      </c>
      <c r="I1815" s="40" t="s">
        <v>2111</v>
      </c>
      <c r="J1815" s="40" t="s">
        <v>6897</v>
      </c>
      <c r="K1815" s="40" t="s">
        <v>317</v>
      </c>
      <c r="L1815" s="40" t="s">
        <v>317</v>
      </c>
      <c r="M1815" s="40" t="s">
        <v>317</v>
      </c>
      <c r="N1815" s="40" t="s">
        <v>402</v>
      </c>
      <c r="O1815" s="40" t="s">
        <v>364</v>
      </c>
      <c r="P1815" s="40" t="s">
        <v>365</v>
      </c>
      <c r="Q1815" s="40" t="s">
        <v>381</v>
      </c>
      <c r="R1815" s="40" t="s">
        <v>381</v>
      </c>
      <c r="S1815" s="40" t="s">
        <v>1718</v>
      </c>
      <c r="T1815" s="40" t="s">
        <v>344</v>
      </c>
      <c r="U1815" s="40" t="s">
        <v>323</v>
      </c>
      <c r="V1815" s="187">
        <v>80</v>
      </c>
      <c r="W1815" s="40" t="s">
        <v>325</v>
      </c>
      <c r="X1815" s="40" t="s">
        <v>6038</v>
      </c>
      <c r="Y1815" s="40" t="s">
        <v>2</v>
      </c>
      <c r="Z1815" s="40" t="s">
        <v>2</v>
      </c>
      <c r="AA1815" s="40" t="s">
        <v>346</v>
      </c>
      <c r="AB1815" s="40" t="s">
        <v>2114</v>
      </c>
      <c r="AC1815" s="40" t="s">
        <v>225</v>
      </c>
      <c r="AD1815" s="40" t="s">
        <v>225</v>
      </c>
      <c r="AE1815" s="42" t="s">
        <v>561</v>
      </c>
      <c r="AF1815" s="40" t="s">
        <v>561</v>
      </c>
      <c r="AG1815" s="40">
        <v>15</v>
      </c>
      <c r="AH1815" s="40" t="s">
        <v>368</v>
      </c>
      <c r="AI1815" s="40" t="s">
        <v>1803</v>
      </c>
      <c r="AJ1815" s="40" t="s">
        <v>370</v>
      </c>
      <c r="AK1815" s="40" t="s">
        <v>3214</v>
      </c>
      <c r="AL1815" s="40">
        <v>600</v>
      </c>
      <c r="AM1815" s="40" t="s">
        <v>371</v>
      </c>
      <c r="AN1815" s="40" t="s">
        <v>372</v>
      </c>
      <c r="AO1815" s="40">
        <v>250</v>
      </c>
      <c r="AP1815" s="40" t="s">
        <v>384</v>
      </c>
      <c r="AQ1815" s="40">
        <v>600</v>
      </c>
      <c r="AR1815" s="40">
        <v>2</v>
      </c>
      <c r="AS1815" s="40">
        <v>600</v>
      </c>
      <c r="AT1815" s="40">
        <v>24</v>
      </c>
      <c r="AU1815" s="40" t="s">
        <v>327</v>
      </c>
      <c r="AV1815" s="40" t="s">
        <v>327</v>
      </c>
      <c r="AW1815" s="40" t="s">
        <v>327</v>
      </c>
      <c r="AX1815" s="40" t="s">
        <v>2203</v>
      </c>
      <c r="AY1815" s="40" t="s">
        <v>327</v>
      </c>
      <c r="AZ1815" s="51">
        <v>53</v>
      </c>
      <c r="BA1815" s="40"/>
      <c r="BB1815" s="40">
        <v>1</v>
      </c>
      <c r="BC1815" s="40" t="s">
        <v>346</v>
      </c>
      <c r="BD1815" s="200" t="s">
        <v>6947</v>
      </c>
      <c r="BE1815" s="200">
        <v>0</v>
      </c>
      <c r="BF1815" s="40">
        <v>0</v>
      </c>
      <c r="BG1815" s="40"/>
      <c r="BH1815" s="40"/>
      <c r="BI1815" s="40" t="s">
        <v>357</v>
      </c>
      <c r="BJ1815" s="40" t="s">
        <v>358</v>
      </c>
      <c r="BK1815" s="204">
        <v>44778</v>
      </c>
      <c r="BL1815" s="40" t="s">
        <v>340</v>
      </c>
      <c r="BM1815" s="40" t="s">
        <v>317</v>
      </c>
      <c r="BN1815" s="40"/>
      <c r="BO1815" s="40"/>
      <c r="BP1815" s="40" t="s">
        <v>359</v>
      </c>
      <c r="BQ1815" s="40" t="s">
        <v>359</v>
      </c>
      <c r="BR1815" s="40" t="s">
        <v>508</v>
      </c>
      <c r="BS1815" s="40"/>
      <c r="BT1815" s="40" t="s">
        <v>360</v>
      </c>
      <c r="BU1815" s="40" t="s">
        <v>317</v>
      </c>
      <c r="BV1815" s="40" t="s">
        <v>317</v>
      </c>
      <c r="BW1815" s="40"/>
      <c r="BX1815" s="40"/>
      <c r="BY1815" s="40" t="s">
        <v>353</v>
      </c>
      <c r="BZ1815" s="40" t="s">
        <v>353</v>
      </c>
      <c r="CA1815" s="40"/>
      <c r="CB1815" s="40" t="s">
        <v>353</v>
      </c>
      <c r="CC1815" s="40"/>
      <c r="CD1815" s="40"/>
      <c r="CE1815" s="40"/>
      <c r="CF1815" s="40"/>
      <c r="CG1815" s="26" t="s">
        <v>6948</v>
      </c>
    </row>
    <row r="1816" hidden="1" spans="1:85">
      <c r="A1816" s="39">
        <v>928</v>
      </c>
      <c r="B1816" s="40" t="s">
        <v>6950</v>
      </c>
      <c r="C1816" s="143" t="s">
        <v>6951</v>
      </c>
      <c r="D1816" s="40" t="s">
        <v>6952</v>
      </c>
      <c r="E1816" s="44">
        <v>23.962443</v>
      </c>
      <c r="F1816" s="44">
        <v>-14.386969</v>
      </c>
      <c r="G1816" s="40" t="s">
        <v>2110</v>
      </c>
      <c r="H1816" s="37">
        <v>1.8</v>
      </c>
      <c r="I1816" s="40" t="s">
        <v>2111</v>
      </c>
      <c r="J1816" s="40" t="s">
        <v>6883</v>
      </c>
      <c r="K1816" s="40" t="s">
        <v>317</v>
      </c>
      <c r="L1816" s="40" t="s">
        <v>317</v>
      </c>
      <c r="M1816" s="40" t="s">
        <v>317</v>
      </c>
      <c r="N1816" s="40" t="s">
        <v>318</v>
      </c>
      <c r="O1816" s="40" t="s">
        <v>554</v>
      </c>
      <c r="P1816" s="40" t="s">
        <v>365</v>
      </c>
      <c r="Q1816" s="40" t="s">
        <v>320</v>
      </c>
      <c r="R1816" s="40" t="s">
        <v>320</v>
      </c>
      <c r="S1816" s="40" t="s">
        <v>1718</v>
      </c>
      <c r="T1816" s="40" t="s">
        <v>782</v>
      </c>
      <c r="U1816" s="40" t="s">
        <v>323</v>
      </c>
      <c r="V1816" s="187">
        <v>55</v>
      </c>
      <c r="W1816" s="40" t="s">
        <v>325</v>
      </c>
      <c r="X1816" s="40" t="s">
        <v>2113</v>
      </c>
      <c r="Y1816" s="40" t="s">
        <v>2</v>
      </c>
      <c r="Z1816" s="40" t="s">
        <v>2</v>
      </c>
      <c r="AA1816" s="40" t="s">
        <v>346</v>
      </c>
      <c r="AB1816" s="40" t="s">
        <v>2114</v>
      </c>
      <c r="AC1816" s="40" t="s">
        <v>225</v>
      </c>
      <c r="AD1816" s="40" t="s">
        <v>225</v>
      </c>
      <c r="AE1816" s="42" t="s">
        <v>6672</v>
      </c>
      <c r="AF1816" s="40" t="s">
        <v>1496</v>
      </c>
      <c r="AG1816" s="40">
        <v>20</v>
      </c>
      <c r="AH1816" s="40" t="s">
        <v>1496</v>
      </c>
      <c r="AI1816" s="40">
        <v>0</v>
      </c>
      <c r="AJ1816" s="40" t="s">
        <v>1443</v>
      </c>
      <c r="AK1816" s="40">
        <v>0</v>
      </c>
      <c r="AL1816" s="40">
        <v>200</v>
      </c>
      <c r="AM1816" s="40" t="s">
        <v>327</v>
      </c>
      <c r="AN1816" s="40" t="s">
        <v>327</v>
      </c>
      <c r="AO1816" s="40">
        <v>0</v>
      </c>
      <c r="AP1816" s="40" t="s">
        <v>439</v>
      </c>
      <c r="AQ1816" s="40">
        <v>1600</v>
      </c>
      <c r="AR1816" s="40">
        <v>2</v>
      </c>
      <c r="AS1816" s="40">
        <v>800</v>
      </c>
      <c r="AT1816" s="40">
        <v>48</v>
      </c>
      <c r="AU1816" s="40" t="s">
        <v>327</v>
      </c>
      <c r="AV1816" s="40" t="s">
        <v>327</v>
      </c>
      <c r="AW1816" s="40" t="s">
        <v>327</v>
      </c>
      <c r="AX1816" s="40" t="s">
        <v>327</v>
      </c>
      <c r="AY1816" s="40" t="s">
        <v>327</v>
      </c>
      <c r="AZ1816" s="51">
        <v>25</v>
      </c>
      <c r="BA1816" s="40"/>
      <c r="BB1816" s="40">
        <v>1</v>
      </c>
      <c r="BC1816" s="40" t="s">
        <v>346</v>
      </c>
      <c r="BD1816" s="200" t="s">
        <v>6950</v>
      </c>
      <c r="BE1816" s="200">
        <v>0</v>
      </c>
      <c r="BF1816" s="40" t="s">
        <v>1925</v>
      </c>
      <c r="BG1816" s="40"/>
      <c r="BH1816" s="40"/>
      <c r="BI1816" s="40" t="s">
        <v>357</v>
      </c>
      <c r="BJ1816" s="40" t="s">
        <v>358</v>
      </c>
      <c r="BK1816" s="204">
        <v>44778</v>
      </c>
      <c r="BL1816" s="40" t="s">
        <v>317</v>
      </c>
      <c r="BM1816" s="40" t="s">
        <v>317</v>
      </c>
      <c r="BN1816" s="40"/>
      <c r="BO1816" s="40"/>
      <c r="BP1816" s="40" t="s">
        <v>359</v>
      </c>
      <c r="BQ1816" s="40" t="s">
        <v>359</v>
      </c>
      <c r="BR1816" s="40" t="s">
        <v>359</v>
      </c>
      <c r="BS1816" s="40"/>
      <c r="BT1816" s="40" t="s">
        <v>360</v>
      </c>
      <c r="BU1816" s="40" t="s">
        <v>317</v>
      </c>
      <c r="BV1816" s="40" t="s">
        <v>317</v>
      </c>
      <c r="BW1816" s="40"/>
      <c r="BX1816" s="40"/>
      <c r="BY1816" s="40" t="s">
        <v>353</v>
      </c>
      <c r="BZ1816" s="40" t="s">
        <v>353</v>
      </c>
      <c r="CA1816" s="40"/>
      <c r="CB1816" s="40" t="s">
        <v>353</v>
      </c>
      <c r="CC1816" s="40"/>
      <c r="CD1816" s="40"/>
      <c r="CE1816" s="40"/>
      <c r="CF1816" s="40"/>
      <c r="CG1816" s="26" t="s">
        <v>6951</v>
      </c>
    </row>
    <row r="1817" hidden="1" spans="1:85">
      <c r="A1817" s="34">
        <v>825</v>
      </c>
      <c r="B1817" s="40" t="s">
        <v>6953</v>
      </c>
      <c r="C1817" s="143" t="s">
        <v>6954</v>
      </c>
      <c r="D1817" s="40" t="s">
        <v>6955</v>
      </c>
      <c r="E1817" s="44">
        <v>23.511</v>
      </c>
      <c r="F1817" s="44">
        <v>-14.3838</v>
      </c>
      <c r="G1817" s="40" t="s">
        <v>2110</v>
      </c>
      <c r="H1817" s="37">
        <v>1.8</v>
      </c>
      <c r="I1817" s="40" t="s">
        <v>2111</v>
      </c>
      <c r="J1817" s="40" t="s">
        <v>6883</v>
      </c>
      <c r="K1817" s="40" t="s">
        <v>317</v>
      </c>
      <c r="L1817" s="40" t="s">
        <v>317</v>
      </c>
      <c r="M1817" s="40" t="s">
        <v>317</v>
      </c>
      <c r="N1817" s="40" t="s">
        <v>318</v>
      </c>
      <c r="O1817" s="40" t="s">
        <v>554</v>
      </c>
      <c r="P1817" s="40" t="s">
        <v>365</v>
      </c>
      <c r="Q1817" s="40" t="s">
        <v>320</v>
      </c>
      <c r="R1817" s="40" t="s">
        <v>320</v>
      </c>
      <c r="S1817" s="40" t="s">
        <v>1718</v>
      </c>
      <c r="T1817" s="40" t="s">
        <v>782</v>
      </c>
      <c r="U1817" s="40" t="s">
        <v>323</v>
      </c>
      <c r="V1817" s="187">
        <v>55</v>
      </c>
      <c r="W1817" s="40" t="s">
        <v>325</v>
      </c>
      <c r="X1817" s="40" t="s">
        <v>2113</v>
      </c>
      <c r="Y1817" s="40" t="s">
        <v>2</v>
      </c>
      <c r="Z1817" s="40" t="s">
        <v>2</v>
      </c>
      <c r="AA1817" s="40" t="s">
        <v>346</v>
      </c>
      <c r="AB1817" s="40" t="s">
        <v>2114</v>
      </c>
      <c r="AC1817" s="40" t="s">
        <v>225</v>
      </c>
      <c r="AD1817" s="40" t="s">
        <v>225</v>
      </c>
      <c r="AE1817" s="42" t="s">
        <v>6672</v>
      </c>
      <c r="AF1817" s="40" t="s">
        <v>1496</v>
      </c>
      <c r="AG1817" s="40">
        <v>15</v>
      </c>
      <c r="AH1817" s="40" t="s">
        <v>1496</v>
      </c>
      <c r="AI1817" s="40">
        <v>0</v>
      </c>
      <c r="AJ1817" s="40" t="s">
        <v>1443</v>
      </c>
      <c r="AK1817" s="40">
        <v>0</v>
      </c>
      <c r="AL1817" s="40">
        <v>200</v>
      </c>
      <c r="AM1817" s="40" t="s">
        <v>327</v>
      </c>
      <c r="AN1817" s="40" t="s">
        <v>327</v>
      </c>
      <c r="AO1817" s="40">
        <v>0</v>
      </c>
      <c r="AP1817" s="40" t="s">
        <v>524</v>
      </c>
      <c r="AQ1817" s="40">
        <v>600</v>
      </c>
      <c r="AR1817" s="40">
        <v>4</v>
      </c>
      <c r="AS1817" s="40">
        <v>600</v>
      </c>
      <c r="AT1817" s="40">
        <v>24</v>
      </c>
      <c r="AU1817" s="40" t="s">
        <v>327</v>
      </c>
      <c r="AV1817" s="40" t="s">
        <v>327</v>
      </c>
      <c r="AW1817" s="40" t="s">
        <v>327</v>
      </c>
      <c r="AX1817" s="40" t="s">
        <v>327</v>
      </c>
      <c r="AY1817" s="40" t="s">
        <v>327</v>
      </c>
      <c r="AZ1817" s="51">
        <v>18</v>
      </c>
      <c r="BA1817" s="40"/>
      <c r="BB1817" s="40">
        <v>1</v>
      </c>
      <c r="BC1817" s="40" t="s">
        <v>346</v>
      </c>
      <c r="BD1817" s="200" t="s">
        <v>6953</v>
      </c>
      <c r="BE1817" s="200">
        <v>0</v>
      </c>
      <c r="BF1817" s="40" t="s">
        <v>1925</v>
      </c>
      <c r="BG1817" s="40"/>
      <c r="BH1817" s="40"/>
      <c r="BI1817" s="40" t="s">
        <v>357</v>
      </c>
      <c r="BJ1817" s="40" t="s">
        <v>358</v>
      </c>
      <c r="BK1817" s="204">
        <v>44778</v>
      </c>
      <c r="BL1817" s="40" t="s">
        <v>317</v>
      </c>
      <c r="BM1817" s="40" t="s">
        <v>317</v>
      </c>
      <c r="BN1817" s="40"/>
      <c r="BO1817" s="40"/>
      <c r="BP1817" s="40" t="s">
        <v>359</v>
      </c>
      <c r="BQ1817" s="40" t="s">
        <v>359</v>
      </c>
      <c r="BR1817" s="40" t="s">
        <v>359</v>
      </c>
      <c r="BS1817" s="40"/>
      <c r="BT1817" s="40" t="s">
        <v>360</v>
      </c>
      <c r="BU1817" s="40" t="s">
        <v>317</v>
      </c>
      <c r="BV1817" s="40" t="s">
        <v>317</v>
      </c>
      <c r="BW1817" s="40"/>
      <c r="BX1817" s="40"/>
      <c r="BY1817" s="40" t="s">
        <v>353</v>
      </c>
      <c r="BZ1817" s="40" t="s">
        <v>353</v>
      </c>
      <c r="CA1817" s="40"/>
      <c r="CB1817" s="40" t="s">
        <v>353</v>
      </c>
      <c r="CC1817" s="40"/>
      <c r="CD1817" s="40"/>
      <c r="CE1817" s="40"/>
      <c r="CF1817" s="40"/>
      <c r="CG1817" s="26" t="s">
        <v>6954</v>
      </c>
    </row>
    <row r="1818" hidden="1" spans="1:85">
      <c r="A1818" s="39">
        <v>652</v>
      </c>
      <c r="B1818" s="40" t="s">
        <v>6956</v>
      </c>
      <c r="C1818" s="143" t="s">
        <v>6957</v>
      </c>
      <c r="D1818" s="40" t="s">
        <v>6958</v>
      </c>
      <c r="E1818" s="44">
        <v>24.7949</v>
      </c>
      <c r="F1818" s="44">
        <v>-14.7966</v>
      </c>
      <c r="G1818" s="40" t="s">
        <v>2110</v>
      </c>
      <c r="H1818" s="37">
        <v>2.5</v>
      </c>
      <c r="I1818" s="40" t="s">
        <v>2111</v>
      </c>
      <c r="J1818" s="40" t="s">
        <v>6919</v>
      </c>
      <c r="K1818" s="40" t="s">
        <v>317</v>
      </c>
      <c r="L1818" s="40" t="s">
        <v>317</v>
      </c>
      <c r="M1818" s="40" t="s">
        <v>317</v>
      </c>
      <c r="N1818" s="40" t="s">
        <v>341</v>
      </c>
      <c r="O1818" s="40" t="s">
        <v>365</v>
      </c>
      <c r="P1818" s="40" t="s">
        <v>365</v>
      </c>
      <c r="Q1818" s="40" t="s">
        <v>320</v>
      </c>
      <c r="R1818" s="40" t="s">
        <v>320</v>
      </c>
      <c r="S1818" s="40" t="s">
        <v>1718</v>
      </c>
      <c r="T1818" s="40" t="s">
        <v>344</v>
      </c>
      <c r="U1818" s="40" t="s">
        <v>323</v>
      </c>
      <c r="V1818" s="187">
        <v>50</v>
      </c>
      <c r="W1818" s="40" t="s">
        <v>325</v>
      </c>
      <c r="X1818" s="40" t="s">
        <v>2113</v>
      </c>
      <c r="Y1818" s="40" t="s">
        <v>2</v>
      </c>
      <c r="Z1818" s="40" t="s">
        <v>2</v>
      </c>
      <c r="AA1818" s="40" t="s">
        <v>346</v>
      </c>
      <c r="AB1818" s="40" t="s">
        <v>2114</v>
      </c>
      <c r="AC1818" s="40" t="s">
        <v>225</v>
      </c>
      <c r="AD1818" s="40" t="s">
        <v>225</v>
      </c>
      <c r="AE1818" s="42" t="s">
        <v>382</v>
      </c>
      <c r="AF1818" s="40" t="s">
        <v>382</v>
      </c>
      <c r="AG1818" s="40">
        <v>20</v>
      </c>
      <c r="AH1818" s="40" t="s">
        <v>350</v>
      </c>
      <c r="AI1818" s="40" t="s">
        <v>6833</v>
      </c>
      <c r="AJ1818" s="40" t="s">
        <v>351</v>
      </c>
      <c r="AK1818" s="40" t="s">
        <v>6834</v>
      </c>
      <c r="AL1818" s="40">
        <v>1000</v>
      </c>
      <c r="AM1818" s="40" t="s">
        <v>332</v>
      </c>
      <c r="AN1818" s="40" t="s">
        <v>352</v>
      </c>
      <c r="AO1818" s="40">
        <v>400</v>
      </c>
      <c r="AP1818" s="40" t="s">
        <v>384</v>
      </c>
      <c r="AQ1818" s="40">
        <v>600</v>
      </c>
      <c r="AR1818" s="40">
        <v>2</v>
      </c>
      <c r="AS1818" s="40">
        <v>600</v>
      </c>
      <c r="AT1818" s="40">
        <v>24</v>
      </c>
      <c r="AU1818" s="40" t="s">
        <v>327</v>
      </c>
      <c r="AV1818" s="40" t="s">
        <v>327</v>
      </c>
      <c r="AW1818" s="40" t="s">
        <v>327</v>
      </c>
      <c r="AX1818" s="40" t="s">
        <v>327</v>
      </c>
      <c r="AY1818" s="40" t="s">
        <v>327</v>
      </c>
      <c r="AZ1818" s="51">
        <v>36</v>
      </c>
      <c r="BA1818" s="40"/>
      <c r="BB1818" s="40">
        <v>1</v>
      </c>
      <c r="BC1818" s="40" t="s">
        <v>346</v>
      </c>
      <c r="BD1818" s="200" t="s">
        <v>6956</v>
      </c>
      <c r="BE1818" s="200">
        <v>0</v>
      </c>
      <c r="BF1818" s="40" t="s">
        <v>317</v>
      </c>
      <c r="BG1818" s="40"/>
      <c r="BH1818" s="40"/>
      <c r="BI1818" s="40" t="s">
        <v>357</v>
      </c>
      <c r="BJ1818" s="40" t="s">
        <v>358</v>
      </c>
      <c r="BK1818" s="204">
        <v>44778</v>
      </c>
      <c r="BL1818" s="40" t="s">
        <v>317</v>
      </c>
      <c r="BM1818" s="40" t="s">
        <v>317</v>
      </c>
      <c r="BN1818" s="40"/>
      <c r="BO1818" s="40"/>
      <c r="BP1818" s="40" t="s">
        <v>359</v>
      </c>
      <c r="BQ1818" s="40" t="s">
        <v>359</v>
      </c>
      <c r="BR1818" s="40" t="s">
        <v>359</v>
      </c>
      <c r="BS1818" s="40"/>
      <c r="BT1818" s="40" t="s">
        <v>360</v>
      </c>
      <c r="BU1818" s="40" t="s">
        <v>317</v>
      </c>
      <c r="BV1818" s="40" t="s">
        <v>317</v>
      </c>
      <c r="BW1818" s="40"/>
      <c r="BX1818" s="40"/>
      <c r="BY1818" s="40" t="s">
        <v>353</v>
      </c>
      <c r="BZ1818" s="40" t="s">
        <v>353</v>
      </c>
      <c r="CA1818" s="40"/>
      <c r="CB1818" s="40" t="s">
        <v>353</v>
      </c>
      <c r="CC1818" s="40"/>
      <c r="CD1818" s="40"/>
      <c r="CE1818" s="40"/>
      <c r="CF1818" s="40"/>
      <c r="CG1818" s="26" t="s">
        <v>6957</v>
      </c>
    </row>
    <row r="1819" hidden="1" spans="1:85">
      <c r="A1819" s="39">
        <v>1126</v>
      </c>
      <c r="B1819" s="40" t="s">
        <v>6959</v>
      </c>
      <c r="C1819" s="143" t="s">
        <v>6960</v>
      </c>
      <c r="D1819" s="40" t="s">
        <v>6961</v>
      </c>
      <c r="E1819" s="44">
        <v>23.1392</v>
      </c>
      <c r="F1819" s="44">
        <v>-15.2713</v>
      </c>
      <c r="G1819" s="40" t="s">
        <v>2110</v>
      </c>
      <c r="H1819" s="37">
        <v>5.5</v>
      </c>
      <c r="I1819" s="40" t="s">
        <v>2111</v>
      </c>
      <c r="J1819" s="40" t="s">
        <v>6961</v>
      </c>
      <c r="K1819" s="40" t="s">
        <v>317</v>
      </c>
      <c r="L1819" s="40" t="s">
        <v>317</v>
      </c>
      <c r="M1819" s="40" t="s">
        <v>317</v>
      </c>
      <c r="N1819" s="40" t="s">
        <v>341</v>
      </c>
      <c r="O1819" s="40" t="s">
        <v>319</v>
      </c>
      <c r="P1819" s="40" t="s">
        <v>319</v>
      </c>
      <c r="Q1819" s="40" t="s">
        <v>390</v>
      </c>
      <c r="R1819" s="40" t="s">
        <v>2168</v>
      </c>
      <c r="S1819" s="40" t="s">
        <v>1718</v>
      </c>
      <c r="T1819" s="40" t="s">
        <v>344</v>
      </c>
      <c r="U1819" s="40" t="s">
        <v>323</v>
      </c>
      <c r="V1819" s="187">
        <v>54</v>
      </c>
      <c r="W1819" s="40" t="s">
        <v>366</v>
      </c>
      <c r="X1819" s="40" t="s">
        <v>2113</v>
      </c>
      <c r="Y1819" s="40" t="s">
        <v>2</v>
      </c>
      <c r="Z1819" s="40" t="s">
        <v>2</v>
      </c>
      <c r="AA1819" s="40" t="s">
        <v>328</v>
      </c>
      <c r="AB1819" s="40" t="s">
        <v>2114</v>
      </c>
      <c r="AC1819" s="40" t="s">
        <v>225</v>
      </c>
      <c r="AD1819" s="40" t="s">
        <v>225</v>
      </c>
      <c r="AE1819" s="42" t="s">
        <v>561</v>
      </c>
      <c r="AF1819" s="40" t="s">
        <v>561</v>
      </c>
      <c r="AG1819" s="40">
        <v>45</v>
      </c>
      <c r="AH1819" s="40" t="s">
        <v>350</v>
      </c>
      <c r="AI1819" s="40">
        <v>0</v>
      </c>
      <c r="AJ1819" s="40" t="s">
        <v>351</v>
      </c>
      <c r="AK1819" s="40">
        <v>0</v>
      </c>
      <c r="AL1819" s="40">
        <v>1000</v>
      </c>
      <c r="AM1819" s="40" t="s">
        <v>332</v>
      </c>
      <c r="AN1819" s="40" t="s">
        <v>352</v>
      </c>
      <c r="AO1819" s="40">
        <v>400</v>
      </c>
      <c r="AP1819" s="40" t="s">
        <v>333</v>
      </c>
      <c r="AQ1819" s="40">
        <v>500</v>
      </c>
      <c r="AR1819" s="40">
        <v>48</v>
      </c>
      <c r="AS1819" s="40">
        <v>100</v>
      </c>
      <c r="AT1819" s="40">
        <f>AQ1819/AS1819</f>
        <v>5</v>
      </c>
      <c r="AU1819" s="40" t="s">
        <v>385</v>
      </c>
      <c r="AV1819" s="40" t="s">
        <v>385</v>
      </c>
      <c r="AW1819" s="40">
        <v>18000</v>
      </c>
      <c r="AX1819" s="40">
        <v>18000</v>
      </c>
      <c r="AY1819" s="40">
        <v>2</v>
      </c>
      <c r="AZ1819" s="51">
        <v>245</v>
      </c>
      <c r="BA1819" s="40"/>
      <c r="BB1819" s="40">
        <v>1</v>
      </c>
      <c r="BC1819" s="40" t="s">
        <v>525</v>
      </c>
      <c r="BD1819" s="200">
        <v>0</v>
      </c>
      <c r="BE1819" s="200" t="s">
        <v>6959</v>
      </c>
      <c r="BF1819" s="40" t="s">
        <v>1925</v>
      </c>
      <c r="BG1819" s="40"/>
      <c r="BH1819" s="40"/>
      <c r="BI1819" s="40" t="s">
        <v>357</v>
      </c>
      <c r="BJ1819" s="40" t="s">
        <v>358</v>
      </c>
      <c r="BK1819" s="204">
        <v>44778</v>
      </c>
      <c r="BL1819" s="40" t="s">
        <v>317</v>
      </c>
      <c r="BM1819" s="40" t="s">
        <v>317</v>
      </c>
      <c r="BN1819" s="40"/>
      <c r="BO1819" s="40"/>
      <c r="BP1819" s="40" t="s">
        <v>359</v>
      </c>
      <c r="BQ1819" s="40" t="s">
        <v>359</v>
      </c>
      <c r="BR1819" s="40" t="s">
        <v>359</v>
      </c>
      <c r="BS1819" s="40"/>
      <c r="BT1819" s="40" t="s">
        <v>360</v>
      </c>
      <c r="BU1819" s="40" t="s">
        <v>317</v>
      </c>
      <c r="BV1819" s="40" t="s">
        <v>317</v>
      </c>
      <c r="BW1819" s="40"/>
      <c r="BX1819" s="40"/>
      <c r="BY1819" s="40" t="s">
        <v>353</v>
      </c>
      <c r="BZ1819" s="40" t="s">
        <v>353</v>
      </c>
      <c r="CA1819" s="40"/>
      <c r="CB1819" s="40" t="s">
        <v>353</v>
      </c>
      <c r="CC1819" s="40"/>
      <c r="CD1819" s="40"/>
      <c r="CE1819" s="40"/>
      <c r="CF1819" s="40"/>
      <c r="CG1819" s="26" t="s">
        <v>6960</v>
      </c>
    </row>
    <row r="1820" hidden="1" spans="1:85">
      <c r="A1820" s="34">
        <v>1325</v>
      </c>
      <c r="B1820" s="40" t="s">
        <v>6962</v>
      </c>
      <c r="C1820" s="143" t="s">
        <v>6963</v>
      </c>
      <c r="D1820" s="40" t="s">
        <v>6964</v>
      </c>
      <c r="E1820" s="44">
        <v>24.8239</v>
      </c>
      <c r="F1820" s="44">
        <v>-17.5122</v>
      </c>
      <c r="G1820" s="40" t="s">
        <v>2110</v>
      </c>
      <c r="H1820" s="37">
        <v>2.5</v>
      </c>
      <c r="I1820" s="40" t="s">
        <v>2111</v>
      </c>
      <c r="J1820" s="40" t="s">
        <v>6939</v>
      </c>
      <c r="K1820" s="40" t="s">
        <v>317</v>
      </c>
      <c r="L1820" s="40" t="s">
        <v>317</v>
      </c>
      <c r="M1820" s="40" t="s">
        <v>317</v>
      </c>
      <c r="N1820" s="40" t="s">
        <v>402</v>
      </c>
      <c r="O1820" s="40" t="s">
        <v>319</v>
      </c>
      <c r="P1820" s="40" t="s">
        <v>319</v>
      </c>
      <c r="Q1820" s="40" t="s">
        <v>381</v>
      </c>
      <c r="R1820" s="40" t="s">
        <v>381</v>
      </c>
      <c r="S1820" s="40" t="s">
        <v>1718</v>
      </c>
      <c r="T1820" s="40" t="s">
        <v>344</v>
      </c>
      <c r="U1820" s="40" t="s">
        <v>323</v>
      </c>
      <c r="V1820" s="187">
        <v>80</v>
      </c>
      <c r="W1820" s="40" t="s">
        <v>366</v>
      </c>
      <c r="X1820" s="40" t="s">
        <v>6038</v>
      </c>
      <c r="Y1820" s="40" t="s">
        <v>2</v>
      </c>
      <c r="Z1820" s="40" t="s">
        <v>2</v>
      </c>
      <c r="AA1820" s="40" t="s">
        <v>328</v>
      </c>
      <c r="AB1820" s="40" t="s">
        <v>2114</v>
      </c>
      <c r="AC1820" s="40" t="s">
        <v>225</v>
      </c>
      <c r="AD1820" s="40" t="s">
        <v>225</v>
      </c>
      <c r="AE1820" s="42" t="s">
        <v>382</v>
      </c>
      <c r="AF1820" s="40" t="s">
        <v>382</v>
      </c>
      <c r="AG1820" s="40">
        <v>20</v>
      </c>
      <c r="AH1820" s="40" t="s">
        <v>350</v>
      </c>
      <c r="AI1820" s="40" t="s">
        <v>5393</v>
      </c>
      <c r="AJ1820" s="40" t="s">
        <v>351</v>
      </c>
      <c r="AK1820" s="40" t="s">
        <v>1895</v>
      </c>
      <c r="AL1820" s="40">
        <v>1000</v>
      </c>
      <c r="AM1820" s="40" t="s">
        <v>332</v>
      </c>
      <c r="AN1820" s="40" t="s">
        <v>6965</v>
      </c>
      <c r="AO1820" s="40">
        <v>400</v>
      </c>
      <c r="AP1820" s="40" t="s">
        <v>439</v>
      </c>
      <c r="AQ1820" s="40">
        <v>1200</v>
      </c>
      <c r="AR1820" s="40">
        <v>2</v>
      </c>
      <c r="AS1820" s="40">
        <v>600</v>
      </c>
      <c r="AT1820" s="40">
        <v>48</v>
      </c>
      <c r="AU1820" s="40" t="s">
        <v>6086</v>
      </c>
      <c r="AV1820" s="40" t="s">
        <v>6086</v>
      </c>
      <c r="AW1820" s="40">
        <v>18000</v>
      </c>
      <c r="AX1820" s="40">
        <v>18000</v>
      </c>
      <c r="AY1820" s="40">
        <v>2</v>
      </c>
      <c r="AZ1820" s="51">
        <v>50</v>
      </c>
      <c r="BA1820" s="40"/>
      <c r="BB1820" s="40">
        <v>2</v>
      </c>
      <c r="BC1820" s="40" t="s">
        <v>1422</v>
      </c>
      <c r="BD1820" s="200">
        <v>0</v>
      </c>
      <c r="BE1820" s="200" t="s">
        <v>6962</v>
      </c>
      <c r="BF1820" s="40">
        <v>0</v>
      </c>
      <c r="BG1820" s="40"/>
      <c r="BH1820" s="40"/>
      <c r="BI1820" s="40" t="s">
        <v>357</v>
      </c>
      <c r="BJ1820" s="40" t="s">
        <v>358</v>
      </c>
      <c r="BK1820" s="204">
        <v>44778</v>
      </c>
      <c r="BL1820" s="40" t="s">
        <v>317</v>
      </c>
      <c r="BM1820" s="40" t="s">
        <v>317</v>
      </c>
      <c r="BN1820" s="40"/>
      <c r="BO1820" s="40"/>
      <c r="BP1820" s="40" t="s">
        <v>359</v>
      </c>
      <c r="BQ1820" s="40" t="s">
        <v>359</v>
      </c>
      <c r="BR1820" s="40" t="s">
        <v>359</v>
      </c>
      <c r="BS1820" s="40"/>
      <c r="BT1820" s="40" t="s">
        <v>360</v>
      </c>
      <c r="BU1820" s="40" t="s">
        <v>317</v>
      </c>
      <c r="BV1820" s="40" t="s">
        <v>356</v>
      </c>
      <c r="BW1820" s="40"/>
      <c r="BX1820" s="40"/>
      <c r="BY1820" s="40" t="s">
        <v>356</v>
      </c>
      <c r="BZ1820" s="40">
        <v>20</v>
      </c>
      <c r="CA1820" s="40"/>
      <c r="CB1820" s="40" t="s">
        <v>472</v>
      </c>
      <c r="CC1820" s="40"/>
      <c r="CD1820" s="40"/>
      <c r="CE1820" s="40"/>
      <c r="CF1820" s="40"/>
      <c r="CG1820" s="26" t="s">
        <v>6963</v>
      </c>
    </row>
    <row r="1821" hidden="1" spans="1:85">
      <c r="A1821" s="34">
        <v>1611</v>
      </c>
      <c r="B1821" s="40" t="s">
        <v>6966</v>
      </c>
      <c r="C1821" s="143" t="s">
        <v>6967</v>
      </c>
      <c r="D1821" s="40" t="s">
        <v>6939</v>
      </c>
      <c r="E1821" s="44">
        <v>24.2849</v>
      </c>
      <c r="F1821" s="44">
        <v>-17.4617</v>
      </c>
      <c r="G1821" s="40" t="s">
        <v>2110</v>
      </c>
      <c r="H1821" s="37">
        <v>2.5</v>
      </c>
      <c r="I1821" s="40" t="s">
        <v>2111</v>
      </c>
      <c r="J1821" s="40" t="s">
        <v>6939</v>
      </c>
      <c r="K1821" s="40" t="s">
        <v>317</v>
      </c>
      <c r="L1821" s="40" t="s">
        <v>317</v>
      </c>
      <c r="M1821" s="40" t="s">
        <v>317</v>
      </c>
      <c r="N1821" s="40" t="s">
        <v>341</v>
      </c>
      <c r="O1821" s="40" t="s">
        <v>319</v>
      </c>
      <c r="P1821" s="40" t="s">
        <v>319</v>
      </c>
      <c r="Q1821" s="40" t="s">
        <v>381</v>
      </c>
      <c r="R1821" s="40" t="s">
        <v>381</v>
      </c>
      <c r="S1821" s="40" t="s">
        <v>1718</v>
      </c>
      <c r="T1821" s="40" t="s">
        <v>344</v>
      </c>
      <c r="U1821" s="40" t="s">
        <v>323</v>
      </c>
      <c r="V1821" s="187">
        <v>80</v>
      </c>
      <c r="W1821" s="40" t="s">
        <v>366</v>
      </c>
      <c r="X1821" s="40" t="s">
        <v>6038</v>
      </c>
      <c r="Y1821" s="40" t="s">
        <v>2</v>
      </c>
      <c r="Z1821" s="40" t="s">
        <v>2</v>
      </c>
      <c r="AA1821" s="40" t="s">
        <v>328</v>
      </c>
      <c r="AB1821" s="40" t="s">
        <v>2114</v>
      </c>
      <c r="AC1821" s="40" t="s">
        <v>225</v>
      </c>
      <c r="AD1821" s="40" t="s">
        <v>225</v>
      </c>
      <c r="AE1821" s="42" t="s">
        <v>561</v>
      </c>
      <c r="AF1821" s="40" t="s">
        <v>561</v>
      </c>
      <c r="AG1821" s="40">
        <v>20</v>
      </c>
      <c r="AH1821" s="40" t="s">
        <v>350</v>
      </c>
      <c r="AI1821" s="40" t="s">
        <v>5393</v>
      </c>
      <c r="AJ1821" s="40" t="s">
        <v>370</v>
      </c>
      <c r="AK1821" s="40" t="s">
        <v>1895</v>
      </c>
      <c r="AL1821" s="40">
        <v>1000</v>
      </c>
      <c r="AM1821" s="40" t="s">
        <v>332</v>
      </c>
      <c r="AN1821" s="40" t="s">
        <v>6965</v>
      </c>
      <c r="AO1821" s="40">
        <v>400</v>
      </c>
      <c r="AP1821" s="40" t="s">
        <v>439</v>
      </c>
      <c r="AQ1821" s="40">
        <v>1200</v>
      </c>
      <c r="AR1821" s="40">
        <v>2</v>
      </c>
      <c r="AS1821" s="40">
        <v>600</v>
      </c>
      <c r="AT1821" s="40">
        <v>48</v>
      </c>
      <c r="AU1821" s="40" t="s">
        <v>6086</v>
      </c>
      <c r="AV1821" s="40" t="s">
        <v>6086</v>
      </c>
      <c r="AW1821" s="40">
        <v>18000</v>
      </c>
      <c r="AX1821" s="40">
        <v>18000</v>
      </c>
      <c r="AY1821" s="40">
        <v>2</v>
      </c>
      <c r="AZ1821" s="51">
        <v>69</v>
      </c>
      <c r="BA1821" s="40"/>
      <c r="BB1821" s="40">
        <v>1</v>
      </c>
      <c r="BC1821" s="40" t="s">
        <v>525</v>
      </c>
      <c r="BD1821" s="200">
        <v>0</v>
      </c>
      <c r="BE1821" s="200" t="s">
        <v>6966</v>
      </c>
      <c r="BF1821" s="40" t="s">
        <v>356</v>
      </c>
      <c r="BG1821" s="40"/>
      <c r="BH1821" s="40"/>
      <c r="BI1821" s="40" t="s">
        <v>357</v>
      </c>
      <c r="BJ1821" s="40" t="s">
        <v>358</v>
      </c>
      <c r="BK1821" s="204">
        <v>44778</v>
      </c>
      <c r="BL1821" s="40" t="s">
        <v>317</v>
      </c>
      <c r="BM1821" s="40" t="s">
        <v>317</v>
      </c>
      <c r="BN1821" s="40"/>
      <c r="BO1821" s="40"/>
      <c r="BP1821" s="40" t="s">
        <v>359</v>
      </c>
      <c r="BQ1821" s="40" t="s">
        <v>359</v>
      </c>
      <c r="BR1821" s="40" t="s">
        <v>359</v>
      </c>
      <c r="BS1821" s="40"/>
      <c r="BT1821" s="40" t="s">
        <v>360</v>
      </c>
      <c r="BU1821" s="40" t="s">
        <v>317</v>
      </c>
      <c r="BV1821" s="40" t="s">
        <v>317</v>
      </c>
      <c r="BW1821" s="40"/>
      <c r="BX1821" s="40"/>
      <c r="BY1821" s="40" t="s">
        <v>353</v>
      </c>
      <c r="BZ1821" s="40" t="s">
        <v>353</v>
      </c>
      <c r="CA1821" s="40"/>
      <c r="CB1821" s="40" t="s">
        <v>353</v>
      </c>
      <c r="CC1821" s="40"/>
      <c r="CD1821" s="40"/>
      <c r="CE1821" s="40"/>
      <c r="CF1821" s="40"/>
      <c r="CG1821" s="26" t="s">
        <v>6967</v>
      </c>
    </row>
    <row r="1822" hidden="1" spans="1:85">
      <c r="A1822" s="34">
        <v>651</v>
      </c>
      <c r="B1822" s="40" t="s">
        <v>6968</v>
      </c>
      <c r="C1822" s="143" t="s">
        <v>6969</v>
      </c>
      <c r="D1822" s="40" t="s">
        <v>6919</v>
      </c>
      <c r="E1822" s="44">
        <v>24.8055</v>
      </c>
      <c r="F1822" s="44">
        <v>-14.8037</v>
      </c>
      <c r="G1822" s="40" t="s">
        <v>2110</v>
      </c>
      <c r="H1822" s="37">
        <v>1.8</v>
      </c>
      <c r="I1822" s="40" t="s">
        <v>2111</v>
      </c>
      <c r="J1822" s="40" t="s">
        <v>6919</v>
      </c>
      <c r="K1822" s="40" t="s">
        <v>317</v>
      </c>
      <c r="L1822" s="40" t="s">
        <v>317</v>
      </c>
      <c r="M1822" s="40" t="s">
        <v>317</v>
      </c>
      <c r="N1822" s="40" t="s">
        <v>341</v>
      </c>
      <c r="O1822" s="40" t="s">
        <v>319</v>
      </c>
      <c r="P1822" s="40" t="s">
        <v>319</v>
      </c>
      <c r="Q1822" s="40" t="s">
        <v>381</v>
      </c>
      <c r="R1822" s="40" t="s">
        <v>320</v>
      </c>
      <c r="S1822" s="40" t="s">
        <v>1718</v>
      </c>
      <c r="T1822" s="40" t="s">
        <v>344</v>
      </c>
      <c r="U1822" s="40" t="s">
        <v>323</v>
      </c>
      <c r="V1822" s="187">
        <v>48</v>
      </c>
      <c r="W1822" s="40" t="s">
        <v>366</v>
      </c>
      <c r="X1822" s="40" t="s">
        <v>2113</v>
      </c>
      <c r="Y1822" s="40" t="s">
        <v>2</v>
      </c>
      <c r="Z1822" s="40" t="s">
        <v>2</v>
      </c>
      <c r="AA1822" s="40" t="s">
        <v>328</v>
      </c>
      <c r="AB1822" s="40" t="s">
        <v>2114</v>
      </c>
      <c r="AC1822" s="40" t="s">
        <v>225</v>
      </c>
      <c r="AD1822" s="40" t="s">
        <v>225</v>
      </c>
      <c r="AE1822" s="42" t="s">
        <v>654</v>
      </c>
      <c r="AF1822" s="40" t="s">
        <v>655</v>
      </c>
      <c r="AG1822" s="40">
        <v>15</v>
      </c>
      <c r="AH1822" s="40" t="s">
        <v>350</v>
      </c>
      <c r="AI1822" s="40" t="s">
        <v>6046</v>
      </c>
      <c r="AJ1822" s="40" t="s">
        <v>351</v>
      </c>
      <c r="AK1822" s="40" t="s">
        <v>1895</v>
      </c>
      <c r="AL1822" s="40">
        <v>400</v>
      </c>
      <c r="AM1822" s="40" t="s">
        <v>332</v>
      </c>
      <c r="AN1822" s="40" t="s">
        <v>352</v>
      </c>
      <c r="AO1822" s="40">
        <v>400</v>
      </c>
      <c r="AP1822" s="40" t="s">
        <v>384</v>
      </c>
      <c r="AQ1822" s="40">
        <v>600</v>
      </c>
      <c r="AR1822" s="40">
        <v>2</v>
      </c>
      <c r="AS1822" s="40">
        <v>600</v>
      </c>
      <c r="AT1822" s="40">
        <v>24</v>
      </c>
      <c r="AU1822" s="40" t="s">
        <v>385</v>
      </c>
      <c r="AV1822" s="40" t="s">
        <v>385</v>
      </c>
      <c r="AW1822" s="40">
        <v>18000</v>
      </c>
      <c r="AX1822" s="40">
        <v>18000</v>
      </c>
      <c r="AY1822" s="40">
        <v>2</v>
      </c>
      <c r="AZ1822" s="51">
        <v>86</v>
      </c>
      <c r="BA1822" s="40"/>
      <c r="BB1822" s="40">
        <v>2</v>
      </c>
      <c r="BC1822" s="40" t="s">
        <v>1422</v>
      </c>
      <c r="BD1822" s="200">
        <v>0</v>
      </c>
      <c r="BE1822" s="200" t="s">
        <v>6968</v>
      </c>
      <c r="BF1822" s="40" t="s">
        <v>1925</v>
      </c>
      <c r="BG1822" s="40"/>
      <c r="BH1822" s="40"/>
      <c r="BI1822" s="40" t="s">
        <v>357</v>
      </c>
      <c r="BJ1822" s="40" t="s">
        <v>358</v>
      </c>
      <c r="BK1822" s="204">
        <v>44778</v>
      </c>
      <c r="BL1822" s="40" t="s">
        <v>340</v>
      </c>
      <c r="BM1822" s="40" t="s">
        <v>317</v>
      </c>
      <c r="BN1822" s="40"/>
      <c r="BO1822" s="40"/>
      <c r="BP1822" s="40" t="s">
        <v>359</v>
      </c>
      <c r="BQ1822" s="40" t="s">
        <v>359</v>
      </c>
      <c r="BR1822" s="40" t="s">
        <v>508</v>
      </c>
      <c r="BS1822" s="40"/>
      <c r="BT1822" s="40" t="s">
        <v>340</v>
      </c>
      <c r="BU1822" s="40" t="s">
        <v>317</v>
      </c>
      <c r="BV1822" s="40" t="s">
        <v>317</v>
      </c>
      <c r="BW1822" s="40"/>
      <c r="BX1822" s="40"/>
      <c r="BY1822" s="40" t="s">
        <v>353</v>
      </c>
      <c r="BZ1822" s="40" t="s">
        <v>353</v>
      </c>
      <c r="CA1822" s="40"/>
      <c r="CB1822" s="40" t="s">
        <v>353</v>
      </c>
      <c r="CC1822" s="40"/>
      <c r="CD1822" s="40"/>
      <c r="CE1822" s="40"/>
      <c r="CF1822" s="40"/>
      <c r="CG1822" s="26" t="s">
        <v>6969</v>
      </c>
    </row>
    <row r="1823" hidden="1" spans="1:85">
      <c r="A1823" s="39">
        <v>1238</v>
      </c>
      <c r="B1823" s="40" t="s">
        <v>6970</v>
      </c>
      <c r="C1823" s="143" t="s">
        <v>6971</v>
      </c>
      <c r="D1823" s="40" t="s">
        <v>6972</v>
      </c>
      <c r="E1823" s="44">
        <v>25.1753</v>
      </c>
      <c r="F1823" s="44">
        <v>-16.7777</v>
      </c>
      <c r="G1823" s="40" t="s">
        <v>2110</v>
      </c>
      <c r="H1823" s="37">
        <v>2.5</v>
      </c>
      <c r="I1823" s="40" t="s">
        <v>2111</v>
      </c>
      <c r="J1823" s="40" t="s">
        <v>6939</v>
      </c>
      <c r="K1823" s="40" t="s">
        <v>317</v>
      </c>
      <c r="L1823" s="40" t="s">
        <v>317</v>
      </c>
      <c r="M1823" s="40" t="s">
        <v>317</v>
      </c>
      <c r="N1823" s="40" t="s">
        <v>318</v>
      </c>
      <c r="O1823" s="40" t="s">
        <v>319</v>
      </c>
      <c r="P1823" s="40" t="s">
        <v>319</v>
      </c>
      <c r="Q1823" s="40" t="s">
        <v>320</v>
      </c>
      <c r="R1823" s="40" t="s">
        <v>381</v>
      </c>
      <c r="S1823" s="40" t="s">
        <v>1718</v>
      </c>
      <c r="T1823" s="40" t="s">
        <v>344</v>
      </c>
      <c r="U1823" s="40" t="s">
        <v>323</v>
      </c>
      <c r="V1823" s="187">
        <v>80</v>
      </c>
      <c r="W1823" s="40" t="s">
        <v>325</v>
      </c>
      <c r="X1823" s="40" t="s">
        <v>6038</v>
      </c>
      <c r="Y1823" s="40" t="s">
        <v>2</v>
      </c>
      <c r="Z1823" s="40" t="s">
        <v>2</v>
      </c>
      <c r="AA1823" s="40" t="s">
        <v>328</v>
      </c>
      <c r="AB1823" s="40" t="s">
        <v>2114</v>
      </c>
      <c r="AC1823" s="40" t="s">
        <v>225</v>
      </c>
      <c r="AD1823" s="40" t="s">
        <v>225</v>
      </c>
      <c r="AE1823" s="42" t="s">
        <v>349</v>
      </c>
      <c r="AF1823" s="40" t="s">
        <v>349</v>
      </c>
      <c r="AG1823" s="40">
        <v>20</v>
      </c>
      <c r="AH1823" s="40" t="s">
        <v>350</v>
      </c>
      <c r="AI1823" s="40" t="s">
        <v>5393</v>
      </c>
      <c r="AJ1823" s="40" t="s">
        <v>351</v>
      </c>
      <c r="AK1823" s="40" t="s">
        <v>1895</v>
      </c>
      <c r="AL1823" s="40">
        <v>600</v>
      </c>
      <c r="AM1823" s="40" t="s">
        <v>332</v>
      </c>
      <c r="AN1823" s="40" t="s">
        <v>6965</v>
      </c>
      <c r="AO1823" s="40">
        <v>400</v>
      </c>
      <c r="AP1823" s="40" t="s">
        <v>439</v>
      </c>
      <c r="AQ1823" s="40">
        <v>1200</v>
      </c>
      <c r="AR1823" s="40">
        <v>2</v>
      </c>
      <c r="AS1823" s="40">
        <v>600</v>
      </c>
      <c r="AT1823" s="40">
        <v>48</v>
      </c>
      <c r="AU1823" s="40" t="s">
        <v>327</v>
      </c>
      <c r="AV1823" s="40" t="s">
        <v>327</v>
      </c>
      <c r="AW1823" s="40" t="s">
        <v>327</v>
      </c>
      <c r="AX1823" s="40">
        <v>0</v>
      </c>
      <c r="AY1823" s="40" t="s">
        <v>327</v>
      </c>
      <c r="AZ1823" s="51">
        <v>50</v>
      </c>
      <c r="BA1823" s="40"/>
      <c r="BB1823" s="40">
        <v>2</v>
      </c>
      <c r="BC1823" s="40" t="s">
        <v>375</v>
      </c>
      <c r="BD1823" s="200" t="s">
        <v>6973</v>
      </c>
      <c r="BE1823" s="200" t="s">
        <v>6970</v>
      </c>
      <c r="BF1823" s="40">
        <v>0</v>
      </c>
      <c r="BG1823" s="40"/>
      <c r="BH1823" s="40"/>
      <c r="BI1823" s="40" t="s">
        <v>357</v>
      </c>
      <c r="BJ1823" s="40" t="s">
        <v>358</v>
      </c>
      <c r="BK1823" s="204">
        <v>44778</v>
      </c>
      <c r="BL1823" s="40" t="s">
        <v>317</v>
      </c>
      <c r="BM1823" s="40" t="s">
        <v>317</v>
      </c>
      <c r="BN1823" s="40"/>
      <c r="BO1823" s="40"/>
      <c r="BP1823" s="40" t="s">
        <v>359</v>
      </c>
      <c r="BQ1823" s="40" t="s">
        <v>359</v>
      </c>
      <c r="BR1823" s="40" t="s">
        <v>359</v>
      </c>
      <c r="BS1823" s="40"/>
      <c r="BT1823" s="40" t="s">
        <v>360</v>
      </c>
      <c r="BU1823" s="40" t="s">
        <v>317</v>
      </c>
      <c r="BV1823" s="40" t="s">
        <v>317</v>
      </c>
      <c r="BW1823" s="40"/>
      <c r="BX1823" s="40"/>
      <c r="BY1823" s="40" t="s">
        <v>353</v>
      </c>
      <c r="BZ1823" s="40" t="s">
        <v>353</v>
      </c>
      <c r="CA1823" s="40"/>
      <c r="CB1823" s="40" t="s">
        <v>353</v>
      </c>
      <c r="CC1823" s="40"/>
      <c r="CD1823" s="40"/>
      <c r="CE1823" s="40"/>
      <c r="CF1823" s="40"/>
      <c r="CG1823" s="26" t="s">
        <v>6971</v>
      </c>
    </row>
    <row r="1824" hidden="1" spans="1:85">
      <c r="A1824" s="34">
        <v>1617</v>
      </c>
      <c r="B1824" s="40" t="s">
        <v>6974</v>
      </c>
      <c r="C1824" s="143" t="s">
        <v>6975</v>
      </c>
      <c r="D1824" s="40" t="s">
        <v>6976</v>
      </c>
      <c r="E1824" s="44">
        <v>22.0973</v>
      </c>
      <c r="F1824" s="44">
        <v>-16.3179</v>
      </c>
      <c r="G1824" s="40" t="s">
        <v>2110</v>
      </c>
      <c r="H1824" s="37">
        <v>2.5</v>
      </c>
      <c r="I1824" s="40" t="s">
        <v>2111</v>
      </c>
      <c r="J1824" s="40" t="s">
        <v>6976</v>
      </c>
      <c r="K1824" s="40" t="s">
        <v>317</v>
      </c>
      <c r="L1824" s="40" t="s">
        <v>317</v>
      </c>
      <c r="M1824" s="40" t="s">
        <v>317</v>
      </c>
      <c r="N1824" s="40" t="s">
        <v>318</v>
      </c>
      <c r="O1824" s="40" t="s">
        <v>319</v>
      </c>
      <c r="P1824" s="40" t="s">
        <v>319</v>
      </c>
      <c r="Q1824" s="40" t="s">
        <v>320</v>
      </c>
      <c r="R1824" s="40" t="s">
        <v>320</v>
      </c>
      <c r="S1824" s="40" t="s">
        <v>1718</v>
      </c>
      <c r="T1824" s="40" t="s">
        <v>344</v>
      </c>
      <c r="U1824" s="40" t="s">
        <v>323</v>
      </c>
      <c r="V1824" s="187">
        <v>50</v>
      </c>
      <c r="W1824" s="40" t="s">
        <v>366</v>
      </c>
      <c r="X1824" s="40" t="s">
        <v>2113</v>
      </c>
      <c r="Y1824" s="40" t="s">
        <v>2</v>
      </c>
      <c r="Z1824" s="40" t="s">
        <v>2</v>
      </c>
      <c r="AA1824" s="40" t="s">
        <v>328</v>
      </c>
      <c r="AB1824" s="40" t="s">
        <v>2114</v>
      </c>
      <c r="AC1824" s="40" t="s">
        <v>225</v>
      </c>
      <c r="AD1824" s="40" t="s">
        <v>225</v>
      </c>
      <c r="AE1824" s="146" t="s">
        <v>382</v>
      </c>
      <c r="AF1824" s="40" t="s">
        <v>382</v>
      </c>
      <c r="AG1824" s="40">
        <v>20</v>
      </c>
      <c r="AH1824" s="40" t="s">
        <v>350</v>
      </c>
      <c r="AI1824" s="40" t="s">
        <v>6833</v>
      </c>
      <c r="AJ1824" s="40" t="s">
        <v>351</v>
      </c>
      <c r="AK1824" s="40" t="s">
        <v>6834</v>
      </c>
      <c r="AL1824" s="40">
        <v>1000</v>
      </c>
      <c r="AM1824" s="40" t="s">
        <v>332</v>
      </c>
      <c r="AN1824" s="40" t="s">
        <v>352</v>
      </c>
      <c r="AO1824" s="40">
        <v>400</v>
      </c>
      <c r="AP1824" s="40" t="s">
        <v>333</v>
      </c>
      <c r="AQ1824" s="40">
        <v>400</v>
      </c>
      <c r="AR1824" s="40">
        <v>48</v>
      </c>
      <c r="AS1824" s="40">
        <v>100</v>
      </c>
      <c r="AT1824" s="40">
        <f>AQ1824/AS1824</f>
        <v>4</v>
      </c>
      <c r="AU1824" s="40" t="s">
        <v>6977</v>
      </c>
      <c r="AV1824" s="40" t="s">
        <v>6977</v>
      </c>
      <c r="AW1824" s="40">
        <v>18000</v>
      </c>
      <c r="AX1824" s="40">
        <v>18000</v>
      </c>
      <c r="AY1824" s="40">
        <v>2</v>
      </c>
      <c r="AZ1824" s="201">
        <v>87</v>
      </c>
      <c r="BA1824" s="40"/>
      <c r="BB1824" s="40">
        <v>3</v>
      </c>
      <c r="BC1824" s="40" t="s">
        <v>2098</v>
      </c>
      <c r="BD1824" s="200" t="s">
        <v>6978</v>
      </c>
      <c r="BE1824" s="200" t="s">
        <v>6974</v>
      </c>
      <c r="BF1824" s="40" t="s">
        <v>1925</v>
      </c>
      <c r="BG1824" s="40"/>
      <c r="BH1824" s="40"/>
      <c r="BI1824" s="40" t="s">
        <v>357</v>
      </c>
      <c r="BJ1824" s="40" t="s">
        <v>358</v>
      </c>
      <c r="BK1824" s="204">
        <v>44778</v>
      </c>
      <c r="BL1824" s="40" t="s">
        <v>317</v>
      </c>
      <c r="BM1824" s="40" t="s">
        <v>317</v>
      </c>
      <c r="BN1824" s="40"/>
      <c r="BO1824" s="40"/>
      <c r="BP1824" s="40" t="s">
        <v>359</v>
      </c>
      <c r="BQ1824" s="40" t="s">
        <v>359</v>
      </c>
      <c r="BR1824" s="40" t="s">
        <v>359</v>
      </c>
      <c r="BS1824" s="40"/>
      <c r="BT1824" s="40" t="s">
        <v>360</v>
      </c>
      <c r="BU1824" s="40" t="s">
        <v>317</v>
      </c>
      <c r="BV1824" s="40" t="s">
        <v>317</v>
      </c>
      <c r="BW1824" s="40"/>
      <c r="BX1824" s="40"/>
      <c r="BY1824" s="40" t="s">
        <v>353</v>
      </c>
      <c r="BZ1824" s="40" t="s">
        <v>353</v>
      </c>
      <c r="CA1824" s="40"/>
      <c r="CB1824" s="40" t="s">
        <v>353</v>
      </c>
      <c r="CC1824" s="40"/>
      <c r="CD1824" s="40"/>
      <c r="CE1824" s="40"/>
      <c r="CF1824" s="40"/>
      <c r="CG1824" s="26" t="s">
        <v>6975</v>
      </c>
    </row>
    <row r="1825" hidden="1" spans="1:85">
      <c r="A1825" s="34">
        <v>1387</v>
      </c>
      <c r="B1825" s="40" t="s">
        <v>6979</v>
      </c>
      <c r="C1825" s="143" t="s">
        <v>6980</v>
      </c>
      <c r="D1825" s="40" t="s">
        <v>6896</v>
      </c>
      <c r="E1825" s="44">
        <v>23.3228</v>
      </c>
      <c r="F1825" s="44">
        <v>-16.3969</v>
      </c>
      <c r="G1825" s="40" t="s">
        <v>2110</v>
      </c>
      <c r="H1825" s="37" t="s">
        <v>327</v>
      </c>
      <c r="I1825" s="40" t="s">
        <v>2111</v>
      </c>
      <c r="J1825" s="40" t="s">
        <v>6888</v>
      </c>
      <c r="K1825" s="40" t="s">
        <v>317</v>
      </c>
      <c r="L1825" s="40" t="s">
        <v>317</v>
      </c>
      <c r="M1825" s="40" t="s">
        <v>317</v>
      </c>
      <c r="N1825" s="40" t="s">
        <v>318</v>
      </c>
      <c r="O1825" s="40" t="s">
        <v>319</v>
      </c>
      <c r="P1825" s="40" t="s">
        <v>319</v>
      </c>
      <c r="Q1825" s="40" t="s">
        <v>381</v>
      </c>
      <c r="R1825" s="40" t="s">
        <v>320</v>
      </c>
      <c r="S1825" s="40" t="s">
        <v>1718</v>
      </c>
      <c r="T1825" s="40" t="s">
        <v>782</v>
      </c>
      <c r="U1825" s="40" t="s">
        <v>323</v>
      </c>
      <c r="V1825" s="187">
        <v>50</v>
      </c>
      <c r="W1825" s="40" t="s">
        <v>366</v>
      </c>
      <c r="X1825" s="40" t="s">
        <v>2113</v>
      </c>
      <c r="Y1825" s="40" t="s">
        <v>2</v>
      </c>
      <c r="Z1825" s="40" t="s">
        <v>2</v>
      </c>
      <c r="AA1825" s="40" t="s">
        <v>328</v>
      </c>
      <c r="AB1825" s="40" t="s">
        <v>2114</v>
      </c>
      <c r="AC1825" s="40" t="s">
        <v>225</v>
      </c>
      <c r="AD1825" s="40" t="s">
        <v>225</v>
      </c>
      <c r="AE1825" s="146" t="s">
        <v>382</v>
      </c>
      <c r="AF1825" s="40" t="s">
        <v>382</v>
      </c>
      <c r="AG1825" s="42" t="s">
        <v>327</v>
      </c>
      <c r="AH1825" s="42" t="s">
        <v>327</v>
      </c>
      <c r="AI1825" s="40" t="s">
        <v>327</v>
      </c>
      <c r="AJ1825" s="40" t="s">
        <v>327</v>
      </c>
      <c r="AK1825" s="40" t="s">
        <v>327</v>
      </c>
      <c r="AL1825" s="40" t="s">
        <v>327</v>
      </c>
      <c r="AM1825" s="40" t="s">
        <v>332</v>
      </c>
      <c r="AN1825" s="40" t="s">
        <v>404</v>
      </c>
      <c r="AO1825" s="40">
        <v>600</v>
      </c>
      <c r="AP1825" s="40" t="s">
        <v>333</v>
      </c>
      <c r="AQ1825" s="40">
        <v>300</v>
      </c>
      <c r="AR1825" s="40">
        <v>48</v>
      </c>
      <c r="AS1825" s="40">
        <v>100</v>
      </c>
      <c r="AT1825" s="40">
        <f>AQ1825/AS1825</f>
        <v>3</v>
      </c>
      <c r="AU1825" s="40" t="s">
        <v>385</v>
      </c>
      <c r="AV1825" s="40" t="s">
        <v>385</v>
      </c>
      <c r="AW1825" s="40">
        <v>18000</v>
      </c>
      <c r="AX1825" s="40">
        <v>18000</v>
      </c>
      <c r="AY1825" s="40">
        <v>2</v>
      </c>
      <c r="AZ1825" s="202">
        <v>67</v>
      </c>
      <c r="BA1825" s="40"/>
      <c r="BB1825" s="40">
        <v>1</v>
      </c>
      <c r="BC1825" s="40" t="s">
        <v>525</v>
      </c>
      <c r="BD1825" s="200">
        <v>0</v>
      </c>
      <c r="BE1825" s="200" t="s">
        <v>6979</v>
      </c>
      <c r="BF1825" s="40" t="s">
        <v>1925</v>
      </c>
      <c r="BG1825" s="40"/>
      <c r="BH1825" s="40"/>
      <c r="BI1825" s="40" t="s">
        <v>357</v>
      </c>
      <c r="BJ1825" s="40" t="s">
        <v>358</v>
      </c>
      <c r="BK1825" s="204">
        <v>44778</v>
      </c>
      <c r="BL1825" s="40" t="s">
        <v>317</v>
      </c>
      <c r="BM1825" s="40" t="s">
        <v>317</v>
      </c>
      <c r="BN1825" s="40"/>
      <c r="BO1825" s="40"/>
      <c r="BP1825" s="40" t="s">
        <v>359</v>
      </c>
      <c r="BQ1825" s="40" t="s">
        <v>359</v>
      </c>
      <c r="BR1825" s="40" t="s">
        <v>562</v>
      </c>
      <c r="BS1825" s="197">
        <v>43604</v>
      </c>
      <c r="BT1825" s="40" t="s">
        <v>360</v>
      </c>
      <c r="BU1825" s="40" t="s">
        <v>317</v>
      </c>
      <c r="BV1825" s="40" t="s">
        <v>317</v>
      </c>
      <c r="BW1825" s="40"/>
      <c r="BX1825" s="40"/>
      <c r="BY1825" s="40" t="s">
        <v>353</v>
      </c>
      <c r="BZ1825" s="40" t="s">
        <v>353</v>
      </c>
      <c r="CA1825" s="40"/>
      <c r="CB1825" s="40" t="s">
        <v>353</v>
      </c>
      <c r="CC1825" s="40"/>
      <c r="CD1825" s="40"/>
      <c r="CE1825" s="40"/>
      <c r="CF1825" s="40" t="s">
        <v>6981</v>
      </c>
      <c r="CG1825" s="26" t="s">
        <v>6980</v>
      </c>
    </row>
    <row r="1826" hidden="1" spans="1:85">
      <c r="A1826" s="39">
        <v>1666</v>
      </c>
      <c r="B1826" s="40" t="s">
        <v>6982</v>
      </c>
      <c r="C1826" s="143" t="s">
        <v>6983</v>
      </c>
      <c r="D1826" s="40" t="s">
        <v>6905</v>
      </c>
      <c r="E1826" s="44">
        <v>23.4996</v>
      </c>
      <c r="F1826" s="44">
        <v>-16.6053</v>
      </c>
      <c r="G1826" s="40" t="s">
        <v>2110</v>
      </c>
      <c r="H1826" s="37">
        <v>2.5</v>
      </c>
      <c r="I1826" s="40" t="s">
        <v>2111</v>
      </c>
      <c r="J1826" s="40" t="s">
        <v>6976</v>
      </c>
      <c r="K1826" s="40" t="s">
        <v>317</v>
      </c>
      <c r="L1826" s="40" t="s">
        <v>317</v>
      </c>
      <c r="M1826" s="40" t="s">
        <v>317</v>
      </c>
      <c r="N1826" s="40" t="s">
        <v>402</v>
      </c>
      <c r="O1826" s="40" t="s">
        <v>319</v>
      </c>
      <c r="P1826" s="40" t="s">
        <v>319</v>
      </c>
      <c r="Q1826" s="40" t="s">
        <v>381</v>
      </c>
      <c r="R1826" s="40" t="s">
        <v>320</v>
      </c>
      <c r="S1826" s="40" t="s">
        <v>1718</v>
      </c>
      <c r="T1826" s="179" t="s">
        <v>344</v>
      </c>
      <c r="U1826" s="40" t="s">
        <v>323</v>
      </c>
      <c r="V1826" s="187">
        <v>58</v>
      </c>
      <c r="W1826" s="40" t="s">
        <v>366</v>
      </c>
      <c r="X1826" s="40" t="s">
        <v>2113</v>
      </c>
      <c r="Y1826" s="40" t="s">
        <v>2</v>
      </c>
      <c r="Z1826" s="40" t="s">
        <v>2</v>
      </c>
      <c r="AA1826" s="40" t="s">
        <v>328</v>
      </c>
      <c r="AB1826" s="40" t="s">
        <v>2114</v>
      </c>
      <c r="AC1826" s="40" t="s">
        <v>225</v>
      </c>
      <c r="AD1826" s="40" t="s">
        <v>225</v>
      </c>
      <c r="AE1826" s="146" t="s">
        <v>561</v>
      </c>
      <c r="AF1826" s="40" t="s">
        <v>561</v>
      </c>
      <c r="AG1826" s="40">
        <v>20</v>
      </c>
      <c r="AH1826" s="40" t="s">
        <v>350</v>
      </c>
      <c r="AI1826" s="40" t="s">
        <v>5393</v>
      </c>
      <c r="AJ1826" s="40" t="s">
        <v>370</v>
      </c>
      <c r="AK1826" s="40" t="s">
        <v>3214</v>
      </c>
      <c r="AL1826" s="40">
        <v>1000</v>
      </c>
      <c r="AM1826" s="40" t="s">
        <v>332</v>
      </c>
      <c r="AN1826" s="40" t="s">
        <v>6984</v>
      </c>
      <c r="AO1826" s="40">
        <v>300</v>
      </c>
      <c r="AP1826" s="40" t="s">
        <v>384</v>
      </c>
      <c r="AQ1826" s="40">
        <v>600</v>
      </c>
      <c r="AR1826" s="40">
        <v>2</v>
      </c>
      <c r="AS1826" s="40">
        <v>600</v>
      </c>
      <c r="AT1826" s="40">
        <v>24</v>
      </c>
      <c r="AU1826" s="40" t="s">
        <v>6977</v>
      </c>
      <c r="AV1826" s="40" t="s">
        <v>6977</v>
      </c>
      <c r="AW1826" s="40">
        <v>18000</v>
      </c>
      <c r="AX1826" s="40">
        <v>18000</v>
      </c>
      <c r="AY1826" s="40">
        <v>2</v>
      </c>
      <c r="AZ1826" s="51">
        <v>71</v>
      </c>
      <c r="BA1826" s="40"/>
      <c r="BB1826" s="40">
        <v>1</v>
      </c>
      <c r="BC1826" s="40" t="s">
        <v>525</v>
      </c>
      <c r="BD1826" s="200">
        <v>0</v>
      </c>
      <c r="BE1826" s="200" t="s">
        <v>6982</v>
      </c>
      <c r="BF1826" s="40" t="s">
        <v>1925</v>
      </c>
      <c r="BG1826" s="40"/>
      <c r="BH1826" s="40"/>
      <c r="BI1826" s="40" t="s">
        <v>357</v>
      </c>
      <c r="BJ1826" s="40" t="s">
        <v>1872</v>
      </c>
      <c r="BK1826" s="204">
        <v>44778</v>
      </c>
      <c r="BL1826" s="40" t="s">
        <v>340</v>
      </c>
      <c r="BM1826" s="40" t="s">
        <v>317</v>
      </c>
      <c r="BN1826" s="40"/>
      <c r="BO1826" s="40"/>
      <c r="BP1826" s="40" t="s">
        <v>359</v>
      </c>
      <c r="BQ1826" s="40" t="s">
        <v>359</v>
      </c>
      <c r="BR1826" s="40" t="s">
        <v>508</v>
      </c>
      <c r="BS1826" s="40"/>
      <c r="BT1826" s="40" t="s">
        <v>360</v>
      </c>
      <c r="BU1826" s="40" t="s">
        <v>317</v>
      </c>
      <c r="BV1826" s="40" t="s">
        <v>317</v>
      </c>
      <c r="BW1826" s="40"/>
      <c r="BX1826" s="40"/>
      <c r="BY1826" s="40" t="s">
        <v>353</v>
      </c>
      <c r="BZ1826" s="40" t="s">
        <v>353</v>
      </c>
      <c r="CA1826" s="40"/>
      <c r="CB1826" s="40" t="s">
        <v>353</v>
      </c>
      <c r="CC1826" s="40"/>
      <c r="CD1826" s="40"/>
      <c r="CE1826" s="40"/>
      <c r="CF1826" s="40"/>
      <c r="CG1826" s="26" t="s">
        <v>6983</v>
      </c>
    </row>
    <row r="1827" hidden="1" spans="1:85">
      <c r="A1827" s="39">
        <v>1766</v>
      </c>
      <c r="B1827" s="21" t="s">
        <v>6985</v>
      </c>
      <c r="C1827" s="148" t="s">
        <v>6986</v>
      </c>
      <c r="D1827" s="21" t="s">
        <v>6861</v>
      </c>
      <c r="E1827" s="27">
        <v>23.2328</v>
      </c>
      <c r="F1827" s="27">
        <v>-14.9704</v>
      </c>
      <c r="G1827" s="21" t="s">
        <v>2110</v>
      </c>
      <c r="H1827" s="37">
        <v>4.5</v>
      </c>
      <c r="I1827" s="21" t="s">
        <v>2111</v>
      </c>
      <c r="J1827" s="21" t="s">
        <v>6961</v>
      </c>
      <c r="K1827" s="21" t="s">
        <v>317</v>
      </c>
      <c r="L1827" s="21" t="s">
        <v>317</v>
      </c>
      <c r="M1827" s="21" t="s">
        <v>317</v>
      </c>
      <c r="N1827" s="21" t="s">
        <v>318</v>
      </c>
      <c r="O1827" s="21" t="s">
        <v>319</v>
      </c>
      <c r="P1827" s="21" t="s">
        <v>319</v>
      </c>
      <c r="Q1827" s="21" t="s">
        <v>381</v>
      </c>
      <c r="R1827" s="21" t="s">
        <v>381</v>
      </c>
      <c r="S1827" s="21" t="s">
        <v>1718</v>
      </c>
      <c r="T1827" s="21" t="s">
        <v>782</v>
      </c>
      <c r="U1827" s="21" t="s">
        <v>323</v>
      </c>
      <c r="V1827" s="188">
        <v>80</v>
      </c>
      <c r="W1827" s="21" t="s">
        <v>366</v>
      </c>
      <c r="X1827" s="21" t="s">
        <v>2113</v>
      </c>
      <c r="Y1827" s="21" t="s">
        <v>2</v>
      </c>
      <c r="Z1827" s="21" t="s">
        <v>2</v>
      </c>
      <c r="AA1827" s="21" t="s">
        <v>328</v>
      </c>
      <c r="AB1827" s="21" t="s">
        <v>2114</v>
      </c>
      <c r="AC1827" s="21" t="s">
        <v>225</v>
      </c>
      <c r="AD1827" s="21" t="s">
        <v>225</v>
      </c>
      <c r="AE1827" s="146" t="s">
        <v>382</v>
      </c>
      <c r="AF1827" s="21" t="s">
        <v>382</v>
      </c>
      <c r="AG1827" s="40">
        <v>30</v>
      </c>
      <c r="AH1827" s="21" t="s">
        <v>350</v>
      </c>
      <c r="AI1827" s="21" t="s">
        <v>6833</v>
      </c>
      <c r="AJ1827" s="21" t="s">
        <v>351</v>
      </c>
      <c r="AK1827" s="21" t="s">
        <v>6834</v>
      </c>
      <c r="AL1827" s="21">
        <v>1000</v>
      </c>
      <c r="AM1827" s="21" t="s">
        <v>332</v>
      </c>
      <c r="AN1827" s="40" t="s">
        <v>6987</v>
      </c>
      <c r="AO1827" s="21">
        <v>300</v>
      </c>
      <c r="AP1827" s="40" t="s">
        <v>333</v>
      </c>
      <c r="AQ1827" s="40">
        <v>400</v>
      </c>
      <c r="AR1827" s="40">
        <v>48</v>
      </c>
      <c r="AS1827" s="40">
        <v>100</v>
      </c>
      <c r="AT1827" s="40">
        <f>AQ1827/AS1827</f>
        <v>4</v>
      </c>
      <c r="AU1827" s="21" t="s">
        <v>385</v>
      </c>
      <c r="AV1827" s="21" t="s">
        <v>385</v>
      </c>
      <c r="AW1827" s="21">
        <v>18000</v>
      </c>
      <c r="AX1827" s="21">
        <v>18000</v>
      </c>
      <c r="AY1827" s="21">
        <v>2</v>
      </c>
      <c r="AZ1827" s="51">
        <v>78</v>
      </c>
      <c r="BA1827" s="21"/>
      <c r="BB1827" s="40">
        <v>1</v>
      </c>
      <c r="BC1827" s="40" t="s">
        <v>525</v>
      </c>
      <c r="BD1827" s="200">
        <v>0</v>
      </c>
      <c r="BE1827" s="200" t="s">
        <v>6985</v>
      </c>
      <c r="BF1827" s="21" t="s">
        <v>1925</v>
      </c>
      <c r="BG1827" s="21"/>
      <c r="BH1827" s="21"/>
      <c r="BI1827" s="21" t="s">
        <v>357</v>
      </c>
      <c r="BJ1827" s="21" t="s">
        <v>358</v>
      </c>
      <c r="BK1827" s="204">
        <v>44778</v>
      </c>
      <c r="BL1827" s="21" t="s">
        <v>317</v>
      </c>
      <c r="BM1827" s="21" t="s">
        <v>317</v>
      </c>
      <c r="BN1827" s="21"/>
      <c r="BO1827" s="21"/>
      <c r="BP1827" s="21" t="s">
        <v>359</v>
      </c>
      <c r="BQ1827" s="21" t="s">
        <v>359</v>
      </c>
      <c r="BR1827" s="21" t="s">
        <v>562</v>
      </c>
      <c r="BS1827" s="205">
        <v>43604</v>
      </c>
      <c r="BT1827" s="21" t="s">
        <v>360</v>
      </c>
      <c r="BU1827" s="21" t="s">
        <v>317</v>
      </c>
      <c r="BV1827" s="21" t="s">
        <v>317</v>
      </c>
      <c r="BW1827" s="21"/>
      <c r="BX1827" s="21"/>
      <c r="BY1827" s="21" t="s">
        <v>353</v>
      </c>
      <c r="BZ1827" s="21" t="s">
        <v>353</v>
      </c>
      <c r="CA1827" s="21"/>
      <c r="CB1827" s="21" t="s">
        <v>353</v>
      </c>
      <c r="CC1827" s="21"/>
      <c r="CD1827" s="21"/>
      <c r="CE1827" s="21"/>
      <c r="CF1827" s="21"/>
      <c r="CG1827" s="26" t="s">
        <v>6986</v>
      </c>
    </row>
    <row r="1828" hidden="1" spans="1:85">
      <c r="A1828" s="34">
        <v>427</v>
      </c>
      <c r="B1828" s="40" t="s">
        <v>6988</v>
      </c>
      <c r="C1828" s="143" t="s">
        <v>6989</v>
      </c>
      <c r="D1828" s="40" t="s">
        <v>6933</v>
      </c>
      <c r="E1828" s="44">
        <v>24.1357</v>
      </c>
      <c r="F1828" s="44">
        <v>-17.2819</v>
      </c>
      <c r="G1828" s="40" t="s">
        <v>2110</v>
      </c>
      <c r="H1828" s="37">
        <v>4.5</v>
      </c>
      <c r="I1828" s="40" t="s">
        <v>2111</v>
      </c>
      <c r="J1828" s="40" t="s">
        <v>6939</v>
      </c>
      <c r="K1828" s="40" t="s">
        <v>317</v>
      </c>
      <c r="L1828" s="40" t="s">
        <v>317</v>
      </c>
      <c r="M1828" s="40" t="s">
        <v>317</v>
      </c>
      <c r="N1828" s="40" t="s">
        <v>318</v>
      </c>
      <c r="O1828" s="40" t="s">
        <v>319</v>
      </c>
      <c r="P1828" s="40" t="s">
        <v>319</v>
      </c>
      <c r="Q1828" s="40" t="s">
        <v>381</v>
      </c>
      <c r="R1828" s="40" t="s">
        <v>320</v>
      </c>
      <c r="S1828" s="40" t="s">
        <v>1718</v>
      </c>
      <c r="T1828" s="40" t="s">
        <v>782</v>
      </c>
      <c r="U1828" s="40" t="s">
        <v>323</v>
      </c>
      <c r="V1828" s="187">
        <v>70</v>
      </c>
      <c r="W1828" s="40" t="s">
        <v>366</v>
      </c>
      <c r="X1828" s="40" t="s">
        <v>6038</v>
      </c>
      <c r="Y1828" s="40" t="s">
        <v>2</v>
      </c>
      <c r="Z1828" s="40" t="s">
        <v>2</v>
      </c>
      <c r="AA1828" s="40" t="s">
        <v>328</v>
      </c>
      <c r="AB1828" s="40" t="s">
        <v>2114</v>
      </c>
      <c r="AC1828" s="40" t="s">
        <v>225</v>
      </c>
      <c r="AD1828" s="40" t="s">
        <v>225</v>
      </c>
      <c r="AE1828" s="146" t="s">
        <v>561</v>
      </c>
      <c r="AF1828" s="40" t="s">
        <v>561</v>
      </c>
      <c r="AG1828" s="40">
        <v>30</v>
      </c>
      <c r="AH1828" s="40" t="s">
        <v>350</v>
      </c>
      <c r="AI1828" s="40" t="s">
        <v>6833</v>
      </c>
      <c r="AJ1828" s="40" t="s">
        <v>351</v>
      </c>
      <c r="AK1828" s="40" t="s">
        <v>6834</v>
      </c>
      <c r="AL1828" s="40">
        <v>1000</v>
      </c>
      <c r="AM1828" s="40" t="s">
        <v>332</v>
      </c>
      <c r="AN1828" s="40" t="s">
        <v>6439</v>
      </c>
      <c r="AO1828" s="40">
        <v>300</v>
      </c>
      <c r="AP1828" s="40" t="s">
        <v>373</v>
      </c>
      <c r="AQ1828" s="40">
        <v>1200</v>
      </c>
      <c r="AR1828" s="40">
        <v>2</v>
      </c>
      <c r="AS1828" s="40">
        <v>600</v>
      </c>
      <c r="AT1828" s="40">
        <v>48</v>
      </c>
      <c r="AU1828" s="40" t="s">
        <v>385</v>
      </c>
      <c r="AV1828" s="40" t="s">
        <v>385</v>
      </c>
      <c r="AW1828" s="40">
        <v>18000</v>
      </c>
      <c r="AX1828" s="40">
        <v>18000</v>
      </c>
      <c r="AY1828" s="40">
        <v>2</v>
      </c>
      <c r="AZ1828" s="51">
        <v>47</v>
      </c>
      <c r="BA1828" s="40"/>
      <c r="BB1828" s="40">
        <v>1</v>
      </c>
      <c r="BC1828" s="40" t="s">
        <v>525</v>
      </c>
      <c r="BD1828" s="200">
        <v>0</v>
      </c>
      <c r="BE1828" s="200" t="s">
        <v>6988</v>
      </c>
      <c r="BF1828" s="40" t="s">
        <v>356</v>
      </c>
      <c r="BG1828" s="40"/>
      <c r="BH1828" s="40"/>
      <c r="BI1828" s="40" t="s">
        <v>357</v>
      </c>
      <c r="BJ1828" s="40" t="s">
        <v>1872</v>
      </c>
      <c r="BK1828" s="204">
        <v>44778</v>
      </c>
      <c r="BL1828" s="40" t="s">
        <v>317</v>
      </c>
      <c r="BM1828" s="40" t="s">
        <v>317</v>
      </c>
      <c r="BN1828" s="40"/>
      <c r="BO1828" s="40"/>
      <c r="BP1828" s="40" t="s">
        <v>359</v>
      </c>
      <c r="BQ1828" s="40" t="s">
        <v>359</v>
      </c>
      <c r="BR1828" s="40" t="s">
        <v>359</v>
      </c>
      <c r="BS1828" s="40"/>
      <c r="BT1828" s="40" t="s">
        <v>360</v>
      </c>
      <c r="BU1828" s="40" t="s">
        <v>317</v>
      </c>
      <c r="BV1828" s="40" t="s">
        <v>317</v>
      </c>
      <c r="BW1828" s="40"/>
      <c r="BX1828" s="40"/>
      <c r="BY1828" s="40" t="s">
        <v>353</v>
      </c>
      <c r="BZ1828" s="40" t="s">
        <v>353</v>
      </c>
      <c r="CA1828" s="40"/>
      <c r="CB1828" s="40" t="s">
        <v>353</v>
      </c>
      <c r="CC1828" s="40"/>
      <c r="CD1828" s="40"/>
      <c r="CE1828" s="40"/>
      <c r="CF1828" s="40"/>
      <c r="CG1828" s="26" t="s">
        <v>6989</v>
      </c>
    </row>
    <row r="1829" hidden="1" spans="1:85">
      <c r="A1829" s="39">
        <v>420</v>
      </c>
      <c r="B1829" s="40" t="s">
        <v>6990</v>
      </c>
      <c r="C1829" s="143" t="s">
        <v>6991</v>
      </c>
      <c r="D1829" s="40" t="s">
        <v>6992</v>
      </c>
      <c r="E1829" s="44">
        <v>23.9897</v>
      </c>
      <c r="F1829" s="44">
        <v>-17.0729</v>
      </c>
      <c r="G1829" s="40" t="s">
        <v>2110</v>
      </c>
      <c r="H1829" s="37">
        <v>2.5</v>
      </c>
      <c r="I1829" s="40" t="s">
        <v>2111</v>
      </c>
      <c r="J1829" s="40" t="s">
        <v>6939</v>
      </c>
      <c r="K1829" s="40" t="s">
        <v>317</v>
      </c>
      <c r="L1829" s="40" t="s">
        <v>317</v>
      </c>
      <c r="M1829" s="40" t="s">
        <v>317</v>
      </c>
      <c r="N1829" s="40" t="s">
        <v>318</v>
      </c>
      <c r="O1829" s="40" t="s">
        <v>319</v>
      </c>
      <c r="P1829" s="40" t="s">
        <v>319</v>
      </c>
      <c r="Q1829" s="40" t="s">
        <v>381</v>
      </c>
      <c r="R1829" s="40" t="s">
        <v>320</v>
      </c>
      <c r="S1829" s="40" t="s">
        <v>1718</v>
      </c>
      <c r="T1829" s="40" t="s">
        <v>782</v>
      </c>
      <c r="U1829" s="40" t="s">
        <v>323</v>
      </c>
      <c r="V1829" s="187">
        <v>80</v>
      </c>
      <c r="W1829" s="40" t="s">
        <v>366</v>
      </c>
      <c r="X1829" s="40" t="s">
        <v>6038</v>
      </c>
      <c r="Y1829" s="40" t="s">
        <v>2</v>
      </c>
      <c r="Z1829" s="40" t="s">
        <v>2</v>
      </c>
      <c r="AA1829" s="40" t="s">
        <v>328</v>
      </c>
      <c r="AB1829" s="40" t="s">
        <v>2114</v>
      </c>
      <c r="AC1829" s="40" t="s">
        <v>225</v>
      </c>
      <c r="AD1829" s="40" t="s">
        <v>225</v>
      </c>
      <c r="AE1829" s="146" t="s">
        <v>349</v>
      </c>
      <c r="AF1829" s="40" t="s">
        <v>349</v>
      </c>
      <c r="AG1829" s="40">
        <v>20</v>
      </c>
      <c r="AH1829" s="40" t="s">
        <v>350</v>
      </c>
      <c r="AI1829" s="40" t="s">
        <v>5393</v>
      </c>
      <c r="AJ1829" s="40" t="s">
        <v>351</v>
      </c>
      <c r="AK1829" s="40" t="s">
        <v>1895</v>
      </c>
      <c r="AL1829" s="40">
        <v>600</v>
      </c>
      <c r="AM1829" s="40" t="s">
        <v>332</v>
      </c>
      <c r="AN1829" s="40" t="s">
        <v>6439</v>
      </c>
      <c r="AO1829" s="40">
        <v>300</v>
      </c>
      <c r="AP1829" s="40" t="s">
        <v>373</v>
      </c>
      <c r="AQ1829" s="40">
        <v>1200</v>
      </c>
      <c r="AR1829" s="40">
        <v>2</v>
      </c>
      <c r="AS1829" s="40">
        <v>600</v>
      </c>
      <c r="AT1829" s="40">
        <v>48</v>
      </c>
      <c r="AU1829" s="40" t="s">
        <v>385</v>
      </c>
      <c r="AV1829" s="40" t="s">
        <v>385</v>
      </c>
      <c r="AW1829" s="40">
        <v>18000</v>
      </c>
      <c r="AX1829" s="40">
        <v>18000</v>
      </c>
      <c r="AY1829" s="40">
        <v>2</v>
      </c>
      <c r="AZ1829" s="51">
        <v>40</v>
      </c>
      <c r="BA1829" s="40"/>
      <c r="BB1829" s="40">
        <v>1</v>
      </c>
      <c r="BC1829" s="40" t="s">
        <v>525</v>
      </c>
      <c r="BD1829" s="200">
        <v>0</v>
      </c>
      <c r="BE1829" s="200" t="s">
        <v>6990</v>
      </c>
      <c r="BF1829" s="40" t="s">
        <v>356</v>
      </c>
      <c r="BG1829" s="40"/>
      <c r="BH1829" s="40"/>
      <c r="BI1829" s="40" t="s">
        <v>357</v>
      </c>
      <c r="BJ1829" s="40" t="s">
        <v>1872</v>
      </c>
      <c r="BK1829" s="204">
        <v>44778</v>
      </c>
      <c r="BL1829" s="40" t="s">
        <v>317</v>
      </c>
      <c r="BM1829" s="40" t="s">
        <v>317</v>
      </c>
      <c r="BN1829" s="40"/>
      <c r="BO1829" s="40"/>
      <c r="BP1829" s="40" t="s">
        <v>359</v>
      </c>
      <c r="BQ1829" s="40" t="s">
        <v>359</v>
      </c>
      <c r="BR1829" s="40" t="s">
        <v>359</v>
      </c>
      <c r="BS1829" s="40"/>
      <c r="BT1829" s="40" t="s">
        <v>360</v>
      </c>
      <c r="BU1829" s="40" t="s">
        <v>317</v>
      </c>
      <c r="BV1829" s="40" t="s">
        <v>317</v>
      </c>
      <c r="BW1829" s="40"/>
      <c r="BX1829" s="40"/>
      <c r="BY1829" s="40" t="s">
        <v>353</v>
      </c>
      <c r="BZ1829" s="40" t="s">
        <v>353</v>
      </c>
      <c r="CA1829" s="40"/>
      <c r="CB1829" s="40" t="s">
        <v>353</v>
      </c>
      <c r="CC1829" s="40"/>
      <c r="CD1829" s="40"/>
      <c r="CE1829" s="40"/>
      <c r="CF1829" s="40"/>
      <c r="CG1829" s="26" t="s">
        <v>6991</v>
      </c>
    </row>
    <row r="1830" hidden="1" spans="1:85">
      <c r="A1830" s="39">
        <v>1074</v>
      </c>
      <c r="B1830" s="40" t="s">
        <v>6993</v>
      </c>
      <c r="C1830" s="143" t="s">
        <v>6994</v>
      </c>
      <c r="D1830" s="40" t="s">
        <v>6995</v>
      </c>
      <c r="E1830" s="44">
        <v>23.7512</v>
      </c>
      <c r="F1830" s="44">
        <v>-16.7969</v>
      </c>
      <c r="G1830" s="40" t="s">
        <v>2110</v>
      </c>
      <c r="H1830" s="37">
        <v>4.5</v>
      </c>
      <c r="I1830" s="40" t="s">
        <v>2111</v>
      </c>
      <c r="J1830" s="40" t="s">
        <v>6939</v>
      </c>
      <c r="K1830" s="40" t="s">
        <v>317</v>
      </c>
      <c r="L1830" s="40" t="s">
        <v>317</v>
      </c>
      <c r="M1830" s="40" t="s">
        <v>317</v>
      </c>
      <c r="N1830" s="40" t="s">
        <v>318</v>
      </c>
      <c r="O1830" s="40" t="s">
        <v>319</v>
      </c>
      <c r="P1830" s="40" t="s">
        <v>319</v>
      </c>
      <c r="Q1830" s="40" t="s">
        <v>381</v>
      </c>
      <c r="R1830" s="40" t="s">
        <v>320</v>
      </c>
      <c r="S1830" s="40" t="s">
        <v>1718</v>
      </c>
      <c r="T1830" s="40" t="s">
        <v>782</v>
      </c>
      <c r="U1830" s="40" t="s">
        <v>323</v>
      </c>
      <c r="V1830" s="187">
        <v>80</v>
      </c>
      <c r="W1830" s="40" t="s">
        <v>366</v>
      </c>
      <c r="X1830" s="40" t="s">
        <v>6038</v>
      </c>
      <c r="Y1830" s="40" t="s">
        <v>2</v>
      </c>
      <c r="Z1830" s="40" t="s">
        <v>2</v>
      </c>
      <c r="AA1830" s="40" t="s">
        <v>328</v>
      </c>
      <c r="AB1830" s="40" t="s">
        <v>2114</v>
      </c>
      <c r="AC1830" s="40" t="s">
        <v>225</v>
      </c>
      <c r="AD1830" s="40" t="s">
        <v>225</v>
      </c>
      <c r="AE1830" s="146" t="s">
        <v>382</v>
      </c>
      <c r="AF1830" s="40" t="s">
        <v>382</v>
      </c>
      <c r="AG1830" s="40">
        <v>30</v>
      </c>
      <c r="AH1830" s="40" t="s">
        <v>350</v>
      </c>
      <c r="AI1830" s="40" t="s">
        <v>6833</v>
      </c>
      <c r="AJ1830" s="40" t="s">
        <v>351</v>
      </c>
      <c r="AK1830" s="40" t="s">
        <v>6834</v>
      </c>
      <c r="AL1830" s="40">
        <v>1000</v>
      </c>
      <c r="AM1830" s="40" t="s">
        <v>332</v>
      </c>
      <c r="AN1830" s="40" t="s">
        <v>6128</v>
      </c>
      <c r="AO1830" s="40">
        <v>400</v>
      </c>
      <c r="AP1830" s="40" t="s">
        <v>373</v>
      </c>
      <c r="AQ1830" s="40">
        <v>1200</v>
      </c>
      <c r="AR1830" s="40">
        <v>2</v>
      </c>
      <c r="AS1830" s="40">
        <v>600</v>
      </c>
      <c r="AT1830" s="40">
        <v>48</v>
      </c>
      <c r="AU1830" s="40" t="s">
        <v>385</v>
      </c>
      <c r="AV1830" s="40" t="s">
        <v>385</v>
      </c>
      <c r="AW1830" s="40">
        <v>18000</v>
      </c>
      <c r="AX1830" s="40">
        <v>18000</v>
      </c>
      <c r="AY1830" s="40">
        <v>2</v>
      </c>
      <c r="AZ1830" s="51">
        <v>45</v>
      </c>
      <c r="BA1830" s="40"/>
      <c r="BB1830" s="40">
        <v>1</v>
      </c>
      <c r="BC1830" s="40" t="s">
        <v>525</v>
      </c>
      <c r="BD1830" s="200">
        <v>0</v>
      </c>
      <c r="BE1830" s="200" t="s">
        <v>6993</v>
      </c>
      <c r="BF1830" s="40" t="s">
        <v>356</v>
      </c>
      <c r="BG1830" s="40"/>
      <c r="BH1830" s="40"/>
      <c r="BI1830" s="40" t="s">
        <v>357</v>
      </c>
      <c r="BJ1830" s="40" t="s">
        <v>1872</v>
      </c>
      <c r="BK1830" s="204">
        <v>44778</v>
      </c>
      <c r="BL1830" s="40" t="s">
        <v>317</v>
      </c>
      <c r="BM1830" s="40" t="s">
        <v>317</v>
      </c>
      <c r="BN1830" s="40"/>
      <c r="BO1830" s="40"/>
      <c r="BP1830" s="40" t="s">
        <v>359</v>
      </c>
      <c r="BQ1830" s="40" t="s">
        <v>359</v>
      </c>
      <c r="BR1830" s="40" t="s">
        <v>359</v>
      </c>
      <c r="BS1830" s="40"/>
      <c r="BT1830" s="40" t="s">
        <v>360</v>
      </c>
      <c r="BU1830" s="40" t="s">
        <v>317</v>
      </c>
      <c r="BV1830" s="40" t="s">
        <v>317</v>
      </c>
      <c r="BW1830" s="40"/>
      <c r="BX1830" s="40"/>
      <c r="BY1830" s="40" t="s">
        <v>353</v>
      </c>
      <c r="BZ1830" s="40" t="s">
        <v>353</v>
      </c>
      <c r="CA1830" s="40"/>
      <c r="CB1830" s="40" t="s">
        <v>353</v>
      </c>
      <c r="CC1830" s="40"/>
      <c r="CD1830" s="40"/>
      <c r="CE1830" s="40"/>
      <c r="CF1830" s="40"/>
      <c r="CG1830" s="26" t="s">
        <v>6994</v>
      </c>
    </row>
    <row r="1831" hidden="1" spans="1:85">
      <c r="A1831" s="39">
        <v>1378</v>
      </c>
      <c r="B1831" s="40" t="s">
        <v>6996</v>
      </c>
      <c r="C1831" s="143" t="s">
        <v>6997</v>
      </c>
      <c r="D1831" s="40" t="s">
        <v>6998</v>
      </c>
      <c r="E1831" s="44">
        <v>23.2326</v>
      </c>
      <c r="F1831" s="44">
        <v>-15.4434</v>
      </c>
      <c r="G1831" s="40" t="s">
        <v>2110</v>
      </c>
      <c r="H1831" s="37">
        <v>1.5</v>
      </c>
      <c r="I1831" s="40" t="s">
        <v>2111</v>
      </c>
      <c r="J1831" s="40" t="s">
        <v>6888</v>
      </c>
      <c r="K1831" s="40" t="s">
        <v>317</v>
      </c>
      <c r="L1831" s="40" t="s">
        <v>317</v>
      </c>
      <c r="M1831" s="40" t="s">
        <v>317</v>
      </c>
      <c r="N1831" s="40" t="s">
        <v>318</v>
      </c>
      <c r="O1831" s="40" t="s">
        <v>319</v>
      </c>
      <c r="P1831" s="40" t="s">
        <v>319</v>
      </c>
      <c r="Q1831" s="40" t="s">
        <v>320</v>
      </c>
      <c r="R1831" s="40" t="s">
        <v>320</v>
      </c>
      <c r="S1831" s="40" t="s">
        <v>1718</v>
      </c>
      <c r="T1831" s="40" t="s">
        <v>344</v>
      </c>
      <c r="U1831" s="40" t="s">
        <v>323</v>
      </c>
      <c r="V1831" s="187">
        <v>70</v>
      </c>
      <c r="W1831" s="40" t="s">
        <v>366</v>
      </c>
      <c r="X1831" s="40" t="s">
        <v>2113</v>
      </c>
      <c r="Y1831" s="40" t="s">
        <v>2</v>
      </c>
      <c r="Z1831" s="40" t="s">
        <v>2</v>
      </c>
      <c r="AA1831" s="40" t="s">
        <v>328</v>
      </c>
      <c r="AB1831" s="40" t="s">
        <v>2114</v>
      </c>
      <c r="AC1831" s="40" t="s">
        <v>225</v>
      </c>
      <c r="AD1831" s="40" t="s">
        <v>225</v>
      </c>
      <c r="AE1831" s="146" t="s">
        <v>561</v>
      </c>
      <c r="AF1831" s="40" t="s">
        <v>561</v>
      </c>
      <c r="AG1831" s="40">
        <v>11</v>
      </c>
      <c r="AH1831" s="40" t="s">
        <v>350</v>
      </c>
      <c r="AI1831" s="40" t="s">
        <v>6999</v>
      </c>
      <c r="AJ1831" s="40" t="s">
        <v>370</v>
      </c>
      <c r="AK1831" s="40" t="s">
        <v>2059</v>
      </c>
      <c r="AL1831" s="40">
        <v>1000</v>
      </c>
      <c r="AM1831" s="40" t="s">
        <v>332</v>
      </c>
      <c r="AN1831" s="40" t="s">
        <v>352</v>
      </c>
      <c r="AO1831" s="40">
        <v>400</v>
      </c>
      <c r="AP1831" s="40" t="s">
        <v>439</v>
      </c>
      <c r="AQ1831" s="40">
        <v>600</v>
      </c>
      <c r="AR1831" s="40">
        <v>2</v>
      </c>
      <c r="AS1831" s="40">
        <v>600</v>
      </c>
      <c r="AT1831" s="40">
        <v>24</v>
      </c>
      <c r="AU1831" s="40" t="s">
        <v>385</v>
      </c>
      <c r="AV1831" s="40" t="s">
        <v>385</v>
      </c>
      <c r="AW1831" s="40">
        <v>18000</v>
      </c>
      <c r="AX1831" s="40">
        <v>18000</v>
      </c>
      <c r="AY1831" s="40">
        <v>2</v>
      </c>
      <c r="AZ1831" s="51">
        <v>52</v>
      </c>
      <c r="BA1831" s="40"/>
      <c r="BB1831" s="40">
        <v>1</v>
      </c>
      <c r="BC1831" s="40" t="s">
        <v>525</v>
      </c>
      <c r="BD1831" s="200">
        <v>0</v>
      </c>
      <c r="BE1831" s="200" t="s">
        <v>6996</v>
      </c>
      <c r="BF1831" s="40" t="s">
        <v>1925</v>
      </c>
      <c r="BG1831" s="40"/>
      <c r="BH1831" s="40"/>
      <c r="BI1831" s="40" t="s">
        <v>357</v>
      </c>
      <c r="BJ1831" s="40" t="s">
        <v>358</v>
      </c>
      <c r="BK1831" s="204">
        <v>44778</v>
      </c>
      <c r="BL1831" s="40" t="s">
        <v>317</v>
      </c>
      <c r="BM1831" s="40" t="s">
        <v>317</v>
      </c>
      <c r="BN1831" s="40"/>
      <c r="BO1831" s="40"/>
      <c r="BP1831" s="40" t="s">
        <v>359</v>
      </c>
      <c r="BQ1831" s="40" t="s">
        <v>359</v>
      </c>
      <c r="BR1831" s="40" t="s">
        <v>359</v>
      </c>
      <c r="BS1831" s="40"/>
      <c r="BT1831" s="40" t="s">
        <v>360</v>
      </c>
      <c r="BU1831" s="40" t="s">
        <v>317</v>
      </c>
      <c r="BV1831" s="40" t="s">
        <v>356</v>
      </c>
      <c r="BW1831" s="40"/>
      <c r="BX1831" s="40"/>
      <c r="BY1831" s="40" t="s">
        <v>699</v>
      </c>
      <c r="BZ1831" s="40" t="s">
        <v>353</v>
      </c>
      <c r="CA1831" s="40"/>
      <c r="CB1831" s="40" t="s">
        <v>472</v>
      </c>
      <c r="CC1831" s="40"/>
      <c r="CD1831" s="40"/>
      <c r="CE1831" s="40"/>
      <c r="CF1831" s="40"/>
      <c r="CG1831" s="26" t="s">
        <v>6997</v>
      </c>
    </row>
    <row r="1832" hidden="1" spans="1:85">
      <c r="A1832" s="34">
        <v>821</v>
      </c>
      <c r="B1832" s="40" t="s">
        <v>7000</v>
      </c>
      <c r="C1832" s="143" t="s">
        <v>7001</v>
      </c>
      <c r="D1832" s="40" t="s">
        <v>6849</v>
      </c>
      <c r="E1832" s="44">
        <v>23.1479</v>
      </c>
      <c r="F1832" s="44">
        <v>-15.1314</v>
      </c>
      <c r="G1832" s="40" t="s">
        <v>2110</v>
      </c>
      <c r="H1832" s="37">
        <v>1.8</v>
      </c>
      <c r="I1832" s="40" t="s">
        <v>2111</v>
      </c>
      <c r="J1832" s="40" t="s">
        <v>6961</v>
      </c>
      <c r="K1832" s="40" t="s">
        <v>317</v>
      </c>
      <c r="L1832" s="40" t="s">
        <v>317</v>
      </c>
      <c r="M1832" s="40" t="s">
        <v>317</v>
      </c>
      <c r="N1832" s="40" t="s">
        <v>402</v>
      </c>
      <c r="O1832" s="40" t="s">
        <v>319</v>
      </c>
      <c r="P1832" s="40" t="s">
        <v>319</v>
      </c>
      <c r="Q1832" s="40" t="s">
        <v>320</v>
      </c>
      <c r="R1832" s="40" t="s">
        <v>320</v>
      </c>
      <c r="S1832" s="40" t="s">
        <v>1718</v>
      </c>
      <c r="T1832" s="40" t="s">
        <v>344</v>
      </c>
      <c r="U1832" s="40" t="s">
        <v>323</v>
      </c>
      <c r="V1832" s="187">
        <v>50</v>
      </c>
      <c r="W1832" s="40" t="s">
        <v>366</v>
      </c>
      <c r="X1832" s="40" t="s">
        <v>2113</v>
      </c>
      <c r="Y1832" s="40" t="s">
        <v>2</v>
      </c>
      <c r="Z1832" s="40" t="s">
        <v>2</v>
      </c>
      <c r="AA1832" s="40" t="s">
        <v>328</v>
      </c>
      <c r="AB1832" s="40" t="s">
        <v>2114</v>
      </c>
      <c r="AC1832" s="40" t="s">
        <v>225</v>
      </c>
      <c r="AD1832" s="40" t="s">
        <v>225</v>
      </c>
      <c r="AE1832" s="146" t="s">
        <v>654</v>
      </c>
      <c r="AF1832" s="40" t="s">
        <v>655</v>
      </c>
      <c r="AG1832" s="40">
        <v>15</v>
      </c>
      <c r="AH1832" s="40" t="s">
        <v>350</v>
      </c>
      <c r="AI1832" s="40" t="s">
        <v>6046</v>
      </c>
      <c r="AJ1832" s="40" t="s">
        <v>351</v>
      </c>
      <c r="AK1832" s="40" t="s">
        <v>1895</v>
      </c>
      <c r="AL1832" s="40">
        <v>400</v>
      </c>
      <c r="AM1832" s="40" t="s">
        <v>332</v>
      </c>
      <c r="AN1832" s="40" t="s">
        <v>352</v>
      </c>
      <c r="AO1832" s="40">
        <v>400</v>
      </c>
      <c r="AP1832" s="40" t="s">
        <v>524</v>
      </c>
      <c r="AQ1832" s="40">
        <v>600</v>
      </c>
      <c r="AR1832" s="40">
        <v>2</v>
      </c>
      <c r="AS1832" s="40">
        <v>600</v>
      </c>
      <c r="AT1832" s="40">
        <v>24</v>
      </c>
      <c r="AU1832" s="40" t="s">
        <v>6403</v>
      </c>
      <c r="AV1832" s="40" t="s">
        <v>6403</v>
      </c>
      <c r="AW1832" s="40">
        <v>25000</v>
      </c>
      <c r="AX1832" s="40">
        <v>25000</v>
      </c>
      <c r="AY1832" s="40">
        <v>2</v>
      </c>
      <c r="AZ1832" s="51">
        <v>58</v>
      </c>
      <c r="BA1832" s="40"/>
      <c r="BB1832" s="40">
        <v>1</v>
      </c>
      <c r="BC1832" s="40" t="s">
        <v>525</v>
      </c>
      <c r="BD1832" s="200">
        <v>0</v>
      </c>
      <c r="BE1832" s="200" t="s">
        <v>7000</v>
      </c>
      <c r="BF1832" s="40" t="s">
        <v>1925</v>
      </c>
      <c r="BG1832" s="40"/>
      <c r="BH1832" s="40"/>
      <c r="BI1832" s="40" t="s">
        <v>357</v>
      </c>
      <c r="BJ1832" s="40" t="s">
        <v>358</v>
      </c>
      <c r="BK1832" s="204">
        <v>44778</v>
      </c>
      <c r="BL1832" s="40" t="s">
        <v>317</v>
      </c>
      <c r="BM1832" s="40" t="s">
        <v>317</v>
      </c>
      <c r="BN1832" s="40"/>
      <c r="BO1832" s="40"/>
      <c r="BP1832" s="40" t="s">
        <v>359</v>
      </c>
      <c r="BQ1832" s="40" t="s">
        <v>359</v>
      </c>
      <c r="BR1832" s="40" t="s">
        <v>359</v>
      </c>
      <c r="BS1832" s="40"/>
      <c r="BT1832" s="40" t="s">
        <v>360</v>
      </c>
      <c r="BU1832" s="40" t="s">
        <v>317</v>
      </c>
      <c r="BV1832" s="40" t="s">
        <v>317</v>
      </c>
      <c r="BW1832" s="40"/>
      <c r="BX1832" s="40"/>
      <c r="BY1832" s="40" t="s">
        <v>353</v>
      </c>
      <c r="BZ1832" s="40" t="s">
        <v>353</v>
      </c>
      <c r="CA1832" s="40"/>
      <c r="CB1832" s="40" t="s">
        <v>353</v>
      </c>
      <c r="CC1832" s="40"/>
      <c r="CD1832" s="40"/>
      <c r="CE1832" s="40"/>
      <c r="CF1832" s="40"/>
      <c r="CG1832" s="26" t="s">
        <v>7001</v>
      </c>
    </row>
    <row r="1833" hidden="1" spans="1:85">
      <c r="A1833" s="39">
        <v>1780</v>
      </c>
      <c r="B1833" s="21" t="s">
        <v>7002</v>
      </c>
      <c r="C1833" s="148" t="s">
        <v>7003</v>
      </c>
      <c r="D1833" s="21" t="s">
        <v>7004</v>
      </c>
      <c r="E1833" s="27">
        <v>23.1396</v>
      </c>
      <c r="F1833" s="27">
        <v>-15.2603</v>
      </c>
      <c r="G1833" s="21" t="s">
        <v>2110</v>
      </c>
      <c r="H1833" s="37">
        <v>4.5</v>
      </c>
      <c r="I1833" s="21" t="s">
        <v>2111</v>
      </c>
      <c r="J1833" s="21" t="s">
        <v>6961</v>
      </c>
      <c r="K1833" s="21" t="s">
        <v>317</v>
      </c>
      <c r="L1833" s="21" t="s">
        <v>317</v>
      </c>
      <c r="M1833" s="21" t="s">
        <v>317</v>
      </c>
      <c r="N1833" s="21" t="s">
        <v>341</v>
      </c>
      <c r="O1833" s="21" t="s">
        <v>319</v>
      </c>
      <c r="P1833" s="21" t="s">
        <v>319</v>
      </c>
      <c r="Q1833" s="21" t="s">
        <v>320</v>
      </c>
      <c r="R1833" s="21" t="s">
        <v>320</v>
      </c>
      <c r="S1833" s="21" t="s">
        <v>1718</v>
      </c>
      <c r="T1833" s="21" t="s">
        <v>344</v>
      </c>
      <c r="U1833" s="21" t="s">
        <v>323</v>
      </c>
      <c r="V1833" s="188">
        <v>52</v>
      </c>
      <c r="W1833" s="21" t="s">
        <v>366</v>
      </c>
      <c r="X1833" s="21" t="s">
        <v>2113</v>
      </c>
      <c r="Y1833" s="21" t="s">
        <v>2</v>
      </c>
      <c r="Z1833" s="21" t="s">
        <v>2</v>
      </c>
      <c r="AA1833" s="21" t="s">
        <v>328</v>
      </c>
      <c r="AB1833" s="21" t="s">
        <v>2114</v>
      </c>
      <c r="AC1833" s="21" t="s">
        <v>225</v>
      </c>
      <c r="AD1833" s="21" t="s">
        <v>225</v>
      </c>
      <c r="AE1833" s="146" t="s">
        <v>561</v>
      </c>
      <c r="AF1833" s="21" t="s">
        <v>561</v>
      </c>
      <c r="AG1833" s="40">
        <v>30</v>
      </c>
      <c r="AH1833" s="21" t="s">
        <v>350</v>
      </c>
      <c r="AI1833" s="21">
        <v>0</v>
      </c>
      <c r="AJ1833" s="21" t="s">
        <v>351</v>
      </c>
      <c r="AK1833" s="21">
        <v>0</v>
      </c>
      <c r="AL1833" s="21">
        <v>1000</v>
      </c>
      <c r="AM1833" s="21" t="s">
        <v>332</v>
      </c>
      <c r="AN1833" s="21" t="s">
        <v>352</v>
      </c>
      <c r="AO1833" s="21">
        <v>400</v>
      </c>
      <c r="AP1833" s="21" t="s">
        <v>439</v>
      </c>
      <c r="AQ1833" s="21">
        <v>600</v>
      </c>
      <c r="AR1833" s="21">
        <v>2</v>
      </c>
      <c r="AS1833" s="21">
        <v>600</v>
      </c>
      <c r="AT1833" s="21">
        <v>24</v>
      </c>
      <c r="AU1833" s="21" t="s">
        <v>6403</v>
      </c>
      <c r="AV1833" s="21" t="s">
        <v>6403</v>
      </c>
      <c r="AW1833" s="21">
        <v>25000</v>
      </c>
      <c r="AX1833" s="21">
        <v>25000</v>
      </c>
      <c r="AY1833" s="21">
        <v>2</v>
      </c>
      <c r="AZ1833" s="51">
        <v>122</v>
      </c>
      <c r="BA1833" s="21"/>
      <c r="BB1833" s="40">
        <v>2</v>
      </c>
      <c r="BC1833" s="40" t="s">
        <v>375</v>
      </c>
      <c r="BD1833" s="200" t="s">
        <v>7005</v>
      </c>
      <c r="BE1833" s="200" t="s">
        <v>7002</v>
      </c>
      <c r="BF1833" s="21" t="s">
        <v>1925</v>
      </c>
      <c r="BG1833" s="21"/>
      <c r="BH1833" s="21"/>
      <c r="BI1833" s="21" t="s">
        <v>357</v>
      </c>
      <c r="BJ1833" s="21" t="s">
        <v>358</v>
      </c>
      <c r="BK1833" s="204">
        <v>44778</v>
      </c>
      <c r="BL1833" s="21" t="s">
        <v>317</v>
      </c>
      <c r="BM1833" s="21" t="s">
        <v>317</v>
      </c>
      <c r="BN1833" s="21"/>
      <c r="BO1833" s="21"/>
      <c r="BP1833" s="21" t="s">
        <v>359</v>
      </c>
      <c r="BQ1833" s="21" t="s">
        <v>359</v>
      </c>
      <c r="BR1833" s="21" t="s">
        <v>359</v>
      </c>
      <c r="BS1833" s="21"/>
      <c r="BT1833" s="21" t="s">
        <v>360</v>
      </c>
      <c r="BU1833" s="21" t="s">
        <v>317</v>
      </c>
      <c r="BV1833" s="21" t="s">
        <v>317</v>
      </c>
      <c r="BW1833" s="21"/>
      <c r="BX1833" s="21"/>
      <c r="BY1833" s="21" t="s">
        <v>353</v>
      </c>
      <c r="BZ1833" s="21" t="s">
        <v>353</v>
      </c>
      <c r="CA1833" s="21"/>
      <c r="CB1833" s="21" t="s">
        <v>353</v>
      </c>
      <c r="CC1833" s="21"/>
      <c r="CD1833" s="21"/>
      <c r="CE1833" s="21"/>
      <c r="CF1833" s="21"/>
      <c r="CG1833" s="26" t="s">
        <v>7003</v>
      </c>
    </row>
    <row r="1834" hidden="1" spans="1:85">
      <c r="A1834" s="34">
        <v>677</v>
      </c>
      <c r="B1834" s="40" t="s">
        <v>7006</v>
      </c>
      <c r="C1834" s="143" t="s">
        <v>7007</v>
      </c>
      <c r="D1834" s="40" t="s">
        <v>6882</v>
      </c>
      <c r="E1834" s="44">
        <v>23.2199</v>
      </c>
      <c r="F1834" s="44">
        <v>-14.6084</v>
      </c>
      <c r="G1834" s="40" t="s">
        <v>2110</v>
      </c>
      <c r="H1834" s="37">
        <v>4.5</v>
      </c>
      <c r="I1834" s="40" t="s">
        <v>2111</v>
      </c>
      <c r="J1834" s="40" t="s">
        <v>5154</v>
      </c>
      <c r="K1834" s="40" t="s">
        <v>317</v>
      </c>
      <c r="L1834" s="40" t="s">
        <v>317</v>
      </c>
      <c r="M1834" s="40" t="s">
        <v>317</v>
      </c>
      <c r="N1834" s="40" t="s">
        <v>318</v>
      </c>
      <c r="O1834" s="40" t="s">
        <v>319</v>
      </c>
      <c r="P1834" s="40" t="s">
        <v>319</v>
      </c>
      <c r="Q1834" s="40" t="s">
        <v>381</v>
      </c>
      <c r="R1834" s="40" t="s">
        <v>381</v>
      </c>
      <c r="S1834" s="40" t="s">
        <v>1718</v>
      </c>
      <c r="T1834" s="40" t="s">
        <v>782</v>
      </c>
      <c r="U1834" s="40" t="s">
        <v>323</v>
      </c>
      <c r="V1834" s="187">
        <v>70</v>
      </c>
      <c r="W1834" s="40" t="s">
        <v>325</v>
      </c>
      <c r="X1834" s="40" t="s">
        <v>2113</v>
      </c>
      <c r="Y1834" s="40" t="s">
        <v>2</v>
      </c>
      <c r="Z1834" s="40" t="s">
        <v>2</v>
      </c>
      <c r="AA1834" s="40" t="s">
        <v>328</v>
      </c>
      <c r="AB1834" s="40" t="s">
        <v>2114</v>
      </c>
      <c r="AC1834" s="40" t="s">
        <v>225</v>
      </c>
      <c r="AD1834" s="40" t="s">
        <v>225</v>
      </c>
      <c r="AE1834" s="146" t="s">
        <v>382</v>
      </c>
      <c r="AF1834" s="40" t="s">
        <v>382</v>
      </c>
      <c r="AG1834" s="40">
        <v>30</v>
      </c>
      <c r="AH1834" s="40" t="s">
        <v>350</v>
      </c>
      <c r="AI1834" s="40">
        <v>0</v>
      </c>
      <c r="AJ1834" s="40" t="s">
        <v>351</v>
      </c>
      <c r="AK1834" s="40">
        <v>0</v>
      </c>
      <c r="AL1834" s="40">
        <v>1000</v>
      </c>
      <c r="AM1834" s="40" t="s">
        <v>332</v>
      </c>
      <c r="AN1834" s="40" t="s">
        <v>6395</v>
      </c>
      <c r="AO1834" s="40">
        <v>200</v>
      </c>
      <c r="AP1834" s="40" t="s">
        <v>333</v>
      </c>
      <c r="AQ1834" s="40">
        <v>400</v>
      </c>
      <c r="AR1834" s="40">
        <v>48</v>
      </c>
      <c r="AS1834" s="40">
        <v>100</v>
      </c>
      <c r="AT1834" s="40">
        <f t="shared" ref="AT1834:AT1839" si="2">AQ1834/AS1834</f>
        <v>4</v>
      </c>
      <c r="AU1834" s="40" t="s">
        <v>327</v>
      </c>
      <c r="AV1834" s="40" t="s">
        <v>327</v>
      </c>
      <c r="AW1834" s="40" t="s">
        <v>327</v>
      </c>
      <c r="AX1834" s="40" t="s">
        <v>327</v>
      </c>
      <c r="AY1834" s="40" t="s">
        <v>327</v>
      </c>
      <c r="AZ1834" s="202">
        <v>69</v>
      </c>
      <c r="BA1834" s="40"/>
      <c r="BB1834" s="40">
        <v>1</v>
      </c>
      <c r="BC1834" s="40" t="s">
        <v>525</v>
      </c>
      <c r="BD1834" s="200">
        <v>0</v>
      </c>
      <c r="BE1834" s="200" t="s">
        <v>7006</v>
      </c>
      <c r="BF1834" s="40" t="s">
        <v>1925</v>
      </c>
      <c r="BG1834" s="40"/>
      <c r="BH1834" s="40"/>
      <c r="BI1834" s="40" t="s">
        <v>357</v>
      </c>
      <c r="BJ1834" s="40" t="s">
        <v>1872</v>
      </c>
      <c r="BK1834" s="204">
        <v>44778</v>
      </c>
      <c r="BL1834" s="40" t="s">
        <v>317</v>
      </c>
      <c r="BM1834" s="40" t="s">
        <v>317</v>
      </c>
      <c r="BN1834" s="40"/>
      <c r="BO1834" s="40"/>
      <c r="BP1834" s="40" t="s">
        <v>359</v>
      </c>
      <c r="BQ1834" s="40" t="s">
        <v>359</v>
      </c>
      <c r="BR1834" s="40" t="s">
        <v>359</v>
      </c>
      <c r="BS1834" s="40"/>
      <c r="BT1834" s="40" t="s">
        <v>360</v>
      </c>
      <c r="BU1834" s="40" t="s">
        <v>340</v>
      </c>
      <c r="BV1834" s="40" t="s">
        <v>356</v>
      </c>
      <c r="BW1834" s="40"/>
      <c r="BX1834" s="40"/>
      <c r="BY1834" s="40" t="s">
        <v>699</v>
      </c>
      <c r="BZ1834" s="40" t="s">
        <v>353</v>
      </c>
      <c r="CA1834" s="40"/>
      <c r="CB1834" s="40" t="s">
        <v>472</v>
      </c>
      <c r="CC1834" s="40"/>
      <c r="CD1834" s="40"/>
      <c r="CE1834" s="40"/>
      <c r="CF1834" s="40"/>
      <c r="CG1834" s="26" t="s">
        <v>7007</v>
      </c>
    </row>
    <row r="1835" hidden="1" spans="1:85">
      <c r="A1835" s="34">
        <v>1345</v>
      </c>
      <c r="B1835" s="40" t="s">
        <v>7008</v>
      </c>
      <c r="C1835" s="143" t="s">
        <v>7009</v>
      </c>
      <c r="D1835" s="40" t="s">
        <v>7010</v>
      </c>
      <c r="E1835" s="44">
        <v>23.4852</v>
      </c>
      <c r="F1835" s="44">
        <v>-15.1803</v>
      </c>
      <c r="G1835" s="40" t="s">
        <v>2110</v>
      </c>
      <c r="H1835" s="37">
        <v>2.5</v>
      </c>
      <c r="I1835" s="40" t="s">
        <v>2111</v>
      </c>
      <c r="J1835" s="40" t="s">
        <v>6961</v>
      </c>
      <c r="K1835" s="40" t="s">
        <v>317</v>
      </c>
      <c r="L1835" s="40" t="s">
        <v>317</v>
      </c>
      <c r="M1835" s="40" t="s">
        <v>317</v>
      </c>
      <c r="N1835" s="40" t="s">
        <v>318</v>
      </c>
      <c r="O1835" s="40" t="s">
        <v>319</v>
      </c>
      <c r="P1835" s="40" t="s">
        <v>319</v>
      </c>
      <c r="Q1835" s="40" t="s">
        <v>381</v>
      </c>
      <c r="R1835" s="40" t="s">
        <v>381</v>
      </c>
      <c r="S1835" s="40" t="s">
        <v>1718</v>
      </c>
      <c r="T1835" s="40" t="s">
        <v>782</v>
      </c>
      <c r="U1835" s="40" t="s">
        <v>323</v>
      </c>
      <c r="V1835" s="187">
        <v>80</v>
      </c>
      <c r="W1835" s="40" t="s">
        <v>325</v>
      </c>
      <c r="X1835" s="40" t="s">
        <v>2113</v>
      </c>
      <c r="Y1835" s="40" t="s">
        <v>2</v>
      </c>
      <c r="Z1835" s="40" t="s">
        <v>2</v>
      </c>
      <c r="AA1835" s="40" t="s">
        <v>328</v>
      </c>
      <c r="AB1835" s="40" t="s">
        <v>2114</v>
      </c>
      <c r="AC1835" s="40" t="s">
        <v>225</v>
      </c>
      <c r="AD1835" s="40" t="s">
        <v>225</v>
      </c>
      <c r="AE1835" s="146" t="s">
        <v>561</v>
      </c>
      <c r="AF1835" s="40" t="s">
        <v>561</v>
      </c>
      <c r="AG1835" s="40">
        <v>20</v>
      </c>
      <c r="AH1835" s="40" t="s">
        <v>350</v>
      </c>
      <c r="AI1835" s="40" t="s">
        <v>6833</v>
      </c>
      <c r="AJ1835" s="40" t="s">
        <v>351</v>
      </c>
      <c r="AK1835" s="40" t="s">
        <v>3214</v>
      </c>
      <c r="AL1835" s="40">
        <v>1000</v>
      </c>
      <c r="AM1835" s="40" t="s">
        <v>332</v>
      </c>
      <c r="AN1835" s="40" t="s">
        <v>2788</v>
      </c>
      <c r="AO1835" s="40">
        <v>400</v>
      </c>
      <c r="AP1835" s="42" t="s">
        <v>333</v>
      </c>
      <c r="AQ1835" s="42">
        <v>400</v>
      </c>
      <c r="AR1835" s="42">
        <v>48</v>
      </c>
      <c r="AS1835" s="40">
        <v>100</v>
      </c>
      <c r="AT1835" s="40">
        <f t="shared" si="2"/>
        <v>4</v>
      </c>
      <c r="AU1835" s="40" t="s">
        <v>327</v>
      </c>
      <c r="AV1835" s="40" t="s">
        <v>327</v>
      </c>
      <c r="AW1835" s="40" t="s">
        <v>327</v>
      </c>
      <c r="AX1835" s="40" t="s">
        <v>327</v>
      </c>
      <c r="AY1835" s="40" t="s">
        <v>327</v>
      </c>
      <c r="AZ1835" s="202">
        <v>104</v>
      </c>
      <c r="BA1835" s="40"/>
      <c r="BB1835" s="40">
        <v>2</v>
      </c>
      <c r="BC1835" s="40" t="s">
        <v>375</v>
      </c>
      <c r="BD1835" s="200" t="s">
        <v>7011</v>
      </c>
      <c r="BE1835" s="200" t="s">
        <v>7008</v>
      </c>
      <c r="BF1835" s="40" t="s">
        <v>1925</v>
      </c>
      <c r="BG1835" s="40"/>
      <c r="BH1835" s="40"/>
      <c r="BI1835" s="40" t="s">
        <v>357</v>
      </c>
      <c r="BJ1835" s="40" t="s">
        <v>1872</v>
      </c>
      <c r="BK1835" s="204">
        <v>44778</v>
      </c>
      <c r="BL1835" s="40" t="s">
        <v>317</v>
      </c>
      <c r="BM1835" s="40" t="s">
        <v>317</v>
      </c>
      <c r="BN1835" s="40"/>
      <c r="BO1835" s="40"/>
      <c r="BP1835" s="40" t="s">
        <v>359</v>
      </c>
      <c r="BQ1835" s="40" t="s">
        <v>359</v>
      </c>
      <c r="BR1835" s="40" t="s">
        <v>359</v>
      </c>
      <c r="BS1835" s="40"/>
      <c r="BT1835" s="40" t="s">
        <v>360</v>
      </c>
      <c r="BU1835" s="40" t="s">
        <v>317</v>
      </c>
      <c r="BV1835" s="40" t="s">
        <v>356</v>
      </c>
      <c r="BW1835" s="40"/>
      <c r="BX1835" s="40"/>
      <c r="BY1835" s="40" t="s">
        <v>356</v>
      </c>
      <c r="BZ1835" s="40">
        <v>20</v>
      </c>
      <c r="CA1835" s="40"/>
      <c r="CB1835" s="40" t="s">
        <v>472</v>
      </c>
      <c r="CC1835" s="40"/>
      <c r="CD1835" s="40"/>
      <c r="CE1835" s="40"/>
      <c r="CF1835" s="40"/>
      <c r="CG1835" s="26" t="s">
        <v>7009</v>
      </c>
    </row>
    <row r="1836" hidden="1" spans="1:85">
      <c r="A1836" s="39">
        <v>1366</v>
      </c>
      <c r="B1836" s="40" t="s">
        <v>7012</v>
      </c>
      <c r="C1836" s="143" t="s">
        <v>7013</v>
      </c>
      <c r="D1836" s="40" t="s">
        <v>7014</v>
      </c>
      <c r="E1836" s="44">
        <v>23.8635</v>
      </c>
      <c r="F1836" s="44">
        <v>-15.0769</v>
      </c>
      <c r="G1836" s="40" t="s">
        <v>2110</v>
      </c>
      <c r="H1836" s="37">
        <v>2.5</v>
      </c>
      <c r="I1836" s="40" t="s">
        <v>2111</v>
      </c>
      <c r="J1836" s="40" t="s">
        <v>6961</v>
      </c>
      <c r="K1836" s="40" t="s">
        <v>317</v>
      </c>
      <c r="L1836" s="40" t="s">
        <v>317</v>
      </c>
      <c r="M1836" s="40" t="s">
        <v>317</v>
      </c>
      <c r="N1836" s="40" t="s">
        <v>318</v>
      </c>
      <c r="O1836" s="40" t="s">
        <v>319</v>
      </c>
      <c r="P1836" s="40" t="s">
        <v>319</v>
      </c>
      <c r="Q1836" s="40" t="s">
        <v>381</v>
      </c>
      <c r="R1836" s="40" t="s">
        <v>381</v>
      </c>
      <c r="S1836" s="40" t="s">
        <v>1718</v>
      </c>
      <c r="T1836" s="40" t="s">
        <v>782</v>
      </c>
      <c r="U1836" s="40" t="s">
        <v>323</v>
      </c>
      <c r="V1836" s="187">
        <v>80</v>
      </c>
      <c r="W1836" s="40" t="s">
        <v>325</v>
      </c>
      <c r="X1836" s="40" t="s">
        <v>2113</v>
      </c>
      <c r="Y1836" s="40" t="s">
        <v>2</v>
      </c>
      <c r="Z1836" s="40" t="s">
        <v>2</v>
      </c>
      <c r="AA1836" s="40" t="s">
        <v>328</v>
      </c>
      <c r="AB1836" s="40" t="s">
        <v>2114</v>
      </c>
      <c r="AC1836" s="40" t="s">
        <v>225</v>
      </c>
      <c r="AD1836" s="40" t="s">
        <v>225</v>
      </c>
      <c r="AE1836" s="146" t="s">
        <v>382</v>
      </c>
      <c r="AF1836" s="40" t="s">
        <v>382</v>
      </c>
      <c r="AG1836" s="40">
        <v>20</v>
      </c>
      <c r="AH1836" s="40" t="s">
        <v>350</v>
      </c>
      <c r="AI1836" s="40" t="s">
        <v>6833</v>
      </c>
      <c r="AJ1836" s="40" t="s">
        <v>351</v>
      </c>
      <c r="AK1836" s="40" t="s">
        <v>6834</v>
      </c>
      <c r="AL1836" s="40">
        <v>1000</v>
      </c>
      <c r="AM1836" s="40" t="s">
        <v>332</v>
      </c>
      <c r="AN1836" s="40" t="s">
        <v>7015</v>
      </c>
      <c r="AO1836" s="40">
        <v>400</v>
      </c>
      <c r="AP1836" s="42" t="s">
        <v>333</v>
      </c>
      <c r="AQ1836" s="42">
        <v>400</v>
      </c>
      <c r="AR1836" s="42">
        <v>48</v>
      </c>
      <c r="AS1836" s="40">
        <v>100</v>
      </c>
      <c r="AT1836" s="40">
        <f t="shared" si="2"/>
        <v>4</v>
      </c>
      <c r="AU1836" s="40" t="s">
        <v>327</v>
      </c>
      <c r="AV1836" s="40" t="s">
        <v>327</v>
      </c>
      <c r="AW1836" s="40" t="s">
        <v>327</v>
      </c>
      <c r="AX1836" s="40" t="s">
        <v>327</v>
      </c>
      <c r="AY1836" s="40" t="s">
        <v>327</v>
      </c>
      <c r="AZ1836" s="202">
        <v>102</v>
      </c>
      <c r="BA1836" s="40"/>
      <c r="BB1836" s="40">
        <v>2</v>
      </c>
      <c r="BC1836" s="40" t="s">
        <v>375</v>
      </c>
      <c r="BD1836" s="200" t="s">
        <v>7016</v>
      </c>
      <c r="BE1836" s="200" t="s">
        <v>7012</v>
      </c>
      <c r="BF1836" s="40" t="s">
        <v>1925</v>
      </c>
      <c r="BG1836" s="40"/>
      <c r="BH1836" s="40"/>
      <c r="BI1836" s="40" t="s">
        <v>357</v>
      </c>
      <c r="BJ1836" s="40" t="s">
        <v>1872</v>
      </c>
      <c r="BK1836" s="204">
        <v>44778</v>
      </c>
      <c r="BL1836" s="40" t="s">
        <v>317</v>
      </c>
      <c r="BM1836" s="40" t="s">
        <v>317</v>
      </c>
      <c r="BN1836" s="40"/>
      <c r="BO1836" s="40"/>
      <c r="BP1836" s="40" t="s">
        <v>359</v>
      </c>
      <c r="BQ1836" s="40" t="s">
        <v>359</v>
      </c>
      <c r="BR1836" s="40" t="s">
        <v>562</v>
      </c>
      <c r="BS1836" s="40"/>
      <c r="BT1836" s="40" t="s">
        <v>360</v>
      </c>
      <c r="BU1836" s="40" t="s">
        <v>317</v>
      </c>
      <c r="BV1836" s="40" t="s">
        <v>356</v>
      </c>
      <c r="BW1836" s="40"/>
      <c r="BX1836" s="40"/>
      <c r="BY1836" s="40" t="s">
        <v>356</v>
      </c>
      <c r="BZ1836" s="40">
        <v>20</v>
      </c>
      <c r="CA1836" s="40"/>
      <c r="CB1836" s="40" t="s">
        <v>472</v>
      </c>
      <c r="CC1836" s="40"/>
      <c r="CD1836" s="40"/>
      <c r="CE1836" s="40"/>
      <c r="CF1836" s="40"/>
      <c r="CG1836" s="26" t="s">
        <v>7013</v>
      </c>
    </row>
    <row r="1837" hidden="1" spans="1:85">
      <c r="A1837" s="34">
        <v>879</v>
      </c>
      <c r="B1837" s="40" t="s">
        <v>7017</v>
      </c>
      <c r="C1837" s="143" t="s">
        <v>7018</v>
      </c>
      <c r="D1837" s="40" t="s">
        <v>7019</v>
      </c>
      <c r="E1837" s="44">
        <v>24.2107</v>
      </c>
      <c r="F1837" s="44">
        <v>-15.0094</v>
      </c>
      <c r="G1837" s="40" t="s">
        <v>2110</v>
      </c>
      <c r="H1837" s="37">
        <v>4.5</v>
      </c>
      <c r="I1837" s="40" t="s">
        <v>2111</v>
      </c>
      <c r="J1837" s="40" t="s">
        <v>6919</v>
      </c>
      <c r="K1837" s="40" t="s">
        <v>317</v>
      </c>
      <c r="L1837" s="40" t="s">
        <v>317</v>
      </c>
      <c r="M1837" s="40" t="s">
        <v>317</v>
      </c>
      <c r="N1837" s="40" t="s">
        <v>318</v>
      </c>
      <c r="O1837" s="40" t="s">
        <v>319</v>
      </c>
      <c r="P1837" s="40" t="s">
        <v>319</v>
      </c>
      <c r="Q1837" s="40" t="s">
        <v>381</v>
      </c>
      <c r="R1837" s="40" t="s">
        <v>381</v>
      </c>
      <c r="S1837" s="40" t="s">
        <v>1718</v>
      </c>
      <c r="T1837" s="40" t="s">
        <v>782</v>
      </c>
      <c r="U1837" s="40" t="s">
        <v>323</v>
      </c>
      <c r="V1837" s="187">
        <v>80</v>
      </c>
      <c r="W1837" s="40" t="s">
        <v>325</v>
      </c>
      <c r="X1837" s="40" t="s">
        <v>2113</v>
      </c>
      <c r="Y1837" s="40" t="s">
        <v>2</v>
      </c>
      <c r="Z1837" s="40" t="s">
        <v>2</v>
      </c>
      <c r="AA1837" s="40" t="s">
        <v>328</v>
      </c>
      <c r="AB1837" s="40" t="s">
        <v>2114</v>
      </c>
      <c r="AC1837" s="40" t="s">
        <v>225</v>
      </c>
      <c r="AD1837" s="40" t="s">
        <v>225</v>
      </c>
      <c r="AE1837" s="146" t="s">
        <v>561</v>
      </c>
      <c r="AF1837" s="40" t="s">
        <v>561</v>
      </c>
      <c r="AG1837" s="40">
        <v>30</v>
      </c>
      <c r="AH1837" s="40" t="s">
        <v>350</v>
      </c>
      <c r="AI1837" s="40" t="s">
        <v>7020</v>
      </c>
      <c r="AJ1837" s="40" t="s">
        <v>370</v>
      </c>
      <c r="AK1837" s="40" t="s">
        <v>3214</v>
      </c>
      <c r="AL1837" s="40">
        <v>1000</v>
      </c>
      <c r="AM1837" s="40" t="s">
        <v>332</v>
      </c>
      <c r="AN1837" s="40" t="s">
        <v>6395</v>
      </c>
      <c r="AO1837" s="40">
        <v>200</v>
      </c>
      <c r="AP1837" s="42" t="s">
        <v>333</v>
      </c>
      <c r="AQ1837" s="42">
        <v>400</v>
      </c>
      <c r="AR1837" s="42">
        <v>48</v>
      </c>
      <c r="AS1837" s="40">
        <v>100</v>
      </c>
      <c r="AT1837" s="40">
        <f t="shared" si="2"/>
        <v>4</v>
      </c>
      <c r="AU1837" s="40" t="s">
        <v>327</v>
      </c>
      <c r="AV1837" s="40" t="s">
        <v>327</v>
      </c>
      <c r="AW1837" s="40" t="s">
        <v>327</v>
      </c>
      <c r="AX1837" s="40" t="s">
        <v>327</v>
      </c>
      <c r="AY1837" s="40" t="s">
        <v>327</v>
      </c>
      <c r="AZ1837" s="202">
        <v>74</v>
      </c>
      <c r="BA1837" s="40"/>
      <c r="BB1837" s="40">
        <v>2</v>
      </c>
      <c r="BC1837" s="40" t="s">
        <v>375</v>
      </c>
      <c r="BD1837" s="200" t="s">
        <v>2479</v>
      </c>
      <c r="BE1837" s="200" t="s">
        <v>7017</v>
      </c>
      <c r="BF1837" s="40" t="s">
        <v>1925</v>
      </c>
      <c r="BG1837" s="40"/>
      <c r="BH1837" s="40"/>
      <c r="BI1837" s="40" t="s">
        <v>357</v>
      </c>
      <c r="BJ1837" s="40" t="s">
        <v>1872</v>
      </c>
      <c r="BK1837" s="204">
        <v>44778</v>
      </c>
      <c r="BL1837" s="40" t="s">
        <v>317</v>
      </c>
      <c r="BM1837" s="40" t="s">
        <v>317</v>
      </c>
      <c r="BN1837" s="40"/>
      <c r="BO1837" s="40"/>
      <c r="BP1837" s="40" t="s">
        <v>359</v>
      </c>
      <c r="BQ1837" s="40" t="s">
        <v>359</v>
      </c>
      <c r="BR1837" s="40" t="s">
        <v>359</v>
      </c>
      <c r="BS1837" s="40"/>
      <c r="BT1837" s="40" t="s">
        <v>360</v>
      </c>
      <c r="BU1837" s="40" t="s">
        <v>340</v>
      </c>
      <c r="BV1837" s="40" t="s">
        <v>317</v>
      </c>
      <c r="BW1837" s="40"/>
      <c r="BX1837" s="40"/>
      <c r="BY1837" s="40" t="s">
        <v>353</v>
      </c>
      <c r="BZ1837" s="40" t="s">
        <v>353</v>
      </c>
      <c r="CA1837" s="40"/>
      <c r="CB1837" s="40" t="s">
        <v>353</v>
      </c>
      <c r="CC1837" s="40"/>
      <c r="CD1837" s="40"/>
      <c r="CE1837" s="40"/>
      <c r="CF1837" s="40"/>
      <c r="CG1837" s="26" t="s">
        <v>7018</v>
      </c>
    </row>
    <row r="1838" hidden="1" spans="1:85">
      <c r="A1838" s="34">
        <v>1367</v>
      </c>
      <c r="B1838" s="40" t="s">
        <v>7021</v>
      </c>
      <c r="C1838" s="143" t="s">
        <v>7022</v>
      </c>
      <c r="D1838" s="40" t="s">
        <v>7023</v>
      </c>
      <c r="E1838" s="44">
        <v>24.6144</v>
      </c>
      <c r="F1838" s="44">
        <v>-14.8723</v>
      </c>
      <c r="G1838" s="40" t="s">
        <v>2110</v>
      </c>
      <c r="H1838" s="37">
        <v>2.5</v>
      </c>
      <c r="I1838" s="40" t="s">
        <v>2111</v>
      </c>
      <c r="J1838" s="40" t="s">
        <v>6919</v>
      </c>
      <c r="K1838" s="40" t="s">
        <v>317</v>
      </c>
      <c r="L1838" s="40" t="s">
        <v>317</v>
      </c>
      <c r="M1838" s="40" t="s">
        <v>317</v>
      </c>
      <c r="N1838" s="40" t="s">
        <v>318</v>
      </c>
      <c r="O1838" s="40" t="s">
        <v>319</v>
      </c>
      <c r="P1838" s="40" t="s">
        <v>319</v>
      </c>
      <c r="Q1838" s="40" t="s">
        <v>381</v>
      </c>
      <c r="R1838" s="40" t="s">
        <v>381</v>
      </c>
      <c r="S1838" s="40" t="s">
        <v>1718</v>
      </c>
      <c r="T1838" s="40" t="s">
        <v>782</v>
      </c>
      <c r="U1838" s="40" t="s">
        <v>323</v>
      </c>
      <c r="V1838" s="187">
        <v>80</v>
      </c>
      <c r="W1838" s="40" t="s">
        <v>325</v>
      </c>
      <c r="X1838" s="40" t="s">
        <v>2113</v>
      </c>
      <c r="Y1838" s="40" t="s">
        <v>2</v>
      </c>
      <c r="Z1838" s="40" t="s">
        <v>2</v>
      </c>
      <c r="AA1838" s="40" t="s">
        <v>328</v>
      </c>
      <c r="AB1838" s="40" t="s">
        <v>2114</v>
      </c>
      <c r="AC1838" s="40" t="s">
        <v>225</v>
      </c>
      <c r="AD1838" s="40" t="s">
        <v>225</v>
      </c>
      <c r="AE1838" s="146" t="s">
        <v>382</v>
      </c>
      <c r="AF1838" s="40" t="s">
        <v>382</v>
      </c>
      <c r="AG1838" s="40">
        <v>20</v>
      </c>
      <c r="AH1838" s="40" t="s">
        <v>350</v>
      </c>
      <c r="AI1838" s="40" t="s">
        <v>7024</v>
      </c>
      <c r="AJ1838" s="40" t="s">
        <v>351</v>
      </c>
      <c r="AK1838" s="40" t="s">
        <v>1895</v>
      </c>
      <c r="AL1838" s="40">
        <v>1000</v>
      </c>
      <c r="AM1838" s="40" t="s">
        <v>332</v>
      </c>
      <c r="AN1838" s="40" t="s">
        <v>6395</v>
      </c>
      <c r="AO1838" s="40">
        <v>200</v>
      </c>
      <c r="AP1838" s="42" t="s">
        <v>333</v>
      </c>
      <c r="AQ1838" s="42">
        <v>400</v>
      </c>
      <c r="AR1838" s="42">
        <v>48</v>
      </c>
      <c r="AS1838" s="40">
        <v>100</v>
      </c>
      <c r="AT1838" s="40">
        <f t="shared" si="2"/>
        <v>4</v>
      </c>
      <c r="AU1838" s="40" t="s">
        <v>327</v>
      </c>
      <c r="AV1838" s="40" t="s">
        <v>327</v>
      </c>
      <c r="AW1838" s="40" t="s">
        <v>327</v>
      </c>
      <c r="AX1838" s="40" t="s">
        <v>327</v>
      </c>
      <c r="AY1838" s="40" t="s">
        <v>327</v>
      </c>
      <c r="AZ1838" s="202">
        <v>70</v>
      </c>
      <c r="BA1838" s="40"/>
      <c r="BB1838" s="40">
        <v>1</v>
      </c>
      <c r="BC1838" s="40" t="s">
        <v>525</v>
      </c>
      <c r="BD1838" s="200">
        <v>0</v>
      </c>
      <c r="BE1838" s="200" t="s">
        <v>7021</v>
      </c>
      <c r="BF1838" s="40" t="s">
        <v>1925</v>
      </c>
      <c r="BG1838" s="40"/>
      <c r="BH1838" s="40"/>
      <c r="BI1838" s="40" t="s">
        <v>357</v>
      </c>
      <c r="BJ1838" s="40" t="s">
        <v>1872</v>
      </c>
      <c r="BK1838" s="204">
        <v>44778</v>
      </c>
      <c r="BL1838" s="40" t="s">
        <v>317</v>
      </c>
      <c r="BM1838" s="40" t="s">
        <v>317</v>
      </c>
      <c r="BN1838" s="40"/>
      <c r="BO1838" s="40"/>
      <c r="BP1838" s="40" t="s">
        <v>359</v>
      </c>
      <c r="BQ1838" s="40" t="s">
        <v>359</v>
      </c>
      <c r="BR1838" s="40" t="s">
        <v>359</v>
      </c>
      <c r="BS1838" s="40"/>
      <c r="BT1838" s="40" t="s">
        <v>360</v>
      </c>
      <c r="BU1838" s="40" t="s">
        <v>340</v>
      </c>
      <c r="BV1838" s="40" t="s">
        <v>317</v>
      </c>
      <c r="BW1838" s="40"/>
      <c r="BX1838" s="40"/>
      <c r="BY1838" s="40" t="s">
        <v>353</v>
      </c>
      <c r="BZ1838" s="40" t="s">
        <v>353</v>
      </c>
      <c r="CA1838" s="40"/>
      <c r="CB1838" s="40" t="s">
        <v>353</v>
      </c>
      <c r="CC1838" s="40"/>
      <c r="CD1838" s="40"/>
      <c r="CE1838" s="40"/>
      <c r="CF1838" s="40"/>
      <c r="CG1838" s="26" t="s">
        <v>7022</v>
      </c>
    </row>
    <row r="1839" hidden="1" spans="1:85">
      <c r="A1839" s="34">
        <v>1645</v>
      </c>
      <c r="B1839" s="40" t="s">
        <v>7025</v>
      </c>
      <c r="C1839" s="143" t="s">
        <v>7026</v>
      </c>
      <c r="D1839" s="40" t="s">
        <v>7027</v>
      </c>
      <c r="E1839" s="44">
        <v>24.9534</v>
      </c>
      <c r="F1839" s="44">
        <v>-16.7118</v>
      </c>
      <c r="G1839" s="40" t="s">
        <v>2110</v>
      </c>
      <c r="H1839" s="37">
        <v>2.5</v>
      </c>
      <c r="I1839" s="40" t="s">
        <v>2111</v>
      </c>
      <c r="J1839" s="40" t="s">
        <v>6939</v>
      </c>
      <c r="K1839" s="40" t="s">
        <v>317</v>
      </c>
      <c r="L1839" s="40" t="s">
        <v>317</v>
      </c>
      <c r="M1839" s="40" t="s">
        <v>317</v>
      </c>
      <c r="N1839" s="40" t="s">
        <v>318</v>
      </c>
      <c r="O1839" s="40" t="s">
        <v>319</v>
      </c>
      <c r="P1839" s="40" t="s">
        <v>319</v>
      </c>
      <c r="Q1839" s="40" t="s">
        <v>320</v>
      </c>
      <c r="R1839" s="40" t="s">
        <v>320</v>
      </c>
      <c r="S1839" s="40" t="s">
        <v>1718</v>
      </c>
      <c r="T1839" s="40" t="s">
        <v>344</v>
      </c>
      <c r="U1839" s="40" t="s">
        <v>323</v>
      </c>
      <c r="V1839" s="187">
        <v>60</v>
      </c>
      <c r="W1839" s="40" t="s">
        <v>325</v>
      </c>
      <c r="X1839" s="40" t="s">
        <v>6038</v>
      </c>
      <c r="Y1839" s="40" t="s">
        <v>2</v>
      </c>
      <c r="Z1839" s="40" t="s">
        <v>2</v>
      </c>
      <c r="AA1839" s="40" t="s">
        <v>328</v>
      </c>
      <c r="AB1839" s="40" t="s">
        <v>2114</v>
      </c>
      <c r="AC1839" s="40" t="s">
        <v>225</v>
      </c>
      <c r="AD1839" s="40" t="s">
        <v>225</v>
      </c>
      <c r="AE1839" s="146" t="s">
        <v>349</v>
      </c>
      <c r="AF1839" s="40" t="s">
        <v>349</v>
      </c>
      <c r="AG1839" s="40">
        <v>20</v>
      </c>
      <c r="AH1839" s="40" t="s">
        <v>350</v>
      </c>
      <c r="AI1839" s="40" t="s">
        <v>5393</v>
      </c>
      <c r="AJ1839" s="40" t="s">
        <v>351</v>
      </c>
      <c r="AK1839" s="40" t="s">
        <v>1895</v>
      </c>
      <c r="AL1839" s="40">
        <v>600</v>
      </c>
      <c r="AM1839" s="40" t="s">
        <v>332</v>
      </c>
      <c r="AN1839" s="40" t="s">
        <v>6128</v>
      </c>
      <c r="AO1839" s="40">
        <v>600</v>
      </c>
      <c r="AP1839" s="42" t="s">
        <v>333</v>
      </c>
      <c r="AQ1839" s="42">
        <v>200</v>
      </c>
      <c r="AR1839" s="42">
        <v>48</v>
      </c>
      <c r="AS1839" s="40">
        <v>100</v>
      </c>
      <c r="AT1839" s="40">
        <f t="shared" si="2"/>
        <v>2</v>
      </c>
      <c r="AU1839" s="40" t="s">
        <v>327</v>
      </c>
      <c r="AV1839" s="40" t="s">
        <v>327</v>
      </c>
      <c r="AW1839" s="40" t="s">
        <v>327</v>
      </c>
      <c r="AX1839" s="40" t="s">
        <v>2203</v>
      </c>
      <c r="AY1839" s="40" t="s">
        <v>327</v>
      </c>
      <c r="AZ1839" s="202">
        <v>55</v>
      </c>
      <c r="BA1839" s="40"/>
      <c r="BB1839" s="40">
        <v>2</v>
      </c>
      <c r="BC1839" s="40" t="s">
        <v>375</v>
      </c>
      <c r="BD1839" s="200" t="s">
        <v>7028</v>
      </c>
      <c r="BE1839" s="200" t="s">
        <v>7025</v>
      </c>
      <c r="BF1839" s="40" t="s">
        <v>2631</v>
      </c>
      <c r="BG1839" s="40"/>
      <c r="BH1839" s="40"/>
      <c r="BI1839" s="40" t="s">
        <v>357</v>
      </c>
      <c r="BJ1839" s="40" t="s">
        <v>358</v>
      </c>
      <c r="BK1839" s="204">
        <v>44778</v>
      </c>
      <c r="BL1839" s="40" t="s">
        <v>317</v>
      </c>
      <c r="BM1839" s="40" t="s">
        <v>317</v>
      </c>
      <c r="BN1839" s="40"/>
      <c r="BO1839" s="40"/>
      <c r="BP1839" s="40" t="s">
        <v>359</v>
      </c>
      <c r="BQ1839" s="40" t="s">
        <v>359</v>
      </c>
      <c r="BR1839" s="40" t="s">
        <v>359</v>
      </c>
      <c r="BS1839" s="40"/>
      <c r="BT1839" s="40" t="s">
        <v>340</v>
      </c>
      <c r="BU1839" s="40" t="s">
        <v>317</v>
      </c>
      <c r="BV1839" s="40" t="s">
        <v>317</v>
      </c>
      <c r="BW1839" s="40"/>
      <c r="BX1839" s="40"/>
      <c r="BY1839" s="40" t="s">
        <v>353</v>
      </c>
      <c r="BZ1839" s="40" t="s">
        <v>353</v>
      </c>
      <c r="CA1839" s="40"/>
      <c r="CB1839" s="40" t="s">
        <v>353</v>
      </c>
      <c r="CC1839" s="40"/>
      <c r="CD1839" s="40"/>
      <c r="CE1839" s="40"/>
      <c r="CF1839" s="40"/>
      <c r="CG1839" s="26" t="s">
        <v>7026</v>
      </c>
    </row>
    <row r="1840" hidden="1" spans="1:85">
      <c r="A1840" s="39">
        <v>1140</v>
      </c>
      <c r="B1840" s="40" t="s">
        <v>7029</v>
      </c>
      <c r="C1840" s="143" t="s">
        <v>7030</v>
      </c>
      <c r="D1840" s="40" t="s">
        <v>7031</v>
      </c>
      <c r="E1840" s="44">
        <v>24.3798</v>
      </c>
      <c r="F1840" s="44">
        <v>-17.4669</v>
      </c>
      <c r="G1840" s="40" t="s">
        <v>2110</v>
      </c>
      <c r="H1840" s="37">
        <v>2.5</v>
      </c>
      <c r="I1840" s="40" t="s">
        <v>2111</v>
      </c>
      <c r="J1840" s="40" t="s">
        <v>6939</v>
      </c>
      <c r="K1840" s="40" t="s">
        <v>317</v>
      </c>
      <c r="L1840" s="40" t="s">
        <v>317</v>
      </c>
      <c r="M1840" s="40" t="s">
        <v>317</v>
      </c>
      <c r="N1840" s="40" t="s">
        <v>318</v>
      </c>
      <c r="O1840" s="40" t="s">
        <v>319</v>
      </c>
      <c r="P1840" s="40" t="s">
        <v>319</v>
      </c>
      <c r="Q1840" s="40" t="s">
        <v>320</v>
      </c>
      <c r="R1840" s="40" t="s">
        <v>320</v>
      </c>
      <c r="S1840" s="40" t="s">
        <v>1718</v>
      </c>
      <c r="T1840" s="40" t="s">
        <v>344</v>
      </c>
      <c r="U1840" s="40" t="s">
        <v>323</v>
      </c>
      <c r="V1840" s="187">
        <v>48</v>
      </c>
      <c r="W1840" s="40" t="s">
        <v>325</v>
      </c>
      <c r="X1840" s="40" t="s">
        <v>6038</v>
      </c>
      <c r="Y1840" s="40" t="s">
        <v>2</v>
      </c>
      <c r="Z1840" s="40" t="s">
        <v>2</v>
      </c>
      <c r="AA1840" s="40" t="s">
        <v>328</v>
      </c>
      <c r="AB1840" s="40" t="s">
        <v>2114</v>
      </c>
      <c r="AC1840" s="40" t="s">
        <v>225</v>
      </c>
      <c r="AD1840" s="40" t="s">
        <v>225</v>
      </c>
      <c r="AE1840" s="146" t="s">
        <v>349</v>
      </c>
      <c r="AF1840" s="40" t="s">
        <v>349</v>
      </c>
      <c r="AG1840" s="40">
        <v>20</v>
      </c>
      <c r="AH1840" s="40" t="s">
        <v>350</v>
      </c>
      <c r="AI1840" s="40" t="s">
        <v>7032</v>
      </c>
      <c r="AJ1840" s="40" t="s">
        <v>351</v>
      </c>
      <c r="AK1840" s="40" t="s">
        <v>1895</v>
      </c>
      <c r="AL1840" s="40">
        <v>600</v>
      </c>
      <c r="AM1840" s="40" t="s">
        <v>332</v>
      </c>
      <c r="AN1840" s="40" t="s">
        <v>352</v>
      </c>
      <c r="AO1840" s="40">
        <v>400</v>
      </c>
      <c r="AP1840" s="42" t="s">
        <v>439</v>
      </c>
      <c r="AQ1840" s="42">
        <v>1200</v>
      </c>
      <c r="AR1840" s="42">
        <v>2</v>
      </c>
      <c r="AS1840" s="40">
        <v>600</v>
      </c>
      <c r="AT1840" s="40">
        <v>48</v>
      </c>
      <c r="AU1840" s="40" t="s">
        <v>327</v>
      </c>
      <c r="AV1840" s="40" t="s">
        <v>327</v>
      </c>
      <c r="AW1840" s="40" t="s">
        <v>327</v>
      </c>
      <c r="AX1840" s="40" t="s">
        <v>2203</v>
      </c>
      <c r="AY1840" s="40" t="s">
        <v>327</v>
      </c>
      <c r="AZ1840" s="202">
        <v>50</v>
      </c>
      <c r="BA1840" s="40"/>
      <c r="BB1840" s="40">
        <v>2</v>
      </c>
      <c r="BC1840" s="40" t="s">
        <v>375</v>
      </c>
      <c r="BD1840" s="200" t="s">
        <v>7033</v>
      </c>
      <c r="BE1840" s="200" t="s">
        <v>7029</v>
      </c>
      <c r="BF1840" s="40">
        <v>0</v>
      </c>
      <c r="BG1840" s="40"/>
      <c r="BH1840" s="40"/>
      <c r="BI1840" s="40" t="s">
        <v>357</v>
      </c>
      <c r="BJ1840" s="40" t="s">
        <v>358</v>
      </c>
      <c r="BK1840" s="204">
        <v>44778</v>
      </c>
      <c r="BL1840" s="40" t="s">
        <v>317</v>
      </c>
      <c r="BM1840" s="40" t="s">
        <v>317</v>
      </c>
      <c r="BN1840" s="40"/>
      <c r="BO1840" s="40"/>
      <c r="BP1840" s="40" t="s">
        <v>359</v>
      </c>
      <c r="BQ1840" s="40" t="s">
        <v>359</v>
      </c>
      <c r="BR1840" s="40" t="s">
        <v>359</v>
      </c>
      <c r="BS1840" s="40"/>
      <c r="BT1840" s="40" t="s">
        <v>360</v>
      </c>
      <c r="BU1840" s="40" t="s">
        <v>317</v>
      </c>
      <c r="BV1840" s="40" t="s">
        <v>356</v>
      </c>
      <c r="BW1840" s="40"/>
      <c r="BX1840" s="40"/>
      <c r="BY1840" s="40" t="s">
        <v>699</v>
      </c>
      <c r="BZ1840" s="40" t="s">
        <v>353</v>
      </c>
      <c r="CA1840" s="40"/>
      <c r="CB1840" s="40" t="s">
        <v>472</v>
      </c>
      <c r="CC1840" s="40"/>
      <c r="CD1840" s="40"/>
      <c r="CE1840" s="40"/>
      <c r="CF1840" s="40"/>
      <c r="CG1840" s="26" t="s">
        <v>7030</v>
      </c>
    </row>
    <row r="1841" hidden="1" spans="1:85">
      <c r="A1841" s="39">
        <v>840</v>
      </c>
      <c r="B1841" s="40" t="s">
        <v>7034</v>
      </c>
      <c r="C1841" s="143" t="s">
        <v>7035</v>
      </c>
      <c r="D1841" s="40" t="s">
        <v>7036</v>
      </c>
      <c r="E1841" s="44">
        <v>24.4456</v>
      </c>
      <c r="F1841" s="44">
        <v>-15.0566</v>
      </c>
      <c r="G1841" s="40" t="s">
        <v>2110</v>
      </c>
      <c r="H1841" s="37">
        <v>2.5</v>
      </c>
      <c r="I1841" s="40" t="s">
        <v>2111</v>
      </c>
      <c r="J1841" s="40" t="s">
        <v>6919</v>
      </c>
      <c r="K1841" s="40" t="s">
        <v>317</v>
      </c>
      <c r="L1841" s="40" t="s">
        <v>317</v>
      </c>
      <c r="M1841" s="40" t="s">
        <v>317</v>
      </c>
      <c r="N1841" s="40" t="s">
        <v>318</v>
      </c>
      <c r="O1841" s="40" t="s">
        <v>319</v>
      </c>
      <c r="P1841" s="40" t="s">
        <v>319</v>
      </c>
      <c r="Q1841" s="40" t="s">
        <v>320</v>
      </c>
      <c r="R1841" s="40" t="s">
        <v>320</v>
      </c>
      <c r="S1841" s="40" t="s">
        <v>1718</v>
      </c>
      <c r="T1841" s="40" t="s">
        <v>344</v>
      </c>
      <c r="U1841" s="40" t="s">
        <v>323</v>
      </c>
      <c r="V1841" s="187">
        <v>60</v>
      </c>
      <c r="W1841" s="40" t="s">
        <v>325</v>
      </c>
      <c r="X1841" s="40" t="s">
        <v>2113</v>
      </c>
      <c r="Y1841" s="40" t="s">
        <v>2</v>
      </c>
      <c r="Z1841" s="40" t="s">
        <v>2</v>
      </c>
      <c r="AA1841" s="40" t="s">
        <v>328</v>
      </c>
      <c r="AB1841" s="40" t="s">
        <v>2114</v>
      </c>
      <c r="AC1841" s="40" t="s">
        <v>225</v>
      </c>
      <c r="AD1841" s="40" t="s">
        <v>225</v>
      </c>
      <c r="AE1841" s="146" t="s">
        <v>453</v>
      </c>
      <c r="AF1841" s="40" t="s">
        <v>453</v>
      </c>
      <c r="AG1841" s="40">
        <v>20</v>
      </c>
      <c r="AH1841" s="40" t="s">
        <v>350</v>
      </c>
      <c r="AI1841" s="40" t="s">
        <v>5393</v>
      </c>
      <c r="AJ1841" s="40" t="s">
        <v>351</v>
      </c>
      <c r="AK1841" s="40" t="s">
        <v>1895</v>
      </c>
      <c r="AL1841" s="40">
        <v>600</v>
      </c>
      <c r="AM1841" s="40" t="s">
        <v>332</v>
      </c>
      <c r="AN1841" s="40" t="s">
        <v>6395</v>
      </c>
      <c r="AO1841" s="40">
        <v>200</v>
      </c>
      <c r="AP1841" s="40" t="s">
        <v>439</v>
      </c>
      <c r="AQ1841" s="40">
        <v>1200</v>
      </c>
      <c r="AR1841" s="40">
        <v>2</v>
      </c>
      <c r="AS1841" s="40">
        <v>600</v>
      </c>
      <c r="AT1841" s="40">
        <v>48</v>
      </c>
      <c r="AU1841" s="40" t="s">
        <v>327</v>
      </c>
      <c r="AV1841" s="40" t="s">
        <v>327</v>
      </c>
      <c r="AW1841" s="40" t="s">
        <v>327</v>
      </c>
      <c r="AX1841" s="40" t="s">
        <v>327</v>
      </c>
      <c r="AY1841" s="40" t="s">
        <v>327</v>
      </c>
      <c r="AZ1841" s="51">
        <v>72</v>
      </c>
      <c r="BA1841" s="40"/>
      <c r="BB1841" s="40">
        <v>2</v>
      </c>
      <c r="BC1841" s="40" t="s">
        <v>375</v>
      </c>
      <c r="BD1841" s="200" t="s">
        <v>7037</v>
      </c>
      <c r="BE1841" s="200" t="s">
        <v>7034</v>
      </c>
      <c r="BF1841" s="40" t="s">
        <v>1925</v>
      </c>
      <c r="BG1841" s="40"/>
      <c r="BH1841" s="40"/>
      <c r="BI1841" s="40" t="s">
        <v>357</v>
      </c>
      <c r="BJ1841" s="40" t="s">
        <v>1872</v>
      </c>
      <c r="BK1841" s="204">
        <v>44778</v>
      </c>
      <c r="BL1841" s="40" t="s">
        <v>317</v>
      </c>
      <c r="BM1841" s="40" t="s">
        <v>317</v>
      </c>
      <c r="BN1841" s="40"/>
      <c r="BO1841" s="40"/>
      <c r="BP1841" s="40" t="s">
        <v>359</v>
      </c>
      <c r="BQ1841" s="40" t="s">
        <v>359</v>
      </c>
      <c r="BR1841" s="40" t="s">
        <v>359</v>
      </c>
      <c r="BS1841" s="40"/>
      <c r="BT1841" s="40" t="s">
        <v>360</v>
      </c>
      <c r="BU1841" s="40" t="s">
        <v>317</v>
      </c>
      <c r="BV1841" s="40" t="s">
        <v>317</v>
      </c>
      <c r="BW1841" s="40"/>
      <c r="BX1841" s="40"/>
      <c r="BY1841" s="40" t="s">
        <v>353</v>
      </c>
      <c r="BZ1841" s="40" t="s">
        <v>353</v>
      </c>
      <c r="CA1841" s="40"/>
      <c r="CB1841" s="40" t="s">
        <v>353</v>
      </c>
      <c r="CC1841" s="40"/>
      <c r="CD1841" s="40"/>
      <c r="CE1841" s="40"/>
      <c r="CF1841" s="40"/>
      <c r="CG1841" s="26" t="s">
        <v>7035</v>
      </c>
    </row>
    <row r="1842" hidden="1" spans="1:85">
      <c r="A1842" s="34">
        <v>1657</v>
      </c>
      <c r="B1842" s="40" t="s">
        <v>7038</v>
      </c>
      <c r="C1842" s="143" t="s">
        <v>7039</v>
      </c>
      <c r="D1842" s="40" t="s">
        <v>7040</v>
      </c>
      <c r="E1842" s="44">
        <v>24.6507</v>
      </c>
      <c r="F1842" s="44">
        <v>-17.4136</v>
      </c>
      <c r="G1842" s="40" t="s">
        <v>2110</v>
      </c>
      <c r="H1842" s="37">
        <v>2.5</v>
      </c>
      <c r="I1842" s="40" t="s">
        <v>2111</v>
      </c>
      <c r="J1842" s="40" t="s">
        <v>6939</v>
      </c>
      <c r="K1842" s="40" t="s">
        <v>317</v>
      </c>
      <c r="L1842" s="40" t="s">
        <v>317</v>
      </c>
      <c r="M1842" s="40" t="s">
        <v>317</v>
      </c>
      <c r="N1842" s="40" t="s">
        <v>318</v>
      </c>
      <c r="O1842" s="40" t="s">
        <v>319</v>
      </c>
      <c r="P1842" s="40" t="s">
        <v>319</v>
      </c>
      <c r="Q1842" s="40" t="s">
        <v>381</v>
      </c>
      <c r="R1842" s="40" t="s">
        <v>381</v>
      </c>
      <c r="S1842" s="40" t="s">
        <v>1718</v>
      </c>
      <c r="T1842" s="40" t="s">
        <v>344</v>
      </c>
      <c r="U1842" s="40" t="s">
        <v>323</v>
      </c>
      <c r="V1842" s="187">
        <v>60</v>
      </c>
      <c r="W1842" s="40" t="s">
        <v>325</v>
      </c>
      <c r="X1842" s="40" t="s">
        <v>6038</v>
      </c>
      <c r="Y1842" s="40" t="s">
        <v>2</v>
      </c>
      <c r="Z1842" s="40" t="s">
        <v>2</v>
      </c>
      <c r="AA1842" s="40" t="s">
        <v>328</v>
      </c>
      <c r="AB1842" s="40" t="s">
        <v>2114</v>
      </c>
      <c r="AC1842" s="40" t="s">
        <v>225</v>
      </c>
      <c r="AD1842" s="40" t="s">
        <v>225</v>
      </c>
      <c r="AE1842" s="146" t="s">
        <v>349</v>
      </c>
      <c r="AF1842" s="40" t="s">
        <v>349</v>
      </c>
      <c r="AG1842" s="40">
        <v>20</v>
      </c>
      <c r="AH1842" s="40" t="s">
        <v>350</v>
      </c>
      <c r="AI1842" s="40" t="s">
        <v>7041</v>
      </c>
      <c r="AJ1842" s="40" t="s">
        <v>351</v>
      </c>
      <c r="AK1842" s="40" t="s">
        <v>1895</v>
      </c>
      <c r="AL1842" s="40">
        <v>600</v>
      </c>
      <c r="AM1842" s="40" t="s">
        <v>332</v>
      </c>
      <c r="AN1842" s="40" t="s">
        <v>352</v>
      </c>
      <c r="AO1842" s="40">
        <v>400</v>
      </c>
      <c r="AP1842" s="40" t="s">
        <v>439</v>
      </c>
      <c r="AQ1842" s="40">
        <v>1200</v>
      </c>
      <c r="AR1842" s="40">
        <v>2</v>
      </c>
      <c r="AS1842" s="40">
        <v>600</v>
      </c>
      <c r="AT1842" s="40">
        <v>48</v>
      </c>
      <c r="AU1842" s="40" t="s">
        <v>327</v>
      </c>
      <c r="AV1842" s="40" t="s">
        <v>327</v>
      </c>
      <c r="AW1842" s="40" t="s">
        <v>327</v>
      </c>
      <c r="AX1842" s="40" t="s">
        <v>2203</v>
      </c>
      <c r="AY1842" s="40" t="s">
        <v>327</v>
      </c>
      <c r="AZ1842" s="51">
        <v>65</v>
      </c>
      <c r="BA1842" s="40"/>
      <c r="BB1842" s="40">
        <v>2</v>
      </c>
      <c r="BC1842" s="40" t="s">
        <v>375</v>
      </c>
      <c r="BD1842" s="200" t="s">
        <v>7042</v>
      </c>
      <c r="BE1842" s="200" t="s">
        <v>7038</v>
      </c>
      <c r="BF1842" s="40">
        <v>0</v>
      </c>
      <c r="BG1842" s="40"/>
      <c r="BH1842" s="40"/>
      <c r="BI1842" s="40" t="s">
        <v>357</v>
      </c>
      <c r="BJ1842" s="40" t="s">
        <v>358</v>
      </c>
      <c r="BK1842" s="204">
        <v>44778</v>
      </c>
      <c r="BL1842" s="40" t="s">
        <v>317</v>
      </c>
      <c r="BM1842" s="40" t="s">
        <v>317</v>
      </c>
      <c r="BN1842" s="40"/>
      <c r="BO1842" s="40"/>
      <c r="BP1842" s="40" t="s">
        <v>359</v>
      </c>
      <c r="BQ1842" s="40" t="s">
        <v>359</v>
      </c>
      <c r="BR1842" s="40" t="s">
        <v>359</v>
      </c>
      <c r="BS1842" s="40"/>
      <c r="BT1842" s="40" t="s">
        <v>360</v>
      </c>
      <c r="BU1842" s="40" t="s">
        <v>317</v>
      </c>
      <c r="BV1842" s="40" t="s">
        <v>317</v>
      </c>
      <c r="BW1842" s="40"/>
      <c r="BX1842" s="40"/>
      <c r="BY1842" s="40" t="s">
        <v>353</v>
      </c>
      <c r="BZ1842" s="40" t="s">
        <v>353</v>
      </c>
      <c r="CA1842" s="40"/>
      <c r="CB1842" s="40" t="s">
        <v>353</v>
      </c>
      <c r="CC1842" s="40"/>
      <c r="CD1842" s="40"/>
      <c r="CE1842" s="40"/>
      <c r="CF1842" s="40"/>
      <c r="CG1842" s="26" t="s">
        <v>7039</v>
      </c>
    </row>
    <row r="1843" hidden="1" spans="1:85">
      <c r="A1843" s="39">
        <v>628</v>
      </c>
      <c r="B1843" s="40" t="s">
        <v>7043</v>
      </c>
      <c r="C1843" s="143" t="s">
        <v>7044</v>
      </c>
      <c r="D1843" s="40" t="s">
        <v>7045</v>
      </c>
      <c r="E1843" s="44">
        <v>25.1218</v>
      </c>
      <c r="F1843" s="44">
        <v>-14.8403</v>
      </c>
      <c r="G1843" s="40" t="s">
        <v>2110</v>
      </c>
      <c r="H1843" s="37">
        <v>2.5</v>
      </c>
      <c r="I1843" s="40" t="s">
        <v>2111</v>
      </c>
      <c r="J1843" s="40" t="s">
        <v>6919</v>
      </c>
      <c r="K1843" s="40" t="s">
        <v>317</v>
      </c>
      <c r="L1843" s="40" t="s">
        <v>317</v>
      </c>
      <c r="M1843" s="40" t="s">
        <v>317</v>
      </c>
      <c r="N1843" s="40" t="s">
        <v>318</v>
      </c>
      <c r="O1843" s="40" t="s">
        <v>319</v>
      </c>
      <c r="P1843" s="40" t="s">
        <v>319</v>
      </c>
      <c r="Q1843" s="40" t="s">
        <v>381</v>
      </c>
      <c r="R1843" s="40" t="s">
        <v>320</v>
      </c>
      <c r="S1843" s="40" t="s">
        <v>1718</v>
      </c>
      <c r="T1843" s="40" t="s">
        <v>344</v>
      </c>
      <c r="U1843" s="40" t="s">
        <v>323</v>
      </c>
      <c r="V1843" s="187">
        <v>80</v>
      </c>
      <c r="W1843" s="40" t="s">
        <v>325</v>
      </c>
      <c r="X1843" s="40" t="s">
        <v>2113</v>
      </c>
      <c r="Y1843" s="40" t="s">
        <v>2</v>
      </c>
      <c r="Z1843" s="40" t="s">
        <v>2</v>
      </c>
      <c r="AA1843" s="40" t="s">
        <v>328</v>
      </c>
      <c r="AB1843" s="40" t="s">
        <v>2114</v>
      </c>
      <c r="AC1843" s="40" t="s">
        <v>225</v>
      </c>
      <c r="AD1843" s="40" t="s">
        <v>225</v>
      </c>
      <c r="AE1843" s="146" t="s">
        <v>382</v>
      </c>
      <c r="AF1843" s="40" t="s">
        <v>382</v>
      </c>
      <c r="AG1843" s="40">
        <v>20</v>
      </c>
      <c r="AH1843" s="40" t="s">
        <v>350</v>
      </c>
      <c r="AI1843" s="40" t="s">
        <v>6159</v>
      </c>
      <c r="AJ1843" s="40" t="s">
        <v>351</v>
      </c>
      <c r="AK1843" s="40" t="s">
        <v>6834</v>
      </c>
      <c r="AL1843" s="40">
        <v>1000</v>
      </c>
      <c r="AM1843" s="40" t="s">
        <v>332</v>
      </c>
      <c r="AN1843" s="40" t="s">
        <v>404</v>
      </c>
      <c r="AO1843" s="40">
        <v>600</v>
      </c>
      <c r="AP1843" s="40" t="s">
        <v>1320</v>
      </c>
      <c r="AQ1843" s="40">
        <v>1500</v>
      </c>
      <c r="AR1843" s="40">
        <v>2</v>
      </c>
      <c r="AS1843" s="40">
        <v>1500</v>
      </c>
      <c r="AT1843" s="40">
        <v>24</v>
      </c>
      <c r="AU1843" s="40" t="s">
        <v>327</v>
      </c>
      <c r="AV1843" s="40" t="s">
        <v>327</v>
      </c>
      <c r="AW1843" s="40" t="s">
        <v>327</v>
      </c>
      <c r="AX1843" s="40" t="s">
        <v>327</v>
      </c>
      <c r="AY1843" s="40" t="s">
        <v>327</v>
      </c>
      <c r="AZ1843" s="51">
        <v>71</v>
      </c>
      <c r="BA1843" s="40"/>
      <c r="BB1843" s="40">
        <v>1</v>
      </c>
      <c r="BC1843" s="40" t="s">
        <v>525</v>
      </c>
      <c r="BD1843" s="200">
        <v>0</v>
      </c>
      <c r="BE1843" s="200" t="s">
        <v>7043</v>
      </c>
      <c r="BF1843" s="40" t="s">
        <v>1925</v>
      </c>
      <c r="BG1843" s="40"/>
      <c r="BH1843" s="40"/>
      <c r="BI1843" s="40" t="s">
        <v>357</v>
      </c>
      <c r="BJ1843" s="40" t="s">
        <v>358</v>
      </c>
      <c r="BK1843" s="204">
        <v>44778</v>
      </c>
      <c r="BL1843" s="40" t="s">
        <v>317</v>
      </c>
      <c r="BM1843" s="40" t="s">
        <v>317</v>
      </c>
      <c r="BN1843" s="40"/>
      <c r="BO1843" s="40"/>
      <c r="BP1843" s="40" t="s">
        <v>359</v>
      </c>
      <c r="BQ1843" s="40" t="s">
        <v>359</v>
      </c>
      <c r="BR1843" s="40" t="s">
        <v>359</v>
      </c>
      <c r="BS1843" s="40"/>
      <c r="BT1843" s="40" t="s">
        <v>360</v>
      </c>
      <c r="BU1843" s="40" t="s">
        <v>317</v>
      </c>
      <c r="BV1843" s="40" t="s">
        <v>317</v>
      </c>
      <c r="BW1843" s="40"/>
      <c r="BX1843" s="40"/>
      <c r="BY1843" s="40" t="s">
        <v>353</v>
      </c>
      <c r="BZ1843" s="40" t="s">
        <v>353</v>
      </c>
      <c r="CA1843" s="40"/>
      <c r="CB1843" s="40" t="s">
        <v>353</v>
      </c>
      <c r="CC1843" s="40"/>
      <c r="CD1843" s="40"/>
      <c r="CE1843" s="40"/>
      <c r="CF1843" s="40"/>
      <c r="CG1843" s="26" t="s">
        <v>7044</v>
      </c>
    </row>
    <row r="1844" hidden="1" spans="1:85">
      <c r="A1844" s="39">
        <v>1292</v>
      </c>
      <c r="B1844" s="40" t="s">
        <v>7046</v>
      </c>
      <c r="C1844" s="143" t="s">
        <v>7047</v>
      </c>
      <c r="D1844" s="40" t="s">
        <v>6942</v>
      </c>
      <c r="E1844" s="44">
        <v>24.5228</v>
      </c>
      <c r="F1844" s="44">
        <v>-17.4147</v>
      </c>
      <c r="G1844" s="40" t="s">
        <v>2110</v>
      </c>
      <c r="H1844" s="37">
        <v>4.5</v>
      </c>
      <c r="I1844" s="40" t="s">
        <v>2111</v>
      </c>
      <c r="J1844" s="40" t="s">
        <v>6939</v>
      </c>
      <c r="K1844" s="40" t="s">
        <v>317</v>
      </c>
      <c r="L1844" s="40" t="s">
        <v>317</v>
      </c>
      <c r="M1844" s="40" t="s">
        <v>317</v>
      </c>
      <c r="N1844" s="40" t="s">
        <v>318</v>
      </c>
      <c r="O1844" s="40" t="s">
        <v>319</v>
      </c>
      <c r="P1844" s="40" t="s">
        <v>319</v>
      </c>
      <c r="Q1844" s="40" t="s">
        <v>320</v>
      </c>
      <c r="R1844" s="40" t="s">
        <v>320</v>
      </c>
      <c r="S1844" s="40" t="s">
        <v>1718</v>
      </c>
      <c r="T1844" s="40" t="s">
        <v>782</v>
      </c>
      <c r="U1844" s="40" t="s">
        <v>323</v>
      </c>
      <c r="V1844" s="187">
        <v>70</v>
      </c>
      <c r="W1844" s="40" t="s">
        <v>325</v>
      </c>
      <c r="X1844" s="40" t="s">
        <v>6038</v>
      </c>
      <c r="Y1844" s="40" t="s">
        <v>2</v>
      </c>
      <c r="Z1844" s="40" t="s">
        <v>2</v>
      </c>
      <c r="AA1844" s="40" t="s">
        <v>328</v>
      </c>
      <c r="AB1844" s="40" t="s">
        <v>2114</v>
      </c>
      <c r="AC1844" s="40" t="s">
        <v>225</v>
      </c>
      <c r="AD1844" s="40" t="s">
        <v>225</v>
      </c>
      <c r="AE1844" s="146" t="s">
        <v>382</v>
      </c>
      <c r="AF1844" s="40" t="s">
        <v>382</v>
      </c>
      <c r="AG1844" s="40">
        <v>30</v>
      </c>
      <c r="AH1844" s="40" t="s">
        <v>350</v>
      </c>
      <c r="AI1844" s="40" t="s">
        <v>5393</v>
      </c>
      <c r="AJ1844" s="40" t="s">
        <v>370</v>
      </c>
      <c r="AK1844" s="40" t="s">
        <v>3214</v>
      </c>
      <c r="AL1844" s="40">
        <v>1000</v>
      </c>
      <c r="AM1844" s="40" t="s">
        <v>332</v>
      </c>
      <c r="AN1844" s="40" t="s">
        <v>6128</v>
      </c>
      <c r="AO1844" s="40">
        <v>400</v>
      </c>
      <c r="AP1844" s="40" t="s">
        <v>333</v>
      </c>
      <c r="AQ1844" s="40">
        <v>500</v>
      </c>
      <c r="AR1844" s="40">
        <v>48</v>
      </c>
      <c r="AS1844" s="40">
        <v>100</v>
      </c>
      <c r="AT1844" s="40">
        <f>AQ1844/AS1844</f>
        <v>5</v>
      </c>
      <c r="AU1844" s="40" t="s">
        <v>327</v>
      </c>
      <c r="AV1844" s="40" t="s">
        <v>327</v>
      </c>
      <c r="AW1844" s="40">
        <v>0</v>
      </c>
      <c r="AX1844" s="40" t="s">
        <v>2203</v>
      </c>
      <c r="AY1844" s="40">
        <v>0</v>
      </c>
      <c r="AZ1844" s="51">
        <v>60</v>
      </c>
      <c r="BA1844" s="40"/>
      <c r="BB1844" s="40">
        <v>1</v>
      </c>
      <c r="BC1844" s="40" t="s">
        <v>525</v>
      </c>
      <c r="BD1844" s="200">
        <v>0</v>
      </c>
      <c r="BE1844" s="200" t="s">
        <v>7046</v>
      </c>
      <c r="BF1844" s="40" t="s">
        <v>2631</v>
      </c>
      <c r="BG1844" s="40"/>
      <c r="BH1844" s="40"/>
      <c r="BI1844" s="40" t="s">
        <v>357</v>
      </c>
      <c r="BJ1844" s="40" t="s">
        <v>1872</v>
      </c>
      <c r="BK1844" s="204">
        <v>44778</v>
      </c>
      <c r="BL1844" s="40" t="s">
        <v>317</v>
      </c>
      <c r="BM1844" s="40" t="s">
        <v>317</v>
      </c>
      <c r="BN1844" s="40"/>
      <c r="BO1844" s="40"/>
      <c r="BP1844" s="40" t="s">
        <v>359</v>
      </c>
      <c r="BQ1844" s="40" t="s">
        <v>359</v>
      </c>
      <c r="BR1844" s="40" t="s">
        <v>359</v>
      </c>
      <c r="BS1844" s="40"/>
      <c r="BT1844" s="40" t="s">
        <v>360</v>
      </c>
      <c r="BU1844" s="40" t="s">
        <v>317</v>
      </c>
      <c r="BV1844" s="40" t="s">
        <v>317</v>
      </c>
      <c r="BW1844" s="40"/>
      <c r="BX1844" s="40"/>
      <c r="BY1844" s="40" t="s">
        <v>353</v>
      </c>
      <c r="BZ1844" s="40" t="s">
        <v>353</v>
      </c>
      <c r="CA1844" s="40"/>
      <c r="CB1844" s="40" t="s">
        <v>353</v>
      </c>
      <c r="CC1844" s="40"/>
      <c r="CD1844" s="40"/>
      <c r="CE1844" s="40"/>
      <c r="CF1844" s="40"/>
      <c r="CG1844" s="26" t="s">
        <v>7047</v>
      </c>
    </row>
    <row r="1845" hidden="1" spans="1:85">
      <c r="A1845" s="34">
        <v>1595</v>
      </c>
      <c r="B1845" s="40" t="s">
        <v>7048</v>
      </c>
      <c r="C1845" s="143" t="s">
        <v>7049</v>
      </c>
      <c r="D1845" s="40" t="s">
        <v>7050</v>
      </c>
      <c r="E1845" s="44">
        <v>23.1915</v>
      </c>
      <c r="F1845" s="44">
        <v>-15.3789</v>
      </c>
      <c r="G1845" s="40" t="s">
        <v>2110</v>
      </c>
      <c r="H1845" s="37">
        <v>1.8</v>
      </c>
      <c r="I1845" s="40" t="s">
        <v>2111</v>
      </c>
      <c r="J1845" s="40" t="s">
        <v>6961</v>
      </c>
      <c r="K1845" s="40" t="s">
        <v>317</v>
      </c>
      <c r="L1845" s="40" t="s">
        <v>317</v>
      </c>
      <c r="M1845" s="40" t="s">
        <v>317</v>
      </c>
      <c r="N1845" s="40" t="s">
        <v>318</v>
      </c>
      <c r="O1845" s="40" t="s">
        <v>319</v>
      </c>
      <c r="P1845" s="40" t="s">
        <v>319</v>
      </c>
      <c r="Q1845" s="40" t="s">
        <v>320</v>
      </c>
      <c r="R1845" s="40" t="s">
        <v>320</v>
      </c>
      <c r="S1845" s="40" t="s">
        <v>1718</v>
      </c>
      <c r="T1845" s="40" t="s">
        <v>344</v>
      </c>
      <c r="U1845" s="40" t="s">
        <v>323</v>
      </c>
      <c r="V1845" s="187">
        <v>54</v>
      </c>
      <c r="W1845" s="40" t="s">
        <v>325</v>
      </c>
      <c r="X1845" s="40" t="s">
        <v>2113</v>
      </c>
      <c r="Y1845" s="40" t="s">
        <v>2</v>
      </c>
      <c r="Z1845" s="40" t="s">
        <v>2</v>
      </c>
      <c r="AA1845" s="40" t="s">
        <v>328</v>
      </c>
      <c r="AB1845" s="40" t="s">
        <v>2114</v>
      </c>
      <c r="AC1845" s="40" t="s">
        <v>225</v>
      </c>
      <c r="AD1845" s="40" t="s">
        <v>225</v>
      </c>
      <c r="AE1845" s="146" t="s">
        <v>368</v>
      </c>
      <c r="AF1845" s="40" t="s">
        <v>368</v>
      </c>
      <c r="AG1845" s="40">
        <v>15</v>
      </c>
      <c r="AH1845" s="40" t="s">
        <v>368</v>
      </c>
      <c r="AI1845" s="40" t="s">
        <v>1803</v>
      </c>
      <c r="AJ1845" s="40" t="s">
        <v>351</v>
      </c>
      <c r="AK1845" s="40" t="s">
        <v>6893</v>
      </c>
      <c r="AL1845" s="40">
        <v>600</v>
      </c>
      <c r="AM1845" s="40" t="s">
        <v>332</v>
      </c>
      <c r="AN1845" s="40" t="s">
        <v>7051</v>
      </c>
      <c r="AO1845" s="40">
        <v>400</v>
      </c>
      <c r="AP1845" s="40" t="s">
        <v>439</v>
      </c>
      <c r="AQ1845" s="40">
        <v>600</v>
      </c>
      <c r="AR1845" s="40">
        <v>2</v>
      </c>
      <c r="AS1845" s="40">
        <v>600</v>
      </c>
      <c r="AT1845" s="40">
        <v>24</v>
      </c>
      <c r="AU1845" s="40" t="s">
        <v>327</v>
      </c>
      <c r="AV1845" s="40" t="s">
        <v>327</v>
      </c>
      <c r="AW1845" s="40" t="s">
        <v>327</v>
      </c>
      <c r="AX1845" s="40" t="s">
        <v>327</v>
      </c>
      <c r="AY1845" s="40" t="s">
        <v>327</v>
      </c>
      <c r="AZ1845" s="51">
        <v>95.6</v>
      </c>
      <c r="BA1845" s="40"/>
      <c r="BB1845" s="40">
        <v>2</v>
      </c>
      <c r="BC1845" s="40" t="s">
        <v>375</v>
      </c>
      <c r="BD1845" s="200" t="s">
        <v>7052</v>
      </c>
      <c r="BE1845" s="200" t="s">
        <v>7048</v>
      </c>
      <c r="BF1845" s="40" t="s">
        <v>1925</v>
      </c>
      <c r="BG1845" s="40"/>
      <c r="BH1845" s="40"/>
      <c r="BI1845" s="40" t="s">
        <v>1142</v>
      </c>
      <c r="BJ1845" s="40" t="s">
        <v>358</v>
      </c>
      <c r="BK1845" s="204">
        <v>44778</v>
      </c>
      <c r="BL1845" s="40" t="s">
        <v>317</v>
      </c>
      <c r="BM1845" s="40" t="s">
        <v>317</v>
      </c>
      <c r="BN1845" s="40"/>
      <c r="BO1845" s="40"/>
      <c r="BP1845" s="40" t="s">
        <v>359</v>
      </c>
      <c r="BQ1845" s="40" t="s">
        <v>359</v>
      </c>
      <c r="BR1845" s="40" t="s">
        <v>359</v>
      </c>
      <c r="BS1845" s="40"/>
      <c r="BT1845" s="40" t="s">
        <v>360</v>
      </c>
      <c r="BU1845" s="40" t="s">
        <v>317</v>
      </c>
      <c r="BV1845" s="40" t="s">
        <v>317</v>
      </c>
      <c r="BW1845" s="40"/>
      <c r="BX1845" s="40"/>
      <c r="BY1845" s="40" t="s">
        <v>353</v>
      </c>
      <c r="BZ1845" s="40" t="s">
        <v>353</v>
      </c>
      <c r="CA1845" s="40"/>
      <c r="CB1845" s="40" t="s">
        <v>353</v>
      </c>
      <c r="CC1845" s="40"/>
      <c r="CD1845" s="40"/>
      <c r="CE1845" s="40"/>
      <c r="CF1845" s="40"/>
      <c r="CG1845" s="26" t="s">
        <v>7049</v>
      </c>
    </row>
    <row r="1846" hidden="1" spans="1:85">
      <c r="A1846" s="34">
        <v>1335</v>
      </c>
      <c r="B1846" s="40" t="s">
        <v>7053</v>
      </c>
      <c r="C1846" s="143" t="s">
        <v>7054</v>
      </c>
      <c r="D1846" s="40" t="s">
        <v>7055</v>
      </c>
      <c r="E1846" s="44">
        <v>24.3439</v>
      </c>
      <c r="F1846" s="44">
        <v>-14.955</v>
      </c>
      <c r="G1846" s="40" t="s">
        <v>2110</v>
      </c>
      <c r="H1846" s="37">
        <v>1.8</v>
      </c>
      <c r="I1846" s="40" t="s">
        <v>2111</v>
      </c>
      <c r="J1846" s="40" t="s">
        <v>6919</v>
      </c>
      <c r="K1846" s="40" t="s">
        <v>317</v>
      </c>
      <c r="L1846" s="40" t="s">
        <v>317</v>
      </c>
      <c r="M1846" s="40" t="s">
        <v>317</v>
      </c>
      <c r="N1846" s="40" t="s">
        <v>318</v>
      </c>
      <c r="O1846" s="40" t="s">
        <v>319</v>
      </c>
      <c r="P1846" s="40" t="s">
        <v>319</v>
      </c>
      <c r="Q1846" s="40" t="s">
        <v>320</v>
      </c>
      <c r="R1846" s="40" t="s">
        <v>320</v>
      </c>
      <c r="S1846" s="40" t="s">
        <v>1718</v>
      </c>
      <c r="T1846" s="40" t="s">
        <v>782</v>
      </c>
      <c r="U1846" s="40" t="s">
        <v>323</v>
      </c>
      <c r="V1846" s="187">
        <v>54</v>
      </c>
      <c r="W1846" s="40" t="s">
        <v>325</v>
      </c>
      <c r="X1846" s="40" t="s">
        <v>2113</v>
      </c>
      <c r="Y1846" s="40" t="s">
        <v>2</v>
      </c>
      <c r="Z1846" s="40" t="s">
        <v>2</v>
      </c>
      <c r="AA1846" s="40" t="s">
        <v>328</v>
      </c>
      <c r="AB1846" s="40" t="s">
        <v>2114</v>
      </c>
      <c r="AC1846" s="40" t="s">
        <v>225</v>
      </c>
      <c r="AD1846" s="40" t="s">
        <v>225</v>
      </c>
      <c r="AE1846" s="146" t="s">
        <v>426</v>
      </c>
      <c r="AF1846" s="40" t="s">
        <v>426</v>
      </c>
      <c r="AG1846" s="40">
        <v>15</v>
      </c>
      <c r="AH1846" s="40" t="s">
        <v>350</v>
      </c>
      <c r="AI1846" s="40" t="s">
        <v>7056</v>
      </c>
      <c r="AJ1846" s="40" t="s">
        <v>351</v>
      </c>
      <c r="AK1846" s="40" t="s">
        <v>7057</v>
      </c>
      <c r="AL1846" s="40">
        <v>600</v>
      </c>
      <c r="AM1846" s="40" t="s">
        <v>332</v>
      </c>
      <c r="AN1846" s="40" t="s">
        <v>6395</v>
      </c>
      <c r="AO1846" s="40">
        <v>200</v>
      </c>
      <c r="AP1846" s="40" t="s">
        <v>333</v>
      </c>
      <c r="AQ1846" s="40">
        <v>300</v>
      </c>
      <c r="AR1846" s="40">
        <v>48</v>
      </c>
      <c r="AS1846" s="40">
        <v>100</v>
      </c>
      <c r="AT1846" s="40">
        <f>AQ1846/AS1846</f>
        <v>3</v>
      </c>
      <c r="AU1846" s="40" t="s">
        <v>327</v>
      </c>
      <c r="AV1846" s="40" t="s">
        <v>327</v>
      </c>
      <c r="AW1846" s="40" t="s">
        <v>327</v>
      </c>
      <c r="AX1846" s="40" t="s">
        <v>327</v>
      </c>
      <c r="AY1846" s="40" t="s">
        <v>327</v>
      </c>
      <c r="AZ1846" s="51">
        <v>50.5</v>
      </c>
      <c r="BA1846" s="40"/>
      <c r="BB1846" s="40">
        <v>2</v>
      </c>
      <c r="BC1846" s="40" t="s">
        <v>375</v>
      </c>
      <c r="BD1846" s="200" t="s">
        <v>7058</v>
      </c>
      <c r="BE1846" s="200" t="s">
        <v>7053</v>
      </c>
      <c r="BF1846" s="40" t="s">
        <v>1925</v>
      </c>
      <c r="BG1846" s="40"/>
      <c r="BH1846" s="40"/>
      <c r="BI1846" s="40" t="s">
        <v>357</v>
      </c>
      <c r="BJ1846" s="40" t="s">
        <v>1872</v>
      </c>
      <c r="BK1846" s="204">
        <v>44778</v>
      </c>
      <c r="BL1846" s="40" t="s">
        <v>317</v>
      </c>
      <c r="BM1846" s="40" t="s">
        <v>317</v>
      </c>
      <c r="BN1846" s="40"/>
      <c r="BO1846" s="40"/>
      <c r="BP1846" s="40" t="s">
        <v>359</v>
      </c>
      <c r="BQ1846" s="40" t="s">
        <v>359</v>
      </c>
      <c r="BR1846" s="40" t="s">
        <v>562</v>
      </c>
      <c r="BS1846" s="40"/>
      <c r="BT1846" s="40" t="s">
        <v>360</v>
      </c>
      <c r="BU1846" s="40" t="s">
        <v>340</v>
      </c>
      <c r="BV1846" s="40" t="s">
        <v>317</v>
      </c>
      <c r="BW1846" s="40"/>
      <c r="BX1846" s="40"/>
      <c r="BY1846" s="40" t="s">
        <v>353</v>
      </c>
      <c r="BZ1846" s="40" t="s">
        <v>353</v>
      </c>
      <c r="CA1846" s="40"/>
      <c r="CB1846" s="40" t="s">
        <v>353</v>
      </c>
      <c r="CC1846" s="40"/>
      <c r="CD1846" s="40"/>
      <c r="CE1846" s="40"/>
      <c r="CF1846" s="40"/>
      <c r="CG1846" s="26" t="s">
        <v>7054</v>
      </c>
    </row>
    <row r="1847" hidden="1" spans="1:85">
      <c r="A1847" s="39">
        <v>1392</v>
      </c>
      <c r="B1847" s="40" t="s">
        <v>7059</v>
      </c>
      <c r="C1847" s="143" t="s">
        <v>7060</v>
      </c>
      <c r="D1847" s="40" t="s">
        <v>7061</v>
      </c>
      <c r="E1847" s="44">
        <v>22.759</v>
      </c>
      <c r="F1847" s="44">
        <v>-16.3554</v>
      </c>
      <c r="G1847" s="40" t="s">
        <v>2110</v>
      </c>
      <c r="H1847" s="37">
        <v>2.5</v>
      </c>
      <c r="I1847" s="40" t="s">
        <v>2111</v>
      </c>
      <c r="J1847" s="40" t="s">
        <v>6976</v>
      </c>
      <c r="K1847" s="40" t="s">
        <v>317</v>
      </c>
      <c r="L1847" s="40" t="s">
        <v>317</v>
      </c>
      <c r="M1847" s="40" t="s">
        <v>317</v>
      </c>
      <c r="N1847" s="40" t="s">
        <v>318</v>
      </c>
      <c r="O1847" s="40" t="s">
        <v>319</v>
      </c>
      <c r="P1847" s="40" t="s">
        <v>319</v>
      </c>
      <c r="Q1847" s="40" t="s">
        <v>320</v>
      </c>
      <c r="R1847" s="40" t="s">
        <v>381</v>
      </c>
      <c r="S1847" s="40" t="s">
        <v>1718</v>
      </c>
      <c r="T1847" s="40" t="s">
        <v>782</v>
      </c>
      <c r="U1847" s="40" t="s">
        <v>323</v>
      </c>
      <c r="V1847" s="187">
        <v>80</v>
      </c>
      <c r="W1847" s="40" t="s">
        <v>325</v>
      </c>
      <c r="X1847" s="40" t="s">
        <v>2113</v>
      </c>
      <c r="Y1847" s="40" t="s">
        <v>2</v>
      </c>
      <c r="Z1847" s="40" t="s">
        <v>2</v>
      </c>
      <c r="AA1847" s="40" t="s">
        <v>328</v>
      </c>
      <c r="AB1847" s="40" t="s">
        <v>2114</v>
      </c>
      <c r="AC1847" s="40" t="s">
        <v>225</v>
      </c>
      <c r="AD1847" s="40" t="s">
        <v>225</v>
      </c>
      <c r="AE1847" s="146" t="s">
        <v>382</v>
      </c>
      <c r="AF1847" s="40" t="s">
        <v>382</v>
      </c>
      <c r="AG1847" s="40">
        <v>20</v>
      </c>
      <c r="AH1847" s="42" t="s">
        <v>350</v>
      </c>
      <c r="AI1847" s="40" t="s">
        <v>6159</v>
      </c>
      <c r="AJ1847" s="40" t="s">
        <v>351</v>
      </c>
      <c r="AK1847" s="40" t="s">
        <v>6834</v>
      </c>
      <c r="AL1847" s="40">
        <v>1000</v>
      </c>
      <c r="AM1847" s="40" t="s">
        <v>332</v>
      </c>
      <c r="AN1847" s="40" t="s">
        <v>6395</v>
      </c>
      <c r="AO1847" s="40">
        <v>200</v>
      </c>
      <c r="AP1847" s="40" t="s">
        <v>333</v>
      </c>
      <c r="AQ1847" s="40">
        <v>400</v>
      </c>
      <c r="AR1847" s="40">
        <v>48</v>
      </c>
      <c r="AS1847" s="40">
        <v>100</v>
      </c>
      <c r="AT1847" s="40">
        <f>AQ1847/AS1847</f>
        <v>4</v>
      </c>
      <c r="AU1847" s="40" t="s">
        <v>327</v>
      </c>
      <c r="AV1847" s="40" t="s">
        <v>327</v>
      </c>
      <c r="AW1847" s="40" t="s">
        <v>327</v>
      </c>
      <c r="AX1847" s="40" t="s">
        <v>327</v>
      </c>
      <c r="AY1847" s="40" t="s">
        <v>327</v>
      </c>
      <c r="AZ1847" s="202">
        <v>67</v>
      </c>
      <c r="BA1847" s="40"/>
      <c r="BB1847" s="40">
        <v>2</v>
      </c>
      <c r="BC1847" s="40" t="s">
        <v>375</v>
      </c>
      <c r="BD1847" s="200" t="s">
        <v>7062</v>
      </c>
      <c r="BE1847" s="200" t="s">
        <v>7059</v>
      </c>
      <c r="BF1847" s="40" t="s">
        <v>1925</v>
      </c>
      <c r="BG1847" s="40"/>
      <c r="BH1847" s="40"/>
      <c r="BI1847" s="40" t="s">
        <v>1142</v>
      </c>
      <c r="BJ1847" s="40" t="s">
        <v>358</v>
      </c>
      <c r="BK1847" s="204">
        <v>44778</v>
      </c>
      <c r="BL1847" s="40" t="s">
        <v>317</v>
      </c>
      <c r="BM1847" s="40" t="s">
        <v>317</v>
      </c>
      <c r="BN1847" s="40"/>
      <c r="BO1847" s="40"/>
      <c r="BP1847" s="40" t="s">
        <v>359</v>
      </c>
      <c r="BQ1847" s="40" t="s">
        <v>359</v>
      </c>
      <c r="BR1847" s="40" t="s">
        <v>359</v>
      </c>
      <c r="BS1847" s="40"/>
      <c r="BT1847" s="40" t="s">
        <v>360</v>
      </c>
      <c r="BU1847" s="40" t="s">
        <v>317</v>
      </c>
      <c r="BV1847" s="40" t="s">
        <v>317</v>
      </c>
      <c r="BW1847" s="40"/>
      <c r="BX1847" s="40"/>
      <c r="BY1847" s="40" t="s">
        <v>353</v>
      </c>
      <c r="BZ1847" s="40" t="s">
        <v>353</v>
      </c>
      <c r="CA1847" s="40"/>
      <c r="CB1847" s="40" t="s">
        <v>353</v>
      </c>
      <c r="CC1847" s="40"/>
      <c r="CD1847" s="40"/>
      <c r="CE1847" s="40"/>
      <c r="CF1847" s="40"/>
      <c r="CG1847" s="26" t="s">
        <v>7060</v>
      </c>
    </row>
    <row r="1848" hidden="1" spans="1:85">
      <c r="A1848" s="34">
        <v>1379</v>
      </c>
      <c r="B1848" s="40" t="s">
        <v>7063</v>
      </c>
      <c r="C1848" s="143" t="s">
        <v>7064</v>
      </c>
      <c r="D1848" s="40" t="s">
        <v>7065</v>
      </c>
      <c r="E1848" s="44">
        <v>24.0278</v>
      </c>
      <c r="F1848" s="44">
        <v>-15.3225</v>
      </c>
      <c r="G1848" s="40" t="s">
        <v>2110</v>
      </c>
      <c r="H1848" s="37">
        <v>2.5</v>
      </c>
      <c r="I1848" s="40" t="s">
        <v>2111</v>
      </c>
      <c r="J1848" s="40" t="s">
        <v>6871</v>
      </c>
      <c r="K1848" s="40" t="s">
        <v>317</v>
      </c>
      <c r="L1848" s="40" t="s">
        <v>317</v>
      </c>
      <c r="M1848" s="40" t="s">
        <v>317</v>
      </c>
      <c r="N1848" s="40" t="s">
        <v>318</v>
      </c>
      <c r="O1848" s="40" t="s">
        <v>319</v>
      </c>
      <c r="P1848" s="40" t="s">
        <v>319</v>
      </c>
      <c r="Q1848" s="40" t="s">
        <v>320</v>
      </c>
      <c r="R1848" s="40" t="s">
        <v>320</v>
      </c>
      <c r="S1848" s="40" t="s">
        <v>1718</v>
      </c>
      <c r="T1848" s="40" t="s">
        <v>782</v>
      </c>
      <c r="U1848" s="40" t="s">
        <v>323</v>
      </c>
      <c r="V1848" s="187">
        <v>80</v>
      </c>
      <c r="W1848" s="40" t="s">
        <v>325</v>
      </c>
      <c r="X1848" s="40" t="s">
        <v>2113</v>
      </c>
      <c r="Y1848" s="40" t="s">
        <v>2</v>
      </c>
      <c r="Z1848" s="40" t="s">
        <v>2</v>
      </c>
      <c r="AA1848" s="40" t="s">
        <v>328</v>
      </c>
      <c r="AB1848" s="40" t="s">
        <v>2114</v>
      </c>
      <c r="AC1848" s="40" t="s">
        <v>225</v>
      </c>
      <c r="AD1848" s="40" t="s">
        <v>225</v>
      </c>
      <c r="AE1848" s="146" t="s">
        <v>382</v>
      </c>
      <c r="AF1848" s="40" t="s">
        <v>382</v>
      </c>
      <c r="AG1848" s="40">
        <v>20</v>
      </c>
      <c r="AH1848" s="42" t="s">
        <v>350</v>
      </c>
      <c r="AI1848" s="40" t="s">
        <v>6833</v>
      </c>
      <c r="AJ1848" s="40" t="s">
        <v>351</v>
      </c>
      <c r="AK1848" s="40" t="s">
        <v>6834</v>
      </c>
      <c r="AL1848" s="40">
        <v>1000</v>
      </c>
      <c r="AM1848" s="40" t="s">
        <v>332</v>
      </c>
      <c r="AN1848" s="40" t="s">
        <v>6395</v>
      </c>
      <c r="AO1848" s="40">
        <v>200</v>
      </c>
      <c r="AP1848" s="40" t="s">
        <v>333</v>
      </c>
      <c r="AQ1848" s="40">
        <v>300</v>
      </c>
      <c r="AR1848" s="40">
        <v>48</v>
      </c>
      <c r="AS1848" s="40">
        <v>100</v>
      </c>
      <c r="AT1848" s="40">
        <f>AQ1848/AS1848</f>
        <v>3</v>
      </c>
      <c r="AU1848" s="40" t="s">
        <v>327</v>
      </c>
      <c r="AV1848" s="40" t="s">
        <v>327</v>
      </c>
      <c r="AW1848" s="40" t="s">
        <v>327</v>
      </c>
      <c r="AX1848" s="40" t="s">
        <v>327</v>
      </c>
      <c r="AY1848" s="40" t="s">
        <v>327</v>
      </c>
      <c r="AZ1848" s="202">
        <v>55.2</v>
      </c>
      <c r="BA1848" s="40"/>
      <c r="BB1848" s="40">
        <v>1</v>
      </c>
      <c r="BC1848" s="40" t="s">
        <v>525</v>
      </c>
      <c r="BD1848" s="200">
        <v>0</v>
      </c>
      <c r="BE1848" s="200" t="s">
        <v>7063</v>
      </c>
      <c r="BF1848" s="40" t="s">
        <v>1925</v>
      </c>
      <c r="BG1848" s="40"/>
      <c r="BH1848" s="40"/>
      <c r="BI1848" s="40" t="s">
        <v>357</v>
      </c>
      <c r="BJ1848" s="40" t="s">
        <v>358</v>
      </c>
      <c r="BK1848" s="204">
        <v>44778</v>
      </c>
      <c r="BL1848" s="40" t="s">
        <v>317</v>
      </c>
      <c r="BM1848" s="40" t="s">
        <v>317</v>
      </c>
      <c r="BN1848" s="40"/>
      <c r="BO1848" s="40"/>
      <c r="BP1848" s="40" t="s">
        <v>359</v>
      </c>
      <c r="BQ1848" s="40" t="s">
        <v>359</v>
      </c>
      <c r="BR1848" s="40" t="s">
        <v>562</v>
      </c>
      <c r="BS1848" s="40"/>
      <c r="BT1848" s="40" t="s">
        <v>360</v>
      </c>
      <c r="BU1848" s="40" t="s">
        <v>317</v>
      </c>
      <c r="BV1848" s="40" t="s">
        <v>356</v>
      </c>
      <c r="BW1848" s="40"/>
      <c r="BX1848" s="40"/>
      <c r="BY1848" s="40" t="s">
        <v>699</v>
      </c>
      <c r="BZ1848" s="40" t="s">
        <v>353</v>
      </c>
      <c r="CA1848" s="40"/>
      <c r="CB1848" s="40" t="s">
        <v>472</v>
      </c>
      <c r="CC1848" s="40"/>
      <c r="CD1848" s="40"/>
      <c r="CE1848" s="40"/>
      <c r="CF1848" s="40"/>
      <c r="CG1848" s="26" t="s">
        <v>7064</v>
      </c>
    </row>
    <row r="1849" hidden="1" spans="1:85">
      <c r="A1849" s="34">
        <v>811</v>
      </c>
      <c r="B1849" s="40" t="s">
        <v>7066</v>
      </c>
      <c r="C1849" s="143" t="s">
        <v>7067</v>
      </c>
      <c r="D1849" s="40" t="s">
        <v>7068</v>
      </c>
      <c r="E1849" s="44">
        <v>22.9501</v>
      </c>
      <c r="F1849" s="44">
        <v>-14.9863</v>
      </c>
      <c r="G1849" s="40" t="s">
        <v>2110</v>
      </c>
      <c r="H1849" s="37">
        <v>1.8</v>
      </c>
      <c r="I1849" s="40" t="s">
        <v>2111</v>
      </c>
      <c r="J1849" s="40" t="s">
        <v>6871</v>
      </c>
      <c r="K1849" s="40" t="s">
        <v>317</v>
      </c>
      <c r="L1849" s="40" t="s">
        <v>317</v>
      </c>
      <c r="M1849" s="40" t="s">
        <v>317</v>
      </c>
      <c r="N1849" s="40" t="s">
        <v>318</v>
      </c>
      <c r="O1849" s="40" t="s">
        <v>319</v>
      </c>
      <c r="P1849" s="40" t="s">
        <v>319</v>
      </c>
      <c r="Q1849" s="40" t="s">
        <v>320</v>
      </c>
      <c r="R1849" s="40" t="s">
        <v>320</v>
      </c>
      <c r="S1849" s="40" t="s">
        <v>1718</v>
      </c>
      <c r="T1849" s="40" t="s">
        <v>344</v>
      </c>
      <c r="U1849" s="40" t="s">
        <v>323</v>
      </c>
      <c r="V1849" s="187">
        <v>60</v>
      </c>
      <c r="W1849" s="40" t="s">
        <v>325</v>
      </c>
      <c r="X1849" s="40" t="s">
        <v>2113</v>
      </c>
      <c r="Y1849" s="40" t="s">
        <v>2</v>
      </c>
      <c r="Z1849" s="40" t="s">
        <v>2</v>
      </c>
      <c r="AA1849" s="40" t="s">
        <v>328</v>
      </c>
      <c r="AB1849" s="40" t="s">
        <v>2114</v>
      </c>
      <c r="AC1849" s="40" t="s">
        <v>225</v>
      </c>
      <c r="AD1849" s="40" t="s">
        <v>225</v>
      </c>
      <c r="AE1849" s="146" t="s">
        <v>561</v>
      </c>
      <c r="AF1849" s="40" t="s">
        <v>561</v>
      </c>
      <c r="AG1849" s="40">
        <v>15</v>
      </c>
      <c r="AH1849" s="42" t="s">
        <v>350</v>
      </c>
      <c r="AI1849" s="40" t="s">
        <v>458</v>
      </c>
      <c r="AJ1849" s="40" t="s">
        <v>370</v>
      </c>
      <c r="AK1849" s="40" t="s">
        <v>5895</v>
      </c>
      <c r="AL1849" s="40">
        <v>1000</v>
      </c>
      <c r="AM1849" s="40" t="s">
        <v>332</v>
      </c>
      <c r="AN1849" s="40" t="s">
        <v>352</v>
      </c>
      <c r="AO1849" s="40">
        <v>400</v>
      </c>
      <c r="AP1849" s="40" t="s">
        <v>439</v>
      </c>
      <c r="AQ1849" s="40">
        <v>1200</v>
      </c>
      <c r="AR1849" s="40">
        <v>2</v>
      </c>
      <c r="AS1849" s="40">
        <v>600</v>
      </c>
      <c r="AT1849" s="40">
        <v>48</v>
      </c>
      <c r="AU1849" s="40" t="s">
        <v>327</v>
      </c>
      <c r="AV1849" s="40" t="s">
        <v>327</v>
      </c>
      <c r="AW1849" s="40" t="s">
        <v>327</v>
      </c>
      <c r="AX1849" s="40" t="s">
        <v>327</v>
      </c>
      <c r="AY1849" s="40" t="s">
        <v>327</v>
      </c>
      <c r="AZ1849" s="202">
        <v>60</v>
      </c>
      <c r="BA1849" s="40"/>
      <c r="BB1849" s="40">
        <v>2</v>
      </c>
      <c r="BC1849" s="40" t="s">
        <v>375</v>
      </c>
      <c r="BD1849" s="200" t="s">
        <v>7069</v>
      </c>
      <c r="BE1849" s="200" t="s">
        <v>7066</v>
      </c>
      <c r="BF1849" s="40" t="s">
        <v>1925</v>
      </c>
      <c r="BG1849" s="40"/>
      <c r="BH1849" s="40"/>
      <c r="BI1849" s="40" t="s">
        <v>1142</v>
      </c>
      <c r="BJ1849" s="40" t="s">
        <v>358</v>
      </c>
      <c r="BK1849" s="204">
        <v>44778</v>
      </c>
      <c r="BL1849" s="40" t="s">
        <v>317</v>
      </c>
      <c r="BM1849" s="40" t="s">
        <v>317</v>
      </c>
      <c r="BN1849" s="40"/>
      <c r="BO1849" s="40"/>
      <c r="BP1849" s="40" t="s">
        <v>359</v>
      </c>
      <c r="BQ1849" s="40" t="s">
        <v>359</v>
      </c>
      <c r="BR1849" s="40" t="s">
        <v>359</v>
      </c>
      <c r="BS1849" s="40"/>
      <c r="BT1849" s="40" t="s">
        <v>360</v>
      </c>
      <c r="BU1849" s="40" t="s">
        <v>317</v>
      </c>
      <c r="BV1849" s="40" t="s">
        <v>317</v>
      </c>
      <c r="BW1849" s="40"/>
      <c r="BX1849" s="40"/>
      <c r="BY1849" s="40" t="s">
        <v>353</v>
      </c>
      <c r="BZ1849" s="40" t="s">
        <v>353</v>
      </c>
      <c r="CA1849" s="40"/>
      <c r="CB1849" s="40" t="s">
        <v>353</v>
      </c>
      <c r="CC1849" s="40"/>
      <c r="CD1849" s="40"/>
      <c r="CE1849" s="40"/>
      <c r="CF1849" s="40"/>
      <c r="CG1849" s="26" t="s">
        <v>7067</v>
      </c>
    </row>
    <row r="1850" hidden="1" spans="1:85">
      <c r="A1850" s="34">
        <v>1231</v>
      </c>
      <c r="B1850" s="40" t="s">
        <v>7070</v>
      </c>
      <c r="C1850" s="143" t="s">
        <v>7071</v>
      </c>
      <c r="D1850" s="40" t="s">
        <v>7072</v>
      </c>
      <c r="E1850" s="44">
        <v>23.1211</v>
      </c>
      <c r="F1850" s="44">
        <v>-15.2727</v>
      </c>
      <c r="G1850" s="40" t="s">
        <v>2110</v>
      </c>
      <c r="H1850" s="37">
        <v>1.8</v>
      </c>
      <c r="I1850" s="40" t="s">
        <v>2111</v>
      </c>
      <c r="J1850" s="40" t="s">
        <v>6961</v>
      </c>
      <c r="K1850" s="40" t="s">
        <v>317</v>
      </c>
      <c r="L1850" s="40" t="s">
        <v>317</v>
      </c>
      <c r="M1850" s="40" t="s">
        <v>317</v>
      </c>
      <c r="N1850" s="40" t="s">
        <v>341</v>
      </c>
      <c r="O1850" s="40" t="s">
        <v>319</v>
      </c>
      <c r="P1850" s="40" t="s">
        <v>319</v>
      </c>
      <c r="Q1850" s="40" t="s">
        <v>320</v>
      </c>
      <c r="R1850" s="40" t="s">
        <v>320</v>
      </c>
      <c r="S1850" s="40" t="s">
        <v>1718</v>
      </c>
      <c r="T1850" s="40" t="s">
        <v>344</v>
      </c>
      <c r="U1850" s="40" t="s">
        <v>323</v>
      </c>
      <c r="V1850" s="187">
        <v>42</v>
      </c>
      <c r="W1850" s="40" t="s">
        <v>325</v>
      </c>
      <c r="X1850" s="40" t="s">
        <v>2113</v>
      </c>
      <c r="Y1850" s="40" t="s">
        <v>2</v>
      </c>
      <c r="Z1850" s="40" t="s">
        <v>2</v>
      </c>
      <c r="AA1850" s="40" t="s">
        <v>328</v>
      </c>
      <c r="AB1850" s="40" t="s">
        <v>2114</v>
      </c>
      <c r="AC1850" s="40" t="s">
        <v>225</v>
      </c>
      <c r="AD1850" s="40" t="s">
        <v>225</v>
      </c>
      <c r="AE1850" s="146" t="s">
        <v>654</v>
      </c>
      <c r="AF1850" s="40" t="s">
        <v>655</v>
      </c>
      <c r="AG1850" s="40">
        <v>15</v>
      </c>
      <c r="AH1850" s="42" t="s">
        <v>350</v>
      </c>
      <c r="AI1850" s="40" t="s">
        <v>4532</v>
      </c>
      <c r="AJ1850" s="40" t="s">
        <v>351</v>
      </c>
      <c r="AK1850" s="40" t="s">
        <v>1895</v>
      </c>
      <c r="AL1850" s="40">
        <v>400</v>
      </c>
      <c r="AM1850" s="40" t="s">
        <v>332</v>
      </c>
      <c r="AN1850" s="40" t="s">
        <v>352</v>
      </c>
      <c r="AO1850" s="40">
        <v>400</v>
      </c>
      <c r="AP1850" s="40" t="s">
        <v>439</v>
      </c>
      <c r="AQ1850" s="40">
        <v>600</v>
      </c>
      <c r="AR1850" s="40">
        <v>2</v>
      </c>
      <c r="AS1850" s="40">
        <v>600</v>
      </c>
      <c r="AT1850" s="40">
        <v>24</v>
      </c>
      <c r="AU1850" s="40" t="s">
        <v>327</v>
      </c>
      <c r="AV1850" s="40" t="s">
        <v>327</v>
      </c>
      <c r="AW1850" s="40" t="s">
        <v>327</v>
      </c>
      <c r="AX1850" s="40" t="s">
        <v>327</v>
      </c>
      <c r="AY1850" s="40" t="s">
        <v>327</v>
      </c>
      <c r="AZ1850" s="202">
        <v>98</v>
      </c>
      <c r="BA1850" s="40"/>
      <c r="BB1850" s="40">
        <v>2</v>
      </c>
      <c r="BC1850" s="40" t="s">
        <v>375</v>
      </c>
      <c r="BD1850" s="200" t="s">
        <v>7073</v>
      </c>
      <c r="BE1850" s="200" t="s">
        <v>7070</v>
      </c>
      <c r="BF1850" s="40" t="s">
        <v>1925</v>
      </c>
      <c r="BG1850" s="40"/>
      <c r="BH1850" s="40"/>
      <c r="BI1850" s="40" t="s">
        <v>357</v>
      </c>
      <c r="BJ1850" s="40" t="s">
        <v>358</v>
      </c>
      <c r="BK1850" s="204">
        <v>44778</v>
      </c>
      <c r="BL1850" s="40" t="s">
        <v>317</v>
      </c>
      <c r="BM1850" s="40" t="s">
        <v>317</v>
      </c>
      <c r="BN1850" s="40"/>
      <c r="BO1850" s="40"/>
      <c r="BP1850" s="40" t="s">
        <v>359</v>
      </c>
      <c r="BQ1850" s="40" t="s">
        <v>359</v>
      </c>
      <c r="BR1850" s="40" t="s">
        <v>359</v>
      </c>
      <c r="BS1850" s="40"/>
      <c r="BT1850" s="40" t="s">
        <v>360</v>
      </c>
      <c r="BU1850" s="40" t="s">
        <v>317</v>
      </c>
      <c r="BV1850" s="40" t="s">
        <v>317</v>
      </c>
      <c r="BW1850" s="40"/>
      <c r="BX1850" s="40"/>
      <c r="BY1850" s="40" t="s">
        <v>353</v>
      </c>
      <c r="BZ1850" s="40" t="s">
        <v>353</v>
      </c>
      <c r="CA1850" s="40"/>
      <c r="CB1850" s="40" t="s">
        <v>353</v>
      </c>
      <c r="CC1850" s="40"/>
      <c r="CD1850" s="40"/>
      <c r="CE1850" s="40"/>
      <c r="CF1850" s="40"/>
      <c r="CG1850" s="26" t="s">
        <v>7071</v>
      </c>
    </row>
    <row r="1851" hidden="1" spans="1:85">
      <c r="A1851" s="34">
        <v>997</v>
      </c>
      <c r="B1851" s="40" t="s">
        <v>7074</v>
      </c>
      <c r="C1851" s="143" t="s">
        <v>7075</v>
      </c>
      <c r="D1851" s="40" t="s">
        <v>7076</v>
      </c>
      <c r="E1851" s="44">
        <v>24.5196</v>
      </c>
      <c r="F1851" s="44">
        <v>-14.6513</v>
      </c>
      <c r="G1851" s="40" t="s">
        <v>2110</v>
      </c>
      <c r="H1851" s="37">
        <v>2.5</v>
      </c>
      <c r="I1851" s="40" t="s">
        <v>2111</v>
      </c>
      <c r="J1851" s="40" t="s">
        <v>6919</v>
      </c>
      <c r="K1851" s="40" t="s">
        <v>317</v>
      </c>
      <c r="L1851" s="40" t="s">
        <v>317</v>
      </c>
      <c r="M1851" s="40" t="s">
        <v>317</v>
      </c>
      <c r="N1851" s="40" t="s">
        <v>318</v>
      </c>
      <c r="O1851" s="40" t="s">
        <v>319</v>
      </c>
      <c r="P1851" s="40" t="s">
        <v>319</v>
      </c>
      <c r="Q1851" s="40" t="s">
        <v>320</v>
      </c>
      <c r="R1851" s="40" t="s">
        <v>320</v>
      </c>
      <c r="S1851" s="40" t="s">
        <v>1718</v>
      </c>
      <c r="T1851" s="40" t="s">
        <v>2215</v>
      </c>
      <c r="U1851" s="40" t="s">
        <v>323</v>
      </c>
      <c r="V1851" s="187">
        <v>50</v>
      </c>
      <c r="W1851" s="40" t="s">
        <v>366</v>
      </c>
      <c r="X1851" s="40" t="s">
        <v>2113</v>
      </c>
      <c r="Y1851" s="40" t="s">
        <v>2</v>
      </c>
      <c r="Z1851" s="40" t="s">
        <v>2</v>
      </c>
      <c r="AA1851" s="40" t="s">
        <v>328</v>
      </c>
      <c r="AB1851" s="40" t="s">
        <v>2114</v>
      </c>
      <c r="AC1851" s="40" t="s">
        <v>225</v>
      </c>
      <c r="AD1851" s="40" t="s">
        <v>225</v>
      </c>
      <c r="AE1851" s="146" t="s">
        <v>382</v>
      </c>
      <c r="AF1851" s="40" t="s">
        <v>382</v>
      </c>
      <c r="AG1851" s="40">
        <v>20</v>
      </c>
      <c r="AH1851" s="42" t="s">
        <v>350</v>
      </c>
      <c r="AI1851" s="40" t="s">
        <v>6833</v>
      </c>
      <c r="AJ1851" s="40" t="s">
        <v>351</v>
      </c>
      <c r="AK1851" s="40" t="s">
        <v>6834</v>
      </c>
      <c r="AL1851" s="40">
        <v>1000</v>
      </c>
      <c r="AM1851" s="40" t="s">
        <v>408</v>
      </c>
      <c r="AN1851" s="40" t="s">
        <v>7077</v>
      </c>
      <c r="AO1851" s="40">
        <v>335</v>
      </c>
      <c r="AP1851" s="40" t="s">
        <v>384</v>
      </c>
      <c r="AQ1851" s="40">
        <v>600</v>
      </c>
      <c r="AR1851" s="40">
        <v>2</v>
      </c>
      <c r="AS1851" s="40">
        <v>600</v>
      </c>
      <c r="AT1851" s="40">
        <v>24</v>
      </c>
      <c r="AU1851" s="40" t="s">
        <v>385</v>
      </c>
      <c r="AV1851" s="40" t="s">
        <v>385</v>
      </c>
      <c r="AW1851" s="40">
        <v>18000</v>
      </c>
      <c r="AX1851" s="40">
        <v>18000</v>
      </c>
      <c r="AY1851" s="40">
        <v>2</v>
      </c>
      <c r="AZ1851" s="202">
        <v>73</v>
      </c>
      <c r="BA1851" s="40"/>
      <c r="BB1851" s="40">
        <v>2</v>
      </c>
      <c r="BC1851" s="40" t="s">
        <v>375</v>
      </c>
      <c r="BD1851" s="200" t="s">
        <v>7078</v>
      </c>
      <c r="BE1851" s="200" t="s">
        <v>7074</v>
      </c>
      <c r="BF1851" s="40" t="s">
        <v>1925</v>
      </c>
      <c r="BG1851" s="40"/>
      <c r="BH1851" s="40"/>
      <c r="BI1851" s="40" t="s">
        <v>357</v>
      </c>
      <c r="BJ1851" s="40" t="s">
        <v>358</v>
      </c>
      <c r="BK1851" s="204">
        <v>44778</v>
      </c>
      <c r="BL1851" s="40" t="s">
        <v>317</v>
      </c>
      <c r="BM1851" s="40" t="s">
        <v>317</v>
      </c>
      <c r="BN1851" s="40"/>
      <c r="BO1851" s="40"/>
      <c r="BP1851" s="40" t="s">
        <v>359</v>
      </c>
      <c r="BQ1851" s="40" t="s">
        <v>359</v>
      </c>
      <c r="BR1851" s="40" t="s">
        <v>359</v>
      </c>
      <c r="BS1851" s="40"/>
      <c r="BT1851" s="40" t="s">
        <v>360</v>
      </c>
      <c r="BU1851" s="40" t="s">
        <v>317</v>
      </c>
      <c r="BV1851" s="40" t="s">
        <v>356</v>
      </c>
      <c r="BW1851" s="40"/>
      <c r="BX1851" s="40"/>
      <c r="BY1851" s="40" t="s">
        <v>699</v>
      </c>
      <c r="BZ1851" s="40" t="s">
        <v>353</v>
      </c>
      <c r="CA1851" s="40"/>
      <c r="CB1851" s="40" t="s">
        <v>472</v>
      </c>
      <c r="CC1851" s="40"/>
      <c r="CD1851" s="40"/>
      <c r="CE1851" s="40"/>
      <c r="CF1851" s="40"/>
      <c r="CG1851" s="26" t="s">
        <v>7075</v>
      </c>
    </row>
    <row r="1852" hidden="1" spans="1:85">
      <c r="A1852" s="34">
        <v>653</v>
      </c>
      <c r="B1852" s="40" t="s">
        <v>7079</v>
      </c>
      <c r="C1852" s="143" t="s">
        <v>7080</v>
      </c>
      <c r="D1852" s="40" t="s">
        <v>7081</v>
      </c>
      <c r="E1852" s="44">
        <v>24.8471</v>
      </c>
      <c r="F1852" s="44">
        <v>-14.822</v>
      </c>
      <c r="G1852" s="40" t="s">
        <v>2110</v>
      </c>
      <c r="H1852" s="37">
        <v>2.5</v>
      </c>
      <c r="I1852" s="40" t="s">
        <v>2111</v>
      </c>
      <c r="J1852" s="40" t="s">
        <v>6919</v>
      </c>
      <c r="K1852" s="40" t="s">
        <v>317</v>
      </c>
      <c r="L1852" s="40" t="s">
        <v>317</v>
      </c>
      <c r="M1852" s="40" t="s">
        <v>317</v>
      </c>
      <c r="N1852" s="40" t="s">
        <v>402</v>
      </c>
      <c r="O1852" s="40" t="s">
        <v>319</v>
      </c>
      <c r="P1852" s="40" t="s">
        <v>319</v>
      </c>
      <c r="Q1852" s="40" t="s">
        <v>381</v>
      </c>
      <c r="R1852" s="40" t="s">
        <v>320</v>
      </c>
      <c r="S1852" s="40" t="s">
        <v>1718</v>
      </c>
      <c r="T1852" s="40" t="s">
        <v>344</v>
      </c>
      <c r="U1852" s="40" t="s">
        <v>323</v>
      </c>
      <c r="V1852" s="187">
        <v>50</v>
      </c>
      <c r="W1852" s="40" t="s">
        <v>325</v>
      </c>
      <c r="X1852" s="40" t="s">
        <v>2113</v>
      </c>
      <c r="Y1852" s="40" t="s">
        <v>2</v>
      </c>
      <c r="Z1852" s="40" t="s">
        <v>2</v>
      </c>
      <c r="AA1852" s="40" t="s">
        <v>328</v>
      </c>
      <c r="AB1852" s="40" t="s">
        <v>2114</v>
      </c>
      <c r="AC1852" s="40" t="s">
        <v>225</v>
      </c>
      <c r="AD1852" s="40" t="s">
        <v>225</v>
      </c>
      <c r="AE1852" s="146" t="s">
        <v>561</v>
      </c>
      <c r="AF1852" s="40" t="s">
        <v>561</v>
      </c>
      <c r="AG1852" s="40">
        <v>20</v>
      </c>
      <c r="AH1852" s="42" t="s">
        <v>350</v>
      </c>
      <c r="AI1852" s="40" t="s">
        <v>7082</v>
      </c>
      <c r="AJ1852" s="40" t="s">
        <v>370</v>
      </c>
      <c r="AK1852" s="40" t="s">
        <v>7083</v>
      </c>
      <c r="AL1852" s="40">
        <v>1000</v>
      </c>
      <c r="AM1852" s="40" t="s">
        <v>332</v>
      </c>
      <c r="AN1852" s="40" t="s">
        <v>7015</v>
      </c>
      <c r="AO1852" s="40">
        <v>400</v>
      </c>
      <c r="AP1852" s="40" t="s">
        <v>384</v>
      </c>
      <c r="AQ1852" s="40">
        <v>1200</v>
      </c>
      <c r="AR1852" s="40">
        <v>2</v>
      </c>
      <c r="AS1852" s="40">
        <v>600</v>
      </c>
      <c r="AT1852" s="40">
        <v>48</v>
      </c>
      <c r="AU1852" s="40" t="s">
        <v>327</v>
      </c>
      <c r="AV1852" s="40" t="s">
        <v>327</v>
      </c>
      <c r="AW1852" s="40" t="s">
        <v>327</v>
      </c>
      <c r="AX1852" s="40" t="s">
        <v>327</v>
      </c>
      <c r="AY1852" s="40" t="s">
        <v>327</v>
      </c>
      <c r="AZ1852" s="202">
        <v>100</v>
      </c>
      <c r="BA1852" s="40"/>
      <c r="BB1852" s="40">
        <v>2</v>
      </c>
      <c r="BC1852" s="40" t="s">
        <v>375</v>
      </c>
      <c r="BD1852" s="200" t="s">
        <v>7084</v>
      </c>
      <c r="BE1852" s="200" t="s">
        <v>7079</v>
      </c>
      <c r="BF1852" s="40" t="s">
        <v>1925</v>
      </c>
      <c r="BG1852" s="40"/>
      <c r="BH1852" s="40"/>
      <c r="BI1852" s="40" t="s">
        <v>357</v>
      </c>
      <c r="BJ1852" s="40" t="s">
        <v>358</v>
      </c>
      <c r="BK1852" s="204">
        <v>44778</v>
      </c>
      <c r="BL1852" s="40" t="s">
        <v>317</v>
      </c>
      <c r="BM1852" s="40" t="s">
        <v>317</v>
      </c>
      <c r="BN1852" s="40"/>
      <c r="BO1852" s="40"/>
      <c r="BP1852" s="40" t="s">
        <v>359</v>
      </c>
      <c r="BQ1852" s="40" t="s">
        <v>359</v>
      </c>
      <c r="BR1852" s="40" t="s">
        <v>359</v>
      </c>
      <c r="BS1852" s="40"/>
      <c r="BT1852" s="40" t="s">
        <v>360</v>
      </c>
      <c r="BU1852" s="40" t="s">
        <v>317</v>
      </c>
      <c r="BV1852" s="40" t="s">
        <v>317</v>
      </c>
      <c r="BW1852" s="40"/>
      <c r="BX1852" s="40"/>
      <c r="BY1852" s="40" t="s">
        <v>353</v>
      </c>
      <c r="BZ1852" s="40" t="s">
        <v>353</v>
      </c>
      <c r="CA1852" s="40"/>
      <c r="CB1852" s="40" t="s">
        <v>353</v>
      </c>
      <c r="CC1852" s="40"/>
      <c r="CD1852" s="40"/>
      <c r="CE1852" s="40"/>
      <c r="CF1852" s="40"/>
      <c r="CG1852" s="26" t="s">
        <v>7080</v>
      </c>
    </row>
    <row r="1853" hidden="1" spans="1:85">
      <c r="A1853" s="34">
        <v>1053</v>
      </c>
      <c r="B1853" s="40" t="s">
        <v>7085</v>
      </c>
      <c r="C1853" s="143" t="s">
        <v>7086</v>
      </c>
      <c r="D1853" s="40" t="s">
        <v>7087</v>
      </c>
      <c r="E1853" s="44">
        <v>24.192</v>
      </c>
      <c r="F1853" s="44">
        <v>-14.5676</v>
      </c>
      <c r="G1853" s="40" t="s">
        <v>2110</v>
      </c>
      <c r="H1853" s="37">
        <v>2.5</v>
      </c>
      <c r="I1853" s="40" t="s">
        <v>2111</v>
      </c>
      <c r="J1853" s="40" t="s">
        <v>6919</v>
      </c>
      <c r="K1853" s="40" t="s">
        <v>317</v>
      </c>
      <c r="L1853" s="40" t="s">
        <v>317</v>
      </c>
      <c r="M1853" s="40" t="s">
        <v>317</v>
      </c>
      <c r="N1853" s="40" t="s">
        <v>318</v>
      </c>
      <c r="O1853" s="40" t="s">
        <v>319</v>
      </c>
      <c r="P1853" s="40" t="s">
        <v>319</v>
      </c>
      <c r="Q1853" s="40" t="s">
        <v>320</v>
      </c>
      <c r="R1853" s="40" t="s">
        <v>320</v>
      </c>
      <c r="S1853" s="40" t="s">
        <v>1718</v>
      </c>
      <c r="T1853" s="40" t="s">
        <v>782</v>
      </c>
      <c r="U1853" s="40" t="s">
        <v>323</v>
      </c>
      <c r="V1853" s="187">
        <v>50</v>
      </c>
      <c r="W1853" s="40" t="s">
        <v>325</v>
      </c>
      <c r="X1853" s="40" t="s">
        <v>2113</v>
      </c>
      <c r="Y1853" s="40" t="s">
        <v>2</v>
      </c>
      <c r="Z1853" s="40" t="s">
        <v>2</v>
      </c>
      <c r="AA1853" s="40" t="s">
        <v>328</v>
      </c>
      <c r="AB1853" s="40" t="s">
        <v>2114</v>
      </c>
      <c r="AC1853" s="40" t="s">
        <v>225</v>
      </c>
      <c r="AD1853" s="40" t="s">
        <v>225</v>
      </c>
      <c r="AE1853" s="146" t="s">
        <v>382</v>
      </c>
      <c r="AF1853" s="40" t="s">
        <v>382</v>
      </c>
      <c r="AG1853" s="40">
        <v>20</v>
      </c>
      <c r="AH1853" s="40" t="s">
        <v>350</v>
      </c>
      <c r="AI1853" s="40" t="s">
        <v>6833</v>
      </c>
      <c r="AJ1853" s="40" t="s">
        <v>351</v>
      </c>
      <c r="AK1853" s="40" t="s">
        <v>6834</v>
      </c>
      <c r="AL1853" s="40">
        <v>1000</v>
      </c>
      <c r="AM1853" s="40" t="s">
        <v>408</v>
      </c>
      <c r="AN1853" s="40" t="s">
        <v>7015</v>
      </c>
      <c r="AO1853" s="40">
        <v>400</v>
      </c>
      <c r="AP1853" s="40" t="s">
        <v>1320</v>
      </c>
      <c r="AQ1853" s="40">
        <v>1500</v>
      </c>
      <c r="AR1853" s="40">
        <v>2</v>
      </c>
      <c r="AS1853" s="40">
        <v>1500</v>
      </c>
      <c r="AT1853" s="40">
        <v>24</v>
      </c>
      <c r="AU1853" s="40" t="s">
        <v>327</v>
      </c>
      <c r="AV1853" s="40" t="s">
        <v>327</v>
      </c>
      <c r="AW1853" s="40" t="s">
        <v>327</v>
      </c>
      <c r="AX1853" s="40" t="s">
        <v>327</v>
      </c>
      <c r="AY1853" s="40" t="s">
        <v>327</v>
      </c>
      <c r="AZ1853" s="202">
        <v>78</v>
      </c>
      <c r="BA1853" s="40"/>
      <c r="BB1853" s="40">
        <v>2</v>
      </c>
      <c r="BC1853" s="40" t="s">
        <v>375</v>
      </c>
      <c r="BD1853" s="200" t="s">
        <v>7088</v>
      </c>
      <c r="BE1853" s="200" t="s">
        <v>7085</v>
      </c>
      <c r="BF1853" s="40" t="s">
        <v>1925</v>
      </c>
      <c r="BG1853" s="40"/>
      <c r="BH1853" s="40"/>
      <c r="BI1853" s="40" t="s">
        <v>357</v>
      </c>
      <c r="BJ1853" s="40" t="s">
        <v>358</v>
      </c>
      <c r="BK1853" s="204">
        <v>44778</v>
      </c>
      <c r="BL1853" s="40" t="s">
        <v>317</v>
      </c>
      <c r="BM1853" s="40" t="s">
        <v>317</v>
      </c>
      <c r="BN1853" s="40"/>
      <c r="BO1853" s="40"/>
      <c r="BP1853" s="40" t="s">
        <v>359</v>
      </c>
      <c r="BQ1853" s="40" t="s">
        <v>359</v>
      </c>
      <c r="BR1853" s="40" t="s">
        <v>359</v>
      </c>
      <c r="BS1853" s="40"/>
      <c r="BT1853" s="40" t="s">
        <v>360</v>
      </c>
      <c r="BU1853" s="40" t="s">
        <v>317</v>
      </c>
      <c r="BV1853" s="40" t="s">
        <v>317</v>
      </c>
      <c r="BW1853" s="40"/>
      <c r="BX1853" s="40"/>
      <c r="BY1853" s="40" t="s">
        <v>353</v>
      </c>
      <c r="BZ1853" s="40" t="s">
        <v>353</v>
      </c>
      <c r="CA1853" s="40"/>
      <c r="CB1853" s="40" t="s">
        <v>353</v>
      </c>
      <c r="CC1853" s="40"/>
      <c r="CD1853" s="40"/>
      <c r="CE1853" s="40"/>
      <c r="CF1853" s="40"/>
      <c r="CG1853" s="26" t="s">
        <v>7086</v>
      </c>
    </row>
    <row r="1854" hidden="1" spans="1:85">
      <c r="A1854" s="34">
        <v>1073</v>
      </c>
      <c r="B1854" s="40" t="s">
        <v>7089</v>
      </c>
      <c r="C1854" s="143" t="s">
        <v>7090</v>
      </c>
      <c r="D1854" s="40" t="s">
        <v>7091</v>
      </c>
      <c r="E1854" s="44">
        <v>22.9646</v>
      </c>
      <c r="F1854" s="44">
        <v>-16.3946</v>
      </c>
      <c r="G1854" s="40" t="s">
        <v>2110</v>
      </c>
      <c r="H1854" s="37">
        <v>2.5</v>
      </c>
      <c r="I1854" s="40" t="s">
        <v>2111</v>
      </c>
      <c r="J1854" s="40" t="s">
        <v>6976</v>
      </c>
      <c r="K1854" s="40" t="s">
        <v>317</v>
      </c>
      <c r="L1854" s="40" t="s">
        <v>317</v>
      </c>
      <c r="M1854" s="40" t="s">
        <v>317</v>
      </c>
      <c r="N1854" s="40" t="s">
        <v>318</v>
      </c>
      <c r="O1854" s="40" t="s">
        <v>319</v>
      </c>
      <c r="P1854" s="40" t="s">
        <v>319</v>
      </c>
      <c r="Q1854" s="40" t="s">
        <v>381</v>
      </c>
      <c r="R1854" s="40" t="s">
        <v>381</v>
      </c>
      <c r="S1854" s="40" t="s">
        <v>1718</v>
      </c>
      <c r="T1854" s="40" t="s">
        <v>782</v>
      </c>
      <c r="U1854" s="40" t="s">
        <v>323</v>
      </c>
      <c r="V1854" s="187">
        <v>70</v>
      </c>
      <c r="W1854" s="40" t="s">
        <v>325</v>
      </c>
      <c r="X1854" s="40" t="s">
        <v>2113</v>
      </c>
      <c r="Y1854" s="40" t="s">
        <v>2</v>
      </c>
      <c r="Z1854" s="40" t="s">
        <v>2</v>
      </c>
      <c r="AA1854" s="40" t="s">
        <v>328</v>
      </c>
      <c r="AB1854" s="40" t="s">
        <v>2114</v>
      </c>
      <c r="AC1854" s="40" t="s">
        <v>225</v>
      </c>
      <c r="AD1854" s="40" t="s">
        <v>225</v>
      </c>
      <c r="AE1854" s="146" t="s">
        <v>382</v>
      </c>
      <c r="AF1854" s="40" t="s">
        <v>382</v>
      </c>
      <c r="AG1854" s="40">
        <v>20</v>
      </c>
      <c r="AH1854" s="42" t="s">
        <v>350</v>
      </c>
      <c r="AI1854" s="40" t="s">
        <v>6159</v>
      </c>
      <c r="AJ1854" s="40" t="s">
        <v>351</v>
      </c>
      <c r="AK1854" s="40" t="s">
        <v>6834</v>
      </c>
      <c r="AL1854" s="40">
        <v>1000</v>
      </c>
      <c r="AM1854" s="40" t="s">
        <v>332</v>
      </c>
      <c r="AN1854" s="40" t="s">
        <v>6395</v>
      </c>
      <c r="AO1854" s="40">
        <v>200</v>
      </c>
      <c r="AP1854" s="40" t="s">
        <v>439</v>
      </c>
      <c r="AQ1854" s="40">
        <v>1200</v>
      </c>
      <c r="AR1854" s="40">
        <v>2</v>
      </c>
      <c r="AS1854" s="40">
        <v>600</v>
      </c>
      <c r="AT1854" s="40">
        <v>48</v>
      </c>
      <c r="AU1854" s="40" t="s">
        <v>327</v>
      </c>
      <c r="AV1854" s="40" t="s">
        <v>327</v>
      </c>
      <c r="AW1854" s="40" t="s">
        <v>327</v>
      </c>
      <c r="AX1854" s="40" t="s">
        <v>327</v>
      </c>
      <c r="AY1854" s="40" t="s">
        <v>327</v>
      </c>
      <c r="AZ1854" s="202">
        <v>57</v>
      </c>
      <c r="BA1854" s="40"/>
      <c r="BB1854" s="40">
        <v>2</v>
      </c>
      <c r="BC1854" s="40" t="s">
        <v>375</v>
      </c>
      <c r="BD1854" s="200" t="s">
        <v>7092</v>
      </c>
      <c r="BE1854" s="200" t="s">
        <v>7089</v>
      </c>
      <c r="BF1854" s="40" t="s">
        <v>1925</v>
      </c>
      <c r="BG1854" s="40"/>
      <c r="BH1854" s="40"/>
      <c r="BI1854" s="40" t="s">
        <v>1142</v>
      </c>
      <c r="BJ1854" s="40" t="s">
        <v>358</v>
      </c>
      <c r="BK1854" s="204">
        <v>44778</v>
      </c>
      <c r="BL1854" s="40" t="s">
        <v>317</v>
      </c>
      <c r="BM1854" s="40" t="s">
        <v>317</v>
      </c>
      <c r="BN1854" s="40"/>
      <c r="BO1854" s="40"/>
      <c r="BP1854" s="40" t="s">
        <v>359</v>
      </c>
      <c r="BQ1854" s="40" t="s">
        <v>359</v>
      </c>
      <c r="BR1854" s="40" t="s">
        <v>359</v>
      </c>
      <c r="BS1854" s="40"/>
      <c r="BT1854" s="40" t="s">
        <v>360</v>
      </c>
      <c r="BU1854" s="40" t="s">
        <v>340</v>
      </c>
      <c r="BV1854" s="40" t="s">
        <v>317</v>
      </c>
      <c r="BW1854" s="40"/>
      <c r="BX1854" s="40"/>
      <c r="BY1854" s="40" t="s">
        <v>353</v>
      </c>
      <c r="BZ1854" s="40" t="s">
        <v>353</v>
      </c>
      <c r="CA1854" s="40"/>
      <c r="CB1854" s="40" t="s">
        <v>353</v>
      </c>
      <c r="CC1854" s="40"/>
      <c r="CD1854" s="40"/>
      <c r="CE1854" s="40"/>
      <c r="CF1854" s="40"/>
      <c r="CG1854" s="26" t="s">
        <v>7090</v>
      </c>
    </row>
    <row r="1855" hidden="1" spans="1:85">
      <c r="A1855" s="34">
        <v>1279</v>
      </c>
      <c r="B1855" s="40" t="s">
        <v>7093</v>
      </c>
      <c r="C1855" s="143" t="s">
        <v>7094</v>
      </c>
      <c r="D1855" s="40" t="s">
        <v>7095</v>
      </c>
      <c r="E1855" s="44">
        <v>23.2574</v>
      </c>
      <c r="F1855" s="44">
        <v>-15.5766</v>
      </c>
      <c r="G1855" s="40" t="s">
        <v>2110</v>
      </c>
      <c r="H1855" s="37">
        <v>1.8</v>
      </c>
      <c r="I1855" s="40" t="s">
        <v>2111</v>
      </c>
      <c r="J1855" s="40" t="s">
        <v>6888</v>
      </c>
      <c r="K1855" s="40" t="s">
        <v>317</v>
      </c>
      <c r="L1855" s="40" t="s">
        <v>317</v>
      </c>
      <c r="M1855" s="40" t="s">
        <v>317</v>
      </c>
      <c r="N1855" s="40" t="s">
        <v>318</v>
      </c>
      <c r="O1855" s="40" t="s">
        <v>319</v>
      </c>
      <c r="P1855" s="40" t="s">
        <v>319</v>
      </c>
      <c r="Q1855" s="40" t="s">
        <v>320</v>
      </c>
      <c r="R1855" s="40" t="s">
        <v>320</v>
      </c>
      <c r="S1855" s="40" t="s">
        <v>1718</v>
      </c>
      <c r="T1855" s="40" t="s">
        <v>344</v>
      </c>
      <c r="U1855" s="40" t="s">
        <v>323</v>
      </c>
      <c r="V1855" s="187">
        <v>60</v>
      </c>
      <c r="W1855" s="40" t="s">
        <v>325</v>
      </c>
      <c r="X1855" s="40" t="s">
        <v>2113</v>
      </c>
      <c r="Y1855" s="40" t="s">
        <v>2</v>
      </c>
      <c r="Z1855" s="40" t="s">
        <v>2</v>
      </c>
      <c r="AA1855" s="40" t="s">
        <v>328</v>
      </c>
      <c r="AB1855" s="40" t="s">
        <v>2114</v>
      </c>
      <c r="AC1855" s="40" t="s">
        <v>225</v>
      </c>
      <c r="AD1855" s="40" t="s">
        <v>225</v>
      </c>
      <c r="AE1855" s="146" t="s">
        <v>368</v>
      </c>
      <c r="AF1855" s="40" t="s">
        <v>368</v>
      </c>
      <c r="AG1855" s="40">
        <v>15</v>
      </c>
      <c r="AH1855" s="40" t="s">
        <v>350</v>
      </c>
      <c r="AI1855" s="40" t="s">
        <v>1803</v>
      </c>
      <c r="AJ1855" s="40" t="s">
        <v>370</v>
      </c>
      <c r="AK1855" s="40" t="s">
        <v>5895</v>
      </c>
      <c r="AL1855" s="40">
        <v>1000</v>
      </c>
      <c r="AM1855" s="40" t="s">
        <v>332</v>
      </c>
      <c r="AN1855" s="40" t="s">
        <v>352</v>
      </c>
      <c r="AO1855" s="40">
        <v>400</v>
      </c>
      <c r="AP1855" s="40" t="s">
        <v>439</v>
      </c>
      <c r="AQ1855" s="40">
        <v>600</v>
      </c>
      <c r="AR1855" s="40">
        <v>2</v>
      </c>
      <c r="AS1855" s="40">
        <v>600</v>
      </c>
      <c r="AT1855" s="40">
        <v>24</v>
      </c>
      <c r="AU1855" s="40" t="s">
        <v>327</v>
      </c>
      <c r="AV1855" s="40" t="s">
        <v>327</v>
      </c>
      <c r="AW1855" s="40" t="s">
        <v>327</v>
      </c>
      <c r="AX1855" s="40" t="s">
        <v>327</v>
      </c>
      <c r="AY1855" s="40" t="s">
        <v>327</v>
      </c>
      <c r="AZ1855" s="202">
        <v>75.74</v>
      </c>
      <c r="BA1855" s="40"/>
      <c r="BB1855" s="40">
        <v>2</v>
      </c>
      <c r="BC1855" s="40" t="s">
        <v>375</v>
      </c>
      <c r="BD1855" s="200" t="s">
        <v>7096</v>
      </c>
      <c r="BE1855" s="200" t="s">
        <v>7093</v>
      </c>
      <c r="BF1855" s="40" t="s">
        <v>1925</v>
      </c>
      <c r="BG1855" s="40"/>
      <c r="BH1855" s="40"/>
      <c r="BI1855" s="40" t="s">
        <v>1142</v>
      </c>
      <c r="BJ1855" s="40" t="s">
        <v>358</v>
      </c>
      <c r="BK1855" s="204">
        <v>44778</v>
      </c>
      <c r="BL1855" s="40" t="s">
        <v>317</v>
      </c>
      <c r="BM1855" s="40" t="s">
        <v>317</v>
      </c>
      <c r="BN1855" s="40"/>
      <c r="BO1855" s="40"/>
      <c r="BP1855" s="40" t="s">
        <v>359</v>
      </c>
      <c r="BQ1855" s="40" t="s">
        <v>359</v>
      </c>
      <c r="BR1855" s="40" t="s">
        <v>359</v>
      </c>
      <c r="BS1855" s="40"/>
      <c r="BT1855" s="40" t="s">
        <v>360</v>
      </c>
      <c r="BU1855" s="40" t="s">
        <v>317</v>
      </c>
      <c r="BV1855" s="40" t="s">
        <v>317</v>
      </c>
      <c r="BW1855" s="40"/>
      <c r="BX1855" s="40"/>
      <c r="BY1855" s="40" t="s">
        <v>353</v>
      </c>
      <c r="BZ1855" s="40" t="s">
        <v>353</v>
      </c>
      <c r="CA1855" s="40"/>
      <c r="CB1855" s="40" t="s">
        <v>353</v>
      </c>
      <c r="CC1855" s="40"/>
      <c r="CD1855" s="40"/>
      <c r="CE1855" s="40"/>
      <c r="CF1855" s="40"/>
      <c r="CG1855" s="26" t="s">
        <v>7094</v>
      </c>
    </row>
    <row r="1856" hidden="1" spans="1:85">
      <c r="A1856" s="39">
        <v>1380</v>
      </c>
      <c r="B1856" s="40" t="s">
        <v>7097</v>
      </c>
      <c r="C1856" s="143" t="s">
        <v>7098</v>
      </c>
      <c r="D1856" s="40" t="s">
        <v>7099</v>
      </c>
      <c r="E1856" s="44">
        <v>24.8667</v>
      </c>
      <c r="F1856" s="44">
        <v>-17.05</v>
      </c>
      <c r="G1856" s="40" t="s">
        <v>2110</v>
      </c>
      <c r="H1856" s="37">
        <v>2.5</v>
      </c>
      <c r="I1856" s="40" t="s">
        <v>2111</v>
      </c>
      <c r="J1856" s="40" t="s">
        <v>6939</v>
      </c>
      <c r="K1856" s="40" t="s">
        <v>317</v>
      </c>
      <c r="L1856" s="40" t="s">
        <v>317</v>
      </c>
      <c r="M1856" s="40" t="s">
        <v>317</v>
      </c>
      <c r="N1856" s="40" t="s">
        <v>318</v>
      </c>
      <c r="O1856" s="40" t="s">
        <v>319</v>
      </c>
      <c r="P1856" s="40" t="s">
        <v>319</v>
      </c>
      <c r="Q1856" s="40" t="s">
        <v>320</v>
      </c>
      <c r="R1856" s="40" t="s">
        <v>320</v>
      </c>
      <c r="S1856" s="40" t="s">
        <v>1718</v>
      </c>
      <c r="T1856" s="40" t="s">
        <v>344</v>
      </c>
      <c r="U1856" s="40" t="s">
        <v>323</v>
      </c>
      <c r="V1856" s="187">
        <v>70</v>
      </c>
      <c r="W1856" s="40" t="s">
        <v>325</v>
      </c>
      <c r="X1856" s="40" t="s">
        <v>6038</v>
      </c>
      <c r="Y1856" s="40" t="s">
        <v>2</v>
      </c>
      <c r="Z1856" s="40" t="s">
        <v>2</v>
      </c>
      <c r="AA1856" s="40" t="s">
        <v>328</v>
      </c>
      <c r="AB1856" s="40" t="s">
        <v>2114</v>
      </c>
      <c r="AC1856" s="40" t="s">
        <v>225</v>
      </c>
      <c r="AD1856" s="40" t="s">
        <v>225</v>
      </c>
      <c r="AE1856" s="146" t="s">
        <v>382</v>
      </c>
      <c r="AF1856" s="40" t="s">
        <v>382</v>
      </c>
      <c r="AG1856" s="40">
        <v>20</v>
      </c>
      <c r="AH1856" s="40" t="s">
        <v>350</v>
      </c>
      <c r="AI1856" s="40" t="s">
        <v>6042</v>
      </c>
      <c r="AJ1856" s="40" t="s">
        <v>351</v>
      </c>
      <c r="AK1856" s="40" t="s">
        <v>1895</v>
      </c>
      <c r="AL1856" s="40">
        <v>1000</v>
      </c>
      <c r="AM1856" s="40" t="s">
        <v>332</v>
      </c>
      <c r="AN1856" s="40" t="s">
        <v>6128</v>
      </c>
      <c r="AO1856" s="40">
        <v>600</v>
      </c>
      <c r="AP1856" s="40" t="s">
        <v>333</v>
      </c>
      <c r="AQ1856" s="40">
        <v>300</v>
      </c>
      <c r="AR1856" s="40">
        <v>48</v>
      </c>
      <c r="AS1856" s="40">
        <v>100</v>
      </c>
      <c r="AT1856" s="40">
        <f>AQ1856/AS1856</f>
        <v>3</v>
      </c>
      <c r="AU1856" s="40" t="s">
        <v>327</v>
      </c>
      <c r="AV1856" s="40" t="s">
        <v>327</v>
      </c>
      <c r="AW1856" s="40" t="s">
        <v>327</v>
      </c>
      <c r="AX1856" s="40" t="s">
        <v>2203</v>
      </c>
      <c r="AY1856" s="40" t="s">
        <v>327</v>
      </c>
      <c r="AZ1856" s="202">
        <v>40</v>
      </c>
      <c r="BA1856" s="40"/>
      <c r="BB1856" s="40">
        <v>1</v>
      </c>
      <c r="BC1856" s="40" t="s">
        <v>525</v>
      </c>
      <c r="BD1856" s="200">
        <v>0</v>
      </c>
      <c r="BE1856" s="200" t="s">
        <v>7097</v>
      </c>
      <c r="BF1856" s="40">
        <v>0</v>
      </c>
      <c r="BG1856" s="40"/>
      <c r="BH1856" s="40"/>
      <c r="BI1856" s="40" t="s">
        <v>357</v>
      </c>
      <c r="BJ1856" s="40" t="s">
        <v>358</v>
      </c>
      <c r="BK1856" s="204">
        <v>44778</v>
      </c>
      <c r="BL1856" s="40" t="s">
        <v>317</v>
      </c>
      <c r="BM1856" s="40" t="s">
        <v>317</v>
      </c>
      <c r="BN1856" s="40"/>
      <c r="BO1856" s="40"/>
      <c r="BP1856" s="40" t="s">
        <v>359</v>
      </c>
      <c r="BQ1856" s="40" t="s">
        <v>359</v>
      </c>
      <c r="BR1856" s="40" t="s">
        <v>359</v>
      </c>
      <c r="BS1856" s="40"/>
      <c r="BT1856" s="40" t="s">
        <v>360</v>
      </c>
      <c r="BU1856" s="40" t="s">
        <v>317</v>
      </c>
      <c r="BV1856" s="40" t="s">
        <v>317</v>
      </c>
      <c r="BW1856" s="40"/>
      <c r="BX1856" s="40"/>
      <c r="BY1856" s="40" t="s">
        <v>353</v>
      </c>
      <c r="BZ1856" s="40" t="s">
        <v>353</v>
      </c>
      <c r="CA1856" s="40"/>
      <c r="CB1856" s="40" t="s">
        <v>353</v>
      </c>
      <c r="CC1856" s="40"/>
      <c r="CD1856" s="40"/>
      <c r="CE1856" s="40"/>
      <c r="CF1856" s="40"/>
      <c r="CG1856" s="26" t="s">
        <v>7098</v>
      </c>
    </row>
    <row r="1857" hidden="1" spans="1:85">
      <c r="A1857" s="34">
        <v>1127</v>
      </c>
      <c r="B1857" s="40" t="s">
        <v>7100</v>
      </c>
      <c r="C1857" s="143" t="s">
        <v>7101</v>
      </c>
      <c r="D1857" s="40" t="s">
        <v>7102</v>
      </c>
      <c r="E1857" s="44">
        <v>23.14</v>
      </c>
      <c r="F1857" s="44">
        <v>-15.2648</v>
      </c>
      <c r="G1857" s="40" t="s">
        <v>2110</v>
      </c>
      <c r="H1857" s="37">
        <v>1.8</v>
      </c>
      <c r="I1857" s="40" t="s">
        <v>2111</v>
      </c>
      <c r="J1857" s="40" t="s">
        <v>6961</v>
      </c>
      <c r="K1857" s="40" t="s">
        <v>317</v>
      </c>
      <c r="L1857" s="40" t="s">
        <v>317</v>
      </c>
      <c r="M1857" s="40" t="s">
        <v>317</v>
      </c>
      <c r="N1857" s="40" t="s">
        <v>341</v>
      </c>
      <c r="O1857" s="40" t="s">
        <v>319</v>
      </c>
      <c r="P1857" s="40" t="s">
        <v>319</v>
      </c>
      <c r="Q1857" s="40" t="s">
        <v>320</v>
      </c>
      <c r="R1857" s="40" t="s">
        <v>320</v>
      </c>
      <c r="S1857" s="40" t="s">
        <v>1718</v>
      </c>
      <c r="T1857" s="40" t="s">
        <v>344</v>
      </c>
      <c r="U1857" s="40" t="s">
        <v>323</v>
      </c>
      <c r="V1857" s="187">
        <v>40</v>
      </c>
      <c r="W1857" s="40" t="s">
        <v>325</v>
      </c>
      <c r="X1857" s="40" t="s">
        <v>2113</v>
      </c>
      <c r="Y1857" s="40" t="s">
        <v>2</v>
      </c>
      <c r="Z1857" s="40" t="s">
        <v>2</v>
      </c>
      <c r="AA1857" s="40" t="s">
        <v>328</v>
      </c>
      <c r="AB1857" s="40" t="s">
        <v>2114</v>
      </c>
      <c r="AC1857" s="40" t="s">
        <v>225</v>
      </c>
      <c r="AD1857" s="40" t="s">
        <v>225</v>
      </c>
      <c r="AE1857" s="146" t="s">
        <v>561</v>
      </c>
      <c r="AF1857" s="40" t="s">
        <v>561</v>
      </c>
      <c r="AG1857" s="40">
        <v>15</v>
      </c>
      <c r="AH1857" s="40" t="s">
        <v>350</v>
      </c>
      <c r="AI1857" s="40" t="s">
        <v>458</v>
      </c>
      <c r="AJ1857" s="40" t="s">
        <v>370</v>
      </c>
      <c r="AK1857" s="40" t="s">
        <v>6874</v>
      </c>
      <c r="AL1857" s="40">
        <v>1000</v>
      </c>
      <c r="AM1857" s="40" t="s">
        <v>332</v>
      </c>
      <c r="AN1857" s="40" t="s">
        <v>352</v>
      </c>
      <c r="AO1857" s="40">
        <v>400</v>
      </c>
      <c r="AP1857" s="40" t="s">
        <v>439</v>
      </c>
      <c r="AQ1857" s="40">
        <v>600</v>
      </c>
      <c r="AR1857" s="40">
        <v>2</v>
      </c>
      <c r="AS1857" s="40">
        <v>600</v>
      </c>
      <c r="AT1857" s="40">
        <v>24</v>
      </c>
      <c r="AU1857" s="40" t="s">
        <v>327</v>
      </c>
      <c r="AV1857" s="40" t="s">
        <v>327</v>
      </c>
      <c r="AW1857" s="40" t="s">
        <v>327</v>
      </c>
      <c r="AX1857" s="40" t="s">
        <v>327</v>
      </c>
      <c r="AY1857" s="40" t="s">
        <v>327</v>
      </c>
      <c r="AZ1857" s="202">
        <v>80.57</v>
      </c>
      <c r="BA1857" s="40"/>
      <c r="BB1857" s="40">
        <v>1</v>
      </c>
      <c r="BC1857" s="40" t="s">
        <v>525</v>
      </c>
      <c r="BD1857" s="200">
        <v>0</v>
      </c>
      <c r="BE1857" s="200" t="s">
        <v>7100</v>
      </c>
      <c r="BF1857" s="40" t="s">
        <v>1925</v>
      </c>
      <c r="BG1857" s="40"/>
      <c r="BH1857" s="40"/>
      <c r="BI1857" s="40" t="s">
        <v>1142</v>
      </c>
      <c r="BJ1857" s="40" t="s">
        <v>358</v>
      </c>
      <c r="BK1857" s="204">
        <v>44778</v>
      </c>
      <c r="BL1857" s="40" t="s">
        <v>317</v>
      </c>
      <c r="BM1857" s="40" t="s">
        <v>317</v>
      </c>
      <c r="BN1857" s="40"/>
      <c r="BO1857" s="40"/>
      <c r="BP1857" s="40" t="s">
        <v>359</v>
      </c>
      <c r="BQ1857" s="40" t="s">
        <v>359</v>
      </c>
      <c r="BR1857" s="40" t="s">
        <v>359</v>
      </c>
      <c r="BS1857" s="40"/>
      <c r="BT1857" s="40" t="s">
        <v>360</v>
      </c>
      <c r="BU1857" s="40" t="s">
        <v>317</v>
      </c>
      <c r="BV1857" s="40" t="s">
        <v>317</v>
      </c>
      <c r="BW1857" s="40"/>
      <c r="BX1857" s="40"/>
      <c r="BY1857" s="40" t="s">
        <v>353</v>
      </c>
      <c r="BZ1857" s="40" t="s">
        <v>353</v>
      </c>
      <c r="CA1857" s="40"/>
      <c r="CB1857" s="40" t="s">
        <v>353</v>
      </c>
      <c r="CC1857" s="40"/>
      <c r="CD1857" s="40"/>
      <c r="CE1857" s="40"/>
      <c r="CF1857" s="40"/>
      <c r="CG1857" s="26" t="s">
        <v>7101</v>
      </c>
    </row>
    <row r="1858" hidden="1" spans="1:85">
      <c r="A1858" s="39">
        <v>1354</v>
      </c>
      <c r="B1858" s="40" t="s">
        <v>7103</v>
      </c>
      <c r="C1858" s="143" t="s">
        <v>7104</v>
      </c>
      <c r="D1858" s="40" t="s">
        <v>7105</v>
      </c>
      <c r="E1858" s="44">
        <v>23.6513</v>
      </c>
      <c r="F1858" s="44">
        <v>-15.4833</v>
      </c>
      <c r="G1858" s="40" t="s">
        <v>2110</v>
      </c>
      <c r="H1858" s="37">
        <v>2.5</v>
      </c>
      <c r="I1858" s="40" t="s">
        <v>2111</v>
      </c>
      <c r="J1858" s="40" t="s">
        <v>6961</v>
      </c>
      <c r="K1858" s="40" t="s">
        <v>317</v>
      </c>
      <c r="L1858" s="40" t="s">
        <v>317</v>
      </c>
      <c r="M1858" s="40" t="s">
        <v>317</v>
      </c>
      <c r="N1858" s="40" t="s">
        <v>318</v>
      </c>
      <c r="O1858" s="40" t="s">
        <v>319</v>
      </c>
      <c r="P1858" s="40" t="s">
        <v>319</v>
      </c>
      <c r="Q1858" s="40" t="s">
        <v>320</v>
      </c>
      <c r="R1858" s="40" t="s">
        <v>320</v>
      </c>
      <c r="S1858" s="40" t="s">
        <v>1718</v>
      </c>
      <c r="T1858" s="40" t="s">
        <v>782</v>
      </c>
      <c r="U1858" s="40" t="s">
        <v>323</v>
      </c>
      <c r="V1858" s="187">
        <v>80</v>
      </c>
      <c r="W1858" s="40" t="s">
        <v>325</v>
      </c>
      <c r="X1858" s="40" t="s">
        <v>2113</v>
      </c>
      <c r="Y1858" s="40" t="s">
        <v>2</v>
      </c>
      <c r="Z1858" s="40" t="s">
        <v>2</v>
      </c>
      <c r="AA1858" s="40" t="s">
        <v>328</v>
      </c>
      <c r="AB1858" s="40" t="s">
        <v>2114</v>
      </c>
      <c r="AC1858" s="40" t="s">
        <v>225</v>
      </c>
      <c r="AD1858" s="40" t="s">
        <v>225</v>
      </c>
      <c r="AE1858" s="146" t="s">
        <v>382</v>
      </c>
      <c r="AF1858" s="40" t="s">
        <v>382</v>
      </c>
      <c r="AG1858" s="40">
        <v>20</v>
      </c>
      <c r="AH1858" s="40" t="s">
        <v>350</v>
      </c>
      <c r="AI1858" s="40" t="s">
        <v>6833</v>
      </c>
      <c r="AJ1858" s="40" t="s">
        <v>351</v>
      </c>
      <c r="AK1858" s="40" t="s">
        <v>6834</v>
      </c>
      <c r="AL1858" s="40">
        <v>1000</v>
      </c>
      <c r="AM1858" s="40" t="s">
        <v>327</v>
      </c>
      <c r="AN1858" s="40" t="s">
        <v>7106</v>
      </c>
      <c r="AO1858" s="40">
        <v>200</v>
      </c>
      <c r="AP1858" s="40" t="s">
        <v>1320</v>
      </c>
      <c r="AQ1858" s="40">
        <v>1500</v>
      </c>
      <c r="AR1858" s="40">
        <v>2</v>
      </c>
      <c r="AS1858" s="40">
        <v>1500</v>
      </c>
      <c r="AT1858" s="40">
        <v>24</v>
      </c>
      <c r="AU1858" s="40" t="s">
        <v>327</v>
      </c>
      <c r="AV1858" s="40" t="s">
        <v>327</v>
      </c>
      <c r="AW1858" s="40" t="s">
        <v>327</v>
      </c>
      <c r="AX1858" s="40" t="s">
        <v>327</v>
      </c>
      <c r="AY1858" s="40" t="s">
        <v>327</v>
      </c>
      <c r="AZ1858" s="202">
        <v>42.3</v>
      </c>
      <c r="BA1858" s="40"/>
      <c r="BB1858" s="40">
        <v>1</v>
      </c>
      <c r="BC1858" s="40" t="s">
        <v>525</v>
      </c>
      <c r="BD1858" s="200">
        <v>0</v>
      </c>
      <c r="BE1858" s="200" t="s">
        <v>7103</v>
      </c>
      <c r="BF1858" s="40" t="s">
        <v>1925</v>
      </c>
      <c r="BG1858" s="40"/>
      <c r="BH1858" s="40"/>
      <c r="BI1858" s="40" t="s">
        <v>357</v>
      </c>
      <c r="BJ1858" s="40" t="s">
        <v>358</v>
      </c>
      <c r="BK1858" s="204">
        <v>44778</v>
      </c>
      <c r="BL1858" s="40" t="s">
        <v>317</v>
      </c>
      <c r="BM1858" s="40" t="s">
        <v>317</v>
      </c>
      <c r="BN1858" s="40"/>
      <c r="BO1858" s="40"/>
      <c r="BP1858" s="40" t="s">
        <v>359</v>
      </c>
      <c r="BQ1858" s="40" t="s">
        <v>359</v>
      </c>
      <c r="BR1858" s="40" t="s">
        <v>359</v>
      </c>
      <c r="BS1858" s="40"/>
      <c r="BT1858" s="40" t="s">
        <v>360</v>
      </c>
      <c r="BU1858" s="40" t="s">
        <v>317</v>
      </c>
      <c r="BV1858" s="40" t="s">
        <v>356</v>
      </c>
      <c r="BW1858" s="40"/>
      <c r="BX1858" s="40"/>
      <c r="BY1858" s="40" t="s">
        <v>356</v>
      </c>
      <c r="BZ1858" s="40">
        <v>20</v>
      </c>
      <c r="CA1858" s="40"/>
      <c r="CB1858" s="40" t="s">
        <v>472</v>
      </c>
      <c r="CC1858" s="40"/>
      <c r="CD1858" s="40"/>
      <c r="CE1858" s="40"/>
      <c r="CF1858" s="40"/>
      <c r="CG1858" s="26" t="s">
        <v>7104</v>
      </c>
    </row>
    <row r="1859" hidden="1" spans="1:85">
      <c r="A1859" s="39">
        <v>1116</v>
      </c>
      <c r="B1859" s="40" t="s">
        <v>7107</v>
      </c>
      <c r="C1859" s="143" t="s">
        <v>7108</v>
      </c>
      <c r="D1859" s="40" t="s">
        <v>7109</v>
      </c>
      <c r="E1859" s="44">
        <v>22.8086</v>
      </c>
      <c r="F1859" s="44">
        <v>-14.7797</v>
      </c>
      <c r="G1859" s="40" t="s">
        <v>2110</v>
      </c>
      <c r="H1859" s="37">
        <v>1.8</v>
      </c>
      <c r="I1859" s="40" t="s">
        <v>2111</v>
      </c>
      <c r="J1859" s="40" t="s">
        <v>6871</v>
      </c>
      <c r="K1859" s="40" t="s">
        <v>317</v>
      </c>
      <c r="L1859" s="40" t="s">
        <v>317</v>
      </c>
      <c r="M1859" s="40" t="s">
        <v>317</v>
      </c>
      <c r="N1859" s="40" t="s">
        <v>318</v>
      </c>
      <c r="O1859" s="40" t="s">
        <v>319</v>
      </c>
      <c r="P1859" s="40" t="s">
        <v>319</v>
      </c>
      <c r="Q1859" s="40" t="s">
        <v>320</v>
      </c>
      <c r="R1859" s="40" t="s">
        <v>320</v>
      </c>
      <c r="S1859" s="40" t="s">
        <v>1718</v>
      </c>
      <c r="T1859" s="40" t="s">
        <v>782</v>
      </c>
      <c r="U1859" s="40" t="s">
        <v>323</v>
      </c>
      <c r="V1859" s="187">
        <v>60</v>
      </c>
      <c r="W1859" s="40" t="s">
        <v>325</v>
      </c>
      <c r="X1859" s="40" t="s">
        <v>2113</v>
      </c>
      <c r="Y1859" s="40" t="s">
        <v>2</v>
      </c>
      <c r="Z1859" s="40" t="s">
        <v>2</v>
      </c>
      <c r="AA1859" s="40" t="s">
        <v>328</v>
      </c>
      <c r="AB1859" s="40" t="s">
        <v>2114</v>
      </c>
      <c r="AC1859" s="40" t="s">
        <v>225</v>
      </c>
      <c r="AD1859" s="40" t="s">
        <v>225</v>
      </c>
      <c r="AE1859" s="146" t="s">
        <v>6672</v>
      </c>
      <c r="AF1859" s="40" t="s">
        <v>1496</v>
      </c>
      <c r="AG1859" s="40">
        <v>20</v>
      </c>
      <c r="AH1859" s="42" t="s">
        <v>1496</v>
      </c>
      <c r="AI1859" s="40" t="s">
        <v>1496</v>
      </c>
      <c r="AJ1859" s="40" t="s">
        <v>1443</v>
      </c>
      <c r="AK1859" s="40" t="s">
        <v>2715</v>
      </c>
      <c r="AL1859" s="40">
        <v>600</v>
      </c>
      <c r="AM1859" s="40" t="s">
        <v>327</v>
      </c>
      <c r="AN1859" s="40">
        <v>0</v>
      </c>
      <c r="AO1859" s="40">
        <v>0</v>
      </c>
      <c r="AP1859" s="40" t="s">
        <v>524</v>
      </c>
      <c r="AQ1859" s="40">
        <v>600</v>
      </c>
      <c r="AR1859" s="40">
        <v>2</v>
      </c>
      <c r="AS1859" s="40">
        <v>600</v>
      </c>
      <c r="AT1859" s="40">
        <v>24</v>
      </c>
      <c r="AU1859" s="40" t="s">
        <v>327</v>
      </c>
      <c r="AV1859" s="40" t="s">
        <v>327</v>
      </c>
      <c r="AW1859" s="40" t="s">
        <v>327</v>
      </c>
      <c r="AX1859" s="40" t="s">
        <v>327</v>
      </c>
      <c r="AY1859" s="40" t="s">
        <v>327</v>
      </c>
      <c r="AZ1859" s="202">
        <v>35</v>
      </c>
      <c r="BA1859" s="40"/>
      <c r="BB1859" s="40">
        <v>1</v>
      </c>
      <c r="BC1859" s="40" t="s">
        <v>346</v>
      </c>
      <c r="BD1859" s="200" t="s">
        <v>7110</v>
      </c>
      <c r="BE1859" s="200">
        <v>0</v>
      </c>
      <c r="BF1859" s="40" t="s">
        <v>1925</v>
      </c>
      <c r="BG1859" s="40"/>
      <c r="BH1859" s="40"/>
      <c r="BI1859" s="40" t="s">
        <v>357</v>
      </c>
      <c r="BJ1859" s="40" t="s">
        <v>358</v>
      </c>
      <c r="BK1859" s="204">
        <v>44778</v>
      </c>
      <c r="BL1859" s="40" t="s">
        <v>317</v>
      </c>
      <c r="BM1859" s="40" t="s">
        <v>317</v>
      </c>
      <c r="BN1859" s="40"/>
      <c r="BO1859" s="40"/>
      <c r="BP1859" s="40" t="s">
        <v>359</v>
      </c>
      <c r="BQ1859" s="40" t="s">
        <v>359</v>
      </c>
      <c r="BR1859" s="40" t="s">
        <v>359</v>
      </c>
      <c r="BS1859" s="40"/>
      <c r="BT1859" s="40" t="s">
        <v>360</v>
      </c>
      <c r="BU1859" s="40" t="s">
        <v>317</v>
      </c>
      <c r="BV1859" s="40" t="s">
        <v>317</v>
      </c>
      <c r="BW1859" s="40"/>
      <c r="BX1859" s="40"/>
      <c r="BY1859" s="40" t="s">
        <v>353</v>
      </c>
      <c r="BZ1859" s="40" t="s">
        <v>353</v>
      </c>
      <c r="CA1859" s="40"/>
      <c r="CB1859" s="40" t="s">
        <v>353</v>
      </c>
      <c r="CC1859" s="40"/>
      <c r="CD1859" s="40"/>
      <c r="CE1859" s="40"/>
      <c r="CF1859" s="40"/>
      <c r="CG1859" s="26" t="s">
        <v>7108</v>
      </c>
    </row>
    <row r="1860" hidden="1" spans="1:85">
      <c r="A1860" s="39">
        <v>1652</v>
      </c>
      <c r="B1860" s="40" t="s">
        <v>7111</v>
      </c>
      <c r="C1860" s="143" t="s">
        <v>7112</v>
      </c>
      <c r="D1860" s="40" t="s">
        <v>7113</v>
      </c>
      <c r="E1860" s="44">
        <v>23.6205</v>
      </c>
      <c r="F1860" s="44">
        <v>-14.8528</v>
      </c>
      <c r="G1860" s="40" t="s">
        <v>2110</v>
      </c>
      <c r="H1860" s="37">
        <v>1.8</v>
      </c>
      <c r="I1860" s="40" t="s">
        <v>2111</v>
      </c>
      <c r="J1860" s="40" t="s">
        <v>6961</v>
      </c>
      <c r="K1860" s="40" t="s">
        <v>317</v>
      </c>
      <c r="L1860" s="40" t="s">
        <v>317</v>
      </c>
      <c r="M1860" s="40" t="s">
        <v>317</v>
      </c>
      <c r="N1860" s="40" t="s">
        <v>318</v>
      </c>
      <c r="O1860" s="40" t="s">
        <v>319</v>
      </c>
      <c r="P1860" s="40" t="s">
        <v>319</v>
      </c>
      <c r="Q1860" s="40" t="s">
        <v>320</v>
      </c>
      <c r="R1860" s="40" t="s">
        <v>320</v>
      </c>
      <c r="S1860" s="40" t="s">
        <v>1718</v>
      </c>
      <c r="T1860" s="40" t="s">
        <v>782</v>
      </c>
      <c r="U1860" s="40" t="s">
        <v>323</v>
      </c>
      <c r="V1860" s="187">
        <v>50</v>
      </c>
      <c r="W1860" s="40" t="s">
        <v>325</v>
      </c>
      <c r="X1860" s="40" t="s">
        <v>2113</v>
      </c>
      <c r="Y1860" s="40" t="s">
        <v>2</v>
      </c>
      <c r="Z1860" s="40" t="s">
        <v>2</v>
      </c>
      <c r="AA1860" s="40" t="s">
        <v>328</v>
      </c>
      <c r="AB1860" s="40" t="s">
        <v>2114</v>
      </c>
      <c r="AC1860" s="40" t="s">
        <v>225</v>
      </c>
      <c r="AD1860" s="40" t="s">
        <v>225</v>
      </c>
      <c r="AE1860" s="146" t="s">
        <v>654</v>
      </c>
      <c r="AF1860" s="40" t="s">
        <v>655</v>
      </c>
      <c r="AG1860" s="40">
        <v>15</v>
      </c>
      <c r="AH1860" s="40" t="s">
        <v>350</v>
      </c>
      <c r="AI1860" s="40" t="s">
        <v>4532</v>
      </c>
      <c r="AJ1860" s="40" t="s">
        <v>351</v>
      </c>
      <c r="AK1860" s="40" t="s">
        <v>1895</v>
      </c>
      <c r="AL1860" s="40">
        <v>400</v>
      </c>
      <c r="AM1860" s="40" t="s">
        <v>332</v>
      </c>
      <c r="AN1860" s="40" t="s">
        <v>6395</v>
      </c>
      <c r="AO1860" s="40">
        <v>200</v>
      </c>
      <c r="AP1860" s="40" t="s">
        <v>333</v>
      </c>
      <c r="AQ1860" s="40">
        <v>500</v>
      </c>
      <c r="AR1860" s="40">
        <v>48</v>
      </c>
      <c r="AS1860" s="40">
        <v>100</v>
      </c>
      <c r="AT1860" s="40">
        <f>AQ1860/AS1860</f>
        <v>5</v>
      </c>
      <c r="AU1860" s="40" t="s">
        <v>327</v>
      </c>
      <c r="AV1860" s="40" t="s">
        <v>327</v>
      </c>
      <c r="AW1860" s="40" t="s">
        <v>327</v>
      </c>
      <c r="AX1860" s="40" t="s">
        <v>327</v>
      </c>
      <c r="AY1860" s="40" t="s">
        <v>327</v>
      </c>
      <c r="AZ1860" s="202">
        <v>42.4</v>
      </c>
      <c r="BA1860" s="40"/>
      <c r="BB1860" s="40">
        <v>1</v>
      </c>
      <c r="BC1860" s="40" t="s">
        <v>525</v>
      </c>
      <c r="BD1860" s="200">
        <v>0</v>
      </c>
      <c r="BE1860" s="200" t="s">
        <v>7111</v>
      </c>
      <c r="BF1860" s="40" t="s">
        <v>1925</v>
      </c>
      <c r="BG1860" s="40"/>
      <c r="BH1860" s="40"/>
      <c r="BI1860" s="40" t="s">
        <v>357</v>
      </c>
      <c r="BJ1860" s="40" t="s">
        <v>1872</v>
      </c>
      <c r="BK1860" s="204">
        <v>44778</v>
      </c>
      <c r="BL1860" s="40" t="s">
        <v>317</v>
      </c>
      <c r="BM1860" s="40" t="s">
        <v>317</v>
      </c>
      <c r="BN1860" s="40"/>
      <c r="BO1860" s="40"/>
      <c r="BP1860" s="40" t="s">
        <v>359</v>
      </c>
      <c r="BQ1860" s="40" t="s">
        <v>359</v>
      </c>
      <c r="BR1860" s="40" t="s">
        <v>562</v>
      </c>
      <c r="BS1860" s="40"/>
      <c r="BT1860" s="40" t="s">
        <v>360</v>
      </c>
      <c r="BU1860" s="40" t="s">
        <v>340</v>
      </c>
      <c r="BV1860" s="40" t="s">
        <v>317</v>
      </c>
      <c r="BW1860" s="40"/>
      <c r="BX1860" s="40"/>
      <c r="BY1860" s="40" t="s">
        <v>353</v>
      </c>
      <c r="BZ1860" s="40" t="s">
        <v>353</v>
      </c>
      <c r="CA1860" s="40"/>
      <c r="CB1860" s="40" t="s">
        <v>353</v>
      </c>
      <c r="CC1860" s="40"/>
      <c r="CD1860" s="40"/>
      <c r="CE1860" s="40"/>
      <c r="CF1860" s="40"/>
      <c r="CG1860" s="26" t="s">
        <v>7112</v>
      </c>
    </row>
    <row r="1861" s="26" customFormat="1" ht="12.75" hidden="1" spans="1:85">
      <c r="A1861" s="39">
        <v>1598</v>
      </c>
      <c r="B1861" s="40" t="s">
        <v>7114</v>
      </c>
      <c r="C1861" s="143" t="s">
        <v>7115</v>
      </c>
      <c r="D1861" s="40" t="s">
        <v>7116</v>
      </c>
      <c r="E1861" s="44">
        <v>23.3208</v>
      </c>
      <c r="F1861" s="44">
        <v>-15.8719</v>
      </c>
      <c r="G1861" s="40" t="s">
        <v>2110</v>
      </c>
      <c r="H1861" s="37">
        <v>1.8</v>
      </c>
      <c r="I1861" s="40" t="s">
        <v>2111</v>
      </c>
      <c r="J1861" s="40" t="s">
        <v>6888</v>
      </c>
      <c r="K1861" s="40" t="s">
        <v>317</v>
      </c>
      <c r="L1861" s="40" t="s">
        <v>317</v>
      </c>
      <c r="M1861" s="40" t="s">
        <v>317</v>
      </c>
      <c r="N1861" s="40" t="s">
        <v>318</v>
      </c>
      <c r="O1861" s="40" t="s">
        <v>319</v>
      </c>
      <c r="P1861" s="40" t="s">
        <v>319</v>
      </c>
      <c r="Q1861" s="40" t="s">
        <v>381</v>
      </c>
      <c r="R1861" s="40" t="s">
        <v>381</v>
      </c>
      <c r="S1861" s="40" t="s">
        <v>1718</v>
      </c>
      <c r="T1861" s="40" t="s">
        <v>2215</v>
      </c>
      <c r="U1861" s="40" t="s">
        <v>323</v>
      </c>
      <c r="V1861" s="187">
        <v>52</v>
      </c>
      <c r="W1861" s="40" t="s">
        <v>325</v>
      </c>
      <c r="X1861" s="40" t="s">
        <v>2113</v>
      </c>
      <c r="Y1861" s="40" t="s">
        <v>2</v>
      </c>
      <c r="Z1861" s="40" t="s">
        <v>2</v>
      </c>
      <c r="AA1861" s="40" t="s">
        <v>328</v>
      </c>
      <c r="AB1861" s="40" t="s">
        <v>2114</v>
      </c>
      <c r="AC1861" s="40" t="s">
        <v>225</v>
      </c>
      <c r="AD1861" s="40" t="s">
        <v>225</v>
      </c>
      <c r="AE1861" s="146" t="s">
        <v>6672</v>
      </c>
      <c r="AF1861" s="40" t="s">
        <v>1496</v>
      </c>
      <c r="AG1861" s="40">
        <v>15</v>
      </c>
      <c r="AH1861" s="40" t="s">
        <v>1496</v>
      </c>
      <c r="AI1861" s="40" t="s">
        <v>1496</v>
      </c>
      <c r="AJ1861" s="40" t="s">
        <v>1443</v>
      </c>
      <c r="AK1861" s="40" t="s">
        <v>2715</v>
      </c>
      <c r="AL1861" s="40">
        <v>600</v>
      </c>
      <c r="AM1861" s="40" t="s">
        <v>408</v>
      </c>
      <c r="AN1861" s="40" t="s">
        <v>7117</v>
      </c>
      <c r="AO1861" s="40">
        <v>400</v>
      </c>
      <c r="AP1861" s="40" t="s">
        <v>384</v>
      </c>
      <c r="AQ1861" s="40">
        <v>600</v>
      </c>
      <c r="AR1861" s="40">
        <v>2</v>
      </c>
      <c r="AS1861" s="40">
        <v>600</v>
      </c>
      <c r="AT1861" s="40">
        <v>24</v>
      </c>
      <c r="AU1861" s="40" t="s">
        <v>327</v>
      </c>
      <c r="AV1861" s="40" t="s">
        <v>327</v>
      </c>
      <c r="AW1861" s="40" t="s">
        <v>327</v>
      </c>
      <c r="AX1861" s="40" t="s">
        <v>327</v>
      </c>
      <c r="AY1861" s="40" t="s">
        <v>327</v>
      </c>
      <c r="AZ1861" s="202">
        <v>70.9</v>
      </c>
      <c r="BA1861" s="40"/>
      <c r="BB1861" s="40">
        <v>2</v>
      </c>
      <c r="BC1861" s="40" t="s">
        <v>375</v>
      </c>
      <c r="BD1861" s="200" t="s">
        <v>7118</v>
      </c>
      <c r="BE1861" s="200" t="s">
        <v>7114</v>
      </c>
      <c r="BF1861" s="40" t="s">
        <v>1925</v>
      </c>
      <c r="BG1861" s="40"/>
      <c r="BH1861" s="40"/>
      <c r="BI1861" s="40" t="s">
        <v>357</v>
      </c>
      <c r="BJ1861" s="40" t="s">
        <v>358</v>
      </c>
      <c r="BK1861" s="204">
        <v>44778</v>
      </c>
      <c r="BL1861" s="40" t="s">
        <v>317</v>
      </c>
      <c r="BM1861" s="40" t="s">
        <v>317</v>
      </c>
      <c r="BN1861" s="40"/>
      <c r="BO1861" s="40"/>
      <c r="BP1861" s="40" t="s">
        <v>359</v>
      </c>
      <c r="BQ1861" s="40" t="s">
        <v>359</v>
      </c>
      <c r="BR1861" s="40" t="s">
        <v>359</v>
      </c>
      <c r="BS1861" s="40"/>
      <c r="BT1861" s="40" t="s">
        <v>360</v>
      </c>
      <c r="BU1861" s="40" t="s">
        <v>356</v>
      </c>
      <c r="BV1861" s="40" t="s">
        <v>317</v>
      </c>
      <c r="BW1861" s="40"/>
      <c r="BX1861" s="40"/>
      <c r="BY1861" s="40" t="s">
        <v>353</v>
      </c>
      <c r="BZ1861" s="40" t="s">
        <v>353</v>
      </c>
      <c r="CA1861" s="40"/>
      <c r="CB1861" s="40" t="s">
        <v>353</v>
      </c>
      <c r="CC1861" s="40"/>
      <c r="CD1861" s="40"/>
      <c r="CE1861" s="40"/>
      <c r="CF1861" s="40"/>
      <c r="CG1861" s="26" t="s">
        <v>7115</v>
      </c>
    </row>
    <row r="1862" s="22" customFormat="1" hidden="1" spans="1:85">
      <c r="A1862" s="39">
        <v>1612</v>
      </c>
      <c r="B1862" s="171" t="s">
        <v>7119</v>
      </c>
      <c r="C1862" s="168" t="s">
        <v>7120</v>
      </c>
      <c r="D1862" s="168" t="s">
        <v>7121</v>
      </c>
      <c r="E1862" s="169">
        <v>24.29520316</v>
      </c>
      <c r="F1862" s="169">
        <v>-17.480947</v>
      </c>
      <c r="G1862" s="169" t="s">
        <v>2110</v>
      </c>
      <c r="H1862" s="37">
        <v>2.5</v>
      </c>
      <c r="I1862" s="169" t="s">
        <v>2110</v>
      </c>
      <c r="J1862" s="169" t="s">
        <v>6939</v>
      </c>
      <c r="K1862" s="44" t="s">
        <v>317</v>
      </c>
      <c r="L1862" s="44" t="s">
        <v>317</v>
      </c>
      <c r="M1862" s="44" t="s">
        <v>317</v>
      </c>
      <c r="N1862" s="44" t="s">
        <v>341</v>
      </c>
      <c r="O1862" s="44"/>
      <c r="P1862" s="44" t="s">
        <v>319</v>
      </c>
      <c r="Q1862" s="44" t="s">
        <v>320</v>
      </c>
      <c r="R1862" s="44" t="s">
        <v>320</v>
      </c>
      <c r="S1862" s="44" t="s">
        <v>1718</v>
      </c>
      <c r="T1862" s="44" t="s">
        <v>344</v>
      </c>
      <c r="U1862" s="44" t="s">
        <v>323</v>
      </c>
      <c r="V1862" s="190">
        <v>50</v>
      </c>
      <c r="W1862" s="44" t="s">
        <v>325</v>
      </c>
      <c r="X1862" s="44" t="s">
        <v>6038</v>
      </c>
      <c r="Y1862" s="44" t="s">
        <v>2</v>
      </c>
      <c r="Z1862" s="44" t="s">
        <v>2</v>
      </c>
      <c r="AA1862" s="44" t="s">
        <v>328</v>
      </c>
      <c r="AB1862" s="44" t="s">
        <v>2114</v>
      </c>
      <c r="AC1862" s="169" t="s">
        <v>225</v>
      </c>
      <c r="AD1862" s="169" t="s">
        <v>225</v>
      </c>
      <c r="AE1862" s="44" t="s">
        <v>331</v>
      </c>
      <c r="AF1862" s="44" t="s">
        <v>382</v>
      </c>
      <c r="AG1862" s="40">
        <v>20</v>
      </c>
      <c r="AH1862" s="44" t="s">
        <v>350</v>
      </c>
      <c r="AI1862" s="44"/>
      <c r="AJ1862" s="44" t="s">
        <v>351</v>
      </c>
      <c r="AK1862" s="44"/>
      <c r="AL1862" s="44">
        <v>1000</v>
      </c>
      <c r="AM1862" s="44" t="s">
        <v>332</v>
      </c>
      <c r="AN1862" s="40" t="s">
        <v>352</v>
      </c>
      <c r="AO1862" s="44"/>
      <c r="AP1862" s="40" t="s">
        <v>333</v>
      </c>
      <c r="AQ1862" s="40">
        <v>300</v>
      </c>
      <c r="AR1862" s="40">
        <v>48</v>
      </c>
      <c r="AS1862" s="40">
        <v>150</v>
      </c>
      <c r="AT1862" s="40">
        <v>2</v>
      </c>
      <c r="AU1862" s="44" t="s">
        <v>327</v>
      </c>
      <c r="AV1862" s="44" t="s">
        <v>327</v>
      </c>
      <c r="AW1862" s="44" t="s">
        <v>327</v>
      </c>
      <c r="AX1862" s="44" t="s">
        <v>327</v>
      </c>
      <c r="AY1862" s="44" t="s">
        <v>327</v>
      </c>
      <c r="AZ1862" s="202">
        <v>102</v>
      </c>
      <c r="BA1862" s="44"/>
      <c r="BB1862" s="40">
        <v>1</v>
      </c>
      <c r="BC1862" s="40" t="s">
        <v>525</v>
      </c>
      <c r="BD1862" s="200" t="s">
        <v>7119</v>
      </c>
      <c r="BE1862" s="200" t="s">
        <v>7119</v>
      </c>
      <c r="BF1862" s="44"/>
      <c r="BG1862" s="44"/>
      <c r="BH1862" s="44"/>
      <c r="BI1862" s="44"/>
      <c r="BJ1862" s="143" t="s">
        <v>358</v>
      </c>
      <c r="BK1862" s="204">
        <v>44778</v>
      </c>
      <c r="BL1862" s="44"/>
      <c r="BM1862" s="44"/>
      <c r="BN1862" s="44"/>
      <c r="BO1862" s="44"/>
      <c r="BP1862" s="44"/>
      <c r="BQ1862" s="44"/>
      <c r="BR1862" s="44"/>
      <c r="BS1862" s="44"/>
      <c r="BT1862" s="44"/>
      <c r="BU1862" s="44"/>
      <c r="BV1862" s="44"/>
      <c r="BW1862" s="44"/>
      <c r="BX1862" s="44"/>
      <c r="BY1862" s="44"/>
      <c r="BZ1862" s="44"/>
      <c r="CA1862" s="44"/>
      <c r="CB1862" s="44"/>
      <c r="CC1862" s="44"/>
      <c r="CD1862" s="44"/>
      <c r="CE1862" s="44"/>
      <c r="CF1862" s="44"/>
      <c r="CG1862" s="26" t="s">
        <v>7120</v>
      </c>
    </row>
    <row r="1863" s="27" customFormat="1" ht="12.75" hidden="1" spans="1:85">
      <c r="A1863" s="34">
        <v>1613</v>
      </c>
      <c r="B1863" s="171" t="s">
        <v>7122</v>
      </c>
      <c r="C1863" s="168" t="s">
        <v>7123</v>
      </c>
      <c r="D1863" s="168" t="s">
        <v>7124</v>
      </c>
      <c r="E1863" s="169">
        <v>24.307378</v>
      </c>
      <c r="F1863" s="169">
        <v>-12.1881156</v>
      </c>
      <c r="G1863" s="169" t="s">
        <v>2110</v>
      </c>
      <c r="H1863" s="37">
        <v>2.5</v>
      </c>
      <c r="I1863" s="169" t="s">
        <v>2110</v>
      </c>
      <c r="J1863" s="169" t="s">
        <v>6939</v>
      </c>
      <c r="K1863" s="44" t="s">
        <v>317</v>
      </c>
      <c r="L1863" s="44" t="s">
        <v>317</v>
      </c>
      <c r="M1863" s="44" t="s">
        <v>317</v>
      </c>
      <c r="N1863" s="44" t="s">
        <v>341</v>
      </c>
      <c r="O1863" s="44"/>
      <c r="P1863" s="44" t="s">
        <v>319</v>
      </c>
      <c r="Q1863" s="44" t="s">
        <v>320</v>
      </c>
      <c r="R1863" s="44" t="s">
        <v>320</v>
      </c>
      <c r="S1863" s="44" t="s">
        <v>1718</v>
      </c>
      <c r="T1863" s="44" t="s">
        <v>344</v>
      </c>
      <c r="U1863" s="44" t="s">
        <v>323</v>
      </c>
      <c r="V1863" s="190">
        <v>50</v>
      </c>
      <c r="W1863" s="44" t="s">
        <v>325</v>
      </c>
      <c r="X1863" s="44" t="s">
        <v>6038</v>
      </c>
      <c r="Y1863" s="44" t="s">
        <v>2</v>
      </c>
      <c r="Z1863" s="44" t="s">
        <v>2</v>
      </c>
      <c r="AA1863" s="44" t="s">
        <v>328</v>
      </c>
      <c r="AB1863" s="44" t="s">
        <v>2114</v>
      </c>
      <c r="AC1863" s="169" t="s">
        <v>225</v>
      </c>
      <c r="AD1863" s="169" t="s">
        <v>225</v>
      </c>
      <c r="AE1863" s="152" t="s">
        <v>331</v>
      </c>
      <c r="AF1863" s="44" t="s">
        <v>382</v>
      </c>
      <c r="AG1863" s="40">
        <v>20</v>
      </c>
      <c r="AH1863" s="44" t="s">
        <v>350</v>
      </c>
      <c r="AI1863" s="44"/>
      <c r="AJ1863" s="44" t="s">
        <v>351</v>
      </c>
      <c r="AK1863" s="44"/>
      <c r="AL1863" s="44">
        <v>1000</v>
      </c>
      <c r="AM1863" s="44" t="s">
        <v>332</v>
      </c>
      <c r="AN1863" s="40" t="s">
        <v>352</v>
      </c>
      <c r="AO1863" s="44"/>
      <c r="AP1863" s="40" t="s">
        <v>333</v>
      </c>
      <c r="AQ1863" s="40">
        <v>300</v>
      </c>
      <c r="AR1863" s="40">
        <v>48</v>
      </c>
      <c r="AS1863" s="40">
        <v>150</v>
      </c>
      <c r="AT1863" s="40">
        <v>2</v>
      </c>
      <c r="AU1863" s="44" t="s">
        <v>327</v>
      </c>
      <c r="AV1863" s="44" t="s">
        <v>327</v>
      </c>
      <c r="AW1863" s="44" t="s">
        <v>327</v>
      </c>
      <c r="AX1863" s="44" t="s">
        <v>327</v>
      </c>
      <c r="AY1863" s="44" t="s">
        <v>327</v>
      </c>
      <c r="AZ1863" s="202">
        <v>76</v>
      </c>
      <c r="BA1863" s="44"/>
      <c r="BB1863" s="40">
        <v>1</v>
      </c>
      <c r="BC1863" s="40" t="s">
        <v>525</v>
      </c>
      <c r="BD1863" s="200" t="s">
        <v>7122</v>
      </c>
      <c r="BE1863" s="200" t="s">
        <v>7122</v>
      </c>
      <c r="BF1863" s="44"/>
      <c r="BG1863" s="44"/>
      <c r="BH1863" s="44"/>
      <c r="BI1863" s="44"/>
      <c r="BJ1863" s="143" t="s">
        <v>358</v>
      </c>
      <c r="BK1863" s="204">
        <v>44778</v>
      </c>
      <c r="BL1863" s="44"/>
      <c r="BM1863" s="44"/>
      <c r="BN1863" s="44"/>
      <c r="BO1863" s="44"/>
      <c r="BP1863" s="44"/>
      <c r="BQ1863" s="44"/>
      <c r="BR1863" s="44"/>
      <c r="BS1863" s="44"/>
      <c r="BT1863" s="44"/>
      <c r="BU1863" s="44"/>
      <c r="BV1863" s="44"/>
      <c r="BW1863" s="44"/>
      <c r="BX1863" s="44"/>
      <c r="BY1863" s="44"/>
      <c r="BZ1863" s="44"/>
      <c r="CA1863" s="44"/>
      <c r="CB1863" s="44"/>
      <c r="CC1863" s="44"/>
      <c r="CD1863" s="44"/>
      <c r="CE1863" s="44"/>
      <c r="CF1863" s="44"/>
      <c r="CG1863" s="26" t="s">
        <v>7123</v>
      </c>
    </row>
    <row r="1864" s="22" customFormat="1" hidden="1" spans="1:85">
      <c r="A1864" s="34">
        <v>1129</v>
      </c>
      <c r="B1864" s="171" t="s">
        <v>7125</v>
      </c>
      <c r="C1864" s="168" t="s">
        <v>7126</v>
      </c>
      <c r="D1864" s="168" t="s">
        <v>7127</v>
      </c>
      <c r="E1864" s="169">
        <v>23.15781523</v>
      </c>
      <c r="F1864" s="169">
        <v>-9.32813</v>
      </c>
      <c r="G1864" s="169" t="s">
        <v>2110</v>
      </c>
      <c r="H1864" s="37">
        <v>2.5</v>
      </c>
      <c r="I1864" s="169" t="s">
        <v>2110</v>
      </c>
      <c r="J1864" s="169" t="s">
        <v>6961</v>
      </c>
      <c r="K1864" s="44" t="s">
        <v>317</v>
      </c>
      <c r="L1864" s="44" t="s">
        <v>317</v>
      </c>
      <c r="M1864" s="44" t="s">
        <v>317</v>
      </c>
      <c r="N1864" s="44" t="s">
        <v>341</v>
      </c>
      <c r="O1864" s="44"/>
      <c r="P1864" s="44" t="s">
        <v>319</v>
      </c>
      <c r="Q1864" s="44" t="s">
        <v>320</v>
      </c>
      <c r="R1864" s="44" t="s">
        <v>320</v>
      </c>
      <c r="S1864" s="44" t="s">
        <v>1718</v>
      </c>
      <c r="T1864" s="44" t="s">
        <v>344</v>
      </c>
      <c r="U1864" s="44" t="s">
        <v>323</v>
      </c>
      <c r="V1864" s="190">
        <v>50</v>
      </c>
      <c r="W1864" s="44" t="s">
        <v>325</v>
      </c>
      <c r="X1864" s="44" t="s">
        <v>2113</v>
      </c>
      <c r="Y1864" s="44" t="s">
        <v>2</v>
      </c>
      <c r="Z1864" s="44" t="s">
        <v>2</v>
      </c>
      <c r="AA1864" s="44" t="s">
        <v>328</v>
      </c>
      <c r="AB1864" s="44" t="s">
        <v>2114</v>
      </c>
      <c r="AC1864" s="169" t="s">
        <v>225</v>
      </c>
      <c r="AD1864" s="169" t="s">
        <v>225</v>
      </c>
      <c r="AE1864" s="44" t="s">
        <v>331</v>
      </c>
      <c r="AF1864" s="44" t="s">
        <v>382</v>
      </c>
      <c r="AG1864" s="40">
        <v>20</v>
      </c>
      <c r="AH1864" s="44" t="s">
        <v>350</v>
      </c>
      <c r="AI1864" s="44"/>
      <c r="AJ1864" s="44" t="s">
        <v>351</v>
      </c>
      <c r="AK1864" s="44"/>
      <c r="AL1864" s="44">
        <v>1000</v>
      </c>
      <c r="AM1864" s="44" t="s">
        <v>332</v>
      </c>
      <c r="AN1864" s="40" t="s">
        <v>352</v>
      </c>
      <c r="AO1864" s="44"/>
      <c r="AP1864" s="40" t="s">
        <v>333</v>
      </c>
      <c r="AQ1864" s="40">
        <v>300</v>
      </c>
      <c r="AR1864" s="40">
        <v>48</v>
      </c>
      <c r="AS1864" s="40">
        <v>150</v>
      </c>
      <c r="AT1864" s="40">
        <v>2</v>
      </c>
      <c r="AU1864" s="44" t="s">
        <v>327</v>
      </c>
      <c r="AV1864" s="44" t="s">
        <v>327</v>
      </c>
      <c r="AW1864" s="44" t="s">
        <v>327</v>
      </c>
      <c r="AX1864" s="44" t="s">
        <v>327</v>
      </c>
      <c r="AY1864" s="44" t="s">
        <v>327</v>
      </c>
      <c r="AZ1864" s="202">
        <v>94</v>
      </c>
      <c r="BA1864" s="44"/>
      <c r="BB1864" s="40">
        <v>1</v>
      </c>
      <c r="BC1864" s="40" t="s">
        <v>525</v>
      </c>
      <c r="BD1864" s="200" t="s">
        <v>7125</v>
      </c>
      <c r="BE1864" s="200" t="s">
        <v>7125</v>
      </c>
      <c r="BF1864" s="44"/>
      <c r="BG1864" s="44"/>
      <c r="BH1864" s="44"/>
      <c r="BI1864" s="44"/>
      <c r="BJ1864" s="143" t="s">
        <v>358</v>
      </c>
      <c r="BK1864" s="204">
        <v>44778</v>
      </c>
      <c r="BL1864" s="44"/>
      <c r="BM1864" s="44"/>
      <c r="BN1864" s="44"/>
      <c r="BO1864" s="44"/>
      <c r="BP1864" s="44"/>
      <c r="BQ1864" s="44"/>
      <c r="BR1864" s="44"/>
      <c r="BS1864" s="44"/>
      <c r="BT1864" s="44"/>
      <c r="BU1864" s="44"/>
      <c r="BV1864" s="44"/>
      <c r="BW1864" s="44"/>
      <c r="BX1864" s="44"/>
      <c r="BY1864" s="44"/>
      <c r="BZ1864" s="44"/>
      <c r="CA1864" s="44"/>
      <c r="CB1864" s="44"/>
      <c r="CC1864" s="44"/>
      <c r="CD1864" s="44"/>
      <c r="CE1864" s="44"/>
      <c r="CF1864" s="44"/>
      <c r="CG1864" s="26" t="s">
        <v>7126</v>
      </c>
    </row>
    <row r="1865" s="22" customFormat="1" hidden="1" spans="1:85">
      <c r="A1865" s="206">
        <v>1131</v>
      </c>
      <c r="B1865" s="167" t="s">
        <v>7128</v>
      </c>
      <c r="C1865" s="168" t="s">
        <v>7129</v>
      </c>
      <c r="D1865" s="168" t="s">
        <v>7130</v>
      </c>
      <c r="E1865" s="169">
        <v>23.1406005</v>
      </c>
      <c r="F1865" s="169">
        <v>-15.2579244</v>
      </c>
      <c r="G1865" s="143" t="s">
        <v>2110</v>
      </c>
      <c r="H1865" s="37">
        <v>2.5</v>
      </c>
      <c r="I1865" s="143" t="s">
        <v>2111</v>
      </c>
      <c r="J1865" s="143" t="s">
        <v>6961</v>
      </c>
      <c r="K1865" s="44" t="s">
        <v>317</v>
      </c>
      <c r="L1865" s="44" t="s">
        <v>317</v>
      </c>
      <c r="M1865" s="44" t="s">
        <v>317</v>
      </c>
      <c r="N1865" s="44" t="s">
        <v>341</v>
      </c>
      <c r="O1865" s="143"/>
      <c r="P1865" s="143" t="s">
        <v>319</v>
      </c>
      <c r="Q1865" s="44" t="s">
        <v>320</v>
      </c>
      <c r="R1865" s="44" t="s">
        <v>320</v>
      </c>
      <c r="S1865" s="44" t="s">
        <v>1718</v>
      </c>
      <c r="T1865" s="44" t="s">
        <v>344</v>
      </c>
      <c r="U1865" s="44" t="s">
        <v>323</v>
      </c>
      <c r="V1865" s="190">
        <v>50</v>
      </c>
      <c r="W1865" s="44" t="s">
        <v>325</v>
      </c>
      <c r="X1865" s="143" t="s">
        <v>2113</v>
      </c>
      <c r="Y1865" s="143" t="s">
        <v>2</v>
      </c>
      <c r="Z1865" s="143" t="s">
        <v>2</v>
      </c>
      <c r="AA1865" s="143" t="s">
        <v>328</v>
      </c>
      <c r="AB1865" s="143" t="s">
        <v>2114</v>
      </c>
      <c r="AC1865" s="143" t="s">
        <v>225</v>
      </c>
      <c r="AD1865" s="143" t="s">
        <v>225</v>
      </c>
      <c r="AE1865" s="143"/>
      <c r="AF1865" s="143"/>
      <c r="AG1865" s="40">
        <v>20</v>
      </c>
      <c r="AH1865" s="143" t="s">
        <v>350</v>
      </c>
      <c r="AI1865" s="143"/>
      <c r="AJ1865" s="143"/>
      <c r="AK1865" s="143"/>
      <c r="AL1865" s="143">
        <v>1000</v>
      </c>
      <c r="AM1865" s="143" t="s">
        <v>332</v>
      </c>
      <c r="AN1865" s="40" t="s">
        <v>352</v>
      </c>
      <c r="AO1865" s="143"/>
      <c r="AP1865" s="40" t="s">
        <v>333</v>
      </c>
      <c r="AQ1865" s="40">
        <v>300</v>
      </c>
      <c r="AR1865" s="40">
        <v>48</v>
      </c>
      <c r="AS1865" s="40">
        <v>150</v>
      </c>
      <c r="AT1865" s="40">
        <v>2</v>
      </c>
      <c r="AU1865" s="143" t="s">
        <v>327</v>
      </c>
      <c r="AV1865" s="143" t="s">
        <v>327</v>
      </c>
      <c r="AW1865" s="143" t="s">
        <v>327</v>
      </c>
      <c r="AX1865" s="143" t="s">
        <v>327</v>
      </c>
      <c r="AY1865" s="143" t="s">
        <v>327</v>
      </c>
      <c r="AZ1865" s="202">
        <v>103</v>
      </c>
      <c r="BA1865" s="143"/>
      <c r="BB1865" s="40">
        <v>1</v>
      </c>
      <c r="BC1865" s="40" t="s">
        <v>525</v>
      </c>
      <c r="BD1865" s="200" t="s">
        <v>7128</v>
      </c>
      <c r="BE1865" s="200" t="s">
        <v>7128</v>
      </c>
      <c r="BF1865" s="143"/>
      <c r="BG1865" s="143"/>
      <c r="BH1865" s="143"/>
      <c r="BI1865" s="143"/>
      <c r="BJ1865" s="143" t="s">
        <v>358</v>
      </c>
      <c r="BK1865" s="204">
        <v>44778</v>
      </c>
      <c r="BL1865" s="143"/>
      <c r="BM1865" s="143"/>
      <c r="BN1865" s="143"/>
      <c r="BO1865" s="143"/>
      <c r="BP1865" s="143"/>
      <c r="BQ1865" s="143"/>
      <c r="BR1865" s="143"/>
      <c r="BS1865" s="143"/>
      <c r="BT1865" s="143"/>
      <c r="BU1865" s="143"/>
      <c r="BV1865" s="143"/>
      <c r="BW1865" s="143"/>
      <c r="BX1865" s="143"/>
      <c r="BY1865" s="143"/>
      <c r="BZ1865" s="143"/>
      <c r="CA1865" s="143"/>
      <c r="CB1865" s="143"/>
      <c r="CC1865" s="143"/>
      <c r="CD1865" s="143"/>
      <c r="CE1865" s="143"/>
      <c r="CF1865" s="143"/>
      <c r="CG1865" s="26" t="s">
        <v>7129</v>
      </c>
    </row>
    <row r="1866" s="22" customFormat="1" hidden="1" spans="1:85">
      <c r="A1866" s="164">
        <v>1232</v>
      </c>
      <c r="B1866" s="167" t="s">
        <v>7131</v>
      </c>
      <c r="C1866" s="165" t="s">
        <v>7132</v>
      </c>
      <c r="D1866" s="168" t="s">
        <v>7133</v>
      </c>
      <c r="E1866" s="169">
        <v>24.79781011</v>
      </c>
      <c r="F1866" s="169">
        <v>-14.8169649</v>
      </c>
      <c r="G1866" s="143" t="s">
        <v>2110</v>
      </c>
      <c r="H1866" s="37">
        <v>2.5</v>
      </c>
      <c r="I1866" s="143" t="s">
        <v>2111</v>
      </c>
      <c r="J1866" s="143" t="s">
        <v>6919</v>
      </c>
      <c r="K1866" s="44" t="s">
        <v>317</v>
      </c>
      <c r="L1866" s="44" t="s">
        <v>317</v>
      </c>
      <c r="M1866" s="44" t="s">
        <v>317</v>
      </c>
      <c r="N1866" s="44" t="s">
        <v>341</v>
      </c>
      <c r="O1866" s="143"/>
      <c r="P1866" s="143" t="s">
        <v>319</v>
      </c>
      <c r="Q1866" s="44" t="s">
        <v>320</v>
      </c>
      <c r="R1866" s="44" t="s">
        <v>320</v>
      </c>
      <c r="S1866" s="44" t="s">
        <v>1718</v>
      </c>
      <c r="T1866" s="44" t="s">
        <v>344</v>
      </c>
      <c r="U1866" s="44" t="s">
        <v>323</v>
      </c>
      <c r="V1866" s="190">
        <v>50</v>
      </c>
      <c r="W1866" s="44" t="s">
        <v>325</v>
      </c>
      <c r="X1866" s="143" t="s">
        <v>2113</v>
      </c>
      <c r="Y1866" s="143" t="s">
        <v>2</v>
      </c>
      <c r="Z1866" s="143" t="s">
        <v>2</v>
      </c>
      <c r="AA1866" s="143" t="s">
        <v>328</v>
      </c>
      <c r="AB1866" s="143" t="s">
        <v>2114</v>
      </c>
      <c r="AC1866" s="143" t="s">
        <v>225</v>
      </c>
      <c r="AD1866" s="143" t="s">
        <v>225</v>
      </c>
      <c r="AE1866" s="147"/>
      <c r="AF1866" s="143"/>
      <c r="AG1866" s="40">
        <v>20</v>
      </c>
      <c r="AH1866" s="46" t="s">
        <v>350</v>
      </c>
      <c r="AI1866" s="143"/>
      <c r="AJ1866" s="143"/>
      <c r="AK1866" s="143"/>
      <c r="AL1866" s="143">
        <v>1000</v>
      </c>
      <c r="AM1866" s="143" t="s">
        <v>332</v>
      </c>
      <c r="AN1866" s="40" t="s">
        <v>352</v>
      </c>
      <c r="AO1866" s="143"/>
      <c r="AP1866" s="40" t="s">
        <v>333</v>
      </c>
      <c r="AQ1866" s="40">
        <v>300</v>
      </c>
      <c r="AR1866" s="40">
        <v>48</v>
      </c>
      <c r="AS1866" s="40">
        <v>150</v>
      </c>
      <c r="AT1866" s="40">
        <v>2</v>
      </c>
      <c r="AU1866" s="143" t="s">
        <v>327</v>
      </c>
      <c r="AV1866" s="143" t="s">
        <v>327</v>
      </c>
      <c r="AW1866" s="143" t="s">
        <v>327</v>
      </c>
      <c r="AX1866" s="143" t="s">
        <v>327</v>
      </c>
      <c r="AY1866" s="143" t="s">
        <v>327</v>
      </c>
      <c r="AZ1866" s="202">
        <v>85</v>
      </c>
      <c r="BA1866" s="143"/>
      <c r="BB1866" s="40">
        <v>1</v>
      </c>
      <c r="BC1866" s="40" t="s">
        <v>525</v>
      </c>
      <c r="BD1866" s="200">
        <v>0</v>
      </c>
      <c r="BE1866" s="200" t="s">
        <v>7131</v>
      </c>
      <c r="BF1866" s="143"/>
      <c r="BG1866" s="143"/>
      <c r="BH1866" s="143"/>
      <c r="BI1866" s="143"/>
      <c r="BJ1866" s="143" t="s">
        <v>358</v>
      </c>
      <c r="BK1866" s="204">
        <v>44778</v>
      </c>
      <c r="BL1866" s="143"/>
      <c r="BM1866" s="143"/>
      <c r="BN1866" s="143"/>
      <c r="BO1866" s="143"/>
      <c r="BP1866" s="143"/>
      <c r="BQ1866" s="143"/>
      <c r="BR1866" s="143"/>
      <c r="BS1866" s="143"/>
      <c r="BT1866" s="143"/>
      <c r="BU1866" s="143"/>
      <c r="BV1866" s="143"/>
      <c r="BW1866" s="143"/>
      <c r="BX1866" s="143"/>
      <c r="BY1866" s="143"/>
      <c r="BZ1866" s="143"/>
      <c r="CA1866" s="143"/>
      <c r="CB1866" s="143"/>
      <c r="CC1866" s="143"/>
      <c r="CD1866" s="143"/>
      <c r="CE1866" s="143"/>
      <c r="CF1866" s="143"/>
      <c r="CG1866" s="26" t="s">
        <v>7132</v>
      </c>
    </row>
    <row r="1867" hidden="1"/>
    <row r="1868" hidden="1"/>
    <row r="1869" hidden="1"/>
    <row r="1870" hidden="1"/>
    <row r="1871" hidden="1"/>
    <row r="1872" hidden="1"/>
    <row r="1873" hidden="1"/>
    <row r="1874" hidden="1" spans="3:3">
      <c r="C1874" s="207"/>
    </row>
    <row r="1875" hidden="1" spans="3:3">
      <c r="C1875" s="207" t="s">
        <v>195</v>
      </c>
    </row>
    <row r="1876" hidden="1" spans="3:3">
      <c r="C1876" s="207"/>
    </row>
    <row r="1877" hidden="1" spans="3:3">
      <c r="C1877" s="208" t="s">
        <v>202</v>
      </c>
    </row>
    <row r="1878" hidden="1" spans="3:3">
      <c r="C1878" s="208" t="s">
        <v>200</v>
      </c>
    </row>
    <row r="1879" hidden="1" spans="3:3">
      <c r="C1879" s="208" t="s">
        <v>102</v>
      </c>
    </row>
    <row r="1880" hidden="1" spans="3:3">
      <c r="C1880" s="208"/>
    </row>
    <row r="1881" hidden="1" spans="3:3">
      <c r="C1881" s="208"/>
    </row>
    <row r="1882" hidden="1" spans="3:3">
      <c r="C1882" s="208"/>
    </row>
    <row r="1883" hidden="1" spans="3:3">
      <c r="C1883" s="208" t="s">
        <v>146</v>
      </c>
    </row>
    <row r="1884" hidden="1" spans="3:3">
      <c r="C1884" s="209"/>
    </row>
    <row r="1885" hidden="1"/>
  </sheetData>
  <autoFilter xmlns:etc="http://www.wps.cn/officeDocument/2017/etCustomData" ref="A1:CG1885" etc:filterBottomFollowUsedRange="0">
    <filterColumn colId="2">
      <filters>
        <filter val="IHS_NRW_011M"/>
        <filter val="IHS_CBT_011M"/>
        <filter val="IHS_LSK_011M"/>
        <filter val="IHS_NTH_011M"/>
        <filter val="IHS_WST_011M"/>
        <filter val="IHS_EST_011M"/>
        <filter val="IHS_STR_011M"/>
        <filter val="IHS_CTR_011M"/>
        <filter val="IHS_LUP_011M"/>
      </filters>
    </filterColumn>
    <sortState ref="A1:CG1885">
      <sortCondition ref="C1"/>
    </sortState>
    <extLst/>
  </autoFilter>
  <conditionalFormatting sqref="B1736">
    <cfRule type="duplicateValues" dxfId="2" priority="308"/>
  </conditionalFormatting>
  <conditionalFormatting sqref="B1737">
    <cfRule type="duplicateValues" dxfId="2" priority="306"/>
  </conditionalFormatting>
  <conditionalFormatting sqref="B1738">
    <cfRule type="duplicateValues" dxfId="2" priority="305"/>
  </conditionalFormatting>
  <conditionalFormatting sqref="B1763">
    <cfRule type="colorScale" priority="287">
      <colorScale>
        <cfvo type="min"/>
        <cfvo type="max"/>
        <color rgb="FFFF7128"/>
        <color rgb="FFFFEF9C"/>
      </colorScale>
    </cfRule>
    <cfRule type="duplicateValues" dxfId="2" priority="288"/>
  </conditionalFormatting>
  <conditionalFormatting sqref="B1764">
    <cfRule type="colorScale" priority="278">
      <colorScale>
        <cfvo type="min"/>
        <cfvo type="max"/>
        <color rgb="FFFF7128"/>
        <color rgb="FFFFEF9C"/>
      </colorScale>
    </cfRule>
  </conditionalFormatting>
  <conditionalFormatting sqref="B1765">
    <cfRule type="colorScale" priority="277">
      <colorScale>
        <cfvo type="min"/>
        <cfvo type="max"/>
        <color rgb="FFFF7128"/>
        <color rgb="FFFFEF9C"/>
      </colorScale>
    </cfRule>
  </conditionalFormatting>
  <conditionalFormatting sqref="B1766">
    <cfRule type="colorScale" priority="276">
      <colorScale>
        <cfvo type="min"/>
        <cfvo type="max"/>
        <color rgb="FFFF7128"/>
        <color rgb="FFFFEF9C"/>
      </colorScale>
    </cfRule>
  </conditionalFormatting>
  <conditionalFormatting sqref="B1767">
    <cfRule type="colorScale" priority="275">
      <colorScale>
        <cfvo type="min"/>
        <cfvo type="max"/>
        <color rgb="FFFF7128"/>
        <color rgb="FFFFEF9C"/>
      </colorScale>
    </cfRule>
  </conditionalFormatting>
  <conditionalFormatting sqref="B1768">
    <cfRule type="colorScale" priority="274">
      <colorScale>
        <cfvo type="min"/>
        <cfvo type="max"/>
        <color rgb="FFFF7128"/>
        <color rgb="FFFFEF9C"/>
      </colorScale>
    </cfRule>
  </conditionalFormatting>
  <conditionalFormatting sqref="B1769">
    <cfRule type="colorScale" priority="273">
      <colorScale>
        <cfvo type="min"/>
        <cfvo type="max"/>
        <color rgb="FFFF7128"/>
        <color rgb="FFFFEF9C"/>
      </colorScale>
    </cfRule>
  </conditionalFormatting>
  <conditionalFormatting sqref="B1770">
    <cfRule type="colorScale" priority="272">
      <colorScale>
        <cfvo type="min"/>
        <cfvo type="max"/>
        <color rgb="FFFF7128"/>
        <color rgb="FFFFEF9C"/>
      </colorScale>
    </cfRule>
  </conditionalFormatting>
  <conditionalFormatting sqref="B1771">
    <cfRule type="colorScale" priority="271">
      <colorScale>
        <cfvo type="min"/>
        <cfvo type="max"/>
        <color rgb="FFFF7128"/>
        <color rgb="FFFFEF9C"/>
      </colorScale>
    </cfRule>
  </conditionalFormatting>
  <conditionalFormatting sqref="B1772">
    <cfRule type="colorScale" priority="270">
      <colorScale>
        <cfvo type="min"/>
        <cfvo type="max"/>
        <color rgb="FFFF7128"/>
        <color rgb="FFFFEF9C"/>
      </colorScale>
    </cfRule>
  </conditionalFormatting>
  <conditionalFormatting sqref="B1773">
    <cfRule type="colorScale" priority="269">
      <colorScale>
        <cfvo type="min"/>
        <cfvo type="max"/>
        <color rgb="FFFF7128"/>
        <color rgb="FFFFEF9C"/>
      </colorScale>
    </cfRule>
  </conditionalFormatting>
  <conditionalFormatting sqref="B1774">
    <cfRule type="colorScale" priority="268">
      <colorScale>
        <cfvo type="min"/>
        <cfvo type="max"/>
        <color rgb="FFFF7128"/>
        <color rgb="FFFFEF9C"/>
      </colorScale>
    </cfRule>
  </conditionalFormatting>
  <conditionalFormatting sqref="B1775">
    <cfRule type="colorScale" priority="267">
      <colorScale>
        <cfvo type="min"/>
        <cfvo type="max"/>
        <color rgb="FFFF7128"/>
        <color rgb="FFFFEF9C"/>
      </colorScale>
    </cfRule>
  </conditionalFormatting>
  <conditionalFormatting sqref="B1776">
    <cfRule type="colorScale" priority="266">
      <colorScale>
        <cfvo type="min"/>
        <cfvo type="max"/>
        <color rgb="FFFF7128"/>
        <color rgb="FFFFEF9C"/>
      </colorScale>
    </cfRule>
  </conditionalFormatting>
  <conditionalFormatting sqref="B1777">
    <cfRule type="colorScale" priority="265">
      <colorScale>
        <cfvo type="min"/>
        <cfvo type="max"/>
        <color rgb="FFFF7128"/>
        <color rgb="FFFFEF9C"/>
      </colorScale>
    </cfRule>
  </conditionalFormatting>
  <conditionalFormatting sqref="B1801">
    <cfRule type="colorScale" priority="261">
      <colorScale>
        <cfvo type="min"/>
        <cfvo type="max"/>
        <color rgb="FFFF7128"/>
        <color rgb="FFFFEF9C"/>
      </colorScale>
    </cfRule>
  </conditionalFormatting>
  <conditionalFormatting sqref="B1802">
    <cfRule type="colorScale" priority="260">
      <colorScale>
        <cfvo type="min"/>
        <cfvo type="max"/>
        <color rgb="FFFF7128"/>
        <color rgb="FFFFEF9C"/>
      </colorScale>
    </cfRule>
  </conditionalFormatting>
  <conditionalFormatting sqref="B1803">
    <cfRule type="colorScale" priority="259">
      <colorScale>
        <cfvo type="min"/>
        <cfvo type="max"/>
        <color rgb="FFFF7128"/>
        <color rgb="FFFFEF9C"/>
      </colorScale>
    </cfRule>
  </conditionalFormatting>
  <conditionalFormatting sqref="B1804">
    <cfRule type="colorScale" priority="258">
      <colorScale>
        <cfvo type="min"/>
        <cfvo type="max"/>
        <color rgb="FFFF7128"/>
        <color rgb="FFFFEF9C"/>
      </colorScale>
    </cfRule>
  </conditionalFormatting>
  <conditionalFormatting sqref="B1805">
    <cfRule type="colorScale" priority="257">
      <colorScale>
        <cfvo type="min"/>
        <cfvo type="max"/>
        <color rgb="FFFF7128"/>
        <color rgb="FFFFEF9C"/>
      </colorScale>
    </cfRule>
  </conditionalFormatting>
  <conditionalFormatting sqref="B1806">
    <cfRule type="colorScale" priority="256">
      <colorScale>
        <cfvo type="min"/>
        <cfvo type="max"/>
        <color rgb="FFFF7128"/>
        <color rgb="FFFFEF9C"/>
      </colorScale>
    </cfRule>
  </conditionalFormatting>
  <conditionalFormatting sqref="B1811">
    <cfRule type="colorScale" priority="250">
      <colorScale>
        <cfvo type="min"/>
        <cfvo type="max"/>
        <color rgb="FFFF7128"/>
        <color rgb="FFFFEF9C"/>
      </colorScale>
    </cfRule>
  </conditionalFormatting>
  <conditionalFormatting sqref="D1812">
    <cfRule type="duplicateValues" dxfId="2" priority="248"/>
  </conditionalFormatting>
  <conditionalFormatting sqref="B1825">
    <cfRule type="colorScale" priority="246">
      <colorScale>
        <cfvo type="min"/>
        <cfvo type="max"/>
        <color rgb="FFFF7128"/>
        <color rgb="FFFFEF9C"/>
      </colorScale>
    </cfRule>
  </conditionalFormatting>
  <conditionalFormatting sqref="D1861">
    <cfRule type="duplicateValues" dxfId="2" priority="304"/>
  </conditionalFormatting>
  <conditionalFormatting sqref="B1866">
    <cfRule type="colorScale" priority="242">
      <colorScale>
        <cfvo type="min"/>
        <cfvo type="max"/>
        <color rgb="FFFF7128"/>
        <color rgb="FFFFEF9C"/>
      </colorScale>
    </cfRule>
  </conditionalFormatting>
  <conditionalFormatting sqref="B1697:B1724">
    <cfRule type="duplicateValues" dxfId="2" priority="318"/>
  </conditionalFormatting>
  <conditionalFormatting sqref="B1722:B1724">
    <cfRule type="duplicateValues" dxfId="2" priority="317"/>
  </conditionalFormatting>
  <conditionalFormatting sqref="B1744:B1745">
    <cfRule type="duplicateValues" dxfId="2" priority="291"/>
  </conditionalFormatting>
  <conditionalFormatting sqref="B1755:B1762">
    <cfRule type="colorScale" priority="328">
      <colorScale>
        <cfvo type="min"/>
        <cfvo type="max"/>
        <color rgb="FFFF7128"/>
        <color rgb="FFFFEF9C"/>
      </colorScale>
    </cfRule>
  </conditionalFormatting>
  <conditionalFormatting sqref="B1778:B1800">
    <cfRule type="colorScale" priority="331">
      <colorScale>
        <cfvo type="min"/>
        <cfvo type="max"/>
        <color rgb="FFFF7128"/>
        <color rgb="FFFFEF9C"/>
      </colorScale>
    </cfRule>
  </conditionalFormatting>
  <conditionalFormatting sqref="B1807:B1810">
    <cfRule type="colorScale" priority="255">
      <colorScale>
        <cfvo type="min"/>
        <cfvo type="max"/>
        <color rgb="FFFF7128"/>
        <color rgb="FFFFEF9C"/>
      </colorScale>
    </cfRule>
  </conditionalFormatting>
  <conditionalFormatting sqref="B1813:B1824">
    <cfRule type="colorScale" priority="332">
      <colorScale>
        <cfvo type="min"/>
        <cfvo type="max"/>
        <color rgb="FFFF7128"/>
        <color rgb="FFFFEF9C"/>
      </colorScale>
    </cfRule>
  </conditionalFormatting>
  <conditionalFormatting sqref="B1825:B1840">
    <cfRule type="duplicateValues" dxfId="2" priority="342"/>
  </conditionalFormatting>
  <conditionalFormatting sqref="B1826:B1840">
    <cfRule type="colorScale" priority="341">
      <colorScale>
        <cfvo type="min"/>
        <cfvo type="max"/>
        <color rgb="FFFF7128"/>
        <color rgb="FFFFEF9C"/>
      </colorScale>
    </cfRule>
  </conditionalFormatting>
  <conditionalFormatting sqref="B1841:B1860">
    <cfRule type="colorScale" priority="333">
      <colorScale>
        <cfvo type="min"/>
        <cfvo type="max"/>
        <color rgb="FFFF7128"/>
        <color rgb="FFFFEF9C"/>
      </colorScale>
    </cfRule>
  </conditionalFormatting>
  <conditionalFormatting sqref="B1862:B1865">
    <cfRule type="colorScale" priority="245">
      <colorScale>
        <cfvo type="min"/>
        <cfvo type="max"/>
        <color rgb="FFFF7128"/>
        <color rgb="FFFFEF9C"/>
      </colorScale>
    </cfRule>
  </conditionalFormatting>
  <conditionalFormatting sqref="C$1:C$1048576">
    <cfRule type="duplicateValues" dxfId="1" priority="343"/>
  </conditionalFormatting>
  <conditionalFormatting sqref="B1725:B1728 B1735">
    <cfRule type="duplicateValues" dxfId="2" priority="323"/>
  </conditionalFormatting>
  <conditionalFormatting sqref="B1726:B1728 B1735">
    <cfRule type="duplicateValues" dxfId="2" priority="315"/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3"/>
  <sheetViews>
    <sheetView topLeftCell="D4" workbookViewId="0">
      <selection activeCell="I23" sqref="I23"/>
    </sheetView>
  </sheetViews>
  <sheetFormatPr defaultColWidth="8.72380952380952" defaultRowHeight="15"/>
  <cols>
    <col min="1" max="1" width="13.4571428571429" customWidth="1"/>
    <col min="2" max="2" width="11.8190476190476" customWidth="1"/>
    <col min="11" max="11" width="17.9047619047619" customWidth="1"/>
  </cols>
  <sheetData>
    <row r="1" spans="4:13">
      <c r="D1" s="2" t="s">
        <v>7134</v>
      </c>
      <c r="E1" s="3"/>
      <c r="K1" s="8" t="s">
        <v>2840</v>
      </c>
      <c r="M1" t="s">
        <v>7135</v>
      </c>
    </row>
    <row r="2" spans="4:13">
      <c r="D2" s="4" t="s">
        <v>7136</v>
      </c>
      <c r="E2" s="4">
        <v>198610</v>
      </c>
      <c r="K2" s="8" t="s">
        <v>2853</v>
      </c>
      <c r="M2" t="s">
        <v>7135</v>
      </c>
    </row>
    <row r="3" spans="4:13">
      <c r="D3" s="4"/>
      <c r="E3" s="4"/>
      <c r="K3" s="8" t="s">
        <v>2931</v>
      </c>
      <c r="M3" t="s">
        <v>7135</v>
      </c>
    </row>
    <row r="4" spans="4:13">
      <c r="D4" s="4" t="s">
        <v>7137</v>
      </c>
      <c r="E4" s="4">
        <v>100890</v>
      </c>
      <c r="H4">
        <v>6620</v>
      </c>
      <c r="K4" s="8" t="s">
        <v>2948</v>
      </c>
      <c r="M4" t="s">
        <v>7135</v>
      </c>
    </row>
    <row r="5" spans="4:13">
      <c r="D5" s="4"/>
      <c r="E5" s="4"/>
      <c r="H5">
        <v>44740</v>
      </c>
      <c r="K5" s="8" t="s">
        <v>2950</v>
      </c>
      <c r="M5" t="s">
        <v>7135</v>
      </c>
    </row>
    <row r="6" spans="4:17">
      <c r="D6" s="4" t="s">
        <v>7138</v>
      </c>
      <c r="E6" s="4">
        <v>87050</v>
      </c>
      <c r="K6" s="8" t="s">
        <v>2956</v>
      </c>
      <c r="M6" t="s">
        <v>7135</v>
      </c>
      <c r="O6">
        <v>5</v>
      </c>
      <c r="P6">
        <v>5</v>
      </c>
      <c r="Q6">
        <f>O6*P6</f>
        <v>25</v>
      </c>
    </row>
    <row r="7" spans="11:13">
      <c r="K7" s="8" t="s">
        <v>126</v>
      </c>
      <c r="M7" t="s">
        <v>7139</v>
      </c>
    </row>
    <row r="8" spans="11:13">
      <c r="K8" s="8" t="s">
        <v>166</v>
      </c>
      <c r="M8" t="s">
        <v>7139</v>
      </c>
    </row>
    <row r="9" spans="11:13">
      <c r="K9" s="8" t="s">
        <v>130</v>
      </c>
      <c r="M9" t="s">
        <v>7139</v>
      </c>
    </row>
    <row r="10" spans="11:13">
      <c r="K10" s="8" t="s">
        <v>144</v>
      </c>
      <c r="M10" t="s">
        <v>7139</v>
      </c>
    </row>
    <row r="11" spans="11:13">
      <c r="K11" s="8" t="s">
        <v>111</v>
      </c>
      <c r="M11" t="s">
        <v>7139</v>
      </c>
    </row>
    <row r="12" spans="11:13">
      <c r="K12" s="8" t="s">
        <v>7140</v>
      </c>
      <c r="M12" t="s">
        <v>7139</v>
      </c>
    </row>
    <row r="13" spans="11:13">
      <c r="K13" s="8" t="s">
        <v>113</v>
      </c>
      <c r="M13" t="s">
        <v>7139</v>
      </c>
    </row>
    <row r="14" spans="11:13">
      <c r="K14" s="8" t="s">
        <v>2684</v>
      </c>
      <c r="M14" t="s">
        <v>7141</v>
      </c>
    </row>
    <row r="15" s="1" customFormat="1" spans="1:27">
      <c r="A15"/>
      <c r="B15"/>
      <c r="C15"/>
      <c r="D15" s="5"/>
      <c r="E15" s="6"/>
      <c r="F15" s="6"/>
      <c r="G15" s="6"/>
      <c r="H15" s="7"/>
      <c r="I15" s="9"/>
      <c r="J15" s="9"/>
      <c r="K15" s="6" t="s">
        <v>2862</v>
      </c>
      <c r="L15" s="10"/>
      <c r="M15" s="11" t="s">
        <v>7141</v>
      </c>
      <c r="N15" s="11"/>
      <c r="O15" s="11"/>
      <c r="P15" s="12"/>
      <c r="Q15" s="15"/>
      <c r="R15" s="16"/>
      <c r="S15" s="16"/>
      <c r="T15" s="16"/>
      <c r="U15" s="16"/>
      <c r="V15" s="17"/>
      <c r="W15" s="16"/>
      <c r="X15" s="18"/>
      <c r="Y15" s="18"/>
      <c r="Z15" s="18"/>
      <c r="AA15" s="18"/>
    </row>
    <row r="16" spans="11:13">
      <c r="K16" s="8" t="s">
        <v>2952</v>
      </c>
      <c r="M16" t="s">
        <v>7141</v>
      </c>
    </row>
    <row r="20" spans="9:9">
      <c r="I20" s="13">
        <v>1221</v>
      </c>
    </row>
    <row r="21" spans="9:9">
      <c r="I21" s="14">
        <v>1268</v>
      </c>
    </row>
    <row r="22" spans="9:9">
      <c r="I22" s="14">
        <v>1185</v>
      </c>
    </row>
    <row r="23" spans="9:9">
      <c r="I23" s="13">
        <v>1417</v>
      </c>
    </row>
  </sheetData>
  <mergeCells count="1">
    <mergeCell ref="D1:E1"/>
  </mergeCells>
  <conditionalFormatting sqref="H15">
    <cfRule type="duplicateValues" dxfId="0" priority="1"/>
  </conditionalFormatting>
  <conditionalFormatting sqref="O15">
    <cfRule type="containsText" priority="2" operator="between" text="inconsistent RH">
      <formula>NOT(ISERROR(SEARCH("inconsistent RH",O15)))</formula>
    </cfRule>
  </conditionalFormatting>
  <pageMargins left="0.75" right="0.75" top="1" bottom="1" header="0.5" footer="0.5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e4c95ab6-6b21-4a2a-b5f5-73e413b7f96a}">
            <xm:f>NOT(ISERROR(SEARCH(#REF!,O15)))</xm:f>
            <xm:f>#REF!</xm:f>
          </x14:cfRule>
          <xm:sqref>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fuel capture</vt:lpstr>
      <vt:lpstr>IHS DATABASE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Otun Adekunle</dc:creator>
  <cp:lastModifiedBy>Harrison Mwewa</cp:lastModifiedBy>
  <dcterms:created xsi:type="dcterms:W3CDTF">2023-01-18T16:34:00Z</dcterms:created>
  <dcterms:modified xsi:type="dcterms:W3CDTF">2025-11-20T07:53:16Z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54bec0a-695e-42ba-9a19-49db84e3a711_Enabled">
    <vt:lpwstr>true</vt:lpwstr>
  </property>
  <property fmtid="{D5CDD505-2E9C-101B-9397-08002B2CF9AE}" pid="3" name="MSIP_Label_e54bec0a-695e-42ba-9a19-49db84e3a711_SetDate">
    <vt:lpwstr>2023-01-18T07:34:13Z</vt:lpwstr>
  </property>
  <property fmtid="{D5CDD505-2E9C-101B-9397-08002B2CF9AE}" pid="4" name="MSIP_Label_e54bec0a-695e-42ba-9a19-49db84e3a711_Method">
    <vt:lpwstr>Standard</vt:lpwstr>
  </property>
  <property fmtid="{D5CDD505-2E9C-101B-9397-08002B2CF9AE}" pid="5" name="MSIP_Label_e54bec0a-695e-42ba-9a19-49db84e3a711_Name">
    <vt:lpwstr>Internal</vt:lpwstr>
  </property>
  <property fmtid="{D5CDD505-2E9C-101B-9397-08002B2CF9AE}" pid="6" name="MSIP_Label_e54bec0a-695e-42ba-9a19-49db84e3a711_SiteId">
    <vt:lpwstr>5dadcdcb-ea32-47fe-84b2-0f6cc63c2e0f</vt:lpwstr>
  </property>
  <property fmtid="{D5CDD505-2E9C-101B-9397-08002B2CF9AE}" pid="7" name="MSIP_Label_e54bec0a-695e-42ba-9a19-49db84e3a711_ActionId">
    <vt:lpwstr>9c1f5e3f-6fd8-4859-873d-1e6dd1e36314</vt:lpwstr>
  </property>
  <property fmtid="{D5CDD505-2E9C-101B-9397-08002B2CF9AE}" pid="8" name="MSIP_Label_e54bec0a-695e-42ba-9a19-49db84e3a711_ContentBits">
    <vt:lpwstr>0</vt:lpwstr>
  </property>
  <property fmtid="{D5CDD505-2E9C-101B-9397-08002B2CF9AE}" pid="9" name="ICV">
    <vt:lpwstr>FF4794275BAF44BC93A8FB40C2648706_13</vt:lpwstr>
  </property>
  <property fmtid="{D5CDD505-2E9C-101B-9397-08002B2CF9AE}" pid="10" name="KSOProductBuildVer">
    <vt:lpwstr>1033-12.2.0.23155</vt:lpwstr>
  </property>
</Properties>
</file>